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Гос закупки\Документация\Перфильева Т.А\временные файлы\сокольники\"/>
    </mc:Choice>
  </mc:AlternateContent>
  <bookViews>
    <workbookView xWindow="0" yWindow="0" windowWidth="17145" windowHeight="5640"/>
  </bookViews>
  <sheets>
    <sheet name="Смета СН-2012 по гл. 1-5" sheetId="5" r:id="rId1"/>
    <sheet name="Source" sheetId="1" state="hidden" r:id="rId2"/>
    <sheet name="SourceObSm" sheetId="2" state="hidden" r:id="rId3"/>
    <sheet name="SmtRes" sheetId="3" state="hidden" r:id="rId4"/>
    <sheet name="EtalonRes" sheetId="4" state="hidden" r:id="rId5"/>
  </sheets>
  <definedNames>
    <definedName name="_xlnm.Print_Titles" localSheetId="0">'Смета СН-2012 по гл. 1-5'!$25:$25</definedName>
    <definedName name="_xlnm.Print_Area" localSheetId="0">'Смета СН-2012 по гл. 1-5'!$A$1:$K$3147</definedName>
  </definedNames>
  <calcPr calcId="152511"/>
</workbook>
</file>

<file path=xl/calcChain.xml><?xml version="1.0" encoding="utf-8"?>
<calcChain xmlns="http://schemas.openxmlformats.org/spreadsheetml/2006/main">
  <c r="I2868" i="5" l="1"/>
  <c r="H2868" i="5"/>
  <c r="G2868" i="5"/>
  <c r="F2868" i="5"/>
  <c r="E2868" i="5"/>
  <c r="D2868" i="5"/>
  <c r="C2868" i="5"/>
  <c r="B2868" i="5"/>
  <c r="A2868" i="5"/>
  <c r="I2866" i="5"/>
  <c r="H2866" i="5"/>
  <c r="G2866" i="5"/>
  <c r="F2866" i="5"/>
  <c r="E2866" i="5"/>
  <c r="D2866" i="5"/>
  <c r="C2866" i="5"/>
  <c r="B2866" i="5"/>
  <c r="A2866" i="5"/>
  <c r="H2864" i="5"/>
  <c r="G2864" i="5"/>
  <c r="E2864" i="5"/>
  <c r="E2863" i="5"/>
  <c r="E2862" i="5"/>
  <c r="E2861" i="5"/>
  <c r="I2860" i="5"/>
  <c r="H2860" i="5"/>
  <c r="G2860" i="5"/>
  <c r="F2860" i="5"/>
  <c r="I2859" i="5"/>
  <c r="H2859" i="5"/>
  <c r="G2859" i="5"/>
  <c r="F2859" i="5"/>
  <c r="I2858" i="5"/>
  <c r="H2858" i="5"/>
  <c r="G2858" i="5"/>
  <c r="F2858" i="5"/>
  <c r="I2857" i="5"/>
  <c r="H2857" i="5"/>
  <c r="G2857" i="5"/>
  <c r="F2857" i="5"/>
  <c r="E2856" i="5"/>
  <c r="D2856" i="5"/>
  <c r="C2856" i="5"/>
  <c r="B2856" i="5"/>
  <c r="A2856" i="5"/>
  <c r="H2854" i="5"/>
  <c r="G2854" i="5"/>
  <c r="E2854" i="5"/>
  <c r="E2853" i="5"/>
  <c r="E2852" i="5"/>
  <c r="E2851" i="5"/>
  <c r="I2850" i="5"/>
  <c r="H2850" i="5"/>
  <c r="F2850" i="5"/>
  <c r="D2850" i="5"/>
  <c r="C2850" i="5"/>
  <c r="B2850" i="5"/>
  <c r="A2850" i="5"/>
  <c r="I2849" i="5"/>
  <c r="H2849" i="5"/>
  <c r="G2849" i="5"/>
  <c r="F2849" i="5"/>
  <c r="I2848" i="5"/>
  <c r="H2848" i="5"/>
  <c r="G2848" i="5"/>
  <c r="F2848" i="5"/>
  <c r="I2847" i="5"/>
  <c r="H2847" i="5"/>
  <c r="G2847" i="5"/>
  <c r="F2847" i="5"/>
  <c r="I2846" i="5"/>
  <c r="H2846" i="5"/>
  <c r="G2846" i="5"/>
  <c r="F2846" i="5"/>
  <c r="E2845" i="5"/>
  <c r="D2845" i="5"/>
  <c r="C2845" i="5"/>
  <c r="B2845" i="5"/>
  <c r="A2845" i="5"/>
  <c r="I2843" i="5"/>
  <c r="H2843" i="5"/>
  <c r="G2843" i="5"/>
  <c r="E2843" i="5"/>
  <c r="J2843" i="5" s="1"/>
  <c r="I2844" i="5" s="1"/>
  <c r="D2843" i="5"/>
  <c r="B2843" i="5"/>
  <c r="A2843" i="5"/>
  <c r="I2841" i="5"/>
  <c r="H2841" i="5"/>
  <c r="G2841" i="5"/>
  <c r="F2841" i="5"/>
  <c r="E2841" i="5"/>
  <c r="D2841" i="5"/>
  <c r="C2841" i="5"/>
  <c r="B2841" i="5"/>
  <c r="A2841" i="5"/>
  <c r="H2839" i="5"/>
  <c r="G2839" i="5"/>
  <c r="E2839" i="5"/>
  <c r="E2838" i="5"/>
  <c r="E2837" i="5"/>
  <c r="E2836" i="5"/>
  <c r="I2835" i="5"/>
  <c r="H2835" i="5"/>
  <c r="G2835" i="5"/>
  <c r="F2835" i="5"/>
  <c r="I2834" i="5"/>
  <c r="H2834" i="5"/>
  <c r="G2834" i="5"/>
  <c r="F2834" i="5"/>
  <c r="I2833" i="5"/>
  <c r="H2833" i="5"/>
  <c r="G2833" i="5"/>
  <c r="F2833" i="5"/>
  <c r="I2832" i="5"/>
  <c r="H2832" i="5"/>
  <c r="G2832" i="5"/>
  <c r="F2832" i="5"/>
  <c r="E2831" i="5"/>
  <c r="D2831" i="5"/>
  <c r="C2831" i="5"/>
  <c r="B2831" i="5"/>
  <c r="A2831" i="5"/>
  <c r="H2829" i="5"/>
  <c r="G2829" i="5"/>
  <c r="E2829" i="5"/>
  <c r="E2828" i="5"/>
  <c r="E2827" i="5"/>
  <c r="E2826" i="5"/>
  <c r="I2825" i="5"/>
  <c r="H2825" i="5"/>
  <c r="F2825" i="5"/>
  <c r="D2825" i="5"/>
  <c r="C2825" i="5"/>
  <c r="B2825" i="5"/>
  <c r="A2825" i="5"/>
  <c r="I2824" i="5"/>
  <c r="H2824" i="5"/>
  <c r="G2824" i="5"/>
  <c r="F2824" i="5"/>
  <c r="I2823" i="5"/>
  <c r="H2823" i="5"/>
  <c r="G2823" i="5"/>
  <c r="F2823" i="5"/>
  <c r="I2822" i="5"/>
  <c r="H2822" i="5"/>
  <c r="G2822" i="5"/>
  <c r="F2822" i="5"/>
  <c r="I2821" i="5"/>
  <c r="H2821" i="5"/>
  <c r="G2821" i="5"/>
  <c r="F2821" i="5"/>
  <c r="E2820" i="5"/>
  <c r="D2820" i="5"/>
  <c r="C2820" i="5"/>
  <c r="B2820" i="5"/>
  <c r="A2820" i="5"/>
  <c r="I2818" i="5"/>
  <c r="H2818" i="5"/>
  <c r="G2818" i="5"/>
  <c r="F2818" i="5"/>
  <c r="E2818" i="5"/>
  <c r="D2818" i="5"/>
  <c r="C2818" i="5"/>
  <c r="B2818" i="5"/>
  <c r="A2818" i="5"/>
  <c r="I2816" i="5"/>
  <c r="H2816" i="5"/>
  <c r="G2816" i="5"/>
  <c r="F2816" i="5"/>
  <c r="E2816" i="5"/>
  <c r="D2816" i="5"/>
  <c r="C2816" i="5"/>
  <c r="B2816" i="5"/>
  <c r="A2816" i="5"/>
  <c r="H2814" i="5"/>
  <c r="G2814" i="5"/>
  <c r="E2814" i="5"/>
  <c r="E2813" i="5"/>
  <c r="E2812" i="5"/>
  <c r="E2811" i="5"/>
  <c r="I2810" i="5"/>
  <c r="H2810" i="5"/>
  <c r="G2810" i="5"/>
  <c r="F2810" i="5"/>
  <c r="I2809" i="5"/>
  <c r="H2809" i="5"/>
  <c r="G2809" i="5"/>
  <c r="F2809" i="5"/>
  <c r="I2808" i="5"/>
  <c r="H2808" i="5"/>
  <c r="G2808" i="5"/>
  <c r="F2808" i="5"/>
  <c r="I2807" i="5"/>
  <c r="H2807" i="5"/>
  <c r="G2807" i="5"/>
  <c r="F2807" i="5"/>
  <c r="E2806" i="5"/>
  <c r="D2806" i="5"/>
  <c r="C2806" i="5"/>
  <c r="B2806" i="5"/>
  <c r="A2806" i="5"/>
  <c r="H2804" i="5"/>
  <c r="G2804" i="5"/>
  <c r="E2804" i="5"/>
  <c r="E2803" i="5"/>
  <c r="E2802" i="5"/>
  <c r="E2801" i="5"/>
  <c r="I2800" i="5"/>
  <c r="H2800" i="5"/>
  <c r="F2800" i="5"/>
  <c r="D2800" i="5"/>
  <c r="C2800" i="5"/>
  <c r="B2800" i="5"/>
  <c r="A2800" i="5"/>
  <c r="I2799" i="5"/>
  <c r="H2799" i="5"/>
  <c r="G2799" i="5"/>
  <c r="F2799" i="5"/>
  <c r="I2798" i="5"/>
  <c r="H2798" i="5"/>
  <c r="G2798" i="5"/>
  <c r="F2798" i="5"/>
  <c r="I2797" i="5"/>
  <c r="H2797" i="5"/>
  <c r="G2797" i="5"/>
  <c r="F2797" i="5"/>
  <c r="I2796" i="5"/>
  <c r="H2796" i="5"/>
  <c r="G2796" i="5"/>
  <c r="F2796" i="5"/>
  <c r="E2795" i="5"/>
  <c r="D2795" i="5"/>
  <c r="C2795" i="5"/>
  <c r="B2795" i="5"/>
  <c r="A2795" i="5"/>
  <c r="I2793" i="5"/>
  <c r="H2793" i="5"/>
  <c r="G2793" i="5"/>
  <c r="F2793" i="5"/>
  <c r="E2793" i="5"/>
  <c r="D2793" i="5"/>
  <c r="C2793" i="5"/>
  <c r="B2793" i="5"/>
  <c r="A2793" i="5"/>
  <c r="I2791" i="5"/>
  <c r="H2791" i="5"/>
  <c r="G2791" i="5"/>
  <c r="F2791" i="5"/>
  <c r="E2791" i="5"/>
  <c r="D2791" i="5"/>
  <c r="C2791" i="5"/>
  <c r="B2791" i="5"/>
  <c r="A2791" i="5"/>
  <c r="H2789" i="5"/>
  <c r="G2789" i="5"/>
  <c r="E2789" i="5"/>
  <c r="E2788" i="5"/>
  <c r="E2787" i="5"/>
  <c r="E2786" i="5"/>
  <c r="I2785" i="5"/>
  <c r="H2785" i="5"/>
  <c r="G2785" i="5"/>
  <c r="F2785" i="5"/>
  <c r="I2784" i="5"/>
  <c r="H2784" i="5"/>
  <c r="G2784" i="5"/>
  <c r="F2784" i="5"/>
  <c r="I2783" i="5"/>
  <c r="H2783" i="5"/>
  <c r="G2783" i="5"/>
  <c r="F2783" i="5"/>
  <c r="I2782" i="5"/>
  <c r="H2782" i="5"/>
  <c r="G2782" i="5"/>
  <c r="F2782" i="5"/>
  <c r="D2781" i="5"/>
  <c r="C2781" i="5"/>
  <c r="B2781" i="5"/>
  <c r="A2781" i="5"/>
  <c r="H2779" i="5"/>
  <c r="G2779" i="5"/>
  <c r="E2779" i="5"/>
  <c r="E2778" i="5"/>
  <c r="E2777" i="5"/>
  <c r="E2776" i="5"/>
  <c r="I2775" i="5"/>
  <c r="H2775" i="5"/>
  <c r="F2775" i="5"/>
  <c r="D2775" i="5"/>
  <c r="C2775" i="5"/>
  <c r="B2775" i="5"/>
  <c r="A2775" i="5"/>
  <c r="I2774" i="5"/>
  <c r="H2774" i="5"/>
  <c r="G2774" i="5"/>
  <c r="F2774" i="5"/>
  <c r="I2773" i="5"/>
  <c r="H2773" i="5"/>
  <c r="G2773" i="5"/>
  <c r="F2773" i="5"/>
  <c r="I2772" i="5"/>
  <c r="H2772" i="5"/>
  <c r="G2772" i="5"/>
  <c r="F2772" i="5"/>
  <c r="I2771" i="5"/>
  <c r="H2771" i="5"/>
  <c r="G2771" i="5"/>
  <c r="F2771" i="5"/>
  <c r="E2770" i="5"/>
  <c r="D2770" i="5"/>
  <c r="C2770" i="5"/>
  <c r="B2770" i="5"/>
  <c r="A2770" i="5"/>
  <c r="I2768" i="5"/>
  <c r="H2768" i="5"/>
  <c r="G2768" i="5"/>
  <c r="F2768" i="5"/>
  <c r="E2768" i="5"/>
  <c r="D2768" i="5"/>
  <c r="C2768" i="5"/>
  <c r="B2768" i="5"/>
  <c r="A2768" i="5"/>
  <c r="I2766" i="5"/>
  <c r="H2766" i="5"/>
  <c r="G2766" i="5"/>
  <c r="F2766" i="5"/>
  <c r="E2766" i="5"/>
  <c r="D2766" i="5"/>
  <c r="C2766" i="5"/>
  <c r="B2766" i="5"/>
  <c r="A2766" i="5"/>
  <c r="H2764" i="5"/>
  <c r="G2764" i="5"/>
  <c r="E2764" i="5"/>
  <c r="E2763" i="5"/>
  <c r="E2762" i="5"/>
  <c r="E2761" i="5"/>
  <c r="I2760" i="5"/>
  <c r="H2760" i="5"/>
  <c r="G2760" i="5"/>
  <c r="F2760" i="5"/>
  <c r="I2759" i="5"/>
  <c r="H2759" i="5"/>
  <c r="G2759" i="5"/>
  <c r="F2759" i="5"/>
  <c r="I2758" i="5"/>
  <c r="H2758" i="5"/>
  <c r="G2758" i="5"/>
  <c r="F2758" i="5"/>
  <c r="I2757" i="5"/>
  <c r="H2757" i="5"/>
  <c r="G2757" i="5"/>
  <c r="F2757" i="5"/>
  <c r="E2756" i="5"/>
  <c r="D2756" i="5"/>
  <c r="C2756" i="5"/>
  <c r="B2756" i="5"/>
  <c r="A2756" i="5"/>
  <c r="H2754" i="5"/>
  <c r="G2754" i="5"/>
  <c r="E2754" i="5"/>
  <c r="E2753" i="5"/>
  <c r="E2752" i="5"/>
  <c r="E2751" i="5"/>
  <c r="I2750" i="5"/>
  <c r="H2750" i="5"/>
  <c r="F2750" i="5"/>
  <c r="D2750" i="5"/>
  <c r="C2750" i="5"/>
  <c r="B2750" i="5"/>
  <c r="A2750" i="5"/>
  <c r="I2749" i="5"/>
  <c r="H2749" i="5"/>
  <c r="G2749" i="5"/>
  <c r="F2749" i="5"/>
  <c r="I2748" i="5"/>
  <c r="H2748" i="5"/>
  <c r="G2748" i="5"/>
  <c r="F2748" i="5"/>
  <c r="I2747" i="5"/>
  <c r="H2747" i="5"/>
  <c r="G2747" i="5"/>
  <c r="F2747" i="5"/>
  <c r="I2746" i="5"/>
  <c r="H2746" i="5"/>
  <c r="G2746" i="5"/>
  <c r="F2746" i="5"/>
  <c r="E2745" i="5"/>
  <c r="D2745" i="5"/>
  <c r="C2745" i="5"/>
  <c r="B2745" i="5"/>
  <c r="A2745" i="5"/>
  <c r="I2743" i="5"/>
  <c r="H2743" i="5"/>
  <c r="G2743" i="5"/>
  <c r="F2743" i="5"/>
  <c r="E2743" i="5"/>
  <c r="D2743" i="5"/>
  <c r="C2743" i="5"/>
  <c r="B2743" i="5"/>
  <c r="A2743" i="5"/>
  <c r="I2741" i="5"/>
  <c r="H2741" i="5"/>
  <c r="G2741" i="5"/>
  <c r="F2741" i="5"/>
  <c r="E2741" i="5"/>
  <c r="D2741" i="5"/>
  <c r="C2741" i="5"/>
  <c r="B2741" i="5"/>
  <c r="A2741" i="5"/>
  <c r="H2739" i="5"/>
  <c r="G2739" i="5"/>
  <c r="E2739" i="5"/>
  <c r="E2738" i="5"/>
  <c r="E2737" i="5"/>
  <c r="E2736" i="5"/>
  <c r="I2735" i="5"/>
  <c r="H2735" i="5"/>
  <c r="G2735" i="5"/>
  <c r="F2735" i="5"/>
  <c r="I2734" i="5"/>
  <c r="H2734" i="5"/>
  <c r="G2734" i="5"/>
  <c r="F2734" i="5"/>
  <c r="I2733" i="5"/>
  <c r="H2733" i="5"/>
  <c r="G2733" i="5"/>
  <c r="F2733" i="5"/>
  <c r="I2732" i="5"/>
  <c r="H2732" i="5"/>
  <c r="G2732" i="5"/>
  <c r="F2732" i="5"/>
  <c r="E2731" i="5"/>
  <c r="D2731" i="5"/>
  <c r="C2731" i="5"/>
  <c r="B2731" i="5"/>
  <c r="A2731" i="5"/>
  <c r="H2729" i="5"/>
  <c r="G2729" i="5"/>
  <c r="E2729" i="5"/>
  <c r="E2728" i="5"/>
  <c r="E2727" i="5"/>
  <c r="E2726" i="5"/>
  <c r="I2725" i="5"/>
  <c r="H2725" i="5"/>
  <c r="F2725" i="5"/>
  <c r="D2725" i="5"/>
  <c r="C2725" i="5"/>
  <c r="B2725" i="5"/>
  <c r="A2725" i="5"/>
  <c r="I2724" i="5"/>
  <c r="H2724" i="5"/>
  <c r="G2724" i="5"/>
  <c r="F2724" i="5"/>
  <c r="I2723" i="5"/>
  <c r="H2723" i="5"/>
  <c r="G2723" i="5"/>
  <c r="F2723" i="5"/>
  <c r="I2722" i="5"/>
  <c r="H2722" i="5"/>
  <c r="G2722" i="5"/>
  <c r="F2722" i="5"/>
  <c r="I2721" i="5"/>
  <c r="H2721" i="5"/>
  <c r="G2721" i="5"/>
  <c r="F2721" i="5"/>
  <c r="E2720" i="5"/>
  <c r="D2720" i="5"/>
  <c r="C2720" i="5"/>
  <c r="B2720" i="5"/>
  <c r="A2720" i="5"/>
  <c r="I2718" i="5"/>
  <c r="H2718" i="5"/>
  <c r="G2718" i="5"/>
  <c r="F2718" i="5"/>
  <c r="E2718" i="5"/>
  <c r="D2718" i="5"/>
  <c r="C2718" i="5"/>
  <c r="B2718" i="5"/>
  <c r="A2718" i="5"/>
  <c r="I2716" i="5"/>
  <c r="H2716" i="5"/>
  <c r="G2716" i="5"/>
  <c r="F2716" i="5"/>
  <c r="E2716" i="5"/>
  <c r="D2716" i="5"/>
  <c r="C2716" i="5"/>
  <c r="B2716" i="5"/>
  <c r="A2716" i="5"/>
  <c r="H2714" i="5"/>
  <c r="G2714" i="5"/>
  <c r="E2714" i="5"/>
  <c r="E2713" i="5"/>
  <c r="E2712" i="5"/>
  <c r="E2711" i="5"/>
  <c r="I2710" i="5"/>
  <c r="H2710" i="5"/>
  <c r="G2710" i="5"/>
  <c r="F2710" i="5"/>
  <c r="I2709" i="5"/>
  <c r="H2709" i="5"/>
  <c r="G2709" i="5"/>
  <c r="F2709" i="5"/>
  <c r="I2708" i="5"/>
  <c r="H2708" i="5"/>
  <c r="G2708" i="5"/>
  <c r="F2708" i="5"/>
  <c r="I2707" i="5"/>
  <c r="H2707" i="5"/>
  <c r="G2707" i="5"/>
  <c r="F2707" i="5"/>
  <c r="E2706" i="5"/>
  <c r="D2706" i="5"/>
  <c r="C2706" i="5"/>
  <c r="B2706" i="5"/>
  <c r="A2706" i="5"/>
  <c r="H2704" i="5"/>
  <c r="G2704" i="5"/>
  <c r="E2704" i="5"/>
  <c r="E2703" i="5"/>
  <c r="E2702" i="5"/>
  <c r="E2701" i="5"/>
  <c r="I2700" i="5"/>
  <c r="H2700" i="5"/>
  <c r="F2700" i="5"/>
  <c r="D2700" i="5"/>
  <c r="C2700" i="5"/>
  <c r="B2700" i="5"/>
  <c r="A2700" i="5"/>
  <c r="I2699" i="5"/>
  <c r="H2699" i="5"/>
  <c r="G2699" i="5"/>
  <c r="F2699" i="5"/>
  <c r="I2698" i="5"/>
  <c r="H2698" i="5"/>
  <c r="G2698" i="5"/>
  <c r="F2698" i="5"/>
  <c r="I2697" i="5"/>
  <c r="H2697" i="5"/>
  <c r="G2697" i="5"/>
  <c r="F2697" i="5"/>
  <c r="I2696" i="5"/>
  <c r="H2696" i="5"/>
  <c r="G2696" i="5"/>
  <c r="F2696" i="5"/>
  <c r="E2695" i="5"/>
  <c r="D2695" i="5"/>
  <c r="C2695" i="5"/>
  <c r="B2695" i="5"/>
  <c r="A2695" i="5"/>
  <c r="I2693" i="5"/>
  <c r="H2693" i="5"/>
  <c r="G2693" i="5"/>
  <c r="F2693" i="5"/>
  <c r="E2693" i="5"/>
  <c r="D2693" i="5"/>
  <c r="C2693" i="5"/>
  <c r="B2693" i="5"/>
  <c r="A2693" i="5"/>
  <c r="I2691" i="5"/>
  <c r="H2691" i="5"/>
  <c r="G2691" i="5"/>
  <c r="F2691" i="5"/>
  <c r="E2691" i="5"/>
  <c r="D2691" i="5"/>
  <c r="C2691" i="5"/>
  <c r="B2691" i="5"/>
  <c r="A2691" i="5"/>
  <c r="H2689" i="5"/>
  <c r="G2689" i="5"/>
  <c r="E2689" i="5"/>
  <c r="E2688" i="5"/>
  <c r="E2687" i="5"/>
  <c r="E2686" i="5"/>
  <c r="I2685" i="5"/>
  <c r="H2685" i="5"/>
  <c r="G2685" i="5"/>
  <c r="F2685" i="5"/>
  <c r="I2684" i="5"/>
  <c r="H2684" i="5"/>
  <c r="G2684" i="5"/>
  <c r="F2684" i="5"/>
  <c r="I2683" i="5"/>
  <c r="H2683" i="5"/>
  <c r="G2683" i="5"/>
  <c r="F2683" i="5"/>
  <c r="I2682" i="5"/>
  <c r="H2682" i="5"/>
  <c r="G2682" i="5"/>
  <c r="F2682" i="5"/>
  <c r="E2681" i="5"/>
  <c r="D2681" i="5"/>
  <c r="C2681" i="5"/>
  <c r="B2681" i="5"/>
  <c r="A2681" i="5"/>
  <c r="H2679" i="5"/>
  <c r="G2679" i="5"/>
  <c r="E2679" i="5"/>
  <c r="E2678" i="5"/>
  <c r="E2677" i="5"/>
  <c r="E2676" i="5"/>
  <c r="I2675" i="5"/>
  <c r="H2675" i="5"/>
  <c r="F2675" i="5"/>
  <c r="D2675" i="5"/>
  <c r="C2675" i="5"/>
  <c r="B2675" i="5"/>
  <c r="A2675" i="5"/>
  <c r="I2674" i="5"/>
  <c r="H2674" i="5"/>
  <c r="G2674" i="5"/>
  <c r="F2674" i="5"/>
  <c r="I2673" i="5"/>
  <c r="H2673" i="5"/>
  <c r="G2673" i="5"/>
  <c r="F2673" i="5"/>
  <c r="I2672" i="5"/>
  <c r="H2672" i="5"/>
  <c r="G2672" i="5"/>
  <c r="F2672" i="5"/>
  <c r="I2671" i="5"/>
  <c r="H2671" i="5"/>
  <c r="G2671" i="5"/>
  <c r="F2671" i="5"/>
  <c r="E2670" i="5"/>
  <c r="D2670" i="5"/>
  <c r="C2670" i="5"/>
  <c r="B2670" i="5"/>
  <c r="A2670" i="5"/>
  <c r="I2668" i="5"/>
  <c r="H2668" i="5"/>
  <c r="G2668" i="5"/>
  <c r="F2668" i="5"/>
  <c r="E2668" i="5"/>
  <c r="D2668" i="5"/>
  <c r="C2668" i="5"/>
  <c r="B2668" i="5"/>
  <c r="A2668" i="5"/>
  <c r="I2666" i="5"/>
  <c r="H2666" i="5"/>
  <c r="G2666" i="5"/>
  <c r="F2666" i="5"/>
  <c r="E2666" i="5"/>
  <c r="D2666" i="5"/>
  <c r="C2666" i="5"/>
  <c r="B2666" i="5"/>
  <c r="A2666" i="5"/>
  <c r="H2664" i="5"/>
  <c r="G2664" i="5"/>
  <c r="E2664" i="5"/>
  <c r="E2663" i="5"/>
  <c r="E2662" i="5"/>
  <c r="E2661" i="5"/>
  <c r="I2660" i="5"/>
  <c r="H2660" i="5"/>
  <c r="G2660" i="5"/>
  <c r="F2660" i="5"/>
  <c r="I2659" i="5"/>
  <c r="H2659" i="5"/>
  <c r="G2659" i="5"/>
  <c r="F2659" i="5"/>
  <c r="I2658" i="5"/>
  <c r="H2658" i="5"/>
  <c r="G2658" i="5"/>
  <c r="F2658" i="5"/>
  <c r="I2657" i="5"/>
  <c r="H2657" i="5"/>
  <c r="G2657" i="5"/>
  <c r="F2657" i="5"/>
  <c r="E2656" i="5"/>
  <c r="D2656" i="5"/>
  <c r="C2656" i="5"/>
  <c r="B2656" i="5"/>
  <c r="A2656" i="5"/>
  <c r="H2654" i="5"/>
  <c r="G2654" i="5"/>
  <c r="E2654" i="5"/>
  <c r="E2653" i="5"/>
  <c r="E2652" i="5"/>
  <c r="E2651" i="5"/>
  <c r="I2650" i="5"/>
  <c r="H2650" i="5"/>
  <c r="F2650" i="5"/>
  <c r="D2650" i="5"/>
  <c r="C2650" i="5"/>
  <c r="B2650" i="5"/>
  <c r="A2650" i="5"/>
  <c r="I2649" i="5"/>
  <c r="H2649" i="5"/>
  <c r="G2649" i="5"/>
  <c r="F2649" i="5"/>
  <c r="I2648" i="5"/>
  <c r="H2648" i="5"/>
  <c r="G2648" i="5"/>
  <c r="F2648" i="5"/>
  <c r="I2647" i="5"/>
  <c r="H2647" i="5"/>
  <c r="G2647" i="5"/>
  <c r="F2647" i="5"/>
  <c r="I2646" i="5"/>
  <c r="H2646" i="5"/>
  <c r="G2646" i="5"/>
  <c r="F2646" i="5"/>
  <c r="E2645" i="5"/>
  <c r="D2645" i="5"/>
  <c r="C2645" i="5"/>
  <c r="B2645" i="5"/>
  <c r="A2645" i="5"/>
  <c r="I2643" i="5"/>
  <c r="H2643" i="5"/>
  <c r="G2643" i="5"/>
  <c r="F2643" i="5"/>
  <c r="E2643" i="5"/>
  <c r="D2643" i="5"/>
  <c r="C2643" i="5"/>
  <c r="B2643" i="5"/>
  <c r="A2643" i="5"/>
  <c r="I2641" i="5"/>
  <c r="H2641" i="5"/>
  <c r="G2641" i="5"/>
  <c r="F2641" i="5"/>
  <c r="E2641" i="5"/>
  <c r="D2641" i="5"/>
  <c r="C2641" i="5"/>
  <c r="B2641" i="5"/>
  <c r="A2641" i="5"/>
  <c r="H2639" i="5"/>
  <c r="G2639" i="5"/>
  <c r="E2639" i="5"/>
  <c r="E2638" i="5"/>
  <c r="E2637" i="5"/>
  <c r="E2636" i="5"/>
  <c r="I2635" i="5"/>
  <c r="H2635" i="5"/>
  <c r="G2635" i="5"/>
  <c r="F2635" i="5"/>
  <c r="I2634" i="5"/>
  <c r="H2634" i="5"/>
  <c r="G2634" i="5"/>
  <c r="F2634" i="5"/>
  <c r="I2633" i="5"/>
  <c r="H2633" i="5"/>
  <c r="G2633" i="5"/>
  <c r="F2633" i="5"/>
  <c r="I2632" i="5"/>
  <c r="H2632" i="5"/>
  <c r="G2632" i="5"/>
  <c r="F2632" i="5"/>
  <c r="E2631" i="5"/>
  <c r="D2631" i="5"/>
  <c r="C2631" i="5"/>
  <c r="B2631" i="5"/>
  <c r="A2631" i="5"/>
  <c r="H2629" i="5"/>
  <c r="G2629" i="5"/>
  <c r="E2629" i="5"/>
  <c r="E2628" i="5"/>
  <c r="E2627" i="5"/>
  <c r="E2626" i="5"/>
  <c r="I2625" i="5"/>
  <c r="H2625" i="5"/>
  <c r="F2625" i="5"/>
  <c r="D2625" i="5"/>
  <c r="C2625" i="5"/>
  <c r="B2625" i="5"/>
  <c r="A2625" i="5"/>
  <c r="I2624" i="5"/>
  <c r="H2624" i="5"/>
  <c r="G2624" i="5"/>
  <c r="F2624" i="5"/>
  <c r="I2623" i="5"/>
  <c r="H2623" i="5"/>
  <c r="G2623" i="5"/>
  <c r="F2623" i="5"/>
  <c r="I2622" i="5"/>
  <c r="H2622" i="5"/>
  <c r="G2622" i="5"/>
  <c r="F2622" i="5"/>
  <c r="I2621" i="5"/>
  <c r="H2621" i="5"/>
  <c r="G2621" i="5"/>
  <c r="F2621" i="5"/>
  <c r="E2620" i="5"/>
  <c r="D2620" i="5"/>
  <c r="C2620" i="5"/>
  <c r="B2620" i="5"/>
  <c r="A2620" i="5"/>
  <c r="I2618" i="5"/>
  <c r="H2618" i="5"/>
  <c r="G2618" i="5"/>
  <c r="F2618" i="5"/>
  <c r="E2618" i="5"/>
  <c r="D2618" i="5"/>
  <c r="C2618" i="5"/>
  <c r="B2618" i="5"/>
  <c r="A2618" i="5"/>
  <c r="I2616" i="5"/>
  <c r="H2616" i="5"/>
  <c r="G2616" i="5"/>
  <c r="F2616" i="5"/>
  <c r="E2616" i="5"/>
  <c r="D2616" i="5"/>
  <c r="C2616" i="5"/>
  <c r="B2616" i="5"/>
  <c r="A2616" i="5"/>
  <c r="H2614" i="5"/>
  <c r="G2614" i="5"/>
  <c r="E2614" i="5"/>
  <c r="E2613" i="5"/>
  <c r="E2612" i="5"/>
  <c r="E2611" i="5"/>
  <c r="I2610" i="5"/>
  <c r="H2610" i="5"/>
  <c r="G2610" i="5"/>
  <c r="F2610" i="5"/>
  <c r="I2609" i="5"/>
  <c r="H2609" i="5"/>
  <c r="G2609" i="5"/>
  <c r="F2609" i="5"/>
  <c r="I2608" i="5"/>
  <c r="H2608" i="5"/>
  <c r="G2608" i="5"/>
  <c r="F2608" i="5"/>
  <c r="I2607" i="5"/>
  <c r="H2607" i="5"/>
  <c r="G2607" i="5"/>
  <c r="F2607" i="5"/>
  <c r="E2606" i="5"/>
  <c r="D2606" i="5"/>
  <c r="C2606" i="5"/>
  <c r="B2606" i="5"/>
  <c r="A2606" i="5"/>
  <c r="H2604" i="5"/>
  <c r="G2604" i="5"/>
  <c r="E2604" i="5"/>
  <c r="E2603" i="5"/>
  <c r="E2602" i="5"/>
  <c r="E2601" i="5"/>
  <c r="I2600" i="5"/>
  <c r="H2600" i="5"/>
  <c r="F2600" i="5"/>
  <c r="D2600" i="5"/>
  <c r="C2600" i="5"/>
  <c r="B2600" i="5"/>
  <c r="A2600" i="5"/>
  <c r="I2599" i="5"/>
  <c r="H2599" i="5"/>
  <c r="G2599" i="5"/>
  <c r="F2599" i="5"/>
  <c r="I2598" i="5"/>
  <c r="H2598" i="5"/>
  <c r="G2598" i="5"/>
  <c r="F2598" i="5"/>
  <c r="I2597" i="5"/>
  <c r="H2597" i="5"/>
  <c r="G2597" i="5"/>
  <c r="F2597" i="5"/>
  <c r="I2596" i="5"/>
  <c r="H2596" i="5"/>
  <c r="G2596" i="5"/>
  <c r="F2596" i="5"/>
  <c r="E2595" i="5"/>
  <c r="D2595" i="5"/>
  <c r="C2595" i="5"/>
  <c r="B2595" i="5"/>
  <c r="A2595" i="5"/>
  <c r="B2594" i="5"/>
  <c r="A2592" i="5"/>
  <c r="C2590" i="5"/>
  <c r="C2589" i="5"/>
  <c r="I2584" i="5"/>
  <c r="H2584" i="5"/>
  <c r="G2584" i="5"/>
  <c r="F2584" i="5"/>
  <c r="E2584" i="5"/>
  <c r="D2584" i="5"/>
  <c r="C2584" i="5"/>
  <c r="B2584" i="5"/>
  <c r="A2584" i="5"/>
  <c r="I2582" i="5"/>
  <c r="H2582" i="5"/>
  <c r="G2582" i="5"/>
  <c r="F2582" i="5"/>
  <c r="E2582" i="5"/>
  <c r="D2582" i="5"/>
  <c r="C2582" i="5"/>
  <c r="B2582" i="5"/>
  <c r="A2582" i="5"/>
  <c r="H2580" i="5"/>
  <c r="G2580" i="5"/>
  <c r="E2580" i="5"/>
  <c r="E2579" i="5"/>
  <c r="E2578" i="5"/>
  <c r="E2577" i="5"/>
  <c r="I2576" i="5"/>
  <c r="H2576" i="5"/>
  <c r="G2576" i="5"/>
  <c r="F2576" i="5"/>
  <c r="I2575" i="5"/>
  <c r="H2575" i="5"/>
  <c r="G2575" i="5"/>
  <c r="F2575" i="5"/>
  <c r="I2574" i="5"/>
  <c r="H2574" i="5"/>
  <c r="G2574" i="5"/>
  <c r="F2574" i="5"/>
  <c r="I2573" i="5"/>
  <c r="H2573" i="5"/>
  <c r="G2573" i="5"/>
  <c r="F2573" i="5"/>
  <c r="E2572" i="5"/>
  <c r="D2572" i="5"/>
  <c r="C2572" i="5"/>
  <c r="B2572" i="5"/>
  <c r="A2572" i="5"/>
  <c r="H2570" i="5"/>
  <c r="G2570" i="5"/>
  <c r="E2570" i="5"/>
  <c r="E2569" i="5"/>
  <c r="E2568" i="5"/>
  <c r="E2567" i="5"/>
  <c r="I2566" i="5"/>
  <c r="H2566" i="5"/>
  <c r="F2566" i="5"/>
  <c r="D2566" i="5"/>
  <c r="C2566" i="5"/>
  <c r="B2566" i="5"/>
  <c r="A2566" i="5"/>
  <c r="I2565" i="5"/>
  <c r="H2565" i="5"/>
  <c r="G2565" i="5"/>
  <c r="F2565" i="5"/>
  <c r="I2564" i="5"/>
  <c r="H2564" i="5"/>
  <c r="G2564" i="5"/>
  <c r="F2564" i="5"/>
  <c r="I2563" i="5"/>
  <c r="H2563" i="5"/>
  <c r="G2563" i="5"/>
  <c r="F2563" i="5"/>
  <c r="I2562" i="5"/>
  <c r="H2562" i="5"/>
  <c r="G2562" i="5"/>
  <c r="F2562" i="5"/>
  <c r="E2561" i="5"/>
  <c r="D2561" i="5"/>
  <c r="C2561" i="5"/>
  <c r="B2561" i="5"/>
  <c r="A2561" i="5"/>
  <c r="I2559" i="5"/>
  <c r="H2559" i="5"/>
  <c r="G2559" i="5"/>
  <c r="F2559" i="5"/>
  <c r="E2559" i="5"/>
  <c r="D2559" i="5"/>
  <c r="C2559" i="5"/>
  <c r="B2559" i="5"/>
  <c r="A2559" i="5"/>
  <c r="I2557" i="5"/>
  <c r="H2557" i="5"/>
  <c r="G2557" i="5"/>
  <c r="F2557" i="5"/>
  <c r="E2557" i="5"/>
  <c r="D2557" i="5"/>
  <c r="C2557" i="5"/>
  <c r="B2557" i="5"/>
  <c r="A2557" i="5"/>
  <c r="H2555" i="5"/>
  <c r="G2555" i="5"/>
  <c r="E2555" i="5"/>
  <c r="E2554" i="5"/>
  <c r="E2553" i="5"/>
  <c r="E2552" i="5"/>
  <c r="I2551" i="5"/>
  <c r="H2551" i="5"/>
  <c r="G2551" i="5"/>
  <c r="F2551" i="5"/>
  <c r="I2550" i="5"/>
  <c r="H2550" i="5"/>
  <c r="G2550" i="5"/>
  <c r="F2550" i="5"/>
  <c r="I2549" i="5"/>
  <c r="H2549" i="5"/>
  <c r="G2549" i="5"/>
  <c r="F2549" i="5"/>
  <c r="I2548" i="5"/>
  <c r="H2548" i="5"/>
  <c r="G2548" i="5"/>
  <c r="F2548" i="5"/>
  <c r="E2547" i="5"/>
  <c r="D2547" i="5"/>
  <c r="C2547" i="5"/>
  <c r="B2547" i="5"/>
  <c r="A2547" i="5"/>
  <c r="H2545" i="5"/>
  <c r="G2545" i="5"/>
  <c r="E2545" i="5"/>
  <c r="E2544" i="5"/>
  <c r="E2543" i="5"/>
  <c r="E2542" i="5"/>
  <c r="I2541" i="5"/>
  <c r="H2541" i="5"/>
  <c r="F2541" i="5"/>
  <c r="D2541" i="5"/>
  <c r="C2541" i="5"/>
  <c r="B2541" i="5"/>
  <c r="A2541" i="5"/>
  <c r="I2540" i="5"/>
  <c r="H2540" i="5"/>
  <c r="G2540" i="5"/>
  <c r="F2540" i="5"/>
  <c r="I2539" i="5"/>
  <c r="H2539" i="5"/>
  <c r="G2539" i="5"/>
  <c r="F2539" i="5"/>
  <c r="I2538" i="5"/>
  <c r="H2538" i="5"/>
  <c r="G2538" i="5"/>
  <c r="F2538" i="5"/>
  <c r="I2537" i="5"/>
  <c r="H2537" i="5"/>
  <c r="G2537" i="5"/>
  <c r="F2537" i="5"/>
  <c r="E2536" i="5"/>
  <c r="D2536" i="5"/>
  <c r="C2536" i="5"/>
  <c r="B2536" i="5"/>
  <c r="A2536" i="5"/>
  <c r="I2534" i="5"/>
  <c r="H2534" i="5"/>
  <c r="G2534" i="5"/>
  <c r="F2534" i="5"/>
  <c r="E2534" i="5"/>
  <c r="D2534" i="5"/>
  <c r="C2534" i="5"/>
  <c r="B2534" i="5"/>
  <c r="A2534" i="5"/>
  <c r="I2532" i="5"/>
  <c r="H2532" i="5"/>
  <c r="G2532" i="5"/>
  <c r="F2532" i="5"/>
  <c r="E2532" i="5"/>
  <c r="D2532" i="5"/>
  <c r="C2532" i="5"/>
  <c r="B2532" i="5"/>
  <c r="A2532" i="5"/>
  <c r="H2530" i="5"/>
  <c r="G2530" i="5"/>
  <c r="E2530" i="5"/>
  <c r="E2529" i="5"/>
  <c r="E2528" i="5"/>
  <c r="E2527" i="5"/>
  <c r="I2526" i="5"/>
  <c r="H2526" i="5"/>
  <c r="G2526" i="5"/>
  <c r="F2526" i="5"/>
  <c r="I2525" i="5"/>
  <c r="H2525" i="5"/>
  <c r="G2525" i="5"/>
  <c r="F2525" i="5"/>
  <c r="I2524" i="5"/>
  <c r="H2524" i="5"/>
  <c r="G2524" i="5"/>
  <c r="F2524" i="5"/>
  <c r="I2523" i="5"/>
  <c r="H2523" i="5"/>
  <c r="G2523" i="5"/>
  <c r="F2523" i="5"/>
  <c r="E2522" i="5"/>
  <c r="D2522" i="5"/>
  <c r="C2522" i="5"/>
  <c r="B2522" i="5"/>
  <c r="A2522" i="5"/>
  <c r="H2520" i="5"/>
  <c r="G2520" i="5"/>
  <c r="E2520" i="5"/>
  <c r="E2519" i="5"/>
  <c r="E2518" i="5"/>
  <c r="E2517" i="5"/>
  <c r="I2516" i="5"/>
  <c r="H2516" i="5"/>
  <c r="F2516" i="5"/>
  <c r="D2516" i="5"/>
  <c r="C2516" i="5"/>
  <c r="B2516" i="5"/>
  <c r="A2516" i="5"/>
  <c r="I2515" i="5"/>
  <c r="H2515" i="5"/>
  <c r="G2515" i="5"/>
  <c r="F2515" i="5"/>
  <c r="I2514" i="5"/>
  <c r="H2514" i="5"/>
  <c r="G2514" i="5"/>
  <c r="F2514" i="5"/>
  <c r="I2513" i="5"/>
  <c r="H2513" i="5"/>
  <c r="G2513" i="5"/>
  <c r="F2513" i="5"/>
  <c r="I2512" i="5"/>
  <c r="H2512" i="5"/>
  <c r="G2512" i="5"/>
  <c r="F2512" i="5"/>
  <c r="E2511" i="5"/>
  <c r="D2511" i="5"/>
  <c r="C2511" i="5"/>
  <c r="B2511" i="5"/>
  <c r="A2511" i="5"/>
  <c r="I2509" i="5"/>
  <c r="H2509" i="5"/>
  <c r="G2509" i="5"/>
  <c r="F2509" i="5"/>
  <c r="E2509" i="5"/>
  <c r="D2509" i="5"/>
  <c r="C2509" i="5"/>
  <c r="B2509" i="5"/>
  <c r="A2509" i="5"/>
  <c r="I2507" i="5"/>
  <c r="H2507" i="5"/>
  <c r="G2507" i="5"/>
  <c r="F2507" i="5"/>
  <c r="E2507" i="5"/>
  <c r="D2507" i="5"/>
  <c r="C2507" i="5"/>
  <c r="B2507" i="5"/>
  <c r="A2507" i="5"/>
  <c r="H2505" i="5"/>
  <c r="G2505" i="5"/>
  <c r="E2505" i="5"/>
  <c r="E2504" i="5"/>
  <c r="E2503" i="5"/>
  <c r="E2502" i="5"/>
  <c r="I2501" i="5"/>
  <c r="H2501" i="5"/>
  <c r="G2501" i="5"/>
  <c r="F2501" i="5"/>
  <c r="I2500" i="5"/>
  <c r="H2500" i="5"/>
  <c r="G2500" i="5"/>
  <c r="F2500" i="5"/>
  <c r="I2499" i="5"/>
  <c r="H2499" i="5"/>
  <c r="G2499" i="5"/>
  <c r="F2499" i="5"/>
  <c r="I2498" i="5"/>
  <c r="H2498" i="5"/>
  <c r="G2498" i="5"/>
  <c r="F2498" i="5"/>
  <c r="E2497" i="5"/>
  <c r="D2497" i="5"/>
  <c r="C2497" i="5"/>
  <c r="B2497" i="5"/>
  <c r="A2497" i="5"/>
  <c r="H2495" i="5"/>
  <c r="G2495" i="5"/>
  <c r="E2495" i="5"/>
  <c r="E2494" i="5"/>
  <c r="E2493" i="5"/>
  <c r="E2492" i="5"/>
  <c r="I2491" i="5"/>
  <c r="H2491" i="5"/>
  <c r="F2491" i="5"/>
  <c r="D2491" i="5"/>
  <c r="C2491" i="5"/>
  <c r="B2491" i="5"/>
  <c r="A2491" i="5"/>
  <c r="I2490" i="5"/>
  <c r="H2490" i="5"/>
  <c r="G2490" i="5"/>
  <c r="F2490" i="5"/>
  <c r="I2489" i="5"/>
  <c r="H2489" i="5"/>
  <c r="G2489" i="5"/>
  <c r="F2489" i="5"/>
  <c r="I2488" i="5"/>
  <c r="H2488" i="5"/>
  <c r="G2488" i="5"/>
  <c r="F2488" i="5"/>
  <c r="I2487" i="5"/>
  <c r="H2487" i="5"/>
  <c r="G2487" i="5"/>
  <c r="F2487" i="5"/>
  <c r="E2486" i="5"/>
  <c r="D2486" i="5"/>
  <c r="C2486" i="5"/>
  <c r="B2486" i="5"/>
  <c r="A2486" i="5"/>
  <c r="I2484" i="5"/>
  <c r="H2484" i="5"/>
  <c r="G2484" i="5"/>
  <c r="F2484" i="5"/>
  <c r="E2484" i="5"/>
  <c r="D2484" i="5"/>
  <c r="C2484" i="5"/>
  <c r="B2484" i="5"/>
  <c r="A2484" i="5"/>
  <c r="I2482" i="5"/>
  <c r="H2482" i="5"/>
  <c r="G2482" i="5"/>
  <c r="F2482" i="5"/>
  <c r="E2482" i="5"/>
  <c r="D2482" i="5"/>
  <c r="C2482" i="5"/>
  <c r="B2482" i="5"/>
  <c r="A2482" i="5"/>
  <c r="H2480" i="5"/>
  <c r="G2480" i="5"/>
  <c r="E2480" i="5"/>
  <c r="E2479" i="5"/>
  <c r="E2478" i="5"/>
  <c r="E2477" i="5"/>
  <c r="I2476" i="5"/>
  <c r="H2476" i="5"/>
  <c r="G2476" i="5"/>
  <c r="F2476" i="5"/>
  <c r="I2475" i="5"/>
  <c r="H2475" i="5"/>
  <c r="G2475" i="5"/>
  <c r="F2475" i="5"/>
  <c r="I2474" i="5"/>
  <c r="H2474" i="5"/>
  <c r="G2474" i="5"/>
  <c r="F2474" i="5"/>
  <c r="I2473" i="5"/>
  <c r="H2473" i="5"/>
  <c r="G2473" i="5"/>
  <c r="F2473" i="5"/>
  <c r="E2472" i="5"/>
  <c r="D2472" i="5"/>
  <c r="C2472" i="5"/>
  <c r="B2472" i="5"/>
  <c r="A2472" i="5"/>
  <c r="H2470" i="5"/>
  <c r="G2470" i="5"/>
  <c r="E2470" i="5"/>
  <c r="E2469" i="5"/>
  <c r="E2468" i="5"/>
  <c r="E2467" i="5"/>
  <c r="I2466" i="5"/>
  <c r="H2466" i="5"/>
  <c r="F2466" i="5"/>
  <c r="D2466" i="5"/>
  <c r="C2466" i="5"/>
  <c r="B2466" i="5"/>
  <c r="A2466" i="5"/>
  <c r="I2465" i="5"/>
  <c r="H2465" i="5"/>
  <c r="G2465" i="5"/>
  <c r="F2465" i="5"/>
  <c r="I2464" i="5"/>
  <c r="H2464" i="5"/>
  <c r="G2464" i="5"/>
  <c r="F2464" i="5"/>
  <c r="I2463" i="5"/>
  <c r="H2463" i="5"/>
  <c r="G2463" i="5"/>
  <c r="F2463" i="5"/>
  <c r="I2462" i="5"/>
  <c r="H2462" i="5"/>
  <c r="G2462" i="5"/>
  <c r="F2462" i="5"/>
  <c r="E2461" i="5"/>
  <c r="D2461" i="5"/>
  <c r="C2461" i="5"/>
  <c r="B2461" i="5"/>
  <c r="A2461" i="5"/>
  <c r="I2459" i="5"/>
  <c r="H2459" i="5"/>
  <c r="G2459" i="5"/>
  <c r="F2459" i="5"/>
  <c r="E2459" i="5"/>
  <c r="D2459" i="5"/>
  <c r="C2459" i="5"/>
  <c r="B2459" i="5"/>
  <c r="A2459" i="5"/>
  <c r="I2457" i="5"/>
  <c r="H2457" i="5"/>
  <c r="G2457" i="5"/>
  <c r="F2457" i="5"/>
  <c r="E2457" i="5"/>
  <c r="D2457" i="5"/>
  <c r="C2457" i="5"/>
  <c r="B2457" i="5"/>
  <c r="A2457" i="5"/>
  <c r="H2455" i="5"/>
  <c r="G2455" i="5"/>
  <c r="E2455" i="5"/>
  <c r="E2454" i="5"/>
  <c r="E2453" i="5"/>
  <c r="E2452" i="5"/>
  <c r="I2451" i="5"/>
  <c r="H2451" i="5"/>
  <c r="G2451" i="5"/>
  <c r="F2451" i="5"/>
  <c r="I2450" i="5"/>
  <c r="H2450" i="5"/>
  <c r="G2450" i="5"/>
  <c r="F2450" i="5"/>
  <c r="I2449" i="5"/>
  <c r="H2449" i="5"/>
  <c r="G2449" i="5"/>
  <c r="F2449" i="5"/>
  <c r="I2448" i="5"/>
  <c r="H2448" i="5"/>
  <c r="G2448" i="5"/>
  <c r="F2448" i="5"/>
  <c r="E2447" i="5"/>
  <c r="D2447" i="5"/>
  <c r="C2447" i="5"/>
  <c r="B2447" i="5"/>
  <c r="A2447" i="5"/>
  <c r="H2445" i="5"/>
  <c r="G2445" i="5"/>
  <c r="E2445" i="5"/>
  <c r="E2444" i="5"/>
  <c r="E2443" i="5"/>
  <c r="E2442" i="5"/>
  <c r="I2441" i="5"/>
  <c r="H2441" i="5"/>
  <c r="F2441" i="5"/>
  <c r="D2441" i="5"/>
  <c r="C2441" i="5"/>
  <c r="B2441" i="5"/>
  <c r="A2441" i="5"/>
  <c r="I2440" i="5"/>
  <c r="H2440" i="5"/>
  <c r="G2440" i="5"/>
  <c r="F2440" i="5"/>
  <c r="I2439" i="5"/>
  <c r="H2439" i="5"/>
  <c r="G2439" i="5"/>
  <c r="F2439" i="5"/>
  <c r="I2438" i="5"/>
  <c r="H2438" i="5"/>
  <c r="G2438" i="5"/>
  <c r="F2438" i="5"/>
  <c r="I2437" i="5"/>
  <c r="H2437" i="5"/>
  <c r="G2437" i="5"/>
  <c r="F2437" i="5"/>
  <c r="E2436" i="5"/>
  <c r="D2436" i="5"/>
  <c r="C2436" i="5"/>
  <c r="B2436" i="5"/>
  <c r="A2436" i="5"/>
  <c r="I2434" i="5"/>
  <c r="H2434" i="5"/>
  <c r="G2434" i="5"/>
  <c r="F2434" i="5"/>
  <c r="E2434" i="5"/>
  <c r="D2434" i="5"/>
  <c r="C2434" i="5"/>
  <c r="B2434" i="5"/>
  <c r="A2434" i="5"/>
  <c r="I2432" i="5"/>
  <c r="H2432" i="5"/>
  <c r="G2432" i="5"/>
  <c r="F2432" i="5"/>
  <c r="E2432" i="5"/>
  <c r="D2432" i="5"/>
  <c r="C2432" i="5"/>
  <c r="B2432" i="5"/>
  <c r="A2432" i="5"/>
  <c r="H2430" i="5"/>
  <c r="G2430" i="5"/>
  <c r="E2430" i="5"/>
  <c r="E2429" i="5"/>
  <c r="E2428" i="5"/>
  <c r="E2427" i="5"/>
  <c r="I2426" i="5"/>
  <c r="H2426" i="5"/>
  <c r="G2426" i="5"/>
  <c r="F2426" i="5"/>
  <c r="I2425" i="5"/>
  <c r="H2425" i="5"/>
  <c r="G2425" i="5"/>
  <c r="F2425" i="5"/>
  <c r="I2424" i="5"/>
  <c r="H2424" i="5"/>
  <c r="G2424" i="5"/>
  <c r="F2424" i="5"/>
  <c r="I2423" i="5"/>
  <c r="H2423" i="5"/>
  <c r="G2423" i="5"/>
  <c r="F2423" i="5"/>
  <c r="E2422" i="5"/>
  <c r="D2422" i="5"/>
  <c r="C2422" i="5"/>
  <c r="B2422" i="5"/>
  <c r="A2422" i="5"/>
  <c r="H2420" i="5"/>
  <c r="G2420" i="5"/>
  <c r="E2420" i="5"/>
  <c r="E2419" i="5"/>
  <c r="E2418" i="5"/>
  <c r="E2417" i="5"/>
  <c r="I2416" i="5"/>
  <c r="H2416" i="5"/>
  <c r="F2416" i="5"/>
  <c r="D2416" i="5"/>
  <c r="C2416" i="5"/>
  <c r="B2416" i="5"/>
  <c r="A2416" i="5"/>
  <c r="I2415" i="5"/>
  <c r="H2415" i="5"/>
  <c r="G2415" i="5"/>
  <c r="F2415" i="5"/>
  <c r="I2414" i="5"/>
  <c r="H2414" i="5"/>
  <c r="G2414" i="5"/>
  <c r="F2414" i="5"/>
  <c r="I2413" i="5"/>
  <c r="H2413" i="5"/>
  <c r="G2413" i="5"/>
  <c r="F2413" i="5"/>
  <c r="I2412" i="5"/>
  <c r="H2412" i="5"/>
  <c r="G2412" i="5"/>
  <c r="F2412" i="5"/>
  <c r="E2411" i="5"/>
  <c r="D2411" i="5"/>
  <c r="C2411" i="5"/>
  <c r="B2411" i="5"/>
  <c r="A2411" i="5"/>
  <c r="I2409" i="5"/>
  <c r="H2409" i="5"/>
  <c r="G2409" i="5"/>
  <c r="F2409" i="5"/>
  <c r="E2409" i="5"/>
  <c r="D2409" i="5"/>
  <c r="C2409" i="5"/>
  <c r="B2409" i="5"/>
  <c r="A2409" i="5"/>
  <c r="I2407" i="5"/>
  <c r="H2407" i="5"/>
  <c r="G2407" i="5"/>
  <c r="F2407" i="5"/>
  <c r="E2407" i="5"/>
  <c r="D2407" i="5"/>
  <c r="C2407" i="5"/>
  <c r="B2407" i="5"/>
  <c r="A2407" i="5"/>
  <c r="H2405" i="5"/>
  <c r="G2405" i="5"/>
  <c r="E2405" i="5"/>
  <c r="E2404" i="5"/>
  <c r="E2403" i="5"/>
  <c r="E2402" i="5"/>
  <c r="I2401" i="5"/>
  <c r="H2401" i="5"/>
  <c r="G2401" i="5"/>
  <c r="F2401" i="5"/>
  <c r="I2400" i="5"/>
  <c r="H2400" i="5"/>
  <c r="G2400" i="5"/>
  <c r="F2400" i="5"/>
  <c r="I2399" i="5"/>
  <c r="H2399" i="5"/>
  <c r="G2399" i="5"/>
  <c r="F2399" i="5"/>
  <c r="I2398" i="5"/>
  <c r="H2398" i="5"/>
  <c r="G2398" i="5"/>
  <c r="F2398" i="5"/>
  <c r="E2397" i="5"/>
  <c r="D2397" i="5"/>
  <c r="C2397" i="5"/>
  <c r="B2397" i="5"/>
  <c r="A2397" i="5"/>
  <c r="H2395" i="5"/>
  <c r="G2395" i="5"/>
  <c r="E2395" i="5"/>
  <c r="E2394" i="5"/>
  <c r="E2393" i="5"/>
  <c r="E2392" i="5"/>
  <c r="I2391" i="5"/>
  <c r="H2391" i="5"/>
  <c r="F2391" i="5"/>
  <c r="D2391" i="5"/>
  <c r="C2391" i="5"/>
  <c r="B2391" i="5"/>
  <c r="A2391" i="5"/>
  <c r="I2390" i="5"/>
  <c r="H2390" i="5"/>
  <c r="G2390" i="5"/>
  <c r="F2390" i="5"/>
  <c r="I2389" i="5"/>
  <c r="H2389" i="5"/>
  <c r="G2389" i="5"/>
  <c r="F2389" i="5"/>
  <c r="I2388" i="5"/>
  <c r="H2388" i="5"/>
  <c r="G2388" i="5"/>
  <c r="F2388" i="5"/>
  <c r="I2387" i="5"/>
  <c r="H2387" i="5"/>
  <c r="G2387" i="5"/>
  <c r="F2387" i="5"/>
  <c r="E2386" i="5"/>
  <c r="D2386" i="5"/>
  <c r="C2386" i="5"/>
  <c r="B2386" i="5"/>
  <c r="A2386" i="5"/>
  <c r="I2384" i="5"/>
  <c r="H2384" i="5"/>
  <c r="G2384" i="5"/>
  <c r="F2384" i="5"/>
  <c r="E2384" i="5"/>
  <c r="D2384" i="5"/>
  <c r="C2384" i="5"/>
  <c r="B2384" i="5"/>
  <c r="A2384" i="5"/>
  <c r="I2382" i="5"/>
  <c r="H2382" i="5"/>
  <c r="G2382" i="5"/>
  <c r="F2382" i="5"/>
  <c r="E2382" i="5"/>
  <c r="D2382" i="5"/>
  <c r="C2382" i="5"/>
  <c r="B2382" i="5"/>
  <c r="A2382" i="5"/>
  <c r="H2380" i="5"/>
  <c r="G2380" i="5"/>
  <c r="E2380" i="5"/>
  <c r="E2379" i="5"/>
  <c r="E2378" i="5"/>
  <c r="E2377" i="5"/>
  <c r="I2376" i="5"/>
  <c r="H2376" i="5"/>
  <c r="G2376" i="5"/>
  <c r="F2376" i="5"/>
  <c r="I2375" i="5"/>
  <c r="H2375" i="5"/>
  <c r="G2375" i="5"/>
  <c r="F2375" i="5"/>
  <c r="I2374" i="5"/>
  <c r="H2374" i="5"/>
  <c r="G2374" i="5"/>
  <c r="F2374" i="5"/>
  <c r="I2373" i="5"/>
  <c r="H2373" i="5"/>
  <c r="G2373" i="5"/>
  <c r="F2373" i="5"/>
  <c r="E2372" i="5"/>
  <c r="D2372" i="5"/>
  <c r="C2372" i="5"/>
  <c r="B2372" i="5"/>
  <c r="A2372" i="5"/>
  <c r="H2370" i="5"/>
  <c r="G2370" i="5"/>
  <c r="E2370" i="5"/>
  <c r="E2369" i="5"/>
  <c r="E2368" i="5"/>
  <c r="E2367" i="5"/>
  <c r="I2366" i="5"/>
  <c r="H2366" i="5"/>
  <c r="F2366" i="5"/>
  <c r="D2366" i="5"/>
  <c r="C2366" i="5"/>
  <c r="B2366" i="5"/>
  <c r="A2366" i="5"/>
  <c r="I2365" i="5"/>
  <c r="H2365" i="5"/>
  <c r="G2365" i="5"/>
  <c r="F2365" i="5"/>
  <c r="I2364" i="5"/>
  <c r="H2364" i="5"/>
  <c r="G2364" i="5"/>
  <c r="F2364" i="5"/>
  <c r="I2363" i="5"/>
  <c r="H2363" i="5"/>
  <c r="G2363" i="5"/>
  <c r="F2363" i="5"/>
  <c r="I2362" i="5"/>
  <c r="H2362" i="5"/>
  <c r="G2362" i="5"/>
  <c r="F2362" i="5"/>
  <c r="E2361" i="5"/>
  <c r="D2361" i="5"/>
  <c r="C2361" i="5"/>
  <c r="B2361" i="5"/>
  <c r="A2361" i="5"/>
  <c r="I2359" i="5"/>
  <c r="H2359" i="5"/>
  <c r="G2359" i="5"/>
  <c r="F2359" i="5"/>
  <c r="E2359" i="5"/>
  <c r="D2359" i="5"/>
  <c r="C2359" i="5"/>
  <c r="B2359" i="5"/>
  <c r="A2359" i="5"/>
  <c r="I2357" i="5"/>
  <c r="H2357" i="5"/>
  <c r="G2357" i="5"/>
  <c r="F2357" i="5"/>
  <c r="E2357" i="5"/>
  <c r="D2357" i="5"/>
  <c r="C2357" i="5"/>
  <c r="B2357" i="5"/>
  <c r="A2357" i="5"/>
  <c r="H2355" i="5"/>
  <c r="G2355" i="5"/>
  <c r="E2355" i="5"/>
  <c r="E2354" i="5"/>
  <c r="E2353" i="5"/>
  <c r="E2352" i="5"/>
  <c r="I2351" i="5"/>
  <c r="H2351" i="5"/>
  <c r="G2351" i="5"/>
  <c r="F2351" i="5"/>
  <c r="I2350" i="5"/>
  <c r="H2350" i="5"/>
  <c r="G2350" i="5"/>
  <c r="F2350" i="5"/>
  <c r="I2349" i="5"/>
  <c r="H2349" i="5"/>
  <c r="G2349" i="5"/>
  <c r="F2349" i="5"/>
  <c r="I2348" i="5"/>
  <c r="H2348" i="5"/>
  <c r="G2348" i="5"/>
  <c r="F2348" i="5"/>
  <c r="E2347" i="5"/>
  <c r="D2347" i="5"/>
  <c r="C2347" i="5"/>
  <c r="B2347" i="5"/>
  <c r="A2347" i="5"/>
  <c r="H2345" i="5"/>
  <c r="G2345" i="5"/>
  <c r="E2345" i="5"/>
  <c r="E2344" i="5"/>
  <c r="E2343" i="5"/>
  <c r="E2342" i="5"/>
  <c r="I2341" i="5"/>
  <c r="H2341" i="5"/>
  <c r="F2341" i="5"/>
  <c r="D2341" i="5"/>
  <c r="C2341" i="5"/>
  <c r="B2341" i="5"/>
  <c r="A2341" i="5"/>
  <c r="I2340" i="5"/>
  <c r="H2340" i="5"/>
  <c r="G2340" i="5"/>
  <c r="F2340" i="5"/>
  <c r="I2339" i="5"/>
  <c r="H2339" i="5"/>
  <c r="G2339" i="5"/>
  <c r="F2339" i="5"/>
  <c r="I2338" i="5"/>
  <c r="H2338" i="5"/>
  <c r="G2338" i="5"/>
  <c r="F2338" i="5"/>
  <c r="I2337" i="5"/>
  <c r="H2337" i="5"/>
  <c r="G2337" i="5"/>
  <c r="F2337" i="5"/>
  <c r="E2336" i="5"/>
  <c r="D2336" i="5"/>
  <c r="C2336" i="5"/>
  <c r="B2336" i="5"/>
  <c r="A2336" i="5"/>
  <c r="I2334" i="5"/>
  <c r="H2334" i="5"/>
  <c r="G2334" i="5"/>
  <c r="F2334" i="5"/>
  <c r="E2334" i="5"/>
  <c r="D2334" i="5"/>
  <c r="C2334" i="5"/>
  <c r="B2334" i="5"/>
  <c r="A2334" i="5"/>
  <c r="I2332" i="5"/>
  <c r="H2332" i="5"/>
  <c r="G2332" i="5"/>
  <c r="F2332" i="5"/>
  <c r="E2332" i="5"/>
  <c r="D2332" i="5"/>
  <c r="C2332" i="5"/>
  <c r="B2332" i="5"/>
  <c r="A2332" i="5"/>
  <c r="H2330" i="5"/>
  <c r="G2330" i="5"/>
  <c r="E2330" i="5"/>
  <c r="E2329" i="5"/>
  <c r="E2328" i="5"/>
  <c r="E2327" i="5"/>
  <c r="I2326" i="5"/>
  <c r="H2326" i="5"/>
  <c r="G2326" i="5"/>
  <c r="F2326" i="5"/>
  <c r="I2325" i="5"/>
  <c r="H2325" i="5"/>
  <c r="G2325" i="5"/>
  <c r="F2325" i="5"/>
  <c r="I2324" i="5"/>
  <c r="H2324" i="5"/>
  <c r="G2324" i="5"/>
  <c r="F2324" i="5"/>
  <c r="I2323" i="5"/>
  <c r="H2323" i="5"/>
  <c r="G2323" i="5"/>
  <c r="F2323" i="5"/>
  <c r="E2322" i="5"/>
  <c r="D2322" i="5"/>
  <c r="C2322" i="5"/>
  <c r="B2322" i="5"/>
  <c r="A2322" i="5"/>
  <c r="H2320" i="5"/>
  <c r="G2320" i="5"/>
  <c r="E2320" i="5"/>
  <c r="E2319" i="5"/>
  <c r="E2318" i="5"/>
  <c r="E2317" i="5"/>
  <c r="I2316" i="5"/>
  <c r="H2316" i="5"/>
  <c r="F2316" i="5"/>
  <c r="D2316" i="5"/>
  <c r="C2316" i="5"/>
  <c r="B2316" i="5"/>
  <c r="A2316" i="5"/>
  <c r="I2315" i="5"/>
  <c r="H2315" i="5"/>
  <c r="G2315" i="5"/>
  <c r="F2315" i="5"/>
  <c r="I2314" i="5"/>
  <c r="H2314" i="5"/>
  <c r="G2314" i="5"/>
  <c r="F2314" i="5"/>
  <c r="I2313" i="5"/>
  <c r="H2313" i="5"/>
  <c r="G2313" i="5"/>
  <c r="F2313" i="5"/>
  <c r="I2312" i="5"/>
  <c r="H2312" i="5"/>
  <c r="G2312" i="5"/>
  <c r="F2312" i="5"/>
  <c r="E2311" i="5"/>
  <c r="D2311" i="5"/>
  <c r="C2311" i="5"/>
  <c r="B2311" i="5"/>
  <c r="A2311" i="5"/>
  <c r="B2310" i="5"/>
  <c r="A2308" i="5"/>
  <c r="C2306" i="5"/>
  <c r="C2305" i="5"/>
  <c r="I2300" i="5"/>
  <c r="H2300" i="5"/>
  <c r="G2300" i="5"/>
  <c r="F2300" i="5"/>
  <c r="E2300" i="5"/>
  <c r="D2300" i="5"/>
  <c r="C2300" i="5"/>
  <c r="B2300" i="5"/>
  <c r="A2300" i="5"/>
  <c r="I2298" i="5"/>
  <c r="H2298" i="5"/>
  <c r="G2298" i="5"/>
  <c r="F2298" i="5"/>
  <c r="E2298" i="5"/>
  <c r="D2298" i="5"/>
  <c r="C2298" i="5"/>
  <c r="B2298" i="5"/>
  <c r="A2298" i="5"/>
  <c r="H2296" i="5"/>
  <c r="G2296" i="5"/>
  <c r="E2296" i="5"/>
  <c r="E2295" i="5"/>
  <c r="E2294" i="5"/>
  <c r="E2293" i="5"/>
  <c r="I2292" i="5"/>
  <c r="H2292" i="5"/>
  <c r="G2292" i="5"/>
  <c r="F2292" i="5"/>
  <c r="I2291" i="5"/>
  <c r="H2291" i="5"/>
  <c r="G2291" i="5"/>
  <c r="F2291" i="5"/>
  <c r="I2290" i="5"/>
  <c r="H2290" i="5"/>
  <c r="G2290" i="5"/>
  <c r="F2290" i="5"/>
  <c r="I2289" i="5"/>
  <c r="H2289" i="5"/>
  <c r="G2289" i="5"/>
  <c r="F2289" i="5"/>
  <c r="E2288" i="5"/>
  <c r="D2288" i="5"/>
  <c r="C2288" i="5"/>
  <c r="B2288" i="5"/>
  <c r="A2288" i="5"/>
  <c r="H2286" i="5"/>
  <c r="G2286" i="5"/>
  <c r="E2286" i="5"/>
  <c r="E2285" i="5"/>
  <c r="E2284" i="5"/>
  <c r="E2283" i="5"/>
  <c r="I2282" i="5"/>
  <c r="H2282" i="5"/>
  <c r="F2282" i="5"/>
  <c r="D2282" i="5"/>
  <c r="C2282" i="5"/>
  <c r="B2282" i="5"/>
  <c r="A2282" i="5"/>
  <c r="I2281" i="5"/>
  <c r="H2281" i="5"/>
  <c r="G2281" i="5"/>
  <c r="F2281" i="5"/>
  <c r="I2280" i="5"/>
  <c r="H2280" i="5"/>
  <c r="G2280" i="5"/>
  <c r="F2280" i="5"/>
  <c r="I2279" i="5"/>
  <c r="H2279" i="5"/>
  <c r="G2279" i="5"/>
  <c r="F2279" i="5"/>
  <c r="I2278" i="5"/>
  <c r="H2278" i="5"/>
  <c r="G2278" i="5"/>
  <c r="F2278" i="5"/>
  <c r="E2277" i="5"/>
  <c r="D2277" i="5"/>
  <c r="C2277" i="5"/>
  <c r="B2277" i="5"/>
  <c r="A2277" i="5"/>
  <c r="I2275" i="5"/>
  <c r="H2275" i="5"/>
  <c r="G2275" i="5"/>
  <c r="F2275" i="5"/>
  <c r="E2275" i="5"/>
  <c r="D2275" i="5"/>
  <c r="C2275" i="5"/>
  <c r="B2275" i="5"/>
  <c r="A2275" i="5"/>
  <c r="I2273" i="5"/>
  <c r="H2273" i="5"/>
  <c r="G2273" i="5"/>
  <c r="F2273" i="5"/>
  <c r="E2273" i="5"/>
  <c r="D2273" i="5"/>
  <c r="C2273" i="5"/>
  <c r="B2273" i="5"/>
  <c r="A2273" i="5"/>
  <c r="H2271" i="5"/>
  <c r="G2271" i="5"/>
  <c r="E2271" i="5"/>
  <c r="E2270" i="5"/>
  <c r="E2269" i="5"/>
  <c r="E2268" i="5"/>
  <c r="I2267" i="5"/>
  <c r="H2267" i="5"/>
  <c r="G2267" i="5"/>
  <c r="F2267" i="5"/>
  <c r="I2266" i="5"/>
  <c r="H2266" i="5"/>
  <c r="G2266" i="5"/>
  <c r="F2266" i="5"/>
  <c r="I2265" i="5"/>
  <c r="H2265" i="5"/>
  <c r="G2265" i="5"/>
  <c r="F2265" i="5"/>
  <c r="I2264" i="5"/>
  <c r="H2264" i="5"/>
  <c r="G2264" i="5"/>
  <c r="F2264" i="5"/>
  <c r="E2263" i="5"/>
  <c r="D2263" i="5"/>
  <c r="C2263" i="5"/>
  <c r="B2263" i="5"/>
  <c r="A2263" i="5"/>
  <c r="H2261" i="5"/>
  <c r="G2261" i="5"/>
  <c r="E2261" i="5"/>
  <c r="E2260" i="5"/>
  <c r="E2259" i="5"/>
  <c r="E2258" i="5"/>
  <c r="I2257" i="5"/>
  <c r="H2257" i="5"/>
  <c r="F2257" i="5"/>
  <c r="D2257" i="5"/>
  <c r="C2257" i="5"/>
  <c r="B2257" i="5"/>
  <c r="A2257" i="5"/>
  <c r="I2256" i="5"/>
  <c r="H2256" i="5"/>
  <c r="G2256" i="5"/>
  <c r="F2256" i="5"/>
  <c r="I2255" i="5"/>
  <c r="H2255" i="5"/>
  <c r="G2255" i="5"/>
  <c r="F2255" i="5"/>
  <c r="I2254" i="5"/>
  <c r="H2254" i="5"/>
  <c r="G2254" i="5"/>
  <c r="F2254" i="5"/>
  <c r="I2253" i="5"/>
  <c r="H2253" i="5"/>
  <c r="G2253" i="5"/>
  <c r="F2253" i="5"/>
  <c r="E2252" i="5"/>
  <c r="D2252" i="5"/>
  <c r="C2252" i="5"/>
  <c r="B2252" i="5"/>
  <c r="A2252" i="5"/>
  <c r="I2250" i="5"/>
  <c r="H2250" i="5"/>
  <c r="G2250" i="5"/>
  <c r="F2250" i="5"/>
  <c r="E2250" i="5"/>
  <c r="D2250" i="5"/>
  <c r="C2250" i="5"/>
  <c r="B2250" i="5"/>
  <c r="A2250" i="5"/>
  <c r="I2248" i="5"/>
  <c r="H2248" i="5"/>
  <c r="G2248" i="5"/>
  <c r="F2248" i="5"/>
  <c r="E2248" i="5"/>
  <c r="D2248" i="5"/>
  <c r="C2248" i="5"/>
  <c r="B2248" i="5"/>
  <c r="A2248" i="5"/>
  <c r="H2246" i="5"/>
  <c r="G2246" i="5"/>
  <c r="E2246" i="5"/>
  <c r="E2245" i="5"/>
  <c r="E2244" i="5"/>
  <c r="E2243" i="5"/>
  <c r="I2242" i="5"/>
  <c r="H2242" i="5"/>
  <c r="G2242" i="5"/>
  <c r="F2242" i="5"/>
  <c r="I2241" i="5"/>
  <c r="H2241" i="5"/>
  <c r="G2241" i="5"/>
  <c r="F2241" i="5"/>
  <c r="I2240" i="5"/>
  <c r="H2240" i="5"/>
  <c r="G2240" i="5"/>
  <c r="F2240" i="5"/>
  <c r="I2239" i="5"/>
  <c r="H2239" i="5"/>
  <c r="G2239" i="5"/>
  <c r="F2239" i="5"/>
  <c r="E2238" i="5"/>
  <c r="D2238" i="5"/>
  <c r="C2238" i="5"/>
  <c r="B2238" i="5"/>
  <c r="A2238" i="5"/>
  <c r="H2236" i="5"/>
  <c r="G2236" i="5"/>
  <c r="E2236" i="5"/>
  <c r="E2235" i="5"/>
  <c r="E2234" i="5"/>
  <c r="E2233" i="5"/>
  <c r="I2232" i="5"/>
  <c r="H2232" i="5"/>
  <c r="F2232" i="5"/>
  <c r="D2232" i="5"/>
  <c r="C2232" i="5"/>
  <c r="B2232" i="5"/>
  <c r="A2232" i="5"/>
  <c r="I2231" i="5"/>
  <c r="H2231" i="5"/>
  <c r="G2231" i="5"/>
  <c r="F2231" i="5"/>
  <c r="I2230" i="5"/>
  <c r="H2230" i="5"/>
  <c r="G2230" i="5"/>
  <c r="F2230" i="5"/>
  <c r="I2229" i="5"/>
  <c r="H2229" i="5"/>
  <c r="G2229" i="5"/>
  <c r="F2229" i="5"/>
  <c r="I2228" i="5"/>
  <c r="H2228" i="5"/>
  <c r="G2228" i="5"/>
  <c r="F2228" i="5"/>
  <c r="E2227" i="5"/>
  <c r="D2227" i="5"/>
  <c r="C2227" i="5"/>
  <c r="B2227" i="5"/>
  <c r="A2227" i="5"/>
  <c r="I2225" i="5"/>
  <c r="H2225" i="5"/>
  <c r="G2225" i="5"/>
  <c r="F2225" i="5"/>
  <c r="E2225" i="5"/>
  <c r="D2225" i="5"/>
  <c r="C2225" i="5"/>
  <c r="B2225" i="5"/>
  <c r="A2225" i="5"/>
  <c r="I2223" i="5"/>
  <c r="H2223" i="5"/>
  <c r="G2223" i="5"/>
  <c r="F2223" i="5"/>
  <c r="E2223" i="5"/>
  <c r="D2223" i="5"/>
  <c r="C2223" i="5"/>
  <c r="B2223" i="5"/>
  <c r="A2223" i="5"/>
  <c r="H2221" i="5"/>
  <c r="G2221" i="5"/>
  <c r="E2221" i="5"/>
  <c r="E2220" i="5"/>
  <c r="E2219" i="5"/>
  <c r="E2218" i="5"/>
  <c r="I2217" i="5"/>
  <c r="H2217" i="5"/>
  <c r="G2217" i="5"/>
  <c r="F2217" i="5"/>
  <c r="I2216" i="5"/>
  <c r="H2216" i="5"/>
  <c r="G2216" i="5"/>
  <c r="F2216" i="5"/>
  <c r="I2215" i="5"/>
  <c r="H2215" i="5"/>
  <c r="G2215" i="5"/>
  <c r="F2215" i="5"/>
  <c r="I2214" i="5"/>
  <c r="H2214" i="5"/>
  <c r="G2214" i="5"/>
  <c r="F2214" i="5"/>
  <c r="E2213" i="5"/>
  <c r="D2213" i="5"/>
  <c r="C2213" i="5"/>
  <c r="B2213" i="5"/>
  <c r="A2213" i="5"/>
  <c r="H2211" i="5"/>
  <c r="G2211" i="5"/>
  <c r="E2211" i="5"/>
  <c r="E2210" i="5"/>
  <c r="E2209" i="5"/>
  <c r="E2208" i="5"/>
  <c r="I2207" i="5"/>
  <c r="H2207" i="5"/>
  <c r="F2207" i="5"/>
  <c r="D2207" i="5"/>
  <c r="C2207" i="5"/>
  <c r="B2207" i="5"/>
  <c r="A2207" i="5"/>
  <c r="I2206" i="5"/>
  <c r="H2206" i="5"/>
  <c r="G2206" i="5"/>
  <c r="F2206" i="5"/>
  <c r="I2205" i="5"/>
  <c r="H2205" i="5"/>
  <c r="G2205" i="5"/>
  <c r="F2205" i="5"/>
  <c r="I2204" i="5"/>
  <c r="H2204" i="5"/>
  <c r="G2204" i="5"/>
  <c r="F2204" i="5"/>
  <c r="I2203" i="5"/>
  <c r="H2203" i="5"/>
  <c r="G2203" i="5"/>
  <c r="F2203" i="5"/>
  <c r="E2202" i="5"/>
  <c r="D2202" i="5"/>
  <c r="C2202" i="5"/>
  <c r="B2202" i="5"/>
  <c r="A2202" i="5"/>
  <c r="I2200" i="5"/>
  <c r="H2200" i="5"/>
  <c r="G2200" i="5"/>
  <c r="F2200" i="5"/>
  <c r="E2200" i="5"/>
  <c r="D2200" i="5"/>
  <c r="C2200" i="5"/>
  <c r="B2200" i="5"/>
  <c r="A2200" i="5"/>
  <c r="I2198" i="5"/>
  <c r="H2198" i="5"/>
  <c r="G2198" i="5"/>
  <c r="F2198" i="5"/>
  <c r="E2198" i="5"/>
  <c r="D2198" i="5"/>
  <c r="C2198" i="5"/>
  <c r="B2198" i="5"/>
  <c r="A2198" i="5"/>
  <c r="H2196" i="5"/>
  <c r="G2196" i="5"/>
  <c r="E2196" i="5"/>
  <c r="E2195" i="5"/>
  <c r="E2194" i="5"/>
  <c r="E2193" i="5"/>
  <c r="I2192" i="5"/>
  <c r="H2192" i="5"/>
  <c r="G2192" i="5"/>
  <c r="F2192" i="5"/>
  <c r="I2191" i="5"/>
  <c r="H2191" i="5"/>
  <c r="G2191" i="5"/>
  <c r="F2191" i="5"/>
  <c r="I2190" i="5"/>
  <c r="H2190" i="5"/>
  <c r="G2190" i="5"/>
  <c r="F2190" i="5"/>
  <c r="I2189" i="5"/>
  <c r="H2189" i="5"/>
  <c r="G2189" i="5"/>
  <c r="F2189" i="5"/>
  <c r="E2188" i="5"/>
  <c r="D2188" i="5"/>
  <c r="C2188" i="5"/>
  <c r="B2188" i="5"/>
  <c r="A2188" i="5"/>
  <c r="H2186" i="5"/>
  <c r="G2186" i="5"/>
  <c r="E2186" i="5"/>
  <c r="E2185" i="5"/>
  <c r="E2184" i="5"/>
  <c r="E2183" i="5"/>
  <c r="I2182" i="5"/>
  <c r="H2182" i="5"/>
  <c r="F2182" i="5"/>
  <c r="D2182" i="5"/>
  <c r="C2182" i="5"/>
  <c r="B2182" i="5"/>
  <c r="A2182" i="5"/>
  <c r="I2181" i="5"/>
  <c r="H2181" i="5"/>
  <c r="G2181" i="5"/>
  <c r="F2181" i="5"/>
  <c r="I2180" i="5"/>
  <c r="H2180" i="5"/>
  <c r="G2180" i="5"/>
  <c r="F2180" i="5"/>
  <c r="I2179" i="5"/>
  <c r="H2179" i="5"/>
  <c r="G2179" i="5"/>
  <c r="F2179" i="5"/>
  <c r="I2178" i="5"/>
  <c r="H2178" i="5"/>
  <c r="G2178" i="5"/>
  <c r="F2178" i="5"/>
  <c r="E2177" i="5"/>
  <c r="D2177" i="5"/>
  <c r="C2177" i="5"/>
  <c r="B2177" i="5"/>
  <c r="A2177" i="5"/>
  <c r="I2175" i="5"/>
  <c r="H2175" i="5"/>
  <c r="G2175" i="5"/>
  <c r="F2175" i="5"/>
  <c r="E2175" i="5"/>
  <c r="D2175" i="5"/>
  <c r="C2175" i="5"/>
  <c r="B2175" i="5"/>
  <c r="A2175" i="5"/>
  <c r="I2173" i="5"/>
  <c r="H2173" i="5"/>
  <c r="G2173" i="5"/>
  <c r="F2173" i="5"/>
  <c r="E2173" i="5"/>
  <c r="D2173" i="5"/>
  <c r="C2173" i="5"/>
  <c r="B2173" i="5"/>
  <c r="A2173" i="5"/>
  <c r="H2171" i="5"/>
  <c r="G2171" i="5"/>
  <c r="E2171" i="5"/>
  <c r="E2170" i="5"/>
  <c r="E2169" i="5"/>
  <c r="E2168" i="5"/>
  <c r="I2167" i="5"/>
  <c r="H2167" i="5"/>
  <c r="G2167" i="5"/>
  <c r="F2167" i="5"/>
  <c r="I2166" i="5"/>
  <c r="H2166" i="5"/>
  <c r="G2166" i="5"/>
  <c r="F2166" i="5"/>
  <c r="I2165" i="5"/>
  <c r="H2165" i="5"/>
  <c r="G2165" i="5"/>
  <c r="F2165" i="5"/>
  <c r="I2164" i="5"/>
  <c r="H2164" i="5"/>
  <c r="G2164" i="5"/>
  <c r="F2164" i="5"/>
  <c r="E2163" i="5"/>
  <c r="D2163" i="5"/>
  <c r="C2163" i="5"/>
  <c r="B2163" i="5"/>
  <c r="A2163" i="5"/>
  <c r="H2161" i="5"/>
  <c r="G2161" i="5"/>
  <c r="E2161" i="5"/>
  <c r="E2160" i="5"/>
  <c r="E2159" i="5"/>
  <c r="E2158" i="5"/>
  <c r="I2157" i="5"/>
  <c r="H2157" i="5"/>
  <c r="F2157" i="5"/>
  <c r="D2157" i="5"/>
  <c r="C2157" i="5"/>
  <c r="B2157" i="5"/>
  <c r="A2157" i="5"/>
  <c r="I2156" i="5"/>
  <c r="H2156" i="5"/>
  <c r="G2156" i="5"/>
  <c r="F2156" i="5"/>
  <c r="I2155" i="5"/>
  <c r="H2155" i="5"/>
  <c r="G2155" i="5"/>
  <c r="F2155" i="5"/>
  <c r="I2154" i="5"/>
  <c r="H2154" i="5"/>
  <c r="G2154" i="5"/>
  <c r="F2154" i="5"/>
  <c r="I2153" i="5"/>
  <c r="H2153" i="5"/>
  <c r="G2153" i="5"/>
  <c r="F2153" i="5"/>
  <c r="E2152" i="5"/>
  <c r="D2152" i="5"/>
  <c r="C2152" i="5"/>
  <c r="B2152" i="5"/>
  <c r="A2152" i="5"/>
  <c r="I2150" i="5"/>
  <c r="H2150" i="5"/>
  <c r="G2150" i="5"/>
  <c r="F2150" i="5"/>
  <c r="E2150" i="5"/>
  <c r="D2150" i="5"/>
  <c r="C2150" i="5"/>
  <c r="B2150" i="5"/>
  <c r="A2150" i="5"/>
  <c r="I2148" i="5"/>
  <c r="H2148" i="5"/>
  <c r="G2148" i="5"/>
  <c r="F2148" i="5"/>
  <c r="E2148" i="5"/>
  <c r="D2148" i="5"/>
  <c r="C2148" i="5"/>
  <c r="B2148" i="5"/>
  <c r="A2148" i="5"/>
  <c r="H2146" i="5"/>
  <c r="G2146" i="5"/>
  <c r="E2146" i="5"/>
  <c r="E2145" i="5"/>
  <c r="E2144" i="5"/>
  <c r="E2143" i="5"/>
  <c r="I2142" i="5"/>
  <c r="H2142" i="5"/>
  <c r="G2142" i="5"/>
  <c r="F2142" i="5"/>
  <c r="I2141" i="5"/>
  <c r="H2141" i="5"/>
  <c r="G2141" i="5"/>
  <c r="F2141" i="5"/>
  <c r="I2140" i="5"/>
  <c r="H2140" i="5"/>
  <c r="G2140" i="5"/>
  <c r="F2140" i="5"/>
  <c r="I2139" i="5"/>
  <c r="H2139" i="5"/>
  <c r="G2139" i="5"/>
  <c r="F2139" i="5"/>
  <c r="E2138" i="5"/>
  <c r="D2138" i="5"/>
  <c r="C2138" i="5"/>
  <c r="B2138" i="5"/>
  <c r="A2138" i="5"/>
  <c r="H2136" i="5"/>
  <c r="G2136" i="5"/>
  <c r="E2136" i="5"/>
  <c r="E2135" i="5"/>
  <c r="E2134" i="5"/>
  <c r="E2133" i="5"/>
  <c r="I2132" i="5"/>
  <c r="H2132" i="5"/>
  <c r="F2132" i="5"/>
  <c r="D2132" i="5"/>
  <c r="C2132" i="5"/>
  <c r="B2132" i="5"/>
  <c r="A2132" i="5"/>
  <c r="I2131" i="5"/>
  <c r="H2131" i="5"/>
  <c r="G2131" i="5"/>
  <c r="F2131" i="5"/>
  <c r="I2130" i="5"/>
  <c r="H2130" i="5"/>
  <c r="G2130" i="5"/>
  <c r="F2130" i="5"/>
  <c r="I2129" i="5"/>
  <c r="H2129" i="5"/>
  <c r="G2129" i="5"/>
  <c r="F2129" i="5"/>
  <c r="I2128" i="5"/>
  <c r="H2128" i="5"/>
  <c r="G2128" i="5"/>
  <c r="F2128" i="5"/>
  <c r="E2127" i="5"/>
  <c r="D2127" i="5"/>
  <c r="C2127" i="5"/>
  <c r="B2127" i="5"/>
  <c r="A2127" i="5"/>
  <c r="I2125" i="5"/>
  <c r="H2125" i="5"/>
  <c r="G2125" i="5"/>
  <c r="F2125" i="5"/>
  <c r="E2125" i="5"/>
  <c r="D2125" i="5"/>
  <c r="C2125" i="5"/>
  <c r="B2125" i="5"/>
  <c r="A2125" i="5"/>
  <c r="I2123" i="5"/>
  <c r="H2123" i="5"/>
  <c r="G2123" i="5"/>
  <c r="F2123" i="5"/>
  <c r="E2123" i="5"/>
  <c r="D2123" i="5"/>
  <c r="C2123" i="5"/>
  <c r="B2123" i="5"/>
  <c r="A2123" i="5"/>
  <c r="H2121" i="5"/>
  <c r="G2121" i="5"/>
  <c r="E2121" i="5"/>
  <c r="E2120" i="5"/>
  <c r="E2119" i="5"/>
  <c r="E2118" i="5"/>
  <c r="I2117" i="5"/>
  <c r="H2117" i="5"/>
  <c r="G2117" i="5"/>
  <c r="F2117" i="5"/>
  <c r="I2116" i="5"/>
  <c r="H2116" i="5"/>
  <c r="G2116" i="5"/>
  <c r="F2116" i="5"/>
  <c r="I2115" i="5"/>
  <c r="H2115" i="5"/>
  <c r="G2115" i="5"/>
  <c r="F2115" i="5"/>
  <c r="I2114" i="5"/>
  <c r="H2114" i="5"/>
  <c r="G2114" i="5"/>
  <c r="F2114" i="5"/>
  <c r="E2113" i="5"/>
  <c r="D2113" i="5"/>
  <c r="C2113" i="5"/>
  <c r="B2113" i="5"/>
  <c r="A2113" i="5"/>
  <c r="H2111" i="5"/>
  <c r="G2111" i="5"/>
  <c r="E2111" i="5"/>
  <c r="E2110" i="5"/>
  <c r="E2109" i="5"/>
  <c r="E2108" i="5"/>
  <c r="I2107" i="5"/>
  <c r="H2107" i="5"/>
  <c r="F2107" i="5"/>
  <c r="D2107" i="5"/>
  <c r="C2107" i="5"/>
  <c r="B2107" i="5"/>
  <c r="A2107" i="5"/>
  <c r="I2106" i="5"/>
  <c r="H2106" i="5"/>
  <c r="G2106" i="5"/>
  <c r="F2106" i="5"/>
  <c r="I2105" i="5"/>
  <c r="H2105" i="5"/>
  <c r="G2105" i="5"/>
  <c r="F2105" i="5"/>
  <c r="I2104" i="5"/>
  <c r="H2104" i="5"/>
  <c r="G2104" i="5"/>
  <c r="F2104" i="5"/>
  <c r="I2103" i="5"/>
  <c r="H2103" i="5"/>
  <c r="G2103" i="5"/>
  <c r="F2103" i="5"/>
  <c r="E2102" i="5"/>
  <c r="D2102" i="5"/>
  <c r="C2102" i="5"/>
  <c r="B2102" i="5"/>
  <c r="A2102" i="5"/>
  <c r="I2100" i="5"/>
  <c r="H2100" i="5"/>
  <c r="G2100" i="5"/>
  <c r="F2100" i="5"/>
  <c r="E2100" i="5"/>
  <c r="D2100" i="5"/>
  <c r="C2100" i="5"/>
  <c r="B2100" i="5"/>
  <c r="A2100" i="5"/>
  <c r="I2098" i="5"/>
  <c r="H2098" i="5"/>
  <c r="G2098" i="5"/>
  <c r="F2098" i="5"/>
  <c r="E2098" i="5"/>
  <c r="D2098" i="5"/>
  <c r="C2098" i="5"/>
  <c r="B2098" i="5"/>
  <c r="A2098" i="5"/>
  <c r="H2096" i="5"/>
  <c r="G2096" i="5"/>
  <c r="E2096" i="5"/>
  <c r="E2095" i="5"/>
  <c r="E2094" i="5"/>
  <c r="E2093" i="5"/>
  <c r="I2092" i="5"/>
  <c r="H2092" i="5"/>
  <c r="G2092" i="5"/>
  <c r="F2092" i="5"/>
  <c r="I2091" i="5"/>
  <c r="H2091" i="5"/>
  <c r="G2091" i="5"/>
  <c r="F2091" i="5"/>
  <c r="I2090" i="5"/>
  <c r="H2090" i="5"/>
  <c r="G2090" i="5"/>
  <c r="F2090" i="5"/>
  <c r="I2089" i="5"/>
  <c r="H2089" i="5"/>
  <c r="G2089" i="5"/>
  <c r="F2089" i="5"/>
  <c r="E2088" i="5"/>
  <c r="D2088" i="5"/>
  <c r="C2088" i="5"/>
  <c r="B2088" i="5"/>
  <c r="A2088" i="5"/>
  <c r="H2086" i="5"/>
  <c r="G2086" i="5"/>
  <c r="E2086" i="5"/>
  <c r="E2085" i="5"/>
  <c r="E2084" i="5"/>
  <c r="E2083" i="5"/>
  <c r="I2082" i="5"/>
  <c r="H2082" i="5"/>
  <c r="F2082" i="5"/>
  <c r="D2082" i="5"/>
  <c r="C2082" i="5"/>
  <c r="B2082" i="5"/>
  <c r="A2082" i="5"/>
  <c r="I2081" i="5"/>
  <c r="H2081" i="5"/>
  <c r="G2081" i="5"/>
  <c r="F2081" i="5"/>
  <c r="I2080" i="5"/>
  <c r="H2080" i="5"/>
  <c r="G2080" i="5"/>
  <c r="F2080" i="5"/>
  <c r="I2079" i="5"/>
  <c r="H2079" i="5"/>
  <c r="G2079" i="5"/>
  <c r="F2079" i="5"/>
  <c r="I2078" i="5"/>
  <c r="H2078" i="5"/>
  <c r="G2078" i="5"/>
  <c r="F2078" i="5"/>
  <c r="E2077" i="5"/>
  <c r="D2077" i="5"/>
  <c r="C2077" i="5"/>
  <c r="B2077" i="5"/>
  <c r="A2077" i="5"/>
  <c r="I2075" i="5"/>
  <c r="H2075" i="5"/>
  <c r="G2075" i="5"/>
  <c r="F2075" i="5"/>
  <c r="E2075" i="5"/>
  <c r="D2075" i="5"/>
  <c r="C2075" i="5"/>
  <c r="B2075" i="5"/>
  <c r="A2075" i="5"/>
  <c r="I2073" i="5"/>
  <c r="H2073" i="5"/>
  <c r="G2073" i="5"/>
  <c r="F2073" i="5"/>
  <c r="E2073" i="5"/>
  <c r="D2073" i="5"/>
  <c r="C2073" i="5"/>
  <c r="B2073" i="5"/>
  <c r="A2073" i="5"/>
  <c r="H2071" i="5"/>
  <c r="G2071" i="5"/>
  <c r="E2071" i="5"/>
  <c r="E2070" i="5"/>
  <c r="E2069" i="5"/>
  <c r="E2068" i="5"/>
  <c r="I2067" i="5"/>
  <c r="H2067" i="5"/>
  <c r="G2067" i="5"/>
  <c r="F2067" i="5"/>
  <c r="I2066" i="5"/>
  <c r="H2066" i="5"/>
  <c r="G2066" i="5"/>
  <c r="F2066" i="5"/>
  <c r="I2065" i="5"/>
  <c r="H2065" i="5"/>
  <c r="G2065" i="5"/>
  <c r="F2065" i="5"/>
  <c r="I2064" i="5"/>
  <c r="H2064" i="5"/>
  <c r="G2064" i="5"/>
  <c r="F2064" i="5"/>
  <c r="E2063" i="5"/>
  <c r="D2063" i="5"/>
  <c r="C2063" i="5"/>
  <c r="B2063" i="5"/>
  <c r="A2063" i="5"/>
  <c r="H2061" i="5"/>
  <c r="G2061" i="5"/>
  <c r="E2061" i="5"/>
  <c r="E2060" i="5"/>
  <c r="E2059" i="5"/>
  <c r="E2058" i="5"/>
  <c r="I2057" i="5"/>
  <c r="H2057" i="5"/>
  <c r="F2057" i="5"/>
  <c r="D2057" i="5"/>
  <c r="C2057" i="5"/>
  <c r="B2057" i="5"/>
  <c r="A2057" i="5"/>
  <c r="I2056" i="5"/>
  <c r="H2056" i="5"/>
  <c r="G2056" i="5"/>
  <c r="F2056" i="5"/>
  <c r="I2055" i="5"/>
  <c r="H2055" i="5"/>
  <c r="G2055" i="5"/>
  <c r="F2055" i="5"/>
  <c r="I2054" i="5"/>
  <c r="H2054" i="5"/>
  <c r="G2054" i="5"/>
  <c r="F2054" i="5"/>
  <c r="I2053" i="5"/>
  <c r="H2053" i="5"/>
  <c r="G2053" i="5"/>
  <c r="F2053" i="5"/>
  <c r="E2052" i="5"/>
  <c r="D2052" i="5"/>
  <c r="C2052" i="5"/>
  <c r="B2052" i="5"/>
  <c r="A2052" i="5"/>
  <c r="I2050" i="5"/>
  <c r="H2050" i="5"/>
  <c r="G2050" i="5"/>
  <c r="F2050" i="5"/>
  <c r="E2050" i="5"/>
  <c r="D2050" i="5"/>
  <c r="C2050" i="5"/>
  <c r="B2050" i="5"/>
  <c r="A2050" i="5"/>
  <c r="I2048" i="5"/>
  <c r="H2048" i="5"/>
  <c r="G2048" i="5"/>
  <c r="F2048" i="5"/>
  <c r="E2048" i="5"/>
  <c r="D2048" i="5"/>
  <c r="C2048" i="5"/>
  <c r="B2048" i="5"/>
  <c r="A2048" i="5"/>
  <c r="H2046" i="5"/>
  <c r="G2046" i="5"/>
  <c r="E2046" i="5"/>
  <c r="E2045" i="5"/>
  <c r="E2044" i="5"/>
  <c r="E2043" i="5"/>
  <c r="I2042" i="5"/>
  <c r="H2042" i="5"/>
  <c r="G2042" i="5"/>
  <c r="F2042" i="5"/>
  <c r="I2041" i="5"/>
  <c r="H2041" i="5"/>
  <c r="G2041" i="5"/>
  <c r="F2041" i="5"/>
  <c r="I2040" i="5"/>
  <c r="H2040" i="5"/>
  <c r="G2040" i="5"/>
  <c r="F2040" i="5"/>
  <c r="I2039" i="5"/>
  <c r="H2039" i="5"/>
  <c r="G2039" i="5"/>
  <c r="F2039" i="5"/>
  <c r="E2038" i="5"/>
  <c r="D2038" i="5"/>
  <c r="C2038" i="5"/>
  <c r="B2038" i="5"/>
  <c r="A2038" i="5"/>
  <c r="H2036" i="5"/>
  <c r="G2036" i="5"/>
  <c r="E2036" i="5"/>
  <c r="E2035" i="5"/>
  <c r="E2034" i="5"/>
  <c r="E2033" i="5"/>
  <c r="I2032" i="5"/>
  <c r="H2032" i="5"/>
  <c r="F2032" i="5"/>
  <c r="D2032" i="5"/>
  <c r="C2032" i="5"/>
  <c r="B2032" i="5"/>
  <c r="A2032" i="5"/>
  <c r="I2031" i="5"/>
  <c r="H2031" i="5"/>
  <c r="G2031" i="5"/>
  <c r="F2031" i="5"/>
  <c r="I2030" i="5"/>
  <c r="H2030" i="5"/>
  <c r="G2030" i="5"/>
  <c r="F2030" i="5"/>
  <c r="I2029" i="5"/>
  <c r="H2029" i="5"/>
  <c r="G2029" i="5"/>
  <c r="F2029" i="5"/>
  <c r="I2028" i="5"/>
  <c r="H2028" i="5"/>
  <c r="G2028" i="5"/>
  <c r="F2028" i="5"/>
  <c r="E2027" i="5"/>
  <c r="D2027" i="5"/>
  <c r="C2027" i="5"/>
  <c r="B2027" i="5"/>
  <c r="A2027" i="5"/>
  <c r="I2025" i="5"/>
  <c r="H2025" i="5"/>
  <c r="G2025" i="5"/>
  <c r="F2025" i="5"/>
  <c r="E2025" i="5"/>
  <c r="D2025" i="5"/>
  <c r="C2025" i="5"/>
  <c r="B2025" i="5"/>
  <c r="A2025" i="5"/>
  <c r="I2023" i="5"/>
  <c r="H2023" i="5"/>
  <c r="G2023" i="5"/>
  <c r="F2023" i="5"/>
  <c r="E2023" i="5"/>
  <c r="D2023" i="5"/>
  <c r="C2023" i="5"/>
  <c r="B2023" i="5"/>
  <c r="A2023" i="5"/>
  <c r="H2021" i="5"/>
  <c r="G2021" i="5"/>
  <c r="E2021" i="5"/>
  <c r="E2020" i="5"/>
  <c r="E2019" i="5"/>
  <c r="E2018" i="5"/>
  <c r="I2017" i="5"/>
  <c r="H2017" i="5"/>
  <c r="G2017" i="5"/>
  <c r="F2017" i="5"/>
  <c r="I2016" i="5"/>
  <c r="H2016" i="5"/>
  <c r="G2016" i="5"/>
  <c r="F2016" i="5"/>
  <c r="I2015" i="5"/>
  <c r="H2015" i="5"/>
  <c r="G2015" i="5"/>
  <c r="F2015" i="5"/>
  <c r="I2014" i="5"/>
  <c r="H2014" i="5"/>
  <c r="G2014" i="5"/>
  <c r="F2014" i="5"/>
  <c r="E2013" i="5"/>
  <c r="D2013" i="5"/>
  <c r="C2013" i="5"/>
  <c r="B2013" i="5"/>
  <c r="A2013" i="5"/>
  <c r="H2011" i="5"/>
  <c r="G2011" i="5"/>
  <c r="E2011" i="5"/>
  <c r="E2010" i="5"/>
  <c r="E2009" i="5"/>
  <c r="E2008" i="5"/>
  <c r="I2007" i="5"/>
  <c r="H2007" i="5"/>
  <c r="F2007" i="5"/>
  <c r="D2007" i="5"/>
  <c r="C2007" i="5"/>
  <c r="B2007" i="5"/>
  <c r="A2007" i="5"/>
  <c r="I2006" i="5"/>
  <c r="H2006" i="5"/>
  <c r="G2006" i="5"/>
  <c r="F2006" i="5"/>
  <c r="I2005" i="5"/>
  <c r="H2005" i="5"/>
  <c r="G2005" i="5"/>
  <c r="F2005" i="5"/>
  <c r="I2004" i="5"/>
  <c r="H2004" i="5"/>
  <c r="G2004" i="5"/>
  <c r="F2004" i="5"/>
  <c r="I2003" i="5"/>
  <c r="H2003" i="5"/>
  <c r="G2003" i="5"/>
  <c r="F2003" i="5"/>
  <c r="E2002" i="5"/>
  <c r="D2002" i="5"/>
  <c r="C2002" i="5"/>
  <c r="B2002" i="5"/>
  <c r="A2002" i="5"/>
  <c r="I2000" i="5"/>
  <c r="H2000" i="5"/>
  <c r="G2000" i="5"/>
  <c r="F2000" i="5"/>
  <c r="E2000" i="5"/>
  <c r="D2000" i="5"/>
  <c r="C2000" i="5"/>
  <c r="B2000" i="5"/>
  <c r="A2000" i="5"/>
  <c r="I1998" i="5"/>
  <c r="H1998" i="5"/>
  <c r="G1998" i="5"/>
  <c r="F1998" i="5"/>
  <c r="E1998" i="5"/>
  <c r="D1998" i="5"/>
  <c r="C1998" i="5"/>
  <c r="B1998" i="5"/>
  <c r="A1998" i="5"/>
  <c r="H1996" i="5"/>
  <c r="G1996" i="5"/>
  <c r="E1996" i="5"/>
  <c r="E1995" i="5"/>
  <c r="E1994" i="5"/>
  <c r="E1993" i="5"/>
  <c r="I1992" i="5"/>
  <c r="H1992" i="5"/>
  <c r="G1992" i="5"/>
  <c r="F1992" i="5"/>
  <c r="I1991" i="5"/>
  <c r="H1991" i="5"/>
  <c r="G1991" i="5"/>
  <c r="F1991" i="5"/>
  <c r="I1990" i="5"/>
  <c r="H1990" i="5"/>
  <c r="G1990" i="5"/>
  <c r="F1990" i="5"/>
  <c r="I1989" i="5"/>
  <c r="H1989" i="5"/>
  <c r="G1989" i="5"/>
  <c r="F1989" i="5"/>
  <c r="E1988" i="5"/>
  <c r="D1988" i="5"/>
  <c r="C1988" i="5"/>
  <c r="B1988" i="5"/>
  <c r="A1988" i="5"/>
  <c r="H1986" i="5"/>
  <c r="G1986" i="5"/>
  <c r="E1986" i="5"/>
  <c r="E1985" i="5"/>
  <c r="E1984" i="5"/>
  <c r="E1983" i="5"/>
  <c r="I1982" i="5"/>
  <c r="H1982" i="5"/>
  <c r="F1982" i="5"/>
  <c r="D1982" i="5"/>
  <c r="C1982" i="5"/>
  <c r="B1982" i="5"/>
  <c r="A1982" i="5"/>
  <c r="I1981" i="5"/>
  <c r="H1981" i="5"/>
  <c r="G1981" i="5"/>
  <c r="F1981" i="5"/>
  <c r="I1980" i="5"/>
  <c r="H1980" i="5"/>
  <c r="G1980" i="5"/>
  <c r="F1980" i="5"/>
  <c r="I1979" i="5"/>
  <c r="H1979" i="5"/>
  <c r="G1979" i="5"/>
  <c r="F1979" i="5"/>
  <c r="I1978" i="5"/>
  <c r="H1978" i="5"/>
  <c r="G1978" i="5"/>
  <c r="F1978" i="5"/>
  <c r="E1977" i="5"/>
  <c r="D1977" i="5"/>
  <c r="C1977" i="5"/>
  <c r="B1977" i="5"/>
  <c r="A1977" i="5"/>
  <c r="I1975" i="5"/>
  <c r="H1975" i="5"/>
  <c r="G1975" i="5"/>
  <c r="F1975" i="5"/>
  <c r="E1975" i="5"/>
  <c r="D1975" i="5"/>
  <c r="C1975" i="5"/>
  <c r="B1975" i="5"/>
  <c r="A1975" i="5"/>
  <c r="I1973" i="5"/>
  <c r="H1973" i="5"/>
  <c r="G1973" i="5"/>
  <c r="F1973" i="5"/>
  <c r="E1973" i="5"/>
  <c r="D1973" i="5"/>
  <c r="C1973" i="5"/>
  <c r="B1973" i="5"/>
  <c r="A1973" i="5"/>
  <c r="H1971" i="5"/>
  <c r="G1971" i="5"/>
  <c r="E1971" i="5"/>
  <c r="E1970" i="5"/>
  <c r="E1969" i="5"/>
  <c r="E1968" i="5"/>
  <c r="I1967" i="5"/>
  <c r="H1967" i="5"/>
  <c r="G1967" i="5"/>
  <c r="F1967" i="5"/>
  <c r="I1966" i="5"/>
  <c r="H1966" i="5"/>
  <c r="G1966" i="5"/>
  <c r="F1966" i="5"/>
  <c r="I1965" i="5"/>
  <c r="H1965" i="5"/>
  <c r="G1965" i="5"/>
  <c r="F1965" i="5"/>
  <c r="I1964" i="5"/>
  <c r="H1964" i="5"/>
  <c r="G1964" i="5"/>
  <c r="F1964" i="5"/>
  <c r="E1963" i="5"/>
  <c r="D1963" i="5"/>
  <c r="C1963" i="5"/>
  <c r="B1963" i="5"/>
  <c r="A1963" i="5"/>
  <c r="H1961" i="5"/>
  <c r="G1961" i="5"/>
  <c r="E1961" i="5"/>
  <c r="E1960" i="5"/>
  <c r="E1959" i="5"/>
  <c r="E1958" i="5"/>
  <c r="I1957" i="5"/>
  <c r="H1957" i="5"/>
  <c r="F1957" i="5"/>
  <c r="D1957" i="5"/>
  <c r="C1957" i="5"/>
  <c r="B1957" i="5"/>
  <c r="A1957" i="5"/>
  <c r="I1956" i="5"/>
  <c r="H1956" i="5"/>
  <c r="G1956" i="5"/>
  <c r="F1956" i="5"/>
  <c r="I1955" i="5"/>
  <c r="H1955" i="5"/>
  <c r="G1955" i="5"/>
  <c r="F1955" i="5"/>
  <c r="I1954" i="5"/>
  <c r="H1954" i="5"/>
  <c r="G1954" i="5"/>
  <c r="F1954" i="5"/>
  <c r="I1953" i="5"/>
  <c r="H1953" i="5"/>
  <c r="G1953" i="5"/>
  <c r="F1953" i="5"/>
  <c r="E1952" i="5"/>
  <c r="D1952" i="5"/>
  <c r="C1952" i="5"/>
  <c r="B1952" i="5"/>
  <c r="A1952" i="5"/>
  <c r="I1950" i="5"/>
  <c r="H1950" i="5"/>
  <c r="G1950" i="5"/>
  <c r="F1950" i="5"/>
  <c r="E1950" i="5"/>
  <c r="D1950" i="5"/>
  <c r="C1950" i="5"/>
  <c r="B1950" i="5"/>
  <c r="A1950" i="5"/>
  <c r="I1948" i="5"/>
  <c r="H1948" i="5"/>
  <c r="G1948" i="5"/>
  <c r="F1948" i="5"/>
  <c r="E1948" i="5"/>
  <c r="D1948" i="5"/>
  <c r="C1948" i="5"/>
  <c r="B1948" i="5"/>
  <c r="A1948" i="5"/>
  <c r="H1946" i="5"/>
  <c r="G1946" i="5"/>
  <c r="E1946" i="5"/>
  <c r="E1945" i="5"/>
  <c r="E1944" i="5"/>
  <c r="E1943" i="5"/>
  <c r="I1942" i="5"/>
  <c r="H1942" i="5"/>
  <c r="G1942" i="5"/>
  <c r="F1942" i="5"/>
  <c r="I1941" i="5"/>
  <c r="H1941" i="5"/>
  <c r="G1941" i="5"/>
  <c r="F1941" i="5"/>
  <c r="I1940" i="5"/>
  <c r="H1940" i="5"/>
  <c r="G1940" i="5"/>
  <c r="F1940" i="5"/>
  <c r="I1939" i="5"/>
  <c r="H1939" i="5"/>
  <c r="G1939" i="5"/>
  <c r="F1939" i="5"/>
  <c r="E1938" i="5"/>
  <c r="D1938" i="5"/>
  <c r="C1938" i="5"/>
  <c r="B1938" i="5"/>
  <c r="A1938" i="5"/>
  <c r="H1936" i="5"/>
  <c r="G1936" i="5"/>
  <c r="E1936" i="5"/>
  <c r="E1935" i="5"/>
  <c r="E1934" i="5"/>
  <c r="E1933" i="5"/>
  <c r="I1932" i="5"/>
  <c r="H1932" i="5"/>
  <c r="F1932" i="5"/>
  <c r="D1932" i="5"/>
  <c r="C1932" i="5"/>
  <c r="B1932" i="5"/>
  <c r="A1932" i="5"/>
  <c r="I1931" i="5"/>
  <c r="H1931" i="5"/>
  <c r="G1931" i="5"/>
  <c r="F1931" i="5"/>
  <c r="I1930" i="5"/>
  <c r="H1930" i="5"/>
  <c r="G1930" i="5"/>
  <c r="F1930" i="5"/>
  <c r="I1929" i="5"/>
  <c r="H1929" i="5"/>
  <c r="G1929" i="5"/>
  <c r="F1929" i="5"/>
  <c r="I1928" i="5"/>
  <c r="H1928" i="5"/>
  <c r="G1928" i="5"/>
  <c r="F1928" i="5"/>
  <c r="E1927" i="5"/>
  <c r="D1927" i="5"/>
  <c r="C1927" i="5"/>
  <c r="B1927" i="5"/>
  <c r="A1927" i="5"/>
  <c r="I1925" i="5"/>
  <c r="H1925" i="5"/>
  <c r="G1925" i="5"/>
  <c r="F1925" i="5"/>
  <c r="E1925" i="5"/>
  <c r="D1925" i="5"/>
  <c r="C1925" i="5"/>
  <c r="B1925" i="5"/>
  <c r="A1925" i="5"/>
  <c r="I1923" i="5"/>
  <c r="H1923" i="5"/>
  <c r="G1923" i="5"/>
  <c r="F1923" i="5"/>
  <c r="E1923" i="5"/>
  <c r="D1923" i="5"/>
  <c r="C1923" i="5"/>
  <c r="B1923" i="5"/>
  <c r="A1923" i="5"/>
  <c r="H1921" i="5"/>
  <c r="G1921" i="5"/>
  <c r="E1921" i="5"/>
  <c r="E1920" i="5"/>
  <c r="E1919" i="5"/>
  <c r="E1918" i="5"/>
  <c r="I1917" i="5"/>
  <c r="H1917" i="5"/>
  <c r="G1917" i="5"/>
  <c r="F1917" i="5"/>
  <c r="I1916" i="5"/>
  <c r="H1916" i="5"/>
  <c r="G1916" i="5"/>
  <c r="F1916" i="5"/>
  <c r="I1915" i="5"/>
  <c r="H1915" i="5"/>
  <c r="G1915" i="5"/>
  <c r="F1915" i="5"/>
  <c r="I1914" i="5"/>
  <c r="H1914" i="5"/>
  <c r="G1914" i="5"/>
  <c r="F1914" i="5"/>
  <c r="E1913" i="5"/>
  <c r="D1913" i="5"/>
  <c r="C1913" i="5"/>
  <c r="B1913" i="5"/>
  <c r="A1913" i="5"/>
  <c r="H1911" i="5"/>
  <c r="G1911" i="5"/>
  <c r="E1911" i="5"/>
  <c r="E1910" i="5"/>
  <c r="E1909" i="5"/>
  <c r="E1908" i="5"/>
  <c r="I1907" i="5"/>
  <c r="H1907" i="5"/>
  <c r="F1907" i="5"/>
  <c r="D1907" i="5"/>
  <c r="C1907" i="5"/>
  <c r="B1907" i="5"/>
  <c r="A1907" i="5"/>
  <c r="I1906" i="5"/>
  <c r="H1906" i="5"/>
  <c r="G1906" i="5"/>
  <c r="F1906" i="5"/>
  <c r="I1905" i="5"/>
  <c r="H1905" i="5"/>
  <c r="G1905" i="5"/>
  <c r="F1905" i="5"/>
  <c r="I1904" i="5"/>
  <c r="H1904" i="5"/>
  <c r="G1904" i="5"/>
  <c r="F1904" i="5"/>
  <c r="I1903" i="5"/>
  <c r="H1903" i="5"/>
  <c r="G1903" i="5"/>
  <c r="F1903" i="5"/>
  <c r="E1902" i="5"/>
  <c r="D1902" i="5"/>
  <c r="C1902" i="5"/>
  <c r="B1902" i="5"/>
  <c r="A1902" i="5"/>
  <c r="I1900" i="5"/>
  <c r="H1900" i="5"/>
  <c r="G1900" i="5"/>
  <c r="F1900" i="5"/>
  <c r="E1900" i="5"/>
  <c r="D1900" i="5"/>
  <c r="C1900" i="5"/>
  <c r="B1900" i="5"/>
  <c r="A1900" i="5"/>
  <c r="I1898" i="5"/>
  <c r="H1898" i="5"/>
  <c r="G1898" i="5"/>
  <c r="F1898" i="5"/>
  <c r="E1898" i="5"/>
  <c r="D1898" i="5"/>
  <c r="C1898" i="5"/>
  <c r="B1898" i="5"/>
  <c r="A1898" i="5"/>
  <c r="H1896" i="5"/>
  <c r="G1896" i="5"/>
  <c r="E1896" i="5"/>
  <c r="E1895" i="5"/>
  <c r="E1894" i="5"/>
  <c r="E1893" i="5"/>
  <c r="I1892" i="5"/>
  <c r="H1892" i="5"/>
  <c r="G1892" i="5"/>
  <c r="F1892" i="5"/>
  <c r="I1891" i="5"/>
  <c r="H1891" i="5"/>
  <c r="G1891" i="5"/>
  <c r="F1891" i="5"/>
  <c r="I1890" i="5"/>
  <c r="H1890" i="5"/>
  <c r="G1890" i="5"/>
  <c r="F1890" i="5"/>
  <c r="I1889" i="5"/>
  <c r="H1889" i="5"/>
  <c r="G1889" i="5"/>
  <c r="F1889" i="5"/>
  <c r="E1888" i="5"/>
  <c r="D1888" i="5"/>
  <c r="C1888" i="5"/>
  <c r="B1888" i="5"/>
  <c r="A1888" i="5"/>
  <c r="H1886" i="5"/>
  <c r="G1886" i="5"/>
  <c r="E1886" i="5"/>
  <c r="E1885" i="5"/>
  <c r="E1884" i="5"/>
  <c r="E1883" i="5"/>
  <c r="I1882" i="5"/>
  <c r="H1882" i="5"/>
  <c r="F1882" i="5"/>
  <c r="D1882" i="5"/>
  <c r="C1882" i="5"/>
  <c r="B1882" i="5"/>
  <c r="A1882" i="5"/>
  <c r="I1881" i="5"/>
  <c r="H1881" i="5"/>
  <c r="G1881" i="5"/>
  <c r="F1881" i="5"/>
  <c r="I1880" i="5"/>
  <c r="H1880" i="5"/>
  <c r="G1880" i="5"/>
  <c r="F1880" i="5"/>
  <c r="I1879" i="5"/>
  <c r="H1879" i="5"/>
  <c r="G1879" i="5"/>
  <c r="F1879" i="5"/>
  <c r="I1878" i="5"/>
  <c r="H1878" i="5"/>
  <c r="G1878" i="5"/>
  <c r="F1878" i="5"/>
  <c r="E1877" i="5"/>
  <c r="D1877" i="5"/>
  <c r="C1877" i="5"/>
  <c r="B1877" i="5"/>
  <c r="A1877" i="5"/>
  <c r="I1875" i="5"/>
  <c r="H1875" i="5"/>
  <c r="G1875" i="5"/>
  <c r="F1875" i="5"/>
  <c r="E1875" i="5"/>
  <c r="D1875" i="5"/>
  <c r="C1875" i="5"/>
  <c r="B1875" i="5"/>
  <c r="A1875" i="5"/>
  <c r="I1873" i="5"/>
  <c r="H1873" i="5"/>
  <c r="G1873" i="5"/>
  <c r="F1873" i="5"/>
  <c r="E1873" i="5"/>
  <c r="D1873" i="5"/>
  <c r="C1873" i="5"/>
  <c r="B1873" i="5"/>
  <c r="A1873" i="5"/>
  <c r="H1871" i="5"/>
  <c r="G1871" i="5"/>
  <c r="E1871" i="5"/>
  <c r="E1870" i="5"/>
  <c r="E1869" i="5"/>
  <c r="E1868" i="5"/>
  <c r="I1867" i="5"/>
  <c r="H1867" i="5"/>
  <c r="G1867" i="5"/>
  <c r="F1867" i="5"/>
  <c r="I1866" i="5"/>
  <c r="H1866" i="5"/>
  <c r="G1866" i="5"/>
  <c r="F1866" i="5"/>
  <c r="I1865" i="5"/>
  <c r="H1865" i="5"/>
  <c r="G1865" i="5"/>
  <c r="F1865" i="5"/>
  <c r="I1864" i="5"/>
  <c r="H1864" i="5"/>
  <c r="G1864" i="5"/>
  <c r="F1864" i="5"/>
  <c r="E1863" i="5"/>
  <c r="D1863" i="5"/>
  <c r="C1863" i="5"/>
  <c r="B1863" i="5"/>
  <c r="A1863" i="5"/>
  <c r="H1861" i="5"/>
  <c r="G1861" i="5"/>
  <c r="E1861" i="5"/>
  <c r="E1860" i="5"/>
  <c r="E1859" i="5"/>
  <c r="E1858" i="5"/>
  <c r="I1857" i="5"/>
  <c r="H1857" i="5"/>
  <c r="F1857" i="5"/>
  <c r="D1857" i="5"/>
  <c r="C1857" i="5"/>
  <c r="B1857" i="5"/>
  <c r="A1857" i="5"/>
  <c r="I1856" i="5"/>
  <c r="H1856" i="5"/>
  <c r="G1856" i="5"/>
  <c r="F1856" i="5"/>
  <c r="I1855" i="5"/>
  <c r="H1855" i="5"/>
  <c r="G1855" i="5"/>
  <c r="F1855" i="5"/>
  <c r="I1854" i="5"/>
  <c r="H1854" i="5"/>
  <c r="G1854" i="5"/>
  <c r="F1854" i="5"/>
  <c r="I1853" i="5"/>
  <c r="H1853" i="5"/>
  <c r="G1853" i="5"/>
  <c r="F1853" i="5"/>
  <c r="E1852" i="5"/>
  <c r="D1852" i="5"/>
  <c r="C1852" i="5"/>
  <c r="B1852" i="5"/>
  <c r="A1852" i="5"/>
  <c r="I1850" i="5"/>
  <c r="H1850" i="5"/>
  <c r="G1850" i="5"/>
  <c r="F1850" i="5"/>
  <c r="E1850" i="5"/>
  <c r="D1850" i="5"/>
  <c r="C1850" i="5"/>
  <c r="B1850" i="5"/>
  <c r="A1850" i="5"/>
  <c r="I1848" i="5"/>
  <c r="H1848" i="5"/>
  <c r="G1848" i="5"/>
  <c r="F1848" i="5"/>
  <c r="E1848" i="5"/>
  <c r="D1848" i="5"/>
  <c r="C1848" i="5"/>
  <c r="B1848" i="5"/>
  <c r="A1848" i="5"/>
  <c r="H1846" i="5"/>
  <c r="G1846" i="5"/>
  <c r="E1846" i="5"/>
  <c r="E1845" i="5"/>
  <c r="E1844" i="5"/>
  <c r="E1843" i="5"/>
  <c r="I1842" i="5"/>
  <c r="H1842" i="5"/>
  <c r="G1842" i="5"/>
  <c r="F1842" i="5"/>
  <c r="I1841" i="5"/>
  <c r="H1841" i="5"/>
  <c r="G1841" i="5"/>
  <c r="F1841" i="5"/>
  <c r="I1840" i="5"/>
  <c r="H1840" i="5"/>
  <c r="G1840" i="5"/>
  <c r="F1840" i="5"/>
  <c r="I1839" i="5"/>
  <c r="H1839" i="5"/>
  <c r="G1839" i="5"/>
  <c r="F1839" i="5"/>
  <c r="E1838" i="5"/>
  <c r="D1838" i="5"/>
  <c r="C1838" i="5"/>
  <c r="B1838" i="5"/>
  <c r="A1838" i="5"/>
  <c r="H1836" i="5"/>
  <c r="G1836" i="5"/>
  <c r="E1836" i="5"/>
  <c r="E1835" i="5"/>
  <c r="E1834" i="5"/>
  <c r="E1833" i="5"/>
  <c r="I1832" i="5"/>
  <c r="H1832" i="5"/>
  <c r="F1832" i="5"/>
  <c r="D1832" i="5"/>
  <c r="C1832" i="5"/>
  <c r="B1832" i="5"/>
  <c r="A1832" i="5"/>
  <c r="I1831" i="5"/>
  <c r="H1831" i="5"/>
  <c r="G1831" i="5"/>
  <c r="F1831" i="5"/>
  <c r="I1830" i="5"/>
  <c r="H1830" i="5"/>
  <c r="G1830" i="5"/>
  <c r="F1830" i="5"/>
  <c r="I1829" i="5"/>
  <c r="H1829" i="5"/>
  <c r="G1829" i="5"/>
  <c r="F1829" i="5"/>
  <c r="I1828" i="5"/>
  <c r="H1828" i="5"/>
  <c r="G1828" i="5"/>
  <c r="F1828" i="5"/>
  <c r="E1827" i="5"/>
  <c r="D1827" i="5"/>
  <c r="C1827" i="5"/>
  <c r="B1827" i="5"/>
  <c r="A1827" i="5"/>
  <c r="I1825" i="5"/>
  <c r="H1825" i="5"/>
  <c r="G1825" i="5"/>
  <c r="F1825" i="5"/>
  <c r="E1825" i="5"/>
  <c r="D1825" i="5"/>
  <c r="C1825" i="5"/>
  <c r="B1825" i="5"/>
  <c r="A1825" i="5"/>
  <c r="I1823" i="5"/>
  <c r="H1823" i="5"/>
  <c r="G1823" i="5"/>
  <c r="F1823" i="5"/>
  <c r="E1823" i="5"/>
  <c r="D1823" i="5"/>
  <c r="C1823" i="5"/>
  <c r="B1823" i="5"/>
  <c r="A1823" i="5"/>
  <c r="H1821" i="5"/>
  <c r="G1821" i="5"/>
  <c r="E1821" i="5"/>
  <c r="E1820" i="5"/>
  <c r="E1819" i="5"/>
  <c r="E1818" i="5"/>
  <c r="I1817" i="5"/>
  <c r="H1817" i="5"/>
  <c r="G1817" i="5"/>
  <c r="F1817" i="5"/>
  <c r="I1816" i="5"/>
  <c r="H1816" i="5"/>
  <c r="G1816" i="5"/>
  <c r="F1816" i="5"/>
  <c r="I1815" i="5"/>
  <c r="H1815" i="5"/>
  <c r="G1815" i="5"/>
  <c r="F1815" i="5"/>
  <c r="I1814" i="5"/>
  <c r="H1814" i="5"/>
  <c r="G1814" i="5"/>
  <c r="F1814" i="5"/>
  <c r="E1813" i="5"/>
  <c r="D1813" i="5"/>
  <c r="C1813" i="5"/>
  <c r="B1813" i="5"/>
  <c r="A1813" i="5"/>
  <c r="H1811" i="5"/>
  <c r="G1811" i="5"/>
  <c r="E1811" i="5"/>
  <c r="E1810" i="5"/>
  <c r="E1809" i="5"/>
  <c r="E1808" i="5"/>
  <c r="I1807" i="5"/>
  <c r="H1807" i="5"/>
  <c r="F1807" i="5"/>
  <c r="D1807" i="5"/>
  <c r="C1807" i="5"/>
  <c r="B1807" i="5"/>
  <c r="A1807" i="5"/>
  <c r="I1806" i="5"/>
  <c r="H1806" i="5"/>
  <c r="G1806" i="5"/>
  <c r="F1806" i="5"/>
  <c r="I1805" i="5"/>
  <c r="H1805" i="5"/>
  <c r="G1805" i="5"/>
  <c r="F1805" i="5"/>
  <c r="I1804" i="5"/>
  <c r="H1804" i="5"/>
  <c r="G1804" i="5"/>
  <c r="F1804" i="5"/>
  <c r="I1803" i="5"/>
  <c r="H1803" i="5"/>
  <c r="G1803" i="5"/>
  <c r="F1803" i="5"/>
  <c r="E1802" i="5"/>
  <c r="D1802" i="5"/>
  <c r="C1802" i="5"/>
  <c r="B1802" i="5"/>
  <c r="A1802" i="5"/>
  <c r="I1800" i="5"/>
  <c r="H1800" i="5"/>
  <c r="G1800" i="5"/>
  <c r="F1800" i="5"/>
  <c r="E1800" i="5"/>
  <c r="D1800" i="5"/>
  <c r="C1800" i="5"/>
  <c r="B1800" i="5"/>
  <c r="A1800" i="5"/>
  <c r="I1798" i="5"/>
  <c r="H1798" i="5"/>
  <c r="G1798" i="5"/>
  <c r="F1798" i="5"/>
  <c r="E1798" i="5"/>
  <c r="D1798" i="5"/>
  <c r="C1798" i="5"/>
  <c r="B1798" i="5"/>
  <c r="A1798" i="5"/>
  <c r="H1796" i="5"/>
  <c r="G1796" i="5"/>
  <c r="E1796" i="5"/>
  <c r="E1795" i="5"/>
  <c r="E1794" i="5"/>
  <c r="E1793" i="5"/>
  <c r="I1792" i="5"/>
  <c r="H1792" i="5"/>
  <c r="G1792" i="5"/>
  <c r="F1792" i="5"/>
  <c r="I1791" i="5"/>
  <c r="H1791" i="5"/>
  <c r="G1791" i="5"/>
  <c r="F1791" i="5"/>
  <c r="I1790" i="5"/>
  <c r="H1790" i="5"/>
  <c r="G1790" i="5"/>
  <c r="F1790" i="5"/>
  <c r="I1789" i="5"/>
  <c r="H1789" i="5"/>
  <c r="G1789" i="5"/>
  <c r="F1789" i="5"/>
  <c r="E1788" i="5"/>
  <c r="D1788" i="5"/>
  <c r="C1788" i="5"/>
  <c r="B1788" i="5"/>
  <c r="A1788" i="5"/>
  <c r="H1786" i="5"/>
  <c r="G1786" i="5"/>
  <c r="E1786" i="5"/>
  <c r="E1785" i="5"/>
  <c r="E1784" i="5"/>
  <c r="E1783" i="5"/>
  <c r="I1782" i="5"/>
  <c r="H1782" i="5"/>
  <c r="F1782" i="5"/>
  <c r="D1782" i="5"/>
  <c r="C1782" i="5"/>
  <c r="B1782" i="5"/>
  <c r="A1782" i="5"/>
  <c r="I1781" i="5"/>
  <c r="H1781" i="5"/>
  <c r="G1781" i="5"/>
  <c r="F1781" i="5"/>
  <c r="I1780" i="5"/>
  <c r="H1780" i="5"/>
  <c r="G1780" i="5"/>
  <c r="F1780" i="5"/>
  <c r="I1779" i="5"/>
  <c r="H1779" i="5"/>
  <c r="G1779" i="5"/>
  <c r="F1779" i="5"/>
  <c r="I1778" i="5"/>
  <c r="H1778" i="5"/>
  <c r="G1778" i="5"/>
  <c r="F1778" i="5"/>
  <c r="E1777" i="5"/>
  <c r="D1777" i="5"/>
  <c r="C1777" i="5"/>
  <c r="B1777" i="5"/>
  <c r="A1777" i="5"/>
  <c r="I1775" i="5"/>
  <c r="H1775" i="5"/>
  <c r="G1775" i="5"/>
  <c r="F1775" i="5"/>
  <c r="E1775" i="5"/>
  <c r="D1775" i="5"/>
  <c r="C1775" i="5"/>
  <c r="B1775" i="5"/>
  <c r="A1775" i="5"/>
  <c r="I1773" i="5"/>
  <c r="H1773" i="5"/>
  <c r="G1773" i="5"/>
  <c r="F1773" i="5"/>
  <c r="E1773" i="5"/>
  <c r="D1773" i="5"/>
  <c r="C1773" i="5"/>
  <c r="B1773" i="5"/>
  <c r="A1773" i="5"/>
  <c r="H1771" i="5"/>
  <c r="G1771" i="5"/>
  <c r="E1771" i="5"/>
  <c r="E1770" i="5"/>
  <c r="E1769" i="5"/>
  <c r="E1768" i="5"/>
  <c r="I1767" i="5"/>
  <c r="H1767" i="5"/>
  <c r="G1767" i="5"/>
  <c r="F1767" i="5"/>
  <c r="I1766" i="5"/>
  <c r="H1766" i="5"/>
  <c r="G1766" i="5"/>
  <c r="F1766" i="5"/>
  <c r="I1765" i="5"/>
  <c r="H1765" i="5"/>
  <c r="G1765" i="5"/>
  <c r="F1765" i="5"/>
  <c r="I1764" i="5"/>
  <c r="H1764" i="5"/>
  <c r="G1764" i="5"/>
  <c r="F1764" i="5"/>
  <c r="E1763" i="5"/>
  <c r="D1763" i="5"/>
  <c r="C1763" i="5"/>
  <c r="B1763" i="5"/>
  <c r="A1763" i="5"/>
  <c r="H1761" i="5"/>
  <c r="G1761" i="5"/>
  <c r="E1761" i="5"/>
  <c r="E1760" i="5"/>
  <c r="E1759" i="5"/>
  <c r="E1758" i="5"/>
  <c r="I1757" i="5"/>
  <c r="H1757" i="5"/>
  <c r="F1757" i="5"/>
  <c r="D1757" i="5"/>
  <c r="C1757" i="5"/>
  <c r="B1757" i="5"/>
  <c r="A1757" i="5"/>
  <c r="I1756" i="5"/>
  <c r="H1756" i="5"/>
  <c r="G1756" i="5"/>
  <c r="F1756" i="5"/>
  <c r="I1755" i="5"/>
  <c r="H1755" i="5"/>
  <c r="G1755" i="5"/>
  <c r="F1755" i="5"/>
  <c r="I1754" i="5"/>
  <c r="H1754" i="5"/>
  <c r="G1754" i="5"/>
  <c r="F1754" i="5"/>
  <c r="I1753" i="5"/>
  <c r="H1753" i="5"/>
  <c r="G1753" i="5"/>
  <c r="F1753" i="5"/>
  <c r="E1752" i="5"/>
  <c r="D1752" i="5"/>
  <c r="C1752" i="5"/>
  <c r="B1752" i="5"/>
  <c r="A1752" i="5"/>
  <c r="I1750" i="5"/>
  <c r="H1750" i="5"/>
  <c r="G1750" i="5"/>
  <c r="F1750" i="5"/>
  <c r="E1750" i="5"/>
  <c r="D1750" i="5"/>
  <c r="C1750" i="5"/>
  <c r="B1750" i="5"/>
  <c r="A1750" i="5"/>
  <c r="I1748" i="5"/>
  <c r="H1748" i="5"/>
  <c r="G1748" i="5"/>
  <c r="F1748" i="5"/>
  <c r="E1748" i="5"/>
  <c r="D1748" i="5"/>
  <c r="C1748" i="5"/>
  <c r="B1748" i="5"/>
  <c r="A1748" i="5"/>
  <c r="H1746" i="5"/>
  <c r="G1746" i="5"/>
  <c r="E1746" i="5"/>
  <c r="E1745" i="5"/>
  <c r="E1744" i="5"/>
  <c r="E1743" i="5"/>
  <c r="I1742" i="5"/>
  <c r="H1742" i="5"/>
  <c r="G1742" i="5"/>
  <c r="F1742" i="5"/>
  <c r="I1741" i="5"/>
  <c r="H1741" i="5"/>
  <c r="G1741" i="5"/>
  <c r="F1741" i="5"/>
  <c r="I1740" i="5"/>
  <c r="H1740" i="5"/>
  <c r="G1740" i="5"/>
  <c r="F1740" i="5"/>
  <c r="I1739" i="5"/>
  <c r="H1739" i="5"/>
  <c r="G1739" i="5"/>
  <c r="F1739" i="5"/>
  <c r="E1738" i="5"/>
  <c r="D1738" i="5"/>
  <c r="C1738" i="5"/>
  <c r="B1738" i="5"/>
  <c r="A1738" i="5"/>
  <c r="H1736" i="5"/>
  <c r="G1736" i="5"/>
  <c r="E1736" i="5"/>
  <c r="E1735" i="5"/>
  <c r="E1734" i="5"/>
  <c r="E1733" i="5"/>
  <c r="I1732" i="5"/>
  <c r="H1732" i="5"/>
  <c r="F1732" i="5"/>
  <c r="D1732" i="5"/>
  <c r="C1732" i="5"/>
  <c r="B1732" i="5"/>
  <c r="A1732" i="5"/>
  <c r="I1731" i="5"/>
  <c r="H1731" i="5"/>
  <c r="G1731" i="5"/>
  <c r="F1731" i="5"/>
  <c r="I1730" i="5"/>
  <c r="H1730" i="5"/>
  <c r="G1730" i="5"/>
  <c r="F1730" i="5"/>
  <c r="I1729" i="5"/>
  <c r="H1729" i="5"/>
  <c r="G1729" i="5"/>
  <c r="F1729" i="5"/>
  <c r="I1728" i="5"/>
  <c r="H1728" i="5"/>
  <c r="G1728" i="5"/>
  <c r="F1728" i="5"/>
  <c r="E1727" i="5"/>
  <c r="D1727" i="5"/>
  <c r="C1727" i="5"/>
  <c r="B1727" i="5"/>
  <c r="A1727" i="5"/>
  <c r="B1726" i="5"/>
  <c r="A1724" i="5"/>
  <c r="C1722" i="5"/>
  <c r="C1721" i="5"/>
  <c r="I1716" i="5"/>
  <c r="H1716" i="5"/>
  <c r="G1716" i="5"/>
  <c r="F1716" i="5"/>
  <c r="E1716" i="5"/>
  <c r="D1716" i="5"/>
  <c r="C1716" i="5"/>
  <c r="B1716" i="5"/>
  <c r="A1716" i="5"/>
  <c r="I1714" i="5"/>
  <c r="H1714" i="5"/>
  <c r="G1714" i="5"/>
  <c r="F1714" i="5"/>
  <c r="E1714" i="5"/>
  <c r="D1714" i="5"/>
  <c r="C1714" i="5"/>
  <c r="B1714" i="5"/>
  <c r="A1714" i="5"/>
  <c r="H1712" i="5"/>
  <c r="G1712" i="5"/>
  <c r="E1712" i="5"/>
  <c r="E1711" i="5"/>
  <c r="E1710" i="5"/>
  <c r="E1709" i="5"/>
  <c r="I1708" i="5"/>
  <c r="H1708" i="5"/>
  <c r="G1708" i="5"/>
  <c r="F1708" i="5"/>
  <c r="I1707" i="5"/>
  <c r="H1707" i="5"/>
  <c r="G1707" i="5"/>
  <c r="F1707" i="5"/>
  <c r="I1706" i="5"/>
  <c r="H1706" i="5"/>
  <c r="G1706" i="5"/>
  <c r="F1706" i="5"/>
  <c r="I1705" i="5"/>
  <c r="H1705" i="5"/>
  <c r="G1705" i="5"/>
  <c r="F1705" i="5"/>
  <c r="E1704" i="5"/>
  <c r="D1704" i="5"/>
  <c r="C1704" i="5"/>
  <c r="B1704" i="5"/>
  <c r="A1704" i="5"/>
  <c r="H1702" i="5"/>
  <c r="G1702" i="5"/>
  <c r="E1702" i="5"/>
  <c r="E1701" i="5"/>
  <c r="E1700" i="5"/>
  <c r="E1699" i="5"/>
  <c r="I1698" i="5"/>
  <c r="H1698" i="5"/>
  <c r="F1698" i="5"/>
  <c r="D1698" i="5"/>
  <c r="C1698" i="5"/>
  <c r="B1698" i="5"/>
  <c r="A1698" i="5"/>
  <c r="I1697" i="5"/>
  <c r="H1697" i="5"/>
  <c r="G1697" i="5"/>
  <c r="F1697" i="5"/>
  <c r="I1696" i="5"/>
  <c r="H1696" i="5"/>
  <c r="G1696" i="5"/>
  <c r="F1696" i="5"/>
  <c r="I1695" i="5"/>
  <c r="H1695" i="5"/>
  <c r="G1695" i="5"/>
  <c r="F1695" i="5"/>
  <c r="I1694" i="5"/>
  <c r="H1694" i="5"/>
  <c r="G1694" i="5"/>
  <c r="F1694" i="5"/>
  <c r="E1693" i="5"/>
  <c r="D1693" i="5"/>
  <c r="C1693" i="5"/>
  <c r="B1693" i="5"/>
  <c r="A1693" i="5"/>
  <c r="I1691" i="5"/>
  <c r="H1691" i="5"/>
  <c r="G1691" i="5"/>
  <c r="F1691" i="5"/>
  <c r="E1691" i="5"/>
  <c r="D1691" i="5"/>
  <c r="C1691" i="5"/>
  <c r="B1691" i="5"/>
  <c r="A1691" i="5"/>
  <c r="I1689" i="5"/>
  <c r="H1689" i="5"/>
  <c r="G1689" i="5"/>
  <c r="F1689" i="5"/>
  <c r="E1689" i="5"/>
  <c r="D1689" i="5"/>
  <c r="C1689" i="5"/>
  <c r="B1689" i="5"/>
  <c r="A1689" i="5"/>
  <c r="H1687" i="5"/>
  <c r="G1687" i="5"/>
  <c r="E1687" i="5"/>
  <c r="E1686" i="5"/>
  <c r="E1685" i="5"/>
  <c r="E1684" i="5"/>
  <c r="I1683" i="5"/>
  <c r="H1683" i="5"/>
  <c r="G1683" i="5"/>
  <c r="F1683" i="5"/>
  <c r="I1682" i="5"/>
  <c r="H1682" i="5"/>
  <c r="G1682" i="5"/>
  <c r="F1682" i="5"/>
  <c r="I1681" i="5"/>
  <c r="H1681" i="5"/>
  <c r="G1681" i="5"/>
  <c r="F1681" i="5"/>
  <c r="I1680" i="5"/>
  <c r="H1680" i="5"/>
  <c r="G1680" i="5"/>
  <c r="F1680" i="5"/>
  <c r="E1679" i="5"/>
  <c r="D1679" i="5"/>
  <c r="C1679" i="5"/>
  <c r="B1679" i="5"/>
  <c r="A1679" i="5"/>
  <c r="H1677" i="5"/>
  <c r="G1677" i="5"/>
  <c r="E1677" i="5"/>
  <c r="E1676" i="5"/>
  <c r="E1675" i="5"/>
  <c r="E1674" i="5"/>
  <c r="I1673" i="5"/>
  <c r="H1673" i="5"/>
  <c r="F1673" i="5"/>
  <c r="D1673" i="5"/>
  <c r="C1673" i="5"/>
  <c r="B1673" i="5"/>
  <c r="A1673" i="5"/>
  <c r="I1672" i="5"/>
  <c r="H1672" i="5"/>
  <c r="G1672" i="5"/>
  <c r="F1672" i="5"/>
  <c r="I1671" i="5"/>
  <c r="H1671" i="5"/>
  <c r="G1671" i="5"/>
  <c r="F1671" i="5"/>
  <c r="I1670" i="5"/>
  <c r="H1670" i="5"/>
  <c r="G1670" i="5"/>
  <c r="F1670" i="5"/>
  <c r="I1669" i="5"/>
  <c r="H1669" i="5"/>
  <c r="G1669" i="5"/>
  <c r="F1669" i="5"/>
  <c r="E1668" i="5"/>
  <c r="D1668" i="5"/>
  <c r="C1668" i="5"/>
  <c r="B1668" i="5"/>
  <c r="A1668" i="5"/>
  <c r="I1666" i="5"/>
  <c r="H1666" i="5"/>
  <c r="G1666" i="5"/>
  <c r="F1666" i="5"/>
  <c r="E1666" i="5"/>
  <c r="D1666" i="5"/>
  <c r="C1666" i="5"/>
  <c r="B1666" i="5"/>
  <c r="A1666" i="5"/>
  <c r="I1664" i="5"/>
  <c r="H1664" i="5"/>
  <c r="G1664" i="5"/>
  <c r="F1664" i="5"/>
  <c r="E1664" i="5"/>
  <c r="D1664" i="5"/>
  <c r="C1664" i="5"/>
  <c r="B1664" i="5"/>
  <c r="A1664" i="5"/>
  <c r="H1662" i="5"/>
  <c r="G1662" i="5"/>
  <c r="E1662" i="5"/>
  <c r="E1661" i="5"/>
  <c r="E1660" i="5"/>
  <c r="E1659" i="5"/>
  <c r="I1658" i="5"/>
  <c r="H1658" i="5"/>
  <c r="G1658" i="5"/>
  <c r="F1658" i="5"/>
  <c r="I1657" i="5"/>
  <c r="H1657" i="5"/>
  <c r="G1657" i="5"/>
  <c r="F1657" i="5"/>
  <c r="I1656" i="5"/>
  <c r="H1656" i="5"/>
  <c r="G1656" i="5"/>
  <c r="F1656" i="5"/>
  <c r="I1655" i="5"/>
  <c r="H1655" i="5"/>
  <c r="G1655" i="5"/>
  <c r="F1655" i="5"/>
  <c r="E1654" i="5"/>
  <c r="D1654" i="5"/>
  <c r="C1654" i="5"/>
  <c r="B1654" i="5"/>
  <c r="A1654" i="5"/>
  <c r="H1652" i="5"/>
  <c r="G1652" i="5"/>
  <c r="E1652" i="5"/>
  <c r="E1651" i="5"/>
  <c r="E1650" i="5"/>
  <c r="E1649" i="5"/>
  <c r="I1648" i="5"/>
  <c r="H1648" i="5"/>
  <c r="F1648" i="5"/>
  <c r="D1648" i="5"/>
  <c r="C1648" i="5"/>
  <c r="B1648" i="5"/>
  <c r="A1648" i="5"/>
  <c r="I1647" i="5"/>
  <c r="H1647" i="5"/>
  <c r="G1647" i="5"/>
  <c r="F1647" i="5"/>
  <c r="I1646" i="5"/>
  <c r="H1646" i="5"/>
  <c r="G1646" i="5"/>
  <c r="F1646" i="5"/>
  <c r="I1645" i="5"/>
  <c r="H1645" i="5"/>
  <c r="G1645" i="5"/>
  <c r="F1645" i="5"/>
  <c r="I1644" i="5"/>
  <c r="H1644" i="5"/>
  <c r="G1644" i="5"/>
  <c r="F1644" i="5"/>
  <c r="E1643" i="5"/>
  <c r="D1643" i="5"/>
  <c r="C1643" i="5"/>
  <c r="B1643" i="5"/>
  <c r="A1643" i="5"/>
  <c r="I1641" i="5"/>
  <c r="H1641" i="5"/>
  <c r="G1641" i="5"/>
  <c r="F1641" i="5"/>
  <c r="E1641" i="5"/>
  <c r="D1641" i="5"/>
  <c r="B1641" i="5"/>
  <c r="A1641" i="5"/>
  <c r="I1639" i="5"/>
  <c r="H1639" i="5"/>
  <c r="G1639" i="5"/>
  <c r="F1639" i="5"/>
  <c r="E1639" i="5"/>
  <c r="D1639" i="5"/>
  <c r="C1639" i="5"/>
  <c r="B1639" i="5"/>
  <c r="A1639" i="5"/>
  <c r="H1637" i="5"/>
  <c r="G1637" i="5"/>
  <c r="E1637" i="5"/>
  <c r="E1636" i="5"/>
  <c r="E1635" i="5"/>
  <c r="E1634" i="5"/>
  <c r="I1633" i="5"/>
  <c r="H1633" i="5"/>
  <c r="G1633" i="5"/>
  <c r="F1633" i="5"/>
  <c r="I1632" i="5"/>
  <c r="H1632" i="5"/>
  <c r="G1632" i="5"/>
  <c r="F1632" i="5"/>
  <c r="I1631" i="5"/>
  <c r="H1631" i="5"/>
  <c r="G1631" i="5"/>
  <c r="F1631" i="5"/>
  <c r="I1630" i="5"/>
  <c r="H1630" i="5"/>
  <c r="G1630" i="5"/>
  <c r="F1630" i="5"/>
  <c r="E1629" i="5"/>
  <c r="D1629" i="5"/>
  <c r="C1629" i="5"/>
  <c r="B1629" i="5"/>
  <c r="A1629" i="5"/>
  <c r="H1627" i="5"/>
  <c r="G1627" i="5"/>
  <c r="E1627" i="5"/>
  <c r="E1626" i="5"/>
  <c r="E1625" i="5"/>
  <c r="E1624" i="5"/>
  <c r="I1623" i="5"/>
  <c r="H1623" i="5"/>
  <c r="F1623" i="5"/>
  <c r="D1623" i="5"/>
  <c r="C1623" i="5"/>
  <c r="B1623" i="5"/>
  <c r="A1623" i="5"/>
  <c r="I1622" i="5"/>
  <c r="H1622" i="5"/>
  <c r="G1622" i="5"/>
  <c r="F1622" i="5"/>
  <c r="I1621" i="5"/>
  <c r="H1621" i="5"/>
  <c r="G1621" i="5"/>
  <c r="F1621" i="5"/>
  <c r="I1620" i="5"/>
  <c r="H1620" i="5"/>
  <c r="G1620" i="5"/>
  <c r="F1620" i="5"/>
  <c r="I1619" i="5"/>
  <c r="H1619" i="5"/>
  <c r="G1619" i="5"/>
  <c r="F1619" i="5"/>
  <c r="E1618" i="5"/>
  <c r="D1618" i="5"/>
  <c r="C1618" i="5"/>
  <c r="B1618" i="5"/>
  <c r="A1618" i="5"/>
  <c r="I1616" i="5"/>
  <c r="H1616" i="5"/>
  <c r="G1616" i="5"/>
  <c r="F1616" i="5"/>
  <c r="E1616" i="5"/>
  <c r="D1616" i="5"/>
  <c r="C1616" i="5"/>
  <c r="B1616" i="5"/>
  <c r="A1616" i="5"/>
  <c r="I1614" i="5"/>
  <c r="H1614" i="5"/>
  <c r="G1614" i="5"/>
  <c r="F1614" i="5"/>
  <c r="E1614" i="5"/>
  <c r="D1614" i="5"/>
  <c r="C1614" i="5"/>
  <c r="B1614" i="5"/>
  <c r="A1614" i="5"/>
  <c r="H1612" i="5"/>
  <c r="G1612" i="5"/>
  <c r="E1612" i="5"/>
  <c r="E1611" i="5"/>
  <c r="E1610" i="5"/>
  <c r="E1609" i="5"/>
  <c r="I1608" i="5"/>
  <c r="H1608" i="5"/>
  <c r="G1608" i="5"/>
  <c r="F1608" i="5"/>
  <c r="I1607" i="5"/>
  <c r="H1607" i="5"/>
  <c r="G1607" i="5"/>
  <c r="F1607" i="5"/>
  <c r="I1606" i="5"/>
  <c r="H1606" i="5"/>
  <c r="G1606" i="5"/>
  <c r="F1606" i="5"/>
  <c r="I1605" i="5"/>
  <c r="H1605" i="5"/>
  <c r="G1605" i="5"/>
  <c r="F1605" i="5"/>
  <c r="E1604" i="5"/>
  <c r="D1604" i="5"/>
  <c r="C1604" i="5"/>
  <c r="B1604" i="5"/>
  <c r="A1604" i="5"/>
  <c r="H1602" i="5"/>
  <c r="G1602" i="5"/>
  <c r="E1602" i="5"/>
  <c r="E1601" i="5"/>
  <c r="E1600" i="5"/>
  <c r="E1599" i="5"/>
  <c r="I1598" i="5"/>
  <c r="H1598" i="5"/>
  <c r="F1598" i="5"/>
  <c r="D1598" i="5"/>
  <c r="C1598" i="5"/>
  <c r="B1598" i="5"/>
  <c r="A1598" i="5"/>
  <c r="I1597" i="5"/>
  <c r="H1597" i="5"/>
  <c r="G1597" i="5"/>
  <c r="F1597" i="5"/>
  <c r="I1596" i="5"/>
  <c r="H1596" i="5"/>
  <c r="G1596" i="5"/>
  <c r="F1596" i="5"/>
  <c r="I1595" i="5"/>
  <c r="H1595" i="5"/>
  <c r="G1595" i="5"/>
  <c r="F1595" i="5"/>
  <c r="I1594" i="5"/>
  <c r="H1594" i="5"/>
  <c r="G1594" i="5"/>
  <c r="F1594" i="5"/>
  <c r="E1593" i="5"/>
  <c r="D1593" i="5"/>
  <c r="C1593" i="5"/>
  <c r="B1593" i="5"/>
  <c r="A1593" i="5"/>
  <c r="I1591" i="5"/>
  <c r="H1591" i="5"/>
  <c r="G1591" i="5"/>
  <c r="F1591" i="5"/>
  <c r="E1591" i="5"/>
  <c r="D1591" i="5"/>
  <c r="C1591" i="5"/>
  <c r="B1591" i="5"/>
  <c r="A1591" i="5"/>
  <c r="I1589" i="5"/>
  <c r="H1589" i="5"/>
  <c r="G1589" i="5"/>
  <c r="F1589" i="5"/>
  <c r="E1589" i="5"/>
  <c r="D1589" i="5"/>
  <c r="C1589" i="5"/>
  <c r="B1589" i="5"/>
  <c r="A1589" i="5"/>
  <c r="H1587" i="5"/>
  <c r="G1587" i="5"/>
  <c r="E1587" i="5"/>
  <c r="E1586" i="5"/>
  <c r="E1585" i="5"/>
  <c r="E1584" i="5"/>
  <c r="I1583" i="5"/>
  <c r="H1583" i="5"/>
  <c r="G1583" i="5"/>
  <c r="F1583" i="5"/>
  <c r="I1582" i="5"/>
  <c r="H1582" i="5"/>
  <c r="G1582" i="5"/>
  <c r="F1582" i="5"/>
  <c r="I1581" i="5"/>
  <c r="H1581" i="5"/>
  <c r="G1581" i="5"/>
  <c r="F1581" i="5"/>
  <c r="I1580" i="5"/>
  <c r="H1580" i="5"/>
  <c r="G1580" i="5"/>
  <c r="F1580" i="5"/>
  <c r="E1579" i="5"/>
  <c r="D1579" i="5"/>
  <c r="C1579" i="5"/>
  <c r="B1579" i="5"/>
  <c r="A1579" i="5"/>
  <c r="H1577" i="5"/>
  <c r="G1577" i="5"/>
  <c r="E1577" i="5"/>
  <c r="E1576" i="5"/>
  <c r="E1575" i="5"/>
  <c r="E1574" i="5"/>
  <c r="I1573" i="5"/>
  <c r="H1573" i="5"/>
  <c r="F1573" i="5"/>
  <c r="D1573" i="5"/>
  <c r="C1573" i="5"/>
  <c r="B1573" i="5"/>
  <c r="A1573" i="5"/>
  <c r="I1572" i="5"/>
  <c r="H1572" i="5"/>
  <c r="G1572" i="5"/>
  <c r="F1572" i="5"/>
  <c r="I1571" i="5"/>
  <c r="H1571" i="5"/>
  <c r="G1571" i="5"/>
  <c r="F1571" i="5"/>
  <c r="I1570" i="5"/>
  <c r="H1570" i="5"/>
  <c r="G1570" i="5"/>
  <c r="F1570" i="5"/>
  <c r="I1569" i="5"/>
  <c r="H1569" i="5"/>
  <c r="G1569" i="5"/>
  <c r="F1569" i="5"/>
  <c r="E1568" i="5"/>
  <c r="D1568" i="5"/>
  <c r="C1568" i="5"/>
  <c r="B1568" i="5"/>
  <c r="A1568" i="5"/>
  <c r="I1566" i="5"/>
  <c r="H1566" i="5"/>
  <c r="G1566" i="5"/>
  <c r="F1566" i="5"/>
  <c r="E1566" i="5"/>
  <c r="D1566" i="5"/>
  <c r="C1566" i="5"/>
  <c r="B1566" i="5"/>
  <c r="A1566" i="5"/>
  <c r="I1564" i="5"/>
  <c r="H1564" i="5"/>
  <c r="G1564" i="5"/>
  <c r="F1564" i="5"/>
  <c r="E1564" i="5"/>
  <c r="D1564" i="5"/>
  <c r="C1564" i="5"/>
  <c r="B1564" i="5"/>
  <c r="A1564" i="5"/>
  <c r="H1562" i="5"/>
  <c r="G1562" i="5"/>
  <c r="E1562" i="5"/>
  <c r="E1561" i="5"/>
  <c r="E1560" i="5"/>
  <c r="E1559" i="5"/>
  <c r="I1558" i="5"/>
  <c r="H1558" i="5"/>
  <c r="G1558" i="5"/>
  <c r="F1558" i="5"/>
  <c r="I1557" i="5"/>
  <c r="H1557" i="5"/>
  <c r="G1557" i="5"/>
  <c r="F1557" i="5"/>
  <c r="I1556" i="5"/>
  <c r="H1556" i="5"/>
  <c r="G1556" i="5"/>
  <c r="F1556" i="5"/>
  <c r="I1555" i="5"/>
  <c r="H1555" i="5"/>
  <c r="G1555" i="5"/>
  <c r="F1555" i="5"/>
  <c r="E1554" i="5"/>
  <c r="D1554" i="5"/>
  <c r="C1554" i="5"/>
  <c r="B1554" i="5"/>
  <c r="A1554" i="5"/>
  <c r="H1552" i="5"/>
  <c r="G1552" i="5"/>
  <c r="E1552" i="5"/>
  <c r="E1551" i="5"/>
  <c r="E1550" i="5"/>
  <c r="E1549" i="5"/>
  <c r="I1548" i="5"/>
  <c r="H1548" i="5"/>
  <c r="F1548" i="5"/>
  <c r="D1548" i="5"/>
  <c r="C1548" i="5"/>
  <c r="B1548" i="5"/>
  <c r="A1548" i="5"/>
  <c r="I1547" i="5"/>
  <c r="H1547" i="5"/>
  <c r="G1547" i="5"/>
  <c r="F1547" i="5"/>
  <c r="I1546" i="5"/>
  <c r="H1546" i="5"/>
  <c r="G1546" i="5"/>
  <c r="F1546" i="5"/>
  <c r="I1545" i="5"/>
  <c r="H1545" i="5"/>
  <c r="G1545" i="5"/>
  <c r="F1545" i="5"/>
  <c r="I1544" i="5"/>
  <c r="H1544" i="5"/>
  <c r="G1544" i="5"/>
  <c r="F1544" i="5"/>
  <c r="E1543" i="5"/>
  <c r="D1543" i="5"/>
  <c r="C1543" i="5"/>
  <c r="B1543" i="5"/>
  <c r="A1543" i="5"/>
  <c r="I1541" i="5"/>
  <c r="H1541" i="5"/>
  <c r="G1541" i="5"/>
  <c r="F1541" i="5"/>
  <c r="E1541" i="5"/>
  <c r="D1541" i="5"/>
  <c r="C1541" i="5"/>
  <c r="B1541" i="5"/>
  <c r="A1541" i="5"/>
  <c r="I1539" i="5"/>
  <c r="H1539" i="5"/>
  <c r="G1539" i="5"/>
  <c r="F1539" i="5"/>
  <c r="E1539" i="5"/>
  <c r="D1539" i="5"/>
  <c r="C1539" i="5"/>
  <c r="B1539" i="5"/>
  <c r="A1539" i="5"/>
  <c r="H1537" i="5"/>
  <c r="G1537" i="5"/>
  <c r="E1537" i="5"/>
  <c r="E1536" i="5"/>
  <c r="E1535" i="5"/>
  <c r="E1534" i="5"/>
  <c r="I1533" i="5"/>
  <c r="H1533" i="5"/>
  <c r="G1533" i="5"/>
  <c r="F1533" i="5"/>
  <c r="I1532" i="5"/>
  <c r="H1532" i="5"/>
  <c r="G1532" i="5"/>
  <c r="F1532" i="5"/>
  <c r="I1531" i="5"/>
  <c r="H1531" i="5"/>
  <c r="G1531" i="5"/>
  <c r="F1531" i="5"/>
  <c r="I1530" i="5"/>
  <c r="H1530" i="5"/>
  <c r="G1530" i="5"/>
  <c r="F1530" i="5"/>
  <c r="E1529" i="5"/>
  <c r="D1529" i="5"/>
  <c r="C1529" i="5"/>
  <c r="B1529" i="5"/>
  <c r="A1529" i="5"/>
  <c r="H1527" i="5"/>
  <c r="G1527" i="5"/>
  <c r="E1527" i="5"/>
  <c r="E1526" i="5"/>
  <c r="E1525" i="5"/>
  <c r="E1524" i="5"/>
  <c r="I1523" i="5"/>
  <c r="H1523" i="5"/>
  <c r="F1523" i="5"/>
  <c r="D1523" i="5"/>
  <c r="C1523" i="5"/>
  <c r="B1523" i="5"/>
  <c r="A1523" i="5"/>
  <c r="I1522" i="5"/>
  <c r="H1522" i="5"/>
  <c r="G1522" i="5"/>
  <c r="F1522" i="5"/>
  <c r="I1521" i="5"/>
  <c r="H1521" i="5"/>
  <c r="G1521" i="5"/>
  <c r="F1521" i="5"/>
  <c r="I1520" i="5"/>
  <c r="H1520" i="5"/>
  <c r="G1520" i="5"/>
  <c r="F1520" i="5"/>
  <c r="I1519" i="5"/>
  <c r="H1519" i="5"/>
  <c r="G1519" i="5"/>
  <c r="F1519" i="5"/>
  <c r="E1518" i="5"/>
  <c r="D1518" i="5"/>
  <c r="C1518" i="5"/>
  <c r="B1518" i="5"/>
  <c r="A1518" i="5"/>
  <c r="I1516" i="5"/>
  <c r="H1516" i="5"/>
  <c r="G1516" i="5"/>
  <c r="F1516" i="5"/>
  <c r="E1516" i="5"/>
  <c r="D1516" i="5"/>
  <c r="C1516" i="5"/>
  <c r="B1516" i="5"/>
  <c r="A1516" i="5"/>
  <c r="I1514" i="5"/>
  <c r="H1514" i="5"/>
  <c r="G1514" i="5"/>
  <c r="F1514" i="5"/>
  <c r="E1514" i="5"/>
  <c r="D1514" i="5"/>
  <c r="C1514" i="5"/>
  <c r="B1514" i="5"/>
  <c r="A1514" i="5"/>
  <c r="H1512" i="5"/>
  <c r="G1512" i="5"/>
  <c r="E1512" i="5"/>
  <c r="E1511" i="5"/>
  <c r="E1510" i="5"/>
  <c r="E1509" i="5"/>
  <c r="I1508" i="5"/>
  <c r="H1508" i="5"/>
  <c r="G1508" i="5"/>
  <c r="F1508" i="5"/>
  <c r="I1507" i="5"/>
  <c r="H1507" i="5"/>
  <c r="G1507" i="5"/>
  <c r="F1507" i="5"/>
  <c r="I1506" i="5"/>
  <c r="H1506" i="5"/>
  <c r="G1506" i="5"/>
  <c r="F1506" i="5"/>
  <c r="I1505" i="5"/>
  <c r="H1505" i="5"/>
  <c r="G1505" i="5"/>
  <c r="F1505" i="5"/>
  <c r="E1504" i="5"/>
  <c r="D1504" i="5"/>
  <c r="C1504" i="5"/>
  <c r="B1504" i="5"/>
  <c r="A1504" i="5"/>
  <c r="H1502" i="5"/>
  <c r="G1502" i="5"/>
  <c r="E1502" i="5"/>
  <c r="E1501" i="5"/>
  <c r="E1500" i="5"/>
  <c r="E1499" i="5"/>
  <c r="I1498" i="5"/>
  <c r="H1498" i="5"/>
  <c r="F1498" i="5"/>
  <c r="D1498" i="5"/>
  <c r="C1498" i="5"/>
  <c r="B1498" i="5"/>
  <c r="A1498" i="5"/>
  <c r="I1497" i="5"/>
  <c r="H1497" i="5"/>
  <c r="G1497" i="5"/>
  <c r="F1497" i="5"/>
  <c r="I1496" i="5"/>
  <c r="H1496" i="5"/>
  <c r="G1496" i="5"/>
  <c r="F1496" i="5"/>
  <c r="I1495" i="5"/>
  <c r="H1495" i="5"/>
  <c r="G1495" i="5"/>
  <c r="F1495" i="5"/>
  <c r="I1494" i="5"/>
  <c r="H1494" i="5"/>
  <c r="G1494" i="5"/>
  <c r="F1494" i="5"/>
  <c r="E1493" i="5"/>
  <c r="D1493" i="5"/>
  <c r="C1493" i="5"/>
  <c r="B1493" i="5"/>
  <c r="A1493" i="5"/>
  <c r="I1491" i="5"/>
  <c r="H1491" i="5"/>
  <c r="G1491" i="5"/>
  <c r="F1491" i="5"/>
  <c r="E1491" i="5"/>
  <c r="D1491" i="5"/>
  <c r="B1491" i="5"/>
  <c r="A1491" i="5"/>
  <c r="I1489" i="5"/>
  <c r="H1489" i="5"/>
  <c r="G1489" i="5"/>
  <c r="F1489" i="5"/>
  <c r="E1489" i="5"/>
  <c r="D1489" i="5"/>
  <c r="C1489" i="5"/>
  <c r="B1489" i="5"/>
  <c r="A1489" i="5"/>
  <c r="H1487" i="5"/>
  <c r="G1487" i="5"/>
  <c r="E1487" i="5"/>
  <c r="E1486" i="5"/>
  <c r="E1485" i="5"/>
  <c r="E1484" i="5"/>
  <c r="I1483" i="5"/>
  <c r="H1483" i="5"/>
  <c r="G1483" i="5"/>
  <c r="F1483" i="5"/>
  <c r="I1482" i="5"/>
  <c r="H1482" i="5"/>
  <c r="G1482" i="5"/>
  <c r="F1482" i="5"/>
  <c r="I1481" i="5"/>
  <c r="H1481" i="5"/>
  <c r="G1481" i="5"/>
  <c r="F1481" i="5"/>
  <c r="I1480" i="5"/>
  <c r="H1480" i="5"/>
  <c r="G1480" i="5"/>
  <c r="F1480" i="5"/>
  <c r="E1479" i="5"/>
  <c r="D1479" i="5"/>
  <c r="C1479" i="5"/>
  <c r="B1479" i="5"/>
  <c r="A1479" i="5"/>
  <c r="H1477" i="5"/>
  <c r="G1477" i="5"/>
  <c r="E1477" i="5"/>
  <c r="E1476" i="5"/>
  <c r="E1475" i="5"/>
  <c r="E1474" i="5"/>
  <c r="I1473" i="5"/>
  <c r="H1473" i="5"/>
  <c r="F1473" i="5"/>
  <c r="D1473" i="5"/>
  <c r="C1473" i="5"/>
  <c r="B1473" i="5"/>
  <c r="A1473" i="5"/>
  <c r="I1472" i="5"/>
  <c r="H1472" i="5"/>
  <c r="G1472" i="5"/>
  <c r="F1472" i="5"/>
  <c r="I1471" i="5"/>
  <c r="H1471" i="5"/>
  <c r="G1471" i="5"/>
  <c r="F1471" i="5"/>
  <c r="I1470" i="5"/>
  <c r="H1470" i="5"/>
  <c r="G1470" i="5"/>
  <c r="F1470" i="5"/>
  <c r="I1469" i="5"/>
  <c r="H1469" i="5"/>
  <c r="G1469" i="5"/>
  <c r="F1469" i="5"/>
  <c r="E1468" i="5"/>
  <c r="D1468" i="5"/>
  <c r="C1468" i="5"/>
  <c r="B1468" i="5"/>
  <c r="A1468" i="5"/>
  <c r="I1466" i="5"/>
  <c r="H1466" i="5"/>
  <c r="G1466" i="5"/>
  <c r="F1466" i="5"/>
  <c r="E1466" i="5"/>
  <c r="D1466" i="5"/>
  <c r="C1466" i="5"/>
  <c r="B1466" i="5"/>
  <c r="A1466" i="5"/>
  <c r="I1464" i="5"/>
  <c r="H1464" i="5"/>
  <c r="G1464" i="5"/>
  <c r="F1464" i="5"/>
  <c r="E1464" i="5"/>
  <c r="D1464" i="5"/>
  <c r="C1464" i="5"/>
  <c r="B1464" i="5"/>
  <c r="A1464" i="5"/>
  <c r="H1462" i="5"/>
  <c r="G1462" i="5"/>
  <c r="E1462" i="5"/>
  <c r="E1461" i="5"/>
  <c r="E1460" i="5"/>
  <c r="E1459" i="5"/>
  <c r="I1458" i="5"/>
  <c r="H1458" i="5"/>
  <c r="G1458" i="5"/>
  <c r="F1458" i="5"/>
  <c r="I1457" i="5"/>
  <c r="H1457" i="5"/>
  <c r="G1457" i="5"/>
  <c r="F1457" i="5"/>
  <c r="I1456" i="5"/>
  <c r="H1456" i="5"/>
  <c r="G1456" i="5"/>
  <c r="F1456" i="5"/>
  <c r="I1455" i="5"/>
  <c r="H1455" i="5"/>
  <c r="G1455" i="5"/>
  <c r="F1455" i="5"/>
  <c r="E1454" i="5"/>
  <c r="D1454" i="5"/>
  <c r="C1454" i="5"/>
  <c r="B1454" i="5"/>
  <c r="A1454" i="5"/>
  <c r="H1452" i="5"/>
  <c r="G1452" i="5"/>
  <c r="E1452" i="5"/>
  <c r="E1451" i="5"/>
  <c r="E1450" i="5"/>
  <c r="E1449" i="5"/>
  <c r="I1448" i="5"/>
  <c r="H1448" i="5"/>
  <c r="F1448" i="5"/>
  <c r="D1448" i="5"/>
  <c r="C1448" i="5"/>
  <c r="B1448" i="5"/>
  <c r="A1448" i="5"/>
  <c r="I1447" i="5"/>
  <c r="H1447" i="5"/>
  <c r="G1447" i="5"/>
  <c r="F1447" i="5"/>
  <c r="I1446" i="5"/>
  <c r="H1446" i="5"/>
  <c r="G1446" i="5"/>
  <c r="F1446" i="5"/>
  <c r="I1445" i="5"/>
  <c r="H1445" i="5"/>
  <c r="G1445" i="5"/>
  <c r="F1445" i="5"/>
  <c r="I1444" i="5"/>
  <c r="H1444" i="5"/>
  <c r="G1444" i="5"/>
  <c r="F1444" i="5"/>
  <c r="E1443" i="5"/>
  <c r="D1443" i="5"/>
  <c r="C1443" i="5"/>
  <c r="B1443" i="5"/>
  <c r="A1443" i="5"/>
  <c r="B1442" i="5"/>
  <c r="A1440" i="5"/>
  <c r="C1438" i="5"/>
  <c r="C1437" i="5"/>
  <c r="I1432" i="5"/>
  <c r="H1432" i="5"/>
  <c r="G1432" i="5"/>
  <c r="F1432" i="5"/>
  <c r="E1432" i="5"/>
  <c r="D1432" i="5"/>
  <c r="C1432" i="5"/>
  <c r="B1432" i="5"/>
  <c r="A1432" i="5"/>
  <c r="I1430" i="5"/>
  <c r="H1430" i="5"/>
  <c r="G1430" i="5"/>
  <c r="F1430" i="5"/>
  <c r="E1430" i="5"/>
  <c r="D1430" i="5"/>
  <c r="C1430" i="5"/>
  <c r="B1430" i="5"/>
  <c r="A1430" i="5"/>
  <c r="H1428" i="5"/>
  <c r="G1428" i="5"/>
  <c r="E1428" i="5"/>
  <c r="E1427" i="5"/>
  <c r="E1426" i="5"/>
  <c r="E1425" i="5"/>
  <c r="I1424" i="5"/>
  <c r="H1424" i="5"/>
  <c r="G1424" i="5"/>
  <c r="F1424" i="5"/>
  <c r="I1423" i="5"/>
  <c r="H1423" i="5"/>
  <c r="G1423" i="5"/>
  <c r="F1423" i="5"/>
  <c r="I1422" i="5"/>
  <c r="H1422" i="5"/>
  <c r="G1422" i="5"/>
  <c r="F1422" i="5"/>
  <c r="I1421" i="5"/>
  <c r="H1421" i="5"/>
  <c r="G1421" i="5"/>
  <c r="F1421" i="5"/>
  <c r="E1420" i="5"/>
  <c r="D1420" i="5"/>
  <c r="C1420" i="5"/>
  <c r="B1420" i="5"/>
  <c r="A1420" i="5"/>
  <c r="H1418" i="5"/>
  <c r="G1418" i="5"/>
  <c r="E1418" i="5"/>
  <c r="E1417" i="5"/>
  <c r="E1416" i="5"/>
  <c r="E1415" i="5"/>
  <c r="I1414" i="5"/>
  <c r="H1414" i="5"/>
  <c r="F1414" i="5"/>
  <c r="D1414" i="5"/>
  <c r="C1414" i="5"/>
  <c r="B1414" i="5"/>
  <c r="A1414" i="5"/>
  <c r="I1413" i="5"/>
  <c r="H1413" i="5"/>
  <c r="G1413" i="5"/>
  <c r="F1413" i="5"/>
  <c r="I1412" i="5"/>
  <c r="H1412" i="5"/>
  <c r="G1412" i="5"/>
  <c r="F1412" i="5"/>
  <c r="I1411" i="5"/>
  <c r="H1411" i="5"/>
  <c r="G1411" i="5"/>
  <c r="F1411" i="5"/>
  <c r="I1410" i="5"/>
  <c r="H1410" i="5"/>
  <c r="G1410" i="5"/>
  <c r="F1410" i="5"/>
  <c r="E1409" i="5"/>
  <c r="D1409" i="5"/>
  <c r="C1409" i="5"/>
  <c r="B1409" i="5"/>
  <c r="A1409" i="5"/>
  <c r="I1407" i="5"/>
  <c r="H1407" i="5"/>
  <c r="G1407" i="5"/>
  <c r="F1407" i="5"/>
  <c r="E1407" i="5"/>
  <c r="D1407" i="5"/>
  <c r="C1407" i="5"/>
  <c r="B1407" i="5"/>
  <c r="A1407" i="5"/>
  <c r="I1405" i="5"/>
  <c r="H1405" i="5"/>
  <c r="G1405" i="5"/>
  <c r="F1405" i="5"/>
  <c r="E1405" i="5"/>
  <c r="D1405" i="5"/>
  <c r="C1405" i="5"/>
  <c r="B1405" i="5"/>
  <c r="A1405" i="5"/>
  <c r="H1403" i="5"/>
  <c r="G1403" i="5"/>
  <c r="E1403" i="5"/>
  <c r="E1402" i="5"/>
  <c r="E1401" i="5"/>
  <c r="E1400" i="5"/>
  <c r="I1399" i="5"/>
  <c r="H1399" i="5"/>
  <c r="G1399" i="5"/>
  <c r="F1399" i="5"/>
  <c r="I1398" i="5"/>
  <c r="H1398" i="5"/>
  <c r="G1398" i="5"/>
  <c r="F1398" i="5"/>
  <c r="I1397" i="5"/>
  <c r="H1397" i="5"/>
  <c r="G1397" i="5"/>
  <c r="F1397" i="5"/>
  <c r="I1396" i="5"/>
  <c r="H1396" i="5"/>
  <c r="G1396" i="5"/>
  <c r="F1396" i="5"/>
  <c r="E1395" i="5"/>
  <c r="D1395" i="5"/>
  <c r="C1395" i="5"/>
  <c r="B1395" i="5"/>
  <c r="A1395" i="5"/>
  <c r="H1393" i="5"/>
  <c r="G1393" i="5"/>
  <c r="E1393" i="5"/>
  <c r="E1392" i="5"/>
  <c r="E1391" i="5"/>
  <c r="E1390" i="5"/>
  <c r="I1389" i="5"/>
  <c r="H1389" i="5"/>
  <c r="F1389" i="5"/>
  <c r="D1389" i="5"/>
  <c r="C1389" i="5"/>
  <c r="B1389" i="5"/>
  <c r="A1389" i="5"/>
  <c r="I1388" i="5"/>
  <c r="H1388" i="5"/>
  <c r="G1388" i="5"/>
  <c r="F1388" i="5"/>
  <c r="I1387" i="5"/>
  <c r="H1387" i="5"/>
  <c r="G1387" i="5"/>
  <c r="F1387" i="5"/>
  <c r="I1386" i="5"/>
  <c r="H1386" i="5"/>
  <c r="G1386" i="5"/>
  <c r="F1386" i="5"/>
  <c r="I1385" i="5"/>
  <c r="H1385" i="5"/>
  <c r="G1385" i="5"/>
  <c r="F1385" i="5"/>
  <c r="E1384" i="5"/>
  <c r="D1384" i="5"/>
  <c r="C1384" i="5"/>
  <c r="B1384" i="5"/>
  <c r="A1384" i="5"/>
  <c r="I1382" i="5"/>
  <c r="H1382" i="5"/>
  <c r="G1382" i="5"/>
  <c r="F1382" i="5"/>
  <c r="E1382" i="5"/>
  <c r="D1382" i="5"/>
  <c r="C1382" i="5"/>
  <c r="B1382" i="5"/>
  <c r="A1382" i="5"/>
  <c r="I1380" i="5"/>
  <c r="H1380" i="5"/>
  <c r="G1380" i="5"/>
  <c r="F1380" i="5"/>
  <c r="E1380" i="5"/>
  <c r="D1380" i="5"/>
  <c r="C1380" i="5"/>
  <c r="B1380" i="5"/>
  <c r="A1380" i="5"/>
  <c r="H1378" i="5"/>
  <c r="G1378" i="5"/>
  <c r="E1378" i="5"/>
  <c r="E1377" i="5"/>
  <c r="E1376" i="5"/>
  <c r="E1375" i="5"/>
  <c r="I1374" i="5"/>
  <c r="H1374" i="5"/>
  <c r="G1374" i="5"/>
  <c r="F1374" i="5"/>
  <c r="I1373" i="5"/>
  <c r="H1373" i="5"/>
  <c r="G1373" i="5"/>
  <c r="F1373" i="5"/>
  <c r="I1372" i="5"/>
  <c r="H1372" i="5"/>
  <c r="G1372" i="5"/>
  <c r="F1372" i="5"/>
  <c r="I1371" i="5"/>
  <c r="H1371" i="5"/>
  <c r="G1371" i="5"/>
  <c r="F1371" i="5"/>
  <c r="E1370" i="5"/>
  <c r="D1370" i="5"/>
  <c r="C1370" i="5"/>
  <c r="B1370" i="5"/>
  <c r="A1370" i="5"/>
  <c r="H1368" i="5"/>
  <c r="G1368" i="5"/>
  <c r="E1368" i="5"/>
  <c r="E1367" i="5"/>
  <c r="E1366" i="5"/>
  <c r="E1365" i="5"/>
  <c r="I1364" i="5"/>
  <c r="H1364" i="5"/>
  <c r="F1364" i="5"/>
  <c r="D1364" i="5"/>
  <c r="C1364" i="5"/>
  <c r="B1364" i="5"/>
  <c r="A1364" i="5"/>
  <c r="I1363" i="5"/>
  <c r="H1363" i="5"/>
  <c r="G1363" i="5"/>
  <c r="F1363" i="5"/>
  <c r="I1362" i="5"/>
  <c r="H1362" i="5"/>
  <c r="G1362" i="5"/>
  <c r="F1362" i="5"/>
  <c r="I1361" i="5"/>
  <c r="H1361" i="5"/>
  <c r="G1361" i="5"/>
  <c r="F1361" i="5"/>
  <c r="I1360" i="5"/>
  <c r="H1360" i="5"/>
  <c r="G1360" i="5"/>
  <c r="F1360" i="5"/>
  <c r="E1359" i="5"/>
  <c r="D1359" i="5"/>
  <c r="C1359" i="5"/>
  <c r="B1359" i="5"/>
  <c r="A1359" i="5"/>
  <c r="I1357" i="5"/>
  <c r="H1357" i="5"/>
  <c r="G1357" i="5"/>
  <c r="F1357" i="5"/>
  <c r="E1357" i="5"/>
  <c r="D1357" i="5"/>
  <c r="C1357" i="5"/>
  <c r="B1357" i="5"/>
  <c r="A1357" i="5"/>
  <c r="I1355" i="5"/>
  <c r="H1355" i="5"/>
  <c r="G1355" i="5"/>
  <c r="F1355" i="5"/>
  <c r="E1355" i="5"/>
  <c r="D1355" i="5"/>
  <c r="C1355" i="5"/>
  <c r="B1355" i="5"/>
  <c r="A1355" i="5"/>
  <c r="H1353" i="5"/>
  <c r="G1353" i="5"/>
  <c r="E1353" i="5"/>
  <c r="E1352" i="5"/>
  <c r="E1351" i="5"/>
  <c r="E1350" i="5"/>
  <c r="I1349" i="5"/>
  <c r="H1349" i="5"/>
  <c r="G1349" i="5"/>
  <c r="F1349" i="5"/>
  <c r="I1348" i="5"/>
  <c r="H1348" i="5"/>
  <c r="G1348" i="5"/>
  <c r="F1348" i="5"/>
  <c r="I1347" i="5"/>
  <c r="H1347" i="5"/>
  <c r="G1347" i="5"/>
  <c r="F1347" i="5"/>
  <c r="I1346" i="5"/>
  <c r="H1346" i="5"/>
  <c r="G1346" i="5"/>
  <c r="F1346" i="5"/>
  <c r="E1345" i="5"/>
  <c r="D1345" i="5"/>
  <c r="C1345" i="5"/>
  <c r="B1345" i="5"/>
  <c r="A1345" i="5"/>
  <c r="H1343" i="5"/>
  <c r="G1343" i="5"/>
  <c r="E1343" i="5"/>
  <c r="E1342" i="5"/>
  <c r="E1341" i="5"/>
  <c r="E1340" i="5"/>
  <c r="I1339" i="5"/>
  <c r="H1339" i="5"/>
  <c r="F1339" i="5"/>
  <c r="D1339" i="5"/>
  <c r="C1339" i="5"/>
  <c r="B1339" i="5"/>
  <c r="A1339" i="5"/>
  <c r="I1338" i="5"/>
  <c r="H1338" i="5"/>
  <c r="G1338" i="5"/>
  <c r="F1338" i="5"/>
  <c r="I1337" i="5"/>
  <c r="H1337" i="5"/>
  <c r="G1337" i="5"/>
  <c r="F1337" i="5"/>
  <c r="I1336" i="5"/>
  <c r="H1336" i="5"/>
  <c r="G1336" i="5"/>
  <c r="F1336" i="5"/>
  <c r="I1335" i="5"/>
  <c r="H1335" i="5"/>
  <c r="G1335" i="5"/>
  <c r="F1335" i="5"/>
  <c r="E1334" i="5"/>
  <c r="D1334" i="5"/>
  <c r="C1334" i="5"/>
  <c r="B1334" i="5"/>
  <c r="A1334" i="5"/>
  <c r="I1332" i="5"/>
  <c r="H1332" i="5"/>
  <c r="G1332" i="5"/>
  <c r="F1332" i="5"/>
  <c r="E1332" i="5"/>
  <c r="D1332" i="5"/>
  <c r="C1332" i="5"/>
  <c r="B1332" i="5"/>
  <c r="A1332" i="5"/>
  <c r="I1330" i="5"/>
  <c r="H1330" i="5"/>
  <c r="G1330" i="5"/>
  <c r="F1330" i="5"/>
  <c r="E1330" i="5"/>
  <c r="D1330" i="5"/>
  <c r="C1330" i="5"/>
  <c r="B1330" i="5"/>
  <c r="A1330" i="5"/>
  <c r="H1328" i="5"/>
  <c r="G1328" i="5"/>
  <c r="E1328" i="5"/>
  <c r="E1327" i="5"/>
  <c r="E1326" i="5"/>
  <c r="E1325" i="5"/>
  <c r="I1324" i="5"/>
  <c r="H1324" i="5"/>
  <c r="G1324" i="5"/>
  <c r="F1324" i="5"/>
  <c r="I1323" i="5"/>
  <c r="H1323" i="5"/>
  <c r="G1323" i="5"/>
  <c r="F1323" i="5"/>
  <c r="I1322" i="5"/>
  <c r="H1322" i="5"/>
  <c r="G1322" i="5"/>
  <c r="F1322" i="5"/>
  <c r="I1321" i="5"/>
  <c r="H1321" i="5"/>
  <c r="G1321" i="5"/>
  <c r="F1321" i="5"/>
  <c r="E1320" i="5"/>
  <c r="D1320" i="5"/>
  <c r="C1320" i="5"/>
  <c r="B1320" i="5"/>
  <c r="A1320" i="5"/>
  <c r="H1318" i="5"/>
  <c r="G1318" i="5"/>
  <c r="E1318" i="5"/>
  <c r="E1317" i="5"/>
  <c r="E1316" i="5"/>
  <c r="E1315" i="5"/>
  <c r="I1314" i="5"/>
  <c r="H1314" i="5"/>
  <c r="F1314" i="5"/>
  <c r="D1314" i="5"/>
  <c r="C1314" i="5"/>
  <c r="B1314" i="5"/>
  <c r="A1314" i="5"/>
  <c r="I1313" i="5"/>
  <c r="H1313" i="5"/>
  <c r="G1313" i="5"/>
  <c r="F1313" i="5"/>
  <c r="I1312" i="5"/>
  <c r="H1312" i="5"/>
  <c r="G1312" i="5"/>
  <c r="F1312" i="5"/>
  <c r="I1311" i="5"/>
  <c r="H1311" i="5"/>
  <c r="G1311" i="5"/>
  <c r="F1311" i="5"/>
  <c r="I1310" i="5"/>
  <c r="H1310" i="5"/>
  <c r="G1310" i="5"/>
  <c r="F1310" i="5"/>
  <c r="E1309" i="5"/>
  <c r="D1309" i="5"/>
  <c r="C1309" i="5"/>
  <c r="B1309" i="5"/>
  <c r="A1309" i="5"/>
  <c r="I1307" i="5"/>
  <c r="H1307" i="5"/>
  <c r="G1307" i="5"/>
  <c r="F1307" i="5"/>
  <c r="E1307" i="5"/>
  <c r="D1307" i="5"/>
  <c r="C1307" i="5"/>
  <c r="B1307" i="5"/>
  <c r="A1307" i="5"/>
  <c r="I1305" i="5"/>
  <c r="H1305" i="5"/>
  <c r="G1305" i="5"/>
  <c r="F1305" i="5"/>
  <c r="E1305" i="5"/>
  <c r="D1305" i="5"/>
  <c r="C1305" i="5"/>
  <c r="B1305" i="5"/>
  <c r="A1305" i="5"/>
  <c r="H1303" i="5"/>
  <c r="G1303" i="5"/>
  <c r="E1303" i="5"/>
  <c r="E1302" i="5"/>
  <c r="E1301" i="5"/>
  <c r="E1300" i="5"/>
  <c r="I1299" i="5"/>
  <c r="H1299" i="5"/>
  <c r="G1299" i="5"/>
  <c r="F1299" i="5"/>
  <c r="I1298" i="5"/>
  <c r="H1298" i="5"/>
  <c r="G1298" i="5"/>
  <c r="F1298" i="5"/>
  <c r="I1297" i="5"/>
  <c r="H1297" i="5"/>
  <c r="G1297" i="5"/>
  <c r="F1297" i="5"/>
  <c r="I1296" i="5"/>
  <c r="H1296" i="5"/>
  <c r="G1296" i="5"/>
  <c r="F1296" i="5"/>
  <c r="E1295" i="5"/>
  <c r="D1295" i="5"/>
  <c r="C1295" i="5"/>
  <c r="B1295" i="5"/>
  <c r="A1295" i="5"/>
  <c r="H1293" i="5"/>
  <c r="G1293" i="5"/>
  <c r="E1293" i="5"/>
  <c r="E1292" i="5"/>
  <c r="E1291" i="5"/>
  <c r="E1290" i="5"/>
  <c r="I1289" i="5"/>
  <c r="H1289" i="5"/>
  <c r="F1289" i="5"/>
  <c r="D1289" i="5"/>
  <c r="C1289" i="5"/>
  <c r="B1289" i="5"/>
  <c r="A1289" i="5"/>
  <c r="I1288" i="5"/>
  <c r="H1288" i="5"/>
  <c r="G1288" i="5"/>
  <c r="F1288" i="5"/>
  <c r="I1287" i="5"/>
  <c r="H1287" i="5"/>
  <c r="G1287" i="5"/>
  <c r="F1287" i="5"/>
  <c r="I1286" i="5"/>
  <c r="H1286" i="5"/>
  <c r="G1286" i="5"/>
  <c r="F1286" i="5"/>
  <c r="I1285" i="5"/>
  <c r="H1285" i="5"/>
  <c r="G1285" i="5"/>
  <c r="F1285" i="5"/>
  <c r="E1284" i="5"/>
  <c r="D1284" i="5"/>
  <c r="C1284" i="5"/>
  <c r="B1284" i="5"/>
  <c r="A1284" i="5"/>
  <c r="I1282" i="5"/>
  <c r="H1282" i="5"/>
  <c r="G1282" i="5"/>
  <c r="F1282" i="5"/>
  <c r="E1282" i="5"/>
  <c r="D1282" i="5"/>
  <c r="C1282" i="5"/>
  <c r="B1282" i="5"/>
  <c r="A1282" i="5"/>
  <c r="I1280" i="5"/>
  <c r="H1280" i="5"/>
  <c r="G1280" i="5"/>
  <c r="F1280" i="5"/>
  <c r="E1280" i="5"/>
  <c r="D1280" i="5"/>
  <c r="C1280" i="5"/>
  <c r="B1280" i="5"/>
  <c r="A1280" i="5"/>
  <c r="H1278" i="5"/>
  <c r="G1278" i="5"/>
  <c r="E1278" i="5"/>
  <c r="E1277" i="5"/>
  <c r="E1276" i="5"/>
  <c r="E1275" i="5"/>
  <c r="I1274" i="5"/>
  <c r="H1274" i="5"/>
  <c r="G1274" i="5"/>
  <c r="F1274" i="5"/>
  <c r="I1273" i="5"/>
  <c r="H1273" i="5"/>
  <c r="G1273" i="5"/>
  <c r="F1273" i="5"/>
  <c r="I1272" i="5"/>
  <c r="H1272" i="5"/>
  <c r="G1272" i="5"/>
  <c r="F1272" i="5"/>
  <c r="I1271" i="5"/>
  <c r="H1271" i="5"/>
  <c r="G1271" i="5"/>
  <c r="F1271" i="5"/>
  <c r="E1270" i="5"/>
  <c r="D1270" i="5"/>
  <c r="C1270" i="5"/>
  <c r="B1270" i="5"/>
  <c r="A1270" i="5"/>
  <c r="H1268" i="5"/>
  <c r="G1268" i="5"/>
  <c r="E1268" i="5"/>
  <c r="E1267" i="5"/>
  <c r="E1266" i="5"/>
  <c r="E1265" i="5"/>
  <c r="I1264" i="5"/>
  <c r="H1264" i="5"/>
  <c r="F1264" i="5"/>
  <c r="D1264" i="5"/>
  <c r="C1264" i="5"/>
  <c r="B1264" i="5"/>
  <c r="A1264" i="5"/>
  <c r="I1263" i="5"/>
  <c r="H1263" i="5"/>
  <c r="G1263" i="5"/>
  <c r="F1263" i="5"/>
  <c r="I1262" i="5"/>
  <c r="H1262" i="5"/>
  <c r="G1262" i="5"/>
  <c r="F1262" i="5"/>
  <c r="I1261" i="5"/>
  <c r="H1261" i="5"/>
  <c r="G1261" i="5"/>
  <c r="F1261" i="5"/>
  <c r="I1260" i="5"/>
  <c r="H1260" i="5"/>
  <c r="G1260" i="5"/>
  <c r="F1260" i="5"/>
  <c r="E1259" i="5"/>
  <c r="D1259" i="5"/>
  <c r="C1259" i="5"/>
  <c r="B1259" i="5"/>
  <c r="A1259" i="5"/>
  <c r="I1257" i="5"/>
  <c r="H1257" i="5"/>
  <c r="G1257" i="5"/>
  <c r="F1257" i="5"/>
  <c r="E1257" i="5"/>
  <c r="D1257" i="5"/>
  <c r="C1257" i="5"/>
  <c r="B1257" i="5"/>
  <c r="A1257" i="5"/>
  <c r="I1255" i="5"/>
  <c r="H1255" i="5"/>
  <c r="G1255" i="5"/>
  <c r="F1255" i="5"/>
  <c r="E1255" i="5"/>
  <c r="D1255" i="5"/>
  <c r="C1255" i="5"/>
  <c r="B1255" i="5"/>
  <c r="A1255" i="5"/>
  <c r="H1253" i="5"/>
  <c r="G1253" i="5"/>
  <c r="E1253" i="5"/>
  <c r="E1252" i="5"/>
  <c r="E1251" i="5"/>
  <c r="E1250" i="5"/>
  <c r="I1249" i="5"/>
  <c r="H1249" i="5"/>
  <c r="G1249" i="5"/>
  <c r="F1249" i="5"/>
  <c r="I1248" i="5"/>
  <c r="H1248" i="5"/>
  <c r="G1248" i="5"/>
  <c r="F1248" i="5"/>
  <c r="I1247" i="5"/>
  <c r="H1247" i="5"/>
  <c r="G1247" i="5"/>
  <c r="F1247" i="5"/>
  <c r="I1246" i="5"/>
  <c r="H1246" i="5"/>
  <c r="G1246" i="5"/>
  <c r="F1246" i="5"/>
  <c r="E1245" i="5"/>
  <c r="D1245" i="5"/>
  <c r="C1245" i="5"/>
  <c r="B1245" i="5"/>
  <c r="A1245" i="5"/>
  <c r="H1243" i="5"/>
  <c r="G1243" i="5"/>
  <c r="E1243" i="5"/>
  <c r="E1242" i="5"/>
  <c r="E1241" i="5"/>
  <c r="E1240" i="5"/>
  <c r="I1239" i="5"/>
  <c r="H1239" i="5"/>
  <c r="F1239" i="5"/>
  <c r="D1239" i="5"/>
  <c r="C1239" i="5"/>
  <c r="B1239" i="5"/>
  <c r="A1239" i="5"/>
  <c r="I1238" i="5"/>
  <c r="H1238" i="5"/>
  <c r="G1238" i="5"/>
  <c r="F1238" i="5"/>
  <c r="I1237" i="5"/>
  <c r="H1237" i="5"/>
  <c r="G1237" i="5"/>
  <c r="F1237" i="5"/>
  <c r="I1236" i="5"/>
  <c r="H1236" i="5"/>
  <c r="G1236" i="5"/>
  <c r="F1236" i="5"/>
  <c r="I1235" i="5"/>
  <c r="H1235" i="5"/>
  <c r="G1235" i="5"/>
  <c r="F1235" i="5"/>
  <c r="E1234" i="5"/>
  <c r="D1234" i="5"/>
  <c r="C1234" i="5"/>
  <c r="B1234" i="5"/>
  <c r="A1234" i="5"/>
  <c r="I1232" i="5"/>
  <c r="H1232" i="5"/>
  <c r="G1232" i="5"/>
  <c r="F1232" i="5"/>
  <c r="E1232" i="5"/>
  <c r="D1232" i="5"/>
  <c r="C1232" i="5"/>
  <c r="B1232" i="5"/>
  <c r="A1232" i="5"/>
  <c r="I1230" i="5"/>
  <c r="H1230" i="5"/>
  <c r="G1230" i="5"/>
  <c r="F1230" i="5"/>
  <c r="E1230" i="5"/>
  <c r="D1230" i="5"/>
  <c r="C1230" i="5"/>
  <c r="B1230" i="5"/>
  <c r="A1230" i="5"/>
  <c r="H1228" i="5"/>
  <c r="G1228" i="5"/>
  <c r="E1228" i="5"/>
  <c r="E1227" i="5"/>
  <c r="E1226" i="5"/>
  <c r="E1225" i="5"/>
  <c r="I1224" i="5"/>
  <c r="H1224" i="5"/>
  <c r="G1224" i="5"/>
  <c r="F1224" i="5"/>
  <c r="I1223" i="5"/>
  <c r="H1223" i="5"/>
  <c r="G1223" i="5"/>
  <c r="F1223" i="5"/>
  <c r="I1222" i="5"/>
  <c r="H1222" i="5"/>
  <c r="G1222" i="5"/>
  <c r="F1222" i="5"/>
  <c r="I1221" i="5"/>
  <c r="H1221" i="5"/>
  <c r="G1221" i="5"/>
  <c r="F1221" i="5"/>
  <c r="E1220" i="5"/>
  <c r="D1220" i="5"/>
  <c r="C1220" i="5"/>
  <c r="B1220" i="5"/>
  <c r="A1220" i="5"/>
  <c r="H1218" i="5"/>
  <c r="G1218" i="5"/>
  <c r="E1218" i="5"/>
  <c r="E1217" i="5"/>
  <c r="E1216" i="5"/>
  <c r="E1215" i="5"/>
  <c r="I1214" i="5"/>
  <c r="H1214" i="5"/>
  <c r="F1214" i="5"/>
  <c r="D1214" i="5"/>
  <c r="C1214" i="5"/>
  <c r="B1214" i="5"/>
  <c r="A1214" i="5"/>
  <c r="I1213" i="5"/>
  <c r="H1213" i="5"/>
  <c r="G1213" i="5"/>
  <c r="F1213" i="5"/>
  <c r="I1212" i="5"/>
  <c r="H1212" i="5"/>
  <c r="G1212" i="5"/>
  <c r="F1212" i="5"/>
  <c r="I1211" i="5"/>
  <c r="H1211" i="5"/>
  <c r="G1211" i="5"/>
  <c r="F1211" i="5"/>
  <c r="I1210" i="5"/>
  <c r="H1210" i="5"/>
  <c r="G1210" i="5"/>
  <c r="F1210" i="5"/>
  <c r="E1209" i="5"/>
  <c r="D1209" i="5"/>
  <c r="C1209" i="5"/>
  <c r="B1209" i="5"/>
  <c r="A1209" i="5"/>
  <c r="I1207" i="5"/>
  <c r="H1207" i="5"/>
  <c r="G1207" i="5"/>
  <c r="F1207" i="5"/>
  <c r="E1207" i="5"/>
  <c r="D1207" i="5"/>
  <c r="C1207" i="5"/>
  <c r="B1207" i="5"/>
  <c r="A1207" i="5"/>
  <c r="I1205" i="5"/>
  <c r="H1205" i="5"/>
  <c r="G1205" i="5"/>
  <c r="F1205" i="5"/>
  <c r="E1205" i="5"/>
  <c r="D1205" i="5"/>
  <c r="C1205" i="5"/>
  <c r="B1205" i="5"/>
  <c r="A1205" i="5"/>
  <c r="H1203" i="5"/>
  <c r="G1203" i="5"/>
  <c r="E1203" i="5"/>
  <c r="E1202" i="5"/>
  <c r="E1201" i="5"/>
  <c r="E1200" i="5"/>
  <c r="I1199" i="5"/>
  <c r="H1199" i="5"/>
  <c r="G1199" i="5"/>
  <c r="F1199" i="5"/>
  <c r="I1198" i="5"/>
  <c r="H1198" i="5"/>
  <c r="G1198" i="5"/>
  <c r="F1198" i="5"/>
  <c r="I1197" i="5"/>
  <c r="H1197" i="5"/>
  <c r="G1197" i="5"/>
  <c r="F1197" i="5"/>
  <c r="I1196" i="5"/>
  <c r="H1196" i="5"/>
  <c r="G1196" i="5"/>
  <c r="F1196" i="5"/>
  <c r="E1195" i="5"/>
  <c r="D1195" i="5"/>
  <c r="C1195" i="5"/>
  <c r="B1195" i="5"/>
  <c r="A1195" i="5"/>
  <c r="H1193" i="5"/>
  <c r="G1193" i="5"/>
  <c r="E1193" i="5"/>
  <c r="E1192" i="5"/>
  <c r="E1191" i="5"/>
  <c r="E1190" i="5"/>
  <c r="I1189" i="5"/>
  <c r="H1189" i="5"/>
  <c r="F1189" i="5"/>
  <c r="D1189" i="5"/>
  <c r="C1189" i="5"/>
  <c r="B1189" i="5"/>
  <c r="A1189" i="5"/>
  <c r="I1188" i="5"/>
  <c r="H1188" i="5"/>
  <c r="G1188" i="5"/>
  <c r="F1188" i="5"/>
  <c r="I1187" i="5"/>
  <c r="H1187" i="5"/>
  <c r="G1187" i="5"/>
  <c r="F1187" i="5"/>
  <c r="I1186" i="5"/>
  <c r="H1186" i="5"/>
  <c r="G1186" i="5"/>
  <c r="F1186" i="5"/>
  <c r="I1185" i="5"/>
  <c r="H1185" i="5"/>
  <c r="G1185" i="5"/>
  <c r="F1185" i="5"/>
  <c r="E1184" i="5"/>
  <c r="D1184" i="5"/>
  <c r="C1184" i="5"/>
  <c r="B1184" i="5"/>
  <c r="A1184" i="5"/>
  <c r="I1182" i="5"/>
  <c r="H1182" i="5"/>
  <c r="G1182" i="5"/>
  <c r="F1182" i="5"/>
  <c r="E1182" i="5"/>
  <c r="D1182" i="5"/>
  <c r="C1182" i="5"/>
  <c r="B1182" i="5"/>
  <c r="A1182" i="5"/>
  <c r="I1180" i="5"/>
  <c r="H1180" i="5"/>
  <c r="G1180" i="5"/>
  <c r="F1180" i="5"/>
  <c r="E1180" i="5"/>
  <c r="D1180" i="5"/>
  <c r="C1180" i="5"/>
  <c r="B1180" i="5"/>
  <c r="A1180" i="5"/>
  <c r="H1178" i="5"/>
  <c r="G1178" i="5"/>
  <c r="E1178" i="5"/>
  <c r="E1177" i="5"/>
  <c r="E1176" i="5"/>
  <c r="E1175" i="5"/>
  <c r="I1174" i="5"/>
  <c r="H1174" i="5"/>
  <c r="G1174" i="5"/>
  <c r="F1174" i="5"/>
  <c r="I1173" i="5"/>
  <c r="H1173" i="5"/>
  <c r="G1173" i="5"/>
  <c r="F1173" i="5"/>
  <c r="I1172" i="5"/>
  <c r="H1172" i="5"/>
  <c r="G1172" i="5"/>
  <c r="F1172" i="5"/>
  <c r="I1171" i="5"/>
  <c r="H1171" i="5"/>
  <c r="G1171" i="5"/>
  <c r="F1171" i="5"/>
  <c r="E1170" i="5"/>
  <c r="D1170" i="5"/>
  <c r="C1170" i="5"/>
  <c r="B1170" i="5"/>
  <c r="A1170" i="5"/>
  <c r="H1168" i="5"/>
  <c r="G1168" i="5"/>
  <c r="E1168" i="5"/>
  <c r="E1167" i="5"/>
  <c r="E1166" i="5"/>
  <c r="E1165" i="5"/>
  <c r="I1164" i="5"/>
  <c r="H1164" i="5"/>
  <c r="F1164" i="5"/>
  <c r="D1164" i="5"/>
  <c r="C1164" i="5"/>
  <c r="B1164" i="5"/>
  <c r="A1164" i="5"/>
  <c r="I1163" i="5"/>
  <c r="H1163" i="5"/>
  <c r="G1163" i="5"/>
  <c r="F1163" i="5"/>
  <c r="I1162" i="5"/>
  <c r="H1162" i="5"/>
  <c r="G1162" i="5"/>
  <c r="F1162" i="5"/>
  <c r="I1161" i="5"/>
  <c r="H1161" i="5"/>
  <c r="G1161" i="5"/>
  <c r="F1161" i="5"/>
  <c r="I1160" i="5"/>
  <c r="H1160" i="5"/>
  <c r="G1160" i="5"/>
  <c r="F1160" i="5"/>
  <c r="E1159" i="5"/>
  <c r="D1159" i="5"/>
  <c r="C1159" i="5"/>
  <c r="B1159" i="5"/>
  <c r="A1159" i="5"/>
  <c r="I1157" i="5"/>
  <c r="H1157" i="5"/>
  <c r="G1157" i="5"/>
  <c r="F1157" i="5"/>
  <c r="E1157" i="5"/>
  <c r="D1157" i="5"/>
  <c r="C1157" i="5"/>
  <c r="B1157" i="5"/>
  <c r="A1157" i="5"/>
  <c r="I1155" i="5"/>
  <c r="H1155" i="5"/>
  <c r="G1155" i="5"/>
  <c r="F1155" i="5"/>
  <c r="E1155" i="5"/>
  <c r="D1155" i="5"/>
  <c r="C1155" i="5"/>
  <c r="B1155" i="5"/>
  <c r="A1155" i="5"/>
  <c r="H1153" i="5"/>
  <c r="G1153" i="5"/>
  <c r="E1153" i="5"/>
  <c r="E1152" i="5"/>
  <c r="E1151" i="5"/>
  <c r="E1150" i="5"/>
  <c r="I1149" i="5"/>
  <c r="H1149" i="5"/>
  <c r="G1149" i="5"/>
  <c r="F1149" i="5"/>
  <c r="I1148" i="5"/>
  <c r="H1148" i="5"/>
  <c r="G1148" i="5"/>
  <c r="F1148" i="5"/>
  <c r="I1147" i="5"/>
  <c r="H1147" i="5"/>
  <c r="G1147" i="5"/>
  <c r="F1147" i="5"/>
  <c r="I1146" i="5"/>
  <c r="H1146" i="5"/>
  <c r="G1146" i="5"/>
  <c r="F1146" i="5"/>
  <c r="E1145" i="5"/>
  <c r="D1145" i="5"/>
  <c r="C1145" i="5"/>
  <c r="B1145" i="5"/>
  <c r="A1145" i="5"/>
  <c r="H1143" i="5"/>
  <c r="G1143" i="5"/>
  <c r="E1143" i="5"/>
  <c r="E1142" i="5"/>
  <c r="E1141" i="5"/>
  <c r="E1140" i="5"/>
  <c r="I1139" i="5"/>
  <c r="H1139" i="5"/>
  <c r="F1139" i="5"/>
  <c r="D1139" i="5"/>
  <c r="C1139" i="5"/>
  <c r="B1139" i="5"/>
  <c r="A1139" i="5"/>
  <c r="I1138" i="5"/>
  <c r="H1138" i="5"/>
  <c r="G1138" i="5"/>
  <c r="F1138" i="5"/>
  <c r="I1137" i="5"/>
  <c r="H1137" i="5"/>
  <c r="G1137" i="5"/>
  <c r="F1137" i="5"/>
  <c r="I1136" i="5"/>
  <c r="H1136" i="5"/>
  <c r="G1136" i="5"/>
  <c r="F1136" i="5"/>
  <c r="I1135" i="5"/>
  <c r="H1135" i="5"/>
  <c r="G1135" i="5"/>
  <c r="F1135" i="5"/>
  <c r="E1134" i="5"/>
  <c r="D1134" i="5"/>
  <c r="C1134" i="5"/>
  <c r="B1134" i="5"/>
  <c r="A1134" i="5"/>
  <c r="I1132" i="5"/>
  <c r="H1132" i="5"/>
  <c r="G1132" i="5"/>
  <c r="F1132" i="5"/>
  <c r="E1132" i="5"/>
  <c r="D1132" i="5"/>
  <c r="C1132" i="5"/>
  <c r="B1132" i="5"/>
  <c r="A1132" i="5"/>
  <c r="I1130" i="5"/>
  <c r="H1130" i="5"/>
  <c r="G1130" i="5"/>
  <c r="F1130" i="5"/>
  <c r="E1130" i="5"/>
  <c r="D1130" i="5"/>
  <c r="C1130" i="5"/>
  <c r="B1130" i="5"/>
  <c r="A1130" i="5"/>
  <c r="H1128" i="5"/>
  <c r="G1128" i="5"/>
  <c r="E1128" i="5"/>
  <c r="E1127" i="5"/>
  <c r="E1126" i="5"/>
  <c r="E1125" i="5"/>
  <c r="I1124" i="5"/>
  <c r="H1124" i="5"/>
  <c r="G1124" i="5"/>
  <c r="F1124" i="5"/>
  <c r="I1123" i="5"/>
  <c r="H1123" i="5"/>
  <c r="G1123" i="5"/>
  <c r="F1123" i="5"/>
  <c r="I1122" i="5"/>
  <c r="H1122" i="5"/>
  <c r="G1122" i="5"/>
  <c r="F1122" i="5"/>
  <c r="I1121" i="5"/>
  <c r="H1121" i="5"/>
  <c r="G1121" i="5"/>
  <c r="F1121" i="5"/>
  <c r="E1120" i="5"/>
  <c r="D1120" i="5"/>
  <c r="C1120" i="5"/>
  <c r="B1120" i="5"/>
  <c r="A1120" i="5"/>
  <c r="H1118" i="5"/>
  <c r="G1118" i="5"/>
  <c r="E1118" i="5"/>
  <c r="E1117" i="5"/>
  <c r="E1116" i="5"/>
  <c r="E1115" i="5"/>
  <c r="I1114" i="5"/>
  <c r="H1114" i="5"/>
  <c r="F1114" i="5"/>
  <c r="D1114" i="5"/>
  <c r="C1114" i="5"/>
  <c r="B1114" i="5"/>
  <c r="A1114" i="5"/>
  <c r="I1113" i="5"/>
  <c r="H1113" i="5"/>
  <c r="G1113" i="5"/>
  <c r="F1113" i="5"/>
  <c r="I1112" i="5"/>
  <c r="H1112" i="5"/>
  <c r="G1112" i="5"/>
  <c r="F1112" i="5"/>
  <c r="I1111" i="5"/>
  <c r="H1111" i="5"/>
  <c r="G1111" i="5"/>
  <c r="F1111" i="5"/>
  <c r="I1110" i="5"/>
  <c r="H1110" i="5"/>
  <c r="G1110" i="5"/>
  <c r="F1110" i="5"/>
  <c r="E1109" i="5"/>
  <c r="D1109" i="5"/>
  <c r="C1109" i="5"/>
  <c r="B1109" i="5"/>
  <c r="A1109" i="5"/>
  <c r="I1107" i="5"/>
  <c r="H1107" i="5"/>
  <c r="G1107" i="5"/>
  <c r="F1107" i="5"/>
  <c r="E1107" i="5"/>
  <c r="D1107" i="5"/>
  <c r="C1107" i="5"/>
  <c r="B1107" i="5"/>
  <c r="A1107" i="5"/>
  <c r="I1105" i="5"/>
  <c r="H1105" i="5"/>
  <c r="G1105" i="5"/>
  <c r="F1105" i="5"/>
  <c r="E1105" i="5"/>
  <c r="D1105" i="5"/>
  <c r="C1105" i="5"/>
  <c r="B1105" i="5"/>
  <c r="A1105" i="5"/>
  <c r="H1103" i="5"/>
  <c r="G1103" i="5"/>
  <c r="E1103" i="5"/>
  <c r="E1102" i="5"/>
  <c r="E1101" i="5"/>
  <c r="E1100" i="5"/>
  <c r="I1099" i="5"/>
  <c r="H1099" i="5"/>
  <c r="G1099" i="5"/>
  <c r="F1099" i="5"/>
  <c r="I1098" i="5"/>
  <c r="H1098" i="5"/>
  <c r="G1098" i="5"/>
  <c r="F1098" i="5"/>
  <c r="I1097" i="5"/>
  <c r="H1097" i="5"/>
  <c r="G1097" i="5"/>
  <c r="F1097" i="5"/>
  <c r="I1096" i="5"/>
  <c r="H1096" i="5"/>
  <c r="G1096" i="5"/>
  <c r="F1096" i="5"/>
  <c r="E1095" i="5"/>
  <c r="D1095" i="5"/>
  <c r="C1095" i="5"/>
  <c r="B1095" i="5"/>
  <c r="A1095" i="5"/>
  <c r="H1093" i="5"/>
  <c r="G1093" i="5"/>
  <c r="E1093" i="5"/>
  <c r="E1092" i="5"/>
  <c r="E1091" i="5"/>
  <c r="E1090" i="5"/>
  <c r="I1089" i="5"/>
  <c r="H1089" i="5"/>
  <c r="F1089" i="5"/>
  <c r="D1089" i="5"/>
  <c r="C1089" i="5"/>
  <c r="B1089" i="5"/>
  <c r="A1089" i="5"/>
  <c r="I1088" i="5"/>
  <c r="H1088" i="5"/>
  <c r="G1088" i="5"/>
  <c r="F1088" i="5"/>
  <c r="I1087" i="5"/>
  <c r="H1087" i="5"/>
  <c r="G1087" i="5"/>
  <c r="F1087" i="5"/>
  <c r="I1086" i="5"/>
  <c r="H1086" i="5"/>
  <c r="G1086" i="5"/>
  <c r="F1086" i="5"/>
  <c r="I1085" i="5"/>
  <c r="H1085" i="5"/>
  <c r="G1085" i="5"/>
  <c r="F1085" i="5"/>
  <c r="E1084" i="5"/>
  <c r="D1084" i="5"/>
  <c r="C1084" i="5"/>
  <c r="B1084" i="5"/>
  <c r="A1084" i="5"/>
  <c r="I1082" i="5"/>
  <c r="H1082" i="5"/>
  <c r="G1082" i="5"/>
  <c r="F1082" i="5"/>
  <c r="E1082" i="5"/>
  <c r="D1082" i="5"/>
  <c r="C1082" i="5"/>
  <c r="B1082" i="5"/>
  <c r="A1082" i="5"/>
  <c r="I1080" i="5"/>
  <c r="H1080" i="5"/>
  <c r="G1080" i="5"/>
  <c r="F1080" i="5"/>
  <c r="E1080" i="5"/>
  <c r="D1080" i="5"/>
  <c r="C1080" i="5"/>
  <c r="B1080" i="5"/>
  <c r="A1080" i="5"/>
  <c r="H1078" i="5"/>
  <c r="G1078" i="5"/>
  <c r="E1078" i="5"/>
  <c r="E1077" i="5"/>
  <c r="E1076" i="5"/>
  <c r="E1075" i="5"/>
  <c r="I1074" i="5"/>
  <c r="H1074" i="5"/>
  <c r="G1074" i="5"/>
  <c r="F1074" i="5"/>
  <c r="I1073" i="5"/>
  <c r="H1073" i="5"/>
  <c r="G1073" i="5"/>
  <c r="F1073" i="5"/>
  <c r="I1072" i="5"/>
  <c r="H1072" i="5"/>
  <c r="G1072" i="5"/>
  <c r="F1072" i="5"/>
  <c r="I1071" i="5"/>
  <c r="H1071" i="5"/>
  <c r="G1071" i="5"/>
  <c r="F1071" i="5"/>
  <c r="E1070" i="5"/>
  <c r="D1070" i="5"/>
  <c r="C1070" i="5"/>
  <c r="B1070" i="5"/>
  <c r="A1070" i="5"/>
  <c r="H1068" i="5"/>
  <c r="G1068" i="5"/>
  <c r="E1068" i="5"/>
  <c r="E1067" i="5"/>
  <c r="E1066" i="5"/>
  <c r="E1065" i="5"/>
  <c r="I1064" i="5"/>
  <c r="H1064" i="5"/>
  <c r="F1064" i="5"/>
  <c r="D1064" i="5"/>
  <c r="C1064" i="5"/>
  <c r="B1064" i="5"/>
  <c r="A1064" i="5"/>
  <c r="I1063" i="5"/>
  <c r="H1063" i="5"/>
  <c r="G1063" i="5"/>
  <c r="F1063" i="5"/>
  <c r="I1062" i="5"/>
  <c r="H1062" i="5"/>
  <c r="G1062" i="5"/>
  <c r="F1062" i="5"/>
  <c r="I1061" i="5"/>
  <c r="H1061" i="5"/>
  <c r="G1061" i="5"/>
  <c r="F1061" i="5"/>
  <c r="I1060" i="5"/>
  <c r="H1060" i="5"/>
  <c r="G1060" i="5"/>
  <c r="F1060" i="5"/>
  <c r="E1059" i="5"/>
  <c r="D1059" i="5"/>
  <c r="C1059" i="5"/>
  <c r="B1059" i="5"/>
  <c r="A1059" i="5"/>
  <c r="I1057" i="5"/>
  <c r="H1057" i="5"/>
  <c r="G1057" i="5"/>
  <c r="F1057" i="5"/>
  <c r="E1057" i="5"/>
  <c r="D1057" i="5"/>
  <c r="C1057" i="5"/>
  <c r="B1057" i="5"/>
  <c r="A1057" i="5"/>
  <c r="I1055" i="5"/>
  <c r="H1055" i="5"/>
  <c r="G1055" i="5"/>
  <c r="F1055" i="5"/>
  <c r="E1055" i="5"/>
  <c r="D1055" i="5"/>
  <c r="C1055" i="5"/>
  <c r="B1055" i="5"/>
  <c r="A1055" i="5"/>
  <c r="H1053" i="5"/>
  <c r="G1053" i="5"/>
  <c r="E1053" i="5"/>
  <c r="E1052" i="5"/>
  <c r="E1051" i="5"/>
  <c r="E1050" i="5"/>
  <c r="I1049" i="5"/>
  <c r="H1049" i="5"/>
  <c r="G1049" i="5"/>
  <c r="F1049" i="5"/>
  <c r="I1048" i="5"/>
  <c r="H1048" i="5"/>
  <c r="G1048" i="5"/>
  <c r="F1048" i="5"/>
  <c r="I1047" i="5"/>
  <c r="H1047" i="5"/>
  <c r="G1047" i="5"/>
  <c r="F1047" i="5"/>
  <c r="I1046" i="5"/>
  <c r="H1046" i="5"/>
  <c r="G1046" i="5"/>
  <c r="F1046" i="5"/>
  <c r="E1045" i="5"/>
  <c r="D1045" i="5"/>
  <c r="C1045" i="5"/>
  <c r="B1045" i="5"/>
  <c r="A1045" i="5"/>
  <c r="H1043" i="5"/>
  <c r="G1043" i="5"/>
  <c r="E1043" i="5"/>
  <c r="E1042" i="5"/>
  <c r="E1041" i="5"/>
  <c r="E1040" i="5"/>
  <c r="I1039" i="5"/>
  <c r="H1039" i="5"/>
  <c r="F1039" i="5"/>
  <c r="D1039" i="5"/>
  <c r="C1039" i="5"/>
  <c r="B1039" i="5"/>
  <c r="A1039" i="5"/>
  <c r="I1038" i="5"/>
  <c r="H1038" i="5"/>
  <c r="G1038" i="5"/>
  <c r="F1038" i="5"/>
  <c r="I1037" i="5"/>
  <c r="H1037" i="5"/>
  <c r="G1037" i="5"/>
  <c r="F1037" i="5"/>
  <c r="I1036" i="5"/>
  <c r="H1036" i="5"/>
  <c r="G1036" i="5"/>
  <c r="F1036" i="5"/>
  <c r="I1035" i="5"/>
  <c r="H1035" i="5"/>
  <c r="G1035" i="5"/>
  <c r="F1035" i="5"/>
  <c r="E1034" i="5"/>
  <c r="D1034" i="5"/>
  <c r="C1034" i="5"/>
  <c r="B1034" i="5"/>
  <c r="A1034" i="5"/>
  <c r="I1032" i="5"/>
  <c r="H1032" i="5"/>
  <c r="G1032" i="5"/>
  <c r="F1032" i="5"/>
  <c r="E1032" i="5"/>
  <c r="D1032" i="5"/>
  <c r="C1032" i="5"/>
  <c r="B1032" i="5"/>
  <c r="A1032" i="5"/>
  <c r="I1030" i="5"/>
  <c r="H1030" i="5"/>
  <c r="G1030" i="5"/>
  <c r="F1030" i="5"/>
  <c r="E1030" i="5"/>
  <c r="D1030" i="5"/>
  <c r="C1030" i="5"/>
  <c r="B1030" i="5"/>
  <c r="A1030" i="5"/>
  <c r="H1028" i="5"/>
  <c r="G1028" i="5"/>
  <c r="E1028" i="5"/>
  <c r="E1027" i="5"/>
  <c r="E1026" i="5"/>
  <c r="E1025" i="5"/>
  <c r="I1024" i="5"/>
  <c r="H1024" i="5"/>
  <c r="G1024" i="5"/>
  <c r="F1024" i="5"/>
  <c r="I1023" i="5"/>
  <c r="H1023" i="5"/>
  <c r="G1023" i="5"/>
  <c r="F1023" i="5"/>
  <c r="I1022" i="5"/>
  <c r="H1022" i="5"/>
  <c r="G1022" i="5"/>
  <c r="F1022" i="5"/>
  <c r="I1021" i="5"/>
  <c r="H1021" i="5"/>
  <c r="G1021" i="5"/>
  <c r="F1021" i="5"/>
  <c r="E1020" i="5"/>
  <c r="D1020" i="5"/>
  <c r="C1020" i="5"/>
  <c r="B1020" i="5"/>
  <c r="A1020" i="5"/>
  <c r="H1018" i="5"/>
  <c r="G1018" i="5"/>
  <c r="E1018" i="5"/>
  <c r="E1017" i="5"/>
  <c r="E1016" i="5"/>
  <c r="E1015" i="5"/>
  <c r="I1014" i="5"/>
  <c r="H1014" i="5"/>
  <c r="F1014" i="5"/>
  <c r="D1014" i="5"/>
  <c r="C1014" i="5"/>
  <c r="B1014" i="5"/>
  <c r="A1014" i="5"/>
  <c r="I1013" i="5"/>
  <c r="H1013" i="5"/>
  <c r="G1013" i="5"/>
  <c r="F1013" i="5"/>
  <c r="I1012" i="5"/>
  <c r="H1012" i="5"/>
  <c r="G1012" i="5"/>
  <c r="F1012" i="5"/>
  <c r="I1011" i="5"/>
  <c r="H1011" i="5"/>
  <c r="G1011" i="5"/>
  <c r="F1011" i="5"/>
  <c r="I1010" i="5"/>
  <c r="H1010" i="5"/>
  <c r="G1010" i="5"/>
  <c r="F1010" i="5"/>
  <c r="E1009" i="5"/>
  <c r="D1009" i="5"/>
  <c r="C1009" i="5"/>
  <c r="B1009" i="5"/>
  <c r="A1009" i="5"/>
  <c r="I1007" i="5"/>
  <c r="H1007" i="5"/>
  <c r="G1007" i="5"/>
  <c r="F1007" i="5"/>
  <c r="E1007" i="5"/>
  <c r="D1007" i="5"/>
  <c r="C1007" i="5"/>
  <c r="B1007" i="5"/>
  <c r="A1007" i="5"/>
  <c r="I1005" i="5"/>
  <c r="H1005" i="5"/>
  <c r="G1005" i="5"/>
  <c r="F1005" i="5"/>
  <c r="E1005" i="5"/>
  <c r="D1005" i="5"/>
  <c r="C1005" i="5"/>
  <c r="B1005" i="5"/>
  <c r="A1005" i="5"/>
  <c r="H1003" i="5"/>
  <c r="G1003" i="5"/>
  <c r="E1003" i="5"/>
  <c r="E1002" i="5"/>
  <c r="E1001" i="5"/>
  <c r="E1000" i="5"/>
  <c r="I999" i="5"/>
  <c r="H999" i="5"/>
  <c r="G999" i="5"/>
  <c r="F999" i="5"/>
  <c r="I998" i="5"/>
  <c r="H998" i="5"/>
  <c r="G998" i="5"/>
  <c r="F998" i="5"/>
  <c r="I997" i="5"/>
  <c r="H997" i="5"/>
  <c r="G997" i="5"/>
  <c r="F997" i="5"/>
  <c r="I996" i="5"/>
  <c r="H996" i="5"/>
  <c r="G996" i="5"/>
  <c r="F996" i="5"/>
  <c r="E995" i="5"/>
  <c r="D995" i="5"/>
  <c r="C995" i="5"/>
  <c r="B995" i="5"/>
  <c r="A995" i="5"/>
  <c r="H993" i="5"/>
  <c r="G993" i="5"/>
  <c r="E993" i="5"/>
  <c r="E992" i="5"/>
  <c r="E991" i="5"/>
  <c r="E990" i="5"/>
  <c r="I989" i="5"/>
  <c r="H989" i="5"/>
  <c r="F989" i="5"/>
  <c r="D989" i="5"/>
  <c r="C989" i="5"/>
  <c r="B989" i="5"/>
  <c r="A989" i="5"/>
  <c r="I988" i="5"/>
  <c r="H988" i="5"/>
  <c r="G988" i="5"/>
  <c r="F988" i="5"/>
  <c r="I987" i="5"/>
  <c r="H987" i="5"/>
  <c r="G987" i="5"/>
  <c r="F987" i="5"/>
  <c r="I986" i="5"/>
  <c r="H986" i="5"/>
  <c r="G986" i="5"/>
  <c r="F986" i="5"/>
  <c r="I985" i="5"/>
  <c r="H985" i="5"/>
  <c r="G985" i="5"/>
  <c r="F985" i="5"/>
  <c r="E984" i="5"/>
  <c r="D984" i="5"/>
  <c r="C984" i="5"/>
  <c r="B984" i="5"/>
  <c r="A984" i="5"/>
  <c r="I982" i="5"/>
  <c r="H982" i="5"/>
  <c r="G982" i="5"/>
  <c r="F982" i="5"/>
  <c r="E982" i="5"/>
  <c r="D982" i="5"/>
  <c r="C982" i="5"/>
  <c r="B982" i="5"/>
  <c r="A982" i="5"/>
  <c r="I980" i="5"/>
  <c r="H980" i="5"/>
  <c r="G980" i="5"/>
  <c r="F980" i="5"/>
  <c r="E980" i="5"/>
  <c r="D980" i="5"/>
  <c r="C980" i="5"/>
  <c r="B980" i="5"/>
  <c r="A980" i="5"/>
  <c r="H978" i="5"/>
  <c r="G978" i="5"/>
  <c r="E978" i="5"/>
  <c r="E977" i="5"/>
  <c r="E976" i="5"/>
  <c r="E975" i="5"/>
  <c r="I974" i="5"/>
  <c r="H974" i="5"/>
  <c r="G974" i="5"/>
  <c r="F974" i="5"/>
  <c r="I973" i="5"/>
  <c r="H973" i="5"/>
  <c r="G973" i="5"/>
  <c r="F973" i="5"/>
  <c r="I972" i="5"/>
  <c r="H972" i="5"/>
  <c r="G972" i="5"/>
  <c r="F972" i="5"/>
  <c r="I971" i="5"/>
  <c r="H971" i="5"/>
  <c r="G971" i="5"/>
  <c r="F971" i="5"/>
  <c r="E970" i="5"/>
  <c r="D970" i="5"/>
  <c r="C970" i="5"/>
  <c r="B970" i="5"/>
  <c r="A970" i="5"/>
  <c r="H968" i="5"/>
  <c r="G968" i="5"/>
  <c r="E968" i="5"/>
  <c r="E967" i="5"/>
  <c r="E966" i="5"/>
  <c r="E965" i="5"/>
  <c r="I964" i="5"/>
  <c r="H964" i="5"/>
  <c r="F964" i="5"/>
  <c r="D964" i="5"/>
  <c r="C964" i="5"/>
  <c r="B964" i="5"/>
  <c r="A964" i="5"/>
  <c r="I963" i="5"/>
  <c r="H963" i="5"/>
  <c r="G963" i="5"/>
  <c r="F963" i="5"/>
  <c r="I962" i="5"/>
  <c r="H962" i="5"/>
  <c r="G962" i="5"/>
  <c r="F962" i="5"/>
  <c r="I961" i="5"/>
  <c r="H961" i="5"/>
  <c r="G961" i="5"/>
  <c r="F961" i="5"/>
  <c r="I960" i="5"/>
  <c r="H960" i="5"/>
  <c r="G960" i="5"/>
  <c r="F960" i="5"/>
  <c r="E959" i="5"/>
  <c r="D959" i="5"/>
  <c r="C959" i="5"/>
  <c r="B959" i="5"/>
  <c r="A959" i="5"/>
  <c r="I957" i="5"/>
  <c r="H957" i="5"/>
  <c r="G957" i="5"/>
  <c r="F957" i="5"/>
  <c r="E957" i="5"/>
  <c r="D957" i="5"/>
  <c r="C957" i="5"/>
  <c r="B957" i="5"/>
  <c r="A957" i="5"/>
  <c r="I955" i="5"/>
  <c r="H955" i="5"/>
  <c r="G955" i="5"/>
  <c r="F955" i="5"/>
  <c r="E955" i="5"/>
  <c r="D955" i="5"/>
  <c r="C955" i="5"/>
  <c r="B955" i="5"/>
  <c r="A955" i="5"/>
  <c r="H953" i="5"/>
  <c r="G953" i="5"/>
  <c r="E953" i="5"/>
  <c r="E952" i="5"/>
  <c r="E951" i="5"/>
  <c r="E950" i="5"/>
  <c r="I949" i="5"/>
  <c r="H949" i="5"/>
  <c r="G949" i="5"/>
  <c r="F949" i="5"/>
  <c r="I948" i="5"/>
  <c r="H948" i="5"/>
  <c r="G948" i="5"/>
  <c r="F948" i="5"/>
  <c r="I947" i="5"/>
  <c r="H947" i="5"/>
  <c r="G947" i="5"/>
  <c r="F947" i="5"/>
  <c r="I946" i="5"/>
  <c r="H946" i="5"/>
  <c r="G946" i="5"/>
  <c r="F946" i="5"/>
  <c r="E945" i="5"/>
  <c r="D945" i="5"/>
  <c r="C945" i="5"/>
  <c r="B945" i="5"/>
  <c r="A945" i="5"/>
  <c r="H943" i="5"/>
  <c r="G943" i="5"/>
  <c r="E943" i="5"/>
  <c r="E942" i="5"/>
  <c r="E941" i="5"/>
  <c r="E940" i="5"/>
  <c r="I939" i="5"/>
  <c r="H939" i="5"/>
  <c r="F939" i="5"/>
  <c r="D939" i="5"/>
  <c r="C939" i="5"/>
  <c r="B939" i="5"/>
  <c r="A939" i="5"/>
  <c r="I938" i="5"/>
  <c r="H938" i="5"/>
  <c r="G938" i="5"/>
  <c r="F938" i="5"/>
  <c r="I937" i="5"/>
  <c r="H937" i="5"/>
  <c r="G937" i="5"/>
  <c r="F937" i="5"/>
  <c r="I936" i="5"/>
  <c r="H936" i="5"/>
  <c r="G936" i="5"/>
  <c r="F936" i="5"/>
  <c r="I935" i="5"/>
  <c r="H935" i="5"/>
  <c r="G935" i="5"/>
  <c r="F935" i="5"/>
  <c r="E934" i="5"/>
  <c r="D934" i="5"/>
  <c r="C934" i="5"/>
  <c r="B934" i="5"/>
  <c r="A934" i="5"/>
  <c r="I932" i="5"/>
  <c r="H932" i="5"/>
  <c r="G932" i="5"/>
  <c r="F932" i="5"/>
  <c r="E932" i="5"/>
  <c r="D932" i="5"/>
  <c r="C932" i="5"/>
  <c r="B932" i="5"/>
  <c r="A932" i="5"/>
  <c r="I930" i="5"/>
  <c r="H930" i="5"/>
  <c r="G930" i="5"/>
  <c r="F930" i="5"/>
  <c r="E930" i="5"/>
  <c r="D930" i="5"/>
  <c r="C930" i="5"/>
  <c r="B930" i="5"/>
  <c r="A930" i="5"/>
  <c r="H928" i="5"/>
  <c r="G928" i="5"/>
  <c r="E928" i="5"/>
  <c r="E927" i="5"/>
  <c r="E926" i="5"/>
  <c r="E925" i="5"/>
  <c r="I924" i="5"/>
  <c r="H924" i="5"/>
  <c r="G924" i="5"/>
  <c r="F924" i="5"/>
  <c r="I923" i="5"/>
  <c r="H923" i="5"/>
  <c r="G923" i="5"/>
  <c r="F923" i="5"/>
  <c r="I922" i="5"/>
  <c r="H922" i="5"/>
  <c r="G922" i="5"/>
  <c r="F922" i="5"/>
  <c r="I921" i="5"/>
  <c r="H921" i="5"/>
  <c r="G921" i="5"/>
  <c r="F921" i="5"/>
  <c r="E920" i="5"/>
  <c r="D920" i="5"/>
  <c r="C920" i="5"/>
  <c r="B920" i="5"/>
  <c r="A920" i="5"/>
  <c r="H918" i="5"/>
  <c r="G918" i="5"/>
  <c r="E918" i="5"/>
  <c r="E917" i="5"/>
  <c r="E916" i="5"/>
  <c r="E915" i="5"/>
  <c r="I914" i="5"/>
  <c r="H914" i="5"/>
  <c r="F914" i="5"/>
  <c r="D914" i="5"/>
  <c r="C914" i="5"/>
  <c r="B914" i="5"/>
  <c r="A914" i="5"/>
  <c r="I913" i="5"/>
  <c r="H913" i="5"/>
  <c r="G913" i="5"/>
  <c r="F913" i="5"/>
  <c r="I912" i="5"/>
  <c r="H912" i="5"/>
  <c r="G912" i="5"/>
  <c r="F912" i="5"/>
  <c r="I911" i="5"/>
  <c r="H911" i="5"/>
  <c r="G911" i="5"/>
  <c r="F911" i="5"/>
  <c r="I910" i="5"/>
  <c r="H910" i="5"/>
  <c r="G910" i="5"/>
  <c r="F910" i="5"/>
  <c r="E909" i="5"/>
  <c r="D909" i="5"/>
  <c r="C909" i="5"/>
  <c r="B909" i="5"/>
  <c r="A909" i="5"/>
  <c r="I907" i="5"/>
  <c r="H907" i="5"/>
  <c r="G907" i="5"/>
  <c r="F907" i="5"/>
  <c r="E907" i="5"/>
  <c r="D907" i="5"/>
  <c r="C907" i="5"/>
  <c r="B907" i="5"/>
  <c r="A907" i="5"/>
  <c r="I905" i="5"/>
  <c r="H905" i="5"/>
  <c r="G905" i="5"/>
  <c r="F905" i="5"/>
  <c r="E905" i="5"/>
  <c r="D905" i="5"/>
  <c r="C905" i="5"/>
  <c r="B905" i="5"/>
  <c r="A905" i="5"/>
  <c r="H903" i="5"/>
  <c r="G903" i="5"/>
  <c r="E903" i="5"/>
  <c r="E902" i="5"/>
  <c r="E901" i="5"/>
  <c r="E900" i="5"/>
  <c r="I899" i="5"/>
  <c r="H899" i="5"/>
  <c r="G899" i="5"/>
  <c r="F899" i="5"/>
  <c r="I898" i="5"/>
  <c r="H898" i="5"/>
  <c r="G898" i="5"/>
  <c r="F898" i="5"/>
  <c r="I897" i="5"/>
  <c r="H897" i="5"/>
  <c r="G897" i="5"/>
  <c r="F897" i="5"/>
  <c r="I896" i="5"/>
  <c r="H896" i="5"/>
  <c r="G896" i="5"/>
  <c r="F896" i="5"/>
  <c r="E895" i="5"/>
  <c r="D895" i="5"/>
  <c r="C895" i="5"/>
  <c r="B895" i="5"/>
  <c r="A895" i="5"/>
  <c r="H893" i="5"/>
  <c r="G893" i="5"/>
  <c r="E893" i="5"/>
  <c r="E892" i="5"/>
  <c r="E891" i="5"/>
  <c r="E890" i="5"/>
  <c r="I889" i="5"/>
  <c r="H889" i="5"/>
  <c r="F889" i="5"/>
  <c r="D889" i="5"/>
  <c r="C889" i="5"/>
  <c r="B889" i="5"/>
  <c r="A889" i="5"/>
  <c r="I888" i="5"/>
  <c r="H888" i="5"/>
  <c r="G888" i="5"/>
  <c r="F888" i="5"/>
  <c r="I887" i="5"/>
  <c r="H887" i="5"/>
  <c r="G887" i="5"/>
  <c r="F887" i="5"/>
  <c r="I886" i="5"/>
  <c r="H886" i="5"/>
  <c r="G886" i="5"/>
  <c r="F886" i="5"/>
  <c r="I885" i="5"/>
  <c r="H885" i="5"/>
  <c r="G885" i="5"/>
  <c r="F885" i="5"/>
  <c r="E884" i="5"/>
  <c r="D884" i="5"/>
  <c r="C884" i="5"/>
  <c r="B884" i="5"/>
  <c r="A884" i="5"/>
  <c r="I882" i="5"/>
  <c r="H882" i="5"/>
  <c r="G882" i="5"/>
  <c r="F882" i="5"/>
  <c r="E882" i="5"/>
  <c r="D882" i="5"/>
  <c r="C882" i="5"/>
  <c r="B882" i="5"/>
  <c r="A882" i="5"/>
  <c r="I880" i="5"/>
  <c r="H880" i="5"/>
  <c r="G880" i="5"/>
  <c r="F880" i="5"/>
  <c r="E880" i="5"/>
  <c r="D880" i="5"/>
  <c r="C880" i="5"/>
  <c r="B880" i="5"/>
  <c r="A880" i="5"/>
  <c r="H878" i="5"/>
  <c r="G878" i="5"/>
  <c r="E878" i="5"/>
  <c r="E877" i="5"/>
  <c r="E876" i="5"/>
  <c r="E875" i="5"/>
  <c r="I874" i="5"/>
  <c r="H874" i="5"/>
  <c r="G874" i="5"/>
  <c r="F874" i="5"/>
  <c r="I873" i="5"/>
  <c r="H873" i="5"/>
  <c r="G873" i="5"/>
  <c r="F873" i="5"/>
  <c r="I872" i="5"/>
  <c r="H872" i="5"/>
  <c r="G872" i="5"/>
  <c r="F872" i="5"/>
  <c r="I871" i="5"/>
  <c r="H871" i="5"/>
  <c r="G871" i="5"/>
  <c r="F871" i="5"/>
  <c r="E870" i="5"/>
  <c r="D870" i="5"/>
  <c r="C870" i="5"/>
  <c r="B870" i="5"/>
  <c r="A870" i="5"/>
  <c r="H868" i="5"/>
  <c r="G868" i="5"/>
  <c r="E868" i="5"/>
  <c r="E867" i="5"/>
  <c r="E866" i="5"/>
  <c r="E865" i="5"/>
  <c r="I864" i="5"/>
  <c r="H864" i="5"/>
  <c r="F864" i="5"/>
  <c r="D864" i="5"/>
  <c r="C864" i="5"/>
  <c r="B864" i="5"/>
  <c r="A864" i="5"/>
  <c r="I863" i="5"/>
  <c r="H863" i="5"/>
  <c r="G863" i="5"/>
  <c r="F863" i="5"/>
  <c r="I862" i="5"/>
  <c r="H862" i="5"/>
  <c r="G862" i="5"/>
  <c r="F862" i="5"/>
  <c r="I861" i="5"/>
  <c r="H861" i="5"/>
  <c r="G861" i="5"/>
  <c r="F861" i="5"/>
  <c r="I860" i="5"/>
  <c r="H860" i="5"/>
  <c r="G860" i="5"/>
  <c r="F860" i="5"/>
  <c r="E859" i="5"/>
  <c r="D859" i="5"/>
  <c r="C859" i="5"/>
  <c r="B859" i="5"/>
  <c r="A859" i="5"/>
  <c r="I857" i="5"/>
  <c r="H857" i="5"/>
  <c r="G857" i="5"/>
  <c r="F857" i="5"/>
  <c r="E857" i="5"/>
  <c r="D857" i="5"/>
  <c r="C857" i="5"/>
  <c r="B857" i="5"/>
  <c r="A857" i="5"/>
  <c r="I855" i="5"/>
  <c r="H855" i="5"/>
  <c r="G855" i="5"/>
  <c r="F855" i="5"/>
  <c r="E855" i="5"/>
  <c r="D855" i="5"/>
  <c r="C855" i="5"/>
  <c r="B855" i="5"/>
  <c r="A855" i="5"/>
  <c r="H853" i="5"/>
  <c r="G853" i="5"/>
  <c r="E853" i="5"/>
  <c r="E852" i="5"/>
  <c r="E851" i="5"/>
  <c r="E850" i="5"/>
  <c r="I849" i="5"/>
  <c r="H849" i="5"/>
  <c r="G849" i="5"/>
  <c r="F849" i="5"/>
  <c r="I848" i="5"/>
  <c r="H848" i="5"/>
  <c r="G848" i="5"/>
  <c r="F848" i="5"/>
  <c r="I847" i="5"/>
  <c r="H847" i="5"/>
  <c r="G847" i="5"/>
  <c r="F847" i="5"/>
  <c r="I846" i="5"/>
  <c r="H846" i="5"/>
  <c r="G846" i="5"/>
  <c r="F846" i="5"/>
  <c r="E845" i="5"/>
  <c r="D845" i="5"/>
  <c r="C845" i="5"/>
  <c r="B845" i="5"/>
  <c r="A845" i="5"/>
  <c r="H843" i="5"/>
  <c r="G843" i="5"/>
  <c r="E843" i="5"/>
  <c r="E842" i="5"/>
  <c r="E841" i="5"/>
  <c r="E840" i="5"/>
  <c r="I839" i="5"/>
  <c r="H839" i="5"/>
  <c r="F839" i="5"/>
  <c r="D839" i="5"/>
  <c r="C839" i="5"/>
  <c r="B839" i="5"/>
  <c r="A839" i="5"/>
  <c r="I838" i="5"/>
  <c r="H838" i="5"/>
  <c r="G838" i="5"/>
  <c r="F838" i="5"/>
  <c r="I837" i="5"/>
  <c r="H837" i="5"/>
  <c r="G837" i="5"/>
  <c r="F837" i="5"/>
  <c r="I836" i="5"/>
  <c r="H836" i="5"/>
  <c r="G836" i="5"/>
  <c r="F836" i="5"/>
  <c r="I835" i="5"/>
  <c r="H835" i="5"/>
  <c r="G835" i="5"/>
  <c r="F835" i="5"/>
  <c r="E834" i="5"/>
  <c r="D834" i="5"/>
  <c r="C834" i="5"/>
  <c r="B834" i="5"/>
  <c r="A834" i="5"/>
  <c r="I832" i="5"/>
  <c r="H832" i="5"/>
  <c r="G832" i="5"/>
  <c r="F832" i="5"/>
  <c r="E832" i="5"/>
  <c r="D832" i="5"/>
  <c r="C832" i="5"/>
  <c r="B832" i="5"/>
  <c r="A832" i="5"/>
  <c r="I830" i="5"/>
  <c r="H830" i="5"/>
  <c r="G830" i="5"/>
  <c r="F830" i="5"/>
  <c r="E830" i="5"/>
  <c r="D830" i="5"/>
  <c r="C830" i="5"/>
  <c r="B830" i="5"/>
  <c r="A830" i="5"/>
  <c r="H828" i="5"/>
  <c r="G828" i="5"/>
  <c r="E828" i="5"/>
  <c r="E827" i="5"/>
  <c r="E826" i="5"/>
  <c r="E825" i="5"/>
  <c r="I824" i="5"/>
  <c r="H824" i="5"/>
  <c r="G824" i="5"/>
  <c r="F824" i="5"/>
  <c r="I823" i="5"/>
  <c r="H823" i="5"/>
  <c r="G823" i="5"/>
  <c r="F823" i="5"/>
  <c r="I822" i="5"/>
  <c r="H822" i="5"/>
  <c r="G822" i="5"/>
  <c r="F822" i="5"/>
  <c r="I821" i="5"/>
  <c r="H821" i="5"/>
  <c r="G821" i="5"/>
  <c r="F821" i="5"/>
  <c r="E820" i="5"/>
  <c r="D820" i="5"/>
  <c r="C820" i="5"/>
  <c r="B820" i="5"/>
  <c r="A820" i="5"/>
  <c r="H818" i="5"/>
  <c r="G818" i="5"/>
  <c r="E818" i="5"/>
  <c r="E817" i="5"/>
  <c r="E816" i="5"/>
  <c r="E815" i="5"/>
  <c r="I814" i="5"/>
  <c r="H814" i="5"/>
  <c r="F814" i="5"/>
  <c r="D814" i="5"/>
  <c r="C814" i="5"/>
  <c r="B814" i="5"/>
  <c r="A814" i="5"/>
  <c r="I813" i="5"/>
  <c r="H813" i="5"/>
  <c r="G813" i="5"/>
  <c r="F813" i="5"/>
  <c r="I812" i="5"/>
  <c r="H812" i="5"/>
  <c r="G812" i="5"/>
  <c r="F812" i="5"/>
  <c r="I811" i="5"/>
  <c r="H811" i="5"/>
  <c r="G811" i="5"/>
  <c r="F811" i="5"/>
  <c r="I810" i="5"/>
  <c r="H810" i="5"/>
  <c r="G810" i="5"/>
  <c r="F810" i="5"/>
  <c r="E809" i="5"/>
  <c r="D809" i="5"/>
  <c r="C809" i="5"/>
  <c r="B809" i="5"/>
  <c r="A809" i="5"/>
  <c r="I807" i="5"/>
  <c r="H807" i="5"/>
  <c r="G807" i="5"/>
  <c r="F807" i="5"/>
  <c r="E807" i="5"/>
  <c r="D807" i="5"/>
  <c r="C807" i="5"/>
  <c r="B807" i="5"/>
  <c r="A807" i="5"/>
  <c r="I805" i="5"/>
  <c r="H805" i="5"/>
  <c r="G805" i="5"/>
  <c r="F805" i="5"/>
  <c r="E805" i="5"/>
  <c r="D805" i="5"/>
  <c r="C805" i="5"/>
  <c r="B805" i="5"/>
  <c r="A805" i="5"/>
  <c r="H803" i="5"/>
  <c r="G803" i="5"/>
  <c r="E803" i="5"/>
  <c r="E802" i="5"/>
  <c r="E801" i="5"/>
  <c r="E800" i="5"/>
  <c r="I799" i="5"/>
  <c r="H799" i="5"/>
  <c r="G799" i="5"/>
  <c r="F799" i="5"/>
  <c r="I798" i="5"/>
  <c r="H798" i="5"/>
  <c r="G798" i="5"/>
  <c r="F798" i="5"/>
  <c r="I797" i="5"/>
  <c r="H797" i="5"/>
  <c r="G797" i="5"/>
  <c r="F797" i="5"/>
  <c r="I796" i="5"/>
  <c r="H796" i="5"/>
  <c r="G796" i="5"/>
  <c r="F796" i="5"/>
  <c r="E795" i="5"/>
  <c r="D795" i="5"/>
  <c r="C795" i="5"/>
  <c r="B795" i="5"/>
  <c r="A795" i="5"/>
  <c r="H793" i="5"/>
  <c r="G793" i="5"/>
  <c r="E793" i="5"/>
  <c r="E792" i="5"/>
  <c r="E791" i="5"/>
  <c r="E790" i="5"/>
  <c r="I789" i="5"/>
  <c r="H789" i="5"/>
  <c r="F789" i="5"/>
  <c r="D789" i="5"/>
  <c r="C789" i="5"/>
  <c r="B789" i="5"/>
  <c r="A789" i="5"/>
  <c r="I788" i="5"/>
  <c r="H788" i="5"/>
  <c r="G788" i="5"/>
  <c r="F788" i="5"/>
  <c r="I787" i="5"/>
  <c r="H787" i="5"/>
  <c r="G787" i="5"/>
  <c r="F787" i="5"/>
  <c r="I786" i="5"/>
  <c r="H786" i="5"/>
  <c r="G786" i="5"/>
  <c r="F786" i="5"/>
  <c r="I785" i="5"/>
  <c r="H785" i="5"/>
  <c r="G785" i="5"/>
  <c r="F785" i="5"/>
  <c r="E784" i="5"/>
  <c r="D784" i="5"/>
  <c r="C784" i="5"/>
  <c r="B784" i="5"/>
  <c r="A784" i="5"/>
  <c r="I782" i="5"/>
  <c r="H782" i="5"/>
  <c r="G782" i="5"/>
  <c r="F782" i="5"/>
  <c r="E782" i="5"/>
  <c r="D782" i="5"/>
  <c r="C782" i="5"/>
  <c r="B782" i="5"/>
  <c r="A782" i="5"/>
  <c r="I780" i="5"/>
  <c r="H780" i="5"/>
  <c r="G780" i="5"/>
  <c r="F780" i="5"/>
  <c r="E780" i="5"/>
  <c r="D780" i="5"/>
  <c r="C780" i="5"/>
  <c r="B780" i="5"/>
  <c r="A780" i="5"/>
  <c r="H778" i="5"/>
  <c r="G778" i="5"/>
  <c r="E778" i="5"/>
  <c r="E777" i="5"/>
  <c r="E776" i="5"/>
  <c r="E775" i="5"/>
  <c r="I774" i="5"/>
  <c r="H774" i="5"/>
  <c r="G774" i="5"/>
  <c r="F774" i="5"/>
  <c r="I773" i="5"/>
  <c r="H773" i="5"/>
  <c r="G773" i="5"/>
  <c r="F773" i="5"/>
  <c r="I772" i="5"/>
  <c r="H772" i="5"/>
  <c r="G772" i="5"/>
  <c r="F772" i="5"/>
  <c r="I771" i="5"/>
  <c r="H771" i="5"/>
  <c r="G771" i="5"/>
  <c r="F771" i="5"/>
  <c r="E770" i="5"/>
  <c r="D770" i="5"/>
  <c r="C770" i="5"/>
  <c r="B770" i="5"/>
  <c r="A770" i="5"/>
  <c r="H768" i="5"/>
  <c r="G768" i="5"/>
  <c r="E768" i="5"/>
  <c r="E767" i="5"/>
  <c r="E766" i="5"/>
  <c r="E765" i="5"/>
  <c r="I764" i="5"/>
  <c r="H764" i="5"/>
  <c r="F764" i="5"/>
  <c r="D764" i="5"/>
  <c r="C764" i="5"/>
  <c r="B764" i="5"/>
  <c r="A764" i="5"/>
  <c r="I763" i="5"/>
  <c r="H763" i="5"/>
  <c r="G763" i="5"/>
  <c r="F763" i="5"/>
  <c r="I762" i="5"/>
  <c r="H762" i="5"/>
  <c r="G762" i="5"/>
  <c r="F762" i="5"/>
  <c r="I761" i="5"/>
  <c r="H761" i="5"/>
  <c r="G761" i="5"/>
  <c r="F761" i="5"/>
  <c r="I760" i="5"/>
  <c r="H760" i="5"/>
  <c r="G760" i="5"/>
  <c r="F760" i="5"/>
  <c r="E759" i="5"/>
  <c r="D759" i="5"/>
  <c r="C759" i="5"/>
  <c r="B759" i="5"/>
  <c r="A759" i="5"/>
  <c r="I757" i="5"/>
  <c r="H757" i="5"/>
  <c r="G757" i="5"/>
  <c r="F757" i="5"/>
  <c r="E757" i="5"/>
  <c r="D757" i="5"/>
  <c r="C757" i="5"/>
  <c r="B757" i="5"/>
  <c r="A757" i="5"/>
  <c r="I755" i="5"/>
  <c r="H755" i="5"/>
  <c r="G755" i="5"/>
  <c r="F755" i="5"/>
  <c r="E755" i="5"/>
  <c r="D755" i="5"/>
  <c r="C755" i="5"/>
  <c r="B755" i="5"/>
  <c r="A755" i="5"/>
  <c r="H753" i="5"/>
  <c r="G753" i="5"/>
  <c r="E753" i="5"/>
  <c r="E752" i="5"/>
  <c r="E751" i="5"/>
  <c r="E750" i="5"/>
  <c r="I749" i="5"/>
  <c r="H749" i="5"/>
  <c r="G749" i="5"/>
  <c r="F749" i="5"/>
  <c r="I748" i="5"/>
  <c r="H748" i="5"/>
  <c r="G748" i="5"/>
  <c r="F748" i="5"/>
  <c r="I747" i="5"/>
  <c r="H747" i="5"/>
  <c r="G747" i="5"/>
  <c r="F747" i="5"/>
  <c r="I746" i="5"/>
  <c r="H746" i="5"/>
  <c r="G746" i="5"/>
  <c r="F746" i="5"/>
  <c r="E745" i="5"/>
  <c r="D745" i="5"/>
  <c r="C745" i="5"/>
  <c r="B745" i="5"/>
  <c r="A745" i="5"/>
  <c r="H743" i="5"/>
  <c r="G743" i="5"/>
  <c r="E743" i="5"/>
  <c r="E742" i="5"/>
  <c r="E741" i="5"/>
  <c r="E740" i="5"/>
  <c r="I739" i="5"/>
  <c r="H739" i="5"/>
  <c r="F739" i="5"/>
  <c r="D739" i="5"/>
  <c r="C739" i="5"/>
  <c r="B739" i="5"/>
  <c r="A739" i="5"/>
  <c r="I738" i="5"/>
  <c r="H738" i="5"/>
  <c r="G738" i="5"/>
  <c r="F738" i="5"/>
  <c r="I737" i="5"/>
  <c r="H737" i="5"/>
  <c r="G737" i="5"/>
  <c r="F737" i="5"/>
  <c r="I736" i="5"/>
  <c r="H736" i="5"/>
  <c r="G736" i="5"/>
  <c r="F736" i="5"/>
  <c r="I735" i="5"/>
  <c r="H735" i="5"/>
  <c r="G735" i="5"/>
  <c r="F735" i="5"/>
  <c r="E734" i="5"/>
  <c r="D734" i="5"/>
  <c r="C734" i="5"/>
  <c r="B734" i="5"/>
  <c r="A734" i="5"/>
  <c r="I732" i="5"/>
  <c r="H732" i="5"/>
  <c r="G732" i="5"/>
  <c r="F732" i="5"/>
  <c r="E732" i="5"/>
  <c r="D732" i="5"/>
  <c r="C732" i="5"/>
  <c r="B732" i="5"/>
  <c r="A732" i="5"/>
  <c r="I730" i="5"/>
  <c r="H730" i="5"/>
  <c r="G730" i="5"/>
  <c r="F730" i="5"/>
  <c r="E730" i="5"/>
  <c r="D730" i="5"/>
  <c r="C730" i="5"/>
  <c r="B730" i="5"/>
  <c r="A730" i="5"/>
  <c r="H728" i="5"/>
  <c r="G728" i="5"/>
  <c r="E728" i="5"/>
  <c r="E727" i="5"/>
  <c r="E726" i="5"/>
  <c r="E725" i="5"/>
  <c r="I724" i="5"/>
  <c r="H724" i="5"/>
  <c r="G724" i="5"/>
  <c r="F724" i="5"/>
  <c r="I723" i="5"/>
  <c r="H723" i="5"/>
  <c r="G723" i="5"/>
  <c r="F723" i="5"/>
  <c r="I722" i="5"/>
  <c r="H722" i="5"/>
  <c r="G722" i="5"/>
  <c r="F722" i="5"/>
  <c r="I721" i="5"/>
  <c r="H721" i="5"/>
  <c r="G721" i="5"/>
  <c r="F721" i="5"/>
  <c r="E720" i="5"/>
  <c r="D720" i="5"/>
  <c r="C720" i="5"/>
  <c r="B720" i="5"/>
  <c r="A720" i="5"/>
  <c r="H718" i="5"/>
  <c r="G718" i="5"/>
  <c r="E718" i="5"/>
  <c r="E717" i="5"/>
  <c r="E716" i="5"/>
  <c r="E715" i="5"/>
  <c r="I714" i="5"/>
  <c r="H714" i="5"/>
  <c r="F714" i="5"/>
  <c r="D714" i="5"/>
  <c r="C714" i="5"/>
  <c r="B714" i="5"/>
  <c r="A714" i="5"/>
  <c r="I713" i="5"/>
  <c r="H713" i="5"/>
  <c r="G713" i="5"/>
  <c r="F713" i="5"/>
  <c r="I712" i="5"/>
  <c r="H712" i="5"/>
  <c r="G712" i="5"/>
  <c r="F712" i="5"/>
  <c r="I711" i="5"/>
  <c r="H711" i="5"/>
  <c r="G711" i="5"/>
  <c r="F711" i="5"/>
  <c r="I710" i="5"/>
  <c r="H710" i="5"/>
  <c r="G710" i="5"/>
  <c r="F710" i="5"/>
  <c r="E709" i="5"/>
  <c r="D709" i="5"/>
  <c r="C709" i="5"/>
  <c r="B709" i="5"/>
  <c r="A709" i="5"/>
  <c r="I707" i="5"/>
  <c r="H707" i="5"/>
  <c r="G707" i="5"/>
  <c r="F707" i="5"/>
  <c r="E707" i="5"/>
  <c r="D707" i="5"/>
  <c r="C707" i="5"/>
  <c r="B707" i="5"/>
  <c r="A707" i="5"/>
  <c r="I705" i="5"/>
  <c r="H705" i="5"/>
  <c r="G705" i="5"/>
  <c r="F705" i="5"/>
  <c r="E705" i="5"/>
  <c r="D705" i="5"/>
  <c r="C705" i="5"/>
  <c r="B705" i="5"/>
  <c r="A705" i="5"/>
  <c r="H703" i="5"/>
  <c r="G703" i="5"/>
  <c r="E703" i="5"/>
  <c r="E702" i="5"/>
  <c r="E701" i="5"/>
  <c r="E700" i="5"/>
  <c r="I699" i="5"/>
  <c r="H699" i="5"/>
  <c r="G699" i="5"/>
  <c r="F699" i="5"/>
  <c r="I698" i="5"/>
  <c r="H698" i="5"/>
  <c r="G698" i="5"/>
  <c r="F698" i="5"/>
  <c r="I697" i="5"/>
  <c r="H697" i="5"/>
  <c r="G697" i="5"/>
  <c r="F697" i="5"/>
  <c r="I696" i="5"/>
  <c r="H696" i="5"/>
  <c r="G696" i="5"/>
  <c r="F696" i="5"/>
  <c r="E695" i="5"/>
  <c r="D695" i="5"/>
  <c r="C695" i="5"/>
  <c r="B695" i="5"/>
  <c r="A695" i="5"/>
  <c r="H693" i="5"/>
  <c r="G693" i="5"/>
  <c r="E693" i="5"/>
  <c r="E692" i="5"/>
  <c r="E691" i="5"/>
  <c r="E690" i="5"/>
  <c r="I689" i="5"/>
  <c r="H689" i="5"/>
  <c r="F689" i="5"/>
  <c r="D689" i="5"/>
  <c r="C689" i="5"/>
  <c r="B689" i="5"/>
  <c r="A689" i="5"/>
  <c r="I688" i="5"/>
  <c r="H688" i="5"/>
  <c r="G688" i="5"/>
  <c r="F688" i="5"/>
  <c r="I687" i="5"/>
  <c r="H687" i="5"/>
  <c r="G687" i="5"/>
  <c r="F687" i="5"/>
  <c r="I686" i="5"/>
  <c r="H686" i="5"/>
  <c r="G686" i="5"/>
  <c r="F686" i="5"/>
  <c r="I685" i="5"/>
  <c r="H685" i="5"/>
  <c r="G685" i="5"/>
  <c r="F685" i="5"/>
  <c r="E684" i="5"/>
  <c r="D684" i="5"/>
  <c r="C684" i="5"/>
  <c r="B684" i="5"/>
  <c r="A684" i="5"/>
  <c r="I682" i="5"/>
  <c r="H682" i="5"/>
  <c r="G682" i="5"/>
  <c r="F682" i="5"/>
  <c r="E682" i="5"/>
  <c r="D682" i="5"/>
  <c r="C682" i="5"/>
  <c r="B682" i="5"/>
  <c r="A682" i="5"/>
  <c r="I680" i="5"/>
  <c r="H680" i="5"/>
  <c r="G680" i="5"/>
  <c r="F680" i="5"/>
  <c r="E680" i="5"/>
  <c r="D680" i="5"/>
  <c r="C680" i="5"/>
  <c r="B680" i="5"/>
  <c r="A680" i="5"/>
  <c r="H678" i="5"/>
  <c r="G678" i="5"/>
  <c r="E678" i="5"/>
  <c r="E677" i="5"/>
  <c r="E676" i="5"/>
  <c r="E675" i="5"/>
  <c r="I674" i="5"/>
  <c r="H674" i="5"/>
  <c r="G674" i="5"/>
  <c r="F674" i="5"/>
  <c r="I673" i="5"/>
  <c r="H673" i="5"/>
  <c r="G673" i="5"/>
  <c r="F673" i="5"/>
  <c r="I672" i="5"/>
  <c r="H672" i="5"/>
  <c r="G672" i="5"/>
  <c r="F672" i="5"/>
  <c r="I671" i="5"/>
  <c r="H671" i="5"/>
  <c r="G671" i="5"/>
  <c r="F671" i="5"/>
  <c r="D670" i="5"/>
  <c r="C670" i="5"/>
  <c r="B670" i="5"/>
  <c r="A670" i="5"/>
  <c r="H668" i="5"/>
  <c r="G668" i="5"/>
  <c r="E668" i="5"/>
  <c r="E667" i="5"/>
  <c r="E666" i="5"/>
  <c r="E665" i="5"/>
  <c r="I664" i="5"/>
  <c r="H664" i="5"/>
  <c r="F664" i="5"/>
  <c r="D664" i="5"/>
  <c r="C664" i="5"/>
  <c r="B664" i="5"/>
  <c r="A664" i="5"/>
  <c r="I663" i="5"/>
  <c r="H663" i="5"/>
  <c r="G663" i="5"/>
  <c r="F663" i="5"/>
  <c r="I662" i="5"/>
  <c r="H662" i="5"/>
  <c r="G662" i="5"/>
  <c r="F662" i="5"/>
  <c r="I661" i="5"/>
  <c r="H661" i="5"/>
  <c r="G661" i="5"/>
  <c r="F661" i="5"/>
  <c r="I660" i="5"/>
  <c r="H660" i="5"/>
  <c r="G660" i="5"/>
  <c r="F660" i="5"/>
  <c r="E659" i="5"/>
  <c r="D659" i="5"/>
  <c r="C659" i="5"/>
  <c r="B659" i="5"/>
  <c r="A659" i="5"/>
  <c r="AC658" i="5"/>
  <c r="AE656" i="5"/>
  <c r="A656" i="5"/>
  <c r="C654" i="5"/>
  <c r="C653" i="5"/>
  <c r="I648" i="5"/>
  <c r="H648" i="5"/>
  <c r="G648" i="5"/>
  <c r="F648" i="5"/>
  <c r="E648" i="5"/>
  <c r="D648" i="5"/>
  <c r="C648" i="5"/>
  <c r="B648" i="5"/>
  <c r="A648" i="5"/>
  <c r="I646" i="5"/>
  <c r="H646" i="5"/>
  <c r="G646" i="5"/>
  <c r="F646" i="5"/>
  <c r="E646" i="5"/>
  <c r="D646" i="5"/>
  <c r="C646" i="5"/>
  <c r="B646" i="5"/>
  <c r="A646" i="5"/>
  <c r="H644" i="5"/>
  <c r="G644" i="5"/>
  <c r="E644" i="5"/>
  <c r="E643" i="5"/>
  <c r="E642" i="5"/>
  <c r="E641" i="5"/>
  <c r="I640" i="5"/>
  <c r="H640" i="5"/>
  <c r="G640" i="5"/>
  <c r="F640" i="5"/>
  <c r="I639" i="5"/>
  <c r="H639" i="5"/>
  <c r="G639" i="5"/>
  <c r="F639" i="5"/>
  <c r="I638" i="5"/>
  <c r="H638" i="5"/>
  <c r="G638" i="5"/>
  <c r="F638" i="5"/>
  <c r="I637" i="5"/>
  <c r="H637" i="5"/>
  <c r="G637" i="5"/>
  <c r="F637" i="5"/>
  <c r="E636" i="5"/>
  <c r="D636" i="5"/>
  <c r="C636" i="5"/>
  <c r="B636" i="5"/>
  <c r="A636" i="5"/>
  <c r="H634" i="5"/>
  <c r="G634" i="5"/>
  <c r="E634" i="5"/>
  <c r="E633" i="5"/>
  <c r="E632" i="5"/>
  <c r="E631" i="5"/>
  <c r="I630" i="5"/>
  <c r="H630" i="5"/>
  <c r="F630" i="5"/>
  <c r="D630" i="5"/>
  <c r="C630" i="5"/>
  <c r="B630" i="5"/>
  <c r="A630" i="5"/>
  <c r="I629" i="5"/>
  <c r="H629" i="5"/>
  <c r="G629" i="5"/>
  <c r="F629" i="5"/>
  <c r="I628" i="5"/>
  <c r="H628" i="5"/>
  <c r="G628" i="5"/>
  <c r="F628" i="5"/>
  <c r="I627" i="5"/>
  <c r="H627" i="5"/>
  <c r="G627" i="5"/>
  <c r="F627" i="5"/>
  <c r="I626" i="5"/>
  <c r="H626" i="5"/>
  <c r="G626" i="5"/>
  <c r="F626" i="5"/>
  <c r="E625" i="5"/>
  <c r="D625" i="5"/>
  <c r="C625" i="5"/>
  <c r="B625" i="5"/>
  <c r="A625" i="5"/>
  <c r="I623" i="5"/>
  <c r="H623" i="5"/>
  <c r="G623" i="5"/>
  <c r="F623" i="5"/>
  <c r="E623" i="5"/>
  <c r="D623" i="5"/>
  <c r="C623" i="5"/>
  <c r="B623" i="5"/>
  <c r="A623" i="5"/>
  <c r="I621" i="5"/>
  <c r="H621" i="5"/>
  <c r="G621" i="5"/>
  <c r="F621" i="5"/>
  <c r="E621" i="5"/>
  <c r="D621" i="5"/>
  <c r="C621" i="5"/>
  <c r="B621" i="5"/>
  <c r="A621" i="5"/>
  <c r="H619" i="5"/>
  <c r="G619" i="5"/>
  <c r="E619" i="5"/>
  <c r="E618" i="5"/>
  <c r="E617" i="5"/>
  <c r="E616" i="5"/>
  <c r="I615" i="5"/>
  <c r="H615" i="5"/>
  <c r="G615" i="5"/>
  <c r="F615" i="5"/>
  <c r="I614" i="5"/>
  <c r="H614" i="5"/>
  <c r="G614" i="5"/>
  <c r="F614" i="5"/>
  <c r="I613" i="5"/>
  <c r="H613" i="5"/>
  <c r="G613" i="5"/>
  <c r="F613" i="5"/>
  <c r="I612" i="5"/>
  <c r="H612" i="5"/>
  <c r="G612" i="5"/>
  <c r="F612" i="5"/>
  <c r="E611" i="5"/>
  <c r="D611" i="5"/>
  <c r="C611" i="5"/>
  <c r="B611" i="5"/>
  <c r="A611" i="5"/>
  <c r="H609" i="5"/>
  <c r="G609" i="5"/>
  <c r="E609" i="5"/>
  <c r="E608" i="5"/>
  <c r="E607" i="5"/>
  <c r="E606" i="5"/>
  <c r="I605" i="5"/>
  <c r="H605" i="5"/>
  <c r="F605" i="5"/>
  <c r="D605" i="5"/>
  <c r="C605" i="5"/>
  <c r="B605" i="5"/>
  <c r="A605" i="5"/>
  <c r="I604" i="5"/>
  <c r="H604" i="5"/>
  <c r="G604" i="5"/>
  <c r="F604" i="5"/>
  <c r="I603" i="5"/>
  <c r="H603" i="5"/>
  <c r="G603" i="5"/>
  <c r="F603" i="5"/>
  <c r="I602" i="5"/>
  <c r="H602" i="5"/>
  <c r="G602" i="5"/>
  <c r="F602" i="5"/>
  <c r="I601" i="5"/>
  <c r="H601" i="5"/>
  <c r="G601" i="5"/>
  <c r="F601" i="5"/>
  <c r="E600" i="5"/>
  <c r="D600" i="5"/>
  <c r="C600" i="5"/>
  <c r="B600" i="5"/>
  <c r="A600" i="5"/>
  <c r="I598" i="5"/>
  <c r="H598" i="5"/>
  <c r="G598" i="5"/>
  <c r="F598" i="5"/>
  <c r="E598" i="5"/>
  <c r="D598" i="5"/>
  <c r="C598" i="5"/>
  <c r="B598" i="5"/>
  <c r="A598" i="5"/>
  <c r="I596" i="5"/>
  <c r="H596" i="5"/>
  <c r="G596" i="5"/>
  <c r="F596" i="5"/>
  <c r="E596" i="5"/>
  <c r="D596" i="5"/>
  <c r="C596" i="5"/>
  <c r="B596" i="5"/>
  <c r="A596" i="5"/>
  <c r="H594" i="5"/>
  <c r="G594" i="5"/>
  <c r="E594" i="5"/>
  <c r="E593" i="5"/>
  <c r="E592" i="5"/>
  <c r="E591" i="5"/>
  <c r="I590" i="5"/>
  <c r="H590" i="5"/>
  <c r="G590" i="5"/>
  <c r="F590" i="5"/>
  <c r="I589" i="5"/>
  <c r="H589" i="5"/>
  <c r="G589" i="5"/>
  <c r="F589" i="5"/>
  <c r="I588" i="5"/>
  <c r="H588" i="5"/>
  <c r="G588" i="5"/>
  <c r="F588" i="5"/>
  <c r="I587" i="5"/>
  <c r="H587" i="5"/>
  <c r="G587" i="5"/>
  <c r="F587" i="5"/>
  <c r="E586" i="5"/>
  <c r="D586" i="5"/>
  <c r="C586" i="5"/>
  <c r="B586" i="5"/>
  <c r="A586" i="5"/>
  <c r="H584" i="5"/>
  <c r="G584" i="5"/>
  <c r="E584" i="5"/>
  <c r="E583" i="5"/>
  <c r="E582" i="5"/>
  <c r="E581" i="5"/>
  <c r="I580" i="5"/>
  <c r="H580" i="5"/>
  <c r="F580" i="5"/>
  <c r="D580" i="5"/>
  <c r="C580" i="5"/>
  <c r="B580" i="5"/>
  <c r="A580" i="5"/>
  <c r="I579" i="5"/>
  <c r="H579" i="5"/>
  <c r="G579" i="5"/>
  <c r="F579" i="5"/>
  <c r="I578" i="5"/>
  <c r="H578" i="5"/>
  <c r="G578" i="5"/>
  <c r="F578" i="5"/>
  <c r="I577" i="5"/>
  <c r="H577" i="5"/>
  <c r="G577" i="5"/>
  <c r="F577" i="5"/>
  <c r="I576" i="5"/>
  <c r="H576" i="5"/>
  <c r="G576" i="5"/>
  <c r="F576" i="5"/>
  <c r="E575" i="5"/>
  <c r="D575" i="5"/>
  <c r="C575" i="5"/>
  <c r="B575" i="5"/>
  <c r="A575" i="5"/>
  <c r="I573" i="5"/>
  <c r="H573" i="5"/>
  <c r="G573" i="5"/>
  <c r="F573" i="5"/>
  <c r="E573" i="5"/>
  <c r="D573" i="5"/>
  <c r="C573" i="5"/>
  <c r="B573" i="5"/>
  <c r="A573" i="5"/>
  <c r="I571" i="5"/>
  <c r="H571" i="5"/>
  <c r="G571" i="5"/>
  <c r="F571" i="5"/>
  <c r="E571" i="5"/>
  <c r="D571" i="5"/>
  <c r="C571" i="5"/>
  <c r="B571" i="5"/>
  <c r="A571" i="5"/>
  <c r="H569" i="5"/>
  <c r="G569" i="5"/>
  <c r="E569" i="5"/>
  <c r="E568" i="5"/>
  <c r="E567" i="5"/>
  <c r="E566" i="5"/>
  <c r="I565" i="5"/>
  <c r="H565" i="5"/>
  <c r="G565" i="5"/>
  <c r="F565" i="5"/>
  <c r="I564" i="5"/>
  <c r="H564" i="5"/>
  <c r="G564" i="5"/>
  <c r="F564" i="5"/>
  <c r="I563" i="5"/>
  <c r="H563" i="5"/>
  <c r="G563" i="5"/>
  <c r="F563" i="5"/>
  <c r="I562" i="5"/>
  <c r="H562" i="5"/>
  <c r="G562" i="5"/>
  <c r="F562" i="5"/>
  <c r="E561" i="5"/>
  <c r="D561" i="5"/>
  <c r="C561" i="5"/>
  <c r="B561" i="5"/>
  <c r="A561" i="5"/>
  <c r="H559" i="5"/>
  <c r="G559" i="5"/>
  <c r="E559" i="5"/>
  <c r="E558" i="5"/>
  <c r="E557" i="5"/>
  <c r="E556" i="5"/>
  <c r="I555" i="5"/>
  <c r="H555" i="5"/>
  <c r="F555" i="5"/>
  <c r="D555" i="5"/>
  <c r="C555" i="5"/>
  <c r="B555" i="5"/>
  <c r="A555" i="5"/>
  <c r="I554" i="5"/>
  <c r="H554" i="5"/>
  <c r="G554" i="5"/>
  <c r="F554" i="5"/>
  <c r="I553" i="5"/>
  <c r="H553" i="5"/>
  <c r="G553" i="5"/>
  <c r="F553" i="5"/>
  <c r="I552" i="5"/>
  <c r="H552" i="5"/>
  <c r="G552" i="5"/>
  <c r="F552" i="5"/>
  <c r="I551" i="5"/>
  <c r="H551" i="5"/>
  <c r="G551" i="5"/>
  <c r="F551" i="5"/>
  <c r="E550" i="5"/>
  <c r="D550" i="5"/>
  <c r="C550" i="5"/>
  <c r="B550" i="5"/>
  <c r="A550" i="5"/>
  <c r="I548" i="5"/>
  <c r="H548" i="5"/>
  <c r="G548" i="5"/>
  <c r="F548" i="5"/>
  <c r="E548" i="5"/>
  <c r="D548" i="5"/>
  <c r="C548" i="5"/>
  <c r="B548" i="5"/>
  <c r="A548" i="5"/>
  <c r="I546" i="5"/>
  <c r="H546" i="5"/>
  <c r="G546" i="5"/>
  <c r="F546" i="5"/>
  <c r="E546" i="5"/>
  <c r="D546" i="5"/>
  <c r="C546" i="5"/>
  <c r="B546" i="5"/>
  <c r="A546" i="5"/>
  <c r="H544" i="5"/>
  <c r="G544" i="5"/>
  <c r="E544" i="5"/>
  <c r="E543" i="5"/>
  <c r="E542" i="5"/>
  <c r="E541" i="5"/>
  <c r="I540" i="5"/>
  <c r="H540" i="5"/>
  <c r="G540" i="5"/>
  <c r="F540" i="5"/>
  <c r="I539" i="5"/>
  <c r="H539" i="5"/>
  <c r="G539" i="5"/>
  <c r="F539" i="5"/>
  <c r="I538" i="5"/>
  <c r="H538" i="5"/>
  <c r="G538" i="5"/>
  <c r="F538" i="5"/>
  <c r="I537" i="5"/>
  <c r="H537" i="5"/>
  <c r="G537" i="5"/>
  <c r="F537" i="5"/>
  <c r="E536" i="5"/>
  <c r="D536" i="5"/>
  <c r="C536" i="5"/>
  <c r="B536" i="5"/>
  <c r="A536" i="5"/>
  <c r="H534" i="5"/>
  <c r="G534" i="5"/>
  <c r="E534" i="5"/>
  <c r="E533" i="5"/>
  <c r="E532" i="5"/>
  <c r="E531" i="5"/>
  <c r="I530" i="5"/>
  <c r="H530" i="5"/>
  <c r="F530" i="5"/>
  <c r="D530" i="5"/>
  <c r="C530" i="5"/>
  <c r="B530" i="5"/>
  <c r="A530" i="5"/>
  <c r="I529" i="5"/>
  <c r="H529" i="5"/>
  <c r="G529" i="5"/>
  <c r="F529" i="5"/>
  <c r="I528" i="5"/>
  <c r="H528" i="5"/>
  <c r="G528" i="5"/>
  <c r="F528" i="5"/>
  <c r="I527" i="5"/>
  <c r="H527" i="5"/>
  <c r="G527" i="5"/>
  <c r="F527" i="5"/>
  <c r="I526" i="5"/>
  <c r="H526" i="5"/>
  <c r="G526" i="5"/>
  <c r="F526" i="5"/>
  <c r="E525" i="5"/>
  <c r="D525" i="5"/>
  <c r="C525" i="5"/>
  <c r="B525" i="5"/>
  <c r="A525" i="5"/>
  <c r="I523" i="5"/>
  <c r="H523" i="5"/>
  <c r="G523" i="5"/>
  <c r="F523" i="5"/>
  <c r="E523" i="5"/>
  <c r="D523" i="5"/>
  <c r="C523" i="5"/>
  <c r="B523" i="5"/>
  <c r="A523" i="5"/>
  <c r="I521" i="5"/>
  <c r="H521" i="5"/>
  <c r="G521" i="5"/>
  <c r="F521" i="5"/>
  <c r="E521" i="5"/>
  <c r="D521" i="5"/>
  <c r="C521" i="5"/>
  <c r="B521" i="5"/>
  <c r="A521" i="5"/>
  <c r="H519" i="5"/>
  <c r="G519" i="5"/>
  <c r="E519" i="5"/>
  <c r="E518" i="5"/>
  <c r="E517" i="5"/>
  <c r="E516" i="5"/>
  <c r="I515" i="5"/>
  <c r="H515" i="5"/>
  <c r="G515" i="5"/>
  <c r="F515" i="5"/>
  <c r="I514" i="5"/>
  <c r="H514" i="5"/>
  <c r="G514" i="5"/>
  <c r="F514" i="5"/>
  <c r="I513" i="5"/>
  <c r="H513" i="5"/>
  <c r="G513" i="5"/>
  <c r="F513" i="5"/>
  <c r="I512" i="5"/>
  <c r="H512" i="5"/>
  <c r="G512" i="5"/>
  <c r="F512" i="5"/>
  <c r="E511" i="5"/>
  <c r="D511" i="5"/>
  <c r="C511" i="5"/>
  <c r="B511" i="5"/>
  <c r="A511" i="5"/>
  <c r="H509" i="5"/>
  <c r="G509" i="5"/>
  <c r="E509" i="5"/>
  <c r="E508" i="5"/>
  <c r="E507" i="5"/>
  <c r="E506" i="5"/>
  <c r="I505" i="5"/>
  <c r="H505" i="5"/>
  <c r="F505" i="5"/>
  <c r="D505" i="5"/>
  <c r="C505" i="5"/>
  <c r="B505" i="5"/>
  <c r="A505" i="5"/>
  <c r="I504" i="5"/>
  <c r="H504" i="5"/>
  <c r="G504" i="5"/>
  <c r="F504" i="5"/>
  <c r="I503" i="5"/>
  <c r="H503" i="5"/>
  <c r="G503" i="5"/>
  <c r="F503" i="5"/>
  <c r="I502" i="5"/>
  <c r="H502" i="5"/>
  <c r="G502" i="5"/>
  <c r="F502" i="5"/>
  <c r="I501" i="5"/>
  <c r="H501" i="5"/>
  <c r="G501" i="5"/>
  <c r="F501" i="5"/>
  <c r="E500" i="5"/>
  <c r="D500" i="5"/>
  <c r="C500" i="5"/>
  <c r="B500" i="5"/>
  <c r="A500" i="5"/>
  <c r="I498" i="5"/>
  <c r="H498" i="5"/>
  <c r="G498" i="5"/>
  <c r="F498" i="5"/>
  <c r="E498" i="5"/>
  <c r="D498" i="5"/>
  <c r="C498" i="5"/>
  <c r="B498" i="5"/>
  <c r="A498" i="5"/>
  <c r="I496" i="5"/>
  <c r="H496" i="5"/>
  <c r="G496" i="5"/>
  <c r="F496" i="5"/>
  <c r="E496" i="5"/>
  <c r="D496" i="5"/>
  <c r="C496" i="5"/>
  <c r="B496" i="5"/>
  <c r="A496" i="5"/>
  <c r="H494" i="5"/>
  <c r="G494" i="5"/>
  <c r="E494" i="5"/>
  <c r="E493" i="5"/>
  <c r="E492" i="5"/>
  <c r="E491" i="5"/>
  <c r="I490" i="5"/>
  <c r="H490" i="5"/>
  <c r="G490" i="5"/>
  <c r="F490" i="5"/>
  <c r="I489" i="5"/>
  <c r="H489" i="5"/>
  <c r="G489" i="5"/>
  <c r="F489" i="5"/>
  <c r="I488" i="5"/>
  <c r="H488" i="5"/>
  <c r="G488" i="5"/>
  <c r="F488" i="5"/>
  <c r="I487" i="5"/>
  <c r="H487" i="5"/>
  <c r="G487" i="5"/>
  <c r="F487" i="5"/>
  <c r="E486" i="5"/>
  <c r="D486" i="5"/>
  <c r="C486" i="5"/>
  <c r="B486" i="5"/>
  <c r="A486" i="5"/>
  <c r="H484" i="5"/>
  <c r="G484" i="5"/>
  <c r="E484" i="5"/>
  <c r="E483" i="5"/>
  <c r="E482" i="5"/>
  <c r="E481" i="5"/>
  <c r="I480" i="5"/>
  <c r="H480" i="5"/>
  <c r="F480" i="5"/>
  <c r="D480" i="5"/>
  <c r="C480" i="5"/>
  <c r="B480" i="5"/>
  <c r="A480" i="5"/>
  <c r="I479" i="5"/>
  <c r="H479" i="5"/>
  <c r="G479" i="5"/>
  <c r="F479" i="5"/>
  <c r="I478" i="5"/>
  <c r="H478" i="5"/>
  <c r="G478" i="5"/>
  <c r="F478" i="5"/>
  <c r="I477" i="5"/>
  <c r="H477" i="5"/>
  <c r="G477" i="5"/>
  <c r="F477" i="5"/>
  <c r="I476" i="5"/>
  <c r="H476" i="5"/>
  <c r="G476" i="5"/>
  <c r="F476" i="5"/>
  <c r="E475" i="5"/>
  <c r="D475" i="5"/>
  <c r="C475" i="5"/>
  <c r="B475" i="5"/>
  <c r="A475" i="5"/>
  <c r="I473" i="5"/>
  <c r="H473" i="5"/>
  <c r="G473" i="5"/>
  <c r="F473" i="5"/>
  <c r="E473" i="5"/>
  <c r="D473" i="5"/>
  <c r="C473" i="5"/>
  <c r="B473" i="5"/>
  <c r="A473" i="5"/>
  <c r="I471" i="5"/>
  <c r="H471" i="5"/>
  <c r="G471" i="5"/>
  <c r="F471" i="5"/>
  <c r="E471" i="5"/>
  <c r="D471" i="5"/>
  <c r="C471" i="5"/>
  <c r="B471" i="5"/>
  <c r="A471" i="5"/>
  <c r="H469" i="5"/>
  <c r="G469" i="5"/>
  <c r="E469" i="5"/>
  <c r="E468" i="5"/>
  <c r="E467" i="5"/>
  <c r="E466" i="5"/>
  <c r="I465" i="5"/>
  <c r="H465" i="5"/>
  <c r="G465" i="5"/>
  <c r="F465" i="5"/>
  <c r="I464" i="5"/>
  <c r="H464" i="5"/>
  <c r="G464" i="5"/>
  <c r="F464" i="5"/>
  <c r="I463" i="5"/>
  <c r="H463" i="5"/>
  <c r="G463" i="5"/>
  <c r="F463" i="5"/>
  <c r="I462" i="5"/>
  <c r="H462" i="5"/>
  <c r="G462" i="5"/>
  <c r="F462" i="5"/>
  <c r="E461" i="5"/>
  <c r="D461" i="5"/>
  <c r="C461" i="5"/>
  <c r="B461" i="5"/>
  <c r="A461" i="5"/>
  <c r="H459" i="5"/>
  <c r="G459" i="5"/>
  <c r="E459" i="5"/>
  <c r="E458" i="5"/>
  <c r="E457" i="5"/>
  <c r="E456" i="5"/>
  <c r="I455" i="5"/>
  <c r="H455" i="5"/>
  <c r="F455" i="5"/>
  <c r="D455" i="5"/>
  <c r="C455" i="5"/>
  <c r="B455" i="5"/>
  <c r="A455" i="5"/>
  <c r="I454" i="5"/>
  <c r="H454" i="5"/>
  <c r="G454" i="5"/>
  <c r="F454" i="5"/>
  <c r="I453" i="5"/>
  <c r="H453" i="5"/>
  <c r="G453" i="5"/>
  <c r="F453" i="5"/>
  <c r="I452" i="5"/>
  <c r="H452" i="5"/>
  <c r="G452" i="5"/>
  <c r="F452" i="5"/>
  <c r="I451" i="5"/>
  <c r="H451" i="5"/>
  <c r="G451" i="5"/>
  <c r="F451" i="5"/>
  <c r="E450" i="5"/>
  <c r="D450" i="5"/>
  <c r="C450" i="5"/>
  <c r="B450" i="5"/>
  <c r="A450" i="5"/>
  <c r="I448" i="5"/>
  <c r="H448" i="5"/>
  <c r="G448" i="5"/>
  <c r="F448" i="5"/>
  <c r="E448" i="5"/>
  <c r="D448" i="5"/>
  <c r="C448" i="5"/>
  <c r="B448" i="5"/>
  <c r="A448" i="5"/>
  <c r="I446" i="5"/>
  <c r="H446" i="5"/>
  <c r="G446" i="5"/>
  <c r="F446" i="5"/>
  <c r="E446" i="5"/>
  <c r="D446" i="5"/>
  <c r="C446" i="5"/>
  <c r="B446" i="5"/>
  <c r="A446" i="5"/>
  <c r="H444" i="5"/>
  <c r="G444" i="5"/>
  <c r="E444" i="5"/>
  <c r="E443" i="5"/>
  <c r="E442" i="5"/>
  <c r="E441" i="5"/>
  <c r="I440" i="5"/>
  <c r="H440" i="5"/>
  <c r="G440" i="5"/>
  <c r="F440" i="5"/>
  <c r="I439" i="5"/>
  <c r="H439" i="5"/>
  <c r="G439" i="5"/>
  <c r="F439" i="5"/>
  <c r="I438" i="5"/>
  <c r="H438" i="5"/>
  <c r="G438" i="5"/>
  <c r="F438" i="5"/>
  <c r="I437" i="5"/>
  <c r="H437" i="5"/>
  <c r="G437" i="5"/>
  <c r="F437" i="5"/>
  <c r="E436" i="5"/>
  <c r="D436" i="5"/>
  <c r="C436" i="5"/>
  <c r="B436" i="5"/>
  <c r="A436" i="5"/>
  <c r="H434" i="5"/>
  <c r="G434" i="5"/>
  <c r="E434" i="5"/>
  <c r="E433" i="5"/>
  <c r="E432" i="5"/>
  <c r="E431" i="5"/>
  <c r="I430" i="5"/>
  <c r="H430" i="5"/>
  <c r="F430" i="5"/>
  <c r="D430" i="5"/>
  <c r="C430" i="5"/>
  <c r="B430" i="5"/>
  <c r="A430" i="5"/>
  <c r="I429" i="5"/>
  <c r="H429" i="5"/>
  <c r="G429" i="5"/>
  <c r="F429" i="5"/>
  <c r="I428" i="5"/>
  <c r="H428" i="5"/>
  <c r="G428" i="5"/>
  <c r="F428" i="5"/>
  <c r="I427" i="5"/>
  <c r="H427" i="5"/>
  <c r="G427" i="5"/>
  <c r="F427" i="5"/>
  <c r="I426" i="5"/>
  <c r="H426" i="5"/>
  <c r="G426" i="5"/>
  <c r="F426" i="5"/>
  <c r="E425" i="5"/>
  <c r="D425" i="5"/>
  <c r="C425" i="5"/>
  <c r="B425" i="5"/>
  <c r="A425" i="5"/>
  <c r="I423" i="5"/>
  <c r="H423" i="5"/>
  <c r="G423" i="5"/>
  <c r="F423" i="5"/>
  <c r="E423" i="5"/>
  <c r="D423" i="5"/>
  <c r="C423" i="5"/>
  <c r="B423" i="5"/>
  <c r="A423" i="5"/>
  <c r="I421" i="5"/>
  <c r="H421" i="5"/>
  <c r="G421" i="5"/>
  <c r="F421" i="5"/>
  <c r="E421" i="5"/>
  <c r="D421" i="5"/>
  <c r="C421" i="5"/>
  <c r="B421" i="5"/>
  <c r="A421" i="5"/>
  <c r="H419" i="5"/>
  <c r="G419" i="5"/>
  <c r="E419" i="5"/>
  <c r="E418" i="5"/>
  <c r="E417" i="5"/>
  <c r="E416" i="5"/>
  <c r="I415" i="5"/>
  <c r="H415" i="5"/>
  <c r="G415" i="5"/>
  <c r="F415" i="5"/>
  <c r="I414" i="5"/>
  <c r="H414" i="5"/>
  <c r="G414" i="5"/>
  <c r="F414" i="5"/>
  <c r="I413" i="5"/>
  <c r="H413" i="5"/>
  <c r="G413" i="5"/>
  <c r="F413" i="5"/>
  <c r="I412" i="5"/>
  <c r="H412" i="5"/>
  <c r="G412" i="5"/>
  <c r="F412" i="5"/>
  <c r="E411" i="5"/>
  <c r="D411" i="5"/>
  <c r="C411" i="5"/>
  <c r="B411" i="5"/>
  <c r="A411" i="5"/>
  <c r="H409" i="5"/>
  <c r="G409" i="5"/>
  <c r="E409" i="5"/>
  <c r="E408" i="5"/>
  <c r="E407" i="5"/>
  <c r="E406" i="5"/>
  <c r="I405" i="5"/>
  <c r="H405" i="5"/>
  <c r="F405" i="5"/>
  <c r="D405" i="5"/>
  <c r="C405" i="5"/>
  <c r="B405" i="5"/>
  <c r="A405" i="5"/>
  <c r="I404" i="5"/>
  <c r="H404" i="5"/>
  <c r="G404" i="5"/>
  <c r="F404" i="5"/>
  <c r="I403" i="5"/>
  <c r="H403" i="5"/>
  <c r="G403" i="5"/>
  <c r="F403" i="5"/>
  <c r="I402" i="5"/>
  <c r="H402" i="5"/>
  <c r="G402" i="5"/>
  <c r="F402" i="5"/>
  <c r="I401" i="5"/>
  <c r="H401" i="5"/>
  <c r="G401" i="5"/>
  <c r="F401" i="5"/>
  <c r="E400" i="5"/>
  <c r="D400" i="5"/>
  <c r="C400" i="5"/>
  <c r="B400" i="5"/>
  <c r="A400" i="5"/>
  <c r="I398" i="5"/>
  <c r="H398" i="5"/>
  <c r="G398" i="5"/>
  <c r="F398" i="5"/>
  <c r="E398" i="5"/>
  <c r="D398" i="5"/>
  <c r="C398" i="5"/>
  <c r="B398" i="5"/>
  <c r="A398" i="5"/>
  <c r="I396" i="5"/>
  <c r="H396" i="5"/>
  <c r="G396" i="5"/>
  <c r="F396" i="5"/>
  <c r="E396" i="5"/>
  <c r="D396" i="5"/>
  <c r="C396" i="5"/>
  <c r="B396" i="5"/>
  <c r="A396" i="5"/>
  <c r="H394" i="5"/>
  <c r="G394" i="5"/>
  <c r="E394" i="5"/>
  <c r="E393" i="5"/>
  <c r="E392" i="5"/>
  <c r="E391" i="5"/>
  <c r="I390" i="5"/>
  <c r="H390" i="5"/>
  <c r="G390" i="5"/>
  <c r="F390" i="5"/>
  <c r="I389" i="5"/>
  <c r="H389" i="5"/>
  <c r="G389" i="5"/>
  <c r="F389" i="5"/>
  <c r="I388" i="5"/>
  <c r="H388" i="5"/>
  <c r="G388" i="5"/>
  <c r="F388" i="5"/>
  <c r="I387" i="5"/>
  <c r="H387" i="5"/>
  <c r="G387" i="5"/>
  <c r="F387" i="5"/>
  <c r="E386" i="5"/>
  <c r="D386" i="5"/>
  <c r="C386" i="5"/>
  <c r="B386" i="5"/>
  <c r="A386" i="5"/>
  <c r="H384" i="5"/>
  <c r="G384" i="5"/>
  <c r="E384" i="5"/>
  <c r="E383" i="5"/>
  <c r="E382" i="5"/>
  <c r="E381" i="5"/>
  <c r="I380" i="5"/>
  <c r="H380" i="5"/>
  <c r="F380" i="5"/>
  <c r="D380" i="5"/>
  <c r="C380" i="5"/>
  <c r="B380" i="5"/>
  <c r="A380" i="5"/>
  <c r="I379" i="5"/>
  <c r="H379" i="5"/>
  <c r="G379" i="5"/>
  <c r="F379" i="5"/>
  <c r="I378" i="5"/>
  <c r="H378" i="5"/>
  <c r="G378" i="5"/>
  <c r="F378" i="5"/>
  <c r="I377" i="5"/>
  <c r="H377" i="5"/>
  <c r="G377" i="5"/>
  <c r="F377" i="5"/>
  <c r="I376" i="5"/>
  <c r="H376" i="5"/>
  <c r="G376" i="5"/>
  <c r="F376" i="5"/>
  <c r="E375" i="5"/>
  <c r="D375" i="5"/>
  <c r="C375" i="5"/>
  <c r="B375" i="5"/>
  <c r="A375" i="5"/>
  <c r="B374" i="5"/>
  <c r="A372" i="5"/>
  <c r="C370" i="5"/>
  <c r="C369" i="5"/>
  <c r="I364" i="5"/>
  <c r="H364" i="5"/>
  <c r="G364" i="5"/>
  <c r="F364" i="5"/>
  <c r="E364" i="5"/>
  <c r="D364" i="5"/>
  <c r="C364" i="5"/>
  <c r="B364" i="5"/>
  <c r="A364" i="5"/>
  <c r="I362" i="5"/>
  <c r="H362" i="5"/>
  <c r="G362" i="5"/>
  <c r="F362" i="5"/>
  <c r="E362" i="5"/>
  <c r="D362" i="5"/>
  <c r="C362" i="5"/>
  <c r="B362" i="5"/>
  <c r="A362" i="5"/>
  <c r="H360" i="5"/>
  <c r="G360" i="5"/>
  <c r="E360" i="5"/>
  <c r="E359" i="5"/>
  <c r="E358" i="5"/>
  <c r="E357" i="5"/>
  <c r="I356" i="5"/>
  <c r="H356" i="5"/>
  <c r="G356" i="5"/>
  <c r="F356" i="5"/>
  <c r="I355" i="5"/>
  <c r="H355" i="5"/>
  <c r="G355" i="5"/>
  <c r="F355" i="5"/>
  <c r="I354" i="5"/>
  <c r="H354" i="5"/>
  <c r="G354" i="5"/>
  <c r="F354" i="5"/>
  <c r="I353" i="5"/>
  <c r="H353" i="5"/>
  <c r="G353" i="5"/>
  <c r="F353" i="5"/>
  <c r="E352" i="5"/>
  <c r="D352" i="5"/>
  <c r="C352" i="5"/>
  <c r="B352" i="5"/>
  <c r="A352" i="5"/>
  <c r="H350" i="5"/>
  <c r="G350" i="5"/>
  <c r="E350" i="5"/>
  <c r="E349" i="5"/>
  <c r="E348" i="5"/>
  <c r="E347" i="5"/>
  <c r="I346" i="5"/>
  <c r="H346" i="5"/>
  <c r="F346" i="5"/>
  <c r="D346" i="5"/>
  <c r="C346" i="5"/>
  <c r="B346" i="5"/>
  <c r="A346" i="5"/>
  <c r="I345" i="5"/>
  <c r="H345" i="5"/>
  <c r="G345" i="5"/>
  <c r="F345" i="5"/>
  <c r="I344" i="5"/>
  <c r="H344" i="5"/>
  <c r="G344" i="5"/>
  <c r="F344" i="5"/>
  <c r="I343" i="5"/>
  <c r="H343" i="5"/>
  <c r="G343" i="5"/>
  <c r="F343" i="5"/>
  <c r="I342" i="5"/>
  <c r="H342" i="5"/>
  <c r="G342" i="5"/>
  <c r="F342" i="5"/>
  <c r="E341" i="5"/>
  <c r="D341" i="5"/>
  <c r="C341" i="5"/>
  <c r="B341" i="5"/>
  <c r="A341" i="5"/>
  <c r="I339" i="5"/>
  <c r="H339" i="5"/>
  <c r="G339" i="5"/>
  <c r="F339" i="5"/>
  <c r="E339" i="5"/>
  <c r="D339" i="5"/>
  <c r="C339" i="5"/>
  <c r="B339" i="5"/>
  <c r="A339" i="5"/>
  <c r="I337" i="5"/>
  <c r="H337" i="5"/>
  <c r="G337" i="5"/>
  <c r="F337" i="5"/>
  <c r="E337" i="5"/>
  <c r="D337" i="5"/>
  <c r="C337" i="5"/>
  <c r="B337" i="5"/>
  <c r="A337" i="5"/>
  <c r="H335" i="5"/>
  <c r="G335" i="5"/>
  <c r="E335" i="5"/>
  <c r="E334" i="5"/>
  <c r="E333" i="5"/>
  <c r="E332" i="5"/>
  <c r="I331" i="5"/>
  <c r="H331" i="5"/>
  <c r="G331" i="5"/>
  <c r="F331" i="5"/>
  <c r="I330" i="5"/>
  <c r="H330" i="5"/>
  <c r="G330" i="5"/>
  <c r="F330" i="5"/>
  <c r="I329" i="5"/>
  <c r="H329" i="5"/>
  <c r="G329" i="5"/>
  <c r="F329" i="5"/>
  <c r="I328" i="5"/>
  <c r="H328" i="5"/>
  <c r="G328" i="5"/>
  <c r="F328" i="5"/>
  <c r="E327" i="5"/>
  <c r="D327" i="5"/>
  <c r="C327" i="5"/>
  <c r="B327" i="5"/>
  <c r="A327" i="5"/>
  <c r="H325" i="5"/>
  <c r="G325" i="5"/>
  <c r="E325" i="5"/>
  <c r="E324" i="5"/>
  <c r="E323" i="5"/>
  <c r="E322" i="5"/>
  <c r="I321" i="5"/>
  <c r="H321" i="5"/>
  <c r="F321" i="5"/>
  <c r="D321" i="5"/>
  <c r="C321" i="5"/>
  <c r="B321" i="5"/>
  <c r="A321" i="5"/>
  <c r="I320" i="5"/>
  <c r="H320" i="5"/>
  <c r="G320" i="5"/>
  <c r="F320" i="5"/>
  <c r="I319" i="5"/>
  <c r="H319" i="5"/>
  <c r="G319" i="5"/>
  <c r="F319" i="5"/>
  <c r="I318" i="5"/>
  <c r="H318" i="5"/>
  <c r="G318" i="5"/>
  <c r="F318" i="5"/>
  <c r="I317" i="5"/>
  <c r="H317" i="5"/>
  <c r="G317" i="5"/>
  <c r="F317" i="5"/>
  <c r="E316" i="5"/>
  <c r="D316" i="5"/>
  <c r="C316" i="5"/>
  <c r="B316" i="5"/>
  <c r="A316" i="5"/>
  <c r="I314" i="5"/>
  <c r="H314" i="5"/>
  <c r="G314" i="5"/>
  <c r="F314" i="5"/>
  <c r="E314" i="5"/>
  <c r="D314" i="5"/>
  <c r="C314" i="5"/>
  <c r="B314" i="5"/>
  <c r="A314" i="5"/>
  <c r="I312" i="5"/>
  <c r="H312" i="5"/>
  <c r="G312" i="5"/>
  <c r="F312" i="5"/>
  <c r="E312" i="5"/>
  <c r="D312" i="5"/>
  <c r="C312" i="5"/>
  <c r="B312" i="5"/>
  <c r="A312" i="5"/>
  <c r="H310" i="5"/>
  <c r="G310" i="5"/>
  <c r="E310" i="5"/>
  <c r="E309" i="5"/>
  <c r="E308" i="5"/>
  <c r="E307" i="5"/>
  <c r="I306" i="5"/>
  <c r="H306" i="5"/>
  <c r="G306" i="5"/>
  <c r="F306" i="5"/>
  <c r="I305" i="5"/>
  <c r="H305" i="5"/>
  <c r="G305" i="5"/>
  <c r="F305" i="5"/>
  <c r="I304" i="5"/>
  <c r="H304" i="5"/>
  <c r="G304" i="5"/>
  <c r="F304" i="5"/>
  <c r="I303" i="5"/>
  <c r="H303" i="5"/>
  <c r="G303" i="5"/>
  <c r="F303" i="5"/>
  <c r="E302" i="5"/>
  <c r="D302" i="5"/>
  <c r="C302" i="5"/>
  <c r="B302" i="5"/>
  <c r="A302" i="5"/>
  <c r="H300" i="5"/>
  <c r="G300" i="5"/>
  <c r="E300" i="5"/>
  <c r="E299" i="5"/>
  <c r="E298" i="5"/>
  <c r="E297" i="5"/>
  <c r="I296" i="5"/>
  <c r="H296" i="5"/>
  <c r="F296" i="5"/>
  <c r="D296" i="5"/>
  <c r="C296" i="5"/>
  <c r="B296" i="5"/>
  <c r="A296" i="5"/>
  <c r="I295" i="5"/>
  <c r="H295" i="5"/>
  <c r="G295" i="5"/>
  <c r="F295" i="5"/>
  <c r="I294" i="5"/>
  <c r="H294" i="5"/>
  <c r="G294" i="5"/>
  <c r="F294" i="5"/>
  <c r="I293" i="5"/>
  <c r="H293" i="5"/>
  <c r="G293" i="5"/>
  <c r="F293" i="5"/>
  <c r="I292" i="5"/>
  <c r="H292" i="5"/>
  <c r="G292" i="5"/>
  <c r="F292" i="5"/>
  <c r="E291" i="5"/>
  <c r="D291" i="5"/>
  <c r="C291" i="5"/>
  <c r="B291" i="5"/>
  <c r="A291" i="5"/>
  <c r="I289" i="5"/>
  <c r="H289" i="5"/>
  <c r="G289" i="5"/>
  <c r="F289" i="5"/>
  <c r="E289" i="5"/>
  <c r="D289" i="5"/>
  <c r="C289" i="5"/>
  <c r="B289" i="5"/>
  <c r="A289" i="5"/>
  <c r="I287" i="5"/>
  <c r="H287" i="5"/>
  <c r="G287" i="5"/>
  <c r="F287" i="5"/>
  <c r="E287" i="5"/>
  <c r="D287" i="5"/>
  <c r="C287" i="5"/>
  <c r="B287" i="5"/>
  <c r="A287" i="5"/>
  <c r="H285" i="5"/>
  <c r="G285" i="5"/>
  <c r="E285" i="5"/>
  <c r="E284" i="5"/>
  <c r="E283" i="5"/>
  <c r="E282" i="5"/>
  <c r="I281" i="5"/>
  <c r="H281" i="5"/>
  <c r="G281" i="5"/>
  <c r="F281" i="5"/>
  <c r="I280" i="5"/>
  <c r="H280" i="5"/>
  <c r="G280" i="5"/>
  <c r="F280" i="5"/>
  <c r="I279" i="5"/>
  <c r="H279" i="5"/>
  <c r="G279" i="5"/>
  <c r="F279" i="5"/>
  <c r="I278" i="5"/>
  <c r="H278" i="5"/>
  <c r="G278" i="5"/>
  <c r="F278" i="5"/>
  <c r="E277" i="5"/>
  <c r="D277" i="5"/>
  <c r="C277" i="5"/>
  <c r="B277" i="5"/>
  <c r="A277" i="5"/>
  <c r="H275" i="5"/>
  <c r="G275" i="5"/>
  <c r="E275" i="5"/>
  <c r="E274" i="5"/>
  <c r="E273" i="5"/>
  <c r="E272" i="5"/>
  <c r="I271" i="5"/>
  <c r="H271" i="5"/>
  <c r="F271" i="5"/>
  <c r="D271" i="5"/>
  <c r="C271" i="5"/>
  <c r="B271" i="5"/>
  <c r="A271" i="5"/>
  <c r="I270" i="5"/>
  <c r="H270" i="5"/>
  <c r="G270" i="5"/>
  <c r="F270" i="5"/>
  <c r="I269" i="5"/>
  <c r="H269" i="5"/>
  <c r="G269" i="5"/>
  <c r="F269" i="5"/>
  <c r="I268" i="5"/>
  <c r="H268" i="5"/>
  <c r="G268" i="5"/>
  <c r="F268" i="5"/>
  <c r="I267" i="5"/>
  <c r="H267" i="5"/>
  <c r="G267" i="5"/>
  <c r="F267" i="5"/>
  <c r="E266" i="5"/>
  <c r="D266" i="5"/>
  <c r="C266" i="5"/>
  <c r="B266" i="5"/>
  <c r="A266" i="5"/>
  <c r="I264" i="5"/>
  <c r="H264" i="5"/>
  <c r="G264" i="5"/>
  <c r="F264" i="5"/>
  <c r="E264" i="5"/>
  <c r="D264" i="5"/>
  <c r="C264" i="5"/>
  <c r="B264" i="5"/>
  <c r="A264" i="5"/>
  <c r="I262" i="5"/>
  <c r="H262" i="5"/>
  <c r="G262" i="5"/>
  <c r="F262" i="5"/>
  <c r="E262" i="5"/>
  <c r="D262" i="5"/>
  <c r="C262" i="5"/>
  <c r="B262" i="5"/>
  <c r="A262" i="5"/>
  <c r="H260" i="5"/>
  <c r="G260" i="5"/>
  <c r="E260" i="5"/>
  <c r="E259" i="5"/>
  <c r="E258" i="5"/>
  <c r="E257" i="5"/>
  <c r="I256" i="5"/>
  <c r="H256" i="5"/>
  <c r="G256" i="5"/>
  <c r="F256" i="5"/>
  <c r="I255" i="5"/>
  <c r="H255" i="5"/>
  <c r="G255" i="5"/>
  <c r="F255" i="5"/>
  <c r="I254" i="5"/>
  <c r="H254" i="5"/>
  <c r="G254" i="5"/>
  <c r="F254" i="5"/>
  <c r="I253" i="5"/>
  <c r="H253" i="5"/>
  <c r="G253" i="5"/>
  <c r="F253" i="5"/>
  <c r="E252" i="5"/>
  <c r="D252" i="5"/>
  <c r="C252" i="5"/>
  <c r="B252" i="5"/>
  <c r="A252" i="5"/>
  <c r="H250" i="5"/>
  <c r="G250" i="5"/>
  <c r="E250" i="5"/>
  <c r="E249" i="5"/>
  <c r="E248" i="5"/>
  <c r="E247" i="5"/>
  <c r="I246" i="5"/>
  <c r="H246" i="5"/>
  <c r="F246" i="5"/>
  <c r="D246" i="5"/>
  <c r="C246" i="5"/>
  <c r="B246" i="5"/>
  <c r="A246" i="5"/>
  <c r="I245" i="5"/>
  <c r="H245" i="5"/>
  <c r="G245" i="5"/>
  <c r="F245" i="5"/>
  <c r="I244" i="5"/>
  <c r="H244" i="5"/>
  <c r="G244" i="5"/>
  <c r="F244" i="5"/>
  <c r="I243" i="5"/>
  <c r="H243" i="5"/>
  <c r="G243" i="5"/>
  <c r="F243" i="5"/>
  <c r="I242" i="5"/>
  <c r="H242" i="5"/>
  <c r="G242" i="5"/>
  <c r="F242" i="5"/>
  <c r="E241" i="5"/>
  <c r="D241" i="5"/>
  <c r="C241" i="5"/>
  <c r="B241" i="5"/>
  <c r="A241" i="5"/>
  <c r="I239" i="5"/>
  <c r="H239" i="5"/>
  <c r="G239" i="5"/>
  <c r="F239" i="5"/>
  <c r="E239" i="5"/>
  <c r="D239" i="5"/>
  <c r="C239" i="5"/>
  <c r="B239" i="5"/>
  <c r="A239" i="5"/>
  <c r="I237" i="5"/>
  <c r="H237" i="5"/>
  <c r="G237" i="5"/>
  <c r="F237" i="5"/>
  <c r="E237" i="5"/>
  <c r="D237" i="5"/>
  <c r="C237" i="5"/>
  <c r="B237" i="5"/>
  <c r="A237" i="5"/>
  <c r="H235" i="5"/>
  <c r="G235" i="5"/>
  <c r="E235" i="5"/>
  <c r="E234" i="5"/>
  <c r="E233" i="5"/>
  <c r="E232" i="5"/>
  <c r="I231" i="5"/>
  <c r="H231" i="5"/>
  <c r="G231" i="5"/>
  <c r="F231" i="5"/>
  <c r="I230" i="5"/>
  <c r="H230" i="5"/>
  <c r="G230" i="5"/>
  <c r="F230" i="5"/>
  <c r="I229" i="5"/>
  <c r="H229" i="5"/>
  <c r="G229" i="5"/>
  <c r="F229" i="5"/>
  <c r="I228" i="5"/>
  <c r="H228" i="5"/>
  <c r="G228" i="5"/>
  <c r="F228" i="5"/>
  <c r="E227" i="5"/>
  <c r="D227" i="5"/>
  <c r="C227" i="5"/>
  <c r="B227" i="5"/>
  <c r="A227" i="5"/>
  <c r="H225" i="5"/>
  <c r="G225" i="5"/>
  <c r="E225" i="5"/>
  <c r="E224" i="5"/>
  <c r="E223" i="5"/>
  <c r="E222" i="5"/>
  <c r="I221" i="5"/>
  <c r="H221" i="5"/>
  <c r="F221" i="5"/>
  <c r="D221" i="5"/>
  <c r="C221" i="5"/>
  <c r="B221" i="5"/>
  <c r="A221" i="5"/>
  <c r="I220" i="5"/>
  <c r="H220" i="5"/>
  <c r="G220" i="5"/>
  <c r="F220" i="5"/>
  <c r="I219" i="5"/>
  <c r="H219" i="5"/>
  <c r="G219" i="5"/>
  <c r="F219" i="5"/>
  <c r="I218" i="5"/>
  <c r="H218" i="5"/>
  <c r="G218" i="5"/>
  <c r="F218" i="5"/>
  <c r="I217" i="5"/>
  <c r="H217" i="5"/>
  <c r="G217" i="5"/>
  <c r="F217" i="5"/>
  <c r="E216" i="5"/>
  <c r="D216" i="5"/>
  <c r="C216" i="5"/>
  <c r="B216" i="5"/>
  <c r="A216" i="5"/>
  <c r="I214" i="5"/>
  <c r="H214" i="5"/>
  <c r="G214" i="5"/>
  <c r="F214" i="5"/>
  <c r="E214" i="5"/>
  <c r="D214" i="5"/>
  <c r="C214" i="5"/>
  <c r="B214" i="5"/>
  <c r="A214" i="5"/>
  <c r="I212" i="5"/>
  <c r="H212" i="5"/>
  <c r="G212" i="5"/>
  <c r="F212" i="5"/>
  <c r="E212" i="5"/>
  <c r="D212" i="5"/>
  <c r="C212" i="5"/>
  <c r="B212" i="5"/>
  <c r="A212" i="5"/>
  <c r="H210" i="5"/>
  <c r="G210" i="5"/>
  <c r="E210" i="5"/>
  <c r="E209" i="5"/>
  <c r="E208" i="5"/>
  <c r="E207" i="5"/>
  <c r="I206" i="5"/>
  <c r="H206" i="5"/>
  <c r="G206" i="5"/>
  <c r="F206" i="5"/>
  <c r="I205" i="5"/>
  <c r="H205" i="5"/>
  <c r="G205" i="5"/>
  <c r="F205" i="5"/>
  <c r="I204" i="5"/>
  <c r="H204" i="5"/>
  <c r="G204" i="5"/>
  <c r="F204" i="5"/>
  <c r="I203" i="5"/>
  <c r="H203" i="5"/>
  <c r="G203" i="5"/>
  <c r="F203" i="5"/>
  <c r="E202" i="5"/>
  <c r="D202" i="5"/>
  <c r="C202" i="5"/>
  <c r="B202" i="5"/>
  <c r="A202" i="5"/>
  <c r="H200" i="5"/>
  <c r="G200" i="5"/>
  <c r="E200" i="5"/>
  <c r="E199" i="5"/>
  <c r="E198" i="5"/>
  <c r="E197" i="5"/>
  <c r="I196" i="5"/>
  <c r="H196" i="5"/>
  <c r="F196" i="5"/>
  <c r="D196" i="5"/>
  <c r="C196" i="5"/>
  <c r="B196" i="5"/>
  <c r="A196" i="5"/>
  <c r="I195" i="5"/>
  <c r="H195" i="5"/>
  <c r="G195" i="5"/>
  <c r="F195" i="5"/>
  <c r="I194" i="5"/>
  <c r="H194" i="5"/>
  <c r="G194" i="5"/>
  <c r="F194" i="5"/>
  <c r="I193" i="5"/>
  <c r="H193" i="5"/>
  <c r="G193" i="5"/>
  <c r="F193" i="5"/>
  <c r="I192" i="5"/>
  <c r="H192" i="5"/>
  <c r="G192" i="5"/>
  <c r="F192" i="5"/>
  <c r="E191" i="5"/>
  <c r="D191" i="5"/>
  <c r="C191" i="5"/>
  <c r="B191" i="5"/>
  <c r="A191" i="5"/>
  <c r="I189" i="5"/>
  <c r="H189" i="5"/>
  <c r="G189" i="5"/>
  <c r="F189" i="5"/>
  <c r="E189" i="5"/>
  <c r="D189" i="5"/>
  <c r="C189" i="5"/>
  <c r="B189" i="5"/>
  <c r="A189" i="5"/>
  <c r="I187" i="5"/>
  <c r="H187" i="5"/>
  <c r="G187" i="5"/>
  <c r="F187" i="5"/>
  <c r="E187" i="5"/>
  <c r="D187" i="5"/>
  <c r="C187" i="5"/>
  <c r="B187" i="5"/>
  <c r="A187" i="5"/>
  <c r="H185" i="5"/>
  <c r="G185" i="5"/>
  <c r="E185" i="5"/>
  <c r="E184" i="5"/>
  <c r="E183" i="5"/>
  <c r="E182" i="5"/>
  <c r="I181" i="5"/>
  <c r="H181" i="5"/>
  <c r="G181" i="5"/>
  <c r="F181" i="5"/>
  <c r="I180" i="5"/>
  <c r="H180" i="5"/>
  <c r="G180" i="5"/>
  <c r="F180" i="5"/>
  <c r="I179" i="5"/>
  <c r="H179" i="5"/>
  <c r="G179" i="5"/>
  <c r="F179" i="5"/>
  <c r="I178" i="5"/>
  <c r="H178" i="5"/>
  <c r="G178" i="5"/>
  <c r="F178" i="5"/>
  <c r="E177" i="5"/>
  <c r="D177" i="5"/>
  <c r="C177" i="5"/>
  <c r="B177" i="5"/>
  <c r="A177" i="5"/>
  <c r="H175" i="5"/>
  <c r="G175" i="5"/>
  <c r="E175" i="5"/>
  <c r="E174" i="5"/>
  <c r="E173" i="5"/>
  <c r="E172" i="5"/>
  <c r="I171" i="5"/>
  <c r="H171" i="5"/>
  <c r="F171" i="5"/>
  <c r="D171" i="5"/>
  <c r="C171" i="5"/>
  <c r="B171" i="5"/>
  <c r="A171" i="5"/>
  <c r="I170" i="5"/>
  <c r="H170" i="5"/>
  <c r="G170" i="5"/>
  <c r="F170" i="5"/>
  <c r="I169" i="5"/>
  <c r="H169" i="5"/>
  <c r="G169" i="5"/>
  <c r="F169" i="5"/>
  <c r="I168" i="5"/>
  <c r="H168" i="5"/>
  <c r="G168" i="5"/>
  <c r="F168" i="5"/>
  <c r="I167" i="5"/>
  <c r="H167" i="5"/>
  <c r="G167" i="5"/>
  <c r="F167" i="5"/>
  <c r="E166" i="5"/>
  <c r="D166" i="5"/>
  <c r="C166" i="5"/>
  <c r="B166" i="5"/>
  <c r="A166" i="5"/>
  <c r="I164" i="5"/>
  <c r="H164" i="5"/>
  <c r="G164" i="5"/>
  <c r="F164" i="5"/>
  <c r="E164" i="5"/>
  <c r="D164" i="5"/>
  <c r="C164" i="5"/>
  <c r="B164" i="5"/>
  <c r="A164" i="5"/>
  <c r="I162" i="5"/>
  <c r="H162" i="5"/>
  <c r="G162" i="5"/>
  <c r="F162" i="5"/>
  <c r="E162" i="5"/>
  <c r="D162" i="5"/>
  <c r="C162" i="5"/>
  <c r="B162" i="5"/>
  <c r="A162" i="5"/>
  <c r="H160" i="5"/>
  <c r="G160" i="5"/>
  <c r="E160" i="5"/>
  <c r="E159" i="5"/>
  <c r="E158" i="5"/>
  <c r="E157" i="5"/>
  <c r="I156" i="5"/>
  <c r="H156" i="5"/>
  <c r="G156" i="5"/>
  <c r="F156" i="5"/>
  <c r="I155" i="5"/>
  <c r="H155" i="5"/>
  <c r="G155" i="5"/>
  <c r="F155" i="5"/>
  <c r="I154" i="5"/>
  <c r="H154" i="5"/>
  <c r="G154" i="5"/>
  <c r="F154" i="5"/>
  <c r="I153" i="5"/>
  <c r="H153" i="5"/>
  <c r="G153" i="5"/>
  <c r="F153" i="5"/>
  <c r="E152" i="5"/>
  <c r="D152" i="5"/>
  <c r="C152" i="5"/>
  <c r="B152" i="5"/>
  <c r="A152" i="5"/>
  <c r="H150" i="5"/>
  <c r="G150" i="5"/>
  <c r="E150" i="5"/>
  <c r="E149" i="5"/>
  <c r="E148" i="5"/>
  <c r="E147" i="5"/>
  <c r="I146" i="5"/>
  <c r="H146" i="5"/>
  <c r="F146" i="5"/>
  <c r="D146" i="5"/>
  <c r="C146" i="5"/>
  <c r="B146" i="5"/>
  <c r="A146" i="5"/>
  <c r="I145" i="5"/>
  <c r="H145" i="5"/>
  <c r="G145" i="5"/>
  <c r="F145" i="5"/>
  <c r="I144" i="5"/>
  <c r="H144" i="5"/>
  <c r="G144" i="5"/>
  <c r="F144" i="5"/>
  <c r="I143" i="5"/>
  <c r="H143" i="5"/>
  <c r="G143" i="5"/>
  <c r="F143" i="5"/>
  <c r="I142" i="5"/>
  <c r="H142" i="5"/>
  <c r="G142" i="5"/>
  <c r="F142" i="5"/>
  <c r="E141" i="5"/>
  <c r="D141" i="5"/>
  <c r="C141" i="5"/>
  <c r="B141" i="5"/>
  <c r="A141" i="5"/>
  <c r="I139" i="5"/>
  <c r="H139" i="5"/>
  <c r="G139" i="5"/>
  <c r="F139" i="5"/>
  <c r="E139" i="5"/>
  <c r="D139" i="5"/>
  <c r="B139" i="5"/>
  <c r="A139" i="5"/>
  <c r="I137" i="5"/>
  <c r="H137" i="5"/>
  <c r="F137" i="5"/>
  <c r="E137" i="5"/>
  <c r="D137" i="5"/>
  <c r="C137" i="5"/>
  <c r="B137" i="5"/>
  <c r="A137" i="5"/>
  <c r="H135" i="5"/>
  <c r="G135" i="5"/>
  <c r="E135" i="5"/>
  <c r="E134" i="5"/>
  <c r="E133" i="5"/>
  <c r="E132" i="5"/>
  <c r="I131" i="5"/>
  <c r="H131" i="5"/>
  <c r="G131" i="5"/>
  <c r="F131" i="5"/>
  <c r="I130" i="5"/>
  <c r="H130" i="5"/>
  <c r="G130" i="5"/>
  <c r="F130" i="5"/>
  <c r="I129" i="5"/>
  <c r="H129" i="5"/>
  <c r="G129" i="5"/>
  <c r="F129" i="5"/>
  <c r="I128" i="5"/>
  <c r="H128" i="5"/>
  <c r="G128" i="5"/>
  <c r="F128" i="5"/>
  <c r="E127" i="5"/>
  <c r="D127" i="5"/>
  <c r="C127" i="5"/>
  <c r="B127" i="5"/>
  <c r="A127" i="5"/>
  <c r="H125" i="5"/>
  <c r="G125" i="5"/>
  <c r="E125" i="5"/>
  <c r="E124" i="5"/>
  <c r="E123" i="5"/>
  <c r="E122" i="5"/>
  <c r="I121" i="5"/>
  <c r="H121" i="5"/>
  <c r="F121" i="5"/>
  <c r="D121" i="5"/>
  <c r="C121" i="5"/>
  <c r="B121" i="5"/>
  <c r="A121" i="5"/>
  <c r="I120" i="5"/>
  <c r="H120" i="5"/>
  <c r="G120" i="5"/>
  <c r="F120" i="5"/>
  <c r="I119" i="5"/>
  <c r="H119" i="5"/>
  <c r="G119" i="5"/>
  <c r="F119" i="5"/>
  <c r="I118" i="5"/>
  <c r="H118" i="5"/>
  <c r="G118" i="5"/>
  <c r="F118" i="5"/>
  <c r="I117" i="5"/>
  <c r="H117" i="5"/>
  <c r="G117" i="5"/>
  <c r="F117" i="5"/>
  <c r="E116" i="5"/>
  <c r="D116" i="5"/>
  <c r="C116" i="5"/>
  <c r="B116" i="5"/>
  <c r="A116" i="5"/>
  <c r="B115" i="5"/>
  <c r="A113" i="5"/>
  <c r="C111" i="5"/>
  <c r="C110" i="5"/>
  <c r="I105" i="5"/>
  <c r="H105" i="5"/>
  <c r="G105" i="5"/>
  <c r="F105" i="5"/>
  <c r="E105" i="5"/>
  <c r="D105" i="5"/>
  <c r="B105" i="5"/>
  <c r="A105" i="5"/>
  <c r="I103" i="5"/>
  <c r="H103" i="5"/>
  <c r="F103" i="5"/>
  <c r="E103" i="5"/>
  <c r="D103" i="5"/>
  <c r="C103" i="5"/>
  <c r="B103" i="5"/>
  <c r="A103" i="5"/>
  <c r="H101" i="5"/>
  <c r="G101" i="5"/>
  <c r="E101" i="5"/>
  <c r="E100" i="5"/>
  <c r="E99" i="5"/>
  <c r="E98" i="5"/>
  <c r="I97" i="5"/>
  <c r="H97" i="5"/>
  <c r="G97" i="5"/>
  <c r="F97" i="5"/>
  <c r="I96" i="5"/>
  <c r="H96" i="5"/>
  <c r="G96" i="5"/>
  <c r="F96" i="5"/>
  <c r="I95" i="5"/>
  <c r="H95" i="5"/>
  <c r="G95" i="5"/>
  <c r="F95" i="5"/>
  <c r="I94" i="5"/>
  <c r="H94" i="5"/>
  <c r="G94" i="5"/>
  <c r="F94" i="5"/>
  <c r="E93" i="5"/>
  <c r="D93" i="5"/>
  <c r="C93" i="5"/>
  <c r="B93" i="5"/>
  <c r="A93" i="5"/>
  <c r="H91" i="5"/>
  <c r="G91" i="5"/>
  <c r="E91" i="5"/>
  <c r="E90" i="5"/>
  <c r="E89" i="5"/>
  <c r="E88" i="5"/>
  <c r="I87" i="5"/>
  <c r="H87" i="5"/>
  <c r="F87" i="5"/>
  <c r="D87" i="5"/>
  <c r="C87" i="5"/>
  <c r="B87" i="5"/>
  <c r="A87" i="5"/>
  <c r="I86" i="5"/>
  <c r="H86" i="5"/>
  <c r="G86" i="5"/>
  <c r="F86" i="5"/>
  <c r="I85" i="5"/>
  <c r="H85" i="5"/>
  <c r="G85" i="5"/>
  <c r="F85" i="5"/>
  <c r="I84" i="5"/>
  <c r="H84" i="5"/>
  <c r="G84" i="5"/>
  <c r="F84" i="5"/>
  <c r="I83" i="5"/>
  <c r="H83" i="5"/>
  <c r="G83" i="5"/>
  <c r="F83" i="5"/>
  <c r="E82" i="5"/>
  <c r="D82" i="5"/>
  <c r="C82" i="5"/>
  <c r="B82" i="5"/>
  <c r="A82" i="5"/>
  <c r="I80" i="5"/>
  <c r="H80" i="5"/>
  <c r="G80" i="5"/>
  <c r="F80" i="5"/>
  <c r="E80" i="5"/>
  <c r="D80" i="5"/>
  <c r="B80" i="5"/>
  <c r="A80" i="5"/>
  <c r="I78" i="5"/>
  <c r="H78" i="5"/>
  <c r="F78" i="5"/>
  <c r="E78" i="5"/>
  <c r="D78" i="5"/>
  <c r="C78" i="5"/>
  <c r="B78" i="5"/>
  <c r="A78" i="5"/>
  <c r="H76" i="5"/>
  <c r="G76" i="5"/>
  <c r="E76" i="5"/>
  <c r="E75" i="5"/>
  <c r="E74" i="5"/>
  <c r="E73" i="5"/>
  <c r="I72" i="5"/>
  <c r="H72" i="5"/>
  <c r="G72" i="5"/>
  <c r="F72" i="5"/>
  <c r="I71" i="5"/>
  <c r="H71" i="5"/>
  <c r="G71" i="5"/>
  <c r="F71" i="5"/>
  <c r="I70" i="5"/>
  <c r="H70" i="5"/>
  <c r="G70" i="5"/>
  <c r="F70" i="5"/>
  <c r="I69" i="5"/>
  <c r="H69" i="5"/>
  <c r="G69" i="5"/>
  <c r="F69" i="5"/>
  <c r="E68" i="5"/>
  <c r="D68" i="5"/>
  <c r="C68" i="5"/>
  <c r="B68" i="5"/>
  <c r="A68" i="5"/>
  <c r="H66" i="5"/>
  <c r="G66" i="5"/>
  <c r="E66" i="5"/>
  <c r="E65" i="5"/>
  <c r="E64" i="5"/>
  <c r="E63" i="5"/>
  <c r="I62" i="5"/>
  <c r="H62" i="5"/>
  <c r="F62" i="5"/>
  <c r="D62" i="5"/>
  <c r="C62" i="5"/>
  <c r="B62" i="5"/>
  <c r="A62" i="5"/>
  <c r="I61" i="5"/>
  <c r="H61" i="5"/>
  <c r="G61" i="5"/>
  <c r="F61" i="5"/>
  <c r="I60" i="5"/>
  <c r="H60" i="5"/>
  <c r="G60" i="5"/>
  <c r="F60" i="5"/>
  <c r="I59" i="5"/>
  <c r="H59" i="5"/>
  <c r="G59" i="5"/>
  <c r="F59" i="5"/>
  <c r="I58" i="5"/>
  <c r="H58" i="5"/>
  <c r="G58" i="5"/>
  <c r="F58" i="5"/>
  <c r="E57" i="5"/>
  <c r="D57" i="5"/>
  <c r="C57" i="5"/>
  <c r="B57" i="5"/>
  <c r="A57" i="5"/>
  <c r="I55" i="5"/>
  <c r="H55" i="5"/>
  <c r="F55" i="5"/>
  <c r="E55" i="5"/>
  <c r="D55" i="5"/>
  <c r="B55" i="5"/>
  <c r="A55" i="5"/>
  <c r="I53" i="5"/>
  <c r="H53" i="5"/>
  <c r="G53" i="5"/>
  <c r="F53" i="5"/>
  <c r="E53" i="5"/>
  <c r="D53" i="5"/>
  <c r="C53" i="5"/>
  <c r="B53" i="5"/>
  <c r="A53" i="5"/>
  <c r="H51" i="5"/>
  <c r="G51" i="5"/>
  <c r="E51" i="5"/>
  <c r="E50" i="5"/>
  <c r="E49" i="5"/>
  <c r="E48" i="5"/>
  <c r="I47" i="5"/>
  <c r="H47" i="5"/>
  <c r="G47" i="5"/>
  <c r="F47" i="5"/>
  <c r="I46" i="5"/>
  <c r="H46" i="5"/>
  <c r="G46" i="5"/>
  <c r="F46" i="5"/>
  <c r="I45" i="5"/>
  <c r="H45" i="5"/>
  <c r="G45" i="5"/>
  <c r="F45" i="5"/>
  <c r="I44" i="5"/>
  <c r="H44" i="5"/>
  <c r="G44" i="5"/>
  <c r="F44" i="5"/>
  <c r="E43" i="5"/>
  <c r="D43" i="5"/>
  <c r="C43" i="5"/>
  <c r="B43" i="5"/>
  <c r="A43" i="5"/>
  <c r="H41" i="5"/>
  <c r="G41" i="5"/>
  <c r="E41" i="5"/>
  <c r="E40" i="5"/>
  <c r="E39" i="5"/>
  <c r="E38" i="5"/>
  <c r="I37" i="5"/>
  <c r="H37" i="5"/>
  <c r="F37" i="5"/>
  <c r="D37" i="5"/>
  <c r="C37" i="5"/>
  <c r="B37" i="5"/>
  <c r="A37" i="5"/>
  <c r="I36" i="5"/>
  <c r="H36" i="5"/>
  <c r="G36" i="5"/>
  <c r="F36" i="5"/>
  <c r="I35" i="5"/>
  <c r="H35" i="5"/>
  <c r="G35" i="5"/>
  <c r="F35" i="5"/>
  <c r="I34" i="5"/>
  <c r="H34" i="5"/>
  <c r="G34" i="5"/>
  <c r="F34" i="5"/>
  <c r="I33" i="5"/>
  <c r="H33" i="5"/>
  <c r="G33" i="5"/>
  <c r="F33" i="5"/>
  <c r="E32" i="5"/>
  <c r="D32" i="5"/>
  <c r="C32" i="5"/>
  <c r="B32" i="5"/>
  <c r="A32" i="5"/>
  <c r="B31" i="5"/>
  <c r="B29" i="5"/>
  <c r="A27" i="5"/>
  <c r="K2844" i="5" l="1"/>
  <c r="P2844" i="5"/>
  <c r="A1" i="4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1" i="3"/>
  <c r="CX1" i="3"/>
  <c r="CY1" i="3"/>
  <c r="CZ1" i="3"/>
  <c r="DA1" i="3"/>
  <c r="A2" i="3"/>
  <c r="CX2" i="3"/>
  <c r="CY2" i="3"/>
  <c r="CZ2" i="3"/>
  <c r="DA2" i="3"/>
  <c r="A3" i="3"/>
  <c r="CX3" i="3"/>
  <c r="CY3" i="3"/>
  <c r="CZ3" i="3"/>
  <c r="DA3" i="3"/>
  <c r="A4" i="3"/>
  <c r="CX4" i="3"/>
  <c r="CY4" i="3"/>
  <c r="CZ4" i="3"/>
  <c r="DA4" i="3"/>
  <c r="A5" i="3"/>
  <c r="CX5" i="3"/>
  <c r="CY5" i="3"/>
  <c r="CZ5" i="3"/>
  <c r="DA5" i="3"/>
  <c r="A6" i="3"/>
  <c r="CX6" i="3"/>
  <c r="CY6" i="3"/>
  <c r="CZ6" i="3"/>
  <c r="DA6" i="3"/>
  <c r="A7" i="3"/>
  <c r="CX7" i="3"/>
  <c r="CY7" i="3"/>
  <c r="CZ7" i="3"/>
  <c r="DA7" i="3"/>
  <c r="A8" i="3"/>
  <c r="CX8" i="3"/>
  <c r="CY8" i="3"/>
  <c r="CZ8" i="3"/>
  <c r="DA8" i="3"/>
  <c r="A9" i="3"/>
  <c r="CX9" i="3"/>
  <c r="CY9" i="3"/>
  <c r="CZ9" i="3"/>
  <c r="DA9" i="3"/>
  <c r="A10" i="3"/>
  <c r="CX10" i="3"/>
  <c r="CY10" i="3"/>
  <c r="CZ10" i="3"/>
  <c r="DA10" i="3"/>
  <c r="A11" i="3"/>
  <c r="CX11" i="3"/>
  <c r="CY11" i="3"/>
  <c r="CZ11" i="3"/>
  <c r="DA11" i="3"/>
  <c r="A12" i="3"/>
  <c r="CX12" i="3"/>
  <c r="CY12" i="3"/>
  <c r="CZ12" i="3"/>
  <c r="DA12" i="3"/>
  <c r="A13" i="3"/>
  <c r="CX13" i="3"/>
  <c r="CY13" i="3"/>
  <c r="CZ13" i="3"/>
  <c r="DA13" i="3"/>
  <c r="A14" i="3"/>
  <c r="CX14" i="3"/>
  <c r="CY14" i="3"/>
  <c r="CZ14" i="3"/>
  <c r="DA14" i="3"/>
  <c r="A15" i="3"/>
  <c r="CX15" i="3"/>
  <c r="CY15" i="3"/>
  <c r="CZ15" i="3"/>
  <c r="DA15" i="3"/>
  <c r="A16" i="3"/>
  <c r="CX16" i="3"/>
  <c r="CY16" i="3"/>
  <c r="CZ16" i="3"/>
  <c r="DA16" i="3"/>
  <c r="A17" i="3"/>
  <c r="CX17" i="3"/>
  <c r="CY17" i="3"/>
  <c r="CZ17" i="3"/>
  <c r="DA17" i="3"/>
  <c r="A18" i="3"/>
  <c r="CX18" i="3"/>
  <c r="CY18" i="3"/>
  <c r="CZ18" i="3"/>
  <c r="DA18" i="3"/>
  <c r="A19" i="3"/>
  <c r="CX19" i="3"/>
  <c r="CY19" i="3"/>
  <c r="CZ19" i="3"/>
  <c r="DA19" i="3"/>
  <c r="A20" i="3"/>
  <c r="CX20" i="3"/>
  <c r="CY20" i="3"/>
  <c r="CZ20" i="3"/>
  <c r="DA20" i="3"/>
  <c r="A21" i="3"/>
  <c r="CX21" i="3"/>
  <c r="CY21" i="3"/>
  <c r="CZ21" i="3"/>
  <c r="DA21" i="3"/>
  <c r="A22" i="3"/>
  <c r="CX22" i="3"/>
  <c r="CY22" i="3"/>
  <c r="CZ22" i="3"/>
  <c r="DA22" i="3"/>
  <c r="A23" i="3"/>
  <c r="CX23" i="3"/>
  <c r="CY23" i="3"/>
  <c r="CZ23" i="3"/>
  <c r="DA23" i="3"/>
  <c r="A24" i="3"/>
  <c r="CX24" i="3"/>
  <c r="CY24" i="3"/>
  <c r="CZ24" i="3"/>
  <c r="DA24" i="3"/>
  <c r="A25" i="3"/>
  <c r="CX25" i="3"/>
  <c r="CY25" i="3"/>
  <c r="CZ25" i="3"/>
  <c r="DA25" i="3"/>
  <c r="A26" i="3"/>
  <c r="CX26" i="3"/>
  <c r="CY26" i="3"/>
  <c r="CZ26" i="3"/>
  <c r="DA26" i="3"/>
  <c r="A27" i="3"/>
  <c r="CX27" i="3"/>
  <c r="CY27" i="3"/>
  <c r="CZ27" i="3"/>
  <c r="DA27" i="3"/>
  <c r="A28" i="3"/>
  <c r="CX28" i="3"/>
  <c r="CY28" i="3"/>
  <c r="CZ28" i="3"/>
  <c r="DA28" i="3"/>
  <c r="A29" i="3"/>
  <c r="CX29" i="3"/>
  <c r="CY29" i="3"/>
  <c r="CZ29" i="3"/>
  <c r="DA29" i="3"/>
  <c r="A30" i="3"/>
  <c r="CX30" i="3"/>
  <c r="CY30" i="3"/>
  <c r="CZ30" i="3"/>
  <c r="DA30" i="3"/>
  <c r="A31" i="3"/>
  <c r="CX31" i="3"/>
  <c r="CY31" i="3"/>
  <c r="CZ31" i="3"/>
  <c r="DA31" i="3"/>
  <c r="A32" i="3"/>
  <c r="CX32" i="3"/>
  <c r="CY32" i="3"/>
  <c r="CZ32" i="3"/>
  <c r="DA32" i="3"/>
  <c r="A33" i="3"/>
  <c r="CX33" i="3"/>
  <c r="CY33" i="3"/>
  <c r="CZ33" i="3"/>
  <c r="DA33" i="3"/>
  <c r="A34" i="3"/>
  <c r="CX34" i="3"/>
  <c r="CY34" i="3"/>
  <c r="CZ34" i="3"/>
  <c r="DA34" i="3"/>
  <c r="A35" i="3"/>
  <c r="CX35" i="3"/>
  <c r="CY35" i="3"/>
  <c r="CZ35" i="3"/>
  <c r="DA35" i="3"/>
  <c r="A36" i="3"/>
  <c r="CX36" i="3"/>
  <c r="CY36" i="3"/>
  <c r="CZ36" i="3"/>
  <c r="DA36" i="3"/>
  <c r="A37" i="3"/>
  <c r="CX37" i="3"/>
  <c r="CY37" i="3"/>
  <c r="CZ37" i="3"/>
  <c r="DA37" i="3"/>
  <c r="A38" i="3"/>
  <c r="CX38" i="3"/>
  <c r="CY38" i="3"/>
  <c r="CZ38" i="3"/>
  <c r="DA38" i="3"/>
  <c r="A39" i="3"/>
  <c r="CX39" i="3"/>
  <c r="CY39" i="3"/>
  <c r="CZ39" i="3"/>
  <c r="DA39" i="3"/>
  <c r="A40" i="3"/>
  <c r="CX40" i="3"/>
  <c r="CY40" i="3"/>
  <c r="CZ40" i="3"/>
  <c r="DA40" i="3"/>
  <c r="A41" i="3"/>
  <c r="CX41" i="3"/>
  <c r="CY41" i="3"/>
  <c r="CZ41" i="3"/>
  <c r="DA41" i="3"/>
  <c r="A42" i="3"/>
  <c r="CX42" i="3"/>
  <c r="CY42" i="3"/>
  <c r="CZ42" i="3"/>
  <c r="DA42" i="3"/>
  <c r="A43" i="3"/>
  <c r="CX43" i="3"/>
  <c r="CY43" i="3"/>
  <c r="CZ43" i="3"/>
  <c r="DA43" i="3"/>
  <c r="A44" i="3"/>
  <c r="CX44" i="3"/>
  <c r="CY44" i="3"/>
  <c r="CZ44" i="3"/>
  <c r="DA44" i="3"/>
  <c r="A45" i="3"/>
  <c r="CX45" i="3"/>
  <c r="CY45" i="3"/>
  <c r="CZ45" i="3"/>
  <c r="DA45" i="3"/>
  <c r="A46" i="3"/>
  <c r="CX46" i="3"/>
  <c r="CY46" i="3"/>
  <c r="CZ46" i="3"/>
  <c r="DA46" i="3"/>
  <c r="A47" i="3"/>
  <c r="CX47" i="3"/>
  <c r="CY47" i="3"/>
  <c r="CZ47" i="3"/>
  <c r="DA47" i="3"/>
  <c r="A48" i="3"/>
  <c r="CX48" i="3"/>
  <c r="CY48" i="3"/>
  <c r="CZ48" i="3"/>
  <c r="DA48" i="3"/>
  <c r="A49" i="3"/>
  <c r="CX49" i="3"/>
  <c r="CY49" i="3"/>
  <c r="CZ49" i="3"/>
  <c r="DA49" i="3"/>
  <c r="A50" i="3"/>
  <c r="CX50" i="3"/>
  <c r="CY50" i="3"/>
  <c r="CZ50" i="3"/>
  <c r="DA50" i="3"/>
  <c r="A51" i="3"/>
  <c r="CX51" i="3"/>
  <c r="CY51" i="3"/>
  <c r="CZ51" i="3"/>
  <c r="DA51" i="3"/>
  <c r="A52" i="3"/>
  <c r="CX52" i="3"/>
  <c r="CY52" i="3"/>
  <c r="CZ52" i="3"/>
  <c r="DA52" i="3"/>
  <c r="A53" i="3"/>
  <c r="CX53" i="3"/>
  <c r="CY53" i="3"/>
  <c r="CZ53" i="3"/>
  <c r="DA53" i="3"/>
  <c r="A54" i="3"/>
  <c r="CX54" i="3"/>
  <c r="CY54" i="3"/>
  <c r="CZ54" i="3"/>
  <c r="DA54" i="3"/>
  <c r="A55" i="3"/>
  <c r="CX55" i="3"/>
  <c r="CY55" i="3"/>
  <c r="CZ55" i="3"/>
  <c r="DA55" i="3"/>
  <c r="A56" i="3"/>
  <c r="CX56" i="3"/>
  <c r="CY56" i="3"/>
  <c r="CZ56" i="3"/>
  <c r="DA56" i="3"/>
  <c r="A57" i="3"/>
  <c r="CX57" i="3"/>
  <c r="CY57" i="3"/>
  <c r="CZ57" i="3"/>
  <c r="DA57" i="3"/>
  <c r="A58" i="3"/>
  <c r="CX58" i="3"/>
  <c r="CY58" i="3"/>
  <c r="CZ58" i="3"/>
  <c r="DA58" i="3"/>
  <c r="A59" i="3"/>
  <c r="CX59" i="3"/>
  <c r="CY59" i="3"/>
  <c r="CZ59" i="3"/>
  <c r="DA59" i="3"/>
  <c r="A60" i="3"/>
  <c r="CX60" i="3"/>
  <c r="CY60" i="3"/>
  <c r="CZ60" i="3"/>
  <c r="DA60" i="3"/>
  <c r="A61" i="3"/>
  <c r="CX61" i="3"/>
  <c r="CY61" i="3"/>
  <c r="CZ61" i="3"/>
  <c r="DA61" i="3"/>
  <c r="A62" i="3"/>
  <c r="CX62" i="3"/>
  <c r="CY62" i="3"/>
  <c r="CZ62" i="3"/>
  <c r="DA62" i="3"/>
  <c r="A63" i="3"/>
  <c r="CX63" i="3"/>
  <c r="CY63" i="3"/>
  <c r="CZ63" i="3"/>
  <c r="DA63" i="3"/>
  <c r="A64" i="3"/>
  <c r="CX64" i="3"/>
  <c r="CY64" i="3"/>
  <c r="CZ64" i="3"/>
  <c r="DA64" i="3"/>
  <c r="A65" i="3"/>
  <c r="CX65" i="3"/>
  <c r="CY65" i="3"/>
  <c r="CZ65" i="3"/>
  <c r="DA65" i="3"/>
  <c r="A66" i="3"/>
  <c r="CX66" i="3"/>
  <c r="CY66" i="3"/>
  <c r="CZ66" i="3"/>
  <c r="DA66" i="3"/>
  <c r="A67" i="3"/>
  <c r="CX67" i="3"/>
  <c r="CY67" i="3"/>
  <c r="CZ67" i="3"/>
  <c r="DA67" i="3"/>
  <c r="A68" i="3"/>
  <c r="CX68" i="3"/>
  <c r="CY68" i="3"/>
  <c r="CZ68" i="3"/>
  <c r="DA68" i="3"/>
  <c r="A69" i="3"/>
  <c r="CX69" i="3"/>
  <c r="CY69" i="3"/>
  <c r="CZ69" i="3"/>
  <c r="DA69" i="3"/>
  <c r="A70" i="3"/>
  <c r="CX70" i="3"/>
  <c r="CY70" i="3"/>
  <c r="CZ70" i="3"/>
  <c r="DA70" i="3"/>
  <c r="A71" i="3"/>
  <c r="CX71" i="3"/>
  <c r="CY71" i="3"/>
  <c r="CZ71" i="3"/>
  <c r="DA71" i="3"/>
  <c r="A72" i="3"/>
  <c r="CX72" i="3"/>
  <c r="CY72" i="3"/>
  <c r="CZ72" i="3"/>
  <c r="DA72" i="3"/>
  <c r="A73" i="3"/>
  <c r="CX73" i="3"/>
  <c r="CY73" i="3"/>
  <c r="CZ73" i="3"/>
  <c r="DA73" i="3"/>
  <c r="A74" i="3"/>
  <c r="CX74" i="3"/>
  <c r="CY74" i="3"/>
  <c r="CZ74" i="3"/>
  <c r="DA74" i="3"/>
  <c r="A75" i="3"/>
  <c r="CX75" i="3"/>
  <c r="CY75" i="3"/>
  <c r="CZ75" i="3"/>
  <c r="DA75" i="3"/>
  <c r="A76" i="3"/>
  <c r="CX76" i="3"/>
  <c r="CY76" i="3"/>
  <c r="CZ76" i="3"/>
  <c r="DA76" i="3"/>
  <c r="A77" i="3"/>
  <c r="CX77" i="3"/>
  <c r="CY77" i="3"/>
  <c r="CZ77" i="3"/>
  <c r="DA77" i="3"/>
  <c r="A78" i="3"/>
  <c r="CX78" i="3"/>
  <c r="CY78" i="3"/>
  <c r="CZ78" i="3"/>
  <c r="DA78" i="3"/>
  <c r="A79" i="3"/>
  <c r="CX79" i="3"/>
  <c r="CY79" i="3"/>
  <c r="CZ79" i="3"/>
  <c r="DA79" i="3"/>
  <c r="A80" i="3"/>
  <c r="CX80" i="3"/>
  <c r="CY80" i="3"/>
  <c r="CZ80" i="3"/>
  <c r="DA80" i="3"/>
  <c r="A81" i="3"/>
  <c r="CX81" i="3"/>
  <c r="CY81" i="3"/>
  <c r="CZ81" i="3"/>
  <c r="DA81" i="3"/>
  <c r="A82" i="3"/>
  <c r="CX82" i="3"/>
  <c r="CY82" i="3"/>
  <c r="CZ82" i="3"/>
  <c r="DA82" i="3"/>
  <c r="A83" i="3"/>
  <c r="CX83" i="3"/>
  <c r="CY83" i="3"/>
  <c r="CZ83" i="3"/>
  <c r="DA83" i="3"/>
  <c r="A84" i="3"/>
  <c r="CX84" i="3"/>
  <c r="CY84" i="3"/>
  <c r="CZ84" i="3"/>
  <c r="DA84" i="3"/>
  <c r="A85" i="3"/>
  <c r="CX85" i="3"/>
  <c r="CY85" i="3"/>
  <c r="CZ85" i="3"/>
  <c r="DA85" i="3"/>
  <c r="A86" i="3"/>
  <c r="CX86" i="3"/>
  <c r="CY86" i="3"/>
  <c r="CZ86" i="3"/>
  <c r="DA86" i="3"/>
  <c r="A87" i="3"/>
  <c r="CX87" i="3"/>
  <c r="CY87" i="3"/>
  <c r="CZ87" i="3"/>
  <c r="DA87" i="3"/>
  <c r="A88" i="3"/>
  <c r="CX88" i="3"/>
  <c r="CY88" i="3"/>
  <c r="CZ88" i="3"/>
  <c r="DA88" i="3"/>
  <c r="A89" i="3"/>
  <c r="CX89" i="3"/>
  <c r="CY89" i="3"/>
  <c r="CZ89" i="3"/>
  <c r="DA89" i="3"/>
  <c r="A90" i="3"/>
  <c r="CX90" i="3"/>
  <c r="CY90" i="3"/>
  <c r="CZ90" i="3"/>
  <c r="DA90" i="3"/>
  <c r="A91" i="3"/>
  <c r="CX91" i="3"/>
  <c r="CY91" i="3"/>
  <c r="CZ91" i="3"/>
  <c r="DA91" i="3"/>
  <c r="A92" i="3"/>
  <c r="CX92" i="3"/>
  <c r="CY92" i="3"/>
  <c r="CZ92" i="3"/>
  <c r="DA92" i="3"/>
  <c r="A93" i="3"/>
  <c r="CX93" i="3"/>
  <c r="CY93" i="3"/>
  <c r="CZ93" i="3"/>
  <c r="DA93" i="3"/>
  <c r="A94" i="3"/>
  <c r="CX94" i="3"/>
  <c r="CY94" i="3"/>
  <c r="CZ94" i="3"/>
  <c r="DA94" i="3"/>
  <c r="A95" i="3"/>
  <c r="CX95" i="3"/>
  <c r="CY95" i="3"/>
  <c r="CZ95" i="3"/>
  <c r="DA95" i="3"/>
  <c r="A96" i="3"/>
  <c r="CX96" i="3"/>
  <c r="CY96" i="3"/>
  <c r="CZ96" i="3"/>
  <c r="DA96" i="3"/>
  <c r="A97" i="3"/>
  <c r="CX97" i="3"/>
  <c r="CY97" i="3"/>
  <c r="CZ97" i="3"/>
  <c r="DA97" i="3"/>
  <c r="A98" i="3"/>
  <c r="CX98" i="3"/>
  <c r="CY98" i="3"/>
  <c r="CZ98" i="3"/>
  <c r="DA98" i="3"/>
  <c r="A99" i="3"/>
  <c r="CX99" i="3"/>
  <c r="CY99" i="3"/>
  <c r="CZ99" i="3"/>
  <c r="DA99" i="3"/>
  <c r="A100" i="3"/>
  <c r="CX100" i="3"/>
  <c r="CY100" i="3"/>
  <c r="CZ100" i="3"/>
  <c r="DA100" i="3"/>
  <c r="A101" i="3"/>
  <c r="CX101" i="3"/>
  <c r="CY101" i="3"/>
  <c r="CZ101" i="3"/>
  <c r="DA101" i="3"/>
  <c r="A102" i="3"/>
  <c r="CX102" i="3"/>
  <c r="CY102" i="3"/>
  <c r="CZ102" i="3"/>
  <c r="DA102" i="3"/>
  <c r="A103" i="3"/>
  <c r="CX103" i="3"/>
  <c r="CY103" i="3"/>
  <c r="CZ103" i="3"/>
  <c r="DA103" i="3"/>
  <c r="A104" i="3"/>
  <c r="CX104" i="3"/>
  <c r="CY104" i="3"/>
  <c r="CZ104" i="3"/>
  <c r="DA104" i="3"/>
  <c r="A105" i="3"/>
  <c r="CX105" i="3"/>
  <c r="CY105" i="3"/>
  <c r="CZ105" i="3"/>
  <c r="DA105" i="3"/>
  <c r="A106" i="3"/>
  <c r="CX106" i="3"/>
  <c r="CY106" i="3"/>
  <c r="CZ106" i="3"/>
  <c r="DA106" i="3"/>
  <c r="A107" i="3"/>
  <c r="CX107" i="3"/>
  <c r="CY107" i="3"/>
  <c r="CZ107" i="3"/>
  <c r="DA107" i="3"/>
  <c r="A108" i="3"/>
  <c r="CX108" i="3"/>
  <c r="CY108" i="3"/>
  <c r="CZ108" i="3"/>
  <c r="DA108" i="3"/>
  <c r="A109" i="3"/>
  <c r="CX109" i="3"/>
  <c r="CY109" i="3"/>
  <c r="CZ109" i="3"/>
  <c r="DA109" i="3"/>
  <c r="A110" i="3"/>
  <c r="CX110" i="3"/>
  <c r="CY110" i="3"/>
  <c r="CZ110" i="3"/>
  <c r="DA110" i="3"/>
  <c r="A111" i="3"/>
  <c r="CX111" i="3"/>
  <c r="CY111" i="3"/>
  <c r="CZ111" i="3"/>
  <c r="DA111" i="3"/>
  <c r="A112" i="3"/>
  <c r="CX112" i="3"/>
  <c r="CY112" i="3"/>
  <c r="CZ112" i="3"/>
  <c r="DA112" i="3"/>
  <c r="A113" i="3"/>
  <c r="CX113" i="3"/>
  <c r="CY113" i="3"/>
  <c r="CZ113" i="3"/>
  <c r="DA113" i="3"/>
  <c r="A114" i="3"/>
  <c r="CX114" i="3"/>
  <c r="CY114" i="3"/>
  <c r="CZ114" i="3"/>
  <c r="DA114" i="3"/>
  <c r="A115" i="3"/>
  <c r="CX115" i="3"/>
  <c r="CY115" i="3"/>
  <c r="CZ115" i="3"/>
  <c r="DA115" i="3"/>
  <c r="A116" i="3"/>
  <c r="CX116" i="3"/>
  <c r="CY116" i="3"/>
  <c r="CZ116" i="3"/>
  <c r="DA116" i="3"/>
  <c r="A117" i="3"/>
  <c r="CX117" i="3"/>
  <c r="CY117" i="3"/>
  <c r="CZ117" i="3"/>
  <c r="DA117" i="3"/>
  <c r="A118" i="3"/>
  <c r="CX118" i="3"/>
  <c r="CY118" i="3"/>
  <c r="CZ118" i="3"/>
  <c r="DA118" i="3"/>
  <c r="A119" i="3"/>
  <c r="CX119" i="3"/>
  <c r="CY119" i="3"/>
  <c r="CZ119" i="3"/>
  <c r="DA119" i="3"/>
  <c r="A120" i="3"/>
  <c r="CX120" i="3"/>
  <c r="CY120" i="3"/>
  <c r="CZ120" i="3"/>
  <c r="DA120" i="3"/>
  <c r="A121" i="3"/>
  <c r="CX121" i="3"/>
  <c r="CY121" i="3"/>
  <c r="CZ121" i="3"/>
  <c r="DA121" i="3"/>
  <c r="A122" i="3"/>
  <c r="CX122" i="3"/>
  <c r="CY122" i="3"/>
  <c r="CZ122" i="3"/>
  <c r="DA122" i="3"/>
  <c r="A123" i="3"/>
  <c r="CX123" i="3"/>
  <c r="CY123" i="3"/>
  <c r="CZ123" i="3"/>
  <c r="DA123" i="3"/>
  <c r="A124" i="3"/>
  <c r="CX124" i="3"/>
  <c r="CY124" i="3"/>
  <c r="CZ124" i="3"/>
  <c r="DA124" i="3"/>
  <c r="A125" i="3"/>
  <c r="CX125" i="3"/>
  <c r="CY125" i="3"/>
  <c r="CZ125" i="3"/>
  <c r="DA125" i="3"/>
  <c r="A126" i="3"/>
  <c r="CX126" i="3"/>
  <c r="CY126" i="3"/>
  <c r="CZ126" i="3"/>
  <c r="DA126" i="3"/>
  <c r="A127" i="3"/>
  <c r="CX127" i="3"/>
  <c r="CY127" i="3"/>
  <c r="CZ127" i="3"/>
  <c r="DA127" i="3"/>
  <c r="A128" i="3"/>
  <c r="CX128" i="3"/>
  <c r="CY128" i="3"/>
  <c r="CZ128" i="3"/>
  <c r="DA128" i="3"/>
  <c r="A129" i="3"/>
  <c r="CX129" i="3"/>
  <c r="CY129" i="3"/>
  <c r="CZ129" i="3"/>
  <c r="DA129" i="3"/>
  <c r="A130" i="3"/>
  <c r="CX130" i="3"/>
  <c r="CY130" i="3"/>
  <c r="CZ130" i="3"/>
  <c r="DA130" i="3"/>
  <c r="A131" i="3"/>
  <c r="CX131" i="3"/>
  <c r="CY131" i="3"/>
  <c r="CZ131" i="3"/>
  <c r="DA131" i="3"/>
  <c r="A132" i="3"/>
  <c r="CX132" i="3"/>
  <c r="CY132" i="3"/>
  <c r="CZ132" i="3"/>
  <c r="DA132" i="3"/>
  <c r="A133" i="3"/>
  <c r="CX133" i="3"/>
  <c r="CY133" i="3"/>
  <c r="CZ133" i="3"/>
  <c r="DA133" i="3"/>
  <c r="A134" i="3"/>
  <c r="CX134" i="3"/>
  <c r="CY134" i="3"/>
  <c r="CZ134" i="3"/>
  <c r="DA134" i="3"/>
  <c r="A135" i="3"/>
  <c r="CX135" i="3"/>
  <c r="CY135" i="3"/>
  <c r="CZ135" i="3"/>
  <c r="DA135" i="3"/>
  <c r="A136" i="3"/>
  <c r="CX136" i="3"/>
  <c r="CY136" i="3"/>
  <c r="CZ136" i="3"/>
  <c r="DA136" i="3"/>
  <c r="A137" i="3"/>
  <c r="CX137" i="3"/>
  <c r="CY137" i="3"/>
  <c r="CZ137" i="3"/>
  <c r="DA137" i="3"/>
  <c r="A138" i="3"/>
  <c r="CX138" i="3"/>
  <c r="CY138" i="3"/>
  <c r="CZ138" i="3"/>
  <c r="DA138" i="3"/>
  <c r="A139" i="3"/>
  <c r="CX139" i="3"/>
  <c r="CY139" i="3"/>
  <c r="CZ139" i="3"/>
  <c r="DA139" i="3"/>
  <c r="A140" i="3"/>
  <c r="CX140" i="3"/>
  <c r="CY140" i="3"/>
  <c r="CZ140" i="3"/>
  <c r="DA140" i="3"/>
  <c r="A141" i="3"/>
  <c r="CX141" i="3"/>
  <c r="CY141" i="3"/>
  <c r="CZ141" i="3"/>
  <c r="DA141" i="3"/>
  <c r="A142" i="3"/>
  <c r="CX142" i="3"/>
  <c r="CY142" i="3"/>
  <c r="CZ142" i="3"/>
  <c r="DA142" i="3"/>
  <c r="A143" i="3"/>
  <c r="CX143" i="3"/>
  <c r="CY143" i="3"/>
  <c r="CZ143" i="3"/>
  <c r="DA143" i="3"/>
  <c r="A144" i="3"/>
  <c r="CX144" i="3"/>
  <c r="CY144" i="3"/>
  <c r="CZ144" i="3"/>
  <c r="DA144" i="3"/>
  <c r="A145" i="3"/>
  <c r="CX145" i="3"/>
  <c r="CY145" i="3"/>
  <c r="CZ145" i="3"/>
  <c r="DA145" i="3"/>
  <c r="A146" i="3"/>
  <c r="CX146" i="3"/>
  <c r="CY146" i="3"/>
  <c r="CZ146" i="3"/>
  <c r="DA146" i="3"/>
  <c r="A147" i="3"/>
  <c r="CX147" i="3"/>
  <c r="CY147" i="3"/>
  <c r="CZ147" i="3"/>
  <c r="DA147" i="3"/>
  <c r="A148" i="3"/>
  <c r="CX148" i="3"/>
  <c r="CY148" i="3"/>
  <c r="CZ148" i="3"/>
  <c r="DA148" i="3"/>
  <c r="A149" i="3"/>
  <c r="CX149" i="3"/>
  <c r="CY149" i="3"/>
  <c r="CZ149" i="3"/>
  <c r="DA149" i="3"/>
  <c r="A150" i="3"/>
  <c r="CX150" i="3"/>
  <c r="CY150" i="3"/>
  <c r="CZ150" i="3"/>
  <c r="DA150" i="3"/>
  <c r="A151" i="3"/>
  <c r="CX151" i="3"/>
  <c r="CY151" i="3"/>
  <c r="CZ151" i="3"/>
  <c r="DA151" i="3"/>
  <c r="A152" i="3"/>
  <c r="CX152" i="3"/>
  <c r="CY152" i="3"/>
  <c r="CZ152" i="3"/>
  <c r="DA152" i="3"/>
  <c r="A153" i="3"/>
  <c r="CX153" i="3"/>
  <c r="CY153" i="3"/>
  <c r="CZ153" i="3"/>
  <c r="DA153" i="3"/>
  <c r="A154" i="3"/>
  <c r="CX154" i="3"/>
  <c r="CY154" i="3"/>
  <c r="CZ154" i="3"/>
  <c r="DA154" i="3"/>
  <c r="A155" i="3"/>
  <c r="CX155" i="3"/>
  <c r="CY155" i="3"/>
  <c r="CZ155" i="3"/>
  <c r="DA155" i="3"/>
  <c r="A156" i="3"/>
  <c r="CX156" i="3"/>
  <c r="CY156" i="3"/>
  <c r="CZ156" i="3"/>
  <c r="DA156" i="3"/>
  <c r="A157" i="3"/>
  <c r="CX157" i="3"/>
  <c r="CY157" i="3"/>
  <c r="CZ157" i="3"/>
  <c r="DA157" i="3"/>
  <c r="A158" i="3"/>
  <c r="CX158" i="3"/>
  <c r="CY158" i="3"/>
  <c r="CZ158" i="3"/>
  <c r="DA158" i="3"/>
  <c r="A159" i="3"/>
  <c r="CX159" i="3"/>
  <c r="CY159" i="3"/>
  <c r="CZ159" i="3"/>
  <c r="DA159" i="3"/>
  <c r="A160" i="3"/>
  <c r="CX160" i="3"/>
  <c r="CY160" i="3"/>
  <c r="CZ160" i="3"/>
  <c r="DA160" i="3"/>
  <c r="A161" i="3"/>
  <c r="CX161" i="3"/>
  <c r="CY161" i="3"/>
  <c r="CZ161" i="3"/>
  <c r="DA161" i="3"/>
  <c r="A162" i="3"/>
  <c r="CX162" i="3"/>
  <c r="CY162" i="3"/>
  <c r="CZ162" i="3"/>
  <c r="DA162" i="3"/>
  <c r="A163" i="3"/>
  <c r="CX163" i="3"/>
  <c r="CY163" i="3"/>
  <c r="CZ163" i="3"/>
  <c r="DA163" i="3"/>
  <c r="A164" i="3"/>
  <c r="CX164" i="3"/>
  <c r="CY164" i="3"/>
  <c r="CZ164" i="3"/>
  <c r="DA164" i="3"/>
  <c r="A165" i="3"/>
  <c r="CX165" i="3"/>
  <c r="CY165" i="3"/>
  <c r="CZ165" i="3"/>
  <c r="DA165" i="3"/>
  <c r="A166" i="3"/>
  <c r="CX166" i="3"/>
  <c r="CY166" i="3"/>
  <c r="CZ166" i="3"/>
  <c r="DA166" i="3"/>
  <c r="A167" i="3"/>
  <c r="CX167" i="3"/>
  <c r="CY167" i="3"/>
  <c r="CZ167" i="3"/>
  <c r="DA167" i="3"/>
  <c r="A168" i="3"/>
  <c r="CX168" i="3"/>
  <c r="CY168" i="3"/>
  <c r="CZ168" i="3"/>
  <c r="DA168" i="3"/>
  <c r="A169" i="3"/>
  <c r="CX169" i="3"/>
  <c r="CY169" i="3"/>
  <c r="CZ169" i="3"/>
  <c r="DA169" i="3"/>
  <c r="A170" i="3"/>
  <c r="CX170" i="3"/>
  <c r="CY170" i="3"/>
  <c r="CZ170" i="3"/>
  <c r="DA170" i="3"/>
  <c r="A171" i="3"/>
  <c r="CX171" i="3"/>
  <c r="CY171" i="3"/>
  <c r="CZ171" i="3"/>
  <c r="DA171" i="3"/>
  <c r="A172" i="3"/>
  <c r="CX172" i="3"/>
  <c r="CY172" i="3"/>
  <c r="CZ172" i="3"/>
  <c r="DA172" i="3"/>
  <c r="A173" i="3"/>
  <c r="CX173" i="3"/>
  <c r="CY173" i="3"/>
  <c r="CZ173" i="3"/>
  <c r="DA173" i="3"/>
  <c r="A174" i="3"/>
  <c r="CX174" i="3"/>
  <c r="CY174" i="3"/>
  <c r="CZ174" i="3"/>
  <c r="DA174" i="3"/>
  <c r="A175" i="3"/>
  <c r="CX175" i="3"/>
  <c r="CY175" i="3"/>
  <c r="CZ175" i="3"/>
  <c r="DA175" i="3"/>
  <c r="A176" i="3"/>
  <c r="CX176" i="3"/>
  <c r="CY176" i="3"/>
  <c r="CZ176" i="3"/>
  <c r="DA176" i="3"/>
  <c r="A177" i="3"/>
  <c r="CX177" i="3"/>
  <c r="CY177" i="3"/>
  <c r="CZ177" i="3"/>
  <c r="DA177" i="3"/>
  <c r="A178" i="3"/>
  <c r="CX178" i="3"/>
  <c r="CY178" i="3"/>
  <c r="CZ178" i="3"/>
  <c r="DA178" i="3"/>
  <c r="A179" i="3"/>
  <c r="CX179" i="3"/>
  <c r="CY179" i="3"/>
  <c r="CZ179" i="3"/>
  <c r="DA179" i="3"/>
  <c r="A180" i="3"/>
  <c r="CX180" i="3"/>
  <c r="CY180" i="3"/>
  <c r="CZ180" i="3"/>
  <c r="DA180" i="3"/>
  <c r="A181" i="3"/>
  <c r="CX181" i="3"/>
  <c r="CY181" i="3"/>
  <c r="CZ181" i="3"/>
  <c r="DA181" i="3"/>
  <c r="A182" i="3"/>
  <c r="CX182" i="3"/>
  <c r="CY182" i="3"/>
  <c r="CZ182" i="3"/>
  <c r="DA182" i="3"/>
  <c r="A183" i="3"/>
  <c r="CX183" i="3"/>
  <c r="CY183" i="3"/>
  <c r="CZ183" i="3"/>
  <c r="DA183" i="3"/>
  <c r="A184" i="3"/>
  <c r="CX184" i="3"/>
  <c r="CY184" i="3"/>
  <c r="CZ184" i="3"/>
  <c r="DA184" i="3"/>
  <c r="A185" i="3"/>
  <c r="CX185" i="3"/>
  <c r="CY185" i="3"/>
  <c r="CZ185" i="3"/>
  <c r="DA185" i="3"/>
  <c r="A186" i="3"/>
  <c r="CX186" i="3"/>
  <c r="CY186" i="3"/>
  <c r="CZ186" i="3"/>
  <c r="DA186" i="3"/>
  <c r="A187" i="3"/>
  <c r="CX187" i="3"/>
  <c r="CY187" i="3"/>
  <c r="CZ187" i="3"/>
  <c r="DA187" i="3"/>
  <c r="A188" i="3"/>
  <c r="CX188" i="3"/>
  <c r="CY188" i="3"/>
  <c r="CZ188" i="3"/>
  <c r="DA188" i="3"/>
  <c r="A189" i="3"/>
  <c r="CX189" i="3"/>
  <c r="CY189" i="3"/>
  <c r="CZ189" i="3"/>
  <c r="DA189" i="3"/>
  <c r="A190" i="3"/>
  <c r="CX190" i="3"/>
  <c r="CY190" i="3"/>
  <c r="CZ190" i="3"/>
  <c r="DA190" i="3"/>
  <c r="A191" i="3"/>
  <c r="CX191" i="3"/>
  <c r="CY191" i="3"/>
  <c r="CZ191" i="3"/>
  <c r="DA191" i="3"/>
  <c r="A192" i="3"/>
  <c r="CX192" i="3"/>
  <c r="CY192" i="3"/>
  <c r="CZ192" i="3"/>
  <c r="DA192" i="3"/>
  <c r="A193" i="3"/>
  <c r="CX193" i="3"/>
  <c r="CY193" i="3"/>
  <c r="CZ193" i="3"/>
  <c r="DA193" i="3"/>
  <c r="A194" i="3"/>
  <c r="CX194" i="3"/>
  <c r="CY194" i="3"/>
  <c r="CZ194" i="3"/>
  <c r="DA194" i="3"/>
  <c r="A195" i="3"/>
  <c r="CX195" i="3"/>
  <c r="CY195" i="3"/>
  <c r="CZ195" i="3"/>
  <c r="DA195" i="3"/>
  <c r="A196" i="3"/>
  <c r="CX196" i="3"/>
  <c r="CY196" i="3"/>
  <c r="CZ196" i="3"/>
  <c r="DA196" i="3"/>
  <c r="A197" i="3"/>
  <c r="CX197" i="3"/>
  <c r="CY197" i="3"/>
  <c r="CZ197" i="3"/>
  <c r="DA197" i="3"/>
  <c r="A198" i="3"/>
  <c r="CX198" i="3"/>
  <c r="CY198" i="3"/>
  <c r="CZ198" i="3"/>
  <c r="DA198" i="3"/>
  <c r="A199" i="3"/>
  <c r="CX199" i="3"/>
  <c r="CY199" i="3"/>
  <c r="CZ199" i="3"/>
  <c r="DA199" i="3"/>
  <c r="A200" i="3"/>
  <c r="CX200" i="3"/>
  <c r="CY200" i="3"/>
  <c r="CZ200" i="3"/>
  <c r="DA200" i="3"/>
  <c r="A201" i="3"/>
  <c r="CX201" i="3"/>
  <c r="CY201" i="3"/>
  <c r="CZ201" i="3"/>
  <c r="DA201" i="3"/>
  <c r="A202" i="3"/>
  <c r="CX202" i="3"/>
  <c r="CY202" i="3"/>
  <c r="CZ202" i="3"/>
  <c r="DA202" i="3"/>
  <c r="A203" i="3"/>
  <c r="CX203" i="3"/>
  <c r="CY203" i="3"/>
  <c r="CZ203" i="3"/>
  <c r="DA203" i="3"/>
  <c r="A204" i="3"/>
  <c r="CX204" i="3"/>
  <c r="CY204" i="3"/>
  <c r="CZ204" i="3"/>
  <c r="DA204" i="3"/>
  <c r="A205" i="3"/>
  <c r="CX205" i="3"/>
  <c r="CY205" i="3"/>
  <c r="CZ205" i="3"/>
  <c r="DA205" i="3"/>
  <c r="A206" i="3"/>
  <c r="CX206" i="3"/>
  <c r="CY206" i="3"/>
  <c r="CZ206" i="3"/>
  <c r="DA206" i="3"/>
  <c r="A207" i="3"/>
  <c r="CX207" i="3"/>
  <c r="CY207" i="3"/>
  <c r="CZ207" i="3"/>
  <c r="DA207" i="3"/>
  <c r="A208" i="3"/>
  <c r="CX208" i="3"/>
  <c r="CY208" i="3"/>
  <c r="CZ208" i="3"/>
  <c r="DA208" i="3"/>
  <c r="A209" i="3"/>
  <c r="CX209" i="3"/>
  <c r="CY209" i="3"/>
  <c r="CZ209" i="3"/>
  <c r="DA209" i="3"/>
  <c r="A210" i="3"/>
  <c r="CX210" i="3"/>
  <c r="CY210" i="3"/>
  <c r="CZ210" i="3"/>
  <c r="DA210" i="3"/>
  <c r="A211" i="3"/>
  <c r="CX211" i="3"/>
  <c r="CY211" i="3"/>
  <c r="CZ211" i="3"/>
  <c r="DA211" i="3"/>
  <c r="A212" i="3"/>
  <c r="CX212" i="3"/>
  <c r="CY212" i="3"/>
  <c r="CZ212" i="3"/>
  <c r="DA212" i="3"/>
  <c r="A213" i="3"/>
  <c r="CX213" i="3"/>
  <c r="CY213" i="3"/>
  <c r="CZ213" i="3"/>
  <c r="DA213" i="3"/>
  <c r="A214" i="3"/>
  <c r="CX214" i="3"/>
  <c r="CY214" i="3"/>
  <c r="CZ214" i="3"/>
  <c r="DA214" i="3"/>
  <c r="A215" i="3"/>
  <c r="CX215" i="3"/>
  <c r="CY215" i="3"/>
  <c r="CZ215" i="3"/>
  <c r="DA215" i="3"/>
  <c r="A216" i="3"/>
  <c r="CX216" i="3"/>
  <c r="CY216" i="3"/>
  <c r="CZ216" i="3"/>
  <c r="DA216" i="3"/>
  <c r="A217" i="3"/>
  <c r="CX217" i="3"/>
  <c r="CY217" i="3"/>
  <c r="CZ217" i="3"/>
  <c r="DA217" i="3"/>
  <c r="A218" i="3"/>
  <c r="CX218" i="3"/>
  <c r="CY218" i="3"/>
  <c r="CZ218" i="3"/>
  <c r="DA218" i="3"/>
  <c r="A219" i="3"/>
  <c r="CX219" i="3"/>
  <c r="CY219" i="3"/>
  <c r="CZ219" i="3"/>
  <c r="DA219" i="3"/>
  <c r="A220" i="3"/>
  <c r="CX220" i="3"/>
  <c r="CY220" i="3"/>
  <c r="CZ220" i="3"/>
  <c r="DA220" i="3"/>
  <c r="A221" i="3"/>
  <c r="CX221" i="3"/>
  <c r="CY221" i="3"/>
  <c r="CZ221" i="3"/>
  <c r="DA221" i="3"/>
  <c r="A222" i="3"/>
  <c r="CX222" i="3"/>
  <c r="CY222" i="3"/>
  <c r="CZ222" i="3"/>
  <c r="DA222" i="3"/>
  <c r="A223" i="3"/>
  <c r="CX223" i="3"/>
  <c r="CY223" i="3"/>
  <c r="CZ223" i="3"/>
  <c r="DA223" i="3"/>
  <c r="A224" i="3"/>
  <c r="CX224" i="3"/>
  <c r="CY224" i="3"/>
  <c r="CZ224" i="3"/>
  <c r="DA224" i="3"/>
  <c r="A225" i="3"/>
  <c r="CX225" i="3"/>
  <c r="CY225" i="3"/>
  <c r="CZ225" i="3"/>
  <c r="DA225" i="3"/>
  <c r="A226" i="3"/>
  <c r="CX226" i="3"/>
  <c r="CY226" i="3"/>
  <c r="CZ226" i="3"/>
  <c r="DA226" i="3"/>
  <c r="A227" i="3"/>
  <c r="CX227" i="3"/>
  <c r="CY227" i="3"/>
  <c r="CZ227" i="3"/>
  <c r="DA227" i="3"/>
  <c r="A228" i="3"/>
  <c r="CX228" i="3"/>
  <c r="CY228" i="3"/>
  <c r="CZ228" i="3"/>
  <c r="DA228" i="3"/>
  <c r="A229" i="3"/>
  <c r="CX229" i="3"/>
  <c r="CY229" i="3"/>
  <c r="CZ229" i="3"/>
  <c r="DA229" i="3"/>
  <c r="A230" i="3"/>
  <c r="CX230" i="3"/>
  <c r="CY230" i="3"/>
  <c r="CZ230" i="3"/>
  <c r="DA230" i="3"/>
  <c r="A231" i="3"/>
  <c r="CX231" i="3"/>
  <c r="CY231" i="3"/>
  <c r="CZ231" i="3"/>
  <c r="DA231" i="3"/>
  <c r="A232" i="3"/>
  <c r="CX232" i="3"/>
  <c r="CY232" i="3"/>
  <c r="CZ232" i="3"/>
  <c r="DA232" i="3"/>
  <c r="A233" i="3"/>
  <c r="CX233" i="3"/>
  <c r="CY233" i="3"/>
  <c r="CZ233" i="3"/>
  <c r="DA233" i="3"/>
  <c r="A234" i="3"/>
  <c r="CX234" i="3"/>
  <c r="CY234" i="3"/>
  <c r="CZ234" i="3"/>
  <c r="DA234" i="3"/>
  <c r="A235" i="3"/>
  <c r="CX235" i="3"/>
  <c r="CY235" i="3"/>
  <c r="CZ235" i="3"/>
  <c r="DA235" i="3"/>
  <c r="A236" i="3"/>
  <c r="CX236" i="3"/>
  <c r="CY236" i="3"/>
  <c r="CZ236" i="3"/>
  <c r="DA236" i="3"/>
  <c r="A237" i="3"/>
  <c r="CX237" i="3"/>
  <c r="CY237" i="3"/>
  <c r="CZ237" i="3"/>
  <c r="DA237" i="3"/>
  <c r="A238" i="3"/>
  <c r="CX238" i="3"/>
  <c r="CY238" i="3"/>
  <c r="CZ238" i="3"/>
  <c r="DA238" i="3"/>
  <c r="A239" i="3"/>
  <c r="CX239" i="3"/>
  <c r="CY239" i="3"/>
  <c r="CZ239" i="3"/>
  <c r="DA239" i="3"/>
  <c r="A240" i="3"/>
  <c r="CX240" i="3"/>
  <c r="CY240" i="3"/>
  <c r="CZ240" i="3"/>
  <c r="DA240" i="3"/>
  <c r="A241" i="3"/>
  <c r="CX241" i="3"/>
  <c r="CY241" i="3"/>
  <c r="CZ241" i="3"/>
  <c r="DA241" i="3"/>
  <c r="A242" i="3"/>
  <c r="CX242" i="3"/>
  <c r="CY242" i="3"/>
  <c r="CZ242" i="3"/>
  <c r="DA242" i="3"/>
  <c r="A243" i="3"/>
  <c r="CX243" i="3"/>
  <c r="CY243" i="3"/>
  <c r="CZ243" i="3"/>
  <c r="DA243" i="3"/>
  <c r="A244" i="3"/>
  <c r="CX244" i="3"/>
  <c r="CY244" i="3"/>
  <c r="CZ244" i="3"/>
  <c r="DA244" i="3"/>
  <c r="A245" i="3"/>
  <c r="CX245" i="3"/>
  <c r="CY245" i="3"/>
  <c r="CZ245" i="3"/>
  <c r="DA245" i="3"/>
  <c r="A246" i="3"/>
  <c r="CX246" i="3"/>
  <c r="CY246" i="3"/>
  <c r="CZ246" i="3"/>
  <c r="DA246" i="3"/>
  <c r="A247" i="3"/>
  <c r="CX247" i="3"/>
  <c r="CY247" i="3"/>
  <c r="CZ247" i="3"/>
  <c r="DA247" i="3"/>
  <c r="A248" i="3"/>
  <c r="CX248" i="3"/>
  <c r="CY248" i="3"/>
  <c r="CZ248" i="3"/>
  <c r="DA248" i="3"/>
  <c r="A249" i="3"/>
  <c r="CX249" i="3"/>
  <c r="CY249" i="3"/>
  <c r="CZ249" i="3"/>
  <c r="DA249" i="3"/>
  <c r="A250" i="3"/>
  <c r="CX250" i="3"/>
  <c r="CY250" i="3"/>
  <c r="CZ250" i="3"/>
  <c r="DA250" i="3"/>
  <c r="A251" i="3"/>
  <c r="CX251" i="3"/>
  <c r="CY251" i="3"/>
  <c r="CZ251" i="3"/>
  <c r="DA251" i="3"/>
  <c r="A252" i="3"/>
  <c r="CX252" i="3"/>
  <c r="CY252" i="3"/>
  <c r="CZ252" i="3"/>
  <c r="DA252" i="3"/>
  <c r="A253" i="3"/>
  <c r="CX253" i="3"/>
  <c r="CY253" i="3"/>
  <c r="CZ253" i="3"/>
  <c r="DA253" i="3"/>
  <c r="A254" i="3"/>
  <c r="CX254" i="3"/>
  <c r="CY254" i="3"/>
  <c r="CZ254" i="3"/>
  <c r="DA254" i="3"/>
  <c r="A255" i="3"/>
  <c r="CX255" i="3"/>
  <c r="CY255" i="3"/>
  <c r="CZ255" i="3"/>
  <c r="DA255" i="3"/>
  <c r="A256" i="3"/>
  <c r="CX256" i="3"/>
  <c r="CY256" i="3"/>
  <c r="CZ256" i="3"/>
  <c r="DA256" i="3"/>
  <c r="A257" i="3"/>
  <c r="CX257" i="3"/>
  <c r="CY257" i="3"/>
  <c r="CZ257" i="3"/>
  <c r="DA257" i="3"/>
  <c r="A258" i="3"/>
  <c r="CX258" i="3"/>
  <c r="CY258" i="3"/>
  <c r="CZ258" i="3"/>
  <c r="DA258" i="3"/>
  <c r="A259" i="3"/>
  <c r="CX259" i="3"/>
  <c r="CY259" i="3"/>
  <c r="CZ259" i="3"/>
  <c r="DA259" i="3"/>
  <c r="A260" i="3"/>
  <c r="CX260" i="3"/>
  <c r="CY260" i="3"/>
  <c r="CZ260" i="3"/>
  <c r="DA260" i="3"/>
  <c r="A261" i="3"/>
  <c r="CX261" i="3"/>
  <c r="CY261" i="3"/>
  <c r="CZ261" i="3"/>
  <c r="DA261" i="3"/>
  <c r="A262" i="3"/>
  <c r="CX262" i="3"/>
  <c r="CY262" i="3"/>
  <c r="CZ262" i="3"/>
  <c r="DA262" i="3"/>
  <c r="A263" i="3"/>
  <c r="CX263" i="3"/>
  <c r="CY263" i="3"/>
  <c r="CZ263" i="3"/>
  <c r="DA263" i="3"/>
  <c r="A264" i="3"/>
  <c r="CX264" i="3"/>
  <c r="CY264" i="3"/>
  <c r="CZ264" i="3"/>
  <c r="DA264" i="3"/>
  <c r="A265" i="3"/>
  <c r="CX265" i="3"/>
  <c r="CY265" i="3"/>
  <c r="CZ265" i="3"/>
  <c r="DA265" i="3"/>
  <c r="A266" i="3"/>
  <c r="CX266" i="3"/>
  <c r="CY266" i="3"/>
  <c r="CZ266" i="3"/>
  <c r="DA266" i="3"/>
  <c r="A267" i="3"/>
  <c r="CX267" i="3"/>
  <c r="CY267" i="3"/>
  <c r="CZ267" i="3"/>
  <c r="DA267" i="3"/>
  <c r="A268" i="3"/>
  <c r="CX268" i="3"/>
  <c r="CY268" i="3"/>
  <c r="CZ268" i="3"/>
  <c r="DA268" i="3"/>
  <c r="A269" i="3"/>
  <c r="CX269" i="3"/>
  <c r="CY269" i="3"/>
  <c r="CZ269" i="3"/>
  <c r="DA269" i="3"/>
  <c r="A270" i="3"/>
  <c r="CX270" i="3"/>
  <c r="CY270" i="3"/>
  <c r="CZ270" i="3"/>
  <c r="DA270" i="3"/>
  <c r="A271" i="3"/>
  <c r="CX271" i="3"/>
  <c r="CY271" i="3"/>
  <c r="CZ271" i="3"/>
  <c r="DA271" i="3"/>
  <c r="A272" i="3"/>
  <c r="CX272" i="3"/>
  <c r="CY272" i="3"/>
  <c r="CZ272" i="3"/>
  <c r="DA272" i="3"/>
  <c r="A273" i="3"/>
  <c r="CX273" i="3"/>
  <c r="CY273" i="3"/>
  <c r="CZ273" i="3"/>
  <c r="DA273" i="3"/>
  <c r="A274" i="3"/>
  <c r="CX274" i="3"/>
  <c r="CY274" i="3"/>
  <c r="CZ274" i="3"/>
  <c r="DA274" i="3"/>
  <c r="A275" i="3"/>
  <c r="CX275" i="3"/>
  <c r="CY275" i="3"/>
  <c r="CZ275" i="3"/>
  <c r="DA275" i="3"/>
  <c r="A276" i="3"/>
  <c r="CX276" i="3"/>
  <c r="CY276" i="3"/>
  <c r="CZ276" i="3"/>
  <c r="DA276" i="3"/>
  <c r="A277" i="3"/>
  <c r="CX277" i="3"/>
  <c r="CY277" i="3"/>
  <c r="CZ277" i="3"/>
  <c r="DA277" i="3"/>
  <c r="A278" i="3"/>
  <c r="CX278" i="3"/>
  <c r="CY278" i="3"/>
  <c r="CZ278" i="3"/>
  <c r="DA278" i="3"/>
  <c r="A279" i="3"/>
  <c r="CX279" i="3"/>
  <c r="CY279" i="3"/>
  <c r="CZ279" i="3"/>
  <c r="DA279" i="3"/>
  <c r="A280" i="3"/>
  <c r="CX280" i="3"/>
  <c r="CY280" i="3"/>
  <c r="CZ280" i="3"/>
  <c r="DA280" i="3"/>
  <c r="A281" i="3"/>
  <c r="CX281" i="3"/>
  <c r="CY281" i="3"/>
  <c r="CZ281" i="3"/>
  <c r="DA281" i="3"/>
  <c r="A282" i="3"/>
  <c r="CX282" i="3"/>
  <c r="CY282" i="3"/>
  <c r="CZ282" i="3"/>
  <c r="DA282" i="3"/>
  <c r="A283" i="3"/>
  <c r="CX283" i="3"/>
  <c r="CY283" i="3"/>
  <c r="CZ283" i="3"/>
  <c r="DA283" i="3"/>
  <c r="A284" i="3"/>
  <c r="CX284" i="3"/>
  <c r="CY284" i="3"/>
  <c r="CZ284" i="3"/>
  <c r="DA284" i="3"/>
  <c r="A285" i="3"/>
  <c r="CX285" i="3"/>
  <c r="CY285" i="3"/>
  <c r="CZ285" i="3"/>
  <c r="DA285" i="3"/>
  <c r="A286" i="3"/>
  <c r="CX286" i="3"/>
  <c r="CY286" i="3"/>
  <c r="CZ286" i="3"/>
  <c r="DA286" i="3"/>
  <c r="A287" i="3"/>
  <c r="CX287" i="3"/>
  <c r="CY287" i="3"/>
  <c r="CZ287" i="3"/>
  <c r="DA287" i="3"/>
  <c r="A288" i="3"/>
  <c r="CX288" i="3"/>
  <c r="CY288" i="3"/>
  <c r="CZ288" i="3"/>
  <c r="DA288" i="3"/>
  <c r="A289" i="3"/>
  <c r="CX289" i="3"/>
  <c r="CY289" i="3"/>
  <c r="CZ289" i="3"/>
  <c r="DA289" i="3"/>
  <c r="A290" i="3"/>
  <c r="CX290" i="3"/>
  <c r="CY290" i="3"/>
  <c r="CZ290" i="3"/>
  <c r="DA290" i="3"/>
  <c r="A291" i="3"/>
  <c r="CX291" i="3"/>
  <c r="CY291" i="3"/>
  <c r="CZ291" i="3"/>
  <c r="DA291" i="3"/>
  <c r="A292" i="3"/>
  <c r="CX292" i="3"/>
  <c r="CY292" i="3"/>
  <c r="CZ292" i="3"/>
  <c r="DA292" i="3"/>
  <c r="A293" i="3"/>
  <c r="CX293" i="3"/>
  <c r="CY293" i="3"/>
  <c r="CZ293" i="3"/>
  <c r="DA293" i="3"/>
  <c r="A294" i="3"/>
  <c r="CX294" i="3"/>
  <c r="CY294" i="3"/>
  <c r="CZ294" i="3"/>
  <c r="DA294" i="3"/>
  <c r="A295" i="3"/>
  <c r="CX295" i="3"/>
  <c r="CY295" i="3"/>
  <c r="CZ295" i="3"/>
  <c r="DA295" i="3"/>
  <c r="A296" i="3"/>
  <c r="CX296" i="3"/>
  <c r="CY296" i="3"/>
  <c r="CZ296" i="3"/>
  <c r="DA296" i="3"/>
  <c r="A297" i="3"/>
  <c r="CX297" i="3"/>
  <c r="CY297" i="3"/>
  <c r="CZ297" i="3"/>
  <c r="DA297" i="3"/>
  <c r="A298" i="3"/>
  <c r="CX298" i="3"/>
  <c r="CY298" i="3"/>
  <c r="CZ298" i="3"/>
  <c r="DA298" i="3"/>
  <c r="A299" i="3"/>
  <c r="CX299" i="3"/>
  <c r="CY299" i="3"/>
  <c r="CZ299" i="3"/>
  <c r="DA299" i="3"/>
  <c r="A300" i="3"/>
  <c r="CX300" i="3"/>
  <c r="CY300" i="3"/>
  <c r="CZ300" i="3"/>
  <c r="DA300" i="3"/>
  <c r="A301" i="3"/>
  <c r="CX301" i="3"/>
  <c r="CY301" i="3"/>
  <c r="CZ301" i="3"/>
  <c r="DA301" i="3"/>
  <c r="A302" i="3"/>
  <c r="CX302" i="3"/>
  <c r="CY302" i="3"/>
  <c r="CZ302" i="3"/>
  <c r="DA302" i="3"/>
  <c r="A303" i="3"/>
  <c r="CX303" i="3"/>
  <c r="CY303" i="3"/>
  <c r="CZ303" i="3"/>
  <c r="DA303" i="3"/>
  <c r="A304" i="3"/>
  <c r="CX304" i="3"/>
  <c r="CY304" i="3"/>
  <c r="CZ304" i="3"/>
  <c r="DA304" i="3"/>
  <c r="A305" i="3"/>
  <c r="CX305" i="3"/>
  <c r="CY305" i="3"/>
  <c r="CZ305" i="3"/>
  <c r="DA305" i="3"/>
  <c r="A306" i="3"/>
  <c r="CX306" i="3"/>
  <c r="CY306" i="3"/>
  <c r="CZ306" i="3"/>
  <c r="DA306" i="3"/>
  <c r="A307" i="3"/>
  <c r="CX307" i="3"/>
  <c r="CY307" i="3"/>
  <c r="CZ307" i="3"/>
  <c r="DA307" i="3"/>
  <c r="A308" i="3"/>
  <c r="CX308" i="3"/>
  <c r="CY308" i="3"/>
  <c r="CZ308" i="3"/>
  <c r="DA308" i="3"/>
  <c r="A309" i="3"/>
  <c r="CX309" i="3"/>
  <c r="CY309" i="3"/>
  <c r="CZ309" i="3"/>
  <c r="DA309" i="3"/>
  <c r="A310" i="3"/>
  <c r="CX310" i="3"/>
  <c r="CY310" i="3"/>
  <c r="CZ310" i="3"/>
  <c r="DA310" i="3"/>
  <c r="A311" i="3"/>
  <c r="CX311" i="3"/>
  <c r="CY311" i="3"/>
  <c r="CZ311" i="3"/>
  <c r="DA311" i="3"/>
  <c r="A312" i="3"/>
  <c r="CX312" i="3"/>
  <c r="CY312" i="3"/>
  <c r="CZ312" i="3"/>
  <c r="DA312" i="3"/>
  <c r="A313" i="3"/>
  <c r="CX313" i="3"/>
  <c r="CY313" i="3"/>
  <c r="CZ313" i="3"/>
  <c r="DA313" i="3"/>
  <c r="A314" i="3"/>
  <c r="CX314" i="3"/>
  <c r="CY314" i="3"/>
  <c r="CZ314" i="3"/>
  <c r="DA314" i="3"/>
  <c r="A315" i="3"/>
  <c r="CX315" i="3"/>
  <c r="CY315" i="3"/>
  <c r="CZ315" i="3"/>
  <c r="DA315" i="3"/>
  <c r="A316" i="3"/>
  <c r="CX316" i="3"/>
  <c r="CY316" i="3"/>
  <c r="CZ316" i="3"/>
  <c r="DA316" i="3"/>
  <c r="A317" i="3"/>
  <c r="CX317" i="3"/>
  <c r="CY317" i="3"/>
  <c r="CZ317" i="3"/>
  <c r="DA317" i="3"/>
  <c r="A318" i="3"/>
  <c r="CX318" i="3"/>
  <c r="CY318" i="3"/>
  <c r="CZ318" i="3"/>
  <c r="DA318" i="3"/>
  <c r="A319" i="3"/>
  <c r="CX319" i="3"/>
  <c r="CY319" i="3"/>
  <c r="CZ319" i="3"/>
  <c r="DA319" i="3"/>
  <c r="A320" i="3"/>
  <c r="CX320" i="3"/>
  <c r="CY320" i="3"/>
  <c r="CZ320" i="3"/>
  <c r="DA320" i="3"/>
  <c r="A321" i="3"/>
  <c r="CX321" i="3"/>
  <c r="CY321" i="3"/>
  <c r="CZ321" i="3"/>
  <c r="DA321" i="3"/>
  <c r="A322" i="3"/>
  <c r="CX322" i="3"/>
  <c r="CY322" i="3"/>
  <c r="CZ322" i="3"/>
  <c r="DA322" i="3"/>
  <c r="A323" i="3"/>
  <c r="CX323" i="3"/>
  <c r="CY323" i="3"/>
  <c r="CZ323" i="3"/>
  <c r="DA323" i="3"/>
  <c r="A324" i="3"/>
  <c r="CX324" i="3"/>
  <c r="CY324" i="3"/>
  <c r="CZ324" i="3"/>
  <c r="DA324" i="3"/>
  <c r="A325" i="3"/>
  <c r="CX325" i="3"/>
  <c r="CY325" i="3"/>
  <c r="CZ325" i="3"/>
  <c r="DA325" i="3"/>
  <c r="A326" i="3"/>
  <c r="CX326" i="3"/>
  <c r="CY326" i="3"/>
  <c r="CZ326" i="3"/>
  <c r="DA326" i="3"/>
  <c r="A327" i="3"/>
  <c r="CX327" i="3"/>
  <c r="CY327" i="3"/>
  <c r="CZ327" i="3"/>
  <c r="DA327" i="3"/>
  <c r="A328" i="3"/>
  <c r="CX328" i="3"/>
  <c r="CY328" i="3"/>
  <c r="CZ328" i="3"/>
  <c r="DA328" i="3"/>
  <c r="A329" i="3"/>
  <c r="CX329" i="3"/>
  <c r="CY329" i="3"/>
  <c r="CZ329" i="3"/>
  <c r="DA329" i="3"/>
  <c r="A330" i="3"/>
  <c r="CX330" i="3"/>
  <c r="CY330" i="3"/>
  <c r="CZ330" i="3"/>
  <c r="DA330" i="3"/>
  <c r="A331" i="3"/>
  <c r="CX331" i="3"/>
  <c r="CY331" i="3"/>
  <c r="CZ331" i="3"/>
  <c r="DA331" i="3"/>
  <c r="A332" i="3"/>
  <c r="CX332" i="3"/>
  <c r="CY332" i="3"/>
  <c r="CZ332" i="3"/>
  <c r="DA332" i="3"/>
  <c r="A333" i="3"/>
  <c r="CX333" i="3"/>
  <c r="CY333" i="3"/>
  <c r="CZ333" i="3"/>
  <c r="DA333" i="3"/>
  <c r="A334" i="3"/>
  <c r="CX334" i="3"/>
  <c r="CY334" i="3"/>
  <c r="CZ334" i="3"/>
  <c r="DA334" i="3"/>
  <c r="A335" i="3"/>
  <c r="CX335" i="3"/>
  <c r="CY335" i="3"/>
  <c r="CZ335" i="3"/>
  <c r="DA335" i="3"/>
  <c r="A336" i="3"/>
  <c r="CX336" i="3"/>
  <c r="CY336" i="3"/>
  <c r="CZ336" i="3"/>
  <c r="DA336" i="3"/>
  <c r="A337" i="3"/>
  <c r="CX337" i="3"/>
  <c r="CY337" i="3"/>
  <c r="CZ337" i="3"/>
  <c r="DA337" i="3"/>
  <c r="A338" i="3"/>
  <c r="CX338" i="3"/>
  <c r="CY338" i="3"/>
  <c r="CZ338" i="3"/>
  <c r="DA338" i="3"/>
  <c r="A339" i="3"/>
  <c r="CX339" i="3"/>
  <c r="CY339" i="3"/>
  <c r="CZ339" i="3"/>
  <c r="DA339" i="3"/>
  <c r="A340" i="3"/>
  <c r="CX340" i="3"/>
  <c r="CY340" i="3"/>
  <c r="CZ340" i="3"/>
  <c r="DA340" i="3"/>
  <c r="A341" i="3"/>
  <c r="CX341" i="3"/>
  <c r="CY341" i="3"/>
  <c r="CZ341" i="3"/>
  <c r="DA341" i="3"/>
  <c r="A342" i="3"/>
  <c r="CX342" i="3"/>
  <c r="CY342" i="3"/>
  <c r="CZ342" i="3"/>
  <c r="DA342" i="3"/>
  <c r="A343" i="3"/>
  <c r="CX343" i="3"/>
  <c r="CY343" i="3"/>
  <c r="CZ343" i="3"/>
  <c r="DA343" i="3"/>
  <c r="A344" i="3"/>
  <c r="CX344" i="3"/>
  <c r="CY344" i="3"/>
  <c r="CZ344" i="3"/>
  <c r="DA344" i="3"/>
  <c r="A345" i="3"/>
  <c r="CX345" i="3"/>
  <c r="CY345" i="3"/>
  <c r="CZ345" i="3"/>
  <c r="DA345" i="3"/>
  <c r="A346" i="3"/>
  <c r="CX346" i="3"/>
  <c r="CY346" i="3"/>
  <c r="CZ346" i="3"/>
  <c r="DA346" i="3"/>
  <c r="A347" i="3"/>
  <c r="CX347" i="3"/>
  <c r="CY347" i="3"/>
  <c r="CZ347" i="3"/>
  <c r="DA347" i="3"/>
  <c r="A348" i="3"/>
  <c r="CX348" i="3"/>
  <c r="CY348" i="3"/>
  <c r="CZ348" i="3"/>
  <c r="DA348" i="3"/>
  <c r="A349" i="3"/>
  <c r="CX349" i="3"/>
  <c r="CY349" i="3"/>
  <c r="CZ349" i="3"/>
  <c r="DA349" i="3"/>
  <c r="A350" i="3"/>
  <c r="CX350" i="3"/>
  <c r="CY350" i="3"/>
  <c r="CZ350" i="3"/>
  <c r="DA350" i="3"/>
  <c r="A351" i="3"/>
  <c r="CX351" i="3"/>
  <c r="CY351" i="3"/>
  <c r="CZ351" i="3"/>
  <c r="DA351" i="3"/>
  <c r="A352" i="3"/>
  <c r="CX352" i="3"/>
  <c r="CY352" i="3"/>
  <c r="CZ352" i="3"/>
  <c r="DA352" i="3"/>
  <c r="A353" i="3"/>
  <c r="CX353" i="3"/>
  <c r="CY353" i="3"/>
  <c r="CZ353" i="3"/>
  <c r="DA353" i="3"/>
  <c r="A354" i="3"/>
  <c r="CX354" i="3"/>
  <c r="CY354" i="3"/>
  <c r="CZ354" i="3"/>
  <c r="DA354" i="3"/>
  <c r="A355" i="3"/>
  <c r="CX355" i="3"/>
  <c r="CY355" i="3"/>
  <c r="CZ355" i="3"/>
  <c r="DA355" i="3"/>
  <c r="A356" i="3"/>
  <c r="CX356" i="3"/>
  <c r="CY356" i="3"/>
  <c r="CZ356" i="3"/>
  <c r="DA356" i="3"/>
  <c r="A357" i="3"/>
  <c r="CX357" i="3"/>
  <c r="CY357" i="3"/>
  <c r="CZ357" i="3"/>
  <c r="DA357" i="3"/>
  <c r="A358" i="3"/>
  <c r="CX358" i="3"/>
  <c r="CY358" i="3"/>
  <c r="CZ358" i="3"/>
  <c r="DA358" i="3"/>
  <c r="A359" i="3"/>
  <c r="CX359" i="3"/>
  <c r="CY359" i="3"/>
  <c r="CZ359" i="3"/>
  <c r="DA359" i="3"/>
  <c r="A360" i="3"/>
  <c r="CX360" i="3"/>
  <c r="CY360" i="3"/>
  <c r="CZ360" i="3"/>
  <c r="DA360" i="3"/>
  <c r="A361" i="3"/>
  <c r="CX361" i="3"/>
  <c r="CY361" i="3"/>
  <c r="CZ361" i="3"/>
  <c r="DA361" i="3"/>
  <c r="A362" i="3"/>
  <c r="CX362" i="3"/>
  <c r="CY362" i="3"/>
  <c r="CZ362" i="3"/>
  <c r="DA362" i="3"/>
  <c r="A363" i="3"/>
  <c r="CX363" i="3"/>
  <c r="CY363" i="3"/>
  <c r="CZ363" i="3"/>
  <c r="DA363" i="3"/>
  <c r="A364" i="3"/>
  <c r="CX364" i="3"/>
  <c r="CY364" i="3"/>
  <c r="CZ364" i="3"/>
  <c r="DA364" i="3"/>
  <c r="A365" i="3"/>
  <c r="CX365" i="3"/>
  <c r="CY365" i="3"/>
  <c r="CZ365" i="3"/>
  <c r="DA365" i="3"/>
  <c r="A366" i="3"/>
  <c r="CX366" i="3"/>
  <c r="CY366" i="3"/>
  <c r="CZ366" i="3"/>
  <c r="DA366" i="3"/>
  <c r="A367" i="3"/>
  <c r="CX367" i="3"/>
  <c r="CY367" i="3"/>
  <c r="CZ367" i="3"/>
  <c r="DA367" i="3"/>
  <c r="A368" i="3"/>
  <c r="CX368" i="3"/>
  <c r="CY368" i="3"/>
  <c r="CZ368" i="3"/>
  <c r="DA368" i="3"/>
  <c r="A369" i="3"/>
  <c r="CX369" i="3"/>
  <c r="CY369" i="3"/>
  <c r="CZ369" i="3"/>
  <c r="DA369" i="3"/>
  <c r="A370" i="3"/>
  <c r="CX370" i="3"/>
  <c r="CY370" i="3"/>
  <c r="CZ370" i="3"/>
  <c r="DA370" i="3"/>
  <c r="A371" i="3"/>
  <c r="CX371" i="3"/>
  <c r="CY371" i="3"/>
  <c r="CZ371" i="3"/>
  <c r="DA371" i="3"/>
  <c r="A372" i="3"/>
  <c r="CX372" i="3"/>
  <c r="CY372" i="3"/>
  <c r="CZ372" i="3"/>
  <c r="DA372" i="3"/>
  <c r="A373" i="3"/>
  <c r="CX373" i="3"/>
  <c r="CY373" i="3"/>
  <c r="CZ373" i="3"/>
  <c r="DA373" i="3"/>
  <c r="A374" i="3"/>
  <c r="CX374" i="3"/>
  <c r="CY374" i="3"/>
  <c r="CZ374" i="3"/>
  <c r="DA374" i="3"/>
  <c r="A375" i="3"/>
  <c r="CX375" i="3"/>
  <c r="CY375" i="3"/>
  <c r="CZ375" i="3"/>
  <c r="DA375" i="3"/>
  <c r="A376" i="3"/>
  <c r="CX376" i="3"/>
  <c r="CY376" i="3"/>
  <c r="CZ376" i="3"/>
  <c r="DA376" i="3"/>
  <c r="A377" i="3"/>
  <c r="CX377" i="3"/>
  <c r="CY377" i="3"/>
  <c r="CZ377" i="3"/>
  <c r="DA377" i="3"/>
  <c r="A378" i="3"/>
  <c r="CX378" i="3"/>
  <c r="CY378" i="3"/>
  <c r="CZ378" i="3"/>
  <c r="DA378" i="3"/>
  <c r="A379" i="3"/>
  <c r="CX379" i="3"/>
  <c r="CY379" i="3"/>
  <c r="CZ379" i="3"/>
  <c r="DA379" i="3"/>
  <c r="A380" i="3"/>
  <c r="CX380" i="3"/>
  <c r="CY380" i="3"/>
  <c r="CZ380" i="3"/>
  <c r="DA380" i="3"/>
  <c r="A381" i="3"/>
  <c r="CX381" i="3"/>
  <c r="CY381" i="3"/>
  <c r="CZ381" i="3"/>
  <c r="DA381" i="3"/>
  <c r="A382" i="3"/>
  <c r="CX382" i="3"/>
  <c r="CY382" i="3"/>
  <c r="CZ382" i="3"/>
  <c r="DA382" i="3"/>
  <c r="A383" i="3"/>
  <c r="CX383" i="3"/>
  <c r="CY383" i="3"/>
  <c r="CZ383" i="3"/>
  <c r="DA383" i="3"/>
  <c r="A384" i="3"/>
  <c r="CX384" i="3"/>
  <c r="CY384" i="3"/>
  <c r="CZ384" i="3"/>
  <c r="DA384" i="3"/>
  <c r="A385" i="3"/>
  <c r="CX385" i="3"/>
  <c r="CY385" i="3"/>
  <c r="CZ385" i="3"/>
  <c r="DA385" i="3"/>
  <c r="A386" i="3"/>
  <c r="CX386" i="3"/>
  <c r="CY386" i="3"/>
  <c r="CZ386" i="3"/>
  <c r="DA386" i="3"/>
  <c r="A387" i="3"/>
  <c r="CX387" i="3"/>
  <c r="CY387" i="3"/>
  <c r="CZ387" i="3"/>
  <c r="DA387" i="3"/>
  <c r="A388" i="3"/>
  <c r="CX388" i="3"/>
  <c r="CY388" i="3"/>
  <c r="CZ388" i="3"/>
  <c r="DA388" i="3"/>
  <c r="A389" i="3"/>
  <c r="CX389" i="3"/>
  <c r="CY389" i="3"/>
  <c r="CZ389" i="3"/>
  <c r="DA389" i="3"/>
  <c r="A390" i="3"/>
  <c r="CX390" i="3"/>
  <c r="CY390" i="3"/>
  <c r="CZ390" i="3"/>
  <c r="DA390" i="3"/>
  <c r="A391" i="3"/>
  <c r="CX391" i="3"/>
  <c r="CY391" i="3"/>
  <c r="CZ391" i="3"/>
  <c r="DA391" i="3"/>
  <c r="A392" i="3"/>
  <c r="CX392" i="3"/>
  <c r="CY392" i="3"/>
  <c r="CZ392" i="3"/>
  <c r="DA392" i="3"/>
  <c r="A393" i="3"/>
  <c r="CX393" i="3"/>
  <c r="CY393" i="3"/>
  <c r="CZ393" i="3"/>
  <c r="DA393" i="3"/>
  <c r="A394" i="3"/>
  <c r="CX394" i="3"/>
  <c r="CY394" i="3"/>
  <c r="CZ394" i="3"/>
  <c r="DA394" i="3"/>
  <c r="A395" i="3"/>
  <c r="CX395" i="3"/>
  <c r="CY395" i="3"/>
  <c r="CZ395" i="3"/>
  <c r="DA395" i="3"/>
  <c r="A396" i="3"/>
  <c r="CX396" i="3"/>
  <c r="CY396" i="3"/>
  <c r="CZ396" i="3"/>
  <c r="DA396" i="3"/>
  <c r="A397" i="3"/>
  <c r="CX397" i="3"/>
  <c r="CY397" i="3"/>
  <c r="CZ397" i="3"/>
  <c r="DA397" i="3"/>
  <c r="A398" i="3"/>
  <c r="CX398" i="3"/>
  <c r="CY398" i="3"/>
  <c r="CZ398" i="3"/>
  <c r="DA398" i="3"/>
  <c r="A399" i="3"/>
  <c r="CX399" i="3"/>
  <c r="CY399" i="3"/>
  <c r="CZ399" i="3"/>
  <c r="DA399" i="3"/>
  <c r="A400" i="3"/>
  <c r="CX400" i="3"/>
  <c r="CY400" i="3"/>
  <c r="CZ400" i="3"/>
  <c r="DA400" i="3"/>
  <c r="A401" i="3"/>
  <c r="CX401" i="3"/>
  <c r="CY401" i="3"/>
  <c r="CZ401" i="3"/>
  <c r="DA401" i="3"/>
  <c r="A402" i="3"/>
  <c r="CX402" i="3"/>
  <c r="CY402" i="3"/>
  <c r="CZ402" i="3"/>
  <c r="DA402" i="3"/>
  <c r="A403" i="3"/>
  <c r="CX403" i="3"/>
  <c r="CY403" i="3"/>
  <c r="CZ403" i="3"/>
  <c r="DA403" i="3"/>
  <c r="A404" i="3"/>
  <c r="CX404" i="3"/>
  <c r="CY404" i="3"/>
  <c r="CZ404" i="3"/>
  <c r="DA404" i="3"/>
  <c r="A405" i="3"/>
  <c r="CX405" i="3"/>
  <c r="CY405" i="3"/>
  <c r="CZ405" i="3"/>
  <c r="DA405" i="3"/>
  <c r="A406" i="3"/>
  <c r="CX406" i="3"/>
  <c r="CY406" i="3"/>
  <c r="CZ406" i="3"/>
  <c r="DA406" i="3"/>
  <c r="A407" i="3"/>
  <c r="CX407" i="3"/>
  <c r="CY407" i="3"/>
  <c r="CZ407" i="3"/>
  <c r="DA407" i="3"/>
  <c r="A408" i="3"/>
  <c r="CX408" i="3"/>
  <c r="CY408" i="3"/>
  <c r="CZ408" i="3"/>
  <c r="DA408" i="3"/>
  <c r="A409" i="3"/>
  <c r="CX409" i="3"/>
  <c r="CY409" i="3"/>
  <c r="CZ409" i="3"/>
  <c r="DA409" i="3"/>
  <c r="A410" i="3"/>
  <c r="CX410" i="3"/>
  <c r="CY410" i="3"/>
  <c r="CZ410" i="3"/>
  <c r="DA410" i="3"/>
  <c r="A411" i="3"/>
  <c r="CX411" i="3"/>
  <c r="CY411" i="3"/>
  <c r="CZ411" i="3"/>
  <c r="DA411" i="3"/>
  <c r="A412" i="3"/>
  <c r="CX412" i="3"/>
  <c r="CY412" i="3"/>
  <c r="CZ412" i="3"/>
  <c r="DA412" i="3"/>
  <c r="A413" i="3"/>
  <c r="CX413" i="3"/>
  <c r="CY413" i="3"/>
  <c r="CZ413" i="3"/>
  <c r="DA413" i="3"/>
  <c r="A414" i="3"/>
  <c r="CX414" i="3"/>
  <c r="CY414" i="3"/>
  <c r="CZ414" i="3"/>
  <c r="DA414" i="3"/>
  <c r="A415" i="3"/>
  <c r="CX415" i="3"/>
  <c r="CY415" i="3"/>
  <c r="CZ415" i="3"/>
  <c r="DA415" i="3"/>
  <c r="A416" i="3"/>
  <c r="CX416" i="3"/>
  <c r="CY416" i="3"/>
  <c r="CZ416" i="3"/>
  <c r="DA416" i="3"/>
  <c r="A417" i="3"/>
  <c r="CX417" i="3"/>
  <c r="CY417" i="3"/>
  <c r="CZ417" i="3"/>
  <c r="DA417" i="3"/>
  <c r="A418" i="3"/>
  <c r="CX418" i="3"/>
  <c r="CY418" i="3"/>
  <c r="CZ418" i="3"/>
  <c r="DA418" i="3"/>
  <c r="A419" i="3"/>
  <c r="CX419" i="3"/>
  <c r="CY419" i="3"/>
  <c r="CZ419" i="3"/>
  <c r="DA419" i="3"/>
  <c r="A420" i="3"/>
  <c r="CX420" i="3"/>
  <c r="CY420" i="3"/>
  <c r="CZ420" i="3"/>
  <c r="DA420" i="3"/>
  <c r="A421" i="3"/>
  <c r="CX421" i="3"/>
  <c r="CY421" i="3"/>
  <c r="CZ421" i="3"/>
  <c r="DA421" i="3"/>
  <c r="A422" i="3"/>
  <c r="CX422" i="3"/>
  <c r="CY422" i="3"/>
  <c r="CZ422" i="3"/>
  <c r="DA422" i="3"/>
  <c r="A423" i="3"/>
  <c r="CX423" i="3"/>
  <c r="CY423" i="3"/>
  <c r="CZ423" i="3"/>
  <c r="DA423" i="3"/>
  <c r="A424" i="3"/>
  <c r="CX424" i="3"/>
  <c r="CY424" i="3"/>
  <c r="CZ424" i="3"/>
  <c r="DA424" i="3"/>
  <c r="A425" i="3"/>
  <c r="CX425" i="3"/>
  <c r="CY425" i="3"/>
  <c r="CZ425" i="3"/>
  <c r="DA425" i="3"/>
  <c r="A426" i="3"/>
  <c r="CX426" i="3"/>
  <c r="CY426" i="3"/>
  <c r="CZ426" i="3"/>
  <c r="DA426" i="3"/>
  <c r="A427" i="3"/>
  <c r="CX427" i="3"/>
  <c r="CY427" i="3"/>
  <c r="CZ427" i="3"/>
  <c r="DA427" i="3"/>
  <c r="A428" i="3"/>
  <c r="CX428" i="3"/>
  <c r="CY428" i="3"/>
  <c r="CZ428" i="3"/>
  <c r="DA428" i="3"/>
  <c r="A429" i="3"/>
  <c r="CX429" i="3"/>
  <c r="CY429" i="3"/>
  <c r="CZ429" i="3"/>
  <c r="DA429" i="3"/>
  <c r="A430" i="3"/>
  <c r="CX430" i="3"/>
  <c r="CY430" i="3"/>
  <c r="CZ430" i="3"/>
  <c r="DA430" i="3"/>
  <c r="A431" i="3"/>
  <c r="CX431" i="3"/>
  <c r="CY431" i="3"/>
  <c r="CZ431" i="3"/>
  <c r="DA431" i="3"/>
  <c r="A432" i="3"/>
  <c r="CX432" i="3"/>
  <c r="CY432" i="3"/>
  <c r="CZ432" i="3"/>
  <c r="DA432" i="3"/>
  <c r="A433" i="3"/>
  <c r="CX433" i="3"/>
  <c r="CY433" i="3"/>
  <c r="CZ433" i="3"/>
  <c r="DA433" i="3"/>
  <c r="A434" i="3"/>
  <c r="CX434" i="3"/>
  <c r="CY434" i="3"/>
  <c r="CZ434" i="3"/>
  <c r="DA434" i="3"/>
  <c r="A435" i="3"/>
  <c r="CX435" i="3"/>
  <c r="CY435" i="3"/>
  <c r="CZ435" i="3"/>
  <c r="DA435" i="3"/>
  <c r="A436" i="3"/>
  <c r="CX436" i="3"/>
  <c r="CY436" i="3"/>
  <c r="CZ436" i="3"/>
  <c r="DA436" i="3"/>
  <c r="A437" i="3"/>
  <c r="CX437" i="3"/>
  <c r="CY437" i="3"/>
  <c r="CZ437" i="3"/>
  <c r="DA437" i="3"/>
  <c r="A438" i="3"/>
  <c r="CX438" i="3"/>
  <c r="CY438" i="3"/>
  <c r="CZ438" i="3"/>
  <c r="DA438" i="3"/>
  <c r="A439" i="3"/>
  <c r="CX439" i="3"/>
  <c r="CY439" i="3"/>
  <c r="CZ439" i="3"/>
  <c r="DA439" i="3"/>
  <c r="A440" i="3"/>
  <c r="CX440" i="3"/>
  <c r="CY440" i="3"/>
  <c r="CZ440" i="3"/>
  <c r="DA440" i="3"/>
  <c r="A441" i="3"/>
  <c r="CX441" i="3"/>
  <c r="CY441" i="3"/>
  <c r="CZ441" i="3"/>
  <c r="DA441" i="3"/>
  <c r="A442" i="3"/>
  <c r="CX442" i="3"/>
  <c r="CY442" i="3"/>
  <c r="CZ442" i="3"/>
  <c r="DA442" i="3"/>
  <c r="A443" i="3"/>
  <c r="CX443" i="3"/>
  <c r="CY443" i="3"/>
  <c r="CZ443" i="3"/>
  <c r="DA443" i="3"/>
  <c r="A444" i="3"/>
  <c r="CX444" i="3"/>
  <c r="CY444" i="3"/>
  <c r="CZ444" i="3"/>
  <c r="DA444" i="3"/>
  <c r="A445" i="3"/>
  <c r="CX445" i="3"/>
  <c r="CY445" i="3"/>
  <c r="CZ445" i="3"/>
  <c r="DA445" i="3"/>
  <c r="A446" i="3"/>
  <c r="CX446" i="3"/>
  <c r="CY446" i="3"/>
  <c r="CZ446" i="3"/>
  <c r="DA446" i="3"/>
  <c r="A447" i="3"/>
  <c r="CX447" i="3"/>
  <c r="CY447" i="3"/>
  <c r="CZ447" i="3"/>
  <c r="DA447" i="3"/>
  <c r="A448" i="3"/>
  <c r="CX448" i="3"/>
  <c r="CY448" i="3"/>
  <c r="CZ448" i="3"/>
  <c r="DA448" i="3"/>
  <c r="A449" i="3"/>
  <c r="CX449" i="3"/>
  <c r="CY449" i="3"/>
  <c r="CZ449" i="3"/>
  <c r="DA449" i="3"/>
  <c r="A450" i="3"/>
  <c r="CX450" i="3"/>
  <c r="CY450" i="3"/>
  <c r="CZ450" i="3"/>
  <c r="DA450" i="3"/>
  <c r="A451" i="3"/>
  <c r="CX451" i="3"/>
  <c r="CY451" i="3"/>
  <c r="CZ451" i="3"/>
  <c r="DA451" i="3"/>
  <c r="A452" i="3"/>
  <c r="CX452" i="3"/>
  <c r="CY452" i="3"/>
  <c r="CZ452" i="3"/>
  <c r="DA452" i="3"/>
  <c r="A453" i="3"/>
  <c r="CX453" i="3"/>
  <c r="CY453" i="3"/>
  <c r="CZ453" i="3"/>
  <c r="DA453" i="3"/>
  <c r="A454" i="3"/>
  <c r="CX454" i="3"/>
  <c r="CY454" i="3"/>
  <c r="CZ454" i="3"/>
  <c r="DA454" i="3"/>
  <c r="A455" i="3"/>
  <c r="CX455" i="3"/>
  <c r="CY455" i="3"/>
  <c r="CZ455" i="3"/>
  <c r="DA455" i="3"/>
  <c r="A456" i="3"/>
  <c r="CX456" i="3"/>
  <c r="CY456" i="3"/>
  <c r="CZ456" i="3"/>
  <c r="DA456" i="3"/>
  <c r="A457" i="3"/>
  <c r="CX457" i="3"/>
  <c r="CY457" i="3"/>
  <c r="CZ457" i="3"/>
  <c r="DA457" i="3"/>
  <c r="A458" i="3"/>
  <c r="CX458" i="3"/>
  <c r="CY458" i="3"/>
  <c r="CZ458" i="3"/>
  <c r="DA458" i="3"/>
  <c r="A459" i="3"/>
  <c r="CX459" i="3"/>
  <c r="CY459" i="3"/>
  <c r="CZ459" i="3"/>
  <c r="DA459" i="3"/>
  <c r="A460" i="3"/>
  <c r="CX460" i="3"/>
  <c r="CY460" i="3"/>
  <c r="CZ460" i="3"/>
  <c r="DA460" i="3"/>
  <c r="A461" i="3"/>
  <c r="CX461" i="3"/>
  <c r="CY461" i="3"/>
  <c r="CZ461" i="3"/>
  <c r="DA461" i="3"/>
  <c r="A462" i="3"/>
  <c r="CX462" i="3"/>
  <c r="CY462" i="3"/>
  <c r="CZ462" i="3"/>
  <c r="DA462" i="3"/>
  <c r="A463" i="3"/>
  <c r="CX463" i="3"/>
  <c r="CY463" i="3"/>
  <c r="CZ463" i="3"/>
  <c r="DA463" i="3"/>
  <c r="A464" i="3"/>
  <c r="CX464" i="3"/>
  <c r="CY464" i="3"/>
  <c r="CZ464" i="3"/>
  <c r="DA464" i="3"/>
  <c r="A465" i="3"/>
  <c r="CX465" i="3"/>
  <c r="CY465" i="3"/>
  <c r="CZ465" i="3"/>
  <c r="DA465" i="3"/>
  <c r="A466" i="3"/>
  <c r="CX466" i="3"/>
  <c r="CY466" i="3"/>
  <c r="CZ466" i="3"/>
  <c r="DA466" i="3"/>
  <c r="A467" i="3"/>
  <c r="CX467" i="3"/>
  <c r="CY467" i="3"/>
  <c r="CZ467" i="3"/>
  <c r="DA467" i="3"/>
  <c r="A468" i="3"/>
  <c r="CX468" i="3"/>
  <c r="CY468" i="3"/>
  <c r="CZ468" i="3"/>
  <c r="DA468" i="3"/>
  <c r="A469" i="3"/>
  <c r="CX469" i="3"/>
  <c r="CY469" i="3"/>
  <c r="CZ469" i="3"/>
  <c r="DA469" i="3"/>
  <c r="A470" i="3"/>
  <c r="CX470" i="3"/>
  <c r="CY470" i="3"/>
  <c r="CZ470" i="3"/>
  <c r="DA470" i="3"/>
  <c r="A471" i="3"/>
  <c r="CX471" i="3"/>
  <c r="CY471" i="3"/>
  <c r="CZ471" i="3"/>
  <c r="DA471" i="3"/>
  <c r="A472" i="3"/>
  <c r="CX472" i="3"/>
  <c r="CY472" i="3"/>
  <c r="CZ472" i="3"/>
  <c r="DA472" i="3"/>
  <c r="A473" i="3"/>
  <c r="CX473" i="3"/>
  <c r="CY473" i="3"/>
  <c r="CZ473" i="3"/>
  <c r="DA473" i="3"/>
  <c r="A474" i="3"/>
  <c r="CX474" i="3"/>
  <c r="CY474" i="3"/>
  <c r="CZ474" i="3"/>
  <c r="DA474" i="3"/>
  <c r="A475" i="3"/>
  <c r="CX475" i="3"/>
  <c r="CY475" i="3"/>
  <c r="CZ475" i="3"/>
  <c r="DA475" i="3"/>
  <c r="A476" i="3"/>
  <c r="CX476" i="3"/>
  <c r="CY476" i="3"/>
  <c r="CZ476" i="3"/>
  <c r="DA476" i="3"/>
  <c r="A477" i="3"/>
  <c r="CX477" i="3"/>
  <c r="CY477" i="3"/>
  <c r="CZ477" i="3"/>
  <c r="DA477" i="3"/>
  <c r="A478" i="3"/>
  <c r="CX478" i="3"/>
  <c r="CY478" i="3"/>
  <c r="CZ478" i="3"/>
  <c r="DA478" i="3"/>
  <c r="A479" i="3"/>
  <c r="CX479" i="3"/>
  <c r="CY479" i="3"/>
  <c r="CZ479" i="3"/>
  <c r="DA479" i="3"/>
  <c r="A480" i="3"/>
  <c r="CX480" i="3"/>
  <c r="CY480" i="3"/>
  <c r="CZ480" i="3"/>
  <c r="DA480" i="3"/>
  <c r="A481" i="3"/>
  <c r="CX481" i="3"/>
  <c r="CY481" i="3"/>
  <c r="CZ481" i="3"/>
  <c r="DA481" i="3"/>
  <c r="A482" i="3"/>
  <c r="CX482" i="3"/>
  <c r="CY482" i="3"/>
  <c r="CZ482" i="3"/>
  <c r="DA482" i="3"/>
  <c r="A483" i="3"/>
  <c r="CX483" i="3"/>
  <c r="CY483" i="3"/>
  <c r="CZ483" i="3"/>
  <c r="DA483" i="3"/>
  <c r="A484" i="3"/>
  <c r="CX484" i="3"/>
  <c r="CY484" i="3"/>
  <c r="CZ484" i="3"/>
  <c r="DA484" i="3"/>
  <c r="A485" i="3"/>
  <c r="CX485" i="3"/>
  <c r="CY485" i="3"/>
  <c r="CZ485" i="3"/>
  <c r="DA485" i="3"/>
  <c r="A486" i="3"/>
  <c r="CY486" i="3"/>
  <c r="CZ486" i="3"/>
  <c r="DA486" i="3"/>
  <c r="A487" i="3"/>
  <c r="CY487" i="3"/>
  <c r="CZ487" i="3"/>
  <c r="DA487" i="3"/>
  <c r="A488" i="3"/>
  <c r="CY488" i="3"/>
  <c r="CZ488" i="3"/>
  <c r="DA488" i="3"/>
  <c r="A489" i="3"/>
  <c r="CY489" i="3"/>
  <c r="CZ489" i="3"/>
  <c r="DA489" i="3"/>
  <c r="A490" i="3"/>
  <c r="CY490" i="3"/>
  <c r="CZ490" i="3"/>
  <c r="DA490" i="3"/>
  <c r="A491" i="3"/>
  <c r="CY491" i="3"/>
  <c r="CZ491" i="3"/>
  <c r="DA491" i="3"/>
  <c r="A492" i="3"/>
  <c r="CY492" i="3"/>
  <c r="CZ492" i="3"/>
  <c r="DA492" i="3"/>
  <c r="A493" i="3"/>
  <c r="CY493" i="3"/>
  <c r="CZ493" i="3"/>
  <c r="DA493" i="3"/>
  <c r="A494" i="3"/>
  <c r="CY494" i="3"/>
  <c r="CZ494" i="3"/>
  <c r="DA494" i="3"/>
  <c r="A495" i="3"/>
  <c r="CY495" i="3"/>
  <c r="CZ495" i="3"/>
  <c r="DA495" i="3"/>
  <c r="A496" i="3"/>
  <c r="CY496" i="3"/>
  <c r="CZ496" i="3"/>
  <c r="DA496" i="3"/>
  <c r="A497" i="3"/>
  <c r="CY497" i="3"/>
  <c r="CZ497" i="3"/>
  <c r="DA497" i="3"/>
  <c r="A498" i="3"/>
  <c r="CY498" i="3"/>
  <c r="CZ498" i="3"/>
  <c r="DA498" i="3"/>
  <c r="A499" i="3"/>
  <c r="CY499" i="3"/>
  <c r="CZ499" i="3"/>
  <c r="DA499" i="3"/>
  <c r="A500" i="3"/>
  <c r="CY500" i="3"/>
  <c r="CZ500" i="3"/>
  <c r="DA500" i="3"/>
  <c r="A501" i="3"/>
  <c r="CX501" i="3"/>
  <c r="CY501" i="3"/>
  <c r="CZ501" i="3"/>
  <c r="DA501" i="3"/>
  <c r="A502" i="3"/>
  <c r="CX502" i="3"/>
  <c r="CY502" i="3"/>
  <c r="CZ502" i="3"/>
  <c r="DA502" i="3"/>
  <c r="A503" i="3"/>
  <c r="CX503" i="3"/>
  <c r="CY503" i="3"/>
  <c r="CZ503" i="3"/>
  <c r="DA503" i="3"/>
  <c r="A504" i="3"/>
  <c r="CX504" i="3"/>
  <c r="CY504" i="3"/>
  <c r="CZ504" i="3"/>
  <c r="DA504" i="3"/>
  <c r="A505" i="3"/>
  <c r="CX505" i="3"/>
  <c r="CY505" i="3"/>
  <c r="CZ505" i="3"/>
  <c r="DA505" i="3"/>
  <c r="A506" i="3"/>
  <c r="CX506" i="3"/>
  <c r="CY506" i="3"/>
  <c r="CZ506" i="3"/>
  <c r="DA506" i="3"/>
  <c r="A507" i="3"/>
  <c r="CX507" i="3"/>
  <c r="CY507" i="3"/>
  <c r="CZ507" i="3"/>
  <c r="DA507" i="3"/>
  <c r="A508" i="3"/>
  <c r="CX508" i="3"/>
  <c r="CY508" i="3"/>
  <c r="CZ508" i="3"/>
  <c r="DA508" i="3"/>
  <c r="A509" i="3"/>
  <c r="CX509" i="3"/>
  <c r="CY509" i="3"/>
  <c r="CZ509" i="3"/>
  <c r="DA509" i="3"/>
  <c r="A510" i="3"/>
  <c r="CX510" i="3"/>
  <c r="CY510" i="3"/>
  <c r="CZ510" i="3"/>
  <c r="DA510" i="3"/>
  <c r="A511" i="3"/>
  <c r="CX511" i="3"/>
  <c r="CY511" i="3"/>
  <c r="CZ511" i="3"/>
  <c r="DA511" i="3"/>
  <c r="A512" i="3"/>
  <c r="CX512" i="3"/>
  <c r="CY512" i="3"/>
  <c r="CZ512" i="3"/>
  <c r="DA512" i="3"/>
  <c r="A513" i="3"/>
  <c r="CX513" i="3"/>
  <c r="CY513" i="3"/>
  <c r="CZ513" i="3"/>
  <c r="DA513" i="3"/>
  <c r="A514" i="3"/>
  <c r="CX514" i="3"/>
  <c r="CY514" i="3"/>
  <c r="CZ514" i="3"/>
  <c r="DA514" i="3"/>
  <c r="A515" i="3"/>
  <c r="CX515" i="3"/>
  <c r="CY515" i="3"/>
  <c r="CZ515" i="3"/>
  <c r="DA515" i="3"/>
  <c r="A516" i="3"/>
  <c r="CX516" i="3"/>
  <c r="CY516" i="3"/>
  <c r="CZ516" i="3"/>
  <c r="DA516" i="3"/>
  <c r="A517" i="3"/>
  <c r="CX517" i="3"/>
  <c r="CY517" i="3"/>
  <c r="CZ517" i="3"/>
  <c r="DA517" i="3"/>
  <c r="A518" i="3"/>
  <c r="CX518" i="3"/>
  <c r="CY518" i="3"/>
  <c r="CZ518" i="3"/>
  <c r="DA518" i="3"/>
  <c r="A519" i="3"/>
  <c r="CX519" i="3"/>
  <c r="CY519" i="3"/>
  <c r="CZ519" i="3"/>
  <c r="DA519" i="3"/>
  <c r="A520" i="3"/>
  <c r="CX520" i="3"/>
  <c r="CY520" i="3"/>
  <c r="CZ520" i="3"/>
  <c r="DA520" i="3"/>
  <c r="A521" i="3"/>
  <c r="CX521" i="3"/>
  <c r="CY521" i="3"/>
  <c r="CZ521" i="3"/>
  <c r="DA521" i="3"/>
  <c r="A522" i="3"/>
  <c r="CX522" i="3"/>
  <c r="CY522" i="3"/>
  <c r="CZ522" i="3"/>
  <c r="DA522" i="3"/>
  <c r="A523" i="3"/>
  <c r="CX523" i="3"/>
  <c r="CY523" i="3"/>
  <c r="CZ523" i="3"/>
  <c r="DA523" i="3"/>
  <c r="A524" i="3"/>
  <c r="CX524" i="3"/>
  <c r="CY524" i="3"/>
  <c r="CZ524" i="3"/>
  <c r="DA524" i="3"/>
  <c r="A525" i="3"/>
  <c r="CX525" i="3"/>
  <c r="CY525" i="3"/>
  <c r="CZ525" i="3"/>
  <c r="DA525" i="3"/>
  <c r="A526" i="3"/>
  <c r="CX526" i="3"/>
  <c r="CY526" i="3"/>
  <c r="CZ526" i="3"/>
  <c r="DA526" i="3"/>
  <c r="A527" i="3"/>
  <c r="CX527" i="3"/>
  <c r="CY527" i="3"/>
  <c r="CZ527" i="3"/>
  <c r="DA527" i="3"/>
  <c r="A528" i="3"/>
  <c r="CX528" i="3"/>
  <c r="CY528" i="3"/>
  <c r="CZ528" i="3"/>
  <c r="DA528" i="3"/>
  <c r="A529" i="3"/>
  <c r="CX529" i="3"/>
  <c r="CY529" i="3"/>
  <c r="CZ529" i="3"/>
  <c r="DA529" i="3"/>
  <c r="A530" i="3"/>
  <c r="CX530" i="3"/>
  <c r="CY530" i="3"/>
  <c r="CZ530" i="3"/>
  <c r="DA530" i="3"/>
  <c r="A531" i="3"/>
  <c r="CX531" i="3"/>
  <c r="CY531" i="3"/>
  <c r="CZ531" i="3"/>
  <c r="DA531" i="3"/>
  <c r="A532" i="3"/>
  <c r="CX532" i="3"/>
  <c r="CY532" i="3"/>
  <c r="CZ532" i="3"/>
  <c r="DA532" i="3"/>
  <c r="A533" i="3"/>
  <c r="CX533" i="3"/>
  <c r="CY533" i="3"/>
  <c r="CZ533" i="3"/>
  <c r="DA533" i="3"/>
  <c r="A534" i="3"/>
  <c r="CX534" i="3"/>
  <c r="CY534" i="3"/>
  <c r="CZ534" i="3"/>
  <c r="DA534" i="3"/>
  <c r="A535" i="3"/>
  <c r="CX535" i="3"/>
  <c r="CY535" i="3"/>
  <c r="CZ535" i="3"/>
  <c r="DA535" i="3"/>
  <c r="A536" i="3"/>
  <c r="CX536" i="3"/>
  <c r="CY536" i="3"/>
  <c r="CZ536" i="3"/>
  <c r="DA536" i="3"/>
  <c r="A537" i="3"/>
  <c r="CX537" i="3"/>
  <c r="CY537" i="3"/>
  <c r="CZ537" i="3"/>
  <c r="DA537" i="3"/>
  <c r="A538" i="3"/>
  <c r="CX538" i="3"/>
  <c r="CY538" i="3"/>
  <c r="CZ538" i="3"/>
  <c r="DA538" i="3"/>
  <c r="A539" i="3"/>
  <c r="CX539" i="3"/>
  <c r="CY539" i="3"/>
  <c r="CZ539" i="3"/>
  <c r="DA539" i="3"/>
  <c r="A540" i="3"/>
  <c r="CX540" i="3"/>
  <c r="CY540" i="3"/>
  <c r="CZ540" i="3"/>
  <c r="DA540" i="3"/>
  <c r="A541" i="3"/>
  <c r="CX541" i="3"/>
  <c r="CY541" i="3"/>
  <c r="CZ541" i="3"/>
  <c r="DA541" i="3"/>
  <c r="A542" i="3"/>
  <c r="CX542" i="3"/>
  <c r="CY542" i="3"/>
  <c r="CZ542" i="3"/>
  <c r="DA542" i="3"/>
  <c r="A543" i="3"/>
  <c r="CX543" i="3"/>
  <c r="CY543" i="3"/>
  <c r="CZ543" i="3"/>
  <c r="DA543" i="3"/>
  <c r="A544" i="3"/>
  <c r="CX544" i="3"/>
  <c r="CY544" i="3"/>
  <c r="CZ544" i="3"/>
  <c r="DA544" i="3"/>
  <c r="A545" i="3"/>
  <c r="CX545" i="3"/>
  <c r="CY545" i="3"/>
  <c r="CZ545" i="3"/>
  <c r="DA545" i="3"/>
  <c r="A546" i="3"/>
  <c r="CX546" i="3"/>
  <c r="CY546" i="3"/>
  <c r="CZ546" i="3"/>
  <c r="DA546" i="3"/>
  <c r="A547" i="3"/>
  <c r="CX547" i="3"/>
  <c r="CY547" i="3"/>
  <c r="CZ547" i="3"/>
  <c r="DA547" i="3"/>
  <c r="A548" i="3"/>
  <c r="CX548" i="3"/>
  <c r="CY548" i="3"/>
  <c r="CZ548" i="3"/>
  <c r="DA548" i="3"/>
  <c r="A549" i="3"/>
  <c r="CX549" i="3"/>
  <c r="CY549" i="3"/>
  <c r="CZ549" i="3"/>
  <c r="DA549" i="3"/>
  <c r="A550" i="3"/>
  <c r="CX550" i="3"/>
  <c r="CY550" i="3"/>
  <c r="CZ550" i="3"/>
  <c r="DA550" i="3"/>
  <c r="A551" i="3"/>
  <c r="CX551" i="3"/>
  <c r="CY551" i="3"/>
  <c r="CZ551" i="3"/>
  <c r="DA551" i="3"/>
  <c r="A552" i="3"/>
  <c r="CX552" i="3"/>
  <c r="CY552" i="3"/>
  <c r="CZ552" i="3"/>
  <c r="DA552" i="3"/>
  <c r="A553" i="3"/>
  <c r="CX553" i="3"/>
  <c r="CY553" i="3"/>
  <c r="CZ553" i="3"/>
  <c r="DA553" i="3"/>
  <c r="A554" i="3"/>
  <c r="CX554" i="3"/>
  <c r="CY554" i="3"/>
  <c r="CZ554" i="3"/>
  <c r="DA554" i="3"/>
  <c r="A555" i="3"/>
  <c r="CX555" i="3"/>
  <c r="CY555" i="3"/>
  <c r="CZ555" i="3"/>
  <c r="DA555" i="3"/>
  <c r="A556" i="3"/>
  <c r="CX556" i="3"/>
  <c r="CY556" i="3"/>
  <c r="CZ556" i="3"/>
  <c r="DA556" i="3"/>
  <c r="A557" i="3"/>
  <c r="CX557" i="3"/>
  <c r="CY557" i="3"/>
  <c r="CZ557" i="3"/>
  <c r="DA557" i="3"/>
  <c r="A558" i="3"/>
  <c r="CX558" i="3"/>
  <c r="CY558" i="3"/>
  <c r="CZ558" i="3"/>
  <c r="DA558" i="3"/>
  <c r="A559" i="3"/>
  <c r="CX559" i="3"/>
  <c r="CY559" i="3"/>
  <c r="CZ559" i="3"/>
  <c r="DA559" i="3"/>
  <c r="A560" i="3"/>
  <c r="CX560" i="3"/>
  <c r="CY560" i="3"/>
  <c r="CZ560" i="3"/>
  <c r="DA560" i="3"/>
  <c r="A561" i="3"/>
  <c r="CX561" i="3"/>
  <c r="CY561" i="3"/>
  <c r="CZ561" i="3"/>
  <c r="DA561" i="3"/>
  <c r="A562" i="3"/>
  <c r="CX562" i="3"/>
  <c r="CY562" i="3"/>
  <c r="CZ562" i="3"/>
  <c r="DA562" i="3"/>
  <c r="A563" i="3"/>
  <c r="CX563" i="3"/>
  <c r="CY563" i="3"/>
  <c r="CZ563" i="3"/>
  <c r="DA563" i="3"/>
  <c r="A564" i="3"/>
  <c r="CX564" i="3"/>
  <c r="CY564" i="3"/>
  <c r="CZ564" i="3"/>
  <c r="DA564" i="3"/>
  <c r="A565" i="3"/>
  <c r="CX565" i="3"/>
  <c r="CY565" i="3"/>
  <c r="CZ565" i="3"/>
  <c r="DA565" i="3"/>
  <c r="A566" i="3"/>
  <c r="CX566" i="3"/>
  <c r="CY566" i="3"/>
  <c r="CZ566" i="3"/>
  <c r="DA566" i="3"/>
  <c r="A567" i="3"/>
  <c r="CX567" i="3"/>
  <c r="CY567" i="3"/>
  <c r="CZ567" i="3"/>
  <c r="DA567" i="3"/>
  <c r="A568" i="3"/>
  <c r="CX568" i="3"/>
  <c r="CY568" i="3"/>
  <c r="CZ568" i="3"/>
  <c r="DA568" i="3"/>
  <c r="A569" i="3"/>
  <c r="CX569" i="3"/>
  <c r="CY569" i="3"/>
  <c r="CZ569" i="3"/>
  <c r="DA569" i="3"/>
  <c r="A570" i="3"/>
  <c r="CX570" i="3"/>
  <c r="CY570" i="3"/>
  <c r="CZ570" i="3"/>
  <c r="DA570" i="3"/>
  <c r="A571" i="3"/>
  <c r="CX571" i="3"/>
  <c r="CY571" i="3"/>
  <c r="CZ571" i="3"/>
  <c r="DA571" i="3"/>
  <c r="A572" i="3"/>
  <c r="CX572" i="3"/>
  <c r="CY572" i="3"/>
  <c r="CZ572" i="3"/>
  <c r="DA572" i="3"/>
  <c r="A573" i="3"/>
  <c r="CX573" i="3"/>
  <c r="CY573" i="3"/>
  <c r="CZ573" i="3"/>
  <c r="DA573" i="3"/>
  <c r="A574" i="3"/>
  <c r="CX574" i="3"/>
  <c r="CY574" i="3"/>
  <c r="CZ574" i="3"/>
  <c r="DA574" i="3"/>
  <c r="A575" i="3"/>
  <c r="CX575" i="3"/>
  <c r="CY575" i="3"/>
  <c r="CZ575" i="3"/>
  <c r="DA575" i="3"/>
  <c r="A576" i="3"/>
  <c r="CX576" i="3"/>
  <c r="CY576" i="3"/>
  <c r="CZ576" i="3"/>
  <c r="DA576" i="3"/>
  <c r="A577" i="3"/>
  <c r="CX577" i="3"/>
  <c r="CY577" i="3"/>
  <c r="CZ577" i="3"/>
  <c r="DA577" i="3"/>
  <c r="A578" i="3"/>
  <c r="CX578" i="3"/>
  <c r="CY578" i="3"/>
  <c r="CZ578" i="3"/>
  <c r="DA578" i="3"/>
  <c r="A579" i="3"/>
  <c r="CX579" i="3"/>
  <c r="CY579" i="3"/>
  <c r="CZ579" i="3"/>
  <c r="DA579" i="3"/>
  <c r="A580" i="3"/>
  <c r="CX580" i="3"/>
  <c r="CY580" i="3"/>
  <c r="CZ580" i="3"/>
  <c r="DA580" i="3"/>
  <c r="A581" i="3"/>
  <c r="CX581" i="3"/>
  <c r="CY581" i="3"/>
  <c r="CZ581" i="3"/>
  <c r="DA581" i="3"/>
  <c r="A582" i="3"/>
  <c r="CX582" i="3"/>
  <c r="CY582" i="3"/>
  <c r="CZ582" i="3"/>
  <c r="DA582" i="3"/>
  <c r="A583" i="3"/>
  <c r="CX583" i="3"/>
  <c r="CY583" i="3"/>
  <c r="CZ583" i="3"/>
  <c r="DA583" i="3"/>
  <c r="A584" i="3"/>
  <c r="CX584" i="3"/>
  <c r="CY584" i="3"/>
  <c r="CZ584" i="3"/>
  <c r="DA584" i="3"/>
  <c r="A585" i="3"/>
  <c r="CX585" i="3"/>
  <c r="CY585" i="3"/>
  <c r="CZ585" i="3"/>
  <c r="DA585" i="3"/>
  <c r="A586" i="3"/>
  <c r="CX586" i="3"/>
  <c r="CY586" i="3"/>
  <c r="CZ586" i="3"/>
  <c r="DA586" i="3"/>
  <c r="A587" i="3"/>
  <c r="CX587" i="3"/>
  <c r="CY587" i="3"/>
  <c r="CZ587" i="3"/>
  <c r="DA587" i="3"/>
  <c r="A588" i="3"/>
  <c r="CX588" i="3"/>
  <c r="CY588" i="3"/>
  <c r="CZ588" i="3"/>
  <c r="DA588" i="3"/>
  <c r="A589" i="3"/>
  <c r="CX589" i="3"/>
  <c r="CY589" i="3"/>
  <c r="CZ589" i="3"/>
  <c r="DA589" i="3"/>
  <c r="A590" i="3"/>
  <c r="CX590" i="3"/>
  <c r="CY590" i="3"/>
  <c r="CZ590" i="3"/>
  <c r="DA590" i="3"/>
  <c r="A591" i="3"/>
  <c r="CX591" i="3"/>
  <c r="CY591" i="3"/>
  <c r="CZ591" i="3"/>
  <c r="DA591" i="3"/>
  <c r="A592" i="3"/>
  <c r="CX592" i="3"/>
  <c r="CY592" i="3"/>
  <c r="CZ592" i="3"/>
  <c r="DA592" i="3"/>
  <c r="A593" i="3"/>
  <c r="CX593" i="3"/>
  <c r="CY593" i="3"/>
  <c r="CZ593" i="3"/>
  <c r="DA593" i="3"/>
  <c r="A594" i="3"/>
  <c r="CX594" i="3"/>
  <c r="CY594" i="3"/>
  <c r="CZ594" i="3"/>
  <c r="DA594" i="3"/>
  <c r="A595" i="3"/>
  <c r="CX595" i="3"/>
  <c r="CY595" i="3"/>
  <c r="CZ595" i="3"/>
  <c r="DA595" i="3"/>
  <c r="A596" i="3"/>
  <c r="CX596" i="3"/>
  <c r="CY596" i="3"/>
  <c r="CZ596" i="3"/>
  <c r="DA596" i="3"/>
  <c r="A597" i="3"/>
  <c r="CX597" i="3"/>
  <c r="CY597" i="3"/>
  <c r="CZ597" i="3"/>
  <c r="DA597" i="3"/>
  <c r="A598" i="3"/>
  <c r="CX598" i="3"/>
  <c r="CY598" i="3"/>
  <c r="CZ598" i="3"/>
  <c r="DA598" i="3"/>
  <c r="A599" i="3"/>
  <c r="CX599" i="3"/>
  <c r="CY599" i="3"/>
  <c r="CZ599" i="3"/>
  <c r="DA599" i="3"/>
  <c r="A600" i="3"/>
  <c r="CX600" i="3"/>
  <c r="CY600" i="3"/>
  <c r="CZ600" i="3"/>
  <c r="DA600" i="3"/>
  <c r="A601" i="3"/>
  <c r="CX601" i="3"/>
  <c r="CY601" i="3"/>
  <c r="CZ601" i="3"/>
  <c r="DA601" i="3"/>
  <c r="A602" i="3"/>
  <c r="CX602" i="3"/>
  <c r="CY602" i="3"/>
  <c r="CZ602" i="3"/>
  <c r="DA602" i="3"/>
  <c r="A603" i="3"/>
  <c r="CX603" i="3"/>
  <c r="CY603" i="3"/>
  <c r="CZ603" i="3"/>
  <c r="DA603" i="3"/>
  <c r="A604" i="3"/>
  <c r="CX604" i="3"/>
  <c r="CY604" i="3"/>
  <c r="CZ604" i="3"/>
  <c r="DA604" i="3"/>
  <c r="A605" i="3"/>
  <c r="CX605" i="3"/>
  <c r="CY605" i="3"/>
  <c r="CZ605" i="3"/>
  <c r="DA605" i="3"/>
  <c r="A606" i="3"/>
  <c r="CX606" i="3"/>
  <c r="CY606" i="3"/>
  <c r="CZ606" i="3"/>
  <c r="DA606" i="3"/>
  <c r="A607" i="3"/>
  <c r="CX607" i="3"/>
  <c r="CY607" i="3"/>
  <c r="CZ607" i="3"/>
  <c r="DA607" i="3"/>
  <c r="A608" i="3"/>
  <c r="CX608" i="3"/>
  <c r="CY608" i="3"/>
  <c r="CZ608" i="3"/>
  <c r="DA608" i="3"/>
  <c r="A609" i="3"/>
  <c r="CX609" i="3"/>
  <c r="CY609" i="3"/>
  <c r="CZ609" i="3"/>
  <c r="DA609" i="3"/>
  <c r="A610" i="3"/>
  <c r="CX610" i="3"/>
  <c r="CY610" i="3"/>
  <c r="CZ610" i="3"/>
  <c r="DA610" i="3"/>
  <c r="A611" i="3"/>
  <c r="CX611" i="3"/>
  <c r="CY611" i="3"/>
  <c r="CZ611" i="3"/>
  <c r="DA611" i="3"/>
  <c r="A612" i="3"/>
  <c r="CX612" i="3"/>
  <c r="CY612" i="3"/>
  <c r="CZ612" i="3"/>
  <c r="DA612" i="3"/>
  <c r="A613" i="3"/>
  <c r="CX613" i="3"/>
  <c r="CY613" i="3"/>
  <c r="CZ613" i="3"/>
  <c r="DA613" i="3"/>
  <c r="A614" i="3"/>
  <c r="CX614" i="3"/>
  <c r="CY614" i="3"/>
  <c r="CZ614" i="3"/>
  <c r="DA614" i="3"/>
  <c r="A615" i="3"/>
  <c r="CX615" i="3"/>
  <c r="CY615" i="3"/>
  <c r="CZ615" i="3"/>
  <c r="DA615" i="3"/>
  <c r="A616" i="3"/>
  <c r="CX616" i="3"/>
  <c r="CY616" i="3"/>
  <c r="CZ616" i="3"/>
  <c r="DA616" i="3"/>
  <c r="A617" i="3"/>
  <c r="CX617" i="3"/>
  <c r="CY617" i="3"/>
  <c r="CZ617" i="3"/>
  <c r="DA617" i="3"/>
  <c r="A618" i="3"/>
  <c r="CX618" i="3"/>
  <c r="CY618" i="3"/>
  <c r="CZ618" i="3"/>
  <c r="DA618" i="3"/>
  <c r="A619" i="3"/>
  <c r="CX619" i="3"/>
  <c r="CY619" i="3"/>
  <c r="CZ619" i="3"/>
  <c r="DA619" i="3"/>
  <c r="A620" i="3"/>
  <c r="CX620" i="3"/>
  <c r="CY620" i="3"/>
  <c r="CZ620" i="3"/>
  <c r="DA620" i="3"/>
  <c r="A621" i="3"/>
  <c r="CX621" i="3"/>
  <c r="CY621" i="3"/>
  <c r="CZ621" i="3"/>
  <c r="DA621" i="3"/>
  <c r="A622" i="3"/>
  <c r="CX622" i="3"/>
  <c r="CY622" i="3"/>
  <c r="CZ622" i="3"/>
  <c r="DA622" i="3"/>
  <c r="A623" i="3"/>
  <c r="CX623" i="3"/>
  <c r="CY623" i="3"/>
  <c r="CZ623" i="3"/>
  <c r="DA623" i="3"/>
  <c r="A624" i="3"/>
  <c r="CX624" i="3"/>
  <c r="CY624" i="3"/>
  <c r="CZ624" i="3"/>
  <c r="DA624" i="3"/>
  <c r="A625" i="3"/>
  <c r="CX625" i="3"/>
  <c r="CY625" i="3"/>
  <c r="CZ625" i="3"/>
  <c r="DA625" i="3"/>
  <c r="A626" i="3"/>
  <c r="CX626" i="3"/>
  <c r="CY626" i="3"/>
  <c r="CZ626" i="3"/>
  <c r="DA626" i="3"/>
  <c r="A627" i="3"/>
  <c r="CX627" i="3"/>
  <c r="CY627" i="3"/>
  <c r="CZ627" i="3"/>
  <c r="DA627" i="3"/>
  <c r="A628" i="3"/>
  <c r="CX628" i="3"/>
  <c r="CY628" i="3"/>
  <c r="CZ628" i="3"/>
  <c r="DA628" i="3"/>
  <c r="A629" i="3"/>
  <c r="CX629" i="3"/>
  <c r="CY629" i="3"/>
  <c r="CZ629" i="3"/>
  <c r="DA629" i="3"/>
  <c r="A630" i="3"/>
  <c r="CX630" i="3"/>
  <c r="CY630" i="3"/>
  <c r="CZ630" i="3"/>
  <c r="DA630" i="3"/>
  <c r="A631" i="3"/>
  <c r="CX631" i="3"/>
  <c r="CY631" i="3"/>
  <c r="CZ631" i="3"/>
  <c r="DA631" i="3"/>
  <c r="A632" i="3"/>
  <c r="CX632" i="3"/>
  <c r="CY632" i="3"/>
  <c r="CZ632" i="3"/>
  <c r="DA632" i="3"/>
  <c r="A633" i="3"/>
  <c r="CX633" i="3"/>
  <c r="CY633" i="3"/>
  <c r="CZ633" i="3"/>
  <c r="DA633" i="3"/>
  <c r="A634" i="3"/>
  <c r="CX634" i="3"/>
  <c r="CY634" i="3"/>
  <c r="CZ634" i="3"/>
  <c r="DA634" i="3"/>
  <c r="A635" i="3"/>
  <c r="CX635" i="3"/>
  <c r="CY635" i="3"/>
  <c r="CZ635" i="3"/>
  <c r="DA635" i="3"/>
  <c r="A636" i="3"/>
  <c r="CX636" i="3"/>
  <c r="CY636" i="3"/>
  <c r="CZ636" i="3"/>
  <c r="DA636" i="3"/>
  <c r="A637" i="3"/>
  <c r="CX637" i="3"/>
  <c r="CY637" i="3"/>
  <c r="CZ637" i="3"/>
  <c r="DA637" i="3"/>
  <c r="A638" i="3"/>
  <c r="CX638" i="3"/>
  <c r="CY638" i="3"/>
  <c r="CZ638" i="3"/>
  <c r="DA638" i="3"/>
  <c r="A639" i="3"/>
  <c r="CX639" i="3"/>
  <c r="CY639" i="3"/>
  <c r="CZ639" i="3"/>
  <c r="DA639" i="3"/>
  <c r="A640" i="3"/>
  <c r="CX640" i="3"/>
  <c r="CY640" i="3"/>
  <c r="CZ640" i="3"/>
  <c r="DA640" i="3"/>
  <c r="A641" i="3"/>
  <c r="CX641" i="3"/>
  <c r="CY641" i="3"/>
  <c r="CZ641" i="3"/>
  <c r="DA641" i="3"/>
  <c r="A642" i="3"/>
  <c r="CX642" i="3"/>
  <c r="CY642" i="3"/>
  <c r="CZ642" i="3"/>
  <c r="DA642" i="3"/>
  <c r="A643" i="3"/>
  <c r="CX643" i="3"/>
  <c r="CY643" i="3"/>
  <c r="CZ643" i="3"/>
  <c r="DA643" i="3"/>
  <c r="A644" i="3"/>
  <c r="CX644" i="3"/>
  <c r="CY644" i="3"/>
  <c r="CZ644" i="3"/>
  <c r="DA644" i="3"/>
  <c r="A645" i="3"/>
  <c r="CX645" i="3"/>
  <c r="CY645" i="3"/>
  <c r="CZ645" i="3"/>
  <c r="DA645" i="3"/>
  <c r="A646" i="3"/>
  <c r="CX646" i="3"/>
  <c r="CY646" i="3"/>
  <c r="CZ646" i="3"/>
  <c r="DA646" i="3"/>
  <c r="A647" i="3"/>
  <c r="CX647" i="3"/>
  <c r="CY647" i="3"/>
  <c r="CZ647" i="3"/>
  <c r="DA647" i="3"/>
  <c r="A648" i="3"/>
  <c r="CX648" i="3"/>
  <c r="CY648" i="3"/>
  <c r="CZ648" i="3"/>
  <c r="DA648" i="3"/>
  <c r="A649" i="3"/>
  <c r="CX649" i="3"/>
  <c r="CY649" i="3"/>
  <c r="CZ649" i="3"/>
  <c r="DA649" i="3"/>
  <c r="A650" i="3"/>
  <c r="CX650" i="3"/>
  <c r="CY650" i="3"/>
  <c r="CZ650" i="3"/>
  <c r="DA650" i="3"/>
  <c r="A651" i="3"/>
  <c r="CX651" i="3"/>
  <c r="CY651" i="3"/>
  <c r="CZ651" i="3"/>
  <c r="DA651" i="3"/>
  <c r="A652" i="3"/>
  <c r="CX652" i="3"/>
  <c r="CY652" i="3"/>
  <c r="CZ652" i="3"/>
  <c r="DA652" i="3"/>
  <c r="A653" i="3"/>
  <c r="CX653" i="3"/>
  <c r="CY653" i="3"/>
  <c r="CZ653" i="3"/>
  <c r="DA653" i="3"/>
  <c r="A654" i="3"/>
  <c r="CX654" i="3"/>
  <c r="CY654" i="3"/>
  <c r="CZ654" i="3"/>
  <c r="DA654" i="3"/>
  <c r="A655" i="3"/>
  <c r="CX655" i="3"/>
  <c r="CY655" i="3"/>
  <c r="CZ655" i="3"/>
  <c r="DA655" i="3"/>
  <c r="A656" i="3"/>
  <c r="CX656" i="3"/>
  <c r="CY656" i="3"/>
  <c r="CZ656" i="3"/>
  <c r="DA656" i="3"/>
  <c r="A657" i="3"/>
  <c r="CX657" i="3"/>
  <c r="CY657" i="3"/>
  <c r="CZ657" i="3"/>
  <c r="DA657" i="3"/>
  <c r="A658" i="3"/>
  <c r="CX658" i="3"/>
  <c r="CY658" i="3"/>
  <c r="CZ658" i="3"/>
  <c r="DA658" i="3"/>
  <c r="A659" i="3"/>
  <c r="CX659" i="3"/>
  <c r="CY659" i="3"/>
  <c r="CZ659" i="3"/>
  <c r="DA659" i="3"/>
  <c r="A660" i="3"/>
  <c r="CX660" i="3"/>
  <c r="CY660" i="3"/>
  <c r="CZ660" i="3"/>
  <c r="DA660" i="3"/>
  <c r="A661" i="3"/>
  <c r="CX661" i="3"/>
  <c r="CY661" i="3"/>
  <c r="CZ661" i="3"/>
  <c r="DA661" i="3"/>
  <c r="A662" i="3"/>
  <c r="CX662" i="3"/>
  <c r="CY662" i="3"/>
  <c r="CZ662" i="3"/>
  <c r="DA662" i="3"/>
  <c r="A663" i="3"/>
  <c r="CX663" i="3"/>
  <c r="CY663" i="3"/>
  <c r="CZ663" i="3"/>
  <c r="DA663" i="3"/>
  <c r="A664" i="3"/>
  <c r="CX664" i="3"/>
  <c r="CY664" i="3"/>
  <c r="CZ664" i="3"/>
  <c r="DA664" i="3"/>
  <c r="A665" i="3"/>
  <c r="CX665" i="3"/>
  <c r="CY665" i="3"/>
  <c r="CZ665" i="3"/>
  <c r="DA665" i="3"/>
  <c r="A666" i="3"/>
  <c r="CX666" i="3"/>
  <c r="CY666" i="3"/>
  <c r="CZ666" i="3"/>
  <c r="DA666" i="3"/>
  <c r="A667" i="3"/>
  <c r="CX667" i="3"/>
  <c r="CY667" i="3"/>
  <c r="CZ667" i="3"/>
  <c r="DA667" i="3"/>
  <c r="A668" i="3"/>
  <c r="CX668" i="3"/>
  <c r="CY668" i="3"/>
  <c r="CZ668" i="3"/>
  <c r="DA668" i="3"/>
  <c r="A669" i="3"/>
  <c r="CX669" i="3"/>
  <c r="CY669" i="3"/>
  <c r="CZ669" i="3"/>
  <c r="DA669" i="3"/>
  <c r="A670" i="3"/>
  <c r="CX670" i="3"/>
  <c r="CY670" i="3"/>
  <c r="CZ670" i="3"/>
  <c r="DA670" i="3"/>
  <c r="A671" i="3"/>
  <c r="CX671" i="3"/>
  <c r="CY671" i="3"/>
  <c r="CZ671" i="3"/>
  <c r="DA671" i="3"/>
  <c r="A672" i="3"/>
  <c r="CX672" i="3"/>
  <c r="CY672" i="3"/>
  <c r="CZ672" i="3"/>
  <c r="DA672" i="3"/>
  <c r="A673" i="3"/>
  <c r="CX673" i="3"/>
  <c r="CY673" i="3"/>
  <c r="CZ673" i="3"/>
  <c r="DA673" i="3"/>
  <c r="A674" i="3"/>
  <c r="CX674" i="3"/>
  <c r="CY674" i="3"/>
  <c r="CZ674" i="3"/>
  <c r="DA674" i="3"/>
  <c r="A675" i="3"/>
  <c r="CX675" i="3"/>
  <c r="CY675" i="3"/>
  <c r="CZ675" i="3"/>
  <c r="DA675" i="3"/>
  <c r="A676" i="3"/>
  <c r="CX676" i="3"/>
  <c r="CY676" i="3"/>
  <c r="CZ676" i="3"/>
  <c r="DA676" i="3"/>
  <c r="A677" i="3"/>
  <c r="CX677" i="3"/>
  <c r="CY677" i="3"/>
  <c r="CZ677" i="3"/>
  <c r="DA677" i="3"/>
  <c r="A678" i="3"/>
  <c r="CX678" i="3"/>
  <c r="CY678" i="3"/>
  <c r="CZ678" i="3"/>
  <c r="DA678" i="3"/>
  <c r="A679" i="3"/>
  <c r="CX679" i="3"/>
  <c r="CY679" i="3"/>
  <c r="CZ679" i="3"/>
  <c r="DA679" i="3"/>
  <c r="A680" i="3"/>
  <c r="CX680" i="3"/>
  <c r="CY680" i="3"/>
  <c r="CZ680" i="3"/>
  <c r="DA680" i="3"/>
  <c r="A681" i="3"/>
  <c r="CX681" i="3"/>
  <c r="CY681" i="3"/>
  <c r="CZ681" i="3"/>
  <c r="DA681" i="3"/>
  <c r="A682" i="3"/>
  <c r="CX682" i="3"/>
  <c r="CY682" i="3"/>
  <c r="CZ682" i="3"/>
  <c r="DA682" i="3"/>
  <c r="A683" i="3"/>
  <c r="CX683" i="3"/>
  <c r="CY683" i="3"/>
  <c r="CZ683" i="3"/>
  <c r="DA683" i="3"/>
  <c r="A684" i="3"/>
  <c r="CX684" i="3"/>
  <c r="CY684" i="3"/>
  <c r="CZ684" i="3"/>
  <c r="DA684" i="3"/>
  <c r="A685" i="3"/>
  <c r="CX685" i="3"/>
  <c r="CY685" i="3"/>
  <c r="CZ685" i="3"/>
  <c r="DA685" i="3"/>
  <c r="A686" i="3"/>
  <c r="CX686" i="3"/>
  <c r="CY686" i="3"/>
  <c r="CZ686" i="3"/>
  <c r="DA686" i="3"/>
  <c r="A687" i="3"/>
  <c r="CX687" i="3"/>
  <c r="CY687" i="3"/>
  <c r="CZ687" i="3"/>
  <c r="DA687" i="3"/>
  <c r="A688" i="3"/>
  <c r="CX688" i="3"/>
  <c r="CY688" i="3"/>
  <c r="CZ688" i="3"/>
  <c r="DA688" i="3"/>
  <c r="A689" i="3"/>
  <c r="CX689" i="3"/>
  <c r="CY689" i="3"/>
  <c r="CZ689" i="3"/>
  <c r="DA689" i="3"/>
  <c r="A690" i="3"/>
  <c r="CX690" i="3"/>
  <c r="CY690" i="3"/>
  <c r="CZ690" i="3"/>
  <c r="DA690" i="3"/>
  <c r="A691" i="3"/>
  <c r="CX691" i="3"/>
  <c r="CY691" i="3"/>
  <c r="CZ691" i="3"/>
  <c r="DA691" i="3"/>
  <c r="A692" i="3"/>
  <c r="CX692" i="3"/>
  <c r="CY692" i="3"/>
  <c r="CZ692" i="3"/>
  <c r="DA692" i="3"/>
  <c r="A693" i="3"/>
  <c r="CX693" i="3"/>
  <c r="CY693" i="3"/>
  <c r="CZ693" i="3"/>
  <c r="DA693" i="3"/>
  <c r="A694" i="3"/>
  <c r="CX694" i="3"/>
  <c r="CY694" i="3"/>
  <c r="CZ694" i="3"/>
  <c r="DA694" i="3"/>
  <c r="A695" i="3"/>
  <c r="CX695" i="3"/>
  <c r="CY695" i="3"/>
  <c r="CZ695" i="3"/>
  <c r="DA695" i="3"/>
  <c r="A696" i="3"/>
  <c r="CX696" i="3"/>
  <c r="CY696" i="3"/>
  <c r="CZ696" i="3"/>
  <c r="DA696" i="3"/>
  <c r="A697" i="3"/>
  <c r="CX697" i="3"/>
  <c r="CY697" i="3"/>
  <c r="CZ697" i="3"/>
  <c r="DA697" i="3"/>
  <c r="A698" i="3"/>
  <c r="CX698" i="3"/>
  <c r="CY698" i="3"/>
  <c r="CZ698" i="3"/>
  <c r="DA698" i="3"/>
  <c r="A699" i="3"/>
  <c r="CX699" i="3"/>
  <c r="CY699" i="3"/>
  <c r="CZ699" i="3"/>
  <c r="DA699" i="3"/>
  <c r="A700" i="3"/>
  <c r="CX700" i="3"/>
  <c r="CY700" i="3"/>
  <c r="CZ700" i="3"/>
  <c r="DA700" i="3"/>
  <c r="A701" i="3"/>
  <c r="CX701" i="3"/>
  <c r="CY701" i="3"/>
  <c r="CZ701" i="3"/>
  <c r="DA701" i="3"/>
  <c r="A702" i="3"/>
  <c r="CX702" i="3"/>
  <c r="CY702" i="3"/>
  <c r="CZ702" i="3"/>
  <c r="DA702" i="3"/>
  <c r="A703" i="3"/>
  <c r="CX703" i="3"/>
  <c r="CY703" i="3"/>
  <c r="CZ703" i="3"/>
  <c r="DA703" i="3"/>
  <c r="A704" i="3"/>
  <c r="CX704" i="3"/>
  <c r="CY704" i="3"/>
  <c r="CZ704" i="3"/>
  <c r="DA704" i="3"/>
  <c r="A705" i="3"/>
  <c r="CX705" i="3"/>
  <c r="CY705" i="3"/>
  <c r="CZ705" i="3"/>
  <c r="DA705" i="3"/>
  <c r="A706" i="3"/>
  <c r="CX706" i="3"/>
  <c r="CY706" i="3"/>
  <c r="CZ706" i="3"/>
  <c r="DA706" i="3"/>
  <c r="A707" i="3"/>
  <c r="CX707" i="3"/>
  <c r="CY707" i="3"/>
  <c r="CZ707" i="3"/>
  <c r="DA707" i="3"/>
  <c r="A708" i="3"/>
  <c r="CX708" i="3"/>
  <c r="CY708" i="3"/>
  <c r="CZ708" i="3"/>
  <c r="DA708" i="3"/>
  <c r="A709" i="3"/>
  <c r="CX709" i="3"/>
  <c r="CY709" i="3"/>
  <c r="CZ709" i="3"/>
  <c r="DA709" i="3"/>
  <c r="A710" i="3"/>
  <c r="CX710" i="3"/>
  <c r="CY710" i="3"/>
  <c r="CZ710" i="3"/>
  <c r="DA710" i="3"/>
  <c r="A711" i="3"/>
  <c r="CX711" i="3"/>
  <c r="CY711" i="3"/>
  <c r="CZ711" i="3"/>
  <c r="DA711" i="3"/>
  <c r="A712" i="3"/>
  <c r="CX712" i="3"/>
  <c r="CY712" i="3"/>
  <c r="CZ712" i="3"/>
  <c r="DA712" i="3"/>
  <c r="A713" i="3"/>
  <c r="CX713" i="3"/>
  <c r="CY713" i="3"/>
  <c r="CZ713" i="3"/>
  <c r="DA713" i="3"/>
  <c r="A714" i="3"/>
  <c r="CX714" i="3"/>
  <c r="CY714" i="3"/>
  <c r="CZ714" i="3"/>
  <c r="DA714" i="3"/>
  <c r="A715" i="3"/>
  <c r="CX715" i="3"/>
  <c r="CY715" i="3"/>
  <c r="CZ715" i="3"/>
  <c r="DA715" i="3"/>
  <c r="A716" i="3"/>
  <c r="CX716" i="3"/>
  <c r="CY716" i="3"/>
  <c r="CZ716" i="3"/>
  <c r="DA716" i="3"/>
  <c r="A717" i="3"/>
  <c r="CX717" i="3"/>
  <c r="CY717" i="3"/>
  <c r="CZ717" i="3"/>
  <c r="DA717" i="3"/>
  <c r="A718" i="3"/>
  <c r="CX718" i="3"/>
  <c r="CY718" i="3"/>
  <c r="CZ718" i="3"/>
  <c r="DA718" i="3"/>
  <c r="A719" i="3"/>
  <c r="CX719" i="3"/>
  <c r="CY719" i="3"/>
  <c r="CZ719" i="3"/>
  <c r="DA719" i="3"/>
  <c r="A720" i="3"/>
  <c r="CX720" i="3"/>
  <c r="CY720" i="3"/>
  <c r="CZ720" i="3"/>
  <c r="DA720" i="3"/>
  <c r="A721" i="3"/>
  <c r="CX721" i="3"/>
  <c r="CY721" i="3"/>
  <c r="CZ721" i="3"/>
  <c r="DA721" i="3"/>
  <c r="A722" i="3"/>
  <c r="CX722" i="3"/>
  <c r="CY722" i="3"/>
  <c r="CZ722" i="3"/>
  <c r="DA722" i="3"/>
  <c r="A723" i="3"/>
  <c r="CX723" i="3"/>
  <c r="CY723" i="3"/>
  <c r="CZ723" i="3"/>
  <c r="DA723" i="3"/>
  <c r="A724" i="3"/>
  <c r="CX724" i="3"/>
  <c r="CY724" i="3"/>
  <c r="CZ724" i="3"/>
  <c r="DA724" i="3"/>
  <c r="A725" i="3"/>
  <c r="CX725" i="3"/>
  <c r="CY725" i="3"/>
  <c r="CZ725" i="3"/>
  <c r="DA725" i="3"/>
  <c r="A726" i="3"/>
  <c r="CX726" i="3"/>
  <c r="CY726" i="3"/>
  <c r="CZ726" i="3"/>
  <c r="DA726" i="3"/>
  <c r="A727" i="3"/>
  <c r="CX727" i="3"/>
  <c r="CY727" i="3"/>
  <c r="CZ727" i="3"/>
  <c r="DA727" i="3"/>
  <c r="A728" i="3"/>
  <c r="CX728" i="3"/>
  <c r="CY728" i="3"/>
  <c r="CZ728" i="3"/>
  <c r="DA728" i="3"/>
  <c r="A729" i="3"/>
  <c r="CX729" i="3"/>
  <c r="CY729" i="3"/>
  <c r="CZ729" i="3"/>
  <c r="DA729" i="3"/>
  <c r="A730" i="3"/>
  <c r="CX730" i="3"/>
  <c r="CY730" i="3"/>
  <c r="CZ730" i="3"/>
  <c r="DA730" i="3"/>
  <c r="A731" i="3"/>
  <c r="CX731" i="3"/>
  <c r="CY731" i="3"/>
  <c r="CZ731" i="3"/>
  <c r="DA731" i="3"/>
  <c r="A732" i="3"/>
  <c r="CX732" i="3"/>
  <c r="CY732" i="3"/>
  <c r="CZ732" i="3"/>
  <c r="DA732" i="3"/>
  <c r="A733" i="3"/>
  <c r="CX733" i="3"/>
  <c r="CY733" i="3"/>
  <c r="CZ733" i="3"/>
  <c r="DA733" i="3"/>
  <c r="A734" i="3"/>
  <c r="CX734" i="3"/>
  <c r="CY734" i="3"/>
  <c r="CZ734" i="3"/>
  <c r="DA734" i="3"/>
  <c r="A735" i="3"/>
  <c r="CX735" i="3"/>
  <c r="CY735" i="3"/>
  <c r="CZ735" i="3"/>
  <c r="DA735" i="3"/>
  <c r="A736" i="3"/>
  <c r="CX736" i="3"/>
  <c r="CY736" i="3"/>
  <c r="CZ736" i="3"/>
  <c r="DA736" i="3"/>
  <c r="A737" i="3"/>
  <c r="CX737" i="3"/>
  <c r="CY737" i="3"/>
  <c r="CZ737" i="3"/>
  <c r="DA737" i="3"/>
  <c r="A738" i="3"/>
  <c r="CX738" i="3"/>
  <c r="CY738" i="3"/>
  <c r="CZ738" i="3"/>
  <c r="DA738" i="3"/>
  <c r="A739" i="3"/>
  <c r="CX739" i="3"/>
  <c r="CY739" i="3"/>
  <c r="CZ739" i="3"/>
  <c r="DA739" i="3"/>
  <c r="A740" i="3"/>
  <c r="CX740" i="3"/>
  <c r="CY740" i="3"/>
  <c r="CZ740" i="3"/>
  <c r="DA740" i="3"/>
  <c r="A741" i="3"/>
  <c r="CX741" i="3"/>
  <c r="CY741" i="3"/>
  <c r="CZ741" i="3"/>
  <c r="DA741" i="3"/>
  <c r="A742" i="3"/>
  <c r="CX742" i="3"/>
  <c r="CY742" i="3"/>
  <c r="CZ742" i="3"/>
  <c r="DA742" i="3"/>
  <c r="A743" i="3"/>
  <c r="CX743" i="3"/>
  <c r="CY743" i="3"/>
  <c r="CZ743" i="3"/>
  <c r="DA743" i="3"/>
  <c r="A744" i="3"/>
  <c r="CX744" i="3"/>
  <c r="CY744" i="3"/>
  <c r="CZ744" i="3"/>
  <c r="DA744" i="3"/>
  <c r="A745" i="3"/>
  <c r="CX745" i="3"/>
  <c r="CY745" i="3"/>
  <c r="CZ745" i="3"/>
  <c r="DA745" i="3"/>
  <c r="A746" i="3"/>
  <c r="CX746" i="3"/>
  <c r="CY746" i="3"/>
  <c r="CZ746" i="3"/>
  <c r="DA746" i="3"/>
  <c r="A747" i="3"/>
  <c r="CX747" i="3"/>
  <c r="CY747" i="3"/>
  <c r="CZ747" i="3"/>
  <c r="DA747" i="3"/>
  <c r="A748" i="3"/>
  <c r="CX748" i="3"/>
  <c r="CY748" i="3"/>
  <c r="CZ748" i="3"/>
  <c r="DA748" i="3"/>
  <c r="A749" i="3"/>
  <c r="CX749" i="3"/>
  <c r="CY749" i="3"/>
  <c r="CZ749" i="3"/>
  <c r="DA749" i="3"/>
  <c r="A750" i="3"/>
  <c r="CX750" i="3"/>
  <c r="CY750" i="3"/>
  <c r="CZ750" i="3"/>
  <c r="DA750" i="3"/>
  <c r="A751" i="3"/>
  <c r="CX751" i="3"/>
  <c r="CY751" i="3"/>
  <c r="CZ751" i="3"/>
  <c r="DA751" i="3"/>
  <c r="A752" i="3"/>
  <c r="CX752" i="3"/>
  <c r="CY752" i="3"/>
  <c r="CZ752" i="3"/>
  <c r="DA752" i="3"/>
  <c r="A753" i="3"/>
  <c r="CX753" i="3"/>
  <c r="CY753" i="3"/>
  <c r="CZ753" i="3"/>
  <c r="DA753" i="3"/>
  <c r="A754" i="3"/>
  <c r="CX754" i="3"/>
  <c r="CY754" i="3"/>
  <c r="CZ754" i="3"/>
  <c r="DA754" i="3"/>
  <c r="A755" i="3"/>
  <c r="CX755" i="3"/>
  <c r="CY755" i="3"/>
  <c r="CZ755" i="3"/>
  <c r="DA755" i="3"/>
  <c r="A756" i="3"/>
  <c r="CX756" i="3"/>
  <c r="CY756" i="3"/>
  <c r="CZ756" i="3"/>
  <c r="DA756" i="3"/>
  <c r="A757" i="3"/>
  <c r="CX757" i="3"/>
  <c r="CY757" i="3"/>
  <c r="CZ757" i="3"/>
  <c r="DA757" i="3"/>
  <c r="A758" i="3"/>
  <c r="CX758" i="3"/>
  <c r="CY758" i="3"/>
  <c r="CZ758" i="3"/>
  <c r="DA758" i="3"/>
  <c r="A759" i="3"/>
  <c r="CX759" i="3"/>
  <c r="CY759" i="3"/>
  <c r="CZ759" i="3"/>
  <c r="DA759" i="3"/>
  <c r="A760" i="3"/>
  <c r="CX760" i="3"/>
  <c r="CY760" i="3"/>
  <c r="CZ760" i="3"/>
  <c r="DA760" i="3"/>
  <c r="A761" i="3"/>
  <c r="CX761" i="3"/>
  <c r="CY761" i="3"/>
  <c r="CZ761" i="3"/>
  <c r="DA761" i="3"/>
  <c r="A762" i="3"/>
  <c r="CX762" i="3"/>
  <c r="CY762" i="3"/>
  <c r="CZ762" i="3"/>
  <c r="DA762" i="3"/>
  <c r="A763" i="3"/>
  <c r="CX763" i="3"/>
  <c r="CY763" i="3"/>
  <c r="CZ763" i="3"/>
  <c r="DA763" i="3"/>
  <c r="A764" i="3"/>
  <c r="CX764" i="3"/>
  <c r="CY764" i="3"/>
  <c r="CZ764" i="3"/>
  <c r="DA764" i="3"/>
  <c r="A765" i="3"/>
  <c r="CX765" i="3"/>
  <c r="CY765" i="3"/>
  <c r="CZ765" i="3"/>
  <c r="DA765" i="3"/>
  <c r="A766" i="3"/>
  <c r="CX766" i="3"/>
  <c r="CY766" i="3"/>
  <c r="CZ766" i="3"/>
  <c r="DA766" i="3"/>
  <c r="A767" i="3"/>
  <c r="CX767" i="3"/>
  <c r="CY767" i="3"/>
  <c r="CZ767" i="3"/>
  <c r="DA767" i="3"/>
  <c r="A768" i="3"/>
  <c r="CX768" i="3"/>
  <c r="CY768" i="3"/>
  <c r="CZ768" i="3"/>
  <c r="DA768" i="3"/>
  <c r="A769" i="3"/>
  <c r="CX769" i="3"/>
  <c r="CY769" i="3"/>
  <c r="CZ769" i="3"/>
  <c r="DA769" i="3"/>
  <c r="A770" i="3"/>
  <c r="CX770" i="3"/>
  <c r="CY770" i="3"/>
  <c r="CZ770" i="3"/>
  <c r="DA770" i="3"/>
  <c r="A771" i="3"/>
  <c r="CX771" i="3"/>
  <c r="CY771" i="3"/>
  <c r="CZ771" i="3"/>
  <c r="DA771" i="3"/>
  <c r="A772" i="3"/>
  <c r="CX772" i="3"/>
  <c r="CY772" i="3"/>
  <c r="CZ772" i="3"/>
  <c r="DA772" i="3"/>
  <c r="A773" i="3"/>
  <c r="CX773" i="3"/>
  <c r="CY773" i="3"/>
  <c r="CZ773" i="3"/>
  <c r="DA773" i="3"/>
  <c r="A774" i="3"/>
  <c r="CX774" i="3"/>
  <c r="CY774" i="3"/>
  <c r="CZ774" i="3"/>
  <c r="DA774" i="3"/>
  <c r="A775" i="3"/>
  <c r="CX775" i="3"/>
  <c r="CY775" i="3"/>
  <c r="CZ775" i="3"/>
  <c r="DA775" i="3"/>
  <c r="A776" i="3"/>
  <c r="CX776" i="3"/>
  <c r="CY776" i="3"/>
  <c r="CZ776" i="3"/>
  <c r="DA776" i="3"/>
  <c r="A777" i="3"/>
  <c r="CX777" i="3"/>
  <c r="CY777" i="3"/>
  <c r="CZ777" i="3"/>
  <c r="DA777" i="3"/>
  <c r="A778" i="3"/>
  <c r="CX778" i="3"/>
  <c r="CY778" i="3"/>
  <c r="CZ778" i="3"/>
  <c r="DA778" i="3"/>
  <c r="A779" i="3"/>
  <c r="CX779" i="3"/>
  <c r="CY779" i="3"/>
  <c r="CZ779" i="3"/>
  <c r="DA779" i="3"/>
  <c r="A780" i="3"/>
  <c r="CX780" i="3"/>
  <c r="CY780" i="3"/>
  <c r="CZ780" i="3"/>
  <c r="DA780" i="3"/>
  <c r="A781" i="3"/>
  <c r="CX781" i="3"/>
  <c r="CY781" i="3"/>
  <c r="CZ781" i="3"/>
  <c r="DA781" i="3"/>
  <c r="A782" i="3"/>
  <c r="CX782" i="3"/>
  <c r="CY782" i="3"/>
  <c r="CZ782" i="3"/>
  <c r="DA782" i="3"/>
  <c r="A783" i="3"/>
  <c r="CX783" i="3"/>
  <c r="CY783" i="3"/>
  <c r="CZ783" i="3"/>
  <c r="DA783" i="3"/>
  <c r="A784" i="3"/>
  <c r="CX784" i="3"/>
  <c r="CY784" i="3"/>
  <c r="CZ784" i="3"/>
  <c r="DA784" i="3"/>
  <c r="A785" i="3"/>
  <c r="CX785" i="3"/>
  <c r="CY785" i="3"/>
  <c r="CZ785" i="3"/>
  <c r="DA785" i="3"/>
  <c r="A786" i="3"/>
  <c r="CX786" i="3"/>
  <c r="CY786" i="3"/>
  <c r="CZ786" i="3"/>
  <c r="DA786" i="3"/>
  <c r="A787" i="3"/>
  <c r="CX787" i="3"/>
  <c r="CY787" i="3"/>
  <c r="CZ787" i="3"/>
  <c r="DA787" i="3"/>
  <c r="A788" i="3"/>
  <c r="CX788" i="3"/>
  <c r="CY788" i="3"/>
  <c r="CZ788" i="3"/>
  <c r="DA788" i="3"/>
  <c r="A789" i="3"/>
  <c r="CX789" i="3"/>
  <c r="CY789" i="3"/>
  <c r="CZ789" i="3"/>
  <c r="DA789" i="3"/>
  <c r="A790" i="3"/>
  <c r="CX790" i="3"/>
  <c r="CY790" i="3"/>
  <c r="CZ790" i="3"/>
  <c r="DA790" i="3"/>
  <c r="A791" i="3"/>
  <c r="CX791" i="3"/>
  <c r="CY791" i="3"/>
  <c r="CZ791" i="3"/>
  <c r="DA791" i="3"/>
  <c r="A792" i="3"/>
  <c r="CX792" i="3"/>
  <c r="CY792" i="3"/>
  <c r="CZ792" i="3"/>
  <c r="DA792" i="3"/>
  <c r="A793" i="3"/>
  <c r="CX793" i="3"/>
  <c r="CY793" i="3"/>
  <c r="CZ793" i="3"/>
  <c r="DA793" i="3"/>
  <c r="A794" i="3"/>
  <c r="CX794" i="3"/>
  <c r="CY794" i="3"/>
  <c r="CZ794" i="3"/>
  <c r="DA794" i="3"/>
  <c r="A795" i="3"/>
  <c r="CX795" i="3"/>
  <c r="CY795" i="3"/>
  <c r="CZ795" i="3"/>
  <c r="DA795" i="3"/>
  <c r="A796" i="3"/>
  <c r="CX796" i="3"/>
  <c r="CY796" i="3"/>
  <c r="CZ796" i="3"/>
  <c r="DA796" i="3"/>
  <c r="A797" i="3"/>
  <c r="CX797" i="3"/>
  <c r="CY797" i="3"/>
  <c r="CZ797" i="3"/>
  <c r="DA797" i="3"/>
  <c r="A798" i="3"/>
  <c r="CX798" i="3"/>
  <c r="CY798" i="3"/>
  <c r="CZ798" i="3"/>
  <c r="DA798" i="3"/>
  <c r="A799" i="3"/>
  <c r="CX799" i="3"/>
  <c r="CY799" i="3"/>
  <c r="CZ799" i="3"/>
  <c r="DA799" i="3"/>
  <c r="A800" i="3"/>
  <c r="CX800" i="3"/>
  <c r="CY800" i="3"/>
  <c r="CZ800" i="3"/>
  <c r="DA800" i="3"/>
  <c r="A801" i="3"/>
  <c r="CX801" i="3"/>
  <c r="CY801" i="3"/>
  <c r="CZ801" i="3"/>
  <c r="DA801" i="3"/>
  <c r="A802" i="3"/>
  <c r="CX802" i="3"/>
  <c r="CY802" i="3"/>
  <c r="CZ802" i="3"/>
  <c r="DA802" i="3"/>
  <c r="A803" i="3"/>
  <c r="CX803" i="3"/>
  <c r="CY803" i="3"/>
  <c r="CZ803" i="3"/>
  <c r="DA803" i="3"/>
  <c r="A804" i="3"/>
  <c r="CX804" i="3"/>
  <c r="CY804" i="3"/>
  <c r="CZ804" i="3"/>
  <c r="DA804" i="3"/>
  <c r="A805" i="3"/>
  <c r="CX805" i="3"/>
  <c r="CY805" i="3"/>
  <c r="CZ805" i="3"/>
  <c r="DA805" i="3"/>
  <c r="A806" i="3"/>
  <c r="CX806" i="3"/>
  <c r="CY806" i="3"/>
  <c r="CZ806" i="3"/>
  <c r="DA806" i="3"/>
  <c r="A807" i="3"/>
  <c r="CX807" i="3"/>
  <c r="CY807" i="3"/>
  <c r="CZ807" i="3"/>
  <c r="DA807" i="3"/>
  <c r="A808" i="3"/>
  <c r="CX808" i="3"/>
  <c r="CY808" i="3"/>
  <c r="CZ808" i="3"/>
  <c r="DA808" i="3"/>
  <c r="A809" i="3"/>
  <c r="CX809" i="3"/>
  <c r="CY809" i="3"/>
  <c r="CZ809" i="3"/>
  <c r="DA809" i="3"/>
  <c r="A810" i="3"/>
  <c r="CX810" i="3"/>
  <c r="CY810" i="3"/>
  <c r="CZ810" i="3"/>
  <c r="DA810" i="3"/>
  <c r="A811" i="3"/>
  <c r="CX811" i="3"/>
  <c r="CY811" i="3"/>
  <c r="CZ811" i="3"/>
  <c r="DA811" i="3"/>
  <c r="A812" i="3"/>
  <c r="CX812" i="3"/>
  <c r="CY812" i="3"/>
  <c r="CZ812" i="3"/>
  <c r="DA812" i="3"/>
  <c r="A813" i="3"/>
  <c r="CX813" i="3"/>
  <c r="CY813" i="3"/>
  <c r="CZ813" i="3"/>
  <c r="DA813" i="3"/>
  <c r="A814" i="3"/>
  <c r="CX814" i="3"/>
  <c r="CY814" i="3"/>
  <c r="CZ814" i="3"/>
  <c r="DA814" i="3"/>
  <c r="A815" i="3"/>
  <c r="CX815" i="3"/>
  <c r="CY815" i="3"/>
  <c r="CZ815" i="3"/>
  <c r="DA815" i="3"/>
  <c r="A816" i="3"/>
  <c r="CX816" i="3"/>
  <c r="CY816" i="3"/>
  <c r="CZ816" i="3"/>
  <c r="DA816" i="3"/>
  <c r="A817" i="3"/>
  <c r="CX817" i="3"/>
  <c r="CY817" i="3"/>
  <c r="CZ817" i="3"/>
  <c r="DA817" i="3"/>
  <c r="A818" i="3"/>
  <c r="CX818" i="3"/>
  <c r="CY818" i="3"/>
  <c r="CZ818" i="3"/>
  <c r="DA818" i="3"/>
  <c r="A819" i="3"/>
  <c r="CX819" i="3"/>
  <c r="CY819" i="3"/>
  <c r="CZ819" i="3"/>
  <c r="DA819" i="3"/>
  <c r="A820" i="3"/>
  <c r="CX820" i="3"/>
  <c r="CY820" i="3"/>
  <c r="CZ820" i="3"/>
  <c r="DA820" i="3"/>
  <c r="A821" i="3"/>
  <c r="CX821" i="3"/>
  <c r="CY821" i="3"/>
  <c r="CZ821" i="3"/>
  <c r="DA821" i="3"/>
  <c r="A822" i="3"/>
  <c r="CX822" i="3"/>
  <c r="CY822" i="3"/>
  <c r="CZ822" i="3"/>
  <c r="DA822" i="3"/>
  <c r="A823" i="3"/>
  <c r="CX823" i="3"/>
  <c r="CY823" i="3"/>
  <c r="CZ823" i="3"/>
  <c r="DA823" i="3"/>
  <c r="A824" i="3"/>
  <c r="CX824" i="3"/>
  <c r="CY824" i="3"/>
  <c r="CZ824" i="3"/>
  <c r="DA824" i="3"/>
  <c r="A825" i="3"/>
  <c r="CX825" i="3"/>
  <c r="CY825" i="3"/>
  <c r="CZ825" i="3"/>
  <c r="DA825" i="3"/>
  <c r="A826" i="3"/>
  <c r="CX826" i="3"/>
  <c r="CY826" i="3"/>
  <c r="CZ826" i="3"/>
  <c r="DA826" i="3"/>
  <c r="A827" i="3"/>
  <c r="CX827" i="3"/>
  <c r="CY827" i="3"/>
  <c r="CZ827" i="3"/>
  <c r="DA827" i="3"/>
  <c r="A828" i="3"/>
  <c r="CX828" i="3"/>
  <c r="CY828" i="3"/>
  <c r="CZ828" i="3"/>
  <c r="DA828" i="3"/>
  <c r="A829" i="3"/>
  <c r="CX829" i="3"/>
  <c r="CY829" i="3"/>
  <c r="CZ829" i="3"/>
  <c r="DA829" i="3"/>
  <c r="A830" i="3"/>
  <c r="CX830" i="3"/>
  <c r="CY830" i="3"/>
  <c r="CZ830" i="3"/>
  <c r="DA830" i="3"/>
  <c r="A831" i="3"/>
  <c r="CX831" i="3"/>
  <c r="CY831" i="3"/>
  <c r="CZ831" i="3"/>
  <c r="DA831" i="3"/>
  <c r="A832" i="3"/>
  <c r="CX832" i="3"/>
  <c r="CY832" i="3"/>
  <c r="CZ832" i="3"/>
  <c r="DA832" i="3"/>
  <c r="A833" i="3"/>
  <c r="CX833" i="3"/>
  <c r="CY833" i="3"/>
  <c r="CZ833" i="3"/>
  <c r="DA833" i="3"/>
  <c r="A834" i="3"/>
  <c r="CX834" i="3"/>
  <c r="CY834" i="3"/>
  <c r="CZ834" i="3"/>
  <c r="DA834" i="3"/>
  <c r="A835" i="3"/>
  <c r="CX835" i="3"/>
  <c r="CY835" i="3"/>
  <c r="CZ835" i="3"/>
  <c r="DA835" i="3"/>
  <c r="A836" i="3"/>
  <c r="CX836" i="3"/>
  <c r="CY836" i="3"/>
  <c r="CZ836" i="3"/>
  <c r="DA836" i="3"/>
  <c r="A837" i="3"/>
  <c r="CX837" i="3"/>
  <c r="CY837" i="3"/>
  <c r="CZ837" i="3"/>
  <c r="DA837" i="3"/>
  <c r="A838" i="3"/>
  <c r="CX838" i="3"/>
  <c r="CY838" i="3"/>
  <c r="CZ838" i="3"/>
  <c r="DA838" i="3"/>
  <c r="A839" i="3"/>
  <c r="CX839" i="3"/>
  <c r="CY839" i="3"/>
  <c r="CZ839" i="3"/>
  <c r="DA839" i="3"/>
  <c r="A840" i="3"/>
  <c r="CX840" i="3"/>
  <c r="CY840" i="3"/>
  <c r="CZ840" i="3"/>
  <c r="DA840" i="3"/>
  <c r="A841" i="3"/>
  <c r="CX841" i="3"/>
  <c r="CY841" i="3"/>
  <c r="CZ841" i="3"/>
  <c r="DA841" i="3"/>
  <c r="A842" i="3"/>
  <c r="CX842" i="3"/>
  <c r="CY842" i="3"/>
  <c r="CZ842" i="3"/>
  <c r="DA842" i="3"/>
  <c r="A843" i="3"/>
  <c r="CX843" i="3"/>
  <c r="CY843" i="3"/>
  <c r="CZ843" i="3"/>
  <c r="DA843" i="3"/>
  <c r="A844" i="3"/>
  <c r="CX844" i="3"/>
  <c r="CY844" i="3"/>
  <c r="CZ844" i="3"/>
  <c r="DA844" i="3"/>
  <c r="A845" i="3"/>
  <c r="CX845" i="3"/>
  <c r="CY845" i="3"/>
  <c r="CZ845" i="3"/>
  <c r="DA845" i="3"/>
  <c r="A846" i="3"/>
  <c r="CX846" i="3"/>
  <c r="CY846" i="3"/>
  <c r="CZ846" i="3"/>
  <c r="DA846" i="3"/>
  <c r="A847" i="3"/>
  <c r="CX847" i="3"/>
  <c r="CY847" i="3"/>
  <c r="CZ847" i="3"/>
  <c r="DA847" i="3"/>
  <c r="A848" i="3"/>
  <c r="CX848" i="3"/>
  <c r="CY848" i="3"/>
  <c r="CZ848" i="3"/>
  <c r="DA848" i="3"/>
  <c r="A849" i="3"/>
  <c r="CX849" i="3"/>
  <c r="CY849" i="3"/>
  <c r="CZ849" i="3"/>
  <c r="DA849" i="3"/>
  <c r="A850" i="3"/>
  <c r="CX850" i="3"/>
  <c r="CY850" i="3"/>
  <c r="CZ850" i="3"/>
  <c r="DA850" i="3"/>
  <c r="A851" i="3"/>
  <c r="CX851" i="3"/>
  <c r="CY851" i="3"/>
  <c r="CZ851" i="3"/>
  <c r="DA851" i="3"/>
  <c r="A852" i="3"/>
  <c r="CX852" i="3"/>
  <c r="CY852" i="3"/>
  <c r="CZ852" i="3"/>
  <c r="DA852" i="3"/>
  <c r="A853" i="3"/>
  <c r="CX853" i="3"/>
  <c r="CY853" i="3"/>
  <c r="CZ853" i="3"/>
  <c r="DA853" i="3"/>
  <c r="A854" i="3"/>
  <c r="CX854" i="3"/>
  <c r="CY854" i="3"/>
  <c r="CZ854" i="3"/>
  <c r="DA854" i="3"/>
  <c r="A855" i="3"/>
  <c r="CX855" i="3"/>
  <c r="CY855" i="3"/>
  <c r="CZ855" i="3"/>
  <c r="DA855" i="3"/>
  <c r="A856" i="3"/>
  <c r="CX856" i="3"/>
  <c r="CY856" i="3"/>
  <c r="CZ856" i="3"/>
  <c r="DA856" i="3"/>
  <c r="A857" i="3"/>
  <c r="CX857" i="3"/>
  <c r="CY857" i="3"/>
  <c r="CZ857" i="3"/>
  <c r="DA857" i="3"/>
  <c r="A858" i="3"/>
  <c r="CX858" i="3"/>
  <c r="CY858" i="3"/>
  <c r="CZ858" i="3"/>
  <c r="DA858" i="3"/>
  <c r="A859" i="3"/>
  <c r="CX859" i="3"/>
  <c r="CY859" i="3"/>
  <c r="CZ859" i="3"/>
  <c r="DA859" i="3"/>
  <c r="A860" i="3"/>
  <c r="CX860" i="3"/>
  <c r="CY860" i="3"/>
  <c r="CZ860" i="3"/>
  <c r="DA860" i="3"/>
  <c r="A861" i="3"/>
  <c r="CX861" i="3"/>
  <c r="CY861" i="3"/>
  <c r="CZ861" i="3"/>
  <c r="DA861" i="3"/>
  <c r="A862" i="3"/>
  <c r="CX862" i="3"/>
  <c r="CY862" i="3"/>
  <c r="CZ862" i="3"/>
  <c r="DA862" i="3"/>
  <c r="A863" i="3"/>
  <c r="CX863" i="3"/>
  <c r="CY863" i="3"/>
  <c r="CZ863" i="3"/>
  <c r="DA863" i="3"/>
  <c r="A864" i="3"/>
  <c r="CX864" i="3"/>
  <c r="CY864" i="3"/>
  <c r="CZ864" i="3"/>
  <c r="DA864" i="3"/>
  <c r="A865" i="3"/>
  <c r="CX865" i="3"/>
  <c r="CY865" i="3"/>
  <c r="CZ865" i="3"/>
  <c r="DA865" i="3"/>
  <c r="A866" i="3"/>
  <c r="CX866" i="3"/>
  <c r="CY866" i="3"/>
  <c r="CZ866" i="3"/>
  <c r="DA866" i="3"/>
  <c r="A867" i="3"/>
  <c r="CX867" i="3"/>
  <c r="CY867" i="3"/>
  <c r="CZ867" i="3"/>
  <c r="DA867" i="3"/>
  <c r="A868" i="3"/>
  <c r="CX868" i="3"/>
  <c r="CY868" i="3"/>
  <c r="CZ868" i="3"/>
  <c r="DA868" i="3"/>
  <c r="A869" i="3"/>
  <c r="CX869" i="3"/>
  <c r="CY869" i="3"/>
  <c r="CZ869" i="3"/>
  <c r="DA869" i="3"/>
  <c r="A870" i="3"/>
  <c r="CX870" i="3"/>
  <c r="CY870" i="3"/>
  <c r="CZ870" i="3"/>
  <c r="DA870" i="3"/>
  <c r="A871" i="3"/>
  <c r="CX871" i="3"/>
  <c r="CY871" i="3"/>
  <c r="CZ871" i="3"/>
  <c r="DA871" i="3"/>
  <c r="A872" i="3"/>
  <c r="CX872" i="3"/>
  <c r="CY872" i="3"/>
  <c r="CZ872" i="3"/>
  <c r="DA872" i="3"/>
  <c r="A873" i="3"/>
  <c r="CX873" i="3"/>
  <c r="CY873" i="3"/>
  <c r="CZ873" i="3"/>
  <c r="DA873" i="3"/>
  <c r="A874" i="3"/>
  <c r="CX874" i="3"/>
  <c r="CY874" i="3"/>
  <c r="CZ874" i="3"/>
  <c r="DA874" i="3"/>
  <c r="A875" i="3"/>
  <c r="CX875" i="3"/>
  <c r="CY875" i="3"/>
  <c r="CZ875" i="3"/>
  <c r="DA875" i="3"/>
  <c r="A876" i="3"/>
  <c r="CX876" i="3"/>
  <c r="CY876" i="3"/>
  <c r="CZ876" i="3"/>
  <c r="DA876" i="3"/>
  <c r="A877" i="3"/>
  <c r="CX877" i="3"/>
  <c r="CY877" i="3"/>
  <c r="CZ877" i="3"/>
  <c r="DA877" i="3"/>
  <c r="A878" i="3"/>
  <c r="CX878" i="3"/>
  <c r="CY878" i="3"/>
  <c r="CZ878" i="3"/>
  <c r="DA878" i="3"/>
  <c r="A879" i="3"/>
  <c r="CX879" i="3"/>
  <c r="CY879" i="3"/>
  <c r="CZ879" i="3"/>
  <c r="DA879" i="3"/>
  <c r="A880" i="3"/>
  <c r="CX880" i="3"/>
  <c r="CY880" i="3"/>
  <c r="CZ880" i="3"/>
  <c r="DA880" i="3"/>
  <c r="A881" i="3"/>
  <c r="CX881" i="3"/>
  <c r="CY881" i="3"/>
  <c r="CZ881" i="3"/>
  <c r="DA881" i="3"/>
  <c r="A882" i="3"/>
  <c r="CX882" i="3"/>
  <c r="CY882" i="3"/>
  <c r="CZ882" i="3"/>
  <c r="DA882" i="3"/>
  <c r="A883" i="3"/>
  <c r="CX883" i="3"/>
  <c r="CY883" i="3"/>
  <c r="CZ883" i="3"/>
  <c r="DA883" i="3"/>
  <c r="A884" i="3"/>
  <c r="CX884" i="3"/>
  <c r="CY884" i="3"/>
  <c r="CZ884" i="3"/>
  <c r="DA884" i="3"/>
  <c r="A885" i="3"/>
  <c r="CX885" i="3"/>
  <c r="CY885" i="3"/>
  <c r="CZ885" i="3"/>
  <c r="DA885" i="3"/>
  <c r="A886" i="3"/>
  <c r="CX886" i="3"/>
  <c r="CY886" i="3"/>
  <c r="CZ886" i="3"/>
  <c r="DA886" i="3"/>
  <c r="A887" i="3"/>
  <c r="CX887" i="3"/>
  <c r="CY887" i="3"/>
  <c r="CZ887" i="3"/>
  <c r="DA887" i="3"/>
  <c r="A888" i="3"/>
  <c r="CX888" i="3"/>
  <c r="CY888" i="3"/>
  <c r="CZ888" i="3"/>
  <c r="DA888" i="3"/>
  <c r="A889" i="3"/>
  <c r="CX889" i="3"/>
  <c r="CY889" i="3"/>
  <c r="CZ889" i="3"/>
  <c r="DA889" i="3"/>
  <c r="A890" i="3"/>
  <c r="CX890" i="3"/>
  <c r="CY890" i="3"/>
  <c r="CZ890" i="3"/>
  <c r="DA890" i="3"/>
  <c r="A891" i="3"/>
  <c r="CX891" i="3"/>
  <c r="CY891" i="3"/>
  <c r="CZ891" i="3"/>
  <c r="DA891" i="3"/>
  <c r="A892" i="3"/>
  <c r="CX892" i="3"/>
  <c r="CY892" i="3"/>
  <c r="CZ892" i="3"/>
  <c r="DA892" i="3"/>
  <c r="A893" i="3"/>
  <c r="CX893" i="3"/>
  <c r="CY893" i="3"/>
  <c r="CZ893" i="3"/>
  <c r="DA893" i="3"/>
  <c r="A894" i="3"/>
  <c r="CX894" i="3"/>
  <c r="CY894" i="3"/>
  <c r="CZ894" i="3"/>
  <c r="DA894" i="3"/>
  <c r="A895" i="3"/>
  <c r="CX895" i="3"/>
  <c r="CY895" i="3"/>
  <c r="CZ895" i="3"/>
  <c r="DA895" i="3"/>
  <c r="A896" i="3"/>
  <c r="CX896" i="3"/>
  <c r="CY896" i="3"/>
  <c r="CZ896" i="3"/>
  <c r="DA896" i="3"/>
  <c r="A897" i="3"/>
  <c r="CX897" i="3"/>
  <c r="CY897" i="3"/>
  <c r="CZ897" i="3"/>
  <c r="DA897" i="3"/>
  <c r="A898" i="3"/>
  <c r="CX898" i="3"/>
  <c r="CY898" i="3"/>
  <c r="CZ898" i="3"/>
  <c r="DA898" i="3"/>
  <c r="A899" i="3"/>
  <c r="CX899" i="3"/>
  <c r="CY899" i="3"/>
  <c r="CZ899" i="3"/>
  <c r="DA899" i="3"/>
  <c r="A900" i="3"/>
  <c r="CX900" i="3"/>
  <c r="CY900" i="3"/>
  <c r="CZ900" i="3"/>
  <c r="DA900" i="3"/>
  <c r="A901" i="3"/>
  <c r="CX901" i="3"/>
  <c r="CY901" i="3"/>
  <c r="CZ901" i="3"/>
  <c r="DA901" i="3"/>
  <c r="A902" i="3"/>
  <c r="CX902" i="3"/>
  <c r="CY902" i="3"/>
  <c r="CZ902" i="3"/>
  <c r="DA902" i="3"/>
  <c r="A903" i="3"/>
  <c r="CX903" i="3"/>
  <c r="CY903" i="3"/>
  <c r="CZ903" i="3"/>
  <c r="DA903" i="3"/>
  <c r="A904" i="3"/>
  <c r="CX904" i="3"/>
  <c r="CY904" i="3"/>
  <c r="CZ904" i="3"/>
  <c r="DA904" i="3"/>
  <c r="A905" i="3"/>
  <c r="CX905" i="3"/>
  <c r="CY905" i="3"/>
  <c r="CZ905" i="3"/>
  <c r="DA905" i="3"/>
  <c r="A906" i="3"/>
  <c r="CX906" i="3"/>
  <c r="CY906" i="3"/>
  <c r="CZ906" i="3"/>
  <c r="DA906" i="3"/>
  <c r="A907" i="3"/>
  <c r="CX907" i="3"/>
  <c r="CY907" i="3"/>
  <c r="CZ907" i="3"/>
  <c r="DA907" i="3"/>
  <c r="A908" i="3"/>
  <c r="CX908" i="3"/>
  <c r="CY908" i="3"/>
  <c r="CZ908" i="3"/>
  <c r="DA908" i="3"/>
  <c r="A909" i="3"/>
  <c r="CX909" i="3"/>
  <c r="CY909" i="3"/>
  <c r="CZ909" i="3"/>
  <c r="DA909" i="3"/>
  <c r="A910" i="3"/>
  <c r="CX910" i="3"/>
  <c r="CY910" i="3"/>
  <c r="CZ910" i="3"/>
  <c r="DA910" i="3"/>
  <c r="A911" i="3"/>
  <c r="CX911" i="3"/>
  <c r="CY911" i="3"/>
  <c r="CZ911" i="3"/>
  <c r="DA911" i="3"/>
  <c r="A912" i="3"/>
  <c r="CX912" i="3"/>
  <c r="CY912" i="3"/>
  <c r="CZ912" i="3"/>
  <c r="DA912" i="3"/>
  <c r="A913" i="3"/>
  <c r="CX913" i="3"/>
  <c r="CY913" i="3"/>
  <c r="CZ913" i="3"/>
  <c r="DA913" i="3"/>
  <c r="A914" i="3"/>
  <c r="CX914" i="3"/>
  <c r="CY914" i="3"/>
  <c r="CZ914" i="3"/>
  <c r="DA914" i="3"/>
  <c r="A915" i="3"/>
  <c r="CX915" i="3"/>
  <c r="CY915" i="3"/>
  <c r="CZ915" i="3"/>
  <c r="DA915" i="3"/>
  <c r="A916" i="3"/>
  <c r="CX916" i="3"/>
  <c r="CY916" i="3"/>
  <c r="CZ916" i="3"/>
  <c r="DA916" i="3"/>
  <c r="A917" i="3"/>
  <c r="CX917" i="3"/>
  <c r="CY917" i="3"/>
  <c r="CZ917" i="3"/>
  <c r="DA917" i="3"/>
  <c r="A918" i="3"/>
  <c r="CX918" i="3"/>
  <c r="CY918" i="3"/>
  <c r="CZ918" i="3"/>
  <c r="DA918" i="3"/>
  <c r="A919" i="3"/>
  <c r="CX919" i="3"/>
  <c r="CY919" i="3"/>
  <c r="CZ919" i="3"/>
  <c r="DA919" i="3"/>
  <c r="A920" i="3"/>
  <c r="CX920" i="3"/>
  <c r="CY920" i="3"/>
  <c r="CZ920" i="3"/>
  <c r="DA920" i="3"/>
  <c r="A921" i="3"/>
  <c r="CX921" i="3"/>
  <c r="CY921" i="3"/>
  <c r="CZ921" i="3"/>
  <c r="DA921" i="3"/>
  <c r="A922" i="3"/>
  <c r="CX922" i="3"/>
  <c r="CY922" i="3"/>
  <c r="CZ922" i="3"/>
  <c r="DA922" i="3"/>
  <c r="A923" i="3"/>
  <c r="CX923" i="3"/>
  <c r="CY923" i="3"/>
  <c r="CZ923" i="3"/>
  <c r="DA923" i="3"/>
  <c r="A924" i="3"/>
  <c r="CX924" i="3"/>
  <c r="CY924" i="3"/>
  <c r="CZ924" i="3"/>
  <c r="DA924" i="3"/>
  <c r="A925" i="3"/>
  <c r="CX925" i="3"/>
  <c r="CY925" i="3"/>
  <c r="CZ925" i="3"/>
  <c r="DA925" i="3"/>
  <c r="A926" i="3"/>
  <c r="CX926" i="3"/>
  <c r="CY926" i="3"/>
  <c r="CZ926" i="3"/>
  <c r="DA926" i="3"/>
  <c r="A927" i="3"/>
  <c r="CX927" i="3"/>
  <c r="CY927" i="3"/>
  <c r="CZ927" i="3"/>
  <c r="DA927" i="3"/>
  <c r="A928" i="3"/>
  <c r="CX928" i="3"/>
  <c r="CY928" i="3"/>
  <c r="CZ928" i="3"/>
  <c r="DA928" i="3"/>
  <c r="A929" i="3"/>
  <c r="CX929" i="3"/>
  <c r="CY929" i="3"/>
  <c r="CZ929" i="3"/>
  <c r="DA929" i="3"/>
  <c r="A930" i="3"/>
  <c r="CX930" i="3"/>
  <c r="CY930" i="3"/>
  <c r="CZ930" i="3"/>
  <c r="DA930" i="3"/>
  <c r="A931" i="3"/>
  <c r="CX931" i="3"/>
  <c r="CY931" i="3"/>
  <c r="CZ931" i="3"/>
  <c r="DA931" i="3"/>
  <c r="A932" i="3"/>
  <c r="CX932" i="3"/>
  <c r="CY932" i="3"/>
  <c r="CZ932" i="3"/>
  <c r="DA932" i="3"/>
  <c r="A933" i="3"/>
  <c r="CX933" i="3"/>
  <c r="CY933" i="3"/>
  <c r="CZ933" i="3"/>
  <c r="DA933" i="3"/>
  <c r="A934" i="3"/>
  <c r="CX934" i="3"/>
  <c r="CY934" i="3"/>
  <c r="CZ934" i="3"/>
  <c r="DA934" i="3"/>
  <c r="A935" i="3"/>
  <c r="CX935" i="3"/>
  <c r="CY935" i="3"/>
  <c r="CZ935" i="3"/>
  <c r="DA935" i="3"/>
  <c r="A936" i="3"/>
  <c r="CX936" i="3"/>
  <c r="CY936" i="3"/>
  <c r="CZ936" i="3"/>
  <c r="DA936" i="3"/>
  <c r="A937" i="3"/>
  <c r="CX937" i="3"/>
  <c r="CY937" i="3"/>
  <c r="CZ937" i="3"/>
  <c r="DA937" i="3"/>
  <c r="A938" i="3"/>
  <c r="CX938" i="3"/>
  <c r="CY938" i="3"/>
  <c r="CZ938" i="3"/>
  <c r="DA938" i="3"/>
  <c r="A939" i="3"/>
  <c r="CX939" i="3"/>
  <c r="CY939" i="3"/>
  <c r="CZ939" i="3"/>
  <c r="DA939" i="3"/>
  <c r="A940" i="3"/>
  <c r="CX940" i="3"/>
  <c r="CY940" i="3"/>
  <c r="CZ940" i="3"/>
  <c r="DA940" i="3"/>
  <c r="A941" i="3"/>
  <c r="CX941" i="3"/>
  <c r="CY941" i="3"/>
  <c r="CZ941" i="3"/>
  <c r="DA941" i="3"/>
  <c r="A942" i="3"/>
  <c r="CX942" i="3"/>
  <c r="CY942" i="3"/>
  <c r="CZ942" i="3"/>
  <c r="DA942" i="3"/>
  <c r="A943" i="3"/>
  <c r="CX943" i="3"/>
  <c r="CY943" i="3"/>
  <c r="CZ943" i="3"/>
  <c r="DA943" i="3"/>
  <c r="A944" i="3"/>
  <c r="CX944" i="3"/>
  <c r="CY944" i="3"/>
  <c r="CZ944" i="3"/>
  <c r="DA944" i="3"/>
  <c r="A945" i="3"/>
  <c r="CX945" i="3"/>
  <c r="CY945" i="3"/>
  <c r="CZ945" i="3"/>
  <c r="DA945" i="3"/>
  <c r="A946" i="3"/>
  <c r="CX946" i="3"/>
  <c r="CY946" i="3"/>
  <c r="CZ946" i="3"/>
  <c r="DA946" i="3"/>
  <c r="A947" i="3"/>
  <c r="CX947" i="3"/>
  <c r="CY947" i="3"/>
  <c r="CZ947" i="3"/>
  <c r="DA947" i="3"/>
  <c r="A948" i="3"/>
  <c r="CX948" i="3"/>
  <c r="CY948" i="3"/>
  <c r="CZ948" i="3"/>
  <c r="DA948" i="3"/>
  <c r="A949" i="3"/>
  <c r="CX949" i="3"/>
  <c r="CY949" i="3"/>
  <c r="CZ949" i="3"/>
  <c r="DA949" i="3"/>
  <c r="A950" i="3"/>
  <c r="CX950" i="3"/>
  <c r="CY950" i="3"/>
  <c r="CZ950" i="3"/>
  <c r="DA950" i="3"/>
  <c r="A951" i="3"/>
  <c r="CX951" i="3"/>
  <c r="CY951" i="3"/>
  <c r="CZ951" i="3"/>
  <c r="DA951" i="3"/>
  <c r="A952" i="3"/>
  <c r="CX952" i="3"/>
  <c r="CY952" i="3"/>
  <c r="CZ952" i="3"/>
  <c r="DA952" i="3"/>
  <c r="A953" i="3"/>
  <c r="CX953" i="3"/>
  <c r="CY953" i="3"/>
  <c r="CZ953" i="3"/>
  <c r="DA953" i="3"/>
  <c r="A954" i="3"/>
  <c r="CX954" i="3"/>
  <c r="CY954" i="3"/>
  <c r="CZ954" i="3"/>
  <c r="DA954" i="3"/>
  <c r="A955" i="3"/>
  <c r="CX955" i="3"/>
  <c r="CY955" i="3"/>
  <c r="CZ955" i="3"/>
  <c r="DA955" i="3"/>
  <c r="A956" i="3"/>
  <c r="CX956" i="3"/>
  <c r="CY956" i="3"/>
  <c r="CZ956" i="3"/>
  <c r="DA956" i="3"/>
  <c r="A957" i="3"/>
  <c r="CX957" i="3"/>
  <c r="CY957" i="3"/>
  <c r="CZ957" i="3"/>
  <c r="DA957" i="3"/>
  <c r="A958" i="3"/>
  <c r="CX958" i="3"/>
  <c r="CY958" i="3"/>
  <c r="CZ958" i="3"/>
  <c r="DA958" i="3"/>
  <c r="A959" i="3"/>
  <c r="CX959" i="3"/>
  <c r="CY959" i="3"/>
  <c r="CZ959" i="3"/>
  <c r="DA959" i="3"/>
  <c r="A960" i="3"/>
  <c r="CX960" i="3"/>
  <c r="CY960" i="3"/>
  <c r="CZ960" i="3"/>
  <c r="DA960" i="3"/>
  <c r="A961" i="3"/>
  <c r="CX961" i="3"/>
  <c r="CY961" i="3"/>
  <c r="CZ961" i="3"/>
  <c r="DA961" i="3"/>
  <c r="A962" i="3"/>
  <c r="CX962" i="3"/>
  <c r="CY962" i="3"/>
  <c r="CZ962" i="3"/>
  <c r="DA962" i="3"/>
  <c r="A963" i="3"/>
  <c r="CX963" i="3"/>
  <c r="CY963" i="3"/>
  <c r="CZ963" i="3"/>
  <c r="DA963" i="3"/>
  <c r="A964" i="3"/>
  <c r="CX964" i="3"/>
  <c r="CY964" i="3"/>
  <c r="CZ964" i="3"/>
  <c r="DA964" i="3"/>
  <c r="A965" i="3"/>
  <c r="CX965" i="3"/>
  <c r="CY965" i="3"/>
  <c r="CZ965" i="3"/>
  <c r="DA965" i="3"/>
  <c r="A966" i="3"/>
  <c r="CX966" i="3"/>
  <c r="CY966" i="3"/>
  <c r="CZ966" i="3"/>
  <c r="DA966" i="3"/>
  <c r="A967" i="3"/>
  <c r="CX967" i="3"/>
  <c r="CY967" i="3"/>
  <c r="CZ967" i="3"/>
  <c r="DA967" i="3"/>
  <c r="A968" i="3"/>
  <c r="CX968" i="3"/>
  <c r="CY968" i="3"/>
  <c r="CZ968" i="3"/>
  <c r="DA968" i="3"/>
  <c r="A969" i="3"/>
  <c r="CX969" i="3"/>
  <c r="CY969" i="3"/>
  <c r="CZ969" i="3"/>
  <c r="DA969" i="3"/>
  <c r="A970" i="3"/>
  <c r="CX970" i="3"/>
  <c r="CY970" i="3"/>
  <c r="CZ970" i="3"/>
  <c r="DA970" i="3"/>
  <c r="A971" i="3"/>
  <c r="CX971" i="3"/>
  <c r="CY971" i="3"/>
  <c r="CZ971" i="3"/>
  <c r="DA971" i="3"/>
  <c r="A972" i="3"/>
  <c r="CX972" i="3"/>
  <c r="CY972" i="3"/>
  <c r="CZ972" i="3"/>
  <c r="DA972" i="3"/>
  <c r="A973" i="3"/>
  <c r="CX973" i="3"/>
  <c r="CY973" i="3"/>
  <c r="CZ973" i="3"/>
  <c r="DA973" i="3"/>
  <c r="A974" i="3"/>
  <c r="CX974" i="3"/>
  <c r="CY974" i="3"/>
  <c r="CZ974" i="3"/>
  <c r="DA974" i="3"/>
  <c r="A975" i="3"/>
  <c r="CX975" i="3"/>
  <c r="CY975" i="3"/>
  <c r="CZ975" i="3"/>
  <c r="DA975" i="3"/>
  <c r="A976" i="3"/>
  <c r="CX976" i="3"/>
  <c r="CY976" i="3"/>
  <c r="CZ976" i="3"/>
  <c r="DA976" i="3"/>
  <c r="A977" i="3"/>
  <c r="CX977" i="3"/>
  <c r="CY977" i="3"/>
  <c r="CZ977" i="3"/>
  <c r="DA977" i="3"/>
  <c r="A978" i="3"/>
  <c r="CX978" i="3"/>
  <c r="CY978" i="3"/>
  <c r="CZ978" i="3"/>
  <c r="DA978" i="3"/>
  <c r="A979" i="3"/>
  <c r="CX979" i="3"/>
  <c r="CY979" i="3"/>
  <c r="CZ979" i="3"/>
  <c r="DA979" i="3"/>
  <c r="A980" i="3"/>
  <c r="CX980" i="3"/>
  <c r="CY980" i="3"/>
  <c r="CZ980" i="3"/>
  <c r="DA980" i="3"/>
  <c r="A981" i="3"/>
  <c r="CX981" i="3"/>
  <c r="CY981" i="3"/>
  <c r="CZ981" i="3"/>
  <c r="DA981" i="3"/>
  <c r="A982" i="3"/>
  <c r="CX982" i="3"/>
  <c r="CY982" i="3"/>
  <c r="CZ982" i="3"/>
  <c r="DA982" i="3"/>
  <c r="A983" i="3"/>
  <c r="CX983" i="3"/>
  <c r="CY983" i="3"/>
  <c r="CZ983" i="3"/>
  <c r="DA983" i="3"/>
  <c r="A984" i="3"/>
  <c r="CX984" i="3"/>
  <c r="CY984" i="3"/>
  <c r="CZ984" i="3"/>
  <c r="DA984" i="3"/>
  <c r="A985" i="3"/>
  <c r="CX985" i="3"/>
  <c r="CY985" i="3"/>
  <c r="CZ985" i="3"/>
  <c r="DA985" i="3"/>
  <c r="A986" i="3"/>
  <c r="CX986" i="3"/>
  <c r="CY986" i="3"/>
  <c r="CZ986" i="3"/>
  <c r="DA986" i="3"/>
  <c r="A987" i="3"/>
  <c r="CX987" i="3"/>
  <c r="CY987" i="3"/>
  <c r="CZ987" i="3"/>
  <c r="DA987" i="3"/>
  <c r="A988" i="3"/>
  <c r="CX988" i="3"/>
  <c r="CY988" i="3"/>
  <c r="CZ988" i="3"/>
  <c r="DA988" i="3"/>
  <c r="A989" i="3"/>
  <c r="CX989" i="3"/>
  <c r="CY989" i="3"/>
  <c r="CZ989" i="3"/>
  <c r="DA989" i="3"/>
  <c r="A990" i="3"/>
  <c r="CX990" i="3"/>
  <c r="CY990" i="3"/>
  <c r="CZ990" i="3"/>
  <c r="DA990" i="3"/>
  <c r="A991" i="3"/>
  <c r="CX991" i="3"/>
  <c r="CY991" i="3"/>
  <c r="CZ991" i="3"/>
  <c r="DA991" i="3"/>
  <c r="A992" i="3"/>
  <c r="CX992" i="3"/>
  <c r="CY992" i="3"/>
  <c r="CZ992" i="3"/>
  <c r="DA992" i="3"/>
  <c r="A993" i="3"/>
  <c r="CX993" i="3"/>
  <c r="CY993" i="3"/>
  <c r="CZ993" i="3"/>
  <c r="DA993" i="3"/>
  <c r="A994" i="3"/>
  <c r="CX994" i="3"/>
  <c r="CY994" i="3"/>
  <c r="CZ994" i="3"/>
  <c r="DA994" i="3"/>
  <c r="A995" i="3"/>
  <c r="CX995" i="3"/>
  <c r="CY995" i="3"/>
  <c r="CZ995" i="3"/>
  <c r="DA995" i="3"/>
  <c r="A996" i="3"/>
  <c r="CX996" i="3"/>
  <c r="CY996" i="3"/>
  <c r="CZ996" i="3"/>
  <c r="DA996" i="3"/>
  <c r="A997" i="3"/>
  <c r="CX997" i="3"/>
  <c r="CY997" i="3"/>
  <c r="CZ997" i="3"/>
  <c r="DA997" i="3"/>
  <c r="A998" i="3"/>
  <c r="CX998" i="3"/>
  <c r="CY998" i="3"/>
  <c r="CZ998" i="3"/>
  <c r="DA998" i="3"/>
  <c r="A999" i="3"/>
  <c r="CX999" i="3"/>
  <c r="CY999" i="3"/>
  <c r="CZ999" i="3"/>
  <c r="DA999" i="3"/>
  <c r="A1000" i="3"/>
  <c r="CX1000" i="3"/>
  <c r="CY1000" i="3"/>
  <c r="CZ1000" i="3"/>
  <c r="DA1000" i="3"/>
  <c r="A1001" i="3"/>
  <c r="CX1001" i="3"/>
  <c r="CY1001" i="3"/>
  <c r="CZ1001" i="3"/>
  <c r="DA1001" i="3"/>
  <c r="A1002" i="3"/>
  <c r="CX1002" i="3"/>
  <c r="CY1002" i="3"/>
  <c r="CZ1002" i="3"/>
  <c r="DA1002" i="3"/>
  <c r="A1003" i="3"/>
  <c r="CX1003" i="3"/>
  <c r="CY1003" i="3"/>
  <c r="CZ1003" i="3"/>
  <c r="DA1003" i="3"/>
  <c r="A1004" i="3"/>
  <c r="CX1004" i="3"/>
  <c r="CY1004" i="3"/>
  <c r="CZ1004" i="3"/>
  <c r="DA1004" i="3"/>
  <c r="A1005" i="3"/>
  <c r="CX1005" i="3"/>
  <c r="CY1005" i="3"/>
  <c r="CZ1005" i="3"/>
  <c r="DA1005" i="3"/>
  <c r="A1006" i="3"/>
  <c r="CX1006" i="3"/>
  <c r="CY1006" i="3"/>
  <c r="CZ1006" i="3"/>
  <c r="DA1006" i="3"/>
  <c r="A1007" i="3"/>
  <c r="CX1007" i="3"/>
  <c r="CY1007" i="3"/>
  <c r="CZ1007" i="3"/>
  <c r="DA1007" i="3"/>
  <c r="A1008" i="3"/>
  <c r="CX1008" i="3"/>
  <c r="CY1008" i="3"/>
  <c r="CZ1008" i="3"/>
  <c r="DA1008" i="3"/>
  <c r="A1009" i="3"/>
  <c r="CX1009" i="3"/>
  <c r="CY1009" i="3"/>
  <c r="CZ1009" i="3"/>
  <c r="DA1009" i="3"/>
  <c r="A1010" i="3"/>
  <c r="CX1010" i="3"/>
  <c r="CY1010" i="3"/>
  <c r="CZ1010" i="3"/>
  <c r="DA1010" i="3"/>
  <c r="A1011" i="3"/>
  <c r="CX1011" i="3"/>
  <c r="CY1011" i="3"/>
  <c r="CZ1011" i="3"/>
  <c r="DA1011" i="3"/>
  <c r="A1012" i="3"/>
  <c r="CX1012" i="3"/>
  <c r="CY1012" i="3"/>
  <c r="CZ1012" i="3"/>
  <c r="DA1012" i="3"/>
  <c r="A1013" i="3"/>
  <c r="CX1013" i="3"/>
  <c r="CY1013" i="3"/>
  <c r="CZ1013" i="3"/>
  <c r="DA1013" i="3"/>
  <c r="A1014" i="3"/>
  <c r="CX1014" i="3"/>
  <c r="CY1014" i="3"/>
  <c r="CZ1014" i="3"/>
  <c r="DA1014" i="3"/>
  <c r="A1015" i="3"/>
  <c r="CX1015" i="3"/>
  <c r="CY1015" i="3"/>
  <c r="CZ1015" i="3"/>
  <c r="DA1015" i="3"/>
  <c r="A1016" i="3"/>
  <c r="CX1016" i="3"/>
  <c r="CY1016" i="3"/>
  <c r="CZ1016" i="3"/>
  <c r="DA1016" i="3"/>
  <c r="A1017" i="3"/>
  <c r="CX1017" i="3"/>
  <c r="CY1017" i="3"/>
  <c r="CZ1017" i="3"/>
  <c r="DA1017" i="3"/>
  <c r="A1018" i="3"/>
  <c r="CX1018" i="3"/>
  <c r="CY1018" i="3"/>
  <c r="CZ1018" i="3"/>
  <c r="DA1018" i="3"/>
  <c r="A1019" i="3"/>
  <c r="CX1019" i="3"/>
  <c r="CY1019" i="3"/>
  <c r="CZ1019" i="3"/>
  <c r="DA1019" i="3"/>
  <c r="A1020" i="3"/>
  <c r="CX1020" i="3"/>
  <c r="CY1020" i="3"/>
  <c r="CZ1020" i="3"/>
  <c r="DA1020" i="3"/>
  <c r="A1021" i="3"/>
  <c r="CX1021" i="3"/>
  <c r="CY1021" i="3"/>
  <c r="CZ1021" i="3"/>
  <c r="DA1021" i="3"/>
  <c r="A1022" i="3"/>
  <c r="CX1022" i="3"/>
  <c r="CY1022" i="3"/>
  <c r="CZ1022" i="3"/>
  <c r="DA1022" i="3"/>
  <c r="A1023" i="3"/>
  <c r="CX1023" i="3"/>
  <c r="CY1023" i="3"/>
  <c r="CZ1023" i="3"/>
  <c r="DA1023" i="3"/>
  <c r="A1024" i="3"/>
  <c r="CX1024" i="3"/>
  <c r="CY1024" i="3"/>
  <c r="CZ1024" i="3"/>
  <c r="DA1024" i="3"/>
  <c r="A1025" i="3"/>
  <c r="CX1025" i="3"/>
  <c r="CY1025" i="3"/>
  <c r="CZ1025" i="3"/>
  <c r="DA1025" i="3"/>
  <c r="A1026" i="3"/>
  <c r="CX1026" i="3"/>
  <c r="CY1026" i="3"/>
  <c r="CZ1026" i="3"/>
  <c r="DA1026" i="3"/>
  <c r="A1027" i="3"/>
  <c r="CX1027" i="3"/>
  <c r="CY1027" i="3"/>
  <c r="CZ1027" i="3"/>
  <c r="DA1027" i="3"/>
  <c r="A1028" i="3"/>
  <c r="CX1028" i="3"/>
  <c r="CY1028" i="3"/>
  <c r="CZ1028" i="3"/>
  <c r="DA1028" i="3"/>
  <c r="A1029" i="3"/>
  <c r="CX1029" i="3"/>
  <c r="CY1029" i="3"/>
  <c r="CZ1029" i="3"/>
  <c r="DA1029" i="3"/>
  <c r="A1030" i="3"/>
  <c r="CX1030" i="3"/>
  <c r="CY1030" i="3"/>
  <c r="CZ1030" i="3"/>
  <c r="DA1030" i="3"/>
  <c r="A1031" i="3"/>
  <c r="CX1031" i="3"/>
  <c r="CY1031" i="3"/>
  <c r="CZ1031" i="3"/>
  <c r="DA1031" i="3"/>
  <c r="A1032" i="3"/>
  <c r="CX1032" i="3"/>
  <c r="CY1032" i="3"/>
  <c r="CZ1032" i="3"/>
  <c r="DA1032" i="3"/>
  <c r="A1033" i="3"/>
  <c r="CX1033" i="3"/>
  <c r="CY1033" i="3"/>
  <c r="CZ1033" i="3"/>
  <c r="DA1033" i="3"/>
  <c r="A1034" i="3"/>
  <c r="CX1034" i="3"/>
  <c r="CY1034" i="3"/>
  <c r="CZ1034" i="3"/>
  <c r="DA1034" i="3"/>
  <c r="A1035" i="3"/>
  <c r="CX1035" i="3"/>
  <c r="CY1035" i="3"/>
  <c r="CZ1035" i="3"/>
  <c r="DA1035" i="3"/>
  <c r="A1036" i="3"/>
  <c r="CX1036" i="3"/>
  <c r="CY1036" i="3"/>
  <c r="CZ1036" i="3"/>
  <c r="DA1036" i="3"/>
  <c r="A1037" i="3"/>
  <c r="CX1037" i="3"/>
  <c r="CY1037" i="3"/>
  <c r="CZ1037" i="3"/>
  <c r="DA1037" i="3"/>
  <c r="A1038" i="3"/>
  <c r="CX1038" i="3"/>
  <c r="CY1038" i="3"/>
  <c r="CZ1038" i="3"/>
  <c r="DA1038" i="3"/>
  <c r="A1039" i="3"/>
  <c r="CX1039" i="3"/>
  <c r="CY1039" i="3"/>
  <c r="CZ1039" i="3"/>
  <c r="DA1039" i="3"/>
  <c r="A1040" i="3"/>
  <c r="CX1040" i="3"/>
  <c r="CY1040" i="3"/>
  <c r="CZ1040" i="3"/>
  <c r="DA1040" i="3"/>
  <c r="A1041" i="3"/>
  <c r="CX1041" i="3"/>
  <c r="CY1041" i="3"/>
  <c r="CZ1041" i="3"/>
  <c r="DA1041" i="3"/>
  <c r="A1042" i="3"/>
  <c r="CX1042" i="3"/>
  <c r="CY1042" i="3"/>
  <c r="CZ1042" i="3"/>
  <c r="DA1042" i="3"/>
  <c r="A1043" i="3"/>
  <c r="CX1043" i="3"/>
  <c r="CY1043" i="3"/>
  <c r="CZ1043" i="3"/>
  <c r="DA1043" i="3"/>
  <c r="A1044" i="3"/>
  <c r="CX1044" i="3"/>
  <c r="CY1044" i="3"/>
  <c r="CZ1044" i="3"/>
  <c r="DA1044" i="3"/>
  <c r="A1045" i="3"/>
  <c r="CX1045" i="3"/>
  <c r="CY1045" i="3"/>
  <c r="CZ1045" i="3"/>
  <c r="DA1045" i="3"/>
  <c r="A1046" i="3"/>
  <c r="CX1046" i="3"/>
  <c r="CY1046" i="3"/>
  <c r="CZ1046" i="3"/>
  <c r="DA1046" i="3"/>
  <c r="A1047" i="3"/>
  <c r="CX1047" i="3"/>
  <c r="CY1047" i="3"/>
  <c r="CZ1047" i="3"/>
  <c r="DA1047" i="3"/>
  <c r="A1048" i="3"/>
  <c r="CX1048" i="3"/>
  <c r="CY1048" i="3"/>
  <c r="CZ1048" i="3"/>
  <c r="DA1048" i="3"/>
  <c r="A1049" i="3"/>
  <c r="CX1049" i="3"/>
  <c r="CY1049" i="3"/>
  <c r="CZ1049" i="3"/>
  <c r="DA1049" i="3"/>
  <c r="A1050" i="3"/>
  <c r="CX1050" i="3"/>
  <c r="CY1050" i="3"/>
  <c r="CZ1050" i="3"/>
  <c r="DA1050" i="3"/>
  <c r="A1051" i="3"/>
  <c r="CX1051" i="3"/>
  <c r="CY1051" i="3"/>
  <c r="CZ1051" i="3"/>
  <c r="DA1051" i="3"/>
  <c r="A1052" i="3"/>
  <c r="CX1052" i="3"/>
  <c r="CY1052" i="3"/>
  <c r="CZ1052" i="3"/>
  <c r="DA1052" i="3"/>
  <c r="A1053" i="3"/>
  <c r="CX1053" i="3"/>
  <c r="CY1053" i="3"/>
  <c r="CZ1053" i="3"/>
  <c r="DA1053" i="3"/>
  <c r="A1054" i="3"/>
  <c r="CX1054" i="3"/>
  <c r="CY1054" i="3"/>
  <c r="CZ1054" i="3"/>
  <c r="DA1054" i="3"/>
  <c r="A1055" i="3"/>
  <c r="CX1055" i="3"/>
  <c r="CY1055" i="3"/>
  <c r="CZ1055" i="3"/>
  <c r="DA1055" i="3"/>
  <c r="A1056" i="3"/>
  <c r="CX1056" i="3"/>
  <c r="CY1056" i="3"/>
  <c r="CZ1056" i="3"/>
  <c r="DA1056" i="3"/>
  <c r="A1057" i="3"/>
  <c r="CX1057" i="3"/>
  <c r="CY1057" i="3"/>
  <c r="CZ1057" i="3"/>
  <c r="DA1057" i="3"/>
  <c r="A1058" i="3"/>
  <c r="CX1058" i="3"/>
  <c r="CY1058" i="3"/>
  <c r="CZ1058" i="3"/>
  <c r="DA1058" i="3"/>
  <c r="A1059" i="3"/>
  <c r="CX1059" i="3"/>
  <c r="CY1059" i="3"/>
  <c r="CZ1059" i="3"/>
  <c r="DA1059" i="3"/>
  <c r="A1060" i="3"/>
  <c r="CX1060" i="3"/>
  <c r="CY1060" i="3"/>
  <c r="CZ1060" i="3"/>
  <c r="DA1060" i="3"/>
  <c r="A1061" i="3"/>
  <c r="CX1061" i="3"/>
  <c r="CY1061" i="3"/>
  <c r="CZ1061" i="3"/>
  <c r="DA1061" i="3"/>
  <c r="A1062" i="3"/>
  <c r="CX1062" i="3"/>
  <c r="CY1062" i="3"/>
  <c r="CZ1062" i="3"/>
  <c r="DA1062" i="3"/>
  <c r="A1063" i="3"/>
  <c r="CX1063" i="3"/>
  <c r="CY1063" i="3"/>
  <c r="CZ1063" i="3"/>
  <c r="DA1063" i="3"/>
  <c r="A1064" i="3"/>
  <c r="CX1064" i="3"/>
  <c r="CY1064" i="3"/>
  <c r="CZ1064" i="3"/>
  <c r="DA1064" i="3"/>
  <c r="A1065" i="3"/>
  <c r="CX1065" i="3"/>
  <c r="CY1065" i="3"/>
  <c r="CZ1065" i="3"/>
  <c r="DA1065" i="3"/>
  <c r="A1066" i="3"/>
  <c r="CX1066" i="3"/>
  <c r="CY1066" i="3"/>
  <c r="CZ1066" i="3"/>
  <c r="DA1066" i="3"/>
  <c r="A1067" i="3"/>
  <c r="CX1067" i="3"/>
  <c r="CY1067" i="3"/>
  <c r="CZ1067" i="3"/>
  <c r="DA1067" i="3"/>
  <c r="A1068" i="3"/>
  <c r="CX1068" i="3"/>
  <c r="CY1068" i="3"/>
  <c r="CZ1068" i="3"/>
  <c r="DA1068" i="3"/>
  <c r="A1069" i="3"/>
  <c r="CX1069" i="3"/>
  <c r="CY1069" i="3"/>
  <c r="CZ1069" i="3"/>
  <c r="DA1069" i="3"/>
  <c r="A1070" i="3"/>
  <c r="CX1070" i="3"/>
  <c r="CY1070" i="3"/>
  <c r="CZ1070" i="3"/>
  <c r="DA1070" i="3"/>
  <c r="A1071" i="3"/>
  <c r="CX1071" i="3"/>
  <c r="CY1071" i="3"/>
  <c r="CZ1071" i="3"/>
  <c r="DA1071" i="3"/>
  <c r="A1072" i="3"/>
  <c r="CX1072" i="3"/>
  <c r="CY1072" i="3"/>
  <c r="CZ1072" i="3"/>
  <c r="DA1072" i="3"/>
  <c r="A1073" i="3"/>
  <c r="CX1073" i="3"/>
  <c r="CY1073" i="3"/>
  <c r="CZ1073" i="3"/>
  <c r="DA1073" i="3"/>
  <c r="A1074" i="3"/>
  <c r="CX1074" i="3"/>
  <c r="CY1074" i="3"/>
  <c r="CZ1074" i="3"/>
  <c r="DA1074" i="3"/>
  <c r="A1075" i="3"/>
  <c r="CX1075" i="3"/>
  <c r="CY1075" i="3"/>
  <c r="CZ1075" i="3"/>
  <c r="DA1075" i="3"/>
  <c r="A1076" i="3"/>
  <c r="CX1076" i="3"/>
  <c r="CY1076" i="3"/>
  <c r="CZ1076" i="3"/>
  <c r="DA1076" i="3"/>
  <c r="A1077" i="3"/>
  <c r="CX1077" i="3"/>
  <c r="CY1077" i="3"/>
  <c r="CZ1077" i="3"/>
  <c r="DA1077" i="3"/>
  <c r="A1078" i="3"/>
  <c r="CX1078" i="3"/>
  <c r="CY1078" i="3"/>
  <c r="CZ1078" i="3"/>
  <c r="DA1078" i="3"/>
  <c r="A1079" i="3"/>
  <c r="CX1079" i="3"/>
  <c r="CY1079" i="3"/>
  <c r="CZ1079" i="3"/>
  <c r="DA1079" i="3"/>
  <c r="A1080" i="3"/>
  <c r="CX1080" i="3"/>
  <c r="CY1080" i="3"/>
  <c r="CZ1080" i="3"/>
  <c r="DA1080" i="3"/>
  <c r="A1081" i="3"/>
  <c r="CX1081" i="3"/>
  <c r="CY1081" i="3"/>
  <c r="CZ1081" i="3"/>
  <c r="DA1081" i="3"/>
  <c r="A1082" i="3"/>
  <c r="CX1082" i="3"/>
  <c r="CY1082" i="3"/>
  <c r="CZ1082" i="3"/>
  <c r="DA1082" i="3"/>
  <c r="A1083" i="3"/>
  <c r="CX1083" i="3"/>
  <c r="CY1083" i="3"/>
  <c r="CZ1083" i="3"/>
  <c r="DA1083" i="3"/>
  <c r="A1084" i="3"/>
  <c r="CX1084" i="3"/>
  <c r="CY1084" i="3"/>
  <c r="CZ1084" i="3"/>
  <c r="DA1084" i="3"/>
  <c r="A1085" i="3"/>
  <c r="CX1085" i="3"/>
  <c r="CY1085" i="3"/>
  <c r="CZ1085" i="3"/>
  <c r="DA1085" i="3"/>
  <c r="A1086" i="3"/>
  <c r="CX1086" i="3"/>
  <c r="CY1086" i="3"/>
  <c r="CZ1086" i="3"/>
  <c r="DA1086" i="3"/>
  <c r="A1087" i="3"/>
  <c r="CX1087" i="3"/>
  <c r="CY1087" i="3"/>
  <c r="CZ1087" i="3"/>
  <c r="DA1087" i="3"/>
  <c r="A1088" i="3"/>
  <c r="CX1088" i="3"/>
  <c r="CY1088" i="3"/>
  <c r="CZ1088" i="3"/>
  <c r="DA1088" i="3"/>
  <c r="A1089" i="3"/>
  <c r="CX1089" i="3"/>
  <c r="CY1089" i="3"/>
  <c r="CZ1089" i="3"/>
  <c r="DA1089" i="3"/>
  <c r="A1090" i="3"/>
  <c r="CX1090" i="3"/>
  <c r="CY1090" i="3"/>
  <c r="CZ1090" i="3"/>
  <c r="DA1090" i="3"/>
  <c r="A1091" i="3"/>
  <c r="CX1091" i="3"/>
  <c r="CY1091" i="3"/>
  <c r="CZ1091" i="3"/>
  <c r="DA1091" i="3"/>
  <c r="A1092" i="3"/>
  <c r="CX1092" i="3"/>
  <c r="CY1092" i="3"/>
  <c r="CZ1092" i="3"/>
  <c r="DA1092" i="3"/>
  <c r="A1093" i="3"/>
  <c r="CX1093" i="3"/>
  <c r="CY1093" i="3"/>
  <c r="CZ1093" i="3"/>
  <c r="DA1093" i="3"/>
  <c r="A1094" i="3"/>
  <c r="CX1094" i="3"/>
  <c r="CY1094" i="3"/>
  <c r="CZ1094" i="3"/>
  <c r="DA1094" i="3"/>
  <c r="A1095" i="3"/>
  <c r="CX1095" i="3"/>
  <c r="CY1095" i="3"/>
  <c r="CZ1095" i="3"/>
  <c r="DA1095" i="3"/>
  <c r="A1096" i="3"/>
  <c r="CX1096" i="3"/>
  <c r="CY1096" i="3"/>
  <c r="CZ1096" i="3"/>
  <c r="DA1096" i="3"/>
  <c r="A1097" i="3"/>
  <c r="CX1097" i="3"/>
  <c r="CY1097" i="3"/>
  <c r="CZ1097" i="3"/>
  <c r="DA1097" i="3"/>
  <c r="A1098" i="3"/>
  <c r="CX1098" i="3"/>
  <c r="CY1098" i="3"/>
  <c r="CZ1098" i="3"/>
  <c r="DA1098" i="3"/>
  <c r="A1099" i="3"/>
  <c r="CX1099" i="3"/>
  <c r="CY1099" i="3"/>
  <c r="CZ1099" i="3"/>
  <c r="DA1099" i="3"/>
  <c r="A1100" i="3"/>
  <c r="CX1100" i="3"/>
  <c r="CY1100" i="3"/>
  <c r="CZ1100" i="3"/>
  <c r="DA1100" i="3"/>
  <c r="A1101" i="3"/>
  <c r="CX1101" i="3"/>
  <c r="CY1101" i="3"/>
  <c r="CZ1101" i="3"/>
  <c r="DA1101" i="3"/>
  <c r="A1102" i="3"/>
  <c r="CX1102" i="3"/>
  <c r="CY1102" i="3"/>
  <c r="CZ1102" i="3"/>
  <c r="DA1102" i="3"/>
  <c r="A1103" i="3"/>
  <c r="CX1103" i="3"/>
  <c r="CY1103" i="3"/>
  <c r="CZ1103" i="3"/>
  <c r="DA1103" i="3"/>
  <c r="A1104" i="3"/>
  <c r="CX1104" i="3"/>
  <c r="CY1104" i="3"/>
  <c r="CZ1104" i="3"/>
  <c r="DA1104" i="3"/>
  <c r="A1105" i="3"/>
  <c r="CX1105" i="3"/>
  <c r="CY1105" i="3"/>
  <c r="CZ1105" i="3"/>
  <c r="DA1105" i="3"/>
  <c r="A1106" i="3"/>
  <c r="CX1106" i="3"/>
  <c r="CY1106" i="3"/>
  <c r="CZ1106" i="3"/>
  <c r="DA1106" i="3"/>
  <c r="A1107" i="3"/>
  <c r="CX1107" i="3"/>
  <c r="CY1107" i="3"/>
  <c r="CZ1107" i="3"/>
  <c r="DA1107" i="3"/>
  <c r="A1108" i="3"/>
  <c r="CX1108" i="3"/>
  <c r="CY1108" i="3"/>
  <c r="CZ1108" i="3"/>
  <c r="DA1108" i="3"/>
  <c r="A1109" i="3"/>
  <c r="CX1109" i="3"/>
  <c r="CY1109" i="3"/>
  <c r="CZ1109" i="3"/>
  <c r="DA1109" i="3"/>
  <c r="A1110" i="3"/>
  <c r="CX1110" i="3"/>
  <c r="CY1110" i="3"/>
  <c r="CZ1110" i="3"/>
  <c r="DA1110" i="3"/>
  <c r="A1111" i="3"/>
  <c r="CX1111" i="3"/>
  <c r="CY1111" i="3"/>
  <c r="CZ1111" i="3"/>
  <c r="DA1111" i="3"/>
  <c r="A1112" i="3"/>
  <c r="CX1112" i="3"/>
  <c r="CY1112" i="3"/>
  <c r="CZ1112" i="3"/>
  <c r="DA1112" i="3"/>
  <c r="A1113" i="3"/>
  <c r="CX1113" i="3"/>
  <c r="CY1113" i="3"/>
  <c r="CZ1113" i="3"/>
  <c r="DA1113" i="3"/>
  <c r="A1114" i="3"/>
  <c r="CX1114" i="3"/>
  <c r="CY1114" i="3"/>
  <c r="CZ1114" i="3"/>
  <c r="DA1114" i="3"/>
  <c r="A1115" i="3"/>
  <c r="CX1115" i="3"/>
  <c r="CY1115" i="3"/>
  <c r="CZ1115" i="3"/>
  <c r="DA1115" i="3"/>
  <c r="A1116" i="3"/>
  <c r="CX1116" i="3"/>
  <c r="CY1116" i="3"/>
  <c r="CZ1116" i="3"/>
  <c r="DA1116" i="3"/>
  <c r="A1117" i="3"/>
  <c r="CX1117" i="3"/>
  <c r="CY1117" i="3"/>
  <c r="CZ1117" i="3"/>
  <c r="DA1117" i="3"/>
  <c r="A1118" i="3"/>
  <c r="CX1118" i="3"/>
  <c r="CY1118" i="3"/>
  <c r="CZ1118" i="3"/>
  <c r="DA1118" i="3"/>
  <c r="A1119" i="3"/>
  <c r="CX1119" i="3"/>
  <c r="CY1119" i="3"/>
  <c r="CZ1119" i="3"/>
  <c r="DA1119" i="3"/>
  <c r="A1120" i="3"/>
  <c r="CX1120" i="3"/>
  <c r="CY1120" i="3"/>
  <c r="CZ1120" i="3"/>
  <c r="DA1120" i="3"/>
  <c r="A1121" i="3"/>
  <c r="CX1121" i="3"/>
  <c r="CY1121" i="3"/>
  <c r="CZ1121" i="3"/>
  <c r="DA1121" i="3"/>
  <c r="A1122" i="3"/>
  <c r="CX1122" i="3"/>
  <c r="CY1122" i="3"/>
  <c r="CZ1122" i="3"/>
  <c r="DA1122" i="3"/>
  <c r="A1123" i="3"/>
  <c r="CX1123" i="3"/>
  <c r="CY1123" i="3"/>
  <c r="CZ1123" i="3"/>
  <c r="DA1123" i="3"/>
  <c r="A1124" i="3"/>
  <c r="CX1124" i="3"/>
  <c r="CY1124" i="3"/>
  <c r="CZ1124" i="3"/>
  <c r="DA1124" i="3"/>
  <c r="A1125" i="3"/>
  <c r="CX1125" i="3"/>
  <c r="CY1125" i="3"/>
  <c r="CZ1125" i="3"/>
  <c r="DA1125" i="3"/>
  <c r="A1126" i="3"/>
  <c r="CX1126" i="3"/>
  <c r="CY1126" i="3"/>
  <c r="CZ1126" i="3"/>
  <c r="DA1126" i="3"/>
  <c r="A1127" i="3"/>
  <c r="CX1127" i="3"/>
  <c r="CY1127" i="3"/>
  <c r="CZ1127" i="3"/>
  <c r="DA1127" i="3"/>
  <c r="A1128" i="3"/>
  <c r="CX1128" i="3"/>
  <c r="CY1128" i="3"/>
  <c r="CZ1128" i="3"/>
  <c r="DA1128" i="3"/>
  <c r="A1129" i="3"/>
  <c r="CX1129" i="3"/>
  <c r="CY1129" i="3"/>
  <c r="CZ1129" i="3"/>
  <c r="DA1129" i="3"/>
  <c r="A1130" i="3"/>
  <c r="CX1130" i="3"/>
  <c r="CY1130" i="3"/>
  <c r="CZ1130" i="3"/>
  <c r="DA1130" i="3"/>
  <c r="A1131" i="3"/>
  <c r="CX1131" i="3"/>
  <c r="CY1131" i="3"/>
  <c r="CZ1131" i="3"/>
  <c r="DA1131" i="3"/>
  <c r="A1132" i="3"/>
  <c r="CX1132" i="3"/>
  <c r="CY1132" i="3"/>
  <c r="CZ1132" i="3"/>
  <c r="DA1132" i="3"/>
  <c r="A1133" i="3"/>
  <c r="CX1133" i="3"/>
  <c r="CY1133" i="3"/>
  <c r="CZ1133" i="3"/>
  <c r="DA1133" i="3"/>
  <c r="A1134" i="3"/>
  <c r="CX1134" i="3"/>
  <c r="CY1134" i="3"/>
  <c r="CZ1134" i="3"/>
  <c r="DA1134" i="3"/>
  <c r="A1135" i="3"/>
  <c r="CX1135" i="3"/>
  <c r="CY1135" i="3"/>
  <c r="CZ1135" i="3"/>
  <c r="DA1135" i="3"/>
  <c r="A1136" i="3"/>
  <c r="CX1136" i="3"/>
  <c r="CY1136" i="3"/>
  <c r="CZ1136" i="3"/>
  <c r="DA1136" i="3"/>
  <c r="A1137" i="3"/>
  <c r="CX1137" i="3"/>
  <c r="CY1137" i="3"/>
  <c r="CZ1137" i="3"/>
  <c r="DA1137" i="3"/>
  <c r="A1138" i="3"/>
  <c r="CX1138" i="3"/>
  <c r="CY1138" i="3"/>
  <c r="CZ1138" i="3"/>
  <c r="DA1138" i="3"/>
  <c r="A1139" i="3"/>
  <c r="CX1139" i="3"/>
  <c r="CY1139" i="3"/>
  <c r="CZ1139" i="3"/>
  <c r="DA1139" i="3"/>
  <c r="A1140" i="3"/>
  <c r="CX1140" i="3"/>
  <c r="CY1140" i="3"/>
  <c r="CZ1140" i="3"/>
  <c r="DA1140" i="3"/>
  <c r="A1141" i="3"/>
  <c r="CX1141" i="3"/>
  <c r="CY1141" i="3"/>
  <c r="CZ1141" i="3"/>
  <c r="DA1141" i="3"/>
  <c r="A1142" i="3"/>
  <c r="CX1142" i="3"/>
  <c r="CY1142" i="3"/>
  <c r="CZ1142" i="3"/>
  <c r="DA1142" i="3"/>
  <c r="A1143" i="3"/>
  <c r="CX1143" i="3"/>
  <c r="CY1143" i="3"/>
  <c r="CZ1143" i="3"/>
  <c r="DA1143" i="3"/>
  <c r="A1144" i="3"/>
  <c r="CX1144" i="3"/>
  <c r="CY1144" i="3"/>
  <c r="CZ1144" i="3"/>
  <c r="DA1144" i="3"/>
  <c r="A1145" i="3"/>
  <c r="CX1145" i="3"/>
  <c r="CY1145" i="3"/>
  <c r="CZ1145" i="3"/>
  <c r="DA1145" i="3"/>
  <c r="A1146" i="3"/>
  <c r="CX1146" i="3"/>
  <c r="CY1146" i="3"/>
  <c r="CZ1146" i="3"/>
  <c r="DA1146" i="3"/>
  <c r="A1147" i="3"/>
  <c r="CX1147" i="3"/>
  <c r="CY1147" i="3"/>
  <c r="CZ1147" i="3"/>
  <c r="DA1147" i="3"/>
  <c r="A1148" i="3"/>
  <c r="CX1148" i="3"/>
  <c r="CY1148" i="3"/>
  <c r="CZ1148" i="3"/>
  <c r="DA1148" i="3"/>
  <c r="A1149" i="3"/>
  <c r="CX1149" i="3"/>
  <c r="CY1149" i="3"/>
  <c r="CZ1149" i="3"/>
  <c r="DA1149" i="3"/>
  <c r="A1150" i="3"/>
  <c r="CX1150" i="3"/>
  <c r="CY1150" i="3"/>
  <c r="CZ1150" i="3"/>
  <c r="DA1150" i="3"/>
  <c r="A1151" i="3"/>
  <c r="CX1151" i="3"/>
  <c r="CY1151" i="3"/>
  <c r="CZ1151" i="3"/>
  <c r="DA1151" i="3"/>
  <c r="A1152" i="3"/>
  <c r="CX1152" i="3"/>
  <c r="CY1152" i="3"/>
  <c r="CZ1152" i="3"/>
  <c r="DA1152" i="3"/>
  <c r="A1153" i="3"/>
  <c r="CX1153" i="3"/>
  <c r="CY1153" i="3"/>
  <c r="CZ1153" i="3"/>
  <c r="DA1153" i="3"/>
  <c r="A1154" i="3"/>
  <c r="CX1154" i="3"/>
  <c r="CY1154" i="3"/>
  <c r="CZ1154" i="3"/>
  <c r="DA1154" i="3"/>
  <c r="A1155" i="3"/>
  <c r="CX1155" i="3"/>
  <c r="CY1155" i="3"/>
  <c r="CZ1155" i="3"/>
  <c r="DA1155" i="3"/>
  <c r="A1156" i="3"/>
  <c r="CX1156" i="3"/>
  <c r="CY1156" i="3"/>
  <c r="CZ1156" i="3"/>
  <c r="DA1156" i="3"/>
  <c r="A1157" i="3"/>
  <c r="CX1157" i="3"/>
  <c r="CY1157" i="3"/>
  <c r="CZ1157" i="3"/>
  <c r="DA1157" i="3"/>
  <c r="A1158" i="3"/>
  <c r="CX1158" i="3"/>
  <c r="CY1158" i="3"/>
  <c r="CZ1158" i="3"/>
  <c r="DA1158" i="3"/>
  <c r="A1159" i="3"/>
  <c r="CX1159" i="3"/>
  <c r="CY1159" i="3"/>
  <c r="CZ1159" i="3"/>
  <c r="DA1159" i="3"/>
  <c r="A1160" i="3"/>
  <c r="CX1160" i="3"/>
  <c r="CY1160" i="3"/>
  <c r="CZ1160" i="3"/>
  <c r="DA1160" i="3"/>
  <c r="A1161" i="3"/>
  <c r="CX1161" i="3"/>
  <c r="CY1161" i="3"/>
  <c r="CZ1161" i="3"/>
  <c r="DA1161" i="3"/>
  <c r="A1162" i="3"/>
  <c r="CX1162" i="3"/>
  <c r="CY1162" i="3"/>
  <c r="CZ1162" i="3"/>
  <c r="DA1162" i="3"/>
  <c r="A1163" i="3"/>
  <c r="CX1163" i="3"/>
  <c r="CY1163" i="3"/>
  <c r="CZ1163" i="3"/>
  <c r="DA1163" i="3"/>
  <c r="A1164" i="3"/>
  <c r="CX1164" i="3"/>
  <c r="CY1164" i="3"/>
  <c r="CZ1164" i="3"/>
  <c r="DA1164" i="3"/>
  <c r="A1165" i="3"/>
  <c r="CX1165" i="3"/>
  <c r="CY1165" i="3"/>
  <c r="CZ1165" i="3"/>
  <c r="DA1165" i="3"/>
  <c r="A1166" i="3"/>
  <c r="CX1166" i="3"/>
  <c r="CY1166" i="3"/>
  <c r="CZ1166" i="3"/>
  <c r="DA1166" i="3"/>
  <c r="A1167" i="3"/>
  <c r="CX1167" i="3"/>
  <c r="CY1167" i="3"/>
  <c r="CZ1167" i="3"/>
  <c r="DA1167" i="3"/>
  <c r="A1168" i="3"/>
  <c r="CX1168" i="3"/>
  <c r="CY1168" i="3"/>
  <c r="CZ1168" i="3"/>
  <c r="DA1168" i="3"/>
  <c r="A1169" i="3"/>
  <c r="CX1169" i="3"/>
  <c r="CY1169" i="3"/>
  <c r="CZ1169" i="3"/>
  <c r="DA1169" i="3"/>
  <c r="A1170" i="3"/>
  <c r="CX1170" i="3"/>
  <c r="CY1170" i="3"/>
  <c r="CZ1170" i="3"/>
  <c r="DA1170" i="3"/>
  <c r="A1171" i="3"/>
  <c r="CX1171" i="3"/>
  <c r="CY1171" i="3"/>
  <c r="CZ1171" i="3"/>
  <c r="DA1171" i="3"/>
  <c r="A1172" i="3"/>
  <c r="CX1172" i="3"/>
  <c r="CY1172" i="3"/>
  <c r="CZ1172" i="3"/>
  <c r="DA1172" i="3"/>
  <c r="A1173" i="3"/>
  <c r="CX1173" i="3"/>
  <c r="CY1173" i="3"/>
  <c r="CZ1173" i="3"/>
  <c r="DA1173" i="3"/>
  <c r="A1174" i="3"/>
  <c r="CX1174" i="3"/>
  <c r="CY1174" i="3"/>
  <c r="CZ1174" i="3"/>
  <c r="DA1174" i="3"/>
  <c r="A1175" i="3"/>
  <c r="CX1175" i="3"/>
  <c r="CY1175" i="3"/>
  <c r="CZ1175" i="3"/>
  <c r="DA1175" i="3"/>
  <c r="A1176" i="3"/>
  <c r="CX1176" i="3"/>
  <c r="CY1176" i="3"/>
  <c r="CZ1176" i="3"/>
  <c r="DA1176" i="3"/>
  <c r="A1177" i="3"/>
  <c r="CX1177" i="3"/>
  <c r="CY1177" i="3"/>
  <c r="CZ1177" i="3"/>
  <c r="DA1177" i="3"/>
  <c r="A1178" i="3"/>
  <c r="CX1178" i="3"/>
  <c r="CY1178" i="3"/>
  <c r="CZ1178" i="3"/>
  <c r="DA1178" i="3"/>
  <c r="A1179" i="3"/>
  <c r="CX1179" i="3"/>
  <c r="CY1179" i="3"/>
  <c r="CZ1179" i="3"/>
  <c r="DA1179" i="3"/>
  <c r="A1180" i="3"/>
  <c r="CX1180" i="3"/>
  <c r="CY1180" i="3"/>
  <c r="CZ1180" i="3"/>
  <c r="DA1180" i="3"/>
  <c r="A1181" i="3"/>
  <c r="CX1181" i="3"/>
  <c r="CY1181" i="3"/>
  <c r="CZ1181" i="3"/>
  <c r="DA1181" i="3"/>
  <c r="A1182" i="3"/>
  <c r="CX1182" i="3"/>
  <c r="CY1182" i="3"/>
  <c r="CZ1182" i="3"/>
  <c r="DA1182" i="3"/>
  <c r="A1183" i="3"/>
  <c r="CX1183" i="3"/>
  <c r="CY1183" i="3"/>
  <c r="CZ1183" i="3"/>
  <c r="DA1183" i="3"/>
  <c r="A1184" i="3"/>
  <c r="CX1184" i="3"/>
  <c r="CY1184" i="3"/>
  <c r="CZ1184" i="3"/>
  <c r="DA1184" i="3"/>
  <c r="A1185" i="3"/>
  <c r="CX1185" i="3"/>
  <c r="CY1185" i="3"/>
  <c r="CZ1185" i="3"/>
  <c r="DA1185" i="3"/>
  <c r="A1186" i="3"/>
  <c r="CX1186" i="3"/>
  <c r="CY1186" i="3"/>
  <c r="CZ1186" i="3"/>
  <c r="DA1186" i="3"/>
  <c r="A1187" i="3"/>
  <c r="CX1187" i="3"/>
  <c r="CY1187" i="3"/>
  <c r="CZ1187" i="3"/>
  <c r="DA1187" i="3"/>
  <c r="A1188" i="3"/>
  <c r="CX1188" i="3"/>
  <c r="CY1188" i="3"/>
  <c r="CZ1188" i="3"/>
  <c r="DA1188" i="3"/>
  <c r="A1189" i="3"/>
  <c r="CX1189" i="3"/>
  <c r="CY1189" i="3"/>
  <c r="CZ1189" i="3"/>
  <c r="DA1189" i="3"/>
  <c r="A1190" i="3"/>
  <c r="CX1190" i="3"/>
  <c r="CY1190" i="3"/>
  <c r="CZ1190" i="3"/>
  <c r="DA1190" i="3"/>
  <c r="A1191" i="3"/>
  <c r="CX1191" i="3"/>
  <c r="CY1191" i="3"/>
  <c r="CZ1191" i="3"/>
  <c r="DA1191" i="3"/>
  <c r="A1192" i="3"/>
  <c r="CX1192" i="3"/>
  <c r="CY1192" i="3"/>
  <c r="CZ1192" i="3"/>
  <c r="DA1192" i="3"/>
  <c r="A1193" i="3"/>
  <c r="CX1193" i="3"/>
  <c r="CY1193" i="3"/>
  <c r="CZ1193" i="3"/>
  <c r="DA1193" i="3"/>
  <c r="A1194" i="3"/>
  <c r="CX1194" i="3"/>
  <c r="CY1194" i="3"/>
  <c r="CZ1194" i="3"/>
  <c r="DA1194" i="3"/>
  <c r="A1195" i="3"/>
  <c r="CX1195" i="3"/>
  <c r="CY1195" i="3"/>
  <c r="CZ1195" i="3"/>
  <c r="DA1195" i="3"/>
  <c r="A1196" i="3"/>
  <c r="CX1196" i="3"/>
  <c r="CY1196" i="3"/>
  <c r="CZ1196" i="3"/>
  <c r="DA1196" i="3"/>
  <c r="A1197" i="3"/>
  <c r="CX1197" i="3"/>
  <c r="CY1197" i="3"/>
  <c r="CZ1197" i="3"/>
  <c r="DA1197" i="3"/>
  <c r="A1198" i="3"/>
  <c r="CX1198" i="3"/>
  <c r="CY1198" i="3"/>
  <c r="CZ1198" i="3"/>
  <c r="DA1198" i="3"/>
  <c r="A1199" i="3"/>
  <c r="CX1199" i="3"/>
  <c r="CY1199" i="3"/>
  <c r="CZ1199" i="3"/>
  <c r="DA1199" i="3"/>
  <c r="A1200" i="3"/>
  <c r="CX1200" i="3"/>
  <c r="CY1200" i="3"/>
  <c r="CZ1200" i="3"/>
  <c r="DA1200" i="3"/>
  <c r="A1201" i="3"/>
  <c r="CX1201" i="3"/>
  <c r="CY1201" i="3"/>
  <c r="CZ1201" i="3"/>
  <c r="DA1201" i="3"/>
  <c r="A1202" i="3"/>
  <c r="CX1202" i="3"/>
  <c r="CY1202" i="3"/>
  <c r="CZ1202" i="3"/>
  <c r="DA1202" i="3"/>
  <c r="A1203" i="3"/>
  <c r="CX1203" i="3"/>
  <c r="CY1203" i="3"/>
  <c r="CZ1203" i="3"/>
  <c r="DA1203" i="3"/>
  <c r="A1204" i="3"/>
  <c r="CX1204" i="3"/>
  <c r="CY1204" i="3"/>
  <c r="CZ1204" i="3"/>
  <c r="DA1204" i="3"/>
  <c r="A1205" i="3"/>
  <c r="CX1205" i="3"/>
  <c r="CY1205" i="3"/>
  <c r="CZ1205" i="3"/>
  <c r="DA1205" i="3"/>
  <c r="A1206" i="3"/>
  <c r="CX1206" i="3"/>
  <c r="CY1206" i="3"/>
  <c r="CZ1206" i="3"/>
  <c r="DA1206" i="3"/>
  <c r="A1207" i="3"/>
  <c r="CX1207" i="3"/>
  <c r="CY1207" i="3"/>
  <c r="CZ1207" i="3"/>
  <c r="DA1207" i="3"/>
  <c r="A1208" i="3"/>
  <c r="CX1208" i="3"/>
  <c r="CY1208" i="3"/>
  <c r="CZ1208" i="3"/>
  <c r="DA1208" i="3"/>
  <c r="A1209" i="3"/>
  <c r="CX1209" i="3"/>
  <c r="CY1209" i="3"/>
  <c r="CZ1209" i="3"/>
  <c r="DA1209" i="3"/>
  <c r="A1210" i="3"/>
  <c r="CX1210" i="3"/>
  <c r="CY1210" i="3"/>
  <c r="CZ1210" i="3"/>
  <c r="DA1210" i="3"/>
  <c r="A1211" i="3"/>
  <c r="CX1211" i="3"/>
  <c r="CY1211" i="3"/>
  <c r="CZ1211" i="3"/>
  <c r="DA1211" i="3"/>
  <c r="A1212" i="3"/>
  <c r="CX1212" i="3"/>
  <c r="CY1212" i="3"/>
  <c r="CZ1212" i="3"/>
  <c r="DA1212" i="3"/>
  <c r="A1213" i="3"/>
  <c r="CX1213" i="3"/>
  <c r="CY1213" i="3"/>
  <c r="CZ1213" i="3"/>
  <c r="DA1213" i="3"/>
  <c r="A1214" i="3"/>
  <c r="CX1214" i="3"/>
  <c r="CY1214" i="3"/>
  <c r="CZ1214" i="3"/>
  <c r="DA1214" i="3"/>
  <c r="A1215" i="3"/>
  <c r="CX1215" i="3"/>
  <c r="CY1215" i="3"/>
  <c r="CZ1215" i="3"/>
  <c r="DA1215" i="3"/>
  <c r="A1216" i="3"/>
  <c r="CX1216" i="3"/>
  <c r="CY1216" i="3"/>
  <c r="CZ1216" i="3"/>
  <c r="DA1216" i="3"/>
  <c r="A1217" i="3"/>
  <c r="CX1217" i="3"/>
  <c r="CY1217" i="3"/>
  <c r="CZ1217" i="3"/>
  <c r="DA1217" i="3"/>
  <c r="A1218" i="3"/>
  <c r="CX1218" i="3"/>
  <c r="CY1218" i="3"/>
  <c r="CZ1218" i="3"/>
  <c r="DA1218" i="3"/>
  <c r="A1219" i="3"/>
  <c r="CX1219" i="3"/>
  <c r="CY1219" i="3"/>
  <c r="CZ1219" i="3"/>
  <c r="DA1219" i="3"/>
  <c r="A1220" i="3"/>
  <c r="CX1220" i="3"/>
  <c r="CY1220" i="3"/>
  <c r="CZ1220" i="3"/>
  <c r="DA1220" i="3"/>
  <c r="A1221" i="3"/>
  <c r="CX1221" i="3"/>
  <c r="CY1221" i="3"/>
  <c r="CZ1221" i="3"/>
  <c r="DA1221" i="3"/>
  <c r="A1222" i="3"/>
  <c r="CX1222" i="3"/>
  <c r="CY1222" i="3"/>
  <c r="CZ1222" i="3"/>
  <c r="DA1222" i="3"/>
  <c r="A1223" i="3"/>
  <c r="CX1223" i="3"/>
  <c r="CY1223" i="3"/>
  <c r="CZ1223" i="3"/>
  <c r="DA1223" i="3"/>
  <c r="A1224" i="3"/>
  <c r="CX1224" i="3"/>
  <c r="CY1224" i="3"/>
  <c r="CZ1224" i="3"/>
  <c r="DA1224" i="3"/>
  <c r="A1225" i="3"/>
  <c r="CX1225" i="3"/>
  <c r="CY1225" i="3"/>
  <c r="CZ1225" i="3"/>
  <c r="DA1225" i="3"/>
  <c r="A1226" i="3"/>
  <c r="CX1226" i="3"/>
  <c r="CY1226" i="3"/>
  <c r="CZ1226" i="3"/>
  <c r="DA1226" i="3"/>
  <c r="A1227" i="3"/>
  <c r="CX1227" i="3"/>
  <c r="CY1227" i="3"/>
  <c r="CZ1227" i="3"/>
  <c r="DA1227" i="3"/>
  <c r="A1228" i="3"/>
  <c r="CX1228" i="3"/>
  <c r="CY1228" i="3"/>
  <c r="CZ1228" i="3"/>
  <c r="DA1228" i="3"/>
  <c r="A1229" i="3"/>
  <c r="CX1229" i="3"/>
  <c r="CY1229" i="3"/>
  <c r="CZ1229" i="3"/>
  <c r="DA1229" i="3"/>
  <c r="A1230" i="3"/>
  <c r="CX1230" i="3"/>
  <c r="CY1230" i="3"/>
  <c r="CZ1230" i="3"/>
  <c r="DA1230" i="3"/>
  <c r="A1231" i="3"/>
  <c r="CX1231" i="3"/>
  <c r="CY1231" i="3"/>
  <c r="CZ1231" i="3"/>
  <c r="DA1231" i="3"/>
  <c r="A1232" i="3"/>
  <c r="CX1232" i="3"/>
  <c r="CY1232" i="3"/>
  <c r="CZ1232" i="3"/>
  <c r="DA1232" i="3"/>
  <c r="A1233" i="3"/>
  <c r="CX1233" i="3"/>
  <c r="CY1233" i="3"/>
  <c r="CZ1233" i="3"/>
  <c r="DA1233" i="3"/>
  <c r="A1234" i="3"/>
  <c r="CX1234" i="3"/>
  <c r="CY1234" i="3"/>
  <c r="CZ1234" i="3"/>
  <c r="DA1234" i="3"/>
  <c r="A1235" i="3"/>
  <c r="CX1235" i="3"/>
  <c r="CY1235" i="3"/>
  <c r="CZ1235" i="3"/>
  <c r="DA1235" i="3"/>
  <c r="A1236" i="3"/>
  <c r="CX1236" i="3"/>
  <c r="CY1236" i="3"/>
  <c r="CZ1236" i="3"/>
  <c r="DA1236" i="3"/>
  <c r="A1237" i="3"/>
  <c r="CX1237" i="3"/>
  <c r="CY1237" i="3"/>
  <c r="CZ1237" i="3"/>
  <c r="DA1237" i="3"/>
  <c r="A1238" i="3"/>
  <c r="CX1238" i="3"/>
  <c r="CY1238" i="3"/>
  <c r="CZ1238" i="3"/>
  <c r="DA1238" i="3"/>
  <c r="A1239" i="3"/>
  <c r="CX1239" i="3"/>
  <c r="CY1239" i="3"/>
  <c r="CZ1239" i="3"/>
  <c r="DA1239" i="3"/>
  <c r="A1240" i="3"/>
  <c r="CX1240" i="3"/>
  <c r="CY1240" i="3"/>
  <c r="CZ1240" i="3"/>
  <c r="DA1240" i="3"/>
  <c r="A1241" i="3"/>
  <c r="CX1241" i="3"/>
  <c r="CY1241" i="3"/>
  <c r="CZ1241" i="3"/>
  <c r="DA1241" i="3"/>
  <c r="A1242" i="3"/>
  <c r="CX1242" i="3"/>
  <c r="CY1242" i="3"/>
  <c r="CZ1242" i="3"/>
  <c r="DA1242" i="3"/>
  <c r="A1243" i="3"/>
  <c r="CX1243" i="3"/>
  <c r="CY1243" i="3"/>
  <c r="CZ1243" i="3"/>
  <c r="DA1243" i="3"/>
  <c r="A1244" i="3"/>
  <c r="CX1244" i="3"/>
  <c r="CY1244" i="3"/>
  <c r="CZ1244" i="3"/>
  <c r="DA1244" i="3"/>
  <c r="A1245" i="3"/>
  <c r="CX1245" i="3"/>
  <c r="CY1245" i="3"/>
  <c r="CZ1245" i="3"/>
  <c r="DA1245" i="3"/>
  <c r="A1246" i="3"/>
  <c r="CX1246" i="3"/>
  <c r="CY1246" i="3"/>
  <c r="CZ1246" i="3"/>
  <c r="DA1246" i="3"/>
  <c r="A1247" i="3"/>
  <c r="CX1247" i="3"/>
  <c r="CY1247" i="3"/>
  <c r="CZ1247" i="3"/>
  <c r="DA1247" i="3"/>
  <c r="A1248" i="3"/>
  <c r="CX1248" i="3"/>
  <c r="CY1248" i="3"/>
  <c r="CZ1248" i="3"/>
  <c r="DA1248" i="3"/>
  <c r="A1249" i="3"/>
  <c r="CX1249" i="3"/>
  <c r="CY1249" i="3"/>
  <c r="CZ1249" i="3"/>
  <c r="DA1249" i="3"/>
  <c r="A1250" i="3"/>
  <c r="CX1250" i="3"/>
  <c r="CY1250" i="3"/>
  <c r="CZ1250" i="3"/>
  <c r="DA1250" i="3"/>
  <c r="A1251" i="3"/>
  <c r="CX1251" i="3"/>
  <c r="CY1251" i="3"/>
  <c r="CZ1251" i="3"/>
  <c r="DA1251" i="3"/>
  <c r="A1252" i="3"/>
  <c r="CX1252" i="3"/>
  <c r="CY1252" i="3"/>
  <c r="CZ1252" i="3"/>
  <c r="DA1252" i="3"/>
  <c r="A1253" i="3"/>
  <c r="CX1253" i="3"/>
  <c r="CY1253" i="3"/>
  <c r="CZ1253" i="3"/>
  <c r="DA1253" i="3"/>
  <c r="A1254" i="3"/>
  <c r="CX1254" i="3"/>
  <c r="CY1254" i="3"/>
  <c r="CZ1254" i="3"/>
  <c r="DA1254" i="3"/>
  <c r="A1255" i="3"/>
  <c r="CX1255" i="3"/>
  <c r="CY1255" i="3"/>
  <c r="CZ1255" i="3"/>
  <c r="DA1255" i="3"/>
  <c r="A1256" i="3"/>
  <c r="CX1256" i="3"/>
  <c r="CY1256" i="3"/>
  <c r="CZ1256" i="3"/>
  <c r="DA1256" i="3"/>
  <c r="A1257" i="3"/>
  <c r="CX1257" i="3"/>
  <c r="CY1257" i="3"/>
  <c r="CZ1257" i="3"/>
  <c r="DA1257" i="3"/>
  <c r="A1258" i="3"/>
  <c r="CX1258" i="3"/>
  <c r="CY1258" i="3"/>
  <c r="CZ1258" i="3"/>
  <c r="DA1258" i="3"/>
  <c r="A1259" i="3"/>
  <c r="CX1259" i="3"/>
  <c r="CY1259" i="3"/>
  <c r="CZ1259" i="3"/>
  <c r="DA1259" i="3"/>
  <c r="A1260" i="3"/>
  <c r="CX1260" i="3"/>
  <c r="CY1260" i="3"/>
  <c r="CZ1260" i="3"/>
  <c r="DA1260" i="3"/>
  <c r="A1261" i="3"/>
  <c r="CX1261" i="3"/>
  <c r="CY1261" i="3"/>
  <c r="CZ1261" i="3"/>
  <c r="DA1261" i="3"/>
  <c r="A1262" i="3"/>
  <c r="CX1262" i="3"/>
  <c r="CY1262" i="3"/>
  <c r="CZ1262" i="3"/>
  <c r="DA1262" i="3"/>
  <c r="A1263" i="3"/>
  <c r="CX1263" i="3"/>
  <c r="CY1263" i="3"/>
  <c r="CZ1263" i="3"/>
  <c r="DA1263" i="3"/>
  <c r="A1264" i="3"/>
  <c r="CX1264" i="3"/>
  <c r="CY1264" i="3"/>
  <c r="CZ1264" i="3"/>
  <c r="DA1264" i="3"/>
  <c r="A1265" i="3"/>
  <c r="CX1265" i="3"/>
  <c r="CY1265" i="3"/>
  <c r="CZ1265" i="3"/>
  <c r="DA1265" i="3"/>
  <c r="A1266" i="3"/>
  <c r="CX1266" i="3"/>
  <c r="CY1266" i="3"/>
  <c r="CZ1266" i="3"/>
  <c r="DA1266" i="3"/>
  <c r="A1267" i="3"/>
  <c r="CX1267" i="3"/>
  <c r="CY1267" i="3"/>
  <c r="CZ1267" i="3"/>
  <c r="DA1267" i="3"/>
  <c r="A1268" i="3"/>
  <c r="CX1268" i="3"/>
  <c r="CY1268" i="3"/>
  <c r="CZ1268" i="3"/>
  <c r="DA1268" i="3"/>
  <c r="A1269" i="3"/>
  <c r="CX1269" i="3"/>
  <c r="CY1269" i="3"/>
  <c r="CZ1269" i="3"/>
  <c r="DA1269" i="3"/>
  <c r="A1270" i="3"/>
  <c r="CX1270" i="3"/>
  <c r="CY1270" i="3"/>
  <c r="CZ1270" i="3"/>
  <c r="DA1270" i="3"/>
  <c r="A1271" i="3"/>
  <c r="CX1271" i="3"/>
  <c r="CY1271" i="3"/>
  <c r="CZ1271" i="3"/>
  <c r="DA1271" i="3"/>
  <c r="A1272" i="3"/>
  <c r="CX1272" i="3"/>
  <c r="CY1272" i="3"/>
  <c r="CZ1272" i="3"/>
  <c r="DA1272" i="3"/>
  <c r="A1273" i="3"/>
  <c r="CX1273" i="3"/>
  <c r="CY1273" i="3"/>
  <c r="CZ1273" i="3"/>
  <c r="DA1273" i="3"/>
  <c r="A1274" i="3"/>
  <c r="CX1274" i="3"/>
  <c r="CY1274" i="3"/>
  <c r="CZ1274" i="3"/>
  <c r="DA1274" i="3"/>
  <c r="A1275" i="3"/>
  <c r="CX1275" i="3"/>
  <c r="CY1275" i="3"/>
  <c r="CZ1275" i="3"/>
  <c r="DA1275" i="3"/>
  <c r="A1276" i="3"/>
  <c r="CX1276" i="3"/>
  <c r="CY1276" i="3"/>
  <c r="CZ1276" i="3"/>
  <c r="DA1276" i="3"/>
  <c r="A1277" i="3"/>
  <c r="CX1277" i="3"/>
  <c r="CY1277" i="3"/>
  <c r="CZ1277" i="3"/>
  <c r="DA1277" i="3"/>
  <c r="A1278" i="3"/>
  <c r="CX1278" i="3"/>
  <c r="CY1278" i="3"/>
  <c r="CZ1278" i="3"/>
  <c r="DA1278" i="3"/>
  <c r="A1279" i="3"/>
  <c r="CX1279" i="3"/>
  <c r="CY1279" i="3"/>
  <c r="CZ1279" i="3"/>
  <c r="DA1279" i="3"/>
  <c r="A1280" i="3"/>
  <c r="CX1280" i="3"/>
  <c r="CY1280" i="3"/>
  <c r="CZ1280" i="3"/>
  <c r="DA1280" i="3"/>
  <c r="A1281" i="3"/>
  <c r="CX1281" i="3"/>
  <c r="CY1281" i="3"/>
  <c r="CZ1281" i="3"/>
  <c r="DA1281" i="3"/>
  <c r="A1282" i="3"/>
  <c r="CX1282" i="3"/>
  <c r="CY1282" i="3"/>
  <c r="CZ1282" i="3"/>
  <c r="DA1282" i="3"/>
  <c r="A1283" i="3"/>
  <c r="CX1283" i="3"/>
  <c r="CY1283" i="3"/>
  <c r="CZ1283" i="3"/>
  <c r="DA1283" i="3"/>
  <c r="A1284" i="3"/>
  <c r="CX1284" i="3"/>
  <c r="CY1284" i="3"/>
  <c r="CZ1284" i="3"/>
  <c r="DA1284" i="3"/>
  <c r="A1285" i="3"/>
  <c r="CX1285" i="3"/>
  <c r="CY1285" i="3"/>
  <c r="CZ1285" i="3"/>
  <c r="DA1285" i="3"/>
  <c r="A1286" i="3"/>
  <c r="CX1286" i="3"/>
  <c r="CY1286" i="3"/>
  <c r="CZ1286" i="3"/>
  <c r="DA1286" i="3"/>
  <c r="A1287" i="3"/>
  <c r="CX1287" i="3"/>
  <c r="CY1287" i="3"/>
  <c r="CZ1287" i="3"/>
  <c r="DA1287" i="3"/>
  <c r="A1288" i="3"/>
  <c r="CX1288" i="3"/>
  <c r="CY1288" i="3"/>
  <c r="CZ1288" i="3"/>
  <c r="DA1288" i="3"/>
  <c r="A1289" i="3"/>
  <c r="CX1289" i="3"/>
  <c r="CY1289" i="3"/>
  <c r="CZ1289" i="3"/>
  <c r="DA1289" i="3"/>
  <c r="A1290" i="3"/>
  <c r="CX1290" i="3"/>
  <c r="CY1290" i="3"/>
  <c r="CZ1290" i="3"/>
  <c r="DA1290" i="3"/>
  <c r="A1291" i="3"/>
  <c r="CX1291" i="3"/>
  <c r="CY1291" i="3"/>
  <c r="CZ1291" i="3"/>
  <c r="DA1291" i="3"/>
  <c r="A1292" i="3"/>
  <c r="CX1292" i="3"/>
  <c r="CY1292" i="3"/>
  <c r="CZ1292" i="3"/>
  <c r="DA1292" i="3"/>
  <c r="A1293" i="3"/>
  <c r="CX1293" i="3"/>
  <c r="CY1293" i="3"/>
  <c r="CZ1293" i="3"/>
  <c r="DA1293" i="3"/>
  <c r="A1294" i="3"/>
  <c r="CX1294" i="3"/>
  <c r="CY1294" i="3"/>
  <c r="CZ1294" i="3"/>
  <c r="DA1294" i="3"/>
  <c r="A1295" i="3"/>
  <c r="CX1295" i="3"/>
  <c r="CY1295" i="3"/>
  <c r="CZ1295" i="3"/>
  <c r="DA1295" i="3"/>
  <c r="A1296" i="3"/>
  <c r="CX1296" i="3"/>
  <c r="CY1296" i="3"/>
  <c r="CZ1296" i="3"/>
  <c r="DA1296" i="3"/>
  <c r="A1297" i="3"/>
  <c r="CX1297" i="3"/>
  <c r="CY1297" i="3"/>
  <c r="CZ1297" i="3"/>
  <c r="DA1297" i="3"/>
  <c r="A1298" i="3"/>
  <c r="CX1298" i="3"/>
  <c r="CY1298" i="3"/>
  <c r="CZ1298" i="3"/>
  <c r="DA1298" i="3"/>
  <c r="A1299" i="3"/>
  <c r="CX1299" i="3"/>
  <c r="CY1299" i="3"/>
  <c r="CZ1299" i="3"/>
  <c r="DA1299" i="3"/>
  <c r="A1300" i="3"/>
  <c r="CX1300" i="3"/>
  <c r="CY1300" i="3"/>
  <c r="CZ1300" i="3"/>
  <c r="DA1300" i="3"/>
  <c r="A1301" i="3"/>
  <c r="CX1301" i="3"/>
  <c r="CY1301" i="3"/>
  <c r="CZ1301" i="3"/>
  <c r="DA1301" i="3"/>
  <c r="A1302" i="3"/>
  <c r="CX1302" i="3"/>
  <c r="CY1302" i="3"/>
  <c r="CZ1302" i="3"/>
  <c r="DA1302" i="3"/>
  <c r="A1303" i="3"/>
  <c r="CX1303" i="3"/>
  <c r="CY1303" i="3"/>
  <c r="CZ1303" i="3"/>
  <c r="DA1303" i="3"/>
  <c r="A1304" i="3"/>
  <c r="CX1304" i="3"/>
  <c r="CY1304" i="3"/>
  <c r="CZ1304" i="3"/>
  <c r="DA1304" i="3"/>
  <c r="A1305" i="3"/>
  <c r="CX1305" i="3"/>
  <c r="CY1305" i="3"/>
  <c r="CZ1305" i="3"/>
  <c r="DA1305" i="3"/>
  <c r="A1306" i="3"/>
  <c r="CX1306" i="3"/>
  <c r="CY1306" i="3"/>
  <c r="CZ1306" i="3"/>
  <c r="DA1306" i="3"/>
  <c r="A1307" i="3"/>
  <c r="CX1307" i="3"/>
  <c r="CY1307" i="3"/>
  <c r="CZ1307" i="3"/>
  <c r="DA1307" i="3"/>
  <c r="A1308" i="3"/>
  <c r="CX1308" i="3"/>
  <c r="CY1308" i="3"/>
  <c r="CZ1308" i="3"/>
  <c r="DA1308" i="3"/>
  <c r="A1309" i="3"/>
  <c r="CX1309" i="3"/>
  <c r="CY1309" i="3"/>
  <c r="CZ1309" i="3"/>
  <c r="DA1309" i="3"/>
  <c r="A1310" i="3"/>
  <c r="CX1310" i="3"/>
  <c r="CY1310" i="3"/>
  <c r="CZ1310" i="3"/>
  <c r="DA1310" i="3"/>
  <c r="A1311" i="3"/>
  <c r="CX1311" i="3"/>
  <c r="CY1311" i="3"/>
  <c r="CZ1311" i="3"/>
  <c r="DA1311" i="3"/>
  <c r="A1312" i="3"/>
  <c r="CX1312" i="3"/>
  <c r="CY1312" i="3"/>
  <c r="CZ1312" i="3"/>
  <c r="DA1312" i="3"/>
  <c r="A1313" i="3"/>
  <c r="CX1313" i="3"/>
  <c r="CY1313" i="3"/>
  <c r="CZ1313" i="3"/>
  <c r="DA1313" i="3"/>
  <c r="A1314" i="3"/>
  <c r="CX1314" i="3"/>
  <c r="CY1314" i="3"/>
  <c r="CZ1314" i="3"/>
  <c r="DA1314" i="3"/>
  <c r="A1315" i="3"/>
  <c r="CX1315" i="3"/>
  <c r="CY1315" i="3"/>
  <c r="CZ1315" i="3"/>
  <c r="DA1315" i="3"/>
  <c r="A1316" i="3"/>
  <c r="CX1316" i="3"/>
  <c r="CY1316" i="3"/>
  <c r="CZ1316" i="3"/>
  <c r="DA1316" i="3"/>
  <c r="A1317" i="3"/>
  <c r="CX1317" i="3"/>
  <c r="CY1317" i="3"/>
  <c r="CZ1317" i="3"/>
  <c r="DA1317" i="3"/>
  <c r="A1318" i="3"/>
  <c r="CX1318" i="3"/>
  <c r="CY1318" i="3"/>
  <c r="CZ1318" i="3"/>
  <c r="DA1318" i="3"/>
  <c r="A1319" i="3"/>
  <c r="CX1319" i="3"/>
  <c r="CY1319" i="3"/>
  <c r="CZ1319" i="3"/>
  <c r="DA1319" i="3"/>
  <c r="A1320" i="3"/>
  <c r="CX1320" i="3"/>
  <c r="CY1320" i="3"/>
  <c r="CZ1320" i="3"/>
  <c r="DA1320" i="3"/>
  <c r="A1321" i="3"/>
  <c r="CX1321" i="3"/>
  <c r="CY1321" i="3"/>
  <c r="CZ1321" i="3"/>
  <c r="DA1321" i="3"/>
  <c r="A1322" i="3"/>
  <c r="CX1322" i="3"/>
  <c r="CY1322" i="3"/>
  <c r="CZ1322" i="3"/>
  <c r="DA1322" i="3"/>
  <c r="A1323" i="3"/>
  <c r="CX1323" i="3"/>
  <c r="CY1323" i="3"/>
  <c r="CZ1323" i="3"/>
  <c r="DA1323" i="3"/>
  <c r="A1324" i="3"/>
  <c r="CX1324" i="3"/>
  <c r="CY1324" i="3"/>
  <c r="CZ1324" i="3"/>
  <c r="DA1324" i="3"/>
  <c r="A1325" i="3"/>
  <c r="CX1325" i="3"/>
  <c r="CY1325" i="3"/>
  <c r="CZ1325" i="3"/>
  <c r="DA1325" i="3"/>
  <c r="A1326" i="3"/>
  <c r="CX1326" i="3"/>
  <c r="CY1326" i="3"/>
  <c r="CZ1326" i="3"/>
  <c r="DA1326" i="3"/>
  <c r="A1327" i="3"/>
  <c r="CX1327" i="3"/>
  <c r="CY1327" i="3"/>
  <c r="CZ1327" i="3"/>
  <c r="DA1327" i="3"/>
  <c r="A1328" i="3"/>
  <c r="CX1328" i="3"/>
  <c r="CY1328" i="3"/>
  <c r="CZ1328" i="3"/>
  <c r="DA1328" i="3"/>
  <c r="A1329" i="3"/>
  <c r="CX1329" i="3"/>
  <c r="CY1329" i="3"/>
  <c r="CZ1329" i="3"/>
  <c r="DA1329" i="3"/>
  <c r="A1330" i="3"/>
  <c r="CX1330" i="3"/>
  <c r="CY1330" i="3"/>
  <c r="CZ1330" i="3"/>
  <c r="DA1330" i="3"/>
  <c r="A1331" i="3"/>
  <c r="CX1331" i="3"/>
  <c r="CY1331" i="3"/>
  <c r="CZ1331" i="3"/>
  <c r="DA1331" i="3"/>
  <c r="A1332" i="3"/>
  <c r="CX1332" i="3"/>
  <c r="CY1332" i="3"/>
  <c r="CZ1332" i="3"/>
  <c r="DA1332" i="3"/>
  <c r="A1333" i="3"/>
  <c r="CX1333" i="3"/>
  <c r="CY1333" i="3"/>
  <c r="CZ1333" i="3"/>
  <c r="DA1333" i="3"/>
  <c r="A1334" i="3"/>
  <c r="CX1334" i="3"/>
  <c r="CY1334" i="3"/>
  <c r="CZ1334" i="3"/>
  <c r="DA1334" i="3"/>
  <c r="A1335" i="3"/>
  <c r="CX1335" i="3"/>
  <c r="CY1335" i="3"/>
  <c r="CZ1335" i="3"/>
  <c r="DA1335" i="3"/>
  <c r="A1336" i="3"/>
  <c r="CX1336" i="3"/>
  <c r="CY1336" i="3"/>
  <c r="CZ1336" i="3"/>
  <c r="DA1336" i="3"/>
  <c r="A1337" i="3"/>
  <c r="CX1337" i="3"/>
  <c r="CY1337" i="3"/>
  <c r="CZ1337" i="3"/>
  <c r="DA1337" i="3"/>
  <c r="A1338" i="3"/>
  <c r="CX1338" i="3"/>
  <c r="CY1338" i="3"/>
  <c r="CZ1338" i="3"/>
  <c r="DA1338" i="3"/>
  <c r="A1339" i="3"/>
  <c r="CX1339" i="3"/>
  <c r="CY1339" i="3"/>
  <c r="CZ1339" i="3"/>
  <c r="DA1339" i="3"/>
  <c r="A1340" i="3"/>
  <c r="CX1340" i="3"/>
  <c r="CY1340" i="3"/>
  <c r="CZ1340" i="3"/>
  <c r="DA1340" i="3"/>
  <c r="A1341" i="3"/>
  <c r="CX1341" i="3"/>
  <c r="CY1341" i="3"/>
  <c r="CZ1341" i="3"/>
  <c r="DA1341" i="3"/>
  <c r="A1342" i="3"/>
  <c r="CX1342" i="3"/>
  <c r="CY1342" i="3"/>
  <c r="CZ1342" i="3"/>
  <c r="DA1342" i="3"/>
  <c r="A1343" i="3"/>
  <c r="CX1343" i="3"/>
  <c r="CY1343" i="3"/>
  <c r="CZ1343" i="3"/>
  <c r="DA1343" i="3"/>
  <c r="A1344" i="3"/>
  <c r="CX1344" i="3"/>
  <c r="CY1344" i="3"/>
  <c r="CZ1344" i="3"/>
  <c r="DA1344" i="3"/>
  <c r="A1345" i="3"/>
  <c r="CX1345" i="3"/>
  <c r="CY1345" i="3"/>
  <c r="CZ1345" i="3"/>
  <c r="DA1345" i="3"/>
  <c r="A1346" i="3"/>
  <c r="CX1346" i="3"/>
  <c r="CY1346" i="3"/>
  <c r="CZ1346" i="3"/>
  <c r="DA1346" i="3"/>
  <c r="A1347" i="3"/>
  <c r="CX1347" i="3"/>
  <c r="CY1347" i="3"/>
  <c r="CZ1347" i="3"/>
  <c r="DA1347" i="3"/>
  <c r="A1348" i="3"/>
  <c r="CX1348" i="3"/>
  <c r="CY1348" i="3"/>
  <c r="CZ1348" i="3"/>
  <c r="DA1348" i="3"/>
  <c r="A1349" i="3"/>
  <c r="CX1349" i="3"/>
  <c r="CY1349" i="3"/>
  <c r="CZ1349" i="3"/>
  <c r="DA1349" i="3"/>
  <c r="A1350" i="3"/>
  <c r="CX1350" i="3"/>
  <c r="CY1350" i="3"/>
  <c r="CZ1350" i="3"/>
  <c r="DA1350" i="3"/>
  <c r="A1351" i="3"/>
  <c r="CX1351" i="3"/>
  <c r="CY1351" i="3"/>
  <c r="CZ1351" i="3"/>
  <c r="DA1351" i="3"/>
  <c r="A1352" i="3"/>
  <c r="CX1352" i="3"/>
  <c r="CY1352" i="3"/>
  <c r="CZ1352" i="3"/>
  <c r="DA1352" i="3"/>
  <c r="A1353" i="3"/>
  <c r="CX1353" i="3"/>
  <c r="CY1353" i="3"/>
  <c r="CZ1353" i="3"/>
  <c r="DA1353" i="3"/>
  <c r="A1354" i="3"/>
  <c r="CX1354" i="3"/>
  <c r="CY1354" i="3"/>
  <c r="CZ1354" i="3"/>
  <c r="DA1354" i="3"/>
  <c r="A1355" i="3"/>
  <c r="CX1355" i="3"/>
  <c r="CY1355" i="3"/>
  <c r="CZ1355" i="3"/>
  <c r="DA1355" i="3"/>
  <c r="A1356" i="3"/>
  <c r="CX1356" i="3"/>
  <c r="CY1356" i="3"/>
  <c r="CZ1356" i="3"/>
  <c r="DA1356" i="3"/>
  <c r="A1357" i="3"/>
  <c r="CX1357" i="3"/>
  <c r="CY1357" i="3"/>
  <c r="CZ1357" i="3"/>
  <c r="DA1357" i="3"/>
  <c r="A1358" i="3"/>
  <c r="CX1358" i="3"/>
  <c r="CY1358" i="3"/>
  <c r="CZ1358" i="3"/>
  <c r="DA1358" i="3"/>
  <c r="A1359" i="3"/>
  <c r="CX1359" i="3"/>
  <c r="CY1359" i="3"/>
  <c r="CZ1359" i="3"/>
  <c r="DA1359" i="3"/>
  <c r="A1360" i="3"/>
  <c r="CX1360" i="3"/>
  <c r="CY1360" i="3"/>
  <c r="CZ1360" i="3"/>
  <c r="DA1360" i="3"/>
  <c r="A1361" i="3"/>
  <c r="CX1361" i="3"/>
  <c r="CY1361" i="3"/>
  <c r="CZ1361" i="3"/>
  <c r="DA1361" i="3"/>
  <c r="A1362" i="3"/>
  <c r="CX1362" i="3"/>
  <c r="CY1362" i="3"/>
  <c r="CZ1362" i="3"/>
  <c r="DA1362" i="3"/>
  <c r="A1363" i="3"/>
  <c r="CX1363" i="3"/>
  <c r="CY1363" i="3"/>
  <c r="CZ1363" i="3"/>
  <c r="DA1363" i="3"/>
  <c r="A1364" i="3"/>
  <c r="CX1364" i="3"/>
  <c r="CY1364" i="3"/>
  <c r="CZ1364" i="3"/>
  <c r="DA1364" i="3"/>
  <c r="A1365" i="3"/>
  <c r="CX1365" i="3"/>
  <c r="CY1365" i="3"/>
  <c r="CZ1365" i="3"/>
  <c r="DA1365" i="3"/>
  <c r="A1366" i="3"/>
  <c r="CX1366" i="3"/>
  <c r="CY1366" i="3"/>
  <c r="CZ1366" i="3"/>
  <c r="DA1366" i="3"/>
  <c r="A1367" i="3"/>
  <c r="CX1367" i="3"/>
  <c r="CY1367" i="3"/>
  <c r="CZ1367" i="3"/>
  <c r="DA1367" i="3"/>
  <c r="A1368" i="3"/>
  <c r="CX1368" i="3"/>
  <c r="CY1368" i="3"/>
  <c r="CZ1368" i="3"/>
  <c r="DA1368" i="3"/>
  <c r="A1369" i="3"/>
  <c r="CX1369" i="3"/>
  <c r="CY1369" i="3"/>
  <c r="CZ1369" i="3"/>
  <c r="DA1369" i="3"/>
  <c r="A1370" i="3"/>
  <c r="CX1370" i="3"/>
  <c r="CY1370" i="3"/>
  <c r="CZ1370" i="3"/>
  <c r="DA1370" i="3"/>
  <c r="A1371" i="3"/>
  <c r="CX1371" i="3"/>
  <c r="CY1371" i="3"/>
  <c r="CZ1371" i="3"/>
  <c r="DA1371" i="3"/>
  <c r="A1372" i="3"/>
  <c r="CX1372" i="3"/>
  <c r="CY1372" i="3"/>
  <c r="CZ1372" i="3"/>
  <c r="DA1372" i="3"/>
  <c r="A1373" i="3"/>
  <c r="CX1373" i="3"/>
  <c r="CY1373" i="3"/>
  <c r="CZ1373" i="3"/>
  <c r="DA1373" i="3"/>
  <c r="A1374" i="3"/>
  <c r="CX1374" i="3"/>
  <c r="CY1374" i="3"/>
  <c r="CZ1374" i="3"/>
  <c r="DA1374" i="3"/>
  <c r="A1375" i="3"/>
  <c r="CX1375" i="3"/>
  <c r="CY1375" i="3"/>
  <c r="CZ1375" i="3"/>
  <c r="DA1375" i="3"/>
  <c r="A1376" i="3"/>
  <c r="CX1376" i="3"/>
  <c r="CY1376" i="3"/>
  <c r="CZ1376" i="3"/>
  <c r="DA1376" i="3"/>
  <c r="A1377" i="3"/>
  <c r="CX1377" i="3"/>
  <c r="CY1377" i="3"/>
  <c r="CZ1377" i="3"/>
  <c r="DA1377" i="3"/>
  <c r="A1378" i="3"/>
  <c r="CX1378" i="3"/>
  <c r="CY1378" i="3"/>
  <c r="CZ1378" i="3"/>
  <c r="DA1378" i="3"/>
  <c r="A1379" i="3"/>
  <c r="CX1379" i="3"/>
  <c r="CY1379" i="3"/>
  <c r="CZ1379" i="3"/>
  <c r="DA1379" i="3"/>
  <c r="A1380" i="3"/>
  <c r="CX1380" i="3"/>
  <c r="CY1380" i="3"/>
  <c r="CZ1380" i="3"/>
  <c r="DA1380" i="3"/>
  <c r="A1381" i="3"/>
  <c r="CX1381" i="3"/>
  <c r="CY1381" i="3"/>
  <c r="CZ1381" i="3"/>
  <c r="DA1381" i="3"/>
  <c r="A1382" i="3"/>
  <c r="CX1382" i="3"/>
  <c r="CY1382" i="3"/>
  <c r="CZ1382" i="3"/>
  <c r="DA1382" i="3"/>
  <c r="A1383" i="3"/>
  <c r="CX1383" i="3"/>
  <c r="CY1383" i="3"/>
  <c r="CZ1383" i="3"/>
  <c r="DA1383" i="3"/>
  <c r="A1384" i="3"/>
  <c r="CX1384" i="3"/>
  <c r="CY1384" i="3"/>
  <c r="CZ1384" i="3"/>
  <c r="DA1384" i="3"/>
  <c r="A1385" i="3"/>
  <c r="CX1385" i="3"/>
  <c r="CY1385" i="3"/>
  <c r="CZ1385" i="3"/>
  <c r="DA1385" i="3"/>
  <c r="A1386" i="3"/>
  <c r="CX1386" i="3"/>
  <c r="CY1386" i="3"/>
  <c r="CZ1386" i="3"/>
  <c r="DA1386" i="3"/>
  <c r="A1387" i="3"/>
  <c r="CX1387" i="3"/>
  <c r="CY1387" i="3"/>
  <c r="CZ1387" i="3"/>
  <c r="DA1387" i="3"/>
  <c r="A1388" i="3"/>
  <c r="CX1388" i="3"/>
  <c r="CY1388" i="3"/>
  <c r="CZ1388" i="3"/>
  <c r="DA1388" i="3"/>
  <c r="A1389" i="3"/>
  <c r="CX1389" i="3"/>
  <c r="CY1389" i="3"/>
  <c r="CZ1389" i="3"/>
  <c r="DA1389" i="3"/>
  <c r="A1390" i="3"/>
  <c r="CX1390" i="3"/>
  <c r="CY1390" i="3"/>
  <c r="CZ1390" i="3"/>
  <c r="DA1390" i="3"/>
  <c r="A1391" i="3"/>
  <c r="CX1391" i="3"/>
  <c r="CY1391" i="3"/>
  <c r="CZ1391" i="3"/>
  <c r="DA1391" i="3"/>
  <c r="A1392" i="3"/>
  <c r="CX1392" i="3"/>
  <c r="CY1392" i="3"/>
  <c r="CZ1392" i="3"/>
  <c r="DA1392" i="3"/>
  <c r="A1393" i="3"/>
  <c r="CX1393" i="3"/>
  <c r="CY1393" i="3"/>
  <c r="CZ1393" i="3"/>
  <c r="DA1393" i="3"/>
  <c r="A1394" i="3"/>
  <c r="CX1394" i="3"/>
  <c r="CY1394" i="3"/>
  <c r="CZ1394" i="3"/>
  <c r="DA1394" i="3"/>
  <c r="A1395" i="3"/>
  <c r="CX1395" i="3"/>
  <c r="CY1395" i="3"/>
  <c r="CZ1395" i="3"/>
  <c r="DA1395" i="3"/>
  <c r="A1396" i="3"/>
  <c r="CX1396" i="3"/>
  <c r="CY1396" i="3"/>
  <c r="CZ1396" i="3"/>
  <c r="DA1396" i="3"/>
  <c r="A1397" i="3"/>
  <c r="CX1397" i="3"/>
  <c r="CY1397" i="3"/>
  <c r="CZ1397" i="3"/>
  <c r="DA1397" i="3"/>
  <c r="A1398" i="3"/>
  <c r="CX1398" i="3"/>
  <c r="CY1398" i="3"/>
  <c r="CZ1398" i="3"/>
  <c r="DA1398" i="3"/>
  <c r="A1399" i="3"/>
  <c r="CX1399" i="3"/>
  <c r="CY1399" i="3"/>
  <c r="CZ1399" i="3"/>
  <c r="DA1399" i="3"/>
  <c r="A1400" i="3"/>
  <c r="CX1400" i="3"/>
  <c r="CY1400" i="3"/>
  <c r="CZ1400" i="3"/>
  <c r="DA1400" i="3"/>
  <c r="A1401" i="3"/>
  <c r="CX1401" i="3"/>
  <c r="CY1401" i="3"/>
  <c r="CZ1401" i="3"/>
  <c r="DA1401" i="3"/>
  <c r="A1402" i="3"/>
  <c r="CX1402" i="3"/>
  <c r="CY1402" i="3"/>
  <c r="CZ1402" i="3"/>
  <c r="DA1402" i="3"/>
  <c r="A1403" i="3"/>
  <c r="CX1403" i="3"/>
  <c r="CY1403" i="3"/>
  <c r="CZ1403" i="3"/>
  <c r="DA1403" i="3"/>
  <c r="A1404" i="3"/>
  <c r="CX1404" i="3"/>
  <c r="CY1404" i="3"/>
  <c r="CZ1404" i="3"/>
  <c r="DA1404" i="3"/>
  <c r="A1405" i="3"/>
  <c r="CX1405" i="3"/>
  <c r="CY1405" i="3"/>
  <c r="CZ1405" i="3"/>
  <c r="DA1405" i="3"/>
  <c r="A1406" i="3"/>
  <c r="CX1406" i="3"/>
  <c r="CY1406" i="3"/>
  <c r="CZ1406" i="3"/>
  <c r="DA1406" i="3"/>
  <c r="A1407" i="3"/>
  <c r="CX1407" i="3"/>
  <c r="CY1407" i="3"/>
  <c r="CZ1407" i="3"/>
  <c r="DA1407" i="3"/>
  <c r="A1408" i="3"/>
  <c r="CX1408" i="3"/>
  <c r="CY1408" i="3"/>
  <c r="CZ1408" i="3"/>
  <c r="DA1408" i="3"/>
  <c r="A1409" i="3"/>
  <c r="CX1409" i="3"/>
  <c r="CY1409" i="3"/>
  <c r="CZ1409" i="3"/>
  <c r="DA1409" i="3"/>
  <c r="A1410" i="3"/>
  <c r="CX1410" i="3"/>
  <c r="CY1410" i="3"/>
  <c r="CZ1410" i="3"/>
  <c r="DA1410" i="3"/>
  <c r="A1411" i="3"/>
  <c r="CX1411" i="3"/>
  <c r="CY1411" i="3"/>
  <c r="CZ1411" i="3"/>
  <c r="DA1411" i="3"/>
  <c r="A1412" i="3"/>
  <c r="CX1412" i="3"/>
  <c r="CY1412" i="3"/>
  <c r="CZ1412" i="3"/>
  <c r="DA1412" i="3"/>
  <c r="A1413" i="3"/>
  <c r="CX1413" i="3"/>
  <c r="CY1413" i="3"/>
  <c r="CZ1413" i="3"/>
  <c r="DA1413" i="3"/>
  <c r="A1414" i="3"/>
  <c r="CX1414" i="3"/>
  <c r="CY1414" i="3"/>
  <c r="CZ1414" i="3"/>
  <c r="DA1414" i="3"/>
  <c r="A1415" i="3"/>
  <c r="CX1415" i="3"/>
  <c r="CY1415" i="3"/>
  <c r="CZ1415" i="3"/>
  <c r="DA1415" i="3"/>
  <c r="A1416" i="3"/>
  <c r="CX1416" i="3"/>
  <c r="CY1416" i="3"/>
  <c r="CZ1416" i="3"/>
  <c r="DA1416" i="3"/>
  <c r="A1417" i="3"/>
  <c r="CX1417" i="3"/>
  <c r="CY1417" i="3"/>
  <c r="CZ1417" i="3"/>
  <c r="DA1417" i="3"/>
  <c r="A1418" i="3"/>
  <c r="CX1418" i="3"/>
  <c r="CY1418" i="3"/>
  <c r="CZ1418" i="3"/>
  <c r="DA1418" i="3"/>
  <c r="A1419" i="3"/>
  <c r="CX1419" i="3"/>
  <c r="CY1419" i="3"/>
  <c r="CZ1419" i="3"/>
  <c r="DA1419" i="3"/>
  <c r="A1420" i="3"/>
  <c r="CX1420" i="3"/>
  <c r="CY1420" i="3"/>
  <c r="CZ1420" i="3"/>
  <c r="DA1420" i="3"/>
  <c r="A1421" i="3"/>
  <c r="CX1421" i="3"/>
  <c r="CY1421" i="3"/>
  <c r="CZ1421" i="3"/>
  <c r="DA1421" i="3"/>
  <c r="A1422" i="3"/>
  <c r="CX1422" i="3"/>
  <c r="CY1422" i="3"/>
  <c r="CZ1422" i="3"/>
  <c r="DA1422" i="3"/>
  <c r="A1423" i="3"/>
  <c r="CX1423" i="3"/>
  <c r="CY1423" i="3"/>
  <c r="CZ1423" i="3"/>
  <c r="DA1423" i="3"/>
  <c r="A1424" i="3"/>
  <c r="CX1424" i="3"/>
  <c r="CY1424" i="3"/>
  <c r="CZ1424" i="3"/>
  <c r="DA1424" i="3"/>
  <c r="A1425" i="3"/>
  <c r="CX1425" i="3"/>
  <c r="CY1425" i="3"/>
  <c r="CZ1425" i="3"/>
  <c r="DA1425" i="3"/>
  <c r="A1426" i="3"/>
  <c r="CX1426" i="3"/>
  <c r="CY1426" i="3"/>
  <c r="CZ1426" i="3"/>
  <c r="DA1426" i="3"/>
  <c r="A1427" i="3"/>
  <c r="CX1427" i="3"/>
  <c r="CY1427" i="3"/>
  <c r="CZ1427" i="3"/>
  <c r="DA1427" i="3"/>
  <c r="A1428" i="3"/>
  <c r="CX1428" i="3"/>
  <c r="CY1428" i="3"/>
  <c r="CZ1428" i="3"/>
  <c r="DA1428" i="3"/>
  <c r="A1429" i="3"/>
  <c r="CX1429" i="3"/>
  <c r="CY1429" i="3"/>
  <c r="CZ1429" i="3"/>
  <c r="DA1429" i="3"/>
  <c r="A1430" i="3"/>
  <c r="CX1430" i="3"/>
  <c r="CY1430" i="3"/>
  <c r="CZ1430" i="3"/>
  <c r="DA1430" i="3"/>
  <c r="A1431" i="3"/>
  <c r="CX1431" i="3"/>
  <c r="CY1431" i="3"/>
  <c r="CZ1431" i="3"/>
  <c r="DA1431" i="3"/>
  <c r="A1432" i="3"/>
  <c r="CX1432" i="3"/>
  <c r="CY1432" i="3"/>
  <c r="CZ1432" i="3"/>
  <c r="DA1432" i="3"/>
  <c r="A1433" i="3"/>
  <c r="CX1433" i="3"/>
  <c r="CY1433" i="3"/>
  <c r="CZ1433" i="3"/>
  <c r="DA1433" i="3"/>
  <c r="A1434" i="3"/>
  <c r="CX1434" i="3"/>
  <c r="CY1434" i="3"/>
  <c r="CZ1434" i="3"/>
  <c r="DA1434" i="3"/>
  <c r="A1435" i="3"/>
  <c r="CX1435" i="3"/>
  <c r="CY1435" i="3"/>
  <c r="CZ1435" i="3"/>
  <c r="DA1435" i="3"/>
  <c r="A1436" i="3"/>
  <c r="CX1436" i="3"/>
  <c r="CY1436" i="3"/>
  <c r="CZ1436" i="3"/>
  <c r="DA1436" i="3"/>
  <c r="A1437" i="3"/>
  <c r="CX1437" i="3"/>
  <c r="CY1437" i="3"/>
  <c r="CZ1437" i="3"/>
  <c r="DA1437" i="3"/>
  <c r="A1438" i="3"/>
  <c r="CX1438" i="3"/>
  <c r="CY1438" i="3"/>
  <c r="CZ1438" i="3"/>
  <c r="DA1438" i="3"/>
  <c r="A1439" i="3"/>
  <c r="CX1439" i="3"/>
  <c r="CY1439" i="3"/>
  <c r="CZ1439" i="3"/>
  <c r="DA1439" i="3"/>
  <c r="A1440" i="3"/>
  <c r="CX1440" i="3"/>
  <c r="CY1440" i="3"/>
  <c r="CZ1440" i="3"/>
  <c r="DA1440" i="3"/>
  <c r="A1441" i="3"/>
  <c r="CX1441" i="3"/>
  <c r="CY1441" i="3"/>
  <c r="CZ1441" i="3"/>
  <c r="DA1441" i="3"/>
  <c r="A1442" i="3"/>
  <c r="CX1442" i="3"/>
  <c r="CY1442" i="3"/>
  <c r="CZ1442" i="3"/>
  <c r="DA1442" i="3"/>
  <c r="A1443" i="3"/>
  <c r="CX1443" i="3"/>
  <c r="CY1443" i="3"/>
  <c r="CZ1443" i="3"/>
  <c r="DA1443" i="3"/>
  <c r="A1444" i="3"/>
  <c r="CX1444" i="3"/>
  <c r="CY1444" i="3"/>
  <c r="CZ1444" i="3"/>
  <c r="DA1444" i="3"/>
  <c r="A1445" i="3"/>
  <c r="CX1445" i="3"/>
  <c r="CY1445" i="3"/>
  <c r="CZ1445" i="3"/>
  <c r="DA1445" i="3"/>
  <c r="A1446" i="3"/>
  <c r="CX1446" i="3"/>
  <c r="CY1446" i="3"/>
  <c r="CZ1446" i="3"/>
  <c r="DA1446" i="3"/>
  <c r="A1447" i="3"/>
  <c r="CX1447" i="3"/>
  <c r="CY1447" i="3"/>
  <c r="CZ1447" i="3"/>
  <c r="DA1447" i="3"/>
  <c r="A1448" i="3"/>
  <c r="CX1448" i="3"/>
  <c r="CY1448" i="3"/>
  <c r="CZ1448" i="3"/>
  <c r="DA1448" i="3"/>
  <c r="A1449" i="3"/>
  <c r="CX1449" i="3"/>
  <c r="CY1449" i="3"/>
  <c r="CZ1449" i="3"/>
  <c r="DA1449" i="3"/>
  <c r="A1450" i="3"/>
  <c r="CX1450" i="3"/>
  <c r="CY1450" i="3"/>
  <c r="CZ1450" i="3"/>
  <c r="DA1450" i="3"/>
  <c r="A1451" i="3"/>
  <c r="CX1451" i="3"/>
  <c r="CY1451" i="3"/>
  <c r="CZ1451" i="3"/>
  <c r="DA1451" i="3"/>
  <c r="A1452" i="3"/>
  <c r="CX1452" i="3"/>
  <c r="CY1452" i="3"/>
  <c r="CZ1452" i="3"/>
  <c r="DA1452" i="3"/>
  <c r="A1453" i="3"/>
  <c r="CX1453" i="3"/>
  <c r="CY1453" i="3"/>
  <c r="CZ1453" i="3"/>
  <c r="DA1453" i="3"/>
  <c r="A1454" i="3"/>
  <c r="CX1454" i="3"/>
  <c r="CY1454" i="3"/>
  <c r="CZ1454" i="3"/>
  <c r="DA1454" i="3"/>
  <c r="A1455" i="3"/>
  <c r="CX1455" i="3"/>
  <c r="CY1455" i="3"/>
  <c r="CZ1455" i="3"/>
  <c r="DA1455" i="3"/>
  <c r="A1456" i="3"/>
  <c r="CX1456" i="3"/>
  <c r="CY1456" i="3"/>
  <c r="CZ1456" i="3"/>
  <c r="DA1456" i="3"/>
  <c r="A1457" i="3"/>
  <c r="CX1457" i="3"/>
  <c r="CY1457" i="3"/>
  <c r="CZ1457" i="3"/>
  <c r="DA1457" i="3"/>
  <c r="A1458" i="3"/>
  <c r="CX1458" i="3"/>
  <c r="CY1458" i="3"/>
  <c r="CZ1458" i="3"/>
  <c r="DA1458" i="3"/>
  <c r="A1459" i="3"/>
  <c r="CX1459" i="3"/>
  <c r="CY1459" i="3"/>
  <c r="CZ1459" i="3"/>
  <c r="DA1459" i="3"/>
  <c r="A1460" i="3"/>
  <c r="CX1460" i="3"/>
  <c r="CY1460" i="3"/>
  <c r="CZ1460" i="3"/>
  <c r="DA1460" i="3"/>
  <c r="A1461" i="3"/>
  <c r="CX1461" i="3"/>
  <c r="CY1461" i="3"/>
  <c r="CZ1461" i="3"/>
  <c r="DA1461" i="3"/>
  <c r="A1462" i="3"/>
  <c r="CX1462" i="3"/>
  <c r="CY1462" i="3"/>
  <c r="CZ1462" i="3"/>
  <c r="DA1462" i="3"/>
  <c r="A1463" i="3"/>
  <c r="CX1463" i="3"/>
  <c r="CY1463" i="3"/>
  <c r="CZ1463" i="3"/>
  <c r="DA1463" i="3"/>
  <c r="A1464" i="3"/>
  <c r="CX1464" i="3"/>
  <c r="CY1464" i="3"/>
  <c r="CZ1464" i="3"/>
  <c r="DA1464" i="3"/>
  <c r="A1465" i="3"/>
  <c r="CX1465" i="3"/>
  <c r="CY1465" i="3"/>
  <c r="CZ1465" i="3"/>
  <c r="DA1465" i="3"/>
  <c r="A1466" i="3"/>
  <c r="CX1466" i="3"/>
  <c r="CY1466" i="3"/>
  <c r="CZ1466" i="3"/>
  <c r="DA1466" i="3"/>
  <c r="A1467" i="3"/>
  <c r="CX1467" i="3"/>
  <c r="CY1467" i="3"/>
  <c r="CZ1467" i="3"/>
  <c r="DA1467" i="3"/>
  <c r="A1468" i="3"/>
  <c r="CX1468" i="3"/>
  <c r="CY1468" i="3"/>
  <c r="CZ1468" i="3"/>
  <c r="DA1468" i="3"/>
  <c r="A1469" i="3"/>
  <c r="CX1469" i="3"/>
  <c r="CY1469" i="3"/>
  <c r="CZ1469" i="3"/>
  <c r="DA1469" i="3"/>
  <c r="A1470" i="3"/>
  <c r="CX1470" i="3"/>
  <c r="CY1470" i="3"/>
  <c r="CZ1470" i="3"/>
  <c r="DA1470" i="3"/>
  <c r="A1471" i="3"/>
  <c r="CX1471" i="3"/>
  <c r="CY1471" i="3"/>
  <c r="CZ1471" i="3"/>
  <c r="DA1471" i="3"/>
  <c r="A1472" i="3"/>
  <c r="CX1472" i="3"/>
  <c r="CY1472" i="3"/>
  <c r="CZ1472" i="3"/>
  <c r="DA1472" i="3"/>
  <c r="A1473" i="3"/>
  <c r="CX1473" i="3"/>
  <c r="CY1473" i="3"/>
  <c r="CZ1473" i="3"/>
  <c r="DA1473" i="3"/>
  <c r="A1474" i="3"/>
  <c r="CX1474" i="3"/>
  <c r="CY1474" i="3"/>
  <c r="CZ1474" i="3"/>
  <c r="DA1474" i="3"/>
  <c r="A1475" i="3"/>
  <c r="CX1475" i="3"/>
  <c r="CY1475" i="3"/>
  <c r="CZ1475" i="3"/>
  <c r="DA1475" i="3"/>
  <c r="A1476" i="3"/>
  <c r="CX1476" i="3"/>
  <c r="CY1476" i="3"/>
  <c r="CZ1476" i="3"/>
  <c r="DA1476" i="3"/>
  <c r="A1477" i="3"/>
  <c r="CX1477" i="3"/>
  <c r="CY1477" i="3"/>
  <c r="CZ1477" i="3"/>
  <c r="DA1477" i="3"/>
  <c r="A1478" i="3"/>
  <c r="CX1478" i="3"/>
  <c r="CY1478" i="3"/>
  <c r="CZ1478" i="3"/>
  <c r="DA1478" i="3"/>
  <c r="A1479" i="3"/>
  <c r="CX1479" i="3"/>
  <c r="CY1479" i="3"/>
  <c r="CZ1479" i="3"/>
  <c r="DA1479" i="3"/>
  <c r="A1480" i="3"/>
  <c r="CX1480" i="3"/>
  <c r="CY1480" i="3"/>
  <c r="CZ1480" i="3"/>
  <c r="DA1480" i="3"/>
  <c r="A1481" i="3"/>
  <c r="CX1481" i="3"/>
  <c r="CY1481" i="3"/>
  <c r="CZ1481" i="3"/>
  <c r="DA1481" i="3"/>
  <c r="A1482" i="3"/>
  <c r="CX1482" i="3"/>
  <c r="CY1482" i="3"/>
  <c r="CZ1482" i="3"/>
  <c r="DA1482" i="3"/>
  <c r="A1483" i="3"/>
  <c r="CX1483" i="3"/>
  <c r="CY1483" i="3"/>
  <c r="CZ1483" i="3"/>
  <c r="DA1483" i="3"/>
  <c r="A1484" i="3"/>
  <c r="CX1484" i="3"/>
  <c r="CY1484" i="3"/>
  <c r="CZ1484" i="3"/>
  <c r="DA1484" i="3"/>
  <c r="A1485" i="3"/>
  <c r="CX1485" i="3"/>
  <c r="CY1485" i="3"/>
  <c r="CZ1485" i="3"/>
  <c r="DA1485" i="3"/>
  <c r="A1486" i="3"/>
  <c r="CX1486" i="3"/>
  <c r="CY1486" i="3"/>
  <c r="CZ1486" i="3"/>
  <c r="DA1486" i="3"/>
  <c r="A1487" i="3"/>
  <c r="CX1487" i="3"/>
  <c r="CY1487" i="3"/>
  <c r="CZ1487" i="3"/>
  <c r="DA1487" i="3"/>
  <c r="A1488" i="3"/>
  <c r="CX1488" i="3"/>
  <c r="CY1488" i="3"/>
  <c r="CZ1488" i="3"/>
  <c r="DA1488" i="3"/>
  <c r="A1489" i="3"/>
  <c r="CX1489" i="3"/>
  <c r="CY1489" i="3"/>
  <c r="CZ1489" i="3"/>
  <c r="DA1489" i="3"/>
  <c r="A1490" i="3"/>
  <c r="CX1490" i="3"/>
  <c r="CY1490" i="3"/>
  <c r="CZ1490" i="3"/>
  <c r="DA1490" i="3"/>
  <c r="A1491" i="3"/>
  <c r="CX1491" i="3"/>
  <c r="CY1491" i="3"/>
  <c r="CZ1491" i="3"/>
  <c r="DA1491" i="3"/>
  <c r="A1492" i="3"/>
  <c r="CX1492" i="3"/>
  <c r="CY1492" i="3"/>
  <c r="CZ1492" i="3"/>
  <c r="DA1492" i="3"/>
  <c r="A1493" i="3"/>
  <c r="CX1493" i="3"/>
  <c r="CY1493" i="3"/>
  <c r="CZ1493" i="3"/>
  <c r="DA1493" i="3"/>
  <c r="A1494" i="3"/>
  <c r="CX1494" i="3"/>
  <c r="CY1494" i="3"/>
  <c r="CZ1494" i="3"/>
  <c r="DA1494" i="3"/>
  <c r="A1495" i="3"/>
  <c r="CX1495" i="3"/>
  <c r="CY1495" i="3"/>
  <c r="CZ1495" i="3"/>
  <c r="DA1495" i="3"/>
  <c r="A1496" i="3"/>
  <c r="CX1496" i="3"/>
  <c r="CY1496" i="3"/>
  <c r="CZ1496" i="3"/>
  <c r="DA1496" i="3"/>
  <c r="A1497" i="3"/>
  <c r="CX1497" i="3"/>
  <c r="CY1497" i="3"/>
  <c r="CZ1497" i="3"/>
  <c r="DA1497" i="3"/>
  <c r="A1498" i="3"/>
  <c r="CX1498" i="3"/>
  <c r="CY1498" i="3"/>
  <c r="CZ1498" i="3"/>
  <c r="DA1498" i="3"/>
  <c r="A1499" i="3"/>
  <c r="CX1499" i="3"/>
  <c r="CY1499" i="3"/>
  <c r="CZ1499" i="3"/>
  <c r="DA1499" i="3"/>
  <c r="A1500" i="3"/>
  <c r="CX1500" i="3"/>
  <c r="CY1500" i="3"/>
  <c r="CZ1500" i="3"/>
  <c r="DA1500" i="3"/>
  <c r="A1501" i="3"/>
  <c r="CX1501" i="3"/>
  <c r="CY1501" i="3"/>
  <c r="CZ1501" i="3"/>
  <c r="DA1501" i="3"/>
  <c r="A1502" i="3"/>
  <c r="CX1502" i="3"/>
  <c r="CY1502" i="3"/>
  <c r="CZ1502" i="3"/>
  <c r="DA1502" i="3"/>
  <c r="A1503" i="3"/>
  <c r="CX1503" i="3"/>
  <c r="CY1503" i="3"/>
  <c r="CZ1503" i="3"/>
  <c r="DA1503" i="3"/>
  <c r="A1504" i="3"/>
  <c r="CX1504" i="3"/>
  <c r="CY1504" i="3"/>
  <c r="CZ1504" i="3"/>
  <c r="DA1504" i="3"/>
  <c r="A1505" i="3"/>
  <c r="CX1505" i="3"/>
  <c r="CY1505" i="3"/>
  <c r="CZ1505" i="3"/>
  <c r="DA1505" i="3"/>
  <c r="A1506" i="3"/>
  <c r="CX1506" i="3"/>
  <c r="CY1506" i="3"/>
  <c r="CZ1506" i="3"/>
  <c r="DA1506" i="3"/>
  <c r="A1507" i="3"/>
  <c r="CX1507" i="3"/>
  <c r="CY1507" i="3"/>
  <c r="CZ1507" i="3"/>
  <c r="DA1507" i="3"/>
  <c r="A1508" i="3"/>
  <c r="CX1508" i="3"/>
  <c r="CY1508" i="3"/>
  <c r="CZ1508" i="3"/>
  <c r="DA1508" i="3"/>
  <c r="A1509" i="3"/>
  <c r="CX1509" i="3"/>
  <c r="CY1509" i="3"/>
  <c r="CZ1509" i="3"/>
  <c r="DA1509" i="3"/>
  <c r="A1510" i="3"/>
  <c r="CX1510" i="3"/>
  <c r="CY1510" i="3"/>
  <c r="CZ1510" i="3"/>
  <c r="DA1510" i="3"/>
  <c r="A1511" i="3"/>
  <c r="CX1511" i="3"/>
  <c r="CY1511" i="3"/>
  <c r="CZ1511" i="3"/>
  <c r="DA1511" i="3"/>
  <c r="A1512" i="3"/>
  <c r="CX1512" i="3"/>
  <c r="CY1512" i="3"/>
  <c r="CZ1512" i="3"/>
  <c r="DA1512" i="3"/>
  <c r="A1513" i="3"/>
  <c r="CX1513" i="3"/>
  <c r="CY1513" i="3"/>
  <c r="CZ1513" i="3"/>
  <c r="DA1513" i="3"/>
  <c r="A1514" i="3"/>
  <c r="CX1514" i="3"/>
  <c r="CY1514" i="3"/>
  <c r="CZ1514" i="3"/>
  <c r="DA1514" i="3"/>
  <c r="A1515" i="3"/>
  <c r="CX1515" i="3"/>
  <c r="CY1515" i="3"/>
  <c r="CZ1515" i="3"/>
  <c r="DA1515" i="3"/>
  <c r="A1516" i="3"/>
  <c r="CX1516" i="3"/>
  <c r="CY1516" i="3"/>
  <c r="CZ1516" i="3"/>
  <c r="DA1516" i="3"/>
  <c r="A1517" i="3"/>
  <c r="CX1517" i="3"/>
  <c r="CY1517" i="3"/>
  <c r="CZ1517" i="3"/>
  <c r="DA1517" i="3"/>
  <c r="A1518" i="3"/>
  <c r="CX1518" i="3"/>
  <c r="CY1518" i="3"/>
  <c r="CZ1518" i="3"/>
  <c r="DA1518" i="3"/>
  <c r="A1519" i="3"/>
  <c r="CX1519" i="3"/>
  <c r="CY1519" i="3"/>
  <c r="CZ1519" i="3"/>
  <c r="DA1519" i="3"/>
  <c r="A1520" i="3"/>
  <c r="CX1520" i="3"/>
  <c r="CY1520" i="3"/>
  <c r="CZ1520" i="3"/>
  <c r="DA1520" i="3"/>
  <c r="A1521" i="3"/>
  <c r="CX1521" i="3"/>
  <c r="CY1521" i="3"/>
  <c r="CZ1521" i="3"/>
  <c r="DA1521" i="3"/>
  <c r="A1522" i="3"/>
  <c r="CX1522" i="3"/>
  <c r="CY1522" i="3"/>
  <c r="CZ1522" i="3"/>
  <c r="DA1522" i="3"/>
  <c r="A1523" i="3"/>
  <c r="CX1523" i="3"/>
  <c r="CY1523" i="3"/>
  <c r="CZ1523" i="3"/>
  <c r="DA1523" i="3"/>
  <c r="A1524" i="3"/>
  <c r="CX1524" i="3"/>
  <c r="CY1524" i="3"/>
  <c r="CZ1524" i="3"/>
  <c r="DA1524" i="3"/>
  <c r="A1525" i="3"/>
  <c r="CX1525" i="3"/>
  <c r="CY1525" i="3"/>
  <c r="CZ1525" i="3"/>
  <c r="DA1525" i="3"/>
  <c r="A1526" i="3"/>
  <c r="CX1526" i="3"/>
  <c r="CY1526" i="3"/>
  <c r="CZ1526" i="3"/>
  <c r="DA1526" i="3"/>
  <c r="A1527" i="3"/>
  <c r="CX1527" i="3"/>
  <c r="CY1527" i="3"/>
  <c r="CZ1527" i="3"/>
  <c r="DA1527" i="3"/>
  <c r="A1528" i="3"/>
  <c r="CX1528" i="3"/>
  <c r="CY1528" i="3"/>
  <c r="CZ1528" i="3"/>
  <c r="DA1528" i="3"/>
  <c r="A1529" i="3"/>
  <c r="CX1529" i="3"/>
  <c r="CY1529" i="3"/>
  <c r="CZ1529" i="3"/>
  <c r="DA1529" i="3"/>
  <c r="A1530" i="3"/>
  <c r="CX1530" i="3"/>
  <c r="CY1530" i="3"/>
  <c r="CZ1530" i="3"/>
  <c r="DA1530" i="3"/>
  <c r="A1531" i="3"/>
  <c r="CX1531" i="3"/>
  <c r="CY1531" i="3"/>
  <c r="CZ1531" i="3"/>
  <c r="DA1531" i="3"/>
  <c r="A1532" i="3"/>
  <c r="CX1532" i="3"/>
  <c r="CY1532" i="3"/>
  <c r="CZ1532" i="3"/>
  <c r="DA1532" i="3"/>
  <c r="A1533" i="3"/>
  <c r="CX1533" i="3"/>
  <c r="CY1533" i="3"/>
  <c r="CZ1533" i="3"/>
  <c r="DA1533" i="3"/>
  <c r="A1534" i="3"/>
  <c r="CX1534" i="3"/>
  <c r="CY1534" i="3"/>
  <c r="CZ1534" i="3"/>
  <c r="DA1534" i="3"/>
  <c r="A1535" i="3"/>
  <c r="CX1535" i="3"/>
  <c r="CY1535" i="3"/>
  <c r="CZ1535" i="3"/>
  <c r="DA1535" i="3"/>
  <c r="A1536" i="3"/>
  <c r="CX1536" i="3"/>
  <c r="CY1536" i="3"/>
  <c r="CZ1536" i="3"/>
  <c r="DA1536" i="3"/>
  <c r="A1537" i="3"/>
  <c r="CX1537" i="3"/>
  <c r="CY1537" i="3"/>
  <c r="CZ1537" i="3"/>
  <c r="DA1537" i="3"/>
  <c r="A1538" i="3"/>
  <c r="CX1538" i="3"/>
  <c r="CY1538" i="3"/>
  <c r="CZ1538" i="3"/>
  <c r="DA1538" i="3"/>
  <c r="A1539" i="3"/>
  <c r="CX1539" i="3"/>
  <c r="CY1539" i="3"/>
  <c r="CZ1539" i="3"/>
  <c r="DA1539" i="3"/>
  <c r="A1540" i="3"/>
  <c r="CX1540" i="3"/>
  <c r="CY1540" i="3"/>
  <c r="CZ1540" i="3"/>
  <c r="DA1540" i="3"/>
  <c r="A1541" i="3"/>
  <c r="CX1541" i="3"/>
  <c r="CY1541" i="3"/>
  <c r="CZ1541" i="3"/>
  <c r="DA1541" i="3"/>
  <c r="A1542" i="3"/>
  <c r="CX1542" i="3"/>
  <c r="CY1542" i="3"/>
  <c r="CZ1542" i="3"/>
  <c r="DA1542" i="3"/>
  <c r="A1543" i="3"/>
  <c r="CX1543" i="3"/>
  <c r="CY1543" i="3"/>
  <c r="CZ1543" i="3"/>
  <c r="DA1543" i="3"/>
  <c r="A1544" i="3"/>
  <c r="CX1544" i="3"/>
  <c r="CY1544" i="3"/>
  <c r="CZ1544" i="3"/>
  <c r="DA1544" i="3"/>
  <c r="A1545" i="3"/>
  <c r="CX1545" i="3"/>
  <c r="CY1545" i="3"/>
  <c r="CZ1545" i="3"/>
  <c r="DA1545" i="3"/>
  <c r="A1546" i="3"/>
  <c r="CX1546" i="3"/>
  <c r="CY1546" i="3"/>
  <c r="CZ1546" i="3"/>
  <c r="DA1546" i="3"/>
  <c r="A1547" i="3"/>
  <c r="CX1547" i="3"/>
  <c r="CY1547" i="3"/>
  <c r="CZ1547" i="3"/>
  <c r="DA1547" i="3"/>
  <c r="A1548" i="3"/>
  <c r="CX1548" i="3"/>
  <c r="CY1548" i="3"/>
  <c r="CZ1548" i="3"/>
  <c r="DA1548" i="3"/>
  <c r="A1549" i="3"/>
  <c r="CX1549" i="3"/>
  <c r="CY1549" i="3"/>
  <c r="CZ1549" i="3"/>
  <c r="DA1549" i="3"/>
  <c r="A1550" i="3"/>
  <c r="CX1550" i="3"/>
  <c r="CY1550" i="3"/>
  <c r="CZ1550" i="3"/>
  <c r="DA1550" i="3"/>
  <c r="A1551" i="3"/>
  <c r="CX1551" i="3"/>
  <c r="CY1551" i="3"/>
  <c r="CZ1551" i="3"/>
  <c r="DA1551" i="3"/>
  <c r="A1552" i="3"/>
  <c r="CX1552" i="3"/>
  <c r="CY1552" i="3"/>
  <c r="CZ1552" i="3"/>
  <c r="DA1552" i="3"/>
  <c r="A1553" i="3"/>
  <c r="CX1553" i="3"/>
  <c r="CY1553" i="3"/>
  <c r="CZ1553" i="3"/>
  <c r="DA1553" i="3"/>
  <c r="A1554" i="3"/>
  <c r="CX1554" i="3"/>
  <c r="CY1554" i="3"/>
  <c r="CZ1554" i="3"/>
  <c r="DA1554" i="3"/>
  <c r="A1555" i="3"/>
  <c r="CX1555" i="3"/>
  <c r="CY1555" i="3"/>
  <c r="CZ1555" i="3"/>
  <c r="DA1555" i="3"/>
  <c r="A1556" i="3"/>
  <c r="CX1556" i="3"/>
  <c r="CY1556" i="3"/>
  <c r="CZ1556" i="3"/>
  <c r="DA1556" i="3"/>
  <c r="A1557" i="3"/>
  <c r="CX1557" i="3"/>
  <c r="CY1557" i="3"/>
  <c r="CZ1557" i="3"/>
  <c r="DA1557" i="3"/>
  <c r="A1558" i="3"/>
  <c r="CX1558" i="3"/>
  <c r="CY1558" i="3"/>
  <c r="CZ1558" i="3"/>
  <c r="DA1558" i="3"/>
  <c r="A1559" i="3"/>
  <c r="CX1559" i="3"/>
  <c r="CY1559" i="3"/>
  <c r="CZ1559" i="3"/>
  <c r="DA1559" i="3"/>
  <c r="A1560" i="3"/>
  <c r="CX1560" i="3"/>
  <c r="CY1560" i="3"/>
  <c r="CZ1560" i="3"/>
  <c r="DA1560" i="3"/>
  <c r="A1561" i="3"/>
  <c r="CX1561" i="3"/>
  <c r="CY1561" i="3"/>
  <c r="CZ1561" i="3"/>
  <c r="DA1561" i="3"/>
  <c r="A1562" i="3"/>
  <c r="CX1562" i="3"/>
  <c r="CY1562" i="3"/>
  <c r="CZ1562" i="3"/>
  <c r="DA1562" i="3"/>
  <c r="A1563" i="3"/>
  <c r="CX1563" i="3"/>
  <c r="CY1563" i="3"/>
  <c r="CZ1563" i="3"/>
  <c r="DA1563" i="3"/>
  <c r="A1564" i="3"/>
  <c r="CX1564" i="3"/>
  <c r="CY1564" i="3"/>
  <c r="CZ1564" i="3"/>
  <c r="DA1564" i="3"/>
  <c r="A1565" i="3"/>
  <c r="CX1565" i="3"/>
  <c r="CY1565" i="3"/>
  <c r="CZ1565" i="3"/>
  <c r="DA1565" i="3"/>
  <c r="A1566" i="3"/>
  <c r="CX1566" i="3"/>
  <c r="CY1566" i="3"/>
  <c r="CZ1566" i="3"/>
  <c r="DA1566" i="3"/>
  <c r="A1567" i="3"/>
  <c r="CX1567" i="3"/>
  <c r="CY1567" i="3"/>
  <c r="CZ1567" i="3"/>
  <c r="DA1567" i="3"/>
  <c r="A1568" i="3"/>
  <c r="CX1568" i="3"/>
  <c r="CY1568" i="3"/>
  <c r="CZ1568" i="3"/>
  <c r="DA1568" i="3"/>
  <c r="A1569" i="3"/>
  <c r="CX1569" i="3"/>
  <c r="CY1569" i="3"/>
  <c r="CZ1569" i="3"/>
  <c r="DA1569" i="3"/>
  <c r="A1570" i="3"/>
  <c r="CX1570" i="3"/>
  <c r="CY1570" i="3"/>
  <c r="CZ1570" i="3"/>
  <c r="DA1570" i="3"/>
  <c r="A1571" i="3"/>
  <c r="CX1571" i="3"/>
  <c r="CY1571" i="3"/>
  <c r="CZ1571" i="3"/>
  <c r="DA1571" i="3"/>
  <c r="A1572" i="3"/>
  <c r="CX1572" i="3"/>
  <c r="CY1572" i="3"/>
  <c r="CZ1572" i="3"/>
  <c r="DA1572" i="3"/>
  <c r="A1573" i="3"/>
  <c r="CX1573" i="3"/>
  <c r="CY1573" i="3"/>
  <c r="CZ1573" i="3"/>
  <c r="DA1573" i="3"/>
  <c r="A1574" i="3"/>
  <c r="CX1574" i="3"/>
  <c r="CY1574" i="3"/>
  <c r="CZ1574" i="3"/>
  <c r="DA1574" i="3"/>
  <c r="A1575" i="3"/>
  <c r="CX1575" i="3"/>
  <c r="CY1575" i="3"/>
  <c r="CZ1575" i="3"/>
  <c r="DA1575" i="3"/>
  <c r="A1576" i="3"/>
  <c r="CX1576" i="3"/>
  <c r="CY1576" i="3"/>
  <c r="CZ1576" i="3"/>
  <c r="DA1576" i="3"/>
  <c r="A1577" i="3"/>
  <c r="CX1577" i="3"/>
  <c r="CY1577" i="3"/>
  <c r="CZ1577" i="3"/>
  <c r="DA1577" i="3"/>
  <c r="A1578" i="3"/>
  <c r="CX1578" i="3"/>
  <c r="CY1578" i="3"/>
  <c r="CZ1578" i="3"/>
  <c r="DA1578" i="3"/>
  <c r="A1579" i="3"/>
  <c r="CX1579" i="3"/>
  <c r="CY1579" i="3"/>
  <c r="CZ1579" i="3"/>
  <c r="DA1579" i="3"/>
  <c r="A1580" i="3"/>
  <c r="CX1580" i="3"/>
  <c r="CY1580" i="3"/>
  <c r="CZ1580" i="3"/>
  <c r="DA1580" i="3"/>
  <c r="A1581" i="3"/>
  <c r="CX1581" i="3"/>
  <c r="CY1581" i="3"/>
  <c r="CZ1581" i="3"/>
  <c r="DA1581" i="3"/>
  <c r="A1582" i="3"/>
  <c r="CX1582" i="3"/>
  <c r="CY1582" i="3"/>
  <c r="CZ1582" i="3"/>
  <c r="DA1582" i="3"/>
  <c r="A1583" i="3"/>
  <c r="CX1583" i="3"/>
  <c r="CY1583" i="3"/>
  <c r="CZ1583" i="3"/>
  <c r="DA1583" i="3"/>
  <c r="A1584" i="3"/>
  <c r="CX1584" i="3"/>
  <c r="CY1584" i="3"/>
  <c r="CZ1584" i="3"/>
  <c r="DA1584" i="3"/>
  <c r="A1585" i="3"/>
  <c r="CX1585" i="3"/>
  <c r="CY1585" i="3"/>
  <c r="CZ1585" i="3"/>
  <c r="DA1585" i="3"/>
  <c r="A1586" i="3"/>
  <c r="CX1586" i="3"/>
  <c r="CY1586" i="3"/>
  <c r="CZ1586" i="3"/>
  <c r="DA1586" i="3"/>
  <c r="A1587" i="3"/>
  <c r="CX1587" i="3"/>
  <c r="CY1587" i="3"/>
  <c r="CZ1587" i="3"/>
  <c r="DA1587" i="3"/>
  <c r="A1588" i="3"/>
  <c r="CX1588" i="3"/>
  <c r="CY1588" i="3"/>
  <c r="CZ1588" i="3"/>
  <c r="DA1588" i="3"/>
  <c r="A1589" i="3"/>
  <c r="CX1589" i="3"/>
  <c r="CY1589" i="3"/>
  <c r="CZ1589" i="3"/>
  <c r="DA1589" i="3"/>
  <c r="A1590" i="3"/>
  <c r="CX1590" i="3"/>
  <c r="CY1590" i="3"/>
  <c r="CZ1590" i="3"/>
  <c r="DA1590" i="3"/>
  <c r="A1591" i="3"/>
  <c r="CX1591" i="3"/>
  <c r="CY1591" i="3"/>
  <c r="CZ1591" i="3"/>
  <c r="DA1591" i="3"/>
  <c r="A1592" i="3"/>
  <c r="CX1592" i="3"/>
  <c r="CY1592" i="3"/>
  <c r="CZ1592" i="3"/>
  <c r="DA1592" i="3"/>
  <c r="A1593" i="3"/>
  <c r="CX1593" i="3"/>
  <c r="CY1593" i="3"/>
  <c r="CZ1593" i="3"/>
  <c r="DA1593" i="3"/>
  <c r="A1594" i="3"/>
  <c r="CX1594" i="3"/>
  <c r="CY1594" i="3"/>
  <c r="CZ1594" i="3"/>
  <c r="DA1594" i="3"/>
  <c r="A1595" i="3"/>
  <c r="CX1595" i="3"/>
  <c r="CY1595" i="3"/>
  <c r="CZ1595" i="3"/>
  <c r="DA1595" i="3"/>
  <c r="A1596" i="3"/>
  <c r="CX1596" i="3"/>
  <c r="CY1596" i="3"/>
  <c r="CZ1596" i="3"/>
  <c r="DA1596" i="3"/>
  <c r="A1597" i="3"/>
  <c r="CX1597" i="3"/>
  <c r="CY1597" i="3"/>
  <c r="CZ1597" i="3"/>
  <c r="DA1597" i="3"/>
  <c r="A1598" i="3"/>
  <c r="CX1598" i="3"/>
  <c r="CY1598" i="3"/>
  <c r="CZ1598" i="3"/>
  <c r="DA1598" i="3"/>
  <c r="A1599" i="3"/>
  <c r="CX1599" i="3"/>
  <c r="CY1599" i="3"/>
  <c r="CZ1599" i="3"/>
  <c r="DA1599" i="3"/>
  <c r="A1600" i="3"/>
  <c r="CX1600" i="3"/>
  <c r="CY1600" i="3"/>
  <c r="CZ1600" i="3"/>
  <c r="DA1600" i="3"/>
  <c r="A1601" i="3"/>
  <c r="CX1601" i="3"/>
  <c r="CY1601" i="3"/>
  <c r="CZ1601" i="3"/>
  <c r="DA1601" i="3"/>
  <c r="A1602" i="3"/>
  <c r="CX1602" i="3"/>
  <c r="CY1602" i="3"/>
  <c r="CZ1602" i="3"/>
  <c r="DA1602" i="3"/>
  <c r="A1603" i="3"/>
  <c r="CX1603" i="3"/>
  <c r="CY1603" i="3"/>
  <c r="CZ1603" i="3"/>
  <c r="DA1603" i="3"/>
  <c r="A1604" i="3"/>
  <c r="CX1604" i="3"/>
  <c r="CY1604" i="3"/>
  <c r="CZ1604" i="3"/>
  <c r="DA1604" i="3"/>
  <c r="A1605" i="3"/>
  <c r="CX1605" i="3"/>
  <c r="CY1605" i="3"/>
  <c r="CZ1605" i="3"/>
  <c r="DA1605" i="3"/>
  <c r="A1606" i="3"/>
  <c r="CX1606" i="3"/>
  <c r="CY1606" i="3"/>
  <c r="CZ1606" i="3"/>
  <c r="DA1606" i="3"/>
  <c r="A1607" i="3"/>
  <c r="CX1607" i="3"/>
  <c r="CY1607" i="3"/>
  <c r="CZ1607" i="3"/>
  <c r="DA1607" i="3"/>
  <c r="A1608" i="3"/>
  <c r="CX1608" i="3"/>
  <c r="CY1608" i="3"/>
  <c r="CZ1608" i="3"/>
  <c r="DA1608" i="3"/>
  <c r="A1609" i="3"/>
  <c r="CX1609" i="3"/>
  <c r="CY1609" i="3"/>
  <c r="CZ1609" i="3"/>
  <c r="DA1609" i="3"/>
  <c r="A1610" i="3"/>
  <c r="CX1610" i="3"/>
  <c r="CY1610" i="3"/>
  <c r="CZ1610" i="3"/>
  <c r="DA1610" i="3"/>
  <c r="A1611" i="3"/>
  <c r="CX1611" i="3"/>
  <c r="CY1611" i="3"/>
  <c r="CZ1611" i="3"/>
  <c r="DA1611" i="3"/>
  <c r="A1612" i="3"/>
  <c r="CX1612" i="3"/>
  <c r="CY1612" i="3"/>
  <c r="CZ1612" i="3"/>
  <c r="DA1612" i="3"/>
  <c r="A1613" i="3"/>
  <c r="CX1613" i="3"/>
  <c r="CY1613" i="3"/>
  <c r="CZ1613" i="3"/>
  <c r="DA1613" i="3"/>
  <c r="A1614" i="3"/>
  <c r="CX1614" i="3"/>
  <c r="CY1614" i="3"/>
  <c r="CZ1614" i="3"/>
  <c r="DA1614" i="3"/>
  <c r="A1615" i="3"/>
  <c r="CX1615" i="3"/>
  <c r="CY1615" i="3"/>
  <c r="CZ1615" i="3"/>
  <c r="DA1615" i="3"/>
  <c r="A1616" i="3"/>
  <c r="CX1616" i="3"/>
  <c r="CY1616" i="3"/>
  <c r="CZ1616" i="3"/>
  <c r="DA1616" i="3"/>
  <c r="A1617" i="3"/>
  <c r="CX1617" i="3"/>
  <c r="CY1617" i="3"/>
  <c r="CZ1617" i="3"/>
  <c r="DA1617" i="3"/>
  <c r="A1618" i="3"/>
  <c r="CX1618" i="3"/>
  <c r="CY1618" i="3"/>
  <c r="CZ1618" i="3"/>
  <c r="DA1618" i="3"/>
  <c r="A1619" i="3"/>
  <c r="CX1619" i="3"/>
  <c r="CY1619" i="3"/>
  <c r="CZ1619" i="3"/>
  <c r="DA1619" i="3"/>
  <c r="A1620" i="3"/>
  <c r="CX1620" i="3"/>
  <c r="CY1620" i="3"/>
  <c r="CZ1620" i="3"/>
  <c r="DA1620" i="3"/>
  <c r="A1621" i="3"/>
  <c r="CX1621" i="3"/>
  <c r="CY1621" i="3"/>
  <c r="CZ1621" i="3"/>
  <c r="DA1621" i="3"/>
  <c r="A1622" i="3"/>
  <c r="CX1622" i="3"/>
  <c r="CY1622" i="3"/>
  <c r="CZ1622" i="3"/>
  <c r="DA1622" i="3"/>
  <c r="A1623" i="3"/>
  <c r="CX1623" i="3"/>
  <c r="CY1623" i="3"/>
  <c r="CZ1623" i="3"/>
  <c r="DA1623" i="3"/>
  <c r="A1624" i="3"/>
  <c r="CX1624" i="3"/>
  <c r="CY1624" i="3"/>
  <c r="CZ1624" i="3"/>
  <c r="DA1624" i="3"/>
  <c r="A1625" i="3"/>
  <c r="CX1625" i="3"/>
  <c r="CY1625" i="3"/>
  <c r="CZ1625" i="3"/>
  <c r="DA1625" i="3"/>
  <c r="A1626" i="3"/>
  <c r="CX1626" i="3"/>
  <c r="CY1626" i="3"/>
  <c r="CZ1626" i="3"/>
  <c r="DA1626" i="3"/>
  <c r="A1627" i="3"/>
  <c r="CX1627" i="3"/>
  <c r="CY1627" i="3"/>
  <c r="CZ1627" i="3"/>
  <c r="DA1627" i="3"/>
  <c r="A1628" i="3"/>
  <c r="CX1628" i="3"/>
  <c r="CY1628" i="3"/>
  <c r="CZ1628" i="3"/>
  <c r="DA1628" i="3"/>
  <c r="A1629" i="3"/>
  <c r="CX1629" i="3"/>
  <c r="CY1629" i="3"/>
  <c r="CZ1629" i="3"/>
  <c r="DA1629" i="3"/>
  <c r="A1630" i="3"/>
  <c r="CX1630" i="3"/>
  <c r="CY1630" i="3"/>
  <c r="CZ1630" i="3"/>
  <c r="DA1630" i="3"/>
  <c r="A1631" i="3"/>
  <c r="CX1631" i="3"/>
  <c r="CY1631" i="3"/>
  <c r="CZ1631" i="3"/>
  <c r="DA1631" i="3"/>
  <c r="A1632" i="3"/>
  <c r="CX1632" i="3"/>
  <c r="CY1632" i="3"/>
  <c r="CZ1632" i="3"/>
  <c r="DA1632" i="3"/>
  <c r="A1633" i="3"/>
  <c r="CX1633" i="3"/>
  <c r="CY1633" i="3"/>
  <c r="CZ1633" i="3"/>
  <c r="DA1633" i="3"/>
  <c r="A1634" i="3"/>
  <c r="CX1634" i="3"/>
  <c r="CY1634" i="3"/>
  <c r="CZ1634" i="3"/>
  <c r="DA1634" i="3"/>
  <c r="A1635" i="3"/>
  <c r="CX1635" i="3"/>
  <c r="CY1635" i="3"/>
  <c r="CZ1635" i="3"/>
  <c r="DA1635" i="3"/>
  <c r="A1636" i="3"/>
  <c r="CX1636" i="3"/>
  <c r="CY1636" i="3"/>
  <c r="CZ1636" i="3"/>
  <c r="DA1636" i="3"/>
  <c r="A1637" i="3"/>
  <c r="CX1637" i="3"/>
  <c r="CY1637" i="3"/>
  <c r="CZ1637" i="3"/>
  <c r="DA1637" i="3"/>
  <c r="A1638" i="3"/>
  <c r="CX1638" i="3"/>
  <c r="CY1638" i="3"/>
  <c r="CZ1638" i="3"/>
  <c r="DA1638" i="3"/>
  <c r="A1639" i="3"/>
  <c r="CX1639" i="3"/>
  <c r="CY1639" i="3"/>
  <c r="CZ1639" i="3"/>
  <c r="DA1639" i="3"/>
  <c r="A1640" i="3"/>
  <c r="CX1640" i="3"/>
  <c r="CY1640" i="3"/>
  <c r="CZ1640" i="3"/>
  <c r="DA1640" i="3"/>
  <c r="A1641" i="3"/>
  <c r="CX1641" i="3"/>
  <c r="CY1641" i="3"/>
  <c r="CZ1641" i="3"/>
  <c r="DA1641" i="3"/>
  <c r="A1642" i="3"/>
  <c r="CX1642" i="3"/>
  <c r="CY1642" i="3"/>
  <c r="CZ1642" i="3"/>
  <c r="DA1642" i="3"/>
  <c r="A1643" i="3"/>
  <c r="CX1643" i="3"/>
  <c r="CY1643" i="3"/>
  <c r="CZ1643" i="3"/>
  <c r="DA1643" i="3"/>
  <c r="A1644" i="3"/>
  <c r="CX1644" i="3"/>
  <c r="CY1644" i="3"/>
  <c r="CZ1644" i="3"/>
  <c r="DA1644" i="3"/>
  <c r="A1645" i="3"/>
  <c r="CX1645" i="3"/>
  <c r="CY1645" i="3"/>
  <c r="CZ1645" i="3"/>
  <c r="DA1645" i="3"/>
  <c r="A1646" i="3"/>
  <c r="CX1646" i="3"/>
  <c r="CY1646" i="3"/>
  <c r="CZ1646" i="3"/>
  <c r="DA1646" i="3"/>
  <c r="A1647" i="3"/>
  <c r="CX1647" i="3"/>
  <c r="CY1647" i="3"/>
  <c r="CZ1647" i="3"/>
  <c r="DA1647" i="3"/>
  <c r="A1648" i="3"/>
  <c r="CX1648" i="3"/>
  <c r="CY1648" i="3"/>
  <c r="CZ1648" i="3"/>
  <c r="DA1648" i="3"/>
  <c r="A1649" i="3"/>
  <c r="CX1649" i="3"/>
  <c r="CY1649" i="3"/>
  <c r="CZ1649" i="3"/>
  <c r="DA1649" i="3"/>
  <c r="A1650" i="3"/>
  <c r="CX1650" i="3"/>
  <c r="CY1650" i="3"/>
  <c r="CZ1650" i="3"/>
  <c r="DA1650" i="3"/>
  <c r="A1651" i="3"/>
  <c r="CX1651" i="3"/>
  <c r="CY1651" i="3"/>
  <c r="CZ1651" i="3"/>
  <c r="DA1651" i="3"/>
  <c r="A1652" i="3"/>
  <c r="CX1652" i="3"/>
  <c r="CY1652" i="3"/>
  <c r="CZ1652" i="3"/>
  <c r="DA1652" i="3"/>
  <c r="A1653" i="3"/>
  <c r="CX1653" i="3"/>
  <c r="CY1653" i="3"/>
  <c r="CZ1653" i="3"/>
  <c r="DA1653" i="3"/>
  <c r="A1654" i="3"/>
  <c r="CX1654" i="3"/>
  <c r="CY1654" i="3"/>
  <c r="CZ1654" i="3"/>
  <c r="DA1654" i="3"/>
  <c r="A1655" i="3"/>
  <c r="CX1655" i="3"/>
  <c r="CY1655" i="3"/>
  <c r="CZ1655" i="3"/>
  <c r="DA1655" i="3"/>
  <c r="A1656" i="3"/>
  <c r="CX1656" i="3"/>
  <c r="CY1656" i="3"/>
  <c r="CZ1656" i="3"/>
  <c r="DA1656" i="3"/>
  <c r="A1657" i="3"/>
  <c r="CX1657" i="3"/>
  <c r="CY1657" i="3"/>
  <c r="CZ1657" i="3"/>
  <c r="DA1657" i="3"/>
  <c r="A1658" i="3"/>
  <c r="CX1658" i="3"/>
  <c r="CY1658" i="3"/>
  <c r="CZ1658" i="3"/>
  <c r="DA1658" i="3"/>
  <c r="A1659" i="3"/>
  <c r="CX1659" i="3"/>
  <c r="CY1659" i="3"/>
  <c r="CZ1659" i="3"/>
  <c r="DA1659" i="3"/>
  <c r="A1660" i="3"/>
  <c r="CX1660" i="3"/>
  <c r="CY1660" i="3"/>
  <c r="CZ1660" i="3"/>
  <c r="DA1660" i="3"/>
  <c r="A1661" i="3"/>
  <c r="CX1661" i="3"/>
  <c r="CY1661" i="3"/>
  <c r="CZ1661" i="3"/>
  <c r="DA1661" i="3"/>
  <c r="A1662" i="3"/>
  <c r="CX1662" i="3"/>
  <c r="CY1662" i="3"/>
  <c r="CZ1662" i="3"/>
  <c r="DA1662" i="3"/>
  <c r="A1663" i="3"/>
  <c r="CX1663" i="3"/>
  <c r="CY1663" i="3"/>
  <c r="CZ1663" i="3"/>
  <c r="DA1663" i="3"/>
  <c r="A1664" i="3"/>
  <c r="CX1664" i="3"/>
  <c r="CY1664" i="3"/>
  <c r="CZ1664" i="3"/>
  <c r="DA1664" i="3"/>
  <c r="A1665" i="3"/>
  <c r="CX1665" i="3"/>
  <c r="CY1665" i="3"/>
  <c r="CZ1665" i="3"/>
  <c r="DA1665" i="3"/>
  <c r="A1666" i="3"/>
  <c r="CX1666" i="3"/>
  <c r="CY1666" i="3"/>
  <c r="CZ1666" i="3"/>
  <c r="DA1666" i="3"/>
  <c r="A1667" i="3"/>
  <c r="CX1667" i="3"/>
  <c r="CY1667" i="3"/>
  <c r="CZ1667" i="3"/>
  <c r="DA1667" i="3"/>
  <c r="A1668" i="3"/>
  <c r="CX1668" i="3"/>
  <c r="CY1668" i="3"/>
  <c r="CZ1668" i="3"/>
  <c r="DA1668" i="3"/>
  <c r="A1669" i="3"/>
  <c r="CX1669" i="3"/>
  <c r="CY1669" i="3"/>
  <c r="CZ1669" i="3"/>
  <c r="DA1669" i="3"/>
  <c r="A1670" i="3"/>
  <c r="CX1670" i="3"/>
  <c r="CY1670" i="3"/>
  <c r="CZ1670" i="3"/>
  <c r="DA1670" i="3"/>
  <c r="A1671" i="3"/>
  <c r="CX1671" i="3"/>
  <c r="CY1671" i="3"/>
  <c r="CZ1671" i="3"/>
  <c r="DA1671" i="3"/>
  <c r="A1672" i="3"/>
  <c r="CX1672" i="3"/>
  <c r="CY1672" i="3"/>
  <c r="CZ1672" i="3"/>
  <c r="DA1672" i="3"/>
  <c r="A1673" i="3"/>
  <c r="CX1673" i="3"/>
  <c r="CY1673" i="3"/>
  <c r="CZ1673" i="3"/>
  <c r="DA1673" i="3"/>
  <c r="A1674" i="3"/>
  <c r="CX1674" i="3"/>
  <c r="CY1674" i="3"/>
  <c r="CZ1674" i="3"/>
  <c r="DA1674" i="3"/>
  <c r="A1675" i="3"/>
  <c r="CX1675" i="3"/>
  <c r="CY1675" i="3"/>
  <c r="CZ1675" i="3"/>
  <c r="DA1675" i="3"/>
  <c r="A1676" i="3"/>
  <c r="CX1676" i="3"/>
  <c r="CY1676" i="3"/>
  <c r="CZ1676" i="3"/>
  <c r="DA1676" i="3"/>
  <c r="A1677" i="3"/>
  <c r="CX1677" i="3"/>
  <c r="CY1677" i="3"/>
  <c r="CZ1677" i="3"/>
  <c r="DA1677" i="3"/>
  <c r="A1678" i="3"/>
  <c r="CX1678" i="3"/>
  <c r="CY1678" i="3"/>
  <c r="CZ1678" i="3"/>
  <c r="DA1678" i="3"/>
  <c r="A1679" i="3"/>
  <c r="CX1679" i="3"/>
  <c r="CY1679" i="3"/>
  <c r="CZ1679" i="3"/>
  <c r="DA1679" i="3"/>
  <c r="A1680" i="3"/>
  <c r="CX1680" i="3"/>
  <c r="CY1680" i="3"/>
  <c r="CZ1680" i="3"/>
  <c r="DA1680" i="3"/>
  <c r="A1681" i="3"/>
  <c r="CX1681" i="3"/>
  <c r="CY1681" i="3"/>
  <c r="CZ1681" i="3"/>
  <c r="DA1681" i="3"/>
  <c r="A1682" i="3"/>
  <c r="CX1682" i="3"/>
  <c r="CY1682" i="3"/>
  <c r="CZ1682" i="3"/>
  <c r="DA1682" i="3"/>
  <c r="A1683" i="3"/>
  <c r="CX1683" i="3"/>
  <c r="CY1683" i="3"/>
  <c r="CZ1683" i="3"/>
  <c r="DA1683" i="3"/>
  <c r="A1684" i="3"/>
  <c r="CX1684" i="3"/>
  <c r="CY1684" i="3"/>
  <c r="CZ1684" i="3"/>
  <c r="DA1684" i="3"/>
  <c r="A1685" i="3"/>
  <c r="CX1685" i="3"/>
  <c r="CY1685" i="3"/>
  <c r="CZ1685" i="3"/>
  <c r="DA1685" i="3"/>
  <c r="A1686" i="3"/>
  <c r="CX1686" i="3"/>
  <c r="CY1686" i="3"/>
  <c r="CZ1686" i="3"/>
  <c r="DA1686" i="3"/>
  <c r="A1687" i="3"/>
  <c r="CX1687" i="3"/>
  <c r="CY1687" i="3"/>
  <c r="CZ1687" i="3"/>
  <c r="DA1687" i="3"/>
  <c r="A1688" i="3"/>
  <c r="CX1688" i="3"/>
  <c r="CY1688" i="3"/>
  <c r="CZ1688" i="3"/>
  <c r="DA1688" i="3"/>
  <c r="A1689" i="3"/>
  <c r="CX1689" i="3"/>
  <c r="CY1689" i="3"/>
  <c r="CZ1689" i="3"/>
  <c r="DA1689" i="3"/>
  <c r="A1690" i="3"/>
  <c r="CX1690" i="3"/>
  <c r="CY1690" i="3"/>
  <c r="CZ1690" i="3"/>
  <c r="DA1690" i="3"/>
  <c r="A1691" i="3"/>
  <c r="CX1691" i="3"/>
  <c r="CY1691" i="3"/>
  <c r="CZ1691" i="3"/>
  <c r="DA1691" i="3"/>
  <c r="A1692" i="3"/>
  <c r="CX1692" i="3"/>
  <c r="CY1692" i="3"/>
  <c r="CZ1692" i="3"/>
  <c r="DA1692" i="3"/>
  <c r="A1693" i="3"/>
  <c r="CX1693" i="3"/>
  <c r="CY1693" i="3"/>
  <c r="CZ1693" i="3"/>
  <c r="DA1693" i="3"/>
  <c r="A1694" i="3"/>
  <c r="CX1694" i="3"/>
  <c r="CY1694" i="3"/>
  <c r="CZ1694" i="3"/>
  <c r="DA1694" i="3"/>
  <c r="A1695" i="3"/>
  <c r="CX1695" i="3"/>
  <c r="CY1695" i="3"/>
  <c r="CZ1695" i="3"/>
  <c r="DA1695" i="3"/>
  <c r="A1696" i="3"/>
  <c r="CX1696" i="3"/>
  <c r="CY1696" i="3"/>
  <c r="CZ1696" i="3"/>
  <c r="DA1696" i="3"/>
  <c r="A1697" i="3"/>
  <c r="CX1697" i="3"/>
  <c r="CY1697" i="3"/>
  <c r="CZ1697" i="3"/>
  <c r="DA1697" i="3"/>
  <c r="A1698" i="3"/>
  <c r="CX1698" i="3"/>
  <c r="CY1698" i="3"/>
  <c r="CZ1698" i="3"/>
  <c r="DA1698" i="3"/>
  <c r="A1699" i="3"/>
  <c r="CX1699" i="3"/>
  <c r="CY1699" i="3"/>
  <c r="CZ1699" i="3"/>
  <c r="DA1699" i="3"/>
  <c r="A1700" i="3"/>
  <c r="CX1700" i="3"/>
  <c r="CY1700" i="3"/>
  <c r="CZ1700" i="3"/>
  <c r="DA1700" i="3"/>
  <c r="A1701" i="3"/>
  <c r="CX1701" i="3"/>
  <c r="CY1701" i="3"/>
  <c r="CZ1701" i="3"/>
  <c r="DA1701" i="3"/>
  <c r="A1702" i="3"/>
  <c r="CX1702" i="3"/>
  <c r="CY1702" i="3"/>
  <c r="CZ1702" i="3"/>
  <c r="DA1702" i="3"/>
  <c r="A1703" i="3"/>
  <c r="CX1703" i="3"/>
  <c r="CY1703" i="3"/>
  <c r="CZ1703" i="3"/>
  <c r="DA1703" i="3"/>
  <c r="A1704" i="3"/>
  <c r="CX1704" i="3"/>
  <c r="CY1704" i="3"/>
  <c r="CZ1704" i="3"/>
  <c r="DA1704" i="3"/>
  <c r="A1705" i="3"/>
  <c r="CX1705" i="3"/>
  <c r="CY1705" i="3"/>
  <c r="CZ1705" i="3"/>
  <c r="DA1705" i="3"/>
  <c r="A1706" i="3"/>
  <c r="CX1706" i="3"/>
  <c r="CY1706" i="3"/>
  <c r="CZ1706" i="3"/>
  <c r="DA1706" i="3"/>
  <c r="A1707" i="3"/>
  <c r="CX1707" i="3"/>
  <c r="CY1707" i="3"/>
  <c r="CZ1707" i="3"/>
  <c r="DA1707" i="3"/>
  <c r="A1708" i="3"/>
  <c r="CX1708" i="3"/>
  <c r="CY1708" i="3"/>
  <c r="CZ1708" i="3"/>
  <c r="DA1708" i="3"/>
  <c r="A1709" i="3"/>
  <c r="CX1709" i="3"/>
  <c r="CY1709" i="3"/>
  <c r="CZ1709" i="3"/>
  <c r="DA1709" i="3"/>
  <c r="A1710" i="3"/>
  <c r="CX1710" i="3"/>
  <c r="CY1710" i="3"/>
  <c r="CZ1710" i="3"/>
  <c r="DA1710" i="3"/>
  <c r="A1711" i="3"/>
  <c r="CX1711" i="3"/>
  <c r="CY1711" i="3"/>
  <c r="CZ1711" i="3"/>
  <c r="DA1711" i="3"/>
  <c r="A1712" i="3"/>
  <c r="CX1712" i="3"/>
  <c r="CY1712" i="3"/>
  <c r="CZ1712" i="3"/>
  <c r="DA1712" i="3"/>
  <c r="A1713" i="3"/>
  <c r="CX1713" i="3"/>
  <c r="CY1713" i="3"/>
  <c r="CZ1713" i="3"/>
  <c r="DA1713" i="3"/>
  <c r="A1714" i="3"/>
  <c r="CX1714" i="3"/>
  <c r="CY1714" i="3"/>
  <c r="CZ1714" i="3"/>
  <c r="DA1714" i="3"/>
  <c r="A1715" i="3"/>
  <c r="CX1715" i="3"/>
  <c r="CY1715" i="3"/>
  <c r="CZ1715" i="3"/>
  <c r="DA1715" i="3"/>
  <c r="A1716" i="3"/>
  <c r="CX1716" i="3"/>
  <c r="CY1716" i="3"/>
  <c r="CZ1716" i="3"/>
  <c r="DA1716" i="3"/>
  <c r="A1717" i="3"/>
  <c r="CX1717" i="3"/>
  <c r="CY1717" i="3"/>
  <c r="CZ1717" i="3"/>
  <c r="DA1717" i="3"/>
  <c r="A1718" i="3"/>
  <c r="CX1718" i="3"/>
  <c r="CY1718" i="3"/>
  <c r="CZ1718" i="3"/>
  <c r="DA1718" i="3"/>
  <c r="A1719" i="3"/>
  <c r="CX1719" i="3"/>
  <c r="CY1719" i="3"/>
  <c r="CZ1719" i="3"/>
  <c r="DA1719" i="3"/>
  <c r="A1720" i="3"/>
  <c r="CX1720" i="3"/>
  <c r="CY1720" i="3"/>
  <c r="CZ1720" i="3"/>
  <c r="DA1720" i="3"/>
  <c r="A1721" i="3"/>
  <c r="CX1721" i="3"/>
  <c r="CY1721" i="3"/>
  <c r="CZ1721" i="3"/>
  <c r="DA1721" i="3"/>
  <c r="A1722" i="3"/>
  <c r="CX1722" i="3"/>
  <c r="CY1722" i="3"/>
  <c r="CZ1722" i="3"/>
  <c r="DA1722" i="3"/>
  <c r="A1723" i="3"/>
  <c r="CX1723" i="3"/>
  <c r="CY1723" i="3"/>
  <c r="CZ1723" i="3"/>
  <c r="DA1723" i="3"/>
  <c r="A1724" i="3"/>
  <c r="CX1724" i="3"/>
  <c r="CY1724" i="3"/>
  <c r="CZ1724" i="3"/>
  <c r="DA1724" i="3"/>
  <c r="A1725" i="3"/>
  <c r="CX1725" i="3"/>
  <c r="CY1725" i="3"/>
  <c r="CZ1725" i="3"/>
  <c r="DA1725" i="3"/>
  <c r="A1726" i="3"/>
  <c r="CX1726" i="3"/>
  <c r="CY1726" i="3"/>
  <c r="CZ1726" i="3"/>
  <c r="DA1726" i="3"/>
  <c r="A1727" i="3"/>
  <c r="CX1727" i="3"/>
  <c r="CY1727" i="3"/>
  <c r="CZ1727" i="3"/>
  <c r="DA1727" i="3"/>
  <c r="A1728" i="3"/>
  <c r="CX1728" i="3"/>
  <c r="CY1728" i="3"/>
  <c r="CZ1728" i="3"/>
  <c r="DA1728" i="3"/>
  <c r="A1729" i="3"/>
  <c r="CX1729" i="3"/>
  <c r="CY1729" i="3"/>
  <c r="CZ1729" i="3"/>
  <c r="DA1729" i="3"/>
  <c r="A1730" i="3"/>
  <c r="CX1730" i="3"/>
  <c r="CY1730" i="3"/>
  <c r="CZ1730" i="3"/>
  <c r="DA1730" i="3"/>
  <c r="A1731" i="3"/>
  <c r="CX1731" i="3"/>
  <c r="CY1731" i="3"/>
  <c r="CZ1731" i="3"/>
  <c r="DA1731" i="3"/>
  <c r="A1732" i="3"/>
  <c r="CX1732" i="3"/>
  <c r="CY1732" i="3"/>
  <c r="CZ1732" i="3"/>
  <c r="DA1732" i="3"/>
  <c r="A1733" i="3"/>
  <c r="CX1733" i="3"/>
  <c r="CY1733" i="3"/>
  <c r="CZ1733" i="3"/>
  <c r="DA1733" i="3"/>
  <c r="A1734" i="3"/>
  <c r="CX1734" i="3"/>
  <c r="CY1734" i="3"/>
  <c r="CZ1734" i="3"/>
  <c r="DA1734" i="3"/>
  <c r="A1735" i="3"/>
  <c r="CX1735" i="3"/>
  <c r="CY1735" i="3"/>
  <c r="CZ1735" i="3"/>
  <c r="DA1735" i="3"/>
  <c r="A1736" i="3"/>
  <c r="CX1736" i="3"/>
  <c r="CY1736" i="3"/>
  <c r="CZ1736" i="3"/>
  <c r="DA1736" i="3"/>
  <c r="A1737" i="3"/>
  <c r="CX1737" i="3"/>
  <c r="CY1737" i="3"/>
  <c r="CZ1737" i="3"/>
  <c r="DA1737" i="3"/>
  <c r="A1738" i="3"/>
  <c r="CX1738" i="3"/>
  <c r="CY1738" i="3"/>
  <c r="CZ1738" i="3"/>
  <c r="DA1738" i="3"/>
  <c r="A1739" i="3"/>
  <c r="CX1739" i="3"/>
  <c r="CY1739" i="3"/>
  <c r="CZ1739" i="3"/>
  <c r="DA1739" i="3"/>
  <c r="A1740" i="3"/>
  <c r="CX1740" i="3"/>
  <c r="CY1740" i="3"/>
  <c r="CZ1740" i="3"/>
  <c r="DA1740" i="3"/>
  <c r="A1741" i="3"/>
  <c r="CX1741" i="3"/>
  <c r="CY1741" i="3"/>
  <c r="CZ1741" i="3"/>
  <c r="DA1741" i="3"/>
  <c r="A1742" i="3"/>
  <c r="CX1742" i="3"/>
  <c r="CY1742" i="3"/>
  <c r="CZ1742" i="3"/>
  <c r="DA1742" i="3"/>
  <c r="A1743" i="3"/>
  <c r="CX1743" i="3"/>
  <c r="CY1743" i="3"/>
  <c r="CZ1743" i="3"/>
  <c r="DA1743" i="3"/>
  <c r="A1744" i="3"/>
  <c r="CX1744" i="3"/>
  <c r="CY1744" i="3"/>
  <c r="CZ1744" i="3"/>
  <c r="DA1744" i="3"/>
  <c r="A1745" i="3"/>
  <c r="CX1745" i="3"/>
  <c r="CY1745" i="3"/>
  <c r="CZ1745" i="3"/>
  <c r="DA1745" i="3"/>
  <c r="A1746" i="3"/>
  <c r="CX1746" i="3"/>
  <c r="CY1746" i="3"/>
  <c r="CZ1746" i="3"/>
  <c r="DA1746" i="3"/>
  <c r="A1747" i="3"/>
  <c r="CX1747" i="3"/>
  <c r="CY1747" i="3"/>
  <c r="CZ1747" i="3"/>
  <c r="DA1747" i="3"/>
  <c r="A1748" i="3"/>
  <c r="CX1748" i="3"/>
  <c r="CY1748" i="3"/>
  <c r="CZ1748" i="3"/>
  <c r="DA1748" i="3"/>
  <c r="A1749" i="3"/>
  <c r="CX1749" i="3"/>
  <c r="CY1749" i="3"/>
  <c r="CZ1749" i="3"/>
  <c r="DA1749" i="3"/>
  <c r="A1750" i="3"/>
  <c r="CX1750" i="3"/>
  <c r="CY1750" i="3"/>
  <c r="CZ1750" i="3"/>
  <c r="DA1750" i="3"/>
  <c r="A1751" i="3"/>
  <c r="CX1751" i="3"/>
  <c r="CY1751" i="3"/>
  <c r="CZ1751" i="3"/>
  <c r="DA1751" i="3"/>
  <c r="A1752" i="3"/>
  <c r="CX1752" i="3"/>
  <c r="CY1752" i="3"/>
  <c r="CZ1752" i="3"/>
  <c r="DA1752" i="3"/>
  <c r="A1753" i="3"/>
  <c r="CX1753" i="3"/>
  <c r="CY1753" i="3"/>
  <c r="CZ1753" i="3"/>
  <c r="DA1753" i="3"/>
  <c r="A1754" i="3"/>
  <c r="CX1754" i="3"/>
  <c r="CY1754" i="3"/>
  <c r="CZ1754" i="3"/>
  <c r="DA1754" i="3"/>
  <c r="A1755" i="3"/>
  <c r="CX1755" i="3"/>
  <c r="CY1755" i="3"/>
  <c r="CZ1755" i="3"/>
  <c r="DA1755" i="3"/>
  <c r="A1756" i="3"/>
  <c r="CX1756" i="3"/>
  <c r="CY1756" i="3"/>
  <c r="CZ1756" i="3"/>
  <c r="DA1756" i="3"/>
  <c r="A1757" i="3"/>
  <c r="CX1757" i="3"/>
  <c r="CY1757" i="3"/>
  <c r="CZ1757" i="3"/>
  <c r="DA1757" i="3"/>
  <c r="A1758" i="3"/>
  <c r="CX1758" i="3"/>
  <c r="CY1758" i="3"/>
  <c r="CZ1758" i="3"/>
  <c r="DA1758" i="3"/>
  <c r="A1759" i="3"/>
  <c r="CX1759" i="3"/>
  <c r="CY1759" i="3"/>
  <c r="CZ1759" i="3"/>
  <c r="DA1759" i="3"/>
  <c r="A1760" i="3"/>
  <c r="CX1760" i="3"/>
  <c r="CY1760" i="3"/>
  <c r="CZ1760" i="3"/>
  <c r="DA1760" i="3"/>
  <c r="A1761" i="3"/>
  <c r="CX1761" i="3"/>
  <c r="CY1761" i="3"/>
  <c r="CZ1761" i="3"/>
  <c r="DA1761" i="3"/>
  <c r="A1762" i="3"/>
  <c r="CX1762" i="3"/>
  <c r="CY1762" i="3"/>
  <c r="CZ1762" i="3"/>
  <c r="DA1762" i="3"/>
  <c r="A1763" i="3"/>
  <c r="CX1763" i="3"/>
  <c r="CY1763" i="3"/>
  <c r="CZ1763" i="3"/>
  <c r="DA1763" i="3"/>
  <c r="A1764" i="3"/>
  <c r="CX1764" i="3"/>
  <c r="CY1764" i="3"/>
  <c r="CZ1764" i="3"/>
  <c r="DA1764" i="3"/>
  <c r="A1765" i="3"/>
  <c r="CX1765" i="3"/>
  <c r="CY1765" i="3"/>
  <c r="CZ1765" i="3"/>
  <c r="DA1765" i="3"/>
  <c r="A1766" i="3"/>
  <c r="CX1766" i="3"/>
  <c r="CY1766" i="3"/>
  <c r="CZ1766" i="3"/>
  <c r="DA1766" i="3"/>
  <c r="A1767" i="3"/>
  <c r="CX1767" i="3"/>
  <c r="CY1767" i="3"/>
  <c r="CZ1767" i="3"/>
  <c r="DA1767" i="3"/>
  <c r="A1768" i="3"/>
  <c r="CX1768" i="3"/>
  <c r="CY1768" i="3"/>
  <c r="CZ1768" i="3"/>
  <c r="DA1768" i="3"/>
  <c r="A1769" i="3"/>
  <c r="CX1769" i="3"/>
  <c r="CY1769" i="3"/>
  <c r="CZ1769" i="3"/>
  <c r="DA1769" i="3"/>
  <c r="A1770" i="3"/>
  <c r="CX1770" i="3"/>
  <c r="CY1770" i="3"/>
  <c r="CZ1770" i="3"/>
  <c r="DA1770" i="3"/>
  <c r="A1771" i="3"/>
  <c r="CX1771" i="3"/>
  <c r="CY1771" i="3"/>
  <c r="CZ1771" i="3"/>
  <c r="DA1771" i="3"/>
  <c r="A1772" i="3"/>
  <c r="CX1772" i="3"/>
  <c r="CY1772" i="3"/>
  <c r="CZ1772" i="3"/>
  <c r="DA1772" i="3"/>
  <c r="A1773" i="3"/>
  <c r="CX1773" i="3"/>
  <c r="CY1773" i="3"/>
  <c r="CZ1773" i="3"/>
  <c r="DA1773" i="3"/>
  <c r="A1774" i="3"/>
  <c r="CX1774" i="3"/>
  <c r="CY1774" i="3"/>
  <c r="CZ1774" i="3"/>
  <c r="DA1774" i="3"/>
  <c r="A1775" i="3"/>
  <c r="CX1775" i="3"/>
  <c r="CY1775" i="3"/>
  <c r="CZ1775" i="3"/>
  <c r="DA1775" i="3"/>
  <c r="A1776" i="3"/>
  <c r="CX1776" i="3"/>
  <c r="CY1776" i="3"/>
  <c r="CZ1776" i="3"/>
  <c r="DA1776" i="3"/>
  <c r="A1777" i="3"/>
  <c r="CX1777" i="3"/>
  <c r="CY1777" i="3"/>
  <c r="CZ1777" i="3"/>
  <c r="DA1777" i="3"/>
  <c r="A1778" i="3"/>
  <c r="CX1778" i="3"/>
  <c r="CY1778" i="3"/>
  <c r="CZ1778" i="3"/>
  <c r="DA1778" i="3"/>
  <c r="A1779" i="3"/>
  <c r="CX1779" i="3"/>
  <c r="CY1779" i="3"/>
  <c r="CZ1779" i="3"/>
  <c r="DA1779" i="3"/>
  <c r="A1780" i="3"/>
  <c r="CX1780" i="3"/>
  <c r="CY1780" i="3"/>
  <c r="CZ1780" i="3"/>
  <c r="DA1780" i="3"/>
  <c r="A1781" i="3"/>
  <c r="CX1781" i="3"/>
  <c r="CY1781" i="3"/>
  <c r="CZ1781" i="3"/>
  <c r="DA1781" i="3"/>
  <c r="A1782" i="3"/>
  <c r="CX1782" i="3"/>
  <c r="CY1782" i="3"/>
  <c r="CZ1782" i="3"/>
  <c r="DA1782" i="3"/>
  <c r="A1783" i="3"/>
  <c r="CX1783" i="3"/>
  <c r="CY1783" i="3"/>
  <c r="CZ1783" i="3"/>
  <c r="DA1783" i="3"/>
  <c r="A1784" i="3"/>
  <c r="CX1784" i="3"/>
  <c r="CY1784" i="3"/>
  <c r="CZ1784" i="3"/>
  <c r="DA1784" i="3"/>
  <c r="A1785" i="3"/>
  <c r="CX1785" i="3"/>
  <c r="CY1785" i="3"/>
  <c r="CZ1785" i="3"/>
  <c r="DA1785" i="3"/>
  <c r="A1786" i="3"/>
  <c r="CX1786" i="3"/>
  <c r="CY1786" i="3"/>
  <c r="CZ1786" i="3"/>
  <c r="DA1786" i="3"/>
  <c r="A1787" i="3"/>
  <c r="CX1787" i="3"/>
  <c r="CY1787" i="3"/>
  <c r="CZ1787" i="3"/>
  <c r="DA1787" i="3"/>
  <c r="A1788" i="3"/>
  <c r="CX1788" i="3"/>
  <c r="CY1788" i="3"/>
  <c r="CZ1788" i="3"/>
  <c r="DA1788" i="3"/>
  <c r="A1789" i="3"/>
  <c r="CX1789" i="3"/>
  <c r="CY1789" i="3"/>
  <c r="CZ1789" i="3"/>
  <c r="DA1789" i="3"/>
  <c r="A1790" i="3"/>
  <c r="CX1790" i="3"/>
  <c r="CY1790" i="3"/>
  <c r="CZ1790" i="3"/>
  <c r="DA1790" i="3"/>
  <c r="A1791" i="3"/>
  <c r="CX1791" i="3"/>
  <c r="CY1791" i="3"/>
  <c r="CZ1791" i="3"/>
  <c r="DA1791" i="3"/>
  <c r="A1792" i="3"/>
  <c r="CX1792" i="3"/>
  <c r="CY1792" i="3"/>
  <c r="CZ1792" i="3"/>
  <c r="DA1792" i="3"/>
  <c r="A1793" i="3"/>
  <c r="CX1793" i="3"/>
  <c r="CY1793" i="3"/>
  <c r="CZ1793" i="3"/>
  <c r="DA1793" i="3"/>
  <c r="A1794" i="3"/>
  <c r="CX1794" i="3"/>
  <c r="CY1794" i="3"/>
  <c r="CZ1794" i="3"/>
  <c r="DA1794" i="3"/>
  <c r="A1795" i="3"/>
  <c r="CX1795" i="3"/>
  <c r="CY1795" i="3"/>
  <c r="CZ1795" i="3"/>
  <c r="DA1795" i="3"/>
  <c r="A1796" i="3"/>
  <c r="CX1796" i="3"/>
  <c r="CY1796" i="3"/>
  <c r="CZ1796" i="3"/>
  <c r="DA1796" i="3"/>
  <c r="A1797" i="3"/>
  <c r="CX1797" i="3"/>
  <c r="CY1797" i="3"/>
  <c r="CZ1797" i="3"/>
  <c r="DA1797" i="3"/>
  <c r="A1798" i="3"/>
  <c r="CX1798" i="3"/>
  <c r="CY1798" i="3"/>
  <c r="CZ1798" i="3"/>
  <c r="DA1798" i="3"/>
  <c r="A1799" i="3"/>
  <c r="CX1799" i="3"/>
  <c r="CY1799" i="3"/>
  <c r="CZ1799" i="3"/>
  <c r="DA1799" i="3"/>
  <c r="A1800" i="3"/>
  <c r="CX1800" i="3"/>
  <c r="CY1800" i="3"/>
  <c r="CZ1800" i="3"/>
  <c r="DA1800" i="3"/>
  <c r="A1801" i="3"/>
  <c r="CX1801" i="3"/>
  <c r="CY1801" i="3"/>
  <c r="CZ1801" i="3"/>
  <c r="DA1801" i="3"/>
  <c r="A1802" i="3"/>
  <c r="CX1802" i="3"/>
  <c r="CY1802" i="3"/>
  <c r="CZ1802" i="3"/>
  <c r="DA1802" i="3"/>
  <c r="A1803" i="3"/>
  <c r="CX1803" i="3"/>
  <c r="CY1803" i="3"/>
  <c r="CZ1803" i="3"/>
  <c r="DA1803" i="3"/>
  <c r="A1804" i="3"/>
  <c r="CX1804" i="3"/>
  <c r="CY1804" i="3"/>
  <c r="CZ1804" i="3"/>
  <c r="DA1804" i="3"/>
  <c r="A1805" i="3"/>
  <c r="CX1805" i="3"/>
  <c r="CY1805" i="3"/>
  <c r="CZ1805" i="3"/>
  <c r="DA1805" i="3"/>
  <c r="A1806" i="3"/>
  <c r="CX1806" i="3"/>
  <c r="CY1806" i="3"/>
  <c r="CZ1806" i="3"/>
  <c r="DA1806" i="3"/>
  <c r="A1807" i="3"/>
  <c r="CX1807" i="3"/>
  <c r="CY1807" i="3"/>
  <c r="CZ1807" i="3"/>
  <c r="DA1807" i="3"/>
  <c r="A1808" i="3"/>
  <c r="CX1808" i="3"/>
  <c r="CY1808" i="3"/>
  <c r="CZ1808" i="3"/>
  <c r="DA1808" i="3"/>
  <c r="A1809" i="3"/>
  <c r="CX1809" i="3"/>
  <c r="CY1809" i="3"/>
  <c r="CZ1809" i="3"/>
  <c r="DA1809" i="3"/>
  <c r="A1810" i="3"/>
  <c r="CX1810" i="3"/>
  <c r="CY1810" i="3"/>
  <c r="CZ1810" i="3"/>
  <c r="DA1810" i="3"/>
  <c r="A1811" i="3"/>
  <c r="CX1811" i="3"/>
  <c r="CY1811" i="3"/>
  <c r="CZ1811" i="3"/>
  <c r="DA1811" i="3"/>
  <c r="A1812" i="3"/>
  <c r="CX1812" i="3"/>
  <c r="CY1812" i="3"/>
  <c r="CZ1812" i="3"/>
  <c r="DA1812" i="3"/>
  <c r="A1813" i="3"/>
  <c r="CX1813" i="3"/>
  <c r="CY1813" i="3"/>
  <c r="CZ1813" i="3"/>
  <c r="DA1813" i="3"/>
  <c r="A1814" i="3"/>
  <c r="CX1814" i="3"/>
  <c r="CY1814" i="3"/>
  <c r="CZ1814" i="3"/>
  <c r="DA1814" i="3"/>
  <c r="A1815" i="3"/>
  <c r="CX1815" i="3"/>
  <c r="CY1815" i="3"/>
  <c r="CZ1815" i="3"/>
  <c r="DA1815" i="3"/>
  <c r="A1816" i="3"/>
  <c r="CX1816" i="3"/>
  <c r="CY1816" i="3"/>
  <c r="CZ1816" i="3"/>
  <c r="DA1816" i="3"/>
  <c r="A1817" i="3"/>
  <c r="CX1817" i="3"/>
  <c r="CY1817" i="3"/>
  <c r="CZ1817" i="3"/>
  <c r="DA1817" i="3"/>
  <c r="A1818" i="3"/>
  <c r="CX1818" i="3"/>
  <c r="CY1818" i="3"/>
  <c r="CZ1818" i="3"/>
  <c r="DA1818" i="3"/>
  <c r="A1819" i="3"/>
  <c r="CX1819" i="3"/>
  <c r="CY1819" i="3"/>
  <c r="CZ1819" i="3"/>
  <c r="DA1819" i="3"/>
  <c r="A1820" i="3"/>
  <c r="CX1820" i="3"/>
  <c r="CY1820" i="3"/>
  <c r="CZ1820" i="3"/>
  <c r="DA1820" i="3"/>
  <c r="A1821" i="3"/>
  <c r="CX1821" i="3"/>
  <c r="CY1821" i="3"/>
  <c r="CZ1821" i="3"/>
  <c r="DA1821" i="3"/>
  <c r="A1822" i="3"/>
  <c r="CX1822" i="3"/>
  <c r="CY1822" i="3"/>
  <c r="CZ1822" i="3"/>
  <c r="DA1822" i="3"/>
  <c r="A1823" i="3"/>
  <c r="CX1823" i="3"/>
  <c r="CY1823" i="3"/>
  <c r="CZ1823" i="3"/>
  <c r="DA1823" i="3"/>
  <c r="A1824" i="3"/>
  <c r="CX1824" i="3"/>
  <c r="CY1824" i="3"/>
  <c r="CZ1824" i="3"/>
  <c r="DA1824" i="3"/>
  <c r="A1825" i="3"/>
  <c r="CX1825" i="3"/>
  <c r="CY1825" i="3"/>
  <c r="CZ1825" i="3"/>
  <c r="DA1825" i="3"/>
  <c r="A1826" i="3"/>
  <c r="CX1826" i="3"/>
  <c r="CY1826" i="3"/>
  <c r="CZ1826" i="3"/>
  <c r="DA1826" i="3"/>
  <c r="A1827" i="3"/>
  <c r="CX1827" i="3"/>
  <c r="CY1827" i="3"/>
  <c r="CZ1827" i="3"/>
  <c r="DA1827" i="3"/>
  <c r="A1828" i="3"/>
  <c r="CX1828" i="3"/>
  <c r="CY1828" i="3"/>
  <c r="CZ1828" i="3"/>
  <c r="DA1828" i="3"/>
  <c r="A1829" i="3"/>
  <c r="CX1829" i="3"/>
  <c r="CY1829" i="3"/>
  <c r="CZ1829" i="3"/>
  <c r="DA1829" i="3"/>
  <c r="A1830" i="3"/>
  <c r="CX1830" i="3"/>
  <c r="CY1830" i="3"/>
  <c r="CZ1830" i="3"/>
  <c r="DA1830" i="3"/>
  <c r="A1831" i="3"/>
  <c r="CX1831" i="3"/>
  <c r="CY1831" i="3"/>
  <c r="CZ1831" i="3"/>
  <c r="DA1831" i="3"/>
  <c r="A1832" i="3"/>
  <c r="CX1832" i="3"/>
  <c r="CY1832" i="3"/>
  <c r="CZ1832" i="3"/>
  <c r="DA1832" i="3"/>
  <c r="A1833" i="3"/>
  <c r="CX1833" i="3"/>
  <c r="CY1833" i="3"/>
  <c r="CZ1833" i="3"/>
  <c r="DA1833" i="3"/>
  <c r="A1834" i="3"/>
  <c r="CX1834" i="3"/>
  <c r="CY1834" i="3"/>
  <c r="CZ1834" i="3"/>
  <c r="DA1834" i="3"/>
  <c r="A1835" i="3"/>
  <c r="CX1835" i="3"/>
  <c r="CY1835" i="3"/>
  <c r="CZ1835" i="3"/>
  <c r="DA1835" i="3"/>
  <c r="A1836" i="3"/>
  <c r="CX1836" i="3"/>
  <c r="CY1836" i="3"/>
  <c r="CZ1836" i="3"/>
  <c r="DA1836" i="3"/>
  <c r="A1837" i="3"/>
  <c r="CX1837" i="3"/>
  <c r="CY1837" i="3"/>
  <c r="CZ1837" i="3"/>
  <c r="DA1837" i="3"/>
  <c r="A1838" i="3"/>
  <c r="CX1838" i="3"/>
  <c r="CY1838" i="3"/>
  <c r="CZ1838" i="3"/>
  <c r="DA1838" i="3"/>
  <c r="A1839" i="3"/>
  <c r="CX1839" i="3"/>
  <c r="CY1839" i="3"/>
  <c r="CZ1839" i="3"/>
  <c r="DA1839" i="3"/>
  <c r="A1840" i="3"/>
  <c r="CX1840" i="3"/>
  <c r="CY1840" i="3"/>
  <c r="CZ1840" i="3"/>
  <c r="DA1840" i="3"/>
  <c r="A1841" i="3"/>
  <c r="CX1841" i="3"/>
  <c r="CY1841" i="3"/>
  <c r="CZ1841" i="3"/>
  <c r="DA1841" i="3"/>
  <c r="A1842" i="3"/>
  <c r="CX1842" i="3"/>
  <c r="CY1842" i="3"/>
  <c r="CZ1842" i="3"/>
  <c r="DA1842" i="3"/>
  <c r="A1843" i="3"/>
  <c r="CX1843" i="3"/>
  <c r="CY1843" i="3"/>
  <c r="CZ1843" i="3"/>
  <c r="DA1843" i="3"/>
  <c r="A1844" i="3"/>
  <c r="CX1844" i="3"/>
  <c r="CY1844" i="3"/>
  <c r="CZ1844" i="3"/>
  <c r="DA1844" i="3"/>
  <c r="A1845" i="3"/>
  <c r="CX1845" i="3"/>
  <c r="CY1845" i="3"/>
  <c r="CZ1845" i="3"/>
  <c r="DA1845" i="3"/>
  <c r="A1846" i="3"/>
  <c r="CX1846" i="3"/>
  <c r="CY1846" i="3"/>
  <c r="CZ1846" i="3"/>
  <c r="DA1846" i="3"/>
  <c r="A1847" i="3"/>
  <c r="CX1847" i="3"/>
  <c r="CY1847" i="3"/>
  <c r="CZ1847" i="3"/>
  <c r="DA1847" i="3"/>
  <c r="A1848" i="3"/>
  <c r="CX1848" i="3"/>
  <c r="CY1848" i="3"/>
  <c r="CZ1848" i="3"/>
  <c r="DA1848" i="3"/>
  <c r="A1849" i="3"/>
  <c r="CX1849" i="3"/>
  <c r="CY1849" i="3"/>
  <c r="CZ1849" i="3"/>
  <c r="DA1849" i="3"/>
  <c r="A1850" i="3"/>
  <c r="CX1850" i="3"/>
  <c r="CY1850" i="3"/>
  <c r="CZ1850" i="3"/>
  <c r="DA1850" i="3"/>
  <c r="A1851" i="3"/>
  <c r="CX1851" i="3"/>
  <c r="CY1851" i="3"/>
  <c r="CZ1851" i="3"/>
  <c r="DA1851" i="3"/>
  <c r="A1852" i="3"/>
  <c r="CX1852" i="3"/>
  <c r="CY1852" i="3"/>
  <c r="CZ1852" i="3"/>
  <c r="DA1852" i="3"/>
  <c r="A1853" i="3"/>
  <c r="CX1853" i="3"/>
  <c r="CY1853" i="3"/>
  <c r="CZ1853" i="3"/>
  <c r="DA1853" i="3"/>
  <c r="A1854" i="3"/>
  <c r="CX1854" i="3"/>
  <c r="CY1854" i="3"/>
  <c r="CZ1854" i="3"/>
  <c r="DA1854" i="3"/>
  <c r="A1855" i="3"/>
  <c r="CX1855" i="3"/>
  <c r="CY1855" i="3"/>
  <c r="CZ1855" i="3"/>
  <c r="DA1855" i="3"/>
  <c r="A1856" i="3"/>
  <c r="CX1856" i="3"/>
  <c r="CY1856" i="3"/>
  <c r="CZ1856" i="3"/>
  <c r="DA1856" i="3"/>
  <c r="A1857" i="3"/>
  <c r="CX1857" i="3"/>
  <c r="CY1857" i="3"/>
  <c r="CZ1857" i="3"/>
  <c r="DA1857" i="3"/>
  <c r="A1858" i="3"/>
  <c r="CX1858" i="3"/>
  <c r="CY1858" i="3"/>
  <c r="CZ1858" i="3"/>
  <c r="DA1858" i="3"/>
  <c r="A1859" i="3"/>
  <c r="CX1859" i="3"/>
  <c r="CY1859" i="3"/>
  <c r="CZ1859" i="3"/>
  <c r="DA1859" i="3"/>
  <c r="A1860" i="3"/>
  <c r="CX1860" i="3"/>
  <c r="CY1860" i="3"/>
  <c r="CZ1860" i="3"/>
  <c r="DA1860" i="3"/>
  <c r="A1861" i="3"/>
  <c r="CX1861" i="3"/>
  <c r="CY1861" i="3"/>
  <c r="CZ1861" i="3"/>
  <c r="DA1861" i="3"/>
  <c r="A1862" i="3"/>
  <c r="CX1862" i="3"/>
  <c r="CY1862" i="3"/>
  <c r="CZ1862" i="3"/>
  <c r="DA1862" i="3"/>
  <c r="A1863" i="3"/>
  <c r="CX1863" i="3"/>
  <c r="CY1863" i="3"/>
  <c r="CZ1863" i="3"/>
  <c r="DA1863" i="3"/>
  <c r="A1864" i="3"/>
  <c r="CX1864" i="3"/>
  <c r="CY1864" i="3"/>
  <c r="CZ1864" i="3"/>
  <c r="DA1864" i="3"/>
  <c r="A1865" i="3"/>
  <c r="CX1865" i="3"/>
  <c r="CY1865" i="3"/>
  <c r="CZ1865" i="3"/>
  <c r="DA1865" i="3"/>
  <c r="A1866" i="3"/>
  <c r="CX1866" i="3"/>
  <c r="CY1866" i="3"/>
  <c r="CZ1866" i="3"/>
  <c r="DA1866" i="3"/>
  <c r="A1867" i="3"/>
  <c r="CX1867" i="3"/>
  <c r="CY1867" i="3"/>
  <c r="CZ1867" i="3"/>
  <c r="DA1867" i="3"/>
  <c r="A1868" i="3"/>
  <c r="CX1868" i="3"/>
  <c r="CY1868" i="3"/>
  <c r="CZ1868" i="3"/>
  <c r="DA1868" i="3"/>
  <c r="A1869" i="3"/>
  <c r="CX1869" i="3"/>
  <c r="CY1869" i="3"/>
  <c r="CZ1869" i="3"/>
  <c r="DA1869" i="3"/>
  <c r="A1870" i="3"/>
  <c r="CX1870" i="3"/>
  <c r="CY1870" i="3"/>
  <c r="CZ1870" i="3"/>
  <c r="DA1870" i="3"/>
  <c r="A1871" i="3"/>
  <c r="CX1871" i="3"/>
  <c r="CY1871" i="3"/>
  <c r="CZ1871" i="3"/>
  <c r="DA1871" i="3"/>
  <c r="A1872" i="3"/>
  <c r="CX1872" i="3"/>
  <c r="CY1872" i="3"/>
  <c r="CZ1872" i="3"/>
  <c r="DA1872" i="3"/>
  <c r="A1873" i="3"/>
  <c r="CX1873" i="3"/>
  <c r="CY1873" i="3"/>
  <c r="CZ1873" i="3"/>
  <c r="DA1873" i="3"/>
  <c r="A1874" i="3"/>
  <c r="CX1874" i="3"/>
  <c r="CY1874" i="3"/>
  <c r="CZ1874" i="3"/>
  <c r="DA1874" i="3"/>
  <c r="A1875" i="3"/>
  <c r="CX1875" i="3"/>
  <c r="CY1875" i="3"/>
  <c r="CZ1875" i="3"/>
  <c r="DA1875" i="3"/>
  <c r="A1876" i="3"/>
  <c r="CX1876" i="3"/>
  <c r="CY1876" i="3"/>
  <c r="CZ1876" i="3"/>
  <c r="DA1876" i="3"/>
  <c r="A1877" i="3"/>
  <c r="CX1877" i="3"/>
  <c r="CY1877" i="3"/>
  <c r="CZ1877" i="3"/>
  <c r="DA1877" i="3"/>
  <c r="A1878" i="3"/>
  <c r="CX1878" i="3"/>
  <c r="CY1878" i="3"/>
  <c r="CZ1878" i="3"/>
  <c r="DA1878" i="3"/>
  <c r="A1879" i="3"/>
  <c r="CX1879" i="3"/>
  <c r="CY1879" i="3"/>
  <c r="CZ1879" i="3"/>
  <c r="DA1879" i="3"/>
  <c r="A1880" i="3"/>
  <c r="CX1880" i="3"/>
  <c r="CY1880" i="3"/>
  <c r="CZ1880" i="3"/>
  <c r="DA1880" i="3"/>
  <c r="A1881" i="3"/>
  <c r="CX1881" i="3"/>
  <c r="CY1881" i="3"/>
  <c r="CZ1881" i="3"/>
  <c r="DA1881" i="3"/>
  <c r="A1882" i="3"/>
  <c r="CX1882" i="3"/>
  <c r="CY1882" i="3"/>
  <c r="CZ1882" i="3"/>
  <c r="DA1882" i="3"/>
  <c r="A1883" i="3"/>
  <c r="CX1883" i="3"/>
  <c r="CY1883" i="3"/>
  <c r="CZ1883" i="3"/>
  <c r="DA1883" i="3"/>
  <c r="A1884" i="3"/>
  <c r="CX1884" i="3"/>
  <c r="CY1884" i="3"/>
  <c r="CZ1884" i="3"/>
  <c r="DA1884" i="3"/>
  <c r="A1885" i="3"/>
  <c r="CX1885" i="3"/>
  <c r="CY1885" i="3"/>
  <c r="CZ1885" i="3"/>
  <c r="DA1885" i="3"/>
  <c r="A1886" i="3"/>
  <c r="CX1886" i="3"/>
  <c r="CY1886" i="3"/>
  <c r="CZ1886" i="3"/>
  <c r="DA1886" i="3"/>
  <c r="A1887" i="3"/>
  <c r="CX1887" i="3"/>
  <c r="CY1887" i="3"/>
  <c r="CZ1887" i="3"/>
  <c r="DA1887" i="3"/>
  <c r="A1888" i="3"/>
  <c r="CX1888" i="3"/>
  <c r="CY1888" i="3"/>
  <c r="CZ1888" i="3"/>
  <c r="DA1888" i="3"/>
  <c r="A1889" i="3"/>
  <c r="CX1889" i="3"/>
  <c r="CY1889" i="3"/>
  <c r="CZ1889" i="3"/>
  <c r="DA1889" i="3"/>
  <c r="A1890" i="3"/>
  <c r="CX1890" i="3"/>
  <c r="CY1890" i="3"/>
  <c r="CZ1890" i="3"/>
  <c r="DA1890" i="3"/>
  <c r="A1891" i="3"/>
  <c r="CX1891" i="3"/>
  <c r="CY1891" i="3"/>
  <c r="CZ1891" i="3"/>
  <c r="DA1891" i="3"/>
  <c r="A1892" i="3"/>
  <c r="CX1892" i="3"/>
  <c r="CY1892" i="3"/>
  <c r="CZ1892" i="3"/>
  <c r="DA1892" i="3"/>
  <c r="A1893" i="3"/>
  <c r="CX1893" i="3"/>
  <c r="CY1893" i="3"/>
  <c r="CZ1893" i="3"/>
  <c r="DA1893" i="3"/>
  <c r="A1894" i="3"/>
  <c r="CX1894" i="3"/>
  <c r="CY1894" i="3"/>
  <c r="CZ1894" i="3"/>
  <c r="DA1894" i="3"/>
  <c r="A1895" i="3"/>
  <c r="CX1895" i="3"/>
  <c r="CY1895" i="3"/>
  <c r="CZ1895" i="3"/>
  <c r="DA1895" i="3"/>
  <c r="A1896" i="3"/>
  <c r="CX1896" i="3"/>
  <c r="CY1896" i="3"/>
  <c r="CZ1896" i="3"/>
  <c r="DA1896" i="3"/>
  <c r="A1897" i="3"/>
  <c r="CX1897" i="3"/>
  <c r="CY1897" i="3"/>
  <c r="CZ1897" i="3"/>
  <c r="DA1897" i="3"/>
  <c r="A1898" i="3"/>
  <c r="CX1898" i="3"/>
  <c r="CY1898" i="3"/>
  <c r="CZ1898" i="3"/>
  <c r="DA1898" i="3"/>
  <c r="A1899" i="3"/>
  <c r="CX1899" i="3"/>
  <c r="CY1899" i="3"/>
  <c r="CZ1899" i="3"/>
  <c r="DA1899" i="3"/>
  <c r="A1900" i="3"/>
  <c r="CX1900" i="3"/>
  <c r="CY1900" i="3"/>
  <c r="CZ1900" i="3"/>
  <c r="DA1900" i="3"/>
  <c r="A1901" i="3"/>
  <c r="CX1901" i="3"/>
  <c r="CY1901" i="3"/>
  <c r="CZ1901" i="3"/>
  <c r="DA1901" i="3"/>
  <c r="A1902" i="3"/>
  <c r="CX1902" i="3"/>
  <c r="CY1902" i="3"/>
  <c r="CZ1902" i="3"/>
  <c r="DA1902" i="3"/>
  <c r="A1903" i="3"/>
  <c r="CX1903" i="3"/>
  <c r="CY1903" i="3"/>
  <c r="CZ1903" i="3"/>
  <c r="DA1903" i="3"/>
  <c r="A1904" i="3"/>
  <c r="CX1904" i="3"/>
  <c r="CY1904" i="3"/>
  <c r="CZ1904" i="3"/>
  <c r="DA1904" i="3"/>
  <c r="A1905" i="3"/>
  <c r="CX1905" i="3"/>
  <c r="CY1905" i="3"/>
  <c r="CZ1905" i="3"/>
  <c r="DA1905" i="3"/>
  <c r="A1906" i="3"/>
  <c r="CX1906" i="3"/>
  <c r="CY1906" i="3"/>
  <c r="CZ1906" i="3"/>
  <c r="DA1906" i="3"/>
  <c r="A1907" i="3"/>
  <c r="CX1907" i="3"/>
  <c r="CY1907" i="3"/>
  <c r="CZ1907" i="3"/>
  <c r="DA1907" i="3"/>
  <c r="A1908" i="3"/>
  <c r="CX1908" i="3"/>
  <c r="CY1908" i="3"/>
  <c r="CZ1908" i="3"/>
  <c r="DA1908" i="3"/>
  <c r="A1909" i="3"/>
  <c r="CX1909" i="3"/>
  <c r="CY1909" i="3"/>
  <c r="CZ1909" i="3"/>
  <c r="DA1909" i="3"/>
  <c r="A1910" i="3"/>
  <c r="CX1910" i="3"/>
  <c r="CY1910" i="3"/>
  <c r="CZ1910" i="3"/>
  <c r="DA1910" i="3"/>
  <c r="A1911" i="3"/>
  <c r="CX1911" i="3"/>
  <c r="CY1911" i="3"/>
  <c r="CZ1911" i="3"/>
  <c r="DA1911" i="3"/>
  <c r="A1912" i="3"/>
  <c r="CX1912" i="3"/>
  <c r="CY1912" i="3"/>
  <c r="CZ1912" i="3"/>
  <c r="DA1912" i="3"/>
  <c r="A1913" i="3"/>
  <c r="CX1913" i="3"/>
  <c r="CY1913" i="3"/>
  <c r="CZ1913" i="3"/>
  <c r="DA1913" i="3"/>
  <c r="A1914" i="3"/>
  <c r="CX1914" i="3"/>
  <c r="CY1914" i="3"/>
  <c r="CZ1914" i="3"/>
  <c r="DA1914" i="3"/>
  <c r="A1915" i="3"/>
  <c r="CX1915" i="3"/>
  <c r="CY1915" i="3"/>
  <c r="CZ1915" i="3"/>
  <c r="DA1915" i="3"/>
  <c r="A1916" i="3"/>
  <c r="CX1916" i="3"/>
  <c r="CY1916" i="3"/>
  <c r="CZ1916" i="3"/>
  <c r="DA1916" i="3"/>
  <c r="A1917" i="3"/>
  <c r="CX1917" i="3"/>
  <c r="CY1917" i="3"/>
  <c r="CZ1917" i="3"/>
  <c r="DA1917" i="3"/>
  <c r="A1918" i="3"/>
  <c r="CX1918" i="3"/>
  <c r="CY1918" i="3"/>
  <c r="CZ1918" i="3"/>
  <c r="DA1918" i="3"/>
  <c r="A1919" i="3"/>
  <c r="CX1919" i="3"/>
  <c r="CY1919" i="3"/>
  <c r="CZ1919" i="3"/>
  <c r="DA1919" i="3"/>
  <c r="A1920" i="3"/>
  <c r="CX1920" i="3"/>
  <c r="CY1920" i="3"/>
  <c r="CZ1920" i="3"/>
  <c r="DA1920" i="3"/>
  <c r="A1921" i="3"/>
  <c r="CX1921" i="3"/>
  <c r="CY1921" i="3"/>
  <c r="CZ1921" i="3"/>
  <c r="DA1921" i="3"/>
  <c r="A1922" i="3"/>
  <c r="CX1922" i="3"/>
  <c r="CY1922" i="3"/>
  <c r="CZ1922" i="3"/>
  <c r="DA1922" i="3"/>
  <c r="A1923" i="3"/>
  <c r="CX1923" i="3"/>
  <c r="CY1923" i="3"/>
  <c r="CZ1923" i="3"/>
  <c r="DA1923" i="3"/>
  <c r="A1924" i="3"/>
  <c r="CX1924" i="3"/>
  <c r="CY1924" i="3"/>
  <c r="CZ1924" i="3"/>
  <c r="DA1924" i="3"/>
  <c r="A1925" i="3"/>
  <c r="CX1925" i="3"/>
  <c r="CY1925" i="3"/>
  <c r="CZ1925" i="3"/>
  <c r="DA1925" i="3"/>
  <c r="A1926" i="3"/>
  <c r="CX1926" i="3"/>
  <c r="CY1926" i="3"/>
  <c r="CZ1926" i="3"/>
  <c r="DA1926" i="3"/>
  <c r="A1927" i="3"/>
  <c r="CX1927" i="3"/>
  <c r="CY1927" i="3"/>
  <c r="CZ1927" i="3"/>
  <c r="DA1927" i="3"/>
  <c r="A1928" i="3"/>
  <c r="CX1928" i="3"/>
  <c r="CY1928" i="3"/>
  <c r="CZ1928" i="3"/>
  <c r="DA1928" i="3"/>
  <c r="A1929" i="3"/>
  <c r="CX1929" i="3"/>
  <c r="CY1929" i="3"/>
  <c r="CZ1929" i="3"/>
  <c r="DA1929" i="3"/>
  <c r="A1930" i="3"/>
  <c r="CX1930" i="3"/>
  <c r="CY1930" i="3"/>
  <c r="CZ1930" i="3"/>
  <c r="DA1930" i="3"/>
  <c r="A1931" i="3"/>
  <c r="CX1931" i="3"/>
  <c r="CY1931" i="3"/>
  <c r="CZ1931" i="3"/>
  <c r="DA1931" i="3"/>
  <c r="A1932" i="3"/>
  <c r="CX1932" i="3"/>
  <c r="CY1932" i="3"/>
  <c r="CZ1932" i="3"/>
  <c r="DA1932" i="3"/>
  <c r="A1933" i="3"/>
  <c r="CX1933" i="3"/>
  <c r="CY1933" i="3"/>
  <c r="CZ1933" i="3"/>
  <c r="DA1933" i="3"/>
  <c r="A1934" i="3"/>
  <c r="CX1934" i="3"/>
  <c r="CY1934" i="3"/>
  <c r="CZ1934" i="3"/>
  <c r="DA1934" i="3"/>
  <c r="A1935" i="3"/>
  <c r="CX1935" i="3"/>
  <c r="CY1935" i="3"/>
  <c r="CZ1935" i="3"/>
  <c r="DA1935" i="3"/>
  <c r="A1936" i="3"/>
  <c r="CX1936" i="3"/>
  <c r="CY1936" i="3"/>
  <c r="CZ1936" i="3"/>
  <c r="DA1936" i="3"/>
  <c r="A1937" i="3"/>
  <c r="CX1937" i="3"/>
  <c r="CY1937" i="3"/>
  <c r="CZ1937" i="3"/>
  <c r="DA1937" i="3"/>
  <c r="A1938" i="3"/>
  <c r="CX1938" i="3"/>
  <c r="CY1938" i="3"/>
  <c r="CZ1938" i="3"/>
  <c r="DA1938" i="3"/>
  <c r="A1939" i="3"/>
  <c r="CX1939" i="3"/>
  <c r="CY1939" i="3"/>
  <c r="CZ1939" i="3"/>
  <c r="DA1939" i="3"/>
  <c r="A1940" i="3"/>
  <c r="CX1940" i="3"/>
  <c r="CY1940" i="3"/>
  <c r="CZ1940" i="3"/>
  <c r="DA1940" i="3"/>
  <c r="A1941" i="3"/>
  <c r="CX1941" i="3"/>
  <c r="CY1941" i="3"/>
  <c r="CZ1941" i="3"/>
  <c r="DA1941" i="3"/>
  <c r="A1942" i="3"/>
  <c r="CX1942" i="3"/>
  <c r="CY1942" i="3"/>
  <c r="CZ1942" i="3"/>
  <c r="DA1942" i="3"/>
  <c r="A1943" i="3"/>
  <c r="CX1943" i="3"/>
  <c r="CY1943" i="3"/>
  <c r="CZ1943" i="3"/>
  <c r="DA1943" i="3"/>
  <c r="A1944" i="3"/>
  <c r="CX1944" i="3"/>
  <c r="CY1944" i="3"/>
  <c r="CZ1944" i="3"/>
  <c r="DA1944" i="3"/>
  <c r="A1945" i="3"/>
  <c r="CX1945" i="3"/>
  <c r="CY1945" i="3"/>
  <c r="CZ1945" i="3"/>
  <c r="DA1945" i="3"/>
  <c r="A1946" i="3"/>
  <c r="CX1946" i="3"/>
  <c r="CY1946" i="3"/>
  <c r="CZ1946" i="3"/>
  <c r="DA1946" i="3"/>
  <c r="A1947" i="3"/>
  <c r="CX1947" i="3"/>
  <c r="CY1947" i="3"/>
  <c r="CZ1947" i="3"/>
  <c r="DA1947" i="3"/>
  <c r="A1948" i="3"/>
  <c r="CX1948" i="3"/>
  <c r="CY1948" i="3"/>
  <c r="CZ1948" i="3"/>
  <c r="DA1948" i="3"/>
  <c r="A1949" i="3"/>
  <c r="CX1949" i="3"/>
  <c r="CY1949" i="3"/>
  <c r="CZ1949" i="3"/>
  <c r="DA1949" i="3"/>
  <c r="A1950" i="3"/>
  <c r="CX1950" i="3"/>
  <c r="CY1950" i="3"/>
  <c r="CZ1950" i="3"/>
  <c r="DA1950" i="3"/>
  <c r="A1951" i="3"/>
  <c r="CX1951" i="3"/>
  <c r="CY1951" i="3"/>
  <c r="CZ1951" i="3"/>
  <c r="DA1951" i="3"/>
  <c r="A1952" i="3"/>
  <c r="CX1952" i="3"/>
  <c r="CY1952" i="3"/>
  <c r="CZ1952" i="3"/>
  <c r="DA1952" i="3"/>
  <c r="A1953" i="3"/>
  <c r="CX1953" i="3"/>
  <c r="CY1953" i="3"/>
  <c r="CZ1953" i="3"/>
  <c r="DA1953" i="3"/>
  <c r="A1954" i="3"/>
  <c r="CX1954" i="3"/>
  <c r="CY1954" i="3"/>
  <c r="CZ1954" i="3"/>
  <c r="DA1954" i="3"/>
  <c r="A1955" i="3"/>
  <c r="CX1955" i="3"/>
  <c r="CY1955" i="3"/>
  <c r="CZ1955" i="3"/>
  <c r="DA1955" i="3"/>
  <c r="A1956" i="3"/>
  <c r="CX1956" i="3"/>
  <c r="CY1956" i="3"/>
  <c r="CZ1956" i="3"/>
  <c r="DA1956" i="3"/>
  <c r="A1957" i="3"/>
  <c r="CX1957" i="3"/>
  <c r="CY1957" i="3"/>
  <c r="CZ1957" i="3"/>
  <c r="DA1957" i="3"/>
  <c r="A1958" i="3"/>
  <c r="CX1958" i="3"/>
  <c r="CY1958" i="3"/>
  <c r="CZ1958" i="3"/>
  <c r="DA1958" i="3"/>
  <c r="A1959" i="3"/>
  <c r="CX1959" i="3"/>
  <c r="CY1959" i="3"/>
  <c r="CZ1959" i="3"/>
  <c r="DA1959" i="3"/>
  <c r="A1960" i="3"/>
  <c r="CX1960" i="3"/>
  <c r="CY1960" i="3"/>
  <c r="CZ1960" i="3"/>
  <c r="DA1960" i="3"/>
  <c r="A1961" i="3"/>
  <c r="CX1961" i="3"/>
  <c r="CY1961" i="3"/>
  <c r="CZ1961" i="3"/>
  <c r="DA1961" i="3"/>
  <c r="A1962" i="3"/>
  <c r="CX1962" i="3"/>
  <c r="CY1962" i="3"/>
  <c r="CZ1962" i="3"/>
  <c r="DA1962" i="3"/>
  <c r="A1963" i="3"/>
  <c r="CX1963" i="3"/>
  <c r="CY1963" i="3"/>
  <c r="CZ1963" i="3"/>
  <c r="DA1963" i="3"/>
  <c r="A1964" i="3"/>
  <c r="CX1964" i="3"/>
  <c r="CY1964" i="3"/>
  <c r="CZ1964" i="3"/>
  <c r="DA1964" i="3"/>
  <c r="A1965" i="3"/>
  <c r="CX1965" i="3"/>
  <c r="CY1965" i="3"/>
  <c r="CZ1965" i="3"/>
  <c r="DA1965" i="3"/>
  <c r="A1966" i="3"/>
  <c r="CX1966" i="3"/>
  <c r="CY1966" i="3"/>
  <c r="CZ1966" i="3"/>
  <c r="DA1966" i="3"/>
  <c r="A1967" i="3"/>
  <c r="CX1967" i="3"/>
  <c r="CY1967" i="3"/>
  <c r="CZ1967" i="3"/>
  <c r="DA1967" i="3"/>
  <c r="A1968" i="3"/>
  <c r="CX1968" i="3"/>
  <c r="CY1968" i="3"/>
  <c r="CZ1968" i="3"/>
  <c r="DA1968" i="3"/>
  <c r="A1969" i="3"/>
  <c r="CX1969" i="3"/>
  <c r="CY1969" i="3"/>
  <c r="CZ1969" i="3"/>
  <c r="DA1969" i="3"/>
  <c r="A1970" i="3"/>
  <c r="CX1970" i="3"/>
  <c r="CY1970" i="3"/>
  <c r="CZ1970" i="3"/>
  <c r="DA1970" i="3"/>
  <c r="A1971" i="3"/>
  <c r="CX1971" i="3"/>
  <c r="CY1971" i="3"/>
  <c r="CZ1971" i="3"/>
  <c r="DA1971" i="3"/>
  <c r="A1972" i="3"/>
  <c r="CX1972" i="3"/>
  <c r="CY1972" i="3"/>
  <c r="CZ1972" i="3"/>
  <c r="DA1972" i="3"/>
  <c r="A1973" i="3"/>
  <c r="CX1973" i="3"/>
  <c r="CY1973" i="3"/>
  <c r="CZ1973" i="3"/>
  <c r="DA1973" i="3"/>
  <c r="A1974" i="3"/>
  <c r="CX1974" i="3"/>
  <c r="CY1974" i="3"/>
  <c r="CZ1974" i="3"/>
  <c r="DA1974" i="3"/>
  <c r="A1975" i="3"/>
  <c r="CX1975" i="3"/>
  <c r="CY1975" i="3"/>
  <c r="CZ1975" i="3"/>
  <c r="DA1975" i="3"/>
  <c r="A1976" i="3"/>
  <c r="CX1976" i="3"/>
  <c r="CY1976" i="3"/>
  <c r="CZ1976" i="3"/>
  <c r="DA1976" i="3"/>
  <c r="A1977" i="3"/>
  <c r="CX1977" i="3"/>
  <c r="CY1977" i="3"/>
  <c r="CZ1977" i="3"/>
  <c r="DA1977" i="3"/>
  <c r="A1978" i="3"/>
  <c r="CX1978" i="3"/>
  <c r="CY1978" i="3"/>
  <c r="CZ1978" i="3"/>
  <c r="DA1978" i="3"/>
  <c r="A1979" i="3"/>
  <c r="CX1979" i="3"/>
  <c r="CY1979" i="3"/>
  <c r="CZ1979" i="3"/>
  <c r="DA1979" i="3"/>
  <c r="A1980" i="3"/>
  <c r="CX1980" i="3"/>
  <c r="CY1980" i="3"/>
  <c r="CZ1980" i="3"/>
  <c r="DA1980" i="3"/>
  <c r="A1981" i="3"/>
  <c r="CX1981" i="3"/>
  <c r="CY1981" i="3"/>
  <c r="CZ1981" i="3"/>
  <c r="DA1981" i="3"/>
  <c r="A1982" i="3"/>
  <c r="CX1982" i="3"/>
  <c r="CY1982" i="3"/>
  <c r="CZ1982" i="3"/>
  <c r="DA1982" i="3"/>
  <c r="A1983" i="3"/>
  <c r="CX1983" i="3"/>
  <c r="CY1983" i="3"/>
  <c r="CZ1983" i="3"/>
  <c r="DA1983" i="3"/>
  <c r="A1984" i="3"/>
  <c r="CX1984" i="3"/>
  <c r="CY1984" i="3"/>
  <c r="CZ1984" i="3"/>
  <c r="DA1984" i="3"/>
  <c r="A1985" i="3"/>
  <c r="CX1985" i="3"/>
  <c r="CY1985" i="3"/>
  <c r="CZ1985" i="3"/>
  <c r="DA1985" i="3"/>
  <c r="A1986" i="3"/>
  <c r="CX1986" i="3"/>
  <c r="CY1986" i="3"/>
  <c r="CZ1986" i="3"/>
  <c r="DA1986" i="3"/>
  <c r="A1987" i="3"/>
  <c r="CX1987" i="3"/>
  <c r="CY1987" i="3"/>
  <c r="CZ1987" i="3"/>
  <c r="DA1987" i="3"/>
  <c r="A1988" i="3"/>
  <c r="CX1988" i="3"/>
  <c r="CY1988" i="3"/>
  <c r="CZ1988" i="3"/>
  <c r="DA1988" i="3"/>
  <c r="A1989" i="3"/>
  <c r="CX1989" i="3"/>
  <c r="CY1989" i="3"/>
  <c r="CZ1989" i="3"/>
  <c r="DA1989" i="3"/>
  <c r="A1990" i="3"/>
  <c r="CX1990" i="3"/>
  <c r="CY1990" i="3"/>
  <c r="CZ1990" i="3"/>
  <c r="DA1990" i="3"/>
  <c r="A1991" i="3"/>
  <c r="CX1991" i="3"/>
  <c r="CY1991" i="3"/>
  <c r="CZ1991" i="3"/>
  <c r="DA1991" i="3"/>
  <c r="A1992" i="3"/>
  <c r="CX1992" i="3"/>
  <c r="CY1992" i="3"/>
  <c r="CZ1992" i="3"/>
  <c r="DA1992" i="3"/>
  <c r="A1993" i="3"/>
  <c r="CX1993" i="3"/>
  <c r="CY1993" i="3"/>
  <c r="CZ1993" i="3"/>
  <c r="DA1993" i="3"/>
  <c r="A1994" i="3"/>
  <c r="CX1994" i="3"/>
  <c r="CY1994" i="3"/>
  <c r="CZ1994" i="3"/>
  <c r="DA1994" i="3"/>
  <c r="A1995" i="3"/>
  <c r="CX1995" i="3"/>
  <c r="CY1995" i="3"/>
  <c r="CZ1995" i="3"/>
  <c r="DA1995" i="3"/>
  <c r="A1996" i="3"/>
  <c r="CX1996" i="3"/>
  <c r="CY1996" i="3"/>
  <c r="CZ1996" i="3"/>
  <c r="DA1996" i="3"/>
  <c r="A1997" i="3"/>
  <c r="CX1997" i="3"/>
  <c r="CY1997" i="3"/>
  <c r="CZ1997" i="3"/>
  <c r="DA1997" i="3"/>
  <c r="A1998" i="3"/>
  <c r="CX1998" i="3"/>
  <c r="CY1998" i="3"/>
  <c r="CZ1998" i="3"/>
  <c r="DA1998" i="3"/>
  <c r="A1999" i="3"/>
  <c r="CX1999" i="3"/>
  <c r="CY1999" i="3"/>
  <c r="CZ1999" i="3"/>
  <c r="DA1999" i="3"/>
  <c r="A2000" i="3"/>
  <c r="CX2000" i="3"/>
  <c r="CY2000" i="3"/>
  <c r="CZ2000" i="3"/>
  <c r="DA2000" i="3"/>
  <c r="A2001" i="3"/>
  <c r="CX2001" i="3"/>
  <c r="CY2001" i="3"/>
  <c r="CZ2001" i="3"/>
  <c r="DA2001" i="3"/>
  <c r="A2002" i="3"/>
  <c r="CX2002" i="3"/>
  <c r="CY2002" i="3"/>
  <c r="CZ2002" i="3"/>
  <c r="DA2002" i="3"/>
  <c r="A2003" i="3"/>
  <c r="CX2003" i="3"/>
  <c r="CY2003" i="3"/>
  <c r="CZ2003" i="3"/>
  <c r="DA2003" i="3"/>
  <c r="A2004" i="3"/>
  <c r="CX2004" i="3"/>
  <c r="CY2004" i="3"/>
  <c r="CZ2004" i="3"/>
  <c r="DA2004" i="3"/>
  <c r="A2005" i="3"/>
  <c r="CX2005" i="3"/>
  <c r="CY2005" i="3"/>
  <c r="CZ2005" i="3"/>
  <c r="DA2005" i="3"/>
  <c r="A2006" i="3"/>
  <c r="CX2006" i="3"/>
  <c r="CY2006" i="3"/>
  <c r="CZ2006" i="3"/>
  <c r="DA2006" i="3"/>
  <c r="A2007" i="3"/>
  <c r="CX2007" i="3"/>
  <c r="CY2007" i="3"/>
  <c r="CZ2007" i="3"/>
  <c r="DA2007" i="3"/>
  <c r="A2008" i="3"/>
  <c r="CX2008" i="3"/>
  <c r="CY2008" i="3"/>
  <c r="CZ2008" i="3"/>
  <c r="DA2008" i="3"/>
  <c r="A2009" i="3"/>
  <c r="CX2009" i="3"/>
  <c r="CY2009" i="3"/>
  <c r="CZ2009" i="3"/>
  <c r="DA2009" i="3"/>
  <c r="A2010" i="3"/>
  <c r="CX2010" i="3"/>
  <c r="CY2010" i="3"/>
  <c r="CZ2010" i="3"/>
  <c r="DA2010" i="3"/>
  <c r="A2011" i="3"/>
  <c r="CX2011" i="3"/>
  <c r="CY2011" i="3"/>
  <c r="CZ2011" i="3"/>
  <c r="DA2011" i="3"/>
  <c r="A2012" i="3"/>
  <c r="CX2012" i="3"/>
  <c r="CY2012" i="3"/>
  <c r="CZ2012" i="3"/>
  <c r="DA2012" i="3"/>
  <c r="A2013" i="3"/>
  <c r="CX2013" i="3"/>
  <c r="CY2013" i="3"/>
  <c r="CZ2013" i="3"/>
  <c r="DA2013" i="3"/>
  <c r="A2014" i="3"/>
  <c r="CX2014" i="3"/>
  <c r="CY2014" i="3"/>
  <c r="CZ2014" i="3"/>
  <c r="DA2014" i="3"/>
  <c r="A2015" i="3"/>
  <c r="CX2015" i="3"/>
  <c r="CY2015" i="3"/>
  <c r="CZ2015" i="3"/>
  <c r="DA2015" i="3"/>
  <c r="A2016" i="3"/>
  <c r="CX2016" i="3"/>
  <c r="CY2016" i="3"/>
  <c r="CZ2016" i="3"/>
  <c r="DA2016" i="3"/>
  <c r="A2017" i="3"/>
  <c r="CX2017" i="3"/>
  <c r="CY2017" i="3"/>
  <c r="CZ2017" i="3"/>
  <c r="DA2017" i="3"/>
  <c r="A2018" i="3"/>
  <c r="CX2018" i="3"/>
  <c r="CY2018" i="3"/>
  <c r="CZ2018" i="3"/>
  <c r="DA2018" i="3"/>
  <c r="A2019" i="3"/>
  <c r="CX2019" i="3"/>
  <c r="CY2019" i="3"/>
  <c r="CZ2019" i="3"/>
  <c r="DA2019" i="3"/>
  <c r="A2020" i="3"/>
  <c r="CX2020" i="3"/>
  <c r="CY2020" i="3"/>
  <c r="CZ2020" i="3"/>
  <c r="DA2020" i="3"/>
  <c r="A2021" i="3"/>
  <c r="CX2021" i="3"/>
  <c r="CY2021" i="3"/>
  <c r="CZ2021" i="3"/>
  <c r="DA2021" i="3"/>
  <c r="A2022" i="3"/>
  <c r="CX2022" i="3"/>
  <c r="CY2022" i="3"/>
  <c r="CZ2022" i="3"/>
  <c r="DA2022" i="3"/>
  <c r="A2023" i="3"/>
  <c r="CX2023" i="3"/>
  <c r="CY2023" i="3"/>
  <c r="CZ2023" i="3"/>
  <c r="DA2023" i="3"/>
  <c r="A2024" i="3"/>
  <c r="CX2024" i="3"/>
  <c r="CY2024" i="3"/>
  <c r="CZ2024" i="3"/>
  <c r="DA2024" i="3"/>
  <c r="A2025" i="3"/>
  <c r="CX2025" i="3"/>
  <c r="CY2025" i="3"/>
  <c r="CZ2025" i="3"/>
  <c r="DA2025" i="3"/>
  <c r="A2026" i="3"/>
  <c r="CX2026" i="3"/>
  <c r="CY2026" i="3"/>
  <c r="CZ2026" i="3"/>
  <c r="DA2026" i="3"/>
  <c r="A2027" i="3"/>
  <c r="CX2027" i="3"/>
  <c r="CY2027" i="3"/>
  <c r="CZ2027" i="3"/>
  <c r="DA2027" i="3"/>
  <c r="A2028" i="3"/>
  <c r="CX2028" i="3"/>
  <c r="CY2028" i="3"/>
  <c r="CZ2028" i="3"/>
  <c r="DA2028" i="3"/>
  <c r="A2029" i="3"/>
  <c r="CX2029" i="3"/>
  <c r="CY2029" i="3"/>
  <c r="CZ2029" i="3"/>
  <c r="DA2029" i="3"/>
  <c r="A2030" i="3"/>
  <c r="CX2030" i="3"/>
  <c r="CY2030" i="3"/>
  <c r="CZ2030" i="3"/>
  <c r="DA2030" i="3"/>
  <c r="A2031" i="3"/>
  <c r="CX2031" i="3"/>
  <c r="CY2031" i="3"/>
  <c r="CZ2031" i="3"/>
  <c r="DA2031" i="3"/>
  <c r="A2032" i="3"/>
  <c r="CX2032" i="3"/>
  <c r="CY2032" i="3"/>
  <c r="CZ2032" i="3"/>
  <c r="DA2032" i="3"/>
  <c r="A2033" i="3"/>
  <c r="CX2033" i="3"/>
  <c r="CY2033" i="3"/>
  <c r="CZ2033" i="3"/>
  <c r="DA2033" i="3"/>
  <c r="A2034" i="3"/>
  <c r="CX2034" i="3"/>
  <c r="CY2034" i="3"/>
  <c r="CZ2034" i="3"/>
  <c r="DA2034" i="3"/>
  <c r="A2035" i="3"/>
  <c r="CX2035" i="3"/>
  <c r="CY2035" i="3"/>
  <c r="CZ2035" i="3"/>
  <c r="DA2035" i="3"/>
  <c r="A2036" i="3"/>
  <c r="CX2036" i="3"/>
  <c r="CY2036" i="3"/>
  <c r="CZ2036" i="3"/>
  <c r="DA2036" i="3"/>
  <c r="A2037" i="3"/>
  <c r="CX2037" i="3"/>
  <c r="CY2037" i="3"/>
  <c r="CZ2037" i="3"/>
  <c r="DA2037" i="3"/>
  <c r="A2038" i="3"/>
  <c r="CX2038" i="3"/>
  <c r="CY2038" i="3"/>
  <c r="CZ2038" i="3"/>
  <c r="DA2038" i="3"/>
  <c r="A2039" i="3"/>
  <c r="CX2039" i="3"/>
  <c r="CY2039" i="3"/>
  <c r="CZ2039" i="3"/>
  <c r="DA2039" i="3"/>
  <c r="A2040" i="3"/>
  <c r="CX2040" i="3"/>
  <c r="CY2040" i="3"/>
  <c r="CZ2040" i="3"/>
  <c r="DA2040" i="3"/>
  <c r="A2041" i="3"/>
  <c r="CX2041" i="3"/>
  <c r="CY2041" i="3"/>
  <c r="CZ2041" i="3"/>
  <c r="DA2041" i="3"/>
  <c r="A2042" i="3"/>
  <c r="CX2042" i="3"/>
  <c r="CY2042" i="3"/>
  <c r="CZ2042" i="3"/>
  <c r="DA2042" i="3"/>
  <c r="A2043" i="3"/>
  <c r="CX2043" i="3"/>
  <c r="CY2043" i="3"/>
  <c r="CZ2043" i="3"/>
  <c r="DA2043" i="3"/>
  <c r="A2044" i="3"/>
  <c r="CX2044" i="3"/>
  <c r="CY2044" i="3"/>
  <c r="CZ2044" i="3"/>
  <c r="DA2044" i="3"/>
  <c r="A2045" i="3"/>
  <c r="CX2045" i="3"/>
  <c r="CY2045" i="3"/>
  <c r="CZ2045" i="3"/>
  <c r="DA2045" i="3"/>
  <c r="A2046" i="3"/>
  <c r="CX2046" i="3"/>
  <c r="CY2046" i="3"/>
  <c r="CZ2046" i="3"/>
  <c r="DA2046" i="3"/>
  <c r="A2047" i="3"/>
  <c r="CX2047" i="3"/>
  <c r="CY2047" i="3"/>
  <c r="CZ2047" i="3"/>
  <c r="DA2047" i="3"/>
  <c r="A2048" i="3"/>
  <c r="CX2048" i="3"/>
  <c r="CY2048" i="3"/>
  <c r="CZ2048" i="3"/>
  <c r="DA2048" i="3"/>
  <c r="A2049" i="3"/>
  <c r="CX2049" i="3"/>
  <c r="CY2049" i="3"/>
  <c r="CZ2049" i="3"/>
  <c r="DA2049" i="3"/>
  <c r="A2050" i="3"/>
  <c r="CX2050" i="3"/>
  <c r="CY2050" i="3"/>
  <c r="CZ2050" i="3"/>
  <c r="DA2050" i="3"/>
  <c r="A2051" i="3"/>
  <c r="CX2051" i="3"/>
  <c r="CY2051" i="3"/>
  <c r="CZ2051" i="3"/>
  <c r="DA2051" i="3"/>
  <c r="A2052" i="3"/>
  <c r="CX2052" i="3"/>
  <c r="CY2052" i="3"/>
  <c r="CZ2052" i="3"/>
  <c r="DA2052" i="3"/>
  <c r="A2053" i="3"/>
  <c r="CX2053" i="3"/>
  <c r="CY2053" i="3"/>
  <c r="CZ2053" i="3"/>
  <c r="DA2053" i="3"/>
  <c r="A2054" i="3"/>
  <c r="CX2054" i="3"/>
  <c r="CY2054" i="3"/>
  <c r="CZ2054" i="3"/>
  <c r="DA2054" i="3"/>
  <c r="A2055" i="3"/>
  <c r="CX2055" i="3"/>
  <c r="CY2055" i="3"/>
  <c r="CZ2055" i="3"/>
  <c r="DA2055" i="3"/>
  <c r="A2056" i="3"/>
  <c r="CX2056" i="3"/>
  <c r="CY2056" i="3"/>
  <c r="CZ2056" i="3"/>
  <c r="DA2056" i="3"/>
  <c r="A2057" i="3"/>
  <c r="CX2057" i="3"/>
  <c r="CY2057" i="3"/>
  <c r="CZ2057" i="3"/>
  <c r="DA2057" i="3"/>
  <c r="A2058" i="3"/>
  <c r="CX2058" i="3"/>
  <c r="CY2058" i="3"/>
  <c r="CZ2058" i="3"/>
  <c r="DA2058" i="3"/>
  <c r="A2059" i="3"/>
  <c r="CX2059" i="3"/>
  <c r="CY2059" i="3"/>
  <c r="CZ2059" i="3"/>
  <c r="DA2059" i="3"/>
  <c r="A2060" i="3"/>
  <c r="CX2060" i="3"/>
  <c r="CY2060" i="3"/>
  <c r="CZ2060" i="3"/>
  <c r="DA2060" i="3"/>
  <c r="A2061" i="3"/>
  <c r="CX2061" i="3"/>
  <c r="CY2061" i="3"/>
  <c r="CZ2061" i="3"/>
  <c r="DA2061" i="3"/>
  <c r="A2062" i="3"/>
  <c r="CX2062" i="3"/>
  <c r="CY2062" i="3"/>
  <c r="CZ2062" i="3"/>
  <c r="DA2062" i="3"/>
  <c r="A2063" i="3"/>
  <c r="CX2063" i="3"/>
  <c r="CY2063" i="3"/>
  <c r="CZ2063" i="3"/>
  <c r="DA2063" i="3"/>
  <c r="A2064" i="3"/>
  <c r="CX2064" i="3"/>
  <c r="CY2064" i="3"/>
  <c r="CZ2064" i="3"/>
  <c r="DA2064" i="3"/>
  <c r="A2065" i="3"/>
  <c r="CX2065" i="3"/>
  <c r="CY2065" i="3"/>
  <c r="CZ2065" i="3"/>
  <c r="DA2065" i="3"/>
  <c r="A2066" i="3"/>
  <c r="CX2066" i="3"/>
  <c r="CY2066" i="3"/>
  <c r="CZ2066" i="3"/>
  <c r="DA2066" i="3"/>
  <c r="A2067" i="3"/>
  <c r="CX2067" i="3"/>
  <c r="CY2067" i="3"/>
  <c r="CZ2067" i="3"/>
  <c r="DA2067" i="3"/>
  <c r="A2068" i="3"/>
  <c r="CX2068" i="3"/>
  <c r="CY2068" i="3"/>
  <c r="CZ2068" i="3"/>
  <c r="DA2068" i="3"/>
  <c r="A2069" i="3"/>
  <c r="CX2069" i="3"/>
  <c r="CY2069" i="3"/>
  <c r="CZ2069" i="3"/>
  <c r="DA2069" i="3"/>
  <c r="A2070" i="3"/>
  <c r="CX2070" i="3"/>
  <c r="CY2070" i="3"/>
  <c r="CZ2070" i="3"/>
  <c r="DA2070" i="3"/>
  <c r="A2071" i="3"/>
  <c r="CX2071" i="3"/>
  <c r="CY2071" i="3"/>
  <c r="CZ2071" i="3"/>
  <c r="DA2071" i="3"/>
  <c r="A2072" i="3"/>
  <c r="CX2072" i="3"/>
  <c r="CY2072" i="3"/>
  <c r="CZ2072" i="3"/>
  <c r="DA2072" i="3"/>
  <c r="A2073" i="3"/>
  <c r="CX2073" i="3"/>
  <c r="CY2073" i="3"/>
  <c r="CZ2073" i="3"/>
  <c r="DA2073" i="3"/>
  <c r="A2074" i="3"/>
  <c r="CX2074" i="3"/>
  <c r="CY2074" i="3"/>
  <c r="CZ2074" i="3"/>
  <c r="DA2074" i="3"/>
  <c r="A2075" i="3"/>
  <c r="CX2075" i="3"/>
  <c r="CY2075" i="3"/>
  <c r="CZ2075" i="3"/>
  <c r="DA2075" i="3"/>
  <c r="A2076" i="3"/>
  <c r="CX2076" i="3"/>
  <c r="CY2076" i="3"/>
  <c r="CZ2076" i="3"/>
  <c r="DA2076" i="3"/>
  <c r="A2077" i="3"/>
  <c r="CX2077" i="3"/>
  <c r="CY2077" i="3"/>
  <c r="CZ2077" i="3"/>
  <c r="DA2077" i="3"/>
  <c r="A2078" i="3"/>
  <c r="CX2078" i="3"/>
  <c r="CY2078" i="3"/>
  <c r="CZ2078" i="3"/>
  <c r="DA2078" i="3"/>
  <c r="A2079" i="3"/>
  <c r="CX2079" i="3"/>
  <c r="CY2079" i="3"/>
  <c r="CZ2079" i="3"/>
  <c r="DA2079" i="3"/>
  <c r="A2080" i="3"/>
  <c r="CX2080" i="3"/>
  <c r="CY2080" i="3"/>
  <c r="CZ2080" i="3"/>
  <c r="DA2080" i="3"/>
  <c r="A2081" i="3"/>
  <c r="CX2081" i="3"/>
  <c r="CY2081" i="3"/>
  <c r="CZ2081" i="3"/>
  <c r="DA2081" i="3"/>
  <c r="A2082" i="3"/>
  <c r="CX2082" i="3"/>
  <c r="CY2082" i="3"/>
  <c r="CZ2082" i="3"/>
  <c r="DA2082" i="3"/>
  <c r="A2083" i="3"/>
  <c r="CX2083" i="3"/>
  <c r="CY2083" i="3"/>
  <c r="CZ2083" i="3"/>
  <c r="DA2083" i="3"/>
  <c r="A2084" i="3"/>
  <c r="CX2084" i="3"/>
  <c r="CY2084" i="3"/>
  <c r="CZ2084" i="3"/>
  <c r="DA2084" i="3"/>
  <c r="A2085" i="3"/>
  <c r="CX2085" i="3"/>
  <c r="CY2085" i="3"/>
  <c r="CZ2085" i="3"/>
  <c r="DA2085" i="3"/>
  <c r="A2086" i="3"/>
  <c r="CX2086" i="3"/>
  <c r="CY2086" i="3"/>
  <c r="CZ2086" i="3"/>
  <c r="DA2086" i="3"/>
  <c r="A2087" i="3"/>
  <c r="CX2087" i="3"/>
  <c r="CY2087" i="3"/>
  <c r="CZ2087" i="3"/>
  <c r="DA2087" i="3"/>
  <c r="A2088" i="3"/>
  <c r="CX2088" i="3"/>
  <c r="CY2088" i="3"/>
  <c r="CZ2088" i="3"/>
  <c r="DA2088" i="3"/>
  <c r="A2089" i="3"/>
  <c r="CX2089" i="3"/>
  <c r="CY2089" i="3"/>
  <c r="CZ2089" i="3"/>
  <c r="DA2089" i="3"/>
  <c r="A2090" i="3"/>
  <c r="CX2090" i="3"/>
  <c r="CY2090" i="3"/>
  <c r="CZ2090" i="3"/>
  <c r="DA2090" i="3"/>
  <c r="A2091" i="3"/>
  <c r="CX2091" i="3"/>
  <c r="CY2091" i="3"/>
  <c r="CZ2091" i="3"/>
  <c r="DA2091" i="3"/>
  <c r="A2092" i="3"/>
  <c r="CX2092" i="3"/>
  <c r="CY2092" i="3"/>
  <c r="CZ2092" i="3"/>
  <c r="DA2092" i="3"/>
  <c r="A2093" i="3"/>
  <c r="CX2093" i="3"/>
  <c r="CY2093" i="3"/>
  <c r="CZ2093" i="3"/>
  <c r="DA2093" i="3"/>
  <c r="A2094" i="3"/>
  <c r="CX2094" i="3"/>
  <c r="CY2094" i="3"/>
  <c r="CZ2094" i="3"/>
  <c r="DA2094" i="3"/>
  <c r="A2095" i="3"/>
  <c r="CX2095" i="3"/>
  <c r="CY2095" i="3"/>
  <c r="CZ2095" i="3"/>
  <c r="DA2095" i="3"/>
  <c r="A2096" i="3"/>
  <c r="CX2096" i="3"/>
  <c r="CY2096" i="3"/>
  <c r="CZ2096" i="3"/>
  <c r="DA2096" i="3"/>
  <c r="A2097" i="3"/>
  <c r="CX2097" i="3"/>
  <c r="CY2097" i="3"/>
  <c r="CZ2097" i="3"/>
  <c r="DA2097" i="3"/>
  <c r="A2098" i="3"/>
  <c r="CX2098" i="3"/>
  <c r="CY2098" i="3"/>
  <c r="CZ2098" i="3"/>
  <c r="DA2098" i="3"/>
  <c r="A2099" i="3"/>
  <c r="CX2099" i="3"/>
  <c r="CY2099" i="3"/>
  <c r="CZ2099" i="3"/>
  <c r="DA2099" i="3"/>
  <c r="A2100" i="3"/>
  <c r="CX2100" i="3"/>
  <c r="CY2100" i="3"/>
  <c r="CZ2100" i="3"/>
  <c r="DA2100" i="3"/>
  <c r="A2101" i="3"/>
  <c r="CX2101" i="3"/>
  <c r="CY2101" i="3"/>
  <c r="CZ2101" i="3"/>
  <c r="DA2101" i="3"/>
  <c r="A2102" i="3"/>
  <c r="CX2102" i="3"/>
  <c r="CY2102" i="3"/>
  <c r="CZ2102" i="3"/>
  <c r="DA2102" i="3"/>
  <c r="A2103" i="3"/>
  <c r="CX2103" i="3"/>
  <c r="CY2103" i="3"/>
  <c r="CZ2103" i="3"/>
  <c r="DA2103" i="3"/>
  <c r="A2104" i="3"/>
  <c r="CX2104" i="3"/>
  <c r="CY2104" i="3"/>
  <c r="CZ2104" i="3"/>
  <c r="DA2104" i="3"/>
  <c r="A2105" i="3"/>
  <c r="CX2105" i="3"/>
  <c r="CY2105" i="3"/>
  <c r="CZ2105" i="3"/>
  <c r="DA2105" i="3"/>
  <c r="A2106" i="3"/>
  <c r="CX2106" i="3"/>
  <c r="CY2106" i="3"/>
  <c r="CZ2106" i="3"/>
  <c r="DA2106" i="3"/>
  <c r="A2107" i="3"/>
  <c r="CX2107" i="3"/>
  <c r="CY2107" i="3"/>
  <c r="CZ2107" i="3"/>
  <c r="DA2107" i="3"/>
  <c r="A2108" i="3"/>
  <c r="CX2108" i="3"/>
  <c r="CY2108" i="3"/>
  <c r="CZ2108" i="3"/>
  <c r="DA2108" i="3"/>
  <c r="A2109" i="3"/>
  <c r="CX2109" i="3"/>
  <c r="CY2109" i="3"/>
  <c r="CZ2109" i="3"/>
  <c r="DA2109" i="3"/>
  <c r="A2110" i="3"/>
  <c r="CX2110" i="3"/>
  <c r="CY2110" i="3"/>
  <c r="CZ2110" i="3"/>
  <c r="DA2110" i="3"/>
  <c r="A2111" i="3"/>
  <c r="CX2111" i="3"/>
  <c r="CY2111" i="3"/>
  <c r="CZ2111" i="3"/>
  <c r="DA2111" i="3"/>
  <c r="A2112" i="3"/>
  <c r="CX2112" i="3"/>
  <c r="CY2112" i="3"/>
  <c r="CZ2112" i="3"/>
  <c r="DA2112" i="3"/>
  <c r="A2113" i="3"/>
  <c r="CX2113" i="3"/>
  <c r="CY2113" i="3"/>
  <c r="CZ2113" i="3"/>
  <c r="DA2113" i="3"/>
  <c r="A2114" i="3"/>
  <c r="CX2114" i="3"/>
  <c r="CY2114" i="3"/>
  <c r="CZ2114" i="3"/>
  <c r="DA2114" i="3"/>
  <c r="A2115" i="3"/>
  <c r="CX2115" i="3"/>
  <c r="CY2115" i="3"/>
  <c r="CZ2115" i="3"/>
  <c r="DA2115" i="3"/>
  <c r="A2116" i="3"/>
  <c r="CX2116" i="3"/>
  <c r="CY2116" i="3"/>
  <c r="CZ2116" i="3"/>
  <c r="DA2116" i="3"/>
  <c r="A2117" i="3"/>
  <c r="CX2117" i="3"/>
  <c r="CY2117" i="3"/>
  <c r="CZ2117" i="3"/>
  <c r="DA2117" i="3"/>
  <c r="A2118" i="3"/>
  <c r="CX2118" i="3"/>
  <c r="CY2118" i="3"/>
  <c r="CZ2118" i="3"/>
  <c r="DA2118" i="3"/>
  <c r="A2119" i="3"/>
  <c r="CX2119" i="3"/>
  <c r="CY2119" i="3"/>
  <c r="CZ2119" i="3"/>
  <c r="DA2119" i="3"/>
  <c r="A2120" i="3"/>
  <c r="CX2120" i="3"/>
  <c r="CY2120" i="3"/>
  <c r="CZ2120" i="3"/>
  <c r="DA2120" i="3"/>
  <c r="A2121" i="3"/>
  <c r="CX2121" i="3"/>
  <c r="CY2121" i="3"/>
  <c r="CZ2121" i="3"/>
  <c r="DA2121" i="3"/>
  <c r="A2122" i="3"/>
  <c r="CX2122" i="3"/>
  <c r="CY2122" i="3"/>
  <c r="CZ2122" i="3"/>
  <c r="DA2122" i="3"/>
  <c r="A2123" i="3"/>
  <c r="CX2123" i="3"/>
  <c r="CY2123" i="3"/>
  <c r="CZ2123" i="3"/>
  <c r="DA2123" i="3"/>
  <c r="A2124" i="3"/>
  <c r="CX2124" i="3"/>
  <c r="CY2124" i="3"/>
  <c r="CZ2124" i="3"/>
  <c r="DA2124" i="3"/>
  <c r="A2125" i="3"/>
  <c r="CX2125" i="3"/>
  <c r="CY2125" i="3"/>
  <c r="CZ2125" i="3"/>
  <c r="DA2125" i="3"/>
  <c r="A2126" i="3"/>
  <c r="CX2126" i="3"/>
  <c r="CY2126" i="3"/>
  <c r="CZ2126" i="3"/>
  <c r="DA2126" i="3"/>
  <c r="A2127" i="3"/>
  <c r="CX2127" i="3"/>
  <c r="CY2127" i="3"/>
  <c r="CZ2127" i="3"/>
  <c r="DA2127" i="3"/>
  <c r="A2128" i="3"/>
  <c r="CX2128" i="3"/>
  <c r="CY2128" i="3"/>
  <c r="CZ2128" i="3"/>
  <c r="DA2128" i="3"/>
  <c r="A2129" i="3"/>
  <c r="CX2129" i="3"/>
  <c r="CY2129" i="3"/>
  <c r="CZ2129" i="3"/>
  <c r="DA2129" i="3"/>
  <c r="A2130" i="3"/>
  <c r="CX2130" i="3"/>
  <c r="CY2130" i="3"/>
  <c r="CZ2130" i="3"/>
  <c r="DA2130" i="3"/>
  <c r="A2131" i="3"/>
  <c r="CX2131" i="3"/>
  <c r="CY2131" i="3"/>
  <c r="CZ2131" i="3"/>
  <c r="DA2131" i="3"/>
  <c r="A2132" i="3"/>
  <c r="CX2132" i="3"/>
  <c r="CY2132" i="3"/>
  <c r="CZ2132" i="3"/>
  <c r="DA2132" i="3"/>
  <c r="A2133" i="3"/>
  <c r="CX2133" i="3"/>
  <c r="CY2133" i="3"/>
  <c r="CZ2133" i="3"/>
  <c r="DA2133" i="3"/>
  <c r="A2134" i="3"/>
  <c r="CX2134" i="3"/>
  <c r="CY2134" i="3"/>
  <c r="CZ2134" i="3"/>
  <c r="DA2134" i="3"/>
  <c r="A2135" i="3"/>
  <c r="CX2135" i="3"/>
  <c r="CY2135" i="3"/>
  <c r="CZ2135" i="3"/>
  <c r="DA2135" i="3"/>
  <c r="A2136" i="3"/>
  <c r="CX2136" i="3"/>
  <c r="CY2136" i="3"/>
  <c r="CZ2136" i="3"/>
  <c r="DA2136" i="3"/>
  <c r="A2137" i="3"/>
  <c r="CX2137" i="3"/>
  <c r="CY2137" i="3"/>
  <c r="CZ2137" i="3"/>
  <c r="DA2137" i="3"/>
  <c r="A2138" i="3"/>
  <c r="CX2138" i="3"/>
  <c r="CY2138" i="3"/>
  <c r="CZ2138" i="3"/>
  <c r="DA2138" i="3"/>
  <c r="A2139" i="3"/>
  <c r="CX2139" i="3"/>
  <c r="CY2139" i="3"/>
  <c r="CZ2139" i="3"/>
  <c r="DA2139" i="3"/>
  <c r="A2140" i="3"/>
  <c r="CX2140" i="3"/>
  <c r="CY2140" i="3"/>
  <c r="CZ2140" i="3"/>
  <c r="DA2140" i="3"/>
  <c r="A2141" i="3"/>
  <c r="CX2141" i="3"/>
  <c r="CY2141" i="3"/>
  <c r="CZ2141" i="3"/>
  <c r="DA2141" i="3"/>
  <c r="A2142" i="3"/>
  <c r="CX2142" i="3"/>
  <c r="CY2142" i="3"/>
  <c r="CZ2142" i="3"/>
  <c r="DA2142" i="3"/>
  <c r="A2143" i="3"/>
  <c r="CX2143" i="3"/>
  <c r="CY2143" i="3"/>
  <c r="CZ2143" i="3"/>
  <c r="DA2143" i="3"/>
  <c r="A2144" i="3"/>
  <c r="CX2144" i="3"/>
  <c r="CY2144" i="3"/>
  <c r="CZ2144" i="3"/>
  <c r="DA2144" i="3"/>
  <c r="A2145" i="3"/>
  <c r="CX2145" i="3"/>
  <c r="CY2145" i="3"/>
  <c r="CZ2145" i="3"/>
  <c r="DA2145" i="3"/>
  <c r="A2146" i="3"/>
  <c r="CY2146" i="3"/>
  <c r="CZ2146" i="3"/>
  <c r="DA2146" i="3"/>
  <c r="A2147" i="3"/>
  <c r="CY2147" i="3"/>
  <c r="CZ2147" i="3"/>
  <c r="DA2147" i="3"/>
  <c r="A2148" i="3"/>
  <c r="CY2148" i="3"/>
  <c r="CZ2148" i="3"/>
  <c r="DA2148" i="3"/>
  <c r="A2149" i="3"/>
  <c r="CY2149" i="3"/>
  <c r="CZ2149" i="3"/>
  <c r="DA2149" i="3"/>
  <c r="A2150" i="3"/>
  <c r="CY2150" i="3"/>
  <c r="CZ2150" i="3"/>
  <c r="DA2150" i="3"/>
  <c r="A2151" i="3"/>
  <c r="CY2151" i="3"/>
  <c r="CZ2151" i="3"/>
  <c r="DA2151" i="3"/>
  <c r="A2152" i="3"/>
  <c r="CY2152" i="3"/>
  <c r="CZ2152" i="3"/>
  <c r="DA2152" i="3"/>
  <c r="A2153" i="3"/>
  <c r="CY2153" i="3"/>
  <c r="CZ2153" i="3"/>
  <c r="DA2153" i="3"/>
  <c r="A2154" i="3"/>
  <c r="CY2154" i="3"/>
  <c r="CZ2154" i="3"/>
  <c r="DA2154" i="3"/>
  <c r="A2155" i="3"/>
  <c r="CY2155" i="3"/>
  <c r="CZ2155" i="3"/>
  <c r="DA2155" i="3"/>
  <c r="A2156" i="3"/>
  <c r="CY2156" i="3"/>
  <c r="CZ2156" i="3"/>
  <c r="DA2156" i="3"/>
  <c r="A2157" i="3"/>
  <c r="CY2157" i="3"/>
  <c r="CZ2157" i="3"/>
  <c r="DA2157" i="3"/>
  <c r="A2158" i="3"/>
  <c r="CY2158" i="3"/>
  <c r="CZ2158" i="3"/>
  <c r="DA2158" i="3"/>
  <c r="A2159" i="3"/>
  <c r="CY2159" i="3"/>
  <c r="CZ2159" i="3"/>
  <c r="DA2159" i="3"/>
  <c r="A2160" i="3"/>
  <c r="CY2160" i="3"/>
  <c r="CZ2160" i="3"/>
  <c r="DA2160" i="3"/>
  <c r="A2161" i="3"/>
  <c r="CX2161" i="3"/>
  <c r="CY2161" i="3"/>
  <c r="CZ2161" i="3"/>
  <c r="DA2161" i="3"/>
  <c r="A2162" i="3"/>
  <c r="CX2162" i="3"/>
  <c r="CY2162" i="3"/>
  <c r="CZ2162" i="3"/>
  <c r="DA2162" i="3"/>
  <c r="A2163" i="3"/>
  <c r="CX2163" i="3"/>
  <c r="CY2163" i="3"/>
  <c r="CZ2163" i="3"/>
  <c r="DA2163" i="3"/>
  <c r="A2164" i="3"/>
  <c r="CX2164" i="3"/>
  <c r="CY2164" i="3"/>
  <c r="CZ2164" i="3"/>
  <c r="DA2164" i="3"/>
  <c r="A2165" i="3"/>
  <c r="CX2165" i="3"/>
  <c r="CY2165" i="3"/>
  <c r="CZ2165" i="3"/>
  <c r="DA2165" i="3"/>
  <c r="A2166" i="3"/>
  <c r="CX2166" i="3"/>
  <c r="CY2166" i="3"/>
  <c r="CZ2166" i="3"/>
  <c r="DA2166" i="3"/>
  <c r="A2167" i="3"/>
  <c r="CX2167" i="3"/>
  <c r="CY2167" i="3"/>
  <c r="CZ2167" i="3"/>
  <c r="DA2167" i="3"/>
  <c r="A2168" i="3"/>
  <c r="CX2168" i="3"/>
  <c r="CY2168" i="3"/>
  <c r="CZ2168" i="3"/>
  <c r="DA2168" i="3"/>
  <c r="A2169" i="3"/>
  <c r="CX2169" i="3"/>
  <c r="CY2169" i="3"/>
  <c r="CZ2169" i="3"/>
  <c r="DA2169" i="3"/>
  <c r="A2170" i="3"/>
  <c r="CX2170" i="3"/>
  <c r="CY2170" i="3"/>
  <c r="CZ2170" i="3"/>
  <c r="DA2170" i="3"/>
  <c r="A2171" i="3"/>
  <c r="CX2171" i="3"/>
  <c r="CY2171" i="3"/>
  <c r="CZ2171" i="3"/>
  <c r="DA2171" i="3"/>
  <c r="A2172" i="3"/>
  <c r="CX2172" i="3"/>
  <c r="CY2172" i="3"/>
  <c r="CZ2172" i="3"/>
  <c r="DA2172" i="3"/>
  <c r="A2173" i="3"/>
  <c r="CX2173" i="3"/>
  <c r="CY2173" i="3"/>
  <c r="CZ2173" i="3"/>
  <c r="DA2173" i="3"/>
  <c r="A2174" i="3"/>
  <c r="CX2174" i="3"/>
  <c r="CY2174" i="3"/>
  <c r="CZ2174" i="3"/>
  <c r="DA2174" i="3"/>
  <c r="A2175" i="3"/>
  <c r="CX2175" i="3"/>
  <c r="CY2175" i="3"/>
  <c r="CZ2175" i="3"/>
  <c r="DA2175" i="3"/>
  <c r="A2176" i="3"/>
  <c r="CX2176" i="3"/>
  <c r="CY2176" i="3"/>
  <c r="CZ2176" i="3"/>
  <c r="DA2176" i="3"/>
  <c r="A2177" i="3"/>
  <c r="CX2177" i="3"/>
  <c r="CY2177" i="3"/>
  <c r="CZ2177" i="3"/>
  <c r="DA2177" i="3"/>
  <c r="A2178" i="3"/>
  <c r="CX2178" i="3"/>
  <c r="CY2178" i="3"/>
  <c r="CZ2178" i="3"/>
  <c r="DA2178" i="3"/>
  <c r="A2179" i="3"/>
  <c r="CX2179" i="3"/>
  <c r="CY2179" i="3"/>
  <c r="CZ2179" i="3"/>
  <c r="DA2179" i="3"/>
  <c r="A2180" i="3"/>
  <c r="CX2180" i="3"/>
  <c r="CY2180" i="3"/>
  <c r="CZ2180" i="3"/>
  <c r="DA2180" i="3"/>
  <c r="A2181" i="3"/>
  <c r="CX2181" i="3"/>
  <c r="CY2181" i="3"/>
  <c r="CZ2181" i="3"/>
  <c r="DA2181" i="3"/>
  <c r="A2182" i="3"/>
  <c r="CX2182" i="3"/>
  <c r="CY2182" i="3"/>
  <c r="CZ2182" i="3"/>
  <c r="DA2182" i="3"/>
  <c r="A2183" i="3"/>
  <c r="CX2183" i="3"/>
  <c r="CY2183" i="3"/>
  <c r="CZ2183" i="3"/>
  <c r="DA2183" i="3"/>
  <c r="A2184" i="3"/>
  <c r="CX2184" i="3"/>
  <c r="CY2184" i="3"/>
  <c r="CZ2184" i="3"/>
  <c r="DA2184" i="3"/>
  <c r="A2185" i="3"/>
  <c r="CX2185" i="3"/>
  <c r="CY2185" i="3"/>
  <c r="CZ2185" i="3"/>
  <c r="DA2185" i="3"/>
  <c r="A2186" i="3"/>
  <c r="CX2186" i="3"/>
  <c r="CY2186" i="3"/>
  <c r="CZ2186" i="3"/>
  <c r="DA2186" i="3"/>
  <c r="A2187" i="3"/>
  <c r="CX2187" i="3"/>
  <c r="CY2187" i="3"/>
  <c r="CZ2187" i="3"/>
  <c r="DA2187" i="3"/>
  <c r="A2188" i="3"/>
  <c r="CX2188" i="3"/>
  <c r="CY2188" i="3"/>
  <c r="CZ2188" i="3"/>
  <c r="DA2188" i="3"/>
  <c r="A2189" i="3"/>
  <c r="CX2189" i="3"/>
  <c r="CY2189" i="3"/>
  <c r="CZ2189" i="3"/>
  <c r="DA2189" i="3"/>
  <c r="A2190" i="3"/>
  <c r="CX2190" i="3"/>
  <c r="CY2190" i="3"/>
  <c r="CZ2190" i="3"/>
  <c r="DA2190" i="3"/>
  <c r="A2191" i="3"/>
  <c r="CX2191" i="3"/>
  <c r="CY2191" i="3"/>
  <c r="CZ2191" i="3"/>
  <c r="DA2191" i="3"/>
  <c r="A2192" i="3"/>
  <c r="CX2192" i="3"/>
  <c r="CY2192" i="3"/>
  <c r="CZ2192" i="3"/>
  <c r="DA2192" i="3"/>
  <c r="A2193" i="3"/>
  <c r="CX2193" i="3"/>
  <c r="CY2193" i="3"/>
  <c r="CZ2193" i="3"/>
  <c r="DA2193" i="3"/>
  <c r="A2194" i="3"/>
  <c r="CX2194" i="3"/>
  <c r="CY2194" i="3"/>
  <c r="CZ2194" i="3"/>
  <c r="DA2194" i="3"/>
  <c r="A2195" i="3"/>
  <c r="CX2195" i="3"/>
  <c r="CY2195" i="3"/>
  <c r="CZ2195" i="3"/>
  <c r="DA2195" i="3"/>
  <c r="A2196" i="3"/>
  <c r="CX2196" i="3"/>
  <c r="CY2196" i="3"/>
  <c r="CZ2196" i="3"/>
  <c r="DA2196" i="3"/>
  <c r="A2197" i="3"/>
  <c r="CX2197" i="3"/>
  <c r="CY2197" i="3"/>
  <c r="CZ2197" i="3"/>
  <c r="DA2197" i="3"/>
  <c r="A2198" i="3"/>
  <c r="CX2198" i="3"/>
  <c r="CY2198" i="3"/>
  <c r="CZ2198" i="3"/>
  <c r="DA2198" i="3"/>
  <c r="A2199" i="3"/>
  <c r="CX2199" i="3"/>
  <c r="CY2199" i="3"/>
  <c r="CZ2199" i="3"/>
  <c r="DA2199" i="3"/>
  <c r="A2200" i="3"/>
  <c r="CX2200" i="3"/>
  <c r="CY2200" i="3"/>
  <c r="CZ2200" i="3"/>
  <c r="DA2200" i="3"/>
  <c r="A2201" i="3"/>
  <c r="CX2201" i="3"/>
  <c r="CY2201" i="3"/>
  <c r="CZ2201" i="3"/>
  <c r="DA2201" i="3"/>
  <c r="A2202" i="3"/>
  <c r="CX2202" i="3"/>
  <c r="CY2202" i="3"/>
  <c r="CZ2202" i="3"/>
  <c r="DA2202" i="3"/>
  <c r="A2203" i="3"/>
  <c r="CX2203" i="3"/>
  <c r="CY2203" i="3"/>
  <c r="CZ2203" i="3"/>
  <c r="DA2203" i="3"/>
  <c r="A2204" i="3"/>
  <c r="CX2204" i="3"/>
  <c r="CY2204" i="3"/>
  <c r="CZ2204" i="3"/>
  <c r="DA2204" i="3"/>
  <c r="A2205" i="3"/>
  <c r="CX2205" i="3"/>
  <c r="CY2205" i="3"/>
  <c r="CZ2205" i="3"/>
  <c r="DA2205" i="3"/>
  <c r="A2206" i="3"/>
  <c r="CX2206" i="3"/>
  <c r="CY2206" i="3"/>
  <c r="CZ2206" i="3"/>
  <c r="DA2206" i="3"/>
  <c r="A2207" i="3"/>
  <c r="CX2207" i="3"/>
  <c r="CY2207" i="3"/>
  <c r="CZ2207" i="3"/>
  <c r="DA2207" i="3"/>
  <c r="A2208" i="3"/>
  <c r="CX2208" i="3"/>
  <c r="CY2208" i="3"/>
  <c r="CZ2208" i="3"/>
  <c r="DA2208" i="3"/>
  <c r="A2209" i="3"/>
  <c r="CX2209" i="3"/>
  <c r="CY2209" i="3"/>
  <c r="CZ2209" i="3"/>
  <c r="DA2209" i="3"/>
  <c r="A2210" i="3"/>
  <c r="CX2210" i="3"/>
  <c r="CY2210" i="3"/>
  <c r="CZ2210" i="3"/>
  <c r="DA2210" i="3"/>
  <c r="A2211" i="3"/>
  <c r="CX2211" i="3"/>
  <c r="CY2211" i="3"/>
  <c r="CZ2211" i="3"/>
  <c r="DA2211" i="3"/>
  <c r="A2212" i="3"/>
  <c r="CX2212" i="3"/>
  <c r="CY2212" i="3"/>
  <c r="CZ2212" i="3"/>
  <c r="DA2212" i="3"/>
  <c r="A2213" i="3"/>
  <c r="CX2213" i="3"/>
  <c r="CY2213" i="3"/>
  <c r="CZ2213" i="3"/>
  <c r="DA2213" i="3"/>
  <c r="A2214" i="3"/>
  <c r="CX2214" i="3"/>
  <c r="CY2214" i="3"/>
  <c r="CZ2214" i="3"/>
  <c r="DA2214" i="3"/>
  <c r="A2215" i="3"/>
  <c r="CX2215" i="3"/>
  <c r="CY2215" i="3"/>
  <c r="CZ2215" i="3"/>
  <c r="DA2215" i="3"/>
  <c r="A2216" i="3"/>
  <c r="CX2216" i="3"/>
  <c r="CY2216" i="3"/>
  <c r="CZ2216" i="3"/>
  <c r="DA2216" i="3"/>
  <c r="A2217" i="3"/>
  <c r="CX2217" i="3"/>
  <c r="CY2217" i="3"/>
  <c r="CZ2217" i="3"/>
  <c r="DA2217" i="3"/>
  <c r="A2218" i="3"/>
  <c r="CX2218" i="3"/>
  <c r="CY2218" i="3"/>
  <c r="CZ2218" i="3"/>
  <c r="DA2218" i="3"/>
  <c r="A2219" i="3"/>
  <c r="CX2219" i="3"/>
  <c r="CY2219" i="3"/>
  <c r="CZ2219" i="3"/>
  <c r="DA2219" i="3"/>
  <c r="A2220" i="3"/>
  <c r="CX2220" i="3"/>
  <c r="CY2220" i="3"/>
  <c r="CZ2220" i="3"/>
  <c r="DA2220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D24" i="1"/>
  <c r="E26" i="1"/>
  <c r="Z26" i="1"/>
  <c r="AA26" i="1"/>
  <c r="AM26" i="1"/>
  <c r="AN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C30" i="1"/>
  <c r="D30" i="1"/>
  <c r="AC30" i="1"/>
  <c r="AE30" i="1"/>
  <c r="U32" i="5" s="1"/>
  <c r="AF30" i="1"/>
  <c r="CT30" i="1" s="1"/>
  <c r="S30" i="1" s="1"/>
  <c r="J33" i="5" s="1"/>
  <c r="AG30" i="1"/>
  <c r="CU30" i="1" s="1"/>
  <c r="T30" i="1" s="1"/>
  <c r="AH30" i="1"/>
  <c r="AI30" i="1"/>
  <c r="CW30" i="1" s="1"/>
  <c r="V30" i="1" s="1"/>
  <c r="AJ30" i="1"/>
  <c r="CV30" i="1"/>
  <c r="U30" i="1" s="1"/>
  <c r="K41" i="5" s="1"/>
  <c r="CX30" i="1"/>
  <c r="W30" i="1" s="1"/>
  <c r="FR30" i="1"/>
  <c r="GL30" i="1"/>
  <c r="GN30" i="1"/>
  <c r="GO30" i="1"/>
  <c r="GV30" i="1"/>
  <c r="GX30" i="1" s="1"/>
  <c r="I31" i="1"/>
  <c r="AC31" i="1"/>
  <c r="AD31" i="1"/>
  <c r="AE31" i="1"/>
  <c r="AF31" i="1"/>
  <c r="AG31" i="1"/>
  <c r="AH31" i="1"/>
  <c r="CV31" i="1" s="1"/>
  <c r="U31" i="1" s="1"/>
  <c r="AI31" i="1"/>
  <c r="AJ31" i="1"/>
  <c r="CX31" i="1" s="1"/>
  <c r="CQ31" i="1"/>
  <c r="P31" i="1" s="1"/>
  <c r="CR31" i="1"/>
  <c r="Q31" i="1" s="1"/>
  <c r="CS31" i="1"/>
  <c r="CU31" i="1"/>
  <c r="T31" i="1" s="1"/>
  <c r="CW31" i="1"/>
  <c r="V31" i="1" s="1"/>
  <c r="FR31" i="1"/>
  <c r="GL31" i="1"/>
  <c r="GN31" i="1"/>
  <c r="GO31" i="1"/>
  <c r="GV31" i="1"/>
  <c r="C32" i="1"/>
  <c r="D32" i="1"/>
  <c r="AC32" i="1"/>
  <c r="AD32" i="1"/>
  <c r="AE32" i="1"/>
  <c r="U43" i="5" s="1"/>
  <c r="AF32" i="1"/>
  <c r="AG32" i="1"/>
  <c r="AH32" i="1"/>
  <c r="CV32" i="1" s="1"/>
  <c r="U32" i="1" s="1"/>
  <c r="K51" i="5" s="1"/>
  <c r="AI32" i="1"/>
  <c r="CW32" i="1" s="1"/>
  <c r="V32" i="1" s="1"/>
  <c r="AJ32" i="1"/>
  <c r="CX32" i="1" s="1"/>
  <c r="W32" i="1" s="1"/>
  <c r="CQ32" i="1"/>
  <c r="P32" i="1" s="1"/>
  <c r="J47" i="5" s="1"/>
  <c r="CR32" i="1"/>
  <c r="Q32" i="1" s="1"/>
  <c r="J45" i="5" s="1"/>
  <c r="CS32" i="1"/>
  <c r="CU32" i="1"/>
  <c r="T32" i="1" s="1"/>
  <c r="FR32" i="1"/>
  <c r="GL32" i="1"/>
  <c r="GN32" i="1"/>
  <c r="GO32" i="1"/>
  <c r="GV32" i="1"/>
  <c r="GX32" i="1" s="1"/>
  <c r="AC33" i="1"/>
  <c r="AE33" i="1"/>
  <c r="U53" i="5" s="1"/>
  <c r="AF33" i="1"/>
  <c r="AG33" i="1"/>
  <c r="AH33" i="1"/>
  <c r="CV33" i="1" s="1"/>
  <c r="U33" i="1" s="1"/>
  <c r="AI33" i="1"/>
  <c r="CW33" i="1" s="1"/>
  <c r="V33" i="1" s="1"/>
  <c r="AJ33" i="1"/>
  <c r="CX33" i="1" s="1"/>
  <c r="W33" i="1" s="1"/>
  <c r="CQ33" i="1"/>
  <c r="P33" i="1" s="1"/>
  <c r="CS33" i="1"/>
  <c r="CU33" i="1"/>
  <c r="T33" i="1" s="1"/>
  <c r="FR33" i="1"/>
  <c r="GL33" i="1"/>
  <c r="GN33" i="1"/>
  <c r="GO33" i="1"/>
  <c r="GV33" i="1"/>
  <c r="GX33" i="1" s="1"/>
  <c r="AC34" i="1"/>
  <c r="AD34" i="1"/>
  <c r="AE34" i="1"/>
  <c r="U55" i="5" s="1"/>
  <c r="AF34" i="1"/>
  <c r="AG34" i="1"/>
  <c r="AH34" i="1"/>
  <c r="CV34" i="1" s="1"/>
  <c r="U34" i="1" s="1"/>
  <c r="AI34" i="1"/>
  <c r="AJ34" i="1"/>
  <c r="CX34" i="1" s="1"/>
  <c r="W34" i="1" s="1"/>
  <c r="CQ34" i="1"/>
  <c r="P34" i="1" s="1"/>
  <c r="J55" i="5" s="1"/>
  <c r="I56" i="5" s="1"/>
  <c r="CR34" i="1"/>
  <c r="Q34" i="1" s="1"/>
  <c r="CS34" i="1"/>
  <c r="V55" i="5" s="1"/>
  <c r="CU34" i="1"/>
  <c r="T34" i="1" s="1"/>
  <c r="CW34" i="1"/>
  <c r="V34" i="1" s="1"/>
  <c r="FR34" i="1"/>
  <c r="GL34" i="1"/>
  <c r="GO34" i="1"/>
  <c r="GP34" i="1"/>
  <c r="GV34" i="1"/>
  <c r="GX34" i="1" s="1"/>
  <c r="C35" i="1"/>
  <c r="D35" i="1"/>
  <c r="AC35" i="1"/>
  <c r="AE35" i="1"/>
  <c r="U57" i="5" s="1"/>
  <c r="AF35" i="1"/>
  <c r="AG35" i="1"/>
  <c r="AH35" i="1"/>
  <c r="CV35" i="1" s="1"/>
  <c r="U35" i="1" s="1"/>
  <c r="K66" i="5" s="1"/>
  <c r="AI35" i="1"/>
  <c r="AJ35" i="1"/>
  <c r="CX35" i="1" s="1"/>
  <c r="W35" i="1" s="1"/>
  <c r="CQ35" i="1"/>
  <c r="P35" i="1" s="1"/>
  <c r="CR35" i="1"/>
  <c r="Q35" i="1" s="1"/>
  <c r="J59" i="5" s="1"/>
  <c r="CS35" i="1"/>
  <c r="CU35" i="1"/>
  <c r="T35" i="1" s="1"/>
  <c r="CW35" i="1"/>
  <c r="V35" i="1" s="1"/>
  <c r="FR35" i="1"/>
  <c r="GL35" i="1"/>
  <c r="GN35" i="1"/>
  <c r="GO35" i="1"/>
  <c r="GV35" i="1"/>
  <c r="GX35" i="1" s="1"/>
  <c r="I36" i="1"/>
  <c r="AC36" i="1"/>
  <c r="AE36" i="1"/>
  <c r="AF36" i="1"/>
  <c r="AG36" i="1"/>
  <c r="CU36" i="1" s="1"/>
  <c r="AH36" i="1"/>
  <c r="AI36" i="1"/>
  <c r="CW36" i="1" s="1"/>
  <c r="AJ36" i="1"/>
  <c r="CX36" i="1" s="1"/>
  <c r="W36" i="1" s="1"/>
  <c r="CV36" i="1"/>
  <c r="U36" i="1" s="1"/>
  <c r="FR36" i="1"/>
  <c r="GL36" i="1"/>
  <c r="GN36" i="1"/>
  <c r="GO36" i="1"/>
  <c r="GV36" i="1"/>
  <c r="GX36" i="1" s="1"/>
  <c r="C37" i="1"/>
  <c r="D37" i="1"/>
  <c r="AC37" i="1"/>
  <c r="AE37" i="1"/>
  <c r="U68" i="5" s="1"/>
  <c r="AF37" i="1"/>
  <c r="AG37" i="1"/>
  <c r="CU37" i="1" s="1"/>
  <c r="T37" i="1" s="1"/>
  <c r="AH37" i="1"/>
  <c r="CV37" i="1" s="1"/>
  <c r="U37" i="1" s="1"/>
  <c r="K76" i="5" s="1"/>
  <c r="AI37" i="1"/>
  <c r="CW37" i="1" s="1"/>
  <c r="V37" i="1" s="1"/>
  <c r="AJ37" i="1"/>
  <c r="CT37" i="1"/>
  <c r="S37" i="1" s="1"/>
  <c r="J69" i="5" s="1"/>
  <c r="CX37" i="1"/>
  <c r="W37" i="1" s="1"/>
  <c r="FR37" i="1"/>
  <c r="GL37" i="1"/>
  <c r="GN37" i="1"/>
  <c r="GO37" i="1"/>
  <c r="GV37" i="1"/>
  <c r="GX37" i="1" s="1"/>
  <c r="AC38" i="1"/>
  <c r="CQ38" i="1" s="1"/>
  <c r="P38" i="1" s="1"/>
  <c r="J78" i="5" s="1"/>
  <c r="I79" i="5" s="1"/>
  <c r="K79" i="5" s="1"/>
  <c r="AE38" i="1"/>
  <c r="U78" i="5" s="1"/>
  <c r="AF38" i="1"/>
  <c r="AG38" i="1"/>
  <c r="CU38" i="1" s="1"/>
  <c r="T38" i="1" s="1"/>
  <c r="AH38" i="1"/>
  <c r="CV38" i="1" s="1"/>
  <c r="U38" i="1" s="1"/>
  <c r="AI38" i="1"/>
  <c r="CW38" i="1" s="1"/>
  <c r="V38" i="1" s="1"/>
  <c r="AJ38" i="1"/>
  <c r="CX38" i="1" s="1"/>
  <c r="W38" i="1" s="1"/>
  <c r="CS38" i="1"/>
  <c r="V78" i="5" s="1"/>
  <c r="FR38" i="1"/>
  <c r="GL38" i="1"/>
  <c r="GN38" i="1"/>
  <c r="GO38" i="1"/>
  <c r="GV38" i="1"/>
  <c r="GX38" i="1" s="1"/>
  <c r="AC39" i="1"/>
  <c r="CQ39" i="1" s="1"/>
  <c r="P39" i="1" s="1"/>
  <c r="J80" i="5" s="1"/>
  <c r="I81" i="5" s="1"/>
  <c r="K81" i="5" s="1"/>
  <c r="AE39" i="1"/>
  <c r="U80" i="5" s="1"/>
  <c r="AF39" i="1"/>
  <c r="AG39" i="1"/>
  <c r="CU39" i="1" s="1"/>
  <c r="T39" i="1" s="1"/>
  <c r="AH39" i="1"/>
  <c r="CV39" i="1" s="1"/>
  <c r="U39" i="1" s="1"/>
  <c r="AI39" i="1"/>
  <c r="CW39" i="1" s="1"/>
  <c r="V39" i="1" s="1"/>
  <c r="AJ39" i="1"/>
  <c r="CX39" i="1" s="1"/>
  <c r="W39" i="1" s="1"/>
  <c r="CR39" i="1"/>
  <c r="Q39" i="1" s="1"/>
  <c r="CT39" i="1"/>
  <c r="S39" i="1" s="1"/>
  <c r="FR39" i="1"/>
  <c r="GL39" i="1"/>
  <c r="GO39" i="1"/>
  <c r="GP39" i="1"/>
  <c r="GV39" i="1"/>
  <c r="GX39" i="1" s="1"/>
  <c r="C40" i="1"/>
  <c r="D40" i="1"/>
  <c r="AC40" i="1"/>
  <c r="CQ40" i="1" s="1"/>
  <c r="P40" i="1" s="1"/>
  <c r="J86" i="5" s="1"/>
  <c r="AE40" i="1"/>
  <c r="U82" i="5" s="1"/>
  <c r="AF40" i="1"/>
  <c r="AG40" i="1"/>
  <c r="CU40" i="1" s="1"/>
  <c r="T40" i="1" s="1"/>
  <c r="AH40" i="1"/>
  <c r="CV40" i="1" s="1"/>
  <c r="U40" i="1" s="1"/>
  <c r="K91" i="5" s="1"/>
  <c r="AI40" i="1"/>
  <c r="CW40" i="1" s="1"/>
  <c r="V40" i="1" s="1"/>
  <c r="AJ40" i="1"/>
  <c r="CX40" i="1" s="1"/>
  <c r="W40" i="1" s="1"/>
  <c r="CS40" i="1"/>
  <c r="FR40" i="1"/>
  <c r="GL40" i="1"/>
  <c r="GN40" i="1"/>
  <c r="GO40" i="1"/>
  <c r="GV40" i="1"/>
  <c r="GX40" i="1" s="1"/>
  <c r="I41" i="1"/>
  <c r="AC41" i="1"/>
  <c r="AE41" i="1"/>
  <c r="AF41" i="1"/>
  <c r="AG41" i="1"/>
  <c r="CU41" i="1" s="1"/>
  <c r="T41" i="1" s="1"/>
  <c r="AH41" i="1"/>
  <c r="AI41" i="1"/>
  <c r="CW41" i="1" s="1"/>
  <c r="V41" i="1" s="1"/>
  <c r="AJ41" i="1"/>
  <c r="CR41" i="1"/>
  <c r="Q41" i="1" s="1"/>
  <c r="CT41" i="1"/>
  <c r="S41" i="1" s="1"/>
  <c r="CV41" i="1"/>
  <c r="U41" i="1" s="1"/>
  <c r="CX41" i="1"/>
  <c r="FR41" i="1"/>
  <c r="GL41" i="1"/>
  <c r="GN41" i="1"/>
  <c r="GO41" i="1"/>
  <c r="GV41" i="1"/>
  <c r="GX41" i="1" s="1"/>
  <c r="C42" i="1"/>
  <c r="D42" i="1"/>
  <c r="AC42" i="1"/>
  <c r="AE42" i="1"/>
  <c r="CS42" i="1" s="1"/>
  <c r="AF42" i="1"/>
  <c r="AG42" i="1"/>
  <c r="CU42" i="1" s="1"/>
  <c r="T42" i="1" s="1"/>
  <c r="AH42" i="1"/>
  <c r="AI42" i="1"/>
  <c r="CW42" i="1" s="1"/>
  <c r="V42" i="1" s="1"/>
  <c r="AJ42" i="1"/>
  <c r="CX42" i="1" s="1"/>
  <c r="W42" i="1" s="1"/>
  <c r="CR42" i="1"/>
  <c r="Q42" i="1" s="1"/>
  <c r="J95" i="5" s="1"/>
  <c r="CV42" i="1"/>
  <c r="U42" i="1" s="1"/>
  <c r="K101" i="5" s="1"/>
  <c r="FR42" i="1"/>
  <c r="GL42" i="1"/>
  <c r="GN42" i="1"/>
  <c r="GO42" i="1"/>
  <c r="GV42" i="1"/>
  <c r="GX42" i="1" s="1"/>
  <c r="AC43" i="1"/>
  <c r="AE43" i="1"/>
  <c r="AF43" i="1"/>
  <c r="AG43" i="1"/>
  <c r="CU43" i="1" s="1"/>
  <c r="T43" i="1" s="1"/>
  <c r="AH43" i="1"/>
  <c r="CV43" i="1" s="1"/>
  <c r="U43" i="1" s="1"/>
  <c r="AI43" i="1"/>
  <c r="CW43" i="1" s="1"/>
  <c r="V43" i="1" s="1"/>
  <c r="AJ43" i="1"/>
  <c r="CX43" i="1" s="1"/>
  <c r="W43" i="1" s="1"/>
  <c r="CS43" i="1"/>
  <c r="CT43" i="1"/>
  <c r="S43" i="1" s="1"/>
  <c r="FR43" i="1"/>
  <c r="GL43" i="1"/>
  <c r="GN43" i="1"/>
  <c r="GO43" i="1"/>
  <c r="GV43" i="1"/>
  <c r="GX43" i="1" s="1"/>
  <c r="AC44" i="1"/>
  <c r="AE44" i="1"/>
  <c r="AF44" i="1"/>
  <c r="AG44" i="1"/>
  <c r="CU44" i="1" s="1"/>
  <c r="T44" i="1" s="1"/>
  <c r="AH44" i="1"/>
  <c r="CV44" i="1" s="1"/>
  <c r="U44" i="1" s="1"/>
  <c r="AI44" i="1"/>
  <c r="CW44" i="1" s="1"/>
  <c r="V44" i="1" s="1"/>
  <c r="AJ44" i="1"/>
  <c r="CX44" i="1" s="1"/>
  <c r="W44" i="1" s="1"/>
  <c r="CS44" i="1"/>
  <c r="CT44" i="1"/>
  <c r="S44" i="1" s="1"/>
  <c r="FR44" i="1"/>
  <c r="GL44" i="1"/>
  <c r="GO44" i="1"/>
  <c r="GP44" i="1"/>
  <c r="GV44" i="1"/>
  <c r="GX44" i="1" s="1"/>
  <c r="B46" i="1"/>
  <c r="B26" i="1" s="1"/>
  <c r="C46" i="1"/>
  <c r="C26" i="1" s="1"/>
  <c r="D46" i="1"/>
  <c r="D26" i="1" s="1"/>
  <c r="F46" i="1"/>
  <c r="F26" i="1" s="1"/>
  <c r="G46" i="1"/>
  <c r="BX46" i="1"/>
  <c r="BY46" i="1"/>
  <c r="AP46" i="1" s="1"/>
  <c r="AP26" i="1" s="1"/>
  <c r="BZ46" i="1"/>
  <c r="CK46" i="1"/>
  <c r="CK26" i="1" s="1"/>
  <c r="CL46" i="1"/>
  <c r="D77" i="1"/>
  <c r="E79" i="1"/>
  <c r="Z79" i="1"/>
  <c r="AA79" i="1"/>
  <c r="AM79" i="1"/>
  <c r="AN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GU79" i="1"/>
  <c r="GV79" i="1"/>
  <c r="GW79" i="1"/>
  <c r="GX79" i="1"/>
  <c r="C82" i="1"/>
  <c r="D82" i="1"/>
  <c r="AC82" i="1"/>
  <c r="AE82" i="1"/>
  <c r="U116" i="5" s="1"/>
  <c r="AF82" i="1"/>
  <c r="AG82" i="1"/>
  <c r="CU82" i="1" s="1"/>
  <c r="T82" i="1" s="1"/>
  <c r="AH82" i="1"/>
  <c r="AI82" i="1"/>
  <c r="CW82" i="1" s="1"/>
  <c r="V82" i="1" s="1"/>
  <c r="AJ82" i="1"/>
  <c r="CQ82" i="1"/>
  <c r="P82" i="1" s="1"/>
  <c r="J120" i="5" s="1"/>
  <c r="CR82" i="1"/>
  <c r="Q82" i="1" s="1"/>
  <c r="J118" i="5" s="1"/>
  <c r="CT82" i="1"/>
  <c r="S82" i="1" s="1"/>
  <c r="J117" i="5" s="1"/>
  <c r="CV82" i="1"/>
  <c r="U82" i="1" s="1"/>
  <c r="K125" i="5" s="1"/>
  <c r="CX82" i="1"/>
  <c r="W82" i="1" s="1"/>
  <c r="FR82" i="1"/>
  <c r="GL82" i="1"/>
  <c r="GN82" i="1"/>
  <c r="GO82" i="1"/>
  <c r="GV82" i="1"/>
  <c r="GX82" i="1" s="1"/>
  <c r="I83" i="1"/>
  <c r="AC83" i="1"/>
  <c r="AD83" i="1"/>
  <c r="AE83" i="1"/>
  <c r="U121" i="5" s="1"/>
  <c r="AF83" i="1"/>
  <c r="AG83" i="1"/>
  <c r="AH83" i="1"/>
  <c r="CV83" i="1" s="1"/>
  <c r="AI83" i="1"/>
  <c r="AJ83" i="1"/>
  <c r="CX83" i="1" s="1"/>
  <c r="W83" i="1" s="1"/>
  <c r="CQ83" i="1"/>
  <c r="P83" i="1" s="1"/>
  <c r="CR83" i="1"/>
  <c r="Q83" i="1" s="1"/>
  <c r="CS83" i="1"/>
  <c r="CU83" i="1"/>
  <c r="T83" i="1" s="1"/>
  <c r="CW83" i="1"/>
  <c r="V83" i="1" s="1"/>
  <c r="FR83" i="1"/>
  <c r="GL83" i="1"/>
  <c r="GN83" i="1"/>
  <c r="GO83" i="1"/>
  <c r="GV83" i="1"/>
  <c r="C84" i="1"/>
  <c r="D84" i="1"/>
  <c r="AC84" i="1"/>
  <c r="AE84" i="1"/>
  <c r="AF84" i="1"/>
  <c r="AG84" i="1"/>
  <c r="AH84" i="1"/>
  <c r="CV84" i="1" s="1"/>
  <c r="U84" i="1" s="1"/>
  <c r="K135" i="5" s="1"/>
  <c r="AI84" i="1"/>
  <c r="CW84" i="1" s="1"/>
  <c r="V84" i="1" s="1"/>
  <c r="AJ84" i="1"/>
  <c r="CX84" i="1" s="1"/>
  <c r="W84" i="1" s="1"/>
  <c r="CS84" i="1"/>
  <c r="CU84" i="1"/>
  <c r="T84" i="1" s="1"/>
  <c r="FR84" i="1"/>
  <c r="GL84" i="1"/>
  <c r="GN84" i="1"/>
  <c r="GO84" i="1"/>
  <c r="GV84" i="1"/>
  <c r="GX84" i="1"/>
  <c r="AC85" i="1"/>
  <c r="AE85" i="1"/>
  <c r="U137" i="5" s="1"/>
  <c r="AF85" i="1"/>
  <c r="AG85" i="1"/>
  <c r="CU85" i="1" s="1"/>
  <c r="T85" i="1" s="1"/>
  <c r="AH85" i="1"/>
  <c r="CV85" i="1" s="1"/>
  <c r="U85" i="1" s="1"/>
  <c r="AI85" i="1"/>
  <c r="CW85" i="1" s="1"/>
  <c r="V85" i="1" s="1"/>
  <c r="AJ85" i="1"/>
  <c r="CX85" i="1" s="1"/>
  <c r="W85" i="1" s="1"/>
  <c r="CQ85" i="1"/>
  <c r="P85" i="1" s="1"/>
  <c r="J137" i="5" s="1"/>
  <c r="I138" i="5" s="1"/>
  <c r="P138" i="5" s="1"/>
  <c r="FR85" i="1"/>
  <c r="GL85" i="1"/>
  <c r="GN85" i="1"/>
  <c r="GO85" i="1"/>
  <c r="GV85" i="1"/>
  <c r="GX85" i="1" s="1"/>
  <c r="AC86" i="1"/>
  <c r="CQ86" i="1" s="1"/>
  <c r="P86" i="1" s="1"/>
  <c r="J139" i="5" s="1"/>
  <c r="I140" i="5" s="1"/>
  <c r="P140" i="5" s="1"/>
  <c r="AE86" i="1"/>
  <c r="CS86" i="1" s="1"/>
  <c r="AF86" i="1"/>
  <c r="AG86" i="1"/>
  <c r="AH86" i="1"/>
  <c r="CV86" i="1" s="1"/>
  <c r="U86" i="1" s="1"/>
  <c r="AI86" i="1"/>
  <c r="CW86" i="1" s="1"/>
  <c r="V86" i="1" s="1"/>
  <c r="AJ86" i="1"/>
  <c r="CX86" i="1" s="1"/>
  <c r="W86" i="1" s="1"/>
  <c r="CU86" i="1"/>
  <c r="T86" i="1" s="1"/>
  <c r="FR86" i="1"/>
  <c r="GL86" i="1"/>
  <c r="GO86" i="1"/>
  <c r="GP86" i="1"/>
  <c r="GV86" i="1"/>
  <c r="GX86" i="1" s="1"/>
  <c r="C87" i="1"/>
  <c r="D87" i="1"/>
  <c r="AC87" i="1"/>
  <c r="AD87" i="1"/>
  <c r="AE87" i="1"/>
  <c r="U141" i="5" s="1"/>
  <c r="AF87" i="1"/>
  <c r="AG87" i="1"/>
  <c r="CU87" i="1" s="1"/>
  <c r="T87" i="1" s="1"/>
  <c r="AH87" i="1"/>
  <c r="CV87" i="1" s="1"/>
  <c r="U87" i="1" s="1"/>
  <c r="K150" i="5" s="1"/>
  <c r="AI87" i="1"/>
  <c r="CW87" i="1" s="1"/>
  <c r="V87" i="1" s="1"/>
  <c r="AJ87" i="1"/>
  <c r="CR87" i="1"/>
  <c r="Q87" i="1" s="1"/>
  <c r="J143" i="5" s="1"/>
  <c r="CS87" i="1"/>
  <c r="CT87" i="1"/>
  <c r="S87" i="1" s="1"/>
  <c r="J142" i="5" s="1"/>
  <c r="CX87" i="1"/>
  <c r="W87" i="1" s="1"/>
  <c r="FR87" i="1"/>
  <c r="GL87" i="1"/>
  <c r="GN87" i="1"/>
  <c r="GO87" i="1"/>
  <c r="GV87" i="1"/>
  <c r="GX87" i="1" s="1"/>
  <c r="I88" i="1"/>
  <c r="AC88" i="1"/>
  <c r="CQ88" i="1" s="1"/>
  <c r="AE88" i="1"/>
  <c r="AF88" i="1"/>
  <c r="AG88" i="1"/>
  <c r="CU88" i="1" s="1"/>
  <c r="T88" i="1" s="1"/>
  <c r="AH88" i="1"/>
  <c r="AI88" i="1"/>
  <c r="CW88" i="1" s="1"/>
  <c r="AJ88" i="1"/>
  <c r="CX88" i="1" s="1"/>
  <c r="W88" i="1" s="1"/>
  <c r="CT88" i="1"/>
  <c r="S88" i="1" s="1"/>
  <c r="CV88" i="1"/>
  <c r="FR88" i="1"/>
  <c r="GL88" i="1"/>
  <c r="GN88" i="1"/>
  <c r="GO88" i="1"/>
  <c r="GV88" i="1"/>
  <c r="GX88" i="1" s="1"/>
  <c r="C89" i="1"/>
  <c r="D89" i="1"/>
  <c r="AC89" i="1"/>
  <c r="CQ89" i="1" s="1"/>
  <c r="P89" i="1" s="1"/>
  <c r="J156" i="5" s="1"/>
  <c r="AE89" i="1"/>
  <c r="AF89" i="1"/>
  <c r="CT89" i="1" s="1"/>
  <c r="S89" i="1" s="1"/>
  <c r="AG89" i="1"/>
  <c r="CU89" i="1" s="1"/>
  <c r="T89" i="1" s="1"/>
  <c r="AH89" i="1"/>
  <c r="AI89" i="1"/>
  <c r="CW89" i="1" s="1"/>
  <c r="V89" i="1" s="1"/>
  <c r="AJ89" i="1"/>
  <c r="CX89" i="1" s="1"/>
  <c r="W89" i="1" s="1"/>
  <c r="CV89" i="1"/>
  <c r="U89" i="1" s="1"/>
  <c r="K160" i="5" s="1"/>
  <c r="FR89" i="1"/>
  <c r="GL89" i="1"/>
  <c r="GN89" i="1"/>
  <c r="GO89" i="1"/>
  <c r="GV89" i="1"/>
  <c r="GX89" i="1" s="1"/>
  <c r="AC90" i="1"/>
  <c r="AE90" i="1"/>
  <c r="U162" i="5" s="1"/>
  <c r="AF90" i="1"/>
  <c r="AG90" i="1"/>
  <c r="CU90" i="1" s="1"/>
  <c r="T90" i="1" s="1"/>
  <c r="AH90" i="1"/>
  <c r="CV90" i="1" s="1"/>
  <c r="U90" i="1" s="1"/>
  <c r="AI90" i="1"/>
  <c r="CW90" i="1" s="1"/>
  <c r="V90" i="1" s="1"/>
  <c r="AJ90" i="1"/>
  <c r="CX90" i="1" s="1"/>
  <c r="W90" i="1" s="1"/>
  <c r="CQ90" i="1"/>
  <c r="P90" i="1" s="1"/>
  <c r="J162" i="5" s="1"/>
  <c r="I163" i="5" s="1"/>
  <c r="CS90" i="1"/>
  <c r="FR90" i="1"/>
  <c r="GL90" i="1"/>
  <c r="GN90" i="1"/>
  <c r="GO90" i="1"/>
  <c r="GV90" i="1"/>
  <c r="GX90" i="1" s="1"/>
  <c r="AC91" i="1"/>
  <c r="AE91" i="1"/>
  <c r="U164" i="5" s="1"/>
  <c r="AF91" i="1"/>
  <c r="AG91" i="1"/>
  <c r="CU91" i="1" s="1"/>
  <c r="T91" i="1" s="1"/>
  <c r="AH91" i="1"/>
  <c r="CV91" i="1" s="1"/>
  <c r="U91" i="1" s="1"/>
  <c r="AI91" i="1"/>
  <c r="AJ91" i="1"/>
  <c r="CX91" i="1" s="1"/>
  <c r="W91" i="1" s="1"/>
  <c r="CQ91" i="1"/>
  <c r="P91" i="1" s="1"/>
  <c r="CR91" i="1"/>
  <c r="Q91" i="1" s="1"/>
  <c r="CS91" i="1"/>
  <c r="CW91" i="1"/>
  <c r="V91" i="1" s="1"/>
  <c r="FR91" i="1"/>
  <c r="GL91" i="1"/>
  <c r="GO91" i="1"/>
  <c r="GP91" i="1"/>
  <c r="GV91" i="1"/>
  <c r="GX91" i="1"/>
  <c r="C92" i="1"/>
  <c r="D92" i="1"/>
  <c r="AC92" i="1"/>
  <c r="CQ92" i="1" s="1"/>
  <c r="P92" i="1" s="1"/>
  <c r="J170" i="5" s="1"/>
  <c r="AE92" i="1"/>
  <c r="AF92" i="1"/>
  <c r="AG92" i="1"/>
  <c r="CU92" i="1" s="1"/>
  <c r="T92" i="1" s="1"/>
  <c r="AH92" i="1"/>
  <c r="CV92" i="1" s="1"/>
  <c r="U92" i="1" s="1"/>
  <c r="K175" i="5" s="1"/>
  <c r="AI92" i="1"/>
  <c r="AJ92" i="1"/>
  <c r="CX92" i="1" s="1"/>
  <c r="W92" i="1" s="1"/>
  <c r="CW92" i="1"/>
  <c r="V92" i="1" s="1"/>
  <c r="FR92" i="1"/>
  <c r="GL92" i="1"/>
  <c r="GN92" i="1"/>
  <c r="GO92" i="1"/>
  <c r="GV92" i="1"/>
  <c r="GX92" i="1"/>
  <c r="I93" i="1"/>
  <c r="U93" i="1"/>
  <c r="AC93" i="1"/>
  <c r="AE93" i="1"/>
  <c r="U171" i="5" s="1"/>
  <c r="AF93" i="1"/>
  <c r="AG93" i="1"/>
  <c r="CU93" i="1" s="1"/>
  <c r="T93" i="1" s="1"/>
  <c r="AH93" i="1"/>
  <c r="AI93" i="1"/>
  <c r="CW93" i="1" s="1"/>
  <c r="V93" i="1" s="1"/>
  <c r="AJ93" i="1"/>
  <c r="CT93" i="1"/>
  <c r="S93" i="1" s="1"/>
  <c r="CV93" i="1"/>
  <c r="CX93" i="1"/>
  <c r="W93" i="1" s="1"/>
  <c r="FR93" i="1"/>
  <c r="GL93" i="1"/>
  <c r="GN93" i="1"/>
  <c r="GO93" i="1"/>
  <c r="GV93" i="1"/>
  <c r="GX93" i="1" s="1"/>
  <c r="C94" i="1"/>
  <c r="D94" i="1"/>
  <c r="AC94" i="1"/>
  <c r="AE94" i="1"/>
  <c r="U177" i="5" s="1"/>
  <c r="AF94" i="1"/>
  <c r="CT94" i="1" s="1"/>
  <c r="S94" i="1" s="1"/>
  <c r="J178" i="5" s="1"/>
  <c r="AG94" i="1"/>
  <c r="CU94" i="1" s="1"/>
  <c r="T94" i="1" s="1"/>
  <c r="AH94" i="1"/>
  <c r="AI94" i="1"/>
  <c r="CW94" i="1" s="1"/>
  <c r="V94" i="1" s="1"/>
  <c r="AJ94" i="1"/>
  <c r="CX94" i="1" s="1"/>
  <c r="W94" i="1" s="1"/>
  <c r="CV94" i="1"/>
  <c r="U94" i="1" s="1"/>
  <c r="K185" i="5" s="1"/>
  <c r="FR94" i="1"/>
  <c r="GL94" i="1"/>
  <c r="GN94" i="1"/>
  <c r="GO94" i="1"/>
  <c r="GV94" i="1"/>
  <c r="GX94" i="1" s="1"/>
  <c r="AC95" i="1"/>
  <c r="AE95" i="1"/>
  <c r="U187" i="5" s="1"/>
  <c r="AF95" i="1"/>
  <c r="CT95" i="1" s="1"/>
  <c r="S95" i="1" s="1"/>
  <c r="AG95" i="1"/>
  <c r="CU95" i="1" s="1"/>
  <c r="T95" i="1" s="1"/>
  <c r="AH95" i="1"/>
  <c r="AI95" i="1"/>
  <c r="CW95" i="1" s="1"/>
  <c r="V95" i="1" s="1"/>
  <c r="AJ95" i="1"/>
  <c r="CX95" i="1" s="1"/>
  <c r="W95" i="1" s="1"/>
  <c r="CV95" i="1"/>
  <c r="U95" i="1" s="1"/>
  <c r="FR95" i="1"/>
  <c r="GL95" i="1"/>
  <c r="GN95" i="1"/>
  <c r="GO95" i="1"/>
  <c r="GV95" i="1"/>
  <c r="GX95" i="1" s="1"/>
  <c r="AC96" i="1"/>
  <c r="AE96" i="1"/>
  <c r="U189" i="5" s="1"/>
  <c r="AF96" i="1"/>
  <c r="AG96" i="1"/>
  <c r="CU96" i="1" s="1"/>
  <c r="T96" i="1" s="1"/>
  <c r="AH96" i="1"/>
  <c r="AI96" i="1"/>
  <c r="CW96" i="1" s="1"/>
  <c r="V96" i="1" s="1"/>
  <c r="AJ96" i="1"/>
  <c r="CT96" i="1"/>
  <c r="S96" i="1" s="1"/>
  <c r="CV96" i="1"/>
  <c r="U96" i="1" s="1"/>
  <c r="CX96" i="1"/>
  <c r="W96" i="1" s="1"/>
  <c r="FR96" i="1"/>
  <c r="GL96" i="1"/>
  <c r="GO96" i="1"/>
  <c r="GP96" i="1"/>
  <c r="GV96" i="1"/>
  <c r="GX96" i="1" s="1"/>
  <c r="C97" i="1"/>
  <c r="D97" i="1"/>
  <c r="AC97" i="1"/>
  <c r="AE97" i="1"/>
  <c r="U191" i="5" s="1"/>
  <c r="AF97" i="1"/>
  <c r="AG97" i="1"/>
  <c r="CU97" i="1" s="1"/>
  <c r="T97" i="1" s="1"/>
  <c r="AH97" i="1"/>
  <c r="AI97" i="1"/>
  <c r="CW97" i="1" s="1"/>
  <c r="V97" i="1" s="1"/>
  <c r="AJ97" i="1"/>
  <c r="CT97" i="1"/>
  <c r="S97" i="1" s="1"/>
  <c r="J192" i="5" s="1"/>
  <c r="CV97" i="1"/>
  <c r="U97" i="1" s="1"/>
  <c r="K200" i="5" s="1"/>
  <c r="CX97" i="1"/>
  <c r="W97" i="1" s="1"/>
  <c r="FR97" i="1"/>
  <c r="GL97" i="1"/>
  <c r="GN97" i="1"/>
  <c r="GO97" i="1"/>
  <c r="GV97" i="1"/>
  <c r="GX97" i="1" s="1"/>
  <c r="I98" i="1"/>
  <c r="AC98" i="1"/>
  <c r="AD98" i="1"/>
  <c r="AE98" i="1"/>
  <c r="AF98" i="1"/>
  <c r="AG98" i="1"/>
  <c r="CU98" i="1" s="1"/>
  <c r="AH98" i="1"/>
  <c r="CV98" i="1" s="1"/>
  <c r="AI98" i="1"/>
  <c r="AJ98" i="1"/>
  <c r="CX98" i="1" s="1"/>
  <c r="CQ98" i="1"/>
  <c r="CR98" i="1"/>
  <c r="CS98" i="1"/>
  <c r="CW98" i="1"/>
  <c r="V98" i="1" s="1"/>
  <c r="FR98" i="1"/>
  <c r="GL98" i="1"/>
  <c r="GN98" i="1"/>
  <c r="GO98" i="1"/>
  <c r="GV98" i="1"/>
  <c r="GX98" i="1" s="1"/>
  <c r="C99" i="1"/>
  <c r="D99" i="1"/>
  <c r="AC99" i="1"/>
  <c r="AE99" i="1"/>
  <c r="U202" i="5" s="1"/>
  <c r="AF99" i="1"/>
  <c r="AG99" i="1"/>
  <c r="AH99" i="1"/>
  <c r="CV99" i="1" s="1"/>
  <c r="U99" i="1" s="1"/>
  <c r="K210" i="5" s="1"/>
  <c r="AI99" i="1"/>
  <c r="CW99" i="1" s="1"/>
  <c r="V99" i="1" s="1"/>
  <c r="AJ99" i="1"/>
  <c r="CX99" i="1" s="1"/>
  <c r="W99" i="1" s="1"/>
  <c r="CQ99" i="1"/>
  <c r="P99" i="1" s="1"/>
  <c r="CS99" i="1"/>
  <c r="V202" i="5" s="1"/>
  <c r="J209" i="5" s="1"/>
  <c r="CU99" i="1"/>
  <c r="T99" i="1" s="1"/>
  <c r="FR99" i="1"/>
  <c r="GL99" i="1"/>
  <c r="GN99" i="1"/>
  <c r="GO99" i="1"/>
  <c r="GV99" i="1"/>
  <c r="GX99" i="1" s="1"/>
  <c r="AC100" i="1"/>
  <c r="AE100" i="1"/>
  <c r="U212" i="5" s="1"/>
  <c r="AF100" i="1"/>
  <c r="AG100" i="1"/>
  <c r="CU100" i="1" s="1"/>
  <c r="T100" i="1" s="1"/>
  <c r="AH100" i="1"/>
  <c r="CV100" i="1" s="1"/>
  <c r="U100" i="1" s="1"/>
  <c r="AI100" i="1"/>
  <c r="AJ100" i="1"/>
  <c r="CX100" i="1" s="1"/>
  <c r="W100" i="1" s="1"/>
  <c r="CQ100" i="1"/>
  <c r="P100" i="1" s="1"/>
  <c r="CW100" i="1"/>
  <c r="V100" i="1" s="1"/>
  <c r="FR100" i="1"/>
  <c r="GL100" i="1"/>
  <c r="GN100" i="1"/>
  <c r="GO100" i="1"/>
  <c r="GV100" i="1"/>
  <c r="GX100" i="1" s="1"/>
  <c r="AC101" i="1"/>
  <c r="AE101" i="1"/>
  <c r="U214" i="5" s="1"/>
  <c r="AF101" i="1"/>
  <c r="AG101" i="1"/>
  <c r="AH101" i="1"/>
  <c r="CV101" i="1" s="1"/>
  <c r="U101" i="1" s="1"/>
  <c r="AI101" i="1"/>
  <c r="CW101" i="1" s="1"/>
  <c r="V101" i="1" s="1"/>
  <c r="AJ101" i="1"/>
  <c r="CX101" i="1" s="1"/>
  <c r="W101" i="1" s="1"/>
  <c r="CQ101" i="1"/>
  <c r="P101" i="1" s="1"/>
  <c r="J214" i="5" s="1"/>
  <c r="I215" i="5" s="1"/>
  <c r="CU101" i="1"/>
  <c r="T101" i="1" s="1"/>
  <c r="FR101" i="1"/>
  <c r="GL101" i="1"/>
  <c r="GO101" i="1"/>
  <c r="GP101" i="1"/>
  <c r="GV101" i="1"/>
  <c r="GX101" i="1"/>
  <c r="C102" i="1"/>
  <c r="D102" i="1"/>
  <c r="AC102" i="1"/>
  <c r="AE102" i="1"/>
  <c r="U216" i="5" s="1"/>
  <c r="AF102" i="1"/>
  <c r="AG102" i="1"/>
  <c r="AH102" i="1"/>
  <c r="CV102" i="1" s="1"/>
  <c r="U102" i="1" s="1"/>
  <c r="K225" i="5" s="1"/>
  <c r="AI102" i="1"/>
  <c r="CW102" i="1" s="1"/>
  <c r="V102" i="1" s="1"/>
  <c r="AJ102" i="1"/>
  <c r="CX102" i="1" s="1"/>
  <c r="W102" i="1" s="1"/>
  <c r="CQ102" i="1"/>
  <c r="P102" i="1" s="1"/>
  <c r="CU102" i="1"/>
  <c r="T102" i="1" s="1"/>
  <c r="FR102" i="1"/>
  <c r="GL102" i="1"/>
  <c r="GN102" i="1"/>
  <c r="GO102" i="1"/>
  <c r="GV102" i="1"/>
  <c r="GX102" i="1"/>
  <c r="I103" i="1"/>
  <c r="AC103" i="1"/>
  <c r="AE103" i="1"/>
  <c r="U221" i="5" s="1"/>
  <c r="AF103" i="1"/>
  <c r="AG103" i="1"/>
  <c r="CU103" i="1" s="1"/>
  <c r="T103" i="1" s="1"/>
  <c r="AH103" i="1"/>
  <c r="CV103" i="1" s="1"/>
  <c r="U103" i="1" s="1"/>
  <c r="AI103" i="1"/>
  <c r="CW103" i="1" s="1"/>
  <c r="V103" i="1" s="1"/>
  <c r="AJ103" i="1"/>
  <c r="CX103" i="1" s="1"/>
  <c r="W103" i="1" s="1"/>
  <c r="CR103" i="1"/>
  <c r="Q103" i="1" s="1"/>
  <c r="CT103" i="1"/>
  <c r="S103" i="1" s="1"/>
  <c r="FR103" i="1"/>
  <c r="GL103" i="1"/>
  <c r="GN103" i="1"/>
  <c r="GO103" i="1"/>
  <c r="GV103" i="1"/>
  <c r="GX103" i="1" s="1"/>
  <c r="C104" i="1"/>
  <c r="D104" i="1"/>
  <c r="AC104" i="1"/>
  <c r="AE104" i="1"/>
  <c r="U227" i="5" s="1"/>
  <c r="AF104" i="1"/>
  <c r="CT104" i="1" s="1"/>
  <c r="S104" i="1" s="1"/>
  <c r="AG104" i="1"/>
  <c r="CU104" i="1" s="1"/>
  <c r="T104" i="1" s="1"/>
  <c r="AH104" i="1"/>
  <c r="CV104" i="1" s="1"/>
  <c r="U104" i="1" s="1"/>
  <c r="K235" i="5" s="1"/>
  <c r="AI104" i="1"/>
  <c r="CW104" i="1" s="1"/>
  <c r="V104" i="1" s="1"/>
  <c r="AJ104" i="1"/>
  <c r="CX104" i="1" s="1"/>
  <c r="W104" i="1" s="1"/>
  <c r="CR104" i="1"/>
  <c r="Q104" i="1" s="1"/>
  <c r="J229" i="5" s="1"/>
  <c r="FR104" i="1"/>
  <c r="GL104" i="1"/>
  <c r="GN104" i="1"/>
  <c r="GO104" i="1"/>
  <c r="GV104" i="1"/>
  <c r="GX104" i="1" s="1"/>
  <c r="AC105" i="1"/>
  <c r="AE105" i="1"/>
  <c r="U237" i="5" s="1"/>
  <c r="AF105" i="1"/>
  <c r="AG105" i="1"/>
  <c r="CU105" i="1" s="1"/>
  <c r="T105" i="1" s="1"/>
  <c r="AH105" i="1"/>
  <c r="AI105" i="1"/>
  <c r="CW105" i="1" s="1"/>
  <c r="V105" i="1" s="1"/>
  <c r="AJ105" i="1"/>
  <c r="CT105" i="1"/>
  <c r="S105" i="1" s="1"/>
  <c r="CY105" i="1" s="1"/>
  <c r="X105" i="1" s="1"/>
  <c r="R237" i="5" s="1"/>
  <c r="CV105" i="1"/>
  <c r="U105" i="1" s="1"/>
  <c r="CX105" i="1"/>
  <c r="W105" i="1" s="1"/>
  <c r="FR105" i="1"/>
  <c r="GL105" i="1"/>
  <c r="GN105" i="1"/>
  <c r="GO105" i="1"/>
  <c r="GV105" i="1"/>
  <c r="GX105" i="1" s="1"/>
  <c r="AC106" i="1"/>
  <c r="AE106" i="1"/>
  <c r="AF106" i="1"/>
  <c r="CT106" i="1" s="1"/>
  <c r="S106" i="1" s="1"/>
  <c r="AG106" i="1"/>
  <c r="CU106" i="1" s="1"/>
  <c r="T106" i="1" s="1"/>
  <c r="AH106" i="1"/>
  <c r="AI106" i="1"/>
  <c r="CW106" i="1" s="1"/>
  <c r="V106" i="1" s="1"/>
  <c r="AJ106" i="1"/>
  <c r="CX106" i="1" s="1"/>
  <c r="W106" i="1" s="1"/>
  <c r="CV106" i="1"/>
  <c r="U106" i="1" s="1"/>
  <c r="FR106" i="1"/>
  <c r="GL106" i="1"/>
  <c r="GO106" i="1"/>
  <c r="GP106" i="1"/>
  <c r="GV106" i="1"/>
  <c r="GX106" i="1" s="1"/>
  <c r="C107" i="1"/>
  <c r="D107" i="1"/>
  <c r="AC107" i="1"/>
  <c r="AE107" i="1"/>
  <c r="U241" i="5" s="1"/>
  <c r="AF107" i="1"/>
  <c r="AG107" i="1"/>
  <c r="CU107" i="1" s="1"/>
  <c r="T107" i="1" s="1"/>
  <c r="AH107" i="1"/>
  <c r="AI107" i="1"/>
  <c r="CW107" i="1" s="1"/>
  <c r="V107" i="1" s="1"/>
  <c r="AJ107" i="1"/>
  <c r="CT107" i="1"/>
  <c r="S107" i="1" s="1"/>
  <c r="CV107" i="1"/>
  <c r="U107" i="1" s="1"/>
  <c r="K250" i="5" s="1"/>
  <c r="CX107" i="1"/>
  <c r="W107" i="1" s="1"/>
  <c r="FR107" i="1"/>
  <c r="GL107" i="1"/>
  <c r="GN107" i="1"/>
  <c r="GO107" i="1"/>
  <c r="GV107" i="1"/>
  <c r="GX107" i="1" s="1"/>
  <c r="I108" i="1"/>
  <c r="AC108" i="1"/>
  <c r="CQ108" i="1" s="1"/>
  <c r="AE108" i="1"/>
  <c r="AF108" i="1"/>
  <c r="AG108" i="1"/>
  <c r="CU108" i="1" s="1"/>
  <c r="AH108" i="1"/>
  <c r="CV108" i="1" s="1"/>
  <c r="AI108" i="1"/>
  <c r="CW108" i="1" s="1"/>
  <c r="AJ108" i="1"/>
  <c r="CX108" i="1" s="1"/>
  <c r="CS108" i="1"/>
  <c r="V246" i="5" s="1"/>
  <c r="FR108" i="1"/>
  <c r="GL108" i="1"/>
  <c r="GN108" i="1"/>
  <c r="GO108" i="1"/>
  <c r="GV108" i="1"/>
  <c r="C109" i="1"/>
  <c r="D109" i="1"/>
  <c r="AC109" i="1"/>
  <c r="AE109" i="1"/>
  <c r="U252" i="5" s="1"/>
  <c r="AF109" i="1"/>
  <c r="AG109" i="1"/>
  <c r="CU109" i="1" s="1"/>
  <c r="T109" i="1" s="1"/>
  <c r="AH109" i="1"/>
  <c r="CV109" i="1" s="1"/>
  <c r="U109" i="1" s="1"/>
  <c r="K260" i="5" s="1"/>
  <c r="AI109" i="1"/>
  <c r="CW109" i="1" s="1"/>
  <c r="V109" i="1" s="1"/>
  <c r="AJ109" i="1"/>
  <c r="CX109" i="1" s="1"/>
  <c r="W109" i="1" s="1"/>
  <c r="CQ109" i="1"/>
  <c r="P109" i="1" s="1"/>
  <c r="CS109" i="1"/>
  <c r="FR109" i="1"/>
  <c r="GL109" i="1"/>
  <c r="GN109" i="1"/>
  <c r="GO109" i="1"/>
  <c r="GV109" i="1"/>
  <c r="GX109" i="1" s="1"/>
  <c r="AC110" i="1"/>
  <c r="CQ110" i="1" s="1"/>
  <c r="P110" i="1" s="1"/>
  <c r="AE110" i="1"/>
  <c r="AF110" i="1"/>
  <c r="AG110" i="1"/>
  <c r="AH110" i="1"/>
  <c r="CV110" i="1" s="1"/>
  <c r="U110" i="1" s="1"/>
  <c r="AI110" i="1"/>
  <c r="CW110" i="1" s="1"/>
  <c r="V110" i="1" s="1"/>
  <c r="AJ110" i="1"/>
  <c r="CX110" i="1" s="1"/>
  <c r="W110" i="1" s="1"/>
  <c r="CU110" i="1"/>
  <c r="T110" i="1" s="1"/>
  <c r="FR110" i="1"/>
  <c r="GL110" i="1"/>
  <c r="GN110" i="1"/>
  <c r="GO110" i="1"/>
  <c r="GV110" i="1"/>
  <c r="GX110" i="1" s="1"/>
  <c r="P111" i="1"/>
  <c r="AC111" i="1"/>
  <c r="AD111" i="1"/>
  <c r="AE111" i="1"/>
  <c r="U264" i="5" s="1"/>
  <c r="AF111" i="1"/>
  <c r="AG111" i="1"/>
  <c r="AH111" i="1"/>
  <c r="CV111" i="1" s="1"/>
  <c r="U111" i="1" s="1"/>
  <c r="AI111" i="1"/>
  <c r="AJ111" i="1"/>
  <c r="CX111" i="1" s="1"/>
  <c r="W111" i="1" s="1"/>
  <c r="CQ111" i="1"/>
  <c r="CR111" i="1"/>
  <c r="Q111" i="1" s="1"/>
  <c r="CS111" i="1"/>
  <c r="CU111" i="1"/>
  <c r="T111" i="1" s="1"/>
  <c r="CW111" i="1"/>
  <c r="V111" i="1" s="1"/>
  <c r="FR111" i="1"/>
  <c r="GL111" i="1"/>
  <c r="GO111" i="1"/>
  <c r="GP111" i="1"/>
  <c r="GV111" i="1"/>
  <c r="GX111" i="1" s="1"/>
  <c r="C112" i="1"/>
  <c r="D112" i="1"/>
  <c r="AC112" i="1"/>
  <c r="AE112" i="1"/>
  <c r="U266" i="5" s="1"/>
  <c r="AF112" i="1"/>
  <c r="AG112" i="1"/>
  <c r="CU112" i="1" s="1"/>
  <c r="T112" i="1" s="1"/>
  <c r="AH112" i="1"/>
  <c r="CV112" i="1" s="1"/>
  <c r="U112" i="1" s="1"/>
  <c r="K275" i="5" s="1"/>
  <c r="AI112" i="1"/>
  <c r="CW112" i="1" s="1"/>
  <c r="V112" i="1" s="1"/>
  <c r="AJ112" i="1"/>
  <c r="CQ112" i="1"/>
  <c r="P112" i="1" s="1"/>
  <c r="J270" i="5" s="1"/>
  <c r="CS112" i="1"/>
  <c r="V266" i="5" s="1"/>
  <c r="CX112" i="1"/>
  <c r="W112" i="1" s="1"/>
  <c r="FR112" i="1"/>
  <c r="GL112" i="1"/>
  <c r="GN112" i="1"/>
  <c r="GO112" i="1"/>
  <c r="GV112" i="1"/>
  <c r="GX112" i="1" s="1"/>
  <c r="I113" i="1"/>
  <c r="AC113" i="1"/>
  <c r="AE113" i="1"/>
  <c r="AF113" i="1"/>
  <c r="AG113" i="1"/>
  <c r="CU113" i="1" s="1"/>
  <c r="T113" i="1" s="1"/>
  <c r="AH113" i="1"/>
  <c r="CV113" i="1" s="1"/>
  <c r="AI113" i="1"/>
  <c r="CW113" i="1" s="1"/>
  <c r="AJ113" i="1"/>
  <c r="CR113" i="1"/>
  <c r="Q113" i="1" s="1"/>
  <c r="CT113" i="1"/>
  <c r="CX113" i="1"/>
  <c r="W113" i="1" s="1"/>
  <c r="FR113" i="1"/>
  <c r="GL113" i="1"/>
  <c r="GN113" i="1"/>
  <c r="GO113" i="1"/>
  <c r="GV113" i="1"/>
  <c r="C114" i="1"/>
  <c r="D114" i="1"/>
  <c r="AC114" i="1"/>
  <c r="AE114" i="1"/>
  <c r="AF114" i="1"/>
  <c r="CT114" i="1" s="1"/>
  <c r="S114" i="1" s="1"/>
  <c r="AG114" i="1"/>
  <c r="CU114" i="1" s="1"/>
  <c r="T114" i="1" s="1"/>
  <c r="AH114" i="1"/>
  <c r="AI114" i="1"/>
  <c r="CW114" i="1" s="1"/>
  <c r="V114" i="1" s="1"/>
  <c r="AJ114" i="1"/>
  <c r="CX114" i="1" s="1"/>
  <c r="W114" i="1" s="1"/>
  <c r="CV114" i="1"/>
  <c r="U114" i="1" s="1"/>
  <c r="K285" i="5" s="1"/>
  <c r="FR114" i="1"/>
  <c r="GL114" i="1"/>
  <c r="GN114" i="1"/>
  <c r="GO114" i="1"/>
  <c r="GV114" i="1"/>
  <c r="GX114" i="1" s="1"/>
  <c r="AC115" i="1"/>
  <c r="AE115" i="1"/>
  <c r="U287" i="5" s="1"/>
  <c r="AF115" i="1"/>
  <c r="AG115" i="1"/>
  <c r="CU115" i="1" s="1"/>
  <c r="T115" i="1" s="1"/>
  <c r="AH115" i="1"/>
  <c r="CV115" i="1" s="1"/>
  <c r="U115" i="1" s="1"/>
  <c r="AI115" i="1"/>
  <c r="CW115" i="1" s="1"/>
  <c r="V115" i="1" s="1"/>
  <c r="AJ115" i="1"/>
  <c r="CX115" i="1" s="1"/>
  <c r="W115" i="1" s="1"/>
  <c r="CR115" i="1"/>
  <c r="Q115" i="1" s="1"/>
  <c r="CT115" i="1"/>
  <c r="S115" i="1" s="1"/>
  <c r="CY115" i="1" s="1"/>
  <c r="X115" i="1" s="1"/>
  <c r="R287" i="5" s="1"/>
  <c r="CZ115" i="1"/>
  <c r="Y115" i="1" s="1"/>
  <c r="T287" i="5" s="1"/>
  <c r="FR115" i="1"/>
  <c r="GL115" i="1"/>
  <c r="GN115" i="1"/>
  <c r="GO115" i="1"/>
  <c r="GV115" i="1"/>
  <c r="GX115" i="1" s="1"/>
  <c r="AC116" i="1"/>
  <c r="AE116" i="1"/>
  <c r="U289" i="5" s="1"/>
  <c r="AF116" i="1"/>
  <c r="CT116" i="1" s="1"/>
  <c r="S116" i="1" s="1"/>
  <c r="AG116" i="1"/>
  <c r="CU116" i="1" s="1"/>
  <c r="T116" i="1" s="1"/>
  <c r="AH116" i="1"/>
  <c r="CV116" i="1" s="1"/>
  <c r="U116" i="1" s="1"/>
  <c r="AI116" i="1"/>
  <c r="CW116" i="1" s="1"/>
  <c r="V116" i="1" s="1"/>
  <c r="AJ116" i="1"/>
  <c r="CX116" i="1" s="1"/>
  <c r="W116" i="1" s="1"/>
  <c r="FR116" i="1"/>
  <c r="GL116" i="1"/>
  <c r="GO116" i="1"/>
  <c r="GP116" i="1"/>
  <c r="GV116" i="1"/>
  <c r="GX116" i="1" s="1"/>
  <c r="C117" i="1"/>
  <c r="D117" i="1"/>
  <c r="AC117" i="1"/>
  <c r="AE117" i="1"/>
  <c r="AF117" i="1"/>
  <c r="AG117" i="1"/>
  <c r="CU117" i="1" s="1"/>
  <c r="T117" i="1" s="1"/>
  <c r="AH117" i="1"/>
  <c r="CV117" i="1" s="1"/>
  <c r="U117" i="1" s="1"/>
  <c r="K300" i="5" s="1"/>
  <c r="AI117" i="1"/>
  <c r="CW117" i="1" s="1"/>
  <c r="V117" i="1" s="1"/>
  <c r="AJ117" i="1"/>
  <c r="CR117" i="1"/>
  <c r="Q117" i="1" s="1"/>
  <c r="J293" i="5" s="1"/>
  <c r="CT117" i="1"/>
  <c r="S117" i="1" s="1"/>
  <c r="J292" i="5" s="1"/>
  <c r="CX117" i="1"/>
  <c r="W117" i="1" s="1"/>
  <c r="FR117" i="1"/>
  <c r="GL117" i="1"/>
  <c r="GN117" i="1"/>
  <c r="GO117" i="1"/>
  <c r="GV117" i="1"/>
  <c r="GX117" i="1" s="1"/>
  <c r="I118" i="1"/>
  <c r="AC118" i="1"/>
  <c r="AE118" i="1"/>
  <c r="CS118" i="1" s="1"/>
  <c r="AF118" i="1"/>
  <c r="AG118" i="1"/>
  <c r="CU118" i="1" s="1"/>
  <c r="AH118" i="1"/>
  <c r="CV118" i="1" s="1"/>
  <c r="AI118" i="1"/>
  <c r="AJ118" i="1"/>
  <c r="CX118" i="1" s="1"/>
  <c r="CQ118" i="1"/>
  <c r="CW118" i="1"/>
  <c r="FR118" i="1"/>
  <c r="GL118" i="1"/>
  <c r="GN118" i="1"/>
  <c r="GO118" i="1"/>
  <c r="GV118" i="1"/>
  <c r="C119" i="1"/>
  <c r="D119" i="1"/>
  <c r="AC119" i="1"/>
  <c r="CQ119" i="1" s="1"/>
  <c r="P119" i="1" s="1"/>
  <c r="AE119" i="1"/>
  <c r="AF119" i="1"/>
  <c r="AG119" i="1"/>
  <c r="AH119" i="1"/>
  <c r="CV119" i="1" s="1"/>
  <c r="U119" i="1" s="1"/>
  <c r="K310" i="5" s="1"/>
  <c r="AI119" i="1"/>
  <c r="CW119" i="1" s="1"/>
  <c r="V119" i="1" s="1"/>
  <c r="AJ119" i="1"/>
  <c r="CX119" i="1" s="1"/>
  <c r="W119" i="1" s="1"/>
  <c r="CU119" i="1"/>
  <c r="T119" i="1" s="1"/>
  <c r="FR119" i="1"/>
  <c r="GL119" i="1"/>
  <c r="GN119" i="1"/>
  <c r="GO119" i="1"/>
  <c r="GV119" i="1"/>
  <c r="GX119" i="1" s="1"/>
  <c r="AC120" i="1"/>
  <c r="AE120" i="1"/>
  <c r="U312" i="5" s="1"/>
  <c r="AF120" i="1"/>
  <c r="AG120" i="1"/>
  <c r="AH120" i="1"/>
  <c r="CV120" i="1" s="1"/>
  <c r="U120" i="1" s="1"/>
  <c r="AI120" i="1"/>
  <c r="CW120" i="1" s="1"/>
  <c r="V120" i="1" s="1"/>
  <c r="AJ120" i="1"/>
  <c r="CX120" i="1" s="1"/>
  <c r="W120" i="1" s="1"/>
  <c r="CQ120" i="1"/>
  <c r="P120" i="1" s="1"/>
  <c r="CU120" i="1"/>
  <c r="T120" i="1" s="1"/>
  <c r="FR120" i="1"/>
  <c r="GL120" i="1"/>
  <c r="GN120" i="1"/>
  <c r="GO120" i="1"/>
  <c r="GV120" i="1"/>
  <c r="GX120" i="1"/>
  <c r="AC121" i="1"/>
  <c r="AD121" i="1"/>
  <c r="AE121" i="1"/>
  <c r="U314" i="5" s="1"/>
  <c r="AF121" i="1"/>
  <c r="AG121" i="1"/>
  <c r="CU121" i="1" s="1"/>
  <c r="T121" i="1" s="1"/>
  <c r="AH121" i="1"/>
  <c r="CV121" i="1" s="1"/>
  <c r="U121" i="1" s="1"/>
  <c r="AI121" i="1"/>
  <c r="AJ121" i="1"/>
  <c r="CX121" i="1" s="1"/>
  <c r="W121" i="1" s="1"/>
  <c r="CQ121" i="1"/>
  <c r="P121" i="1" s="1"/>
  <c r="CR121" i="1"/>
  <c r="Q121" i="1" s="1"/>
  <c r="CS121" i="1"/>
  <c r="CW121" i="1"/>
  <c r="V121" i="1" s="1"/>
  <c r="FR121" i="1"/>
  <c r="GL121" i="1"/>
  <c r="GO121" i="1"/>
  <c r="GP121" i="1"/>
  <c r="GV121" i="1"/>
  <c r="GX121" i="1" s="1"/>
  <c r="C122" i="1"/>
  <c r="D122" i="1"/>
  <c r="AC122" i="1"/>
  <c r="AE122" i="1"/>
  <c r="U316" i="5" s="1"/>
  <c r="AF122" i="1"/>
  <c r="AG122" i="1"/>
  <c r="AH122" i="1"/>
  <c r="CV122" i="1" s="1"/>
  <c r="U122" i="1" s="1"/>
  <c r="K325" i="5" s="1"/>
  <c r="AI122" i="1"/>
  <c r="CW122" i="1" s="1"/>
  <c r="V122" i="1" s="1"/>
  <c r="AJ122" i="1"/>
  <c r="CX122" i="1" s="1"/>
  <c r="W122" i="1" s="1"/>
  <c r="CQ122" i="1"/>
  <c r="P122" i="1" s="1"/>
  <c r="J320" i="5" s="1"/>
  <c r="CU122" i="1"/>
  <c r="T122" i="1" s="1"/>
  <c r="FR122" i="1"/>
  <c r="GL122" i="1"/>
  <c r="GN122" i="1"/>
  <c r="GO122" i="1"/>
  <c r="GV122" i="1"/>
  <c r="GX122" i="1"/>
  <c r="I123" i="1"/>
  <c r="AC123" i="1"/>
  <c r="AE123" i="1"/>
  <c r="AF123" i="1"/>
  <c r="CT123" i="1" s="1"/>
  <c r="S123" i="1" s="1"/>
  <c r="AG123" i="1"/>
  <c r="CU123" i="1" s="1"/>
  <c r="T123" i="1" s="1"/>
  <c r="AH123" i="1"/>
  <c r="AI123" i="1"/>
  <c r="CW123" i="1" s="1"/>
  <c r="AJ123" i="1"/>
  <c r="CX123" i="1" s="1"/>
  <c r="W123" i="1" s="1"/>
  <c r="CV123" i="1"/>
  <c r="FR123" i="1"/>
  <c r="GL123" i="1"/>
  <c r="GN123" i="1"/>
  <c r="GO123" i="1"/>
  <c r="GV123" i="1"/>
  <c r="C124" i="1"/>
  <c r="D124" i="1"/>
  <c r="AC124" i="1"/>
  <c r="AE124" i="1"/>
  <c r="U327" i="5" s="1"/>
  <c r="AF124" i="1"/>
  <c r="AG124" i="1"/>
  <c r="CU124" i="1" s="1"/>
  <c r="T124" i="1" s="1"/>
  <c r="AH124" i="1"/>
  <c r="CV124" i="1" s="1"/>
  <c r="U124" i="1" s="1"/>
  <c r="K335" i="5" s="1"/>
  <c r="AI124" i="1"/>
  <c r="CW124" i="1" s="1"/>
  <c r="V124" i="1" s="1"/>
  <c r="AJ124" i="1"/>
  <c r="CX124" i="1" s="1"/>
  <c r="W124" i="1" s="1"/>
  <c r="FR124" i="1"/>
  <c r="GL124" i="1"/>
  <c r="GN124" i="1"/>
  <c r="GO124" i="1"/>
  <c r="GV124" i="1"/>
  <c r="GX124" i="1" s="1"/>
  <c r="AC125" i="1"/>
  <c r="AE125" i="1"/>
  <c r="AF125" i="1"/>
  <c r="CT125" i="1" s="1"/>
  <c r="S125" i="1" s="1"/>
  <c r="AG125" i="1"/>
  <c r="CU125" i="1" s="1"/>
  <c r="T125" i="1" s="1"/>
  <c r="AH125" i="1"/>
  <c r="CV125" i="1" s="1"/>
  <c r="U125" i="1" s="1"/>
  <c r="AI125" i="1"/>
  <c r="AJ125" i="1"/>
  <c r="CX125" i="1" s="1"/>
  <c r="W125" i="1" s="1"/>
  <c r="CR125" i="1"/>
  <c r="Q125" i="1" s="1"/>
  <c r="CS125" i="1"/>
  <c r="CW125" i="1"/>
  <c r="V125" i="1" s="1"/>
  <c r="FR125" i="1"/>
  <c r="GL125" i="1"/>
  <c r="GN125" i="1"/>
  <c r="GO125" i="1"/>
  <c r="GV125" i="1"/>
  <c r="GX125" i="1" s="1"/>
  <c r="AC126" i="1"/>
  <c r="AE126" i="1"/>
  <c r="AF126" i="1"/>
  <c r="CT126" i="1" s="1"/>
  <c r="S126" i="1" s="1"/>
  <c r="AG126" i="1"/>
  <c r="CU126" i="1" s="1"/>
  <c r="T126" i="1" s="1"/>
  <c r="AH126" i="1"/>
  <c r="AI126" i="1"/>
  <c r="CW126" i="1" s="1"/>
  <c r="V126" i="1" s="1"/>
  <c r="AJ126" i="1"/>
  <c r="CX126" i="1" s="1"/>
  <c r="W126" i="1" s="1"/>
  <c r="CV126" i="1"/>
  <c r="U126" i="1" s="1"/>
  <c r="FR126" i="1"/>
  <c r="GL126" i="1"/>
  <c r="GO126" i="1"/>
  <c r="GP126" i="1"/>
  <c r="GV126" i="1"/>
  <c r="GX126" i="1" s="1"/>
  <c r="C127" i="1"/>
  <c r="D127" i="1"/>
  <c r="AC127" i="1"/>
  <c r="CQ127" i="1" s="1"/>
  <c r="P127" i="1" s="1"/>
  <c r="J345" i="5" s="1"/>
  <c r="AE127" i="1"/>
  <c r="AF127" i="1"/>
  <c r="AG127" i="1"/>
  <c r="CU127" i="1" s="1"/>
  <c r="T127" i="1" s="1"/>
  <c r="AH127" i="1"/>
  <c r="AI127" i="1"/>
  <c r="CW127" i="1" s="1"/>
  <c r="V127" i="1" s="1"/>
  <c r="AJ127" i="1"/>
  <c r="CX127" i="1" s="1"/>
  <c r="W127" i="1" s="1"/>
  <c r="CV127" i="1"/>
  <c r="U127" i="1" s="1"/>
  <c r="K350" i="5" s="1"/>
  <c r="FR127" i="1"/>
  <c r="GL127" i="1"/>
  <c r="GN127" i="1"/>
  <c r="GO127" i="1"/>
  <c r="GV127" i="1"/>
  <c r="GX127" i="1" s="1"/>
  <c r="I128" i="1"/>
  <c r="AC128" i="1"/>
  <c r="AE128" i="1"/>
  <c r="AD128" i="1" s="1"/>
  <c r="AF128" i="1"/>
  <c r="CT128" i="1" s="1"/>
  <c r="S128" i="1" s="1"/>
  <c r="AG128" i="1"/>
  <c r="CU128" i="1" s="1"/>
  <c r="AH128" i="1"/>
  <c r="CV128" i="1" s="1"/>
  <c r="AI128" i="1"/>
  <c r="CW128" i="1" s="1"/>
  <c r="AJ128" i="1"/>
  <c r="CX128" i="1" s="1"/>
  <c r="W128" i="1" s="1"/>
  <c r="CS128" i="1"/>
  <c r="FR128" i="1"/>
  <c r="GL128" i="1"/>
  <c r="GN128" i="1"/>
  <c r="GO128" i="1"/>
  <c r="GV128" i="1"/>
  <c r="GX128" i="1" s="1"/>
  <c r="C129" i="1"/>
  <c r="D129" i="1"/>
  <c r="AC129" i="1"/>
  <c r="AE129" i="1"/>
  <c r="CS129" i="1" s="1"/>
  <c r="AF129" i="1"/>
  <c r="AG129" i="1"/>
  <c r="CU129" i="1" s="1"/>
  <c r="T129" i="1" s="1"/>
  <c r="AH129" i="1"/>
  <c r="AI129" i="1"/>
  <c r="CW129" i="1" s="1"/>
  <c r="V129" i="1" s="1"/>
  <c r="AJ129" i="1"/>
  <c r="CX129" i="1" s="1"/>
  <c r="W129" i="1" s="1"/>
  <c r="CQ129" i="1"/>
  <c r="P129" i="1" s="1"/>
  <c r="J356" i="5" s="1"/>
  <c r="CV129" i="1"/>
  <c r="U129" i="1" s="1"/>
  <c r="K360" i="5" s="1"/>
  <c r="FR129" i="1"/>
  <c r="GL129" i="1"/>
  <c r="GN129" i="1"/>
  <c r="GO129" i="1"/>
  <c r="GV129" i="1"/>
  <c r="GX129" i="1" s="1"/>
  <c r="AC130" i="1"/>
  <c r="CQ130" i="1" s="1"/>
  <c r="P130" i="1" s="1"/>
  <c r="J362" i="5" s="1"/>
  <c r="I363" i="5" s="1"/>
  <c r="AE130" i="1"/>
  <c r="AF130" i="1"/>
  <c r="AG130" i="1"/>
  <c r="CU130" i="1" s="1"/>
  <c r="T130" i="1" s="1"/>
  <c r="AH130" i="1"/>
  <c r="AI130" i="1"/>
  <c r="AJ130" i="1"/>
  <c r="CX130" i="1" s="1"/>
  <c r="W130" i="1" s="1"/>
  <c r="CR130" i="1"/>
  <c r="Q130" i="1" s="1"/>
  <c r="CS130" i="1"/>
  <c r="CV130" i="1"/>
  <c r="U130" i="1" s="1"/>
  <c r="CW130" i="1"/>
  <c r="V130" i="1" s="1"/>
  <c r="FR130" i="1"/>
  <c r="GL130" i="1"/>
  <c r="GN130" i="1"/>
  <c r="GO130" i="1"/>
  <c r="GV130" i="1"/>
  <c r="GX130" i="1" s="1"/>
  <c r="AC131" i="1"/>
  <c r="CQ131" i="1" s="1"/>
  <c r="P131" i="1" s="1"/>
  <c r="J364" i="5" s="1"/>
  <c r="I365" i="5" s="1"/>
  <c r="AE131" i="1"/>
  <c r="AF131" i="1"/>
  <c r="AG131" i="1"/>
  <c r="CU131" i="1" s="1"/>
  <c r="T131" i="1" s="1"/>
  <c r="AH131" i="1"/>
  <c r="CV131" i="1" s="1"/>
  <c r="U131" i="1" s="1"/>
  <c r="AI131" i="1"/>
  <c r="CW131" i="1" s="1"/>
  <c r="V131" i="1" s="1"/>
  <c r="AJ131" i="1"/>
  <c r="CX131" i="1" s="1"/>
  <c r="W131" i="1" s="1"/>
  <c r="CS131" i="1"/>
  <c r="FR131" i="1"/>
  <c r="GL131" i="1"/>
  <c r="GO131" i="1"/>
  <c r="GP131" i="1"/>
  <c r="GV131" i="1"/>
  <c r="GX131" i="1" s="1"/>
  <c r="B133" i="1"/>
  <c r="B79" i="1" s="1"/>
  <c r="C133" i="1"/>
  <c r="C79" i="1" s="1"/>
  <c r="D133" i="1"/>
  <c r="D79" i="1" s="1"/>
  <c r="F133" i="1"/>
  <c r="F79" i="1" s="1"/>
  <c r="G133" i="1"/>
  <c r="BX133" i="1"/>
  <c r="BX79" i="1" s="1"/>
  <c r="CK133" i="1"/>
  <c r="CL133" i="1"/>
  <c r="CL79" i="1" s="1"/>
  <c r="D164" i="1"/>
  <c r="E166" i="1"/>
  <c r="Z166" i="1"/>
  <c r="AA166" i="1"/>
  <c r="AM166" i="1"/>
  <c r="AN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C169" i="1"/>
  <c r="D169" i="1"/>
  <c r="AC169" i="1"/>
  <c r="CQ169" i="1" s="1"/>
  <c r="P169" i="1" s="1"/>
  <c r="J379" i="5" s="1"/>
  <c r="AE169" i="1"/>
  <c r="U375" i="5" s="1"/>
  <c r="AF169" i="1"/>
  <c r="AG169" i="1"/>
  <c r="CU169" i="1" s="1"/>
  <c r="T169" i="1" s="1"/>
  <c r="AH169" i="1"/>
  <c r="CV169" i="1" s="1"/>
  <c r="U169" i="1" s="1"/>
  <c r="K384" i="5" s="1"/>
  <c r="AI169" i="1"/>
  <c r="CW169" i="1" s="1"/>
  <c r="V169" i="1" s="1"/>
  <c r="AJ169" i="1"/>
  <c r="CX169" i="1" s="1"/>
  <c r="W169" i="1" s="1"/>
  <c r="CT169" i="1"/>
  <c r="S169" i="1" s="1"/>
  <c r="J376" i="5" s="1"/>
  <c r="FR169" i="1"/>
  <c r="GL169" i="1"/>
  <c r="GN169" i="1"/>
  <c r="GO169" i="1"/>
  <c r="GV169" i="1"/>
  <c r="GX169" i="1" s="1"/>
  <c r="I170" i="1"/>
  <c r="AC170" i="1"/>
  <c r="CQ170" i="1" s="1"/>
  <c r="AE170" i="1"/>
  <c r="CR170" i="1" s="1"/>
  <c r="Q170" i="1" s="1"/>
  <c r="AF170" i="1"/>
  <c r="AG170" i="1"/>
  <c r="CU170" i="1" s="1"/>
  <c r="T170" i="1" s="1"/>
  <c r="AH170" i="1"/>
  <c r="AI170" i="1"/>
  <c r="CW170" i="1" s="1"/>
  <c r="V170" i="1" s="1"/>
  <c r="AJ170" i="1"/>
  <c r="CX170" i="1" s="1"/>
  <c r="CV170" i="1"/>
  <c r="U170" i="1" s="1"/>
  <c r="FR170" i="1"/>
  <c r="GL170" i="1"/>
  <c r="GN170" i="1"/>
  <c r="GO170" i="1"/>
  <c r="GV170" i="1"/>
  <c r="GX170" i="1"/>
  <c r="C171" i="1"/>
  <c r="D171" i="1"/>
  <c r="AC171" i="1"/>
  <c r="AE171" i="1"/>
  <c r="AF171" i="1"/>
  <c r="AG171" i="1"/>
  <c r="AH171" i="1"/>
  <c r="CV171" i="1" s="1"/>
  <c r="U171" i="1" s="1"/>
  <c r="K394" i="5" s="1"/>
  <c r="AI171" i="1"/>
  <c r="CW171" i="1" s="1"/>
  <c r="V171" i="1" s="1"/>
  <c r="AJ171" i="1"/>
  <c r="CX171" i="1" s="1"/>
  <c r="W171" i="1" s="1"/>
  <c r="CQ171" i="1"/>
  <c r="P171" i="1" s="1"/>
  <c r="J390" i="5" s="1"/>
  <c r="CT171" i="1"/>
  <c r="S171" i="1" s="1"/>
  <c r="J387" i="5" s="1"/>
  <c r="CU171" i="1"/>
  <c r="T171" i="1" s="1"/>
  <c r="FR171" i="1"/>
  <c r="GL171" i="1"/>
  <c r="GN171" i="1"/>
  <c r="GO171" i="1"/>
  <c r="GV171" i="1"/>
  <c r="GX171" i="1" s="1"/>
  <c r="AC172" i="1"/>
  <c r="AE172" i="1"/>
  <c r="AD172" i="1" s="1"/>
  <c r="AF172" i="1"/>
  <c r="CT172" i="1" s="1"/>
  <c r="S172" i="1" s="1"/>
  <c r="AG172" i="1"/>
  <c r="CU172" i="1" s="1"/>
  <c r="T172" i="1" s="1"/>
  <c r="AH172" i="1"/>
  <c r="CV172" i="1" s="1"/>
  <c r="U172" i="1" s="1"/>
  <c r="AI172" i="1"/>
  <c r="CW172" i="1" s="1"/>
  <c r="V172" i="1" s="1"/>
  <c r="AJ172" i="1"/>
  <c r="CQ172" i="1"/>
  <c r="P172" i="1" s="1"/>
  <c r="CX172" i="1"/>
  <c r="W172" i="1" s="1"/>
  <c r="FR172" i="1"/>
  <c r="GL172" i="1"/>
  <c r="GN172" i="1"/>
  <c r="GO172" i="1"/>
  <c r="GV172" i="1"/>
  <c r="GX172" i="1" s="1"/>
  <c r="AC173" i="1"/>
  <c r="CQ173" i="1" s="1"/>
  <c r="P173" i="1" s="1"/>
  <c r="J398" i="5" s="1"/>
  <c r="I399" i="5" s="1"/>
  <c r="AE173" i="1"/>
  <c r="AF173" i="1"/>
  <c r="AG173" i="1"/>
  <c r="AH173" i="1"/>
  <c r="CV173" i="1" s="1"/>
  <c r="U173" i="1" s="1"/>
  <c r="AI173" i="1"/>
  <c r="CW173" i="1" s="1"/>
  <c r="V173" i="1" s="1"/>
  <c r="AJ173" i="1"/>
  <c r="CX173" i="1" s="1"/>
  <c r="W173" i="1" s="1"/>
  <c r="CT173" i="1"/>
  <c r="S173" i="1" s="1"/>
  <c r="CU173" i="1"/>
  <c r="T173" i="1" s="1"/>
  <c r="FR173" i="1"/>
  <c r="GL173" i="1"/>
  <c r="GO173" i="1"/>
  <c r="GP173" i="1"/>
  <c r="GV173" i="1"/>
  <c r="GX173" i="1" s="1"/>
  <c r="C174" i="1"/>
  <c r="D174" i="1"/>
  <c r="AC174" i="1"/>
  <c r="CQ174" i="1" s="1"/>
  <c r="P174" i="1" s="1"/>
  <c r="J404" i="5" s="1"/>
  <c r="AE174" i="1"/>
  <c r="CR174" i="1" s="1"/>
  <c r="Q174" i="1" s="1"/>
  <c r="J402" i="5" s="1"/>
  <c r="AF174" i="1"/>
  <c r="AG174" i="1"/>
  <c r="CU174" i="1" s="1"/>
  <c r="T174" i="1" s="1"/>
  <c r="AH174" i="1"/>
  <c r="AI174" i="1"/>
  <c r="CW174" i="1" s="1"/>
  <c r="V174" i="1" s="1"/>
  <c r="AJ174" i="1"/>
  <c r="CX174" i="1" s="1"/>
  <c r="W174" i="1" s="1"/>
  <c r="CV174" i="1"/>
  <c r="U174" i="1" s="1"/>
  <c r="K409" i="5" s="1"/>
  <c r="FR174" i="1"/>
  <c r="GL174" i="1"/>
  <c r="GN174" i="1"/>
  <c r="GO174" i="1"/>
  <c r="GV174" i="1"/>
  <c r="GX174" i="1" s="1"/>
  <c r="I175" i="1"/>
  <c r="AC175" i="1"/>
  <c r="CQ175" i="1" s="1"/>
  <c r="P175" i="1" s="1"/>
  <c r="AE175" i="1"/>
  <c r="AF175" i="1"/>
  <c r="AG175" i="1"/>
  <c r="CU175" i="1" s="1"/>
  <c r="T175" i="1" s="1"/>
  <c r="AH175" i="1"/>
  <c r="CV175" i="1" s="1"/>
  <c r="U175" i="1" s="1"/>
  <c r="AI175" i="1"/>
  <c r="CW175" i="1" s="1"/>
  <c r="AJ175" i="1"/>
  <c r="CX175" i="1" s="1"/>
  <c r="CR175" i="1"/>
  <c r="Q175" i="1" s="1"/>
  <c r="FR175" i="1"/>
  <c r="GL175" i="1"/>
  <c r="GN175" i="1"/>
  <c r="GO175" i="1"/>
  <c r="GV175" i="1"/>
  <c r="GX175" i="1" s="1"/>
  <c r="C176" i="1"/>
  <c r="D176" i="1"/>
  <c r="AC176" i="1"/>
  <c r="CQ176" i="1" s="1"/>
  <c r="P176" i="1" s="1"/>
  <c r="J415" i="5" s="1"/>
  <c r="AE176" i="1"/>
  <c r="U411" i="5" s="1"/>
  <c r="AF176" i="1"/>
  <c r="AG176" i="1"/>
  <c r="CU176" i="1" s="1"/>
  <c r="T176" i="1" s="1"/>
  <c r="AH176" i="1"/>
  <c r="CV176" i="1" s="1"/>
  <c r="U176" i="1" s="1"/>
  <c r="K419" i="5" s="1"/>
  <c r="AI176" i="1"/>
  <c r="CW176" i="1" s="1"/>
  <c r="V176" i="1" s="1"/>
  <c r="AJ176" i="1"/>
  <c r="CX176" i="1" s="1"/>
  <c r="W176" i="1" s="1"/>
  <c r="CT176" i="1"/>
  <c r="S176" i="1" s="1"/>
  <c r="J412" i="5" s="1"/>
  <c r="FR176" i="1"/>
  <c r="GL176" i="1"/>
  <c r="GN176" i="1"/>
  <c r="GO176" i="1"/>
  <c r="GV176" i="1"/>
  <c r="GX176" i="1"/>
  <c r="AC177" i="1"/>
  <c r="CQ177" i="1" s="1"/>
  <c r="P177" i="1" s="1"/>
  <c r="J421" i="5" s="1"/>
  <c r="I422" i="5" s="1"/>
  <c r="AE177" i="1"/>
  <c r="U421" i="5" s="1"/>
  <c r="AF177" i="1"/>
  <c r="AG177" i="1"/>
  <c r="CU177" i="1" s="1"/>
  <c r="T177" i="1" s="1"/>
  <c r="AH177" i="1"/>
  <c r="CV177" i="1" s="1"/>
  <c r="U177" i="1" s="1"/>
  <c r="AI177" i="1"/>
  <c r="AJ177" i="1"/>
  <c r="CX177" i="1" s="1"/>
  <c r="W177" i="1" s="1"/>
  <c r="CW177" i="1"/>
  <c r="V177" i="1" s="1"/>
  <c r="FR177" i="1"/>
  <c r="GL177" i="1"/>
  <c r="GN177" i="1"/>
  <c r="GO177" i="1"/>
  <c r="GV177" i="1"/>
  <c r="GX177" i="1"/>
  <c r="AC178" i="1"/>
  <c r="CQ178" i="1" s="1"/>
  <c r="P178" i="1" s="1"/>
  <c r="J423" i="5" s="1"/>
  <c r="I424" i="5" s="1"/>
  <c r="AD178" i="1"/>
  <c r="AE178" i="1"/>
  <c r="U423" i="5" s="1"/>
  <c r="AF178" i="1"/>
  <c r="CT178" i="1" s="1"/>
  <c r="S178" i="1" s="1"/>
  <c r="AG178" i="1"/>
  <c r="CU178" i="1" s="1"/>
  <c r="T178" i="1" s="1"/>
  <c r="AH178" i="1"/>
  <c r="CV178" i="1" s="1"/>
  <c r="U178" i="1" s="1"/>
  <c r="AI178" i="1"/>
  <c r="AJ178" i="1"/>
  <c r="CR178" i="1"/>
  <c r="Q178" i="1" s="1"/>
  <c r="CS178" i="1"/>
  <c r="CW178" i="1"/>
  <c r="V178" i="1" s="1"/>
  <c r="CX178" i="1"/>
  <c r="W178" i="1" s="1"/>
  <c r="FR178" i="1"/>
  <c r="GL178" i="1"/>
  <c r="GO178" i="1"/>
  <c r="GP178" i="1"/>
  <c r="GV178" i="1"/>
  <c r="GX178" i="1" s="1"/>
  <c r="C179" i="1"/>
  <c r="D179" i="1"/>
  <c r="AC179" i="1"/>
  <c r="CQ179" i="1" s="1"/>
  <c r="P179" i="1" s="1"/>
  <c r="AE179" i="1"/>
  <c r="AF179" i="1"/>
  <c r="AG179" i="1"/>
  <c r="CU179" i="1" s="1"/>
  <c r="T179" i="1" s="1"/>
  <c r="AH179" i="1"/>
  <c r="AI179" i="1"/>
  <c r="AJ179" i="1"/>
  <c r="CX179" i="1" s="1"/>
  <c r="W179" i="1" s="1"/>
  <c r="CR179" i="1"/>
  <c r="Q179" i="1" s="1"/>
  <c r="J427" i="5" s="1"/>
  <c r="CS179" i="1"/>
  <c r="CV179" i="1"/>
  <c r="U179" i="1" s="1"/>
  <c r="K434" i="5" s="1"/>
  <c r="CW179" i="1"/>
  <c r="V179" i="1" s="1"/>
  <c r="FR179" i="1"/>
  <c r="GL179" i="1"/>
  <c r="GN179" i="1"/>
  <c r="GO179" i="1"/>
  <c r="GV179" i="1"/>
  <c r="GX179" i="1" s="1"/>
  <c r="I180" i="1"/>
  <c r="AC180" i="1"/>
  <c r="AE180" i="1"/>
  <c r="CR180" i="1" s="1"/>
  <c r="AF180" i="1"/>
  <c r="CT180" i="1" s="1"/>
  <c r="AG180" i="1"/>
  <c r="CU180" i="1" s="1"/>
  <c r="T180" i="1" s="1"/>
  <c r="AH180" i="1"/>
  <c r="AI180" i="1"/>
  <c r="CW180" i="1" s="1"/>
  <c r="AJ180" i="1"/>
  <c r="CX180" i="1" s="1"/>
  <c r="CQ180" i="1"/>
  <c r="P180" i="1" s="1"/>
  <c r="CV180" i="1"/>
  <c r="U180" i="1" s="1"/>
  <c r="FR180" i="1"/>
  <c r="GL180" i="1"/>
  <c r="GN180" i="1"/>
  <c r="GO180" i="1"/>
  <c r="GV180" i="1"/>
  <c r="C181" i="1"/>
  <c r="D181" i="1"/>
  <c r="AC181" i="1"/>
  <c r="AE181" i="1"/>
  <c r="AF181" i="1"/>
  <c r="CT181" i="1" s="1"/>
  <c r="S181" i="1" s="1"/>
  <c r="J437" i="5" s="1"/>
  <c r="AG181" i="1"/>
  <c r="CU181" i="1" s="1"/>
  <c r="T181" i="1" s="1"/>
  <c r="AH181" i="1"/>
  <c r="CV181" i="1" s="1"/>
  <c r="U181" i="1" s="1"/>
  <c r="K444" i="5" s="1"/>
  <c r="AI181" i="1"/>
  <c r="AJ181" i="1"/>
  <c r="CX181" i="1" s="1"/>
  <c r="W181" i="1" s="1"/>
  <c r="CR181" i="1"/>
  <c r="Q181" i="1" s="1"/>
  <c r="J438" i="5" s="1"/>
  <c r="CS181" i="1"/>
  <c r="CW181" i="1"/>
  <c r="V181" i="1" s="1"/>
  <c r="FR181" i="1"/>
  <c r="GL181" i="1"/>
  <c r="GN181" i="1"/>
  <c r="GO181" i="1"/>
  <c r="GV181" i="1"/>
  <c r="GX181" i="1"/>
  <c r="AC182" i="1"/>
  <c r="CQ182" i="1" s="1"/>
  <c r="P182" i="1" s="1"/>
  <c r="AE182" i="1"/>
  <c r="CS182" i="1" s="1"/>
  <c r="AF182" i="1"/>
  <c r="AG182" i="1"/>
  <c r="CU182" i="1" s="1"/>
  <c r="T182" i="1" s="1"/>
  <c r="AH182" i="1"/>
  <c r="CV182" i="1" s="1"/>
  <c r="U182" i="1" s="1"/>
  <c r="AI182" i="1"/>
  <c r="CW182" i="1" s="1"/>
  <c r="V182" i="1" s="1"/>
  <c r="AJ182" i="1"/>
  <c r="CR182" i="1"/>
  <c r="Q182" i="1" s="1"/>
  <c r="CT182" i="1"/>
  <c r="S182" i="1" s="1"/>
  <c r="CX182" i="1"/>
  <c r="W182" i="1" s="1"/>
  <c r="FR182" i="1"/>
  <c r="GL182" i="1"/>
  <c r="GN182" i="1"/>
  <c r="GO182" i="1"/>
  <c r="GV182" i="1"/>
  <c r="GX182" i="1" s="1"/>
  <c r="AC183" i="1"/>
  <c r="CQ183" i="1" s="1"/>
  <c r="P183" i="1" s="1"/>
  <c r="J448" i="5" s="1"/>
  <c r="I449" i="5" s="1"/>
  <c r="AE183" i="1"/>
  <c r="CR183" i="1" s="1"/>
  <c r="Q183" i="1" s="1"/>
  <c r="AF183" i="1"/>
  <c r="AG183" i="1"/>
  <c r="CU183" i="1" s="1"/>
  <c r="T183" i="1" s="1"/>
  <c r="AH183" i="1"/>
  <c r="CV183" i="1" s="1"/>
  <c r="U183" i="1" s="1"/>
  <c r="AI183" i="1"/>
  <c r="CW183" i="1" s="1"/>
  <c r="V183" i="1" s="1"/>
  <c r="AJ183" i="1"/>
  <c r="CX183" i="1" s="1"/>
  <c r="W183" i="1" s="1"/>
  <c r="FR183" i="1"/>
  <c r="GL183" i="1"/>
  <c r="GO183" i="1"/>
  <c r="GP183" i="1"/>
  <c r="GV183" i="1"/>
  <c r="GX183" i="1" s="1"/>
  <c r="C184" i="1"/>
  <c r="D184" i="1"/>
  <c r="AC184" i="1"/>
  <c r="AE184" i="1"/>
  <c r="AD184" i="1" s="1"/>
  <c r="AF184" i="1"/>
  <c r="AG184" i="1"/>
  <c r="CU184" i="1" s="1"/>
  <c r="T184" i="1" s="1"/>
  <c r="AH184" i="1"/>
  <c r="CV184" i="1" s="1"/>
  <c r="U184" i="1" s="1"/>
  <c r="K459" i="5" s="1"/>
  <c r="AI184" i="1"/>
  <c r="CW184" i="1" s="1"/>
  <c r="V184" i="1" s="1"/>
  <c r="AJ184" i="1"/>
  <c r="CQ184" i="1"/>
  <c r="P184" i="1" s="1"/>
  <c r="CT184" i="1"/>
  <c r="S184" i="1" s="1"/>
  <c r="J451" i="5" s="1"/>
  <c r="CX184" i="1"/>
  <c r="W184" i="1" s="1"/>
  <c r="CY184" i="1"/>
  <c r="X184" i="1" s="1"/>
  <c r="R450" i="5" s="1"/>
  <c r="FR184" i="1"/>
  <c r="GL184" i="1"/>
  <c r="GN184" i="1"/>
  <c r="GO184" i="1"/>
  <c r="GV184" i="1"/>
  <c r="GX184" i="1" s="1"/>
  <c r="I185" i="1"/>
  <c r="AC185" i="1"/>
  <c r="CQ185" i="1" s="1"/>
  <c r="AE185" i="1"/>
  <c r="AD185" i="1" s="1"/>
  <c r="AF185" i="1"/>
  <c r="AG185" i="1"/>
  <c r="AH185" i="1"/>
  <c r="CV185" i="1" s="1"/>
  <c r="AI185" i="1"/>
  <c r="CW185" i="1" s="1"/>
  <c r="V185" i="1" s="1"/>
  <c r="AJ185" i="1"/>
  <c r="CX185" i="1" s="1"/>
  <c r="W185" i="1" s="1"/>
  <c r="CS185" i="1"/>
  <c r="CU185" i="1"/>
  <c r="T185" i="1" s="1"/>
  <c r="FR185" i="1"/>
  <c r="GL185" i="1"/>
  <c r="GN185" i="1"/>
  <c r="GO185" i="1"/>
  <c r="GV185" i="1"/>
  <c r="C186" i="1"/>
  <c r="D186" i="1"/>
  <c r="AC186" i="1"/>
  <c r="AE186" i="1"/>
  <c r="CS186" i="1" s="1"/>
  <c r="AF186" i="1"/>
  <c r="AG186" i="1"/>
  <c r="CU186" i="1" s="1"/>
  <c r="T186" i="1" s="1"/>
  <c r="AH186" i="1"/>
  <c r="CV186" i="1" s="1"/>
  <c r="U186" i="1" s="1"/>
  <c r="K469" i="5" s="1"/>
  <c r="AI186" i="1"/>
  <c r="CW186" i="1" s="1"/>
  <c r="V186" i="1" s="1"/>
  <c r="AJ186" i="1"/>
  <c r="CX186" i="1" s="1"/>
  <c r="W186" i="1" s="1"/>
  <c r="CQ186" i="1"/>
  <c r="P186" i="1" s="1"/>
  <c r="J465" i="5" s="1"/>
  <c r="FR186" i="1"/>
  <c r="GL186" i="1"/>
  <c r="GN186" i="1"/>
  <c r="GO186" i="1"/>
  <c r="GV186" i="1"/>
  <c r="GX186" i="1" s="1"/>
  <c r="AC187" i="1"/>
  <c r="AE187" i="1"/>
  <c r="AF187" i="1"/>
  <c r="AG187" i="1"/>
  <c r="CU187" i="1" s="1"/>
  <c r="T187" i="1" s="1"/>
  <c r="AH187" i="1"/>
  <c r="CV187" i="1" s="1"/>
  <c r="U187" i="1" s="1"/>
  <c r="AI187" i="1"/>
  <c r="CW187" i="1" s="1"/>
  <c r="V187" i="1" s="1"/>
  <c r="AJ187" i="1"/>
  <c r="CX187" i="1" s="1"/>
  <c r="W187" i="1" s="1"/>
  <c r="CR187" i="1"/>
  <c r="Q187" i="1" s="1"/>
  <c r="CT187" i="1"/>
  <c r="S187" i="1" s="1"/>
  <c r="FR187" i="1"/>
  <c r="GL187" i="1"/>
  <c r="GN187" i="1"/>
  <c r="GO187" i="1"/>
  <c r="GV187" i="1"/>
  <c r="GX187" i="1" s="1"/>
  <c r="AC188" i="1"/>
  <c r="AE188" i="1"/>
  <c r="AF188" i="1"/>
  <c r="AG188" i="1"/>
  <c r="CU188" i="1" s="1"/>
  <c r="T188" i="1" s="1"/>
  <c r="AH188" i="1"/>
  <c r="CV188" i="1" s="1"/>
  <c r="U188" i="1" s="1"/>
  <c r="AI188" i="1"/>
  <c r="CW188" i="1" s="1"/>
  <c r="V188" i="1" s="1"/>
  <c r="AJ188" i="1"/>
  <c r="CR188" i="1"/>
  <c r="Q188" i="1" s="1"/>
  <c r="CT188" i="1"/>
  <c r="S188" i="1" s="1"/>
  <c r="CX188" i="1"/>
  <c r="W188" i="1" s="1"/>
  <c r="FR188" i="1"/>
  <c r="GL188" i="1"/>
  <c r="GO188" i="1"/>
  <c r="GP188" i="1"/>
  <c r="GV188" i="1"/>
  <c r="GX188" i="1" s="1"/>
  <c r="C189" i="1"/>
  <c r="D189" i="1"/>
  <c r="AC189" i="1"/>
  <c r="CQ189" i="1" s="1"/>
  <c r="P189" i="1" s="1"/>
  <c r="J479" i="5" s="1"/>
  <c r="AE189" i="1"/>
  <c r="CR189" i="1" s="1"/>
  <c r="Q189" i="1" s="1"/>
  <c r="J477" i="5" s="1"/>
  <c r="AF189" i="1"/>
  <c r="CT189" i="1" s="1"/>
  <c r="S189" i="1" s="1"/>
  <c r="J476" i="5" s="1"/>
  <c r="AG189" i="1"/>
  <c r="CU189" i="1" s="1"/>
  <c r="T189" i="1" s="1"/>
  <c r="AH189" i="1"/>
  <c r="CV189" i="1" s="1"/>
  <c r="U189" i="1" s="1"/>
  <c r="K484" i="5" s="1"/>
  <c r="AI189" i="1"/>
  <c r="CW189" i="1" s="1"/>
  <c r="V189" i="1" s="1"/>
  <c r="AJ189" i="1"/>
  <c r="CX189" i="1"/>
  <c r="W189" i="1" s="1"/>
  <c r="FR189" i="1"/>
  <c r="GL189" i="1"/>
  <c r="GN189" i="1"/>
  <c r="GO189" i="1"/>
  <c r="GV189" i="1"/>
  <c r="GX189" i="1" s="1"/>
  <c r="I190" i="1"/>
  <c r="AC190" i="1"/>
  <c r="AD190" i="1"/>
  <c r="AE190" i="1"/>
  <c r="AF190" i="1"/>
  <c r="AG190" i="1"/>
  <c r="CU190" i="1" s="1"/>
  <c r="AH190" i="1"/>
  <c r="CV190" i="1" s="1"/>
  <c r="U190" i="1" s="1"/>
  <c r="AI190" i="1"/>
  <c r="AJ190" i="1"/>
  <c r="CX190" i="1" s="1"/>
  <c r="W190" i="1" s="1"/>
  <c r="CQ190" i="1"/>
  <c r="P190" i="1" s="1"/>
  <c r="CR190" i="1"/>
  <c r="Q190" i="1" s="1"/>
  <c r="CS190" i="1"/>
  <c r="CW190" i="1"/>
  <c r="V190" i="1" s="1"/>
  <c r="FR190" i="1"/>
  <c r="GL190" i="1"/>
  <c r="GN190" i="1"/>
  <c r="GO190" i="1"/>
  <c r="GV190" i="1"/>
  <c r="GX190" i="1" s="1"/>
  <c r="C191" i="1"/>
  <c r="D191" i="1"/>
  <c r="AC191" i="1"/>
  <c r="AE191" i="1"/>
  <c r="U486" i="5" s="1"/>
  <c r="AF191" i="1"/>
  <c r="AG191" i="1"/>
  <c r="AH191" i="1"/>
  <c r="CV191" i="1" s="1"/>
  <c r="U191" i="1" s="1"/>
  <c r="K494" i="5" s="1"/>
  <c r="AI191" i="1"/>
  <c r="CW191" i="1" s="1"/>
  <c r="V191" i="1" s="1"/>
  <c r="AJ191" i="1"/>
  <c r="CX191" i="1" s="1"/>
  <c r="W191" i="1" s="1"/>
  <c r="CQ191" i="1"/>
  <c r="P191" i="1" s="1"/>
  <c r="CS191" i="1"/>
  <c r="CU191" i="1"/>
  <c r="T191" i="1" s="1"/>
  <c r="FR191" i="1"/>
  <c r="GL191" i="1"/>
  <c r="GN191" i="1"/>
  <c r="GO191" i="1"/>
  <c r="GV191" i="1"/>
  <c r="GX191" i="1"/>
  <c r="AC192" i="1"/>
  <c r="AD192" i="1"/>
  <c r="AE192" i="1"/>
  <c r="U496" i="5" s="1"/>
  <c r="AF192" i="1"/>
  <c r="AG192" i="1"/>
  <c r="CU192" i="1" s="1"/>
  <c r="T192" i="1" s="1"/>
  <c r="AH192" i="1"/>
  <c r="CV192" i="1" s="1"/>
  <c r="U192" i="1" s="1"/>
  <c r="AI192" i="1"/>
  <c r="AJ192" i="1"/>
  <c r="CX192" i="1" s="1"/>
  <c r="W192" i="1" s="1"/>
  <c r="CQ192" i="1"/>
  <c r="P192" i="1" s="1"/>
  <c r="J496" i="5" s="1"/>
  <c r="I497" i="5" s="1"/>
  <c r="CR192" i="1"/>
  <c r="Q192" i="1" s="1"/>
  <c r="CS192" i="1"/>
  <c r="CW192" i="1"/>
  <c r="V192" i="1" s="1"/>
  <c r="FR192" i="1"/>
  <c r="GL192" i="1"/>
  <c r="GN192" i="1"/>
  <c r="GO192" i="1"/>
  <c r="GV192" i="1"/>
  <c r="GX192" i="1" s="1"/>
  <c r="AC193" i="1"/>
  <c r="AD193" i="1"/>
  <c r="AE193" i="1"/>
  <c r="U498" i="5" s="1"/>
  <c r="AF193" i="1"/>
  <c r="AG193" i="1"/>
  <c r="CU193" i="1" s="1"/>
  <c r="T193" i="1" s="1"/>
  <c r="AH193" i="1"/>
  <c r="CV193" i="1" s="1"/>
  <c r="U193" i="1" s="1"/>
  <c r="AI193" i="1"/>
  <c r="AJ193" i="1"/>
  <c r="CX193" i="1" s="1"/>
  <c r="W193" i="1" s="1"/>
  <c r="CQ193" i="1"/>
  <c r="P193" i="1" s="1"/>
  <c r="J498" i="5" s="1"/>
  <c r="I499" i="5" s="1"/>
  <c r="CR193" i="1"/>
  <c r="Q193" i="1" s="1"/>
  <c r="CS193" i="1"/>
  <c r="CW193" i="1"/>
  <c r="V193" i="1" s="1"/>
  <c r="FR193" i="1"/>
  <c r="GL193" i="1"/>
  <c r="GO193" i="1"/>
  <c r="GP193" i="1"/>
  <c r="GV193" i="1"/>
  <c r="GX193" i="1" s="1"/>
  <c r="C194" i="1"/>
  <c r="D194" i="1"/>
  <c r="AC194" i="1"/>
  <c r="AD194" i="1"/>
  <c r="AE194" i="1"/>
  <c r="U500" i="5" s="1"/>
  <c r="AF194" i="1"/>
  <c r="AG194" i="1"/>
  <c r="CU194" i="1" s="1"/>
  <c r="T194" i="1" s="1"/>
  <c r="AH194" i="1"/>
  <c r="CV194" i="1" s="1"/>
  <c r="U194" i="1" s="1"/>
  <c r="K509" i="5" s="1"/>
  <c r="AI194" i="1"/>
  <c r="AJ194" i="1"/>
  <c r="CX194" i="1" s="1"/>
  <c r="W194" i="1" s="1"/>
  <c r="CQ194" i="1"/>
  <c r="P194" i="1" s="1"/>
  <c r="J504" i="5" s="1"/>
  <c r="CR194" i="1"/>
  <c r="Q194" i="1" s="1"/>
  <c r="J502" i="5" s="1"/>
  <c r="CS194" i="1"/>
  <c r="CW194" i="1"/>
  <c r="V194" i="1" s="1"/>
  <c r="FR194" i="1"/>
  <c r="GL194" i="1"/>
  <c r="GN194" i="1"/>
  <c r="GO194" i="1"/>
  <c r="GV194" i="1"/>
  <c r="GX194" i="1" s="1"/>
  <c r="I195" i="1"/>
  <c r="AC195" i="1"/>
  <c r="AE195" i="1"/>
  <c r="AF195" i="1"/>
  <c r="AG195" i="1"/>
  <c r="CU195" i="1" s="1"/>
  <c r="T195" i="1" s="1"/>
  <c r="AH195" i="1"/>
  <c r="CV195" i="1" s="1"/>
  <c r="AI195" i="1"/>
  <c r="CW195" i="1" s="1"/>
  <c r="AJ195" i="1"/>
  <c r="CR195" i="1"/>
  <c r="Q195" i="1" s="1"/>
  <c r="CT195" i="1"/>
  <c r="CX195" i="1"/>
  <c r="FR195" i="1"/>
  <c r="GL195" i="1"/>
  <c r="GN195" i="1"/>
  <c r="GO195" i="1"/>
  <c r="GV195" i="1"/>
  <c r="C196" i="1"/>
  <c r="D196" i="1"/>
  <c r="AC196" i="1"/>
  <c r="CQ196" i="1" s="1"/>
  <c r="P196" i="1" s="1"/>
  <c r="J515" i="5" s="1"/>
  <c r="AE196" i="1"/>
  <c r="CR196" i="1" s="1"/>
  <c r="Q196" i="1" s="1"/>
  <c r="J513" i="5" s="1"/>
  <c r="AF196" i="1"/>
  <c r="CT196" i="1" s="1"/>
  <c r="S196" i="1" s="1"/>
  <c r="J512" i="5" s="1"/>
  <c r="AG196" i="1"/>
  <c r="CU196" i="1" s="1"/>
  <c r="T196" i="1" s="1"/>
  <c r="AH196" i="1"/>
  <c r="CV196" i="1" s="1"/>
  <c r="U196" i="1" s="1"/>
  <c r="K519" i="5" s="1"/>
  <c r="AI196" i="1"/>
  <c r="CW196" i="1" s="1"/>
  <c r="V196" i="1" s="1"/>
  <c r="AJ196" i="1"/>
  <c r="CX196" i="1"/>
  <c r="W196" i="1" s="1"/>
  <c r="FR196" i="1"/>
  <c r="GL196" i="1"/>
  <c r="GN196" i="1"/>
  <c r="GO196" i="1"/>
  <c r="GV196" i="1"/>
  <c r="GX196" i="1" s="1"/>
  <c r="AC197" i="1"/>
  <c r="CQ197" i="1" s="1"/>
  <c r="P197" i="1" s="1"/>
  <c r="J521" i="5" s="1"/>
  <c r="I522" i="5" s="1"/>
  <c r="AE197" i="1"/>
  <c r="CR197" i="1" s="1"/>
  <c r="Q197" i="1" s="1"/>
  <c r="AF197" i="1"/>
  <c r="CT197" i="1" s="1"/>
  <c r="S197" i="1" s="1"/>
  <c r="AG197" i="1"/>
  <c r="CU197" i="1" s="1"/>
  <c r="T197" i="1" s="1"/>
  <c r="AH197" i="1"/>
  <c r="CV197" i="1" s="1"/>
  <c r="U197" i="1" s="1"/>
  <c r="AI197" i="1"/>
  <c r="CW197" i="1" s="1"/>
  <c r="V197" i="1" s="1"/>
  <c r="AJ197" i="1"/>
  <c r="CX197" i="1"/>
  <c r="W197" i="1" s="1"/>
  <c r="FR197" i="1"/>
  <c r="GL197" i="1"/>
  <c r="GN197" i="1"/>
  <c r="GO197" i="1"/>
  <c r="GV197" i="1"/>
  <c r="GX197" i="1" s="1"/>
  <c r="AC198" i="1"/>
  <c r="CQ198" i="1" s="1"/>
  <c r="P198" i="1" s="1"/>
  <c r="J523" i="5" s="1"/>
  <c r="I524" i="5" s="1"/>
  <c r="AE198" i="1"/>
  <c r="CR198" i="1" s="1"/>
  <c r="Q198" i="1" s="1"/>
  <c r="AF198" i="1"/>
  <c r="AG198" i="1"/>
  <c r="CU198" i="1" s="1"/>
  <c r="T198" i="1" s="1"/>
  <c r="AH198" i="1"/>
  <c r="CV198" i="1" s="1"/>
  <c r="U198" i="1" s="1"/>
  <c r="AI198" i="1"/>
  <c r="CW198" i="1" s="1"/>
  <c r="V198" i="1" s="1"/>
  <c r="AJ198" i="1"/>
  <c r="CX198" i="1" s="1"/>
  <c r="W198" i="1" s="1"/>
  <c r="FR198" i="1"/>
  <c r="GL198" i="1"/>
  <c r="GO198" i="1"/>
  <c r="GP198" i="1"/>
  <c r="GV198" i="1"/>
  <c r="GX198" i="1" s="1"/>
  <c r="C199" i="1"/>
  <c r="D199" i="1"/>
  <c r="AC199" i="1"/>
  <c r="CQ199" i="1" s="1"/>
  <c r="P199" i="1" s="1"/>
  <c r="J529" i="5" s="1"/>
  <c r="AE199" i="1"/>
  <c r="AF199" i="1"/>
  <c r="CT199" i="1" s="1"/>
  <c r="S199" i="1" s="1"/>
  <c r="J526" i="5" s="1"/>
  <c r="AG199" i="1"/>
  <c r="AH199" i="1"/>
  <c r="CV199" i="1" s="1"/>
  <c r="U199" i="1" s="1"/>
  <c r="K534" i="5" s="1"/>
  <c r="AI199" i="1"/>
  <c r="CW199" i="1" s="1"/>
  <c r="V199" i="1" s="1"/>
  <c r="AJ199" i="1"/>
  <c r="CX199" i="1" s="1"/>
  <c r="W199" i="1" s="1"/>
  <c r="CU199" i="1"/>
  <c r="T199" i="1" s="1"/>
  <c r="FR199" i="1"/>
  <c r="GL199" i="1"/>
  <c r="GN199" i="1"/>
  <c r="GO199" i="1"/>
  <c r="GV199" i="1"/>
  <c r="GX199" i="1" s="1"/>
  <c r="I200" i="1"/>
  <c r="AC200" i="1"/>
  <c r="CQ200" i="1" s="1"/>
  <c r="AE200" i="1"/>
  <c r="U530" i="5" s="1"/>
  <c r="AF200" i="1"/>
  <c r="CT200" i="1" s="1"/>
  <c r="S200" i="1" s="1"/>
  <c r="AG200" i="1"/>
  <c r="AH200" i="1"/>
  <c r="CV200" i="1" s="1"/>
  <c r="U200" i="1" s="1"/>
  <c r="AI200" i="1"/>
  <c r="CW200" i="1" s="1"/>
  <c r="V200" i="1" s="1"/>
  <c r="AJ200" i="1"/>
  <c r="CX200" i="1" s="1"/>
  <c r="W200" i="1" s="1"/>
  <c r="CS200" i="1"/>
  <c r="CU200" i="1"/>
  <c r="FR200" i="1"/>
  <c r="GL200" i="1"/>
  <c r="GN200" i="1"/>
  <c r="GO200" i="1"/>
  <c r="GV200" i="1"/>
  <c r="GX200" i="1"/>
  <c r="C201" i="1"/>
  <c r="D201" i="1"/>
  <c r="AC201" i="1"/>
  <c r="AE201" i="1"/>
  <c r="U536" i="5" s="1"/>
  <c r="AF201" i="1"/>
  <c r="AG201" i="1"/>
  <c r="CU201" i="1" s="1"/>
  <c r="T201" i="1" s="1"/>
  <c r="AH201" i="1"/>
  <c r="CV201" i="1" s="1"/>
  <c r="U201" i="1" s="1"/>
  <c r="K544" i="5" s="1"/>
  <c r="AI201" i="1"/>
  <c r="CW201" i="1" s="1"/>
  <c r="V201" i="1" s="1"/>
  <c r="AJ201" i="1"/>
  <c r="CX201" i="1" s="1"/>
  <c r="W201" i="1" s="1"/>
  <c r="CQ201" i="1"/>
  <c r="P201" i="1" s="1"/>
  <c r="J540" i="5" s="1"/>
  <c r="CS201" i="1"/>
  <c r="V536" i="5" s="1"/>
  <c r="J543" i="5" s="1"/>
  <c r="FR201" i="1"/>
  <c r="GL201" i="1"/>
  <c r="GN201" i="1"/>
  <c r="GO201" i="1"/>
  <c r="GV201" i="1"/>
  <c r="GX201" i="1" s="1"/>
  <c r="AC202" i="1"/>
  <c r="AE202" i="1"/>
  <c r="CS202" i="1" s="1"/>
  <c r="AF202" i="1"/>
  <c r="AG202" i="1"/>
  <c r="CU202" i="1" s="1"/>
  <c r="T202" i="1" s="1"/>
  <c r="AH202" i="1"/>
  <c r="AI202" i="1"/>
  <c r="CW202" i="1" s="1"/>
  <c r="V202" i="1" s="1"/>
  <c r="AJ202" i="1"/>
  <c r="CX202" i="1" s="1"/>
  <c r="W202" i="1" s="1"/>
  <c r="CQ202" i="1"/>
  <c r="P202" i="1" s="1"/>
  <c r="J546" i="5" s="1"/>
  <c r="I547" i="5" s="1"/>
  <c r="CV202" i="1"/>
  <c r="U202" i="1" s="1"/>
  <c r="FR202" i="1"/>
  <c r="GL202" i="1"/>
  <c r="GN202" i="1"/>
  <c r="GO202" i="1"/>
  <c r="GV202" i="1"/>
  <c r="GX202" i="1" s="1"/>
  <c r="AC203" i="1"/>
  <c r="AE203" i="1"/>
  <c r="U548" i="5" s="1"/>
  <c r="AF203" i="1"/>
  <c r="AG203" i="1"/>
  <c r="AH203" i="1"/>
  <c r="CV203" i="1" s="1"/>
  <c r="U203" i="1" s="1"/>
  <c r="AI203" i="1"/>
  <c r="CW203" i="1" s="1"/>
  <c r="V203" i="1" s="1"/>
  <c r="AJ203" i="1"/>
  <c r="CX203" i="1" s="1"/>
  <c r="W203" i="1" s="1"/>
  <c r="CQ203" i="1"/>
  <c r="P203" i="1" s="1"/>
  <c r="J548" i="5" s="1"/>
  <c r="I549" i="5" s="1"/>
  <c r="CU203" i="1"/>
  <c r="T203" i="1" s="1"/>
  <c r="FR203" i="1"/>
  <c r="GL203" i="1"/>
  <c r="GO203" i="1"/>
  <c r="GP203" i="1"/>
  <c r="GV203" i="1"/>
  <c r="GX203" i="1"/>
  <c r="C204" i="1"/>
  <c r="D204" i="1"/>
  <c r="AC204" i="1"/>
  <c r="CQ204" i="1" s="1"/>
  <c r="P204" i="1" s="1"/>
  <c r="AD204" i="1"/>
  <c r="AE204" i="1"/>
  <c r="U550" i="5" s="1"/>
  <c r="AF204" i="1"/>
  <c r="CT204" i="1" s="1"/>
  <c r="S204" i="1" s="1"/>
  <c r="J551" i="5" s="1"/>
  <c r="AG204" i="1"/>
  <c r="CU204" i="1" s="1"/>
  <c r="T204" i="1" s="1"/>
  <c r="AH204" i="1"/>
  <c r="CV204" i="1" s="1"/>
  <c r="U204" i="1" s="1"/>
  <c r="K559" i="5" s="1"/>
  <c r="AI204" i="1"/>
  <c r="AJ204" i="1"/>
  <c r="CR204" i="1"/>
  <c r="Q204" i="1" s="1"/>
  <c r="J552" i="5" s="1"/>
  <c r="CS204" i="1"/>
  <c r="CW204" i="1"/>
  <c r="V204" i="1" s="1"/>
  <c r="CX204" i="1"/>
  <c r="W204" i="1" s="1"/>
  <c r="FR204" i="1"/>
  <c r="GL204" i="1"/>
  <c r="GN204" i="1"/>
  <c r="GO204" i="1"/>
  <c r="GV204" i="1"/>
  <c r="GX204" i="1" s="1"/>
  <c r="I205" i="1"/>
  <c r="AC205" i="1"/>
  <c r="CQ205" i="1" s="1"/>
  <c r="AE205" i="1"/>
  <c r="AF205" i="1"/>
  <c r="AG205" i="1"/>
  <c r="CU205" i="1" s="1"/>
  <c r="T205" i="1" s="1"/>
  <c r="AH205" i="1"/>
  <c r="CV205" i="1" s="1"/>
  <c r="AI205" i="1"/>
  <c r="CW205" i="1" s="1"/>
  <c r="AJ205" i="1"/>
  <c r="CS205" i="1"/>
  <c r="CT205" i="1"/>
  <c r="CX205" i="1"/>
  <c r="FR205" i="1"/>
  <c r="GL205" i="1"/>
  <c r="GN205" i="1"/>
  <c r="GO205" i="1"/>
  <c r="GV205" i="1"/>
  <c r="C206" i="1"/>
  <c r="D206" i="1"/>
  <c r="AC206" i="1"/>
  <c r="AE206" i="1"/>
  <c r="AD206" i="1" s="1"/>
  <c r="AF206" i="1"/>
  <c r="AG206" i="1"/>
  <c r="CU206" i="1" s="1"/>
  <c r="T206" i="1" s="1"/>
  <c r="AH206" i="1"/>
  <c r="CV206" i="1" s="1"/>
  <c r="U206" i="1" s="1"/>
  <c r="K569" i="5" s="1"/>
  <c r="AI206" i="1"/>
  <c r="CW206" i="1" s="1"/>
  <c r="V206" i="1" s="1"/>
  <c r="AJ206" i="1"/>
  <c r="CQ206" i="1"/>
  <c r="P206" i="1" s="1"/>
  <c r="J565" i="5" s="1"/>
  <c r="CT206" i="1"/>
  <c r="S206" i="1" s="1"/>
  <c r="J562" i="5" s="1"/>
  <c r="CX206" i="1"/>
  <c r="W206" i="1" s="1"/>
  <c r="FR206" i="1"/>
  <c r="GL206" i="1"/>
  <c r="GN206" i="1"/>
  <c r="GO206" i="1"/>
  <c r="GV206" i="1"/>
  <c r="GX206" i="1" s="1"/>
  <c r="AC207" i="1"/>
  <c r="AE207" i="1"/>
  <c r="AD207" i="1" s="1"/>
  <c r="AF207" i="1"/>
  <c r="AG207" i="1"/>
  <c r="CU207" i="1" s="1"/>
  <c r="T207" i="1" s="1"/>
  <c r="AH207" i="1"/>
  <c r="AI207" i="1"/>
  <c r="CW207" i="1" s="1"/>
  <c r="V207" i="1" s="1"/>
  <c r="AJ207" i="1"/>
  <c r="CX207" i="1" s="1"/>
  <c r="W207" i="1" s="1"/>
  <c r="CQ207" i="1"/>
  <c r="P207" i="1" s="1"/>
  <c r="J571" i="5" s="1"/>
  <c r="I572" i="5" s="1"/>
  <c r="CV207" i="1"/>
  <c r="U207" i="1" s="1"/>
  <c r="FR207" i="1"/>
  <c r="GL207" i="1"/>
  <c r="GN207" i="1"/>
  <c r="GO207" i="1"/>
  <c r="GV207" i="1"/>
  <c r="GX207" i="1" s="1"/>
  <c r="AC208" i="1"/>
  <c r="CQ208" i="1" s="1"/>
  <c r="P208" i="1" s="1"/>
  <c r="J573" i="5" s="1"/>
  <c r="I574" i="5" s="1"/>
  <c r="AE208" i="1"/>
  <c r="CR208" i="1" s="1"/>
  <c r="Q208" i="1" s="1"/>
  <c r="AF208" i="1"/>
  <c r="AG208" i="1"/>
  <c r="AH208" i="1"/>
  <c r="CV208" i="1" s="1"/>
  <c r="U208" i="1" s="1"/>
  <c r="AI208" i="1"/>
  <c r="CW208" i="1" s="1"/>
  <c r="V208" i="1" s="1"/>
  <c r="AJ208" i="1"/>
  <c r="CX208" i="1" s="1"/>
  <c r="W208" i="1" s="1"/>
  <c r="CU208" i="1"/>
  <c r="T208" i="1" s="1"/>
  <c r="FR208" i="1"/>
  <c r="GL208" i="1"/>
  <c r="GO208" i="1"/>
  <c r="GP208" i="1"/>
  <c r="GV208" i="1"/>
  <c r="GX208" i="1" s="1"/>
  <c r="C209" i="1"/>
  <c r="D209" i="1"/>
  <c r="AC209" i="1"/>
  <c r="CQ209" i="1" s="1"/>
  <c r="P209" i="1" s="1"/>
  <c r="J579" i="5" s="1"/>
  <c r="AE209" i="1"/>
  <c r="CR209" i="1" s="1"/>
  <c r="Q209" i="1" s="1"/>
  <c r="J577" i="5" s="1"/>
  <c r="AF209" i="1"/>
  <c r="AG209" i="1"/>
  <c r="CU209" i="1" s="1"/>
  <c r="T209" i="1" s="1"/>
  <c r="AH209" i="1"/>
  <c r="CV209" i="1" s="1"/>
  <c r="U209" i="1" s="1"/>
  <c r="K584" i="5" s="1"/>
  <c r="AI209" i="1"/>
  <c r="CW209" i="1" s="1"/>
  <c r="V209" i="1" s="1"/>
  <c r="AJ209" i="1"/>
  <c r="CX209" i="1" s="1"/>
  <c r="W209" i="1" s="1"/>
  <c r="CT209" i="1"/>
  <c r="S209" i="1" s="1"/>
  <c r="J576" i="5" s="1"/>
  <c r="FR209" i="1"/>
  <c r="GL209" i="1"/>
  <c r="GN209" i="1"/>
  <c r="GO209" i="1"/>
  <c r="GV209" i="1"/>
  <c r="GX209" i="1"/>
  <c r="I210" i="1"/>
  <c r="AC210" i="1"/>
  <c r="CQ210" i="1" s="1"/>
  <c r="P210" i="1" s="1"/>
  <c r="AE210" i="1"/>
  <c r="CR210" i="1" s="1"/>
  <c r="Q210" i="1" s="1"/>
  <c r="AF210" i="1"/>
  <c r="AG210" i="1"/>
  <c r="AH210" i="1"/>
  <c r="CV210" i="1" s="1"/>
  <c r="U210" i="1" s="1"/>
  <c r="AI210" i="1"/>
  <c r="CW210" i="1" s="1"/>
  <c r="V210" i="1" s="1"/>
  <c r="AJ210" i="1"/>
  <c r="CX210" i="1" s="1"/>
  <c r="W210" i="1" s="1"/>
  <c r="CU210" i="1"/>
  <c r="T210" i="1" s="1"/>
  <c r="FR210" i="1"/>
  <c r="GL210" i="1"/>
  <c r="GN210" i="1"/>
  <c r="GO210" i="1"/>
  <c r="GV210" i="1"/>
  <c r="GX210" i="1" s="1"/>
  <c r="C211" i="1"/>
  <c r="D211" i="1"/>
  <c r="AC211" i="1"/>
  <c r="CQ211" i="1" s="1"/>
  <c r="P211" i="1" s="1"/>
  <c r="J590" i="5" s="1"/>
  <c r="AE211" i="1"/>
  <c r="CR211" i="1" s="1"/>
  <c r="Q211" i="1" s="1"/>
  <c r="J588" i="5" s="1"/>
  <c r="AF211" i="1"/>
  <c r="AG211" i="1"/>
  <c r="CU211" i="1" s="1"/>
  <c r="T211" i="1" s="1"/>
  <c r="AH211" i="1"/>
  <c r="AI211" i="1"/>
  <c r="CW211" i="1" s="1"/>
  <c r="V211" i="1" s="1"/>
  <c r="AJ211" i="1"/>
  <c r="CX211" i="1" s="1"/>
  <c r="W211" i="1" s="1"/>
  <c r="CV211" i="1"/>
  <c r="U211" i="1" s="1"/>
  <c r="K594" i="5" s="1"/>
  <c r="FR211" i="1"/>
  <c r="GL211" i="1"/>
  <c r="GN211" i="1"/>
  <c r="GO211" i="1"/>
  <c r="GV211" i="1"/>
  <c r="GX211" i="1"/>
  <c r="AC212" i="1"/>
  <c r="CQ212" i="1" s="1"/>
  <c r="P212" i="1" s="1"/>
  <c r="J596" i="5" s="1"/>
  <c r="I597" i="5" s="1"/>
  <c r="AE212" i="1"/>
  <c r="CS212" i="1" s="1"/>
  <c r="AF212" i="1"/>
  <c r="CT212" i="1" s="1"/>
  <c r="S212" i="1" s="1"/>
  <c r="AG212" i="1"/>
  <c r="CU212" i="1" s="1"/>
  <c r="T212" i="1" s="1"/>
  <c r="AH212" i="1"/>
  <c r="AI212" i="1"/>
  <c r="CW212" i="1" s="1"/>
  <c r="V212" i="1" s="1"/>
  <c r="AJ212" i="1"/>
  <c r="CX212" i="1" s="1"/>
  <c r="W212" i="1" s="1"/>
  <c r="CR212" i="1"/>
  <c r="Q212" i="1" s="1"/>
  <c r="CV212" i="1"/>
  <c r="U212" i="1" s="1"/>
  <c r="FR212" i="1"/>
  <c r="GL212" i="1"/>
  <c r="GN212" i="1"/>
  <c r="GO212" i="1"/>
  <c r="GV212" i="1"/>
  <c r="GX212" i="1" s="1"/>
  <c r="AC213" i="1"/>
  <c r="CQ213" i="1" s="1"/>
  <c r="P213" i="1" s="1"/>
  <c r="AE213" i="1"/>
  <c r="AF213" i="1"/>
  <c r="CT213" i="1" s="1"/>
  <c r="S213" i="1" s="1"/>
  <c r="AG213" i="1"/>
  <c r="CU213" i="1" s="1"/>
  <c r="T213" i="1" s="1"/>
  <c r="AH213" i="1"/>
  <c r="CV213" i="1" s="1"/>
  <c r="U213" i="1" s="1"/>
  <c r="AI213" i="1"/>
  <c r="AJ213" i="1"/>
  <c r="CX213" i="1" s="1"/>
  <c r="W213" i="1" s="1"/>
  <c r="CR213" i="1"/>
  <c r="Q213" i="1" s="1"/>
  <c r="CS213" i="1"/>
  <c r="CW213" i="1"/>
  <c r="V213" i="1" s="1"/>
  <c r="FR213" i="1"/>
  <c r="GL213" i="1"/>
  <c r="GO213" i="1"/>
  <c r="GP213" i="1"/>
  <c r="GV213" i="1"/>
  <c r="GX213" i="1" s="1"/>
  <c r="C214" i="1"/>
  <c r="D214" i="1"/>
  <c r="AC214" i="1"/>
  <c r="AE214" i="1"/>
  <c r="CR214" i="1" s="1"/>
  <c r="Q214" i="1" s="1"/>
  <c r="J602" i="5" s="1"/>
  <c r="AF214" i="1"/>
  <c r="CT214" i="1" s="1"/>
  <c r="S214" i="1" s="1"/>
  <c r="J601" i="5" s="1"/>
  <c r="AG214" i="1"/>
  <c r="CU214" i="1" s="1"/>
  <c r="T214" i="1" s="1"/>
  <c r="AH214" i="1"/>
  <c r="AI214" i="1"/>
  <c r="CW214" i="1" s="1"/>
  <c r="V214" i="1" s="1"/>
  <c r="AJ214" i="1"/>
  <c r="CX214" i="1" s="1"/>
  <c r="W214" i="1" s="1"/>
  <c r="CQ214" i="1"/>
  <c r="P214" i="1" s="1"/>
  <c r="CV214" i="1"/>
  <c r="U214" i="1" s="1"/>
  <c r="K609" i="5" s="1"/>
  <c r="FR214" i="1"/>
  <c r="GL214" i="1"/>
  <c r="GN214" i="1"/>
  <c r="GO214" i="1"/>
  <c r="GV214" i="1"/>
  <c r="GX214" i="1" s="1"/>
  <c r="I215" i="1"/>
  <c r="AC215" i="1"/>
  <c r="AD215" i="1"/>
  <c r="AE215" i="1"/>
  <c r="AF215" i="1"/>
  <c r="AG215" i="1"/>
  <c r="AH215" i="1"/>
  <c r="CV215" i="1" s="1"/>
  <c r="AI215" i="1"/>
  <c r="AJ215" i="1"/>
  <c r="CX215" i="1" s="1"/>
  <c r="W215" i="1" s="1"/>
  <c r="CQ215" i="1"/>
  <c r="CR215" i="1"/>
  <c r="CS215" i="1"/>
  <c r="CT215" i="1"/>
  <c r="S215" i="1" s="1"/>
  <c r="CU215" i="1"/>
  <c r="CW215" i="1"/>
  <c r="FR215" i="1"/>
  <c r="GL215" i="1"/>
  <c r="GN215" i="1"/>
  <c r="GO215" i="1"/>
  <c r="GV215" i="1"/>
  <c r="GX215" i="1"/>
  <c r="C216" i="1"/>
  <c r="D216" i="1"/>
  <c r="AC216" i="1"/>
  <c r="CQ216" i="1" s="1"/>
  <c r="P216" i="1" s="1"/>
  <c r="J615" i="5" s="1"/>
  <c r="AE216" i="1"/>
  <c r="AF216" i="1"/>
  <c r="AG216" i="1"/>
  <c r="CU216" i="1" s="1"/>
  <c r="T216" i="1" s="1"/>
  <c r="AH216" i="1"/>
  <c r="CV216" i="1" s="1"/>
  <c r="U216" i="1" s="1"/>
  <c r="K619" i="5" s="1"/>
  <c r="AI216" i="1"/>
  <c r="CW216" i="1" s="1"/>
  <c r="V216" i="1" s="1"/>
  <c r="AJ216" i="1"/>
  <c r="CX216" i="1" s="1"/>
  <c r="W216" i="1" s="1"/>
  <c r="CS216" i="1"/>
  <c r="FR216" i="1"/>
  <c r="GL216" i="1"/>
  <c r="GN216" i="1"/>
  <c r="GO216" i="1"/>
  <c r="GV216" i="1"/>
  <c r="GX216" i="1" s="1"/>
  <c r="AC217" i="1"/>
  <c r="AE217" i="1"/>
  <c r="CR217" i="1" s="1"/>
  <c r="Q217" i="1" s="1"/>
  <c r="AF217" i="1"/>
  <c r="AG217" i="1"/>
  <c r="AH217" i="1"/>
  <c r="AI217" i="1"/>
  <c r="CW217" i="1" s="1"/>
  <c r="V217" i="1" s="1"/>
  <c r="AJ217" i="1"/>
  <c r="CX217" i="1" s="1"/>
  <c r="W217" i="1" s="1"/>
  <c r="CQ217" i="1"/>
  <c r="P217" i="1" s="1"/>
  <c r="J621" i="5" s="1"/>
  <c r="I622" i="5" s="1"/>
  <c r="CU217" i="1"/>
  <c r="T217" i="1" s="1"/>
  <c r="CV217" i="1"/>
  <c r="U217" i="1" s="1"/>
  <c r="FR217" i="1"/>
  <c r="GL217" i="1"/>
  <c r="GN217" i="1"/>
  <c r="GO217" i="1"/>
  <c r="GV217" i="1"/>
  <c r="GX217" i="1" s="1"/>
  <c r="AC218" i="1"/>
  <c r="CQ218" i="1" s="1"/>
  <c r="P218" i="1" s="1"/>
  <c r="AE218" i="1"/>
  <c r="AF218" i="1"/>
  <c r="AG218" i="1"/>
  <c r="CU218" i="1" s="1"/>
  <c r="T218" i="1" s="1"/>
  <c r="AH218" i="1"/>
  <c r="AI218" i="1"/>
  <c r="AJ218" i="1"/>
  <c r="CX218" i="1" s="1"/>
  <c r="W218" i="1" s="1"/>
  <c r="CR218" i="1"/>
  <c r="Q218" i="1" s="1"/>
  <c r="CS218" i="1"/>
  <c r="CV218" i="1"/>
  <c r="U218" i="1" s="1"/>
  <c r="CW218" i="1"/>
  <c r="V218" i="1" s="1"/>
  <c r="FR218" i="1"/>
  <c r="GL218" i="1"/>
  <c r="GO218" i="1"/>
  <c r="GP218" i="1"/>
  <c r="GV218" i="1"/>
  <c r="GX218" i="1" s="1"/>
  <c r="C219" i="1"/>
  <c r="D219" i="1"/>
  <c r="AC219" i="1"/>
  <c r="CQ219" i="1" s="1"/>
  <c r="P219" i="1" s="1"/>
  <c r="J629" i="5" s="1"/>
  <c r="AE219" i="1"/>
  <c r="U625" i="5" s="1"/>
  <c r="AF219" i="1"/>
  <c r="CT219" i="1" s="1"/>
  <c r="S219" i="1" s="1"/>
  <c r="J626" i="5" s="1"/>
  <c r="AG219" i="1"/>
  <c r="AH219" i="1"/>
  <c r="CV219" i="1" s="1"/>
  <c r="U219" i="1" s="1"/>
  <c r="K634" i="5" s="1"/>
  <c r="AI219" i="1"/>
  <c r="CW219" i="1" s="1"/>
  <c r="V219" i="1" s="1"/>
  <c r="AJ219" i="1"/>
  <c r="CX219" i="1" s="1"/>
  <c r="W219" i="1" s="1"/>
  <c r="CS219" i="1"/>
  <c r="CU219" i="1"/>
  <c r="T219" i="1" s="1"/>
  <c r="FR219" i="1"/>
  <c r="GL219" i="1"/>
  <c r="GN219" i="1"/>
  <c r="GO219" i="1"/>
  <c r="GV219" i="1"/>
  <c r="GX219" i="1" s="1"/>
  <c r="I220" i="1"/>
  <c r="AC220" i="1"/>
  <c r="CQ220" i="1" s="1"/>
  <c r="P220" i="1" s="1"/>
  <c r="AE220" i="1"/>
  <c r="AF220" i="1"/>
  <c r="CT220" i="1" s="1"/>
  <c r="AG220" i="1"/>
  <c r="CU220" i="1" s="1"/>
  <c r="T220" i="1" s="1"/>
  <c r="AH220" i="1"/>
  <c r="CV220" i="1" s="1"/>
  <c r="U220" i="1" s="1"/>
  <c r="AI220" i="1"/>
  <c r="AJ220" i="1"/>
  <c r="CX220" i="1" s="1"/>
  <c r="W220" i="1" s="1"/>
  <c r="CR220" i="1"/>
  <c r="Q220" i="1" s="1"/>
  <c r="CS220" i="1"/>
  <c r="CW220" i="1"/>
  <c r="V220" i="1" s="1"/>
  <c r="FR220" i="1"/>
  <c r="GL220" i="1"/>
  <c r="GN220" i="1"/>
  <c r="GO220" i="1"/>
  <c r="GV220" i="1"/>
  <c r="GX220" i="1" s="1"/>
  <c r="C221" i="1"/>
  <c r="D221" i="1"/>
  <c r="AC221" i="1"/>
  <c r="AE221" i="1"/>
  <c r="CR221" i="1" s="1"/>
  <c r="Q221" i="1" s="1"/>
  <c r="J638" i="5" s="1"/>
  <c r="AF221" i="1"/>
  <c r="CT221" i="1" s="1"/>
  <c r="S221" i="1" s="1"/>
  <c r="J637" i="5" s="1"/>
  <c r="AG221" i="1"/>
  <c r="CU221" i="1" s="1"/>
  <c r="T221" i="1" s="1"/>
  <c r="AH221" i="1"/>
  <c r="AI221" i="1"/>
  <c r="CW221" i="1" s="1"/>
  <c r="V221" i="1" s="1"/>
  <c r="AJ221" i="1"/>
  <c r="CX221" i="1" s="1"/>
  <c r="W221" i="1" s="1"/>
  <c r="CQ221" i="1"/>
  <c r="P221" i="1" s="1"/>
  <c r="CV221" i="1"/>
  <c r="U221" i="1" s="1"/>
  <c r="K644" i="5" s="1"/>
  <c r="FR221" i="1"/>
  <c r="GL221" i="1"/>
  <c r="GN221" i="1"/>
  <c r="GO221" i="1"/>
  <c r="GV221" i="1"/>
  <c r="GX221" i="1" s="1"/>
  <c r="AC222" i="1"/>
  <c r="CQ222" i="1" s="1"/>
  <c r="P222" i="1" s="1"/>
  <c r="J646" i="5" s="1"/>
  <c r="I647" i="5" s="1"/>
  <c r="AE222" i="1"/>
  <c r="AF222" i="1"/>
  <c r="CT222" i="1" s="1"/>
  <c r="S222" i="1" s="1"/>
  <c r="AG222" i="1"/>
  <c r="AH222" i="1"/>
  <c r="CV222" i="1" s="1"/>
  <c r="U222" i="1" s="1"/>
  <c r="AI222" i="1"/>
  <c r="CW222" i="1" s="1"/>
  <c r="V222" i="1" s="1"/>
  <c r="AJ222" i="1"/>
  <c r="CX222" i="1" s="1"/>
  <c r="W222" i="1" s="1"/>
  <c r="CU222" i="1"/>
  <c r="T222" i="1" s="1"/>
  <c r="FR222" i="1"/>
  <c r="GL222" i="1"/>
  <c r="GN222" i="1"/>
  <c r="GO222" i="1"/>
  <c r="GV222" i="1"/>
  <c r="GX222" i="1" s="1"/>
  <c r="AC223" i="1"/>
  <c r="AE223" i="1"/>
  <c r="CR223" i="1" s="1"/>
  <c r="Q223" i="1" s="1"/>
  <c r="AF223" i="1"/>
  <c r="CT223" i="1" s="1"/>
  <c r="S223" i="1" s="1"/>
  <c r="AG223" i="1"/>
  <c r="CU223" i="1" s="1"/>
  <c r="T223" i="1" s="1"/>
  <c r="AH223" i="1"/>
  <c r="AI223" i="1"/>
  <c r="CW223" i="1" s="1"/>
  <c r="V223" i="1" s="1"/>
  <c r="AJ223" i="1"/>
  <c r="CX223" i="1" s="1"/>
  <c r="W223" i="1" s="1"/>
  <c r="CQ223" i="1"/>
  <c r="P223" i="1" s="1"/>
  <c r="CV223" i="1"/>
  <c r="U223" i="1" s="1"/>
  <c r="FR223" i="1"/>
  <c r="GL223" i="1"/>
  <c r="GO223" i="1"/>
  <c r="GP223" i="1"/>
  <c r="GV223" i="1"/>
  <c r="GX223" i="1" s="1"/>
  <c r="B225" i="1"/>
  <c r="B166" i="1" s="1"/>
  <c r="C225" i="1"/>
  <c r="C166" i="1" s="1"/>
  <c r="D225" i="1"/>
  <c r="D166" i="1" s="1"/>
  <c r="F225" i="1"/>
  <c r="F166" i="1" s="1"/>
  <c r="G225" i="1"/>
  <c r="BX225" i="1"/>
  <c r="BX166" i="1" s="1"/>
  <c r="BZ225" i="1"/>
  <c r="BZ166" i="1" s="1"/>
  <c r="CK225" i="1"/>
  <c r="CK166" i="1" s="1"/>
  <c r="CL225" i="1"/>
  <c r="CL166" i="1" s="1"/>
  <c r="D256" i="1"/>
  <c r="E258" i="1"/>
  <c r="Z258" i="1"/>
  <c r="AA258" i="1"/>
  <c r="AM258" i="1"/>
  <c r="AN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F258" i="1"/>
  <c r="GG258" i="1"/>
  <c r="GH258" i="1"/>
  <c r="GI258" i="1"/>
  <c r="GJ258" i="1"/>
  <c r="GK258" i="1"/>
  <c r="GL258" i="1"/>
  <c r="GM258" i="1"/>
  <c r="GN258" i="1"/>
  <c r="GO258" i="1"/>
  <c r="GP258" i="1"/>
  <c r="GQ258" i="1"/>
  <c r="GR258" i="1"/>
  <c r="GS258" i="1"/>
  <c r="GT258" i="1"/>
  <c r="GU258" i="1"/>
  <c r="GV258" i="1"/>
  <c r="GW258" i="1"/>
  <c r="GX258" i="1"/>
  <c r="C261" i="1"/>
  <c r="D261" i="1"/>
  <c r="AC261" i="1"/>
  <c r="CQ261" i="1" s="1"/>
  <c r="P261" i="1" s="1"/>
  <c r="J663" i="5" s="1"/>
  <c r="AE261" i="1"/>
  <c r="CR261" i="1" s="1"/>
  <c r="Q261" i="1" s="1"/>
  <c r="J661" i="5" s="1"/>
  <c r="AF261" i="1"/>
  <c r="AG261" i="1"/>
  <c r="CU261" i="1" s="1"/>
  <c r="T261" i="1" s="1"/>
  <c r="AH261" i="1"/>
  <c r="CV261" i="1" s="1"/>
  <c r="U261" i="1" s="1"/>
  <c r="K668" i="5" s="1"/>
  <c r="AI261" i="1"/>
  <c r="CW261" i="1" s="1"/>
  <c r="V261" i="1" s="1"/>
  <c r="AJ261" i="1"/>
  <c r="CT261" i="1"/>
  <c r="S261" i="1" s="1"/>
  <c r="J660" i="5" s="1"/>
  <c r="CX261" i="1"/>
  <c r="W261" i="1" s="1"/>
  <c r="FR261" i="1"/>
  <c r="GL261" i="1"/>
  <c r="GN261" i="1"/>
  <c r="GO261" i="1"/>
  <c r="GV261" i="1"/>
  <c r="GX261" i="1" s="1"/>
  <c r="I262" i="1"/>
  <c r="AC262" i="1"/>
  <c r="CQ262" i="1" s="1"/>
  <c r="P262" i="1" s="1"/>
  <c r="AE262" i="1"/>
  <c r="AF262" i="1"/>
  <c r="AG262" i="1"/>
  <c r="AH262" i="1"/>
  <c r="CV262" i="1" s="1"/>
  <c r="U262" i="1" s="1"/>
  <c r="AI262" i="1"/>
  <c r="CW262" i="1" s="1"/>
  <c r="V262" i="1" s="1"/>
  <c r="AJ262" i="1"/>
  <c r="CX262" i="1" s="1"/>
  <c r="W262" i="1" s="1"/>
  <c r="CS262" i="1"/>
  <c r="CU262" i="1"/>
  <c r="T262" i="1" s="1"/>
  <c r="FR262" i="1"/>
  <c r="GL262" i="1"/>
  <c r="GN262" i="1"/>
  <c r="GO262" i="1"/>
  <c r="GV262" i="1"/>
  <c r="GX262" i="1" s="1"/>
  <c r="C263" i="1"/>
  <c r="D263" i="1"/>
  <c r="I263" i="1"/>
  <c r="AC263" i="1"/>
  <c r="CQ263" i="1" s="1"/>
  <c r="AE263" i="1"/>
  <c r="CS263" i="1" s="1"/>
  <c r="AF263" i="1"/>
  <c r="CT263" i="1" s="1"/>
  <c r="AG263" i="1"/>
  <c r="CU263" i="1" s="1"/>
  <c r="T263" i="1" s="1"/>
  <c r="AH263" i="1"/>
  <c r="AI263" i="1"/>
  <c r="CW263" i="1" s="1"/>
  <c r="V263" i="1" s="1"/>
  <c r="AJ263" i="1"/>
  <c r="CX263" i="1" s="1"/>
  <c r="CR263" i="1"/>
  <c r="Q263" i="1" s="1"/>
  <c r="J672" i="5" s="1"/>
  <c r="CV263" i="1"/>
  <c r="FR263" i="1"/>
  <c r="GL263" i="1"/>
  <c r="GN263" i="1"/>
  <c r="GO263" i="1"/>
  <c r="GV263" i="1"/>
  <c r="AC264" i="1"/>
  <c r="CQ264" i="1" s="1"/>
  <c r="P264" i="1" s="1"/>
  <c r="AE264" i="1"/>
  <c r="CS264" i="1" s="1"/>
  <c r="AF264" i="1"/>
  <c r="AG264" i="1"/>
  <c r="CU264" i="1" s="1"/>
  <c r="T264" i="1" s="1"/>
  <c r="AH264" i="1"/>
  <c r="CV264" i="1" s="1"/>
  <c r="U264" i="1" s="1"/>
  <c r="AI264" i="1"/>
  <c r="CW264" i="1" s="1"/>
  <c r="V264" i="1" s="1"/>
  <c r="AJ264" i="1"/>
  <c r="CR264" i="1"/>
  <c r="Q264" i="1" s="1"/>
  <c r="CT264" i="1"/>
  <c r="S264" i="1" s="1"/>
  <c r="CX264" i="1"/>
  <c r="W264" i="1" s="1"/>
  <c r="FR264" i="1"/>
  <c r="GL264" i="1"/>
  <c r="GN264" i="1"/>
  <c r="GO264" i="1"/>
  <c r="GV264" i="1"/>
  <c r="GX264" i="1" s="1"/>
  <c r="AC265" i="1"/>
  <c r="CQ265" i="1" s="1"/>
  <c r="P265" i="1" s="1"/>
  <c r="J682" i="5" s="1"/>
  <c r="I683" i="5" s="1"/>
  <c r="AE265" i="1"/>
  <c r="CR265" i="1" s="1"/>
  <c r="Q265" i="1" s="1"/>
  <c r="AF265" i="1"/>
  <c r="CT265" i="1" s="1"/>
  <c r="S265" i="1" s="1"/>
  <c r="AG265" i="1"/>
  <c r="CU265" i="1" s="1"/>
  <c r="T265" i="1" s="1"/>
  <c r="AH265" i="1"/>
  <c r="CV265" i="1" s="1"/>
  <c r="U265" i="1" s="1"/>
  <c r="AI265" i="1"/>
  <c r="CW265" i="1" s="1"/>
  <c r="V265" i="1" s="1"/>
  <c r="AJ265" i="1"/>
  <c r="CX265" i="1"/>
  <c r="W265" i="1" s="1"/>
  <c r="FR265" i="1"/>
  <c r="GL265" i="1"/>
  <c r="GO265" i="1"/>
  <c r="GP265" i="1"/>
  <c r="GV265" i="1"/>
  <c r="GX265" i="1" s="1"/>
  <c r="C266" i="1"/>
  <c r="D266" i="1"/>
  <c r="AC266" i="1"/>
  <c r="CQ266" i="1" s="1"/>
  <c r="P266" i="1" s="1"/>
  <c r="J688" i="5" s="1"/>
  <c r="AE266" i="1"/>
  <c r="AF266" i="1"/>
  <c r="AG266" i="1"/>
  <c r="CU266" i="1" s="1"/>
  <c r="T266" i="1" s="1"/>
  <c r="AH266" i="1"/>
  <c r="CV266" i="1" s="1"/>
  <c r="U266" i="1" s="1"/>
  <c r="K693" i="5" s="1"/>
  <c r="AI266" i="1"/>
  <c r="CW266" i="1" s="1"/>
  <c r="V266" i="1" s="1"/>
  <c r="AJ266" i="1"/>
  <c r="CX266" i="1" s="1"/>
  <c r="W266" i="1" s="1"/>
  <c r="CR266" i="1"/>
  <c r="Q266" i="1" s="1"/>
  <c r="J686" i="5" s="1"/>
  <c r="CT266" i="1"/>
  <c r="S266" i="1" s="1"/>
  <c r="J685" i="5" s="1"/>
  <c r="FR266" i="1"/>
  <c r="GL266" i="1"/>
  <c r="GN266" i="1"/>
  <c r="GO266" i="1"/>
  <c r="GV266" i="1"/>
  <c r="GX266" i="1" s="1"/>
  <c r="I267" i="1"/>
  <c r="AC267" i="1"/>
  <c r="AE267" i="1"/>
  <c r="U689" i="5" s="1"/>
  <c r="AF267" i="1"/>
  <c r="AG267" i="1"/>
  <c r="AH267" i="1"/>
  <c r="CV267" i="1" s="1"/>
  <c r="U267" i="1" s="1"/>
  <c r="AI267" i="1"/>
  <c r="CW267" i="1" s="1"/>
  <c r="V267" i="1" s="1"/>
  <c r="AJ267" i="1"/>
  <c r="CQ267" i="1"/>
  <c r="P267" i="1" s="1"/>
  <c r="CS267" i="1"/>
  <c r="CT267" i="1"/>
  <c r="S267" i="1" s="1"/>
  <c r="CU267" i="1"/>
  <c r="T267" i="1" s="1"/>
  <c r="CX267" i="1"/>
  <c r="W267" i="1" s="1"/>
  <c r="FR267" i="1"/>
  <c r="GL267" i="1"/>
  <c r="GN267" i="1"/>
  <c r="GO267" i="1"/>
  <c r="GV267" i="1"/>
  <c r="GX267" i="1"/>
  <c r="C268" i="1"/>
  <c r="D268" i="1"/>
  <c r="AC268" i="1"/>
  <c r="AE268" i="1"/>
  <c r="CR268" i="1" s="1"/>
  <c r="Q268" i="1" s="1"/>
  <c r="J697" i="5" s="1"/>
  <c r="AF268" i="1"/>
  <c r="AG268" i="1"/>
  <c r="AH268" i="1"/>
  <c r="AI268" i="1"/>
  <c r="CW268" i="1" s="1"/>
  <c r="V268" i="1" s="1"/>
  <c r="AJ268" i="1"/>
  <c r="CX268" i="1" s="1"/>
  <c r="W268" i="1" s="1"/>
  <c r="CQ268" i="1"/>
  <c r="P268" i="1" s="1"/>
  <c r="J699" i="5" s="1"/>
  <c r="CU268" i="1"/>
  <c r="T268" i="1" s="1"/>
  <c r="CV268" i="1"/>
  <c r="U268" i="1" s="1"/>
  <c r="K703" i="5" s="1"/>
  <c r="FR268" i="1"/>
  <c r="GL268" i="1"/>
  <c r="GN268" i="1"/>
  <c r="GO268" i="1"/>
  <c r="GV268" i="1"/>
  <c r="GX268" i="1" s="1"/>
  <c r="AC269" i="1"/>
  <c r="CQ269" i="1" s="1"/>
  <c r="P269" i="1" s="1"/>
  <c r="AE269" i="1"/>
  <c r="AF269" i="1"/>
  <c r="AG269" i="1"/>
  <c r="CU269" i="1" s="1"/>
  <c r="T269" i="1" s="1"/>
  <c r="AH269" i="1"/>
  <c r="AI269" i="1"/>
  <c r="AJ269" i="1"/>
  <c r="CX269" i="1" s="1"/>
  <c r="W269" i="1" s="1"/>
  <c r="CR269" i="1"/>
  <c r="Q269" i="1" s="1"/>
  <c r="CS269" i="1"/>
  <c r="CV269" i="1"/>
  <c r="U269" i="1" s="1"/>
  <c r="CW269" i="1"/>
  <c r="V269" i="1" s="1"/>
  <c r="FR269" i="1"/>
  <c r="GL269" i="1"/>
  <c r="GN269" i="1"/>
  <c r="GO269" i="1"/>
  <c r="GV269" i="1"/>
  <c r="GX269" i="1" s="1"/>
  <c r="AC270" i="1"/>
  <c r="CQ270" i="1" s="1"/>
  <c r="P270" i="1" s="1"/>
  <c r="J707" i="5" s="1"/>
  <c r="I708" i="5" s="1"/>
  <c r="AE270" i="1"/>
  <c r="AF270" i="1"/>
  <c r="AG270" i="1"/>
  <c r="CU270" i="1" s="1"/>
  <c r="T270" i="1" s="1"/>
  <c r="AH270" i="1"/>
  <c r="CV270" i="1" s="1"/>
  <c r="U270" i="1" s="1"/>
  <c r="AI270" i="1"/>
  <c r="AJ270" i="1"/>
  <c r="CX270" i="1" s="1"/>
  <c r="W270" i="1" s="1"/>
  <c r="CR270" i="1"/>
  <c r="Q270" i="1" s="1"/>
  <c r="CS270" i="1"/>
  <c r="CW270" i="1"/>
  <c r="V270" i="1" s="1"/>
  <c r="FR270" i="1"/>
  <c r="GL270" i="1"/>
  <c r="GO270" i="1"/>
  <c r="GP270" i="1"/>
  <c r="GV270" i="1"/>
  <c r="GX270" i="1" s="1"/>
  <c r="C271" i="1"/>
  <c r="D271" i="1"/>
  <c r="AC271" i="1"/>
  <c r="AE271" i="1"/>
  <c r="U709" i="5" s="1"/>
  <c r="AF271" i="1"/>
  <c r="AG271" i="1"/>
  <c r="CU271" i="1" s="1"/>
  <c r="T271" i="1" s="1"/>
  <c r="AH271" i="1"/>
  <c r="CV271" i="1" s="1"/>
  <c r="U271" i="1" s="1"/>
  <c r="K718" i="5" s="1"/>
  <c r="AI271" i="1"/>
  <c r="CW271" i="1" s="1"/>
  <c r="V271" i="1" s="1"/>
  <c r="AJ271" i="1"/>
  <c r="CX271" i="1" s="1"/>
  <c r="W271" i="1" s="1"/>
  <c r="CQ271" i="1"/>
  <c r="P271" i="1" s="1"/>
  <c r="J713" i="5" s="1"/>
  <c r="CT271" i="1"/>
  <c r="S271" i="1" s="1"/>
  <c r="J710" i="5" s="1"/>
  <c r="FR271" i="1"/>
  <c r="GL271" i="1"/>
  <c r="GN271" i="1"/>
  <c r="GO271" i="1"/>
  <c r="GV271" i="1"/>
  <c r="GX271" i="1" s="1"/>
  <c r="I272" i="1"/>
  <c r="AC272" i="1"/>
  <c r="CQ272" i="1" s="1"/>
  <c r="P272" i="1" s="1"/>
  <c r="AE272" i="1"/>
  <c r="CR272" i="1" s="1"/>
  <c r="Q272" i="1" s="1"/>
  <c r="AF272" i="1"/>
  <c r="CT272" i="1" s="1"/>
  <c r="S272" i="1" s="1"/>
  <c r="AG272" i="1"/>
  <c r="CU272" i="1" s="1"/>
  <c r="T272" i="1" s="1"/>
  <c r="AH272" i="1"/>
  <c r="CV272" i="1" s="1"/>
  <c r="U272" i="1" s="1"/>
  <c r="AI272" i="1"/>
  <c r="CW272" i="1" s="1"/>
  <c r="V272" i="1" s="1"/>
  <c r="AJ272" i="1"/>
  <c r="CX272" i="1"/>
  <c r="W272" i="1" s="1"/>
  <c r="FR272" i="1"/>
  <c r="GL272" i="1"/>
  <c r="GN272" i="1"/>
  <c r="GO272" i="1"/>
  <c r="GV272" i="1"/>
  <c r="GX272" i="1" s="1"/>
  <c r="C273" i="1"/>
  <c r="D273" i="1"/>
  <c r="AC273" i="1"/>
  <c r="CQ273" i="1" s="1"/>
  <c r="P273" i="1" s="1"/>
  <c r="J724" i="5" s="1"/>
  <c r="AE273" i="1"/>
  <c r="AF273" i="1"/>
  <c r="AG273" i="1"/>
  <c r="CU273" i="1" s="1"/>
  <c r="T273" i="1" s="1"/>
  <c r="AH273" i="1"/>
  <c r="CV273" i="1" s="1"/>
  <c r="U273" i="1" s="1"/>
  <c r="K728" i="5" s="1"/>
  <c r="AI273" i="1"/>
  <c r="CW273" i="1" s="1"/>
  <c r="V273" i="1" s="1"/>
  <c r="AJ273" i="1"/>
  <c r="CX273" i="1" s="1"/>
  <c r="W273" i="1" s="1"/>
  <c r="CR273" i="1"/>
  <c r="Q273" i="1" s="1"/>
  <c r="J722" i="5" s="1"/>
  <c r="CT273" i="1"/>
  <c r="S273" i="1" s="1"/>
  <c r="J721" i="5" s="1"/>
  <c r="FR273" i="1"/>
  <c r="GL273" i="1"/>
  <c r="GN273" i="1"/>
  <c r="GO273" i="1"/>
  <c r="GV273" i="1"/>
  <c r="GX273" i="1" s="1"/>
  <c r="AC274" i="1"/>
  <c r="AE274" i="1"/>
  <c r="CR274" i="1" s="1"/>
  <c r="Q274" i="1" s="1"/>
  <c r="AF274" i="1"/>
  <c r="AG274" i="1"/>
  <c r="CU274" i="1" s="1"/>
  <c r="T274" i="1" s="1"/>
  <c r="AH274" i="1"/>
  <c r="AI274" i="1"/>
  <c r="CW274" i="1" s="1"/>
  <c r="V274" i="1" s="1"/>
  <c r="AJ274" i="1"/>
  <c r="CX274" i="1" s="1"/>
  <c r="W274" i="1" s="1"/>
  <c r="CQ274" i="1"/>
  <c r="P274" i="1" s="1"/>
  <c r="J730" i="5" s="1"/>
  <c r="I731" i="5" s="1"/>
  <c r="CV274" i="1"/>
  <c r="U274" i="1" s="1"/>
  <c r="FR274" i="1"/>
  <c r="GL274" i="1"/>
  <c r="GN274" i="1"/>
  <c r="GO274" i="1"/>
  <c r="GV274" i="1"/>
  <c r="GX274" i="1" s="1"/>
  <c r="AC275" i="1"/>
  <c r="CQ275" i="1" s="1"/>
  <c r="P275" i="1" s="1"/>
  <c r="J732" i="5" s="1"/>
  <c r="I733" i="5" s="1"/>
  <c r="AE275" i="1"/>
  <c r="AF275" i="1"/>
  <c r="AG275" i="1"/>
  <c r="CU275" i="1" s="1"/>
  <c r="T275" i="1" s="1"/>
  <c r="AH275" i="1"/>
  <c r="CV275" i="1" s="1"/>
  <c r="U275" i="1" s="1"/>
  <c r="AI275" i="1"/>
  <c r="CW275" i="1" s="1"/>
  <c r="V275" i="1" s="1"/>
  <c r="AJ275" i="1"/>
  <c r="CX275" i="1" s="1"/>
  <c r="W275" i="1" s="1"/>
  <c r="CR275" i="1"/>
  <c r="Q275" i="1" s="1"/>
  <c r="CT275" i="1"/>
  <c r="S275" i="1" s="1"/>
  <c r="FR275" i="1"/>
  <c r="GL275" i="1"/>
  <c r="GO275" i="1"/>
  <c r="GP275" i="1"/>
  <c r="GV275" i="1"/>
  <c r="GX275" i="1" s="1"/>
  <c r="C276" i="1"/>
  <c r="D276" i="1"/>
  <c r="AC276" i="1"/>
  <c r="CQ276" i="1" s="1"/>
  <c r="P276" i="1" s="1"/>
  <c r="AE276" i="1"/>
  <c r="CS276" i="1" s="1"/>
  <c r="AF276" i="1"/>
  <c r="AG276" i="1"/>
  <c r="CU276" i="1" s="1"/>
  <c r="T276" i="1" s="1"/>
  <c r="AH276" i="1"/>
  <c r="CV276" i="1" s="1"/>
  <c r="U276" i="1" s="1"/>
  <c r="K743" i="5" s="1"/>
  <c r="AI276" i="1"/>
  <c r="CW276" i="1" s="1"/>
  <c r="V276" i="1" s="1"/>
  <c r="AJ276" i="1"/>
  <c r="CR276" i="1"/>
  <c r="Q276" i="1" s="1"/>
  <c r="J736" i="5" s="1"/>
  <c r="CT276" i="1"/>
  <c r="S276" i="1" s="1"/>
  <c r="J735" i="5" s="1"/>
  <c r="CX276" i="1"/>
  <c r="W276" i="1" s="1"/>
  <c r="FR276" i="1"/>
  <c r="GL276" i="1"/>
  <c r="GN276" i="1"/>
  <c r="GO276" i="1"/>
  <c r="GV276" i="1"/>
  <c r="GX276" i="1" s="1"/>
  <c r="I277" i="1"/>
  <c r="AC277" i="1"/>
  <c r="CQ277" i="1" s="1"/>
  <c r="AE277" i="1"/>
  <c r="CS277" i="1" s="1"/>
  <c r="AF277" i="1"/>
  <c r="AG277" i="1"/>
  <c r="CU277" i="1" s="1"/>
  <c r="T277" i="1" s="1"/>
  <c r="AH277" i="1"/>
  <c r="CV277" i="1" s="1"/>
  <c r="AI277" i="1"/>
  <c r="AJ277" i="1"/>
  <c r="CX277" i="1" s="1"/>
  <c r="CR277" i="1"/>
  <c r="Q277" i="1" s="1"/>
  <c r="CW277" i="1"/>
  <c r="V277" i="1" s="1"/>
  <c r="FR277" i="1"/>
  <c r="GL277" i="1"/>
  <c r="GN277" i="1"/>
  <c r="GO277" i="1"/>
  <c r="GV277" i="1"/>
  <c r="C278" i="1"/>
  <c r="D278" i="1"/>
  <c r="AC278" i="1"/>
  <c r="CQ278" i="1" s="1"/>
  <c r="P278" i="1" s="1"/>
  <c r="J749" i="5" s="1"/>
  <c r="AE278" i="1"/>
  <c r="U745" i="5" s="1"/>
  <c r="AF278" i="1"/>
  <c r="CT278" i="1" s="1"/>
  <c r="S278" i="1" s="1"/>
  <c r="CY278" i="1" s="1"/>
  <c r="X278" i="1" s="1"/>
  <c r="R745" i="5" s="1"/>
  <c r="J750" i="5" s="1"/>
  <c r="AG278" i="1"/>
  <c r="AH278" i="1"/>
  <c r="CV278" i="1" s="1"/>
  <c r="U278" i="1" s="1"/>
  <c r="K753" i="5" s="1"/>
  <c r="AI278" i="1"/>
  <c r="CW278" i="1" s="1"/>
  <c r="V278" i="1" s="1"/>
  <c r="AJ278" i="1"/>
  <c r="CX278" i="1" s="1"/>
  <c r="W278" i="1" s="1"/>
  <c r="CS278" i="1"/>
  <c r="CU278" i="1"/>
  <c r="T278" i="1" s="1"/>
  <c r="FR278" i="1"/>
  <c r="GL278" i="1"/>
  <c r="GN278" i="1"/>
  <c r="GO278" i="1"/>
  <c r="GV278" i="1"/>
  <c r="GX278" i="1" s="1"/>
  <c r="AC279" i="1"/>
  <c r="AD279" i="1"/>
  <c r="AE279" i="1"/>
  <c r="U755" i="5" s="1"/>
  <c r="AF279" i="1"/>
  <c r="AG279" i="1"/>
  <c r="AH279" i="1"/>
  <c r="CV279" i="1" s="1"/>
  <c r="U279" i="1" s="1"/>
  <c r="AI279" i="1"/>
  <c r="AJ279" i="1"/>
  <c r="CX279" i="1" s="1"/>
  <c r="W279" i="1" s="1"/>
  <c r="CQ279" i="1"/>
  <c r="P279" i="1" s="1"/>
  <c r="CR279" i="1"/>
  <c r="Q279" i="1" s="1"/>
  <c r="CS279" i="1"/>
  <c r="CT279" i="1"/>
  <c r="S279" i="1" s="1"/>
  <c r="CZ279" i="1" s="1"/>
  <c r="Y279" i="1" s="1"/>
  <c r="T755" i="5" s="1"/>
  <c r="CU279" i="1"/>
  <c r="T279" i="1" s="1"/>
  <c r="CW279" i="1"/>
  <c r="V279" i="1" s="1"/>
  <c r="CY279" i="1"/>
  <c r="X279" i="1" s="1"/>
  <c r="R755" i="5" s="1"/>
  <c r="FR279" i="1"/>
  <c r="GL279" i="1"/>
  <c r="GN279" i="1"/>
  <c r="GO279" i="1"/>
  <c r="GV279" i="1"/>
  <c r="GX279" i="1" s="1"/>
  <c r="AC280" i="1"/>
  <c r="AE280" i="1"/>
  <c r="U757" i="5" s="1"/>
  <c r="AF280" i="1"/>
  <c r="AG280" i="1"/>
  <c r="AH280" i="1"/>
  <c r="CV280" i="1" s="1"/>
  <c r="U280" i="1" s="1"/>
  <c r="AI280" i="1"/>
  <c r="CW280" i="1" s="1"/>
  <c r="V280" i="1" s="1"/>
  <c r="AJ280" i="1"/>
  <c r="CQ280" i="1"/>
  <c r="P280" i="1" s="1"/>
  <c r="J757" i="5" s="1"/>
  <c r="I758" i="5" s="1"/>
  <c r="CS280" i="1"/>
  <c r="CT280" i="1"/>
  <c r="S280" i="1" s="1"/>
  <c r="CU280" i="1"/>
  <c r="T280" i="1" s="1"/>
  <c r="CX280" i="1"/>
  <c r="W280" i="1" s="1"/>
  <c r="FR280" i="1"/>
  <c r="GL280" i="1"/>
  <c r="GO280" i="1"/>
  <c r="GP280" i="1"/>
  <c r="GV280" i="1"/>
  <c r="GX280" i="1"/>
  <c r="C281" i="1"/>
  <c r="D281" i="1"/>
  <c r="AC281" i="1"/>
  <c r="CQ281" i="1" s="1"/>
  <c r="P281" i="1" s="1"/>
  <c r="J763" i="5" s="1"/>
  <c r="AE281" i="1"/>
  <c r="AF281" i="1"/>
  <c r="AG281" i="1"/>
  <c r="AH281" i="1"/>
  <c r="CV281" i="1" s="1"/>
  <c r="U281" i="1" s="1"/>
  <c r="K768" i="5" s="1"/>
  <c r="AI281" i="1"/>
  <c r="CW281" i="1" s="1"/>
  <c r="V281" i="1" s="1"/>
  <c r="AJ281" i="1"/>
  <c r="CX281" i="1" s="1"/>
  <c r="W281" i="1" s="1"/>
  <c r="CU281" i="1"/>
  <c r="T281" i="1" s="1"/>
  <c r="FR281" i="1"/>
  <c r="GL281" i="1"/>
  <c r="GN281" i="1"/>
  <c r="GO281" i="1"/>
  <c r="GV281" i="1"/>
  <c r="GX281" i="1" s="1"/>
  <c r="I282" i="1"/>
  <c r="AC282" i="1"/>
  <c r="AE282" i="1"/>
  <c r="AF282" i="1"/>
  <c r="AG282" i="1"/>
  <c r="AH282" i="1"/>
  <c r="CV282" i="1" s="1"/>
  <c r="AI282" i="1"/>
  <c r="CW282" i="1" s="1"/>
  <c r="V282" i="1" s="1"/>
  <c r="AJ282" i="1"/>
  <c r="CQ282" i="1"/>
  <c r="P282" i="1" s="1"/>
  <c r="CT282" i="1"/>
  <c r="CU282" i="1"/>
  <c r="T282" i="1" s="1"/>
  <c r="CX282" i="1"/>
  <c r="FR282" i="1"/>
  <c r="GL282" i="1"/>
  <c r="GN282" i="1"/>
  <c r="GO282" i="1"/>
  <c r="GV282" i="1"/>
  <c r="GX282" i="1" s="1"/>
  <c r="C283" i="1"/>
  <c r="D283" i="1"/>
  <c r="AC283" i="1"/>
  <c r="CQ283" i="1" s="1"/>
  <c r="P283" i="1" s="1"/>
  <c r="J774" i="5" s="1"/>
  <c r="AE283" i="1"/>
  <c r="AF283" i="1"/>
  <c r="CT283" i="1" s="1"/>
  <c r="S283" i="1" s="1"/>
  <c r="J771" i="5" s="1"/>
  <c r="AG283" i="1"/>
  <c r="CU283" i="1" s="1"/>
  <c r="T283" i="1" s="1"/>
  <c r="AH283" i="1"/>
  <c r="CV283" i="1" s="1"/>
  <c r="U283" i="1" s="1"/>
  <c r="K778" i="5" s="1"/>
  <c r="AI283" i="1"/>
  <c r="CW283" i="1" s="1"/>
  <c r="V283" i="1" s="1"/>
  <c r="AJ283" i="1"/>
  <c r="CS283" i="1"/>
  <c r="CX283" i="1"/>
  <c r="W283" i="1" s="1"/>
  <c r="FR283" i="1"/>
  <c r="GL283" i="1"/>
  <c r="GN283" i="1"/>
  <c r="GO283" i="1"/>
  <c r="GV283" i="1"/>
  <c r="GX283" i="1" s="1"/>
  <c r="AC284" i="1"/>
  <c r="CQ284" i="1" s="1"/>
  <c r="P284" i="1" s="1"/>
  <c r="J780" i="5" s="1"/>
  <c r="I781" i="5" s="1"/>
  <c r="AE284" i="1"/>
  <c r="AF284" i="1"/>
  <c r="CT284" i="1" s="1"/>
  <c r="S284" i="1" s="1"/>
  <c r="AG284" i="1"/>
  <c r="CU284" i="1" s="1"/>
  <c r="T284" i="1" s="1"/>
  <c r="AH284" i="1"/>
  <c r="CV284" i="1" s="1"/>
  <c r="U284" i="1" s="1"/>
  <c r="AI284" i="1"/>
  <c r="CW284" i="1" s="1"/>
  <c r="V284" i="1" s="1"/>
  <c r="AJ284" i="1"/>
  <c r="CS284" i="1"/>
  <c r="CX284" i="1"/>
  <c r="W284" i="1" s="1"/>
  <c r="FR284" i="1"/>
  <c r="GL284" i="1"/>
  <c r="GN284" i="1"/>
  <c r="GO284" i="1"/>
  <c r="GV284" i="1"/>
  <c r="GX284" i="1" s="1"/>
  <c r="AC285" i="1"/>
  <c r="AE285" i="1"/>
  <c r="AD285" i="1" s="1"/>
  <c r="AF285" i="1"/>
  <c r="AG285" i="1"/>
  <c r="AH285" i="1"/>
  <c r="CV285" i="1" s="1"/>
  <c r="U285" i="1" s="1"/>
  <c r="AI285" i="1"/>
  <c r="CW285" i="1" s="1"/>
  <c r="V285" i="1" s="1"/>
  <c r="AJ285" i="1"/>
  <c r="CX285" i="1" s="1"/>
  <c r="W285" i="1" s="1"/>
  <c r="CQ285" i="1"/>
  <c r="P285" i="1" s="1"/>
  <c r="J782" i="5" s="1"/>
  <c r="I783" i="5" s="1"/>
  <c r="CU285" i="1"/>
  <c r="T285" i="1" s="1"/>
  <c r="FR285" i="1"/>
  <c r="GL285" i="1"/>
  <c r="GO285" i="1"/>
  <c r="GP285" i="1"/>
  <c r="GV285" i="1"/>
  <c r="GX285" i="1" s="1"/>
  <c r="C286" i="1"/>
  <c r="D286" i="1"/>
  <c r="AC286" i="1"/>
  <c r="CQ286" i="1" s="1"/>
  <c r="P286" i="1" s="1"/>
  <c r="AE286" i="1"/>
  <c r="AF286" i="1"/>
  <c r="AG286" i="1"/>
  <c r="CU286" i="1" s="1"/>
  <c r="T286" i="1" s="1"/>
  <c r="AH286" i="1"/>
  <c r="CV286" i="1" s="1"/>
  <c r="U286" i="1" s="1"/>
  <c r="K793" i="5" s="1"/>
  <c r="AI286" i="1"/>
  <c r="AJ286" i="1"/>
  <c r="CX286" i="1" s="1"/>
  <c r="W286" i="1" s="1"/>
  <c r="CR286" i="1"/>
  <c r="Q286" i="1" s="1"/>
  <c r="J786" i="5" s="1"/>
  <c r="CS286" i="1"/>
  <c r="CW286" i="1"/>
  <c r="V286" i="1" s="1"/>
  <c r="FR286" i="1"/>
  <c r="GL286" i="1"/>
  <c r="GN286" i="1"/>
  <c r="GO286" i="1"/>
  <c r="GV286" i="1"/>
  <c r="GX286" i="1" s="1"/>
  <c r="I287" i="1"/>
  <c r="AC287" i="1"/>
  <c r="CQ287" i="1" s="1"/>
  <c r="P287" i="1" s="1"/>
  <c r="AE287" i="1"/>
  <c r="AF287" i="1"/>
  <c r="AG287" i="1"/>
  <c r="AH287" i="1"/>
  <c r="CV287" i="1" s="1"/>
  <c r="U287" i="1" s="1"/>
  <c r="AI287" i="1"/>
  <c r="CW287" i="1" s="1"/>
  <c r="V287" i="1" s="1"/>
  <c r="AJ287" i="1"/>
  <c r="CX287" i="1" s="1"/>
  <c r="W287" i="1" s="1"/>
  <c r="CU287" i="1"/>
  <c r="T287" i="1" s="1"/>
  <c r="FR287" i="1"/>
  <c r="GL287" i="1"/>
  <c r="GN287" i="1"/>
  <c r="GO287" i="1"/>
  <c r="GV287" i="1"/>
  <c r="GX287" i="1" s="1"/>
  <c r="C288" i="1"/>
  <c r="D288" i="1"/>
  <c r="AC288" i="1"/>
  <c r="AE288" i="1"/>
  <c r="U795" i="5" s="1"/>
  <c r="AF288" i="1"/>
  <c r="AG288" i="1"/>
  <c r="CU288" i="1" s="1"/>
  <c r="T288" i="1" s="1"/>
  <c r="AH288" i="1"/>
  <c r="CV288" i="1" s="1"/>
  <c r="U288" i="1" s="1"/>
  <c r="K803" i="5" s="1"/>
  <c r="AI288" i="1"/>
  <c r="AJ288" i="1"/>
  <c r="CX288" i="1" s="1"/>
  <c r="W288" i="1" s="1"/>
  <c r="CW288" i="1"/>
  <c r="V288" i="1" s="1"/>
  <c r="FR288" i="1"/>
  <c r="GL288" i="1"/>
  <c r="GN288" i="1"/>
  <c r="GO288" i="1"/>
  <c r="GV288" i="1"/>
  <c r="GX288" i="1"/>
  <c r="AC289" i="1"/>
  <c r="AD289" i="1"/>
  <c r="AE289" i="1"/>
  <c r="U805" i="5" s="1"/>
  <c r="AF289" i="1"/>
  <c r="CT289" i="1" s="1"/>
  <c r="S289" i="1" s="1"/>
  <c r="AG289" i="1"/>
  <c r="CU289" i="1" s="1"/>
  <c r="T289" i="1" s="1"/>
  <c r="AH289" i="1"/>
  <c r="CV289" i="1" s="1"/>
  <c r="U289" i="1" s="1"/>
  <c r="AI289" i="1"/>
  <c r="AJ289" i="1"/>
  <c r="CR289" i="1"/>
  <c r="Q289" i="1" s="1"/>
  <c r="CS289" i="1"/>
  <c r="CW289" i="1"/>
  <c r="V289" i="1" s="1"/>
  <c r="CX289" i="1"/>
  <c r="W289" i="1" s="1"/>
  <c r="FR289" i="1"/>
  <c r="GL289" i="1"/>
  <c r="GN289" i="1"/>
  <c r="GO289" i="1"/>
  <c r="GV289" i="1"/>
  <c r="GX289" i="1" s="1"/>
  <c r="AC290" i="1"/>
  <c r="AE290" i="1"/>
  <c r="U807" i="5" s="1"/>
  <c r="AF290" i="1"/>
  <c r="AG290" i="1"/>
  <c r="CU290" i="1" s="1"/>
  <c r="T290" i="1" s="1"/>
  <c r="AH290" i="1"/>
  <c r="CV290" i="1" s="1"/>
  <c r="U290" i="1" s="1"/>
  <c r="AI290" i="1"/>
  <c r="CW290" i="1" s="1"/>
  <c r="V290" i="1" s="1"/>
  <c r="AJ290" i="1"/>
  <c r="CR290" i="1"/>
  <c r="Q290" i="1" s="1"/>
  <c r="CS290" i="1"/>
  <c r="CT290" i="1"/>
  <c r="S290" i="1" s="1"/>
  <c r="CX290" i="1"/>
  <c r="W290" i="1" s="1"/>
  <c r="FR290" i="1"/>
  <c r="GL290" i="1"/>
  <c r="GO290" i="1"/>
  <c r="GP290" i="1"/>
  <c r="GV290" i="1"/>
  <c r="GX290" i="1" s="1"/>
  <c r="C291" i="1"/>
  <c r="D291" i="1"/>
  <c r="AC291" i="1"/>
  <c r="CQ291" i="1" s="1"/>
  <c r="P291" i="1" s="1"/>
  <c r="J813" i="5" s="1"/>
  <c r="AE291" i="1"/>
  <c r="AF291" i="1"/>
  <c r="AG291" i="1"/>
  <c r="CU291" i="1" s="1"/>
  <c r="T291" i="1" s="1"/>
  <c r="AH291" i="1"/>
  <c r="CV291" i="1" s="1"/>
  <c r="U291" i="1" s="1"/>
  <c r="K818" i="5" s="1"/>
  <c r="AI291" i="1"/>
  <c r="CW291" i="1" s="1"/>
  <c r="V291" i="1" s="1"/>
  <c r="AJ291" i="1"/>
  <c r="CX291" i="1" s="1"/>
  <c r="W291" i="1" s="1"/>
  <c r="CR291" i="1"/>
  <c r="Q291" i="1" s="1"/>
  <c r="J811" i="5" s="1"/>
  <c r="FR291" i="1"/>
  <c r="GL291" i="1"/>
  <c r="GN291" i="1"/>
  <c r="GO291" i="1"/>
  <c r="GV291" i="1"/>
  <c r="GX291" i="1" s="1"/>
  <c r="I292" i="1"/>
  <c r="AC292" i="1"/>
  <c r="AE292" i="1"/>
  <c r="AD292" i="1" s="1"/>
  <c r="AF292" i="1"/>
  <c r="AG292" i="1"/>
  <c r="CU292" i="1" s="1"/>
  <c r="T292" i="1" s="1"/>
  <c r="AH292" i="1"/>
  <c r="CV292" i="1" s="1"/>
  <c r="AI292" i="1"/>
  <c r="CW292" i="1" s="1"/>
  <c r="AJ292" i="1"/>
  <c r="CX292" i="1" s="1"/>
  <c r="W292" i="1" s="1"/>
  <c r="CQ292" i="1"/>
  <c r="FR292" i="1"/>
  <c r="GL292" i="1"/>
  <c r="GN292" i="1"/>
  <c r="GO292" i="1"/>
  <c r="GV292" i="1"/>
  <c r="C293" i="1"/>
  <c r="D293" i="1"/>
  <c r="AC293" i="1"/>
  <c r="CQ293" i="1" s="1"/>
  <c r="P293" i="1" s="1"/>
  <c r="AE293" i="1"/>
  <c r="AF293" i="1"/>
  <c r="AG293" i="1"/>
  <c r="CU293" i="1" s="1"/>
  <c r="T293" i="1" s="1"/>
  <c r="AH293" i="1"/>
  <c r="CV293" i="1" s="1"/>
  <c r="U293" i="1" s="1"/>
  <c r="K828" i="5" s="1"/>
  <c r="AI293" i="1"/>
  <c r="AJ293" i="1"/>
  <c r="CX293" i="1" s="1"/>
  <c r="W293" i="1" s="1"/>
  <c r="CR293" i="1"/>
  <c r="Q293" i="1" s="1"/>
  <c r="J822" i="5" s="1"/>
  <c r="CS293" i="1"/>
  <c r="CW293" i="1"/>
  <c r="V293" i="1" s="1"/>
  <c r="FR293" i="1"/>
  <c r="GL293" i="1"/>
  <c r="GN293" i="1"/>
  <c r="GO293" i="1"/>
  <c r="GV293" i="1"/>
  <c r="GX293" i="1" s="1"/>
  <c r="AC294" i="1"/>
  <c r="CQ294" i="1" s="1"/>
  <c r="P294" i="1" s="1"/>
  <c r="J830" i="5" s="1"/>
  <c r="I831" i="5" s="1"/>
  <c r="AE294" i="1"/>
  <c r="CR294" i="1" s="1"/>
  <c r="Q294" i="1" s="1"/>
  <c r="AF294" i="1"/>
  <c r="AG294" i="1"/>
  <c r="CU294" i="1" s="1"/>
  <c r="T294" i="1" s="1"/>
  <c r="AH294" i="1"/>
  <c r="CV294" i="1" s="1"/>
  <c r="U294" i="1" s="1"/>
  <c r="AI294" i="1"/>
  <c r="AJ294" i="1"/>
  <c r="CX294" i="1" s="1"/>
  <c r="W294" i="1" s="1"/>
  <c r="CW294" i="1"/>
  <c r="V294" i="1" s="1"/>
  <c r="FR294" i="1"/>
  <c r="GL294" i="1"/>
  <c r="GN294" i="1"/>
  <c r="GO294" i="1"/>
  <c r="GV294" i="1"/>
  <c r="GX294" i="1" s="1"/>
  <c r="AC295" i="1"/>
  <c r="CQ295" i="1" s="1"/>
  <c r="P295" i="1" s="1"/>
  <c r="J832" i="5" s="1"/>
  <c r="I833" i="5" s="1"/>
  <c r="AE295" i="1"/>
  <c r="CR295" i="1" s="1"/>
  <c r="Q295" i="1" s="1"/>
  <c r="AF295" i="1"/>
  <c r="AG295" i="1"/>
  <c r="CU295" i="1" s="1"/>
  <c r="T295" i="1" s="1"/>
  <c r="AH295" i="1"/>
  <c r="AI295" i="1"/>
  <c r="CW295" i="1" s="1"/>
  <c r="V295" i="1" s="1"/>
  <c r="AJ295" i="1"/>
  <c r="CX295" i="1" s="1"/>
  <c r="W295" i="1" s="1"/>
  <c r="CV295" i="1"/>
  <c r="U295" i="1" s="1"/>
  <c r="FR295" i="1"/>
  <c r="GL295" i="1"/>
  <c r="GO295" i="1"/>
  <c r="GP295" i="1"/>
  <c r="GV295" i="1"/>
  <c r="GX295" i="1"/>
  <c r="C296" i="1"/>
  <c r="D296" i="1"/>
  <c r="AC296" i="1"/>
  <c r="AE296" i="1"/>
  <c r="AF296" i="1"/>
  <c r="AG296" i="1"/>
  <c r="AH296" i="1"/>
  <c r="CV296" i="1" s="1"/>
  <c r="U296" i="1" s="1"/>
  <c r="K843" i="5" s="1"/>
  <c r="AI296" i="1"/>
  <c r="CW296" i="1" s="1"/>
  <c r="V296" i="1" s="1"/>
  <c r="AJ296" i="1"/>
  <c r="CX296" i="1" s="1"/>
  <c r="W296" i="1" s="1"/>
  <c r="CQ296" i="1"/>
  <c r="P296" i="1" s="1"/>
  <c r="CT296" i="1"/>
  <c r="S296" i="1" s="1"/>
  <c r="J835" i="5" s="1"/>
  <c r="CU296" i="1"/>
  <c r="T296" i="1" s="1"/>
  <c r="FR296" i="1"/>
  <c r="GL296" i="1"/>
  <c r="GN296" i="1"/>
  <c r="GO296" i="1"/>
  <c r="GV296" i="1"/>
  <c r="GX296" i="1" s="1"/>
  <c r="I297" i="1"/>
  <c r="AC297" i="1"/>
  <c r="AE297" i="1"/>
  <c r="CR297" i="1" s="1"/>
  <c r="Q297" i="1" s="1"/>
  <c r="AF297" i="1"/>
  <c r="AG297" i="1"/>
  <c r="CU297" i="1" s="1"/>
  <c r="AH297" i="1"/>
  <c r="CV297" i="1" s="1"/>
  <c r="AI297" i="1"/>
  <c r="AJ297" i="1"/>
  <c r="CX297" i="1" s="1"/>
  <c r="W297" i="1" s="1"/>
  <c r="CW297" i="1"/>
  <c r="V297" i="1" s="1"/>
  <c r="FR297" i="1"/>
  <c r="GL297" i="1"/>
  <c r="GN297" i="1"/>
  <c r="GO297" i="1"/>
  <c r="GV297" i="1"/>
  <c r="C298" i="1"/>
  <c r="D298" i="1"/>
  <c r="AC298" i="1"/>
  <c r="AE298" i="1"/>
  <c r="CR298" i="1" s="1"/>
  <c r="Q298" i="1" s="1"/>
  <c r="J847" i="5" s="1"/>
  <c r="AF298" i="1"/>
  <c r="AG298" i="1"/>
  <c r="CU298" i="1" s="1"/>
  <c r="T298" i="1" s="1"/>
  <c r="AH298" i="1"/>
  <c r="AI298" i="1"/>
  <c r="CW298" i="1" s="1"/>
  <c r="V298" i="1" s="1"/>
  <c r="AJ298" i="1"/>
  <c r="CX298" i="1" s="1"/>
  <c r="W298" i="1" s="1"/>
  <c r="CQ298" i="1"/>
  <c r="P298" i="1" s="1"/>
  <c r="CV298" i="1"/>
  <c r="U298" i="1" s="1"/>
  <c r="K853" i="5" s="1"/>
  <c r="FR298" i="1"/>
  <c r="GL298" i="1"/>
  <c r="GN298" i="1"/>
  <c r="GO298" i="1"/>
  <c r="GV298" i="1"/>
  <c r="GX298" i="1" s="1"/>
  <c r="AC299" i="1"/>
  <c r="AE299" i="1"/>
  <c r="CR299" i="1" s="1"/>
  <c r="Q299" i="1" s="1"/>
  <c r="AF299" i="1"/>
  <c r="AG299" i="1"/>
  <c r="AH299" i="1"/>
  <c r="AI299" i="1"/>
  <c r="CW299" i="1" s="1"/>
  <c r="V299" i="1" s="1"/>
  <c r="AJ299" i="1"/>
  <c r="CX299" i="1" s="1"/>
  <c r="W299" i="1" s="1"/>
  <c r="CQ299" i="1"/>
  <c r="P299" i="1" s="1"/>
  <c r="CU299" i="1"/>
  <c r="T299" i="1" s="1"/>
  <c r="CV299" i="1"/>
  <c r="U299" i="1" s="1"/>
  <c r="FR299" i="1"/>
  <c r="GL299" i="1"/>
  <c r="GN299" i="1"/>
  <c r="GO299" i="1"/>
  <c r="GV299" i="1"/>
  <c r="GX299" i="1" s="1"/>
  <c r="AC300" i="1"/>
  <c r="AE300" i="1"/>
  <c r="CR300" i="1" s="1"/>
  <c r="Q300" i="1" s="1"/>
  <c r="AF300" i="1"/>
  <c r="AG300" i="1"/>
  <c r="CU300" i="1" s="1"/>
  <c r="T300" i="1" s="1"/>
  <c r="AH300" i="1"/>
  <c r="AI300" i="1"/>
  <c r="CW300" i="1" s="1"/>
  <c r="V300" i="1" s="1"/>
  <c r="AJ300" i="1"/>
  <c r="CX300" i="1" s="1"/>
  <c r="W300" i="1" s="1"/>
  <c r="CQ300" i="1"/>
  <c r="P300" i="1" s="1"/>
  <c r="CV300" i="1"/>
  <c r="U300" i="1" s="1"/>
  <c r="FR300" i="1"/>
  <c r="GL300" i="1"/>
  <c r="GO300" i="1"/>
  <c r="GP300" i="1"/>
  <c r="GV300" i="1"/>
  <c r="GX300" i="1" s="1"/>
  <c r="C301" i="1"/>
  <c r="D301" i="1"/>
  <c r="AC301" i="1"/>
  <c r="AE301" i="1"/>
  <c r="U859" i="5" s="1"/>
  <c r="AF301" i="1"/>
  <c r="CT301" i="1" s="1"/>
  <c r="S301" i="1" s="1"/>
  <c r="J860" i="5" s="1"/>
  <c r="AG301" i="1"/>
  <c r="CU301" i="1" s="1"/>
  <c r="T301" i="1" s="1"/>
  <c r="AH301" i="1"/>
  <c r="CV301" i="1" s="1"/>
  <c r="U301" i="1" s="1"/>
  <c r="K868" i="5" s="1"/>
  <c r="AI301" i="1"/>
  <c r="AJ301" i="1"/>
  <c r="CR301" i="1"/>
  <c r="Q301" i="1" s="1"/>
  <c r="J861" i="5" s="1"/>
  <c r="CS301" i="1"/>
  <c r="CW301" i="1"/>
  <c r="V301" i="1" s="1"/>
  <c r="CX301" i="1"/>
  <c r="W301" i="1" s="1"/>
  <c r="FR301" i="1"/>
  <c r="GL301" i="1"/>
  <c r="GN301" i="1"/>
  <c r="GO301" i="1"/>
  <c r="GV301" i="1"/>
  <c r="GX301" i="1" s="1"/>
  <c r="I302" i="1"/>
  <c r="AC302" i="1"/>
  <c r="CQ302" i="1" s="1"/>
  <c r="P302" i="1" s="1"/>
  <c r="AE302" i="1"/>
  <c r="AF302" i="1"/>
  <c r="AG302" i="1"/>
  <c r="CU302" i="1" s="1"/>
  <c r="T302" i="1" s="1"/>
  <c r="AH302" i="1"/>
  <c r="CV302" i="1" s="1"/>
  <c r="U302" i="1" s="1"/>
  <c r="AI302" i="1"/>
  <c r="CW302" i="1" s="1"/>
  <c r="V302" i="1" s="1"/>
  <c r="AJ302" i="1"/>
  <c r="CX302" i="1" s="1"/>
  <c r="CR302" i="1"/>
  <c r="Q302" i="1" s="1"/>
  <c r="CS302" i="1"/>
  <c r="FR302" i="1"/>
  <c r="GL302" i="1"/>
  <c r="GN302" i="1"/>
  <c r="GO302" i="1"/>
  <c r="GV302" i="1"/>
  <c r="GX302" i="1"/>
  <c r="C303" i="1"/>
  <c r="D303" i="1"/>
  <c r="AC303" i="1"/>
  <c r="AD303" i="1"/>
  <c r="AE303" i="1"/>
  <c r="AF303" i="1"/>
  <c r="CT303" i="1" s="1"/>
  <c r="S303" i="1" s="1"/>
  <c r="J871" i="5" s="1"/>
  <c r="AG303" i="1"/>
  <c r="CU303" i="1" s="1"/>
  <c r="T303" i="1" s="1"/>
  <c r="AH303" i="1"/>
  <c r="CV303" i="1" s="1"/>
  <c r="U303" i="1" s="1"/>
  <c r="K878" i="5" s="1"/>
  <c r="AI303" i="1"/>
  <c r="CW303" i="1" s="1"/>
  <c r="V303" i="1" s="1"/>
  <c r="AJ303" i="1"/>
  <c r="CQ303" i="1"/>
  <c r="P303" i="1" s="1"/>
  <c r="J874" i="5" s="1"/>
  <c r="CR303" i="1"/>
  <c r="Q303" i="1" s="1"/>
  <c r="J872" i="5" s="1"/>
  <c r="CX303" i="1"/>
  <c r="W303" i="1" s="1"/>
  <c r="FR303" i="1"/>
  <c r="GL303" i="1"/>
  <c r="GN303" i="1"/>
  <c r="GO303" i="1"/>
  <c r="GV303" i="1"/>
  <c r="GX303" i="1" s="1"/>
  <c r="AC304" i="1"/>
  <c r="CQ304" i="1" s="1"/>
  <c r="P304" i="1" s="1"/>
  <c r="AE304" i="1"/>
  <c r="AD304" i="1" s="1"/>
  <c r="AF304" i="1"/>
  <c r="AG304" i="1"/>
  <c r="AH304" i="1"/>
  <c r="CV304" i="1" s="1"/>
  <c r="U304" i="1" s="1"/>
  <c r="AI304" i="1"/>
  <c r="CW304" i="1" s="1"/>
  <c r="V304" i="1" s="1"/>
  <c r="AJ304" i="1"/>
  <c r="CX304" i="1" s="1"/>
  <c r="W304" i="1" s="1"/>
  <c r="CU304" i="1"/>
  <c r="T304" i="1" s="1"/>
  <c r="FR304" i="1"/>
  <c r="GL304" i="1"/>
  <c r="GN304" i="1"/>
  <c r="GO304" i="1"/>
  <c r="GV304" i="1"/>
  <c r="GX304" i="1" s="1"/>
  <c r="AC305" i="1"/>
  <c r="AE305" i="1"/>
  <c r="AD305" i="1" s="1"/>
  <c r="AF305" i="1"/>
  <c r="AG305" i="1"/>
  <c r="CU305" i="1" s="1"/>
  <c r="T305" i="1" s="1"/>
  <c r="AH305" i="1"/>
  <c r="CV305" i="1" s="1"/>
  <c r="U305" i="1" s="1"/>
  <c r="AI305" i="1"/>
  <c r="CW305" i="1" s="1"/>
  <c r="V305" i="1" s="1"/>
  <c r="AJ305" i="1"/>
  <c r="CQ305" i="1"/>
  <c r="P305" i="1" s="1"/>
  <c r="J882" i="5" s="1"/>
  <c r="I883" i="5" s="1"/>
  <c r="CT305" i="1"/>
  <c r="S305" i="1" s="1"/>
  <c r="CX305" i="1"/>
  <c r="W305" i="1" s="1"/>
  <c r="FR305" i="1"/>
  <c r="GL305" i="1"/>
  <c r="GO305" i="1"/>
  <c r="GP305" i="1"/>
  <c r="GV305" i="1"/>
  <c r="GX305" i="1" s="1"/>
  <c r="C306" i="1"/>
  <c r="D306" i="1"/>
  <c r="AC306" i="1"/>
  <c r="CQ306" i="1" s="1"/>
  <c r="P306" i="1" s="1"/>
  <c r="J888" i="5" s="1"/>
  <c r="AE306" i="1"/>
  <c r="AF306" i="1"/>
  <c r="AG306" i="1"/>
  <c r="CU306" i="1" s="1"/>
  <c r="T306" i="1" s="1"/>
  <c r="AH306" i="1"/>
  <c r="CV306" i="1" s="1"/>
  <c r="U306" i="1" s="1"/>
  <c r="K893" i="5" s="1"/>
  <c r="AI306" i="1"/>
  <c r="CW306" i="1" s="1"/>
  <c r="V306" i="1" s="1"/>
  <c r="AJ306" i="1"/>
  <c r="CX306" i="1" s="1"/>
  <c r="W306" i="1" s="1"/>
  <c r="CR306" i="1"/>
  <c r="Q306" i="1" s="1"/>
  <c r="J886" i="5" s="1"/>
  <c r="CS306" i="1"/>
  <c r="FR306" i="1"/>
  <c r="GL306" i="1"/>
  <c r="GN306" i="1"/>
  <c r="GO306" i="1"/>
  <c r="GV306" i="1"/>
  <c r="GX306" i="1" s="1"/>
  <c r="I307" i="1"/>
  <c r="AC307" i="1"/>
  <c r="AE307" i="1"/>
  <c r="U889" i="5" s="1"/>
  <c r="AF307" i="1"/>
  <c r="AG307" i="1"/>
  <c r="CU307" i="1" s="1"/>
  <c r="T307" i="1" s="1"/>
  <c r="AH307" i="1"/>
  <c r="AI307" i="1"/>
  <c r="CW307" i="1" s="1"/>
  <c r="V307" i="1" s="1"/>
  <c r="AJ307" i="1"/>
  <c r="CX307" i="1" s="1"/>
  <c r="CQ307" i="1"/>
  <c r="P307" i="1" s="1"/>
  <c r="CV307" i="1"/>
  <c r="U307" i="1" s="1"/>
  <c r="FR307" i="1"/>
  <c r="GL307" i="1"/>
  <c r="GN307" i="1"/>
  <c r="GO307" i="1"/>
  <c r="GV307" i="1"/>
  <c r="GX307" i="1" s="1"/>
  <c r="C308" i="1"/>
  <c r="D308" i="1"/>
  <c r="AC308" i="1"/>
  <c r="AE308" i="1"/>
  <c r="U895" i="5" s="1"/>
  <c r="AF308" i="1"/>
  <c r="CT308" i="1" s="1"/>
  <c r="S308" i="1" s="1"/>
  <c r="J896" i="5" s="1"/>
  <c r="AG308" i="1"/>
  <c r="CU308" i="1" s="1"/>
  <c r="T308" i="1" s="1"/>
  <c r="AH308" i="1"/>
  <c r="CV308" i="1" s="1"/>
  <c r="U308" i="1" s="1"/>
  <c r="K903" i="5" s="1"/>
  <c r="AI308" i="1"/>
  <c r="AJ308" i="1"/>
  <c r="CX308" i="1" s="1"/>
  <c r="W308" i="1" s="1"/>
  <c r="CR308" i="1"/>
  <c r="Q308" i="1" s="1"/>
  <c r="J897" i="5" s="1"/>
  <c r="CS308" i="1"/>
  <c r="CW308" i="1"/>
  <c r="V308" i="1" s="1"/>
  <c r="FR308" i="1"/>
  <c r="GL308" i="1"/>
  <c r="GN308" i="1"/>
  <c r="GO308" i="1"/>
  <c r="GV308" i="1"/>
  <c r="GX308" i="1" s="1"/>
  <c r="AC309" i="1"/>
  <c r="CQ309" i="1" s="1"/>
  <c r="P309" i="1" s="1"/>
  <c r="J905" i="5" s="1"/>
  <c r="I906" i="5" s="1"/>
  <c r="AE309" i="1"/>
  <c r="U905" i="5" s="1"/>
  <c r="AF309" i="1"/>
  <c r="AG309" i="1"/>
  <c r="CU309" i="1" s="1"/>
  <c r="T309" i="1" s="1"/>
  <c r="AH309" i="1"/>
  <c r="CV309" i="1" s="1"/>
  <c r="U309" i="1" s="1"/>
  <c r="AI309" i="1"/>
  <c r="CW309" i="1" s="1"/>
  <c r="V309" i="1" s="1"/>
  <c r="AJ309" i="1"/>
  <c r="CX309" i="1" s="1"/>
  <c r="W309" i="1" s="1"/>
  <c r="CS309" i="1"/>
  <c r="V905" i="5" s="1"/>
  <c r="CT309" i="1"/>
  <c r="S309" i="1" s="1"/>
  <c r="FR309" i="1"/>
  <c r="GL309" i="1"/>
  <c r="GN309" i="1"/>
  <c r="GO309" i="1"/>
  <c r="GV309" i="1"/>
  <c r="GX309" i="1" s="1"/>
  <c r="AC310" i="1"/>
  <c r="CQ310" i="1" s="1"/>
  <c r="P310" i="1" s="1"/>
  <c r="J907" i="5" s="1"/>
  <c r="I908" i="5" s="1"/>
  <c r="AE310" i="1"/>
  <c r="U907" i="5" s="1"/>
  <c r="AF310" i="1"/>
  <c r="AG310" i="1"/>
  <c r="CU310" i="1" s="1"/>
  <c r="T310" i="1" s="1"/>
  <c r="AH310" i="1"/>
  <c r="CV310" i="1" s="1"/>
  <c r="U310" i="1" s="1"/>
  <c r="AI310" i="1"/>
  <c r="CW310" i="1" s="1"/>
  <c r="V310" i="1" s="1"/>
  <c r="AJ310" i="1"/>
  <c r="CR310" i="1"/>
  <c r="Q310" i="1" s="1"/>
  <c r="CT310" i="1"/>
  <c r="S310" i="1" s="1"/>
  <c r="CX310" i="1"/>
  <c r="W310" i="1" s="1"/>
  <c r="FR310" i="1"/>
  <c r="GL310" i="1"/>
  <c r="GO310" i="1"/>
  <c r="GP310" i="1"/>
  <c r="GV310" i="1"/>
  <c r="GX310" i="1" s="1"/>
  <c r="C311" i="1"/>
  <c r="D311" i="1"/>
  <c r="AC311" i="1"/>
  <c r="AE311" i="1"/>
  <c r="AF311" i="1"/>
  <c r="AG311" i="1"/>
  <c r="CU311" i="1" s="1"/>
  <c r="T311" i="1" s="1"/>
  <c r="AH311" i="1"/>
  <c r="CV311" i="1" s="1"/>
  <c r="U311" i="1" s="1"/>
  <c r="K918" i="5" s="1"/>
  <c r="AI311" i="1"/>
  <c r="CW311" i="1" s="1"/>
  <c r="V311" i="1" s="1"/>
  <c r="AJ311" i="1"/>
  <c r="CX311" i="1" s="1"/>
  <c r="W311" i="1" s="1"/>
  <c r="CQ311" i="1"/>
  <c r="P311" i="1" s="1"/>
  <c r="J913" i="5" s="1"/>
  <c r="FR311" i="1"/>
  <c r="GL311" i="1"/>
  <c r="GN311" i="1"/>
  <c r="GO311" i="1"/>
  <c r="GV311" i="1"/>
  <c r="GX311" i="1" s="1"/>
  <c r="I312" i="1"/>
  <c r="AC312" i="1"/>
  <c r="AE312" i="1"/>
  <c r="CR312" i="1" s="1"/>
  <c r="Q312" i="1" s="1"/>
  <c r="AF312" i="1"/>
  <c r="AG312" i="1"/>
  <c r="CU312" i="1" s="1"/>
  <c r="T312" i="1" s="1"/>
  <c r="AH312" i="1"/>
  <c r="CV312" i="1" s="1"/>
  <c r="AI312" i="1"/>
  <c r="CW312" i="1" s="1"/>
  <c r="V312" i="1" s="1"/>
  <c r="AJ312" i="1"/>
  <c r="CT312" i="1"/>
  <c r="CX312" i="1"/>
  <c r="W312" i="1" s="1"/>
  <c r="FR312" i="1"/>
  <c r="GL312" i="1"/>
  <c r="GN312" i="1"/>
  <c r="GO312" i="1"/>
  <c r="GV312" i="1"/>
  <c r="C313" i="1"/>
  <c r="D313" i="1"/>
  <c r="AC313" i="1"/>
  <c r="CQ313" i="1" s="1"/>
  <c r="P313" i="1" s="1"/>
  <c r="J924" i="5" s="1"/>
  <c r="AE313" i="1"/>
  <c r="AF313" i="1"/>
  <c r="AG313" i="1"/>
  <c r="CU313" i="1" s="1"/>
  <c r="T313" i="1" s="1"/>
  <c r="AH313" i="1"/>
  <c r="CV313" i="1" s="1"/>
  <c r="U313" i="1" s="1"/>
  <c r="K928" i="5" s="1"/>
  <c r="AI313" i="1"/>
  <c r="CW313" i="1" s="1"/>
  <c r="V313" i="1" s="1"/>
  <c r="AJ313" i="1"/>
  <c r="CX313" i="1" s="1"/>
  <c r="W313" i="1" s="1"/>
  <c r="FR313" i="1"/>
  <c r="GL313" i="1"/>
  <c r="GN313" i="1"/>
  <c r="GO313" i="1"/>
  <c r="GV313" i="1"/>
  <c r="GX313" i="1" s="1"/>
  <c r="AC314" i="1"/>
  <c r="CQ314" i="1" s="1"/>
  <c r="P314" i="1" s="1"/>
  <c r="J930" i="5" s="1"/>
  <c r="I931" i="5" s="1"/>
  <c r="AE314" i="1"/>
  <c r="AF314" i="1"/>
  <c r="AG314" i="1"/>
  <c r="CU314" i="1" s="1"/>
  <c r="T314" i="1" s="1"/>
  <c r="AH314" i="1"/>
  <c r="AI314" i="1"/>
  <c r="CW314" i="1" s="1"/>
  <c r="V314" i="1" s="1"/>
  <c r="AJ314" i="1"/>
  <c r="CX314" i="1" s="1"/>
  <c r="W314" i="1" s="1"/>
  <c r="CS314" i="1"/>
  <c r="CV314" i="1"/>
  <c r="U314" i="1" s="1"/>
  <c r="FR314" i="1"/>
  <c r="GL314" i="1"/>
  <c r="GN314" i="1"/>
  <c r="GO314" i="1"/>
  <c r="GV314" i="1"/>
  <c r="GX314" i="1" s="1"/>
  <c r="AC315" i="1"/>
  <c r="CQ315" i="1" s="1"/>
  <c r="P315" i="1" s="1"/>
  <c r="J932" i="5" s="1"/>
  <c r="I933" i="5" s="1"/>
  <c r="AE315" i="1"/>
  <c r="CR315" i="1" s="1"/>
  <c r="Q315" i="1" s="1"/>
  <c r="AF315" i="1"/>
  <c r="AG315" i="1"/>
  <c r="CU315" i="1" s="1"/>
  <c r="T315" i="1" s="1"/>
  <c r="AH315" i="1"/>
  <c r="CV315" i="1" s="1"/>
  <c r="U315" i="1" s="1"/>
  <c r="AI315" i="1"/>
  <c r="AJ315" i="1"/>
  <c r="CX315" i="1" s="1"/>
  <c r="W315" i="1" s="1"/>
  <c r="CW315" i="1"/>
  <c r="V315" i="1" s="1"/>
  <c r="FR315" i="1"/>
  <c r="GL315" i="1"/>
  <c r="GO315" i="1"/>
  <c r="GP315" i="1"/>
  <c r="GV315" i="1"/>
  <c r="GX315" i="1"/>
  <c r="C316" i="1"/>
  <c r="D316" i="1"/>
  <c r="AC316" i="1"/>
  <c r="AD316" i="1"/>
  <c r="AE316" i="1"/>
  <c r="AF316" i="1"/>
  <c r="AG316" i="1"/>
  <c r="CU316" i="1" s="1"/>
  <c r="T316" i="1" s="1"/>
  <c r="AH316" i="1"/>
  <c r="CV316" i="1" s="1"/>
  <c r="U316" i="1" s="1"/>
  <c r="K943" i="5" s="1"/>
  <c r="AI316" i="1"/>
  <c r="CW316" i="1" s="1"/>
  <c r="V316" i="1" s="1"/>
  <c r="AJ316" i="1"/>
  <c r="CX316" i="1" s="1"/>
  <c r="W316" i="1" s="1"/>
  <c r="CR316" i="1"/>
  <c r="Q316" i="1" s="1"/>
  <c r="J936" i="5" s="1"/>
  <c r="CT316" i="1"/>
  <c r="S316" i="1" s="1"/>
  <c r="J935" i="5" s="1"/>
  <c r="FR316" i="1"/>
  <c r="GL316" i="1"/>
  <c r="GN316" i="1"/>
  <c r="GO316" i="1"/>
  <c r="GV316" i="1"/>
  <c r="GX316" i="1" s="1"/>
  <c r="I317" i="1"/>
  <c r="AC317" i="1"/>
  <c r="CQ317" i="1" s="1"/>
  <c r="AE317" i="1"/>
  <c r="U939" i="5" s="1"/>
  <c r="AF317" i="1"/>
  <c r="AG317" i="1"/>
  <c r="CU317" i="1" s="1"/>
  <c r="AH317" i="1"/>
  <c r="CV317" i="1" s="1"/>
  <c r="U317" i="1" s="1"/>
  <c r="AI317" i="1"/>
  <c r="CW317" i="1" s="1"/>
  <c r="V317" i="1" s="1"/>
  <c r="AJ317" i="1"/>
  <c r="CX317" i="1" s="1"/>
  <c r="CR317" i="1"/>
  <c r="Q317" i="1" s="1"/>
  <c r="CT317" i="1"/>
  <c r="S317" i="1" s="1"/>
  <c r="FR317" i="1"/>
  <c r="GL317" i="1"/>
  <c r="GN317" i="1"/>
  <c r="GO317" i="1"/>
  <c r="GV317" i="1"/>
  <c r="C318" i="1"/>
  <c r="D318" i="1"/>
  <c r="AC318" i="1"/>
  <c r="AE318" i="1"/>
  <c r="AD318" i="1" s="1"/>
  <c r="AF318" i="1"/>
  <c r="AG318" i="1"/>
  <c r="CU318" i="1" s="1"/>
  <c r="T318" i="1" s="1"/>
  <c r="AH318" i="1"/>
  <c r="CV318" i="1" s="1"/>
  <c r="U318" i="1" s="1"/>
  <c r="K953" i="5" s="1"/>
  <c r="AI318" i="1"/>
  <c r="CW318" i="1" s="1"/>
  <c r="V318" i="1" s="1"/>
  <c r="AJ318" i="1"/>
  <c r="CX318" i="1" s="1"/>
  <c r="W318" i="1" s="1"/>
  <c r="CQ318" i="1"/>
  <c r="P318" i="1" s="1"/>
  <c r="J949" i="5" s="1"/>
  <c r="FR318" i="1"/>
  <c r="GL318" i="1"/>
  <c r="GN318" i="1"/>
  <c r="GO318" i="1"/>
  <c r="GV318" i="1"/>
  <c r="GX318" i="1" s="1"/>
  <c r="AC319" i="1"/>
  <c r="CQ319" i="1" s="1"/>
  <c r="P319" i="1" s="1"/>
  <c r="J955" i="5" s="1"/>
  <c r="I956" i="5" s="1"/>
  <c r="AE319" i="1"/>
  <c r="AF319" i="1"/>
  <c r="AG319" i="1"/>
  <c r="AH319" i="1"/>
  <c r="AI319" i="1"/>
  <c r="CW319" i="1" s="1"/>
  <c r="V319" i="1" s="1"/>
  <c r="AJ319" i="1"/>
  <c r="CX319" i="1" s="1"/>
  <c r="W319" i="1" s="1"/>
  <c r="CU319" i="1"/>
  <c r="T319" i="1" s="1"/>
  <c r="CV319" i="1"/>
  <c r="U319" i="1" s="1"/>
  <c r="FR319" i="1"/>
  <c r="GL319" i="1"/>
  <c r="GN319" i="1"/>
  <c r="GO319" i="1"/>
  <c r="GV319" i="1"/>
  <c r="GX319" i="1" s="1"/>
  <c r="AC320" i="1"/>
  <c r="CQ320" i="1" s="1"/>
  <c r="P320" i="1" s="1"/>
  <c r="J957" i="5" s="1"/>
  <c r="I958" i="5" s="1"/>
  <c r="AE320" i="1"/>
  <c r="AF320" i="1"/>
  <c r="AG320" i="1"/>
  <c r="AH320" i="1"/>
  <c r="AI320" i="1"/>
  <c r="CW320" i="1" s="1"/>
  <c r="V320" i="1" s="1"/>
  <c r="AJ320" i="1"/>
  <c r="CX320" i="1" s="1"/>
  <c r="W320" i="1" s="1"/>
  <c r="CU320" i="1"/>
  <c r="T320" i="1" s="1"/>
  <c r="CV320" i="1"/>
  <c r="U320" i="1" s="1"/>
  <c r="FR320" i="1"/>
  <c r="GL320" i="1"/>
  <c r="GO320" i="1"/>
  <c r="GP320" i="1"/>
  <c r="GV320" i="1"/>
  <c r="GX320" i="1" s="1"/>
  <c r="C321" i="1"/>
  <c r="D321" i="1"/>
  <c r="AC321" i="1"/>
  <c r="CQ321" i="1" s="1"/>
  <c r="P321" i="1" s="1"/>
  <c r="J963" i="5" s="1"/>
  <c r="AE321" i="1"/>
  <c r="U959" i="5" s="1"/>
  <c r="AF321" i="1"/>
  <c r="AG321" i="1"/>
  <c r="CU321" i="1" s="1"/>
  <c r="T321" i="1" s="1"/>
  <c r="AH321" i="1"/>
  <c r="CV321" i="1" s="1"/>
  <c r="U321" i="1" s="1"/>
  <c r="K968" i="5" s="1"/>
  <c r="AI321" i="1"/>
  <c r="AJ321" i="1"/>
  <c r="CX321" i="1" s="1"/>
  <c r="W321" i="1" s="1"/>
  <c r="CW321" i="1"/>
  <c r="V321" i="1" s="1"/>
  <c r="FR321" i="1"/>
  <c r="GL321" i="1"/>
  <c r="GN321" i="1"/>
  <c r="GO321" i="1"/>
  <c r="GV321" i="1"/>
  <c r="GX321" i="1"/>
  <c r="I322" i="1"/>
  <c r="AC322" i="1"/>
  <c r="CQ322" i="1" s="1"/>
  <c r="P322" i="1" s="1"/>
  <c r="AE322" i="1"/>
  <c r="AF322" i="1"/>
  <c r="AG322" i="1"/>
  <c r="CU322" i="1" s="1"/>
  <c r="AH322" i="1"/>
  <c r="CV322" i="1" s="1"/>
  <c r="U322" i="1" s="1"/>
  <c r="AI322" i="1"/>
  <c r="CW322" i="1" s="1"/>
  <c r="V322" i="1" s="1"/>
  <c r="AJ322" i="1"/>
  <c r="CX322" i="1" s="1"/>
  <c r="CR322" i="1"/>
  <c r="CS322" i="1"/>
  <c r="V964" i="5" s="1"/>
  <c r="FR322" i="1"/>
  <c r="GL322" i="1"/>
  <c r="GN322" i="1"/>
  <c r="GO322" i="1"/>
  <c r="GV322" i="1"/>
  <c r="GX322" i="1" s="1"/>
  <c r="C323" i="1"/>
  <c r="D323" i="1"/>
  <c r="AC323" i="1"/>
  <c r="AE323" i="1"/>
  <c r="CR323" i="1" s="1"/>
  <c r="Q323" i="1" s="1"/>
  <c r="J972" i="5" s="1"/>
  <c r="AF323" i="1"/>
  <c r="CT323" i="1" s="1"/>
  <c r="S323" i="1" s="1"/>
  <c r="AG323" i="1"/>
  <c r="AH323" i="1"/>
  <c r="CV323" i="1" s="1"/>
  <c r="U323" i="1" s="1"/>
  <c r="K978" i="5" s="1"/>
  <c r="AI323" i="1"/>
  <c r="CW323" i="1" s="1"/>
  <c r="V323" i="1" s="1"/>
  <c r="AJ323" i="1"/>
  <c r="CU323" i="1"/>
  <c r="T323" i="1" s="1"/>
  <c r="CX323" i="1"/>
  <c r="W323" i="1" s="1"/>
  <c r="FR323" i="1"/>
  <c r="GL323" i="1"/>
  <c r="GN323" i="1"/>
  <c r="GO323" i="1"/>
  <c r="GV323" i="1"/>
  <c r="GX323" i="1" s="1"/>
  <c r="AC324" i="1"/>
  <c r="AE324" i="1"/>
  <c r="AD324" i="1" s="1"/>
  <c r="AF324" i="1"/>
  <c r="CT324" i="1" s="1"/>
  <c r="S324" i="1" s="1"/>
  <c r="CZ324" i="1" s="1"/>
  <c r="Y324" i="1" s="1"/>
  <c r="T980" i="5" s="1"/>
  <c r="AG324" i="1"/>
  <c r="CU324" i="1" s="1"/>
  <c r="T324" i="1" s="1"/>
  <c r="AH324" i="1"/>
  <c r="CV324" i="1" s="1"/>
  <c r="U324" i="1" s="1"/>
  <c r="AI324" i="1"/>
  <c r="CW324" i="1" s="1"/>
  <c r="V324" i="1" s="1"/>
  <c r="AJ324" i="1"/>
  <c r="CR324" i="1"/>
  <c r="Q324" i="1" s="1"/>
  <c r="CX324" i="1"/>
  <c r="W324" i="1" s="1"/>
  <c r="FR324" i="1"/>
  <c r="GL324" i="1"/>
  <c r="GN324" i="1"/>
  <c r="GO324" i="1"/>
  <c r="GV324" i="1"/>
  <c r="GX324" i="1" s="1"/>
  <c r="AC325" i="1"/>
  <c r="AD325" i="1"/>
  <c r="AE325" i="1"/>
  <c r="AF325" i="1"/>
  <c r="AG325" i="1"/>
  <c r="CU325" i="1" s="1"/>
  <c r="T325" i="1" s="1"/>
  <c r="AH325" i="1"/>
  <c r="CV325" i="1" s="1"/>
  <c r="U325" i="1" s="1"/>
  <c r="AI325" i="1"/>
  <c r="CW325" i="1" s="1"/>
  <c r="V325" i="1" s="1"/>
  <c r="AJ325" i="1"/>
  <c r="CX325" i="1" s="1"/>
  <c r="W325" i="1" s="1"/>
  <c r="CR325" i="1"/>
  <c r="Q325" i="1" s="1"/>
  <c r="CT325" i="1"/>
  <c r="S325" i="1" s="1"/>
  <c r="CZ325" i="1" s="1"/>
  <c r="Y325" i="1" s="1"/>
  <c r="T982" i="5" s="1"/>
  <c r="FR325" i="1"/>
  <c r="GL325" i="1"/>
  <c r="GO325" i="1"/>
  <c r="GP325" i="1"/>
  <c r="GV325" i="1"/>
  <c r="GX325" i="1" s="1"/>
  <c r="C326" i="1"/>
  <c r="D326" i="1"/>
  <c r="AC326" i="1"/>
  <c r="CQ326" i="1" s="1"/>
  <c r="P326" i="1" s="1"/>
  <c r="J988" i="5" s="1"/>
  <c r="AE326" i="1"/>
  <c r="CR326" i="1" s="1"/>
  <c r="Q326" i="1" s="1"/>
  <c r="J986" i="5" s="1"/>
  <c r="AF326" i="1"/>
  <c r="AG326" i="1"/>
  <c r="CU326" i="1" s="1"/>
  <c r="T326" i="1" s="1"/>
  <c r="AH326" i="1"/>
  <c r="CV326" i="1" s="1"/>
  <c r="U326" i="1" s="1"/>
  <c r="K993" i="5" s="1"/>
  <c r="AI326" i="1"/>
  <c r="AJ326" i="1"/>
  <c r="CX326" i="1" s="1"/>
  <c r="W326" i="1" s="1"/>
  <c r="CW326" i="1"/>
  <c r="V326" i="1" s="1"/>
  <c r="FR326" i="1"/>
  <c r="GL326" i="1"/>
  <c r="GN326" i="1"/>
  <c r="GO326" i="1"/>
  <c r="GV326" i="1"/>
  <c r="GX326" i="1"/>
  <c r="I327" i="1"/>
  <c r="AC327" i="1"/>
  <c r="AE327" i="1"/>
  <c r="AD327" i="1" s="1"/>
  <c r="AB327" i="1" s="1"/>
  <c r="AF327" i="1"/>
  <c r="AG327" i="1"/>
  <c r="CU327" i="1" s="1"/>
  <c r="T327" i="1" s="1"/>
  <c r="AH327" i="1"/>
  <c r="CV327" i="1" s="1"/>
  <c r="U327" i="1" s="1"/>
  <c r="AI327" i="1"/>
  <c r="CW327" i="1" s="1"/>
  <c r="AJ327" i="1"/>
  <c r="CX327" i="1" s="1"/>
  <c r="CQ327" i="1"/>
  <c r="P327" i="1" s="1"/>
  <c r="FR327" i="1"/>
  <c r="GL327" i="1"/>
  <c r="GN327" i="1"/>
  <c r="GO327" i="1"/>
  <c r="GV327" i="1"/>
  <c r="GX327" i="1" s="1"/>
  <c r="C328" i="1"/>
  <c r="D328" i="1"/>
  <c r="AC328" i="1"/>
  <c r="CQ328" i="1" s="1"/>
  <c r="P328" i="1" s="1"/>
  <c r="J999" i="5" s="1"/>
  <c r="AE328" i="1"/>
  <c r="U995" i="5" s="1"/>
  <c r="AF328" i="1"/>
  <c r="AG328" i="1"/>
  <c r="CU328" i="1" s="1"/>
  <c r="T328" i="1" s="1"/>
  <c r="AH328" i="1"/>
  <c r="CV328" i="1" s="1"/>
  <c r="U328" i="1" s="1"/>
  <c r="K1003" i="5" s="1"/>
  <c r="AI328" i="1"/>
  <c r="CW328" i="1" s="1"/>
  <c r="V328" i="1" s="1"/>
  <c r="AJ328" i="1"/>
  <c r="CX328" i="1" s="1"/>
  <c r="W328" i="1" s="1"/>
  <c r="CS328" i="1"/>
  <c r="V995" i="5" s="1"/>
  <c r="J1002" i="5" s="1"/>
  <c r="CT328" i="1"/>
  <c r="S328" i="1" s="1"/>
  <c r="J996" i="5" s="1"/>
  <c r="FR328" i="1"/>
  <c r="GL328" i="1"/>
  <c r="GN328" i="1"/>
  <c r="GO328" i="1"/>
  <c r="GV328" i="1"/>
  <c r="GX328" i="1" s="1"/>
  <c r="AC329" i="1"/>
  <c r="CQ329" i="1" s="1"/>
  <c r="P329" i="1" s="1"/>
  <c r="J1005" i="5" s="1"/>
  <c r="I1006" i="5" s="1"/>
  <c r="AD329" i="1"/>
  <c r="AE329" i="1"/>
  <c r="U1005" i="5" s="1"/>
  <c r="AF329" i="1"/>
  <c r="CT329" i="1" s="1"/>
  <c r="S329" i="1" s="1"/>
  <c r="AG329" i="1"/>
  <c r="CU329" i="1" s="1"/>
  <c r="T329" i="1" s="1"/>
  <c r="AH329" i="1"/>
  <c r="CV329" i="1" s="1"/>
  <c r="U329" i="1" s="1"/>
  <c r="AI329" i="1"/>
  <c r="AJ329" i="1"/>
  <c r="CR329" i="1"/>
  <c r="Q329" i="1" s="1"/>
  <c r="CS329" i="1"/>
  <c r="CW329" i="1"/>
  <c r="V329" i="1" s="1"/>
  <c r="CX329" i="1"/>
  <c r="W329" i="1" s="1"/>
  <c r="FR329" i="1"/>
  <c r="GL329" i="1"/>
  <c r="GN329" i="1"/>
  <c r="GO329" i="1"/>
  <c r="GV329" i="1"/>
  <c r="GX329" i="1" s="1"/>
  <c r="AC330" i="1"/>
  <c r="AE330" i="1"/>
  <c r="U1007" i="5" s="1"/>
  <c r="AF330" i="1"/>
  <c r="CT330" i="1" s="1"/>
  <c r="S330" i="1" s="1"/>
  <c r="AG330" i="1"/>
  <c r="CU330" i="1" s="1"/>
  <c r="T330" i="1" s="1"/>
  <c r="AH330" i="1"/>
  <c r="CV330" i="1" s="1"/>
  <c r="U330" i="1" s="1"/>
  <c r="AI330" i="1"/>
  <c r="CW330" i="1" s="1"/>
  <c r="V330" i="1" s="1"/>
  <c r="AJ330" i="1"/>
  <c r="CX330" i="1" s="1"/>
  <c r="W330" i="1" s="1"/>
  <c r="FR330" i="1"/>
  <c r="GL330" i="1"/>
  <c r="GO330" i="1"/>
  <c r="GP330" i="1"/>
  <c r="GV330" i="1"/>
  <c r="GX330" i="1" s="1"/>
  <c r="C331" i="1"/>
  <c r="D331" i="1"/>
  <c r="AC331" i="1"/>
  <c r="CQ331" i="1" s="1"/>
  <c r="P331" i="1" s="1"/>
  <c r="AE331" i="1"/>
  <c r="CR331" i="1" s="1"/>
  <c r="Q331" i="1" s="1"/>
  <c r="J1011" i="5" s="1"/>
  <c r="AF331" i="1"/>
  <c r="AG331" i="1"/>
  <c r="CU331" i="1" s="1"/>
  <c r="T331" i="1" s="1"/>
  <c r="AH331" i="1"/>
  <c r="AI331" i="1"/>
  <c r="CW331" i="1" s="1"/>
  <c r="V331" i="1" s="1"/>
  <c r="AJ331" i="1"/>
  <c r="CX331" i="1" s="1"/>
  <c r="W331" i="1" s="1"/>
  <c r="CV331" i="1"/>
  <c r="U331" i="1" s="1"/>
  <c r="K1018" i="5" s="1"/>
  <c r="FR331" i="1"/>
  <c r="GL331" i="1"/>
  <c r="GN331" i="1"/>
  <c r="GO331" i="1"/>
  <c r="GV331" i="1"/>
  <c r="GX331" i="1" s="1"/>
  <c r="I332" i="1"/>
  <c r="AC332" i="1"/>
  <c r="CQ332" i="1" s="1"/>
  <c r="P332" i="1" s="1"/>
  <c r="AE332" i="1"/>
  <c r="AF332" i="1"/>
  <c r="AG332" i="1"/>
  <c r="CU332" i="1" s="1"/>
  <c r="T332" i="1" s="1"/>
  <c r="AH332" i="1"/>
  <c r="CV332" i="1" s="1"/>
  <c r="U332" i="1" s="1"/>
  <c r="AI332" i="1"/>
  <c r="CW332" i="1" s="1"/>
  <c r="AJ332" i="1"/>
  <c r="CX332" i="1" s="1"/>
  <c r="CR332" i="1"/>
  <c r="Q332" i="1" s="1"/>
  <c r="FR332" i="1"/>
  <c r="GL332" i="1"/>
  <c r="GN332" i="1"/>
  <c r="GO332" i="1"/>
  <c r="GV332" i="1"/>
  <c r="GX332" i="1" s="1"/>
  <c r="C333" i="1"/>
  <c r="D333" i="1"/>
  <c r="AC333" i="1"/>
  <c r="AE333" i="1"/>
  <c r="U1020" i="5" s="1"/>
  <c r="AF333" i="1"/>
  <c r="AG333" i="1"/>
  <c r="CU333" i="1" s="1"/>
  <c r="T333" i="1" s="1"/>
  <c r="AH333" i="1"/>
  <c r="CV333" i="1" s="1"/>
  <c r="U333" i="1" s="1"/>
  <c r="K1028" i="5" s="1"/>
  <c r="AI333" i="1"/>
  <c r="CW333" i="1" s="1"/>
  <c r="V333" i="1" s="1"/>
  <c r="AJ333" i="1"/>
  <c r="CX333" i="1" s="1"/>
  <c r="W333" i="1" s="1"/>
  <c r="CT333" i="1"/>
  <c r="S333" i="1" s="1"/>
  <c r="J1021" i="5" s="1"/>
  <c r="FR333" i="1"/>
  <c r="GL333" i="1"/>
  <c r="GN333" i="1"/>
  <c r="GO333" i="1"/>
  <c r="GV333" i="1"/>
  <c r="GX333" i="1"/>
  <c r="AC334" i="1"/>
  <c r="AE334" i="1"/>
  <c r="U1030" i="5" s="1"/>
  <c r="AF334" i="1"/>
  <c r="AG334" i="1"/>
  <c r="CU334" i="1" s="1"/>
  <c r="T334" i="1" s="1"/>
  <c r="AH334" i="1"/>
  <c r="CV334" i="1" s="1"/>
  <c r="U334" i="1" s="1"/>
  <c r="AI334" i="1"/>
  <c r="AJ334" i="1"/>
  <c r="CX334" i="1" s="1"/>
  <c r="W334" i="1" s="1"/>
  <c r="CW334" i="1"/>
  <c r="V334" i="1" s="1"/>
  <c r="FR334" i="1"/>
  <c r="GL334" i="1"/>
  <c r="GN334" i="1"/>
  <c r="GO334" i="1"/>
  <c r="GV334" i="1"/>
  <c r="GX334" i="1"/>
  <c r="AC335" i="1"/>
  <c r="AD335" i="1"/>
  <c r="AE335" i="1"/>
  <c r="U1032" i="5" s="1"/>
  <c r="AF335" i="1"/>
  <c r="CT335" i="1" s="1"/>
  <c r="S335" i="1" s="1"/>
  <c r="AG335" i="1"/>
  <c r="CU335" i="1" s="1"/>
  <c r="T335" i="1" s="1"/>
  <c r="AH335" i="1"/>
  <c r="CV335" i="1" s="1"/>
  <c r="U335" i="1" s="1"/>
  <c r="AI335" i="1"/>
  <c r="AJ335" i="1"/>
  <c r="CR335" i="1"/>
  <c r="Q335" i="1" s="1"/>
  <c r="CS335" i="1"/>
  <c r="CW335" i="1"/>
  <c r="V335" i="1" s="1"/>
  <c r="CX335" i="1"/>
  <c r="W335" i="1" s="1"/>
  <c r="FR335" i="1"/>
  <c r="GL335" i="1"/>
  <c r="GO335" i="1"/>
  <c r="GP335" i="1"/>
  <c r="GV335" i="1"/>
  <c r="GX335" i="1" s="1"/>
  <c r="C336" i="1"/>
  <c r="D336" i="1"/>
  <c r="AC336" i="1"/>
  <c r="CQ336" i="1" s="1"/>
  <c r="P336" i="1" s="1"/>
  <c r="J1038" i="5" s="1"/>
  <c r="AE336" i="1"/>
  <c r="AF336" i="1"/>
  <c r="AG336" i="1"/>
  <c r="CU336" i="1" s="1"/>
  <c r="T336" i="1" s="1"/>
  <c r="AH336" i="1"/>
  <c r="CV336" i="1" s="1"/>
  <c r="U336" i="1" s="1"/>
  <c r="K1043" i="5" s="1"/>
  <c r="AI336" i="1"/>
  <c r="CW336" i="1" s="1"/>
  <c r="V336" i="1" s="1"/>
  <c r="AJ336" i="1"/>
  <c r="CX336" i="1" s="1"/>
  <c r="W336" i="1" s="1"/>
  <c r="CR336" i="1"/>
  <c r="Q336" i="1" s="1"/>
  <c r="J1036" i="5" s="1"/>
  <c r="FR336" i="1"/>
  <c r="GL336" i="1"/>
  <c r="GN336" i="1"/>
  <c r="GO336" i="1"/>
  <c r="GV336" i="1"/>
  <c r="GX336" i="1" s="1"/>
  <c r="I337" i="1"/>
  <c r="AC337" i="1"/>
  <c r="CQ337" i="1" s="1"/>
  <c r="AE337" i="1"/>
  <c r="AF337" i="1"/>
  <c r="AG337" i="1"/>
  <c r="AH337" i="1"/>
  <c r="CV337" i="1" s="1"/>
  <c r="U337" i="1" s="1"/>
  <c r="AI337" i="1"/>
  <c r="CW337" i="1" s="1"/>
  <c r="V337" i="1" s="1"/>
  <c r="AJ337" i="1"/>
  <c r="CX337" i="1" s="1"/>
  <c r="W337" i="1" s="1"/>
  <c r="CT337" i="1"/>
  <c r="S337" i="1" s="1"/>
  <c r="CU337" i="1"/>
  <c r="T337" i="1" s="1"/>
  <c r="FR337" i="1"/>
  <c r="GL337" i="1"/>
  <c r="GN337" i="1"/>
  <c r="GO337" i="1"/>
  <c r="GV337" i="1"/>
  <c r="GX337" i="1" s="1"/>
  <c r="C338" i="1"/>
  <c r="D338" i="1"/>
  <c r="AC338" i="1"/>
  <c r="CQ338" i="1" s="1"/>
  <c r="P338" i="1" s="1"/>
  <c r="AE338" i="1"/>
  <c r="CR338" i="1" s="1"/>
  <c r="Q338" i="1" s="1"/>
  <c r="J1047" i="5" s="1"/>
  <c r="AF338" i="1"/>
  <c r="AG338" i="1"/>
  <c r="CU338" i="1" s="1"/>
  <c r="T338" i="1" s="1"/>
  <c r="AH338" i="1"/>
  <c r="AI338" i="1"/>
  <c r="CW338" i="1" s="1"/>
  <c r="V338" i="1" s="1"/>
  <c r="AJ338" i="1"/>
  <c r="CX338" i="1" s="1"/>
  <c r="W338" i="1" s="1"/>
  <c r="CV338" i="1"/>
  <c r="U338" i="1" s="1"/>
  <c r="K1053" i="5" s="1"/>
  <c r="FR338" i="1"/>
  <c r="GL338" i="1"/>
  <c r="GN338" i="1"/>
  <c r="GO338" i="1"/>
  <c r="GV338" i="1"/>
  <c r="GX338" i="1" s="1"/>
  <c r="AC339" i="1"/>
  <c r="CQ339" i="1" s="1"/>
  <c r="P339" i="1" s="1"/>
  <c r="J1055" i="5" s="1"/>
  <c r="I1056" i="5" s="1"/>
  <c r="AE339" i="1"/>
  <c r="CR339" i="1" s="1"/>
  <c r="Q339" i="1" s="1"/>
  <c r="AF339" i="1"/>
  <c r="AG339" i="1"/>
  <c r="CU339" i="1" s="1"/>
  <c r="T339" i="1" s="1"/>
  <c r="AH339" i="1"/>
  <c r="AI339" i="1"/>
  <c r="CW339" i="1" s="1"/>
  <c r="V339" i="1" s="1"/>
  <c r="AJ339" i="1"/>
  <c r="CX339" i="1" s="1"/>
  <c r="W339" i="1" s="1"/>
  <c r="CV339" i="1"/>
  <c r="U339" i="1" s="1"/>
  <c r="FR339" i="1"/>
  <c r="GL339" i="1"/>
  <c r="GN339" i="1"/>
  <c r="GO339" i="1"/>
  <c r="GV339" i="1"/>
  <c r="GX339" i="1"/>
  <c r="AC340" i="1"/>
  <c r="CQ340" i="1" s="1"/>
  <c r="P340" i="1" s="1"/>
  <c r="J1057" i="5" s="1"/>
  <c r="I1058" i="5" s="1"/>
  <c r="AE340" i="1"/>
  <c r="CS340" i="1" s="1"/>
  <c r="AF340" i="1"/>
  <c r="AG340" i="1"/>
  <c r="CU340" i="1" s="1"/>
  <c r="T340" i="1" s="1"/>
  <c r="AH340" i="1"/>
  <c r="CV340" i="1" s="1"/>
  <c r="U340" i="1" s="1"/>
  <c r="AI340" i="1"/>
  <c r="CW340" i="1" s="1"/>
  <c r="V340" i="1" s="1"/>
  <c r="AJ340" i="1"/>
  <c r="CX340" i="1" s="1"/>
  <c r="W340" i="1" s="1"/>
  <c r="CR340" i="1"/>
  <c r="Q340" i="1" s="1"/>
  <c r="FR340" i="1"/>
  <c r="GL340" i="1"/>
  <c r="GO340" i="1"/>
  <c r="GP340" i="1"/>
  <c r="GV340" i="1"/>
  <c r="GX340" i="1" s="1"/>
  <c r="C341" i="1"/>
  <c r="D341" i="1"/>
  <c r="AC341" i="1"/>
  <c r="AE341" i="1"/>
  <c r="AD341" i="1" s="1"/>
  <c r="AF341" i="1"/>
  <c r="AG341" i="1"/>
  <c r="CU341" i="1" s="1"/>
  <c r="T341" i="1" s="1"/>
  <c r="AH341" i="1"/>
  <c r="CV341" i="1" s="1"/>
  <c r="U341" i="1" s="1"/>
  <c r="K1068" i="5" s="1"/>
  <c r="AI341" i="1"/>
  <c r="CW341" i="1" s="1"/>
  <c r="V341" i="1" s="1"/>
  <c r="AJ341" i="1"/>
  <c r="CQ341" i="1"/>
  <c r="P341" i="1" s="1"/>
  <c r="J1063" i="5" s="1"/>
  <c r="CT341" i="1"/>
  <c r="S341" i="1" s="1"/>
  <c r="J1060" i="5" s="1"/>
  <c r="CX341" i="1"/>
  <c r="W341" i="1" s="1"/>
  <c r="FR341" i="1"/>
  <c r="GL341" i="1"/>
  <c r="GN341" i="1"/>
  <c r="GO341" i="1"/>
  <c r="GV341" i="1"/>
  <c r="GX341" i="1" s="1"/>
  <c r="I342" i="1"/>
  <c r="AC342" i="1"/>
  <c r="AE342" i="1"/>
  <c r="U1064" i="5" s="1"/>
  <c r="AF342" i="1"/>
  <c r="CT342" i="1" s="1"/>
  <c r="S342" i="1" s="1"/>
  <c r="AG342" i="1"/>
  <c r="CU342" i="1" s="1"/>
  <c r="AH342" i="1"/>
  <c r="CV342" i="1" s="1"/>
  <c r="U342" i="1" s="1"/>
  <c r="AI342" i="1"/>
  <c r="CW342" i="1" s="1"/>
  <c r="V342" i="1" s="1"/>
  <c r="AJ342" i="1"/>
  <c r="CX342" i="1" s="1"/>
  <c r="W342" i="1" s="1"/>
  <c r="FR342" i="1"/>
  <c r="GL342" i="1"/>
  <c r="GN342" i="1"/>
  <c r="GO342" i="1"/>
  <c r="GV342" i="1"/>
  <c r="GX342" i="1" s="1"/>
  <c r="C343" i="1"/>
  <c r="D343" i="1"/>
  <c r="AC343" i="1"/>
  <c r="CQ343" i="1" s="1"/>
  <c r="P343" i="1" s="1"/>
  <c r="AE343" i="1"/>
  <c r="AF343" i="1"/>
  <c r="AG343" i="1"/>
  <c r="AH343" i="1"/>
  <c r="CV343" i="1" s="1"/>
  <c r="U343" i="1" s="1"/>
  <c r="K1078" i="5" s="1"/>
  <c r="AI343" i="1"/>
  <c r="CW343" i="1" s="1"/>
  <c r="V343" i="1" s="1"/>
  <c r="AJ343" i="1"/>
  <c r="CX343" i="1" s="1"/>
  <c r="W343" i="1" s="1"/>
  <c r="CU343" i="1"/>
  <c r="T343" i="1" s="1"/>
  <c r="FR343" i="1"/>
  <c r="GL343" i="1"/>
  <c r="GN343" i="1"/>
  <c r="GO343" i="1"/>
  <c r="GV343" i="1"/>
  <c r="GX343" i="1" s="1"/>
  <c r="AC344" i="1"/>
  <c r="CQ344" i="1" s="1"/>
  <c r="P344" i="1" s="1"/>
  <c r="AE344" i="1"/>
  <c r="AF344" i="1"/>
  <c r="AG344" i="1"/>
  <c r="AH344" i="1"/>
  <c r="CV344" i="1" s="1"/>
  <c r="U344" i="1" s="1"/>
  <c r="AI344" i="1"/>
  <c r="CW344" i="1" s="1"/>
  <c r="V344" i="1" s="1"/>
  <c r="AJ344" i="1"/>
  <c r="CX344" i="1" s="1"/>
  <c r="W344" i="1" s="1"/>
  <c r="CU344" i="1"/>
  <c r="T344" i="1" s="1"/>
  <c r="FR344" i="1"/>
  <c r="GL344" i="1"/>
  <c r="GN344" i="1"/>
  <c r="GO344" i="1"/>
  <c r="GV344" i="1"/>
  <c r="GX344" i="1" s="1"/>
  <c r="AC345" i="1"/>
  <c r="CQ345" i="1" s="1"/>
  <c r="P345" i="1" s="1"/>
  <c r="AE345" i="1"/>
  <c r="AF345" i="1"/>
  <c r="AG345" i="1"/>
  <c r="AH345" i="1"/>
  <c r="CV345" i="1" s="1"/>
  <c r="U345" i="1" s="1"/>
  <c r="AI345" i="1"/>
  <c r="CW345" i="1" s="1"/>
  <c r="V345" i="1" s="1"/>
  <c r="AJ345" i="1"/>
  <c r="CX345" i="1" s="1"/>
  <c r="W345" i="1" s="1"/>
  <c r="CU345" i="1"/>
  <c r="T345" i="1" s="1"/>
  <c r="FR345" i="1"/>
  <c r="GL345" i="1"/>
  <c r="GO345" i="1"/>
  <c r="GP345" i="1"/>
  <c r="GV345" i="1"/>
  <c r="GX345" i="1" s="1"/>
  <c r="C346" i="1"/>
  <c r="D346" i="1"/>
  <c r="AC346" i="1"/>
  <c r="AD346" i="1"/>
  <c r="AE346" i="1"/>
  <c r="U1084" i="5" s="1"/>
  <c r="AF346" i="1"/>
  <c r="CT346" i="1" s="1"/>
  <c r="S346" i="1" s="1"/>
  <c r="J1085" i="5" s="1"/>
  <c r="AG346" i="1"/>
  <c r="CU346" i="1" s="1"/>
  <c r="T346" i="1" s="1"/>
  <c r="AH346" i="1"/>
  <c r="CV346" i="1" s="1"/>
  <c r="U346" i="1" s="1"/>
  <c r="K1093" i="5" s="1"/>
  <c r="AI346" i="1"/>
  <c r="CW346" i="1" s="1"/>
  <c r="V346" i="1" s="1"/>
  <c r="AJ346" i="1"/>
  <c r="CR346" i="1"/>
  <c r="Q346" i="1" s="1"/>
  <c r="J1086" i="5" s="1"/>
  <c r="CS346" i="1"/>
  <c r="CX346" i="1"/>
  <c r="W346" i="1" s="1"/>
  <c r="FR346" i="1"/>
  <c r="GL346" i="1"/>
  <c r="GN346" i="1"/>
  <c r="GO346" i="1"/>
  <c r="GV346" i="1"/>
  <c r="GX346" i="1" s="1"/>
  <c r="I347" i="1"/>
  <c r="AC347" i="1"/>
  <c r="CQ347" i="1" s="1"/>
  <c r="AE347" i="1"/>
  <c r="CR347" i="1" s="1"/>
  <c r="Q347" i="1" s="1"/>
  <c r="AF347" i="1"/>
  <c r="AG347" i="1"/>
  <c r="CU347" i="1" s="1"/>
  <c r="AH347" i="1"/>
  <c r="AI347" i="1"/>
  <c r="CW347" i="1" s="1"/>
  <c r="V347" i="1" s="1"/>
  <c r="AJ347" i="1"/>
  <c r="CX347" i="1" s="1"/>
  <c r="CV347" i="1"/>
  <c r="U347" i="1" s="1"/>
  <c r="FR347" i="1"/>
  <c r="GL347" i="1"/>
  <c r="GN347" i="1"/>
  <c r="GO347" i="1"/>
  <c r="GV347" i="1"/>
  <c r="GX347" i="1" s="1"/>
  <c r="C348" i="1"/>
  <c r="D348" i="1"/>
  <c r="AC348" i="1"/>
  <c r="CQ348" i="1" s="1"/>
  <c r="P348" i="1" s="1"/>
  <c r="J1099" i="5" s="1"/>
  <c r="AE348" i="1"/>
  <c r="AF348" i="1"/>
  <c r="AG348" i="1"/>
  <c r="AH348" i="1"/>
  <c r="CV348" i="1" s="1"/>
  <c r="U348" i="1" s="1"/>
  <c r="K1103" i="5" s="1"/>
  <c r="AI348" i="1"/>
  <c r="CW348" i="1" s="1"/>
  <c r="V348" i="1" s="1"/>
  <c r="AJ348" i="1"/>
  <c r="CX348" i="1" s="1"/>
  <c r="W348" i="1" s="1"/>
  <c r="CT348" i="1"/>
  <c r="S348" i="1" s="1"/>
  <c r="CU348" i="1"/>
  <c r="T348" i="1" s="1"/>
  <c r="FR348" i="1"/>
  <c r="GL348" i="1"/>
  <c r="GN348" i="1"/>
  <c r="GO348" i="1"/>
  <c r="GV348" i="1"/>
  <c r="GX348" i="1" s="1"/>
  <c r="AC349" i="1"/>
  <c r="AD349" i="1"/>
  <c r="AE349" i="1"/>
  <c r="AF349" i="1"/>
  <c r="CT349" i="1" s="1"/>
  <c r="S349" i="1" s="1"/>
  <c r="CZ349" i="1" s="1"/>
  <c r="Y349" i="1" s="1"/>
  <c r="T1105" i="5" s="1"/>
  <c r="AG349" i="1"/>
  <c r="CU349" i="1" s="1"/>
  <c r="T349" i="1" s="1"/>
  <c r="AH349" i="1"/>
  <c r="CV349" i="1" s="1"/>
  <c r="U349" i="1" s="1"/>
  <c r="AI349" i="1"/>
  <c r="CW349" i="1" s="1"/>
  <c r="V349" i="1" s="1"/>
  <c r="AJ349" i="1"/>
  <c r="CQ349" i="1"/>
  <c r="P349" i="1" s="1"/>
  <c r="J1105" i="5" s="1"/>
  <c r="I1106" i="5" s="1"/>
  <c r="CR349" i="1"/>
  <c r="Q349" i="1" s="1"/>
  <c r="CX349" i="1"/>
  <c r="W349" i="1" s="1"/>
  <c r="FR349" i="1"/>
  <c r="GL349" i="1"/>
  <c r="GN349" i="1"/>
  <c r="GO349" i="1"/>
  <c r="GV349" i="1"/>
  <c r="GX349" i="1" s="1"/>
  <c r="AC350" i="1"/>
  <c r="AE350" i="1"/>
  <c r="AD350" i="1" s="1"/>
  <c r="AF350" i="1"/>
  <c r="AG350" i="1"/>
  <c r="CU350" i="1" s="1"/>
  <c r="T350" i="1" s="1"/>
  <c r="AH350" i="1"/>
  <c r="CV350" i="1" s="1"/>
  <c r="U350" i="1" s="1"/>
  <c r="AI350" i="1"/>
  <c r="CW350" i="1" s="1"/>
  <c r="V350" i="1" s="1"/>
  <c r="AJ350" i="1"/>
  <c r="CQ350" i="1"/>
  <c r="P350" i="1" s="1"/>
  <c r="J1107" i="5" s="1"/>
  <c r="I1108" i="5" s="1"/>
  <c r="CT350" i="1"/>
  <c r="S350" i="1" s="1"/>
  <c r="CZ350" i="1" s="1"/>
  <c r="Y350" i="1" s="1"/>
  <c r="T1107" i="5" s="1"/>
  <c r="CX350" i="1"/>
  <c r="W350" i="1" s="1"/>
  <c r="CY350" i="1"/>
  <c r="X350" i="1" s="1"/>
  <c r="R1107" i="5" s="1"/>
  <c r="FR350" i="1"/>
  <c r="GL350" i="1"/>
  <c r="GO350" i="1"/>
  <c r="GP350" i="1"/>
  <c r="GV350" i="1"/>
  <c r="GX350" i="1" s="1"/>
  <c r="C351" i="1"/>
  <c r="D351" i="1"/>
  <c r="AC351" i="1"/>
  <c r="CQ351" i="1" s="1"/>
  <c r="P351" i="1" s="1"/>
  <c r="AE351" i="1"/>
  <c r="CR351" i="1" s="1"/>
  <c r="Q351" i="1" s="1"/>
  <c r="J1111" i="5" s="1"/>
  <c r="AF351" i="1"/>
  <c r="AG351" i="1"/>
  <c r="CU351" i="1" s="1"/>
  <c r="T351" i="1" s="1"/>
  <c r="AH351" i="1"/>
  <c r="CV351" i="1" s="1"/>
  <c r="U351" i="1" s="1"/>
  <c r="K1118" i="5" s="1"/>
  <c r="AI351" i="1"/>
  <c r="CW351" i="1" s="1"/>
  <c r="V351" i="1" s="1"/>
  <c r="AJ351" i="1"/>
  <c r="CT351" i="1"/>
  <c r="S351" i="1" s="1"/>
  <c r="J1110" i="5" s="1"/>
  <c r="CX351" i="1"/>
  <c r="W351" i="1" s="1"/>
  <c r="FR351" i="1"/>
  <c r="GL351" i="1"/>
  <c r="GN351" i="1"/>
  <c r="GO351" i="1"/>
  <c r="GV351" i="1"/>
  <c r="GX351" i="1" s="1"/>
  <c r="I352" i="1"/>
  <c r="AC352" i="1"/>
  <c r="CQ352" i="1" s="1"/>
  <c r="AE352" i="1"/>
  <c r="AF352" i="1"/>
  <c r="AG352" i="1"/>
  <c r="AH352" i="1"/>
  <c r="CV352" i="1" s="1"/>
  <c r="AI352" i="1"/>
  <c r="CW352" i="1" s="1"/>
  <c r="V352" i="1" s="1"/>
  <c r="AJ352" i="1"/>
  <c r="CX352" i="1" s="1"/>
  <c r="CU352" i="1"/>
  <c r="FR352" i="1"/>
  <c r="GL352" i="1"/>
  <c r="GN352" i="1"/>
  <c r="GO352" i="1"/>
  <c r="GV352" i="1"/>
  <c r="C353" i="1"/>
  <c r="D353" i="1"/>
  <c r="AC353" i="1"/>
  <c r="AE353" i="1"/>
  <c r="U1120" i="5" s="1"/>
  <c r="AF353" i="1"/>
  <c r="AG353" i="1"/>
  <c r="CU353" i="1" s="1"/>
  <c r="T353" i="1" s="1"/>
  <c r="AH353" i="1"/>
  <c r="CV353" i="1" s="1"/>
  <c r="U353" i="1" s="1"/>
  <c r="K1128" i="5" s="1"/>
  <c r="AI353" i="1"/>
  <c r="AJ353" i="1"/>
  <c r="CX353" i="1" s="1"/>
  <c r="W353" i="1" s="1"/>
  <c r="CW353" i="1"/>
  <c r="V353" i="1" s="1"/>
  <c r="FR353" i="1"/>
  <c r="GL353" i="1"/>
  <c r="GN353" i="1"/>
  <c r="GO353" i="1"/>
  <c r="GV353" i="1"/>
  <c r="GX353" i="1"/>
  <c r="AC354" i="1"/>
  <c r="AD354" i="1"/>
  <c r="AE354" i="1"/>
  <c r="U1130" i="5" s="1"/>
  <c r="AF354" i="1"/>
  <c r="AG354" i="1"/>
  <c r="AH354" i="1"/>
  <c r="CV354" i="1" s="1"/>
  <c r="U354" i="1" s="1"/>
  <c r="AI354" i="1"/>
  <c r="AJ354" i="1"/>
  <c r="CX354" i="1" s="1"/>
  <c r="W354" i="1" s="1"/>
  <c r="CQ354" i="1"/>
  <c r="P354" i="1" s="1"/>
  <c r="CR354" i="1"/>
  <c r="Q354" i="1" s="1"/>
  <c r="CS354" i="1"/>
  <c r="CT354" i="1"/>
  <c r="S354" i="1" s="1"/>
  <c r="CU354" i="1"/>
  <c r="T354" i="1" s="1"/>
  <c r="CW354" i="1"/>
  <c r="V354" i="1" s="1"/>
  <c r="FR354" i="1"/>
  <c r="GL354" i="1"/>
  <c r="GN354" i="1"/>
  <c r="GO354" i="1"/>
  <c r="GV354" i="1"/>
  <c r="GX354" i="1" s="1"/>
  <c r="AC355" i="1"/>
  <c r="AE355" i="1"/>
  <c r="U1132" i="5" s="1"/>
  <c r="AF355" i="1"/>
  <c r="AG355" i="1"/>
  <c r="AH355" i="1"/>
  <c r="CV355" i="1" s="1"/>
  <c r="U355" i="1" s="1"/>
  <c r="AI355" i="1"/>
  <c r="CW355" i="1" s="1"/>
  <c r="V355" i="1" s="1"/>
  <c r="AJ355" i="1"/>
  <c r="CX355" i="1" s="1"/>
  <c r="W355" i="1" s="1"/>
  <c r="CQ355" i="1"/>
  <c r="P355" i="1" s="1"/>
  <c r="CS355" i="1"/>
  <c r="CT355" i="1"/>
  <c r="S355" i="1" s="1"/>
  <c r="CU355" i="1"/>
  <c r="T355" i="1" s="1"/>
  <c r="FR355" i="1"/>
  <c r="GL355" i="1"/>
  <c r="GO355" i="1"/>
  <c r="GP355" i="1"/>
  <c r="GV355" i="1"/>
  <c r="GX355" i="1" s="1"/>
  <c r="C356" i="1"/>
  <c r="D356" i="1"/>
  <c r="AC356" i="1"/>
  <c r="CQ356" i="1" s="1"/>
  <c r="P356" i="1" s="1"/>
  <c r="J1138" i="5" s="1"/>
  <c r="AE356" i="1"/>
  <c r="AF356" i="1"/>
  <c r="AG356" i="1"/>
  <c r="CU356" i="1" s="1"/>
  <c r="T356" i="1" s="1"/>
  <c r="AH356" i="1"/>
  <c r="CV356" i="1" s="1"/>
  <c r="U356" i="1" s="1"/>
  <c r="K1143" i="5" s="1"/>
  <c r="AI356" i="1"/>
  <c r="CW356" i="1" s="1"/>
  <c r="V356" i="1" s="1"/>
  <c r="AJ356" i="1"/>
  <c r="CX356" i="1" s="1"/>
  <c r="W356" i="1" s="1"/>
  <c r="CS356" i="1"/>
  <c r="FR356" i="1"/>
  <c r="GL356" i="1"/>
  <c r="GN356" i="1"/>
  <c r="GO356" i="1"/>
  <c r="GV356" i="1"/>
  <c r="GX356" i="1" s="1"/>
  <c r="I357" i="1"/>
  <c r="AC357" i="1"/>
  <c r="CQ357" i="1" s="1"/>
  <c r="P357" i="1" s="1"/>
  <c r="AE357" i="1"/>
  <c r="U1139" i="5" s="1"/>
  <c r="AF357" i="1"/>
  <c r="CT357" i="1" s="1"/>
  <c r="S357" i="1" s="1"/>
  <c r="CZ357" i="1" s="1"/>
  <c r="Y357" i="1" s="1"/>
  <c r="T1139" i="5" s="1"/>
  <c r="AG357" i="1"/>
  <c r="CU357" i="1" s="1"/>
  <c r="T357" i="1" s="1"/>
  <c r="AH357" i="1"/>
  <c r="CV357" i="1" s="1"/>
  <c r="U357" i="1" s="1"/>
  <c r="AI357" i="1"/>
  <c r="CW357" i="1" s="1"/>
  <c r="V357" i="1" s="1"/>
  <c r="AJ357" i="1"/>
  <c r="CX357" i="1"/>
  <c r="W357" i="1" s="1"/>
  <c r="FR357" i="1"/>
  <c r="GL357" i="1"/>
  <c r="GN357" i="1"/>
  <c r="GO357" i="1"/>
  <c r="GV357" i="1"/>
  <c r="GX357" i="1" s="1"/>
  <c r="C358" i="1"/>
  <c r="D358" i="1"/>
  <c r="AC358" i="1"/>
  <c r="CQ358" i="1" s="1"/>
  <c r="P358" i="1" s="1"/>
  <c r="J1149" i="5" s="1"/>
  <c r="AE358" i="1"/>
  <c r="CR358" i="1" s="1"/>
  <c r="Q358" i="1" s="1"/>
  <c r="AF358" i="1"/>
  <c r="AG358" i="1"/>
  <c r="CU358" i="1" s="1"/>
  <c r="T358" i="1" s="1"/>
  <c r="AH358" i="1"/>
  <c r="CV358" i="1" s="1"/>
  <c r="U358" i="1" s="1"/>
  <c r="K1153" i="5" s="1"/>
  <c r="AI358" i="1"/>
  <c r="CW358" i="1" s="1"/>
  <c r="V358" i="1" s="1"/>
  <c r="AJ358" i="1"/>
  <c r="CX358" i="1" s="1"/>
  <c r="W358" i="1" s="1"/>
  <c r="CS358" i="1"/>
  <c r="V1145" i="5" s="1"/>
  <c r="J1152" i="5" s="1"/>
  <c r="CT358" i="1"/>
  <c r="S358" i="1" s="1"/>
  <c r="J1146" i="5" s="1"/>
  <c r="FR358" i="1"/>
  <c r="GL358" i="1"/>
  <c r="GN358" i="1"/>
  <c r="GO358" i="1"/>
  <c r="GV358" i="1"/>
  <c r="GX358" i="1" s="1"/>
  <c r="AC359" i="1"/>
  <c r="AE359" i="1"/>
  <c r="CR359" i="1" s="1"/>
  <c r="Q359" i="1" s="1"/>
  <c r="AF359" i="1"/>
  <c r="CT359" i="1" s="1"/>
  <c r="S359" i="1" s="1"/>
  <c r="AG359" i="1"/>
  <c r="CU359" i="1" s="1"/>
  <c r="T359" i="1" s="1"/>
  <c r="AH359" i="1"/>
  <c r="CV359" i="1" s="1"/>
  <c r="U359" i="1" s="1"/>
  <c r="AI359" i="1"/>
  <c r="CW359" i="1" s="1"/>
  <c r="V359" i="1" s="1"/>
  <c r="AJ359" i="1"/>
  <c r="CX359" i="1" s="1"/>
  <c r="W359" i="1" s="1"/>
  <c r="FR359" i="1"/>
  <c r="GL359" i="1"/>
  <c r="GN359" i="1"/>
  <c r="GO359" i="1"/>
  <c r="GV359" i="1"/>
  <c r="GX359" i="1" s="1"/>
  <c r="AC360" i="1"/>
  <c r="CQ360" i="1" s="1"/>
  <c r="P360" i="1" s="1"/>
  <c r="AE360" i="1"/>
  <c r="CS360" i="1" s="1"/>
  <c r="AF360" i="1"/>
  <c r="AG360" i="1"/>
  <c r="CU360" i="1" s="1"/>
  <c r="T360" i="1" s="1"/>
  <c r="AH360" i="1"/>
  <c r="CV360" i="1" s="1"/>
  <c r="U360" i="1" s="1"/>
  <c r="AI360" i="1"/>
  <c r="CW360" i="1" s="1"/>
  <c r="V360" i="1" s="1"/>
  <c r="AJ360" i="1"/>
  <c r="CR360" i="1"/>
  <c r="Q360" i="1" s="1"/>
  <c r="CT360" i="1"/>
  <c r="S360" i="1" s="1"/>
  <c r="CX360" i="1"/>
  <c r="W360" i="1" s="1"/>
  <c r="FR360" i="1"/>
  <c r="GL360" i="1"/>
  <c r="GO360" i="1"/>
  <c r="GP360" i="1"/>
  <c r="GV360" i="1"/>
  <c r="GX360" i="1" s="1"/>
  <c r="C361" i="1"/>
  <c r="D361" i="1"/>
  <c r="AC361" i="1"/>
  <c r="CQ361" i="1" s="1"/>
  <c r="P361" i="1" s="1"/>
  <c r="J1163" i="5" s="1"/>
  <c r="AE361" i="1"/>
  <c r="AF361" i="1"/>
  <c r="CT361" i="1" s="1"/>
  <c r="S361" i="1" s="1"/>
  <c r="AG361" i="1"/>
  <c r="AH361" i="1"/>
  <c r="CV361" i="1" s="1"/>
  <c r="U361" i="1" s="1"/>
  <c r="K1168" i="5" s="1"/>
  <c r="AI361" i="1"/>
  <c r="CW361" i="1" s="1"/>
  <c r="V361" i="1" s="1"/>
  <c r="AJ361" i="1"/>
  <c r="CX361" i="1" s="1"/>
  <c r="W361" i="1" s="1"/>
  <c r="CU361" i="1"/>
  <c r="T361" i="1" s="1"/>
  <c r="FR361" i="1"/>
  <c r="GL361" i="1"/>
  <c r="GN361" i="1"/>
  <c r="GO361" i="1"/>
  <c r="GV361" i="1"/>
  <c r="GX361" i="1" s="1"/>
  <c r="I362" i="1"/>
  <c r="AC362" i="1"/>
  <c r="AD362" i="1"/>
  <c r="AE362" i="1"/>
  <c r="AF362" i="1"/>
  <c r="AG362" i="1"/>
  <c r="AH362" i="1"/>
  <c r="CV362" i="1" s="1"/>
  <c r="U362" i="1" s="1"/>
  <c r="AI362" i="1"/>
  <c r="AJ362" i="1"/>
  <c r="CX362" i="1" s="1"/>
  <c r="W362" i="1" s="1"/>
  <c r="CQ362" i="1"/>
  <c r="CR362" i="1"/>
  <c r="Q362" i="1" s="1"/>
  <c r="CS362" i="1"/>
  <c r="CT362" i="1"/>
  <c r="CU362" i="1"/>
  <c r="CW362" i="1"/>
  <c r="V362" i="1" s="1"/>
  <c r="FR362" i="1"/>
  <c r="GL362" i="1"/>
  <c r="GN362" i="1"/>
  <c r="GO362" i="1"/>
  <c r="GV362" i="1"/>
  <c r="GX362" i="1" s="1"/>
  <c r="C363" i="1"/>
  <c r="D363" i="1"/>
  <c r="AC363" i="1"/>
  <c r="CQ363" i="1" s="1"/>
  <c r="P363" i="1" s="1"/>
  <c r="J1174" i="5" s="1"/>
  <c r="AE363" i="1"/>
  <c r="AF363" i="1"/>
  <c r="AG363" i="1"/>
  <c r="CU363" i="1" s="1"/>
  <c r="T363" i="1" s="1"/>
  <c r="AH363" i="1"/>
  <c r="AI363" i="1"/>
  <c r="AJ363" i="1"/>
  <c r="CX363" i="1" s="1"/>
  <c r="W363" i="1" s="1"/>
  <c r="CR363" i="1"/>
  <c r="Q363" i="1" s="1"/>
  <c r="J1172" i="5" s="1"/>
  <c r="CS363" i="1"/>
  <c r="V1170" i="5" s="1"/>
  <c r="J1177" i="5" s="1"/>
  <c r="CV363" i="1"/>
  <c r="U363" i="1" s="1"/>
  <c r="K1178" i="5" s="1"/>
  <c r="CW363" i="1"/>
  <c r="V363" i="1" s="1"/>
  <c r="FR363" i="1"/>
  <c r="GL363" i="1"/>
  <c r="GN363" i="1"/>
  <c r="GO363" i="1"/>
  <c r="GV363" i="1"/>
  <c r="GX363" i="1" s="1"/>
  <c r="U364" i="1"/>
  <c r="AC364" i="1"/>
  <c r="AE364" i="1"/>
  <c r="U1180" i="5" s="1"/>
  <c r="AF364" i="1"/>
  <c r="AG364" i="1"/>
  <c r="CU364" i="1" s="1"/>
  <c r="T364" i="1" s="1"/>
  <c r="AH364" i="1"/>
  <c r="AI364" i="1"/>
  <c r="CW364" i="1" s="1"/>
  <c r="V364" i="1" s="1"/>
  <c r="AJ364" i="1"/>
  <c r="CX364" i="1" s="1"/>
  <c r="W364" i="1" s="1"/>
  <c r="CQ364" i="1"/>
  <c r="P364" i="1" s="1"/>
  <c r="J1180" i="5" s="1"/>
  <c r="I1181" i="5" s="1"/>
  <c r="CV364" i="1"/>
  <c r="FR364" i="1"/>
  <c r="GL364" i="1"/>
  <c r="GN364" i="1"/>
  <c r="GO364" i="1"/>
  <c r="GV364" i="1"/>
  <c r="GX364" i="1" s="1"/>
  <c r="AC365" i="1"/>
  <c r="CQ365" i="1" s="1"/>
  <c r="P365" i="1" s="1"/>
  <c r="J1182" i="5" s="1"/>
  <c r="I1183" i="5" s="1"/>
  <c r="AE365" i="1"/>
  <c r="AF365" i="1"/>
  <c r="AG365" i="1"/>
  <c r="CU365" i="1" s="1"/>
  <c r="T365" i="1" s="1"/>
  <c r="AH365" i="1"/>
  <c r="CV365" i="1" s="1"/>
  <c r="U365" i="1" s="1"/>
  <c r="AI365" i="1"/>
  <c r="CW365" i="1" s="1"/>
  <c r="V365" i="1" s="1"/>
  <c r="AJ365" i="1"/>
  <c r="CX365" i="1" s="1"/>
  <c r="W365" i="1" s="1"/>
  <c r="CS365" i="1"/>
  <c r="FR365" i="1"/>
  <c r="GL365" i="1"/>
  <c r="GO365" i="1"/>
  <c r="GP365" i="1"/>
  <c r="GV365" i="1"/>
  <c r="GX365" i="1"/>
  <c r="C366" i="1"/>
  <c r="D366" i="1"/>
  <c r="AC366" i="1"/>
  <c r="AE366" i="1"/>
  <c r="U1184" i="5" s="1"/>
  <c r="AF366" i="1"/>
  <c r="AG366" i="1"/>
  <c r="CU366" i="1" s="1"/>
  <c r="T366" i="1" s="1"/>
  <c r="AH366" i="1"/>
  <c r="CV366" i="1" s="1"/>
  <c r="U366" i="1" s="1"/>
  <c r="K1193" i="5" s="1"/>
  <c r="AI366" i="1"/>
  <c r="CW366" i="1" s="1"/>
  <c r="V366" i="1" s="1"/>
  <c r="AJ366" i="1"/>
  <c r="CQ366" i="1"/>
  <c r="P366" i="1" s="1"/>
  <c r="CT366" i="1"/>
  <c r="S366" i="1" s="1"/>
  <c r="J1185" i="5" s="1"/>
  <c r="CX366" i="1"/>
  <c r="W366" i="1" s="1"/>
  <c r="FR366" i="1"/>
  <c r="GL366" i="1"/>
  <c r="GN366" i="1"/>
  <c r="GO366" i="1"/>
  <c r="GV366" i="1"/>
  <c r="GX366" i="1" s="1"/>
  <c r="I367" i="1"/>
  <c r="AC367" i="1"/>
  <c r="CQ367" i="1" s="1"/>
  <c r="AE367" i="1"/>
  <c r="AF367" i="1"/>
  <c r="AG367" i="1"/>
  <c r="CU367" i="1" s="1"/>
  <c r="AH367" i="1"/>
  <c r="CV367" i="1" s="1"/>
  <c r="AI367" i="1"/>
  <c r="CW367" i="1" s="1"/>
  <c r="AJ367" i="1"/>
  <c r="CX367" i="1" s="1"/>
  <c r="CS367" i="1"/>
  <c r="CT367" i="1"/>
  <c r="FR367" i="1"/>
  <c r="GL367" i="1"/>
  <c r="GN367" i="1"/>
  <c r="GO367" i="1"/>
  <c r="GV367" i="1"/>
  <c r="GX367" i="1" s="1"/>
  <c r="C368" i="1"/>
  <c r="D368" i="1"/>
  <c r="AC368" i="1"/>
  <c r="AE368" i="1"/>
  <c r="AF368" i="1"/>
  <c r="CT368" i="1" s="1"/>
  <c r="S368" i="1" s="1"/>
  <c r="CZ368" i="1" s="1"/>
  <c r="Y368" i="1" s="1"/>
  <c r="T1195" i="5" s="1"/>
  <c r="J1201" i="5" s="1"/>
  <c r="AG368" i="1"/>
  <c r="AH368" i="1"/>
  <c r="CV368" i="1" s="1"/>
  <c r="U368" i="1" s="1"/>
  <c r="K1203" i="5" s="1"/>
  <c r="AI368" i="1"/>
  <c r="CW368" i="1" s="1"/>
  <c r="V368" i="1" s="1"/>
  <c r="AJ368" i="1"/>
  <c r="CX368" i="1" s="1"/>
  <c r="W368" i="1" s="1"/>
  <c r="CU368" i="1"/>
  <c r="T368" i="1" s="1"/>
  <c r="FR368" i="1"/>
  <c r="GL368" i="1"/>
  <c r="GN368" i="1"/>
  <c r="GO368" i="1"/>
  <c r="GV368" i="1"/>
  <c r="GX368" i="1" s="1"/>
  <c r="AC369" i="1"/>
  <c r="CQ369" i="1" s="1"/>
  <c r="P369" i="1" s="1"/>
  <c r="J1205" i="5" s="1"/>
  <c r="I1206" i="5" s="1"/>
  <c r="AE369" i="1"/>
  <c r="U1205" i="5" s="1"/>
  <c r="AF369" i="1"/>
  <c r="AG369" i="1"/>
  <c r="CU369" i="1" s="1"/>
  <c r="T369" i="1" s="1"/>
  <c r="AH369" i="1"/>
  <c r="CV369" i="1" s="1"/>
  <c r="U369" i="1" s="1"/>
  <c r="AI369" i="1"/>
  <c r="CW369" i="1" s="1"/>
  <c r="V369" i="1" s="1"/>
  <c r="AJ369" i="1"/>
  <c r="CX369" i="1" s="1"/>
  <c r="W369" i="1" s="1"/>
  <c r="CT369" i="1"/>
  <c r="S369" i="1" s="1"/>
  <c r="FR369" i="1"/>
  <c r="GL369" i="1"/>
  <c r="GN369" i="1"/>
  <c r="GO369" i="1"/>
  <c r="GV369" i="1"/>
  <c r="GX369" i="1" s="1"/>
  <c r="AC370" i="1"/>
  <c r="CQ370" i="1" s="1"/>
  <c r="P370" i="1" s="1"/>
  <c r="AE370" i="1"/>
  <c r="AF370" i="1"/>
  <c r="AG370" i="1"/>
  <c r="AH370" i="1"/>
  <c r="CV370" i="1" s="1"/>
  <c r="U370" i="1" s="1"/>
  <c r="AI370" i="1"/>
  <c r="CW370" i="1" s="1"/>
  <c r="V370" i="1" s="1"/>
  <c r="AJ370" i="1"/>
  <c r="CX370" i="1" s="1"/>
  <c r="W370" i="1" s="1"/>
  <c r="CU370" i="1"/>
  <c r="T370" i="1" s="1"/>
  <c r="FR370" i="1"/>
  <c r="GL370" i="1"/>
  <c r="GO370" i="1"/>
  <c r="GP370" i="1"/>
  <c r="GV370" i="1"/>
  <c r="GX370" i="1" s="1"/>
  <c r="C371" i="1"/>
  <c r="D371" i="1"/>
  <c r="AC371" i="1"/>
  <c r="CQ371" i="1" s="1"/>
  <c r="P371" i="1" s="1"/>
  <c r="J1213" i="5" s="1"/>
  <c r="AE371" i="1"/>
  <c r="AF371" i="1"/>
  <c r="CT371" i="1" s="1"/>
  <c r="S371" i="1" s="1"/>
  <c r="CY371" i="1" s="1"/>
  <c r="X371" i="1" s="1"/>
  <c r="R1209" i="5" s="1"/>
  <c r="AG371" i="1"/>
  <c r="AH371" i="1"/>
  <c r="CV371" i="1" s="1"/>
  <c r="U371" i="1" s="1"/>
  <c r="K1218" i="5" s="1"/>
  <c r="AI371" i="1"/>
  <c r="CW371" i="1" s="1"/>
  <c r="V371" i="1" s="1"/>
  <c r="AJ371" i="1"/>
  <c r="CX371" i="1" s="1"/>
  <c r="W371" i="1" s="1"/>
  <c r="CS371" i="1"/>
  <c r="CU371" i="1"/>
  <c r="T371" i="1" s="1"/>
  <c r="FR371" i="1"/>
  <c r="GL371" i="1"/>
  <c r="GN371" i="1"/>
  <c r="GO371" i="1"/>
  <c r="GV371" i="1"/>
  <c r="GX371" i="1"/>
  <c r="I372" i="1"/>
  <c r="AC372" i="1"/>
  <c r="AE372" i="1"/>
  <c r="CR372" i="1" s="1"/>
  <c r="AF372" i="1"/>
  <c r="AG372" i="1"/>
  <c r="CU372" i="1" s="1"/>
  <c r="AH372" i="1"/>
  <c r="CV372" i="1" s="1"/>
  <c r="U372" i="1" s="1"/>
  <c r="AI372" i="1"/>
  <c r="CW372" i="1" s="1"/>
  <c r="AJ372" i="1"/>
  <c r="CX372" i="1" s="1"/>
  <c r="W372" i="1" s="1"/>
  <c r="FR372" i="1"/>
  <c r="GL372" i="1"/>
  <c r="GN372" i="1"/>
  <c r="GO372" i="1"/>
  <c r="GV372" i="1"/>
  <c r="C373" i="1"/>
  <c r="D373" i="1"/>
  <c r="AC373" i="1"/>
  <c r="AE373" i="1"/>
  <c r="U1220" i="5" s="1"/>
  <c r="AF373" i="1"/>
  <c r="CT373" i="1" s="1"/>
  <c r="S373" i="1" s="1"/>
  <c r="AG373" i="1"/>
  <c r="CU373" i="1" s="1"/>
  <c r="T373" i="1" s="1"/>
  <c r="AH373" i="1"/>
  <c r="AI373" i="1"/>
  <c r="CW373" i="1" s="1"/>
  <c r="V373" i="1" s="1"/>
  <c r="AJ373" i="1"/>
  <c r="CX373" i="1" s="1"/>
  <c r="W373" i="1" s="1"/>
  <c r="CQ373" i="1"/>
  <c r="P373" i="1" s="1"/>
  <c r="J1224" i="5" s="1"/>
  <c r="CV373" i="1"/>
  <c r="U373" i="1" s="1"/>
  <c r="K1228" i="5" s="1"/>
  <c r="FR373" i="1"/>
  <c r="GL373" i="1"/>
  <c r="GN373" i="1"/>
  <c r="GO373" i="1"/>
  <c r="GV373" i="1"/>
  <c r="GX373" i="1" s="1"/>
  <c r="AC374" i="1"/>
  <c r="CQ374" i="1" s="1"/>
  <c r="P374" i="1" s="1"/>
  <c r="J1230" i="5" s="1"/>
  <c r="I1231" i="5" s="1"/>
  <c r="AE374" i="1"/>
  <c r="U1230" i="5" s="1"/>
  <c r="AF374" i="1"/>
  <c r="CT374" i="1" s="1"/>
  <c r="S374" i="1" s="1"/>
  <c r="AG374" i="1"/>
  <c r="CU374" i="1" s="1"/>
  <c r="T374" i="1" s="1"/>
  <c r="AH374" i="1"/>
  <c r="AI374" i="1"/>
  <c r="CW374" i="1" s="1"/>
  <c r="V374" i="1" s="1"/>
  <c r="AJ374" i="1"/>
  <c r="CX374" i="1" s="1"/>
  <c r="W374" i="1" s="1"/>
  <c r="CV374" i="1"/>
  <c r="U374" i="1" s="1"/>
  <c r="FR374" i="1"/>
  <c r="GL374" i="1"/>
  <c r="GN374" i="1"/>
  <c r="GO374" i="1"/>
  <c r="GV374" i="1"/>
  <c r="GX374" i="1" s="1"/>
  <c r="AC375" i="1"/>
  <c r="AE375" i="1"/>
  <c r="U1232" i="5" s="1"/>
  <c r="AF375" i="1"/>
  <c r="CT375" i="1" s="1"/>
  <c r="S375" i="1" s="1"/>
  <c r="AG375" i="1"/>
  <c r="CU375" i="1" s="1"/>
  <c r="T375" i="1" s="1"/>
  <c r="AH375" i="1"/>
  <c r="AI375" i="1"/>
  <c r="CW375" i="1" s="1"/>
  <c r="V375" i="1" s="1"/>
  <c r="AJ375" i="1"/>
  <c r="CX375" i="1" s="1"/>
  <c r="W375" i="1" s="1"/>
  <c r="CQ375" i="1"/>
  <c r="P375" i="1" s="1"/>
  <c r="J1232" i="5" s="1"/>
  <c r="I1233" i="5" s="1"/>
  <c r="CV375" i="1"/>
  <c r="U375" i="1" s="1"/>
  <c r="FR375" i="1"/>
  <c r="GL375" i="1"/>
  <c r="GO375" i="1"/>
  <c r="GP375" i="1"/>
  <c r="GV375" i="1"/>
  <c r="GX375" i="1" s="1"/>
  <c r="C376" i="1"/>
  <c r="D376" i="1"/>
  <c r="AC376" i="1"/>
  <c r="AE376" i="1"/>
  <c r="AF376" i="1"/>
  <c r="CT376" i="1" s="1"/>
  <c r="S376" i="1" s="1"/>
  <c r="J1235" i="5" s="1"/>
  <c r="AG376" i="1"/>
  <c r="CU376" i="1" s="1"/>
  <c r="T376" i="1" s="1"/>
  <c r="AH376" i="1"/>
  <c r="CV376" i="1" s="1"/>
  <c r="U376" i="1" s="1"/>
  <c r="K1243" i="5" s="1"/>
  <c r="AI376" i="1"/>
  <c r="CW376" i="1" s="1"/>
  <c r="V376" i="1" s="1"/>
  <c r="AJ376" i="1"/>
  <c r="CX376" i="1" s="1"/>
  <c r="W376" i="1" s="1"/>
  <c r="FR376" i="1"/>
  <c r="GL376" i="1"/>
  <c r="GN376" i="1"/>
  <c r="GO376" i="1"/>
  <c r="GV376" i="1"/>
  <c r="GX376" i="1" s="1"/>
  <c r="I377" i="1"/>
  <c r="AC377" i="1"/>
  <c r="CQ377" i="1" s="1"/>
  <c r="AE377" i="1"/>
  <c r="AF377" i="1"/>
  <c r="AG377" i="1"/>
  <c r="CU377" i="1" s="1"/>
  <c r="AH377" i="1"/>
  <c r="CV377" i="1" s="1"/>
  <c r="AI377" i="1"/>
  <c r="AJ377" i="1"/>
  <c r="CX377" i="1" s="1"/>
  <c r="W377" i="1" s="1"/>
  <c r="CR377" i="1"/>
  <c r="CS377" i="1"/>
  <c r="CW377" i="1"/>
  <c r="V377" i="1" s="1"/>
  <c r="FR377" i="1"/>
  <c r="GL377" i="1"/>
  <c r="GN377" i="1"/>
  <c r="GO377" i="1"/>
  <c r="GV377" i="1"/>
  <c r="GX377" i="1" s="1"/>
  <c r="C378" i="1"/>
  <c r="D378" i="1"/>
  <c r="AC378" i="1"/>
  <c r="AE378" i="1"/>
  <c r="CS378" i="1" s="1"/>
  <c r="AF378" i="1"/>
  <c r="AG378" i="1"/>
  <c r="CU378" i="1" s="1"/>
  <c r="T378" i="1" s="1"/>
  <c r="AH378" i="1"/>
  <c r="CV378" i="1" s="1"/>
  <c r="U378" i="1" s="1"/>
  <c r="K1253" i="5" s="1"/>
  <c r="AI378" i="1"/>
  <c r="CW378" i="1" s="1"/>
  <c r="V378" i="1" s="1"/>
  <c r="AJ378" i="1"/>
  <c r="CQ378" i="1"/>
  <c r="P378" i="1" s="1"/>
  <c r="CT378" i="1"/>
  <c r="S378" i="1" s="1"/>
  <c r="CX378" i="1"/>
  <c r="W378" i="1" s="1"/>
  <c r="CY378" i="1"/>
  <c r="X378" i="1" s="1"/>
  <c r="R1245" i="5" s="1"/>
  <c r="J1250" i="5" s="1"/>
  <c r="FR378" i="1"/>
  <c r="GL378" i="1"/>
  <c r="GN378" i="1"/>
  <c r="GO378" i="1"/>
  <c r="GV378" i="1"/>
  <c r="GX378" i="1" s="1"/>
  <c r="AC379" i="1"/>
  <c r="CQ379" i="1" s="1"/>
  <c r="P379" i="1" s="1"/>
  <c r="AE379" i="1"/>
  <c r="U1255" i="5" s="1"/>
  <c r="AF379" i="1"/>
  <c r="AG379" i="1"/>
  <c r="AH379" i="1"/>
  <c r="CV379" i="1" s="1"/>
  <c r="U379" i="1" s="1"/>
  <c r="AI379" i="1"/>
  <c r="CW379" i="1" s="1"/>
  <c r="V379" i="1" s="1"/>
  <c r="AJ379" i="1"/>
  <c r="CX379" i="1" s="1"/>
  <c r="W379" i="1" s="1"/>
  <c r="CS379" i="1"/>
  <c r="CU379" i="1"/>
  <c r="T379" i="1" s="1"/>
  <c r="FR379" i="1"/>
  <c r="GL379" i="1"/>
  <c r="GN379" i="1"/>
  <c r="GO379" i="1"/>
  <c r="GV379" i="1"/>
  <c r="GX379" i="1" s="1"/>
  <c r="AC380" i="1"/>
  <c r="AE380" i="1"/>
  <c r="AF380" i="1"/>
  <c r="AG380" i="1"/>
  <c r="CU380" i="1" s="1"/>
  <c r="T380" i="1" s="1"/>
  <c r="AH380" i="1"/>
  <c r="CV380" i="1" s="1"/>
  <c r="U380" i="1" s="1"/>
  <c r="AI380" i="1"/>
  <c r="CW380" i="1" s="1"/>
  <c r="V380" i="1" s="1"/>
  <c r="AJ380" i="1"/>
  <c r="CX380" i="1" s="1"/>
  <c r="W380" i="1" s="1"/>
  <c r="CQ380" i="1"/>
  <c r="P380" i="1" s="1"/>
  <c r="CT380" i="1"/>
  <c r="S380" i="1" s="1"/>
  <c r="CZ380" i="1" s="1"/>
  <c r="Y380" i="1" s="1"/>
  <c r="T1257" i="5" s="1"/>
  <c r="FR380" i="1"/>
  <c r="GL380" i="1"/>
  <c r="GO380" i="1"/>
  <c r="GP380" i="1"/>
  <c r="GV380" i="1"/>
  <c r="GX380" i="1" s="1"/>
  <c r="C381" i="1"/>
  <c r="D381" i="1"/>
  <c r="AC381" i="1"/>
  <c r="AE381" i="1"/>
  <c r="AF381" i="1"/>
  <c r="AG381" i="1"/>
  <c r="AH381" i="1"/>
  <c r="CV381" i="1" s="1"/>
  <c r="U381" i="1" s="1"/>
  <c r="K1268" i="5" s="1"/>
  <c r="AI381" i="1"/>
  <c r="CW381" i="1" s="1"/>
  <c r="V381" i="1" s="1"/>
  <c r="AJ381" i="1"/>
  <c r="CX381" i="1" s="1"/>
  <c r="W381" i="1" s="1"/>
  <c r="CU381" i="1"/>
  <c r="T381" i="1" s="1"/>
  <c r="FR381" i="1"/>
  <c r="GL381" i="1"/>
  <c r="GN381" i="1"/>
  <c r="GO381" i="1"/>
  <c r="GV381" i="1"/>
  <c r="GX381" i="1" s="1"/>
  <c r="I382" i="1"/>
  <c r="AC382" i="1"/>
  <c r="AE382" i="1"/>
  <c r="AF382" i="1"/>
  <c r="CT382" i="1" s="1"/>
  <c r="AG382" i="1"/>
  <c r="CU382" i="1" s="1"/>
  <c r="T382" i="1" s="1"/>
  <c r="AH382" i="1"/>
  <c r="AI382" i="1"/>
  <c r="CW382" i="1" s="1"/>
  <c r="V382" i="1" s="1"/>
  <c r="AJ382" i="1"/>
  <c r="CX382" i="1" s="1"/>
  <c r="CQ382" i="1"/>
  <c r="P382" i="1" s="1"/>
  <c r="CV382" i="1"/>
  <c r="FR382" i="1"/>
  <c r="GL382" i="1"/>
  <c r="GN382" i="1"/>
  <c r="GO382" i="1"/>
  <c r="GV382" i="1"/>
  <c r="C383" i="1"/>
  <c r="D383" i="1"/>
  <c r="AC383" i="1"/>
  <c r="AE383" i="1"/>
  <c r="AF383" i="1"/>
  <c r="CT383" i="1" s="1"/>
  <c r="S383" i="1" s="1"/>
  <c r="J1271" i="5" s="1"/>
  <c r="AG383" i="1"/>
  <c r="CU383" i="1" s="1"/>
  <c r="T383" i="1" s="1"/>
  <c r="AH383" i="1"/>
  <c r="CV383" i="1" s="1"/>
  <c r="U383" i="1" s="1"/>
  <c r="K1278" i="5" s="1"/>
  <c r="AI383" i="1"/>
  <c r="CW383" i="1" s="1"/>
  <c r="V383" i="1" s="1"/>
  <c r="AJ383" i="1"/>
  <c r="CX383" i="1" s="1"/>
  <c r="W383" i="1" s="1"/>
  <c r="FR383" i="1"/>
  <c r="GL383" i="1"/>
  <c r="GN383" i="1"/>
  <c r="GO383" i="1"/>
  <c r="GV383" i="1"/>
  <c r="GX383" i="1" s="1"/>
  <c r="AC384" i="1"/>
  <c r="AE384" i="1"/>
  <c r="AF384" i="1"/>
  <c r="CT384" i="1" s="1"/>
  <c r="S384" i="1" s="1"/>
  <c r="AG384" i="1"/>
  <c r="CU384" i="1" s="1"/>
  <c r="T384" i="1" s="1"/>
  <c r="AH384" i="1"/>
  <c r="CV384" i="1" s="1"/>
  <c r="U384" i="1" s="1"/>
  <c r="AI384" i="1"/>
  <c r="AJ384" i="1"/>
  <c r="CX384" i="1" s="1"/>
  <c r="W384" i="1" s="1"/>
  <c r="CR384" i="1"/>
  <c r="Q384" i="1" s="1"/>
  <c r="CS384" i="1"/>
  <c r="CW384" i="1"/>
  <c r="V384" i="1" s="1"/>
  <c r="FR384" i="1"/>
  <c r="GL384" i="1"/>
  <c r="GN384" i="1"/>
  <c r="GO384" i="1"/>
  <c r="GV384" i="1"/>
  <c r="GX384" i="1" s="1"/>
  <c r="AC385" i="1"/>
  <c r="AE385" i="1"/>
  <c r="AF385" i="1"/>
  <c r="CT385" i="1" s="1"/>
  <c r="S385" i="1" s="1"/>
  <c r="AG385" i="1"/>
  <c r="CU385" i="1" s="1"/>
  <c r="T385" i="1" s="1"/>
  <c r="AH385" i="1"/>
  <c r="CV385" i="1" s="1"/>
  <c r="U385" i="1" s="1"/>
  <c r="AI385" i="1"/>
  <c r="AJ385" i="1"/>
  <c r="CX385" i="1" s="1"/>
  <c r="W385" i="1" s="1"/>
  <c r="CR385" i="1"/>
  <c r="Q385" i="1" s="1"/>
  <c r="CS385" i="1"/>
  <c r="CW385" i="1"/>
  <c r="V385" i="1" s="1"/>
  <c r="FR385" i="1"/>
  <c r="GL385" i="1"/>
  <c r="GO385" i="1"/>
  <c r="GP385" i="1"/>
  <c r="GV385" i="1"/>
  <c r="GX385" i="1"/>
  <c r="C386" i="1"/>
  <c r="D386" i="1"/>
  <c r="AC386" i="1"/>
  <c r="CQ386" i="1" s="1"/>
  <c r="P386" i="1" s="1"/>
  <c r="J1288" i="5" s="1"/>
  <c r="AE386" i="1"/>
  <c r="U1284" i="5" s="1"/>
  <c r="AF386" i="1"/>
  <c r="AG386" i="1"/>
  <c r="CU386" i="1" s="1"/>
  <c r="T386" i="1" s="1"/>
  <c r="AH386" i="1"/>
  <c r="CV386" i="1" s="1"/>
  <c r="U386" i="1" s="1"/>
  <c r="K1293" i="5" s="1"/>
  <c r="AI386" i="1"/>
  <c r="CW386" i="1" s="1"/>
  <c r="V386" i="1" s="1"/>
  <c r="AJ386" i="1"/>
  <c r="CX386" i="1" s="1"/>
  <c r="W386" i="1" s="1"/>
  <c r="CT386" i="1"/>
  <c r="S386" i="1" s="1"/>
  <c r="CZ386" i="1" s="1"/>
  <c r="Y386" i="1" s="1"/>
  <c r="T1284" i="5" s="1"/>
  <c r="FR386" i="1"/>
  <c r="GL386" i="1"/>
  <c r="GN386" i="1"/>
  <c r="GO386" i="1"/>
  <c r="GV386" i="1"/>
  <c r="GX386" i="1" s="1"/>
  <c r="I387" i="1"/>
  <c r="AC387" i="1"/>
  <c r="AD387" i="1"/>
  <c r="AE387" i="1"/>
  <c r="AF387" i="1"/>
  <c r="AG387" i="1"/>
  <c r="AH387" i="1"/>
  <c r="CV387" i="1" s="1"/>
  <c r="U387" i="1" s="1"/>
  <c r="AI387" i="1"/>
  <c r="AJ387" i="1"/>
  <c r="CX387" i="1" s="1"/>
  <c r="W387" i="1" s="1"/>
  <c r="CQ387" i="1"/>
  <c r="CR387" i="1"/>
  <c r="Q387" i="1" s="1"/>
  <c r="CS387" i="1"/>
  <c r="CT387" i="1"/>
  <c r="CU387" i="1"/>
  <c r="CW387" i="1"/>
  <c r="V387" i="1" s="1"/>
  <c r="FR387" i="1"/>
  <c r="GL387" i="1"/>
  <c r="GN387" i="1"/>
  <c r="GO387" i="1"/>
  <c r="GV387" i="1"/>
  <c r="GX387" i="1" s="1"/>
  <c r="C388" i="1"/>
  <c r="D388" i="1"/>
  <c r="AC388" i="1"/>
  <c r="CQ388" i="1" s="1"/>
  <c r="P388" i="1" s="1"/>
  <c r="AE388" i="1"/>
  <c r="AF388" i="1"/>
  <c r="AG388" i="1"/>
  <c r="AH388" i="1"/>
  <c r="CV388" i="1" s="1"/>
  <c r="U388" i="1" s="1"/>
  <c r="K1303" i="5" s="1"/>
  <c r="AI388" i="1"/>
  <c r="CW388" i="1" s="1"/>
  <c r="V388" i="1" s="1"/>
  <c r="AJ388" i="1"/>
  <c r="CX388" i="1" s="1"/>
  <c r="W388" i="1" s="1"/>
  <c r="CU388" i="1"/>
  <c r="T388" i="1" s="1"/>
  <c r="FR388" i="1"/>
  <c r="GL388" i="1"/>
  <c r="GN388" i="1"/>
  <c r="GO388" i="1"/>
  <c r="GV388" i="1"/>
  <c r="GX388" i="1" s="1"/>
  <c r="AC389" i="1"/>
  <c r="AE389" i="1"/>
  <c r="CS389" i="1" s="1"/>
  <c r="AF389" i="1"/>
  <c r="AG389" i="1"/>
  <c r="CU389" i="1" s="1"/>
  <c r="T389" i="1" s="1"/>
  <c r="AH389" i="1"/>
  <c r="CV389" i="1" s="1"/>
  <c r="U389" i="1" s="1"/>
  <c r="AI389" i="1"/>
  <c r="CW389" i="1" s="1"/>
  <c r="V389" i="1" s="1"/>
  <c r="AJ389" i="1"/>
  <c r="CX389" i="1" s="1"/>
  <c r="W389" i="1" s="1"/>
  <c r="CR389" i="1"/>
  <c r="Q389" i="1" s="1"/>
  <c r="FR389" i="1"/>
  <c r="GL389" i="1"/>
  <c r="GN389" i="1"/>
  <c r="GO389" i="1"/>
  <c r="GV389" i="1"/>
  <c r="GX389" i="1" s="1"/>
  <c r="AC390" i="1"/>
  <c r="CQ390" i="1" s="1"/>
  <c r="P390" i="1" s="1"/>
  <c r="AE390" i="1"/>
  <c r="CS390" i="1" s="1"/>
  <c r="AF390" i="1"/>
  <c r="AG390" i="1"/>
  <c r="AH390" i="1"/>
  <c r="CV390" i="1" s="1"/>
  <c r="U390" i="1" s="1"/>
  <c r="AI390" i="1"/>
  <c r="CW390" i="1" s="1"/>
  <c r="V390" i="1" s="1"/>
  <c r="AJ390" i="1"/>
  <c r="CX390" i="1" s="1"/>
  <c r="W390" i="1" s="1"/>
  <c r="CU390" i="1"/>
  <c r="T390" i="1" s="1"/>
  <c r="FR390" i="1"/>
  <c r="GL390" i="1"/>
  <c r="GO390" i="1"/>
  <c r="GP390" i="1"/>
  <c r="GV390" i="1"/>
  <c r="GX390" i="1" s="1"/>
  <c r="C391" i="1"/>
  <c r="D391" i="1"/>
  <c r="AC391" i="1"/>
  <c r="AD391" i="1"/>
  <c r="AE391" i="1"/>
  <c r="U1309" i="5" s="1"/>
  <c r="AF391" i="1"/>
  <c r="AG391" i="1"/>
  <c r="AH391" i="1"/>
  <c r="CV391" i="1" s="1"/>
  <c r="U391" i="1" s="1"/>
  <c r="K1318" i="5" s="1"/>
  <c r="AI391" i="1"/>
  <c r="AJ391" i="1"/>
  <c r="CX391" i="1" s="1"/>
  <c r="W391" i="1" s="1"/>
  <c r="CQ391" i="1"/>
  <c r="P391" i="1" s="1"/>
  <c r="CR391" i="1"/>
  <c r="Q391" i="1" s="1"/>
  <c r="J1311" i="5" s="1"/>
  <c r="CS391" i="1"/>
  <c r="CT391" i="1"/>
  <c r="S391" i="1" s="1"/>
  <c r="CY391" i="1" s="1"/>
  <c r="X391" i="1" s="1"/>
  <c r="R1309" i="5" s="1"/>
  <c r="CU391" i="1"/>
  <c r="T391" i="1" s="1"/>
  <c r="CW391" i="1"/>
  <c r="V391" i="1" s="1"/>
  <c r="FR391" i="1"/>
  <c r="GL391" i="1"/>
  <c r="GN391" i="1"/>
  <c r="GO391" i="1"/>
  <c r="GV391" i="1"/>
  <c r="GX391" i="1" s="1"/>
  <c r="I392" i="1"/>
  <c r="AC392" i="1"/>
  <c r="AE392" i="1"/>
  <c r="AF392" i="1"/>
  <c r="CT392" i="1" s="1"/>
  <c r="AG392" i="1"/>
  <c r="CU392" i="1" s="1"/>
  <c r="T392" i="1" s="1"/>
  <c r="AH392" i="1"/>
  <c r="CV392" i="1" s="1"/>
  <c r="U392" i="1" s="1"/>
  <c r="AI392" i="1"/>
  <c r="AJ392" i="1"/>
  <c r="CX392" i="1" s="1"/>
  <c r="W392" i="1" s="1"/>
  <c r="CR392" i="1"/>
  <c r="Q392" i="1" s="1"/>
  <c r="CS392" i="1"/>
  <c r="CW392" i="1"/>
  <c r="V392" i="1" s="1"/>
  <c r="FR392" i="1"/>
  <c r="GL392" i="1"/>
  <c r="GN392" i="1"/>
  <c r="GO392" i="1"/>
  <c r="GV392" i="1"/>
  <c r="GX392" i="1" s="1"/>
  <c r="C393" i="1"/>
  <c r="D393" i="1"/>
  <c r="AC393" i="1"/>
  <c r="AE393" i="1"/>
  <c r="U1320" i="5" s="1"/>
  <c r="AF393" i="1"/>
  <c r="AG393" i="1"/>
  <c r="CU393" i="1" s="1"/>
  <c r="T393" i="1" s="1"/>
  <c r="AH393" i="1"/>
  <c r="AI393" i="1"/>
  <c r="CW393" i="1" s="1"/>
  <c r="V393" i="1" s="1"/>
  <c r="AJ393" i="1"/>
  <c r="CX393" i="1" s="1"/>
  <c r="W393" i="1" s="1"/>
  <c r="CQ393" i="1"/>
  <c r="P393" i="1" s="1"/>
  <c r="J1324" i="5" s="1"/>
  <c r="CV393" i="1"/>
  <c r="U393" i="1" s="1"/>
  <c r="K1328" i="5" s="1"/>
  <c r="FR393" i="1"/>
  <c r="GL393" i="1"/>
  <c r="GN393" i="1"/>
  <c r="GO393" i="1"/>
  <c r="GV393" i="1"/>
  <c r="GX393" i="1" s="1"/>
  <c r="AC394" i="1"/>
  <c r="AE394" i="1"/>
  <c r="AF394" i="1"/>
  <c r="CT394" i="1" s="1"/>
  <c r="S394" i="1" s="1"/>
  <c r="AG394" i="1"/>
  <c r="CU394" i="1" s="1"/>
  <c r="T394" i="1" s="1"/>
  <c r="AH394" i="1"/>
  <c r="AI394" i="1"/>
  <c r="CW394" i="1" s="1"/>
  <c r="V394" i="1" s="1"/>
  <c r="AJ394" i="1"/>
  <c r="CX394" i="1" s="1"/>
  <c r="W394" i="1" s="1"/>
  <c r="CQ394" i="1"/>
  <c r="P394" i="1" s="1"/>
  <c r="J1330" i="5" s="1"/>
  <c r="I1331" i="5" s="1"/>
  <c r="CV394" i="1"/>
  <c r="U394" i="1" s="1"/>
  <c r="FR394" i="1"/>
  <c r="GL394" i="1"/>
  <c r="GN394" i="1"/>
  <c r="GO394" i="1"/>
  <c r="GV394" i="1"/>
  <c r="GX394" i="1" s="1"/>
  <c r="AC395" i="1"/>
  <c r="CQ395" i="1" s="1"/>
  <c r="P395" i="1" s="1"/>
  <c r="J1332" i="5" s="1"/>
  <c r="I1333" i="5" s="1"/>
  <c r="AE395" i="1"/>
  <c r="U1332" i="5" s="1"/>
  <c r="AF395" i="1"/>
  <c r="CT395" i="1" s="1"/>
  <c r="S395" i="1" s="1"/>
  <c r="AG395" i="1"/>
  <c r="CU395" i="1" s="1"/>
  <c r="T395" i="1" s="1"/>
  <c r="AH395" i="1"/>
  <c r="CV395" i="1" s="1"/>
  <c r="U395" i="1" s="1"/>
  <c r="AI395" i="1"/>
  <c r="CW395" i="1" s="1"/>
  <c r="V395" i="1" s="1"/>
  <c r="AJ395" i="1"/>
  <c r="CX395" i="1" s="1"/>
  <c r="W395" i="1" s="1"/>
  <c r="FR395" i="1"/>
  <c r="GL395" i="1"/>
  <c r="GO395" i="1"/>
  <c r="GP395" i="1"/>
  <c r="GV395" i="1"/>
  <c r="GX395" i="1" s="1"/>
  <c r="C396" i="1"/>
  <c r="D396" i="1"/>
  <c r="AC396" i="1"/>
  <c r="AE396" i="1"/>
  <c r="CS396" i="1" s="1"/>
  <c r="AF396" i="1"/>
  <c r="AG396" i="1"/>
  <c r="CU396" i="1" s="1"/>
  <c r="T396" i="1" s="1"/>
  <c r="AH396" i="1"/>
  <c r="CV396" i="1" s="1"/>
  <c r="U396" i="1" s="1"/>
  <c r="K1343" i="5" s="1"/>
  <c r="AI396" i="1"/>
  <c r="CW396" i="1" s="1"/>
  <c r="V396" i="1" s="1"/>
  <c r="AJ396" i="1"/>
  <c r="CR396" i="1"/>
  <c r="Q396" i="1" s="1"/>
  <c r="J1336" i="5" s="1"/>
  <c r="CT396" i="1"/>
  <c r="S396" i="1" s="1"/>
  <c r="J1335" i="5" s="1"/>
  <c r="CX396" i="1"/>
  <c r="W396" i="1" s="1"/>
  <c r="FR396" i="1"/>
  <c r="GL396" i="1"/>
  <c r="GN396" i="1"/>
  <c r="GO396" i="1"/>
  <c r="GV396" i="1"/>
  <c r="GX396" i="1" s="1"/>
  <c r="I397" i="1"/>
  <c r="GX397" i="1" s="1"/>
  <c r="AC397" i="1"/>
  <c r="AE397" i="1"/>
  <c r="CR397" i="1" s="1"/>
  <c r="AF397" i="1"/>
  <c r="AG397" i="1"/>
  <c r="CU397" i="1" s="1"/>
  <c r="T397" i="1" s="1"/>
  <c r="AH397" i="1"/>
  <c r="AI397" i="1"/>
  <c r="CW397" i="1" s="1"/>
  <c r="AJ397" i="1"/>
  <c r="CX397" i="1" s="1"/>
  <c r="CQ397" i="1"/>
  <c r="P397" i="1" s="1"/>
  <c r="CV397" i="1"/>
  <c r="FR397" i="1"/>
  <c r="GL397" i="1"/>
  <c r="GN397" i="1"/>
  <c r="GO397" i="1"/>
  <c r="GV397" i="1"/>
  <c r="C398" i="1"/>
  <c r="D398" i="1"/>
  <c r="AC398" i="1"/>
  <c r="AD398" i="1"/>
  <c r="AE398" i="1"/>
  <c r="U1345" i="5" s="1"/>
  <c r="AF398" i="1"/>
  <c r="AG398" i="1"/>
  <c r="AH398" i="1"/>
  <c r="CV398" i="1" s="1"/>
  <c r="U398" i="1" s="1"/>
  <c r="K1353" i="5" s="1"/>
  <c r="AI398" i="1"/>
  <c r="AJ398" i="1"/>
  <c r="CX398" i="1" s="1"/>
  <c r="W398" i="1" s="1"/>
  <c r="CQ398" i="1"/>
  <c r="P398" i="1" s="1"/>
  <c r="J1349" i="5" s="1"/>
  <c r="CR398" i="1"/>
  <c r="Q398" i="1" s="1"/>
  <c r="J1347" i="5" s="1"/>
  <c r="CS398" i="1"/>
  <c r="CT398" i="1"/>
  <c r="S398" i="1" s="1"/>
  <c r="CY398" i="1" s="1"/>
  <c r="X398" i="1" s="1"/>
  <c r="R1345" i="5" s="1"/>
  <c r="J1350" i="5" s="1"/>
  <c r="CU398" i="1"/>
  <c r="T398" i="1" s="1"/>
  <c r="CW398" i="1"/>
  <c r="V398" i="1" s="1"/>
  <c r="FR398" i="1"/>
  <c r="GL398" i="1"/>
  <c r="GN398" i="1"/>
  <c r="GO398" i="1"/>
  <c r="GV398" i="1"/>
  <c r="GX398" i="1" s="1"/>
  <c r="AC399" i="1"/>
  <c r="AD399" i="1"/>
  <c r="AE399" i="1"/>
  <c r="U1355" i="5" s="1"/>
  <c r="AF399" i="1"/>
  <c r="AG399" i="1"/>
  <c r="AH399" i="1"/>
  <c r="CV399" i="1" s="1"/>
  <c r="U399" i="1" s="1"/>
  <c r="AI399" i="1"/>
  <c r="AJ399" i="1"/>
  <c r="CX399" i="1" s="1"/>
  <c r="W399" i="1" s="1"/>
  <c r="CQ399" i="1"/>
  <c r="P399" i="1" s="1"/>
  <c r="J1355" i="5" s="1"/>
  <c r="I1356" i="5" s="1"/>
  <c r="CR399" i="1"/>
  <c r="Q399" i="1" s="1"/>
  <c r="CS399" i="1"/>
  <c r="CT399" i="1"/>
  <c r="S399" i="1" s="1"/>
  <c r="CZ399" i="1" s="1"/>
  <c r="Y399" i="1" s="1"/>
  <c r="T1355" i="5" s="1"/>
  <c r="CU399" i="1"/>
  <c r="T399" i="1" s="1"/>
  <c r="CW399" i="1"/>
  <c r="V399" i="1" s="1"/>
  <c r="FR399" i="1"/>
  <c r="GL399" i="1"/>
  <c r="GN399" i="1"/>
  <c r="GO399" i="1"/>
  <c r="GV399" i="1"/>
  <c r="GX399" i="1"/>
  <c r="AC400" i="1"/>
  <c r="AD400" i="1"/>
  <c r="AE400" i="1"/>
  <c r="U1357" i="5" s="1"/>
  <c r="AF400" i="1"/>
  <c r="AG400" i="1"/>
  <c r="AH400" i="1"/>
  <c r="CV400" i="1" s="1"/>
  <c r="U400" i="1" s="1"/>
  <c r="AI400" i="1"/>
  <c r="AJ400" i="1"/>
  <c r="CX400" i="1" s="1"/>
  <c r="W400" i="1" s="1"/>
  <c r="CQ400" i="1"/>
  <c r="P400" i="1" s="1"/>
  <c r="J1357" i="5" s="1"/>
  <c r="I1358" i="5" s="1"/>
  <c r="CR400" i="1"/>
  <c r="Q400" i="1" s="1"/>
  <c r="CS400" i="1"/>
  <c r="CT400" i="1"/>
  <c r="S400" i="1" s="1"/>
  <c r="CZ400" i="1" s="1"/>
  <c r="Y400" i="1" s="1"/>
  <c r="T1357" i="5" s="1"/>
  <c r="CU400" i="1"/>
  <c r="T400" i="1" s="1"/>
  <c r="CW400" i="1"/>
  <c r="V400" i="1" s="1"/>
  <c r="CY400" i="1"/>
  <c r="X400" i="1" s="1"/>
  <c r="R1357" i="5" s="1"/>
  <c r="FR400" i="1"/>
  <c r="GL400" i="1"/>
  <c r="GO400" i="1"/>
  <c r="GP400" i="1"/>
  <c r="GV400" i="1"/>
  <c r="GX400" i="1"/>
  <c r="C401" i="1"/>
  <c r="D401" i="1"/>
  <c r="AC401" i="1"/>
  <c r="CQ401" i="1" s="1"/>
  <c r="P401" i="1" s="1"/>
  <c r="J1363" i="5" s="1"/>
  <c r="AE401" i="1"/>
  <c r="AF401" i="1"/>
  <c r="AG401" i="1"/>
  <c r="AH401" i="1"/>
  <c r="CV401" i="1" s="1"/>
  <c r="U401" i="1" s="1"/>
  <c r="K1368" i="5" s="1"/>
  <c r="AI401" i="1"/>
  <c r="CW401" i="1" s="1"/>
  <c r="V401" i="1" s="1"/>
  <c r="AJ401" i="1"/>
  <c r="CX401" i="1" s="1"/>
  <c r="W401" i="1" s="1"/>
  <c r="CU401" i="1"/>
  <c r="T401" i="1" s="1"/>
  <c r="FR401" i="1"/>
  <c r="GL401" i="1"/>
  <c r="GN401" i="1"/>
  <c r="GO401" i="1"/>
  <c r="GV401" i="1"/>
  <c r="GX401" i="1" s="1"/>
  <c r="I402" i="1"/>
  <c r="AC402" i="1"/>
  <c r="CQ402" i="1" s="1"/>
  <c r="AE402" i="1"/>
  <c r="U1364" i="5" s="1"/>
  <c r="AF402" i="1"/>
  <c r="AG402" i="1"/>
  <c r="CU402" i="1" s="1"/>
  <c r="T402" i="1" s="1"/>
  <c r="AH402" i="1"/>
  <c r="CV402" i="1" s="1"/>
  <c r="AI402" i="1"/>
  <c r="CW402" i="1" s="1"/>
  <c r="V402" i="1" s="1"/>
  <c r="AJ402" i="1"/>
  <c r="CX402" i="1" s="1"/>
  <c r="CT402" i="1"/>
  <c r="S402" i="1" s="1"/>
  <c r="CY402" i="1" s="1"/>
  <c r="X402" i="1" s="1"/>
  <c r="R1364" i="5" s="1"/>
  <c r="FR402" i="1"/>
  <c r="GL402" i="1"/>
  <c r="GN402" i="1"/>
  <c r="GO402" i="1"/>
  <c r="GV402" i="1"/>
  <c r="C403" i="1"/>
  <c r="D403" i="1"/>
  <c r="AC403" i="1"/>
  <c r="AE403" i="1"/>
  <c r="AF403" i="1"/>
  <c r="CT403" i="1" s="1"/>
  <c r="S403" i="1" s="1"/>
  <c r="J1371" i="5" s="1"/>
  <c r="AG403" i="1"/>
  <c r="CU403" i="1" s="1"/>
  <c r="T403" i="1" s="1"/>
  <c r="AH403" i="1"/>
  <c r="CV403" i="1" s="1"/>
  <c r="U403" i="1" s="1"/>
  <c r="K1378" i="5" s="1"/>
  <c r="AI403" i="1"/>
  <c r="AJ403" i="1"/>
  <c r="CX403" i="1" s="1"/>
  <c r="W403" i="1" s="1"/>
  <c r="CR403" i="1"/>
  <c r="Q403" i="1" s="1"/>
  <c r="J1372" i="5" s="1"/>
  <c r="CS403" i="1"/>
  <c r="CW403" i="1"/>
  <c r="V403" i="1" s="1"/>
  <c r="FR403" i="1"/>
  <c r="GL403" i="1"/>
  <c r="GN403" i="1"/>
  <c r="GO403" i="1"/>
  <c r="GV403" i="1"/>
  <c r="GX403" i="1" s="1"/>
  <c r="AC404" i="1"/>
  <c r="AE404" i="1"/>
  <c r="AF404" i="1"/>
  <c r="AG404" i="1"/>
  <c r="CU404" i="1" s="1"/>
  <c r="T404" i="1" s="1"/>
  <c r="AH404" i="1"/>
  <c r="CV404" i="1" s="1"/>
  <c r="U404" i="1" s="1"/>
  <c r="AI404" i="1"/>
  <c r="AJ404" i="1"/>
  <c r="CX404" i="1" s="1"/>
  <c r="W404" i="1" s="1"/>
  <c r="CR404" i="1"/>
  <c r="Q404" i="1" s="1"/>
  <c r="CS404" i="1"/>
  <c r="CW404" i="1"/>
  <c r="V404" i="1" s="1"/>
  <c r="FR404" i="1"/>
  <c r="GL404" i="1"/>
  <c r="GN404" i="1"/>
  <c r="GO404" i="1"/>
  <c r="GV404" i="1"/>
  <c r="GX404" i="1" s="1"/>
  <c r="AC405" i="1"/>
  <c r="AE405" i="1"/>
  <c r="AF405" i="1"/>
  <c r="CT405" i="1" s="1"/>
  <c r="S405" i="1" s="1"/>
  <c r="AG405" i="1"/>
  <c r="CU405" i="1" s="1"/>
  <c r="T405" i="1" s="1"/>
  <c r="AH405" i="1"/>
  <c r="CV405" i="1" s="1"/>
  <c r="U405" i="1" s="1"/>
  <c r="AI405" i="1"/>
  <c r="CW405" i="1" s="1"/>
  <c r="V405" i="1" s="1"/>
  <c r="AJ405" i="1"/>
  <c r="CX405" i="1" s="1"/>
  <c r="W405" i="1" s="1"/>
  <c r="FR405" i="1"/>
  <c r="GL405" i="1"/>
  <c r="GO405" i="1"/>
  <c r="GP405" i="1"/>
  <c r="GV405" i="1"/>
  <c r="GX405" i="1" s="1"/>
  <c r="C406" i="1"/>
  <c r="D406" i="1"/>
  <c r="AC406" i="1"/>
  <c r="AE406" i="1"/>
  <c r="AF406" i="1"/>
  <c r="AG406" i="1"/>
  <c r="CU406" i="1" s="1"/>
  <c r="T406" i="1" s="1"/>
  <c r="AH406" i="1"/>
  <c r="AI406" i="1"/>
  <c r="CW406" i="1" s="1"/>
  <c r="V406" i="1" s="1"/>
  <c r="AJ406" i="1"/>
  <c r="CX406" i="1" s="1"/>
  <c r="W406" i="1" s="1"/>
  <c r="CQ406" i="1"/>
  <c r="P406" i="1" s="1"/>
  <c r="J1388" i="5" s="1"/>
  <c r="CV406" i="1"/>
  <c r="U406" i="1" s="1"/>
  <c r="K1393" i="5" s="1"/>
  <c r="FR406" i="1"/>
  <c r="GL406" i="1"/>
  <c r="GN406" i="1"/>
  <c r="GO406" i="1"/>
  <c r="GV406" i="1"/>
  <c r="GX406" i="1" s="1"/>
  <c r="I407" i="1"/>
  <c r="AC407" i="1"/>
  <c r="AD407" i="1"/>
  <c r="AE407" i="1"/>
  <c r="AF407" i="1"/>
  <c r="AG407" i="1"/>
  <c r="AH407" i="1"/>
  <c r="CV407" i="1" s="1"/>
  <c r="U407" i="1" s="1"/>
  <c r="AI407" i="1"/>
  <c r="AJ407" i="1"/>
  <c r="CX407" i="1" s="1"/>
  <c r="CQ407" i="1"/>
  <c r="CR407" i="1"/>
  <c r="Q407" i="1" s="1"/>
  <c r="CS407" i="1"/>
  <c r="CT407" i="1"/>
  <c r="CU407" i="1"/>
  <c r="CW407" i="1"/>
  <c r="V407" i="1" s="1"/>
  <c r="FR407" i="1"/>
  <c r="GL407" i="1"/>
  <c r="GN407" i="1"/>
  <c r="GO407" i="1"/>
  <c r="GV407" i="1"/>
  <c r="C408" i="1"/>
  <c r="D408" i="1"/>
  <c r="AC408" i="1"/>
  <c r="CQ408" i="1" s="1"/>
  <c r="P408" i="1" s="1"/>
  <c r="J1399" i="5" s="1"/>
  <c r="AE408" i="1"/>
  <c r="CS408" i="1" s="1"/>
  <c r="AF408" i="1"/>
  <c r="AG408" i="1"/>
  <c r="CU408" i="1" s="1"/>
  <c r="T408" i="1" s="1"/>
  <c r="AH408" i="1"/>
  <c r="CV408" i="1" s="1"/>
  <c r="U408" i="1" s="1"/>
  <c r="K1403" i="5" s="1"/>
  <c r="AI408" i="1"/>
  <c r="CW408" i="1" s="1"/>
  <c r="V408" i="1" s="1"/>
  <c r="AJ408" i="1"/>
  <c r="CX408" i="1" s="1"/>
  <c r="W408" i="1" s="1"/>
  <c r="CR408" i="1"/>
  <c r="Q408" i="1" s="1"/>
  <c r="J1397" i="5" s="1"/>
  <c r="FR408" i="1"/>
  <c r="GL408" i="1"/>
  <c r="GN408" i="1"/>
  <c r="GO408" i="1"/>
  <c r="GV408" i="1"/>
  <c r="GX408" i="1" s="1"/>
  <c r="AC409" i="1"/>
  <c r="AE409" i="1"/>
  <c r="CS409" i="1" s="1"/>
  <c r="AF409" i="1"/>
  <c r="AG409" i="1"/>
  <c r="CU409" i="1" s="1"/>
  <c r="T409" i="1" s="1"/>
  <c r="AH409" i="1"/>
  <c r="AI409" i="1"/>
  <c r="CW409" i="1" s="1"/>
  <c r="V409" i="1" s="1"/>
  <c r="AJ409" i="1"/>
  <c r="CX409" i="1" s="1"/>
  <c r="W409" i="1" s="1"/>
  <c r="CQ409" i="1"/>
  <c r="P409" i="1" s="1"/>
  <c r="J1405" i="5" s="1"/>
  <c r="I1406" i="5" s="1"/>
  <c r="CV409" i="1"/>
  <c r="U409" i="1" s="1"/>
  <c r="FR409" i="1"/>
  <c r="GL409" i="1"/>
  <c r="GN409" i="1"/>
  <c r="GO409" i="1"/>
  <c r="GV409" i="1"/>
  <c r="GX409" i="1" s="1"/>
  <c r="AC410" i="1"/>
  <c r="CQ410" i="1" s="1"/>
  <c r="P410" i="1" s="1"/>
  <c r="J1407" i="5" s="1"/>
  <c r="I1408" i="5" s="1"/>
  <c r="AE410" i="1"/>
  <c r="AF410" i="1"/>
  <c r="AG410" i="1"/>
  <c r="AH410" i="1"/>
  <c r="CV410" i="1" s="1"/>
  <c r="U410" i="1" s="1"/>
  <c r="AI410" i="1"/>
  <c r="CW410" i="1" s="1"/>
  <c r="V410" i="1" s="1"/>
  <c r="AJ410" i="1"/>
  <c r="CX410" i="1" s="1"/>
  <c r="W410" i="1" s="1"/>
  <c r="CU410" i="1"/>
  <c r="T410" i="1" s="1"/>
  <c r="FR410" i="1"/>
  <c r="GL410" i="1"/>
  <c r="GO410" i="1"/>
  <c r="GP410" i="1"/>
  <c r="GV410" i="1"/>
  <c r="GX410" i="1" s="1"/>
  <c r="C411" i="1"/>
  <c r="D411" i="1"/>
  <c r="AC411" i="1"/>
  <c r="AE411" i="1"/>
  <c r="CS411" i="1" s="1"/>
  <c r="AF411" i="1"/>
  <c r="AG411" i="1"/>
  <c r="CU411" i="1" s="1"/>
  <c r="T411" i="1" s="1"/>
  <c r="AH411" i="1"/>
  <c r="CV411" i="1" s="1"/>
  <c r="U411" i="1" s="1"/>
  <c r="K1418" i="5" s="1"/>
  <c r="AI411" i="1"/>
  <c r="CW411" i="1" s="1"/>
  <c r="V411" i="1" s="1"/>
  <c r="AJ411" i="1"/>
  <c r="CX411" i="1" s="1"/>
  <c r="W411" i="1" s="1"/>
  <c r="CQ411" i="1"/>
  <c r="P411" i="1" s="1"/>
  <c r="J1413" i="5" s="1"/>
  <c r="CT411" i="1"/>
  <c r="S411" i="1" s="1"/>
  <c r="CY411" i="1" s="1"/>
  <c r="X411" i="1" s="1"/>
  <c r="R1409" i="5" s="1"/>
  <c r="FR411" i="1"/>
  <c r="GL411" i="1"/>
  <c r="GN411" i="1"/>
  <c r="GO411" i="1"/>
  <c r="GV411" i="1"/>
  <c r="GX411" i="1" s="1"/>
  <c r="I412" i="1"/>
  <c r="AC412" i="1"/>
  <c r="AE412" i="1"/>
  <c r="AF412" i="1"/>
  <c r="CT412" i="1" s="1"/>
  <c r="S412" i="1" s="1"/>
  <c r="AG412" i="1"/>
  <c r="CU412" i="1" s="1"/>
  <c r="T412" i="1" s="1"/>
  <c r="AH412" i="1"/>
  <c r="CV412" i="1" s="1"/>
  <c r="U412" i="1" s="1"/>
  <c r="AI412" i="1"/>
  <c r="CW412" i="1" s="1"/>
  <c r="V412" i="1" s="1"/>
  <c r="AJ412" i="1"/>
  <c r="CX412" i="1" s="1"/>
  <c r="W412" i="1" s="1"/>
  <c r="FR412" i="1"/>
  <c r="GL412" i="1"/>
  <c r="GN412" i="1"/>
  <c r="GO412" i="1"/>
  <c r="GV412" i="1"/>
  <c r="GX412" i="1" s="1"/>
  <c r="C413" i="1"/>
  <c r="D413" i="1"/>
  <c r="U413" i="1"/>
  <c r="K1428" i="5" s="1"/>
  <c r="AC413" i="1"/>
  <c r="AE413" i="1"/>
  <c r="AF413" i="1"/>
  <c r="AG413" i="1"/>
  <c r="AH413" i="1"/>
  <c r="AI413" i="1"/>
  <c r="CW413" i="1" s="1"/>
  <c r="V413" i="1" s="1"/>
  <c r="AJ413" i="1"/>
  <c r="CX413" i="1" s="1"/>
  <c r="W413" i="1" s="1"/>
  <c r="CQ413" i="1"/>
  <c r="P413" i="1" s="1"/>
  <c r="J1424" i="5" s="1"/>
  <c r="CT413" i="1"/>
  <c r="S413" i="1" s="1"/>
  <c r="CZ413" i="1" s="1"/>
  <c r="Y413" i="1" s="1"/>
  <c r="T1420" i="5" s="1"/>
  <c r="J1426" i="5" s="1"/>
  <c r="CU413" i="1"/>
  <c r="T413" i="1" s="1"/>
  <c r="CV413" i="1"/>
  <c r="FR413" i="1"/>
  <c r="GL413" i="1"/>
  <c r="GN413" i="1"/>
  <c r="GO413" i="1"/>
  <c r="GV413" i="1"/>
  <c r="GX413" i="1" s="1"/>
  <c r="AC414" i="1"/>
  <c r="AE414" i="1"/>
  <c r="U1430" i="5" s="1"/>
  <c r="AF414" i="1"/>
  <c r="AG414" i="1"/>
  <c r="CU414" i="1" s="1"/>
  <c r="T414" i="1" s="1"/>
  <c r="AH414" i="1"/>
  <c r="AI414" i="1"/>
  <c r="CW414" i="1" s="1"/>
  <c r="V414" i="1" s="1"/>
  <c r="AJ414" i="1"/>
  <c r="CQ414" i="1"/>
  <c r="P414" i="1" s="1"/>
  <c r="J1430" i="5" s="1"/>
  <c r="I1431" i="5" s="1"/>
  <c r="CV414" i="1"/>
  <c r="U414" i="1" s="1"/>
  <c r="CX414" i="1"/>
  <c r="W414" i="1" s="1"/>
  <c r="FR414" i="1"/>
  <c r="GL414" i="1"/>
  <c r="GN414" i="1"/>
  <c r="GO414" i="1"/>
  <c r="GV414" i="1"/>
  <c r="GX414" i="1" s="1"/>
  <c r="U415" i="1"/>
  <c r="AC415" i="1"/>
  <c r="AE415" i="1"/>
  <c r="AF415" i="1"/>
  <c r="AG415" i="1"/>
  <c r="CU415" i="1" s="1"/>
  <c r="T415" i="1" s="1"/>
  <c r="AH415" i="1"/>
  <c r="AI415" i="1"/>
  <c r="CW415" i="1" s="1"/>
  <c r="V415" i="1" s="1"/>
  <c r="AJ415" i="1"/>
  <c r="CQ415" i="1"/>
  <c r="P415" i="1" s="1"/>
  <c r="J1432" i="5" s="1"/>
  <c r="I1433" i="5" s="1"/>
  <c r="CT415" i="1"/>
  <c r="S415" i="1" s="1"/>
  <c r="CV415" i="1"/>
  <c r="CX415" i="1"/>
  <c r="W415" i="1" s="1"/>
  <c r="FR415" i="1"/>
  <c r="GL415" i="1"/>
  <c r="GO415" i="1"/>
  <c r="GP415" i="1"/>
  <c r="GV415" i="1"/>
  <c r="GX415" i="1" s="1"/>
  <c r="B417" i="1"/>
  <c r="B258" i="1" s="1"/>
  <c r="C417" i="1"/>
  <c r="C258" i="1" s="1"/>
  <c r="D417" i="1"/>
  <c r="D258" i="1" s="1"/>
  <c r="F417" i="1"/>
  <c r="F258" i="1" s="1"/>
  <c r="G417" i="1"/>
  <c r="BC417" i="1"/>
  <c r="BX417" i="1"/>
  <c r="CK417" i="1"/>
  <c r="CK258" i="1" s="1"/>
  <c r="CL417" i="1"/>
  <c r="CL258" i="1" s="1"/>
  <c r="D448" i="1"/>
  <c r="E450" i="1"/>
  <c r="Z450" i="1"/>
  <c r="AA450" i="1"/>
  <c r="AM450" i="1"/>
  <c r="AN450" i="1"/>
  <c r="BD450" i="1"/>
  <c r="BE450" i="1"/>
  <c r="BF450" i="1"/>
  <c r="BG450" i="1"/>
  <c r="BH450" i="1"/>
  <c r="BI450" i="1"/>
  <c r="BJ450" i="1"/>
  <c r="BK450" i="1"/>
  <c r="BL450" i="1"/>
  <c r="BM450" i="1"/>
  <c r="BN450" i="1"/>
  <c r="BO450" i="1"/>
  <c r="BP450" i="1"/>
  <c r="BQ450" i="1"/>
  <c r="BR450" i="1"/>
  <c r="BS450" i="1"/>
  <c r="BT450" i="1"/>
  <c r="BU450" i="1"/>
  <c r="BV450" i="1"/>
  <c r="BW450" i="1"/>
  <c r="CM450" i="1"/>
  <c r="CN450" i="1"/>
  <c r="CO450" i="1"/>
  <c r="CP450" i="1"/>
  <c r="CQ450" i="1"/>
  <c r="CR450" i="1"/>
  <c r="CS450" i="1"/>
  <c r="CT450" i="1"/>
  <c r="CU450" i="1"/>
  <c r="CV450" i="1"/>
  <c r="CW450" i="1"/>
  <c r="CX450" i="1"/>
  <c r="CY450" i="1"/>
  <c r="CZ450" i="1"/>
  <c r="DA450" i="1"/>
  <c r="DB450" i="1"/>
  <c r="DC450" i="1"/>
  <c r="DD450" i="1"/>
  <c r="DE450" i="1"/>
  <c r="DF450" i="1"/>
  <c r="DG450" i="1"/>
  <c r="DH450" i="1"/>
  <c r="DI450" i="1"/>
  <c r="DJ450" i="1"/>
  <c r="DK450" i="1"/>
  <c r="DL450" i="1"/>
  <c r="DM450" i="1"/>
  <c r="DN450" i="1"/>
  <c r="DO450" i="1"/>
  <c r="DP450" i="1"/>
  <c r="DQ450" i="1"/>
  <c r="DR450" i="1"/>
  <c r="DS450" i="1"/>
  <c r="DT450" i="1"/>
  <c r="DU450" i="1"/>
  <c r="DV450" i="1"/>
  <c r="DW450" i="1"/>
  <c r="DX450" i="1"/>
  <c r="DY450" i="1"/>
  <c r="DZ450" i="1"/>
  <c r="EA450" i="1"/>
  <c r="EB450" i="1"/>
  <c r="EC450" i="1"/>
  <c r="ED450" i="1"/>
  <c r="EE450" i="1"/>
  <c r="EF450" i="1"/>
  <c r="EG450" i="1"/>
  <c r="EH450" i="1"/>
  <c r="EI450" i="1"/>
  <c r="EJ450" i="1"/>
  <c r="EK450" i="1"/>
  <c r="EL450" i="1"/>
  <c r="EM450" i="1"/>
  <c r="EN450" i="1"/>
  <c r="EO450" i="1"/>
  <c r="EP450" i="1"/>
  <c r="EQ450" i="1"/>
  <c r="ER450" i="1"/>
  <c r="ES450" i="1"/>
  <c r="ET450" i="1"/>
  <c r="EU450" i="1"/>
  <c r="EV450" i="1"/>
  <c r="EW450" i="1"/>
  <c r="EX450" i="1"/>
  <c r="EY450" i="1"/>
  <c r="EZ450" i="1"/>
  <c r="FA450" i="1"/>
  <c r="FB450" i="1"/>
  <c r="FC450" i="1"/>
  <c r="FD450" i="1"/>
  <c r="FE450" i="1"/>
  <c r="FF450" i="1"/>
  <c r="FG450" i="1"/>
  <c r="FH450" i="1"/>
  <c r="FI450" i="1"/>
  <c r="FJ450" i="1"/>
  <c r="FK450" i="1"/>
  <c r="FL450" i="1"/>
  <c r="FM450" i="1"/>
  <c r="FN450" i="1"/>
  <c r="FO450" i="1"/>
  <c r="FP450" i="1"/>
  <c r="FQ450" i="1"/>
  <c r="FR450" i="1"/>
  <c r="FS450" i="1"/>
  <c r="FT450" i="1"/>
  <c r="FU450" i="1"/>
  <c r="FV450" i="1"/>
  <c r="FW450" i="1"/>
  <c r="FX450" i="1"/>
  <c r="FY450" i="1"/>
  <c r="FZ450" i="1"/>
  <c r="GA450" i="1"/>
  <c r="GB450" i="1"/>
  <c r="GC450" i="1"/>
  <c r="GD450" i="1"/>
  <c r="GE450" i="1"/>
  <c r="GF450" i="1"/>
  <c r="GG450" i="1"/>
  <c r="GH450" i="1"/>
  <c r="GI450" i="1"/>
  <c r="GJ450" i="1"/>
  <c r="GK450" i="1"/>
  <c r="GL450" i="1"/>
  <c r="GM450" i="1"/>
  <c r="GN450" i="1"/>
  <c r="GO450" i="1"/>
  <c r="GP450" i="1"/>
  <c r="GQ450" i="1"/>
  <c r="GR450" i="1"/>
  <c r="GS450" i="1"/>
  <c r="GT450" i="1"/>
  <c r="GU450" i="1"/>
  <c r="GV450" i="1"/>
  <c r="GW450" i="1"/>
  <c r="GX450" i="1"/>
  <c r="C453" i="1"/>
  <c r="D453" i="1"/>
  <c r="AC453" i="1"/>
  <c r="CQ453" i="1" s="1"/>
  <c r="P453" i="1" s="1"/>
  <c r="J1447" i="5" s="1"/>
  <c r="AE453" i="1"/>
  <c r="AF453" i="1"/>
  <c r="AG453" i="1"/>
  <c r="CU453" i="1" s="1"/>
  <c r="T453" i="1" s="1"/>
  <c r="AH453" i="1"/>
  <c r="AI453" i="1"/>
  <c r="CW453" i="1" s="1"/>
  <c r="V453" i="1" s="1"/>
  <c r="AJ453" i="1"/>
  <c r="CX453" i="1" s="1"/>
  <c r="W453" i="1" s="1"/>
  <c r="CS453" i="1"/>
  <c r="CV453" i="1"/>
  <c r="U453" i="1" s="1"/>
  <c r="K1452" i="5" s="1"/>
  <c r="FR453" i="1"/>
  <c r="GL453" i="1"/>
  <c r="GN453" i="1"/>
  <c r="GO453" i="1"/>
  <c r="GV453" i="1"/>
  <c r="GX453" i="1" s="1"/>
  <c r="I454" i="1"/>
  <c r="AC454" i="1"/>
  <c r="CQ454" i="1" s="1"/>
  <c r="AE454" i="1"/>
  <c r="U1448" i="5" s="1"/>
  <c r="AF454" i="1"/>
  <c r="AG454" i="1"/>
  <c r="CU454" i="1" s="1"/>
  <c r="AH454" i="1"/>
  <c r="CV454" i="1" s="1"/>
  <c r="U454" i="1" s="1"/>
  <c r="AI454" i="1"/>
  <c r="CW454" i="1" s="1"/>
  <c r="V454" i="1" s="1"/>
  <c r="AJ454" i="1"/>
  <c r="CX454" i="1" s="1"/>
  <c r="CS454" i="1"/>
  <c r="FR454" i="1"/>
  <c r="GL454" i="1"/>
  <c r="GN454" i="1"/>
  <c r="GO454" i="1"/>
  <c r="GV454" i="1"/>
  <c r="GX454" i="1" s="1"/>
  <c r="C455" i="1"/>
  <c r="D455" i="1"/>
  <c r="AC455" i="1"/>
  <c r="AE455" i="1"/>
  <c r="AF455" i="1"/>
  <c r="AG455" i="1"/>
  <c r="CU455" i="1" s="1"/>
  <c r="T455" i="1" s="1"/>
  <c r="AH455" i="1"/>
  <c r="CV455" i="1" s="1"/>
  <c r="U455" i="1" s="1"/>
  <c r="K1462" i="5" s="1"/>
  <c r="AI455" i="1"/>
  <c r="CW455" i="1" s="1"/>
  <c r="V455" i="1" s="1"/>
  <c r="AJ455" i="1"/>
  <c r="CR455" i="1"/>
  <c r="Q455" i="1" s="1"/>
  <c r="J1456" i="5" s="1"/>
  <c r="CT455" i="1"/>
  <c r="S455" i="1" s="1"/>
  <c r="J1455" i="5" s="1"/>
  <c r="CX455" i="1"/>
  <c r="W455" i="1" s="1"/>
  <c r="FR455" i="1"/>
  <c r="GL455" i="1"/>
  <c r="GN455" i="1"/>
  <c r="GO455" i="1"/>
  <c r="GV455" i="1"/>
  <c r="GX455" i="1" s="1"/>
  <c r="AC456" i="1"/>
  <c r="AD456" i="1"/>
  <c r="AE456" i="1"/>
  <c r="U1464" i="5" s="1"/>
  <c r="AF456" i="1"/>
  <c r="AG456" i="1"/>
  <c r="AH456" i="1"/>
  <c r="CV456" i="1" s="1"/>
  <c r="U456" i="1" s="1"/>
  <c r="AI456" i="1"/>
  <c r="AJ456" i="1"/>
  <c r="CX456" i="1" s="1"/>
  <c r="W456" i="1" s="1"/>
  <c r="CQ456" i="1"/>
  <c r="P456" i="1" s="1"/>
  <c r="CR456" i="1"/>
  <c r="Q456" i="1" s="1"/>
  <c r="CS456" i="1"/>
  <c r="CT456" i="1"/>
  <c r="S456" i="1" s="1"/>
  <c r="CU456" i="1"/>
  <c r="T456" i="1" s="1"/>
  <c r="CW456" i="1"/>
  <c r="V456" i="1" s="1"/>
  <c r="FR456" i="1"/>
  <c r="GL456" i="1"/>
  <c r="GN456" i="1"/>
  <c r="GO456" i="1"/>
  <c r="GV456" i="1"/>
  <c r="GX456" i="1" s="1"/>
  <c r="AC457" i="1"/>
  <c r="AE457" i="1"/>
  <c r="AF457" i="1"/>
  <c r="CT457" i="1" s="1"/>
  <c r="S457" i="1" s="1"/>
  <c r="AG457" i="1"/>
  <c r="CU457" i="1" s="1"/>
  <c r="T457" i="1" s="1"/>
  <c r="AH457" i="1"/>
  <c r="CV457" i="1" s="1"/>
  <c r="U457" i="1" s="1"/>
  <c r="AI457" i="1"/>
  <c r="CW457" i="1" s="1"/>
  <c r="V457" i="1" s="1"/>
  <c r="AJ457" i="1"/>
  <c r="CX457" i="1" s="1"/>
  <c r="W457" i="1" s="1"/>
  <c r="FR457" i="1"/>
  <c r="GL457" i="1"/>
  <c r="GN457" i="1"/>
  <c r="GO457" i="1"/>
  <c r="GV457" i="1"/>
  <c r="GX457" i="1" s="1"/>
  <c r="C458" i="1"/>
  <c r="D458" i="1"/>
  <c r="AC458" i="1"/>
  <c r="CQ458" i="1" s="1"/>
  <c r="P458" i="1" s="1"/>
  <c r="J1472" i="5" s="1"/>
  <c r="AE458" i="1"/>
  <c r="U1468" i="5" s="1"/>
  <c r="AF458" i="1"/>
  <c r="AG458" i="1"/>
  <c r="AH458" i="1"/>
  <c r="AI458" i="1"/>
  <c r="CW458" i="1" s="1"/>
  <c r="V458" i="1" s="1"/>
  <c r="AJ458" i="1"/>
  <c r="CX458" i="1" s="1"/>
  <c r="W458" i="1" s="1"/>
  <c r="CU458" i="1"/>
  <c r="T458" i="1" s="1"/>
  <c r="CV458" i="1"/>
  <c r="U458" i="1" s="1"/>
  <c r="K1477" i="5" s="1"/>
  <c r="FR458" i="1"/>
  <c r="GL458" i="1"/>
  <c r="GN458" i="1"/>
  <c r="GO458" i="1"/>
  <c r="GV458" i="1"/>
  <c r="GX458" i="1" s="1"/>
  <c r="I459" i="1"/>
  <c r="AC459" i="1"/>
  <c r="AD459" i="1"/>
  <c r="AE459" i="1"/>
  <c r="AF459" i="1"/>
  <c r="AG459" i="1"/>
  <c r="CU459" i="1" s="1"/>
  <c r="AH459" i="1"/>
  <c r="CV459" i="1" s="1"/>
  <c r="U459" i="1" s="1"/>
  <c r="AI459" i="1"/>
  <c r="CW459" i="1" s="1"/>
  <c r="AJ459" i="1"/>
  <c r="CX459" i="1" s="1"/>
  <c r="W459" i="1" s="1"/>
  <c r="CQ459" i="1"/>
  <c r="CR459" i="1"/>
  <c r="Q459" i="1" s="1"/>
  <c r="FR459" i="1"/>
  <c r="GL459" i="1"/>
  <c r="GN459" i="1"/>
  <c r="GO459" i="1"/>
  <c r="GV459" i="1"/>
  <c r="GX459" i="1" s="1"/>
  <c r="C460" i="1"/>
  <c r="D460" i="1"/>
  <c r="AC460" i="1"/>
  <c r="CQ460" i="1" s="1"/>
  <c r="P460" i="1" s="1"/>
  <c r="J1483" i="5" s="1"/>
  <c r="AE460" i="1"/>
  <c r="CS460" i="1" s="1"/>
  <c r="AF460" i="1"/>
  <c r="AG460" i="1"/>
  <c r="CU460" i="1" s="1"/>
  <c r="T460" i="1" s="1"/>
  <c r="AH460" i="1"/>
  <c r="AI460" i="1"/>
  <c r="CW460" i="1" s="1"/>
  <c r="V460" i="1" s="1"/>
  <c r="AJ460" i="1"/>
  <c r="CX460" i="1" s="1"/>
  <c r="W460" i="1" s="1"/>
  <c r="CT460" i="1"/>
  <c r="S460" i="1" s="1"/>
  <c r="J1480" i="5" s="1"/>
  <c r="CV460" i="1"/>
  <c r="U460" i="1" s="1"/>
  <c r="K1487" i="5" s="1"/>
  <c r="FR460" i="1"/>
  <c r="GL460" i="1"/>
  <c r="GN460" i="1"/>
  <c r="GO460" i="1"/>
  <c r="GV460" i="1"/>
  <c r="GX460" i="1" s="1"/>
  <c r="AC461" i="1"/>
  <c r="CQ461" i="1" s="1"/>
  <c r="P461" i="1" s="1"/>
  <c r="J1489" i="5" s="1"/>
  <c r="I1490" i="5" s="1"/>
  <c r="AE461" i="1"/>
  <c r="AF461" i="1"/>
  <c r="AG461" i="1"/>
  <c r="CU461" i="1" s="1"/>
  <c r="T461" i="1" s="1"/>
  <c r="AH461" i="1"/>
  <c r="AI461" i="1"/>
  <c r="CW461" i="1" s="1"/>
  <c r="V461" i="1" s="1"/>
  <c r="AJ461" i="1"/>
  <c r="CS461" i="1"/>
  <c r="V1489" i="5" s="1"/>
  <c r="CT461" i="1"/>
  <c r="S461" i="1" s="1"/>
  <c r="CV461" i="1"/>
  <c r="U461" i="1" s="1"/>
  <c r="CX461" i="1"/>
  <c r="W461" i="1" s="1"/>
  <c r="FR461" i="1"/>
  <c r="GL461" i="1"/>
  <c r="GN461" i="1"/>
  <c r="GO461" i="1"/>
  <c r="GV461" i="1"/>
  <c r="GX461" i="1" s="1"/>
  <c r="AC462" i="1"/>
  <c r="AE462" i="1"/>
  <c r="CS462" i="1" s="1"/>
  <c r="AF462" i="1"/>
  <c r="CT462" i="1" s="1"/>
  <c r="S462" i="1" s="1"/>
  <c r="AG462" i="1"/>
  <c r="CU462" i="1" s="1"/>
  <c r="T462" i="1" s="1"/>
  <c r="AH462" i="1"/>
  <c r="AI462" i="1"/>
  <c r="CW462" i="1" s="1"/>
  <c r="V462" i="1" s="1"/>
  <c r="AJ462" i="1"/>
  <c r="CX462" i="1" s="1"/>
  <c r="W462" i="1" s="1"/>
  <c r="CV462" i="1"/>
  <c r="U462" i="1" s="1"/>
  <c r="FR462" i="1"/>
  <c r="GL462" i="1"/>
  <c r="GO462" i="1"/>
  <c r="GP462" i="1"/>
  <c r="GV462" i="1"/>
  <c r="GX462" i="1"/>
  <c r="C463" i="1"/>
  <c r="D463" i="1"/>
  <c r="AC463" i="1"/>
  <c r="AE463" i="1"/>
  <c r="U1493" i="5" s="1"/>
  <c r="AF463" i="1"/>
  <c r="AG463" i="1"/>
  <c r="CU463" i="1" s="1"/>
  <c r="T463" i="1" s="1"/>
  <c r="AH463" i="1"/>
  <c r="AI463" i="1"/>
  <c r="CW463" i="1" s="1"/>
  <c r="V463" i="1" s="1"/>
  <c r="AJ463" i="1"/>
  <c r="CQ463" i="1"/>
  <c r="P463" i="1" s="1"/>
  <c r="J1497" i="5" s="1"/>
  <c r="CV463" i="1"/>
  <c r="U463" i="1" s="1"/>
  <c r="K1502" i="5" s="1"/>
  <c r="CX463" i="1"/>
  <c r="W463" i="1" s="1"/>
  <c r="FR463" i="1"/>
  <c r="GL463" i="1"/>
  <c r="GN463" i="1"/>
  <c r="GO463" i="1"/>
  <c r="GV463" i="1"/>
  <c r="GX463" i="1" s="1"/>
  <c r="I464" i="1"/>
  <c r="AC464" i="1"/>
  <c r="AE464" i="1"/>
  <c r="CS464" i="1" s="1"/>
  <c r="AF464" i="1"/>
  <c r="CT464" i="1" s="1"/>
  <c r="AG464" i="1"/>
  <c r="CU464" i="1" s="1"/>
  <c r="AH464" i="1"/>
  <c r="CV464" i="1" s="1"/>
  <c r="AI464" i="1"/>
  <c r="AJ464" i="1"/>
  <c r="CX464" i="1" s="1"/>
  <c r="W464" i="1" s="1"/>
  <c r="CW464" i="1"/>
  <c r="V464" i="1" s="1"/>
  <c r="FR464" i="1"/>
  <c r="GL464" i="1"/>
  <c r="GN464" i="1"/>
  <c r="GO464" i="1"/>
  <c r="GV464" i="1"/>
  <c r="C465" i="1"/>
  <c r="D465" i="1"/>
  <c r="AC465" i="1"/>
  <c r="CQ465" i="1" s="1"/>
  <c r="P465" i="1" s="1"/>
  <c r="J1508" i="5" s="1"/>
  <c r="AE465" i="1"/>
  <c r="AF465" i="1"/>
  <c r="AG465" i="1"/>
  <c r="AH465" i="1"/>
  <c r="CV465" i="1" s="1"/>
  <c r="U465" i="1" s="1"/>
  <c r="K1512" i="5" s="1"/>
  <c r="AI465" i="1"/>
  <c r="CW465" i="1" s="1"/>
  <c r="V465" i="1" s="1"/>
  <c r="AJ465" i="1"/>
  <c r="CX465" i="1" s="1"/>
  <c r="W465" i="1" s="1"/>
  <c r="CU465" i="1"/>
  <c r="T465" i="1" s="1"/>
  <c r="FR465" i="1"/>
  <c r="GL465" i="1"/>
  <c r="GN465" i="1"/>
  <c r="GO465" i="1"/>
  <c r="GV465" i="1"/>
  <c r="GX465" i="1" s="1"/>
  <c r="AC466" i="1"/>
  <c r="CQ466" i="1" s="1"/>
  <c r="P466" i="1" s="1"/>
  <c r="J1514" i="5" s="1"/>
  <c r="I1515" i="5" s="1"/>
  <c r="AE466" i="1"/>
  <c r="AF466" i="1"/>
  <c r="AG466" i="1"/>
  <c r="AH466" i="1"/>
  <c r="CV466" i="1" s="1"/>
  <c r="U466" i="1" s="1"/>
  <c r="AI466" i="1"/>
  <c r="AJ466" i="1"/>
  <c r="CX466" i="1" s="1"/>
  <c r="W466" i="1" s="1"/>
  <c r="CR466" i="1"/>
  <c r="Q466" i="1" s="1"/>
  <c r="CS466" i="1"/>
  <c r="V1514" i="5" s="1"/>
  <c r="CU466" i="1"/>
  <c r="T466" i="1" s="1"/>
  <c r="CW466" i="1"/>
  <c r="V466" i="1" s="1"/>
  <c r="FR466" i="1"/>
  <c r="GL466" i="1"/>
  <c r="GN466" i="1"/>
  <c r="GO466" i="1"/>
  <c r="GV466" i="1"/>
  <c r="GX466" i="1"/>
  <c r="AC467" i="1"/>
  <c r="AE467" i="1"/>
  <c r="U1516" i="5" s="1"/>
  <c r="AF467" i="1"/>
  <c r="AG467" i="1"/>
  <c r="CU467" i="1" s="1"/>
  <c r="T467" i="1" s="1"/>
  <c r="AH467" i="1"/>
  <c r="AI467" i="1"/>
  <c r="CW467" i="1" s="1"/>
  <c r="V467" i="1" s="1"/>
  <c r="AJ467" i="1"/>
  <c r="CX467" i="1" s="1"/>
  <c r="W467" i="1" s="1"/>
  <c r="CQ467" i="1"/>
  <c r="P467" i="1" s="1"/>
  <c r="J1516" i="5" s="1"/>
  <c r="I1517" i="5" s="1"/>
  <c r="CV467" i="1"/>
  <c r="U467" i="1" s="1"/>
  <c r="FR467" i="1"/>
  <c r="GL467" i="1"/>
  <c r="GO467" i="1"/>
  <c r="GP467" i="1"/>
  <c r="GV467" i="1"/>
  <c r="GX467" i="1" s="1"/>
  <c r="C468" i="1"/>
  <c r="D468" i="1"/>
  <c r="AC468" i="1"/>
  <c r="AE468" i="1"/>
  <c r="U1518" i="5" s="1"/>
  <c r="AF468" i="1"/>
  <c r="AG468" i="1"/>
  <c r="AH468" i="1"/>
  <c r="CV468" i="1" s="1"/>
  <c r="U468" i="1" s="1"/>
  <c r="K1527" i="5" s="1"/>
  <c r="AI468" i="1"/>
  <c r="CW468" i="1" s="1"/>
  <c r="V468" i="1" s="1"/>
  <c r="AJ468" i="1"/>
  <c r="CX468" i="1" s="1"/>
  <c r="W468" i="1" s="1"/>
  <c r="CQ468" i="1"/>
  <c r="P468" i="1" s="1"/>
  <c r="CS468" i="1"/>
  <c r="CT468" i="1"/>
  <c r="S468" i="1" s="1"/>
  <c r="J1519" i="5" s="1"/>
  <c r="CU468" i="1"/>
  <c r="T468" i="1" s="1"/>
  <c r="FR468" i="1"/>
  <c r="GL468" i="1"/>
  <c r="GN468" i="1"/>
  <c r="GO468" i="1"/>
  <c r="GV468" i="1"/>
  <c r="GX468" i="1" s="1"/>
  <c r="I469" i="1"/>
  <c r="AC469" i="1"/>
  <c r="CQ469" i="1" s="1"/>
  <c r="AE469" i="1"/>
  <c r="CS469" i="1" s="1"/>
  <c r="AF469" i="1"/>
  <c r="AG469" i="1"/>
  <c r="CU469" i="1" s="1"/>
  <c r="AH469" i="1"/>
  <c r="AI469" i="1"/>
  <c r="CW469" i="1" s="1"/>
  <c r="V469" i="1" s="1"/>
  <c r="AJ469" i="1"/>
  <c r="CR469" i="1"/>
  <c r="CV469" i="1"/>
  <c r="U469" i="1" s="1"/>
  <c r="CX469" i="1"/>
  <c r="FR469" i="1"/>
  <c r="GL469" i="1"/>
  <c r="GN469" i="1"/>
  <c r="GO469" i="1"/>
  <c r="GV469" i="1"/>
  <c r="C470" i="1"/>
  <c r="D470" i="1"/>
  <c r="AC470" i="1"/>
  <c r="CQ470" i="1" s="1"/>
  <c r="P470" i="1" s="1"/>
  <c r="J1533" i="5" s="1"/>
  <c r="AE470" i="1"/>
  <c r="U1529" i="5" s="1"/>
  <c r="AF470" i="1"/>
  <c r="CT470" i="1" s="1"/>
  <c r="S470" i="1" s="1"/>
  <c r="AG470" i="1"/>
  <c r="AH470" i="1"/>
  <c r="CV470" i="1" s="1"/>
  <c r="U470" i="1" s="1"/>
  <c r="K1537" i="5" s="1"/>
  <c r="AI470" i="1"/>
  <c r="CW470" i="1" s="1"/>
  <c r="V470" i="1" s="1"/>
  <c r="AJ470" i="1"/>
  <c r="CX470" i="1" s="1"/>
  <c r="W470" i="1" s="1"/>
  <c r="CU470" i="1"/>
  <c r="T470" i="1" s="1"/>
  <c r="FR470" i="1"/>
  <c r="GL470" i="1"/>
  <c r="GN470" i="1"/>
  <c r="GO470" i="1"/>
  <c r="GV470" i="1"/>
  <c r="GX470" i="1" s="1"/>
  <c r="AC471" i="1"/>
  <c r="CQ471" i="1" s="1"/>
  <c r="P471" i="1" s="1"/>
  <c r="AE471" i="1"/>
  <c r="AF471" i="1"/>
  <c r="AG471" i="1"/>
  <c r="AH471" i="1"/>
  <c r="CV471" i="1" s="1"/>
  <c r="U471" i="1" s="1"/>
  <c r="AI471" i="1"/>
  <c r="CW471" i="1" s="1"/>
  <c r="V471" i="1" s="1"/>
  <c r="AJ471" i="1"/>
  <c r="CX471" i="1" s="1"/>
  <c r="W471" i="1" s="1"/>
  <c r="CU471" i="1"/>
  <c r="T471" i="1" s="1"/>
  <c r="FR471" i="1"/>
  <c r="GL471" i="1"/>
  <c r="GN471" i="1"/>
  <c r="GO471" i="1"/>
  <c r="GV471" i="1"/>
  <c r="GX471" i="1" s="1"/>
  <c r="AC472" i="1"/>
  <c r="CQ472" i="1" s="1"/>
  <c r="P472" i="1" s="1"/>
  <c r="J1541" i="5" s="1"/>
  <c r="I1542" i="5" s="1"/>
  <c r="AE472" i="1"/>
  <c r="AF472" i="1"/>
  <c r="CT472" i="1" s="1"/>
  <c r="S472" i="1" s="1"/>
  <c r="CZ472" i="1" s="1"/>
  <c r="Y472" i="1" s="1"/>
  <c r="T1541" i="5" s="1"/>
  <c r="AG472" i="1"/>
  <c r="AH472" i="1"/>
  <c r="CV472" i="1" s="1"/>
  <c r="U472" i="1" s="1"/>
  <c r="AI472" i="1"/>
  <c r="CW472" i="1" s="1"/>
  <c r="V472" i="1" s="1"/>
  <c r="AJ472" i="1"/>
  <c r="CX472" i="1" s="1"/>
  <c r="W472" i="1" s="1"/>
  <c r="CU472" i="1"/>
  <c r="T472" i="1" s="1"/>
  <c r="FR472" i="1"/>
  <c r="GL472" i="1"/>
  <c r="GN472" i="1"/>
  <c r="GO472" i="1"/>
  <c r="GV472" i="1"/>
  <c r="GX472" i="1" s="1"/>
  <c r="C473" i="1"/>
  <c r="D473" i="1"/>
  <c r="AC473" i="1"/>
  <c r="CQ473" i="1" s="1"/>
  <c r="P473" i="1" s="1"/>
  <c r="J1547" i="5" s="1"/>
  <c r="AE473" i="1"/>
  <c r="CS473" i="1" s="1"/>
  <c r="AF473" i="1"/>
  <c r="AG473" i="1"/>
  <c r="CU473" i="1" s="1"/>
  <c r="T473" i="1" s="1"/>
  <c r="AH473" i="1"/>
  <c r="CV473" i="1" s="1"/>
  <c r="U473" i="1" s="1"/>
  <c r="K1552" i="5" s="1"/>
  <c r="AI473" i="1"/>
  <c r="CW473" i="1" s="1"/>
  <c r="V473" i="1" s="1"/>
  <c r="AJ473" i="1"/>
  <c r="CX473" i="1" s="1"/>
  <c r="W473" i="1" s="1"/>
  <c r="CR473" i="1"/>
  <c r="Q473" i="1" s="1"/>
  <c r="J1545" i="5" s="1"/>
  <c r="CT473" i="1"/>
  <c r="S473" i="1" s="1"/>
  <c r="J1544" i="5" s="1"/>
  <c r="FR473" i="1"/>
  <c r="GL473" i="1"/>
  <c r="GN473" i="1"/>
  <c r="GO473" i="1"/>
  <c r="GV473" i="1"/>
  <c r="GX473" i="1" s="1"/>
  <c r="I474" i="1"/>
  <c r="AC474" i="1"/>
  <c r="CQ474" i="1" s="1"/>
  <c r="AE474" i="1"/>
  <c r="U1548" i="5" s="1"/>
  <c r="AF474" i="1"/>
  <c r="AG474" i="1"/>
  <c r="CU474" i="1" s="1"/>
  <c r="AH474" i="1"/>
  <c r="AI474" i="1"/>
  <c r="CW474" i="1" s="1"/>
  <c r="AJ474" i="1"/>
  <c r="CX474" i="1" s="1"/>
  <c r="CV474" i="1"/>
  <c r="FR474" i="1"/>
  <c r="GL474" i="1"/>
  <c r="GN474" i="1"/>
  <c r="GO474" i="1"/>
  <c r="GV474" i="1"/>
  <c r="C475" i="1"/>
  <c r="D475" i="1"/>
  <c r="AC475" i="1"/>
  <c r="AE475" i="1"/>
  <c r="U1554" i="5" s="1"/>
  <c r="AF475" i="1"/>
  <c r="AG475" i="1"/>
  <c r="CU475" i="1" s="1"/>
  <c r="T475" i="1" s="1"/>
  <c r="AH475" i="1"/>
  <c r="CV475" i="1" s="1"/>
  <c r="U475" i="1" s="1"/>
  <c r="K1562" i="5" s="1"/>
  <c r="AI475" i="1"/>
  <c r="AJ475" i="1"/>
  <c r="CR475" i="1"/>
  <c r="Q475" i="1" s="1"/>
  <c r="J1556" i="5" s="1"/>
  <c r="CW475" i="1"/>
  <c r="V475" i="1" s="1"/>
  <c r="CX475" i="1"/>
  <c r="W475" i="1" s="1"/>
  <c r="FR475" i="1"/>
  <c r="GL475" i="1"/>
  <c r="GN475" i="1"/>
  <c r="GO475" i="1"/>
  <c r="GV475" i="1"/>
  <c r="GX475" i="1" s="1"/>
  <c r="AC476" i="1"/>
  <c r="AE476" i="1"/>
  <c r="U1564" i="5" s="1"/>
  <c r="AF476" i="1"/>
  <c r="AG476" i="1"/>
  <c r="AH476" i="1"/>
  <c r="CV476" i="1" s="1"/>
  <c r="U476" i="1" s="1"/>
  <c r="AI476" i="1"/>
  <c r="CW476" i="1" s="1"/>
  <c r="V476" i="1" s="1"/>
  <c r="AJ476" i="1"/>
  <c r="CX476" i="1" s="1"/>
  <c r="W476" i="1" s="1"/>
  <c r="CQ476" i="1"/>
  <c r="P476" i="1" s="1"/>
  <c r="CS476" i="1"/>
  <c r="CT476" i="1"/>
  <c r="S476" i="1" s="1"/>
  <c r="CU476" i="1"/>
  <c r="T476" i="1" s="1"/>
  <c r="FR476" i="1"/>
  <c r="GL476" i="1"/>
  <c r="GN476" i="1"/>
  <c r="GO476" i="1"/>
  <c r="GV476" i="1"/>
  <c r="GX476" i="1" s="1"/>
  <c r="AC477" i="1"/>
  <c r="AD477" i="1"/>
  <c r="AE477" i="1"/>
  <c r="AF477" i="1"/>
  <c r="AG477" i="1"/>
  <c r="CU477" i="1" s="1"/>
  <c r="T477" i="1" s="1"/>
  <c r="AH477" i="1"/>
  <c r="CV477" i="1" s="1"/>
  <c r="U477" i="1" s="1"/>
  <c r="AI477" i="1"/>
  <c r="AJ477" i="1"/>
  <c r="CX477" i="1" s="1"/>
  <c r="W477" i="1" s="1"/>
  <c r="CS477" i="1"/>
  <c r="CT477" i="1"/>
  <c r="S477" i="1" s="1"/>
  <c r="CW477" i="1"/>
  <c r="V477" i="1" s="1"/>
  <c r="FR477" i="1"/>
  <c r="GL477" i="1"/>
  <c r="GN477" i="1"/>
  <c r="GO477" i="1"/>
  <c r="GV477" i="1"/>
  <c r="GX477" i="1" s="1"/>
  <c r="C478" i="1"/>
  <c r="D478" i="1"/>
  <c r="AC478" i="1"/>
  <c r="CQ478" i="1" s="1"/>
  <c r="P478" i="1" s="1"/>
  <c r="J1572" i="5" s="1"/>
  <c r="AE478" i="1"/>
  <c r="U1568" i="5" s="1"/>
  <c r="AF478" i="1"/>
  <c r="AG478" i="1"/>
  <c r="AH478" i="1"/>
  <c r="CV478" i="1" s="1"/>
  <c r="U478" i="1" s="1"/>
  <c r="K1577" i="5" s="1"/>
  <c r="AI478" i="1"/>
  <c r="CW478" i="1" s="1"/>
  <c r="V478" i="1" s="1"/>
  <c r="AJ478" i="1"/>
  <c r="CX478" i="1" s="1"/>
  <c r="W478" i="1" s="1"/>
  <c r="CU478" i="1"/>
  <c r="T478" i="1" s="1"/>
  <c r="FR478" i="1"/>
  <c r="GL478" i="1"/>
  <c r="GN478" i="1"/>
  <c r="GO478" i="1"/>
  <c r="GV478" i="1"/>
  <c r="GX478" i="1" s="1"/>
  <c r="I479" i="1"/>
  <c r="AC479" i="1"/>
  <c r="AE479" i="1"/>
  <c r="AF479" i="1"/>
  <c r="AG479" i="1"/>
  <c r="CU479" i="1" s="1"/>
  <c r="T479" i="1" s="1"/>
  <c r="AH479" i="1"/>
  <c r="CV479" i="1" s="1"/>
  <c r="AI479" i="1"/>
  <c r="CW479" i="1" s="1"/>
  <c r="AJ479" i="1"/>
  <c r="CQ479" i="1"/>
  <c r="P479" i="1" s="1"/>
  <c r="CT479" i="1"/>
  <c r="CX479" i="1"/>
  <c r="W479" i="1" s="1"/>
  <c r="FR479" i="1"/>
  <c r="GL479" i="1"/>
  <c r="GN479" i="1"/>
  <c r="GO479" i="1"/>
  <c r="GV479" i="1"/>
  <c r="C480" i="1"/>
  <c r="D480" i="1"/>
  <c r="AC480" i="1"/>
  <c r="CQ480" i="1" s="1"/>
  <c r="P480" i="1" s="1"/>
  <c r="J1583" i="5" s="1"/>
  <c r="AE480" i="1"/>
  <c r="AF480" i="1"/>
  <c r="AG480" i="1"/>
  <c r="CU480" i="1" s="1"/>
  <c r="T480" i="1" s="1"/>
  <c r="AH480" i="1"/>
  <c r="CV480" i="1" s="1"/>
  <c r="U480" i="1" s="1"/>
  <c r="K1587" i="5" s="1"/>
  <c r="AI480" i="1"/>
  <c r="AJ480" i="1"/>
  <c r="CX480" i="1" s="1"/>
  <c r="W480" i="1" s="1"/>
  <c r="CW480" i="1"/>
  <c r="V480" i="1" s="1"/>
  <c r="FR480" i="1"/>
  <c r="GL480" i="1"/>
  <c r="GN480" i="1"/>
  <c r="GO480" i="1"/>
  <c r="GV480" i="1"/>
  <c r="GX480" i="1" s="1"/>
  <c r="AC481" i="1"/>
  <c r="CQ481" i="1" s="1"/>
  <c r="P481" i="1" s="1"/>
  <c r="J1589" i="5" s="1"/>
  <c r="I1590" i="5" s="1"/>
  <c r="AE481" i="1"/>
  <c r="AF481" i="1"/>
  <c r="AG481" i="1"/>
  <c r="CU481" i="1" s="1"/>
  <c r="T481" i="1" s="1"/>
  <c r="AH481" i="1"/>
  <c r="CV481" i="1" s="1"/>
  <c r="U481" i="1" s="1"/>
  <c r="AI481" i="1"/>
  <c r="AJ481" i="1"/>
  <c r="CX481" i="1" s="1"/>
  <c r="W481" i="1" s="1"/>
  <c r="CR481" i="1"/>
  <c r="Q481" i="1" s="1"/>
  <c r="CT481" i="1"/>
  <c r="S481" i="1" s="1"/>
  <c r="CW481" i="1"/>
  <c r="V481" i="1" s="1"/>
  <c r="FR481" i="1"/>
  <c r="GL481" i="1"/>
  <c r="GN481" i="1"/>
  <c r="GO481" i="1"/>
  <c r="GV481" i="1"/>
  <c r="GX481" i="1"/>
  <c r="AC482" i="1"/>
  <c r="AE482" i="1"/>
  <c r="AF482" i="1"/>
  <c r="CT482" i="1" s="1"/>
  <c r="S482" i="1" s="1"/>
  <c r="AG482" i="1"/>
  <c r="CU482" i="1" s="1"/>
  <c r="T482" i="1" s="1"/>
  <c r="AH482" i="1"/>
  <c r="AI482" i="1"/>
  <c r="CW482" i="1" s="1"/>
  <c r="V482" i="1" s="1"/>
  <c r="AJ482" i="1"/>
  <c r="CX482" i="1" s="1"/>
  <c r="W482" i="1" s="1"/>
  <c r="CV482" i="1"/>
  <c r="U482" i="1" s="1"/>
  <c r="FR482" i="1"/>
  <c r="GL482" i="1"/>
  <c r="GN482" i="1"/>
  <c r="GO482" i="1"/>
  <c r="GV482" i="1"/>
  <c r="GX482" i="1" s="1"/>
  <c r="C483" i="1"/>
  <c r="D483" i="1"/>
  <c r="AC483" i="1"/>
  <c r="CQ483" i="1" s="1"/>
  <c r="P483" i="1" s="1"/>
  <c r="J1597" i="5" s="1"/>
  <c r="AE483" i="1"/>
  <c r="AF483" i="1"/>
  <c r="AG483" i="1"/>
  <c r="CU483" i="1" s="1"/>
  <c r="T483" i="1" s="1"/>
  <c r="AH483" i="1"/>
  <c r="CV483" i="1" s="1"/>
  <c r="U483" i="1" s="1"/>
  <c r="K1602" i="5" s="1"/>
  <c r="AI483" i="1"/>
  <c r="CW483" i="1" s="1"/>
  <c r="V483" i="1" s="1"/>
  <c r="AJ483" i="1"/>
  <c r="CX483" i="1" s="1"/>
  <c r="W483" i="1" s="1"/>
  <c r="CT483" i="1"/>
  <c r="S483" i="1" s="1"/>
  <c r="J1594" i="5" s="1"/>
  <c r="FR483" i="1"/>
  <c r="GL483" i="1"/>
  <c r="GN483" i="1"/>
  <c r="GO483" i="1"/>
  <c r="GV483" i="1"/>
  <c r="GX483" i="1" s="1"/>
  <c r="I484" i="1"/>
  <c r="AC484" i="1"/>
  <c r="AE484" i="1"/>
  <c r="AD484" i="1" s="1"/>
  <c r="AF484" i="1"/>
  <c r="AG484" i="1"/>
  <c r="AH484" i="1"/>
  <c r="CV484" i="1" s="1"/>
  <c r="AI484" i="1"/>
  <c r="CW484" i="1" s="1"/>
  <c r="AJ484" i="1"/>
  <c r="CX484" i="1" s="1"/>
  <c r="W484" i="1" s="1"/>
  <c r="CQ484" i="1"/>
  <c r="CS484" i="1"/>
  <c r="CT484" i="1"/>
  <c r="S484" i="1" s="1"/>
  <c r="CU484" i="1"/>
  <c r="FR484" i="1"/>
  <c r="GL484" i="1"/>
  <c r="GN484" i="1"/>
  <c r="GO484" i="1"/>
  <c r="GV484" i="1"/>
  <c r="GX484" i="1" s="1"/>
  <c r="C485" i="1"/>
  <c r="D485" i="1"/>
  <c r="AC485" i="1"/>
  <c r="AE485" i="1"/>
  <c r="CR485" i="1" s="1"/>
  <c r="Q485" i="1" s="1"/>
  <c r="J1606" i="5" s="1"/>
  <c r="AF485" i="1"/>
  <c r="AG485" i="1"/>
  <c r="CU485" i="1" s="1"/>
  <c r="T485" i="1" s="1"/>
  <c r="AH485" i="1"/>
  <c r="AI485" i="1"/>
  <c r="CW485" i="1" s="1"/>
  <c r="V485" i="1" s="1"/>
  <c r="AJ485" i="1"/>
  <c r="CX485" i="1" s="1"/>
  <c r="W485" i="1" s="1"/>
  <c r="CQ485" i="1"/>
  <c r="P485" i="1" s="1"/>
  <c r="J1608" i="5" s="1"/>
  <c r="CS485" i="1"/>
  <c r="V1604" i="5" s="1"/>
  <c r="J1611" i="5" s="1"/>
  <c r="CV485" i="1"/>
  <c r="U485" i="1" s="1"/>
  <c r="K1612" i="5" s="1"/>
  <c r="FR485" i="1"/>
  <c r="GL485" i="1"/>
  <c r="GN485" i="1"/>
  <c r="GO485" i="1"/>
  <c r="GV485" i="1"/>
  <c r="GX485" i="1" s="1"/>
  <c r="AC486" i="1"/>
  <c r="CQ486" i="1" s="1"/>
  <c r="P486" i="1" s="1"/>
  <c r="J1614" i="5" s="1"/>
  <c r="I1615" i="5" s="1"/>
  <c r="AE486" i="1"/>
  <c r="U1614" i="5" s="1"/>
  <c r="AF486" i="1"/>
  <c r="AG486" i="1"/>
  <c r="AH486" i="1"/>
  <c r="CV486" i="1" s="1"/>
  <c r="U486" i="1" s="1"/>
  <c r="AI486" i="1"/>
  <c r="CW486" i="1" s="1"/>
  <c r="V486" i="1" s="1"/>
  <c r="AJ486" i="1"/>
  <c r="CX486" i="1" s="1"/>
  <c r="W486" i="1" s="1"/>
  <c r="CU486" i="1"/>
  <c r="T486" i="1" s="1"/>
  <c r="FR486" i="1"/>
  <c r="GL486" i="1"/>
  <c r="GN486" i="1"/>
  <c r="GO486" i="1"/>
  <c r="GV486" i="1"/>
  <c r="GX486" i="1" s="1"/>
  <c r="AC487" i="1"/>
  <c r="CQ487" i="1" s="1"/>
  <c r="P487" i="1" s="1"/>
  <c r="J1616" i="5" s="1"/>
  <c r="I1617" i="5" s="1"/>
  <c r="AE487" i="1"/>
  <c r="AF487" i="1"/>
  <c r="AG487" i="1"/>
  <c r="CU487" i="1" s="1"/>
  <c r="T487" i="1" s="1"/>
  <c r="AH487" i="1"/>
  <c r="CV487" i="1" s="1"/>
  <c r="U487" i="1" s="1"/>
  <c r="AI487" i="1"/>
  <c r="CW487" i="1" s="1"/>
  <c r="V487" i="1" s="1"/>
  <c r="AJ487" i="1"/>
  <c r="CX487" i="1" s="1"/>
  <c r="W487" i="1" s="1"/>
  <c r="CS487" i="1"/>
  <c r="FR487" i="1"/>
  <c r="GL487" i="1"/>
  <c r="GN487" i="1"/>
  <c r="GO487" i="1"/>
  <c r="GV487" i="1"/>
  <c r="GX487" i="1" s="1"/>
  <c r="C488" i="1"/>
  <c r="D488" i="1"/>
  <c r="AC488" i="1"/>
  <c r="AE488" i="1"/>
  <c r="U1618" i="5" s="1"/>
  <c r="AF488" i="1"/>
  <c r="AG488" i="1"/>
  <c r="AH488" i="1"/>
  <c r="CV488" i="1" s="1"/>
  <c r="U488" i="1" s="1"/>
  <c r="K1627" i="5" s="1"/>
  <c r="AI488" i="1"/>
  <c r="CW488" i="1" s="1"/>
  <c r="V488" i="1" s="1"/>
  <c r="AJ488" i="1"/>
  <c r="CX488" i="1" s="1"/>
  <c r="W488" i="1" s="1"/>
  <c r="CQ488" i="1"/>
  <c r="P488" i="1" s="1"/>
  <c r="CS488" i="1"/>
  <c r="CT488" i="1"/>
  <c r="S488" i="1" s="1"/>
  <c r="J1619" i="5" s="1"/>
  <c r="CU488" i="1"/>
  <c r="T488" i="1" s="1"/>
  <c r="FR488" i="1"/>
  <c r="GL488" i="1"/>
  <c r="GN488" i="1"/>
  <c r="GO488" i="1"/>
  <c r="GV488" i="1"/>
  <c r="GX488" i="1" s="1"/>
  <c r="I489" i="1"/>
  <c r="GX489" i="1" s="1"/>
  <c r="AC489" i="1"/>
  <c r="CQ489" i="1" s="1"/>
  <c r="AE489" i="1"/>
  <c r="AF489" i="1"/>
  <c r="AG489" i="1"/>
  <c r="CU489" i="1" s="1"/>
  <c r="AH489" i="1"/>
  <c r="AI489" i="1"/>
  <c r="AJ489" i="1"/>
  <c r="CX489" i="1" s="1"/>
  <c r="CR489" i="1"/>
  <c r="Q489" i="1" s="1"/>
  <c r="CV489" i="1"/>
  <c r="CW489" i="1"/>
  <c r="FR489" i="1"/>
  <c r="GL489" i="1"/>
  <c r="GN489" i="1"/>
  <c r="GO489" i="1"/>
  <c r="GV489" i="1"/>
  <c r="C490" i="1"/>
  <c r="D490" i="1"/>
  <c r="AC490" i="1"/>
  <c r="AE490" i="1"/>
  <c r="CR490" i="1" s="1"/>
  <c r="Q490" i="1" s="1"/>
  <c r="J1631" i="5" s="1"/>
  <c r="AF490" i="1"/>
  <c r="CT490" i="1" s="1"/>
  <c r="S490" i="1" s="1"/>
  <c r="AG490" i="1"/>
  <c r="CU490" i="1" s="1"/>
  <c r="T490" i="1" s="1"/>
  <c r="AH490" i="1"/>
  <c r="AI490" i="1"/>
  <c r="CW490" i="1" s="1"/>
  <c r="V490" i="1" s="1"/>
  <c r="AJ490" i="1"/>
  <c r="CX490" i="1" s="1"/>
  <c r="W490" i="1" s="1"/>
  <c r="CV490" i="1"/>
  <c r="U490" i="1" s="1"/>
  <c r="K1637" i="5" s="1"/>
  <c r="FR490" i="1"/>
  <c r="GL490" i="1"/>
  <c r="GN490" i="1"/>
  <c r="GO490" i="1"/>
  <c r="GV490" i="1"/>
  <c r="GX490" i="1" s="1"/>
  <c r="AC491" i="1"/>
  <c r="AE491" i="1"/>
  <c r="U1639" i="5" s="1"/>
  <c r="AF491" i="1"/>
  <c r="AG491" i="1"/>
  <c r="CU491" i="1" s="1"/>
  <c r="T491" i="1" s="1"/>
  <c r="AH491" i="1"/>
  <c r="AI491" i="1"/>
  <c r="CW491" i="1" s="1"/>
  <c r="V491" i="1" s="1"/>
  <c r="AJ491" i="1"/>
  <c r="CT491" i="1"/>
  <c r="S491" i="1" s="1"/>
  <c r="CV491" i="1"/>
  <c r="U491" i="1" s="1"/>
  <c r="CX491" i="1"/>
  <c r="W491" i="1" s="1"/>
  <c r="FR491" i="1"/>
  <c r="GL491" i="1"/>
  <c r="GN491" i="1"/>
  <c r="GO491" i="1"/>
  <c r="GV491" i="1"/>
  <c r="GX491" i="1" s="1"/>
  <c r="AC492" i="1"/>
  <c r="AE492" i="1"/>
  <c r="U1641" i="5" s="1"/>
  <c r="AF492" i="1"/>
  <c r="CT492" i="1" s="1"/>
  <c r="S492" i="1" s="1"/>
  <c r="AG492" i="1"/>
  <c r="CU492" i="1" s="1"/>
  <c r="T492" i="1" s="1"/>
  <c r="AH492" i="1"/>
  <c r="AI492" i="1"/>
  <c r="CW492" i="1" s="1"/>
  <c r="V492" i="1" s="1"/>
  <c r="AJ492" i="1"/>
  <c r="CX492" i="1" s="1"/>
  <c r="W492" i="1" s="1"/>
  <c r="CV492" i="1"/>
  <c r="U492" i="1" s="1"/>
  <c r="FR492" i="1"/>
  <c r="GL492" i="1"/>
  <c r="GN492" i="1"/>
  <c r="GO492" i="1"/>
  <c r="GV492" i="1"/>
  <c r="GX492" i="1" s="1"/>
  <c r="C493" i="1"/>
  <c r="D493" i="1"/>
  <c r="AC493" i="1"/>
  <c r="CQ493" i="1" s="1"/>
  <c r="P493" i="1" s="1"/>
  <c r="AE493" i="1"/>
  <c r="U1643" i="5" s="1"/>
  <c r="AF493" i="1"/>
  <c r="AG493" i="1"/>
  <c r="CU493" i="1" s="1"/>
  <c r="T493" i="1" s="1"/>
  <c r="AH493" i="1"/>
  <c r="CV493" i="1" s="1"/>
  <c r="U493" i="1" s="1"/>
  <c r="K1652" i="5" s="1"/>
  <c r="AI493" i="1"/>
  <c r="CW493" i="1" s="1"/>
  <c r="V493" i="1" s="1"/>
  <c r="AJ493" i="1"/>
  <c r="CX493" i="1" s="1"/>
  <c r="W493" i="1" s="1"/>
  <c r="CS493" i="1"/>
  <c r="V1643" i="5" s="1"/>
  <c r="FR493" i="1"/>
  <c r="GL493" i="1"/>
  <c r="GN493" i="1"/>
  <c r="GO493" i="1"/>
  <c r="GV493" i="1"/>
  <c r="GX493" i="1"/>
  <c r="I494" i="1"/>
  <c r="AC494" i="1"/>
  <c r="AE494" i="1"/>
  <c r="U1648" i="5" s="1"/>
  <c r="AF494" i="1"/>
  <c r="CT494" i="1" s="1"/>
  <c r="S494" i="1" s="1"/>
  <c r="AG494" i="1"/>
  <c r="CU494" i="1" s="1"/>
  <c r="T494" i="1" s="1"/>
  <c r="AH494" i="1"/>
  <c r="AI494" i="1"/>
  <c r="CW494" i="1" s="1"/>
  <c r="V494" i="1" s="1"/>
  <c r="AJ494" i="1"/>
  <c r="CX494" i="1" s="1"/>
  <c r="W494" i="1" s="1"/>
  <c r="CV494" i="1"/>
  <c r="U494" i="1" s="1"/>
  <c r="FR494" i="1"/>
  <c r="GL494" i="1"/>
  <c r="GN494" i="1"/>
  <c r="GO494" i="1"/>
  <c r="GV494" i="1"/>
  <c r="GX494" i="1" s="1"/>
  <c r="C495" i="1"/>
  <c r="D495" i="1"/>
  <c r="AC495" i="1"/>
  <c r="AE495" i="1"/>
  <c r="U1654" i="5" s="1"/>
  <c r="AF495" i="1"/>
  <c r="AG495" i="1"/>
  <c r="CU495" i="1" s="1"/>
  <c r="T495" i="1" s="1"/>
  <c r="AH495" i="1"/>
  <c r="AI495" i="1"/>
  <c r="CW495" i="1" s="1"/>
  <c r="V495" i="1" s="1"/>
  <c r="AJ495" i="1"/>
  <c r="CT495" i="1"/>
  <c r="S495" i="1" s="1"/>
  <c r="CV495" i="1"/>
  <c r="U495" i="1" s="1"/>
  <c r="K1662" i="5" s="1"/>
  <c r="CX495" i="1"/>
  <c r="W495" i="1" s="1"/>
  <c r="FR495" i="1"/>
  <c r="GL495" i="1"/>
  <c r="GN495" i="1"/>
  <c r="GO495" i="1"/>
  <c r="GV495" i="1"/>
  <c r="GX495" i="1" s="1"/>
  <c r="AC496" i="1"/>
  <c r="AE496" i="1"/>
  <c r="U1664" i="5" s="1"/>
  <c r="AF496" i="1"/>
  <c r="CT496" i="1" s="1"/>
  <c r="S496" i="1" s="1"/>
  <c r="AG496" i="1"/>
  <c r="CU496" i="1" s="1"/>
  <c r="T496" i="1" s="1"/>
  <c r="AH496" i="1"/>
  <c r="AI496" i="1"/>
  <c r="CW496" i="1" s="1"/>
  <c r="V496" i="1" s="1"/>
  <c r="AJ496" i="1"/>
  <c r="CX496" i="1" s="1"/>
  <c r="W496" i="1" s="1"/>
  <c r="CV496" i="1"/>
  <c r="U496" i="1" s="1"/>
  <c r="FR496" i="1"/>
  <c r="GL496" i="1"/>
  <c r="GN496" i="1"/>
  <c r="GO496" i="1"/>
  <c r="GV496" i="1"/>
  <c r="GX496" i="1" s="1"/>
  <c r="AC497" i="1"/>
  <c r="AE497" i="1"/>
  <c r="U1666" i="5" s="1"/>
  <c r="AF497" i="1"/>
  <c r="AG497" i="1"/>
  <c r="CU497" i="1" s="1"/>
  <c r="T497" i="1" s="1"/>
  <c r="AH497" i="1"/>
  <c r="AI497" i="1"/>
  <c r="CW497" i="1" s="1"/>
  <c r="V497" i="1" s="1"/>
  <c r="AJ497" i="1"/>
  <c r="CX497" i="1" s="1"/>
  <c r="W497" i="1" s="1"/>
  <c r="CR497" i="1"/>
  <c r="Q497" i="1" s="1"/>
  <c r="CV497" i="1"/>
  <c r="U497" i="1" s="1"/>
  <c r="FR497" i="1"/>
  <c r="GL497" i="1"/>
  <c r="GN497" i="1"/>
  <c r="GO497" i="1"/>
  <c r="GV497" i="1"/>
  <c r="GX497" i="1" s="1"/>
  <c r="C498" i="1"/>
  <c r="D498" i="1"/>
  <c r="AC498" i="1"/>
  <c r="AE498" i="1"/>
  <c r="U1668" i="5" s="1"/>
  <c r="AF498" i="1"/>
  <c r="AG498" i="1"/>
  <c r="CU498" i="1" s="1"/>
  <c r="T498" i="1" s="1"/>
  <c r="AH498" i="1"/>
  <c r="AI498" i="1"/>
  <c r="CW498" i="1" s="1"/>
  <c r="V498" i="1" s="1"/>
  <c r="AJ498" i="1"/>
  <c r="CR498" i="1"/>
  <c r="Q498" i="1" s="1"/>
  <c r="J1670" i="5" s="1"/>
  <c r="CV498" i="1"/>
  <c r="U498" i="1" s="1"/>
  <c r="K1677" i="5" s="1"/>
  <c r="CX498" i="1"/>
  <c r="W498" i="1" s="1"/>
  <c r="FR498" i="1"/>
  <c r="GL498" i="1"/>
  <c r="GN498" i="1"/>
  <c r="GO498" i="1"/>
  <c r="GV498" i="1"/>
  <c r="GX498" i="1" s="1"/>
  <c r="I499" i="1"/>
  <c r="AC499" i="1"/>
  <c r="AD499" i="1"/>
  <c r="AE499" i="1"/>
  <c r="AF499" i="1"/>
  <c r="AG499" i="1"/>
  <c r="CU499" i="1" s="1"/>
  <c r="AH499" i="1"/>
  <c r="CV499" i="1" s="1"/>
  <c r="AI499" i="1"/>
  <c r="AJ499" i="1"/>
  <c r="CX499" i="1" s="1"/>
  <c r="CQ499" i="1"/>
  <c r="CR499" i="1"/>
  <c r="CS499" i="1"/>
  <c r="CW499" i="1"/>
  <c r="FR499" i="1"/>
  <c r="GL499" i="1"/>
  <c r="GN499" i="1"/>
  <c r="GO499" i="1"/>
  <c r="GV499" i="1"/>
  <c r="C500" i="1"/>
  <c r="D500" i="1"/>
  <c r="AC500" i="1"/>
  <c r="CQ500" i="1" s="1"/>
  <c r="P500" i="1" s="1"/>
  <c r="AE500" i="1"/>
  <c r="U1679" i="5" s="1"/>
  <c r="AF500" i="1"/>
  <c r="AG500" i="1"/>
  <c r="AH500" i="1"/>
  <c r="CV500" i="1" s="1"/>
  <c r="U500" i="1" s="1"/>
  <c r="K1687" i="5" s="1"/>
  <c r="AI500" i="1"/>
  <c r="CW500" i="1" s="1"/>
  <c r="V500" i="1" s="1"/>
  <c r="AJ500" i="1"/>
  <c r="CX500" i="1" s="1"/>
  <c r="W500" i="1" s="1"/>
  <c r="CS500" i="1"/>
  <c r="V1679" i="5" s="1"/>
  <c r="J1686" i="5" s="1"/>
  <c r="CU500" i="1"/>
  <c r="T500" i="1" s="1"/>
  <c r="FR500" i="1"/>
  <c r="GL500" i="1"/>
  <c r="GN500" i="1"/>
  <c r="GO500" i="1"/>
  <c r="GV500" i="1"/>
  <c r="GX500" i="1" s="1"/>
  <c r="R501" i="1"/>
  <c r="GK501" i="1" s="1"/>
  <c r="AC501" i="1"/>
  <c r="AD501" i="1"/>
  <c r="AE501" i="1"/>
  <c r="U1689" i="5" s="1"/>
  <c r="AF501" i="1"/>
  <c r="AG501" i="1"/>
  <c r="CU501" i="1" s="1"/>
  <c r="T501" i="1" s="1"/>
  <c r="AH501" i="1"/>
  <c r="CV501" i="1" s="1"/>
  <c r="U501" i="1" s="1"/>
  <c r="AI501" i="1"/>
  <c r="AJ501" i="1"/>
  <c r="CX501" i="1" s="1"/>
  <c r="W501" i="1" s="1"/>
  <c r="CQ501" i="1"/>
  <c r="P501" i="1" s="1"/>
  <c r="J1689" i="5" s="1"/>
  <c r="I1690" i="5" s="1"/>
  <c r="CR501" i="1"/>
  <c r="Q501" i="1" s="1"/>
  <c r="CS501" i="1"/>
  <c r="V1689" i="5" s="1"/>
  <c r="CW501" i="1"/>
  <c r="V501" i="1" s="1"/>
  <c r="FR501" i="1"/>
  <c r="GL501" i="1"/>
  <c r="GN501" i="1"/>
  <c r="GO501" i="1"/>
  <c r="GV501" i="1"/>
  <c r="GX501" i="1"/>
  <c r="AC502" i="1"/>
  <c r="AD502" i="1"/>
  <c r="AE502" i="1"/>
  <c r="U1691" i="5" s="1"/>
  <c r="AF502" i="1"/>
  <c r="AG502" i="1"/>
  <c r="CU502" i="1" s="1"/>
  <c r="T502" i="1" s="1"/>
  <c r="AH502" i="1"/>
  <c r="CV502" i="1" s="1"/>
  <c r="U502" i="1" s="1"/>
  <c r="AI502" i="1"/>
  <c r="AJ502" i="1"/>
  <c r="CX502" i="1" s="1"/>
  <c r="W502" i="1" s="1"/>
  <c r="CQ502" i="1"/>
  <c r="P502" i="1" s="1"/>
  <c r="CR502" i="1"/>
  <c r="Q502" i="1" s="1"/>
  <c r="CS502" i="1"/>
  <c r="CW502" i="1"/>
  <c r="V502" i="1" s="1"/>
  <c r="FR502" i="1"/>
  <c r="GL502" i="1"/>
  <c r="GN502" i="1"/>
  <c r="GO502" i="1"/>
  <c r="GV502" i="1"/>
  <c r="GX502" i="1"/>
  <c r="C503" i="1"/>
  <c r="D503" i="1"/>
  <c r="AC503" i="1"/>
  <c r="AE503" i="1"/>
  <c r="U1693" i="5" s="1"/>
  <c r="AF503" i="1"/>
  <c r="AG503" i="1"/>
  <c r="CU503" i="1" s="1"/>
  <c r="T503" i="1" s="1"/>
  <c r="AH503" i="1"/>
  <c r="CV503" i="1" s="1"/>
  <c r="U503" i="1" s="1"/>
  <c r="K1702" i="5" s="1"/>
  <c r="AI503" i="1"/>
  <c r="AJ503" i="1"/>
  <c r="CX503" i="1" s="1"/>
  <c r="W503" i="1" s="1"/>
  <c r="CQ503" i="1"/>
  <c r="P503" i="1" s="1"/>
  <c r="J1697" i="5" s="1"/>
  <c r="CW503" i="1"/>
  <c r="V503" i="1" s="1"/>
  <c r="FR503" i="1"/>
  <c r="GL503" i="1"/>
  <c r="GN503" i="1"/>
  <c r="GO503" i="1"/>
  <c r="GV503" i="1"/>
  <c r="GX503" i="1"/>
  <c r="I504" i="1"/>
  <c r="AC504" i="1"/>
  <c r="AE504" i="1"/>
  <c r="AF504" i="1"/>
  <c r="CT504" i="1" s="1"/>
  <c r="S504" i="1" s="1"/>
  <c r="AG504" i="1"/>
  <c r="CU504" i="1" s="1"/>
  <c r="AH504" i="1"/>
  <c r="CV504" i="1" s="1"/>
  <c r="U504" i="1" s="1"/>
  <c r="AI504" i="1"/>
  <c r="CW504" i="1" s="1"/>
  <c r="AJ504" i="1"/>
  <c r="CX504" i="1" s="1"/>
  <c r="W504" i="1" s="1"/>
  <c r="FR504" i="1"/>
  <c r="GL504" i="1"/>
  <c r="GN504" i="1"/>
  <c r="GO504" i="1"/>
  <c r="GV504" i="1"/>
  <c r="GX504" i="1" s="1"/>
  <c r="C505" i="1"/>
  <c r="D505" i="1"/>
  <c r="AC505" i="1"/>
  <c r="AE505" i="1"/>
  <c r="U1704" i="5" s="1"/>
  <c r="AF505" i="1"/>
  <c r="AG505" i="1"/>
  <c r="CU505" i="1" s="1"/>
  <c r="T505" i="1" s="1"/>
  <c r="AH505" i="1"/>
  <c r="AI505" i="1"/>
  <c r="CW505" i="1" s="1"/>
  <c r="V505" i="1" s="1"/>
  <c r="AJ505" i="1"/>
  <c r="CX505" i="1" s="1"/>
  <c r="W505" i="1" s="1"/>
  <c r="CT505" i="1"/>
  <c r="S505" i="1" s="1"/>
  <c r="J1705" i="5" s="1"/>
  <c r="CV505" i="1"/>
  <c r="U505" i="1" s="1"/>
  <c r="K1712" i="5" s="1"/>
  <c r="FR505" i="1"/>
  <c r="GL505" i="1"/>
  <c r="GN505" i="1"/>
  <c r="GO505" i="1"/>
  <c r="GV505" i="1"/>
  <c r="GX505" i="1" s="1"/>
  <c r="AC506" i="1"/>
  <c r="AE506" i="1"/>
  <c r="U1714" i="5" s="1"/>
  <c r="AF506" i="1"/>
  <c r="AG506" i="1"/>
  <c r="CU506" i="1" s="1"/>
  <c r="T506" i="1" s="1"/>
  <c r="AH506" i="1"/>
  <c r="AI506" i="1"/>
  <c r="CW506" i="1" s="1"/>
  <c r="V506" i="1" s="1"/>
  <c r="AJ506" i="1"/>
  <c r="CT506" i="1"/>
  <c r="S506" i="1" s="1"/>
  <c r="CV506" i="1"/>
  <c r="U506" i="1" s="1"/>
  <c r="CX506" i="1"/>
  <c r="W506" i="1" s="1"/>
  <c r="FR506" i="1"/>
  <c r="GL506" i="1"/>
  <c r="GN506" i="1"/>
  <c r="GO506" i="1"/>
  <c r="GV506" i="1"/>
  <c r="GX506" i="1" s="1"/>
  <c r="AC507" i="1"/>
  <c r="AE507" i="1"/>
  <c r="U1716" i="5" s="1"/>
  <c r="AF507" i="1"/>
  <c r="CT507" i="1" s="1"/>
  <c r="S507" i="1" s="1"/>
  <c r="AG507" i="1"/>
  <c r="CU507" i="1" s="1"/>
  <c r="T507" i="1" s="1"/>
  <c r="AH507" i="1"/>
  <c r="AI507" i="1"/>
  <c r="CW507" i="1" s="1"/>
  <c r="V507" i="1" s="1"/>
  <c r="AJ507" i="1"/>
  <c r="CX507" i="1" s="1"/>
  <c r="W507" i="1" s="1"/>
  <c r="CV507" i="1"/>
  <c r="U507" i="1" s="1"/>
  <c r="FR507" i="1"/>
  <c r="GL507" i="1"/>
  <c r="GO507" i="1"/>
  <c r="GP507" i="1"/>
  <c r="GV507" i="1"/>
  <c r="GX507" i="1" s="1"/>
  <c r="B509" i="1"/>
  <c r="B450" i="1" s="1"/>
  <c r="C509" i="1"/>
  <c r="C450" i="1" s="1"/>
  <c r="D509" i="1"/>
  <c r="D450" i="1" s="1"/>
  <c r="F509" i="1"/>
  <c r="F450" i="1" s="1"/>
  <c r="G509" i="1"/>
  <c r="BX509" i="1"/>
  <c r="CK509" i="1"/>
  <c r="CK450" i="1" s="1"/>
  <c r="CL509" i="1"/>
  <c r="D540" i="1"/>
  <c r="E542" i="1"/>
  <c r="Z542" i="1"/>
  <c r="AA542" i="1"/>
  <c r="AM542" i="1"/>
  <c r="AN542" i="1"/>
  <c r="BD542" i="1"/>
  <c r="BE542" i="1"/>
  <c r="BF542" i="1"/>
  <c r="BG542" i="1"/>
  <c r="BH542" i="1"/>
  <c r="BI542" i="1"/>
  <c r="BJ542" i="1"/>
  <c r="BK542" i="1"/>
  <c r="BL542" i="1"/>
  <c r="BM542" i="1"/>
  <c r="BN542" i="1"/>
  <c r="BO542" i="1"/>
  <c r="BP542" i="1"/>
  <c r="BQ542" i="1"/>
  <c r="BR542" i="1"/>
  <c r="BS542" i="1"/>
  <c r="BT542" i="1"/>
  <c r="BU542" i="1"/>
  <c r="BV542" i="1"/>
  <c r="BW542" i="1"/>
  <c r="CM542" i="1"/>
  <c r="CN542" i="1"/>
  <c r="CO542" i="1"/>
  <c r="CP542" i="1"/>
  <c r="CQ542" i="1"/>
  <c r="CR542" i="1"/>
  <c r="CS542" i="1"/>
  <c r="CT542" i="1"/>
  <c r="CU542" i="1"/>
  <c r="CV542" i="1"/>
  <c r="CW542" i="1"/>
  <c r="CX542" i="1"/>
  <c r="CY542" i="1"/>
  <c r="CZ542" i="1"/>
  <c r="DA542" i="1"/>
  <c r="DB542" i="1"/>
  <c r="DC542" i="1"/>
  <c r="DD542" i="1"/>
  <c r="DE542" i="1"/>
  <c r="DF542" i="1"/>
  <c r="DG542" i="1"/>
  <c r="DH542" i="1"/>
  <c r="DI542" i="1"/>
  <c r="DJ542" i="1"/>
  <c r="DK542" i="1"/>
  <c r="DL542" i="1"/>
  <c r="DM542" i="1"/>
  <c r="DN542" i="1"/>
  <c r="DO542" i="1"/>
  <c r="DP542" i="1"/>
  <c r="DQ542" i="1"/>
  <c r="DR542" i="1"/>
  <c r="DS542" i="1"/>
  <c r="DT542" i="1"/>
  <c r="DU542" i="1"/>
  <c r="DV542" i="1"/>
  <c r="DW542" i="1"/>
  <c r="DX542" i="1"/>
  <c r="DY542" i="1"/>
  <c r="DZ542" i="1"/>
  <c r="EA542" i="1"/>
  <c r="EB542" i="1"/>
  <c r="EC542" i="1"/>
  <c r="ED542" i="1"/>
  <c r="EE542" i="1"/>
  <c r="EF542" i="1"/>
  <c r="EG542" i="1"/>
  <c r="EH542" i="1"/>
  <c r="EI542" i="1"/>
  <c r="EJ542" i="1"/>
  <c r="EK542" i="1"/>
  <c r="EL542" i="1"/>
  <c r="EM542" i="1"/>
  <c r="EN542" i="1"/>
  <c r="EO542" i="1"/>
  <c r="EP542" i="1"/>
  <c r="EQ542" i="1"/>
  <c r="ER542" i="1"/>
  <c r="ES542" i="1"/>
  <c r="ET542" i="1"/>
  <c r="EU542" i="1"/>
  <c r="EV542" i="1"/>
  <c r="EW542" i="1"/>
  <c r="EX542" i="1"/>
  <c r="EY542" i="1"/>
  <c r="EZ542" i="1"/>
  <c r="FA542" i="1"/>
  <c r="FB542" i="1"/>
  <c r="FC542" i="1"/>
  <c r="FD542" i="1"/>
  <c r="FE542" i="1"/>
  <c r="FF542" i="1"/>
  <c r="FG542" i="1"/>
  <c r="FH542" i="1"/>
  <c r="FI542" i="1"/>
  <c r="FJ542" i="1"/>
  <c r="FK542" i="1"/>
  <c r="FL542" i="1"/>
  <c r="FM542" i="1"/>
  <c r="FN542" i="1"/>
  <c r="FO542" i="1"/>
  <c r="FP542" i="1"/>
  <c r="FQ542" i="1"/>
  <c r="FR542" i="1"/>
  <c r="FS542" i="1"/>
  <c r="FT542" i="1"/>
  <c r="FU542" i="1"/>
  <c r="FV542" i="1"/>
  <c r="FW542" i="1"/>
  <c r="FX542" i="1"/>
  <c r="FY542" i="1"/>
  <c r="FZ542" i="1"/>
  <c r="GA542" i="1"/>
  <c r="GB542" i="1"/>
  <c r="GC542" i="1"/>
  <c r="GD542" i="1"/>
  <c r="GE542" i="1"/>
  <c r="GF542" i="1"/>
  <c r="GG542" i="1"/>
  <c r="GH542" i="1"/>
  <c r="GI542" i="1"/>
  <c r="GJ542" i="1"/>
  <c r="GK542" i="1"/>
  <c r="GL542" i="1"/>
  <c r="GM542" i="1"/>
  <c r="GN542" i="1"/>
  <c r="GO542" i="1"/>
  <c r="GP542" i="1"/>
  <c r="GQ542" i="1"/>
  <c r="GR542" i="1"/>
  <c r="GS542" i="1"/>
  <c r="GT542" i="1"/>
  <c r="GU542" i="1"/>
  <c r="GV542" i="1"/>
  <c r="GW542" i="1"/>
  <c r="GX542" i="1"/>
  <c r="C545" i="1"/>
  <c r="D545" i="1"/>
  <c r="AC545" i="1"/>
  <c r="AE545" i="1"/>
  <c r="U1727" i="5" s="1"/>
  <c r="AF545" i="1"/>
  <c r="AG545" i="1"/>
  <c r="CU545" i="1" s="1"/>
  <c r="T545" i="1" s="1"/>
  <c r="AH545" i="1"/>
  <c r="AI545" i="1"/>
  <c r="CW545" i="1" s="1"/>
  <c r="V545" i="1" s="1"/>
  <c r="AJ545" i="1"/>
  <c r="CQ545" i="1"/>
  <c r="P545" i="1" s="1"/>
  <c r="J1731" i="5" s="1"/>
  <c r="CV545" i="1"/>
  <c r="U545" i="1" s="1"/>
  <c r="K1736" i="5" s="1"/>
  <c r="CX545" i="1"/>
  <c r="W545" i="1" s="1"/>
  <c r="FR545" i="1"/>
  <c r="GL545" i="1"/>
  <c r="GN545" i="1"/>
  <c r="GO545" i="1"/>
  <c r="GV545" i="1"/>
  <c r="GX545" i="1" s="1"/>
  <c r="I546" i="1"/>
  <c r="AC546" i="1"/>
  <c r="AE546" i="1"/>
  <c r="U1732" i="5" s="1"/>
  <c r="AF546" i="1"/>
  <c r="AG546" i="1"/>
  <c r="CU546" i="1" s="1"/>
  <c r="T546" i="1" s="1"/>
  <c r="AH546" i="1"/>
  <c r="CV546" i="1" s="1"/>
  <c r="AI546" i="1"/>
  <c r="AJ546" i="1"/>
  <c r="CX546" i="1" s="1"/>
  <c r="CQ546" i="1"/>
  <c r="P546" i="1" s="1"/>
  <c r="CW546" i="1"/>
  <c r="V546" i="1" s="1"/>
  <c r="FR546" i="1"/>
  <c r="GL546" i="1"/>
  <c r="GN546" i="1"/>
  <c r="GO546" i="1"/>
  <c r="GV546" i="1"/>
  <c r="C547" i="1"/>
  <c r="D547" i="1"/>
  <c r="AC547" i="1"/>
  <c r="CQ547" i="1" s="1"/>
  <c r="P547" i="1" s="1"/>
  <c r="J1742" i="5" s="1"/>
  <c r="AE547" i="1"/>
  <c r="AF547" i="1"/>
  <c r="AG547" i="1"/>
  <c r="CU547" i="1" s="1"/>
  <c r="T547" i="1" s="1"/>
  <c r="AH547" i="1"/>
  <c r="CV547" i="1" s="1"/>
  <c r="U547" i="1" s="1"/>
  <c r="K1746" i="5" s="1"/>
  <c r="AI547" i="1"/>
  <c r="CW547" i="1" s="1"/>
  <c r="V547" i="1" s="1"/>
  <c r="AJ547" i="1"/>
  <c r="CX547" i="1" s="1"/>
  <c r="W547" i="1" s="1"/>
  <c r="FR547" i="1"/>
  <c r="GL547" i="1"/>
  <c r="GN547" i="1"/>
  <c r="GO547" i="1"/>
  <c r="GV547" i="1"/>
  <c r="GX547" i="1" s="1"/>
  <c r="AC548" i="1"/>
  <c r="CQ548" i="1" s="1"/>
  <c r="P548" i="1" s="1"/>
  <c r="J1748" i="5" s="1"/>
  <c r="I1749" i="5" s="1"/>
  <c r="AE548" i="1"/>
  <c r="U1748" i="5" s="1"/>
  <c r="AF548" i="1"/>
  <c r="AG548" i="1"/>
  <c r="CU548" i="1" s="1"/>
  <c r="T548" i="1" s="1"/>
  <c r="AH548" i="1"/>
  <c r="CV548" i="1" s="1"/>
  <c r="U548" i="1" s="1"/>
  <c r="AI548" i="1"/>
  <c r="CW548" i="1" s="1"/>
  <c r="V548" i="1" s="1"/>
  <c r="AJ548" i="1"/>
  <c r="CX548" i="1" s="1"/>
  <c r="W548" i="1" s="1"/>
  <c r="CT548" i="1"/>
  <c r="S548" i="1" s="1"/>
  <c r="CZ548" i="1" s="1"/>
  <c r="Y548" i="1" s="1"/>
  <c r="T1748" i="5" s="1"/>
  <c r="FR548" i="1"/>
  <c r="GL548" i="1"/>
  <c r="GN548" i="1"/>
  <c r="GO548" i="1"/>
  <c r="GV548" i="1"/>
  <c r="GX548" i="1" s="1"/>
  <c r="AC549" i="1"/>
  <c r="AE549" i="1"/>
  <c r="U1750" i="5" s="1"/>
  <c r="AF549" i="1"/>
  <c r="AG549" i="1"/>
  <c r="AH549" i="1"/>
  <c r="CV549" i="1" s="1"/>
  <c r="U549" i="1" s="1"/>
  <c r="AI549" i="1"/>
  <c r="CW549" i="1" s="1"/>
  <c r="V549" i="1" s="1"/>
  <c r="AJ549" i="1"/>
  <c r="CQ549" i="1"/>
  <c r="P549" i="1" s="1"/>
  <c r="J1750" i="5" s="1"/>
  <c r="I1751" i="5" s="1"/>
  <c r="CT549" i="1"/>
  <c r="S549" i="1" s="1"/>
  <c r="CY549" i="1" s="1"/>
  <c r="X549" i="1" s="1"/>
  <c r="R1750" i="5" s="1"/>
  <c r="CU549" i="1"/>
  <c r="T549" i="1" s="1"/>
  <c r="CX549" i="1"/>
  <c r="W549" i="1" s="1"/>
  <c r="CZ549" i="1"/>
  <c r="Y549" i="1" s="1"/>
  <c r="T1750" i="5" s="1"/>
  <c r="FR549" i="1"/>
  <c r="GL549" i="1"/>
  <c r="GN549" i="1"/>
  <c r="GO549" i="1"/>
  <c r="GV549" i="1"/>
  <c r="GX549" i="1" s="1"/>
  <c r="C550" i="1"/>
  <c r="D550" i="1"/>
  <c r="AC550" i="1"/>
  <c r="AE550" i="1"/>
  <c r="CR550" i="1" s="1"/>
  <c r="Q550" i="1" s="1"/>
  <c r="J1754" i="5" s="1"/>
  <c r="AF550" i="1"/>
  <c r="CT550" i="1" s="1"/>
  <c r="S550" i="1" s="1"/>
  <c r="J1753" i="5" s="1"/>
  <c r="AG550" i="1"/>
  <c r="CU550" i="1" s="1"/>
  <c r="T550" i="1" s="1"/>
  <c r="AH550" i="1"/>
  <c r="CV550" i="1" s="1"/>
  <c r="U550" i="1" s="1"/>
  <c r="K1761" i="5" s="1"/>
  <c r="AI550" i="1"/>
  <c r="CW550" i="1" s="1"/>
  <c r="V550" i="1" s="1"/>
  <c r="AJ550" i="1"/>
  <c r="CX550" i="1"/>
  <c r="W550" i="1" s="1"/>
  <c r="FR550" i="1"/>
  <c r="GL550" i="1"/>
  <c r="GN550" i="1"/>
  <c r="GO550" i="1"/>
  <c r="GV550" i="1"/>
  <c r="GX550" i="1" s="1"/>
  <c r="I551" i="1"/>
  <c r="AC551" i="1"/>
  <c r="AE551" i="1"/>
  <c r="CS551" i="1" s="1"/>
  <c r="AF551" i="1"/>
  <c r="AG551" i="1"/>
  <c r="AH551" i="1"/>
  <c r="CV551" i="1" s="1"/>
  <c r="AI551" i="1"/>
  <c r="CW551" i="1" s="1"/>
  <c r="V551" i="1" s="1"/>
  <c r="AJ551" i="1"/>
  <c r="CX551" i="1" s="1"/>
  <c r="CR551" i="1"/>
  <c r="Q551" i="1" s="1"/>
  <c r="CU551" i="1"/>
  <c r="T551" i="1" s="1"/>
  <c r="FR551" i="1"/>
  <c r="GL551" i="1"/>
  <c r="GN551" i="1"/>
  <c r="GO551" i="1"/>
  <c r="GV551" i="1"/>
  <c r="GX551" i="1" s="1"/>
  <c r="C552" i="1"/>
  <c r="D552" i="1"/>
  <c r="AC552" i="1"/>
  <c r="AD552" i="1"/>
  <c r="AE552" i="1"/>
  <c r="U1763" i="5" s="1"/>
  <c r="AF552" i="1"/>
  <c r="AG552" i="1"/>
  <c r="AH552" i="1"/>
  <c r="CV552" i="1" s="1"/>
  <c r="U552" i="1" s="1"/>
  <c r="K1771" i="5" s="1"/>
  <c r="AI552" i="1"/>
  <c r="AJ552" i="1"/>
  <c r="CX552" i="1" s="1"/>
  <c r="W552" i="1" s="1"/>
  <c r="CQ552" i="1"/>
  <c r="P552" i="1" s="1"/>
  <c r="J1767" i="5" s="1"/>
  <c r="CR552" i="1"/>
  <c r="Q552" i="1" s="1"/>
  <c r="J1765" i="5" s="1"/>
  <c r="CS552" i="1"/>
  <c r="CT552" i="1"/>
  <c r="S552" i="1" s="1"/>
  <c r="CY552" i="1" s="1"/>
  <c r="X552" i="1" s="1"/>
  <c r="R1763" i="5" s="1"/>
  <c r="J1768" i="5" s="1"/>
  <c r="CU552" i="1"/>
  <c r="T552" i="1" s="1"/>
  <c r="CW552" i="1"/>
  <c r="V552" i="1" s="1"/>
  <c r="FR552" i="1"/>
  <c r="GL552" i="1"/>
  <c r="GN552" i="1"/>
  <c r="GO552" i="1"/>
  <c r="GV552" i="1"/>
  <c r="GX552" i="1" s="1"/>
  <c r="AC553" i="1"/>
  <c r="CQ553" i="1" s="1"/>
  <c r="P553" i="1" s="1"/>
  <c r="J1773" i="5" s="1"/>
  <c r="I1774" i="5" s="1"/>
  <c r="AE553" i="1"/>
  <c r="U1773" i="5" s="1"/>
  <c r="AF553" i="1"/>
  <c r="CT553" i="1" s="1"/>
  <c r="S553" i="1" s="1"/>
  <c r="AG553" i="1"/>
  <c r="AH553" i="1"/>
  <c r="CV553" i="1" s="1"/>
  <c r="U553" i="1" s="1"/>
  <c r="AI553" i="1"/>
  <c r="CW553" i="1" s="1"/>
  <c r="V553" i="1" s="1"/>
  <c r="AJ553" i="1"/>
  <c r="CX553" i="1" s="1"/>
  <c r="W553" i="1" s="1"/>
  <c r="CS553" i="1"/>
  <c r="CU553" i="1"/>
  <c r="T553" i="1" s="1"/>
  <c r="FR553" i="1"/>
  <c r="GL553" i="1"/>
  <c r="GN553" i="1"/>
  <c r="GO553" i="1"/>
  <c r="GV553" i="1"/>
  <c r="GX553" i="1" s="1"/>
  <c r="AC554" i="1"/>
  <c r="AE554" i="1"/>
  <c r="U1775" i="5" s="1"/>
  <c r="AF554" i="1"/>
  <c r="AG554" i="1"/>
  <c r="CU554" i="1" s="1"/>
  <c r="T554" i="1" s="1"/>
  <c r="AH554" i="1"/>
  <c r="CV554" i="1" s="1"/>
  <c r="U554" i="1" s="1"/>
  <c r="AI554" i="1"/>
  <c r="CW554" i="1" s="1"/>
  <c r="V554" i="1" s="1"/>
  <c r="AJ554" i="1"/>
  <c r="CQ554" i="1"/>
  <c r="P554" i="1" s="1"/>
  <c r="J1775" i="5" s="1"/>
  <c r="I1776" i="5" s="1"/>
  <c r="CT554" i="1"/>
  <c r="S554" i="1" s="1"/>
  <c r="CZ554" i="1" s="1"/>
  <c r="Y554" i="1" s="1"/>
  <c r="T1775" i="5" s="1"/>
  <c r="CX554" i="1"/>
  <c r="W554" i="1" s="1"/>
  <c r="FR554" i="1"/>
  <c r="GL554" i="1"/>
  <c r="GO554" i="1"/>
  <c r="GP554" i="1"/>
  <c r="GV554" i="1"/>
  <c r="GX554" i="1" s="1"/>
  <c r="C555" i="1"/>
  <c r="D555" i="1"/>
  <c r="AC555" i="1"/>
  <c r="CQ555" i="1" s="1"/>
  <c r="P555" i="1" s="1"/>
  <c r="J1781" i="5" s="1"/>
  <c r="AE555" i="1"/>
  <c r="CS555" i="1" s="1"/>
  <c r="AF555" i="1"/>
  <c r="AG555" i="1"/>
  <c r="AH555" i="1"/>
  <c r="CV555" i="1" s="1"/>
  <c r="U555" i="1" s="1"/>
  <c r="K1786" i="5" s="1"/>
  <c r="AI555" i="1"/>
  <c r="CW555" i="1" s="1"/>
  <c r="V555" i="1" s="1"/>
  <c r="AJ555" i="1"/>
  <c r="CX555" i="1" s="1"/>
  <c r="W555" i="1" s="1"/>
  <c r="CR555" i="1"/>
  <c r="Q555" i="1" s="1"/>
  <c r="J1779" i="5" s="1"/>
  <c r="CU555" i="1"/>
  <c r="T555" i="1" s="1"/>
  <c r="FR555" i="1"/>
  <c r="GL555" i="1"/>
  <c r="GN555" i="1"/>
  <c r="GO555" i="1"/>
  <c r="GV555" i="1"/>
  <c r="GX555" i="1" s="1"/>
  <c r="I556" i="1"/>
  <c r="AC556" i="1"/>
  <c r="CQ556" i="1" s="1"/>
  <c r="AE556" i="1"/>
  <c r="U1782" i="5" s="1"/>
  <c r="AF556" i="1"/>
  <c r="CT556" i="1" s="1"/>
  <c r="AG556" i="1"/>
  <c r="AH556" i="1"/>
  <c r="AI556" i="1"/>
  <c r="CW556" i="1" s="1"/>
  <c r="V556" i="1" s="1"/>
  <c r="AJ556" i="1"/>
  <c r="CX556" i="1" s="1"/>
  <c r="CU556" i="1"/>
  <c r="T556" i="1" s="1"/>
  <c r="CV556" i="1"/>
  <c r="FR556" i="1"/>
  <c r="GL556" i="1"/>
  <c r="GN556" i="1"/>
  <c r="GO556" i="1"/>
  <c r="GV556" i="1"/>
  <c r="GX556" i="1" s="1"/>
  <c r="C557" i="1"/>
  <c r="D557" i="1"/>
  <c r="AC557" i="1"/>
  <c r="AE557" i="1"/>
  <c r="CR557" i="1" s="1"/>
  <c r="Q557" i="1" s="1"/>
  <c r="J1790" i="5" s="1"/>
  <c r="AF557" i="1"/>
  <c r="CT557" i="1" s="1"/>
  <c r="S557" i="1" s="1"/>
  <c r="J1789" i="5" s="1"/>
  <c r="AG557" i="1"/>
  <c r="CU557" i="1" s="1"/>
  <c r="T557" i="1" s="1"/>
  <c r="AH557" i="1"/>
  <c r="CV557" i="1" s="1"/>
  <c r="U557" i="1" s="1"/>
  <c r="K1796" i="5" s="1"/>
  <c r="AI557" i="1"/>
  <c r="CW557" i="1" s="1"/>
  <c r="V557" i="1" s="1"/>
  <c r="AJ557" i="1"/>
  <c r="CX557" i="1"/>
  <c r="W557" i="1" s="1"/>
  <c r="FR557" i="1"/>
  <c r="GL557" i="1"/>
  <c r="GN557" i="1"/>
  <c r="GO557" i="1"/>
  <c r="GV557" i="1"/>
  <c r="GX557" i="1"/>
  <c r="AC558" i="1"/>
  <c r="AE558" i="1"/>
  <c r="CS558" i="1" s="1"/>
  <c r="AF558" i="1"/>
  <c r="AG558" i="1"/>
  <c r="CU558" i="1" s="1"/>
  <c r="T558" i="1" s="1"/>
  <c r="AH558" i="1"/>
  <c r="CV558" i="1" s="1"/>
  <c r="U558" i="1" s="1"/>
  <c r="AI558" i="1"/>
  <c r="AJ558" i="1"/>
  <c r="CR558" i="1"/>
  <c r="Q558" i="1" s="1"/>
  <c r="CW558" i="1"/>
  <c r="V558" i="1" s="1"/>
  <c r="CX558" i="1"/>
  <c r="W558" i="1" s="1"/>
  <c r="FR558" i="1"/>
  <c r="GL558" i="1"/>
  <c r="GN558" i="1"/>
  <c r="GO558" i="1"/>
  <c r="GV558" i="1"/>
  <c r="GX558" i="1" s="1"/>
  <c r="AC559" i="1"/>
  <c r="AE559" i="1"/>
  <c r="AF559" i="1"/>
  <c r="AG559" i="1"/>
  <c r="CU559" i="1" s="1"/>
  <c r="T559" i="1" s="1"/>
  <c r="AH559" i="1"/>
  <c r="AI559" i="1"/>
  <c r="CW559" i="1" s="1"/>
  <c r="V559" i="1" s="1"/>
  <c r="AJ559" i="1"/>
  <c r="CX559" i="1" s="1"/>
  <c r="W559" i="1" s="1"/>
  <c r="CR559" i="1"/>
  <c r="Q559" i="1" s="1"/>
  <c r="CT559" i="1"/>
  <c r="S559" i="1" s="1"/>
  <c r="CV559" i="1"/>
  <c r="U559" i="1" s="1"/>
  <c r="FR559" i="1"/>
  <c r="GL559" i="1"/>
  <c r="GO559" i="1"/>
  <c r="GP559" i="1"/>
  <c r="GV559" i="1"/>
  <c r="GX559" i="1" s="1"/>
  <c r="C560" i="1"/>
  <c r="D560" i="1"/>
  <c r="AC560" i="1"/>
  <c r="CQ560" i="1" s="1"/>
  <c r="P560" i="1" s="1"/>
  <c r="J1806" i="5" s="1"/>
  <c r="AE560" i="1"/>
  <c r="U1802" i="5" s="1"/>
  <c r="AF560" i="1"/>
  <c r="AG560" i="1"/>
  <c r="AH560" i="1"/>
  <c r="CV560" i="1" s="1"/>
  <c r="U560" i="1" s="1"/>
  <c r="K1811" i="5" s="1"/>
  <c r="AI560" i="1"/>
  <c r="CW560" i="1" s="1"/>
  <c r="V560" i="1" s="1"/>
  <c r="AJ560" i="1"/>
  <c r="CX560" i="1" s="1"/>
  <c r="W560" i="1" s="1"/>
  <c r="CR560" i="1"/>
  <c r="Q560" i="1" s="1"/>
  <c r="J1804" i="5" s="1"/>
  <c r="CU560" i="1"/>
  <c r="T560" i="1" s="1"/>
  <c r="FR560" i="1"/>
  <c r="GL560" i="1"/>
  <c r="GN560" i="1"/>
  <c r="GO560" i="1"/>
  <c r="GV560" i="1"/>
  <c r="GX560" i="1" s="1"/>
  <c r="I561" i="1"/>
  <c r="AC561" i="1"/>
  <c r="AD561" i="1"/>
  <c r="AE561" i="1"/>
  <c r="U1807" i="5" s="1"/>
  <c r="AF561" i="1"/>
  <c r="AG561" i="1"/>
  <c r="AH561" i="1"/>
  <c r="CV561" i="1" s="1"/>
  <c r="U561" i="1" s="1"/>
  <c r="AI561" i="1"/>
  <c r="AJ561" i="1"/>
  <c r="CX561" i="1" s="1"/>
  <c r="W561" i="1" s="1"/>
  <c r="CQ561" i="1"/>
  <c r="CR561" i="1"/>
  <c r="Q561" i="1" s="1"/>
  <c r="CS561" i="1"/>
  <c r="CT561" i="1"/>
  <c r="S561" i="1" s="1"/>
  <c r="CZ561" i="1" s="1"/>
  <c r="Y561" i="1" s="1"/>
  <c r="T1807" i="5" s="1"/>
  <c r="CU561" i="1"/>
  <c r="T561" i="1" s="1"/>
  <c r="CW561" i="1"/>
  <c r="V561" i="1" s="1"/>
  <c r="FR561" i="1"/>
  <c r="GL561" i="1"/>
  <c r="GN561" i="1"/>
  <c r="GO561" i="1"/>
  <c r="GV561" i="1"/>
  <c r="GX561" i="1" s="1"/>
  <c r="C562" i="1"/>
  <c r="D562" i="1"/>
  <c r="AC562" i="1"/>
  <c r="CQ562" i="1" s="1"/>
  <c r="P562" i="1" s="1"/>
  <c r="J1817" i="5" s="1"/>
  <c r="AE562" i="1"/>
  <c r="AF562" i="1"/>
  <c r="AG562" i="1"/>
  <c r="AH562" i="1"/>
  <c r="CV562" i="1" s="1"/>
  <c r="U562" i="1" s="1"/>
  <c r="K1821" i="5" s="1"/>
  <c r="AI562" i="1"/>
  <c r="AJ562" i="1"/>
  <c r="CX562" i="1" s="1"/>
  <c r="W562" i="1" s="1"/>
  <c r="CR562" i="1"/>
  <c r="Q562" i="1" s="1"/>
  <c r="J1815" i="5" s="1"/>
  <c r="CS562" i="1"/>
  <c r="CU562" i="1"/>
  <c r="T562" i="1" s="1"/>
  <c r="CW562" i="1"/>
  <c r="V562" i="1" s="1"/>
  <c r="FR562" i="1"/>
  <c r="GL562" i="1"/>
  <c r="GN562" i="1"/>
  <c r="GO562" i="1"/>
  <c r="GV562" i="1"/>
  <c r="GX562" i="1"/>
  <c r="AC563" i="1"/>
  <c r="AE563" i="1"/>
  <c r="CS563" i="1" s="1"/>
  <c r="AF563" i="1"/>
  <c r="AG563" i="1"/>
  <c r="CU563" i="1" s="1"/>
  <c r="T563" i="1" s="1"/>
  <c r="AH563" i="1"/>
  <c r="AI563" i="1"/>
  <c r="CW563" i="1" s="1"/>
  <c r="V563" i="1" s="1"/>
  <c r="AJ563" i="1"/>
  <c r="CX563" i="1" s="1"/>
  <c r="W563" i="1" s="1"/>
  <c r="CQ563" i="1"/>
  <c r="P563" i="1" s="1"/>
  <c r="J1823" i="5" s="1"/>
  <c r="I1824" i="5" s="1"/>
  <c r="CV563" i="1"/>
  <c r="U563" i="1" s="1"/>
  <c r="FR563" i="1"/>
  <c r="GL563" i="1"/>
  <c r="GN563" i="1"/>
  <c r="GO563" i="1"/>
  <c r="GV563" i="1"/>
  <c r="GX563" i="1" s="1"/>
  <c r="AC564" i="1"/>
  <c r="CQ564" i="1" s="1"/>
  <c r="P564" i="1" s="1"/>
  <c r="J1825" i="5" s="1"/>
  <c r="I1826" i="5" s="1"/>
  <c r="AE564" i="1"/>
  <c r="AF564" i="1"/>
  <c r="AG564" i="1"/>
  <c r="CU564" i="1" s="1"/>
  <c r="T564" i="1" s="1"/>
  <c r="AH564" i="1"/>
  <c r="CV564" i="1" s="1"/>
  <c r="U564" i="1" s="1"/>
  <c r="AI564" i="1"/>
  <c r="CW564" i="1" s="1"/>
  <c r="V564" i="1" s="1"/>
  <c r="AJ564" i="1"/>
  <c r="CX564" i="1" s="1"/>
  <c r="W564" i="1" s="1"/>
  <c r="CS564" i="1"/>
  <c r="FR564" i="1"/>
  <c r="GL564" i="1"/>
  <c r="GO564" i="1"/>
  <c r="GP564" i="1"/>
  <c r="GV564" i="1"/>
  <c r="GX564" i="1" s="1"/>
  <c r="C565" i="1"/>
  <c r="D565" i="1"/>
  <c r="AC565" i="1"/>
  <c r="AE565" i="1"/>
  <c r="U1827" i="5" s="1"/>
  <c r="AF565" i="1"/>
  <c r="AG565" i="1"/>
  <c r="AH565" i="1"/>
  <c r="CV565" i="1" s="1"/>
  <c r="U565" i="1" s="1"/>
  <c r="K1836" i="5" s="1"/>
  <c r="AI565" i="1"/>
  <c r="CW565" i="1" s="1"/>
  <c r="V565" i="1" s="1"/>
  <c r="AJ565" i="1"/>
  <c r="CX565" i="1" s="1"/>
  <c r="W565" i="1" s="1"/>
  <c r="CQ565" i="1"/>
  <c r="P565" i="1" s="1"/>
  <c r="J1831" i="5" s="1"/>
  <c r="CS565" i="1"/>
  <c r="CT565" i="1"/>
  <c r="S565" i="1" s="1"/>
  <c r="CU565" i="1"/>
  <c r="T565" i="1" s="1"/>
  <c r="CY565" i="1"/>
  <c r="X565" i="1" s="1"/>
  <c r="R1827" i="5" s="1"/>
  <c r="FR565" i="1"/>
  <c r="GL565" i="1"/>
  <c r="GN565" i="1"/>
  <c r="GO565" i="1"/>
  <c r="GV565" i="1"/>
  <c r="GX565" i="1"/>
  <c r="I566" i="1"/>
  <c r="AC566" i="1"/>
  <c r="AE566" i="1"/>
  <c r="AF566" i="1"/>
  <c r="CT566" i="1" s="1"/>
  <c r="S566" i="1" s="1"/>
  <c r="AG566" i="1"/>
  <c r="CU566" i="1" s="1"/>
  <c r="T566" i="1" s="1"/>
  <c r="AH566" i="1"/>
  <c r="AI566" i="1"/>
  <c r="CW566" i="1" s="1"/>
  <c r="V566" i="1" s="1"/>
  <c r="AJ566" i="1"/>
  <c r="CX566" i="1" s="1"/>
  <c r="W566" i="1" s="1"/>
  <c r="CS566" i="1"/>
  <c r="CV566" i="1"/>
  <c r="U566" i="1" s="1"/>
  <c r="FR566" i="1"/>
  <c r="GL566" i="1"/>
  <c r="GN566" i="1"/>
  <c r="GO566" i="1"/>
  <c r="GV566" i="1"/>
  <c r="GX566" i="1"/>
  <c r="C567" i="1"/>
  <c r="D567" i="1"/>
  <c r="AC567" i="1"/>
  <c r="CQ567" i="1" s="1"/>
  <c r="P567" i="1" s="1"/>
  <c r="J1842" i="5" s="1"/>
  <c r="AE567" i="1"/>
  <c r="U1838" i="5" s="1"/>
  <c r="AF567" i="1"/>
  <c r="AG567" i="1"/>
  <c r="CU567" i="1" s="1"/>
  <c r="T567" i="1" s="1"/>
  <c r="AH567" i="1"/>
  <c r="CV567" i="1" s="1"/>
  <c r="U567" i="1" s="1"/>
  <c r="K1846" i="5" s="1"/>
  <c r="AI567" i="1"/>
  <c r="CW567" i="1" s="1"/>
  <c r="V567" i="1" s="1"/>
  <c r="AJ567" i="1"/>
  <c r="CT567" i="1"/>
  <c r="S567" i="1" s="1"/>
  <c r="CZ567" i="1" s="1"/>
  <c r="Y567" i="1" s="1"/>
  <c r="T1838" i="5" s="1"/>
  <c r="J1844" i="5" s="1"/>
  <c r="CX567" i="1"/>
  <c r="W567" i="1" s="1"/>
  <c r="FR567" i="1"/>
  <c r="GL567" i="1"/>
  <c r="GN567" i="1"/>
  <c r="GO567" i="1"/>
  <c r="GV567" i="1"/>
  <c r="GX567" i="1" s="1"/>
  <c r="AC568" i="1"/>
  <c r="CQ568" i="1" s="1"/>
  <c r="P568" i="1" s="1"/>
  <c r="J1848" i="5" s="1"/>
  <c r="I1849" i="5" s="1"/>
  <c r="AE568" i="1"/>
  <c r="U1848" i="5" s="1"/>
  <c r="AF568" i="1"/>
  <c r="AG568" i="1"/>
  <c r="CU568" i="1" s="1"/>
  <c r="T568" i="1" s="1"/>
  <c r="AH568" i="1"/>
  <c r="CV568" i="1" s="1"/>
  <c r="U568" i="1" s="1"/>
  <c r="AI568" i="1"/>
  <c r="CW568" i="1" s="1"/>
  <c r="V568" i="1" s="1"/>
  <c r="AJ568" i="1"/>
  <c r="CX568" i="1" s="1"/>
  <c r="W568" i="1" s="1"/>
  <c r="CT568" i="1"/>
  <c r="S568" i="1" s="1"/>
  <c r="CY568" i="1" s="1"/>
  <c r="X568" i="1" s="1"/>
  <c r="R1848" i="5" s="1"/>
  <c r="CZ568" i="1"/>
  <c r="Y568" i="1" s="1"/>
  <c r="T1848" i="5" s="1"/>
  <c r="FR568" i="1"/>
  <c r="GL568" i="1"/>
  <c r="GN568" i="1"/>
  <c r="GO568" i="1"/>
  <c r="GV568" i="1"/>
  <c r="GX568" i="1" s="1"/>
  <c r="AC569" i="1"/>
  <c r="CQ569" i="1" s="1"/>
  <c r="P569" i="1" s="1"/>
  <c r="J1850" i="5" s="1"/>
  <c r="I1851" i="5" s="1"/>
  <c r="AE569" i="1"/>
  <c r="U1850" i="5" s="1"/>
  <c r="AF569" i="1"/>
  <c r="AG569" i="1"/>
  <c r="CU569" i="1" s="1"/>
  <c r="T569" i="1" s="1"/>
  <c r="AH569" i="1"/>
  <c r="CV569" i="1" s="1"/>
  <c r="U569" i="1" s="1"/>
  <c r="AI569" i="1"/>
  <c r="CW569" i="1" s="1"/>
  <c r="V569" i="1" s="1"/>
  <c r="AJ569" i="1"/>
  <c r="CX569" i="1" s="1"/>
  <c r="W569" i="1" s="1"/>
  <c r="CT569" i="1"/>
  <c r="S569" i="1" s="1"/>
  <c r="CY569" i="1" s="1"/>
  <c r="X569" i="1" s="1"/>
  <c r="R1850" i="5" s="1"/>
  <c r="CZ569" i="1"/>
  <c r="Y569" i="1" s="1"/>
  <c r="T1850" i="5" s="1"/>
  <c r="FR569" i="1"/>
  <c r="GL569" i="1"/>
  <c r="GO569" i="1"/>
  <c r="GP569" i="1"/>
  <c r="GV569" i="1"/>
  <c r="GX569" i="1" s="1"/>
  <c r="C570" i="1"/>
  <c r="D570" i="1"/>
  <c r="AC570" i="1"/>
  <c r="AE570" i="1"/>
  <c r="CR570" i="1" s="1"/>
  <c r="Q570" i="1" s="1"/>
  <c r="J1854" i="5" s="1"/>
  <c r="AF570" i="1"/>
  <c r="AG570" i="1"/>
  <c r="CU570" i="1" s="1"/>
  <c r="T570" i="1" s="1"/>
  <c r="AH570" i="1"/>
  <c r="CV570" i="1" s="1"/>
  <c r="U570" i="1" s="1"/>
  <c r="K1861" i="5" s="1"/>
  <c r="AI570" i="1"/>
  <c r="CW570" i="1" s="1"/>
  <c r="V570" i="1" s="1"/>
  <c r="AJ570" i="1"/>
  <c r="CS570" i="1"/>
  <c r="CX570" i="1"/>
  <c r="W570" i="1" s="1"/>
  <c r="FR570" i="1"/>
  <c r="GL570" i="1"/>
  <c r="GN570" i="1"/>
  <c r="GO570" i="1"/>
  <c r="GV570" i="1"/>
  <c r="GX570" i="1" s="1"/>
  <c r="I571" i="1"/>
  <c r="AC571" i="1"/>
  <c r="CQ571" i="1" s="1"/>
  <c r="AE571" i="1"/>
  <c r="CS571" i="1" s="1"/>
  <c r="AF571" i="1"/>
  <c r="AG571" i="1"/>
  <c r="AH571" i="1"/>
  <c r="CV571" i="1" s="1"/>
  <c r="AI571" i="1"/>
  <c r="CW571" i="1" s="1"/>
  <c r="V571" i="1" s="1"/>
  <c r="AJ571" i="1"/>
  <c r="CX571" i="1" s="1"/>
  <c r="CR571" i="1"/>
  <c r="Q571" i="1" s="1"/>
  <c r="CU571" i="1"/>
  <c r="FR571" i="1"/>
  <c r="GL571" i="1"/>
  <c r="GN571" i="1"/>
  <c r="GO571" i="1"/>
  <c r="GV571" i="1"/>
  <c r="C572" i="1"/>
  <c r="D572" i="1"/>
  <c r="AC572" i="1"/>
  <c r="AE572" i="1"/>
  <c r="U1863" i="5" s="1"/>
  <c r="AF572" i="1"/>
  <c r="AG572" i="1"/>
  <c r="CU572" i="1" s="1"/>
  <c r="T572" i="1" s="1"/>
  <c r="AH572" i="1"/>
  <c r="CV572" i="1" s="1"/>
  <c r="U572" i="1" s="1"/>
  <c r="K1871" i="5" s="1"/>
  <c r="AI572" i="1"/>
  <c r="CW572" i="1" s="1"/>
  <c r="V572" i="1" s="1"/>
  <c r="AJ572" i="1"/>
  <c r="CQ572" i="1"/>
  <c r="P572" i="1" s="1"/>
  <c r="CT572" i="1"/>
  <c r="S572" i="1" s="1"/>
  <c r="CY572" i="1" s="1"/>
  <c r="X572" i="1" s="1"/>
  <c r="R1863" i="5" s="1"/>
  <c r="J1868" i="5" s="1"/>
  <c r="CX572" i="1"/>
  <c r="W572" i="1" s="1"/>
  <c r="FR572" i="1"/>
  <c r="GL572" i="1"/>
  <c r="GN572" i="1"/>
  <c r="GO572" i="1"/>
  <c r="GV572" i="1"/>
  <c r="GX572" i="1" s="1"/>
  <c r="AC573" i="1"/>
  <c r="AE573" i="1"/>
  <c r="U1873" i="5" s="1"/>
  <c r="AF573" i="1"/>
  <c r="AG573" i="1"/>
  <c r="AH573" i="1"/>
  <c r="CV573" i="1" s="1"/>
  <c r="U573" i="1" s="1"/>
  <c r="AI573" i="1"/>
  <c r="CW573" i="1" s="1"/>
  <c r="V573" i="1" s="1"/>
  <c r="AJ573" i="1"/>
  <c r="CX573" i="1" s="1"/>
  <c r="W573" i="1" s="1"/>
  <c r="CQ573" i="1"/>
  <c r="P573" i="1" s="1"/>
  <c r="CS573" i="1"/>
  <c r="CT573" i="1"/>
  <c r="S573" i="1" s="1"/>
  <c r="CZ573" i="1" s="1"/>
  <c r="Y573" i="1" s="1"/>
  <c r="T1873" i="5" s="1"/>
  <c r="CU573" i="1"/>
  <c r="T573" i="1" s="1"/>
  <c r="CY573" i="1"/>
  <c r="X573" i="1" s="1"/>
  <c r="R1873" i="5" s="1"/>
  <c r="FR573" i="1"/>
  <c r="GL573" i="1"/>
  <c r="GN573" i="1"/>
  <c r="GO573" i="1"/>
  <c r="GV573" i="1"/>
  <c r="GX573" i="1"/>
  <c r="AC574" i="1"/>
  <c r="AD574" i="1"/>
  <c r="AE574" i="1"/>
  <c r="U1875" i="5" s="1"/>
  <c r="AF574" i="1"/>
  <c r="AG574" i="1"/>
  <c r="AH574" i="1"/>
  <c r="CV574" i="1" s="1"/>
  <c r="U574" i="1" s="1"/>
  <c r="AI574" i="1"/>
  <c r="AJ574" i="1"/>
  <c r="CX574" i="1" s="1"/>
  <c r="W574" i="1" s="1"/>
  <c r="CQ574" i="1"/>
  <c r="P574" i="1" s="1"/>
  <c r="CR574" i="1"/>
  <c r="Q574" i="1" s="1"/>
  <c r="CS574" i="1"/>
  <c r="CT574" i="1"/>
  <c r="S574" i="1" s="1"/>
  <c r="CZ574" i="1" s="1"/>
  <c r="Y574" i="1" s="1"/>
  <c r="T1875" i="5" s="1"/>
  <c r="CU574" i="1"/>
  <c r="T574" i="1" s="1"/>
  <c r="CW574" i="1"/>
  <c r="V574" i="1" s="1"/>
  <c r="FR574" i="1"/>
  <c r="GL574" i="1"/>
  <c r="GO574" i="1"/>
  <c r="GP574" i="1"/>
  <c r="GV574" i="1"/>
  <c r="GX574" i="1" s="1"/>
  <c r="C575" i="1"/>
  <c r="D575" i="1"/>
  <c r="AC575" i="1"/>
  <c r="CQ575" i="1" s="1"/>
  <c r="P575" i="1" s="1"/>
  <c r="AE575" i="1"/>
  <c r="AF575" i="1"/>
  <c r="AG575" i="1"/>
  <c r="CU575" i="1" s="1"/>
  <c r="T575" i="1" s="1"/>
  <c r="AH575" i="1"/>
  <c r="CV575" i="1" s="1"/>
  <c r="U575" i="1" s="1"/>
  <c r="K1886" i="5" s="1"/>
  <c r="AI575" i="1"/>
  <c r="CW575" i="1" s="1"/>
  <c r="V575" i="1" s="1"/>
  <c r="AJ575" i="1"/>
  <c r="CX575" i="1" s="1"/>
  <c r="W575" i="1" s="1"/>
  <c r="CS575" i="1"/>
  <c r="FR575" i="1"/>
  <c r="GL575" i="1"/>
  <c r="GN575" i="1"/>
  <c r="GO575" i="1"/>
  <c r="GV575" i="1"/>
  <c r="GX575" i="1" s="1"/>
  <c r="I576" i="1"/>
  <c r="AC576" i="1"/>
  <c r="CQ576" i="1" s="1"/>
  <c r="P576" i="1" s="1"/>
  <c r="AE576" i="1"/>
  <c r="AF576" i="1"/>
  <c r="CT576" i="1" s="1"/>
  <c r="S576" i="1" s="1"/>
  <c r="AG576" i="1"/>
  <c r="AH576" i="1"/>
  <c r="CV576" i="1" s="1"/>
  <c r="U576" i="1" s="1"/>
  <c r="AI576" i="1"/>
  <c r="CW576" i="1" s="1"/>
  <c r="AJ576" i="1"/>
  <c r="CX576" i="1" s="1"/>
  <c r="W576" i="1" s="1"/>
  <c r="CR576" i="1"/>
  <c r="CU576" i="1"/>
  <c r="T576" i="1" s="1"/>
  <c r="FR576" i="1"/>
  <c r="GL576" i="1"/>
  <c r="GN576" i="1"/>
  <c r="GO576" i="1"/>
  <c r="GV576" i="1"/>
  <c r="GX576" i="1" s="1"/>
  <c r="C577" i="1"/>
  <c r="D577" i="1"/>
  <c r="AC577" i="1"/>
  <c r="AE577" i="1"/>
  <c r="CR577" i="1" s="1"/>
  <c r="Q577" i="1" s="1"/>
  <c r="J1890" i="5" s="1"/>
  <c r="AF577" i="1"/>
  <c r="CT577" i="1" s="1"/>
  <c r="S577" i="1" s="1"/>
  <c r="J1889" i="5" s="1"/>
  <c r="AG577" i="1"/>
  <c r="CU577" i="1" s="1"/>
  <c r="T577" i="1" s="1"/>
  <c r="AH577" i="1"/>
  <c r="AI577" i="1"/>
  <c r="CW577" i="1" s="1"/>
  <c r="V577" i="1" s="1"/>
  <c r="AJ577" i="1"/>
  <c r="CX577" i="1" s="1"/>
  <c r="W577" i="1" s="1"/>
  <c r="CV577" i="1"/>
  <c r="U577" i="1" s="1"/>
  <c r="K1896" i="5" s="1"/>
  <c r="FR577" i="1"/>
  <c r="GL577" i="1"/>
  <c r="GN577" i="1"/>
  <c r="GO577" i="1"/>
  <c r="GV577" i="1"/>
  <c r="GX577" i="1" s="1"/>
  <c r="AC578" i="1"/>
  <c r="AE578" i="1"/>
  <c r="CS578" i="1" s="1"/>
  <c r="AF578" i="1"/>
  <c r="CT578" i="1" s="1"/>
  <c r="S578" i="1" s="1"/>
  <c r="AG578" i="1"/>
  <c r="CU578" i="1" s="1"/>
  <c r="T578" i="1" s="1"/>
  <c r="AH578" i="1"/>
  <c r="AI578" i="1"/>
  <c r="CW578" i="1" s="1"/>
  <c r="V578" i="1" s="1"/>
  <c r="AJ578" i="1"/>
  <c r="CX578" i="1" s="1"/>
  <c r="W578" i="1" s="1"/>
  <c r="CR578" i="1"/>
  <c r="Q578" i="1" s="1"/>
  <c r="CV578" i="1"/>
  <c r="U578" i="1" s="1"/>
  <c r="FR578" i="1"/>
  <c r="GL578" i="1"/>
  <c r="GN578" i="1"/>
  <c r="GO578" i="1"/>
  <c r="GV578" i="1"/>
  <c r="GX578" i="1" s="1"/>
  <c r="AC579" i="1"/>
  <c r="AE579" i="1"/>
  <c r="AF579" i="1"/>
  <c r="AG579" i="1"/>
  <c r="CU579" i="1" s="1"/>
  <c r="T579" i="1" s="1"/>
  <c r="AH579" i="1"/>
  <c r="CV579" i="1" s="1"/>
  <c r="U579" i="1" s="1"/>
  <c r="AI579" i="1"/>
  <c r="AJ579" i="1"/>
  <c r="CR579" i="1"/>
  <c r="Q579" i="1" s="1"/>
  <c r="CT579" i="1"/>
  <c r="S579" i="1" s="1"/>
  <c r="CW579" i="1"/>
  <c r="V579" i="1" s="1"/>
  <c r="CX579" i="1"/>
  <c r="W579" i="1" s="1"/>
  <c r="FR579" i="1"/>
  <c r="GL579" i="1"/>
  <c r="GO579" i="1"/>
  <c r="GP579" i="1"/>
  <c r="GV579" i="1"/>
  <c r="GX579" i="1" s="1"/>
  <c r="C580" i="1"/>
  <c r="D580" i="1"/>
  <c r="AC580" i="1"/>
  <c r="CQ580" i="1" s="1"/>
  <c r="P580" i="1" s="1"/>
  <c r="J1906" i="5" s="1"/>
  <c r="AE580" i="1"/>
  <c r="U1902" i="5" s="1"/>
  <c r="AF580" i="1"/>
  <c r="CT580" i="1" s="1"/>
  <c r="S580" i="1" s="1"/>
  <c r="AG580" i="1"/>
  <c r="AH580" i="1"/>
  <c r="CV580" i="1" s="1"/>
  <c r="U580" i="1" s="1"/>
  <c r="K1911" i="5" s="1"/>
  <c r="AI580" i="1"/>
  <c r="CW580" i="1" s="1"/>
  <c r="V580" i="1" s="1"/>
  <c r="AJ580" i="1"/>
  <c r="CU580" i="1"/>
  <c r="T580" i="1" s="1"/>
  <c r="CX580" i="1"/>
  <c r="W580" i="1" s="1"/>
  <c r="FR580" i="1"/>
  <c r="GL580" i="1"/>
  <c r="GN580" i="1"/>
  <c r="GO580" i="1"/>
  <c r="GV580" i="1"/>
  <c r="GX580" i="1" s="1"/>
  <c r="I581" i="1"/>
  <c r="AC581" i="1"/>
  <c r="AE581" i="1"/>
  <c r="U1907" i="5" s="1"/>
  <c r="AF581" i="1"/>
  <c r="AG581" i="1"/>
  <c r="CU581" i="1" s="1"/>
  <c r="T581" i="1" s="1"/>
  <c r="AH581" i="1"/>
  <c r="CV581" i="1" s="1"/>
  <c r="AI581" i="1"/>
  <c r="CW581" i="1" s="1"/>
  <c r="V581" i="1" s="1"/>
  <c r="AJ581" i="1"/>
  <c r="CQ581" i="1"/>
  <c r="P581" i="1" s="1"/>
  <c r="CS581" i="1"/>
  <c r="CT581" i="1"/>
  <c r="CX581" i="1"/>
  <c r="W581" i="1" s="1"/>
  <c r="FR581" i="1"/>
  <c r="GL581" i="1"/>
  <c r="GN581" i="1"/>
  <c r="GO581" i="1"/>
  <c r="GV581" i="1"/>
  <c r="GX581" i="1" s="1"/>
  <c r="C582" i="1"/>
  <c r="D582" i="1"/>
  <c r="AC582" i="1"/>
  <c r="AE582" i="1"/>
  <c r="CS582" i="1" s="1"/>
  <c r="AF582" i="1"/>
  <c r="AG582" i="1"/>
  <c r="AH582" i="1"/>
  <c r="CV582" i="1" s="1"/>
  <c r="U582" i="1" s="1"/>
  <c r="K1921" i="5" s="1"/>
  <c r="AI582" i="1"/>
  <c r="CW582" i="1" s="1"/>
  <c r="V582" i="1" s="1"/>
  <c r="AJ582" i="1"/>
  <c r="CX582" i="1" s="1"/>
  <c r="W582" i="1" s="1"/>
  <c r="CR582" i="1"/>
  <c r="Q582" i="1" s="1"/>
  <c r="J1915" i="5" s="1"/>
  <c r="CU582" i="1"/>
  <c r="T582" i="1" s="1"/>
  <c r="FR582" i="1"/>
  <c r="GL582" i="1"/>
  <c r="GN582" i="1"/>
  <c r="GO582" i="1"/>
  <c r="GV582" i="1"/>
  <c r="GX582" i="1" s="1"/>
  <c r="AC583" i="1"/>
  <c r="CQ583" i="1" s="1"/>
  <c r="P583" i="1" s="1"/>
  <c r="AE583" i="1"/>
  <c r="AF583" i="1"/>
  <c r="AG583" i="1"/>
  <c r="CU583" i="1" s="1"/>
  <c r="T583" i="1" s="1"/>
  <c r="AH583" i="1"/>
  <c r="CV583" i="1" s="1"/>
  <c r="U583" i="1" s="1"/>
  <c r="AI583" i="1"/>
  <c r="CW583" i="1" s="1"/>
  <c r="V583" i="1" s="1"/>
  <c r="AJ583" i="1"/>
  <c r="CX583" i="1" s="1"/>
  <c r="W583" i="1" s="1"/>
  <c r="CS583" i="1"/>
  <c r="FR583" i="1"/>
  <c r="GL583" i="1"/>
  <c r="GN583" i="1"/>
  <c r="GO583" i="1"/>
  <c r="GV583" i="1"/>
  <c r="GX583" i="1" s="1"/>
  <c r="AC584" i="1"/>
  <c r="AE584" i="1"/>
  <c r="AF584" i="1"/>
  <c r="AG584" i="1"/>
  <c r="AH584" i="1"/>
  <c r="CV584" i="1" s="1"/>
  <c r="U584" i="1" s="1"/>
  <c r="AI584" i="1"/>
  <c r="AJ584" i="1"/>
  <c r="CX584" i="1" s="1"/>
  <c r="W584" i="1" s="1"/>
  <c r="CR584" i="1"/>
  <c r="Q584" i="1" s="1"/>
  <c r="CS584" i="1"/>
  <c r="CU584" i="1"/>
  <c r="T584" i="1" s="1"/>
  <c r="CW584" i="1"/>
  <c r="V584" i="1" s="1"/>
  <c r="FR584" i="1"/>
  <c r="GL584" i="1"/>
  <c r="GO584" i="1"/>
  <c r="GP584" i="1"/>
  <c r="GV584" i="1"/>
  <c r="GX584" i="1"/>
  <c r="C585" i="1"/>
  <c r="D585" i="1"/>
  <c r="AC585" i="1"/>
  <c r="AE585" i="1"/>
  <c r="U1927" i="5" s="1"/>
  <c r="AF585" i="1"/>
  <c r="AG585" i="1"/>
  <c r="CU585" i="1" s="1"/>
  <c r="T585" i="1" s="1"/>
  <c r="AH585" i="1"/>
  <c r="CV585" i="1" s="1"/>
  <c r="U585" i="1" s="1"/>
  <c r="K1936" i="5" s="1"/>
  <c r="AI585" i="1"/>
  <c r="CW585" i="1" s="1"/>
  <c r="V585" i="1" s="1"/>
  <c r="AJ585" i="1"/>
  <c r="CQ585" i="1"/>
  <c r="P585" i="1" s="1"/>
  <c r="CS585" i="1"/>
  <c r="CT585" i="1"/>
  <c r="S585" i="1" s="1"/>
  <c r="CY585" i="1" s="1"/>
  <c r="X585" i="1" s="1"/>
  <c r="R1927" i="5" s="1"/>
  <c r="CX585" i="1"/>
  <c r="W585" i="1" s="1"/>
  <c r="FR585" i="1"/>
  <c r="GL585" i="1"/>
  <c r="GN585" i="1"/>
  <c r="GO585" i="1"/>
  <c r="GV585" i="1"/>
  <c r="GX585" i="1" s="1"/>
  <c r="I586" i="1"/>
  <c r="AC586" i="1"/>
  <c r="AE586" i="1"/>
  <c r="CR586" i="1" s="1"/>
  <c r="Q586" i="1" s="1"/>
  <c r="AF586" i="1"/>
  <c r="AG586" i="1"/>
  <c r="CU586" i="1" s="1"/>
  <c r="AH586" i="1"/>
  <c r="CV586" i="1" s="1"/>
  <c r="U586" i="1" s="1"/>
  <c r="AI586" i="1"/>
  <c r="CW586" i="1" s="1"/>
  <c r="V586" i="1" s="1"/>
  <c r="AJ586" i="1"/>
  <c r="CS586" i="1"/>
  <c r="CX586" i="1"/>
  <c r="W586" i="1" s="1"/>
  <c r="FR586" i="1"/>
  <c r="GL586" i="1"/>
  <c r="GN586" i="1"/>
  <c r="GO586" i="1"/>
  <c r="GV586" i="1"/>
  <c r="GX586" i="1" s="1"/>
  <c r="C587" i="1"/>
  <c r="D587" i="1"/>
  <c r="AC587" i="1"/>
  <c r="CQ587" i="1" s="1"/>
  <c r="P587" i="1" s="1"/>
  <c r="J1942" i="5" s="1"/>
  <c r="AE587" i="1"/>
  <c r="U1938" i="5" s="1"/>
  <c r="AF587" i="1"/>
  <c r="CT587" i="1" s="1"/>
  <c r="S587" i="1" s="1"/>
  <c r="AG587" i="1"/>
  <c r="AH587" i="1"/>
  <c r="AI587" i="1"/>
  <c r="CW587" i="1" s="1"/>
  <c r="V587" i="1" s="1"/>
  <c r="AJ587" i="1"/>
  <c r="CX587" i="1" s="1"/>
  <c r="W587" i="1" s="1"/>
  <c r="CU587" i="1"/>
  <c r="T587" i="1" s="1"/>
  <c r="CV587" i="1"/>
  <c r="U587" i="1" s="1"/>
  <c r="K1946" i="5" s="1"/>
  <c r="FR587" i="1"/>
  <c r="GL587" i="1"/>
  <c r="GN587" i="1"/>
  <c r="GO587" i="1"/>
  <c r="GV587" i="1"/>
  <c r="GX587" i="1" s="1"/>
  <c r="AC588" i="1"/>
  <c r="AE588" i="1"/>
  <c r="U1948" i="5" s="1"/>
  <c r="AF588" i="1"/>
  <c r="AG588" i="1"/>
  <c r="CU588" i="1" s="1"/>
  <c r="T588" i="1" s="1"/>
  <c r="AH588" i="1"/>
  <c r="AI588" i="1"/>
  <c r="CW588" i="1" s="1"/>
  <c r="V588" i="1" s="1"/>
  <c r="AJ588" i="1"/>
  <c r="CX588" i="1" s="1"/>
  <c r="W588" i="1" s="1"/>
  <c r="CQ588" i="1"/>
  <c r="P588" i="1" s="1"/>
  <c r="J1948" i="5" s="1"/>
  <c r="I1949" i="5" s="1"/>
  <c r="CT588" i="1"/>
  <c r="S588" i="1" s="1"/>
  <c r="CY588" i="1" s="1"/>
  <c r="X588" i="1" s="1"/>
  <c r="R1948" i="5" s="1"/>
  <c r="CV588" i="1"/>
  <c r="U588" i="1" s="1"/>
  <c r="CZ588" i="1"/>
  <c r="Y588" i="1" s="1"/>
  <c r="T1948" i="5" s="1"/>
  <c r="FR588" i="1"/>
  <c r="GL588" i="1"/>
  <c r="GN588" i="1"/>
  <c r="GO588" i="1"/>
  <c r="GV588" i="1"/>
  <c r="GX588" i="1" s="1"/>
  <c r="AC589" i="1"/>
  <c r="AE589" i="1"/>
  <c r="U1950" i="5" s="1"/>
  <c r="AF589" i="1"/>
  <c r="AG589" i="1"/>
  <c r="CU589" i="1" s="1"/>
  <c r="T589" i="1" s="1"/>
  <c r="AH589" i="1"/>
  <c r="AI589" i="1"/>
  <c r="CW589" i="1" s="1"/>
  <c r="V589" i="1" s="1"/>
  <c r="AJ589" i="1"/>
  <c r="CQ589" i="1"/>
  <c r="P589" i="1" s="1"/>
  <c r="J1950" i="5" s="1"/>
  <c r="I1951" i="5" s="1"/>
  <c r="CV589" i="1"/>
  <c r="U589" i="1" s="1"/>
  <c r="CX589" i="1"/>
  <c r="W589" i="1" s="1"/>
  <c r="FR589" i="1"/>
  <c r="GL589" i="1"/>
  <c r="GO589" i="1"/>
  <c r="GP589" i="1"/>
  <c r="GV589" i="1"/>
  <c r="GX589" i="1" s="1"/>
  <c r="C590" i="1"/>
  <c r="D590" i="1"/>
  <c r="AC590" i="1"/>
  <c r="AE590" i="1"/>
  <c r="AF590" i="1"/>
  <c r="AG590" i="1"/>
  <c r="CU590" i="1" s="1"/>
  <c r="T590" i="1" s="1"/>
  <c r="AH590" i="1"/>
  <c r="AI590" i="1"/>
  <c r="AJ590" i="1"/>
  <c r="CX590" i="1" s="1"/>
  <c r="W590" i="1" s="1"/>
  <c r="CR590" i="1"/>
  <c r="Q590" i="1" s="1"/>
  <c r="J1954" i="5" s="1"/>
  <c r="CT590" i="1"/>
  <c r="S590" i="1" s="1"/>
  <c r="J1953" i="5" s="1"/>
  <c r="CV590" i="1"/>
  <c r="U590" i="1" s="1"/>
  <c r="K1961" i="5" s="1"/>
  <c r="CW590" i="1"/>
  <c r="V590" i="1" s="1"/>
  <c r="FR590" i="1"/>
  <c r="GL590" i="1"/>
  <c r="GN590" i="1"/>
  <c r="GO590" i="1"/>
  <c r="GV590" i="1"/>
  <c r="GX590" i="1" s="1"/>
  <c r="I591" i="1"/>
  <c r="AC591" i="1"/>
  <c r="AE591" i="1"/>
  <c r="AF591" i="1"/>
  <c r="AG591" i="1"/>
  <c r="CU591" i="1" s="1"/>
  <c r="AH591" i="1"/>
  <c r="AI591" i="1"/>
  <c r="CW591" i="1" s="1"/>
  <c r="V591" i="1" s="1"/>
  <c r="AJ591" i="1"/>
  <c r="CX591" i="1" s="1"/>
  <c r="CQ591" i="1"/>
  <c r="P591" i="1" s="1"/>
  <c r="CS591" i="1"/>
  <c r="CV591" i="1"/>
  <c r="U591" i="1" s="1"/>
  <c r="FR591" i="1"/>
  <c r="GL591" i="1"/>
  <c r="GN591" i="1"/>
  <c r="GO591" i="1"/>
  <c r="GV591" i="1"/>
  <c r="C592" i="1"/>
  <c r="D592" i="1"/>
  <c r="AC592" i="1"/>
  <c r="AE592" i="1"/>
  <c r="U1963" i="5" s="1"/>
  <c r="AF592" i="1"/>
  <c r="AG592" i="1"/>
  <c r="AH592" i="1"/>
  <c r="CV592" i="1" s="1"/>
  <c r="U592" i="1" s="1"/>
  <c r="K1971" i="5" s="1"/>
  <c r="AI592" i="1"/>
  <c r="CW592" i="1" s="1"/>
  <c r="V592" i="1" s="1"/>
  <c r="AJ592" i="1"/>
  <c r="CQ592" i="1"/>
  <c r="P592" i="1" s="1"/>
  <c r="J1967" i="5" s="1"/>
  <c r="CS592" i="1"/>
  <c r="CT592" i="1"/>
  <c r="S592" i="1" s="1"/>
  <c r="CY592" i="1" s="1"/>
  <c r="X592" i="1" s="1"/>
  <c r="R1963" i="5" s="1"/>
  <c r="J1968" i="5" s="1"/>
  <c r="CU592" i="1"/>
  <c r="T592" i="1" s="1"/>
  <c r="CX592" i="1"/>
  <c r="W592" i="1" s="1"/>
  <c r="FR592" i="1"/>
  <c r="GL592" i="1"/>
  <c r="GN592" i="1"/>
  <c r="GO592" i="1"/>
  <c r="GV592" i="1"/>
  <c r="GX592" i="1" s="1"/>
  <c r="AC593" i="1"/>
  <c r="AE593" i="1"/>
  <c r="U1973" i="5" s="1"/>
  <c r="AF593" i="1"/>
  <c r="AG593" i="1"/>
  <c r="AH593" i="1"/>
  <c r="CV593" i="1" s="1"/>
  <c r="U593" i="1" s="1"/>
  <c r="AI593" i="1"/>
  <c r="CW593" i="1" s="1"/>
  <c r="V593" i="1" s="1"/>
  <c r="AJ593" i="1"/>
  <c r="CQ593" i="1"/>
  <c r="P593" i="1" s="1"/>
  <c r="J1973" i="5" s="1"/>
  <c r="I1974" i="5" s="1"/>
  <c r="CS593" i="1"/>
  <c r="CT593" i="1"/>
  <c r="S593" i="1" s="1"/>
  <c r="CZ593" i="1" s="1"/>
  <c r="Y593" i="1" s="1"/>
  <c r="T1973" i="5" s="1"/>
  <c r="CU593" i="1"/>
  <c r="T593" i="1" s="1"/>
  <c r="CX593" i="1"/>
  <c r="W593" i="1" s="1"/>
  <c r="CY593" i="1"/>
  <c r="X593" i="1" s="1"/>
  <c r="R1973" i="5" s="1"/>
  <c r="FR593" i="1"/>
  <c r="GL593" i="1"/>
  <c r="GN593" i="1"/>
  <c r="GO593" i="1"/>
  <c r="GV593" i="1"/>
  <c r="GX593" i="1" s="1"/>
  <c r="AC594" i="1"/>
  <c r="AE594" i="1"/>
  <c r="U1975" i="5" s="1"/>
  <c r="AF594" i="1"/>
  <c r="AG594" i="1"/>
  <c r="AH594" i="1"/>
  <c r="CV594" i="1" s="1"/>
  <c r="U594" i="1" s="1"/>
  <c r="AI594" i="1"/>
  <c r="AJ594" i="1"/>
  <c r="CX594" i="1" s="1"/>
  <c r="W594" i="1" s="1"/>
  <c r="CQ594" i="1"/>
  <c r="P594" i="1" s="1"/>
  <c r="CR594" i="1"/>
  <c r="Q594" i="1" s="1"/>
  <c r="CS594" i="1"/>
  <c r="CT594" i="1"/>
  <c r="S594" i="1" s="1"/>
  <c r="CZ594" i="1" s="1"/>
  <c r="Y594" i="1" s="1"/>
  <c r="T1975" i="5" s="1"/>
  <c r="CU594" i="1"/>
  <c r="T594" i="1" s="1"/>
  <c r="CW594" i="1"/>
  <c r="V594" i="1" s="1"/>
  <c r="CY594" i="1"/>
  <c r="X594" i="1" s="1"/>
  <c r="R1975" i="5" s="1"/>
  <c r="FR594" i="1"/>
  <c r="GL594" i="1"/>
  <c r="GO594" i="1"/>
  <c r="GP594" i="1"/>
  <c r="GV594" i="1"/>
  <c r="GX594" i="1" s="1"/>
  <c r="C595" i="1"/>
  <c r="D595" i="1"/>
  <c r="AC595" i="1"/>
  <c r="CQ595" i="1" s="1"/>
  <c r="P595" i="1" s="1"/>
  <c r="J1981" i="5" s="1"/>
  <c r="AE595" i="1"/>
  <c r="AF595" i="1"/>
  <c r="AG595" i="1"/>
  <c r="AH595" i="1"/>
  <c r="CV595" i="1" s="1"/>
  <c r="U595" i="1" s="1"/>
  <c r="K1986" i="5" s="1"/>
  <c r="AI595" i="1"/>
  <c r="AJ595" i="1"/>
  <c r="CX595" i="1" s="1"/>
  <c r="W595" i="1" s="1"/>
  <c r="CR595" i="1"/>
  <c r="Q595" i="1" s="1"/>
  <c r="J1979" i="5" s="1"/>
  <c r="CS595" i="1"/>
  <c r="CU595" i="1"/>
  <c r="T595" i="1" s="1"/>
  <c r="CW595" i="1"/>
  <c r="V595" i="1" s="1"/>
  <c r="FR595" i="1"/>
  <c r="GL595" i="1"/>
  <c r="GN595" i="1"/>
  <c r="GO595" i="1"/>
  <c r="GV595" i="1"/>
  <c r="GX595" i="1"/>
  <c r="I596" i="1"/>
  <c r="AC596" i="1"/>
  <c r="AE596" i="1"/>
  <c r="U1982" i="5" s="1"/>
  <c r="AF596" i="1"/>
  <c r="CT596" i="1" s="1"/>
  <c r="S596" i="1" s="1"/>
  <c r="AG596" i="1"/>
  <c r="AH596" i="1"/>
  <c r="AI596" i="1"/>
  <c r="CW596" i="1" s="1"/>
  <c r="V596" i="1" s="1"/>
  <c r="AJ596" i="1"/>
  <c r="CQ596" i="1"/>
  <c r="P596" i="1" s="1"/>
  <c r="CU596" i="1"/>
  <c r="T596" i="1" s="1"/>
  <c r="CV596" i="1"/>
  <c r="U596" i="1" s="1"/>
  <c r="CX596" i="1"/>
  <c r="W596" i="1" s="1"/>
  <c r="FR596" i="1"/>
  <c r="GL596" i="1"/>
  <c r="GN596" i="1"/>
  <c r="GO596" i="1"/>
  <c r="GV596" i="1"/>
  <c r="GX596" i="1" s="1"/>
  <c r="C597" i="1"/>
  <c r="D597" i="1"/>
  <c r="AC597" i="1"/>
  <c r="AE597" i="1"/>
  <c r="CR597" i="1" s="1"/>
  <c r="Q597" i="1" s="1"/>
  <c r="J1990" i="5" s="1"/>
  <c r="AF597" i="1"/>
  <c r="AG597" i="1"/>
  <c r="CU597" i="1" s="1"/>
  <c r="T597" i="1" s="1"/>
  <c r="AH597" i="1"/>
  <c r="AI597" i="1"/>
  <c r="CW597" i="1" s="1"/>
  <c r="V597" i="1" s="1"/>
  <c r="AJ597" i="1"/>
  <c r="CX597" i="1" s="1"/>
  <c r="W597" i="1" s="1"/>
  <c r="CT597" i="1"/>
  <c r="S597" i="1" s="1"/>
  <c r="J1989" i="5" s="1"/>
  <c r="CV597" i="1"/>
  <c r="U597" i="1" s="1"/>
  <c r="K1996" i="5" s="1"/>
  <c r="FR597" i="1"/>
  <c r="GL597" i="1"/>
  <c r="GN597" i="1"/>
  <c r="GO597" i="1"/>
  <c r="GV597" i="1"/>
  <c r="GX597" i="1" s="1"/>
  <c r="AC598" i="1"/>
  <c r="AE598" i="1"/>
  <c r="CS598" i="1" s="1"/>
  <c r="AF598" i="1"/>
  <c r="CT598" i="1" s="1"/>
  <c r="S598" i="1" s="1"/>
  <c r="AG598" i="1"/>
  <c r="CU598" i="1" s="1"/>
  <c r="T598" i="1" s="1"/>
  <c r="AH598" i="1"/>
  <c r="AI598" i="1"/>
  <c r="CW598" i="1" s="1"/>
  <c r="V598" i="1" s="1"/>
  <c r="AJ598" i="1"/>
  <c r="CX598" i="1" s="1"/>
  <c r="W598" i="1" s="1"/>
  <c r="CR598" i="1"/>
  <c r="Q598" i="1" s="1"/>
  <c r="CV598" i="1"/>
  <c r="U598" i="1" s="1"/>
  <c r="FR598" i="1"/>
  <c r="GL598" i="1"/>
  <c r="GN598" i="1"/>
  <c r="GO598" i="1"/>
  <c r="GV598" i="1"/>
  <c r="GX598" i="1" s="1"/>
  <c r="AC599" i="1"/>
  <c r="AE599" i="1"/>
  <c r="AF599" i="1"/>
  <c r="AG599" i="1"/>
  <c r="CU599" i="1" s="1"/>
  <c r="T599" i="1" s="1"/>
  <c r="AH599" i="1"/>
  <c r="CV599" i="1" s="1"/>
  <c r="U599" i="1" s="1"/>
  <c r="AI599" i="1"/>
  <c r="AJ599" i="1"/>
  <c r="CR599" i="1"/>
  <c r="Q599" i="1" s="1"/>
  <c r="CT599" i="1"/>
  <c r="S599" i="1" s="1"/>
  <c r="CW599" i="1"/>
  <c r="V599" i="1" s="1"/>
  <c r="CX599" i="1"/>
  <c r="W599" i="1" s="1"/>
  <c r="FR599" i="1"/>
  <c r="GL599" i="1"/>
  <c r="GO599" i="1"/>
  <c r="GP599" i="1"/>
  <c r="GV599" i="1"/>
  <c r="GX599" i="1" s="1"/>
  <c r="C600" i="1"/>
  <c r="D600" i="1"/>
  <c r="AC600" i="1"/>
  <c r="AE600" i="1"/>
  <c r="U2002" i="5" s="1"/>
  <c r="AF600" i="1"/>
  <c r="AG600" i="1"/>
  <c r="CU600" i="1" s="1"/>
  <c r="T600" i="1" s="1"/>
  <c r="AH600" i="1"/>
  <c r="AI600" i="1"/>
  <c r="CW600" i="1" s="1"/>
  <c r="V600" i="1" s="1"/>
  <c r="AJ600" i="1"/>
  <c r="CX600" i="1" s="1"/>
  <c r="W600" i="1" s="1"/>
  <c r="CQ600" i="1"/>
  <c r="P600" i="1" s="1"/>
  <c r="J2006" i="5" s="1"/>
  <c r="CT600" i="1"/>
  <c r="S600" i="1" s="1"/>
  <c r="CV600" i="1"/>
  <c r="U600" i="1" s="1"/>
  <c r="K2011" i="5" s="1"/>
  <c r="CZ600" i="1"/>
  <c r="Y600" i="1" s="1"/>
  <c r="T2002" i="5" s="1"/>
  <c r="FR600" i="1"/>
  <c r="GL600" i="1"/>
  <c r="GN600" i="1"/>
  <c r="GO600" i="1"/>
  <c r="GV600" i="1"/>
  <c r="GX600" i="1" s="1"/>
  <c r="I601" i="1"/>
  <c r="AC601" i="1"/>
  <c r="AE601" i="1"/>
  <c r="AD601" i="1" s="1"/>
  <c r="AF601" i="1"/>
  <c r="AG601" i="1"/>
  <c r="AH601" i="1"/>
  <c r="CV601" i="1" s="1"/>
  <c r="U601" i="1" s="1"/>
  <c r="AI601" i="1"/>
  <c r="AJ601" i="1"/>
  <c r="CX601" i="1" s="1"/>
  <c r="W601" i="1" s="1"/>
  <c r="CQ601" i="1"/>
  <c r="CR601" i="1"/>
  <c r="Q601" i="1" s="1"/>
  <c r="CS601" i="1"/>
  <c r="CT601" i="1"/>
  <c r="S601" i="1" s="1"/>
  <c r="CZ601" i="1" s="1"/>
  <c r="Y601" i="1" s="1"/>
  <c r="T2007" i="5" s="1"/>
  <c r="CU601" i="1"/>
  <c r="CW601" i="1"/>
  <c r="V601" i="1" s="1"/>
  <c r="FR601" i="1"/>
  <c r="GL601" i="1"/>
  <c r="GN601" i="1"/>
  <c r="GO601" i="1"/>
  <c r="GV601" i="1"/>
  <c r="GX601" i="1" s="1"/>
  <c r="C602" i="1"/>
  <c r="D602" i="1"/>
  <c r="AC602" i="1"/>
  <c r="CQ602" i="1" s="1"/>
  <c r="P602" i="1" s="1"/>
  <c r="J2017" i="5" s="1"/>
  <c r="AE602" i="1"/>
  <c r="AF602" i="1"/>
  <c r="AG602" i="1"/>
  <c r="AH602" i="1"/>
  <c r="CV602" i="1" s="1"/>
  <c r="U602" i="1" s="1"/>
  <c r="K2021" i="5" s="1"/>
  <c r="AI602" i="1"/>
  <c r="AJ602" i="1"/>
  <c r="CX602" i="1" s="1"/>
  <c r="W602" i="1" s="1"/>
  <c r="CR602" i="1"/>
  <c r="Q602" i="1" s="1"/>
  <c r="J2015" i="5" s="1"/>
  <c r="CS602" i="1"/>
  <c r="CU602" i="1"/>
  <c r="T602" i="1" s="1"/>
  <c r="CW602" i="1"/>
  <c r="V602" i="1" s="1"/>
  <c r="FR602" i="1"/>
  <c r="GL602" i="1"/>
  <c r="GN602" i="1"/>
  <c r="GO602" i="1"/>
  <c r="GV602" i="1"/>
  <c r="GX602" i="1" s="1"/>
  <c r="AC603" i="1"/>
  <c r="CQ603" i="1" s="1"/>
  <c r="P603" i="1" s="1"/>
  <c r="J2023" i="5" s="1"/>
  <c r="I2024" i="5" s="1"/>
  <c r="AE603" i="1"/>
  <c r="AF603" i="1"/>
  <c r="AG603" i="1"/>
  <c r="AH603" i="1"/>
  <c r="CV603" i="1" s="1"/>
  <c r="U603" i="1" s="1"/>
  <c r="AI603" i="1"/>
  <c r="AJ603" i="1"/>
  <c r="CX603" i="1" s="1"/>
  <c r="W603" i="1" s="1"/>
  <c r="CR603" i="1"/>
  <c r="Q603" i="1" s="1"/>
  <c r="CS603" i="1"/>
  <c r="CU603" i="1"/>
  <c r="T603" i="1" s="1"/>
  <c r="CW603" i="1"/>
  <c r="V603" i="1" s="1"/>
  <c r="FR603" i="1"/>
  <c r="GL603" i="1"/>
  <c r="GN603" i="1"/>
  <c r="GO603" i="1"/>
  <c r="GV603" i="1"/>
  <c r="GX603" i="1"/>
  <c r="AC604" i="1"/>
  <c r="AE604" i="1"/>
  <c r="CR604" i="1" s="1"/>
  <c r="Q604" i="1" s="1"/>
  <c r="AF604" i="1"/>
  <c r="AG604" i="1"/>
  <c r="CU604" i="1" s="1"/>
  <c r="T604" i="1" s="1"/>
  <c r="AH604" i="1"/>
  <c r="AI604" i="1"/>
  <c r="CW604" i="1" s="1"/>
  <c r="V604" i="1" s="1"/>
  <c r="AJ604" i="1"/>
  <c r="CX604" i="1" s="1"/>
  <c r="W604" i="1" s="1"/>
  <c r="CQ604" i="1"/>
  <c r="P604" i="1" s="1"/>
  <c r="J2025" i="5" s="1"/>
  <c r="I2026" i="5" s="1"/>
  <c r="CV604" i="1"/>
  <c r="U604" i="1" s="1"/>
  <c r="FR604" i="1"/>
  <c r="GL604" i="1"/>
  <c r="GO604" i="1"/>
  <c r="GP604" i="1"/>
  <c r="GV604" i="1"/>
  <c r="GX604" i="1" s="1"/>
  <c r="C605" i="1"/>
  <c r="D605" i="1"/>
  <c r="P605" i="1"/>
  <c r="J2031" i="5" s="1"/>
  <c r="AC605" i="1"/>
  <c r="AD605" i="1"/>
  <c r="AE605" i="1"/>
  <c r="U2027" i="5" s="1"/>
  <c r="AF605" i="1"/>
  <c r="AG605" i="1"/>
  <c r="AH605" i="1"/>
  <c r="CV605" i="1" s="1"/>
  <c r="U605" i="1" s="1"/>
  <c r="K2036" i="5" s="1"/>
  <c r="AI605" i="1"/>
  <c r="AJ605" i="1"/>
  <c r="CX605" i="1" s="1"/>
  <c r="W605" i="1" s="1"/>
  <c r="CQ605" i="1"/>
  <c r="CR605" i="1"/>
  <c r="Q605" i="1" s="1"/>
  <c r="J2029" i="5" s="1"/>
  <c r="CS605" i="1"/>
  <c r="CT605" i="1"/>
  <c r="S605" i="1" s="1"/>
  <c r="CY605" i="1" s="1"/>
  <c r="X605" i="1" s="1"/>
  <c r="R2027" i="5" s="1"/>
  <c r="CU605" i="1"/>
  <c r="T605" i="1" s="1"/>
  <c r="CW605" i="1"/>
  <c r="V605" i="1" s="1"/>
  <c r="FR605" i="1"/>
  <c r="GL605" i="1"/>
  <c r="GN605" i="1"/>
  <c r="GO605" i="1"/>
  <c r="GV605" i="1"/>
  <c r="GX605" i="1" s="1"/>
  <c r="I606" i="1"/>
  <c r="AC606" i="1"/>
  <c r="AE606" i="1"/>
  <c r="CR606" i="1" s="1"/>
  <c r="Q606" i="1" s="1"/>
  <c r="AF606" i="1"/>
  <c r="AG606" i="1"/>
  <c r="CU606" i="1" s="1"/>
  <c r="T606" i="1" s="1"/>
  <c r="AH606" i="1"/>
  <c r="CV606" i="1" s="1"/>
  <c r="AI606" i="1"/>
  <c r="CW606" i="1" s="1"/>
  <c r="V606" i="1" s="1"/>
  <c r="AJ606" i="1"/>
  <c r="CS606" i="1"/>
  <c r="CX606" i="1"/>
  <c r="FR606" i="1"/>
  <c r="GL606" i="1"/>
  <c r="GN606" i="1"/>
  <c r="GO606" i="1"/>
  <c r="GV606" i="1"/>
  <c r="GX606" i="1" s="1"/>
  <c r="C607" i="1"/>
  <c r="D607" i="1"/>
  <c r="AC607" i="1"/>
  <c r="AE607" i="1"/>
  <c r="U2038" i="5" s="1"/>
  <c r="AF607" i="1"/>
  <c r="AG607" i="1"/>
  <c r="CU607" i="1" s="1"/>
  <c r="T607" i="1" s="1"/>
  <c r="AH607" i="1"/>
  <c r="AI607" i="1"/>
  <c r="CW607" i="1" s="1"/>
  <c r="V607" i="1" s="1"/>
  <c r="AJ607" i="1"/>
  <c r="CX607" i="1" s="1"/>
  <c r="W607" i="1" s="1"/>
  <c r="CQ607" i="1"/>
  <c r="P607" i="1" s="1"/>
  <c r="J2042" i="5" s="1"/>
  <c r="CT607" i="1"/>
  <c r="S607" i="1" s="1"/>
  <c r="CV607" i="1"/>
  <c r="U607" i="1" s="1"/>
  <c r="K2046" i="5" s="1"/>
  <c r="CZ607" i="1"/>
  <c r="Y607" i="1" s="1"/>
  <c r="T2038" i="5" s="1"/>
  <c r="J2044" i="5" s="1"/>
  <c r="FR607" i="1"/>
  <c r="GL607" i="1"/>
  <c r="GN607" i="1"/>
  <c r="GO607" i="1"/>
  <c r="GV607" i="1"/>
  <c r="GX607" i="1" s="1"/>
  <c r="AC608" i="1"/>
  <c r="AE608" i="1"/>
  <c r="U2048" i="5" s="1"/>
  <c r="AF608" i="1"/>
  <c r="CT608" i="1" s="1"/>
  <c r="S608" i="1" s="1"/>
  <c r="AG608" i="1"/>
  <c r="CU608" i="1" s="1"/>
  <c r="T608" i="1" s="1"/>
  <c r="AH608" i="1"/>
  <c r="AI608" i="1"/>
  <c r="CW608" i="1" s="1"/>
  <c r="V608" i="1" s="1"/>
  <c r="AJ608" i="1"/>
  <c r="CQ608" i="1"/>
  <c r="P608" i="1" s="1"/>
  <c r="J2048" i="5" s="1"/>
  <c r="I2049" i="5" s="1"/>
  <c r="CV608" i="1"/>
  <c r="U608" i="1" s="1"/>
  <c r="CX608" i="1"/>
  <c r="W608" i="1" s="1"/>
  <c r="FR608" i="1"/>
  <c r="GL608" i="1"/>
  <c r="GN608" i="1"/>
  <c r="GO608" i="1"/>
  <c r="GV608" i="1"/>
  <c r="GX608" i="1" s="1"/>
  <c r="AC609" i="1"/>
  <c r="CQ609" i="1" s="1"/>
  <c r="P609" i="1" s="1"/>
  <c r="J2050" i="5" s="1"/>
  <c r="I2051" i="5" s="1"/>
  <c r="AE609" i="1"/>
  <c r="U2050" i="5" s="1"/>
  <c r="AF609" i="1"/>
  <c r="CT609" i="1" s="1"/>
  <c r="S609" i="1" s="1"/>
  <c r="AG609" i="1"/>
  <c r="CU609" i="1" s="1"/>
  <c r="T609" i="1" s="1"/>
  <c r="AH609" i="1"/>
  <c r="CV609" i="1" s="1"/>
  <c r="U609" i="1" s="1"/>
  <c r="AI609" i="1"/>
  <c r="CW609" i="1" s="1"/>
  <c r="V609" i="1" s="1"/>
  <c r="AJ609" i="1"/>
  <c r="CX609" i="1" s="1"/>
  <c r="W609" i="1" s="1"/>
  <c r="CR609" i="1"/>
  <c r="Q609" i="1" s="1"/>
  <c r="FR609" i="1"/>
  <c r="GL609" i="1"/>
  <c r="GO609" i="1"/>
  <c r="GP609" i="1"/>
  <c r="GV609" i="1"/>
  <c r="GX609" i="1" s="1"/>
  <c r="C610" i="1"/>
  <c r="D610" i="1"/>
  <c r="AC610" i="1"/>
  <c r="AE610" i="1"/>
  <c r="CR610" i="1" s="1"/>
  <c r="Q610" i="1" s="1"/>
  <c r="J2054" i="5" s="1"/>
  <c r="AF610" i="1"/>
  <c r="AG610" i="1"/>
  <c r="CU610" i="1" s="1"/>
  <c r="T610" i="1" s="1"/>
  <c r="AH610" i="1"/>
  <c r="CV610" i="1" s="1"/>
  <c r="U610" i="1" s="1"/>
  <c r="K2061" i="5" s="1"/>
  <c r="AI610" i="1"/>
  <c r="CW610" i="1" s="1"/>
  <c r="V610" i="1" s="1"/>
  <c r="AJ610" i="1"/>
  <c r="CS610" i="1"/>
  <c r="CX610" i="1"/>
  <c r="W610" i="1" s="1"/>
  <c r="FR610" i="1"/>
  <c r="GL610" i="1"/>
  <c r="GN610" i="1"/>
  <c r="GO610" i="1"/>
  <c r="GV610" i="1"/>
  <c r="GX610" i="1" s="1"/>
  <c r="I611" i="1"/>
  <c r="AC611" i="1"/>
  <c r="CQ611" i="1" s="1"/>
  <c r="AE611" i="1"/>
  <c r="AF611" i="1"/>
  <c r="AG611" i="1"/>
  <c r="AH611" i="1"/>
  <c r="CV611" i="1" s="1"/>
  <c r="AI611" i="1"/>
  <c r="AJ611" i="1"/>
  <c r="CX611" i="1" s="1"/>
  <c r="W611" i="1" s="1"/>
  <c r="CR611" i="1"/>
  <c r="CS611" i="1"/>
  <c r="CU611" i="1"/>
  <c r="T611" i="1" s="1"/>
  <c r="CW611" i="1"/>
  <c r="V611" i="1" s="1"/>
  <c r="FR611" i="1"/>
  <c r="GL611" i="1"/>
  <c r="GN611" i="1"/>
  <c r="GO611" i="1"/>
  <c r="GV611" i="1"/>
  <c r="GX611" i="1"/>
  <c r="C612" i="1"/>
  <c r="D612" i="1"/>
  <c r="AC612" i="1"/>
  <c r="AE612" i="1"/>
  <c r="U2063" i="5" s="1"/>
  <c r="AF612" i="1"/>
  <c r="AG612" i="1"/>
  <c r="CU612" i="1" s="1"/>
  <c r="T612" i="1" s="1"/>
  <c r="AH612" i="1"/>
  <c r="CV612" i="1" s="1"/>
  <c r="U612" i="1" s="1"/>
  <c r="K2071" i="5" s="1"/>
  <c r="AI612" i="1"/>
  <c r="CW612" i="1" s="1"/>
  <c r="V612" i="1" s="1"/>
  <c r="AJ612" i="1"/>
  <c r="CQ612" i="1"/>
  <c r="P612" i="1" s="1"/>
  <c r="CT612" i="1"/>
  <c r="S612" i="1" s="1"/>
  <c r="CY612" i="1" s="1"/>
  <c r="X612" i="1" s="1"/>
  <c r="R2063" i="5" s="1"/>
  <c r="J2068" i="5" s="1"/>
  <c r="CX612" i="1"/>
  <c r="W612" i="1" s="1"/>
  <c r="FR612" i="1"/>
  <c r="GL612" i="1"/>
  <c r="GN612" i="1"/>
  <c r="GO612" i="1"/>
  <c r="GV612" i="1"/>
  <c r="GX612" i="1" s="1"/>
  <c r="AC613" i="1"/>
  <c r="AE613" i="1"/>
  <c r="U2073" i="5" s="1"/>
  <c r="AF613" i="1"/>
  <c r="AG613" i="1"/>
  <c r="CU613" i="1" s="1"/>
  <c r="T613" i="1" s="1"/>
  <c r="AH613" i="1"/>
  <c r="CV613" i="1" s="1"/>
  <c r="U613" i="1" s="1"/>
  <c r="AI613" i="1"/>
  <c r="CW613" i="1" s="1"/>
  <c r="V613" i="1" s="1"/>
  <c r="AJ613" i="1"/>
  <c r="CQ613" i="1"/>
  <c r="P613" i="1" s="1"/>
  <c r="CT613" i="1"/>
  <c r="S613" i="1" s="1"/>
  <c r="CZ613" i="1" s="1"/>
  <c r="Y613" i="1" s="1"/>
  <c r="T2073" i="5" s="1"/>
  <c r="CX613" i="1"/>
  <c r="W613" i="1" s="1"/>
  <c r="FR613" i="1"/>
  <c r="GL613" i="1"/>
  <c r="GN613" i="1"/>
  <c r="GO613" i="1"/>
  <c r="GV613" i="1"/>
  <c r="GX613" i="1" s="1"/>
  <c r="AC614" i="1"/>
  <c r="CQ614" i="1" s="1"/>
  <c r="P614" i="1" s="1"/>
  <c r="AE614" i="1"/>
  <c r="U2075" i="5" s="1"/>
  <c r="AF614" i="1"/>
  <c r="CT614" i="1" s="1"/>
  <c r="S614" i="1" s="1"/>
  <c r="AG614" i="1"/>
  <c r="AH614" i="1"/>
  <c r="CV614" i="1" s="1"/>
  <c r="U614" i="1" s="1"/>
  <c r="AI614" i="1"/>
  <c r="CW614" i="1" s="1"/>
  <c r="V614" i="1" s="1"/>
  <c r="AJ614" i="1"/>
  <c r="CX614" i="1" s="1"/>
  <c r="W614" i="1" s="1"/>
  <c r="CS614" i="1"/>
  <c r="CU614" i="1"/>
  <c r="T614" i="1" s="1"/>
  <c r="FR614" i="1"/>
  <c r="GL614" i="1"/>
  <c r="GN614" i="1"/>
  <c r="GO614" i="1"/>
  <c r="GV614" i="1"/>
  <c r="GX614" i="1" s="1"/>
  <c r="C615" i="1"/>
  <c r="D615" i="1"/>
  <c r="AC615" i="1"/>
  <c r="CQ615" i="1" s="1"/>
  <c r="P615" i="1" s="1"/>
  <c r="J2081" i="5" s="1"/>
  <c r="AE615" i="1"/>
  <c r="CR615" i="1" s="1"/>
  <c r="Q615" i="1" s="1"/>
  <c r="J2079" i="5" s="1"/>
  <c r="AF615" i="1"/>
  <c r="AG615" i="1"/>
  <c r="CU615" i="1" s="1"/>
  <c r="T615" i="1" s="1"/>
  <c r="AH615" i="1"/>
  <c r="CV615" i="1" s="1"/>
  <c r="U615" i="1" s="1"/>
  <c r="K2086" i="5" s="1"/>
  <c r="AI615" i="1"/>
  <c r="CW615" i="1" s="1"/>
  <c r="V615" i="1" s="1"/>
  <c r="AJ615" i="1"/>
  <c r="CX615" i="1" s="1"/>
  <c r="W615" i="1" s="1"/>
  <c r="CS615" i="1"/>
  <c r="FR615" i="1"/>
  <c r="GL615" i="1"/>
  <c r="GN615" i="1"/>
  <c r="GO615" i="1"/>
  <c r="GV615" i="1"/>
  <c r="GX615" i="1" s="1"/>
  <c r="I616" i="1"/>
  <c r="AC616" i="1"/>
  <c r="CQ616" i="1" s="1"/>
  <c r="P616" i="1" s="1"/>
  <c r="AE616" i="1"/>
  <c r="AF616" i="1"/>
  <c r="CT616" i="1" s="1"/>
  <c r="S616" i="1" s="1"/>
  <c r="AG616" i="1"/>
  <c r="AH616" i="1"/>
  <c r="CV616" i="1" s="1"/>
  <c r="U616" i="1" s="1"/>
  <c r="AI616" i="1"/>
  <c r="CW616" i="1" s="1"/>
  <c r="AJ616" i="1"/>
  <c r="CX616" i="1" s="1"/>
  <c r="W616" i="1" s="1"/>
  <c r="CU616" i="1"/>
  <c r="FR616" i="1"/>
  <c r="GL616" i="1"/>
  <c r="GN616" i="1"/>
  <c r="GO616" i="1"/>
  <c r="GV616" i="1"/>
  <c r="C617" i="1"/>
  <c r="D617" i="1"/>
  <c r="AC617" i="1"/>
  <c r="AE617" i="1"/>
  <c r="CR617" i="1" s="1"/>
  <c r="Q617" i="1" s="1"/>
  <c r="J2090" i="5" s="1"/>
  <c r="AF617" i="1"/>
  <c r="AG617" i="1"/>
  <c r="CU617" i="1" s="1"/>
  <c r="T617" i="1" s="1"/>
  <c r="AH617" i="1"/>
  <c r="CV617" i="1" s="1"/>
  <c r="U617" i="1" s="1"/>
  <c r="K2096" i="5" s="1"/>
  <c r="AI617" i="1"/>
  <c r="CW617" i="1" s="1"/>
  <c r="V617" i="1" s="1"/>
  <c r="AJ617" i="1"/>
  <c r="CS617" i="1"/>
  <c r="CX617" i="1"/>
  <c r="W617" i="1" s="1"/>
  <c r="FR617" i="1"/>
  <c r="GL617" i="1"/>
  <c r="GN617" i="1"/>
  <c r="GO617" i="1"/>
  <c r="GV617" i="1"/>
  <c r="GX617" i="1" s="1"/>
  <c r="AC618" i="1"/>
  <c r="AE618" i="1"/>
  <c r="CR618" i="1" s="1"/>
  <c r="Q618" i="1" s="1"/>
  <c r="AF618" i="1"/>
  <c r="CT618" i="1" s="1"/>
  <c r="S618" i="1" s="1"/>
  <c r="AG618" i="1"/>
  <c r="CU618" i="1" s="1"/>
  <c r="T618" i="1" s="1"/>
  <c r="AH618" i="1"/>
  <c r="AI618" i="1"/>
  <c r="CW618" i="1" s="1"/>
  <c r="V618" i="1" s="1"/>
  <c r="AJ618" i="1"/>
  <c r="CX618" i="1" s="1"/>
  <c r="W618" i="1" s="1"/>
  <c r="CV618" i="1"/>
  <c r="U618" i="1" s="1"/>
  <c r="FR618" i="1"/>
  <c r="GL618" i="1"/>
  <c r="GN618" i="1"/>
  <c r="GO618" i="1"/>
  <c r="GV618" i="1"/>
  <c r="GX618" i="1" s="1"/>
  <c r="AC619" i="1"/>
  <c r="AE619" i="1"/>
  <c r="AF619" i="1"/>
  <c r="CT619" i="1" s="1"/>
  <c r="S619" i="1" s="1"/>
  <c r="AG619" i="1"/>
  <c r="CU619" i="1" s="1"/>
  <c r="T619" i="1" s="1"/>
  <c r="AH619" i="1"/>
  <c r="CV619" i="1" s="1"/>
  <c r="U619" i="1" s="1"/>
  <c r="AI619" i="1"/>
  <c r="AJ619" i="1"/>
  <c r="CX619" i="1" s="1"/>
  <c r="W619" i="1" s="1"/>
  <c r="CR619" i="1"/>
  <c r="Q619" i="1" s="1"/>
  <c r="CS619" i="1"/>
  <c r="CW619" i="1"/>
  <c r="V619" i="1" s="1"/>
  <c r="FR619" i="1"/>
  <c r="GL619" i="1"/>
  <c r="GO619" i="1"/>
  <c r="GP619" i="1"/>
  <c r="GV619" i="1"/>
  <c r="GX619" i="1"/>
  <c r="C620" i="1"/>
  <c r="D620" i="1"/>
  <c r="AC620" i="1"/>
  <c r="CQ620" i="1" s="1"/>
  <c r="P620" i="1" s="1"/>
  <c r="J2106" i="5" s="1"/>
  <c r="AE620" i="1"/>
  <c r="U2102" i="5" s="1"/>
  <c r="AF620" i="1"/>
  <c r="AG620" i="1"/>
  <c r="CU620" i="1" s="1"/>
  <c r="T620" i="1" s="1"/>
  <c r="AH620" i="1"/>
  <c r="CV620" i="1" s="1"/>
  <c r="U620" i="1" s="1"/>
  <c r="K2111" i="5" s="1"/>
  <c r="AI620" i="1"/>
  <c r="CW620" i="1" s="1"/>
  <c r="V620" i="1" s="1"/>
  <c r="AJ620" i="1"/>
  <c r="CR620" i="1"/>
  <c r="Q620" i="1" s="1"/>
  <c r="J2104" i="5" s="1"/>
  <c r="CX620" i="1"/>
  <c r="W620" i="1" s="1"/>
  <c r="FR620" i="1"/>
  <c r="GL620" i="1"/>
  <c r="GN620" i="1"/>
  <c r="GO620" i="1"/>
  <c r="GV620" i="1"/>
  <c r="GX620" i="1" s="1"/>
  <c r="I621" i="1"/>
  <c r="AC621" i="1"/>
  <c r="AE621" i="1"/>
  <c r="U2107" i="5" s="1"/>
  <c r="AF621" i="1"/>
  <c r="AG621" i="1"/>
  <c r="CU621" i="1" s="1"/>
  <c r="T621" i="1" s="1"/>
  <c r="AH621" i="1"/>
  <c r="CV621" i="1" s="1"/>
  <c r="AI621" i="1"/>
  <c r="CW621" i="1" s="1"/>
  <c r="V621" i="1" s="1"/>
  <c r="AJ621" i="1"/>
  <c r="CQ621" i="1"/>
  <c r="P621" i="1" s="1"/>
  <c r="CT621" i="1"/>
  <c r="S621" i="1" s="1"/>
  <c r="CZ621" i="1" s="1"/>
  <c r="Y621" i="1" s="1"/>
  <c r="T2107" i="5" s="1"/>
  <c r="CX621" i="1"/>
  <c r="W621" i="1" s="1"/>
  <c r="FR621" i="1"/>
  <c r="GL621" i="1"/>
  <c r="GN621" i="1"/>
  <c r="GO621" i="1"/>
  <c r="GV621" i="1"/>
  <c r="GX621" i="1" s="1"/>
  <c r="C622" i="1"/>
  <c r="D622" i="1"/>
  <c r="AC622" i="1"/>
  <c r="CQ622" i="1" s="1"/>
  <c r="P622" i="1" s="1"/>
  <c r="J2117" i="5" s="1"/>
  <c r="AE622" i="1"/>
  <c r="AF622" i="1"/>
  <c r="AG622" i="1"/>
  <c r="CU622" i="1" s="1"/>
  <c r="T622" i="1" s="1"/>
  <c r="AH622" i="1"/>
  <c r="CV622" i="1" s="1"/>
  <c r="U622" i="1" s="1"/>
  <c r="K2121" i="5" s="1"/>
  <c r="AI622" i="1"/>
  <c r="CW622" i="1" s="1"/>
  <c r="V622" i="1" s="1"/>
  <c r="AJ622" i="1"/>
  <c r="CX622" i="1" s="1"/>
  <c r="W622" i="1" s="1"/>
  <c r="CS622" i="1"/>
  <c r="FR622" i="1"/>
  <c r="GL622" i="1"/>
  <c r="GN622" i="1"/>
  <c r="GO622" i="1"/>
  <c r="GV622" i="1"/>
  <c r="GX622" i="1" s="1"/>
  <c r="AC623" i="1"/>
  <c r="AE623" i="1"/>
  <c r="CS623" i="1" s="1"/>
  <c r="AF623" i="1"/>
  <c r="AG623" i="1"/>
  <c r="CU623" i="1" s="1"/>
  <c r="T623" i="1" s="1"/>
  <c r="AH623" i="1"/>
  <c r="AI623" i="1"/>
  <c r="CW623" i="1" s="1"/>
  <c r="V623" i="1" s="1"/>
  <c r="AJ623" i="1"/>
  <c r="CX623" i="1" s="1"/>
  <c r="W623" i="1" s="1"/>
  <c r="CQ623" i="1"/>
  <c r="P623" i="1" s="1"/>
  <c r="J2123" i="5" s="1"/>
  <c r="I2124" i="5" s="1"/>
  <c r="CV623" i="1"/>
  <c r="U623" i="1" s="1"/>
  <c r="FR623" i="1"/>
  <c r="GL623" i="1"/>
  <c r="GN623" i="1"/>
  <c r="GO623" i="1"/>
  <c r="GV623" i="1"/>
  <c r="GX623" i="1" s="1"/>
  <c r="AC624" i="1"/>
  <c r="CQ624" i="1" s="1"/>
  <c r="P624" i="1" s="1"/>
  <c r="J2125" i="5" s="1"/>
  <c r="I2126" i="5" s="1"/>
  <c r="AE624" i="1"/>
  <c r="AF624" i="1"/>
  <c r="AG624" i="1"/>
  <c r="AH624" i="1"/>
  <c r="CV624" i="1" s="1"/>
  <c r="U624" i="1" s="1"/>
  <c r="AI624" i="1"/>
  <c r="AJ624" i="1"/>
  <c r="CX624" i="1" s="1"/>
  <c r="W624" i="1" s="1"/>
  <c r="CR624" i="1"/>
  <c r="Q624" i="1" s="1"/>
  <c r="CS624" i="1"/>
  <c r="CU624" i="1"/>
  <c r="T624" i="1" s="1"/>
  <c r="CW624" i="1"/>
  <c r="V624" i="1" s="1"/>
  <c r="FR624" i="1"/>
  <c r="GL624" i="1"/>
  <c r="GO624" i="1"/>
  <c r="GP624" i="1"/>
  <c r="GV624" i="1"/>
  <c r="GX624" i="1"/>
  <c r="C625" i="1"/>
  <c r="D625" i="1"/>
  <c r="AC625" i="1"/>
  <c r="AE625" i="1"/>
  <c r="U2127" i="5" s="1"/>
  <c r="AF625" i="1"/>
  <c r="AG625" i="1"/>
  <c r="CU625" i="1" s="1"/>
  <c r="T625" i="1" s="1"/>
  <c r="AH625" i="1"/>
  <c r="CV625" i="1" s="1"/>
  <c r="U625" i="1" s="1"/>
  <c r="K2136" i="5" s="1"/>
  <c r="AI625" i="1"/>
  <c r="CW625" i="1" s="1"/>
  <c r="V625" i="1" s="1"/>
  <c r="AJ625" i="1"/>
  <c r="CQ625" i="1"/>
  <c r="P625" i="1" s="1"/>
  <c r="J2131" i="5" s="1"/>
  <c r="CT625" i="1"/>
  <c r="S625" i="1" s="1"/>
  <c r="CY625" i="1" s="1"/>
  <c r="X625" i="1" s="1"/>
  <c r="R2127" i="5" s="1"/>
  <c r="CX625" i="1"/>
  <c r="W625" i="1" s="1"/>
  <c r="FR625" i="1"/>
  <c r="GL625" i="1"/>
  <c r="GN625" i="1"/>
  <c r="GO625" i="1"/>
  <c r="GV625" i="1"/>
  <c r="GX625" i="1" s="1"/>
  <c r="I626" i="1"/>
  <c r="AC626" i="1"/>
  <c r="AE626" i="1"/>
  <c r="AF626" i="1"/>
  <c r="CT626" i="1" s="1"/>
  <c r="S626" i="1" s="1"/>
  <c r="AG626" i="1"/>
  <c r="CU626" i="1" s="1"/>
  <c r="AH626" i="1"/>
  <c r="CV626" i="1" s="1"/>
  <c r="U626" i="1" s="1"/>
  <c r="AI626" i="1"/>
  <c r="AJ626" i="1"/>
  <c r="CX626" i="1" s="1"/>
  <c r="W626" i="1" s="1"/>
  <c r="CR626" i="1"/>
  <c r="CS626" i="1"/>
  <c r="CW626" i="1"/>
  <c r="FR626" i="1"/>
  <c r="GL626" i="1"/>
  <c r="GN626" i="1"/>
  <c r="GO626" i="1"/>
  <c r="GV626" i="1"/>
  <c r="GX626" i="1" s="1"/>
  <c r="C627" i="1"/>
  <c r="D627" i="1"/>
  <c r="AC627" i="1"/>
  <c r="CQ627" i="1" s="1"/>
  <c r="P627" i="1" s="1"/>
  <c r="J2142" i="5" s="1"/>
  <c r="AE627" i="1"/>
  <c r="U2138" i="5" s="1"/>
  <c r="AF627" i="1"/>
  <c r="AG627" i="1"/>
  <c r="CU627" i="1" s="1"/>
  <c r="T627" i="1" s="1"/>
  <c r="AH627" i="1"/>
  <c r="CV627" i="1" s="1"/>
  <c r="U627" i="1" s="1"/>
  <c r="K2146" i="5" s="1"/>
  <c r="AI627" i="1"/>
  <c r="CW627" i="1" s="1"/>
  <c r="V627" i="1" s="1"/>
  <c r="AJ627" i="1"/>
  <c r="CT627" i="1"/>
  <c r="S627" i="1" s="1"/>
  <c r="CZ627" i="1" s="1"/>
  <c r="Y627" i="1" s="1"/>
  <c r="T2138" i="5" s="1"/>
  <c r="J2144" i="5" s="1"/>
  <c r="CX627" i="1"/>
  <c r="W627" i="1" s="1"/>
  <c r="FR627" i="1"/>
  <c r="GL627" i="1"/>
  <c r="GN627" i="1"/>
  <c r="GO627" i="1"/>
  <c r="GV627" i="1"/>
  <c r="GX627" i="1" s="1"/>
  <c r="AC628" i="1"/>
  <c r="CQ628" i="1" s="1"/>
  <c r="P628" i="1" s="1"/>
  <c r="J2148" i="5" s="1"/>
  <c r="I2149" i="5" s="1"/>
  <c r="AE628" i="1"/>
  <c r="U2148" i="5" s="1"/>
  <c r="AF628" i="1"/>
  <c r="AG628" i="1"/>
  <c r="CU628" i="1" s="1"/>
  <c r="T628" i="1" s="1"/>
  <c r="AH628" i="1"/>
  <c r="CV628" i="1" s="1"/>
  <c r="U628" i="1" s="1"/>
  <c r="AI628" i="1"/>
  <c r="CW628" i="1" s="1"/>
  <c r="V628" i="1" s="1"/>
  <c r="AJ628" i="1"/>
  <c r="CX628" i="1" s="1"/>
  <c r="W628" i="1" s="1"/>
  <c r="CT628" i="1"/>
  <c r="S628" i="1" s="1"/>
  <c r="CY628" i="1" s="1"/>
  <c r="X628" i="1" s="1"/>
  <c r="R2148" i="5" s="1"/>
  <c r="FR628" i="1"/>
  <c r="GL628" i="1"/>
  <c r="GN628" i="1"/>
  <c r="GO628" i="1"/>
  <c r="GV628" i="1"/>
  <c r="GX628" i="1" s="1"/>
  <c r="AC629" i="1"/>
  <c r="AE629" i="1"/>
  <c r="U2150" i="5" s="1"/>
  <c r="AF629" i="1"/>
  <c r="AG629" i="1"/>
  <c r="CU629" i="1" s="1"/>
  <c r="T629" i="1" s="1"/>
  <c r="AH629" i="1"/>
  <c r="AI629" i="1"/>
  <c r="CW629" i="1" s="1"/>
  <c r="V629" i="1" s="1"/>
  <c r="AJ629" i="1"/>
  <c r="CQ629" i="1"/>
  <c r="P629" i="1" s="1"/>
  <c r="J2150" i="5" s="1"/>
  <c r="I2151" i="5" s="1"/>
  <c r="CT629" i="1"/>
  <c r="S629" i="1" s="1"/>
  <c r="CY629" i="1" s="1"/>
  <c r="X629" i="1" s="1"/>
  <c r="R2150" i="5" s="1"/>
  <c r="CV629" i="1"/>
  <c r="U629" i="1" s="1"/>
  <c r="CX629" i="1"/>
  <c r="W629" i="1" s="1"/>
  <c r="CZ629" i="1"/>
  <c r="Y629" i="1" s="1"/>
  <c r="T2150" i="5" s="1"/>
  <c r="FR629" i="1"/>
  <c r="GL629" i="1"/>
  <c r="GN629" i="1"/>
  <c r="GO629" i="1"/>
  <c r="GV629" i="1"/>
  <c r="GX629" i="1" s="1"/>
  <c r="C630" i="1"/>
  <c r="D630" i="1"/>
  <c r="AC630" i="1"/>
  <c r="AE630" i="1"/>
  <c r="CR630" i="1" s="1"/>
  <c r="Q630" i="1" s="1"/>
  <c r="J2154" i="5" s="1"/>
  <c r="AF630" i="1"/>
  <c r="CT630" i="1" s="1"/>
  <c r="S630" i="1" s="1"/>
  <c r="J2153" i="5" s="1"/>
  <c r="AG630" i="1"/>
  <c r="CU630" i="1" s="1"/>
  <c r="T630" i="1" s="1"/>
  <c r="AH630" i="1"/>
  <c r="CV630" i="1" s="1"/>
  <c r="U630" i="1" s="1"/>
  <c r="K2161" i="5" s="1"/>
  <c r="AI630" i="1"/>
  <c r="CW630" i="1" s="1"/>
  <c r="V630" i="1" s="1"/>
  <c r="AJ630" i="1"/>
  <c r="CX630" i="1" s="1"/>
  <c r="W630" i="1" s="1"/>
  <c r="FR630" i="1"/>
  <c r="GL630" i="1"/>
  <c r="GN630" i="1"/>
  <c r="GO630" i="1"/>
  <c r="GV630" i="1"/>
  <c r="GX630" i="1" s="1"/>
  <c r="I631" i="1"/>
  <c r="AC631" i="1"/>
  <c r="AE631" i="1"/>
  <c r="CS631" i="1" s="1"/>
  <c r="AF631" i="1"/>
  <c r="AG631" i="1"/>
  <c r="CU631" i="1" s="1"/>
  <c r="T631" i="1" s="1"/>
  <c r="AH631" i="1"/>
  <c r="AI631" i="1"/>
  <c r="CW631" i="1" s="1"/>
  <c r="V631" i="1" s="1"/>
  <c r="AJ631" i="1"/>
  <c r="CX631" i="1" s="1"/>
  <c r="CQ631" i="1"/>
  <c r="CV631" i="1"/>
  <c r="FR631" i="1"/>
  <c r="GL631" i="1"/>
  <c r="GN631" i="1"/>
  <c r="GO631" i="1"/>
  <c r="GV631" i="1"/>
  <c r="GX631" i="1" s="1"/>
  <c r="C632" i="1"/>
  <c r="D632" i="1"/>
  <c r="AC632" i="1"/>
  <c r="AD632" i="1"/>
  <c r="AE632" i="1"/>
  <c r="U2163" i="5" s="1"/>
  <c r="AF632" i="1"/>
  <c r="AG632" i="1"/>
  <c r="AH632" i="1"/>
  <c r="CV632" i="1" s="1"/>
  <c r="U632" i="1" s="1"/>
  <c r="K2171" i="5" s="1"/>
  <c r="AI632" i="1"/>
  <c r="AJ632" i="1"/>
  <c r="CX632" i="1" s="1"/>
  <c r="W632" i="1" s="1"/>
  <c r="CQ632" i="1"/>
  <c r="P632" i="1" s="1"/>
  <c r="CR632" i="1"/>
  <c r="Q632" i="1" s="1"/>
  <c r="J2165" i="5" s="1"/>
  <c r="CS632" i="1"/>
  <c r="CT632" i="1"/>
  <c r="S632" i="1" s="1"/>
  <c r="CY632" i="1" s="1"/>
  <c r="X632" i="1" s="1"/>
  <c r="R2163" i="5" s="1"/>
  <c r="J2168" i="5" s="1"/>
  <c r="CU632" i="1"/>
  <c r="T632" i="1" s="1"/>
  <c r="CW632" i="1"/>
  <c r="V632" i="1" s="1"/>
  <c r="FR632" i="1"/>
  <c r="GL632" i="1"/>
  <c r="GN632" i="1"/>
  <c r="GO632" i="1"/>
  <c r="GV632" i="1"/>
  <c r="GX632" i="1" s="1"/>
  <c r="AC633" i="1"/>
  <c r="AE633" i="1"/>
  <c r="U2173" i="5" s="1"/>
  <c r="AF633" i="1"/>
  <c r="AG633" i="1"/>
  <c r="AH633" i="1"/>
  <c r="CV633" i="1" s="1"/>
  <c r="U633" i="1" s="1"/>
  <c r="AI633" i="1"/>
  <c r="AJ633" i="1"/>
  <c r="CX633" i="1" s="1"/>
  <c r="W633" i="1" s="1"/>
  <c r="CQ633" i="1"/>
  <c r="P633" i="1" s="1"/>
  <c r="CS633" i="1"/>
  <c r="CT633" i="1"/>
  <c r="S633" i="1" s="1"/>
  <c r="CZ633" i="1" s="1"/>
  <c r="Y633" i="1" s="1"/>
  <c r="T2173" i="5" s="1"/>
  <c r="CU633" i="1"/>
  <c r="T633" i="1" s="1"/>
  <c r="CW633" i="1"/>
  <c r="V633" i="1" s="1"/>
  <c r="CY633" i="1"/>
  <c r="X633" i="1" s="1"/>
  <c r="R2173" i="5" s="1"/>
  <c r="FR633" i="1"/>
  <c r="GL633" i="1"/>
  <c r="GN633" i="1"/>
  <c r="GO633" i="1"/>
  <c r="GV633" i="1"/>
  <c r="GX633" i="1" s="1"/>
  <c r="AC634" i="1"/>
  <c r="AD634" i="1"/>
  <c r="AE634" i="1"/>
  <c r="U2175" i="5" s="1"/>
  <c r="AF634" i="1"/>
  <c r="AG634" i="1"/>
  <c r="AH634" i="1"/>
  <c r="CV634" i="1" s="1"/>
  <c r="U634" i="1" s="1"/>
  <c r="AI634" i="1"/>
  <c r="AJ634" i="1"/>
  <c r="CX634" i="1" s="1"/>
  <c r="W634" i="1" s="1"/>
  <c r="CQ634" i="1"/>
  <c r="P634" i="1" s="1"/>
  <c r="CR634" i="1"/>
  <c r="Q634" i="1" s="1"/>
  <c r="CS634" i="1"/>
  <c r="CT634" i="1"/>
  <c r="S634" i="1" s="1"/>
  <c r="CZ634" i="1" s="1"/>
  <c r="Y634" i="1" s="1"/>
  <c r="T2175" i="5" s="1"/>
  <c r="CU634" i="1"/>
  <c r="T634" i="1" s="1"/>
  <c r="CW634" i="1"/>
  <c r="V634" i="1" s="1"/>
  <c r="FR634" i="1"/>
  <c r="GL634" i="1"/>
  <c r="GO634" i="1"/>
  <c r="GP634" i="1"/>
  <c r="GV634" i="1"/>
  <c r="GX634" i="1" s="1"/>
  <c r="C635" i="1"/>
  <c r="D635" i="1"/>
  <c r="AC635" i="1"/>
  <c r="AE635" i="1"/>
  <c r="CR635" i="1" s="1"/>
  <c r="Q635" i="1" s="1"/>
  <c r="J2179" i="5" s="1"/>
  <c r="AF635" i="1"/>
  <c r="AG635" i="1"/>
  <c r="CU635" i="1" s="1"/>
  <c r="T635" i="1" s="1"/>
  <c r="AH635" i="1"/>
  <c r="AI635" i="1"/>
  <c r="CW635" i="1" s="1"/>
  <c r="V635" i="1" s="1"/>
  <c r="AJ635" i="1"/>
  <c r="CX635" i="1" s="1"/>
  <c r="W635" i="1" s="1"/>
  <c r="CQ635" i="1"/>
  <c r="P635" i="1" s="1"/>
  <c r="CS635" i="1"/>
  <c r="CV635" i="1"/>
  <c r="U635" i="1" s="1"/>
  <c r="K2186" i="5" s="1"/>
  <c r="FR635" i="1"/>
  <c r="GL635" i="1"/>
  <c r="GN635" i="1"/>
  <c r="GO635" i="1"/>
  <c r="GV635" i="1"/>
  <c r="GX635" i="1" s="1"/>
  <c r="I636" i="1"/>
  <c r="AC636" i="1"/>
  <c r="AE636" i="1"/>
  <c r="U2182" i="5" s="1"/>
  <c r="AF636" i="1"/>
  <c r="AG636" i="1"/>
  <c r="CU636" i="1" s="1"/>
  <c r="T636" i="1" s="1"/>
  <c r="AH636" i="1"/>
  <c r="AI636" i="1"/>
  <c r="CW636" i="1" s="1"/>
  <c r="V636" i="1" s="1"/>
  <c r="AJ636" i="1"/>
  <c r="CQ636" i="1"/>
  <c r="P636" i="1" s="1"/>
  <c r="CT636" i="1"/>
  <c r="S636" i="1" s="1"/>
  <c r="CY636" i="1" s="1"/>
  <c r="X636" i="1" s="1"/>
  <c r="R2182" i="5" s="1"/>
  <c r="CV636" i="1"/>
  <c r="U636" i="1" s="1"/>
  <c r="CX636" i="1"/>
  <c r="CZ636" i="1"/>
  <c r="Y636" i="1" s="1"/>
  <c r="T2182" i="5" s="1"/>
  <c r="FR636" i="1"/>
  <c r="GL636" i="1"/>
  <c r="GN636" i="1"/>
  <c r="GO636" i="1"/>
  <c r="GV636" i="1"/>
  <c r="C637" i="1"/>
  <c r="D637" i="1"/>
  <c r="AC637" i="1"/>
  <c r="AE637" i="1"/>
  <c r="CR637" i="1" s="1"/>
  <c r="Q637" i="1" s="1"/>
  <c r="J2190" i="5" s="1"/>
  <c r="AF637" i="1"/>
  <c r="AG637" i="1"/>
  <c r="CU637" i="1" s="1"/>
  <c r="T637" i="1" s="1"/>
  <c r="AH637" i="1"/>
  <c r="AI637" i="1"/>
  <c r="CW637" i="1" s="1"/>
  <c r="V637" i="1" s="1"/>
  <c r="AJ637" i="1"/>
  <c r="CX637" i="1" s="1"/>
  <c r="W637" i="1" s="1"/>
  <c r="CT637" i="1"/>
  <c r="S637" i="1" s="1"/>
  <c r="J2189" i="5" s="1"/>
  <c r="CV637" i="1"/>
  <c r="U637" i="1" s="1"/>
  <c r="K2196" i="5" s="1"/>
  <c r="FR637" i="1"/>
  <c r="GL637" i="1"/>
  <c r="GN637" i="1"/>
  <c r="GO637" i="1"/>
  <c r="GV637" i="1"/>
  <c r="GX637" i="1" s="1"/>
  <c r="AC638" i="1"/>
  <c r="AE638" i="1"/>
  <c r="CR638" i="1" s="1"/>
  <c r="Q638" i="1" s="1"/>
  <c r="AF638" i="1"/>
  <c r="AG638" i="1"/>
  <c r="CU638" i="1" s="1"/>
  <c r="T638" i="1" s="1"/>
  <c r="AH638" i="1"/>
  <c r="CV638" i="1" s="1"/>
  <c r="U638" i="1" s="1"/>
  <c r="AI638" i="1"/>
  <c r="CW638" i="1" s="1"/>
  <c r="V638" i="1" s="1"/>
  <c r="AJ638" i="1"/>
  <c r="CS638" i="1"/>
  <c r="CX638" i="1"/>
  <c r="W638" i="1" s="1"/>
  <c r="FR638" i="1"/>
  <c r="GL638" i="1"/>
  <c r="GN638" i="1"/>
  <c r="GO638" i="1"/>
  <c r="GV638" i="1"/>
  <c r="GX638" i="1" s="1"/>
  <c r="AC639" i="1"/>
  <c r="AE639" i="1"/>
  <c r="AF639" i="1"/>
  <c r="AG639" i="1"/>
  <c r="CU639" i="1" s="1"/>
  <c r="T639" i="1" s="1"/>
  <c r="AH639" i="1"/>
  <c r="CV639" i="1" s="1"/>
  <c r="U639" i="1" s="1"/>
  <c r="AI639" i="1"/>
  <c r="AJ639" i="1"/>
  <c r="CR639" i="1"/>
  <c r="Q639" i="1" s="1"/>
  <c r="CT639" i="1"/>
  <c r="S639" i="1" s="1"/>
  <c r="CW639" i="1"/>
  <c r="V639" i="1" s="1"/>
  <c r="CX639" i="1"/>
  <c r="W639" i="1" s="1"/>
  <c r="FR639" i="1"/>
  <c r="GL639" i="1"/>
  <c r="GN639" i="1"/>
  <c r="GO639" i="1"/>
  <c r="GV639" i="1"/>
  <c r="GX639" i="1" s="1"/>
  <c r="C640" i="1"/>
  <c r="D640" i="1"/>
  <c r="AC640" i="1"/>
  <c r="AE640" i="1"/>
  <c r="U2202" i="5" s="1"/>
  <c r="AF640" i="1"/>
  <c r="CT640" i="1" s="1"/>
  <c r="S640" i="1" s="1"/>
  <c r="AG640" i="1"/>
  <c r="AH640" i="1"/>
  <c r="AI640" i="1"/>
  <c r="CW640" i="1" s="1"/>
  <c r="V640" i="1" s="1"/>
  <c r="AJ640" i="1"/>
  <c r="CQ640" i="1"/>
  <c r="P640" i="1" s="1"/>
  <c r="J2206" i="5" s="1"/>
  <c r="CU640" i="1"/>
  <c r="T640" i="1" s="1"/>
  <c r="CV640" i="1"/>
  <c r="U640" i="1" s="1"/>
  <c r="K2211" i="5" s="1"/>
  <c r="CX640" i="1"/>
  <c r="W640" i="1" s="1"/>
  <c r="FR640" i="1"/>
  <c r="GL640" i="1"/>
  <c r="GN640" i="1"/>
  <c r="GO640" i="1"/>
  <c r="GV640" i="1"/>
  <c r="GX640" i="1" s="1"/>
  <c r="I641" i="1"/>
  <c r="AC641" i="1"/>
  <c r="AD641" i="1"/>
  <c r="AE641" i="1"/>
  <c r="U2207" i="5" s="1"/>
  <c r="AF641" i="1"/>
  <c r="AG641" i="1"/>
  <c r="AH641" i="1"/>
  <c r="CV641" i="1" s="1"/>
  <c r="U641" i="1" s="1"/>
  <c r="AI641" i="1"/>
  <c r="AJ641" i="1"/>
  <c r="CX641" i="1" s="1"/>
  <c r="W641" i="1" s="1"/>
  <c r="CQ641" i="1"/>
  <c r="P641" i="1" s="1"/>
  <c r="CR641" i="1"/>
  <c r="Q641" i="1" s="1"/>
  <c r="CS641" i="1"/>
  <c r="CT641" i="1"/>
  <c r="S641" i="1" s="1"/>
  <c r="CZ641" i="1" s="1"/>
  <c r="Y641" i="1" s="1"/>
  <c r="T2207" i="5" s="1"/>
  <c r="CU641" i="1"/>
  <c r="CW641" i="1"/>
  <c r="V641" i="1" s="1"/>
  <c r="FR641" i="1"/>
  <c r="GL641" i="1"/>
  <c r="GN641" i="1"/>
  <c r="GO641" i="1"/>
  <c r="GV641" i="1"/>
  <c r="GX641" i="1" s="1"/>
  <c r="C642" i="1"/>
  <c r="D642" i="1"/>
  <c r="AC642" i="1"/>
  <c r="CQ642" i="1" s="1"/>
  <c r="P642" i="1" s="1"/>
  <c r="AE642" i="1"/>
  <c r="CR642" i="1" s="1"/>
  <c r="Q642" i="1" s="1"/>
  <c r="J2215" i="5" s="1"/>
  <c r="AF642" i="1"/>
  <c r="AG642" i="1"/>
  <c r="CU642" i="1" s="1"/>
  <c r="T642" i="1" s="1"/>
  <c r="AH642" i="1"/>
  <c r="CV642" i="1" s="1"/>
  <c r="U642" i="1" s="1"/>
  <c r="K2221" i="5" s="1"/>
  <c r="AI642" i="1"/>
  <c r="CW642" i="1" s="1"/>
  <c r="V642" i="1" s="1"/>
  <c r="AJ642" i="1"/>
  <c r="CX642" i="1" s="1"/>
  <c r="W642" i="1" s="1"/>
  <c r="CS642" i="1"/>
  <c r="FR642" i="1"/>
  <c r="GL642" i="1"/>
  <c r="GN642" i="1"/>
  <c r="GO642" i="1"/>
  <c r="GV642" i="1"/>
  <c r="GX642" i="1" s="1"/>
  <c r="AC643" i="1"/>
  <c r="AE643" i="1"/>
  <c r="CS643" i="1" s="1"/>
  <c r="AF643" i="1"/>
  <c r="AG643" i="1"/>
  <c r="AH643" i="1"/>
  <c r="CV643" i="1" s="1"/>
  <c r="U643" i="1" s="1"/>
  <c r="AI643" i="1"/>
  <c r="CW643" i="1" s="1"/>
  <c r="V643" i="1" s="1"/>
  <c r="AJ643" i="1"/>
  <c r="CX643" i="1" s="1"/>
  <c r="W643" i="1" s="1"/>
  <c r="CR643" i="1"/>
  <c r="Q643" i="1" s="1"/>
  <c r="CU643" i="1"/>
  <c r="T643" i="1" s="1"/>
  <c r="FR643" i="1"/>
  <c r="GL643" i="1"/>
  <c r="GN643" i="1"/>
  <c r="GO643" i="1"/>
  <c r="GV643" i="1"/>
  <c r="GX643" i="1" s="1"/>
  <c r="AC644" i="1"/>
  <c r="CQ644" i="1" s="1"/>
  <c r="P644" i="1" s="1"/>
  <c r="AE644" i="1"/>
  <c r="CR644" i="1" s="1"/>
  <c r="Q644" i="1" s="1"/>
  <c r="AF644" i="1"/>
  <c r="AG644" i="1"/>
  <c r="CU644" i="1" s="1"/>
  <c r="T644" i="1" s="1"/>
  <c r="AH644" i="1"/>
  <c r="CV644" i="1" s="1"/>
  <c r="U644" i="1" s="1"/>
  <c r="AI644" i="1"/>
  <c r="CW644" i="1" s="1"/>
  <c r="V644" i="1" s="1"/>
  <c r="AJ644" i="1"/>
  <c r="CX644" i="1" s="1"/>
  <c r="W644" i="1" s="1"/>
  <c r="CS644" i="1"/>
  <c r="FR644" i="1"/>
  <c r="GL644" i="1"/>
  <c r="GN644" i="1"/>
  <c r="GO644" i="1"/>
  <c r="GV644" i="1"/>
  <c r="GX644" i="1" s="1"/>
  <c r="C645" i="1"/>
  <c r="D645" i="1"/>
  <c r="AC645" i="1"/>
  <c r="AE645" i="1"/>
  <c r="U2227" i="5" s="1"/>
  <c r="AF645" i="1"/>
  <c r="AG645" i="1"/>
  <c r="AH645" i="1"/>
  <c r="CV645" i="1" s="1"/>
  <c r="U645" i="1" s="1"/>
  <c r="K2236" i="5" s="1"/>
  <c r="AI645" i="1"/>
  <c r="CW645" i="1" s="1"/>
  <c r="V645" i="1" s="1"/>
  <c r="AJ645" i="1"/>
  <c r="CX645" i="1" s="1"/>
  <c r="W645" i="1" s="1"/>
  <c r="CQ645" i="1"/>
  <c r="P645" i="1" s="1"/>
  <c r="CS645" i="1"/>
  <c r="CT645" i="1"/>
  <c r="S645" i="1" s="1"/>
  <c r="CU645" i="1"/>
  <c r="T645" i="1" s="1"/>
  <c r="CY645" i="1"/>
  <c r="X645" i="1" s="1"/>
  <c r="R2227" i="5" s="1"/>
  <c r="FR645" i="1"/>
  <c r="GL645" i="1"/>
  <c r="GN645" i="1"/>
  <c r="GO645" i="1"/>
  <c r="GV645" i="1"/>
  <c r="GX645" i="1"/>
  <c r="I646" i="1"/>
  <c r="S646" i="1"/>
  <c r="AC646" i="1"/>
  <c r="AE646" i="1"/>
  <c r="AF646" i="1"/>
  <c r="AG646" i="1"/>
  <c r="CU646" i="1" s="1"/>
  <c r="T646" i="1" s="1"/>
  <c r="AH646" i="1"/>
  <c r="CV646" i="1" s="1"/>
  <c r="U646" i="1" s="1"/>
  <c r="AI646" i="1"/>
  <c r="AJ646" i="1"/>
  <c r="CR646" i="1"/>
  <c r="Q646" i="1" s="1"/>
  <c r="CT646" i="1"/>
  <c r="CW646" i="1"/>
  <c r="V646" i="1" s="1"/>
  <c r="CX646" i="1"/>
  <c r="W646" i="1" s="1"/>
  <c r="FR646" i="1"/>
  <c r="GL646" i="1"/>
  <c r="GN646" i="1"/>
  <c r="GO646" i="1"/>
  <c r="GV646" i="1"/>
  <c r="GX646" i="1" s="1"/>
  <c r="C647" i="1"/>
  <c r="D647" i="1"/>
  <c r="AC647" i="1"/>
  <c r="CQ647" i="1" s="1"/>
  <c r="P647" i="1" s="1"/>
  <c r="J2242" i="5" s="1"/>
  <c r="AE647" i="1"/>
  <c r="U2238" i="5" s="1"/>
  <c r="AF647" i="1"/>
  <c r="AG647" i="1"/>
  <c r="CU647" i="1" s="1"/>
  <c r="T647" i="1" s="1"/>
  <c r="AH647" i="1"/>
  <c r="CV647" i="1" s="1"/>
  <c r="U647" i="1" s="1"/>
  <c r="K2246" i="5" s="1"/>
  <c r="AI647" i="1"/>
  <c r="CW647" i="1" s="1"/>
  <c r="V647" i="1" s="1"/>
  <c r="AJ647" i="1"/>
  <c r="CR647" i="1"/>
  <c r="Q647" i="1" s="1"/>
  <c r="J2240" i="5" s="1"/>
  <c r="CX647" i="1"/>
  <c r="W647" i="1" s="1"/>
  <c r="FR647" i="1"/>
  <c r="GL647" i="1"/>
  <c r="GN647" i="1"/>
  <c r="GO647" i="1"/>
  <c r="GV647" i="1"/>
  <c r="GX647" i="1" s="1"/>
  <c r="AC648" i="1"/>
  <c r="CQ648" i="1" s="1"/>
  <c r="P648" i="1" s="1"/>
  <c r="J2248" i="5" s="1"/>
  <c r="I2249" i="5" s="1"/>
  <c r="AE648" i="1"/>
  <c r="U2248" i="5" s="1"/>
  <c r="AF648" i="1"/>
  <c r="CT648" i="1" s="1"/>
  <c r="S648" i="1" s="1"/>
  <c r="AG648" i="1"/>
  <c r="AH648" i="1"/>
  <c r="CV648" i="1" s="1"/>
  <c r="U648" i="1" s="1"/>
  <c r="AI648" i="1"/>
  <c r="CW648" i="1" s="1"/>
  <c r="V648" i="1" s="1"/>
  <c r="AJ648" i="1"/>
  <c r="CU648" i="1"/>
  <c r="T648" i="1" s="1"/>
  <c r="CX648" i="1"/>
  <c r="W648" i="1" s="1"/>
  <c r="FR648" i="1"/>
  <c r="GL648" i="1"/>
  <c r="GN648" i="1"/>
  <c r="GO648" i="1"/>
  <c r="GV648" i="1"/>
  <c r="GX648" i="1" s="1"/>
  <c r="AC649" i="1"/>
  <c r="CQ649" i="1" s="1"/>
  <c r="P649" i="1" s="1"/>
  <c r="J2250" i="5" s="1"/>
  <c r="I2251" i="5" s="1"/>
  <c r="AE649" i="1"/>
  <c r="U2250" i="5" s="1"/>
  <c r="AF649" i="1"/>
  <c r="AG649" i="1"/>
  <c r="AH649" i="1"/>
  <c r="CV649" i="1" s="1"/>
  <c r="U649" i="1" s="1"/>
  <c r="AI649" i="1"/>
  <c r="CW649" i="1" s="1"/>
  <c r="V649" i="1" s="1"/>
  <c r="AJ649" i="1"/>
  <c r="CX649" i="1" s="1"/>
  <c r="W649" i="1" s="1"/>
  <c r="CR649" i="1"/>
  <c r="Q649" i="1" s="1"/>
  <c r="CU649" i="1"/>
  <c r="T649" i="1" s="1"/>
  <c r="FR649" i="1"/>
  <c r="GL649" i="1"/>
  <c r="GO649" i="1"/>
  <c r="GP649" i="1"/>
  <c r="GV649" i="1"/>
  <c r="GX649" i="1" s="1"/>
  <c r="C650" i="1"/>
  <c r="D650" i="1"/>
  <c r="AC650" i="1"/>
  <c r="AE650" i="1"/>
  <c r="AF650" i="1"/>
  <c r="CT650" i="1" s="1"/>
  <c r="S650" i="1" s="1"/>
  <c r="J2253" i="5" s="1"/>
  <c r="AG650" i="1"/>
  <c r="CU650" i="1" s="1"/>
  <c r="T650" i="1" s="1"/>
  <c r="AH650" i="1"/>
  <c r="AI650" i="1"/>
  <c r="CW650" i="1" s="1"/>
  <c r="V650" i="1" s="1"/>
  <c r="AJ650" i="1"/>
  <c r="CX650" i="1" s="1"/>
  <c r="W650" i="1" s="1"/>
  <c r="CV650" i="1"/>
  <c r="U650" i="1" s="1"/>
  <c r="K2261" i="5" s="1"/>
  <c r="FR650" i="1"/>
  <c r="GL650" i="1"/>
  <c r="GN650" i="1"/>
  <c r="GO650" i="1"/>
  <c r="GV650" i="1"/>
  <c r="GX650" i="1" s="1"/>
  <c r="I651" i="1"/>
  <c r="AC651" i="1"/>
  <c r="AE651" i="1"/>
  <c r="CS651" i="1" s="1"/>
  <c r="AF651" i="1"/>
  <c r="AG651" i="1"/>
  <c r="CU651" i="1" s="1"/>
  <c r="AH651" i="1"/>
  <c r="AI651" i="1"/>
  <c r="CW651" i="1" s="1"/>
  <c r="V651" i="1" s="1"/>
  <c r="AJ651" i="1"/>
  <c r="CX651" i="1" s="1"/>
  <c r="CQ651" i="1"/>
  <c r="CV651" i="1"/>
  <c r="FR651" i="1"/>
  <c r="GL651" i="1"/>
  <c r="GN651" i="1"/>
  <c r="GO651" i="1"/>
  <c r="GV651" i="1"/>
  <c r="C652" i="1"/>
  <c r="D652" i="1"/>
  <c r="AC652" i="1"/>
  <c r="AE652" i="1"/>
  <c r="U2263" i="5" s="1"/>
  <c r="AF652" i="1"/>
  <c r="AG652" i="1"/>
  <c r="AH652" i="1"/>
  <c r="CV652" i="1" s="1"/>
  <c r="U652" i="1" s="1"/>
  <c r="K2271" i="5" s="1"/>
  <c r="AI652" i="1"/>
  <c r="CW652" i="1" s="1"/>
  <c r="V652" i="1" s="1"/>
  <c r="AJ652" i="1"/>
  <c r="CX652" i="1" s="1"/>
  <c r="W652" i="1" s="1"/>
  <c r="CQ652" i="1"/>
  <c r="P652" i="1" s="1"/>
  <c r="CS652" i="1"/>
  <c r="CT652" i="1"/>
  <c r="S652" i="1" s="1"/>
  <c r="CU652" i="1"/>
  <c r="T652" i="1" s="1"/>
  <c r="CY652" i="1"/>
  <c r="X652" i="1" s="1"/>
  <c r="R2263" i="5" s="1"/>
  <c r="J2268" i="5" s="1"/>
  <c r="FR652" i="1"/>
  <c r="GL652" i="1"/>
  <c r="GN652" i="1"/>
  <c r="GO652" i="1"/>
  <c r="GV652" i="1"/>
  <c r="GX652" i="1" s="1"/>
  <c r="T653" i="1"/>
  <c r="AC653" i="1"/>
  <c r="AD653" i="1"/>
  <c r="AE653" i="1"/>
  <c r="U2273" i="5" s="1"/>
  <c r="AF653" i="1"/>
  <c r="AG653" i="1"/>
  <c r="AH653" i="1"/>
  <c r="CV653" i="1" s="1"/>
  <c r="U653" i="1" s="1"/>
  <c r="AI653" i="1"/>
  <c r="AJ653" i="1"/>
  <c r="CX653" i="1" s="1"/>
  <c r="W653" i="1" s="1"/>
  <c r="CQ653" i="1"/>
  <c r="P653" i="1" s="1"/>
  <c r="CR653" i="1"/>
  <c r="Q653" i="1" s="1"/>
  <c r="CS653" i="1"/>
  <c r="CT653" i="1"/>
  <c r="S653" i="1" s="1"/>
  <c r="CZ653" i="1" s="1"/>
  <c r="Y653" i="1" s="1"/>
  <c r="T2273" i="5" s="1"/>
  <c r="CU653" i="1"/>
  <c r="CW653" i="1"/>
  <c r="V653" i="1" s="1"/>
  <c r="FR653" i="1"/>
  <c r="GL653" i="1"/>
  <c r="GN653" i="1"/>
  <c r="GO653" i="1"/>
  <c r="GV653" i="1"/>
  <c r="GX653" i="1" s="1"/>
  <c r="AC654" i="1"/>
  <c r="AE654" i="1"/>
  <c r="U2275" i="5" s="1"/>
  <c r="AF654" i="1"/>
  <c r="AG654" i="1"/>
  <c r="AH654" i="1"/>
  <c r="CV654" i="1" s="1"/>
  <c r="U654" i="1" s="1"/>
  <c r="AI654" i="1"/>
  <c r="CW654" i="1" s="1"/>
  <c r="V654" i="1" s="1"/>
  <c r="AJ654" i="1"/>
  <c r="CX654" i="1" s="1"/>
  <c r="W654" i="1" s="1"/>
  <c r="CQ654" i="1"/>
  <c r="P654" i="1" s="1"/>
  <c r="CS654" i="1"/>
  <c r="CT654" i="1"/>
  <c r="S654" i="1" s="1"/>
  <c r="CZ654" i="1" s="1"/>
  <c r="Y654" i="1" s="1"/>
  <c r="T2275" i="5" s="1"/>
  <c r="CU654" i="1"/>
  <c r="T654" i="1" s="1"/>
  <c r="FR654" i="1"/>
  <c r="GL654" i="1"/>
  <c r="GN654" i="1"/>
  <c r="GO654" i="1"/>
  <c r="GV654" i="1"/>
  <c r="GX654" i="1" s="1"/>
  <c r="C655" i="1"/>
  <c r="D655" i="1"/>
  <c r="AC655" i="1"/>
  <c r="CQ655" i="1" s="1"/>
  <c r="P655" i="1" s="1"/>
  <c r="J2281" i="5" s="1"/>
  <c r="AE655" i="1"/>
  <c r="CS655" i="1" s="1"/>
  <c r="AF655" i="1"/>
  <c r="AG655" i="1"/>
  <c r="AH655" i="1"/>
  <c r="CV655" i="1" s="1"/>
  <c r="U655" i="1" s="1"/>
  <c r="K2286" i="5" s="1"/>
  <c r="AI655" i="1"/>
  <c r="CW655" i="1" s="1"/>
  <c r="V655" i="1" s="1"/>
  <c r="AJ655" i="1"/>
  <c r="CX655" i="1" s="1"/>
  <c r="W655" i="1" s="1"/>
  <c r="CR655" i="1"/>
  <c r="Q655" i="1" s="1"/>
  <c r="J2279" i="5" s="1"/>
  <c r="CU655" i="1"/>
  <c r="T655" i="1" s="1"/>
  <c r="FR655" i="1"/>
  <c r="GL655" i="1"/>
  <c r="GN655" i="1"/>
  <c r="GO655" i="1"/>
  <c r="GV655" i="1"/>
  <c r="GX655" i="1" s="1"/>
  <c r="I656" i="1"/>
  <c r="AC656" i="1"/>
  <c r="CQ656" i="1" s="1"/>
  <c r="AE656" i="1"/>
  <c r="AF656" i="1"/>
  <c r="AG656" i="1"/>
  <c r="CU656" i="1" s="1"/>
  <c r="T656" i="1" s="1"/>
  <c r="AH656" i="1"/>
  <c r="AI656" i="1"/>
  <c r="CW656" i="1" s="1"/>
  <c r="AJ656" i="1"/>
  <c r="CX656" i="1" s="1"/>
  <c r="CV656" i="1"/>
  <c r="U656" i="1" s="1"/>
  <c r="FR656" i="1"/>
  <c r="GL656" i="1"/>
  <c r="GN656" i="1"/>
  <c r="GO656" i="1"/>
  <c r="GV656" i="1"/>
  <c r="C657" i="1"/>
  <c r="D657" i="1"/>
  <c r="AC657" i="1"/>
  <c r="AE657" i="1"/>
  <c r="AF657" i="1"/>
  <c r="CT657" i="1" s="1"/>
  <c r="S657" i="1" s="1"/>
  <c r="J2289" i="5" s="1"/>
  <c r="AG657" i="1"/>
  <c r="CU657" i="1" s="1"/>
  <c r="T657" i="1" s="1"/>
  <c r="AH657" i="1"/>
  <c r="AI657" i="1"/>
  <c r="CW657" i="1" s="1"/>
  <c r="V657" i="1" s="1"/>
  <c r="AJ657" i="1"/>
  <c r="CX657" i="1" s="1"/>
  <c r="W657" i="1" s="1"/>
  <c r="CV657" i="1"/>
  <c r="U657" i="1" s="1"/>
  <c r="K2296" i="5" s="1"/>
  <c r="FR657" i="1"/>
  <c r="GL657" i="1"/>
  <c r="GN657" i="1"/>
  <c r="GO657" i="1"/>
  <c r="GV657" i="1"/>
  <c r="GX657" i="1"/>
  <c r="AC658" i="1"/>
  <c r="AE658" i="1"/>
  <c r="CR658" i="1" s="1"/>
  <c r="Q658" i="1" s="1"/>
  <c r="AF658" i="1"/>
  <c r="AG658" i="1"/>
  <c r="CU658" i="1" s="1"/>
  <c r="T658" i="1" s="1"/>
  <c r="AH658" i="1"/>
  <c r="CV658" i="1" s="1"/>
  <c r="U658" i="1" s="1"/>
  <c r="AI658" i="1"/>
  <c r="CW658" i="1" s="1"/>
  <c r="V658" i="1" s="1"/>
  <c r="AJ658" i="1"/>
  <c r="CS658" i="1"/>
  <c r="CX658" i="1"/>
  <c r="W658" i="1" s="1"/>
  <c r="FR658" i="1"/>
  <c r="GL658" i="1"/>
  <c r="GN658" i="1"/>
  <c r="GO658" i="1"/>
  <c r="GV658" i="1"/>
  <c r="GX658" i="1" s="1"/>
  <c r="AC659" i="1"/>
  <c r="AE659" i="1"/>
  <c r="AF659" i="1"/>
  <c r="AG659" i="1"/>
  <c r="CU659" i="1" s="1"/>
  <c r="T659" i="1" s="1"/>
  <c r="AH659" i="1"/>
  <c r="CV659" i="1" s="1"/>
  <c r="U659" i="1" s="1"/>
  <c r="AI659" i="1"/>
  <c r="AJ659" i="1"/>
  <c r="CR659" i="1"/>
  <c r="Q659" i="1" s="1"/>
  <c r="CT659" i="1"/>
  <c r="S659" i="1" s="1"/>
  <c r="CW659" i="1"/>
  <c r="V659" i="1" s="1"/>
  <c r="CX659" i="1"/>
  <c r="W659" i="1" s="1"/>
  <c r="FR659" i="1"/>
  <c r="GL659" i="1"/>
  <c r="GO659" i="1"/>
  <c r="GP659" i="1"/>
  <c r="GV659" i="1"/>
  <c r="GX659" i="1"/>
  <c r="B661" i="1"/>
  <c r="B542" i="1" s="1"/>
  <c r="C661" i="1"/>
  <c r="C542" i="1" s="1"/>
  <c r="D661" i="1"/>
  <c r="D542" i="1" s="1"/>
  <c r="F661" i="1"/>
  <c r="F542" i="1" s="1"/>
  <c r="G661" i="1"/>
  <c r="BX661" i="1"/>
  <c r="CK661" i="1"/>
  <c r="CK542" i="1" s="1"/>
  <c r="CL661" i="1"/>
  <c r="D692" i="1"/>
  <c r="E694" i="1"/>
  <c r="Z694" i="1"/>
  <c r="AA694" i="1"/>
  <c r="AM694" i="1"/>
  <c r="AN694" i="1"/>
  <c r="BD694" i="1"/>
  <c r="BE694" i="1"/>
  <c r="BF694" i="1"/>
  <c r="BG694" i="1"/>
  <c r="BH694" i="1"/>
  <c r="BI694" i="1"/>
  <c r="BJ694" i="1"/>
  <c r="BK694" i="1"/>
  <c r="BL694" i="1"/>
  <c r="BM694" i="1"/>
  <c r="BN694" i="1"/>
  <c r="BO694" i="1"/>
  <c r="BP694" i="1"/>
  <c r="BQ694" i="1"/>
  <c r="BR694" i="1"/>
  <c r="BS694" i="1"/>
  <c r="BT694" i="1"/>
  <c r="BU694" i="1"/>
  <c r="BV694" i="1"/>
  <c r="BW694" i="1"/>
  <c r="CM694" i="1"/>
  <c r="CN694" i="1"/>
  <c r="CO694" i="1"/>
  <c r="CP694" i="1"/>
  <c r="CQ694" i="1"/>
  <c r="CR694" i="1"/>
  <c r="CS694" i="1"/>
  <c r="CT694" i="1"/>
  <c r="CU694" i="1"/>
  <c r="CV694" i="1"/>
  <c r="CW694" i="1"/>
  <c r="CX694" i="1"/>
  <c r="CY694" i="1"/>
  <c r="CZ694" i="1"/>
  <c r="DA694" i="1"/>
  <c r="DB694" i="1"/>
  <c r="DC694" i="1"/>
  <c r="DD694" i="1"/>
  <c r="DE694" i="1"/>
  <c r="DF694" i="1"/>
  <c r="DG694" i="1"/>
  <c r="DH694" i="1"/>
  <c r="DI694" i="1"/>
  <c r="DJ694" i="1"/>
  <c r="DK694" i="1"/>
  <c r="DL694" i="1"/>
  <c r="DM694" i="1"/>
  <c r="DN694" i="1"/>
  <c r="DO694" i="1"/>
  <c r="DP694" i="1"/>
  <c r="DQ694" i="1"/>
  <c r="DR694" i="1"/>
  <c r="DS694" i="1"/>
  <c r="DT694" i="1"/>
  <c r="DU694" i="1"/>
  <c r="DV694" i="1"/>
  <c r="DW694" i="1"/>
  <c r="DX694" i="1"/>
  <c r="DY694" i="1"/>
  <c r="DZ694" i="1"/>
  <c r="EA694" i="1"/>
  <c r="EB694" i="1"/>
  <c r="EC694" i="1"/>
  <c r="ED694" i="1"/>
  <c r="EE694" i="1"/>
  <c r="EF694" i="1"/>
  <c r="EG694" i="1"/>
  <c r="EH694" i="1"/>
  <c r="EI694" i="1"/>
  <c r="EJ694" i="1"/>
  <c r="EK694" i="1"/>
  <c r="EL694" i="1"/>
  <c r="EM694" i="1"/>
  <c r="EN694" i="1"/>
  <c r="EO694" i="1"/>
  <c r="EP694" i="1"/>
  <c r="EQ694" i="1"/>
  <c r="ER694" i="1"/>
  <c r="ES694" i="1"/>
  <c r="ET694" i="1"/>
  <c r="EU694" i="1"/>
  <c r="EV694" i="1"/>
  <c r="EW694" i="1"/>
  <c r="EX694" i="1"/>
  <c r="EY694" i="1"/>
  <c r="EZ694" i="1"/>
  <c r="FA694" i="1"/>
  <c r="FB694" i="1"/>
  <c r="FC694" i="1"/>
  <c r="FD694" i="1"/>
  <c r="FE694" i="1"/>
  <c r="FF694" i="1"/>
  <c r="FG694" i="1"/>
  <c r="FH694" i="1"/>
  <c r="FI694" i="1"/>
  <c r="FJ694" i="1"/>
  <c r="FK694" i="1"/>
  <c r="FL694" i="1"/>
  <c r="FM694" i="1"/>
  <c r="FN694" i="1"/>
  <c r="FO694" i="1"/>
  <c r="FP694" i="1"/>
  <c r="FQ694" i="1"/>
  <c r="FR694" i="1"/>
  <c r="FS694" i="1"/>
  <c r="FT694" i="1"/>
  <c r="FU694" i="1"/>
  <c r="FV694" i="1"/>
  <c r="FW694" i="1"/>
  <c r="FX694" i="1"/>
  <c r="FY694" i="1"/>
  <c r="FZ694" i="1"/>
  <c r="GA694" i="1"/>
  <c r="GB694" i="1"/>
  <c r="GC694" i="1"/>
  <c r="GD694" i="1"/>
  <c r="GE694" i="1"/>
  <c r="GF694" i="1"/>
  <c r="GG694" i="1"/>
  <c r="GH694" i="1"/>
  <c r="GI694" i="1"/>
  <c r="GJ694" i="1"/>
  <c r="GK694" i="1"/>
  <c r="GL694" i="1"/>
  <c r="GM694" i="1"/>
  <c r="GN694" i="1"/>
  <c r="GO694" i="1"/>
  <c r="GP694" i="1"/>
  <c r="GQ694" i="1"/>
  <c r="GR694" i="1"/>
  <c r="GS694" i="1"/>
  <c r="GT694" i="1"/>
  <c r="GU694" i="1"/>
  <c r="GV694" i="1"/>
  <c r="GW694" i="1"/>
  <c r="GX694" i="1"/>
  <c r="C697" i="1"/>
  <c r="D697" i="1"/>
  <c r="AC697" i="1"/>
  <c r="AE697" i="1"/>
  <c r="AF697" i="1"/>
  <c r="CT697" i="1" s="1"/>
  <c r="S697" i="1" s="1"/>
  <c r="AG697" i="1"/>
  <c r="AH697" i="1"/>
  <c r="AI697" i="1"/>
  <c r="CW697" i="1" s="1"/>
  <c r="V697" i="1" s="1"/>
  <c r="AJ697" i="1"/>
  <c r="CX697" i="1" s="1"/>
  <c r="W697" i="1" s="1"/>
  <c r="CU697" i="1"/>
  <c r="T697" i="1" s="1"/>
  <c r="CV697" i="1"/>
  <c r="U697" i="1" s="1"/>
  <c r="K2320" i="5" s="1"/>
  <c r="FR697" i="1"/>
  <c r="GL697" i="1"/>
  <c r="GN697" i="1"/>
  <c r="GO697" i="1"/>
  <c r="GV697" i="1"/>
  <c r="GX697" i="1" s="1"/>
  <c r="I698" i="1"/>
  <c r="AC698" i="1"/>
  <c r="AE698" i="1"/>
  <c r="AD698" i="1" s="1"/>
  <c r="AF698" i="1"/>
  <c r="AG698" i="1"/>
  <c r="CU698" i="1" s="1"/>
  <c r="T698" i="1" s="1"/>
  <c r="AH698" i="1"/>
  <c r="CV698" i="1" s="1"/>
  <c r="U698" i="1" s="1"/>
  <c r="AI698" i="1"/>
  <c r="AJ698" i="1"/>
  <c r="CX698" i="1" s="1"/>
  <c r="W698" i="1" s="1"/>
  <c r="CQ698" i="1"/>
  <c r="CS698" i="1"/>
  <c r="CW698" i="1"/>
  <c r="FR698" i="1"/>
  <c r="GL698" i="1"/>
  <c r="GN698" i="1"/>
  <c r="GO698" i="1"/>
  <c r="GV698" i="1"/>
  <c r="C699" i="1"/>
  <c r="D699" i="1"/>
  <c r="AC699" i="1"/>
  <c r="CQ699" i="1" s="1"/>
  <c r="P699" i="1" s="1"/>
  <c r="J2326" i="5" s="1"/>
  <c r="AE699" i="1"/>
  <c r="U2322" i="5" s="1"/>
  <c r="AF699" i="1"/>
  <c r="AG699" i="1"/>
  <c r="CU699" i="1" s="1"/>
  <c r="T699" i="1" s="1"/>
  <c r="AH699" i="1"/>
  <c r="CV699" i="1" s="1"/>
  <c r="U699" i="1" s="1"/>
  <c r="K2330" i="5" s="1"/>
  <c r="AI699" i="1"/>
  <c r="AJ699" i="1"/>
  <c r="CX699" i="1" s="1"/>
  <c r="W699" i="1" s="1"/>
  <c r="CS699" i="1"/>
  <c r="V2322" i="5" s="1"/>
  <c r="J2329" i="5" s="1"/>
  <c r="CW699" i="1"/>
  <c r="V699" i="1" s="1"/>
  <c r="FR699" i="1"/>
  <c r="GL699" i="1"/>
  <c r="GN699" i="1"/>
  <c r="GO699" i="1"/>
  <c r="GV699" i="1"/>
  <c r="GX699" i="1" s="1"/>
  <c r="AC700" i="1"/>
  <c r="CQ700" i="1" s="1"/>
  <c r="P700" i="1" s="1"/>
  <c r="J2332" i="5" s="1"/>
  <c r="I2333" i="5" s="1"/>
  <c r="AE700" i="1"/>
  <c r="AF700" i="1"/>
  <c r="AG700" i="1"/>
  <c r="CU700" i="1" s="1"/>
  <c r="T700" i="1" s="1"/>
  <c r="AH700" i="1"/>
  <c r="AI700" i="1"/>
  <c r="CW700" i="1" s="1"/>
  <c r="V700" i="1" s="1"/>
  <c r="AJ700" i="1"/>
  <c r="CX700" i="1" s="1"/>
  <c r="W700" i="1" s="1"/>
  <c r="CS700" i="1"/>
  <c r="CV700" i="1"/>
  <c r="U700" i="1" s="1"/>
  <c r="FR700" i="1"/>
  <c r="GL700" i="1"/>
  <c r="GN700" i="1"/>
  <c r="GO700" i="1"/>
  <c r="GV700" i="1"/>
  <c r="GX700" i="1" s="1"/>
  <c r="AC701" i="1"/>
  <c r="CQ701" i="1" s="1"/>
  <c r="P701" i="1" s="1"/>
  <c r="J2334" i="5" s="1"/>
  <c r="I2335" i="5" s="1"/>
  <c r="AE701" i="1"/>
  <c r="AF701" i="1"/>
  <c r="AG701" i="1"/>
  <c r="CU701" i="1" s="1"/>
  <c r="T701" i="1" s="1"/>
  <c r="AH701" i="1"/>
  <c r="CV701" i="1" s="1"/>
  <c r="U701" i="1" s="1"/>
  <c r="AI701" i="1"/>
  <c r="AJ701" i="1"/>
  <c r="CX701" i="1" s="1"/>
  <c r="W701" i="1" s="1"/>
  <c r="CS701" i="1"/>
  <c r="CW701" i="1"/>
  <c r="V701" i="1" s="1"/>
  <c r="FR701" i="1"/>
  <c r="GL701" i="1"/>
  <c r="GO701" i="1"/>
  <c r="GP701" i="1"/>
  <c r="GV701" i="1"/>
  <c r="GX701" i="1" s="1"/>
  <c r="C702" i="1"/>
  <c r="D702" i="1"/>
  <c r="AC702" i="1"/>
  <c r="AE702" i="1"/>
  <c r="CR702" i="1" s="1"/>
  <c r="Q702" i="1" s="1"/>
  <c r="J2338" i="5" s="1"/>
  <c r="AF702" i="1"/>
  <c r="CT702" i="1" s="1"/>
  <c r="S702" i="1" s="1"/>
  <c r="AG702" i="1"/>
  <c r="CU702" i="1" s="1"/>
  <c r="T702" i="1" s="1"/>
  <c r="AH702" i="1"/>
  <c r="CV702" i="1" s="1"/>
  <c r="U702" i="1" s="1"/>
  <c r="K2345" i="5" s="1"/>
  <c r="AI702" i="1"/>
  <c r="CW702" i="1" s="1"/>
  <c r="V702" i="1" s="1"/>
  <c r="AJ702" i="1"/>
  <c r="CX702" i="1"/>
  <c r="W702" i="1" s="1"/>
  <c r="FR702" i="1"/>
  <c r="GL702" i="1"/>
  <c r="GN702" i="1"/>
  <c r="GO702" i="1"/>
  <c r="GV702" i="1"/>
  <c r="GX702" i="1"/>
  <c r="I703" i="1"/>
  <c r="W703" i="1"/>
  <c r="AC703" i="1"/>
  <c r="CQ703" i="1" s="1"/>
  <c r="AE703" i="1"/>
  <c r="U2341" i="5" s="1"/>
  <c r="AF703" i="1"/>
  <c r="AG703" i="1"/>
  <c r="CU703" i="1" s="1"/>
  <c r="T703" i="1" s="1"/>
  <c r="AH703" i="1"/>
  <c r="AI703" i="1"/>
  <c r="CW703" i="1" s="1"/>
  <c r="V703" i="1" s="1"/>
  <c r="AJ703" i="1"/>
  <c r="CS703" i="1"/>
  <c r="CT703" i="1"/>
  <c r="S703" i="1" s="1"/>
  <c r="CV703" i="1"/>
  <c r="U703" i="1" s="1"/>
  <c r="CX703" i="1"/>
  <c r="FR703" i="1"/>
  <c r="GL703" i="1"/>
  <c r="GN703" i="1"/>
  <c r="GO703" i="1"/>
  <c r="GV703" i="1"/>
  <c r="GX703" i="1" s="1"/>
  <c r="C704" i="1"/>
  <c r="D704" i="1"/>
  <c r="AC704" i="1"/>
  <c r="CQ704" i="1" s="1"/>
  <c r="P704" i="1" s="1"/>
  <c r="AE704" i="1"/>
  <c r="AF704" i="1"/>
  <c r="AG704" i="1"/>
  <c r="CU704" i="1" s="1"/>
  <c r="T704" i="1" s="1"/>
  <c r="AH704" i="1"/>
  <c r="AI704" i="1"/>
  <c r="CW704" i="1" s="1"/>
  <c r="V704" i="1" s="1"/>
  <c r="AJ704" i="1"/>
  <c r="CX704" i="1" s="1"/>
  <c r="W704" i="1" s="1"/>
  <c r="CT704" i="1"/>
  <c r="S704" i="1" s="1"/>
  <c r="CY704" i="1" s="1"/>
  <c r="X704" i="1" s="1"/>
  <c r="R2347" i="5" s="1"/>
  <c r="J2352" i="5" s="1"/>
  <c r="CV704" i="1"/>
  <c r="U704" i="1" s="1"/>
  <c r="K2355" i="5" s="1"/>
  <c r="FR704" i="1"/>
  <c r="GL704" i="1"/>
  <c r="GN704" i="1"/>
  <c r="GO704" i="1"/>
  <c r="GV704" i="1"/>
  <c r="GX704" i="1" s="1"/>
  <c r="AC705" i="1"/>
  <c r="AE705" i="1"/>
  <c r="AF705" i="1"/>
  <c r="AG705" i="1"/>
  <c r="CU705" i="1" s="1"/>
  <c r="T705" i="1" s="1"/>
  <c r="AH705" i="1"/>
  <c r="CV705" i="1" s="1"/>
  <c r="U705" i="1" s="1"/>
  <c r="AI705" i="1"/>
  <c r="CW705" i="1" s="1"/>
  <c r="V705" i="1" s="1"/>
  <c r="AJ705" i="1"/>
  <c r="CQ705" i="1"/>
  <c r="P705" i="1" s="1"/>
  <c r="J2357" i="5" s="1"/>
  <c r="I2358" i="5" s="1"/>
  <c r="CT705" i="1"/>
  <c r="S705" i="1" s="1"/>
  <c r="CX705" i="1"/>
  <c r="W705" i="1" s="1"/>
  <c r="FR705" i="1"/>
  <c r="GL705" i="1"/>
  <c r="GN705" i="1"/>
  <c r="GO705" i="1"/>
  <c r="GV705" i="1"/>
  <c r="GX705" i="1" s="1"/>
  <c r="AC706" i="1"/>
  <c r="CQ706" i="1" s="1"/>
  <c r="P706" i="1" s="1"/>
  <c r="J2359" i="5" s="1"/>
  <c r="I2360" i="5" s="1"/>
  <c r="AE706" i="1"/>
  <c r="AF706" i="1"/>
  <c r="CT706" i="1" s="1"/>
  <c r="S706" i="1" s="1"/>
  <c r="CZ706" i="1" s="1"/>
  <c r="Y706" i="1" s="1"/>
  <c r="T2359" i="5" s="1"/>
  <c r="AG706" i="1"/>
  <c r="CU706" i="1" s="1"/>
  <c r="T706" i="1" s="1"/>
  <c r="AH706" i="1"/>
  <c r="AI706" i="1"/>
  <c r="CW706" i="1" s="1"/>
  <c r="V706" i="1" s="1"/>
  <c r="AJ706" i="1"/>
  <c r="CX706" i="1" s="1"/>
  <c r="W706" i="1" s="1"/>
  <c r="CV706" i="1"/>
  <c r="U706" i="1" s="1"/>
  <c r="FR706" i="1"/>
  <c r="GL706" i="1"/>
  <c r="GO706" i="1"/>
  <c r="GP706" i="1"/>
  <c r="GV706" i="1"/>
  <c r="GX706" i="1" s="1"/>
  <c r="C707" i="1"/>
  <c r="D707" i="1"/>
  <c r="AC707" i="1"/>
  <c r="AE707" i="1"/>
  <c r="AF707" i="1"/>
  <c r="AG707" i="1"/>
  <c r="CU707" i="1" s="1"/>
  <c r="T707" i="1" s="1"/>
  <c r="AH707" i="1"/>
  <c r="AI707" i="1"/>
  <c r="CW707" i="1" s="1"/>
  <c r="V707" i="1" s="1"/>
  <c r="AJ707" i="1"/>
  <c r="CX707" i="1" s="1"/>
  <c r="W707" i="1" s="1"/>
  <c r="CT707" i="1"/>
  <c r="S707" i="1" s="1"/>
  <c r="J2362" i="5" s="1"/>
  <c r="CV707" i="1"/>
  <c r="U707" i="1" s="1"/>
  <c r="K2370" i="5" s="1"/>
  <c r="FR707" i="1"/>
  <c r="GL707" i="1"/>
  <c r="GN707" i="1"/>
  <c r="GO707" i="1"/>
  <c r="GV707" i="1"/>
  <c r="GX707" i="1" s="1"/>
  <c r="I708" i="1"/>
  <c r="AC708" i="1"/>
  <c r="AE708" i="1"/>
  <c r="AD708" i="1" s="1"/>
  <c r="AF708" i="1"/>
  <c r="AG708" i="1"/>
  <c r="CU708" i="1" s="1"/>
  <c r="AH708" i="1"/>
  <c r="CV708" i="1" s="1"/>
  <c r="AI708" i="1"/>
  <c r="AJ708" i="1"/>
  <c r="CX708" i="1" s="1"/>
  <c r="CQ708" i="1"/>
  <c r="CS708" i="1"/>
  <c r="CW708" i="1"/>
  <c r="FR708" i="1"/>
  <c r="GL708" i="1"/>
  <c r="GN708" i="1"/>
  <c r="GO708" i="1"/>
  <c r="GV708" i="1"/>
  <c r="C709" i="1"/>
  <c r="D709" i="1"/>
  <c r="AC709" i="1"/>
  <c r="AE709" i="1"/>
  <c r="AF709" i="1"/>
  <c r="AG709" i="1"/>
  <c r="CU709" i="1" s="1"/>
  <c r="T709" i="1" s="1"/>
  <c r="AH709" i="1"/>
  <c r="CV709" i="1" s="1"/>
  <c r="U709" i="1" s="1"/>
  <c r="K2380" i="5" s="1"/>
  <c r="AI709" i="1"/>
  <c r="CW709" i="1" s="1"/>
  <c r="V709" i="1" s="1"/>
  <c r="AJ709" i="1"/>
  <c r="CR709" i="1"/>
  <c r="Q709" i="1" s="1"/>
  <c r="J2374" i="5" s="1"/>
  <c r="CT709" i="1"/>
  <c r="S709" i="1" s="1"/>
  <c r="CX709" i="1"/>
  <c r="W709" i="1" s="1"/>
  <c r="FR709" i="1"/>
  <c r="GL709" i="1"/>
  <c r="GN709" i="1"/>
  <c r="GO709" i="1"/>
  <c r="GV709" i="1"/>
  <c r="GX709" i="1" s="1"/>
  <c r="AC710" i="1"/>
  <c r="AE710" i="1"/>
  <c r="U2382" i="5" s="1"/>
  <c r="AF710" i="1"/>
  <c r="AG710" i="1"/>
  <c r="CU710" i="1" s="1"/>
  <c r="T710" i="1" s="1"/>
  <c r="AH710" i="1"/>
  <c r="CV710" i="1" s="1"/>
  <c r="U710" i="1" s="1"/>
  <c r="AI710" i="1"/>
  <c r="CW710" i="1" s="1"/>
  <c r="V710" i="1" s="1"/>
  <c r="AJ710" i="1"/>
  <c r="CX710" i="1" s="1"/>
  <c r="W710" i="1" s="1"/>
  <c r="CS710" i="1"/>
  <c r="FR710" i="1"/>
  <c r="GL710" i="1"/>
  <c r="GN710" i="1"/>
  <c r="GO710" i="1"/>
  <c r="GV710" i="1"/>
  <c r="GX710" i="1" s="1"/>
  <c r="AC711" i="1"/>
  <c r="AD711" i="1"/>
  <c r="AE711" i="1"/>
  <c r="U2384" i="5" s="1"/>
  <c r="AF711" i="1"/>
  <c r="AG711" i="1"/>
  <c r="CU711" i="1" s="1"/>
  <c r="T711" i="1" s="1"/>
  <c r="AH711" i="1"/>
  <c r="CV711" i="1" s="1"/>
  <c r="U711" i="1" s="1"/>
  <c r="AI711" i="1"/>
  <c r="AJ711" i="1"/>
  <c r="CX711" i="1" s="1"/>
  <c r="W711" i="1" s="1"/>
  <c r="CR711" i="1"/>
  <c r="Q711" i="1" s="1"/>
  <c r="CS711" i="1"/>
  <c r="V2384" i="5" s="1"/>
  <c r="CW711" i="1"/>
  <c r="V711" i="1" s="1"/>
  <c r="FR711" i="1"/>
  <c r="GL711" i="1"/>
  <c r="GO711" i="1"/>
  <c r="GP711" i="1"/>
  <c r="GV711" i="1"/>
  <c r="GX711" i="1" s="1"/>
  <c r="C712" i="1"/>
  <c r="D712" i="1"/>
  <c r="AC712" i="1"/>
  <c r="CQ712" i="1" s="1"/>
  <c r="P712" i="1" s="1"/>
  <c r="J2390" i="5" s="1"/>
  <c r="AE712" i="1"/>
  <c r="AF712" i="1"/>
  <c r="AG712" i="1"/>
  <c r="CU712" i="1" s="1"/>
  <c r="T712" i="1" s="1"/>
  <c r="AH712" i="1"/>
  <c r="AI712" i="1"/>
  <c r="CW712" i="1" s="1"/>
  <c r="V712" i="1" s="1"/>
  <c r="AJ712" i="1"/>
  <c r="CX712" i="1" s="1"/>
  <c r="W712" i="1" s="1"/>
  <c r="CS712" i="1"/>
  <c r="CV712" i="1"/>
  <c r="U712" i="1" s="1"/>
  <c r="K2395" i="5" s="1"/>
  <c r="FR712" i="1"/>
  <c r="GL712" i="1"/>
  <c r="GN712" i="1"/>
  <c r="GO712" i="1"/>
  <c r="GV712" i="1"/>
  <c r="GX712" i="1" s="1"/>
  <c r="I713" i="1"/>
  <c r="U713" i="1"/>
  <c r="AC713" i="1"/>
  <c r="CQ713" i="1" s="1"/>
  <c r="AE713" i="1"/>
  <c r="AF713" i="1"/>
  <c r="CT713" i="1" s="1"/>
  <c r="S713" i="1" s="1"/>
  <c r="AG713" i="1"/>
  <c r="CU713" i="1" s="1"/>
  <c r="T713" i="1" s="1"/>
  <c r="AH713" i="1"/>
  <c r="AI713" i="1"/>
  <c r="CW713" i="1" s="1"/>
  <c r="AJ713" i="1"/>
  <c r="CR713" i="1"/>
  <c r="Q713" i="1" s="1"/>
  <c r="CV713" i="1"/>
  <c r="CX713" i="1"/>
  <c r="W713" i="1" s="1"/>
  <c r="FR713" i="1"/>
  <c r="GL713" i="1"/>
  <c r="GN713" i="1"/>
  <c r="GO713" i="1"/>
  <c r="GV713" i="1"/>
  <c r="C714" i="1"/>
  <c r="D714" i="1"/>
  <c r="AC714" i="1"/>
  <c r="CQ714" i="1" s="1"/>
  <c r="P714" i="1" s="1"/>
  <c r="J2401" i="5" s="1"/>
  <c r="AE714" i="1"/>
  <c r="AF714" i="1"/>
  <c r="AG714" i="1"/>
  <c r="CU714" i="1" s="1"/>
  <c r="T714" i="1" s="1"/>
  <c r="AH714" i="1"/>
  <c r="CV714" i="1" s="1"/>
  <c r="U714" i="1" s="1"/>
  <c r="K2405" i="5" s="1"/>
  <c r="AI714" i="1"/>
  <c r="AJ714" i="1"/>
  <c r="CX714" i="1" s="1"/>
  <c r="W714" i="1" s="1"/>
  <c r="CR714" i="1"/>
  <c r="Q714" i="1" s="1"/>
  <c r="J2399" i="5" s="1"/>
  <c r="CS714" i="1"/>
  <c r="CW714" i="1"/>
  <c r="V714" i="1" s="1"/>
  <c r="FR714" i="1"/>
  <c r="GL714" i="1"/>
  <c r="GN714" i="1"/>
  <c r="GO714" i="1"/>
  <c r="GV714" i="1"/>
  <c r="GX714" i="1" s="1"/>
  <c r="AC715" i="1"/>
  <c r="CQ715" i="1" s="1"/>
  <c r="P715" i="1" s="1"/>
  <c r="J2407" i="5" s="1"/>
  <c r="I2408" i="5" s="1"/>
  <c r="AE715" i="1"/>
  <c r="CR715" i="1" s="1"/>
  <c r="Q715" i="1" s="1"/>
  <c r="AF715" i="1"/>
  <c r="AG715" i="1"/>
  <c r="CU715" i="1" s="1"/>
  <c r="T715" i="1" s="1"/>
  <c r="AH715" i="1"/>
  <c r="AI715" i="1"/>
  <c r="CW715" i="1" s="1"/>
  <c r="V715" i="1" s="1"/>
  <c r="AJ715" i="1"/>
  <c r="CX715" i="1" s="1"/>
  <c r="W715" i="1" s="1"/>
  <c r="CS715" i="1"/>
  <c r="CV715" i="1"/>
  <c r="U715" i="1" s="1"/>
  <c r="FR715" i="1"/>
  <c r="GL715" i="1"/>
  <c r="GN715" i="1"/>
  <c r="GO715" i="1"/>
  <c r="GV715" i="1"/>
  <c r="GX715" i="1" s="1"/>
  <c r="AC716" i="1"/>
  <c r="CQ716" i="1" s="1"/>
  <c r="P716" i="1" s="1"/>
  <c r="J2409" i="5" s="1"/>
  <c r="I2410" i="5" s="1"/>
  <c r="AE716" i="1"/>
  <c r="AF716" i="1"/>
  <c r="AG716" i="1"/>
  <c r="CU716" i="1" s="1"/>
  <c r="T716" i="1" s="1"/>
  <c r="AH716" i="1"/>
  <c r="CV716" i="1" s="1"/>
  <c r="U716" i="1" s="1"/>
  <c r="AI716" i="1"/>
  <c r="AJ716" i="1"/>
  <c r="CX716" i="1" s="1"/>
  <c r="W716" i="1" s="1"/>
  <c r="CR716" i="1"/>
  <c r="Q716" i="1" s="1"/>
  <c r="CS716" i="1"/>
  <c r="CW716" i="1"/>
  <c r="V716" i="1" s="1"/>
  <c r="FR716" i="1"/>
  <c r="GL716" i="1"/>
  <c r="GN716" i="1"/>
  <c r="GO716" i="1"/>
  <c r="GV716" i="1"/>
  <c r="GX716" i="1" s="1"/>
  <c r="C717" i="1"/>
  <c r="D717" i="1"/>
  <c r="AC717" i="1"/>
  <c r="AE717" i="1"/>
  <c r="CR717" i="1" s="1"/>
  <c r="Q717" i="1" s="1"/>
  <c r="J2413" i="5" s="1"/>
  <c r="AF717" i="1"/>
  <c r="AG717" i="1"/>
  <c r="CU717" i="1" s="1"/>
  <c r="T717" i="1" s="1"/>
  <c r="AH717" i="1"/>
  <c r="CV717" i="1" s="1"/>
  <c r="U717" i="1" s="1"/>
  <c r="K2420" i="5" s="1"/>
  <c r="AI717" i="1"/>
  <c r="CW717" i="1" s="1"/>
  <c r="V717" i="1" s="1"/>
  <c r="AJ717" i="1"/>
  <c r="CX717" i="1" s="1"/>
  <c r="W717" i="1" s="1"/>
  <c r="CT717" i="1"/>
  <c r="S717" i="1" s="1"/>
  <c r="FR717" i="1"/>
  <c r="GL717" i="1"/>
  <c r="GN717" i="1"/>
  <c r="GO717" i="1"/>
  <c r="GV717" i="1"/>
  <c r="GX717" i="1" s="1"/>
  <c r="I718" i="1"/>
  <c r="AC718" i="1"/>
  <c r="AE718" i="1"/>
  <c r="U2416" i="5" s="1"/>
  <c r="AF718" i="1"/>
  <c r="AG718" i="1"/>
  <c r="CU718" i="1" s="1"/>
  <c r="AH718" i="1"/>
  <c r="CV718" i="1" s="1"/>
  <c r="U718" i="1" s="1"/>
  <c r="AI718" i="1"/>
  <c r="CW718" i="1" s="1"/>
  <c r="V718" i="1" s="1"/>
  <c r="AJ718" i="1"/>
  <c r="CQ718" i="1"/>
  <c r="CS718" i="1"/>
  <c r="V2416" i="5" s="1"/>
  <c r="CX718" i="1"/>
  <c r="FR718" i="1"/>
  <c r="GL718" i="1"/>
  <c r="GN718" i="1"/>
  <c r="GO718" i="1"/>
  <c r="GV718" i="1"/>
  <c r="GX718" i="1" s="1"/>
  <c r="C719" i="1"/>
  <c r="D719" i="1"/>
  <c r="AC719" i="1"/>
  <c r="AD719" i="1"/>
  <c r="AE719" i="1"/>
  <c r="U2422" i="5" s="1"/>
  <c r="AF719" i="1"/>
  <c r="AG719" i="1"/>
  <c r="CU719" i="1" s="1"/>
  <c r="T719" i="1" s="1"/>
  <c r="AH719" i="1"/>
  <c r="CV719" i="1" s="1"/>
  <c r="U719" i="1" s="1"/>
  <c r="K2430" i="5" s="1"/>
  <c r="AI719" i="1"/>
  <c r="AJ719" i="1"/>
  <c r="CX719" i="1" s="1"/>
  <c r="W719" i="1" s="1"/>
  <c r="CQ719" i="1"/>
  <c r="P719" i="1" s="1"/>
  <c r="J2426" i="5" s="1"/>
  <c r="CR719" i="1"/>
  <c r="Q719" i="1" s="1"/>
  <c r="J2424" i="5" s="1"/>
  <c r="CS719" i="1"/>
  <c r="CW719" i="1"/>
  <c r="V719" i="1" s="1"/>
  <c r="FR719" i="1"/>
  <c r="GL719" i="1"/>
  <c r="GN719" i="1"/>
  <c r="GO719" i="1"/>
  <c r="GV719" i="1"/>
  <c r="GX719" i="1" s="1"/>
  <c r="AC720" i="1"/>
  <c r="AE720" i="1"/>
  <c r="CS720" i="1" s="1"/>
  <c r="AF720" i="1"/>
  <c r="AG720" i="1"/>
  <c r="CU720" i="1" s="1"/>
  <c r="T720" i="1" s="1"/>
  <c r="AH720" i="1"/>
  <c r="CV720" i="1" s="1"/>
  <c r="U720" i="1" s="1"/>
  <c r="AI720" i="1"/>
  <c r="CW720" i="1" s="1"/>
  <c r="V720" i="1" s="1"/>
  <c r="AJ720" i="1"/>
  <c r="CX720" i="1" s="1"/>
  <c r="W720" i="1" s="1"/>
  <c r="CQ720" i="1"/>
  <c r="P720" i="1" s="1"/>
  <c r="J2432" i="5" s="1"/>
  <c r="I2433" i="5" s="1"/>
  <c r="FR720" i="1"/>
  <c r="GL720" i="1"/>
  <c r="GN720" i="1"/>
  <c r="GO720" i="1"/>
  <c r="GV720" i="1"/>
  <c r="GX720" i="1" s="1"/>
  <c r="U721" i="1"/>
  <c r="AC721" i="1"/>
  <c r="AE721" i="1"/>
  <c r="U2434" i="5" s="1"/>
  <c r="AF721" i="1"/>
  <c r="AG721" i="1"/>
  <c r="AH721" i="1"/>
  <c r="CV721" i="1" s="1"/>
  <c r="AI721" i="1"/>
  <c r="CW721" i="1" s="1"/>
  <c r="V721" i="1" s="1"/>
  <c r="AJ721" i="1"/>
  <c r="CX721" i="1" s="1"/>
  <c r="W721" i="1" s="1"/>
  <c r="CQ721" i="1"/>
  <c r="P721" i="1" s="1"/>
  <c r="CU721" i="1"/>
  <c r="T721" i="1" s="1"/>
  <c r="FR721" i="1"/>
  <c r="GL721" i="1"/>
  <c r="GN721" i="1"/>
  <c r="GO721" i="1"/>
  <c r="GV721" i="1"/>
  <c r="GX721" i="1"/>
  <c r="C722" i="1"/>
  <c r="D722" i="1"/>
  <c r="AC722" i="1"/>
  <c r="AD722" i="1"/>
  <c r="AE722" i="1"/>
  <c r="U2436" i="5" s="1"/>
  <c r="AF722" i="1"/>
  <c r="CT722" i="1" s="1"/>
  <c r="S722" i="1" s="1"/>
  <c r="AG722" i="1"/>
  <c r="CU722" i="1" s="1"/>
  <c r="T722" i="1" s="1"/>
  <c r="AH722" i="1"/>
  <c r="CV722" i="1" s="1"/>
  <c r="U722" i="1" s="1"/>
  <c r="K2445" i="5" s="1"/>
  <c r="AI722" i="1"/>
  <c r="AJ722" i="1"/>
  <c r="CR722" i="1"/>
  <c r="Q722" i="1" s="1"/>
  <c r="J2438" i="5" s="1"/>
  <c r="CS722" i="1"/>
  <c r="CW722" i="1"/>
  <c r="V722" i="1" s="1"/>
  <c r="CX722" i="1"/>
  <c r="W722" i="1" s="1"/>
  <c r="FR722" i="1"/>
  <c r="GL722" i="1"/>
  <c r="GN722" i="1"/>
  <c r="GO722" i="1"/>
  <c r="GV722" i="1"/>
  <c r="GX722" i="1"/>
  <c r="I723" i="1"/>
  <c r="AC723" i="1"/>
  <c r="CQ723" i="1" s="1"/>
  <c r="AE723" i="1"/>
  <c r="AF723" i="1"/>
  <c r="CT723" i="1" s="1"/>
  <c r="S723" i="1" s="1"/>
  <c r="AG723" i="1"/>
  <c r="CU723" i="1" s="1"/>
  <c r="AH723" i="1"/>
  <c r="AI723" i="1"/>
  <c r="CW723" i="1" s="1"/>
  <c r="AJ723" i="1"/>
  <c r="CX723" i="1" s="1"/>
  <c r="W723" i="1" s="1"/>
  <c r="CS723" i="1"/>
  <c r="CV723" i="1"/>
  <c r="FR723" i="1"/>
  <c r="GL723" i="1"/>
  <c r="GN723" i="1"/>
  <c r="GO723" i="1"/>
  <c r="GV723" i="1"/>
  <c r="C724" i="1"/>
  <c r="D724" i="1"/>
  <c r="AC724" i="1"/>
  <c r="CQ724" i="1" s="1"/>
  <c r="P724" i="1" s="1"/>
  <c r="AE724" i="1"/>
  <c r="AD724" i="1" s="1"/>
  <c r="AF724" i="1"/>
  <c r="AG724" i="1"/>
  <c r="AH724" i="1"/>
  <c r="CV724" i="1" s="1"/>
  <c r="U724" i="1" s="1"/>
  <c r="K2455" i="5" s="1"/>
  <c r="AI724" i="1"/>
  <c r="CW724" i="1" s="1"/>
  <c r="V724" i="1" s="1"/>
  <c r="AJ724" i="1"/>
  <c r="CX724" i="1" s="1"/>
  <c r="W724" i="1" s="1"/>
  <c r="CU724" i="1"/>
  <c r="T724" i="1" s="1"/>
  <c r="FR724" i="1"/>
  <c r="GL724" i="1"/>
  <c r="GN724" i="1"/>
  <c r="GO724" i="1"/>
  <c r="GV724" i="1"/>
  <c r="GX724" i="1" s="1"/>
  <c r="AC725" i="1"/>
  <c r="AE725" i="1"/>
  <c r="AD725" i="1" s="1"/>
  <c r="AF725" i="1"/>
  <c r="AG725" i="1"/>
  <c r="CU725" i="1" s="1"/>
  <c r="T725" i="1" s="1"/>
  <c r="AH725" i="1"/>
  <c r="AI725" i="1"/>
  <c r="CW725" i="1" s="1"/>
  <c r="V725" i="1" s="1"/>
  <c r="AJ725" i="1"/>
  <c r="CX725" i="1" s="1"/>
  <c r="W725" i="1" s="1"/>
  <c r="CQ725" i="1"/>
  <c r="P725" i="1" s="1"/>
  <c r="CV725" i="1"/>
  <c r="U725" i="1" s="1"/>
  <c r="FR725" i="1"/>
  <c r="GL725" i="1"/>
  <c r="GN725" i="1"/>
  <c r="GO725" i="1"/>
  <c r="GV725" i="1"/>
  <c r="GX725" i="1" s="1"/>
  <c r="AC726" i="1"/>
  <c r="AE726" i="1"/>
  <c r="AD726" i="1" s="1"/>
  <c r="AF726" i="1"/>
  <c r="AG726" i="1"/>
  <c r="AH726" i="1"/>
  <c r="AI726" i="1"/>
  <c r="CW726" i="1" s="1"/>
  <c r="V726" i="1" s="1"/>
  <c r="AJ726" i="1"/>
  <c r="CX726" i="1" s="1"/>
  <c r="W726" i="1" s="1"/>
  <c r="CQ726" i="1"/>
  <c r="P726" i="1" s="1"/>
  <c r="J2459" i="5" s="1"/>
  <c r="I2460" i="5" s="1"/>
  <c r="CU726" i="1"/>
  <c r="T726" i="1" s="1"/>
  <c r="CV726" i="1"/>
  <c r="U726" i="1" s="1"/>
  <c r="FR726" i="1"/>
  <c r="GL726" i="1"/>
  <c r="GN726" i="1"/>
  <c r="GO726" i="1"/>
  <c r="GV726" i="1"/>
  <c r="GX726" i="1" s="1"/>
  <c r="C727" i="1"/>
  <c r="D727" i="1"/>
  <c r="AC727" i="1"/>
  <c r="CQ727" i="1" s="1"/>
  <c r="P727" i="1" s="1"/>
  <c r="J2465" i="5" s="1"/>
  <c r="AE727" i="1"/>
  <c r="AF727" i="1"/>
  <c r="AG727" i="1"/>
  <c r="CU727" i="1" s="1"/>
  <c r="T727" i="1" s="1"/>
  <c r="AH727" i="1"/>
  <c r="CV727" i="1" s="1"/>
  <c r="U727" i="1" s="1"/>
  <c r="K2470" i="5" s="1"/>
  <c r="AI727" i="1"/>
  <c r="CW727" i="1" s="1"/>
  <c r="V727" i="1" s="1"/>
  <c r="AJ727" i="1"/>
  <c r="CX727" i="1" s="1"/>
  <c r="W727" i="1" s="1"/>
  <c r="CS727" i="1"/>
  <c r="CT727" i="1"/>
  <c r="S727" i="1" s="1"/>
  <c r="J2462" i="5" s="1"/>
  <c r="FR727" i="1"/>
  <c r="GL727" i="1"/>
  <c r="GN727" i="1"/>
  <c r="GO727" i="1"/>
  <c r="GV727" i="1"/>
  <c r="GX727" i="1" s="1"/>
  <c r="I728" i="1"/>
  <c r="AC728" i="1"/>
  <c r="CQ728" i="1" s="1"/>
  <c r="P728" i="1" s="1"/>
  <c r="AE728" i="1"/>
  <c r="U2466" i="5" s="1"/>
  <c r="AF728" i="1"/>
  <c r="AG728" i="1"/>
  <c r="AH728" i="1"/>
  <c r="AI728" i="1"/>
  <c r="CW728" i="1" s="1"/>
  <c r="V728" i="1" s="1"/>
  <c r="AJ728" i="1"/>
  <c r="CX728" i="1" s="1"/>
  <c r="CU728" i="1"/>
  <c r="T728" i="1" s="1"/>
  <c r="CV728" i="1"/>
  <c r="U728" i="1" s="1"/>
  <c r="FR728" i="1"/>
  <c r="GL728" i="1"/>
  <c r="GN728" i="1"/>
  <c r="GO728" i="1"/>
  <c r="GV728" i="1"/>
  <c r="C729" i="1"/>
  <c r="D729" i="1"/>
  <c r="AC729" i="1"/>
  <c r="AE729" i="1"/>
  <c r="U2472" i="5" s="1"/>
  <c r="AF729" i="1"/>
  <c r="AG729" i="1"/>
  <c r="CU729" i="1" s="1"/>
  <c r="T729" i="1" s="1"/>
  <c r="AH729" i="1"/>
  <c r="CV729" i="1" s="1"/>
  <c r="U729" i="1" s="1"/>
  <c r="K2480" i="5" s="1"/>
  <c r="AI729" i="1"/>
  <c r="CW729" i="1" s="1"/>
  <c r="V729" i="1" s="1"/>
  <c r="AJ729" i="1"/>
  <c r="CQ729" i="1"/>
  <c r="P729" i="1" s="1"/>
  <c r="CS729" i="1"/>
  <c r="CX729" i="1"/>
  <c r="W729" i="1" s="1"/>
  <c r="FR729" i="1"/>
  <c r="GL729" i="1"/>
  <c r="GN729" i="1"/>
  <c r="GO729" i="1"/>
  <c r="GV729" i="1"/>
  <c r="GX729" i="1" s="1"/>
  <c r="AC730" i="1"/>
  <c r="AE730" i="1"/>
  <c r="U2482" i="5" s="1"/>
  <c r="AF730" i="1"/>
  <c r="AG730" i="1"/>
  <c r="AH730" i="1"/>
  <c r="CV730" i="1" s="1"/>
  <c r="U730" i="1" s="1"/>
  <c r="AI730" i="1"/>
  <c r="CW730" i="1" s="1"/>
  <c r="V730" i="1" s="1"/>
  <c r="AJ730" i="1"/>
  <c r="CX730" i="1" s="1"/>
  <c r="W730" i="1" s="1"/>
  <c r="CQ730" i="1"/>
  <c r="P730" i="1" s="1"/>
  <c r="CU730" i="1"/>
  <c r="T730" i="1" s="1"/>
  <c r="FR730" i="1"/>
  <c r="GL730" i="1"/>
  <c r="GN730" i="1"/>
  <c r="GO730" i="1"/>
  <c r="GV730" i="1"/>
  <c r="GX730" i="1" s="1"/>
  <c r="AC731" i="1"/>
  <c r="AE731" i="1"/>
  <c r="U2484" i="5" s="1"/>
  <c r="AF731" i="1"/>
  <c r="AG731" i="1"/>
  <c r="CU731" i="1" s="1"/>
  <c r="T731" i="1" s="1"/>
  <c r="AH731" i="1"/>
  <c r="CV731" i="1" s="1"/>
  <c r="U731" i="1" s="1"/>
  <c r="AI731" i="1"/>
  <c r="CW731" i="1" s="1"/>
  <c r="V731" i="1" s="1"/>
  <c r="AJ731" i="1"/>
  <c r="CX731" i="1" s="1"/>
  <c r="W731" i="1" s="1"/>
  <c r="CQ731" i="1"/>
  <c r="P731" i="1" s="1"/>
  <c r="J2484" i="5" s="1"/>
  <c r="I2485" i="5" s="1"/>
  <c r="CS731" i="1"/>
  <c r="FR731" i="1"/>
  <c r="GL731" i="1"/>
  <c r="GO731" i="1"/>
  <c r="GP731" i="1"/>
  <c r="GV731" i="1"/>
  <c r="GX731" i="1" s="1"/>
  <c r="C732" i="1"/>
  <c r="D732" i="1"/>
  <c r="AC732" i="1"/>
  <c r="AE732" i="1"/>
  <c r="U2486" i="5" s="1"/>
  <c r="AF732" i="1"/>
  <c r="AG732" i="1"/>
  <c r="AH732" i="1"/>
  <c r="CV732" i="1" s="1"/>
  <c r="U732" i="1" s="1"/>
  <c r="K2495" i="5" s="1"/>
  <c r="AI732" i="1"/>
  <c r="CW732" i="1" s="1"/>
  <c r="V732" i="1" s="1"/>
  <c r="AJ732" i="1"/>
  <c r="CX732" i="1" s="1"/>
  <c r="W732" i="1" s="1"/>
  <c r="CQ732" i="1"/>
  <c r="P732" i="1" s="1"/>
  <c r="J2490" i="5" s="1"/>
  <c r="CU732" i="1"/>
  <c r="T732" i="1" s="1"/>
  <c r="FR732" i="1"/>
  <c r="GL732" i="1"/>
  <c r="GN732" i="1"/>
  <c r="GO732" i="1"/>
  <c r="GV732" i="1"/>
  <c r="GX732" i="1" s="1"/>
  <c r="I733" i="1"/>
  <c r="AC733" i="1"/>
  <c r="CQ733" i="1" s="1"/>
  <c r="P733" i="1" s="1"/>
  <c r="AE733" i="1"/>
  <c r="AF733" i="1"/>
  <c r="AG733" i="1"/>
  <c r="AH733" i="1"/>
  <c r="CV733" i="1" s="1"/>
  <c r="U733" i="1" s="1"/>
  <c r="AI733" i="1"/>
  <c r="CW733" i="1" s="1"/>
  <c r="AJ733" i="1"/>
  <c r="CX733" i="1" s="1"/>
  <c r="W733" i="1" s="1"/>
  <c r="CT733" i="1"/>
  <c r="S733" i="1" s="1"/>
  <c r="CU733" i="1"/>
  <c r="T733" i="1" s="1"/>
  <c r="FR733" i="1"/>
  <c r="GL733" i="1"/>
  <c r="GN733" i="1"/>
  <c r="GO733" i="1"/>
  <c r="GV733" i="1"/>
  <c r="GX733" i="1" s="1"/>
  <c r="C734" i="1"/>
  <c r="D734" i="1"/>
  <c r="AC734" i="1"/>
  <c r="CQ734" i="1" s="1"/>
  <c r="P734" i="1" s="1"/>
  <c r="J2501" i="5" s="1"/>
  <c r="AE734" i="1"/>
  <c r="U2497" i="5" s="1"/>
  <c r="AF734" i="1"/>
  <c r="AG734" i="1"/>
  <c r="CU734" i="1" s="1"/>
  <c r="T734" i="1" s="1"/>
  <c r="AH734" i="1"/>
  <c r="AI734" i="1"/>
  <c r="CW734" i="1" s="1"/>
  <c r="V734" i="1" s="1"/>
  <c r="AJ734" i="1"/>
  <c r="CT734" i="1"/>
  <c r="S734" i="1" s="1"/>
  <c r="J2498" i="5" s="1"/>
  <c r="CV734" i="1"/>
  <c r="U734" i="1" s="1"/>
  <c r="K2505" i="5" s="1"/>
  <c r="CX734" i="1"/>
  <c r="W734" i="1" s="1"/>
  <c r="FR734" i="1"/>
  <c r="GL734" i="1"/>
  <c r="GN734" i="1"/>
  <c r="GO734" i="1"/>
  <c r="GV734" i="1"/>
  <c r="GX734" i="1" s="1"/>
  <c r="W735" i="1"/>
  <c r="AC735" i="1"/>
  <c r="CQ735" i="1" s="1"/>
  <c r="P735" i="1" s="1"/>
  <c r="J2507" i="5" s="1"/>
  <c r="I2508" i="5" s="1"/>
  <c r="AE735" i="1"/>
  <c r="U2507" i="5" s="1"/>
  <c r="AF735" i="1"/>
  <c r="AG735" i="1"/>
  <c r="CU735" i="1" s="1"/>
  <c r="T735" i="1" s="1"/>
  <c r="AH735" i="1"/>
  <c r="CV735" i="1" s="1"/>
  <c r="U735" i="1" s="1"/>
  <c r="AI735" i="1"/>
  <c r="CW735" i="1" s="1"/>
  <c r="V735" i="1" s="1"/>
  <c r="AJ735" i="1"/>
  <c r="CT735" i="1"/>
  <c r="S735" i="1" s="1"/>
  <c r="CX735" i="1"/>
  <c r="FR735" i="1"/>
  <c r="GL735" i="1"/>
  <c r="GN735" i="1"/>
  <c r="GO735" i="1"/>
  <c r="GV735" i="1"/>
  <c r="GX735" i="1" s="1"/>
  <c r="AC736" i="1"/>
  <c r="CQ736" i="1" s="1"/>
  <c r="P736" i="1" s="1"/>
  <c r="J2509" i="5" s="1"/>
  <c r="I2510" i="5" s="1"/>
  <c r="AE736" i="1"/>
  <c r="U2509" i="5" s="1"/>
  <c r="AF736" i="1"/>
  <c r="AG736" i="1"/>
  <c r="CU736" i="1" s="1"/>
  <c r="T736" i="1" s="1"/>
  <c r="AH736" i="1"/>
  <c r="AI736" i="1"/>
  <c r="CW736" i="1" s="1"/>
  <c r="V736" i="1" s="1"/>
  <c r="AJ736" i="1"/>
  <c r="CX736" i="1" s="1"/>
  <c r="W736" i="1" s="1"/>
  <c r="CT736" i="1"/>
  <c r="S736" i="1" s="1"/>
  <c r="CV736" i="1"/>
  <c r="U736" i="1" s="1"/>
  <c r="FR736" i="1"/>
  <c r="GL736" i="1"/>
  <c r="GO736" i="1"/>
  <c r="GP736" i="1"/>
  <c r="GV736" i="1"/>
  <c r="GX736" i="1" s="1"/>
  <c r="C737" i="1"/>
  <c r="D737" i="1"/>
  <c r="AC737" i="1"/>
  <c r="CQ737" i="1" s="1"/>
  <c r="P737" i="1" s="1"/>
  <c r="J2515" i="5" s="1"/>
  <c r="AE737" i="1"/>
  <c r="U2511" i="5" s="1"/>
  <c r="AF737" i="1"/>
  <c r="AG737" i="1"/>
  <c r="CU737" i="1" s="1"/>
  <c r="T737" i="1" s="1"/>
  <c r="AH737" i="1"/>
  <c r="CV737" i="1" s="1"/>
  <c r="U737" i="1" s="1"/>
  <c r="K2520" i="5" s="1"/>
  <c r="AI737" i="1"/>
  <c r="CW737" i="1" s="1"/>
  <c r="V737" i="1" s="1"/>
  <c r="AJ737" i="1"/>
  <c r="CX737" i="1" s="1"/>
  <c r="W737" i="1" s="1"/>
  <c r="CR737" i="1"/>
  <c r="Q737" i="1" s="1"/>
  <c r="J2513" i="5" s="1"/>
  <c r="CT737" i="1"/>
  <c r="S737" i="1" s="1"/>
  <c r="J2512" i="5" s="1"/>
  <c r="FR737" i="1"/>
  <c r="GL737" i="1"/>
  <c r="GN737" i="1"/>
  <c r="GO737" i="1"/>
  <c r="GV737" i="1"/>
  <c r="GX737" i="1" s="1"/>
  <c r="I738" i="1"/>
  <c r="AC738" i="1"/>
  <c r="CQ738" i="1" s="1"/>
  <c r="P738" i="1" s="1"/>
  <c r="AE738" i="1"/>
  <c r="U2516" i="5" s="1"/>
  <c r="AF738" i="1"/>
  <c r="AG738" i="1"/>
  <c r="AH738" i="1"/>
  <c r="CV738" i="1" s="1"/>
  <c r="U738" i="1" s="1"/>
  <c r="AI738" i="1"/>
  <c r="AJ738" i="1"/>
  <c r="CX738" i="1" s="1"/>
  <c r="W738" i="1" s="1"/>
  <c r="CS738" i="1"/>
  <c r="CU738" i="1"/>
  <c r="T738" i="1" s="1"/>
  <c r="CW738" i="1"/>
  <c r="V738" i="1" s="1"/>
  <c r="FR738" i="1"/>
  <c r="GL738" i="1"/>
  <c r="GN738" i="1"/>
  <c r="GO738" i="1"/>
  <c r="GV738" i="1"/>
  <c r="C739" i="1"/>
  <c r="D739" i="1"/>
  <c r="U739" i="1"/>
  <c r="K2530" i="5" s="1"/>
  <c r="AC739" i="1"/>
  <c r="AE739" i="1"/>
  <c r="U2522" i="5" s="1"/>
  <c r="AF739" i="1"/>
  <c r="AG739" i="1"/>
  <c r="AH739" i="1"/>
  <c r="CV739" i="1" s="1"/>
  <c r="AI739" i="1"/>
  <c r="CW739" i="1" s="1"/>
  <c r="V739" i="1" s="1"/>
  <c r="AJ739" i="1"/>
  <c r="CX739" i="1" s="1"/>
  <c r="W739" i="1" s="1"/>
  <c r="CQ739" i="1"/>
  <c r="P739" i="1" s="1"/>
  <c r="CU739" i="1"/>
  <c r="T739" i="1" s="1"/>
  <c r="FR739" i="1"/>
  <c r="GL739" i="1"/>
  <c r="GN739" i="1"/>
  <c r="GO739" i="1"/>
  <c r="GV739" i="1"/>
  <c r="GX739" i="1" s="1"/>
  <c r="AC740" i="1"/>
  <c r="CQ740" i="1" s="1"/>
  <c r="P740" i="1" s="1"/>
  <c r="J2532" i="5" s="1"/>
  <c r="I2533" i="5" s="1"/>
  <c r="AE740" i="1"/>
  <c r="U2532" i="5" s="1"/>
  <c r="AF740" i="1"/>
  <c r="AG740" i="1"/>
  <c r="CU740" i="1" s="1"/>
  <c r="T740" i="1" s="1"/>
  <c r="AH740" i="1"/>
  <c r="AI740" i="1"/>
  <c r="CW740" i="1" s="1"/>
  <c r="V740" i="1" s="1"/>
  <c r="AJ740" i="1"/>
  <c r="CX740" i="1" s="1"/>
  <c r="W740" i="1" s="1"/>
  <c r="CV740" i="1"/>
  <c r="U740" i="1" s="1"/>
  <c r="FR740" i="1"/>
  <c r="GL740" i="1"/>
  <c r="GN740" i="1"/>
  <c r="GO740" i="1"/>
  <c r="GV740" i="1"/>
  <c r="GX740" i="1" s="1"/>
  <c r="AC741" i="1"/>
  <c r="AE741" i="1"/>
  <c r="U2534" i="5" s="1"/>
  <c r="AF741" i="1"/>
  <c r="AG741" i="1"/>
  <c r="AH741" i="1"/>
  <c r="CV741" i="1" s="1"/>
  <c r="U741" i="1" s="1"/>
  <c r="AI741" i="1"/>
  <c r="CW741" i="1" s="1"/>
  <c r="V741" i="1" s="1"/>
  <c r="AJ741" i="1"/>
  <c r="CX741" i="1" s="1"/>
  <c r="W741" i="1" s="1"/>
  <c r="CQ741" i="1"/>
  <c r="P741" i="1" s="1"/>
  <c r="J2534" i="5" s="1"/>
  <c r="I2535" i="5" s="1"/>
  <c r="CU741" i="1"/>
  <c r="T741" i="1" s="1"/>
  <c r="FR741" i="1"/>
  <c r="GL741" i="1"/>
  <c r="GN741" i="1"/>
  <c r="GO741" i="1"/>
  <c r="GV741" i="1"/>
  <c r="GX741" i="1" s="1"/>
  <c r="C742" i="1"/>
  <c r="D742" i="1"/>
  <c r="AC742" i="1"/>
  <c r="AD742" i="1"/>
  <c r="AE742" i="1"/>
  <c r="U2536" i="5" s="1"/>
  <c r="AF742" i="1"/>
  <c r="CT742" i="1" s="1"/>
  <c r="S742" i="1" s="1"/>
  <c r="AG742" i="1"/>
  <c r="CU742" i="1" s="1"/>
  <c r="T742" i="1" s="1"/>
  <c r="AH742" i="1"/>
  <c r="CV742" i="1" s="1"/>
  <c r="U742" i="1" s="1"/>
  <c r="K2545" i="5" s="1"/>
  <c r="AI742" i="1"/>
  <c r="AJ742" i="1"/>
  <c r="CR742" i="1"/>
  <c r="Q742" i="1" s="1"/>
  <c r="J2538" i="5" s="1"/>
  <c r="CS742" i="1"/>
  <c r="V2536" i="5" s="1"/>
  <c r="CW742" i="1"/>
  <c r="V742" i="1" s="1"/>
  <c r="CX742" i="1"/>
  <c r="W742" i="1" s="1"/>
  <c r="FR742" i="1"/>
  <c r="GL742" i="1"/>
  <c r="GN742" i="1"/>
  <c r="GO742" i="1"/>
  <c r="GV742" i="1"/>
  <c r="GX742" i="1"/>
  <c r="I743" i="1"/>
  <c r="AC743" i="1"/>
  <c r="CQ743" i="1" s="1"/>
  <c r="AE743" i="1"/>
  <c r="AF743" i="1"/>
  <c r="AG743" i="1"/>
  <c r="CU743" i="1" s="1"/>
  <c r="T743" i="1" s="1"/>
  <c r="AH743" i="1"/>
  <c r="CV743" i="1" s="1"/>
  <c r="U743" i="1" s="1"/>
  <c r="AI743" i="1"/>
  <c r="CW743" i="1" s="1"/>
  <c r="AJ743" i="1"/>
  <c r="CX743" i="1" s="1"/>
  <c r="CS743" i="1"/>
  <c r="CT743" i="1"/>
  <c r="FR743" i="1"/>
  <c r="GL743" i="1"/>
  <c r="GN743" i="1"/>
  <c r="GO743" i="1"/>
  <c r="GV743" i="1"/>
  <c r="GX743" i="1" s="1"/>
  <c r="C744" i="1"/>
  <c r="D744" i="1"/>
  <c r="AC744" i="1"/>
  <c r="AD744" i="1"/>
  <c r="AE744" i="1"/>
  <c r="AF744" i="1"/>
  <c r="CT744" i="1" s="1"/>
  <c r="S744" i="1" s="1"/>
  <c r="CY744" i="1" s="1"/>
  <c r="X744" i="1" s="1"/>
  <c r="R2547" i="5" s="1"/>
  <c r="J2552" i="5" s="1"/>
  <c r="AG744" i="1"/>
  <c r="CU744" i="1" s="1"/>
  <c r="T744" i="1" s="1"/>
  <c r="AH744" i="1"/>
  <c r="CV744" i="1" s="1"/>
  <c r="U744" i="1" s="1"/>
  <c r="K2555" i="5" s="1"/>
  <c r="AI744" i="1"/>
  <c r="CW744" i="1" s="1"/>
  <c r="V744" i="1" s="1"/>
  <c r="AJ744" i="1"/>
  <c r="CQ744" i="1"/>
  <c r="P744" i="1" s="1"/>
  <c r="CR744" i="1"/>
  <c r="Q744" i="1" s="1"/>
  <c r="J2549" i="5" s="1"/>
  <c r="CX744" i="1"/>
  <c r="W744" i="1" s="1"/>
  <c r="FR744" i="1"/>
  <c r="GL744" i="1"/>
  <c r="GN744" i="1"/>
  <c r="GO744" i="1"/>
  <c r="GV744" i="1"/>
  <c r="GX744" i="1" s="1"/>
  <c r="AC745" i="1"/>
  <c r="AE745" i="1"/>
  <c r="AD745" i="1" s="1"/>
  <c r="AF745" i="1"/>
  <c r="CT745" i="1" s="1"/>
  <c r="S745" i="1" s="1"/>
  <c r="AG745" i="1"/>
  <c r="CU745" i="1" s="1"/>
  <c r="T745" i="1" s="1"/>
  <c r="AH745" i="1"/>
  <c r="CV745" i="1" s="1"/>
  <c r="U745" i="1" s="1"/>
  <c r="AI745" i="1"/>
  <c r="CW745" i="1" s="1"/>
  <c r="V745" i="1" s="1"/>
  <c r="AJ745" i="1"/>
  <c r="CQ745" i="1"/>
  <c r="P745" i="1" s="1"/>
  <c r="CX745" i="1"/>
  <c r="W745" i="1" s="1"/>
  <c r="FR745" i="1"/>
  <c r="GL745" i="1"/>
  <c r="GN745" i="1"/>
  <c r="GO745" i="1"/>
  <c r="GV745" i="1"/>
  <c r="GX745" i="1" s="1"/>
  <c r="AC746" i="1"/>
  <c r="AE746" i="1"/>
  <c r="AD746" i="1" s="1"/>
  <c r="AF746" i="1"/>
  <c r="AG746" i="1"/>
  <c r="CU746" i="1" s="1"/>
  <c r="T746" i="1" s="1"/>
  <c r="AH746" i="1"/>
  <c r="CV746" i="1" s="1"/>
  <c r="U746" i="1" s="1"/>
  <c r="AI746" i="1"/>
  <c r="CW746" i="1" s="1"/>
  <c r="V746" i="1" s="1"/>
  <c r="AJ746" i="1"/>
  <c r="CQ746" i="1"/>
  <c r="P746" i="1" s="1"/>
  <c r="J2559" i="5" s="1"/>
  <c r="I2560" i="5" s="1"/>
  <c r="CT746" i="1"/>
  <c r="S746" i="1" s="1"/>
  <c r="CZ746" i="1" s="1"/>
  <c r="Y746" i="1" s="1"/>
  <c r="T2559" i="5" s="1"/>
  <c r="CX746" i="1"/>
  <c r="W746" i="1" s="1"/>
  <c r="CY746" i="1"/>
  <c r="X746" i="1" s="1"/>
  <c r="R2559" i="5" s="1"/>
  <c r="FR746" i="1"/>
  <c r="GL746" i="1"/>
  <c r="GN746" i="1"/>
  <c r="GO746" i="1"/>
  <c r="GV746" i="1"/>
  <c r="GX746" i="1" s="1"/>
  <c r="C747" i="1"/>
  <c r="D747" i="1"/>
  <c r="AC747" i="1"/>
  <c r="CQ747" i="1" s="1"/>
  <c r="P747" i="1" s="1"/>
  <c r="J2565" i="5" s="1"/>
  <c r="AE747" i="1"/>
  <c r="U2561" i="5" s="1"/>
  <c r="AF747" i="1"/>
  <c r="CT747" i="1" s="1"/>
  <c r="S747" i="1" s="1"/>
  <c r="J2562" i="5" s="1"/>
  <c r="AG747" i="1"/>
  <c r="CU747" i="1" s="1"/>
  <c r="T747" i="1" s="1"/>
  <c r="AH747" i="1"/>
  <c r="AI747" i="1"/>
  <c r="CW747" i="1" s="1"/>
  <c r="V747" i="1" s="1"/>
  <c r="AJ747" i="1"/>
  <c r="CX747" i="1" s="1"/>
  <c r="W747" i="1" s="1"/>
  <c r="CV747" i="1"/>
  <c r="U747" i="1" s="1"/>
  <c r="K2570" i="5" s="1"/>
  <c r="FR747" i="1"/>
  <c r="GL747" i="1"/>
  <c r="GN747" i="1"/>
  <c r="GO747" i="1"/>
  <c r="GV747" i="1"/>
  <c r="GX747" i="1" s="1"/>
  <c r="I748" i="1"/>
  <c r="AC748" i="1"/>
  <c r="AE748" i="1"/>
  <c r="AF748" i="1"/>
  <c r="AG748" i="1"/>
  <c r="CU748" i="1" s="1"/>
  <c r="AH748" i="1"/>
  <c r="AI748" i="1"/>
  <c r="CW748" i="1" s="1"/>
  <c r="AJ748" i="1"/>
  <c r="CX748" i="1" s="1"/>
  <c r="CQ748" i="1"/>
  <c r="P748" i="1" s="1"/>
  <c r="CV748" i="1"/>
  <c r="FR748" i="1"/>
  <c r="GL748" i="1"/>
  <c r="GN748" i="1"/>
  <c r="GO748" i="1"/>
  <c r="GV748" i="1"/>
  <c r="C749" i="1"/>
  <c r="D749" i="1"/>
  <c r="AC749" i="1"/>
  <c r="CQ749" i="1" s="1"/>
  <c r="P749" i="1" s="1"/>
  <c r="AE749" i="1"/>
  <c r="U2572" i="5" s="1"/>
  <c r="AF749" i="1"/>
  <c r="AG749" i="1"/>
  <c r="AH749" i="1"/>
  <c r="CV749" i="1" s="1"/>
  <c r="U749" i="1" s="1"/>
  <c r="K2580" i="5" s="1"/>
  <c r="AI749" i="1"/>
  <c r="CW749" i="1" s="1"/>
  <c r="V749" i="1" s="1"/>
  <c r="AJ749" i="1"/>
  <c r="CX749" i="1" s="1"/>
  <c r="W749" i="1" s="1"/>
  <c r="CU749" i="1"/>
  <c r="T749" i="1" s="1"/>
  <c r="FR749" i="1"/>
  <c r="GL749" i="1"/>
  <c r="GN749" i="1"/>
  <c r="GO749" i="1"/>
  <c r="GV749" i="1"/>
  <c r="GX749" i="1" s="1"/>
  <c r="AC750" i="1"/>
  <c r="AE750" i="1"/>
  <c r="U2582" i="5" s="1"/>
  <c r="AF750" i="1"/>
  <c r="CT750" i="1" s="1"/>
  <c r="S750" i="1" s="1"/>
  <c r="AG750" i="1"/>
  <c r="CU750" i="1" s="1"/>
  <c r="T750" i="1" s="1"/>
  <c r="AH750" i="1"/>
  <c r="CV750" i="1" s="1"/>
  <c r="U750" i="1" s="1"/>
  <c r="AI750" i="1"/>
  <c r="CW750" i="1" s="1"/>
  <c r="V750" i="1" s="1"/>
  <c r="AJ750" i="1"/>
  <c r="CX750" i="1"/>
  <c r="W750" i="1" s="1"/>
  <c r="FR750" i="1"/>
  <c r="GL750" i="1"/>
  <c r="GN750" i="1"/>
  <c r="GO750" i="1"/>
  <c r="GV750" i="1"/>
  <c r="GX750" i="1" s="1"/>
  <c r="AC751" i="1"/>
  <c r="AE751" i="1"/>
  <c r="AF751" i="1"/>
  <c r="CT751" i="1" s="1"/>
  <c r="S751" i="1" s="1"/>
  <c r="AG751" i="1"/>
  <c r="CU751" i="1" s="1"/>
  <c r="T751" i="1" s="1"/>
  <c r="AH751" i="1"/>
  <c r="CV751" i="1" s="1"/>
  <c r="U751" i="1" s="1"/>
  <c r="AI751" i="1"/>
  <c r="CW751" i="1" s="1"/>
  <c r="V751" i="1" s="1"/>
  <c r="AJ751" i="1"/>
  <c r="CX751" i="1" s="1"/>
  <c r="W751" i="1" s="1"/>
  <c r="FR751" i="1"/>
  <c r="GL751" i="1"/>
  <c r="GO751" i="1"/>
  <c r="GP751" i="1"/>
  <c r="GV751" i="1"/>
  <c r="GX751" i="1" s="1"/>
  <c r="B753" i="1"/>
  <c r="B694" i="1" s="1"/>
  <c r="C753" i="1"/>
  <c r="C694" i="1" s="1"/>
  <c r="D753" i="1"/>
  <c r="D694" i="1" s="1"/>
  <c r="F753" i="1"/>
  <c r="F694" i="1" s="1"/>
  <c r="G753" i="1"/>
  <c r="BX753" i="1"/>
  <c r="CK753" i="1"/>
  <c r="CK694" i="1" s="1"/>
  <c r="CL753" i="1"/>
  <c r="BC753" i="1" s="1"/>
  <c r="D784" i="1"/>
  <c r="E786" i="1"/>
  <c r="Z786" i="1"/>
  <c r="AA786" i="1"/>
  <c r="AM786" i="1"/>
  <c r="AN786" i="1"/>
  <c r="BD786" i="1"/>
  <c r="BE786" i="1"/>
  <c r="BF786" i="1"/>
  <c r="BG786" i="1"/>
  <c r="BH786" i="1"/>
  <c r="BI786" i="1"/>
  <c r="BJ786" i="1"/>
  <c r="BK786" i="1"/>
  <c r="BL786" i="1"/>
  <c r="BM786" i="1"/>
  <c r="BN786" i="1"/>
  <c r="BO786" i="1"/>
  <c r="BP786" i="1"/>
  <c r="BQ786" i="1"/>
  <c r="BR786" i="1"/>
  <c r="BS786" i="1"/>
  <c r="BT786" i="1"/>
  <c r="BU786" i="1"/>
  <c r="BV786" i="1"/>
  <c r="BW786" i="1"/>
  <c r="CM786" i="1"/>
  <c r="CN786" i="1"/>
  <c r="CO786" i="1"/>
  <c r="CP786" i="1"/>
  <c r="CQ786" i="1"/>
  <c r="CR786" i="1"/>
  <c r="CS786" i="1"/>
  <c r="CT786" i="1"/>
  <c r="CU786" i="1"/>
  <c r="CV786" i="1"/>
  <c r="CW786" i="1"/>
  <c r="CX786" i="1"/>
  <c r="CY786" i="1"/>
  <c r="CZ786" i="1"/>
  <c r="DA786" i="1"/>
  <c r="DB786" i="1"/>
  <c r="DC786" i="1"/>
  <c r="DD786" i="1"/>
  <c r="DE786" i="1"/>
  <c r="DF786" i="1"/>
  <c r="DG786" i="1"/>
  <c r="DH786" i="1"/>
  <c r="DI786" i="1"/>
  <c r="DJ786" i="1"/>
  <c r="DK786" i="1"/>
  <c r="DL786" i="1"/>
  <c r="DM786" i="1"/>
  <c r="DN786" i="1"/>
  <c r="DO786" i="1"/>
  <c r="DP786" i="1"/>
  <c r="DQ786" i="1"/>
  <c r="DR786" i="1"/>
  <c r="DS786" i="1"/>
  <c r="DT786" i="1"/>
  <c r="DU786" i="1"/>
  <c r="DV786" i="1"/>
  <c r="DW786" i="1"/>
  <c r="DX786" i="1"/>
  <c r="DY786" i="1"/>
  <c r="DZ786" i="1"/>
  <c r="EA786" i="1"/>
  <c r="EB786" i="1"/>
  <c r="EC786" i="1"/>
  <c r="ED786" i="1"/>
  <c r="EE786" i="1"/>
  <c r="EF786" i="1"/>
  <c r="EG786" i="1"/>
  <c r="EH786" i="1"/>
  <c r="EI786" i="1"/>
  <c r="EJ786" i="1"/>
  <c r="EK786" i="1"/>
  <c r="EL786" i="1"/>
  <c r="EM786" i="1"/>
  <c r="EN786" i="1"/>
  <c r="EO786" i="1"/>
  <c r="EP786" i="1"/>
  <c r="EQ786" i="1"/>
  <c r="ER786" i="1"/>
  <c r="ES786" i="1"/>
  <c r="ET786" i="1"/>
  <c r="EU786" i="1"/>
  <c r="EV786" i="1"/>
  <c r="EW786" i="1"/>
  <c r="EX786" i="1"/>
  <c r="EY786" i="1"/>
  <c r="EZ786" i="1"/>
  <c r="FA786" i="1"/>
  <c r="FB786" i="1"/>
  <c r="FC786" i="1"/>
  <c r="FD786" i="1"/>
  <c r="FE786" i="1"/>
  <c r="FF786" i="1"/>
  <c r="FG786" i="1"/>
  <c r="FH786" i="1"/>
  <c r="FI786" i="1"/>
  <c r="FJ786" i="1"/>
  <c r="FK786" i="1"/>
  <c r="FL786" i="1"/>
  <c r="FM786" i="1"/>
  <c r="FN786" i="1"/>
  <c r="FO786" i="1"/>
  <c r="FP786" i="1"/>
  <c r="FQ786" i="1"/>
  <c r="FR786" i="1"/>
  <c r="FS786" i="1"/>
  <c r="FT786" i="1"/>
  <c r="FU786" i="1"/>
  <c r="FV786" i="1"/>
  <c r="FW786" i="1"/>
  <c r="FX786" i="1"/>
  <c r="FY786" i="1"/>
  <c r="FZ786" i="1"/>
  <c r="GA786" i="1"/>
  <c r="GB786" i="1"/>
  <c r="GC786" i="1"/>
  <c r="GD786" i="1"/>
  <c r="GE786" i="1"/>
  <c r="GF786" i="1"/>
  <c r="GG786" i="1"/>
  <c r="GH786" i="1"/>
  <c r="GI786" i="1"/>
  <c r="GJ786" i="1"/>
  <c r="GK786" i="1"/>
  <c r="GL786" i="1"/>
  <c r="GM786" i="1"/>
  <c r="GN786" i="1"/>
  <c r="GO786" i="1"/>
  <c r="GP786" i="1"/>
  <c r="GQ786" i="1"/>
  <c r="GR786" i="1"/>
  <c r="GS786" i="1"/>
  <c r="GT786" i="1"/>
  <c r="GU786" i="1"/>
  <c r="GV786" i="1"/>
  <c r="GW786" i="1"/>
  <c r="GX786" i="1"/>
  <c r="C789" i="1"/>
  <c r="D789" i="1"/>
  <c r="AC789" i="1"/>
  <c r="AE789" i="1"/>
  <c r="U2595" i="5" s="1"/>
  <c r="AF789" i="1"/>
  <c r="CT789" i="1" s="1"/>
  <c r="S789" i="1" s="1"/>
  <c r="J2596" i="5" s="1"/>
  <c r="AG789" i="1"/>
  <c r="CU789" i="1" s="1"/>
  <c r="T789" i="1" s="1"/>
  <c r="AH789" i="1"/>
  <c r="AI789" i="1"/>
  <c r="CW789" i="1" s="1"/>
  <c r="V789" i="1" s="1"/>
  <c r="AJ789" i="1"/>
  <c r="CV789" i="1"/>
  <c r="U789" i="1" s="1"/>
  <c r="K2604" i="5" s="1"/>
  <c r="CX789" i="1"/>
  <c r="W789" i="1" s="1"/>
  <c r="FR789" i="1"/>
  <c r="GL789" i="1"/>
  <c r="GN789" i="1"/>
  <c r="GO789" i="1"/>
  <c r="GV789" i="1"/>
  <c r="GX789" i="1" s="1"/>
  <c r="I790" i="1"/>
  <c r="AC790" i="1"/>
  <c r="AE790" i="1"/>
  <c r="U2600" i="5" s="1"/>
  <c r="AF790" i="1"/>
  <c r="AG790" i="1"/>
  <c r="AH790" i="1"/>
  <c r="CV790" i="1" s="1"/>
  <c r="U790" i="1" s="1"/>
  <c r="AI790" i="1"/>
  <c r="CW790" i="1" s="1"/>
  <c r="V790" i="1" s="1"/>
  <c r="AJ790" i="1"/>
  <c r="CX790" i="1" s="1"/>
  <c r="W790" i="1" s="1"/>
  <c r="CQ790" i="1"/>
  <c r="P790" i="1" s="1"/>
  <c r="CU790" i="1"/>
  <c r="T790" i="1" s="1"/>
  <c r="FR790" i="1"/>
  <c r="GL790" i="1"/>
  <c r="GN790" i="1"/>
  <c r="GO790" i="1"/>
  <c r="GV790" i="1"/>
  <c r="C791" i="1"/>
  <c r="D791" i="1"/>
  <c r="AC791" i="1"/>
  <c r="CQ791" i="1" s="1"/>
  <c r="P791" i="1" s="1"/>
  <c r="AE791" i="1"/>
  <c r="U2606" i="5" s="1"/>
  <c r="AF791" i="1"/>
  <c r="AG791" i="1"/>
  <c r="AH791" i="1"/>
  <c r="CV791" i="1" s="1"/>
  <c r="U791" i="1" s="1"/>
  <c r="K2614" i="5" s="1"/>
  <c r="AI791" i="1"/>
  <c r="AJ791" i="1"/>
  <c r="CX791" i="1" s="1"/>
  <c r="W791" i="1" s="1"/>
  <c r="CS791" i="1"/>
  <c r="CU791" i="1"/>
  <c r="T791" i="1" s="1"/>
  <c r="CW791" i="1"/>
  <c r="V791" i="1" s="1"/>
  <c r="FR791" i="1"/>
  <c r="GL791" i="1"/>
  <c r="GN791" i="1"/>
  <c r="GO791" i="1"/>
  <c r="GV791" i="1"/>
  <c r="GX791" i="1"/>
  <c r="AC792" i="1"/>
  <c r="AE792" i="1"/>
  <c r="U2616" i="5" s="1"/>
  <c r="AF792" i="1"/>
  <c r="AG792" i="1"/>
  <c r="CU792" i="1" s="1"/>
  <c r="T792" i="1" s="1"/>
  <c r="AH792" i="1"/>
  <c r="CV792" i="1" s="1"/>
  <c r="U792" i="1" s="1"/>
  <c r="AI792" i="1"/>
  <c r="CW792" i="1" s="1"/>
  <c r="V792" i="1" s="1"/>
  <c r="AJ792" i="1"/>
  <c r="CX792" i="1" s="1"/>
  <c r="W792" i="1" s="1"/>
  <c r="CQ792" i="1"/>
  <c r="P792" i="1" s="1"/>
  <c r="J2616" i="5" s="1"/>
  <c r="I2617" i="5" s="1"/>
  <c r="CS792" i="1"/>
  <c r="V2616" i="5" s="1"/>
  <c r="FR792" i="1"/>
  <c r="GL792" i="1"/>
  <c r="GN792" i="1"/>
  <c r="GO792" i="1"/>
  <c r="GV792" i="1"/>
  <c r="GX792" i="1" s="1"/>
  <c r="AC793" i="1"/>
  <c r="CQ793" i="1" s="1"/>
  <c r="P793" i="1" s="1"/>
  <c r="AE793" i="1"/>
  <c r="U2618" i="5" s="1"/>
  <c r="AF793" i="1"/>
  <c r="AG793" i="1"/>
  <c r="CU793" i="1" s="1"/>
  <c r="T793" i="1" s="1"/>
  <c r="AH793" i="1"/>
  <c r="CV793" i="1" s="1"/>
  <c r="U793" i="1" s="1"/>
  <c r="AI793" i="1"/>
  <c r="AJ793" i="1"/>
  <c r="CX793" i="1" s="1"/>
  <c r="W793" i="1" s="1"/>
  <c r="CR793" i="1"/>
  <c r="Q793" i="1" s="1"/>
  <c r="CW793" i="1"/>
  <c r="V793" i="1" s="1"/>
  <c r="FR793" i="1"/>
  <c r="GL793" i="1"/>
  <c r="GO793" i="1"/>
  <c r="GP793" i="1"/>
  <c r="GV793" i="1"/>
  <c r="GX793" i="1" s="1"/>
  <c r="C794" i="1"/>
  <c r="D794" i="1"/>
  <c r="P794" i="1"/>
  <c r="J2624" i="5" s="1"/>
  <c r="AC794" i="1"/>
  <c r="AD794" i="1"/>
  <c r="AE794" i="1"/>
  <c r="U2620" i="5" s="1"/>
  <c r="AF794" i="1"/>
  <c r="AG794" i="1"/>
  <c r="CU794" i="1" s="1"/>
  <c r="T794" i="1" s="1"/>
  <c r="AH794" i="1"/>
  <c r="CV794" i="1" s="1"/>
  <c r="U794" i="1" s="1"/>
  <c r="K2629" i="5" s="1"/>
  <c r="AI794" i="1"/>
  <c r="CW794" i="1" s="1"/>
  <c r="V794" i="1" s="1"/>
  <c r="AJ794" i="1"/>
  <c r="CX794" i="1" s="1"/>
  <c r="W794" i="1" s="1"/>
  <c r="CQ794" i="1"/>
  <c r="CR794" i="1"/>
  <c r="Q794" i="1" s="1"/>
  <c r="J2622" i="5" s="1"/>
  <c r="CS794" i="1"/>
  <c r="V2620" i="5" s="1"/>
  <c r="FR794" i="1"/>
  <c r="GL794" i="1"/>
  <c r="GN794" i="1"/>
  <c r="GO794" i="1"/>
  <c r="GV794" i="1"/>
  <c r="GX794" i="1" s="1"/>
  <c r="I795" i="1"/>
  <c r="AC795" i="1"/>
  <c r="AE795" i="1"/>
  <c r="U2625" i="5" s="1"/>
  <c r="AF795" i="1"/>
  <c r="CT795" i="1" s="1"/>
  <c r="S795" i="1" s="1"/>
  <c r="AG795" i="1"/>
  <c r="CU795" i="1" s="1"/>
  <c r="T795" i="1" s="1"/>
  <c r="AH795" i="1"/>
  <c r="CV795" i="1" s="1"/>
  <c r="U795" i="1" s="1"/>
  <c r="AI795" i="1"/>
  <c r="CW795" i="1" s="1"/>
  <c r="V795" i="1" s="1"/>
  <c r="AJ795" i="1"/>
  <c r="CX795" i="1"/>
  <c r="W795" i="1" s="1"/>
  <c r="FR795" i="1"/>
  <c r="GL795" i="1"/>
  <c r="GN795" i="1"/>
  <c r="GO795" i="1"/>
  <c r="GV795" i="1"/>
  <c r="GX795" i="1" s="1"/>
  <c r="C796" i="1"/>
  <c r="D796" i="1"/>
  <c r="AC796" i="1"/>
  <c r="AE796" i="1"/>
  <c r="U2631" i="5" s="1"/>
  <c r="AF796" i="1"/>
  <c r="AG796" i="1"/>
  <c r="CU796" i="1" s="1"/>
  <c r="T796" i="1" s="1"/>
  <c r="AH796" i="1"/>
  <c r="CV796" i="1" s="1"/>
  <c r="U796" i="1" s="1"/>
  <c r="K2639" i="5" s="1"/>
  <c r="AI796" i="1"/>
  <c r="CW796" i="1" s="1"/>
  <c r="V796" i="1" s="1"/>
  <c r="AJ796" i="1"/>
  <c r="CX796" i="1"/>
  <c r="W796" i="1" s="1"/>
  <c r="FR796" i="1"/>
  <c r="GL796" i="1"/>
  <c r="GN796" i="1"/>
  <c r="GO796" i="1"/>
  <c r="GV796" i="1"/>
  <c r="GX796" i="1" s="1"/>
  <c r="AC797" i="1"/>
  <c r="AE797" i="1"/>
  <c r="U2641" i="5" s="1"/>
  <c r="AF797" i="1"/>
  <c r="AG797" i="1"/>
  <c r="CU797" i="1" s="1"/>
  <c r="T797" i="1" s="1"/>
  <c r="AH797" i="1"/>
  <c r="AI797" i="1"/>
  <c r="CW797" i="1" s="1"/>
  <c r="V797" i="1" s="1"/>
  <c r="AJ797" i="1"/>
  <c r="CT797" i="1"/>
  <c r="S797" i="1" s="1"/>
  <c r="CV797" i="1"/>
  <c r="U797" i="1" s="1"/>
  <c r="CX797" i="1"/>
  <c r="W797" i="1" s="1"/>
  <c r="FR797" i="1"/>
  <c r="GL797" i="1"/>
  <c r="GN797" i="1"/>
  <c r="GO797" i="1"/>
  <c r="GV797" i="1"/>
  <c r="GX797" i="1" s="1"/>
  <c r="AC798" i="1"/>
  <c r="AE798" i="1"/>
  <c r="U2643" i="5" s="1"/>
  <c r="AF798" i="1"/>
  <c r="AG798" i="1"/>
  <c r="CU798" i="1" s="1"/>
  <c r="T798" i="1" s="1"/>
  <c r="AH798" i="1"/>
  <c r="CV798" i="1" s="1"/>
  <c r="U798" i="1" s="1"/>
  <c r="AI798" i="1"/>
  <c r="CW798" i="1" s="1"/>
  <c r="V798" i="1" s="1"/>
  <c r="AJ798" i="1"/>
  <c r="CX798" i="1" s="1"/>
  <c r="W798" i="1" s="1"/>
  <c r="CR798" i="1"/>
  <c r="Q798" i="1" s="1"/>
  <c r="CT798" i="1"/>
  <c r="S798" i="1" s="1"/>
  <c r="FR798" i="1"/>
  <c r="GL798" i="1"/>
  <c r="GO798" i="1"/>
  <c r="GP798" i="1"/>
  <c r="GV798" i="1"/>
  <c r="GX798" i="1" s="1"/>
  <c r="C799" i="1"/>
  <c r="D799" i="1"/>
  <c r="AC799" i="1"/>
  <c r="AE799" i="1"/>
  <c r="U2645" i="5" s="1"/>
  <c r="AF799" i="1"/>
  <c r="CT799" i="1" s="1"/>
  <c r="S799" i="1" s="1"/>
  <c r="AG799" i="1"/>
  <c r="CU799" i="1" s="1"/>
  <c r="T799" i="1" s="1"/>
  <c r="AH799" i="1"/>
  <c r="AI799" i="1"/>
  <c r="CW799" i="1" s="1"/>
  <c r="V799" i="1" s="1"/>
  <c r="AJ799" i="1"/>
  <c r="CR799" i="1"/>
  <c r="Q799" i="1" s="1"/>
  <c r="J2647" i="5" s="1"/>
  <c r="CV799" i="1"/>
  <c r="U799" i="1" s="1"/>
  <c r="K2654" i="5" s="1"/>
  <c r="CX799" i="1"/>
  <c r="W799" i="1" s="1"/>
  <c r="FR799" i="1"/>
  <c r="GL799" i="1"/>
  <c r="GN799" i="1"/>
  <c r="GO799" i="1"/>
  <c r="GV799" i="1"/>
  <c r="GX799" i="1" s="1"/>
  <c r="I800" i="1"/>
  <c r="AC800" i="1"/>
  <c r="AE800" i="1"/>
  <c r="U2650" i="5" s="1"/>
  <c r="AF800" i="1"/>
  <c r="AG800" i="1"/>
  <c r="AH800" i="1"/>
  <c r="CV800" i="1" s="1"/>
  <c r="AI800" i="1"/>
  <c r="CW800" i="1" s="1"/>
  <c r="V800" i="1" s="1"/>
  <c r="AJ800" i="1"/>
  <c r="CX800" i="1" s="1"/>
  <c r="CQ800" i="1"/>
  <c r="P800" i="1" s="1"/>
  <c r="CU800" i="1"/>
  <c r="T800" i="1" s="1"/>
  <c r="FR800" i="1"/>
  <c r="GL800" i="1"/>
  <c r="GN800" i="1"/>
  <c r="GO800" i="1"/>
  <c r="GV800" i="1"/>
  <c r="GX800" i="1"/>
  <c r="C801" i="1"/>
  <c r="D801" i="1"/>
  <c r="AC801" i="1"/>
  <c r="CQ801" i="1" s="1"/>
  <c r="P801" i="1" s="1"/>
  <c r="J2660" i="5" s="1"/>
  <c r="AE801" i="1"/>
  <c r="U2656" i="5" s="1"/>
  <c r="AF801" i="1"/>
  <c r="AG801" i="1"/>
  <c r="AH801" i="1"/>
  <c r="CV801" i="1" s="1"/>
  <c r="U801" i="1" s="1"/>
  <c r="K2664" i="5" s="1"/>
  <c r="AI801" i="1"/>
  <c r="AJ801" i="1"/>
  <c r="CX801" i="1" s="1"/>
  <c r="W801" i="1" s="1"/>
  <c r="CR801" i="1"/>
  <c r="Q801" i="1" s="1"/>
  <c r="J2658" i="5" s="1"/>
  <c r="CS801" i="1"/>
  <c r="V2656" i="5" s="1"/>
  <c r="J2663" i="5" s="1"/>
  <c r="CU801" i="1"/>
  <c r="T801" i="1" s="1"/>
  <c r="CW801" i="1"/>
  <c r="V801" i="1" s="1"/>
  <c r="FR801" i="1"/>
  <c r="GL801" i="1"/>
  <c r="GN801" i="1"/>
  <c r="GO801" i="1"/>
  <c r="GV801" i="1"/>
  <c r="GX801" i="1" s="1"/>
  <c r="AC802" i="1"/>
  <c r="CQ802" i="1" s="1"/>
  <c r="P802" i="1" s="1"/>
  <c r="AE802" i="1"/>
  <c r="U2666" i="5" s="1"/>
  <c r="AF802" i="1"/>
  <c r="AG802" i="1"/>
  <c r="AH802" i="1"/>
  <c r="CV802" i="1" s="1"/>
  <c r="U802" i="1" s="1"/>
  <c r="AI802" i="1"/>
  <c r="CW802" i="1" s="1"/>
  <c r="V802" i="1" s="1"/>
  <c r="AJ802" i="1"/>
  <c r="CX802" i="1" s="1"/>
  <c r="W802" i="1" s="1"/>
  <c r="CU802" i="1"/>
  <c r="T802" i="1" s="1"/>
  <c r="FR802" i="1"/>
  <c r="GL802" i="1"/>
  <c r="GN802" i="1"/>
  <c r="GO802" i="1"/>
  <c r="GV802" i="1"/>
  <c r="GX802" i="1"/>
  <c r="AC803" i="1"/>
  <c r="AE803" i="1"/>
  <c r="U2668" i="5" s="1"/>
  <c r="AF803" i="1"/>
  <c r="AG803" i="1"/>
  <c r="CU803" i="1" s="1"/>
  <c r="T803" i="1" s="1"/>
  <c r="AH803" i="1"/>
  <c r="CV803" i="1" s="1"/>
  <c r="U803" i="1" s="1"/>
  <c r="AI803" i="1"/>
  <c r="CW803" i="1" s="1"/>
  <c r="V803" i="1" s="1"/>
  <c r="AJ803" i="1"/>
  <c r="CX803" i="1" s="1"/>
  <c r="W803" i="1" s="1"/>
  <c r="CQ803" i="1"/>
  <c r="P803" i="1" s="1"/>
  <c r="CS803" i="1"/>
  <c r="FR803" i="1"/>
  <c r="GL803" i="1"/>
  <c r="GO803" i="1"/>
  <c r="GP803" i="1"/>
  <c r="GV803" i="1"/>
  <c r="GX803" i="1" s="1"/>
  <c r="C804" i="1"/>
  <c r="D804" i="1"/>
  <c r="AC804" i="1"/>
  <c r="AD804" i="1"/>
  <c r="AE804" i="1"/>
  <c r="U2670" i="5" s="1"/>
  <c r="AF804" i="1"/>
  <c r="AG804" i="1"/>
  <c r="AH804" i="1"/>
  <c r="CV804" i="1" s="1"/>
  <c r="U804" i="1" s="1"/>
  <c r="K2679" i="5" s="1"/>
  <c r="AI804" i="1"/>
  <c r="CW804" i="1" s="1"/>
  <c r="V804" i="1" s="1"/>
  <c r="AJ804" i="1"/>
  <c r="CX804" i="1" s="1"/>
  <c r="W804" i="1" s="1"/>
  <c r="CQ804" i="1"/>
  <c r="P804" i="1" s="1"/>
  <c r="CR804" i="1"/>
  <c r="Q804" i="1" s="1"/>
  <c r="J2672" i="5" s="1"/>
  <c r="CS804" i="1"/>
  <c r="V2670" i="5" s="1"/>
  <c r="CU804" i="1"/>
  <c r="T804" i="1" s="1"/>
  <c r="FR804" i="1"/>
  <c r="GL804" i="1"/>
  <c r="GN804" i="1"/>
  <c r="GO804" i="1"/>
  <c r="GV804" i="1"/>
  <c r="GX804" i="1" s="1"/>
  <c r="I805" i="1"/>
  <c r="AC805" i="1"/>
  <c r="AE805" i="1"/>
  <c r="U2675" i="5" s="1"/>
  <c r="AF805" i="1"/>
  <c r="AG805" i="1"/>
  <c r="CU805" i="1" s="1"/>
  <c r="T805" i="1" s="1"/>
  <c r="AH805" i="1"/>
  <c r="CV805" i="1" s="1"/>
  <c r="AI805" i="1"/>
  <c r="CW805" i="1" s="1"/>
  <c r="V805" i="1" s="1"/>
  <c r="AJ805" i="1"/>
  <c r="CR805" i="1"/>
  <c r="Q805" i="1" s="1"/>
  <c r="CT805" i="1"/>
  <c r="CX805" i="1"/>
  <c r="W805" i="1" s="1"/>
  <c r="FR805" i="1"/>
  <c r="GL805" i="1"/>
  <c r="GN805" i="1"/>
  <c r="GO805" i="1"/>
  <c r="GV805" i="1"/>
  <c r="C806" i="1"/>
  <c r="D806" i="1"/>
  <c r="U806" i="1"/>
  <c r="K2689" i="5" s="1"/>
  <c r="AC806" i="1"/>
  <c r="AE806" i="1"/>
  <c r="U2681" i="5" s="1"/>
  <c r="AF806" i="1"/>
  <c r="CT806" i="1" s="1"/>
  <c r="S806" i="1" s="1"/>
  <c r="AG806" i="1"/>
  <c r="CU806" i="1" s="1"/>
  <c r="T806" i="1" s="1"/>
  <c r="AH806" i="1"/>
  <c r="AI806" i="1"/>
  <c r="CW806" i="1" s="1"/>
  <c r="V806" i="1" s="1"/>
  <c r="AJ806" i="1"/>
  <c r="CR806" i="1"/>
  <c r="Q806" i="1" s="1"/>
  <c r="J2683" i="5" s="1"/>
  <c r="CV806" i="1"/>
  <c r="CX806" i="1"/>
  <c r="W806" i="1" s="1"/>
  <c r="FR806" i="1"/>
  <c r="GL806" i="1"/>
  <c r="GN806" i="1"/>
  <c r="GO806" i="1"/>
  <c r="GV806" i="1"/>
  <c r="GX806" i="1" s="1"/>
  <c r="AC807" i="1"/>
  <c r="AE807" i="1"/>
  <c r="U2691" i="5" s="1"/>
  <c r="AF807" i="1"/>
  <c r="CT807" i="1" s="1"/>
  <c r="S807" i="1" s="1"/>
  <c r="AG807" i="1"/>
  <c r="CU807" i="1" s="1"/>
  <c r="T807" i="1" s="1"/>
  <c r="AH807" i="1"/>
  <c r="AI807" i="1"/>
  <c r="CW807" i="1" s="1"/>
  <c r="V807" i="1" s="1"/>
  <c r="AJ807" i="1"/>
  <c r="CX807" i="1" s="1"/>
  <c r="W807" i="1" s="1"/>
  <c r="CV807" i="1"/>
  <c r="U807" i="1" s="1"/>
  <c r="FR807" i="1"/>
  <c r="GL807" i="1"/>
  <c r="GN807" i="1"/>
  <c r="GO807" i="1"/>
  <c r="GV807" i="1"/>
  <c r="GX807" i="1" s="1"/>
  <c r="AC808" i="1"/>
  <c r="AE808" i="1"/>
  <c r="U2693" i="5" s="1"/>
  <c r="AF808" i="1"/>
  <c r="AG808" i="1"/>
  <c r="CU808" i="1" s="1"/>
  <c r="T808" i="1" s="1"/>
  <c r="AH808" i="1"/>
  <c r="CV808" i="1" s="1"/>
  <c r="U808" i="1" s="1"/>
  <c r="AI808" i="1"/>
  <c r="CW808" i="1" s="1"/>
  <c r="V808" i="1" s="1"/>
  <c r="AJ808" i="1"/>
  <c r="CR808" i="1"/>
  <c r="Q808" i="1" s="1"/>
  <c r="CT808" i="1"/>
  <c r="S808" i="1" s="1"/>
  <c r="CX808" i="1"/>
  <c r="W808" i="1" s="1"/>
  <c r="FR808" i="1"/>
  <c r="GL808" i="1"/>
  <c r="GO808" i="1"/>
  <c r="GP808" i="1"/>
  <c r="GV808" i="1"/>
  <c r="GX808" i="1" s="1"/>
  <c r="C809" i="1"/>
  <c r="D809" i="1"/>
  <c r="U809" i="1"/>
  <c r="K2704" i="5" s="1"/>
  <c r="AC809" i="1"/>
  <c r="AE809" i="1"/>
  <c r="U2695" i="5" s="1"/>
  <c r="AF809" i="1"/>
  <c r="AG809" i="1"/>
  <c r="CU809" i="1" s="1"/>
  <c r="T809" i="1" s="1"/>
  <c r="AH809" i="1"/>
  <c r="AI809" i="1"/>
  <c r="CW809" i="1" s="1"/>
  <c r="V809" i="1" s="1"/>
  <c r="AJ809" i="1"/>
  <c r="CX809" i="1" s="1"/>
  <c r="W809" i="1" s="1"/>
  <c r="CR809" i="1"/>
  <c r="Q809" i="1" s="1"/>
  <c r="J2697" i="5" s="1"/>
  <c r="CV809" i="1"/>
  <c r="FR809" i="1"/>
  <c r="GL809" i="1"/>
  <c r="GN809" i="1"/>
  <c r="GO809" i="1"/>
  <c r="GV809" i="1"/>
  <c r="GX809" i="1" s="1"/>
  <c r="I810" i="1"/>
  <c r="V810" i="1"/>
  <c r="AC810" i="1"/>
  <c r="AD810" i="1"/>
  <c r="AE810" i="1"/>
  <c r="U2700" i="5" s="1"/>
  <c r="AF810" i="1"/>
  <c r="AG810" i="1"/>
  <c r="AH810" i="1"/>
  <c r="CV810" i="1" s="1"/>
  <c r="U810" i="1" s="1"/>
  <c r="AI810" i="1"/>
  <c r="AJ810" i="1"/>
  <c r="CX810" i="1" s="1"/>
  <c r="CQ810" i="1"/>
  <c r="P810" i="1" s="1"/>
  <c r="CR810" i="1"/>
  <c r="Q810" i="1" s="1"/>
  <c r="CS810" i="1"/>
  <c r="CU810" i="1"/>
  <c r="CW810" i="1"/>
  <c r="FR810" i="1"/>
  <c r="GL810" i="1"/>
  <c r="GN810" i="1"/>
  <c r="GO810" i="1"/>
  <c r="GV810" i="1"/>
  <c r="C811" i="1"/>
  <c r="D811" i="1"/>
  <c r="AC811" i="1"/>
  <c r="AD811" i="1"/>
  <c r="AE811" i="1"/>
  <c r="U2706" i="5" s="1"/>
  <c r="AF811" i="1"/>
  <c r="AG811" i="1"/>
  <c r="AH811" i="1"/>
  <c r="CV811" i="1" s="1"/>
  <c r="U811" i="1" s="1"/>
  <c r="K2714" i="5" s="1"/>
  <c r="AI811" i="1"/>
  <c r="CW811" i="1" s="1"/>
  <c r="V811" i="1" s="1"/>
  <c r="AJ811" i="1"/>
  <c r="CX811" i="1" s="1"/>
  <c r="W811" i="1" s="1"/>
  <c r="CQ811" i="1"/>
  <c r="P811" i="1" s="1"/>
  <c r="CR811" i="1"/>
  <c r="Q811" i="1" s="1"/>
  <c r="J2708" i="5" s="1"/>
  <c r="CS811" i="1"/>
  <c r="V2706" i="5" s="1"/>
  <c r="J2713" i="5" s="1"/>
  <c r="CU811" i="1"/>
  <c r="T811" i="1" s="1"/>
  <c r="FR811" i="1"/>
  <c r="GL811" i="1"/>
  <c r="GN811" i="1"/>
  <c r="GO811" i="1"/>
  <c r="GV811" i="1"/>
  <c r="GX811" i="1" s="1"/>
  <c r="AC812" i="1"/>
  <c r="AE812" i="1"/>
  <c r="U2716" i="5" s="1"/>
  <c r="AF812" i="1"/>
  <c r="AG812" i="1"/>
  <c r="CU812" i="1" s="1"/>
  <c r="T812" i="1" s="1"/>
  <c r="AH812" i="1"/>
  <c r="CV812" i="1" s="1"/>
  <c r="U812" i="1" s="1"/>
  <c r="AI812" i="1"/>
  <c r="CW812" i="1" s="1"/>
  <c r="V812" i="1" s="1"/>
  <c r="AJ812" i="1"/>
  <c r="CX812" i="1" s="1"/>
  <c r="W812" i="1" s="1"/>
  <c r="CQ812" i="1"/>
  <c r="P812" i="1" s="1"/>
  <c r="CS812" i="1"/>
  <c r="FR812" i="1"/>
  <c r="GL812" i="1"/>
  <c r="GN812" i="1"/>
  <c r="GO812" i="1"/>
  <c r="GV812" i="1"/>
  <c r="GX812" i="1" s="1"/>
  <c r="AC813" i="1"/>
  <c r="AE813" i="1"/>
  <c r="U2718" i="5" s="1"/>
  <c r="AF813" i="1"/>
  <c r="AG813" i="1"/>
  <c r="CU813" i="1" s="1"/>
  <c r="T813" i="1" s="1"/>
  <c r="AH813" i="1"/>
  <c r="CV813" i="1" s="1"/>
  <c r="U813" i="1" s="1"/>
  <c r="AI813" i="1"/>
  <c r="CW813" i="1" s="1"/>
  <c r="V813" i="1" s="1"/>
  <c r="AJ813" i="1"/>
  <c r="CX813" i="1" s="1"/>
  <c r="W813" i="1" s="1"/>
  <c r="CQ813" i="1"/>
  <c r="P813" i="1" s="1"/>
  <c r="CS813" i="1"/>
  <c r="FR813" i="1"/>
  <c r="GL813" i="1"/>
  <c r="GO813" i="1"/>
  <c r="GP813" i="1"/>
  <c r="GV813" i="1"/>
  <c r="GX813" i="1" s="1"/>
  <c r="C814" i="1"/>
  <c r="D814" i="1"/>
  <c r="AC814" i="1"/>
  <c r="AE814" i="1"/>
  <c r="U2720" i="5" s="1"/>
  <c r="AF814" i="1"/>
  <c r="AG814" i="1"/>
  <c r="CU814" i="1" s="1"/>
  <c r="T814" i="1" s="1"/>
  <c r="AH814" i="1"/>
  <c r="CV814" i="1" s="1"/>
  <c r="U814" i="1" s="1"/>
  <c r="K2729" i="5" s="1"/>
  <c r="AI814" i="1"/>
  <c r="CW814" i="1" s="1"/>
  <c r="V814" i="1" s="1"/>
  <c r="AJ814" i="1"/>
  <c r="CX814" i="1" s="1"/>
  <c r="W814" i="1" s="1"/>
  <c r="CQ814" i="1"/>
  <c r="P814" i="1" s="1"/>
  <c r="CS814" i="1"/>
  <c r="FR814" i="1"/>
  <c r="GL814" i="1"/>
  <c r="GN814" i="1"/>
  <c r="GO814" i="1"/>
  <c r="GV814" i="1"/>
  <c r="GX814" i="1" s="1"/>
  <c r="I815" i="1"/>
  <c r="AC815" i="1"/>
  <c r="AE815" i="1"/>
  <c r="U2725" i="5" s="1"/>
  <c r="AF815" i="1"/>
  <c r="AG815" i="1"/>
  <c r="CU815" i="1" s="1"/>
  <c r="T815" i="1" s="1"/>
  <c r="AH815" i="1"/>
  <c r="AI815" i="1"/>
  <c r="CW815" i="1" s="1"/>
  <c r="V815" i="1" s="1"/>
  <c r="AJ815" i="1"/>
  <c r="CX815" i="1" s="1"/>
  <c r="W815" i="1" s="1"/>
  <c r="CV815" i="1"/>
  <c r="U815" i="1" s="1"/>
  <c r="FR815" i="1"/>
  <c r="GL815" i="1"/>
  <c r="GN815" i="1"/>
  <c r="GO815" i="1"/>
  <c r="GV815" i="1"/>
  <c r="GX815" i="1" s="1"/>
  <c r="C816" i="1"/>
  <c r="D816" i="1"/>
  <c r="AC816" i="1"/>
  <c r="AE816" i="1"/>
  <c r="U2731" i="5" s="1"/>
  <c r="AF816" i="1"/>
  <c r="AG816" i="1"/>
  <c r="CU816" i="1" s="1"/>
  <c r="T816" i="1" s="1"/>
  <c r="AH816" i="1"/>
  <c r="AI816" i="1"/>
  <c r="CW816" i="1" s="1"/>
  <c r="V816" i="1" s="1"/>
  <c r="AJ816" i="1"/>
  <c r="CT816" i="1"/>
  <c r="S816" i="1" s="1"/>
  <c r="J2732" i="5" s="1"/>
  <c r="CV816" i="1"/>
  <c r="U816" i="1" s="1"/>
  <c r="K2739" i="5" s="1"/>
  <c r="CX816" i="1"/>
  <c r="W816" i="1" s="1"/>
  <c r="FR816" i="1"/>
  <c r="GL816" i="1"/>
  <c r="GN816" i="1"/>
  <c r="GO816" i="1"/>
  <c r="GV816" i="1"/>
  <c r="GX816" i="1" s="1"/>
  <c r="AC817" i="1"/>
  <c r="AE817" i="1"/>
  <c r="U2741" i="5" s="1"/>
  <c r="AF817" i="1"/>
  <c r="AG817" i="1"/>
  <c r="CU817" i="1" s="1"/>
  <c r="T817" i="1" s="1"/>
  <c r="AH817" i="1"/>
  <c r="CV817" i="1" s="1"/>
  <c r="U817" i="1" s="1"/>
  <c r="AI817" i="1"/>
  <c r="CW817" i="1" s="1"/>
  <c r="V817" i="1" s="1"/>
  <c r="AJ817" i="1"/>
  <c r="CX817" i="1"/>
  <c r="W817" i="1" s="1"/>
  <c r="FR817" i="1"/>
  <c r="GL817" i="1"/>
  <c r="GN817" i="1"/>
  <c r="GO817" i="1"/>
  <c r="GV817" i="1"/>
  <c r="GX817" i="1" s="1"/>
  <c r="AC818" i="1"/>
  <c r="AE818" i="1"/>
  <c r="U2743" i="5" s="1"/>
  <c r="AF818" i="1"/>
  <c r="CT818" i="1" s="1"/>
  <c r="S818" i="1" s="1"/>
  <c r="AG818" i="1"/>
  <c r="CU818" i="1" s="1"/>
  <c r="T818" i="1" s="1"/>
  <c r="AH818" i="1"/>
  <c r="AI818" i="1"/>
  <c r="CW818" i="1" s="1"/>
  <c r="V818" i="1" s="1"/>
  <c r="AJ818" i="1"/>
  <c r="CX818" i="1" s="1"/>
  <c r="W818" i="1" s="1"/>
  <c r="CV818" i="1"/>
  <c r="U818" i="1" s="1"/>
  <c r="FR818" i="1"/>
  <c r="GL818" i="1"/>
  <c r="GO818" i="1"/>
  <c r="GP818" i="1"/>
  <c r="GV818" i="1"/>
  <c r="GX818" i="1" s="1"/>
  <c r="C819" i="1"/>
  <c r="D819" i="1"/>
  <c r="AC819" i="1"/>
  <c r="AE819" i="1"/>
  <c r="U2745" i="5" s="1"/>
  <c r="AF819" i="1"/>
  <c r="AG819" i="1"/>
  <c r="CU819" i="1" s="1"/>
  <c r="T819" i="1" s="1"/>
  <c r="AH819" i="1"/>
  <c r="AI819" i="1"/>
  <c r="CW819" i="1" s="1"/>
  <c r="V819" i="1" s="1"/>
  <c r="AJ819" i="1"/>
  <c r="CT819" i="1"/>
  <c r="S819" i="1" s="1"/>
  <c r="J2746" i="5" s="1"/>
  <c r="CV819" i="1"/>
  <c r="U819" i="1" s="1"/>
  <c r="K2754" i="5" s="1"/>
  <c r="CX819" i="1"/>
  <c r="W819" i="1" s="1"/>
  <c r="FR819" i="1"/>
  <c r="GL819" i="1"/>
  <c r="GN819" i="1"/>
  <c r="GO819" i="1"/>
  <c r="GV819" i="1"/>
  <c r="GX819" i="1" s="1"/>
  <c r="I820" i="1"/>
  <c r="AC820" i="1"/>
  <c r="AD820" i="1"/>
  <c r="AE820" i="1"/>
  <c r="AF820" i="1"/>
  <c r="AG820" i="1"/>
  <c r="AH820" i="1"/>
  <c r="CV820" i="1" s="1"/>
  <c r="U820" i="1" s="1"/>
  <c r="AI820" i="1"/>
  <c r="CW820" i="1" s="1"/>
  <c r="AJ820" i="1"/>
  <c r="CX820" i="1" s="1"/>
  <c r="CQ820" i="1"/>
  <c r="CR820" i="1"/>
  <c r="Q820" i="1" s="1"/>
  <c r="CS820" i="1"/>
  <c r="CU820" i="1"/>
  <c r="FR820" i="1"/>
  <c r="GL820" i="1"/>
  <c r="GN820" i="1"/>
  <c r="GO820" i="1"/>
  <c r="GV820" i="1"/>
  <c r="C821" i="1"/>
  <c r="D821" i="1"/>
  <c r="V821" i="1"/>
  <c r="AC821" i="1"/>
  <c r="AD821" i="1"/>
  <c r="AE821" i="1"/>
  <c r="U2756" i="5" s="1"/>
  <c r="AF821" i="1"/>
  <c r="AG821" i="1"/>
  <c r="AH821" i="1"/>
  <c r="CV821" i="1" s="1"/>
  <c r="U821" i="1" s="1"/>
  <c r="K2764" i="5" s="1"/>
  <c r="AI821" i="1"/>
  <c r="AJ821" i="1"/>
  <c r="CX821" i="1" s="1"/>
  <c r="W821" i="1" s="1"/>
  <c r="CQ821" i="1"/>
  <c r="P821" i="1" s="1"/>
  <c r="CR821" i="1"/>
  <c r="Q821" i="1" s="1"/>
  <c r="J2758" i="5" s="1"/>
  <c r="CS821" i="1"/>
  <c r="CU821" i="1"/>
  <c r="T821" i="1" s="1"/>
  <c r="CW821" i="1"/>
  <c r="FR821" i="1"/>
  <c r="GL821" i="1"/>
  <c r="GN821" i="1"/>
  <c r="GO821" i="1"/>
  <c r="GV821" i="1"/>
  <c r="GX821" i="1" s="1"/>
  <c r="AC822" i="1"/>
  <c r="CQ822" i="1" s="1"/>
  <c r="P822" i="1" s="1"/>
  <c r="AE822" i="1"/>
  <c r="U2766" i="5" s="1"/>
  <c r="AF822" i="1"/>
  <c r="AG822" i="1"/>
  <c r="CU822" i="1" s="1"/>
  <c r="T822" i="1" s="1"/>
  <c r="AH822" i="1"/>
  <c r="CV822" i="1" s="1"/>
  <c r="U822" i="1" s="1"/>
  <c r="AI822" i="1"/>
  <c r="AJ822" i="1"/>
  <c r="CX822" i="1" s="1"/>
  <c r="W822" i="1" s="1"/>
  <c r="CR822" i="1"/>
  <c r="Q822" i="1" s="1"/>
  <c r="CW822" i="1"/>
  <c r="V822" i="1" s="1"/>
  <c r="FR822" i="1"/>
  <c r="GL822" i="1"/>
  <c r="GN822" i="1"/>
  <c r="GO822" i="1"/>
  <c r="GV822" i="1"/>
  <c r="GX822" i="1" s="1"/>
  <c r="AC823" i="1"/>
  <c r="AE823" i="1"/>
  <c r="U2768" i="5" s="1"/>
  <c r="AF823" i="1"/>
  <c r="AG823" i="1"/>
  <c r="AH823" i="1"/>
  <c r="CV823" i="1" s="1"/>
  <c r="U823" i="1" s="1"/>
  <c r="AI823" i="1"/>
  <c r="CW823" i="1" s="1"/>
  <c r="V823" i="1" s="1"/>
  <c r="AJ823" i="1"/>
  <c r="CX823" i="1" s="1"/>
  <c r="W823" i="1" s="1"/>
  <c r="CQ823" i="1"/>
  <c r="P823" i="1" s="1"/>
  <c r="J2768" i="5" s="1"/>
  <c r="I2769" i="5" s="1"/>
  <c r="CU823" i="1"/>
  <c r="T823" i="1" s="1"/>
  <c r="FR823" i="1"/>
  <c r="GL823" i="1"/>
  <c r="GO823" i="1"/>
  <c r="GP823" i="1"/>
  <c r="GV823" i="1"/>
  <c r="GX823" i="1"/>
  <c r="C824" i="1"/>
  <c r="D824" i="1"/>
  <c r="AC824" i="1"/>
  <c r="AE824" i="1"/>
  <c r="U2770" i="5" s="1"/>
  <c r="AF824" i="1"/>
  <c r="AG824" i="1"/>
  <c r="CU824" i="1" s="1"/>
  <c r="T824" i="1" s="1"/>
  <c r="AH824" i="1"/>
  <c r="CV824" i="1" s="1"/>
  <c r="U824" i="1" s="1"/>
  <c r="K2779" i="5" s="1"/>
  <c r="AI824" i="1"/>
  <c r="CW824" i="1" s="1"/>
  <c r="V824" i="1" s="1"/>
  <c r="AJ824" i="1"/>
  <c r="CX824" i="1" s="1"/>
  <c r="W824" i="1" s="1"/>
  <c r="CQ824" i="1"/>
  <c r="P824" i="1" s="1"/>
  <c r="FR824" i="1"/>
  <c r="GL824" i="1"/>
  <c r="GN824" i="1"/>
  <c r="GO824" i="1"/>
  <c r="GV824" i="1"/>
  <c r="GX824" i="1" s="1"/>
  <c r="I825" i="1"/>
  <c r="AC825" i="1"/>
  <c r="CQ825" i="1" s="1"/>
  <c r="P825" i="1" s="1"/>
  <c r="AE825" i="1"/>
  <c r="AF825" i="1"/>
  <c r="CT825" i="1" s="1"/>
  <c r="S825" i="1" s="1"/>
  <c r="AG825" i="1"/>
  <c r="CU825" i="1" s="1"/>
  <c r="T825" i="1" s="1"/>
  <c r="AH825" i="1"/>
  <c r="CV825" i="1" s="1"/>
  <c r="U825" i="1" s="1"/>
  <c r="AI825" i="1"/>
  <c r="CW825" i="1" s="1"/>
  <c r="V825" i="1" s="1"/>
  <c r="AJ825" i="1"/>
  <c r="CX825" i="1"/>
  <c r="W825" i="1" s="1"/>
  <c r="FR825" i="1"/>
  <c r="GL825" i="1"/>
  <c r="GN825" i="1"/>
  <c r="GO825" i="1"/>
  <c r="GV825" i="1"/>
  <c r="GX825" i="1" s="1"/>
  <c r="C826" i="1"/>
  <c r="D826" i="1"/>
  <c r="I826" i="1"/>
  <c r="AC826" i="1"/>
  <c r="AD826" i="1"/>
  <c r="AE826" i="1"/>
  <c r="AF826" i="1"/>
  <c r="AG826" i="1"/>
  <c r="AH826" i="1"/>
  <c r="CV826" i="1" s="1"/>
  <c r="AI826" i="1"/>
  <c r="CW826" i="1" s="1"/>
  <c r="AJ826" i="1"/>
  <c r="CX826" i="1" s="1"/>
  <c r="CQ826" i="1"/>
  <c r="CR826" i="1"/>
  <c r="Q826" i="1" s="1"/>
  <c r="J2783" i="5" s="1"/>
  <c r="CS826" i="1"/>
  <c r="CU826" i="1"/>
  <c r="T826" i="1" s="1"/>
  <c r="FR826" i="1"/>
  <c r="GL826" i="1"/>
  <c r="GN826" i="1"/>
  <c r="GO826" i="1"/>
  <c r="GV826" i="1"/>
  <c r="AC827" i="1"/>
  <c r="AD827" i="1"/>
  <c r="AE827" i="1"/>
  <c r="U2791" i="5" s="1"/>
  <c r="AF827" i="1"/>
  <c r="AG827" i="1"/>
  <c r="CU827" i="1" s="1"/>
  <c r="T827" i="1" s="1"/>
  <c r="AH827" i="1"/>
  <c r="CV827" i="1" s="1"/>
  <c r="U827" i="1" s="1"/>
  <c r="AI827" i="1"/>
  <c r="CW827" i="1" s="1"/>
  <c r="V827" i="1" s="1"/>
  <c r="AJ827" i="1"/>
  <c r="CX827" i="1" s="1"/>
  <c r="W827" i="1" s="1"/>
  <c r="CS827" i="1"/>
  <c r="CT827" i="1"/>
  <c r="S827" i="1" s="1"/>
  <c r="FR827" i="1"/>
  <c r="GL827" i="1"/>
  <c r="GN827" i="1"/>
  <c r="GO827" i="1"/>
  <c r="GV827" i="1"/>
  <c r="GX827" i="1" s="1"/>
  <c r="AC828" i="1"/>
  <c r="CQ828" i="1" s="1"/>
  <c r="P828" i="1" s="1"/>
  <c r="J2793" i="5" s="1"/>
  <c r="I2794" i="5" s="1"/>
  <c r="AD828" i="1"/>
  <c r="AE828" i="1"/>
  <c r="U2793" i="5" s="1"/>
  <c r="AF828" i="1"/>
  <c r="AG828" i="1"/>
  <c r="CU828" i="1" s="1"/>
  <c r="T828" i="1" s="1"/>
  <c r="AH828" i="1"/>
  <c r="CV828" i="1" s="1"/>
  <c r="U828" i="1" s="1"/>
  <c r="AI828" i="1"/>
  <c r="AJ828" i="1"/>
  <c r="CR828" i="1"/>
  <c r="Q828" i="1" s="1"/>
  <c r="CS828" i="1"/>
  <c r="V2793" i="5" s="1"/>
  <c r="CW828" i="1"/>
  <c r="V828" i="1" s="1"/>
  <c r="CX828" i="1"/>
  <c r="W828" i="1" s="1"/>
  <c r="FR828" i="1"/>
  <c r="GL828" i="1"/>
  <c r="GO828" i="1"/>
  <c r="GP828" i="1"/>
  <c r="GV828" i="1"/>
  <c r="GX828" i="1"/>
  <c r="C829" i="1"/>
  <c r="D829" i="1"/>
  <c r="AC829" i="1"/>
  <c r="CQ829" i="1" s="1"/>
  <c r="P829" i="1" s="1"/>
  <c r="AE829" i="1"/>
  <c r="AF829" i="1"/>
  <c r="AG829" i="1"/>
  <c r="CU829" i="1" s="1"/>
  <c r="T829" i="1" s="1"/>
  <c r="AH829" i="1"/>
  <c r="CV829" i="1" s="1"/>
  <c r="U829" i="1" s="1"/>
  <c r="K2804" i="5" s="1"/>
  <c r="AI829" i="1"/>
  <c r="CW829" i="1" s="1"/>
  <c r="V829" i="1" s="1"/>
  <c r="AJ829" i="1"/>
  <c r="CX829" i="1" s="1"/>
  <c r="W829" i="1" s="1"/>
  <c r="CR829" i="1"/>
  <c r="Q829" i="1" s="1"/>
  <c r="J2797" i="5" s="1"/>
  <c r="FR829" i="1"/>
  <c r="GL829" i="1"/>
  <c r="GN829" i="1"/>
  <c r="GO829" i="1"/>
  <c r="GV829" i="1"/>
  <c r="GX829" i="1" s="1"/>
  <c r="I830" i="1"/>
  <c r="AC830" i="1"/>
  <c r="AE830" i="1"/>
  <c r="AD830" i="1" s="1"/>
  <c r="AF830" i="1"/>
  <c r="AG830" i="1"/>
  <c r="AH830" i="1"/>
  <c r="CV830" i="1" s="1"/>
  <c r="AI830" i="1"/>
  <c r="CW830" i="1" s="1"/>
  <c r="AJ830" i="1"/>
  <c r="CX830" i="1" s="1"/>
  <c r="W830" i="1" s="1"/>
  <c r="CQ830" i="1"/>
  <c r="CU830" i="1"/>
  <c r="T830" i="1" s="1"/>
  <c r="FR830" i="1"/>
  <c r="GL830" i="1"/>
  <c r="GN830" i="1"/>
  <c r="GO830" i="1"/>
  <c r="GV830" i="1"/>
  <c r="C831" i="1"/>
  <c r="D831" i="1"/>
  <c r="AC831" i="1"/>
  <c r="CQ831" i="1" s="1"/>
  <c r="P831" i="1" s="1"/>
  <c r="J2810" i="5" s="1"/>
  <c r="AE831" i="1"/>
  <c r="AF831" i="1"/>
  <c r="AG831" i="1"/>
  <c r="CU831" i="1" s="1"/>
  <c r="T831" i="1" s="1"/>
  <c r="AH831" i="1"/>
  <c r="CV831" i="1" s="1"/>
  <c r="U831" i="1" s="1"/>
  <c r="K2814" i="5" s="1"/>
  <c r="AI831" i="1"/>
  <c r="CW831" i="1" s="1"/>
  <c r="V831" i="1" s="1"/>
  <c r="AJ831" i="1"/>
  <c r="CX831" i="1" s="1"/>
  <c r="W831" i="1" s="1"/>
  <c r="CR831" i="1"/>
  <c r="Q831" i="1" s="1"/>
  <c r="J2808" i="5" s="1"/>
  <c r="CS831" i="1"/>
  <c r="FR831" i="1"/>
  <c r="GL831" i="1"/>
  <c r="GN831" i="1"/>
  <c r="GO831" i="1"/>
  <c r="GV831" i="1"/>
  <c r="GX831" i="1" s="1"/>
  <c r="AC832" i="1"/>
  <c r="CQ832" i="1" s="1"/>
  <c r="P832" i="1" s="1"/>
  <c r="AE832" i="1"/>
  <c r="AF832" i="1"/>
  <c r="AG832" i="1"/>
  <c r="CU832" i="1" s="1"/>
  <c r="T832" i="1" s="1"/>
  <c r="AH832" i="1"/>
  <c r="CV832" i="1" s="1"/>
  <c r="U832" i="1" s="1"/>
  <c r="AI832" i="1"/>
  <c r="AJ832" i="1"/>
  <c r="CX832" i="1" s="1"/>
  <c r="W832" i="1" s="1"/>
  <c r="CR832" i="1"/>
  <c r="Q832" i="1" s="1"/>
  <c r="CS832" i="1"/>
  <c r="CW832" i="1"/>
  <c r="V832" i="1" s="1"/>
  <c r="FR832" i="1"/>
  <c r="GL832" i="1"/>
  <c r="GN832" i="1"/>
  <c r="GO832" i="1"/>
  <c r="GV832" i="1"/>
  <c r="GX832" i="1" s="1"/>
  <c r="AC833" i="1"/>
  <c r="CQ833" i="1" s="1"/>
  <c r="P833" i="1" s="1"/>
  <c r="J2818" i="5" s="1"/>
  <c r="I2819" i="5" s="1"/>
  <c r="AE833" i="1"/>
  <c r="AF833" i="1"/>
  <c r="AG833" i="1"/>
  <c r="CU833" i="1" s="1"/>
  <c r="T833" i="1" s="1"/>
  <c r="AH833" i="1"/>
  <c r="CV833" i="1" s="1"/>
  <c r="U833" i="1" s="1"/>
  <c r="AI833" i="1"/>
  <c r="CW833" i="1" s="1"/>
  <c r="V833" i="1" s="1"/>
  <c r="AJ833" i="1"/>
  <c r="CX833" i="1" s="1"/>
  <c r="W833" i="1" s="1"/>
  <c r="CS833" i="1"/>
  <c r="FR833" i="1"/>
  <c r="GL833" i="1"/>
  <c r="GO833" i="1"/>
  <c r="GP833" i="1"/>
  <c r="GV833" i="1"/>
  <c r="GX833" i="1"/>
  <c r="C834" i="1"/>
  <c r="D834" i="1"/>
  <c r="AC834" i="1"/>
  <c r="AD834" i="1"/>
  <c r="AE834" i="1"/>
  <c r="AF834" i="1"/>
  <c r="CT834" i="1" s="1"/>
  <c r="S834" i="1" s="1"/>
  <c r="J2821" i="5" s="1"/>
  <c r="AG834" i="1"/>
  <c r="AH834" i="1"/>
  <c r="CV834" i="1" s="1"/>
  <c r="U834" i="1" s="1"/>
  <c r="K2829" i="5" s="1"/>
  <c r="AI834" i="1"/>
  <c r="CW834" i="1" s="1"/>
  <c r="V834" i="1" s="1"/>
  <c r="AJ834" i="1"/>
  <c r="CX834" i="1" s="1"/>
  <c r="W834" i="1" s="1"/>
  <c r="CQ834" i="1"/>
  <c r="P834" i="1" s="1"/>
  <c r="CR834" i="1"/>
  <c r="Q834" i="1" s="1"/>
  <c r="J2822" i="5" s="1"/>
  <c r="CU834" i="1"/>
  <c r="T834" i="1" s="1"/>
  <c r="FR834" i="1"/>
  <c r="GL834" i="1"/>
  <c r="GN834" i="1"/>
  <c r="GO834" i="1"/>
  <c r="GV834" i="1"/>
  <c r="GX834" i="1" s="1"/>
  <c r="I835" i="1"/>
  <c r="AC835" i="1"/>
  <c r="AE835" i="1"/>
  <c r="U2825" i="5" s="1"/>
  <c r="AF835" i="1"/>
  <c r="CT835" i="1" s="1"/>
  <c r="S835" i="1" s="1"/>
  <c r="AG835" i="1"/>
  <c r="CU835" i="1" s="1"/>
  <c r="AH835" i="1"/>
  <c r="CV835" i="1" s="1"/>
  <c r="AI835" i="1"/>
  <c r="CW835" i="1" s="1"/>
  <c r="V835" i="1" s="1"/>
  <c r="AJ835" i="1"/>
  <c r="CX835" i="1" s="1"/>
  <c r="W835" i="1" s="1"/>
  <c r="FR835" i="1"/>
  <c r="GL835" i="1"/>
  <c r="GN835" i="1"/>
  <c r="GO835" i="1"/>
  <c r="GV835" i="1"/>
  <c r="GX835" i="1" s="1"/>
  <c r="C836" i="1"/>
  <c r="D836" i="1"/>
  <c r="AC836" i="1"/>
  <c r="CQ836" i="1" s="1"/>
  <c r="P836" i="1" s="1"/>
  <c r="J2835" i="5" s="1"/>
  <c r="AE836" i="1"/>
  <c r="AF836" i="1"/>
  <c r="AG836" i="1"/>
  <c r="AH836" i="1"/>
  <c r="CV836" i="1" s="1"/>
  <c r="U836" i="1" s="1"/>
  <c r="K2839" i="5" s="1"/>
  <c r="AI836" i="1"/>
  <c r="CW836" i="1" s="1"/>
  <c r="V836" i="1" s="1"/>
  <c r="AJ836" i="1"/>
  <c r="CX836" i="1" s="1"/>
  <c r="W836" i="1" s="1"/>
  <c r="CU836" i="1"/>
  <c r="T836" i="1" s="1"/>
  <c r="FR836" i="1"/>
  <c r="GL836" i="1"/>
  <c r="GN836" i="1"/>
  <c r="GO836" i="1"/>
  <c r="GV836" i="1"/>
  <c r="GX836" i="1" s="1"/>
  <c r="AC837" i="1"/>
  <c r="AE837" i="1"/>
  <c r="AF837" i="1"/>
  <c r="AG837" i="1"/>
  <c r="CU837" i="1" s="1"/>
  <c r="T837" i="1" s="1"/>
  <c r="AH837" i="1"/>
  <c r="AI837" i="1"/>
  <c r="CW837" i="1" s="1"/>
  <c r="V837" i="1" s="1"/>
  <c r="AJ837" i="1"/>
  <c r="CX837" i="1" s="1"/>
  <c r="W837" i="1" s="1"/>
  <c r="CQ837" i="1"/>
  <c r="P837" i="1" s="1"/>
  <c r="J2841" i="5" s="1"/>
  <c r="I2842" i="5" s="1"/>
  <c r="CV837" i="1"/>
  <c r="U837" i="1" s="1"/>
  <c r="FR837" i="1"/>
  <c r="GL837" i="1"/>
  <c r="GN837" i="1"/>
  <c r="GO837" i="1"/>
  <c r="GV837" i="1"/>
  <c r="GX837" i="1" s="1"/>
  <c r="AC838" i="1"/>
  <c r="CQ838" i="1" s="1"/>
  <c r="P838" i="1" s="1"/>
  <c r="AE838" i="1"/>
  <c r="AF838" i="1"/>
  <c r="AG838" i="1"/>
  <c r="AH838" i="1"/>
  <c r="CV838" i="1" s="1"/>
  <c r="U838" i="1" s="1"/>
  <c r="AI838" i="1"/>
  <c r="CW838" i="1" s="1"/>
  <c r="V838" i="1" s="1"/>
  <c r="AJ838" i="1"/>
  <c r="CX838" i="1" s="1"/>
  <c r="W838" i="1" s="1"/>
  <c r="CU838" i="1"/>
  <c r="T838" i="1" s="1"/>
  <c r="FR838" i="1"/>
  <c r="GL838" i="1"/>
  <c r="GO838" i="1"/>
  <c r="GP838" i="1"/>
  <c r="GV838" i="1"/>
  <c r="GX838" i="1" s="1"/>
  <c r="C839" i="1"/>
  <c r="D839" i="1"/>
  <c r="AC839" i="1"/>
  <c r="AD839" i="1"/>
  <c r="AE839" i="1"/>
  <c r="U2845" i="5" s="1"/>
  <c r="AF839" i="1"/>
  <c r="AG839" i="1"/>
  <c r="CU839" i="1" s="1"/>
  <c r="T839" i="1" s="1"/>
  <c r="AH839" i="1"/>
  <c r="CV839" i="1" s="1"/>
  <c r="U839" i="1" s="1"/>
  <c r="K2854" i="5" s="1"/>
  <c r="AI839" i="1"/>
  <c r="AJ839" i="1"/>
  <c r="CX839" i="1" s="1"/>
  <c r="W839" i="1" s="1"/>
  <c r="CR839" i="1"/>
  <c r="Q839" i="1" s="1"/>
  <c r="J2847" i="5" s="1"/>
  <c r="CS839" i="1"/>
  <c r="CW839" i="1"/>
  <c r="V839" i="1" s="1"/>
  <c r="FR839" i="1"/>
  <c r="GL839" i="1"/>
  <c r="GN839" i="1"/>
  <c r="GO839" i="1"/>
  <c r="GV839" i="1"/>
  <c r="GX839" i="1" s="1"/>
  <c r="I840" i="1"/>
  <c r="AC840" i="1"/>
  <c r="CQ840" i="1" s="1"/>
  <c r="AE840" i="1"/>
  <c r="AF840" i="1"/>
  <c r="AG840" i="1"/>
  <c r="CU840" i="1" s="1"/>
  <c r="T840" i="1" s="1"/>
  <c r="AH840" i="1"/>
  <c r="CV840" i="1" s="1"/>
  <c r="U840" i="1" s="1"/>
  <c r="AI840" i="1"/>
  <c r="CW840" i="1" s="1"/>
  <c r="V840" i="1" s="1"/>
  <c r="AJ840" i="1"/>
  <c r="CX840" i="1" s="1"/>
  <c r="CR840" i="1"/>
  <c r="Q840" i="1" s="1"/>
  <c r="CS840" i="1"/>
  <c r="FR840" i="1"/>
  <c r="GL840" i="1"/>
  <c r="GN840" i="1"/>
  <c r="GO840" i="1"/>
  <c r="GV840" i="1"/>
  <c r="GX840" i="1" s="1"/>
  <c r="C841" i="1"/>
  <c r="D841" i="1"/>
  <c r="AC841" i="1"/>
  <c r="AE841" i="1"/>
  <c r="AD841" i="1" s="1"/>
  <c r="AF841" i="1"/>
  <c r="AG841" i="1"/>
  <c r="CU841" i="1" s="1"/>
  <c r="T841" i="1" s="1"/>
  <c r="AH841" i="1"/>
  <c r="CV841" i="1" s="1"/>
  <c r="U841" i="1" s="1"/>
  <c r="K2864" i="5" s="1"/>
  <c r="AI841" i="1"/>
  <c r="CW841" i="1" s="1"/>
  <c r="V841" i="1" s="1"/>
  <c r="AJ841" i="1"/>
  <c r="CR841" i="1"/>
  <c r="Q841" i="1" s="1"/>
  <c r="J2858" i="5" s="1"/>
  <c r="CT841" i="1"/>
  <c r="S841" i="1" s="1"/>
  <c r="J2857" i="5" s="1"/>
  <c r="CX841" i="1"/>
  <c r="W841" i="1" s="1"/>
  <c r="FR841" i="1"/>
  <c r="GL841" i="1"/>
  <c r="GN841" i="1"/>
  <c r="GO841" i="1"/>
  <c r="GV841" i="1"/>
  <c r="GX841" i="1" s="1"/>
  <c r="AC842" i="1"/>
  <c r="CQ842" i="1" s="1"/>
  <c r="P842" i="1" s="1"/>
  <c r="J2866" i="5" s="1"/>
  <c r="I2867" i="5" s="1"/>
  <c r="AE842" i="1"/>
  <c r="AF842" i="1"/>
  <c r="AG842" i="1"/>
  <c r="AH842" i="1"/>
  <c r="CV842" i="1" s="1"/>
  <c r="U842" i="1" s="1"/>
  <c r="AI842" i="1"/>
  <c r="CW842" i="1" s="1"/>
  <c r="V842" i="1" s="1"/>
  <c r="AJ842" i="1"/>
  <c r="CX842" i="1" s="1"/>
  <c r="W842" i="1" s="1"/>
  <c r="CT842" i="1"/>
  <c r="S842" i="1" s="1"/>
  <c r="CU842" i="1"/>
  <c r="T842" i="1" s="1"/>
  <c r="FR842" i="1"/>
  <c r="GL842" i="1"/>
  <c r="GN842" i="1"/>
  <c r="GO842" i="1"/>
  <c r="GV842" i="1"/>
  <c r="GX842" i="1" s="1"/>
  <c r="AC843" i="1"/>
  <c r="AD843" i="1"/>
  <c r="AE843" i="1"/>
  <c r="AF843" i="1"/>
  <c r="CT843" i="1" s="1"/>
  <c r="S843" i="1" s="1"/>
  <c r="AG843" i="1"/>
  <c r="CU843" i="1" s="1"/>
  <c r="T843" i="1" s="1"/>
  <c r="AH843" i="1"/>
  <c r="CV843" i="1" s="1"/>
  <c r="U843" i="1" s="1"/>
  <c r="AI843" i="1"/>
  <c r="CW843" i="1" s="1"/>
  <c r="V843" i="1" s="1"/>
  <c r="AJ843" i="1"/>
  <c r="CQ843" i="1"/>
  <c r="P843" i="1" s="1"/>
  <c r="J2868" i="5" s="1"/>
  <c r="I2869" i="5" s="1"/>
  <c r="CR843" i="1"/>
  <c r="Q843" i="1" s="1"/>
  <c r="CX843" i="1"/>
  <c r="W843" i="1" s="1"/>
  <c r="FR843" i="1"/>
  <c r="GL843" i="1"/>
  <c r="GO843" i="1"/>
  <c r="GP843" i="1"/>
  <c r="GV843" i="1"/>
  <c r="GX843" i="1" s="1"/>
  <c r="B845" i="1"/>
  <c r="B786" i="1" s="1"/>
  <c r="C845" i="1"/>
  <c r="C786" i="1" s="1"/>
  <c r="D845" i="1"/>
  <c r="D786" i="1" s="1"/>
  <c r="F845" i="1"/>
  <c r="F786" i="1" s="1"/>
  <c r="G845" i="1"/>
  <c r="BX845" i="1"/>
  <c r="BX786" i="1" s="1"/>
  <c r="CK845" i="1"/>
  <c r="CK786" i="1" s="1"/>
  <c r="CL845" i="1"/>
  <c r="CL786" i="1" s="1"/>
  <c r="B876" i="1"/>
  <c r="B22" i="1" s="1"/>
  <c r="C876" i="1"/>
  <c r="C22" i="1" s="1"/>
  <c r="D876" i="1"/>
  <c r="D22" i="1" s="1"/>
  <c r="F876" i="1"/>
  <c r="F22" i="1" s="1"/>
  <c r="G876" i="1"/>
  <c r="B907" i="1"/>
  <c r="B18" i="1" s="1"/>
  <c r="C907" i="1"/>
  <c r="C18" i="1" s="1"/>
  <c r="D907" i="1"/>
  <c r="D18" i="1" s="1"/>
  <c r="F907" i="1"/>
  <c r="F18" i="1" s="1"/>
  <c r="G907" i="1"/>
  <c r="G18" i="1" s="1"/>
  <c r="BC845" i="1" l="1"/>
  <c r="BC786" i="1" s="1"/>
  <c r="AB843" i="1"/>
  <c r="CR830" i="1"/>
  <c r="V2781" i="5"/>
  <c r="J2788" i="5" s="1"/>
  <c r="P826" i="1"/>
  <c r="J2785" i="5" s="1"/>
  <c r="V826" i="1"/>
  <c r="U2781" i="5"/>
  <c r="CS823" i="1"/>
  <c r="V2768" i="5" s="1"/>
  <c r="CS822" i="1"/>
  <c r="AD822" i="1"/>
  <c r="V820" i="1"/>
  <c r="CR814" i="1"/>
  <c r="Q814" i="1" s="1"/>
  <c r="J2722" i="5" s="1"/>
  <c r="AD814" i="1"/>
  <c r="AB814" i="1" s="1"/>
  <c r="CR813" i="1"/>
  <c r="Q813" i="1" s="1"/>
  <c r="AD813" i="1"/>
  <c r="AB813" i="1" s="1"/>
  <c r="CR812" i="1"/>
  <c r="Q812" i="1" s="1"/>
  <c r="AD812" i="1"/>
  <c r="GX805" i="1"/>
  <c r="S805" i="1"/>
  <c r="U805" i="1"/>
  <c r="CR803" i="1"/>
  <c r="Q803" i="1" s="1"/>
  <c r="AD803" i="1"/>
  <c r="AB803" i="1" s="1"/>
  <c r="R801" i="1"/>
  <c r="CS800" i="1"/>
  <c r="V2650" i="5" s="1"/>
  <c r="W800" i="1"/>
  <c r="U800" i="1"/>
  <c r="CS793" i="1"/>
  <c r="V2618" i="5" s="1"/>
  <c r="AD793" i="1"/>
  <c r="CR792" i="1"/>
  <c r="Q792" i="1" s="1"/>
  <c r="AD792" i="1"/>
  <c r="CS790" i="1"/>
  <c r="V2600" i="5" s="1"/>
  <c r="CR746" i="1"/>
  <c r="Q746" i="1" s="1"/>
  <c r="CR745" i="1"/>
  <c r="Q745" i="1" s="1"/>
  <c r="CS741" i="1"/>
  <c r="V2534" i="5" s="1"/>
  <c r="CS739" i="1"/>
  <c r="V2522" i="5" s="1"/>
  <c r="J2529" i="5" s="1"/>
  <c r="V733" i="1"/>
  <c r="CS732" i="1"/>
  <c r="V2486" i="5" s="1"/>
  <c r="CR731" i="1"/>
  <c r="Q731" i="1" s="1"/>
  <c r="AD731" i="1"/>
  <c r="CS730" i="1"/>
  <c r="V2482" i="5" s="1"/>
  <c r="CR729" i="1"/>
  <c r="Q729" i="1" s="1"/>
  <c r="J2474" i="5" s="1"/>
  <c r="AD729" i="1"/>
  <c r="CZ628" i="1"/>
  <c r="Y628" i="1" s="1"/>
  <c r="T2148" i="5" s="1"/>
  <c r="AB841" i="1"/>
  <c r="AB826" i="1"/>
  <c r="AB820" i="1"/>
  <c r="BZ753" i="1"/>
  <c r="R742" i="1"/>
  <c r="J2539" i="5" s="1"/>
  <c r="CS721" i="1"/>
  <c r="V2434" i="5" s="1"/>
  <c r="CR718" i="1"/>
  <c r="Q718" i="1" s="1"/>
  <c r="AD718" i="1"/>
  <c r="AB718" i="1" s="1"/>
  <c r="AD710" i="1"/>
  <c r="CR708" i="1"/>
  <c r="R708" i="1"/>
  <c r="GK708" i="1" s="1"/>
  <c r="CR698" i="1"/>
  <c r="Q698" i="1" s="1"/>
  <c r="W656" i="1"/>
  <c r="P656" i="1"/>
  <c r="CR654" i="1"/>
  <c r="Q654" i="1" s="1"/>
  <c r="AD654" i="1"/>
  <c r="CY653" i="1"/>
  <c r="X653" i="1" s="1"/>
  <c r="R2273" i="5" s="1"/>
  <c r="CR652" i="1"/>
  <c r="Q652" i="1" s="1"/>
  <c r="J2265" i="5" s="1"/>
  <c r="AD652" i="1"/>
  <c r="CR645" i="1"/>
  <c r="Q645" i="1" s="1"/>
  <c r="J2229" i="5" s="1"/>
  <c r="AD645" i="1"/>
  <c r="CY641" i="1"/>
  <c r="X641" i="1" s="1"/>
  <c r="R2207" i="5" s="1"/>
  <c r="CY634" i="1"/>
  <c r="X634" i="1" s="1"/>
  <c r="R2175" i="5" s="1"/>
  <c r="CR633" i="1"/>
  <c r="Q633" i="1" s="1"/>
  <c r="AD633" i="1"/>
  <c r="W631" i="1"/>
  <c r="CY616" i="1"/>
  <c r="X616" i="1" s="1"/>
  <c r="R2082" i="5" s="1"/>
  <c r="CZ616" i="1"/>
  <c r="Y616" i="1" s="1"/>
  <c r="T2082" i="5" s="1"/>
  <c r="CZ614" i="1"/>
  <c r="Y614" i="1" s="1"/>
  <c r="T2075" i="5" s="1"/>
  <c r="CY614" i="1"/>
  <c r="X614" i="1" s="1"/>
  <c r="R2075" i="5" s="1"/>
  <c r="CZ553" i="1"/>
  <c r="Y553" i="1" s="1"/>
  <c r="T1773" i="5" s="1"/>
  <c r="CY553" i="1"/>
  <c r="X553" i="1" s="1"/>
  <c r="R1773" i="5" s="1"/>
  <c r="J2009" i="5"/>
  <c r="U581" i="1"/>
  <c r="CY574" i="1"/>
  <c r="X574" i="1" s="1"/>
  <c r="R1875" i="5" s="1"/>
  <c r="CR573" i="1"/>
  <c r="Q573" i="1" s="1"/>
  <c r="AD573" i="1"/>
  <c r="CS572" i="1"/>
  <c r="BB509" i="1"/>
  <c r="AB502" i="1"/>
  <c r="AB501" i="1"/>
  <c r="AB499" i="1"/>
  <c r="R485" i="1"/>
  <c r="R461" i="1"/>
  <c r="GK461" i="1" s="1"/>
  <c r="U1454" i="5"/>
  <c r="AD455" i="1"/>
  <c r="CS455" i="1"/>
  <c r="U1432" i="5"/>
  <c r="CR415" i="1"/>
  <c r="Q415" i="1" s="1"/>
  <c r="GX407" i="1"/>
  <c r="CZ402" i="1"/>
  <c r="Y402" i="1" s="1"/>
  <c r="T1364" i="5" s="1"/>
  <c r="CY399" i="1"/>
  <c r="X399" i="1" s="1"/>
  <c r="R1355" i="5" s="1"/>
  <c r="CS397" i="1"/>
  <c r="U1330" i="5"/>
  <c r="CR394" i="1"/>
  <c r="Q394" i="1" s="1"/>
  <c r="U1264" i="5"/>
  <c r="CR382" i="1"/>
  <c r="Q382" i="1" s="1"/>
  <c r="U1257" i="5"/>
  <c r="CS380" i="1"/>
  <c r="J1160" i="5"/>
  <c r="CZ361" i="1"/>
  <c r="Y361" i="1" s="1"/>
  <c r="T1159" i="5" s="1"/>
  <c r="CS625" i="1"/>
  <c r="CY621" i="1"/>
  <c r="X621" i="1" s="1"/>
  <c r="R2107" i="5" s="1"/>
  <c r="CS621" i="1"/>
  <c r="U621" i="1"/>
  <c r="CY613" i="1"/>
  <c r="X613" i="1" s="1"/>
  <c r="R2073" i="5" s="1"/>
  <c r="CS613" i="1"/>
  <c r="CS612" i="1"/>
  <c r="W606" i="1"/>
  <c r="U606" i="1"/>
  <c r="CS604" i="1"/>
  <c r="CY601" i="1"/>
  <c r="X601" i="1" s="1"/>
  <c r="R2007" i="5" s="1"/>
  <c r="AD594" i="1"/>
  <c r="CR565" i="1"/>
  <c r="Q565" i="1" s="1"/>
  <c r="J1829" i="5" s="1"/>
  <c r="AD565" i="1"/>
  <c r="CY561" i="1"/>
  <c r="X561" i="1" s="1"/>
  <c r="R1807" i="5" s="1"/>
  <c r="U556" i="1"/>
  <c r="W556" i="1"/>
  <c r="S556" i="1"/>
  <c r="P556" i="1"/>
  <c r="CY554" i="1"/>
  <c r="X554" i="1" s="1"/>
  <c r="R1775" i="5" s="1"/>
  <c r="CS554" i="1"/>
  <c r="W551" i="1"/>
  <c r="U551" i="1"/>
  <c r="CY548" i="1"/>
  <c r="X548" i="1" s="1"/>
  <c r="R1748" i="5" s="1"/>
  <c r="CS546" i="1"/>
  <c r="W546" i="1"/>
  <c r="CS503" i="1"/>
  <c r="V1693" i="5" s="1"/>
  <c r="P499" i="1"/>
  <c r="CR488" i="1"/>
  <c r="Q488" i="1" s="1"/>
  <c r="J1620" i="5" s="1"/>
  <c r="AD488" i="1"/>
  <c r="CR484" i="1"/>
  <c r="CR476" i="1"/>
  <c r="Q476" i="1" s="1"/>
  <c r="AD476" i="1"/>
  <c r="CS475" i="1"/>
  <c r="AD475" i="1"/>
  <c r="CR468" i="1"/>
  <c r="Q468" i="1" s="1"/>
  <c r="J1520" i="5" s="1"/>
  <c r="AD468" i="1"/>
  <c r="R466" i="1"/>
  <c r="GK466" i="1" s="1"/>
  <c r="GX464" i="1"/>
  <c r="CY415" i="1"/>
  <c r="X415" i="1" s="1"/>
  <c r="R1432" i="5" s="1"/>
  <c r="CZ415" i="1"/>
  <c r="Y415" i="1" s="1"/>
  <c r="T1432" i="5" s="1"/>
  <c r="U1409" i="5"/>
  <c r="AD411" i="1"/>
  <c r="CR411" i="1"/>
  <c r="Q411" i="1" s="1"/>
  <c r="J1411" i="5" s="1"/>
  <c r="U1384" i="5"/>
  <c r="CR406" i="1"/>
  <c r="Q406" i="1" s="1"/>
  <c r="J1386" i="5" s="1"/>
  <c r="CY395" i="1"/>
  <c r="X395" i="1" s="1"/>
  <c r="R1332" i="5" s="1"/>
  <c r="CZ395" i="1"/>
  <c r="Y395" i="1" s="1"/>
  <c r="T1332" i="5" s="1"/>
  <c r="U382" i="1"/>
  <c r="U1245" i="5"/>
  <c r="AD378" i="1"/>
  <c r="CR378" i="1"/>
  <c r="Q378" i="1" s="1"/>
  <c r="J1247" i="5" s="1"/>
  <c r="P459" i="1"/>
  <c r="T459" i="1"/>
  <c r="GX402" i="1"/>
  <c r="W402" i="1"/>
  <c r="U402" i="1"/>
  <c r="P402" i="1"/>
  <c r="U397" i="1"/>
  <c r="W397" i="1"/>
  <c r="AB391" i="1"/>
  <c r="T387" i="1"/>
  <c r="P387" i="1"/>
  <c r="U1289" i="5"/>
  <c r="GX382" i="1"/>
  <c r="W382" i="1"/>
  <c r="S382" i="1"/>
  <c r="T377" i="1"/>
  <c r="CR375" i="1"/>
  <c r="Q375" i="1" s="1"/>
  <c r="CR373" i="1"/>
  <c r="Q373" i="1" s="1"/>
  <c r="J1222" i="5" s="1"/>
  <c r="S367" i="1"/>
  <c r="U367" i="1"/>
  <c r="CS366" i="1"/>
  <c r="T362" i="1"/>
  <c r="P362" i="1"/>
  <c r="U1164" i="5"/>
  <c r="CR355" i="1"/>
  <c r="Q355" i="1" s="1"/>
  <c r="AD355" i="1"/>
  <c r="CR350" i="1"/>
  <c r="Q350" i="1" s="1"/>
  <c r="W347" i="1"/>
  <c r="CR341" i="1"/>
  <c r="Q341" i="1" s="1"/>
  <c r="J1061" i="5" s="1"/>
  <c r="AB335" i="1"/>
  <c r="CR327" i="1"/>
  <c r="Q327" i="1" s="1"/>
  <c r="CR318" i="1"/>
  <c r="Q318" i="1" s="1"/>
  <c r="J947" i="5" s="1"/>
  <c r="CS317" i="1"/>
  <c r="AD317" i="1"/>
  <c r="CS310" i="1"/>
  <c r="AD310" i="1"/>
  <c r="AD308" i="1"/>
  <c r="W307" i="1"/>
  <c r="CR305" i="1"/>
  <c r="Q305" i="1" s="1"/>
  <c r="AD301" i="1"/>
  <c r="AD290" i="1"/>
  <c r="AB289" i="1"/>
  <c r="CZ200" i="1"/>
  <c r="Y200" i="1" s="1"/>
  <c r="T530" i="5" s="1"/>
  <c r="CY200" i="1"/>
  <c r="X200" i="1" s="1"/>
  <c r="R530" i="5" s="1"/>
  <c r="AB324" i="1"/>
  <c r="AB301" i="1"/>
  <c r="W282" i="1"/>
  <c r="S282" i="1"/>
  <c r="U282" i="1"/>
  <c r="CR280" i="1"/>
  <c r="Q280" i="1" s="1"/>
  <c r="AD280" i="1"/>
  <c r="V461" i="5"/>
  <c r="J468" i="5" s="1"/>
  <c r="R186" i="1"/>
  <c r="BY225" i="1"/>
  <c r="T190" i="1"/>
  <c r="U480" i="5"/>
  <c r="GX277" i="1"/>
  <c r="U277" i="1"/>
  <c r="P277" i="1"/>
  <c r="CS271" i="1"/>
  <c r="CS268" i="1"/>
  <c r="CR267" i="1"/>
  <c r="Q267" i="1" s="1"/>
  <c r="AD267" i="1"/>
  <c r="W263" i="1"/>
  <c r="S263" i="1"/>
  <c r="J671" i="5" s="1"/>
  <c r="CS217" i="1"/>
  <c r="T215" i="1"/>
  <c r="P215" i="1"/>
  <c r="AB215" i="1"/>
  <c r="CR206" i="1"/>
  <c r="Q206" i="1" s="1"/>
  <c r="J563" i="5" s="1"/>
  <c r="GX205" i="1"/>
  <c r="S205" i="1"/>
  <c r="U205" i="1"/>
  <c r="P205" i="1"/>
  <c r="CS203" i="1"/>
  <c r="CR201" i="1"/>
  <c r="Q201" i="1" s="1"/>
  <c r="J538" i="5" s="1"/>
  <c r="AD201" i="1"/>
  <c r="R201" i="1"/>
  <c r="GX195" i="1"/>
  <c r="S195" i="1"/>
  <c r="U195" i="1"/>
  <c r="AB190" i="1"/>
  <c r="U461" i="5"/>
  <c r="AD186" i="1"/>
  <c r="CR186" i="1"/>
  <c r="Q186" i="1" s="1"/>
  <c r="J463" i="5" s="1"/>
  <c r="AB185" i="1"/>
  <c r="CZ184" i="1"/>
  <c r="Y184" i="1" s="1"/>
  <c r="T450" i="5" s="1"/>
  <c r="CR184" i="1"/>
  <c r="Q184" i="1" s="1"/>
  <c r="J452" i="5" s="1"/>
  <c r="W180" i="1"/>
  <c r="S180" i="1"/>
  <c r="CR172" i="1"/>
  <c r="Q172" i="1" s="1"/>
  <c r="W170" i="1"/>
  <c r="P170" i="1"/>
  <c r="CS122" i="1"/>
  <c r="CS120" i="1"/>
  <c r="GX113" i="1"/>
  <c r="S113" i="1"/>
  <c r="U113" i="1"/>
  <c r="CR112" i="1"/>
  <c r="Q112" i="1" s="1"/>
  <c r="J268" i="5" s="1"/>
  <c r="AD112" i="1"/>
  <c r="R112" i="1"/>
  <c r="CR109" i="1"/>
  <c r="Q109" i="1" s="1"/>
  <c r="J254" i="5" s="1"/>
  <c r="AD109" i="1"/>
  <c r="AB109" i="1" s="1"/>
  <c r="P108" i="1"/>
  <c r="CS102" i="1"/>
  <c r="CS101" i="1"/>
  <c r="V214" i="5" s="1"/>
  <c r="CS100" i="1"/>
  <c r="P98" i="1"/>
  <c r="T98" i="1"/>
  <c r="BY133" i="1"/>
  <c r="AD38" i="1"/>
  <c r="AB32" i="1"/>
  <c r="CC225" i="1"/>
  <c r="CC166" i="1" s="1"/>
  <c r="AB172" i="1"/>
  <c r="AB111" i="1"/>
  <c r="AD91" i="1"/>
  <c r="CC133" i="1"/>
  <c r="AD35" i="1"/>
  <c r="R34" i="1"/>
  <c r="GK34" i="1" s="1"/>
  <c r="J2766" i="5"/>
  <c r="I2767" i="5" s="1"/>
  <c r="J2799" i="5"/>
  <c r="K2794" i="5"/>
  <c r="P2794" i="5"/>
  <c r="CZ745" i="1"/>
  <c r="Y745" i="1" s="1"/>
  <c r="T2557" i="5" s="1"/>
  <c r="CY745" i="1"/>
  <c r="X745" i="1" s="1"/>
  <c r="R2557" i="5" s="1"/>
  <c r="CY717" i="1"/>
  <c r="X717" i="1" s="1"/>
  <c r="R2411" i="5" s="1"/>
  <c r="J2412" i="5"/>
  <c r="CZ717" i="1"/>
  <c r="Y717" i="1" s="1"/>
  <c r="T2411" i="5" s="1"/>
  <c r="K2360" i="5"/>
  <c r="P2360" i="5"/>
  <c r="J2351" i="5"/>
  <c r="CY808" i="1"/>
  <c r="X808" i="1" s="1"/>
  <c r="R2693" i="5" s="1"/>
  <c r="CZ808" i="1"/>
  <c r="Y808" i="1" s="1"/>
  <c r="T2693" i="5" s="1"/>
  <c r="CY806" i="1"/>
  <c r="X806" i="1" s="1"/>
  <c r="R2681" i="5" s="1"/>
  <c r="J2686" i="5" s="1"/>
  <c r="J2682" i="5"/>
  <c r="CZ806" i="1"/>
  <c r="Y806" i="1" s="1"/>
  <c r="T2681" i="5" s="1"/>
  <c r="J2687" i="5" s="1"/>
  <c r="CY805" i="1"/>
  <c r="X805" i="1" s="1"/>
  <c r="R2675" i="5" s="1"/>
  <c r="CZ805" i="1"/>
  <c r="Y805" i="1" s="1"/>
  <c r="T2675" i="5" s="1"/>
  <c r="CY799" i="1"/>
  <c r="X799" i="1" s="1"/>
  <c r="R2645" i="5" s="1"/>
  <c r="J2646" i="5"/>
  <c r="CZ799" i="1"/>
  <c r="Y799" i="1" s="1"/>
  <c r="T2645" i="5" s="1"/>
  <c r="J2610" i="5"/>
  <c r="CZ722" i="1"/>
  <c r="Y722" i="1" s="1"/>
  <c r="T2436" i="5" s="1"/>
  <c r="J2437" i="5"/>
  <c r="CY722" i="1"/>
  <c r="X722" i="1" s="1"/>
  <c r="R2436" i="5" s="1"/>
  <c r="J2526" i="5"/>
  <c r="J2774" i="5"/>
  <c r="J2618" i="5"/>
  <c r="I2619" i="5" s="1"/>
  <c r="CZ742" i="1"/>
  <c r="Y742" i="1" s="1"/>
  <c r="T2536" i="5" s="1"/>
  <c r="J2537" i="5"/>
  <c r="AD837" i="1"/>
  <c r="AB837" i="1" s="1"/>
  <c r="U2841" i="5"/>
  <c r="AD836" i="1"/>
  <c r="AB836" i="1" s="1"/>
  <c r="U2831" i="5"/>
  <c r="R833" i="1"/>
  <c r="GK833" i="1" s="1"/>
  <c r="V2818" i="5"/>
  <c r="CT832" i="1"/>
  <c r="S832" i="1" s="1"/>
  <c r="S2816" i="5"/>
  <c r="Q2816" i="5"/>
  <c r="CT821" i="1"/>
  <c r="S821" i="1" s="1"/>
  <c r="Q2756" i="5"/>
  <c r="S2756" i="5"/>
  <c r="GX820" i="1"/>
  <c r="E2750" i="5"/>
  <c r="Q2695" i="5"/>
  <c r="S2695" i="5"/>
  <c r="CS802" i="1"/>
  <c r="CT801" i="1"/>
  <c r="S801" i="1" s="1"/>
  <c r="S2656" i="5"/>
  <c r="Q2656" i="5"/>
  <c r="R800" i="1"/>
  <c r="GK800" i="1" s="1"/>
  <c r="R743" i="1"/>
  <c r="GK743" i="1" s="1"/>
  <c r="V2541" i="5"/>
  <c r="J2544" i="5" s="1"/>
  <c r="E2541" i="5"/>
  <c r="CT740" i="1"/>
  <c r="S740" i="1" s="1"/>
  <c r="S2532" i="5"/>
  <c r="Q2532" i="5"/>
  <c r="K2508" i="5"/>
  <c r="P2508" i="5"/>
  <c r="R727" i="1"/>
  <c r="V2461" i="5"/>
  <c r="S2459" i="5"/>
  <c r="Q2459" i="5"/>
  <c r="E2441" i="5"/>
  <c r="R721" i="1"/>
  <c r="GK721" i="1" s="1"/>
  <c r="AD707" i="1"/>
  <c r="U2361" i="5"/>
  <c r="CS707" i="1"/>
  <c r="R703" i="1"/>
  <c r="GK703" i="1" s="1"/>
  <c r="V2341" i="5"/>
  <c r="V2334" i="5"/>
  <c r="R701" i="1"/>
  <c r="GK701" i="1" s="1"/>
  <c r="AD657" i="1"/>
  <c r="U2288" i="5"/>
  <c r="CR657" i="1"/>
  <c r="Q657" i="1" s="1"/>
  <c r="J2290" i="5" s="1"/>
  <c r="CS657" i="1"/>
  <c r="CY648" i="1"/>
  <c r="X648" i="1" s="1"/>
  <c r="R2248" i="5" s="1"/>
  <c r="CZ648" i="1"/>
  <c r="Y648" i="1" s="1"/>
  <c r="T2248" i="5" s="1"/>
  <c r="CY609" i="1"/>
  <c r="X609" i="1" s="1"/>
  <c r="R2050" i="5" s="1"/>
  <c r="CZ609" i="1"/>
  <c r="Y609" i="1" s="1"/>
  <c r="T2050" i="5" s="1"/>
  <c r="CY596" i="1"/>
  <c r="X596" i="1" s="1"/>
  <c r="R1982" i="5" s="1"/>
  <c r="CZ596" i="1"/>
  <c r="Y596" i="1" s="1"/>
  <c r="T1982" i="5" s="1"/>
  <c r="CY587" i="1"/>
  <c r="X587" i="1" s="1"/>
  <c r="R1938" i="5" s="1"/>
  <c r="J1943" i="5" s="1"/>
  <c r="J1939" i="5"/>
  <c r="CZ587" i="1"/>
  <c r="Y587" i="1" s="1"/>
  <c r="T1938" i="5" s="1"/>
  <c r="J1944" i="5" s="1"/>
  <c r="CY580" i="1"/>
  <c r="X580" i="1" s="1"/>
  <c r="R1902" i="5" s="1"/>
  <c r="J1903" i="5"/>
  <c r="CZ580" i="1"/>
  <c r="Y580" i="1" s="1"/>
  <c r="T1902" i="5" s="1"/>
  <c r="CY492" i="1"/>
  <c r="X492" i="1" s="1"/>
  <c r="R1641" i="5" s="1"/>
  <c r="CZ492" i="1"/>
  <c r="Y492" i="1" s="1"/>
  <c r="T1641" i="5" s="1"/>
  <c r="G786" i="1"/>
  <c r="A2871" i="5"/>
  <c r="CS843" i="1"/>
  <c r="U2868" i="5"/>
  <c r="K2867" i="5"/>
  <c r="P2867" i="5"/>
  <c r="CS841" i="1"/>
  <c r="U2856" i="5"/>
  <c r="AD840" i="1"/>
  <c r="AB840" i="1" s="1"/>
  <c r="U2850" i="5"/>
  <c r="R839" i="1"/>
  <c r="V2845" i="5"/>
  <c r="P2842" i="5"/>
  <c r="K2842" i="5"/>
  <c r="CC845" i="1"/>
  <c r="CR835" i="1"/>
  <c r="Q835" i="1" s="1"/>
  <c r="T835" i="1"/>
  <c r="S2820" i="5"/>
  <c r="Q2820" i="5"/>
  <c r="CT833" i="1"/>
  <c r="S833" i="1" s="1"/>
  <c r="S2818" i="5"/>
  <c r="Q2818" i="5"/>
  <c r="R832" i="1"/>
  <c r="GK832" i="1" s="1"/>
  <c r="V2816" i="5"/>
  <c r="CP832" i="1"/>
  <c r="O832" i="1" s="1"/>
  <c r="J2816" i="5"/>
  <c r="I2817" i="5" s="1"/>
  <c r="AD831" i="1"/>
  <c r="AB831" i="1" s="1"/>
  <c r="U2806" i="5"/>
  <c r="GX830" i="1"/>
  <c r="Q830" i="1"/>
  <c r="U830" i="1"/>
  <c r="CT829" i="1"/>
  <c r="S829" i="1" s="1"/>
  <c r="J2796" i="5" s="1"/>
  <c r="Q2795" i="5"/>
  <c r="S2795" i="5"/>
  <c r="R828" i="1"/>
  <c r="GK828" i="1" s="1"/>
  <c r="S2791" i="5"/>
  <c r="Q2791" i="5"/>
  <c r="CT826" i="1"/>
  <c r="S826" i="1" s="1"/>
  <c r="J2782" i="5" s="1"/>
  <c r="S2781" i="5"/>
  <c r="Q2781" i="5"/>
  <c r="E2781" i="5"/>
  <c r="S2775" i="5"/>
  <c r="Q2775" i="5"/>
  <c r="E2775" i="5"/>
  <c r="R822" i="1"/>
  <c r="GK822" i="1" s="1"/>
  <c r="V2766" i="5"/>
  <c r="AB821" i="1"/>
  <c r="T820" i="1"/>
  <c r="CT820" i="1"/>
  <c r="S2750" i="5"/>
  <c r="Q2750" i="5"/>
  <c r="CR817" i="1"/>
  <c r="Q817" i="1" s="1"/>
  <c r="CT814" i="1"/>
  <c r="S814" i="1" s="1"/>
  <c r="Q2720" i="5"/>
  <c r="S2720" i="5"/>
  <c r="CT813" i="1"/>
  <c r="S813" i="1" s="1"/>
  <c r="Q2718" i="5"/>
  <c r="S2718" i="5"/>
  <c r="R812" i="1"/>
  <c r="GK812" i="1" s="1"/>
  <c r="V2716" i="5"/>
  <c r="CT811" i="1"/>
  <c r="S811" i="1" s="1"/>
  <c r="S2706" i="5"/>
  <c r="Q2706" i="5"/>
  <c r="AB810" i="1"/>
  <c r="CT809" i="1"/>
  <c r="S809" i="1" s="1"/>
  <c r="S2691" i="5"/>
  <c r="Q2691" i="5"/>
  <c r="E2675" i="5"/>
  <c r="CT804" i="1"/>
  <c r="S804" i="1" s="1"/>
  <c r="S2670" i="5"/>
  <c r="Q2670" i="5"/>
  <c r="CT803" i="1"/>
  <c r="S803" i="1" s="1"/>
  <c r="S2668" i="5"/>
  <c r="Q2668" i="5"/>
  <c r="J2666" i="5"/>
  <c r="I2667" i="5" s="1"/>
  <c r="AD801" i="1"/>
  <c r="CR796" i="1"/>
  <c r="Q796" i="1" s="1"/>
  <c r="J2633" i="5" s="1"/>
  <c r="S2625" i="5"/>
  <c r="Q2625" i="5"/>
  <c r="E2625" i="5"/>
  <c r="CT794" i="1"/>
  <c r="S794" i="1" s="1"/>
  <c r="S2620" i="5"/>
  <c r="Q2620" i="5"/>
  <c r="R794" i="1"/>
  <c r="R793" i="1"/>
  <c r="GK793" i="1" s="1"/>
  <c r="CT792" i="1"/>
  <c r="S792" i="1" s="1"/>
  <c r="CZ792" i="1" s="1"/>
  <c r="Y792" i="1" s="1"/>
  <c r="T2616" i="5" s="1"/>
  <c r="S2616" i="5"/>
  <c r="Q2616" i="5"/>
  <c r="R792" i="1"/>
  <c r="GK792" i="1" s="1"/>
  <c r="CR791" i="1"/>
  <c r="Q791" i="1" s="1"/>
  <c r="J2608" i="5" s="1"/>
  <c r="AD791" i="1"/>
  <c r="AB791" i="1" s="1"/>
  <c r="GX790" i="1"/>
  <c r="E2600" i="5"/>
  <c r="BB753" i="1"/>
  <c r="BB694" i="1" s="1"/>
  <c r="J2576" i="5"/>
  <c r="Q2559" i="5"/>
  <c r="S2559" i="5"/>
  <c r="CS745" i="1"/>
  <c r="U2557" i="5"/>
  <c r="Q2547" i="5"/>
  <c r="S2547" i="5"/>
  <c r="V743" i="1"/>
  <c r="U2541" i="5"/>
  <c r="GK742" i="1"/>
  <c r="CR739" i="1"/>
  <c r="Q739" i="1" s="1"/>
  <c r="J2524" i="5" s="1"/>
  <c r="AD739" i="1"/>
  <c r="CR738" i="1"/>
  <c r="Q738" i="1" s="1"/>
  <c r="AD738" i="1"/>
  <c r="GX738" i="1"/>
  <c r="E2516" i="5"/>
  <c r="Q2507" i="5"/>
  <c r="S2507" i="5"/>
  <c r="S2497" i="5"/>
  <c r="Q2497" i="5"/>
  <c r="E2491" i="5"/>
  <c r="CT731" i="1"/>
  <c r="S731" i="1" s="1"/>
  <c r="S2484" i="5"/>
  <c r="Q2484" i="5"/>
  <c r="J2482" i="5"/>
  <c r="I2483" i="5" s="1"/>
  <c r="CT729" i="1"/>
  <c r="S729" i="1" s="1"/>
  <c r="J2473" i="5" s="1"/>
  <c r="S2472" i="5"/>
  <c r="Q2472" i="5"/>
  <c r="GX728" i="1"/>
  <c r="AD727" i="1"/>
  <c r="AB727" i="1" s="1"/>
  <c r="U2461" i="5"/>
  <c r="CR726" i="1"/>
  <c r="Q726" i="1" s="1"/>
  <c r="CR725" i="1"/>
  <c r="Q725" i="1" s="1"/>
  <c r="CR724" i="1"/>
  <c r="Q724" i="1" s="1"/>
  <c r="J2449" i="5" s="1"/>
  <c r="P723" i="1"/>
  <c r="AD720" i="1"/>
  <c r="AB720" i="1" s="1"/>
  <c r="U2432" i="5"/>
  <c r="V2422" i="5"/>
  <c r="J2429" i="5" s="1"/>
  <c r="R719" i="1"/>
  <c r="R718" i="1"/>
  <c r="GK718" i="1" s="1"/>
  <c r="Q2411" i="5"/>
  <c r="S2411" i="5"/>
  <c r="R715" i="1"/>
  <c r="GK715" i="1" s="1"/>
  <c r="V2407" i="5"/>
  <c r="V713" i="1"/>
  <c r="U2391" i="5"/>
  <c r="CT712" i="1"/>
  <c r="S712" i="1" s="1"/>
  <c r="Q2386" i="5"/>
  <c r="S2386" i="5"/>
  <c r="S2384" i="5"/>
  <c r="Q2384" i="5"/>
  <c r="CT711" i="1"/>
  <c r="S711" i="1" s="1"/>
  <c r="R710" i="1"/>
  <c r="GK710" i="1" s="1"/>
  <c r="V2382" i="5"/>
  <c r="U2372" i="5"/>
  <c r="AD709" i="1"/>
  <c r="CS709" i="1"/>
  <c r="P708" i="1"/>
  <c r="CR707" i="1"/>
  <c r="Q707" i="1" s="1"/>
  <c r="J2363" i="5" s="1"/>
  <c r="CY706" i="1"/>
  <c r="X706" i="1" s="1"/>
  <c r="R2359" i="5" s="1"/>
  <c r="CY697" i="1"/>
  <c r="X697" i="1" s="1"/>
  <c r="R2311" i="5" s="1"/>
  <c r="J2312" i="5"/>
  <c r="CZ697" i="1"/>
  <c r="Y697" i="1" s="1"/>
  <c r="T2311" i="5" s="1"/>
  <c r="S2282" i="5"/>
  <c r="Q2282" i="5"/>
  <c r="CT656" i="1"/>
  <c r="S656" i="1" s="1"/>
  <c r="CY654" i="1"/>
  <c r="X654" i="1" s="1"/>
  <c r="R2275" i="5" s="1"/>
  <c r="AD651" i="1"/>
  <c r="U2257" i="5"/>
  <c r="CR651" i="1"/>
  <c r="Q651" i="1" s="1"/>
  <c r="K2251" i="5"/>
  <c r="P2251" i="5"/>
  <c r="K2051" i="5"/>
  <c r="P2051" i="5"/>
  <c r="CY576" i="1"/>
  <c r="X576" i="1" s="1"/>
  <c r="R1882" i="5" s="1"/>
  <c r="CZ576" i="1"/>
  <c r="Y576" i="1" s="1"/>
  <c r="T1882" i="5" s="1"/>
  <c r="K1849" i="5"/>
  <c r="P1849" i="5"/>
  <c r="CY556" i="1"/>
  <c r="X556" i="1" s="1"/>
  <c r="R1782" i="5" s="1"/>
  <c r="CZ556" i="1"/>
  <c r="Y556" i="1" s="1"/>
  <c r="T1782" i="5" s="1"/>
  <c r="K1774" i="5"/>
  <c r="P1774" i="5"/>
  <c r="K1749" i="5"/>
  <c r="P1749" i="5"/>
  <c r="J1691" i="5"/>
  <c r="I1692" i="5" s="1"/>
  <c r="CY490" i="1"/>
  <c r="X490" i="1" s="1"/>
  <c r="R1629" i="5" s="1"/>
  <c r="J1634" i="5" s="1"/>
  <c r="J1630" i="5"/>
  <c r="CZ490" i="1"/>
  <c r="Y490" i="1" s="1"/>
  <c r="T1629" i="5" s="1"/>
  <c r="J1635" i="5" s="1"/>
  <c r="R464" i="1"/>
  <c r="GK464" i="1" s="1"/>
  <c r="V1498" i="5"/>
  <c r="R390" i="1"/>
  <c r="GK390" i="1" s="1"/>
  <c r="V1307" i="5"/>
  <c r="CQ841" i="1"/>
  <c r="P841" i="1" s="1"/>
  <c r="J2860" i="5" s="1"/>
  <c r="S2845" i="5"/>
  <c r="Q2845" i="5"/>
  <c r="K2819" i="5"/>
  <c r="P2819" i="5"/>
  <c r="Q2800" i="5"/>
  <c r="S2800" i="5"/>
  <c r="BY845" i="1"/>
  <c r="S2725" i="5"/>
  <c r="Q2725" i="5"/>
  <c r="G22" i="1"/>
  <c r="Q2866" i="5"/>
  <c r="S2866" i="5"/>
  <c r="R840" i="1"/>
  <c r="GK840" i="1" s="1"/>
  <c r="V2850" i="5"/>
  <c r="P840" i="1"/>
  <c r="AB839" i="1"/>
  <c r="CT838" i="1"/>
  <c r="S838" i="1" s="1"/>
  <c r="Q2843" i="5"/>
  <c r="S2843" i="5"/>
  <c r="CT837" i="1"/>
  <c r="S837" i="1" s="1"/>
  <c r="S2841" i="5"/>
  <c r="Q2841" i="5"/>
  <c r="CT836" i="1"/>
  <c r="S836" i="1" s="1"/>
  <c r="J2832" i="5" s="1"/>
  <c r="Q2831" i="5"/>
  <c r="S2831" i="5"/>
  <c r="Q2825" i="5"/>
  <c r="S2825" i="5"/>
  <c r="E2825" i="5"/>
  <c r="CS834" i="1"/>
  <c r="U2820" i="5"/>
  <c r="AD833" i="1"/>
  <c r="AB833" i="1" s="1"/>
  <c r="U2818" i="5"/>
  <c r="R831" i="1"/>
  <c r="V2806" i="5"/>
  <c r="J2813" i="5" s="1"/>
  <c r="P830" i="1"/>
  <c r="AB830" i="1"/>
  <c r="AD829" i="1"/>
  <c r="AB829" i="1" s="1"/>
  <c r="U2795" i="5"/>
  <c r="AB828" i="1"/>
  <c r="AD825" i="1"/>
  <c r="U2775" i="5"/>
  <c r="CT824" i="1"/>
  <c r="S824" i="1" s="1"/>
  <c r="S2770" i="5"/>
  <c r="Q2770" i="5"/>
  <c r="CT823" i="1"/>
  <c r="S823" i="1" s="1"/>
  <c r="CZ823" i="1" s="1"/>
  <c r="Y823" i="1" s="1"/>
  <c r="T2768" i="5" s="1"/>
  <c r="S2768" i="5"/>
  <c r="Q2768" i="5"/>
  <c r="R823" i="1"/>
  <c r="GK823" i="1" s="1"/>
  <c r="AB822" i="1"/>
  <c r="CP821" i="1"/>
  <c r="O821" i="1" s="1"/>
  <c r="J2760" i="5"/>
  <c r="R820" i="1"/>
  <c r="GK820" i="1" s="1"/>
  <c r="V2750" i="5"/>
  <c r="U2750" i="5"/>
  <c r="P820" i="1"/>
  <c r="S2741" i="5"/>
  <c r="Q2741" i="5"/>
  <c r="CT815" i="1"/>
  <c r="S815" i="1" s="1"/>
  <c r="R814" i="1"/>
  <c r="V2720" i="5"/>
  <c r="R813" i="1"/>
  <c r="GK813" i="1" s="1"/>
  <c r="V2718" i="5"/>
  <c r="AB812" i="1"/>
  <c r="R811" i="1"/>
  <c r="R804" i="1"/>
  <c r="R803" i="1"/>
  <c r="GK803" i="1" s="1"/>
  <c r="V2668" i="5"/>
  <c r="CT802" i="1"/>
  <c r="S802" i="1" s="1"/>
  <c r="CZ802" i="1" s="1"/>
  <c r="Y802" i="1" s="1"/>
  <c r="T2666" i="5" s="1"/>
  <c r="Q2666" i="5"/>
  <c r="S2666" i="5"/>
  <c r="CT800" i="1"/>
  <c r="S800" i="1" s="1"/>
  <c r="CZ800" i="1" s="1"/>
  <c r="Y800" i="1" s="1"/>
  <c r="T2650" i="5" s="1"/>
  <c r="Q2650" i="5"/>
  <c r="S2650" i="5"/>
  <c r="Q2631" i="5"/>
  <c r="S2631" i="5"/>
  <c r="K2617" i="5"/>
  <c r="P2617" i="5"/>
  <c r="CT790" i="1"/>
  <c r="S790" i="1" s="1"/>
  <c r="CZ790" i="1" s="1"/>
  <c r="Y790" i="1" s="1"/>
  <c r="T2600" i="5" s="1"/>
  <c r="S2600" i="5"/>
  <c r="Q2600" i="5"/>
  <c r="Q2595" i="5"/>
  <c r="S2595" i="5"/>
  <c r="G694" i="1"/>
  <c r="A2587" i="5"/>
  <c r="S2582" i="5"/>
  <c r="Q2582" i="5"/>
  <c r="CT749" i="1"/>
  <c r="S749" i="1" s="1"/>
  <c r="S2572" i="5"/>
  <c r="Q2572" i="5"/>
  <c r="T748" i="1"/>
  <c r="E2566" i="5"/>
  <c r="CS746" i="1"/>
  <c r="U2559" i="5"/>
  <c r="CZ744" i="1"/>
  <c r="Y744" i="1" s="1"/>
  <c r="T2547" i="5" s="1"/>
  <c r="J2553" i="5" s="1"/>
  <c r="J2548" i="5"/>
  <c r="CS744" i="1"/>
  <c r="U2547" i="5"/>
  <c r="S743" i="1"/>
  <c r="CT741" i="1"/>
  <c r="S741" i="1" s="1"/>
  <c r="S2534" i="5"/>
  <c r="Q2534" i="5"/>
  <c r="P2533" i="5"/>
  <c r="K2533" i="5"/>
  <c r="P2510" i="5"/>
  <c r="K2510" i="5"/>
  <c r="Q2491" i="5"/>
  <c r="S2491" i="5"/>
  <c r="CT732" i="1"/>
  <c r="S732" i="1" s="1"/>
  <c r="Q2486" i="5"/>
  <c r="S2486" i="5"/>
  <c r="R732" i="1"/>
  <c r="R731" i="1"/>
  <c r="GK731" i="1" s="1"/>
  <c r="V2484" i="5"/>
  <c r="CT730" i="1"/>
  <c r="S730" i="1" s="1"/>
  <c r="Q2482" i="5"/>
  <c r="S2482" i="5"/>
  <c r="R729" i="1"/>
  <c r="V2472" i="5"/>
  <c r="J2479" i="5" s="1"/>
  <c r="CT728" i="1"/>
  <c r="S2466" i="5"/>
  <c r="Q2466" i="5"/>
  <c r="E2466" i="5"/>
  <c r="P2460" i="5"/>
  <c r="K2460" i="5"/>
  <c r="J2457" i="5"/>
  <c r="I2458" i="5" s="1"/>
  <c r="J2451" i="5"/>
  <c r="GX723" i="1"/>
  <c r="V2441" i="5"/>
  <c r="T723" i="1"/>
  <c r="R723" i="1"/>
  <c r="GK723" i="1" s="1"/>
  <c r="R722" i="1"/>
  <c r="V2436" i="5"/>
  <c r="J2444" i="5" s="1"/>
  <c r="CT721" i="1"/>
  <c r="S721" i="1" s="1"/>
  <c r="CY721" i="1" s="1"/>
  <c r="X721" i="1" s="1"/>
  <c r="R2434" i="5" s="1"/>
  <c r="S2434" i="5"/>
  <c r="Q2434" i="5"/>
  <c r="R720" i="1"/>
  <c r="GK720" i="1" s="1"/>
  <c r="V2432" i="5"/>
  <c r="AB719" i="1"/>
  <c r="E2416" i="5"/>
  <c r="R716" i="1"/>
  <c r="GK716" i="1" s="1"/>
  <c r="V2409" i="5"/>
  <c r="K2410" i="5"/>
  <c r="P2410" i="5"/>
  <c r="Q2407" i="5"/>
  <c r="S2407" i="5"/>
  <c r="CT715" i="1"/>
  <c r="S715" i="1" s="1"/>
  <c r="S2397" i="5"/>
  <c r="Q2397" i="5"/>
  <c r="CT714" i="1"/>
  <c r="S714" i="1" s="1"/>
  <c r="J2398" i="5" s="1"/>
  <c r="R711" i="1"/>
  <c r="GK711" i="1" s="1"/>
  <c r="Q2382" i="5"/>
  <c r="S2382" i="5"/>
  <c r="CT710" i="1"/>
  <c r="S710" i="1" s="1"/>
  <c r="CZ709" i="1"/>
  <c r="Y709" i="1" s="1"/>
  <c r="T2372" i="5" s="1"/>
  <c r="J2378" i="5" s="1"/>
  <c r="J2373" i="5"/>
  <c r="GX708" i="1"/>
  <c r="T708" i="1"/>
  <c r="W708" i="1"/>
  <c r="CT708" i="1"/>
  <c r="S708" i="1" s="1"/>
  <c r="S2366" i="5"/>
  <c r="Q2366" i="5"/>
  <c r="P2358" i="5"/>
  <c r="K2358" i="5"/>
  <c r="CS704" i="1"/>
  <c r="U2347" i="5"/>
  <c r="AD704" i="1"/>
  <c r="CR704" i="1"/>
  <c r="Q704" i="1" s="1"/>
  <c r="J2349" i="5" s="1"/>
  <c r="U2334" i="5"/>
  <c r="AD701" i="1"/>
  <c r="CR701" i="1"/>
  <c r="Q701" i="1" s="1"/>
  <c r="K2333" i="5"/>
  <c r="P2333" i="5"/>
  <c r="CS697" i="1"/>
  <c r="U2311" i="5"/>
  <c r="CR697" i="1"/>
  <c r="Q697" i="1" s="1"/>
  <c r="J2313" i="5" s="1"/>
  <c r="R658" i="1"/>
  <c r="GK658" i="1" s="1"/>
  <c r="V2298" i="5"/>
  <c r="R651" i="1"/>
  <c r="GK651" i="1" s="1"/>
  <c r="V2257" i="5"/>
  <c r="CY640" i="1"/>
  <c r="X640" i="1" s="1"/>
  <c r="R2202" i="5" s="1"/>
  <c r="J2203" i="5"/>
  <c r="CZ640" i="1"/>
  <c r="Y640" i="1" s="1"/>
  <c r="T2202" i="5" s="1"/>
  <c r="J2209" i="5" s="1"/>
  <c r="K2126" i="5"/>
  <c r="P2126" i="5"/>
  <c r="K2024" i="5"/>
  <c r="P2024" i="5"/>
  <c r="CY495" i="1"/>
  <c r="X495" i="1" s="1"/>
  <c r="R1654" i="5" s="1"/>
  <c r="J1659" i="5" s="1"/>
  <c r="J1655" i="5"/>
  <c r="CZ495" i="1"/>
  <c r="Y495" i="1" s="1"/>
  <c r="T1654" i="5" s="1"/>
  <c r="J1660" i="5" s="1"/>
  <c r="CY491" i="1"/>
  <c r="X491" i="1" s="1"/>
  <c r="R1639" i="5" s="1"/>
  <c r="CZ491" i="1"/>
  <c r="Y491" i="1" s="1"/>
  <c r="T1639" i="5" s="1"/>
  <c r="K1515" i="5"/>
  <c r="P1515" i="5"/>
  <c r="K2869" i="5"/>
  <c r="P2869" i="5"/>
  <c r="CS842" i="1"/>
  <c r="U2866" i="5"/>
  <c r="AD838" i="1"/>
  <c r="AB838" i="1" s="1"/>
  <c r="U2843" i="5"/>
  <c r="E2800" i="5"/>
  <c r="CS824" i="1"/>
  <c r="P2769" i="5"/>
  <c r="K2769" i="5"/>
  <c r="CP813" i="1"/>
  <c r="O813" i="1" s="1"/>
  <c r="J2718" i="5"/>
  <c r="I2719" i="5" s="1"/>
  <c r="S2681" i="5"/>
  <c r="Q2681" i="5"/>
  <c r="Q2645" i="5"/>
  <c r="S2645" i="5"/>
  <c r="E2850" i="5"/>
  <c r="R827" i="1"/>
  <c r="GK827" i="1" s="1"/>
  <c r="V2791" i="5"/>
  <c r="S2743" i="5"/>
  <c r="Q2743" i="5"/>
  <c r="J2716" i="5"/>
  <c r="I2717" i="5" s="1"/>
  <c r="CT810" i="1"/>
  <c r="Q2700" i="5"/>
  <c r="S2700" i="5"/>
  <c r="GK801" i="1"/>
  <c r="J2659" i="5"/>
  <c r="CT791" i="1"/>
  <c r="S791" i="1" s="1"/>
  <c r="S2606" i="5"/>
  <c r="Q2606" i="5"/>
  <c r="R790" i="1"/>
  <c r="GK790" i="1" s="1"/>
  <c r="S2584" i="5"/>
  <c r="Q2584" i="5"/>
  <c r="CS749" i="1"/>
  <c r="CT748" i="1"/>
  <c r="S2566" i="5"/>
  <c r="Q2566" i="5"/>
  <c r="S2561" i="5"/>
  <c r="Q2561" i="5"/>
  <c r="CP745" i="1"/>
  <c r="O745" i="1" s="1"/>
  <c r="J2557" i="5"/>
  <c r="I2558" i="5" s="1"/>
  <c r="R741" i="1"/>
  <c r="GK741" i="1" s="1"/>
  <c r="CT739" i="1"/>
  <c r="S739" i="1" s="1"/>
  <c r="S2522" i="5"/>
  <c r="Q2522" i="5"/>
  <c r="CT738" i="1"/>
  <c r="S738" i="1" s="1"/>
  <c r="CP738" i="1" s="1"/>
  <c r="O738" i="1" s="1"/>
  <c r="J2516" i="5" s="1"/>
  <c r="S2516" i="5"/>
  <c r="Q2516" i="5"/>
  <c r="CS733" i="1"/>
  <c r="U2491" i="5"/>
  <c r="S2457" i="5"/>
  <c r="Q2457" i="5"/>
  <c r="Q2447" i="5"/>
  <c r="S2447" i="5"/>
  <c r="S2441" i="5"/>
  <c r="Q2441" i="5"/>
  <c r="P2433" i="5"/>
  <c r="K2433" i="5"/>
  <c r="E2366" i="5"/>
  <c r="CS706" i="1"/>
  <c r="U2359" i="5"/>
  <c r="AD706" i="1"/>
  <c r="CR706" i="1"/>
  <c r="Q706" i="1" s="1"/>
  <c r="CZ704" i="1"/>
  <c r="Y704" i="1" s="1"/>
  <c r="T2347" i="5" s="1"/>
  <c r="J2353" i="5" s="1"/>
  <c r="J2348" i="5"/>
  <c r="U2336" i="5"/>
  <c r="AD702" i="1"/>
  <c r="CS702" i="1"/>
  <c r="CT698" i="1"/>
  <c r="S698" i="1" s="1"/>
  <c r="S2316" i="5"/>
  <c r="Q2316" i="5"/>
  <c r="CT655" i="1"/>
  <c r="S655" i="1" s="1"/>
  <c r="J2278" i="5" s="1"/>
  <c r="Q2277" i="5"/>
  <c r="S2277" i="5"/>
  <c r="S2250" i="5"/>
  <c r="Q2250" i="5"/>
  <c r="CT649" i="1"/>
  <c r="S649" i="1" s="1"/>
  <c r="CY608" i="1"/>
  <c r="X608" i="1" s="1"/>
  <c r="R2048" i="5" s="1"/>
  <c r="CZ608" i="1"/>
  <c r="Y608" i="1" s="1"/>
  <c r="T2048" i="5" s="1"/>
  <c r="CY494" i="1"/>
  <c r="X494" i="1" s="1"/>
  <c r="R1648" i="5" s="1"/>
  <c r="CZ494" i="1"/>
  <c r="Y494" i="1" s="1"/>
  <c r="T1648" i="5" s="1"/>
  <c r="K1617" i="5"/>
  <c r="P1617" i="5"/>
  <c r="V1491" i="5"/>
  <c r="R462" i="1"/>
  <c r="GK462" i="1" s="1"/>
  <c r="J1207" i="5"/>
  <c r="I1208" i="5" s="1"/>
  <c r="BB845" i="1"/>
  <c r="Q2868" i="5"/>
  <c r="S2868" i="5"/>
  <c r="CR842" i="1"/>
  <c r="Q842" i="1" s="1"/>
  <c r="AD842" i="1"/>
  <c r="AB842" i="1" s="1"/>
  <c r="S2856" i="5"/>
  <c r="Q2856" i="5"/>
  <c r="W840" i="1"/>
  <c r="CT840" i="1"/>
  <c r="S840" i="1" s="1"/>
  <c r="Q2850" i="5"/>
  <c r="S2850" i="5"/>
  <c r="CT839" i="1"/>
  <c r="S839" i="1" s="1"/>
  <c r="J2846" i="5" s="1"/>
  <c r="CR838" i="1"/>
  <c r="Q838" i="1" s="1"/>
  <c r="CR837" i="1"/>
  <c r="Q837" i="1" s="1"/>
  <c r="CR836" i="1"/>
  <c r="Q836" i="1" s="1"/>
  <c r="J2833" i="5" s="1"/>
  <c r="CS835" i="1"/>
  <c r="U835" i="1"/>
  <c r="AD835" i="1"/>
  <c r="AB835" i="1" s="1"/>
  <c r="CP834" i="1"/>
  <c r="O834" i="1" s="1"/>
  <c r="J2824" i="5"/>
  <c r="AB834" i="1"/>
  <c r="CR833" i="1"/>
  <c r="Q833" i="1" s="1"/>
  <c r="AD832" i="1"/>
  <c r="AB832" i="1" s="1"/>
  <c r="U2816" i="5"/>
  <c r="CT831" i="1"/>
  <c r="S831" i="1" s="1"/>
  <c r="J2807" i="5" s="1"/>
  <c r="S2806" i="5"/>
  <c r="Q2806" i="5"/>
  <c r="BZ845" i="1"/>
  <c r="CT830" i="1"/>
  <c r="S830" i="1" s="1"/>
  <c r="V830" i="1"/>
  <c r="CS830" i="1"/>
  <c r="U2800" i="5"/>
  <c r="CT828" i="1"/>
  <c r="S828" i="1" s="1"/>
  <c r="S2793" i="5"/>
  <c r="Q2793" i="5"/>
  <c r="CR827" i="1"/>
  <c r="Q827" i="1" s="1"/>
  <c r="AB827" i="1"/>
  <c r="CS825" i="1"/>
  <c r="CR824" i="1"/>
  <c r="Q824" i="1" s="1"/>
  <c r="J2772" i="5" s="1"/>
  <c r="AD824" i="1"/>
  <c r="AB824" i="1" s="1"/>
  <c r="CR823" i="1"/>
  <c r="Q823" i="1" s="1"/>
  <c r="AD823" i="1"/>
  <c r="CT822" i="1"/>
  <c r="S822" i="1" s="1"/>
  <c r="S2766" i="5"/>
  <c r="Q2766" i="5"/>
  <c r="R821" i="1"/>
  <c r="V2756" i="5"/>
  <c r="J2763" i="5" s="1"/>
  <c r="S2745" i="5"/>
  <c r="Q2745" i="5"/>
  <c r="CT817" i="1"/>
  <c r="S817" i="1" s="1"/>
  <c r="S2731" i="5"/>
  <c r="Q2731" i="5"/>
  <c r="E2725" i="5"/>
  <c r="CP814" i="1"/>
  <c r="O814" i="1" s="1"/>
  <c r="J2724" i="5"/>
  <c r="CT812" i="1"/>
  <c r="S812" i="1" s="1"/>
  <c r="Q2716" i="5"/>
  <c r="S2716" i="5"/>
  <c r="CP811" i="1"/>
  <c r="O811" i="1" s="1"/>
  <c r="J2710" i="5"/>
  <c r="R810" i="1"/>
  <c r="GK810" i="1" s="1"/>
  <c r="V2700" i="5"/>
  <c r="T810" i="1"/>
  <c r="E2700" i="5"/>
  <c r="Q2693" i="5"/>
  <c r="S2693" i="5"/>
  <c r="S2675" i="5"/>
  <c r="Q2675" i="5"/>
  <c r="CP804" i="1"/>
  <c r="O804" i="1" s="1"/>
  <c r="J2674" i="5"/>
  <c r="CP803" i="1"/>
  <c r="O803" i="1" s="1"/>
  <c r="J2668" i="5"/>
  <c r="I2669" i="5" s="1"/>
  <c r="CR802" i="1"/>
  <c r="Q802" i="1" s="1"/>
  <c r="CP802" i="1" s="1"/>
  <c r="O802" i="1" s="1"/>
  <c r="AD802" i="1"/>
  <c r="CR800" i="1"/>
  <c r="Q800" i="1" s="1"/>
  <c r="CP800" i="1" s="1"/>
  <c r="O800" i="1" s="1"/>
  <c r="J2650" i="5" s="1"/>
  <c r="AD800" i="1"/>
  <c r="E2650" i="5"/>
  <c r="S2643" i="5"/>
  <c r="Q2643" i="5"/>
  <c r="Q2641" i="5"/>
  <c r="S2641" i="5"/>
  <c r="CT796" i="1"/>
  <c r="S796" i="1" s="1"/>
  <c r="J2632" i="5" s="1"/>
  <c r="CR795" i="1"/>
  <c r="Q795" i="1" s="1"/>
  <c r="CT793" i="1"/>
  <c r="S793" i="1" s="1"/>
  <c r="CZ793" i="1" s="1"/>
  <c r="Y793" i="1" s="1"/>
  <c r="T2618" i="5" s="1"/>
  <c r="S2618" i="5"/>
  <c r="Q2618" i="5"/>
  <c r="R791" i="1"/>
  <c r="V2606" i="5"/>
  <c r="J2613" i="5" s="1"/>
  <c r="CR790" i="1"/>
  <c r="Q790" i="1" s="1"/>
  <c r="AD790" i="1"/>
  <c r="CR751" i="1"/>
  <c r="Q751" i="1" s="1"/>
  <c r="U2584" i="5"/>
  <c r="CR749" i="1"/>
  <c r="Q749" i="1" s="1"/>
  <c r="J2574" i="5" s="1"/>
  <c r="AD749" i="1"/>
  <c r="AB749" i="1" s="1"/>
  <c r="CS748" i="1"/>
  <c r="U2566" i="5"/>
  <c r="P2560" i="5"/>
  <c r="K2560" i="5"/>
  <c r="S2557" i="5"/>
  <c r="Q2557" i="5"/>
  <c r="CP744" i="1"/>
  <c r="O744" i="1" s="1"/>
  <c r="J2551" i="5"/>
  <c r="W743" i="1"/>
  <c r="S2541" i="5"/>
  <c r="Q2541" i="5"/>
  <c r="S2536" i="5"/>
  <c r="Q2536" i="5"/>
  <c r="CR741" i="1"/>
  <c r="Q741" i="1" s="1"/>
  <c r="AD741" i="1"/>
  <c r="AB741" i="1" s="1"/>
  <c r="K2535" i="5"/>
  <c r="P2535" i="5"/>
  <c r="R739" i="1"/>
  <c r="R738" i="1"/>
  <c r="GK738" i="1" s="1"/>
  <c r="V2516" i="5"/>
  <c r="Q2511" i="5"/>
  <c r="S2511" i="5"/>
  <c r="Q2509" i="5"/>
  <c r="S2509" i="5"/>
  <c r="CS735" i="1"/>
  <c r="CR733" i="1"/>
  <c r="Q733" i="1" s="1"/>
  <c r="AD733" i="1"/>
  <c r="CR732" i="1"/>
  <c r="Q732" i="1" s="1"/>
  <c r="J2488" i="5" s="1"/>
  <c r="AD732" i="1"/>
  <c r="K2485" i="5"/>
  <c r="P2485" i="5"/>
  <c r="CR730" i="1"/>
  <c r="Q730" i="1" s="1"/>
  <c r="CP730" i="1" s="1"/>
  <c r="O730" i="1" s="1"/>
  <c r="AD730" i="1"/>
  <c r="AB730" i="1" s="1"/>
  <c r="R730" i="1"/>
  <c r="GK730" i="1" s="1"/>
  <c r="CP729" i="1"/>
  <c r="O729" i="1" s="1"/>
  <c r="J2476" i="5"/>
  <c r="CS728" i="1"/>
  <c r="S2461" i="5"/>
  <c r="Q2461" i="5"/>
  <c r="CT726" i="1"/>
  <c r="S726" i="1" s="1"/>
  <c r="CS726" i="1"/>
  <c r="U2459" i="5"/>
  <c r="CT725" i="1"/>
  <c r="S725" i="1" s="1"/>
  <c r="CP725" i="1" s="1"/>
  <c r="O725" i="1" s="1"/>
  <c r="CS725" i="1"/>
  <c r="U2457" i="5"/>
  <c r="CT724" i="1"/>
  <c r="S724" i="1" s="1"/>
  <c r="CS724" i="1"/>
  <c r="U2447" i="5"/>
  <c r="U723" i="1"/>
  <c r="V723" i="1"/>
  <c r="U2441" i="5"/>
  <c r="S2436" i="5"/>
  <c r="Q2436" i="5"/>
  <c r="CR721" i="1"/>
  <c r="Q721" i="1" s="1"/>
  <c r="AD721" i="1"/>
  <c r="CP721" i="1"/>
  <c r="O721" i="1" s="1"/>
  <c r="J2434" i="5"/>
  <c r="I2435" i="5" s="1"/>
  <c r="CT720" i="1"/>
  <c r="S720" i="1" s="1"/>
  <c r="S2432" i="5"/>
  <c r="Q2432" i="5"/>
  <c r="W718" i="1"/>
  <c r="P718" i="1"/>
  <c r="T718" i="1"/>
  <c r="Q2409" i="5"/>
  <c r="S2409" i="5"/>
  <c r="CT716" i="1"/>
  <c r="S716" i="1" s="1"/>
  <c r="K2408" i="5"/>
  <c r="P2408" i="5"/>
  <c r="R714" i="1"/>
  <c r="V2397" i="5"/>
  <c r="J2404" i="5" s="1"/>
  <c r="E2391" i="5"/>
  <c r="R712" i="1"/>
  <c r="V2386" i="5"/>
  <c r="Q708" i="1"/>
  <c r="U708" i="1"/>
  <c r="CS705" i="1"/>
  <c r="U2357" i="5"/>
  <c r="AD705" i="1"/>
  <c r="CR705" i="1"/>
  <c r="Q705" i="1" s="1"/>
  <c r="CZ702" i="1"/>
  <c r="Y702" i="1" s="1"/>
  <c r="T2336" i="5" s="1"/>
  <c r="J2337" i="5"/>
  <c r="CY702" i="1"/>
  <c r="X702" i="1" s="1"/>
  <c r="R2336" i="5" s="1"/>
  <c r="P2335" i="5"/>
  <c r="K2335" i="5"/>
  <c r="CT700" i="1"/>
  <c r="S700" i="1" s="1"/>
  <c r="S2332" i="5"/>
  <c r="Q2332" i="5"/>
  <c r="BX542" i="1"/>
  <c r="AO661" i="1"/>
  <c r="Q2275" i="5"/>
  <c r="S2275" i="5"/>
  <c r="AD650" i="1"/>
  <c r="U2252" i="5"/>
  <c r="CR650" i="1"/>
  <c r="Q650" i="1" s="1"/>
  <c r="J2254" i="5" s="1"/>
  <c r="CS650" i="1"/>
  <c r="K1615" i="5"/>
  <c r="P1615" i="5"/>
  <c r="CP468" i="1"/>
  <c r="O468" i="1" s="1"/>
  <c r="J1522" i="5"/>
  <c r="R460" i="1"/>
  <c r="V1479" i="5"/>
  <c r="J1486" i="5" s="1"/>
  <c r="AD716" i="1"/>
  <c r="U2409" i="5"/>
  <c r="AD714" i="1"/>
  <c r="U2397" i="5"/>
  <c r="GX713" i="1"/>
  <c r="P713" i="1"/>
  <c r="AD712" i="1"/>
  <c r="AB712" i="1" s="1"/>
  <c r="U2386" i="5"/>
  <c r="CR710" i="1"/>
  <c r="Q710" i="1" s="1"/>
  <c r="AB710" i="1"/>
  <c r="V2366" i="5"/>
  <c r="U2366" i="5"/>
  <c r="S2359" i="5"/>
  <c r="Q2359" i="5"/>
  <c r="S2341" i="5"/>
  <c r="Q2341" i="5"/>
  <c r="E2341" i="5"/>
  <c r="AD700" i="1"/>
  <c r="AB700" i="1" s="1"/>
  <c r="U2332" i="5"/>
  <c r="CT699" i="1"/>
  <c r="S699" i="1" s="1"/>
  <c r="S2322" i="5"/>
  <c r="Q2322" i="5"/>
  <c r="R699" i="1"/>
  <c r="V2316" i="5"/>
  <c r="U2316" i="5"/>
  <c r="R698" i="1"/>
  <c r="BB661" i="1"/>
  <c r="S2300" i="5"/>
  <c r="Q2300" i="5"/>
  <c r="GX656" i="1"/>
  <c r="V656" i="1"/>
  <c r="U2282" i="5"/>
  <c r="R655" i="1"/>
  <c r="V2277" i="5"/>
  <c r="AD655" i="1"/>
  <c r="U2277" i="5"/>
  <c r="R654" i="1"/>
  <c r="GK654" i="1" s="1"/>
  <c r="V2275" i="5"/>
  <c r="CP653" i="1"/>
  <c r="O653" i="1" s="1"/>
  <c r="J2273" i="5"/>
  <c r="I2274" i="5" s="1"/>
  <c r="AB653" i="1"/>
  <c r="CP652" i="1"/>
  <c r="O652" i="1" s="1"/>
  <c r="J2267" i="5"/>
  <c r="AB652" i="1"/>
  <c r="S2232" i="5"/>
  <c r="Q2232" i="5"/>
  <c r="E2232" i="5"/>
  <c r="R645" i="1"/>
  <c r="V2227" i="5"/>
  <c r="CQ643" i="1"/>
  <c r="P643" i="1" s="1"/>
  <c r="T641" i="1"/>
  <c r="Q2200" i="5"/>
  <c r="S2200" i="5"/>
  <c r="CS637" i="1"/>
  <c r="GX636" i="1"/>
  <c r="Q2182" i="5"/>
  <c r="S2182" i="5"/>
  <c r="R634" i="1"/>
  <c r="GK634" i="1" s="1"/>
  <c r="V2175" i="5"/>
  <c r="R633" i="1"/>
  <c r="GK633" i="1" s="1"/>
  <c r="V2173" i="5"/>
  <c r="CP632" i="1"/>
  <c r="O632" i="1" s="1"/>
  <c r="J2167" i="5"/>
  <c r="AB632" i="1"/>
  <c r="CT631" i="1"/>
  <c r="S631" i="1" s="1"/>
  <c r="S2157" i="5"/>
  <c r="Q2157" i="5"/>
  <c r="E2157" i="5"/>
  <c r="CS630" i="1"/>
  <c r="S2150" i="5"/>
  <c r="Q2150" i="5"/>
  <c r="S2148" i="5"/>
  <c r="Q2148" i="5"/>
  <c r="Q2138" i="5"/>
  <c r="S2138" i="5"/>
  <c r="AD626" i="1"/>
  <c r="U2132" i="5"/>
  <c r="CR625" i="1"/>
  <c r="Q625" i="1" s="1"/>
  <c r="J2129" i="5" s="1"/>
  <c r="AD625" i="1"/>
  <c r="CT623" i="1"/>
  <c r="S623" i="1" s="1"/>
  <c r="S2123" i="5"/>
  <c r="Q2123" i="5"/>
  <c r="CT622" i="1"/>
  <c r="S622" i="1" s="1"/>
  <c r="J2114" i="5" s="1"/>
  <c r="S2113" i="5"/>
  <c r="Q2113" i="5"/>
  <c r="S2107" i="5"/>
  <c r="Q2107" i="5"/>
  <c r="E2107" i="5"/>
  <c r="AD619" i="1"/>
  <c r="U2100" i="5"/>
  <c r="CS618" i="1"/>
  <c r="CR614" i="1"/>
  <c r="Q614" i="1" s="1"/>
  <c r="AD614" i="1"/>
  <c r="CR613" i="1"/>
  <c r="Q613" i="1" s="1"/>
  <c r="AD613" i="1"/>
  <c r="CZ612" i="1"/>
  <c r="Y612" i="1" s="1"/>
  <c r="T2063" i="5" s="1"/>
  <c r="J2069" i="5" s="1"/>
  <c r="J2064" i="5"/>
  <c r="S2063" i="5"/>
  <c r="Q2063" i="5"/>
  <c r="R611" i="1"/>
  <c r="GK611" i="1" s="1"/>
  <c r="V2057" i="5"/>
  <c r="AD611" i="1"/>
  <c r="U2057" i="5"/>
  <c r="CR607" i="1"/>
  <c r="Q607" i="1" s="1"/>
  <c r="J2040" i="5" s="1"/>
  <c r="E2032" i="5"/>
  <c r="R605" i="1"/>
  <c r="V2027" i="5"/>
  <c r="T601" i="1"/>
  <c r="P601" i="1"/>
  <c r="CP601" i="1" s="1"/>
  <c r="O601" i="1" s="1"/>
  <c r="AB601" i="1"/>
  <c r="CR600" i="1"/>
  <c r="Q600" i="1" s="1"/>
  <c r="J2004" i="5" s="1"/>
  <c r="Q2000" i="5"/>
  <c r="S2000" i="5"/>
  <c r="AD598" i="1"/>
  <c r="U1998" i="5"/>
  <c r="CS597" i="1"/>
  <c r="R595" i="1"/>
  <c r="V1977" i="5"/>
  <c r="AD595" i="1"/>
  <c r="U1977" i="5"/>
  <c r="R594" i="1"/>
  <c r="GK594" i="1" s="1"/>
  <c r="V1975" i="5"/>
  <c r="CR593" i="1"/>
  <c r="Q593" i="1" s="1"/>
  <c r="AD593" i="1"/>
  <c r="CR592" i="1"/>
  <c r="Q592" i="1" s="1"/>
  <c r="J1965" i="5" s="1"/>
  <c r="AD592" i="1"/>
  <c r="CT591" i="1"/>
  <c r="S1957" i="5"/>
  <c r="Q1957" i="5"/>
  <c r="S1952" i="5"/>
  <c r="Q1952" i="5"/>
  <c r="S1950" i="5"/>
  <c r="Q1950" i="5"/>
  <c r="S1948" i="5"/>
  <c r="Q1948" i="5"/>
  <c r="T586" i="1"/>
  <c r="CZ585" i="1"/>
  <c r="Y585" i="1" s="1"/>
  <c r="T1927" i="5" s="1"/>
  <c r="J1928" i="5"/>
  <c r="S1927" i="5"/>
  <c r="Q1927" i="5"/>
  <c r="R584" i="1"/>
  <c r="GK584" i="1" s="1"/>
  <c r="V1925" i="5"/>
  <c r="AD584" i="1"/>
  <c r="AB584" i="1" s="1"/>
  <c r="U1925" i="5"/>
  <c r="CT583" i="1"/>
  <c r="S583" i="1" s="1"/>
  <c r="S1923" i="5"/>
  <c r="Q1923" i="5"/>
  <c r="R582" i="1"/>
  <c r="V1913" i="5"/>
  <c r="J1920" i="5" s="1"/>
  <c r="AD582" i="1"/>
  <c r="AB582" i="1" s="1"/>
  <c r="U1913" i="5"/>
  <c r="S581" i="1"/>
  <c r="S1907" i="5"/>
  <c r="Q1907" i="5"/>
  <c r="S1900" i="5"/>
  <c r="Q1900" i="5"/>
  <c r="AD578" i="1"/>
  <c r="U1898" i="5"/>
  <c r="CS577" i="1"/>
  <c r="V576" i="1"/>
  <c r="U1882" i="5"/>
  <c r="CT575" i="1"/>
  <c r="S575" i="1" s="1"/>
  <c r="J1878" i="5" s="1"/>
  <c r="Q1877" i="5"/>
  <c r="S1877" i="5"/>
  <c r="R574" i="1"/>
  <c r="GK574" i="1" s="1"/>
  <c r="V1875" i="5"/>
  <c r="CP573" i="1"/>
  <c r="O573" i="1" s="1"/>
  <c r="J1873" i="5"/>
  <c r="I1874" i="5" s="1"/>
  <c r="AB573" i="1"/>
  <c r="CZ572" i="1"/>
  <c r="Y572" i="1" s="1"/>
  <c r="T1863" i="5" s="1"/>
  <c r="J1869" i="5" s="1"/>
  <c r="J1864" i="5"/>
  <c r="S1863" i="5"/>
  <c r="Q1863" i="5"/>
  <c r="GX571" i="1"/>
  <c r="E1857" i="5"/>
  <c r="CR569" i="1"/>
  <c r="Q569" i="1" s="1"/>
  <c r="S1838" i="5"/>
  <c r="Q1838" i="5"/>
  <c r="AD566" i="1"/>
  <c r="U1832" i="5"/>
  <c r="CT564" i="1"/>
  <c r="S564" i="1" s="1"/>
  <c r="S1825" i="5"/>
  <c r="Q1825" i="5"/>
  <c r="CT563" i="1"/>
  <c r="S563" i="1" s="1"/>
  <c r="S1823" i="5"/>
  <c r="Q1823" i="5"/>
  <c r="R562" i="1"/>
  <c r="V1813" i="5"/>
  <c r="J1820" i="5" s="1"/>
  <c r="AD562" i="1"/>
  <c r="AB562" i="1" s="1"/>
  <c r="U1813" i="5"/>
  <c r="R561" i="1"/>
  <c r="GK561" i="1" s="1"/>
  <c r="V1807" i="5"/>
  <c r="E1807" i="5"/>
  <c r="S1800" i="5"/>
  <c r="Q1800" i="5"/>
  <c r="CS557" i="1"/>
  <c r="R555" i="1"/>
  <c r="V1777" i="5"/>
  <c r="AD555" i="1"/>
  <c r="U1777" i="5"/>
  <c r="CR554" i="1"/>
  <c r="Q554" i="1" s="1"/>
  <c r="AD554" i="1"/>
  <c r="CR553" i="1"/>
  <c r="Q553" i="1" s="1"/>
  <c r="AD553" i="1"/>
  <c r="CQ551" i="1"/>
  <c r="P551" i="1" s="1"/>
  <c r="CS550" i="1"/>
  <c r="CT547" i="1"/>
  <c r="S547" i="1" s="1"/>
  <c r="S1738" i="5"/>
  <c r="Q1738" i="5"/>
  <c r="CT546" i="1"/>
  <c r="S546" i="1" s="1"/>
  <c r="S1732" i="5"/>
  <c r="Q1732" i="5"/>
  <c r="S1727" i="5"/>
  <c r="Q1727" i="5"/>
  <c r="V504" i="1"/>
  <c r="U1698" i="5"/>
  <c r="CT503" i="1"/>
  <c r="S503" i="1" s="1"/>
  <c r="Q1693" i="5"/>
  <c r="S1693" i="5"/>
  <c r="K1690" i="5"/>
  <c r="P1690" i="5"/>
  <c r="R500" i="1"/>
  <c r="S1668" i="5"/>
  <c r="Q1668" i="5"/>
  <c r="S1666" i="5"/>
  <c r="Q1666" i="5"/>
  <c r="S1664" i="5"/>
  <c r="Q1664" i="5"/>
  <c r="CR493" i="1"/>
  <c r="Q493" i="1" s="1"/>
  <c r="J1645" i="5" s="1"/>
  <c r="AD493" i="1"/>
  <c r="V489" i="1"/>
  <c r="W489" i="1"/>
  <c r="CT489" i="1"/>
  <c r="S489" i="1" s="1"/>
  <c r="S1623" i="5"/>
  <c r="Q1623" i="5"/>
  <c r="CP488" i="1"/>
  <c r="O488" i="1" s="1"/>
  <c r="J1622" i="5"/>
  <c r="R487" i="1"/>
  <c r="GK487" i="1" s="1"/>
  <c r="V1616" i="5"/>
  <c r="AD487" i="1"/>
  <c r="U1616" i="5"/>
  <c r="CT485" i="1"/>
  <c r="S485" i="1" s="1"/>
  <c r="Q1604" i="5"/>
  <c r="S1604" i="5"/>
  <c r="GK485" i="1"/>
  <c r="J1607" i="5"/>
  <c r="CS483" i="1"/>
  <c r="U1593" i="5"/>
  <c r="AD482" i="1"/>
  <c r="U1591" i="5"/>
  <c r="CS482" i="1"/>
  <c r="AD480" i="1"/>
  <c r="U1579" i="5"/>
  <c r="CS480" i="1"/>
  <c r="E1573" i="5"/>
  <c r="R477" i="1"/>
  <c r="GK477" i="1" s="1"/>
  <c r="V1566" i="5"/>
  <c r="S1554" i="5"/>
  <c r="Q1554" i="5"/>
  <c r="CT475" i="1"/>
  <c r="S475" i="1" s="1"/>
  <c r="J1555" i="5" s="1"/>
  <c r="K1542" i="5"/>
  <c r="P1542" i="5"/>
  <c r="S1539" i="5"/>
  <c r="Q1539" i="5"/>
  <c r="V1523" i="5"/>
  <c r="R469" i="1"/>
  <c r="GK469" i="1" s="1"/>
  <c r="S1518" i="5"/>
  <c r="Q1518" i="5"/>
  <c r="S464" i="1"/>
  <c r="U464" i="1"/>
  <c r="AD464" i="1"/>
  <c r="U1466" i="5"/>
  <c r="CR457" i="1"/>
  <c r="Q457" i="1" s="1"/>
  <c r="AD457" i="1"/>
  <c r="CS457" i="1"/>
  <c r="R454" i="1"/>
  <c r="GK454" i="1" s="1"/>
  <c r="V1448" i="5"/>
  <c r="S1443" i="5"/>
  <c r="Q1443" i="5"/>
  <c r="G258" i="1"/>
  <c r="AF1435" i="5"/>
  <c r="A1435" i="5"/>
  <c r="S1430" i="5"/>
  <c r="Q1430" i="5"/>
  <c r="CT414" i="1"/>
  <c r="S414" i="1" s="1"/>
  <c r="AD412" i="1"/>
  <c r="U1414" i="5"/>
  <c r="CR412" i="1"/>
  <c r="Q412" i="1" s="1"/>
  <c r="CT410" i="1"/>
  <c r="S410" i="1" s="1"/>
  <c r="S1407" i="5"/>
  <c r="Q1407" i="5"/>
  <c r="W407" i="1"/>
  <c r="R407" i="1"/>
  <c r="GK407" i="1" s="1"/>
  <c r="V1389" i="5"/>
  <c r="U1389" i="5"/>
  <c r="AD405" i="1"/>
  <c r="U1382" i="5"/>
  <c r="CR405" i="1"/>
  <c r="Q405" i="1" s="1"/>
  <c r="CS405" i="1"/>
  <c r="P1356" i="5"/>
  <c r="K1356" i="5"/>
  <c r="P1333" i="5"/>
  <c r="K1333" i="5"/>
  <c r="K1331" i="5"/>
  <c r="P1331" i="5"/>
  <c r="CP391" i="1"/>
  <c r="O391" i="1" s="1"/>
  <c r="J1313" i="5"/>
  <c r="J1307" i="5"/>
  <c r="I1308" i="5" s="1"/>
  <c r="AD388" i="1"/>
  <c r="AB388" i="1" s="1"/>
  <c r="U1295" i="5"/>
  <c r="CR388" i="1"/>
  <c r="Q388" i="1" s="1"/>
  <c r="J1297" i="5" s="1"/>
  <c r="AD381" i="1"/>
  <c r="U1259" i="5"/>
  <c r="CR381" i="1"/>
  <c r="Q381" i="1" s="1"/>
  <c r="J1261" i="5" s="1"/>
  <c r="AD376" i="1"/>
  <c r="U1234" i="5"/>
  <c r="CS376" i="1"/>
  <c r="CR376" i="1"/>
  <c r="Q376" i="1" s="1"/>
  <c r="J1236" i="5" s="1"/>
  <c r="CY375" i="1"/>
  <c r="X375" i="1" s="1"/>
  <c r="R1232" i="5" s="1"/>
  <c r="CZ375" i="1"/>
  <c r="Y375" i="1" s="1"/>
  <c r="T1232" i="5" s="1"/>
  <c r="CY374" i="1"/>
  <c r="X374" i="1" s="1"/>
  <c r="R1230" i="5" s="1"/>
  <c r="CZ374" i="1"/>
  <c r="Y374" i="1" s="1"/>
  <c r="T1230" i="5" s="1"/>
  <c r="CY373" i="1"/>
  <c r="X373" i="1" s="1"/>
  <c r="R1220" i="5" s="1"/>
  <c r="J1225" i="5" s="1"/>
  <c r="J1221" i="5"/>
  <c r="CZ373" i="1"/>
  <c r="Y373" i="1" s="1"/>
  <c r="T1220" i="5" s="1"/>
  <c r="J1226" i="5" s="1"/>
  <c r="E1214" i="5"/>
  <c r="AD370" i="1"/>
  <c r="U1207" i="5"/>
  <c r="CR370" i="1"/>
  <c r="Q370" i="1" s="1"/>
  <c r="K1206" i="5"/>
  <c r="P1206" i="5"/>
  <c r="J1080" i="5"/>
  <c r="I1081" i="5" s="1"/>
  <c r="K958" i="5"/>
  <c r="P958" i="5"/>
  <c r="P647" i="5"/>
  <c r="K647" i="5"/>
  <c r="R202" i="1"/>
  <c r="GK202" i="1" s="1"/>
  <c r="V546" i="5"/>
  <c r="BY166" i="1"/>
  <c r="CI225" i="1"/>
  <c r="CY104" i="1"/>
  <c r="X104" i="1" s="1"/>
  <c r="R227" i="5" s="1"/>
  <c r="J232" i="5" s="1"/>
  <c r="J228" i="5"/>
  <c r="CZ104" i="1"/>
  <c r="Y104" i="1" s="1"/>
  <c r="T227" i="5" s="1"/>
  <c r="J233" i="5" s="1"/>
  <c r="R700" i="1"/>
  <c r="GK700" i="1" s="1"/>
  <c r="V2332" i="5"/>
  <c r="AB698" i="1"/>
  <c r="GX698" i="1"/>
  <c r="E2316" i="5"/>
  <c r="AD659" i="1"/>
  <c r="U2300" i="5"/>
  <c r="S2298" i="5"/>
  <c r="Q2298" i="5"/>
  <c r="Q2273" i="5"/>
  <c r="S2273" i="5"/>
  <c r="CZ652" i="1"/>
  <c r="Y652" i="1" s="1"/>
  <c r="T2263" i="5" s="1"/>
  <c r="J2269" i="5" s="1"/>
  <c r="J2264" i="5"/>
  <c r="S2263" i="5"/>
  <c r="Q2263" i="5"/>
  <c r="GX651" i="1"/>
  <c r="E2257" i="5"/>
  <c r="P2249" i="5"/>
  <c r="K2249" i="5"/>
  <c r="S2238" i="5"/>
  <c r="Q2238" i="5"/>
  <c r="AD646" i="1"/>
  <c r="U2232" i="5"/>
  <c r="J2225" i="5"/>
  <c r="I2226" i="5" s="1"/>
  <c r="CT643" i="1"/>
  <c r="S643" i="1" s="1"/>
  <c r="S2223" i="5"/>
  <c r="Q2223" i="5"/>
  <c r="J2217" i="5"/>
  <c r="Q2207" i="5"/>
  <c r="S2207" i="5"/>
  <c r="CP641" i="1"/>
  <c r="O641" i="1" s="1"/>
  <c r="J2207" i="5" s="1"/>
  <c r="AD639" i="1"/>
  <c r="U2200" i="5"/>
  <c r="Q2198" i="5"/>
  <c r="S2198" i="5"/>
  <c r="E2182" i="5"/>
  <c r="J2181" i="5"/>
  <c r="CZ632" i="1"/>
  <c r="Y632" i="1" s="1"/>
  <c r="T2163" i="5" s="1"/>
  <c r="J2169" i="5" s="1"/>
  <c r="J2164" i="5"/>
  <c r="S2163" i="5"/>
  <c r="Q2163" i="5"/>
  <c r="R631" i="1"/>
  <c r="GK631" i="1" s="1"/>
  <c r="V2157" i="5"/>
  <c r="AD631" i="1"/>
  <c r="U2157" i="5"/>
  <c r="CY627" i="1"/>
  <c r="X627" i="1" s="1"/>
  <c r="R2138" i="5" s="1"/>
  <c r="J2143" i="5" s="1"/>
  <c r="J2139" i="5"/>
  <c r="R626" i="1"/>
  <c r="GK626" i="1" s="1"/>
  <c r="V2132" i="5"/>
  <c r="CT624" i="1"/>
  <c r="S624" i="1" s="1"/>
  <c r="S2125" i="5"/>
  <c r="Q2125" i="5"/>
  <c r="R623" i="1"/>
  <c r="GK623" i="1" s="1"/>
  <c r="V2123" i="5"/>
  <c r="AD623" i="1"/>
  <c r="AB623" i="1" s="1"/>
  <c r="U2123" i="5"/>
  <c r="R622" i="1"/>
  <c r="V2113" i="5"/>
  <c r="J2120" i="5" s="1"/>
  <c r="AD622" i="1"/>
  <c r="AB622" i="1" s="1"/>
  <c r="U2113" i="5"/>
  <c r="R621" i="1"/>
  <c r="GK621" i="1" s="1"/>
  <c r="V2107" i="5"/>
  <c r="Q2102" i="5"/>
  <c r="S2102" i="5"/>
  <c r="R619" i="1"/>
  <c r="GK619" i="1" s="1"/>
  <c r="V2100" i="5"/>
  <c r="S2088" i="5"/>
  <c r="Q2088" i="5"/>
  <c r="Q2082" i="5"/>
  <c r="S2082" i="5"/>
  <c r="E2082" i="5"/>
  <c r="CP614" i="1"/>
  <c r="O614" i="1" s="1"/>
  <c r="J2075" i="5"/>
  <c r="I2076" i="5" s="1"/>
  <c r="AB614" i="1"/>
  <c r="CP613" i="1"/>
  <c r="O613" i="1" s="1"/>
  <c r="J2073" i="5"/>
  <c r="I2074" i="5" s="1"/>
  <c r="AB613" i="1"/>
  <c r="R612" i="1"/>
  <c r="V2063" i="5"/>
  <c r="J2070" i="5" s="1"/>
  <c r="Q611" i="1"/>
  <c r="S2052" i="5"/>
  <c r="Q2052" i="5"/>
  <c r="K2049" i="5"/>
  <c r="P2049" i="5"/>
  <c r="S2032" i="5"/>
  <c r="Q2032" i="5"/>
  <c r="P2026" i="5"/>
  <c r="K2026" i="5"/>
  <c r="CT603" i="1"/>
  <c r="S603" i="1" s="1"/>
  <c r="S2023" i="5"/>
  <c r="Q2023" i="5"/>
  <c r="CT602" i="1"/>
  <c r="S602" i="1" s="1"/>
  <c r="J2014" i="5" s="1"/>
  <c r="S2013" i="5"/>
  <c r="Q2013" i="5"/>
  <c r="S2007" i="5"/>
  <c r="Q2007" i="5"/>
  <c r="E2007" i="5"/>
  <c r="AD599" i="1"/>
  <c r="U2000" i="5"/>
  <c r="R598" i="1"/>
  <c r="GK598" i="1" s="1"/>
  <c r="V1998" i="5"/>
  <c r="R591" i="1"/>
  <c r="GK591" i="1" s="1"/>
  <c r="V1957" i="5"/>
  <c r="AD591" i="1"/>
  <c r="AB591" i="1" s="1"/>
  <c r="U1957" i="5"/>
  <c r="AD590" i="1"/>
  <c r="U1952" i="5"/>
  <c r="S1932" i="5"/>
  <c r="Q1932" i="5"/>
  <c r="E1932" i="5"/>
  <c r="R585" i="1"/>
  <c r="V1927" i="5"/>
  <c r="R583" i="1"/>
  <c r="GK583" i="1" s="1"/>
  <c r="V1923" i="5"/>
  <c r="AD583" i="1"/>
  <c r="AB583" i="1" s="1"/>
  <c r="U1923" i="5"/>
  <c r="R581" i="1"/>
  <c r="GK581" i="1" s="1"/>
  <c r="V1907" i="5"/>
  <c r="AD579" i="1"/>
  <c r="U1900" i="5"/>
  <c r="R578" i="1"/>
  <c r="GK578" i="1" s="1"/>
  <c r="V1898" i="5"/>
  <c r="Q576" i="1"/>
  <c r="R575" i="1"/>
  <c r="V1877" i="5"/>
  <c r="AD575" i="1"/>
  <c r="AB575" i="1" s="1"/>
  <c r="U1877" i="5"/>
  <c r="Q1873" i="5"/>
  <c r="S1873" i="5"/>
  <c r="R572" i="1"/>
  <c r="V1863" i="5"/>
  <c r="J1870" i="5" s="1"/>
  <c r="CT571" i="1"/>
  <c r="Q1857" i="5"/>
  <c r="S1857" i="5"/>
  <c r="S1852" i="5"/>
  <c r="Q1852" i="5"/>
  <c r="P1851" i="5"/>
  <c r="K1851" i="5"/>
  <c r="S1848" i="5"/>
  <c r="Q1848" i="5"/>
  <c r="CY567" i="1"/>
  <c r="X567" i="1" s="1"/>
  <c r="R1838" i="5" s="1"/>
  <c r="J1843" i="5" s="1"/>
  <c r="J1839" i="5"/>
  <c r="R566" i="1"/>
  <c r="GK566" i="1" s="1"/>
  <c r="V1832" i="5"/>
  <c r="CZ565" i="1"/>
  <c r="Y565" i="1" s="1"/>
  <c r="T1827" i="5" s="1"/>
  <c r="J1828" i="5"/>
  <c r="S1827" i="5"/>
  <c r="Q1827" i="5"/>
  <c r="R564" i="1"/>
  <c r="GK564" i="1" s="1"/>
  <c r="V1825" i="5"/>
  <c r="AD564" i="1"/>
  <c r="AB564" i="1" s="1"/>
  <c r="U1825" i="5"/>
  <c r="R563" i="1"/>
  <c r="GK563" i="1" s="1"/>
  <c r="V1823" i="5"/>
  <c r="AD563" i="1"/>
  <c r="U1823" i="5"/>
  <c r="S1802" i="5"/>
  <c r="Q1802" i="5"/>
  <c r="AD559" i="1"/>
  <c r="U1800" i="5"/>
  <c r="S1798" i="5"/>
  <c r="Q1798" i="5"/>
  <c r="CZ552" i="1"/>
  <c r="Y552" i="1" s="1"/>
  <c r="T1763" i="5" s="1"/>
  <c r="J1769" i="5" s="1"/>
  <c r="J1764" i="5"/>
  <c r="S1763" i="5"/>
  <c r="Q1763" i="5"/>
  <c r="CT551" i="1"/>
  <c r="S551" i="1" s="1"/>
  <c r="Q1757" i="5"/>
  <c r="S1757" i="5"/>
  <c r="E1757" i="5"/>
  <c r="P1751" i="5"/>
  <c r="K1751" i="5"/>
  <c r="S1748" i="5"/>
  <c r="Q1748" i="5"/>
  <c r="AD547" i="1"/>
  <c r="U1738" i="5"/>
  <c r="R546" i="1"/>
  <c r="GK546" i="1" s="1"/>
  <c r="V1732" i="5"/>
  <c r="GX546" i="1"/>
  <c r="E1732" i="5"/>
  <c r="G450" i="1"/>
  <c r="A1719" i="5"/>
  <c r="S1704" i="5"/>
  <c r="Q1704" i="5"/>
  <c r="CT502" i="1"/>
  <c r="S502" i="1" s="1"/>
  <c r="CP502" i="1" s="1"/>
  <c r="O502" i="1" s="1"/>
  <c r="Q1691" i="5"/>
  <c r="S1691" i="5"/>
  <c r="CT501" i="1"/>
  <c r="S501" i="1" s="1"/>
  <c r="Q1689" i="5"/>
  <c r="S1689" i="5"/>
  <c r="CR500" i="1"/>
  <c r="Q500" i="1" s="1"/>
  <c r="J1681" i="5" s="1"/>
  <c r="AD500" i="1"/>
  <c r="CT499" i="1"/>
  <c r="Q1673" i="5"/>
  <c r="S1673" i="5"/>
  <c r="V499" i="1"/>
  <c r="E1673" i="5"/>
  <c r="CR495" i="1"/>
  <c r="Q495" i="1" s="1"/>
  <c r="J1656" i="5" s="1"/>
  <c r="CR494" i="1"/>
  <c r="Q494" i="1" s="1"/>
  <c r="J1647" i="5"/>
  <c r="U489" i="1"/>
  <c r="AD489" i="1"/>
  <c r="U1623" i="5"/>
  <c r="Q1618" i="5"/>
  <c r="S1618" i="5"/>
  <c r="CR487" i="1"/>
  <c r="Q487" i="1" s="1"/>
  <c r="CT486" i="1"/>
  <c r="S486" i="1" s="1"/>
  <c r="Q1614" i="5"/>
  <c r="S1614" i="5"/>
  <c r="V484" i="1"/>
  <c r="Q484" i="1"/>
  <c r="U484" i="1"/>
  <c r="CZ483" i="1"/>
  <c r="Y483" i="1" s="1"/>
  <c r="T1593" i="5" s="1"/>
  <c r="CR483" i="1"/>
  <c r="Q483" i="1" s="1"/>
  <c r="J1595" i="5" s="1"/>
  <c r="AD483" i="1"/>
  <c r="S1589" i="5"/>
  <c r="Q1589" i="5"/>
  <c r="S479" i="1"/>
  <c r="V479" i="1"/>
  <c r="CS479" i="1"/>
  <c r="U1573" i="5"/>
  <c r="CT478" i="1"/>
  <c r="S478" i="1" s="1"/>
  <c r="Q1568" i="5"/>
  <c r="S1568" i="5"/>
  <c r="Q1566" i="5"/>
  <c r="S1566" i="5"/>
  <c r="CP476" i="1"/>
  <c r="O476" i="1" s="1"/>
  <c r="J1564" i="5"/>
  <c r="I1565" i="5" s="1"/>
  <c r="E1548" i="5"/>
  <c r="CP473" i="1"/>
  <c r="O473" i="1" s="1"/>
  <c r="CT471" i="1"/>
  <c r="S471" i="1" s="1"/>
  <c r="CS471" i="1"/>
  <c r="U1539" i="5"/>
  <c r="CZ470" i="1"/>
  <c r="Y470" i="1" s="1"/>
  <c r="T1529" i="5" s="1"/>
  <c r="J1535" i="5" s="1"/>
  <c r="J1530" i="5"/>
  <c r="W469" i="1"/>
  <c r="T469" i="1"/>
  <c r="CT465" i="1"/>
  <c r="S465" i="1" s="1"/>
  <c r="Q1504" i="5"/>
  <c r="S1504" i="5"/>
  <c r="S1493" i="5"/>
  <c r="Q1493" i="5"/>
  <c r="CT463" i="1"/>
  <c r="S463" i="1" s="1"/>
  <c r="AD461" i="1"/>
  <c r="AB461" i="1" s="1"/>
  <c r="U1489" i="5"/>
  <c r="Q1473" i="5"/>
  <c r="S1473" i="5"/>
  <c r="CT459" i="1"/>
  <c r="S459" i="1" s="1"/>
  <c r="E1473" i="5"/>
  <c r="AD453" i="1"/>
  <c r="AB453" i="1" s="1"/>
  <c r="U1443" i="5"/>
  <c r="CR453" i="1"/>
  <c r="Q453" i="1" s="1"/>
  <c r="Q1420" i="5"/>
  <c r="S1420" i="5"/>
  <c r="AD410" i="1"/>
  <c r="U1407" i="5"/>
  <c r="CR410" i="1"/>
  <c r="Q410" i="1" s="1"/>
  <c r="CT409" i="1"/>
  <c r="S409" i="1" s="1"/>
  <c r="S1405" i="5"/>
  <c r="Q1405" i="5"/>
  <c r="Q1384" i="5"/>
  <c r="S1384" i="5"/>
  <c r="CT406" i="1"/>
  <c r="S406" i="1" s="1"/>
  <c r="Q1380" i="5"/>
  <c r="S1380" i="5"/>
  <c r="CT404" i="1"/>
  <c r="S404" i="1" s="1"/>
  <c r="AD401" i="1"/>
  <c r="U1359" i="5"/>
  <c r="CR401" i="1"/>
  <c r="Q401" i="1" s="1"/>
  <c r="J1361" i="5" s="1"/>
  <c r="CY394" i="1"/>
  <c r="X394" i="1" s="1"/>
  <c r="R1330" i="5" s="1"/>
  <c r="CZ394" i="1"/>
  <c r="Y394" i="1" s="1"/>
  <c r="T1330" i="5" s="1"/>
  <c r="Q1320" i="5"/>
  <c r="S1320" i="5"/>
  <c r="CT393" i="1"/>
  <c r="S393" i="1" s="1"/>
  <c r="J1299" i="5"/>
  <c r="AB381" i="1"/>
  <c r="CY380" i="1"/>
  <c r="X380" i="1" s="1"/>
  <c r="R1257" i="5" s="1"/>
  <c r="S1255" i="5"/>
  <c r="Q1255" i="5"/>
  <c r="S1214" i="5"/>
  <c r="Q1214" i="5"/>
  <c r="CT372" i="1"/>
  <c r="S372" i="1" s="1"/>
  <c r="K1108" i="5"/>
  <c r="P1108" i="5"/>
  <c r="J1074" i="5"/>
  <c r="CY116" i="1"/>
  <c r="X116" i="1" s="1"/>
  <c r="R289" i="5" s="1"/>
  <c r="CZ116" i="1"/>
  <c r="Y116" i="1" s="1"/>
  <c r="T289" i="5" s="1"/>
  <c r="J262" i="5"/>
  <c r="I263" i="5" s="1"/>
  <c r="CT719" i="1"/>
  <c r="S719" i="1" s="1"/>
  <c r="S2422" i="5"/>
  <c r="Q2422" i="5"/>
  <c r="CT718" i="1"/>
  <c r="S718" i="1" s="1"/>
  <c r="S2416" i="5"/>
  <c r="Q2416" i="5"/>
  <c r="CS717" i="1"/>
  <c r="U2411" i="5"/>
  <c r="AD715" i="1"/>
  <c r="U2407" i="5"/>
  <c r="Q2391" i="5"/>
  <c r="S2391" i="5"/>
  <c r="S2372" i="5"/>
  <c r="Q2372" i="5"/>
  <c r="V708" i="1"/>
  <c r="S2361" i="5"/>
  <c r="Q2361" i="5"/>
  <c r="S2357" i="5"/>
  <c r="Q2357" i="5"/>
  <c r="Q2347" i="5"/>
  <c r="S2347" i="5"/>
  <c r="S2336" i="5"/>
  <c r="Q2336" i="5"/>
  <c r="CT701" i="1"/>
  <c r="S701" i="1" s="1"/>
  <c r="CY701" i="1" s="1"/>
  <c r="X701" i="1" s="1"/>
  <c r="R2334" i="5" s="1"/>
  <c r="S2334" i="5"/>
  <c r="Q2334" i="5"/>
  <c r="CR699" i="1"/>
  <c r="Q699" i="1" s="1"/>
  <c r="J2324" i="5" s="1"/>
  <c r="AD699" i="1"/>
  <c r="AB699" i="1" s="1"/>
  <c r="V698" i="1"/>
  <c r="P698" i="1"/>
  <c r="CP698" i="1" s="1"/>
  <c r="O698" i="1" s="1"/>
  <c r="J2316" i="5" s="1"/>
  <c r="Q2311" i="5"/>
  <c r="S2311" i="5"/>
  <c r="G542" i="1"/>
  <c r="A2303" i="5"/>
  <c r="CS659" i="1"/>
  <c r="CT658" i="1"/>
  <c r="S658" i="1" s="1"/>
  <c r="AD658" i="1"/>
  <c r="U2298" i="5"/>
  <c r="S2288" i="5"/>
  <c r="Q2288" i="5"/>
  <c r="E2282" i="5"/>
  <c r="CP654" i="1"/>
  <c r="O654" i="1" s="1"/>
  <c r="J2275" i="5"/>
  <c r="I2276" i="5" s="1"/>
  <c r="AB654" i="1"/>
  <c r="R653" i="1"/>
  <c r="GK653" i="1" s="1"/>
  <c r="V2273" i="5"/>
  <c r="R652" i="1"/>
  <c r="V2263" i="5"/>
  <c r="J2270" i="5" s="1"/>
  <c r="CT651" i="1"/>
  <c r="Q2257" i="5"/>
  <c r="S2257" i="5"/>
  <c r="S2252" i="5"/>
  <c r="Q2252" i="5"/>
  <c r="S2248" i="5"/>
  <c r="Q2248" i="5"/>
  <c r="CT647" i="1"/>
  <c r="S647" i="1" s="1"/>
  <c r="CS646" i="1"/>
  <c r="CT644" i="1"/>
  <c r="S644" i="1" s="1"/>
  <c r="CP644" i="1" s="1"/>
  <c r="O644" i="1" s="1"/>
  <c r="S2225" i="5"/>
  <c r="Q2225" i="5"/>
  <c r="R643" i="1"/>
  <c r="GK643" i="1" s="1"/>
  <c r="V2223" i="5"/>
  <c r="AD643" i="1"/>
  <c r="AB643" i="1" s="1"/>
  <c r="U2223" i="5"/>
  <c r="CT642" i="1"/>
  <c r="S642" i="1" s="1"/>
  <c r="J2214" i="5" s="1"/>
  <c r="Q2213" i="5"/>
  <c r="S2213" i="5"/>
  <c r="R641" i="1"/>
  <c r="GK641" i="1" s="1"/>
  <c r="V2207" i="5"/>
  <c r="E2207" i="5"/>
  <c r="S2202" i="5"/>
  <c r="Q2202" i="5"/>
  <c r="CS639" i="1"/>
  <c r="CT638" i="1"/>
  <c r="S638" i="1" s="1"/>
  <c r="AD638" i="1"/>
  <c r="U2198" i="5"/>
  <c r="S2188" i="5"/>
  <c r="Q2188" i="5"/>
  <c r="W636" i="1"/>
  <c r="CR636" i="1"/>
  <c r="Q636" i="1" s="1"/>
  <c r="CT635" i="1"/>
  <c r="S635" i="1" s="1"/>
  <c r="J2178" i="5" s="1"/>
  <c r="S2177" i="5"/>
  <c r="Q2177" i="5"/>
  <c r="CP634" i="1"/>
  <c r="O634" i="1" s="1"/>
  <c r="J2175" i="5"/>
  <c r="I2176" i="5" s="1"/>
  <c r="AB634" i="1"/>
  <c r="CP633" i="1"/>
  <c r="O633" i="1" s="1"/>
  <c r="J2173" i="5"/>
  <c r="I2174" i="5" s="1"/>
  <c r="AB633" i="1"/>
  <c r="R632" i="1"/>
  <c r="V2163" i="5"/>
  <c r="J2170" i="5" s="1"/>
  <c r="CR631" i="1"/>
  <c r="Q631" i="1" s="1"/>
  <c r="S2152" i="5"/>
  <c r="Q2152" i="5"/>
  <c r="CR629" i="1"/>
  <c r="Q629" i="1" s="1"/>
  <c r="CR627" i="1"/>
  <c r="Q627" i="1" s="1"/>
  <c r="J2140" i="5" s="1"/>
  <c r="V626" i="1"/>
  <c r="Q626" i="1"/>
  <c r="T626" i="1"/>
  <c r="CZ625" i="1"/>
  <c r="Y625" i="1" s="1"/>
  <c r="T2127" i="5" s="1"/>
  <c r="J2128" i="5"/>
  <c r="S2127" i="5"/>
  <c r="Q2127" i="5"/>
  <c r="R624" i="1"/>
  <c r="GK624" i="1" s="1"/>
  <c r="V2125" i="5"/>
  <c r="AD624" i="1"/>
  <c r="AB624" i="1" s="1"/>
  <c r="U2125" i="5"/>
  <c r="CR623" i="1"/>
  <c r="Q623" i="1" s="1"/>
  <c r="CR622" i="1"/>
  <c r="Q622" i="1" s="1"/>
  <c r="J2115" i="5" s="1"/>
  <c r="CR621" i="1"/>
  <c r="Q621" i="1" s="1"/>
  <c r="AD621" i="1"/>
  <c r="CT620" i="1"/>
  <c r="S620" i="1" s="1"/>
  <c r="Q2098" i="5"/>
  <c r="S2098" i="5"/>
  <c r="CT617" i="1"/>
  <c r="S617" i="1" s="1"/>
  <c r="J2089" i="5" s="1"/>
  <c r="AD617" i="1"/>
  <c r="U2088" i="5"/>
  <c r="GX616" i="1"/>
  <c r="T616" i="1"/>
  <c r="V616" i="1"/>
  <c r="U2082" i="5"/>
  <c r="CT615" i="1"/>
  <c r="S615" i="1" s="1"/>
  <c r="J2078" i="5" s="1"/>
  <c r="S2077" i="5"/>
  <c r="Q2077" i="5"/>
  <c r="S2075" i="5"/>
  <c r="Q2075" i="5"/>
  <c r="S2073" i="5"/>
  <c r="Q2073" i="5"/>
  <c r="CR612" i="1"/>
  <c r="Q612" i="1" s="1"/>
  <c r="J2065" i="5" s="1"/>
  <c r="AD612" i="1"/>
  <c r="CT610" i="1"/>
  <c r="S610" i="1" s="1"/>
  <c r="J2053" i="5" s="1"/>
  <c r="AD610" i="1"/>
  <c r="U2052" i="5"/>
  <c r="S2048" i="5"/>
  <c r="Q2048" i="5"/>
  <c r="Q2038" i="5"/>
  <c r="S2038" i="5"/>
  <c r="CT606" i="1"/>
  <c r="S606" i="1" s="1"/>
  <c r="AD606" i="1"/>
  <c r="U2032" i="5"/>
  <c r="CT604" i="1"/>
  <c r="S604" i="1" s="1"/>
  <c r="S2025" i="5"/>
  <c r="Q2025" i="5"/>
  <c r="R603" i="1"/>
  <c r="GK603" i="1" s="1"/>
  <c r="V2023" i="5"/>
  <c r="AD603" i="1"/>
  <c r="U2023" i="5"/>
  <c r="R602" i="1"/>
  <c r="V2013" i="5"/>
  <c r="J2020" i="5" s="1"/>
  <c r="AD602" i="1"/>
  <c r="AB602" i="1" s="1"/>
  <c r="U2013" i="5"/>
  <c r="R601" i="1"/>
  <c r="GK601" i="1" s="1"/>
  <c r="V2007" i="5"/>
  <c r="U2007" i="5"/>
  <c r="Q2002" i="5"/>
  <c r="S2002" i="5"/>
  <c r="CS599" i="1"/>
  <c r="S1988" i="5"/>
  <c r="Q1988" i="5"/>
  <c r="Q1982" i="5"/>
  <c r="S1982" i="5"/>
  <c r="E1982" i="5"/>
  <c r="S1973" i="5"/>
  <c r="Q1973" i="5"/>
  <c r="CZ592" i="1"/>
  <c r="Y592" i="1" s="1"/>
  <c r="T1963" i="5" s="1"/>
  <c r="J1969" i="5" s="1"/>
  <c r="J1964" i="5"/>
  <c r="S1963" i="5"/>
  <c r="Q1963" i="5"/>
  <c r="CR591" i="1"/>
  <c r="Q591" i="1" s="1"/>
  <c r="CS590" i="1"/>
  <c r="CT589" i="1"/>
  <c r="S589" i="1" s="1"/>
  <c r="CR588" i="1"/>
  <c r="Q588" i="1" s="1"/>
  <c r="CT586" i="1"/>
  <c r="S586" i="1" s="1"/>
  <c r="AD586" i="1"/>
  <c r="U1932" i="5"/>
  <c r="CR585" i="1"/>
  <c r="Q585" i="1" s="1"/>
  <c r="J1929" i="5" s="1"/>
  <c r="AD585" i="1"/>
  <c r="CQ584" i="1"/>
  <c r="P584" i="1" s="1"/>
  <c r="CR583" i="1"/>
  <c r="Q583" i="1" s="1"/>
  <c r="CQ582" i="1"/>
  <c r="P582" i="1" s="1"/>
  <c r="CR581" i="1"/>
  <c r="Q581" i="1" s="1"/>
  <c r="AD581" i="1"/>
  <c r="E1907" i="5"/>
  <c r="S1902" i="5"/>
  <c r="Q1902" i="5"/>
  <c r="CS579" i="1"/>
  <c r="S1888" i="5"/>
  <c r="Q1888" i="5"/>
  <c r="CR575" i="1"/>
  <c r="Q575" i="1" s="1"/>
  <c r="J1879" i="5" s="1"/>
  <c r="CP574" i="1"/>
  <c r="O574" i="1" s="1"/>
  <c r="J1875" i="5"/>
  <c r="I1876" i="5" s="1"/>
  <c r="AB574" i="1"/>
  <c r="R573" i="1"/>
  <c r="GK573" i="1" s="1"/>
  <c r="V1873" i="5"/>
  <c r="CR572" i="1"/>
  <c r="Q572" i="1" s="1"/>
  <c r="J1865" i="5" s="1"/>
  <c r="AD572" i="1"/>
  <c r="R571" i="1"/>
  <c r="GK571" i="1" s="1"/>
  <c r="V1857" i="5"/>
  <c r="AD571" i="1"/>
  <c r="U1857" i="5"/>
  <c r="CT570" i="1"/>
  <c r="S570" i="1" s="1"/>
  <c r="J1853" i="5" s="1"/>
  <c r="AD570" i="1"/>
  <c r="U1852" i="5"/>
  <c r="S1850" i="5"/>
  <c r="Q1850" i="5"/>
  <c r="CR567" i="1"/>
  <c r="Q567" i="1" s="1"/>
  <c r="J1840" i="5" s="1"/>
  <c r="CR566" i="1"/>
  <c r="Q566" i="1" s="1"/>
  <c r="E1832" i="5"/>
  <c r="R565" i="1"/>
  <c r="V1827" i="5"/>
  <c r="J1835" i="5" s="1"/>
  <c r="CR564" i="1"/>
  <c r="Q564" i="1" s="1"/>
  <c r="CR563" i="1"/>
  <c r="Q563" i="1" s="1"/>
  <c r="P561" i="1"/>
  <c r="CP561" i="1" s="1"/>
  <c r="O561" i="1" s="1"/>
  <c r="J1807" i="5" s="1"/>
  <c r="AB561" i="1"/>
  <c r="CT560" i="1"/>
  <c r="S560" i="1" s="1"/>
  <c r="CS559" i="1"/>
  <c r="CT558" i="1"/>
  <c r="S558" i="1" s="1"/>
  <c r="AD558" i="1"/>
  <c r="U1798" i="5"/>
  <c r="S1788" i="5"/>
  <c r="Q1788" i="5"/>
  <c r="E1782" i="5"/>
  <c r="Q1775" i="5"/>
  <c r="S1775" i="5"/>
  <c r="Q1773" i="5"/>
  <c r="S1773" i="5"/>
  <c r="R552" i="1"/>
  <c r="V1763" i="5"/>
  <c r="J1770" i="5" s="1"/>
  <c r="R551" i="1"/>
  <c r="GK551" i="1" s="1"/>
  <c r="V1757" i="5"/>
  <c r="AD551" i="1"/>
  <c r="AB551" i="1" s="1"/>
  <c r="U1757" i="5"/>
  <c r="S1752" i="5"/>
  <c r="Q1752" i="5"/>
  <c r="S1750" i="5"/>
  <c r="Q1750" i="5"/>
  <c r="CS547" i="1"/>
  <c r="CR546" i="1"/>
  <c r="Q546" i="1" s="1"/>
  <c r="AD546" i="1"/>
  <c r="CT545" i="1"/>
  <c r="S545" i="1" s="1"/>
  <c r="J1728" i="5" s="1"/>
  <c r="S1716" i="5"/>
  <c r="Q1716" i="5"/>
  <c r="S1714" i="5"/>
  <c r="Q1714" i="5"/>
  <c r="T504" i="1"/>
  <c r="CR503" i="1"/>
  <c r="Q503" i="1" s="1"/>
  <c r="J1695" i="5" s="1"/>
  <c r="AD503" i="1"/>
  <c r="AB503" i="1" s="1"/>
  <c r="R503" i="1"/>
  <c r="R502" i="1"/>
  <c r="GK502" i="1" s="1"/>
  <c r="V1691" i="5"/>
  <c r="J1683" i="5"/>
  <c r="V1673" i="5"/>
  <c r="U1673" i="5"/>
  <c r="CT498" i="1"/>
  <c r="S498" i="1" s="1"/>
  <c r="CT497" i="1"/>
  <c r="S497" i="1" s="1"/>
  <c r="S1654" i="5"/>
  <c r="Q1654" i="5"/>
  <c r="S1648" i="5"/>
  <c r="Q1648" i="5"/>
  <c r="E1648" i="5"/>
  <c r="CT493" i="1"/>
  <c r="S493" i="1" s="1"/>
  <c r="CP493" i="1" s="1"/>
  <c r="O493" i="1" s="1"/>
  <c r="Q1643" i="5"/>
  <c r="S1643" i="5"/>
  <c r="S1639" i="5"/>
  <c r="Q1639" i="5"/>
  <c r="S1629" i="5"/>
  <c r="Q1629" i="5"/>
  <c r="CS489" i="1"/>
  <c r="R488" i="1"/>
  <c r="V1618" i="5"/>
  <c r="T484" i="1"/>
  <c r="P484" i="1"/>
  <c r="CP484" i="1" s="1"/>
  <c r="O484" i="1" s="1"/>
  <c r="J1598" i="5" s="1"/>
  <c r="CY483" i="1"/>
  <c r="X483" i="1" s="1"/>
  <c r="R1593" i="5" s="1"/>
  <c r="CR482" i="1"/>
  <c r="Q482" i="1" s="1"/>
  <c r="AD481" i="1"/>
  <c r="AB481" i="1" s="1"/>
  <c r="U1589" i="5"/>
  <c r="CS481" i="1"/>
  <c r="CR480" i="1"/>
  <c r="Q480" i="1" s="1"/>
  <c r="J1581" i="5" s="1"/>
  <c r="CR479" i="1"/>
  <c r="Q479" i="1" s="1"/>
  <c r="U479" i="1"/>
  <c r="AD479" i="1"/>
  <c r="U1566" i="5"/>
  <c r="CR477" i="1"/>
  <c r="Q477" i="1" s="1"/>
  <c r="Q1564" i="5"/>
  <c r="S1564" i="5"/>
  <c r="R475" i="1"/>
  <c r="V1554" i="5"/>
  <c r="J1561" i="5" s="1"/>
  <c r="CT474" i="1"/>
  <c r="Q1548" i="5"/>
  <c r="S1548" i="5"/>
  <c r="S1543" i="5"/>
  <c r="Q1543" i="5"/>
  <c r="CY472" i="1"/>
  <c r="X472" i="1" s="1"/>
  <c r="R1541" i="5" s="1"/>
  <c r="S1541" i="5"/>
  <c r="Q1541" i="5"/>
  <c r="CR471" i="1"/>
  <c r="Q471" i="1" s="1"/>
  <c r="AD471" i="1"/>
  <c r="CY470" i="1"/>
  <c r="X470" i="1" s="1"/>
  <c r="R1529" i="5" s="1"/>
  <c r="J1534" i="5" s="1"/>
  <c r="S1529" i="5"/>
  <c r="Q1529" i="5"/>
  <c r="S1523" i="5"/>
  <c r="Q1523" i="5"/>
  <c r="CT469" i="1"/>
  <c r="S469" i="1" s="1"/>
  <c r="AD465" i="1"/>
  <c r="AB465" i="1" s="1"/>
  <c r="U1504" i="5"/>
  <c r="CS465" i="1"/>
  <c r="S1498" i="5"/>
  <c r="Q1498" i="5"/>
  <c r="S1491" i="5"/>
  <c r="Q1491" i="5"/>
  <c r="CR461" i="1"/>
  <c r="Q461" i="1" s="1"/>
  <c r="CP461" i="1" s="1"/>
  <c r="O461" i="1" s="1"/>
  <c r="P1490" i="5"/>
  <c r="K1490" i="5"/>
  <c r="S1479" i="5"/>
  <c r="Q1479" i="5"/>
  <c r="CT453" i="1"/>
  <c r="S453" i="1" s="1"/>
  <c r="J1444" i="5" s="1"/>
  <c r="U1420" i="5"/>
  <c r="CR413" i="1"/>
  <c r="Q413" i="1" s="1"/>
  <c r="J1422" i="5" s="1"/>
  <c r="CS412" i="1"/>
  <c r="CS410" i="1"/>
  <c r="AD409" i="1"/>
  <c r="U1405" i="5"/>
  <c r="CR409" i="1"/>
  <c r="Q409" i="1" s="1"/>
  <c r="AD408" i="1"/>
  <c r="U1395" i="5"/>
  <c r="R403" i="1"/>
  <c r="V1370" i="5"/>
  <c r="J1377" i="5" s="1"/>
  <c r="P1358" i="5"/>
  <c r="K1358" i="5"/>
  <c r="R392" i="1"/>
  <c r="GK392" i="1" s="1"/>
  <c r="V1314" i="5"/>
  <c r="CS388" i="1"/>
  <c r="R384" i="1"/>
  <c r="GK384" i="1" s="1"/>
  <c r="V1280" i="5"/>
  <c r="CS381" i="1"/>
  <c r="S1257" i="5"/>
  <c r="Q1257" i="5"/>
  <c r="CT379" i="1"/>
  <c r="S379" i="1" s="1"/>
  <c r="GX372" i="1"/>
  <c r="V372" i="1"/>
  <c r="Q372" i="1"/>
  <c r="U1209" i="5"/>
  <c r="AD371" i="1"/>
  <c r="CR371" i="1"/>
  <c r="Q371" i="1" s="1"/>
  <c r="J1211" i="5" s="1"/>
  <c r="CS370" i="1"/>
  <c r="CS368" i="1"/>
  <c r="U1195" i="5"/>
  <c r="CR368" i="1"/>
  <c r="Q368" i="1" s="1"/>
  <c r="J1197" i="5" s="1"/>
  <c r="V1184" i="5"/>
  <c r="R366" i="1"/>
  <c r="P1183" i="5"/>
  <c r="K1183" i="5"/>
  <c r="J1147" i="5"/>
  <c r="CP358" i="1"/>
  <c r="O358" i="1" s="1"/>
  <c r="K1106" i="5"/>
  <c r="P1106" i="5"/>
  <c r="P956" i="5"/>
  <c r="K956" i="5"/>
  <c r="P733" i="5"/>
  <c r="K733" i="5"/>
  <c r="P708" i="5"/>
  <c r="K708" i="5"/>
  <c r="CY106" i="1"/>
  <c r="X106" i="1" s="1"/>
  <c r="R239" i="5" s="1"/>
  <c r="CZ106" i="1"/>
  <c r="Y106" i="1" s="1"/>
  <c r="T239" i="5" s="1"/>
  <c r="V139" i="5"/>
  <c r="R86" i="1"/>
  <c r="GK86" i="1" s="1"/>
  <c r="CZ645" i="1"/>
  <c r="Y645" i="1" s="1"/>
  <c r="T2227" i="5" s="1"/>
  <c r="J2228" i="5"/>
  <c r="S2227" i="5"/>
  <c r="Q2227" i="5"/>
  <c r="CP645" i="1"/>
  <c r="O645" i="1" s="1"/>
  <c r="J2231" i="5"/>
  <c r="R644" i="1"/>
  <c r="GK644" i="1" s="1"/>
  <c r="V2225" i="5"/>
  <c r="AD644" i="1"/>
  <c r="AB644" i="1" s="1"/>
  <c r="U2225" i="5"/>
  <c r="R642" i="1"/>
  <c r="V2213" i="5"/>
  <c r="J2220" i="5" s="1"/>
  <c r="AD642" i="1"/>
  <c r="AB642" i="1" s="1"/>
  <c r="U2213" i="5"/>
  <c r="R638" i="1"/>
  <c r="GK638" i="1" s="1"/>
  <c r="V2198" i="5"/>
  <c r="AD637" i="1"/>
  <c r="U2188" i="5"/>
  <c r="R635" i="1"/>
  <c r="V2177" i="5"/>
  <c r="AD635" i="1"/>
  <c r="AB635" i="1" s="1"/>
  <c r="U2177" i="5"/>
  <c r="S2175" i="5"/>
  <c r="Q2175" i="5"/>
  <c r="S2173" i="5"/>
  <c r="Q2173" i="5"/>
  <c r="AD630" i="1"/>
  <c r="U2152" i="5"/>
  <c r="P2151" i="5"/>
  <c r="K2151" i="5"/>
  <c r="P2149" i="5"/>
  <c r="K2149" i="5"/>
  <c r="S2132" i="5"/>
  <c r="Q2132" i="5"/>
  <c r="E2132" i="5"/>
  <c r="R625" i="1"/>
  <c r="V2127" i="5"/>
  <c r="J2135" i="5" s="1"/>
  <c r="K2124" i="5"/>
  <c r="P2124" i="5"/>
  <c r="CP621" i="1"/>
  <c r="O621" i="1" s="1"/>
  <c r="AB621" i="1"/>
  <c r="Q2100" i="5"/>
  <c r="S2100" i="5"/>
  <c r="AD618" i="1"/>
  <c r="U2098" i="5"/>
  <c r="R617" i="1"/>
  <c r="V2088" i="5"/>
  <c r="J2095" i="5" s="1"/>
  <c r="R615" i="1"/>
  <c r="V2077" i="5"/>
  <c r="AD615" i="1"/>
  <c r="AB615" i="1" s="1"/>
  <c r="U2077" i="5"/>
  <c r="R614" i="1"/>
  <c r="GK614" i="1" s="1"/>
  <c r="V2075" i="5"/>
  <c r="R613" i="1"/>
  <c r="GK613" i="1" s="1"/>
  <c r="V2073" i="5"/>
  <c r="CP612" i="1"/>
  <c r="O612" i="1" s="1"/>
  <c r="J2067" i="5"/>
  <c r="AB612" i="1"/>
  <c r="CT611" i="1"/>
  <c r="S611" i="1" s="1"/>
  <c r="S2057" i="5"/>
  <c r="Q2057" i="5"/>
  <c r="E2057" i="5"/>
  <c r="R610" i="1"/>
  <c r="V2052" i="5"/>
  <c r="J2060" i="5" s="1"/>
  <c r="S2050" i="5"/>
  <c r="Q2050" i="5"/>
  <c r="CY607" i="1"/>
  <c r="X607" i="1" s="1"/>
  <c r="R2038" i="5" s="1"/>
  <c r="J2043" i="5" s="1"/>
  <c r="J2039" i="5"/>
  <c r="R606" i="1"/>
  <c r="GK606" i="1" s="1"/>
  <c r="V2032" i="5"/>
  <c r="CZ605" i="1"/>
  <c r="Y605" i="1" s="1"/>
  <c r="T2027" i="5" s="1"/>
  <c r="J2028" i="5"/>
  <c r="S2027" i="5"/>
  <c r="Q2027" i="5"/>
  <c r="R604" i="1"/>
  <c r="GK604" i="1" s="1"/>
  <c r="V2025" i="5"/>
  <c r="AD604" i="1"/>
  <c r="AB604" i="1" s="1"/>
  <c r="U2025" i="5"/>
  <c r="CY600" i="1"/>
  <c r="X600" i="1" s="1"/>
  <c r="R2002" i="5" s="1"/>
  <c r="J2003" i="5"/>
  <c r="Q1998" i="5"/>
  <c r="S1998" i="5"/>
  <c r="AD597" i="1"/>
  <c r="U1988" i="5"/>
  <c r="CT595" i="1"/>
  <c r="S595" i="1" s="1"/>
  <c r="J1978" i="5" s="1"/>
  <c r="S1977" i="5"/>
  <c r="Q1977" i="5"/>
  <c r="S1975" i="5"/>
  <c r="Q1975" i="5"/>
  <c r="CP594" i="1"/>
  <c r="O594" i="1" s="1"/>
  <c r="J1975" i="5"/>
  <c r="I1976" i="5" s="1"/>
  <c r="R593" i="1"/>
  <c r="GK593" i="1" s="1"/>
  <c r="V1973" i="5"/>
  <c r="P1974" i="5"/>
  <c r="K1974" i="5"/>
  <c r="R592" i="1"/>
  <c r="V1963" i="5"/>
  <c r="J1970" i="5" s="1"/>
  <c r="GX591" i="1"/>
  <c r="E1957" i="5"/>
  <c r="P1951" i="5"/>
  <c r="K1951" i="5"/>
  <c r="K1949" i="5"/>
  <c r="P1949" i="5"/>
  <c r="S1938" i="5"/>
  <c r="Q1938" i="5"/>
  <c r="R586" i="1"/>
  <c r="GK586" i="1" s="1"/>
  <c r="V1932" i="5"/>
  <c r="CP585" i="1"/>
  <c r="O585" i="1" s="1"/>
  <c r="J1931" i="5"/>
  <c r="AB585" i="1"/>
  <c r="CT584" i="1"/>
  <c r="S584" i="1" s="1"/>
  <c r="S1925" i="5"/>
  <c r="Q1925" i="5"/>
  <c r="CP583" i="1"/>
  <c r="O583" i="1" s="1"/>
  <c r="J1923" i="5"/>
  <c r="I1924" i="5" s="1"/>
  <c r="CT582" i="1"/>
  <c r="S582" i="1" s="1"/>
  <c r="J1914" i="5" s="1"/>
  <c r="Q1913" i="5"/>
  <c r="S1913" i="5"/>
  <c r="S1898" i="5"/>
  <c r="Q1898" i="5"/>
  <c r="AD577" i="1"/>
  <c r="U1888" i="5"/>
  <c r="S1882" i="5"/>
  <c r="Q1882" i="5"/>
  <c r="E1882" i="5"/>
  <c r="CP575" i="1"/>
  <c r="O575" i="1" s="1"/>
  <c r="J1881" i="5"/>
  <c r="Q1875" i="5"/>
  <c r="S1875" i="5"/>
  <c r="CP572" i="1"/>
  <c r="O572" i="1" s="1"/>
  <c r="J1867" i="5"/>
  <c r="AB572" i="1"/>
  <c r="R570" i="1"/>
  <c r="V1852" i="5"/>
  <c r="J1860" i="5" s="1"/>
  <c r="S1832" i="5"/>
  <c r="Q1832" i="5"/>
  <c r="P1826" i="5"/>
  <c r="K1826" i="5"/>
  <c r="P1824" i="5"/>
  <c r="K1824" i="5"/>
  <c r="CT562" i="1"/>
  <c r="S562" i="1" s="1"/>
  <c r="J1814" i="5" s="1"/>
  <c r="Q1813" i="5"/>
  <c r="S1813" i="5"/>
  <c r="S1807" i="5"/>
  <c r="Q1807" i="5"/>
  <c r="R558" i="1"/>
  <c r="GK558" i="1" s="1"/>
  <c r="V1798" i="5"/>
  <c r="AD557" i="1"/>
  <c r="U1788" i="5"/>
  <c r="S1782" i="5"/>
  <c r="Q1782" i="5"/>
  <c r="CT555" i="1"/>
  <c r="S555" i="1" s="1"/>
  <c r="J1778" i="5" s="1"/>
  <c r="Q1777" i="5"/>
  <c r="S1777" i="5"/>
  <c r="R554" i="1"/>
  <c r="GK554" i="1" s="1"/>
  <c r="V1775" i="5"/>
  <c r="P1776" i="5"/>
  <c r="K1776" i="5"/>
  <c r="R553" i="1"/>
  <c r="GK553" i="1" s="1"/>
  <c r="V1773" i="5"/>
  <c r="AD550" i="1"/>
  <c r="U1752" i="5"/>
  <c r="CP546" i="1"/>
  <c r="O546" i="1" s="1"/>
  <c r="J1732" i="5" s="1"/>
  <c r="S1698" i="5"/>
  <c r="Q1698" i="5"/>
  <c r="E1698" i="5"/>
  <c r="CT500" i="1"/>
  <c r="S500" i="1" s="1"/>
  <c r="S1679" i="5"/>
  <c r="Q1679" i="5"/>
  <c r="R493" i="1"/>
  <c r="Q1641" i="5"/>
  <c r="S1641" i="5"/>
  <c r="CS490" i="1"/>
  <c r="U1629" i="5"/>
  <c r="E1623" i="5"/>
  <c r="CT487" i="1"/>
  <c r="S487" i="1" s="1"/>
  <c r="Q1616" i="5"/>
  <c r="S1616" i="5"/>
  <c r="Q1598" i="5"/>
  <c r="S1598" i="5"/>
  <c r="E1598" i="5"/>
  <c r="S1591" i="5"/>
  <c r="Q1591" i="5"/>
  <c r="CT480" i="1"/>
  <c r="S480" i="1" s="1"/>
  <c r="J1580" i="5" s="1"/>
  <c r="S1579" i="5"/>
  <c r="Q1579" i="5"/>
  <c r="CP479" i="1"/>
  <c r="O479" i="1" s="1"/>
  <c r="J1573" i="5" s="1"/>
  <c r="CS472" i="1"/>
  <c r="U1541" i="5"/>
  <c r="GX469" i="1"/>
  <c r="E1523" i="5"/>
  <c r="P1517" i="5"/>
  <c r="K1517" i="5"/>
  <c r="CT466" i="1"/>
  <c r="S466" i="1" s="1"/>
  <c r="CY466" i="1" s="1"/>
  <c r="X466" i="1" s="1"/>
  <c r="R1514" i="5" s="1"/>
  <c r="S1514" i="5"/>
  <c r="Q1514" i="5"/>
  <c r="U1498" i="5"/>
  <c r="CR464" i="1"/>
  <c r="Q464" i="1" s="1"/>
  <c r="E1498" i="5"/>
  <c r="AD462" i="1"/>
  <c r="U1491" i="5"/>
  <c r="CR462" i="1"/>
  <c r="Q462" i="1" s="1"/>
  <c r="AD460" i="1"/>
  <c r="U1479" i="5"/>
  <c r="CR460" i="1"/>
  <c r="Q460" i="1" s="1"/>
  <c r="J1481" i="5" s="1"/>
  <c r="S1466" i="5"/>
  <c r="Q1466" i="5"/>
  <c r="CP456" i="1"/>
  <c r="O456" i="1" s="1"/>
  <c r="J1464" i="5"/>
  <c r="I1465" i="5" s="1"/>
  <c r="R455" i="1"/>
  <c r="V1454" i="5"/>
  <c r="J1461" i="5" s="1"/>
  <c r="R453" i="1"/>
  <c r="J1446" i="5" s="1"/>
  <c r="V1443" i="5"/>
  <c r="K1433" i="5"/>
  <c r="P1433" i="5"/>
  <c r="P1431" i="5"/>
  <c r="K1431" i="5"/>
  <c r="CY413" i="1"/>
  <c r="X413" i="1" s="1"/>
  <c r="R1420" i="5" s="1"/>
  <c r="J1425" i="5" s="1"/>
  <c r="J1421" i="5"/>
  <c r="CZ411" i="1"/>
  <c r="Y411" i="1" s="1"/>
  <c r="T1409" i="5" s="1"/>
  <c r="J1410" i="5"/>
  <c r="S1409" i="5"/>
  <c r="Q1409" i="5"/>
  <c r="R409" i="1"/>
  <c r="GK409" i="1" s="1"/>
  <c r="V1405" i="5"/>
  <c r="R408" i="1"/>
  <c r="V1395" i="5"/>
  <c r="J1402" i="5" s="1"/>
  <c r="E1389" i="5"/>
  <c r="T407" i="1"/>
  <c r="Q1382" i="5"/>
  <c r="S1382" i="5"/>
  <c r="CS401" i="1"/>
  <c r="R396" i="1"/>
  <c r="V1334" i="5"/>
  <c r="AD390" i="1"/>
  <c r="AB390" i="1" s="1"/>
  <c r="U1307" i="5"/>
  <c r="CR390" i="1"/>
  <c r="Q390" i="1" s="1"/>
  <c r="CQ389" i="1"/>
  <c r="P389" i="1" s="1"/>
  <c r="AD383" i="1"/>
  <c r="U1270" i="5"/>
  <c r="CS383" i="1"/>
  <c r="CR383" i="1"/>
  <c r="Q383" i="1" s="1"/>
  <c r="J1272" i="5" s="1"/>
  <c r="CY382" i="1"/>
  <c r="X382" i="1" s="1"/>
  <c r="R1264" i="5" s="1"/>
  <c r="CZ382" i="1"/>
  <c r="Y382" i="1" s="1"/>
  <c r="T1264" i="5" s="1"/>
  <c r="K1233" i="5"/>
  <c r="P1233" i="5"/>
  <c r="K1231" i="5"/>
  <c r="P1231" i="5"/>
  <c r="R371" i="1"/>
  <c r="V1209" i="5"/>
  <c r="J1082" i="5"/>
  <c r="I1083" i="5" s="1"/>
  <c r="CZ323" i="1"/>
  <c r="Y323" i="1" s="1"/>
  <c r="T970" i="5" s="1"/>
  <c r="J976" i="5" s="1"/>
  <c r="J971" i="5"/>
  <c r="CY282" i="1"/>
  <c r="X282" i="1" s="1"/>
  <c r="R764" i="5" s="1"/>
  <c r="CZ282" i="1"/>
  <c r="Y282" i="1" s="1"/>
  <c r="T764" i="5" s="1"/>
  <c r="V352" i="5"/>
  <c r="J359" i="5" s="1"/>
  <c r="R129" i="1"/>
  <c r="J306" i="5"/>
  <c r="AD485" i="1"/>
  <c r="U1604" i="5"/>
  <c r="R484" i="1"/>
  <c r="GK484" i="1" s="1"/>
  <c r="V1598" i="5"/>
  <c r="U1598" i="5"/>
  <c r="S1593" i="5"/>
  <c r="Q1593" i="5"/>
  <c r="P1590" i="5"/>
  <c r="K1590" i="5"/>
  <c r="GX479" i="1"/>
  <c r="S1573" i="5"/>
  <c r="Q1573" i="5"/>
  <c r="AB477" i="1"/>
  <c r="R476" i="1"/>
  <c r="GK476" i="1" s="1"/>
  <c r="V1564" i="5"/>
  <c r="R473" i="1"/>
  <c r="V1543" i="5"/>
  <c r="AD473" i="1"/>
  <c r="AB473" i="1" s="1"/>
  <c r="U1543" i="5"/>
  <c r="CP471" i="1"/>
  <c r="O471" i="1" s="1"/>
  <c r="J1539" i="5"/>
  <c r="I1540" i="5" s="1"/>
  <c r="AD469" i="1"/>
  <c r="AB469" i="1" s="1"/>
  <c r="U1523" i="5"/>
  <c r="R468" i="1"/>
  <c r="V1518" i="5"/>
  <c r="CT467" i="1"/>
  <c r="S467" i="1" s="1"/>
  <c r="S1516" i="5"/>
  <c r="Q1516" i="5"/>
  <c r="AD466" i="1"/>
  <c r="U1514" i="5"/>
  <c r="T464" i="1"/>
  <c r="Q1489" i="5"/>
  <c r="S1489" i="5"/>
  <c r="V459" i="1"/>
  <c r="CS459" i="1"/>
  <c r="U1473" i="5"/>
  <c r="S1464" i="5"/>
  <c r="Q1464" i="5"/>
  <c r="S1454" i="5"/>
  <c r="Q1454" i="5"/>
  <c r="CT454" i="1"/>
  <c r="S1448" i="5"/>
  <c r="Q1448" i="5"/>
  <c r="E1448" i="5"/>
  <c r="S1432" i="5"/>
  <c r="Q1432" i="5"/>
  <c r="E1414" i="5"/>
  <c r="R411" i="1"/>
  <c r="V1409" i="5"/>
  <c r="P407" i="1"/>
  <c r="AB407" i="1"/>
  <c r="AD404" i="1"/>
  <c r="U1380" i="5"/>
  <c r="S1370" i="5"/>
  <c r="Q1370" i="5"/>
  <c r="E1364" i="5"/>
  <c r="S1357" i="5"/>
  <c r="Q1357" i="5"/>
  <c r="S1355" i="5"/>
  <c r="Q1355" i="5"/>
  <c r="R398" i="1"/>
  <c r="V1345" i="5"/>
  <c r="J1352" i="5" s="1"/>
  <c r="R397" i="1"/>
  <c r="GK397" i="1" s="1"/>
  <c r="V1339" i="5"/>
  <c r="AD397" i="1"/>
  <c r="AB397" i="1" s="1"/>
  <c r="U1339" i="5"/>
  <c r="S1334" i="5"/>
  <c r="Q1334" i="5"/>
  <c r="S1332" i="5"/>
  <c r="Q1332" i="5"/>
  <c r="S1314" i="5"/>
  <c r="Q1314" i="5"/>
  <c r="R391" i="1"/>
  <c r="V1309" i="5"/>
  <c r="CT389" i="1"/>
  <c r="S389" i="1" s="1"/>
  <c r="S1305" i="5"/>
  <c r="Q1305" i="5"/>
  <c r="S387" i="1"/>
  <c r="CP387" i="1" s="1"/>
  <c r="O387" i="1" s="1"/>
  <c r="S1289" i="5"/>
  <c r="Q1289" i="5"/>
  <c r="AD385" i="1"/>
  <c r="U1282" i="5"/>
  <c r="Q1280" i="5"/>
  <c r="S1280" i="5"/>
  <c r="E1264" i="5"/>
  <c r="CQ381" i="1"/>
  <c r="P381" i="1" s="1"/>
  <c r="CR380" i="1"/>
  <c r="Q380" i="1" s="1"/>
  <c r="AD380" i="1"/>
  <c r="CR379" i="1"/>
  <c r="Q379" i="1" s="1"/>
  <c r="AD379" i="1"/>
  <c r="CZ378" i="1"/>
  <c r="Y378" i="1" s="1"/>
  <c r="T1245" i="5" s="1"/>
  <c r="J1251" i="5" s="1"/>
  <c r="J1246" i="5"/>
  <c r="S1245" i="5"/>
  <c r="Q1245" i="5"/>
  <c r="R377" i="1"/>
  <c r="GK377" i="1" s="1"/>
  <c r="V1239" i="5"/>
  <c r="AD377" i="1"/>
  <c r="U1239" i="5"/>
  <c r="CS372" i="1"/>
  <c r="W367" i="1"/>
  <c r="S1189" i="5"/>
  <c r="Q1189" i="5"/>
  <c r="J1188" i="5"/>
  <c r="CT365" i="1"/>
  <c r="S365" i="1" s="1"/>
  <c r="S1182" i="5"/>
  <c r="Q1182" i="5"/>
  <c r="AD363" i="1"/>
  <c r="AB363" i="1" s="1"/>
  <c r="U1170" i="5"/>
  <c r="R363" i="1"/>
  <c r="S362" i="1"/>
  <c r="S1164" i="5"/>
  <c r="Q1164" i="5"/>
  <c r="CY361" i="1"/>
  <c r="X361" i="1" s="1"/>
  <c r="R1159" i="5" s="1"/>
  <c r="Q1157" i="5"/>
  <c r="S1157" i="5"/>
  <c r="E1139" i="5"/>
  <c r="AD356" i="1"/>
  <c r="AB356" i="1" s="1"/>
  <c r="U1134" i="5"/>
  <c r="R355" i="1"/>
  <c r="GK355" i="1" s="1"/>
  <c r="V1132" i="5"/>
  <c r="R354" i="1"/>
  <c r="GK354" i="1" s="1"/>
  <c r="V1130" i="5"/>
  <c r="CS353" i="1"/>
  <c r="AD353" i="1"/>
  <c r="U352" i="1"/>
  <c r="E1114" i="5"/>
  <c r="S1107" i="5"/>
  <c r="Q1107" i="5"/>
  <c r="S1105" i="5"/>
  <c r="Q1105" i="5"/>
  <c r="CS347" i="1"/>
  <c r="P347" i="1"/>
  <c r="S1084" i="5"/>
  <c r="Q1084" i="5"/>
  <c r="CR342" i="1"/>
  <c r="Q342" i="1" s="1"/>
  <c r="T342" i="1"/>
  <c r="Q1059" i="5"/>
  <c r="S1059" i="5"/>
  <c r="CT340" i="1"/>
  <c r="S340" i="1" s="1"/>
  <c r="Q1057" i="5"/>
  <c r="S1057" i="5"/>
  <c r="CS338" i="1"/>
  <c r="J1049" i="5"/>
  <c r="P337" i="1"/>
  <c r="AD336" i="1"/>
  <c r="AB336" i="1" s="1"/>
  <c r="U1034" i="5"/>
  <c r="CS334" i="1"/>
  <c r="AD334" i="1"/>
  <c r="CR333" i="1"/>
  <c r="Q333" i="1" s="1"/>
  <c r="J1022" i="5" s="1"/>
  <c r="W332" i="1"/>
  <c r="CT332" i="1"/>
  <c r="S332" i="1" s="1"/>
  <c r="S1014" i="5"/>
  <c r="Q1014" i="5"/>
  <c r="CS331" i="1"/>
  <c r="J1013" i="5"/>
  <c r="CR330" i="1"/>
  <c r="Q330" i="1" s="1"/>
  <c r="CR328" i="1"/>
  <c r="Q328" i="1" s="1"/>
  <c r="AD328" i="1"/>
  <c r="W327" i="1"/>
  <c r="CT327" i="1"/>
  <c r="S327" i="1" s="1"/>
  <c r="S989" i="5"/>
  <c r="Q989" i="5"/>
  <c r="CS326" i="1"/>
  <c r="S982" i="5"/>
  <c r="Q982" i="5"/>
  <c r="CS324" i="1"/>
  <c r="U980" i="5"/>
  <c r="AD323" i="1"/>
  <c r="W322" i="1"/>
  <c r="CT322" i="1"/>
  <c r="S322" i="1" s="1"/>
  <c r="S964" i="5"/>
  <c r="Q964" i="5"/>
  <c r="CS321" i="1"/>
  <c r="AD321" i="1"/>
  <c r="CS318" i="1"/>
  <c r="U945" i="5"/>
  <c r="W317" i="1"/>
  <c r="AB317" i="1"/>
  <c r="Q939" i="5"/>
  <c r="S939" i="5"/>
  <c r="S934" i="5"/>
  <c r="Q934" i="5"/>
  <c r="CS315" i="1"/>
  <c r="P933" i="5"/>
  <c r="K933" i="5"/>
  <c r="CT314" i="1"/>
  <c r="S314" i="1" s="1"/>
  <c r="S930" i="5"/>
  <c r="Q930" i="5"/>
  <c r="CS311" i="1"/>
  <c r="U909" i="5"/>
  <c r="S907" i="5"/>
  <c r="Q907" i="5"/>
  <c r="CR309" i="1"/>
  <c r="Q309" i="1" s="1"/>
  <c r="CP309" i="1" s="1"/>
  <c r="O309" i="1" s="1"/>
  <c r="AD309" i="1"/>
  <c r="CR307" i="1"/>
  <c r="Q307" i="1" s="1"/>
  <c r="CT306" i="1"/>
  <c r="S306" i="1" s="1"/>
  <c r="J885" i="5" s="1"/>
  <c r="S884" i="5"/>
  <c r="Q884" i="5"/>
  <c r="S882" i="5"/>
  <c r="Q882" i="5"/>
  <c r="CR304" i="1"/>
  <c r="Q304" i="1" s="1"/>
  <c r="S870" i="5"/>
  <c r="Q870" i="5"/>
  <c r="W302" i="1"/>
  <c r="CT302" i="1"/>
  <c r="S302" i="1" s="1"/>
  <c r="S864" i="5"/>
  <c r="Q864" i="5"/>
  <c r="CS297" i="1"/>
  <c r="U297" i="1"/>
  <c r="AD297" i="1"/>
  <c r="J838" i="5"/>
  <c r="CS294" i="1"/>
  <c r="P831" i="5"/>
  <c r="K831" i="5"/>
  <c r="AD293" i="1"/>
  <c r="AB293" i="1" s="1"/>
  <c r="U820" i="5"/>
  <c r="GX292" i="1"/>
  <c r="CR292" i="1"/>
  <c r="Q292" i="1" s="1"/>
  <c r="U292" i="1"/>
  <c r="CT291" i="1"/>
  <c r="S291" i="1" s="1"/>
  <c r="J810" i="5" s="1"/>
  <c r="S809" i="5"/>
  <c r="Q809" i="5"/>
  <c r="S807" i="5"/>
  <c r="Q807" i="5"/>
  <c r="CS288" i="1"/>
  <c r="AD288" i="1"/>
  <c r="E789" i="5"/>
  <c r="AD286" i="1"/>
  <c r="AB286" i="1" s="1"/>
  <c r="U784" i="5"/>
  <c r="CR285" i="1"/>
  <c r="Q285" i="1" s="1"/>
  <c r="AD284" i="1"/>
  <c r="U780" i="5"/>
  <c r="AD283" i="1"/>
  <c r="U770" i="5"/>
  <c r="E764" i="5"/>
  <c r="Q757" i="5"/>
  <c r="S757" i="5"/>
  <c r="Q755" i="5"/>
  <c r="S755" i="5"/>
  <c r="CR278" i="1"/>
  <c r="Q278" i="1" s="1"/>
  <c r="J747" i="5" s="1"/>
  <c r="AD278" i="1"/>
  <c r="W277" i="1"/>
  <c r="CT277" i="1"/>
  <c r="S277" i="1" s="1"/>
  <c r="Q739" i="5"/>
  <c r="S739" i="5"/>
  <c r="S734" i="5"/>
  <c r="Q734" i="5"/>
  <c r="S732" i="5"/>
  <c r="Q732" i="5"/>
  <c r="S720" i="5"/>
  <c r="Q720" i="5"/>
  <c r="E714" i="5"/>
  <c r="CR271" i="1"/>
  <c r="Q271" i="1" s="1"/>
  <c r="J711" i="5" s="1"/>
  <c r="AD271" i="1"/>
  <c r="CT270" i="1"/>
  <c r="S270" i="1" s="1"/>
  <c r="S707" i="5"/>
  <c r="Q707" i="5"/>
  <c r="R269" i="1"/>
  <c r="GK269" i="1" s="1"/>
  <c r="V705" i="5"/>
  <c r="AD269" i="1"/>
  <c r="AB269" i="1" s="1"/>
  <c r="U705" i="5"/>
  <c r="S689" i="5"/>
  <c r="Q689" i="5"/>
  <c r="E689" i="5"/>
  <c r="S684" i="5"/>
  <c r="Q684" i="5"/>
  <c r="S680" i="5"/>
  <c r="Q680" i="5"/>
  <c r="AD263" i="1"/>
  <c r="U670" i="5"/>
  <c r="E664" i="5"/>
  <c r="CS223" i="1"/>
  <c r="U648" i="5"/>
  <c r="CS221" i="1"/>
  <c r="U636" i="5"/>
  <c r="Q630" i="5"/>
  <c r="S630" i="5"/>
  <c r="R218" i="1"/>
  <c r="GK218" i="1" s="1"/>
  <c r="V623" i="5"/>
  <c r="AD218" i="1"/>
  <c r="AB218" i="1" s="1"/>
  <c r="U623" i="5"/>
  <c r="R215" i="1"/>
  <c r="GK215" i="1" s="1"/>
  <c r="V605" i="5"/>
  <c r="U605" i="5"/>
  <c r="CS214" i="1"/>
  <c r="U600" i="5"/>
  <c r="S598" i="5"/>
  <c r="Q598" i="5"/>
  <c r="AD212" i="1"/>
  <c r="U596" i="5"/>
  <c r="CS211" i="1"/>
  <c r="CR207" i="1"/>
  <c r="Q207" i="1" s="1"/>
  <c r="S561" i="5"/>
  <c r="Q561" i="5"/>
  <c r="W205" i="1"/>
  <c r="S555" i="5"/>
  <c r="Q555" i="5"/>
  <c r="CR203" i="1"/>
  <c r="Q203" i="1" s="1"/>
  <c r="AD203" i="1"/>
  <c r="T200" i="1"/>
  <c r="P200" i="1"/>
  <c r="CS198" i="1"/>
  <c r="K524" i="5"/>
  <c r="P524" i="5"/>
  <c r="K522" i="5"/>
  <c r="P522" i="5"/>
  <c r="W195" i="1"/>
  <c r="S505" i="5"/>
  <c r="Q505" i="5"/>
  <c r="R194" i="1"/>
  <c r="V500" i="5"/>
  <c r="AB193" i="1"/>
  <c r="S498" i="5"/>
  <c r="Q498" i="5"/>
  <c r="R192" i="1"/>
  <c r="GK192" i="1" s="1"/>
  <c r="V496" i="5"/>
  <c r="CR191" i="1"/>
  <c r="Q191" i="1" s="1"/>
  <c r="J488" i="5" s="1"/>
  <c r="AD191" i="1"/>
  <c r="AB191" i="1" s="1"/>
  <c r="CT190" i="1"/>
  <c r="S190" i="1" s="1"/>
  <c r="S480" i="5"/>
  <c r="Q480" i="5"/>
  <c r="E480" i="5"/>
  <c r="S473" i="5"/>
  <c r="Q473" i="5"/>
  <c r="Q471" i="5"/>
  <c r="S471" i="5"/>
  <c r="CR185" i="1"/>
  <c r="Q185" i="1" s="1"/>
  <c r="U185" i="1"/>
  <c r="S450" i="5"/>
  <c r="Q450" i="5"/>
  <c r="S446" i="5"/>
  <c r="Q446" i="5"/>
  <c r="AD181" i="1"/>
  <c r="U436" i="5"/>
  <c r="GX180" i="1"/>
  <c r="V180" i="1"/>
  <c r="AD180" i="1"/>
  <c r="U430" i="5"/>
  <c r="R179" i="1"/>
  <c r="V425" i="5"/>
  <c r="AD179" i="1"/>
  <c r="AB179" i="1" s="1"/>
  <c r="U425" i="5"/>
  <c r="CS177" i="1"/>
  <c r="AD177" i="1"/>
  <c r="CR176" i="1"/>
  <c r="Q176" i="1" s="1"/>
  <c r="J413" i="5" s="1"/>
  <c r="W175" i="1"/>
  <c r="CT175" i="1"/>
  <c r="S175" i="1" s="1"/>
  <c r="Q405" i="5"/>
  <c r="S405" i="5"/>
  <c r="CS174" i="1"/>
  <c r="K399" i="5"/>
  <c r="P399" i="5"/>
  <c r="CS172" i="1"/>
  <c r="U396" i="5"/>
  <c r="E380" i="5"/>
  <c r="CR169" i="1"/>
  <c r="Q169" i="1" s="1"/>
  <c r="J377" i="5" s="1"/>
  <c r="AD131" i="1"/>
  <c r="AB131" i="1" s="1"/>
  <c r="U364" i="5"/>
  <c r="R130" i="1"/>
  <c r="GK130" i="1" s="1"/>
  <c r="V362" i="5"/>
  <c r="AD130" i="1"/>
  <c r="AB130" i="1" s="1"/>
  <c r="U362" i="5"/>
  <c r="V128" i="1"/>
  <c r="U346" i="5"/>
  <c r="CR128" i="1"/>
  <c r="Q128" i="1" s="1"/>
  <c r="AD125" i="1"/>
  <c r="U337" i="5"/>
  <c r="V123" i="1"/>
  <c r="U321" i="5"/>
  <c r="R121" i="1"/>
  <c r="GK121" i="1" s="1"/>
  <c r="V314" i="5"/>
  <c r="CR120" i="1"/>
  <c r="Q120" i="1" s="1"/>
  <c r="AD120" i="1"/>
  <c r="AB120" i="1" s="1"/>
  <c r="U296" i="5"/>
  <c r="AD118" i="1"/>
  <c r="CR118" i="1"/>
  <c r="Q118" i="1" s="1"/>
  <c r="U277" i="5"/>
  <c r="CR114" i="1"/>
  <c r="Q114" i="1" s="1"/>
  <c r="J279" i="5" s="1"/>
  <c r="S271" i="5"/>
  <c r="Q271" i="5"/>
  <c r="E271" i="5"/>
  <c r="CT108" i="1"/>
  <c r="S246" i="5"/>
  <c r="Q246" i="5"/>
  <c r="CR107" i="1"/>
  <c r="Q107" i="1" s="1"/>
  <c r="J243" i="5" s="1"/>
  <c r="U239" i="5"/>
  <c r="CR106" i="1"/>
  <c r="Q106" i="1" s="1"/>
  <c r="CZ105" i="1"/>
  <c r="Y105" i="1" s="1"/>
  <c r="T237" i="5" s="1"/>
  <c r="CR105" i="1"/>
  <c r="Q105" i="1" s="1"/>
  <c r="CR102" i="1"/>
  <c r="Q102" i="1" s="1"/>
  <c r="J218" i="5" s="1"/>
  <c r="AD102" i="1"/>
  <c r="AB102" i="1" s="1"/>
  <c r="CR100" i="1"/>
  <c r="Q100" i="1" s="1"/>
  <c r="AD100" i="1"/>
  <c r="AB100" i="1" s="1"/>
  <c r="R98" i="1"/>
  <c r="GK98" i="1" s="1"/>
  <c r="V196" i="5"/>
  <c r="U196" i="5"/>
  <c r="S191" i="5"/>
  <c r="Q191" i="5"/>
  <c r="S171" i="5"/>
  <c r="Q171" i="5"/>
  <c r="E171" i="5"/>
  <c r="U166" i="5"/>
  <c r="AD92" i="1"/>
  <c r="CR92" i="1"/>
  <c r="Q92" i="1" s="1"/>
  <c r="J168" i="5" s="1"/>
  <c r="K163" i="5"/>
  <c r="P163" i="5"/>
  <c r="S152" i="5"/>
  <c r="Q152" i="5"/>
  <c r="V141" i="5"/>
  <c r="R87" i="1"/>
  <c r="J61" i="5"/>
  <c r="K56" i="5"/>
  <c r="P56" i="5"/>
  <c r="CT458" i="1"/>
  <c r="S458" i="1" s="1"/>
  <c r="S1468" i="5"/>
  <c r="Q1468" i="5"/>
  <c r="AB457" i="1"/>
  <c r="R456" i="1"/>
  <c r="GK456" i="1" s="1"/>
  <c r="V1464" i="5"/>
  <c r="S1414" i="5"/>
  <c r="Q1414" i="5"/>
  <c r="K1408" i="5"/>
  <c r="P1408" i="5"/>
  <c r="K1406" i="5"/>
  <c r="P1406" i="5"/>
  <c r="CT408" i="1"/>
  <c r="S408" i="1" s="1"/>
  <c r="J1396" i="5" s="1"/>
  <c r="S1395" i="5"/>
  <c r="Q1395" i="5"/>
  <c r="S407" i="1"/>
  <c r="S1389" i="5"/>
  <c r="Q1389" i="5"/>
  <c r="R404" i="1"/>
  <c r="GK404" i="1" s="1"/>
  <c r="V1380" i="5"/>
  <c r="AD403" i="1"/>
  <c r="U1370" i="5"/>
  <c r="Q1364" i="5"/>
  <c r="S1364" i="5"/>
  <c r="CT401" i="1"/>
  <c r="S401" i="1" s="1"/>
  <c r="J1360" i="5" s="1"/>
  <c r="S1359" i="5"/>
  <c r="Q1359" i="5"/>
  <c r="R400" i="1"/>
  <c r="GK400" i="1" s="1"/>
  <c r="V1357" i="5"/>
  <c r="R399" i="1"/>
  <c r="GK399" i="1" s="1"/>
  <c r="V1355" i="5"/>
  <c r="V397" i="1"/>
  <c r="Q397" i="1"/>
  <c r="AD396" i="1"/>
  <c r="U1334" i="5"/>
  <c r="S392" i="1"/>
  <c r="AD392" i="1"/>
  <c r="U1314" i="5"/>
  <c r="CT390" i="1"/>
  <c r="S390" i="1" s="1"/>
  <c r="S1307" i="5"/>
  <c r="Q1307" i="5"/>
  <c r="R389" i="1"/>
  <c r="GK389" i="1" s="1"/>
  <c r="V1305" i="5"/>
  <c r="AD389" i="1"/>
  <c r="AB389" i="1" s="1"/>
  <c r="U1305" i="5"/>
  <c r="CT388" i="1"/>
  <c r="S388" i="1" s="1"/>
  <c r="J1296" i="5" s="1"/>
  <c r="S1295" i="5"/>
  <c r="Q1295" i="5"/>
  <c r="R387" i="1"/>
  <c r="GK387" i="1" s="1"/>
  <c r="V1289" i="5"/>
  <c r="E1289" i="5"/>
  <c r="Q1284" i="5"/>
  <c r="S1284" i="5"/>
  <c r="R385" i="1"/>
  <c r="GK385" i="1" s="1"/>
  <c r="V1282" i="5"/>
  <c r="AD384" i="1"/>
  <c r="U1280" i="5"/>
  <c r="S1270" i="5"/>
  <c r="Q1270" i="5"/>
  <c r="CT381" i="1"/>
  <c r="S381" i="1" s="1"/>
  <c r="J1260" i="5" s="1"/>
  <c r="S1259" i="5"/>
  <c r="Q1259" i="5"/>
  <c r="CP380" i="1"/>
  <c r="O380" i="1" s="1"/>
  <c r="J1257" i="5"/>
  <c r="I1258" i="5" s="1"/>
  <c r="AB380" i="1"/>
  <c r="CP379" i="1"/>
  <c r="O379" i="1" s="1"/>
  <c r="J1255" i="5"/>
  <c r="I1256" i="5" s="1"/>
  <c r="AB379" i="1"/>
  <c r="R378" i="1"/>
  <c r="V1245" i="5"/>
  <c r="J1252" i="5" s="1"/>
  <c r="Q377" i="1"/>
  <c r="S1234" i="5"/>
  <c r="Q1234" i="5"/>
  <c r="T372" i="1"/>
  <c r="CZ371" i="1"/>
  <c r="Y371" i="1" s="1"/>
  <c r="T1209" i="5" s="1"/>
  <c r="J1210" i="5"/>
  <c r="S1209" i="5"/>
  <c r="Q1209" i="5"/>
  <c r="CT370" i="1"/>
  <c r="S370" i="1" s="1"/>
  <c r="S1207" i="5"/>
  <c r="Q1207" i="5"/>
  <c r="S1205" i="5"/>
  <c r="Q1205" i="5"/>
  <c r="Q1195" i="5"/>
  <c r="S1195" i="5"/>
  <c r="V367" i="1"/>
  <c r="AD367" i="1"/>
  <c r="U1189" i="5"/>
  <c r="S1184" i="5"/>
  <c r="Q1184" i="5"/>
  <c r="AD365" i="1"/>
  <c r="U1182" i="5"/>
  <c r="K1181" i="5"/>
  <c r="P1181" i="5"/>
  <c r="R362" i="1"/>
  <c r="GK362" i="1" s="1"/>
  <c r="V1164" i="5"/>
  <c r="E1164" i="5"/>
  <c r="Q1159" i="5"/>
  <c r="S1159" i="5"/>
  <c r="AD360" i="1"/>
  <c r="U1157" i="5"/>
  <c r="Q1155" i="5"/>
  <c r="S1155" i="5"/>
  <c r="R356" i="1"/>
  <c r="V1134" i="5"/>
  <c r="CR353" i="1"/>
  <c r="Q353" i="1" s="1"/>
  <c r="J1122" i="5" s="1"/>
  <c r="AB353" i="1"/>
  <c r="CT352" i="1"/>
  <c r="S1114" i="5"/>
  <c r="Q1114" i="5"/>
  <c r="S1109" i="5"/>
  <c r="Q1109" i="5"/>
  <c r="CS350" i="1"/>
  <c r="U1107" i="5"/>
  <c r="CS349" i="1"/>
  <c r="U1105" i="5"/>
  <c r="Q1095" i="5"/>
  <c r="S1095" i="5"/>
  <c r="T347" i="1"/>
  <c r="CT345" i="1"/>
  <c r="S345" i="1" s="1"/>
  <c r="S1082" i="5"/>
  <c r="Q1082" i="5"/>
  <c r="CT344" i="1"/>
  <c r="S344" i="1" s="1"/>
  <c r="S1080" i="5"/>
  <c r="Q1080" i="5"/>
  <c r="CT343" i="1"/>
  <c r="S343" i="1" s="1"/>
  <c r="J1071" i="5" s="1"/>
  <c r="S1070" i="5"/>
  <c r="Q1070" i="5"/>
  <c r="S1064" i="5"/>
  <c r="Q1064" i="5"/>
  <c r="E1064" i="5"/>
  <c r="CS341" i="1"/>
  <c r="U1059" i="5"/>
  <c r="AD340" i="1"/>
  <c r="AB340" i="1" s="1"/>
  <c r="U1057" i="5"/>
  <c r="CT339" i="1"/>
  <c r="S339" i="1" s="1"/>
  <c r="Q1055" i="5"/>
  <c r="S1055" i="5"/>
  <c r="Q1039" i="5"/>
  <c r="S1039" i="5"/>
  <c r="E1039" i="5"/>
  <c r="R335" i="1"/>
  <c r="GK335" i="1" s="1"/>
  <c r="V1032" i="5"/>
  <c r="CR334" i="1"/>
  <c r="Q334" i="1" s="1"/>
  <c r="AB334" i="1"/>
  <c r="S1020" i="5"/>
  <c r="Q1020" i="5"/>
  <c r="V332" i="1"/>
  <c r="AD332" i="1"/>
  <c r="AB332" i="1" s="1"/>
  <c r="U1014" i="5"/>
  <c r="S1007" i="5"/>
  <c r="Q1007" i="5"/>
  <c r="R329" i="1"/>
  <c r="GK329" i="1" s="1"/>
  <c r="V1005" i="5"/>
  <c r="V327" i="1"/>
  <c r="CS327" i="1"/>
  <c r="U989" i="5"/>
  <c r="CS325" i="1"/>
  <c r="U982" i="5"/>
  <c r="AB323" i="1"/>
  <c r="AD322" i="1"/>
  <c r="U964" i="5"/>
  <c r="R322" i="1"/>
  <c r="GK322" i="1" s="1"/>
  <c r="CR321" i="1"/>
  <c r="Q321" i="1" s="1"/>
  <c r="J961" i="5" s="1"/>
  <c r="CT320" i="1"/>
  <c r="S320" i="1" s="1"/>
  <c r="CZ320" i="1" s="1"/>
  <c r="Y320" i="1" s="1"/>
  <c r="T957" i="5" s="1"/>
  <c r="Q957" i="5"/>
  <c r="S957" i="5"/>
  <c r="CT319" i="1"/>
  <c r="S319" i="1" s="1"/>
  <c r="CY319" i="1" s="1"/>
  <c r="X319" i="1" s="1"/>
  <c r="R955" i="5" s="1"/>
  <c r="Q955" i="5"/>
  <c r="S955" i="5"/>
  <c r="AB318" i="1"/>
  <c r="GX317" i="1"/>
  <c r="E939" i="5"/>
  <c r="CS316" i="1"/>
  <c r="U934" i="5"/>
  <c r="AD314" i="1"/>
  <c r="AB314" i="1" s="1"/>
  <c r="U930" i="5"/>
  <c r="S914" i="5"/>
  <c r="Q914" i="5"/>
  <c r="P906" i="5"/>
  <c r="K906" i="5"/>
  <c r="R308" i="1"/>
  <c r="V895" i="5"/>
  <c r="J902" i="5" s="1"/>
  <c r="E889" i="5"/>
  <c r="AD306" i="1"/>
  <c r="U884" i="5"/>
  <c r="CS305" i="1"/>
  <c r="U882" i="5"/>
  <c r="J880" i="5"/>
  <c r="I881" i="5" s="1"/>
  <c r="AB304" i="1"/>
  <c r="CS303" i="1"/>
  <c r="U870" i="5"/>
  <c r="AD302" i="1"/>
  <c r="AB302" i="1" s="1"/>
  <c r="U864" i="5"/>
  <c r="R301" i="1"/>
  <c r="V859" i="5"/>
  <c r="J857" i="5"/>
  <c r="I858" i="5" s="1"/>
  <c r="J855" i="5"/>
  <c r="I856" i="5" s="1"/>
  <c r="J849" i="5"/>
  <c r="T297" i="1"/>
  <c r="AB297" i="1"/>
  <c r="S834" i="5"/>
  <c r="Q834" i="5"/>
  <c r="CT295" i="1"/>
  <c r="S295" i="1" s="1"/>
  <c r="S832" i="5"/>
  <c r="Q832" i="5"/>
  <c r="R293" i="1"/>
  <c r="V820" i="5"/>
  <c r="J827" i="5" s="1"/>
  <c r="J824" i="5"/>
  <c r="P292" i="1"/>
  <c r="AB292" i="1"/>
  <c r="AD291" i="1"/>
  <c r="AB291" i="1" s="1"/>
  <c r="U809" i="5"/>
  <c r="R289" i="1"/>
  <c r="GK289" i="1" s="1"/>
  <c r="V805" i="5"/>
  <c r="CR288" i="1"/>
  <c r="Q288" i="1" s="1"/>
  <c r="J797" i="5" s="1"/>
  <c r="AB288" i="1"/>
  <c r="CT287" i="1"/>
  <c r="S287" i="1" s="1"/>
  <c r="S789" i="5"/>
  <c r="Q789" i="5"/>
  <c r="R286" i="1"/>
  <c r="V784" i="5"/>
  <c r="J788" i="5"/>
  <c r="P783" i="5"/>
  <c r="K783" i="5"/>
  <c r="AB285" i="1"/>
  <c r="K781" i="5"/>
  <c r="P781" i="5"/>
  <c r="S764" i="5"/>
  <c r="Q764" i="5"/>
  <c r="CT281" i="1"/>
  <c r="S281" i="1" s="1"/>
  <c r="Q759" i="5"/>
  <c r="S759" i="5"/>
  <c r="R280" i="1"/>
  <c r="GK280" i="1" s="1"/>
  <c r="V757" i="5"/>
  <c r="R279" i="1"/>
  <c r="GK279" i="1" s="1"/>
  <c r="V755" i="5"/>
  <c r="AB278" i="1"/>
  <c r="R277" i="1"/>
  <c r="GK277" i="1" s="1"/>
  <c r="V739" i="5"/>
  <c r="AD277" i="1"/>
  <c r="AB277" i="1" s="1"/>
  <c r="U739" i="5"/>
  <c r="AD276" i="1"/>
  <c r="U734" i="5"/>
  <c r="CS275" i="1"/>
  <c r="U732" i="5"/>
  <c r="K731" i="5"/>
  <c r="P731" i="5"/>
  <c r="CS273" i="1"/>
  <c r="U720" i="5"/>
  <c r="S714" i="5"/>
  <c r="Q714" i="5"/>
  <c r="AB271" i="1"/>
  <c r="R270" i="1"/>
  <c r="GK270" i="1" s="1"/>
  <c r="V707" i="5"/>
  <c r="AD270" i="1"/>
  <c r="AB270" i="1" s="1"/>
  <c r="U707" i="5"/>
  <c r="R267" i="1"/>
  <c r="GK267" i="1" s="1"/>
  <c r="V689" i="5"/>
  <c r="CS266" i="1"/>
  <c r="U684" i="5"/>
  <c r="S682" i="5"/>
  <c r="Q682" i="5"/>
  <c r="AD264" i="1"/>
  <c r="U680" i="5"/>
  <c r="R263" i="1"/>
  <c r="V670" i="5"/>
  <c r="J677" i="5" s="1"/>
  <c r="P263" i="1"/>
  <c r="J674" i="5" s="1"/>
  <c r="CT262" i="1"/>
  <c r="S262" i="1" s="1"/>
  <c r="S664" i="5"/>
  <c r="Q664" i="5"/>
  <c r="Q659" i="5"/>
  <c r="S659" i="5"/>
  <c r="Q646" i="5"/>
  <c r="S646" i="5"/>
  <c r="S220" i="1"/>
  <c r="AD220" i="1"/>
  <c r="U630" i="5"/>
  <c r="S625" i="5"/>
  <c r="Q625" i="5"/>
  <c r="P622" i="5"/>
  <c r="K622" i="5"/>
  <c r="CT216" i="1"/>
  <c r="S216" i="1" s="1"/>
  <c r="J612" i="5" s="1"/>
  <c r="S611" i="5"/>
  <c r="Q611" i="5"/>
  <c r="V215" i="1"/>
  <c r="Q215" i="1"/>
  <c r="U215" i="1"/>
  <c r="AD213" i="1"/>
  <c r="U598" i="5"/>
  <c r="R212" i="1"/>
  <c r="GK212" i="1" s="1"/>
  <c r="V596" i="5"/>
  <c r="P597" i="5"/>
  <c r="K597" i="5"/>
  <c r="E580" i="5"/>
  <c r="S575" i="5"/>
  <c r="Q575" i="5"/>
  <c r="P574" i="5"/>
  <c r="K574" i="5"/>
  <c r="P572" i="5"/>
  <c r="K572" i="5"/>
  <c r="CS206" i="1"/>
  <c r="U561" i="5"/>
  <c r="V205" i="1"/>
  <c r="AD205" i="1"/>
  <c r="AB205" i="1" s="1"/>
  <c r="U555" i="5"/>
  <c r="R204" i="1"/>
  <c r="V550" i="5"/>
  <c r="P547" i="5"/>
  <c r="K547" i="5"/>
  <c r="AB201" i="1"/>
  <c r="Q530" i="5"/>
  <c r="S530" i="5"/>
  <c r="E530" i="5"/>
  <c r="S525" i="5"/>
  <c r="Q525" i="5"/>
  <c r="V195" i="1"/>
  <c r="CS195" i="1"/>
  <c r="U505" i="5"/>
  <c r="AB194" i="1"/>
  <c r="R193" i="1"/>
  <c r="GK193" i="1" s="1"/>
  <c r="V498" i="5"/>
  <c r="J490" i="5"/>
  <c r="R190" i="1"/>
  <c r="GK190" i="1" s="1"/>
  <c r="V480" i="5"/>
  <c r="CS188" i="1"/>
  <c r="U473" i="5"/>
  <c r="CS187" i="1"/>
  <c r="U471" i="5"/>
  <c r="AB186" i="1"/>
  <c r="P185" i="1"/>
  <c r="CS184" i="1"/>
  <c r="U450" i="5"/>
  <c r="CT183" i="1"/>
  <c r="S183" i="1" s="1"/>
  <c r="S448" i="5"/>
  <c r="Q448" i="5"/>
  <c r="AD182" i="1"/>
  <c r="AB182" i="1" s="1"/>
  <c r="U446" i="5"/>
  <c r="R181" i="1"/>
  <c r="V436" i="5"/>
  <c r="J443" i="5" s="1"/>
  <c r="Q180" i="1"/>
  <c r="R178" i="1"/>
  <c r="GK178" i="1" s="1"/>
  <c r="V423" i="5"/>
  <c r="CR177" i="1"/>
  <c r="Q177" i="1" s="1"/>
  <c r="K422" i="5"/>
  <c r="P422" i="5"/>
  <c r="S411" i="5"/>
  <c r="Q411" i="5"/>
  <c r="V175" i="1"/>
  <c r="CS175" i="1"/>
  <c r="U405" i="5"/>
  <c r="S398" i="5"/>
  <c r="Q398" i="5"/>
  <c r="S386" i="5"/>
  <c r="Q386" i="5"/>
  <c r="CT170" i="1"/>
  <c r="S170" i="1" s="1"/>
  <c r="S380" i="5"/>
  <c r="Q380" i="5"/>
  <c r="S375" i="5"/>
  <c r="Q375" i="5"/>
  <c r="R131" i="1"/>
  <c r="GK131" i="1" s="1"/>
  <c r="V364" i="5"/>
  <c r="U128" i="1"/>
  <c r="R125" i="1"/>
  <c r="GK125" i="1" s="1"/>
  <c r="V337" i="5"/>
  <c r="CT122" i="1"/>
  <c r="S122" i="1" s="1"/>
  <c r="J317" i="5" s="1"/>
  <c r="S316" i="5"/>
  <c r="Q316" i="5"/>
  <c r="CT119" i="1"/>
  <c r="S119" i="1" s="1"/>
  <c r="S302" i="5"/>
  <c r="Q302" i="5"/>
  <c r="V296" i="5"/>
  <c r="AD117" i="1"/>
  <c r="U291" i="5"/>
  <c r="AB112" i="1"/>
  <c r="CT111" i="1"/>
  <c r="S111" i="1" s="1"/>
  <c r="S264" i="5"/>
  <c r="Q264" i="5"/>
  <c r="CT110" i="1"/>
  <c r="S110" i="1" s="1"/>
  <c r="S262" i="5"/>
  <c r="Q262" i="5"/>
  <c r="R109" i="1"/>
  <c r="V252" i="5"/>
  <c r="J259" i="5" s="1"/>
  <c r="U246" i="5"/>
  <c r="AD108" i="1"/>
  <c r="AB108" i="1" s="1"/>
  <c r="CR108" i="1"/>
  <c r="Q108" i="1" s="1"/>
  <c r="Q221" i="5"/>
  <c r="S221" i="5"/>
  <c r="CT101" i="1"/>
  <c r="S101" i="1" s="1"/>
  <c r="S214" i="5"/>
  <c r="Q214" i="5"/>
  <c r="J212" i="5"/>
  <c r="I213" i="5" s="1"/>
  <c r="CT99" i="1"/>
  <c r="S99" i="1" s="1"/>
  <c r="J203" i="5" s="1"/>
  <c r="S202" i="5"/>
  <c r="Q202" i="5"/>
  <c r="Q98" i="1"/>
  <c r="U98" i="1"/>
  <c r="AB98" i="1"/>
  <c r="CS92" i="1"/>
  <c r="J164" i="5"/>
  <c r="I165" i="5" s="1"/>
  <c r="CS89" i="1"/>
  <c r="U152" i="5"/>
  <c r="AD89" i="1"/>
  <c r="CR89" i="1"/>
  <c r="Q89" i="1" s="1"/>
  <c r="J154" i="5" s="1"/>
  <c r="U88" i="1"/>
  <c r="J53" i="5"/>
  <c r="I54" i="5" s="1"/>
  <c r="R365" i="1"/>
  <c r="GK365" i="1" s="1"/>
  <c r="V1182" i="5"/>
  <c r="CT364" i="1"/>
  <c r="S364" i="1" s="1"/>
  <c r="S1180" i="5"/>
  <c r="Q1180" i="5"/>
  <c r="CS361" i="1"/>
  <c r="U1159" i="5"/>
  <c r="R360" i="1"/>
  <c r="GK360" i="1" s="1"/>
  <c r="V1157" i="5"/>
  <c r="CP360" i="1"/>
  <c r="O360" i="1" s="1"/>
  <c r="J1157" i="5"/>
  <c r="I1158" i="5" s="1"/>
  <c r="AD359" i="1"/>
  <c r="U1155" i="5"/>
  <c r="S1145" i="5"/>
  <c r="Q1145" i="5"/>
  <c r="CP355" i="1"/>
  <c r="O355" i="1" s="1"/>
  <c r="J1132" i="5"/>
  <c r="I1133" i="5" s="1"/>
  <c r="CP354" i="1"/>
  <c r="O354" i="1" s="1"/>
  <c r="J1130" i="5"/>
  <c r="I1131" i="5" s="1"/>
  <c r="S1120" i="5"/>
  <c r="Q1120" i="5"/>
  <c r="AD352" i="1"/>
  <c r="AB352" i="1" s="1"/>
  <c r="U1114" i="5"/>
  <c r="AD351" i="1"/>
  <c r="U1109" i="5"/>
  <c r="CZ348" i="1"/>
  <c r="Y348" i="1" s="1"/>
  <c r="T1095" i="5" s="1"/>
  <c r="J1101" i="5" s="1"/>
  <c r="J1096" i="5"/>
  <c r="CS348" i="1"/>
  <c r="U1095" i="5"/>
  <c r="CT347" i="1"/>
  <c r="S347" i="1" s="1"/>
  <c r="S1089" i="5"/>
  <c r="Q1089" i="5"/>
  <c r="R346" i="1"/>
  <c r="V1084" i="5"/>
  <c r="AD345" i="1"/>
  <c r="AB345" i="1" s="1"/>
  <c r="U1082" i="5"/>
  <c r="AD344" i="1"/>
  <c r="AB344" i="1" s="1"/>
  <c r="U1080" i="5"/>
  <c r="AD343" i="1"/>
  <c r="AB343" i="1" s="1"/>
  <c r="U1070" i="5"/>
  <c r="R340" i="1"/>
  <c r="GK340" i="1" s="1"/>
  <c r="V1057" i="5"/>
  <c r="K1058" i="5"/>
  <c r="P1058" i="5"/>
  <c r="AD339" i="1"/>
  <c r="AB339" i="1" s="1"/>
  <c r="U1055" i="5"/>
  <c r="CT338" i="1"/>
  <c r="S338" i="1" s="1"/>
  <c r="J1046" i="5" s="1"/>
  <c r="S1045" i="5"/>
  <c r="Q1045" i="5"/>
  <c r="CS337" i="1"/>
  <c r="U1039" i="5"/>
  <c r="S1030" i="5"/>
  <c r="Q1030" i="5"/>
  <c r="CT331" i="1"/>
  <c r="S331" i="1" s="1"/>
  <c r="J1010" i="5" s="1"/>
  <c r="S1009" i="5"/>
  <c r="Q1009" i="5"/>
  <c r="CP329" i="1"/>
  <c r="O329" i="1" s="1"/>
  <c r="K1006" i="5"/>
  <c r="P1006" i="5"/>
  <c r="Q995" i="5"/>
  <c r="S995" i="5"/>
  <c r="E989" i="5"/>
  <c r="CT326" i="1"/>
  <c r="S326" i="1" s="1"/>
  <c r="S984" i="5"/>
  <c r="Q984" i="5"/>
  <c r="S970" i="5"/>
  <c r="Q970" i="5"/>
  <c r="E964" i="5"/>
  <c r="AB321" i="1"/>
  <c r="Q959" i="5"/>
  <c r="S959" i="5"/>
  <c r="CS320" i="1"/>
  <c r="U957" i="5"/>
  <c r="CS319" i="1"/>
  <c r="U955" i="5"/>
  <c r="R317" i="1"/>
  <c r="GK317" i="1" s="1"/>
  <c r="V939" i="5"/>
  <c r="CT315" i="1"/>
  <c r="S315" i="1" s="1"/>
  <c r="S932" i="5"/>
  <c r="Q932" i="5"/>
  <c r="K931" i="5"/>
  <c r="P931" i="5"/>
  <c r="CT313" i="1"/>
  <c r="S313" i="1" s="1"/>
  <c r="S920" i="5"/>
  <c r="Q920" i="5"/>
  <c r="CS312" i="1"/>
  <c r="U914" i="5"/>
  <c r="E914" i="5"/>
  <c r="R310" i="1"/>
  <c r="GK310" i="1" s="1"/>
  <c r="V907" i="5"/>
  <c r="S905" i="5"/>
  <c r="Q905" i="5"/>
  <c r="CT307" i="1"/>
  <c r="S307" i="1" s="1"/>
  <c r="CY307" i="1" s="1"/>
  <c r="X307" i="1" s="1"/>
  <c r="R889" i="5" s="1"/>
  <c r="S889" i="5"/>
  <c r="Q889" i="5"/>
  <c r="R306" i="1"/>
  <c r="V884" i="5"/>
  <c r="S880" i="5"/>
  <c r="Q880" i="5"/>
  <c r="R302" i="1"/>
  <c r="GK302" i="1" s="1"/>
  <c r="V864" i="5"/>
  <c r="CT300" i="1"/>
  <c r="S300" i="1" s="1"/>
  <c r="CP300" i="1" s="1"/>
  <c r="O300" i="1" s="1"/>
  <c r="Q857" i="5"/>
  <c r="S857" i="5"/>
  <c r="CT299" i="1"/>
  <c r="S299" i="1" s="1"/>
  <c r="CP299" i="1" s="1"/>
  <c r="O299" i="1" s="1"/>
  <c r="Q855" i="5"/>
  <c r="S855" i="5"/>
  <c r="CT298" i="1"/>
  <c r="S298" i="1" s="1"/>
  <c r="J846" i="5" s="1"/>
  <c r="S845" i="5"/>
  <c r="Q845" i="5"/>
  <c r="Q839" i="5"/>
  <c r="S839" i="5"/>
  <c r="E839" i="5"/>
  <c r="CS296" i="1"/>
  <c r="U834" i="5"/>
  <c r="AD295" i="1"/>
  <c r="AB295" i="1" s="1"/>
  <c r="U832" i="5"/>
  <c r="CT294" i="1"/>
  <c r="S294" i="1" s="1"/>
  <c r="S830" i="5"/>
  <c r="Q830" i="5"/>
  <c r="S814" i="5"/>
  <c r="Q814" i="5"/>
  <c r="E814" i="5"/>
  <c r="R290" i="1"/>
  <c r="GK290" i="1" s="1"/>
  <c r="V807" i="5"/>
  <c r="Q795" i="5"/>
  <c r="S795" i="5"/>
  <c r="AD287" i="1"/>
  <c r="AB287" i="1" s="1"/>
  <c r="U789" i="5"/>
  <c r="S782" i="5"/>
  <c r="Q782" i="5"/>
  <c r="R284" i="1"/>
  <c r="GK284" i="1" s="1"/>
  <c r="V780" i="5"/>
  <c r="R283" i="1"/>
  <c r="V770" i="5"/>
  <c r="J777" i="5" s="1"/>
  <c r="CS282" i="1"/>
  <c r="U764" i="5"/>
  <c r="AD281" i="1"/>
  <c r="AB281" i="1" s="1"/>
  <c r="U759" i="5"/>
  <c r="CZ278" i="1"/>
  <c r="Y278" i="1" s="1"/>
  <c r="T745" i="5" s="1"/>
  <c r="J751" i="5" s="1"/>
  <c r="J746" i="5"/>
  <c r="S745" i="5"/>
  <c r="Q745" i="5"/>
  <c r="R276" i="1"/>
  <c r="V734" i="5"/>
  <c r="CP276" i="1"/>
  <c r="O276" i="1" s="1"/>
  <c r="J738" i="5"/>
  <c r="S730" i="5"/>
  <c r="Q730" i="5"/>
  <c r="AD272" i="1"/>
  <c r="U714" i="5"/>
  <c r="S709" i="5"/>
  <c r="Q709" i="5"/>
  <c r="J705" i="5"/>
  <c r="I706" i="5" s="1"/>
  <c r="CT268" i="1"/>
  <c r="S268" i="1" s="1"/>
  <c r="J696" i="5" s="1"/>
  <c r="Q695" i="5"/>
  <c r="S695" i="5"/>
  <c r="AD265" i="1"/>
  <c r="U682" i="5"/>
  <c r="R264" i="1"/>
  <c r="GK264" i="1" s="1"/>
  <c r="V680" i="5"/>
  <c r="CP264" i="1"/>
  <c r="O264" i="1" s="1"/>
  <c r="J680" i="5"/>
  <c r="I681" i="5" s="1"/>
  <c r="E670" i="5"/>
  <c r="R262" i="1"/>
  <c r="GK262" i="1" s="1"/>
  <c r="V664" i="5"/>
  <c r="AD262" i="1"/>
  <c r="AB262" i="1" s="1"/>
  <c r="U664" i="5"/>
  <c r="AD261" i="1"/>
  <c r="U659" i="5"/>
  <c r="AQ225" i="1"/>
  <c r="CP223" i="1"/>
  <c r="O223" i="1" s="1"/>
  <c r="J648" i="5"/>
  <c r="I649" i="5" s="1"/>
  <c r="CS222" i="1"/>
  <c r="U646" i="5"/>
  <c r="CP221" i="1"/>
  <c r="O221" i="1" s="1"/>
  <c r="J640" i="5"/>
  <c r="R220" i="1"/>
  <c r="GK220" i="1" s="1"/>
  <c r="V630" i="5"/>
  <c r="CP220" i="1"/>
  <c r="O220" i="1" s="1"/>
  <c r="J630" i="5" s="1"/>
  <c r="R219" i="1"/>
  <c r="V625" i="5"/>
  <c r="J623" i="5"/>
  <c r="I624" i="5" s="1"/>
  <c r="CT217" i="1"/>
  <c r="S217" i="1" s="1"/>
  <c r="S621" i="5"/>
  <c r="Q621" i="5"/>
  <c r="R216" i="1"/>
  <c r="V611" i="5"/>
  <c r="J618" i="5" s="1"/>
  <c r="AD216" i="1"/>
  <c r="AB216" i="1" s="1"/>
  <c r="U611" i="5"/>
  <c r="CP215" i="1"/>
  <c r="O215" i="1" s="1"/>
  <c r="J605" i="5" s="1"/>
  <c r="CP214" i="1"/>
  <c r="O214" i="1" s="1"/>
  <c r="J604" i="5"/>
  <c r="R213" i="1"/>
  <c r="GK213" i="1" s="1"/>
  <c r="V598" i="5"/>
  <c r="CP213" i="1"/>
  <c r="O213" i="1" s="1"/>
  <c r="J598" i="5"/>
  <c r="I599" i="5" s="1"/>
  <c r="Q586" i="5"/>
  <c r="S586" i="5"/>
  <c r="S580" i="5"/>
  <c r="Q580" i="5"/>
  <c r="AD209" i="1"/>
  <c r="U575" i="5"/>
  <c r="S573" i="5"/>
  <c r="Q573" i="5"/>
  <c r="S571" i="5"/>
  <c r="Q571" i="5"/>
  <c r="CP204" i="1"/>
  <c r="O204" i="1" s="1"/>
  <c r="J554" i="5"/>
  <c r="CT203" i="1"/>
  <c r="S203" i="1" s="1"/>
  <c r="Q548" i="5"/>
  <c r="S548" i="5"/>
  <c r="K549" i="5"/>
  <c r="P549" i="5"/>
  <c r="CT202" i="1"/>
  <c r="S202" i="1" s="1"/>
  <c r="Q546" i="5"/>
  <c r="S546" i="5"/>
  <c r="R200" i="1"/>
  <c r="GK200" i="1" s="1"/>
  <c r="V530" i="5"/>
  <c r="CS199" i="1"/>
  <c r="U525" i="5"/>
  <c r="S523" i="5"/>
  <c r="Q523" i="5"/>
  <c r="S521" i="5"/>
  <c r="Q521" i="5"/>
  <c r="S511" i="5"/>
  <c r="Q511" i="5"/>
  <c r="K497" i="5"/>
  <c r="P497" i="5"/>
  <c r="CT191" i="1"/>
  <c r="S191" i="1" s="1"/>
  <c r="J487" i="5" s="1"/>
  <c r="Q486" i="5"/>
  <c r="S486" i="5"/>
  <c r="S475" i="5"/>
  <c r="Q475" i="5"/>
  <c r="CT185" i="1"/>
  <c r="S185" i="1" s="1"/>
  <c r="Q455" i="5"/>
  <c r="S455" i="5"/>
  <c r="GX185" i="1"/>
  <c r="E455" i="5"/>
  <c r="AD183" i="1"/>
  <c r="AB183" i="1" s="1"/>
  <c r="U448" i="5"/>
  <c r="R182" i="1"/>
  <c r="GK182" i="1" s="1"/>
  <c r="V446" i="5"/>
  <c r="CP182" i="1"/>
  <c r="O182" i="1" s="1"/>
  <c r="J446" i="5"/>
  <c r="I447" i="5" s="1"/>
  <c r="E430" i="5"/>
  <c r="J429" i="5"/>
  <c r="K424" i="5"/>
  <c r="P424" i="5"/>
  <c r="Q421" i="5"/>
  <c r="S421" i="5"/>
  <c r="CT174" i="1"/>
  <c r="S174" i="1" s="1"/>
  <c r="J401" i="5" s="1"/>
  <c r="S400" i="5"/>
  <c r="Q400" i="5"/>
  <c r="CS173" i="1"/>
  <c r="U398" i="5"/>
  <c r="CP172" i="1"/>
  <c r="O172" i="1" s="1"/>
  <c r="J396" i="5"/>
  <c r="I397" i="5" s="1"/>
  <c r="CS171" i="1"/>
  <c r="U386" i="5"/>
  <c r="AD170" i="1"/>
  <c r="AB170" i="1" s="1"/>
  <c r="U380" i="5"/>
  <c r="K365" i="5"/>
  <c r="P365" i="5"/>
  <c r="K363" i="5"/>
  <c r="P363" i="5"/>
  <c r="CT129" i="1"/>
  <c r="S129" i="1" s="1"/>
  <c r="S352" i="5"/>
  <c r="Q352" i="5"/>
  <c r="R128" i="1"/>
  <c r="GK128" i="1" s="1"/>
  <c r="V346" i="5"/>
  <c r="Q341" i="5"/>
  <c r="S341" i="5"/>
  <c r="CT127" i="1"/>
  <c r="S127" i="1" s="1"/>
  <c r="Q339" i="5"/>
  <c r="S339" i="5"/>
  <c r="S327" i="5"/>
  <c r="Q327" i="5"/>
  <c r="CT124" i="1"/>
  <c r="S124" i="1" s="1"/>
  <c r="J328" i="5" s="1"/>
  <c r="E321" i="5"/>
  <c r="R122" i="1"/>
  <c r="V316" i="5"/>
  <c r="J314" i="5"/>
  <c r="I315" i="5" s="1"/>
  <c r="CT120" i="1"/>
  <c r="S120" i="1" s="1"/>
  <c r="S312" i="5"/>
  <c r="Q312" i="5"/>
  <c r="CP120" i="1"/>
  <c r="O120" i="1" s="1"/>
  <c r="J312" i="5"/>
  <c r="I313" i="5" s="1"/>
  <c r="U302" i="5"/>
  <c r="AD119" i="1"/>
  <c r="AB119" i="1" s="1"/>
  <c r="CR119" i="1"/>
  <c r="Q119" i="1" s="1"/>
  <c r="J304" i="5" s="1"/>
  <c r="GX118" i="1"/>
  <c r="E296" i="5"/>
  <c r="S289" i="5"/>
  <c r="Q289" i="5"/>
  <c r="CY114" i="1"/>
  <c r="X114" i="1" s="1"/>
  <c r="R277" i="5" s="1"/>
  <c r="J282" i="5" s="1"/>
  <c r="J278" i="5"/>
  <c r="CP111" i="1"/>
  <c r="O111" i="1" s="1"/>
  <c r="J264" i="5"/>
  <c r="I265" i="5" s="1"/>
  <c r="U262" i="5"/>
  <c r="AD110" i="1"/>
  <c r="AB110" i="1" s="1"/>
  <c r="CR110" i="1"/>
  <c r="Q110" i="1" s="1"/>
  <c r="CP110" i="1" s="1"/>
  <c r="O110" i="1" s="1"/>
  <c r="S227" i="5"/>
  <c r="Q227" i="5"/>
  <c r="CT102" i="1"/>
  <c r="S102" i="1" s="1"/>
  <c r="S216" i="5"/>
  <c r="Q216" i="5"/>
  <c r="R101" i="1"/>
  <c r="GK101" i="1" s="1"/>
  <c r="R99" i="1"/>
  <c r="CT91" i="1"/>
  <c r="S91" i="1" s="1"/>
  <c r="CP91" i="1" s="1"/>
  <c r="O91" i="1" s="1"/>
  <c r="S164" i="5"/>
  <c r="Q164" i="5"/>
  <c r="R90" i="1"/>
  <c r="GK90" i="1" s="1"/>
  <c r="V162" i="5"/>
  <c r="CZ89" i="1"/>
  <c r="Y89" i="1" s="1"/>
  <c r="T152" i="5" s="1"/>
  <c r="J158" i="5" s="1"/>
  <c r="J153" i="5"/>
  <c r="CQ84" i="1"/>
  <c r="P84" i="1" s="1"/>
  <c r="J131" i="5" s="1"/>
  <c r="CY41" i="1"/>
  <c r="X41" i="1" s="1"/>
  <c r="R87" i="5" s="1"/>
  <c r="CZ41" i="1"/>
  <c r="Y41" i="1" s="1"/>
  <c r="T87" i="5" s="1"/>
  <c r="CZ398" i="1"/>
  <c r="Y398" i="1" s="1"/>
  <c r="T1345" i="5" s="1"/>
  <c r="J1351" i="5" s="1"/>
  <c r="J1346" i="5"/>
  <c r="S1345" i="5"/>
  <c r="Q1345" i="5"/>
  <c r="CT397" i="1"/>
  <c r="S397" i="1" s="1"/>
  <c r="S1339" i="5"/>
  <c r="Q1339" i="5"/>
  <c r="E1339" i="5"/>
  <c r="S1330" i="5"/>
  <c r="Q1330" i="5"/>
  <c r="E1314" i="5"/>
  <c r="CZ391" i="1"/>
  <c r="Y391" i="1" s="1"/>
  <c r="T1309" i="5" s="1"/>
  <c r="J1310" i="5"/>
  <c r="S1309" i="5"/>
  <c r="Q1309" i="5"/>
  <c r="CY386" i="1"/>
  <c r="X386" i="1" s="1"/>
  <c r="R1284" i="5" s="1"/>
  <c r="J1285" i="5"/>
  <c r="Q1282" i="5"/>
  <c r="S1282" i="5"/>
  <c r="Q1264" i="5"/>
  <c r="S1264" i="5"/>
  <c r="R380" i="1"/>
  <c r="GK380" i="1" s="1"/>
  <c r="V1257" i="5"/>
  <c r="R379" i="1"/>
  <c r="GK379" i="1" s="1"/>
  <c r="V1255" i="5"/>
  <c r="CP378" i="1"/>
  <c r="O378" i="1" s="1"/>
  <c r="J1249" i="5"/>
  <c r="AB378" i="1"/>
  <c r="CT377" i="1"/>
  <c r="S377" i="1" s="1"/>
  <c r="S1239" i="5"/>
  <c r="Q1239" i="5"/>
  <c r="E1239" i="5"/>
  <c r="S1232" i="5"/>
  <c r="Q1232" i="5"/>
  <c r="S1230" i="5"/>
  <c r="Q1230" i="5"/>
  <c r="Q1220" i="5"/>
  <c r="S1220" i="5"/>
  <c r="AD372" i="1"/>
  <c r="U1214" i="5"/>
  <c r="CY368" i="1"/>
  <c r="X368" i="1" s="1"/>
  <c r="R1195" i="5" s="1"/>
  <c r="J1200" i="5" s="1"/>
  <c r="J1196" i="5"/>
  <c r="R367" i="1"/>
  <c r="GK367" i="1" s="1"/>
  <c r="V1189" i="5"/>
  <c r="E1189" i="5"/>
  <c r="CR366" i="1"/>
  <c r="Q366" i="1" s="1"/>
  <c r="J1186" i="5" s="1"/>
  <c r="AD366" i="1"/>
  <c r="AB366" i="1" s="1"/>
  <c r="CT363" i="1"/>
  <c r="S363" i="1" s="1"/>
  <c r="S1170" i="5"/>
  <c r="Q1170" i="5"/>
  <c r="CS359" i="1"/>
  <c r="AD358" i="1"/>
  <c r="AB358" i="1" s="1"/>
  <c r="U1145" i="5"/>
  <c r="R358" i="1"/>
  <c r="Q1139" i="5"/>
  <c r="S1139" i="5"/>
  <c r="CT356" i="1"/>
  <c r="S356" i="1" s="1"/>
  <c r="J1135" i="5" s="1"/>
  <c r="S1134" i="5"/>
  <c r="Q1134" i="5"/>
  <c r="S1132" i="5"/>
  <c r="Q1132" i="5"/>
  <c r="S1130" i="5"/>
  <c r="Q1130" i="5"/>
  <c r="CT353" i="1"/>
  <c r="S353" i="1" s="1"/>
  <c r="J1121" i="5" s="1"/>
  <c r="CS352" i="1"/>
  <c r="CS351" i="1"/>
  <c r="CP351" i="1"/>
  <c r="O351" i="1" s="1"/>
  <c r="J1113" i="5"/>
  <c r="CY348" i="1"/>
  <c r="X348" i="1" s="1"/>
  <c r="R1095" i="5" s="1"/>
  <c r="J1100" i="5" s="1"/>
  <c r="CR348" i="1"/>
  <c r="Q348" i="1" s="1"/>
  <c r="J1097" i="5" s="1"/>
  <c r="AD348" i="1"/>
  <c r="AD347" i="1"/>
  <c r="AB347" i="1" s="1"/>
  <c r="U1089" i="5"/>
  <c r="E1089" i="5"/>
  <c r="CR345" i="1"/>
  <c r="Q345" i="1" s="1"/>
  <c r="CP345" i="1" s="1"/>
  <c r="O345" i="1" s="1"/>
  <c r="CR344" i="1"/>
  <c r="Q344" i="1" s="1"/>
  <c r="CP344" i="1" s="1"/>
  <c r="O344" i="1" s="1"/>
  <c r="CR343" i="1"/>
  <c r="Q343" i="1" s="1"/>
  <c r="J1072" i="5" s="1"/>
  <c r="CS342" i="1"/>
  <c r="AD342" i="1"/>
  <c r="AB342" i="1" s="1"/>
  <c r="AB341" i="1"/>
  <c r="CS339" i="1"/>
  <c r="P1056" i="5"/>
  <c r="K1056" i="5"/>
  <c r="AD338" i="1"/>
  <c r="AB338" i="1" s="1"/>
  <c r="U1045" i="5"/>
  <c r="CR337" i="1"/>
  <c r="Q337" i="1" s="1"/>
  <c r="AD337" i="1"/>
  <c r="AB337" i="1" s="1"/>
  <c r="CT336" i="1"/>
  <c r="S336" i="1" s="1"/>
  <c r="J1035" i="5" s="1"/>
  <c r="S1034" i="5"/>
  <c r="Q1034" i="5"/>
  <c r="S1032" i="5"/>
  <c r="Q1032" i="5"/>
  <c r="CT334" i="1"/>
  <c r="S334" i="1" s="1"/>
  <c r="CS333" i="1"/>
  <c r="AD333" i="1"/>
  <c r="AB333" i="1" s="1"/>
  <c r="E1014" i="5"/>
  <c r="AD331" i="1"/>
  <c r="AB331" i="1" s="1"/>
  <c r="U1009" i="5"/>
  <c r="CS330" i="1"/>
  <c r="AD330" i="1"/>
  <c r="AB330" i="1" s="1"/>
  <c r="S1005" i="5"/>
  <c r="Q1005" i="5"/>
  <c r="R328" i="1"/>
  <c r="AD326" i="1"/>
  <c r="AB326" i="1" s="1"/>
  <c r="U984" i="5"/>
  <c r="AB325" i="1"/>
  <c r="S980" i="5"/>
  <c r="Q980" i="5"/>
  <c r="CS323" i="1"/>
  <c r="U970" i="5"/>
  <c r="Q322" i="1"/>
  <c r="T322" i="1"/>
  <c r="AB322" i="1"/>
  <c r="CT321" i="1"/>
  <c r="S321" i="1" s="1"/>
  <c r="J960" i="5" s="1"/>
  <c r="CT318" i="1"/>
  <c r="S318" i="1" s="1"/>
  <c r="S945" i="5"/>
  <c r="Q945" i="5"/>
  <c r="AB316" i="1"/>
  <c r="AD315" i="1"/>
  <c r="AB315" i="1" s="1"/>
  <c r="U932" i="5"/>
  <c r="R314" i="1"/>
  <c r="GK314" i="1" s="1"/>
  <c r="V930" i="5"/>
  <c r="AD313" i="1"/>
  <c r="AB313" i="1" s="1"/>
  <c r="U920" i="5"/>
  <c r="GX312" i="1"/>
  <c r="S312" i="1"/>
  <c r="U312" i="1"/>
  <c r="AD312" i="1"/>
  <c r="AB312" i="1" s="1"/>
  <c r="CT311" i="1"/>
  <c r="S311" i="1" s="1"/>
  <c r="S909" i="5"/>
  <c r="Q909" i="5"/>
  <c r="K908" i="5"/>
  <c r="P908" i="5"/>
  <c r="R309" i="1"/>
  <c r="GK309" i="1" s="1"/>
  <c r="Q895" i="5"/>
  <c r="S895" i="5"/>
  <c r="AB306" i="1"/>
  <c r="P883" i="5"/>
  <c r="K883" i="5"/>
  <c r="AB305" i="1"/>
  <c r="CT304" i="1"/>
  <c r="S304" i="1" s="1"/>
  <c r="CP304" i="1" s="1"/>
  <c r="O304" i="1" s="1"/>
  <c r="CS304" i="1"/>
  <c r="U880" i="5"/>
  <c r="AB303" i="1"/>
  <c r="E864" i="5"/>
  <c r="Q859" i="5"/>
  <c r="S859" i="5"/>
  <c r="AD300" i="1"/>
  <c r="AB300" i="1" s="1"/>
  <c r="U857" i="5"/>
  <c r="AD299" i="1"/>
  <c r="AB299" i="1" s="1"/>
  <c r="U855" i="5"/>
  <c r="AD298" i="1"/>
  <c r="AB298" i="1" s="1"/>
  <c r="U845" i="5"/>
  <c r="GX297" i="1"/>
  <c r="CT297" i="1"/>
  <c r="S297" i="1" s="1"/>
  <c r="U839" i="5"/>
  <c r="CR296" i="1"/>
  <c r="Q296" i="1" s="1"/>
  <c r="J836" i="5" s="1"/>
  <c r="AD296" i="1"/>
  <c r="AB296" i="1" s="1"/>
  <c r="CS295" i="1"/>
  <c r="P833" i="5"/>
  <c r="K833" i="5"/>
  <c r="AD294" i="1"/>
  <c r="AB294" i="1" s="1"/>
  <c r="U830" i="5"/>
  <c r="CT293" i="1"/>
  <c r="S293" i="1" s="1"/>
  <c r="J821" i="5" s="1"/>
  <c r="S820" i="5"/>
  <c r="Q820" i="5"/>
  <c r="CT292" i="1"/>
  <c r="S292" i="1" s="1"/>
  <c r="V292" i="1"/>
  <c r="CS292" i="1"/>
  <c r="U814" i="5"/>
  <c r="AB290" i="1"/>
  <c r="S805" i="5"/>
  <c r="Q805" i="5"/>
  <c r="CT288" i="1"/>
  <c r="S288" i="1" s="1"/>
  <c r="J796" i="5" s="1"/>
  <c r="CR287" i="1"/>
  <c r="Q287" i="1" s="1"/>
  <c r="CP287" i="1" s="1"/>
  <c r="O287" i="1" s="1"/>
  <c r="J789" i="5" s="1"/>
  <c r="CT286" i="1"/>
  <c r="S286" i="1" s="1"/>
  <c r="J785" i="5" s="1"/>
  <c r="S784" i="5"/>
  <c r="Q784" i="5"/>
  <c r="CT285" i="1"/>
  <c r="S285" i="1" s="1"/>
  <c r="CS285" i="1"/>
  <c r="U782" i="5"/>
  <c r="S780" i="5"/>
  <c r="Q780" i="5"/>
  <c r="S770" i="5"/>
  <c r="Q770" i="5"/>
  <c r="CR282" i="1"/>
  <c r="Q282" i="1" s="1"/>
  <c r="CP282" i="1" s="1"/>
  <c r="O282" i="1" s="1"/>
  <c r="AD282" i="1"/>
  <c r="CS281" i="1"/>
  <c r="K758" i="5"/>
  <c r="P758" i="5"/>
  <c r="CP279" i="1"/>
  <c r="O279" i="1" s="1"/>
  <c r="J755" i="5"/>
  <c r="I756" i="5" s="1"/>
  <c r="R278" i="1"/>
  <c r="V745" i="5"/>
  <c r="J752" i="5" s="1"/>
  <c r="E739" i="5"/>
  <c r="CT274" i="1"/>
  <c r="S274" i="1" s="1"/>
  <c r="CS274" i="1"/>
  <c r="U730" i="5"/>
  <c r="CS272" i="1"/>
  <c r="R271" i="1"/>
  <c r="V709" i="5"/>
  <c r="CT269" i="1"/>
  <c r="S269" i="1" s="1"/>
  <c r="CP269" i="1" s="1"/>
  <c r="O269" i="1" s="1"/>
  <c r="S705" i="5"/>
  <c r="Q705" i="5"/>
  <c r="R268" i="1"/>
  <c r="V695" i="5"/>
  <c r="J702" i="5" s="1"/>
  <c r="AD268" i="1"/>
  <c r="AB268" i="1" s="1"/>
  <c r="U695" i="5"/>
  <c r="AB267" i="1"/>
  <c r="CS265" i="1"/>
  <c r="P683" i="5"/>
  <c r="K683" i="5"/>
  <c r="GX263" i="1"/>
  <c r="U263" i="1"/>
  <c r="K678" i="5" s="1"/>
  <c r="S670" i="5"/>
  <c r="Q670" i="5"/>
  <c r="CR262" i="1"/>
  <c r="Q262" i="1" s="1"/>
  <c r="CS261" i="1"/>
  <c r="G166" i="1"/>
  <c r="A651" i="5"/>
  <c r="Q648" i="5"/>
  <c r="S648" i="5"/>
  <c r="CR222" i="1"/>
  <c r="Q222" i="1" s="1"/>
  <c r="S636" i="5"/>
  <c r="Q636" i="5"/>
  <c r="E630" i="5"/>
  <c r="CR219" i="1"/>
  <c r="Q219" i="1" s="1"/>
  <c r="J627" i="5" s="1"/>
  <c r="AD219" i="1"/>
  <c r="AB219" i="1" s="1"/>
  <c r="CT218" i="1"/>
  <c r="S218" i="1" s="1"/>
  <c r="CP218" i="1" s="1"/>
  <c r="O218" i="1" s="1"/>
  <c r="S623" i="5"/>
  <c r="Q623" i="5"/>
  <c r="R217" i="1"/>
  <c r="GK217" i="1" s="1"/>
  <c r="V621" i="5"/>
  <c r="AD217" i="1"/>
  <c r="AB217" i="1" s="1"/>
  <c r="U621" i="5"/>
  <c r="CR216" i="1"/>
  <c r="Q216" i="1" s="1"/>
  <c r="J613" i="5" s="1"/>
  <c r="S605" i="5"/>
  <c r="Q605" i="5"/>
  <c r="E605" i="5"/>
  <c r="S600" i="5"/>
  <c r="Q600" i="5"/>
  <c r="S596" i="5"/>
  <c r="Q596" i="5"/>
  <c r="CT211" i="1"/>
  <c r="S211" i="1" s="1"/>
  <c r="J587" i="5" s="1"/>
  <c r="AD211" i="1"/>
  <c r="U586" i="5"/>
  <c r="CT210" i="1"/>
  <c r="S210" i="1" s="1"/>
  <c r="CS210" i="1"/>
  <c r="U580" i="5"/>
  <c r="CS209" i="1"/>
  <c r="CT208" i="1"/>
  <c r="S208" i="1" s="1"/>
  <c r="CS208" i="1"/>
  <c r="U573" i="5"/>
  <c r="CT207" i="1"/>
  <c r="S207" i="1" s="1"/>
  <c r="CS207" i="1"/>
  <c r="U571" i="5"/>
  <c r="R205" i="1"/>
  <c r="GK205" i="1" s="1"/>
  <c r="V555" i="5"/>
  <c r="E555" i="5"/>
  <c r="Q550" i="5"/>
  <c r="S550" i="5"/>
  <c r="R203" i="1"/>
  <c r="GK203" i="1" s="1"/>
  <c r="V548" i="5"/>
  <c r="AD202" i="1"/>
  <c r="AB202" i="1" s="1"/>
  <c r="U546" i="5"/>
  <c r="CT201" i="1"/>
  <c r="S201" i="1" s="1"/>
  <c r="S536" i="5"/>
  <c r="Q536" i="5"/>
  <c r="GK201" i="1"/>
  <c r="J539" i="5"/>
  <c r="CR200" i="1"/>
  <c r="Q200" i="1" s="1"/>
  <c r="AD200" i="1"/>
  <c r="AB200" i="1" s="1"/>
  <c r="CR199" i="1"/>
  <c r="Q199" i="1" s="1"/>
  <c r="J527" i="5" s="1"/>
  <c r="CT198" i="1"/>
  <c r="S198" i="1" s="1"/>
  <c r="AD198" i="1"/>
  <c r="U523" i="5"/>
  <c r="AD197" i="1"/>
  <c r="U521" i="5"/>
  <c r="AD196" i="1"/>
  <c r="U511" i="5"/>
  <c r="E505" i="5"/>
  <c r="CT194" i="1"/>
  <c r="S194" i="1" s="1"/>
  <c r="J501" i="5" s="1"/>
  <c r="S500" i="5"/>
  <c r="Q500" i="5"/>
  <c r="K499" i="5"/>
  <c r="P499" i="5"/>
  <c r="AB192" i="1"/>
  <c r="S496" i="5"/>
  <c r="Q496" i="5"/>
  <c r="R191" i="1"/>
  <c r="V486" i="5"/>
  <c r="J493" i="5" s="1"/>
  <c r="CP190" i="1"/>
  <c r="O190" i="1" s="1"/>
  <c r="J480" i="5" s="1"/>
  <c r="AD189" i="1"/>
  <c r="U475" i="5"/>
  <c r="CT186" i="1"/>
  <c r="S186" i="1" s="1"/>
  <c r="Q461" i="5"/>
  <c r="S461" i="5"/>
  <c r="R185" i="1"/>
  <c r="GK185" i="1" s="1"/>
  <c r="V455" i="5"/>
  <c r="U455" i="5"/>
  <c r="CP184" i="1"/>
  <c r="O184" i="1" s="1"/>
  <c r="J454" i="5"/>
  <c r="CS183" i="1"/>
  <c r="P449" i="5"/>
  <c r="K449" i="5"/>
  <c r="S436" i="5"/>
  <c r="Q436" i="5"/>
  <c r="S430" i="5"/>
  <c r="Q430" i="5"/>
  <c r="CT179" i="1"/>
  <c r="S179" i="1" s="1"/>
  <c r="J426" i="5" s="1"/>
  <c r="Q425" i="5"/>
  <c r="S425" i="5"/>
  <c r="Q423" i="5"/>
  <c r="S423" i="5"/>
  <c r="CT177" i="1"/>
  <c r="S177" i="1" s="1"/>
  <c r="CS176" i="1"/>
  <c r="AD176" i="1"/>
  <c r="E405" i="5"/>
  <c r="AD174" i="1"/>
  <c r="AB174" i="1" s="1"/>
  <c r="U400" i="5"/>
  <c r="CR173" i="1"/>
  <c r="Q173" i="1" s="1"/>
  <c r="AD173" i="1"/>
  <c r="AB173" i="1" s="1"/>
  <c r="S396" i="5"/>
  <c r="Q396" i="5"/>
  <c r="CR171" i="1"/>
  <c r="Q171" i="1" s="1"/>
  <c r="J388" i="5" s="1"/>
  <c r="AD171" i="1"/>
  <c r="AB171" i="1" s="1"/>
  <c r="CS170" i="1"/>
  <c r="CS169" i="1"/>
  <c r="AD169" i="1"/>
  <c r="G79" i="1"/>
  <c r="A367" i="5"/>
  <c r="CT131" i="1"/>
  <c r="S131" i="1" s="1"/>
  <c r="S364" i="5"/>
  <c r="Q364" i="5"/>
  <c r="CT130" i="1"/>
  <c r="S130" i="1" s="1"/>
  <c r="S362" i="5"/>
  <c r="Q362" i="5"/>
  <c r="AD129" i="1"/>
  <c r="AB129" i="1" s="1"/>
  <c r="U352" i="5"/>
  <c r="CR129" i="1"/>
  <c r="Q129" i="1" s="1"/>
  <c r="J354" i="5" s="1"/>
  <c r="S346" i="5"/>
  <c r="Q346" i="5"/>
  <c r="E346" i="5"/>
  <c r="CS127" i="1"/>
  <c r="U341" i="5"/>
  <c r="AD126" i="1"/>
  <c r="U339" i="5"/>
  <c r="GX123" i="1"/>
  <c r="Q321" i="5"/>
  <c r="S321" i="5"/>
  <c r="CR122" i="1"/>
  <c r="Q122" i="1" s="1"/>
  <c r="J318" i="5" s="1"/>
  <c r="AD122" i="1"/>
  <c r="R120" i="1"/>
  <c r="GK120" i="1" s="1"/>
  <c r="V312" i="5"/>
  <c r="CS119" i="1"/>
  <c r="CT118" i="1"/>
  <c r="S296" i="5"/>
  <c r="Q296" i="5"/>
  <c r="Q277" i="5"/>
  <c r="S277" i="5"/>
  <c r="GK112" i="1"/>
  <c r="J269" i="5"/>
  <c r="CS110" i="1"/>
  <c r="J256" i="5"/>
  <c r="V108" i="1"/>
  <c r="E246" i="5"/>
  <c r="CY107" i="1"/>
  <c r="X107" i="1" s="1"/>
  <c r="R241" i="5" s="1"/>
  <c r="J242" i="5"/>
  <c r="Q239" i="5"/>
  <c r="S239" i="5"/>
  <c r="R102" i="1"/>
  <c r="V216" i="5"/>
  <c r="CR101" i="1"/>
  <c r="Q101" i="1" s="1"/>
  <c r="AD101" i="1"/>
  <c r="AB101" i="1" s="1"/>
  <c r="K215" i="5"/>
  <c r="P215" i="5"/>
  <c r="R100" i="1"/>
  <c r="GK100" i="1" s="1"/>
  <c r="V212" i="5"/>
  <c r="CR99" i="1"/>
  <c r="Q99" i="1" s="1"/>
  <c r="J204" i="5" s="1"/>
  <c r="AD99" i="1"/>
  <c r="E196" i="5"/>
  <c r="CT92" i="1"/>
  <c r="S92" i="1" s="1"/>
  <c r="J167" i="5" s="1"/>
  <c r="S166" i="5"/>
  <c r="Q166" i="5"/>
  <c r="CR90" i="1"/>
  <c r="Q90" i="1" s="1"/>
  <c r="AD90" i="1"/>
  <c r="CY89" i="1"/>
  <c r="X89" i="1" s="1"/>
  <c r="R152" i="5" s="1"/>
  <c r="J157" i="5" s="1"/>
  <c r="S146" i="5"/>
  <c r="Q146" i="5"/>
  <c r="E146" i="5"/>
  <c r="U139" i="5"/>
  <c r="AD86" i="1"/>
  <c r="AB86" i="1" s="1"/>
  <c r="CR86" i="1"/>
  <c r="Q86" i="1" s="1"/>
  <c r="R84" i="1"/>
  <c r="V127" i="5"/>
  <c r="J134" i="5" s="1"/>
  <c r="CT83" i="1"/>
  <c r="S83" i="1" s="1"/>
  <c r="S121" i="5"/>
  <c r="Q121" i="5"/>
  <c r="CT84" i="1"/>
  <c r="S84" i="1" s="1"/>
  <c r="Q127" i="5"/>
  <c r="S127" i="5"/>
  <c r="Q105" i="5"/>
  <c r="S105" i="5"/>
  <c r="S103" i="5"/>
  <c r="Q103" i="5"/>
  <c r="R42" i="1"/>
  <c r="V93" i="5"/>
  <c r="J100" i="5" s="1"/>
  <c r="CS41" i="1"/>
  <c r="U87" i="5"/>
  <c r="E87" i="5"/>
  <c r="CT40" i="1"/>
  <c r="S40" i="1" s="1"/>
  <c r="S82" i="5"/>
  <c r="Q82" i="5"/>
  <c r="AB38" i="1"/>
  <c r="S78" i="5"/>
  <c r="Q78" i="5"/>
  <c r="CR37" i="1"/>
  <c r="Q37" i="1" s="1"/>
  <c r="J70" i="5" s="1"/>
  <c r="S62" i="5"/>
  <c r="Q62" i="5"/>
  <c r="E62" i="5"/>
  <c r="AB35" i="1"/>
  <c r="CT32" i="1"/>
  <c r="S32" i="1" s="1"/>
  <c r="S43" i="5"/>
  <c r="Q43" i="5"/>
  <c r="AB31" i="1"/>
  <c r="GX31" i="1"/>
  <c r="E37" i="5"/>
  <c r="K140" i="5"/>
  <c r="P79" i="5"/>
  <c r="CT86" i="1"/>
  <c r="S86" i="1" s="1"/>
  <c r="Q139" i="5"/>
  <c r="S139" i="5"/>
  <c r="CT85" i="1"/>
  <c r="S85" i="1" s="1"/>
  <c r="S137" i="5"/>
  <c r="Q137" i="5"/>
  <c r="AD84" i="1"/>
  <c r="AB84" i="1" s="1"/>
  <c r="U127" i="5"/>
  <c r="G26" i="1"/>
  <c r="A108" i="5"/>
  <c r="AD44" i="1"/>
  <c r="U105" i="5"/>
  <c r="AD43" i="1"/>
  <c r="U103" i="5"/>
  <c r="CC46" i="1"/>
  <c r="CS39" i="1"/>
  <c r="AD39" i="1"/>
  <c r="CT38" i="1"/>
  <c r="S38" i="1" s="1"/>
  <c r="R38" i="1"/>
  <c r="GK38" i="1" s="1"/>
  <c r="S68" i="5"/>
  <c r="Q68" i="5"/>
  <c r="V36" i="1"/>
  <c r="U62" i="5"/>
  <c r="CT33" i="1"/>
  <c r="S33" i="1" s="1"/>
  <c r="Q53" i="5"/>
  <c r="S53" i="5"/>
  <c r="R32" i="1"/>
  <c r="V43" i="5"/>
  <c r="J50" i="5" s="1"/>
  <c r="S32" i="5"/>
  <c r="Q32" i="5"/>
  <c r="R44" i="1"/>
  <c r="GK44" i="1" s="1"/>
  <c r="V105" i="5"/>
  <c r="R43" i="1"/>
  <c r="GK43" i="1" s="1"/>
  <c r="V103" i="5"/>
  <c r="Q93" i="5"/>
  <c r="S93" i="5"/>
  <c r="R40" i="1"/>
  <c r="V82" i="5"/>
  <c r="CT35" i="1"/>
  <c r="S35" i="1" s="1"/>
  <c r="CP35" i="1" s="1"/>
  <c r="O35" i="1" s="1"/>
  <c r="S57" i="5"/>
  <c r="Q57" i="5"/>
  <c r="CT34" i="1"/>
  <c r="S34" i="1" s="1"/>
  <c r="S55" i="5"/>
  <c r="Q55" i="5"/>
  <c r="R33" i="1"/>
  <c r="GK33" i="1" s="1"/>
  <c r="V53" i="5"/>
  <c r="CT31" i="1"/>
  <c r="Q37" i="5"/>
  <c r="S37" i="5"/>
  <c r="K138" i="5"/>
  <c r="T128" i="1"/>
  <c r="AB128" i="1"/>
  <c r="Q337" i="5"/>
  <c r="S337" i="5"/>
  <c r="U123" i="1"/>
  <c r="CT121" i="1"/>
  <c r="S121" i="1" s="1"/>
  <c r="CP121" i="1" s="1"/>
  <c r="O121" i="1" s="1"/>
  <c r="S314" i="5"/>
  <c r="Q314" i="5"/>
  <c r="U118" i="1"/>
  <c r="S291" i="5"/>
  <c r="Q291" i="5"/>
  <c r="S287" i="5"/>
  <c r="Q287" i="5"/>
  <c r="V113" i="1"/>
  <c r="AD113" i="1"/>
  <c r="U271" i="5"/>
  <c r="CT112" i="1"/>
  <c r="S112" i="1" s="1"/>
  <c r="J267" i="5" s="1"/>
  <c r="S266" i="5"/>
  <c r="Q266" i="5"/>
  <c r="R111" i="1"/>
  <c r="GK111" i="1" s="1"/>
  <c r="V264" i="5"/>
  <c r="CT109" i="1"/>
  <c r="S109" i="1" s="1"/>
  <c r="CP109" i="1" s="1"/>
  <c r="O109" i="1" s="1"/>
  <c r="S252" i="5"/>
  <c r="Q252" i="5"/>
  <c r="U108" i="1"/>
  <c r="Q241" i="5"/>
  <c r="S241" i="5"/>
  <c r="Q237" i="5"/>
  <c r="S237" i="5"/>
  <c r="E221" i="5"/>
  <c r="CP102" i="1"/>
  <c r="O102" i="1" s="1"/>
  <c r="J220" i="5"/>
  <c r="CT100" i="1"/>
  <c r="S100" i="1" s="1"/>
  <c r="S212" i="5"/>
  <c r="Q212" i="5"/>
  <c r="CP99" i="1"/>
  <c r="O99" i="1" s="1"/>
  <c r="J206" i="5"/>
  <c r="CT98" i="1"/>
  <c r="S196" i="5"/>
  <c r="Q196" i="5"/>
  <c r="S189" i="5"/>
  <c r="Q189" i="5"/>
  <c r="S187" i="5"/>
  <c r="Q187" i="5"/>
  <c r="Q177" i="5"/>
  <c r="S177" i="5"/>
  <c r="R91" i="1"/>
  <c r="GK91" i="1" s="1"/>
  <c r="V164" i="5"/>
  <c r="CT90" i="1"/>
  <c r="S90" i="1" s="1"/>
  <c r="S162" i="5"/>
  <c r="Q162" i="5"/>
  <c r="V88" i="1"/>
  <c r="U146" i="5"/>
  <c r="Q141" i="5"/>
  <c r="S141" i="5"/>
  <c r="R83" i="1"/>
  <c r="GK83" i="1" s="1"/>
  <c r="V121" i="5"/>
  <c r="GX83" i="1"/>
  <c r="E121" i="5"/>
  <c r="S116" i="5"/>
  <c r="Q116" i="5"/>
  <c r="CR44" i="1"/>
  <c r="Q44" i="1" s="1"/>
  <c r="CR43" i="1"/>
  <c r="Q43" i="1" s="1"/>
  <c r="CT42" i="1"/>
  <c r="S42" i="1" s="1"/>
  <c r="J94" i="5" s="1"/>
  <c r="AD42" i="1"/>
  <c r="U93" i="5"/>
  <c r="W41" i="1"/>
  <c r="S87" i="5"/>
  <c r="Q87" i="5"/>
  <c r="S80" i="5"/>
  <c r="Q80" i="5"/>
  <c r="CR38" i="1"/>
  <c r="Q38" i="1" s="1"/>
  <c r="CP38" i="1" s="1"/>
  <c r="O38" i="1" s="1"/>
  <c r="CS37" i="1"/>
  <c r="AD37" i="1"/>
  <c r="CT36" i="1"/>
  <c r="S36" i="1" s="1"/>
  <c r="T36" i="1"/>
  <c r="R35" i="1"/>
  <c r="V57" i="5"/>
  <c r="CR33" i="1"/>
  <c r="Q33" i="1" s="1"/>
  <c r="AD33" i="1"/>
  <c r="AB33" i="1" s="1"/>
  <c r="R31" i="1"/>
  <c r="GK31" i="1" s="1"/>
  <c r="V37" i="5"/>
  <c r="U37" i="5"/>
  <c r="P81" i="5"/>
  <c r="CP837" i="1"/>
  <c r="O837" i="1" s="1"/>
  <c r="CC786" i="1"/>
  <c r="AT845" i="1"/>
  <c r="CY833" i="1"/>
  <c r="X833" i="1" s="1"/>
  <c r="R2818" i="5" s="1"/>
  <c r="CZ833" i="1"/>
  <c r="Y833" i="1" s="1"/>
  <c r="T2818" i="5" s="1"/>
  <c r="CY829" i="1"/>
  <c r="X829" i="1" s="1"/>
  <c r="R2795" i="5" s="1"/>
  <c r="CZ829" i="1"/>
  <c r="Y829" i="1" s="1"/>
  <c r="T2795" i="5" s="1"/>
  <c r="CZ826" i="1"/>
  <c r="Y826" i="1" s="1"/>
  <c r="T2781" i="5" s="1"/>
  <c r="J2787" i="5" s="1"/>
  <c r="CY826" i="1"/>
  <c r="X826" i="1" s="1"/>
  <c r="R2781" i="5" s="1"/>
  <c r="J2786" i="5" s="1"/>
  <c r="CY789" i="1"/>
  <c r="X789" i="1" s="1"/>
  <c r="R2595" i="5" s="1"/>
  <c r="CZ789" i="1"/>
  <c r="Y789" i="1" s="1"/>
  <c r="T2595" i="5" s="1"/>
  <c r="J2602" i="5" s="1"/>
  <c r="CY750" i="1"/>
  <c r="X750" i="1" s="1"/>
  <c r="R2582" i="5" s="1"/>
  <c r="CZ750" i="1"/>
  <c r="Y750" i="1" s="1"/>
  <c r="T2582" i="5" s="1"/>
  <c r="CY599" i="1"/>
  <c r="X599" i="1" s="1"/>
  <c r="R2000" i="5" s="1"/>
  <c r="CZ599" i="1"/>
  <c r="Y599" i="1" s="1"/>
  <c r="T2000" i="5" s="1"/>
  <c r="CY843" i="1"/>
  <c r="X843" i="1" s="1"/>
  <c r="R2868" i="5" s="1"/>
  <c r="CZ843" i="1"/>
  <c r="Y843" i="1" s="1"/>
  <c r="T2868" i="5" s="1"/>
  <c r="CP842" i="1"/>
  <c r="O842" i="1" s="1"/>
  <c r="CP836" i="1"/>
  <c r="O836" i="1" s="1"/>
  <c r="CP840" i="1"/>
  <c r="O840" i="1" s="1"/>
  <c r="J2850" i="5" s="1"/>
  <c r="CZ838" i="1"/>
  <c r="Y838" i="1" s="1"/>
  <c r="T2843" i="5" s="1"/>
  <c r="CY838" i="1"/>
  <c r="X838" i="1" s="1"/>
  <c r="R2843" i="5" s="1"/>
  <c r="CZ837" i="1"/>
  <c r="Y837" i="1" s="1"/>
  <c r="T2841" i="5" s="1"/>
  <c r="CY837" i="1"/>
  <c r="X837" i="1" s="1"/>
  <c r="R2841" i="5" s="1"/>
  <c r="CZ836" i="1"/>
  <c r="Y836" i="1" s="1"/>
  <c r="T2831" i="5" s="1"/>
  <c r="J2837" i="5" s="1"/>
  <c r="CY836" i="1"/>
  <c r="X836" i="1" s="1"/>
  <c r="R2831" i="5" s="1"/>
  <c r="J2836" i="5" s="1"/>
  <c r="CY834" i="1"/>
  <c r="X834" i="1" s="1"/>
  <c r="R2820" i="5" s="1"/>
  <c r="CZ834" i="1"/>
  <c r="Y834" i="1" s="1"/>
  <c r="T2820" i="5" s="1"/>
  <c r="CP831" i="1"/>
  <c r="O831" i="1" s="1"/>
  <c r="CP830" i="1"/>
  <c r="O830" i="1" s="1"/>
  <c r="J2800" i="5" s="1"/>
  <c r="CZ827" i="1"/>
  <c r="Y827" i="1" s="1"/>
  <c r="T2791" i="5" s="1"/>
  <c r="CY827" i="1"/>
  <c r="X827" i="1" s="1"/>
  <c r="R2791" i="5" s="1"/>
  <c r="CY818" i="1"/>
  <c r="X818" i="1" s="1"/>
  <c r="R2743" i="5" s="1"/>
  <c r="CZ818" i="1"/>
  <c r="Y818" i="1" s="1"/>
  <c r="T2743" i="5" s="1"/>
  <c r="CY815" i="1"/>
  <c r="X815" i="1" s="1"/>
  <c r="R2725" i="5" s="1"/>
  <c r="CZ815" i="1"/>
  <c r="Y815" i="1" s="1"/>
  <c r="T2725" i="5" s="1"/>
  <c r="CY798" i="1"/>
  <c r="X798" i="1" s="1"/>
  <c r="R2643" i="5" s="1"/>
  <c r="CZ798" i="1"/>
  <c r="Y798" i="1" s="1"/>
  <c r="T2643" i="5" s="1"/>
  <c r="AG845" i="1"/>
  <c r="CY751" i="1"/>
  <c r="X751" i="1" s="1"/>
  <c r="R2584" i="5" s="1"/>
  <c r="CZ751" i="1"/>
  <c r="Y751" i="1" s="1"/>
  <c r="T2584" i="5" s="1"/>
  <c r="CY715" i="1"/>
  <c r="X715" i="1" s="1"/>
  <c r="R2407" i="5" s="1"/>
  <c r="CZ715" i="1"/>
  <c r="Y715" i="1" s="1"/>
  <c r="T2407" i="5" s="1"/>
  <c r="CY617" i="1"/>
  <c r="X617" i="1" s="1"/>
  <c r="R2088" i="5" s="1"/>
  <c r="J2093" i="5" s="1"/>
  <c r="CZ617" i="1"/>
  <c r="Y617" i="1" s="1"/>
  <c r="T2088" i="5" s="1"/>
  <c r="J2094" i="5" s="1"/>
  <c r="CY841" i="1"/>
  <c r="X841" i="1" s="1"/>
  <c r="R2856" i="5" s="1"/>
  <c r="J2861" i="5" s="1"/>
  <c r="CZ841" i="1"/>
  <c r="Y841" i="1" s="1"/>
  <c r="T2856" i="5" s="1"/>
  <c r="J2862" i="5" s="1"/>
  <c r="CP838" i="1"/>
  <c r="O838" i="1" s="1"/>
  <c r="CP843" i="1"/>
  <c r="O843" i="1" s="1"/>
  <c r="CZ842" i="1"/>
  <c r="Y842" i="1" s="1"/>
  <c r="T2866" i="5" s="1"/>
  <c r="CY842" i="1"/>
  <c r="X842" i="1" s="1"/>
  <c r="R2866" i="5" s="1"/>
  <c r="CP841" i="1"/>
  <c r="O841" i="1" s="1"/>
  <c r="CZ835" i="1"/>
  <c r="Y835" i="1" s="1"/>
  <c r="T2825" i="5" s="1"/>
  <c r="CY835" i="1"/>
  <c r="X835" i="1" s="1"/>
  <c r="R2825" i="5" s="1"/>
  <c r="CP833" i="1"/>
  <c r="O833" i="1" s="1"/>
  <c r="CY832" i="1"/>
  <c r="X832" i="1" s="1"/>
  <c r="CZ832" i="1"/>
  <c r="Y832" i="1" s="1"/>
  <c r="T2816" i="5" s="1"/>
  <c r="CP828" i="1"/>
  <c r="O828" i="1" s="1"/>
  <c r="CY825" i="1"/>
  <c r="X825" i="1" s="1"/>
  <c r="R2775" i="5" s="1"/>
  <c r="CZ825" i="1"/>
  <c r="Y825" i="1" s="1"/>
  <c r="T2775" i="5" s="1"/>
  <c r="BY786" i="1"/>
  <c r="CI845" i="1"/>
  <c r="AP845" i="1"/>
  <c r="CY819" i="1"/>
  <c r="X819" i="1" s="1"/>
  <c r="R2745" i="5" s="1"/>
  <c r="CZ819" i="1"/>
  <c r="Y819" i="1" s="1"/>
  <c r="T2745" i="5" s="1"/>
  <c r="CY816" i="1"/>
  <c r="X816" i="1" s="1"/>
  <c r="R2731" i="5" s="1"/>
  <c r="J2736" i="5" s="1"/>
  <c r="CZ816" i="1"/>
  <c r="Y816" i="1" s="1"/>
  <c r="T2731" i="5" s="1"/>
  <c r="J2737" i="5" s="1"/>
  <c r="CY797" i="1"/>
  <c r="X797" i="1" s="1"/>
  <c r="R2641" i="5" s="1"/>
  <c r="CZ797" i="1"/>
  <c r="Y797" i="1" s="1"/>
  <c r="T2641" i="5" s="1"/>
  <c r="CY795" i="1"/>
  <c r="X795" i="1" s="1"/>
  <c r="R2625" i="5" s="1"/>
  <c r="CZ795" i="1"/>
  <c r="Y795" i="1" s="1"/>
  <c r="T2625" i="5" s="1"/>
  <c r="BZ694" i="1"/>
  <c r="AQ753" i="1"/>
  <c r="CY618" i="1"/>
  <c r="X618" i="1" s="1"/>
  <c r="R2098" i="5" s="1"/>
  <c r="CZ618" i="1"/>
  <c r="Y618" i="1" s="1"/>
  <c r="T2098" i="5" s="1"/>
  <c r="CY597" i="1"/>
  <c r="X597" i="1" s="1"/>
  <c r="R1988" i="5" s="1"/>
  <c r="J1993" i="5" s="1"/>
  <c r="CZ597" i="1"/>
  <c r="Y597" i="1" s="1"/>
  <c r="T1988" i="5" s="1"/>
  <c r="J1994" i="5" s="1"/>
  <c r="CY840" i="1"/>
  <c r="X840" i="1" s="1"/>
  <c r="R2850" i="5" s="1"/>
  <c r="CZ840" i="1"/>
  <c r="Y840" i="1" s="1"/>
  <c r="T2850" i="5" s="1"/>
  <c r="CZ839" i="1"/>
  <c r="Y839" i="1" s="1"/>
  <c r="T2845" i="5" s="1"/>
  <c r="CY839" i="1"/>
  <c r="X839" i="1" s="1"/>
  <c r="R2845" i="5" s="1"/>
  <c r="CY831" i="1"/>
  <c r="X831" i="1" s="1"/>
  <c r="R2806" i="5" s="1"/>
  <c r="J2811" i="5" s="1"/>
  <c r="CZ831" i="1"/>
  <c r="Y831" i="1" s="1"/>
  <c r="T2806" i="5" s="1"/>
  <c r="J2812" i="5" s="1"/>
  <c r="BZ786" i="1"/>
  <c r="CG845" i="1"/>
  <c r="AQ845" i="1"/>
  <c r="CY830" i="1"/>
  <c r="X830" i="1" s="1"/>
  <c r="R2800" i="5" s="1"/>
  <c r="CZ830" i="1"/>
  <c r="Y830" i="1" s="1"/>
  <c r="T2800" i="5" s="1"/>
  <c r="CZ828" i="1"/>
  <c r="Y828" i="1" s="1"/>
  <c r="T2793" i="5" s="1"/>
  <c r="CY828" i="1"/>
  <c r="X828" i="1" s="1"/>
  <c r="R2793" i="5" s="1"/>
  <c r="CP826" i="1"/>
  <c r="O826" i="1" s="1"/>
  <c r="CY807" i="1"/>
  <c r="X807" i="1" s="1"/>
  <c r="R2691" i="5" s="1"/>
  <c r="CZ807" i="1"/>
  <c r="Y807" i="1" s="1"/>
  <c r="T2691" i="5" s="1"/>
  <c r="CY796" i="1"/>
  <c r="X796" i="1" s="1"/>
  <c r="R2631" i="5" s="1"/>
  <c r="J2636" i="5" s="1"/>
  <c r="CZ796" i="1"/>
  <c r="Y796" i="1" s="1"/>
  <c r="T2631" i="5" s="1"/>
  <c r="J2637" i="5" s="1"/>
  <c r="AI845" i="1"/>
  <c r="CY716" i="1"/>
  <c r="X716" i="1" s="1"/>
  <c r="R2409" i="5" s="1"/>
  <c r="CZ716" i="1"/>
  <c r="Y716" i="1" s="1"/>
  <c r="T2409" i="5" s="1"/>
  <c r="CY714" i="1"/>
  <c r="X714" i="1" s="1"/>
  <c r="R2397" i="5" s="1"/>
  <c r="J2402" i="5" s="1"/>
  <c r="CZ714" i="1"/>
  <c r="Y714" i="1" s="1"/>
  <c r="T2397" i="5" s="1"/>
  <c r="J2403" i="5" s="1"/>
  <c r="CY619" i="1"/>
  <c r="X619" i="1" s="1"/>
  <c r="R2100" i="5" s="1"/>
  <c r="CZ619" i="1"/>
  <c r="Y619" i="1" s="1"/>
  <c r="T2100" i="5" s="1"/>
  <c r="CY598" i="1"/>
  <c r="X598" i="1" s="1"/>
  <c r="R1998" i="5" s="1"/>
  <c r="CZ598" i="1"/>
  <c r="Y598" i="1" s="1"/>
  <c r="T1998" i="5" s="1"/>
  <c r="CQ839" i="1"/>
  <c r="P839" i="1" s="1"/>
  <c r="CS838" i="1"/>
  <c r="CS837" i="1"/>
  <c r="CS836" i="1"/>
  <c r="CQ835" i="1"/>
  <c r="P835" i="1" s="1"/>
  <c r="CP835" i="1" s="1"/>
  <c r="O835" i="1" s="1"/>
  <c r="J2825" i="5" s="1"/>
  <c r="CS829" i="1"/>
  <c r="CQ827" i="1"/>
  <c r="P827" i="1" s="1"/>
  <c r="W820" i="1"/>
  <c r="S820" i="1"/>
  <c r="CP820" i="1" s="1"/>
  <c r="O820" i="1" s="1"/>
  <c r="J2750" i="5" s="1"/>
  <c r="CQ817" i="1"/>
  <c r="P817" i="1" s="1"/>
  <c r="CY811" i="1"/>
  <c r="X811" i="1" s="1"/>
  <c r="AD809" i="1"/>
  <c r="AB809" i="1" s="1"/>
  <c r="CS809" i="1"/>
  <c r="CS808" i="1"/>
  <c r="AD808" i="1"/>
  <c r="AB808" i="1" s="1"/>
  <c r="CS806" i="1"/>
  <c r="AD806" i="1"/>
  <c r="AB806" i="1" s="1"/>
  <c r="AD805" i="1"/>
  <c r="AB805" i="1" s="1"/>
  <c r="CS805" i="1"/>
  <c r="CY804" i="1"/>
  <c r="X804" i="1" s="1"/>
  <c r="CY802" i="1"/>
  <c r="X802" i="1" s="1"/>
  <c r="CY800" i="1"/>
  <c r="X800" i="1" s="1"/>
  <c r="CQ799" i="1"/>
  <c r="P799" i="1" s="1"/>
  <c r="CQ798" i="1"/>
  <c r="P798" i="1" s="1"/>
  <c r="CQ796" i="1"/>
  <c r="P796" i="1" s="1"/>
  <c r="CQ795" i="1"/>
  <c r="P795" i="1" s="1"/>
  <c r="CP795" i="1" s="1"/>
  <c r="O795" i="1" s="1"/>
  <c r="J2625" i="5" s="1"/>
  <c r="CY793" i="1"/>
  <c r="X793" i="1" s="1"/>
  <c r="CQ751" i="1"/>
  <c r="P751" i="1" s="1"/>
  <c r="CZ749" i="1"/>
  <c r="Y749" i="1" s="1"/>
  <c r="CY743" i="1"/>
  <c r="X743" i="1" s="1"/>
  <c r="R2541" i="5" s="1"/>
  <c r="CZ743" i="1"/>
  <c r="Y743" i="1" s="1"/>
  <c r="T2541" i="5" s="1"/>
  <c r="AD743" i="1"/>
  <c r="AB743" i="1" s="1"/>
  <c r="CR743" i="1"/>
  <c r="Q743" i="1" s="1"/>
  <c r="CY742" i="1"/>
  <c r="X742" i="1" s="1"/>
  <c r="R2536" i="5" s="1"/>
  <c r="J2542" i="5" s="1"/>
  <c r="CP741" i="1"/>
  <c r="O741" i="1" s="1"/>
  <c r="CZ739" i="1"/>
  <c r="Y739" i="1" s="1"/>
  <c r="T2522" i="5" s="1"/>
  <c r="J2528" i="5" s="1"/>
  <c r="CP737" i="1"/>
  <c r="O737" i="1" s="1"/>
  <c r="CY735" i="1"/>
  <c r="X735" i="1" s="1"/>
  <c r="R2507" i="5" s="1"/>
  <c r="CZ735" i="1"/>
  <c r="Y735" i="1" s="1"/>
  <c r="T2507" i="5" s="1"/>
  <c r="CY733" i="1"/>
  <c r="X733" i="1" s="1"/>
  <c r="R2491" i="5" s="1"/>
  <c r="CZ733" i="1"/>
  <c r="Y733" i="1" s="1"/>
  <c r="T2491" i="5" s="1"/>
  <c r="CP731" i="1"/>
  <c r="O731" i="1" s="1"/>
  <c r="CZ730" i="1"/>
  <c r="Y730" i="1" s="1"/>
  <c r="T2482" i="5" s="1"/>
  <c r="CY730" i="1"/>
  <c r="X730" i="1" s="1"/>
  <c r="R2482" i="5" s="1"/>
  <c r="AD728" i="1"/>
  <c r="AB728" i="1" s="1"/>
  <c r="CR728" i="1"/>
  <c r="Q728" i="1" s="1"/>
  <c r="CY727" i="1"/>
  <c r="X727" i="1" s="1"/>
  <c r="R2461" i="5" s="1"/>
  <c r="CZ727" i="1"/>
  <c r="Y727" i="1" s="1"/>
  <c r="T2461" i="5" s="1"/>
  <c r="CP726" i="1"/>
  <c r="O726" i="1" s="1"/>
  <c r="AD723" i="1"/>
  <c r="AB723" i="1" s="1"/>
  <c r="CR723" i="1"/>
  <c r="Q723" i="1" s="1"/>
  <c r="CP723" i="1" s="1"/>
  <c r="O723" i="1" s="1"/>
  <c r="J2441" i="5" s="1"/>
  <c r="CZ721" i="1"/>
  <c r="Y721" i="1" s="1"/>
  <c r="T2434" i="5" s="1"/>
  <c r="CP715" i="1"/>
  <c r="O715" i="1" s="1"/>
  <c r="CP713" i="1"/>
  <c r="O713" i="1" s="1"/>
  <c r="J2391" i="5" s="1"/>
  <c r="CQ709" i="1"/>
  <c r="P709" i="1" s="1"/>
  <c r="AB709" i="1"/>
  <c r="CP705" i="1"/>
  <c r="O705" i="1" s="1"/>
  <c r="CY703" i="1"/>
  <c r="X703" i="1" s="1"/>
  <c r="R2341" i="5" s="1"/>
  <c r="CZ703" i="1"/>
  <c r="Y703" i="1" s="1"/>
  <c r="T2341" i="5" s="1"/>
  <c r="CP701" i="1"/>
  <c r="O701" i="1" s="1"/>
  <c r="CZ698" i="1"/>
  <c r="Y698" i="1" s="1"/>
  <c r="T2316" i="5" s="1"/>
  <c r="CY698" i="1"/>
  <c r="X698" i="1" s="1"/>
  <c r="R2316" i="5" s="1"/>
  <c r="CQ659" i="1"/>
  <c r="P659" i="1" s="1"/>
  <c r="AB659" i="1"/>
  <c r="CY658" i="1"/>
  <c r="X658" i="1" s="1"/>
  <c r="R2298" i="5" s="1"/>
  <c r="CZ658" i="1"/>
  <c r="Y658" i="1" s="1"/>
  <c r="T2298" i="5" s="1"/>
  <c r="CY638" i="1"/>
  <c r="X638" i="1" s="1"/>
  <c r="R2198" i="5" s="1"/>
  <c r="CZ638" i="1"/>
  <c r="Y638" i="1" s="1"/>
  <c r="T2198" i="5" s="1"/>
  <c r="CY630" i="1"/>
  <c r="X630" i="1" s="1"/>
  <c r="R2152" i="5" s="1"/>
  <c r="CZ630" i="1"/>
  <c r="Y630" i="1" s="1"/>
  <c r="T2152" i="5" s="1"/>
  <c r="CQ626" i="1"/>
  <c r="P626" i="1" s="1"/>
  <c r="CP626" i="1" s="1"/>
  <c r="O626" i="1" s="1"/>
  <c r="J2132" i="5" s="1"/>
  <c r="AB626" i="1"/>
  <c r="CY623" i="1"/>
  <c r="X623" i="1" s="1"/>
  <c r="R2123" i="5" s="1"/>
  <c r="CZ623" i="1"/>
  <c r="Y623" i="1" s="1"/>
  <c r="T2123" i="5" s="1"/>
  <c r="AB611" i="1"/>
  <c r="CY606" i="1"/>
  <c r="X606" i="1" s="1"/>
  <c r="R2032" i="5" s="1"/>
  <c r="J2033" i="5" s="1"/>
  <c r="CZ606" i="1"/>
  <c r="Y606" i="1" s="1"/>
  <c r="T2032" i="5" s="1"/>
  <c r="CY603" i="1"/>
  <c r="X603" i="1" s="1"/>
  <c r="R2023" i="5" s="1"/>
  <c r="CZ603" i="1"/>
  <c r="Y603" i="1" s="1"/>
  <c r="T2023" i="5" s="1"/>
  <c r="CY590" i="1"/>
  <c r="X590" i="1" s="1"/>
  <c r="R1952" i="5" s="1"/>
  <c r="CZ590" i="1"/>
  <c r="Y590" i="1" s="1"/>
  <c r="T1952" i="5" s="1"/>
  <c r="CY579" i="1"/>
  <c r="X579" i="1" s="1"/>
  <c r="R1900" i="5" s="1"/>
  <c r="CZ579" i="1"/>
  <c r="Y579" i="1" s="1"/>
  <c r="T1900" i="5" s="1"/>
  <c r="CY559" i="1"/>
  <c r="X559" i="1" s="1"/>
  <c r="R1800" i="5" s="1"/>
  <c r="CZ559" i="1"/>
  <c r="Y559" i="1" s="1"/>
  <c r="T1800" i="5" s="1"/>
  <c r="CX2147" i="3"/>
  <c r="CX2151" i="3"/>
  <c r="CX2155" i="3"/>
  <c r="CX2159" i="3"/>
  <c r="CX2148" i="3"/>
  <c r="CX2152" i="3"/>
  <c r="CX2156" i="3"/>
  <c r="CX2160" i="3"/>
  <c r="CX2146" i="3"/>
  <c r="CX2150" i="3"/>
  <c r="CX2154" i="3"/>
  <c r="CX2158" i="3"/>
  <c r="CX2149" i="3"/>
  <c r="CX2153" i="3"/>
  <c r="CX2157" i="3"/>
  <c r="AB823" i="1"/>
  <c r="CS819" i="1"/>
  <c r="AD819" i="1"/>
  <c r="AD818" i="1"/>
  <c r="AB818" i="1" s="1"/>
  <c r="CS818" i="1"/>
  <c r="AD816" i="1"/>
  <c r="AB816" i="1" s="1"/>
  <c r="CS816" i="1"/>
  <c r="CS815" i="1"/>
  <c r="AD815" i="1"/>
  <c r="CQ809" i="1"/>
  <c r="P809" i="1" s="1"/>
  <c r="CQ808" i="1"/>
  <c r="P808" i="1" s="1"/>
  <c r="CQ806" i="1"/>
  <c r="P806" i="1" s="1"/>
  <c r="CQ805" i="1"/>
  <c r="P805" i="1" s="1"/>
  <c r="CP805" i="1" s="1"/>
  <c r="O805" i="1" s="1"/>
  <c r="J2675" i="5" s="1"/>
  <c r="AB801" i="1"/>
  <c r="AD797" i="1"/>
  <c r="CS797" i="1"/>
  <c r="AB794" i="1"/>
  <c r="AB792" i="1"/>
  <c r="AB790" i="1"/>
  <c r="F769" i="1"/>
  <c r="BC694" i="1"/>
  <c r="BX694" i="1"/>
  <c r="AO753" i="1"/>
  <c r="CG753" i="1"/>
  <c r="CS750" i="1"/>
  <c r="AD750" i="1"/>
  <c r="AB750" i="1" s="1"/>
  <c r="CY747" i="1"/>
  <c r="X747" i="1" s="1"/>
  <c r="R2561" i="5" s="1"/>
  <c r="CZ747" i="1"/>
  <c r="Y747" i="1" s="1"/>
  <c r="T2561" i="5" s="1"/>
  <c r="AD747" i="1"/>
  <c r="AB747" i="1" s="1"/>
  <c r="CR747" i="1"/>
  <c r="Q747" i="1" s="1"/>
  <c r="AD736" i="1"/>
  <c r="AB736" i="1" s="1"/>
  <c r="CR736" i="1"/>
  <c r="Q736" i="1" s="1"/>
  <c r="CP736" i="1" s="1"/>
  <c r="O736" i="1" s="1"/>
  <c r="AD734" i="1"/>
  <c r="AB734" i="1" s="1"/>
  <c r="CR734" i="1"/>
  <c r="Q734" i="1" s="1"/>
  <c r="CZ731" i="1"/>
  <c r="Y731" i="1" s="1"/>
  <c r="T2484" i="5" s="1"/>
  <c r="CY731" i="1"/>
  <c r="X731" i="1" s="1"/>
  <c r="R2484" i="5" s="1"/>
  <c r="AB731" i="1"/>
  <c r="CY723" i="1"/>
  <c r="X723" i="1" s="1"/>
  <c r="R2441" i="5" s="1"/>
  <c r="CZ723" i="1"/>
  <c r="Y723" i="1" s="1"/>
  <c r="T2441" i="5" s="1"/>
  <c r="CQ722" i="1"/>
  <c r="P722" i="1" s="1"/>
  <c r="AB722" i="1"/>
  <c r="GP721" i="1"/>
  <c r="CQ717" i="1"/>
  <c r="P717" i="1" s="1"/>
  <c r="CY707" i="1"/>
  <c r="X707" i="1" s="1"/>
  <c r="R2361" i="5" s="1"/>
  <c r="CZ707" i="1"/>
  <c r="Y707" i="1" s="1"/>
  <c r="T2361" i="5" s="1"/>
  <c r="CQ702" i="1"/>
  <c r="P702" i="1" s="1"/>
  <c r="AB702" i="1"/>
  <c r="AB701" i="1"/>
  <c r="BY753" i="1"/>
  <c r="GK698" i="1"/>
  <c r="AG753" i="1"/>
  <c r="CL694" i="1"/>
  <c r="CQ658" i="1"/>
  <c r="P658" i="1" s="1"/>
  <c r="AB658" i="1"/>
  <c r="CY657" i="1"/>
  <c r="X657" i="1" s="1"/>
  <c r="R2288" i="5" s="1"/>
  <c r="J2293" i="5" s="1"/>
  <c r="CZ657" i="1"/>
  <c r="Y657" i="1" s="1"/>
  <c r="T2288" i="5" s="1"/>
  <c r="J2294" i="5" s="1"/>
  <c r="CY646" i="1"/>
  <c r="X646" i="1" s="1"/>
  <c r="R2232" i="5" s="1"/>
  <c r="J2233" i="5" s="1"/>
  <c r="CZ646" i="1"/>
  <c r="Y646" i="1" s="1"/>
  <c r="T2232" i="5" s="1"/>
  <c r="GM641" i="1"/>
  <c r="GP641" i="1"/>
  <c r="CY631" i="1"/>
  <c r="X631" i="1" s="1"/>
  <c r="R2157" i="5" s="1"/>
  <c r="CZ631" i="1"/>
  <c r="Y631" i="1" s="1"/>
  <c r="T2157" i="5" s="1"/>
  <c r="GM614" i="1"/>
  <c r="GP614" i="1"/>
  <c r="CQ606" i="1"/>
  <c r="P606" i="1" s="1"/>
  <c r="CP606" i="1" s="1"/>
  <c r="O606" i="1" s="1"/>
  <c r="J2032" i="5" s="1"/>
  <c r="AB606" i="1"/>
  <c r="AB603" i="1"/>
  <c r="CY586" i="1"/>
  <c r="X586" i="1" s="1"/>
  <c r="R1932" i="5" s="1"/>
  <c r="J1933" i="5" s="1"/>
  <c r="CZ586" i="1"/>
  <c r="Y586" i="1" s="1"/>
  <c r="T1932" i="5" s="1"/>
  <c r="GM574" i="1"/>
  <c r="GN574" i="1"/>
  <c r="CY570" i="1"/>
  <c r="X570" i="1" s="1"/>
  <c r="R1852" i="5" s="1"/>
  <c r="CZ570" i="1"/>
  <c r="Y570" i="1" s="1"/>
  <c r="T1852" i="5" s="1"/>
  <c r="GM561" i="1"/>
  <c r="GP561" i="1"/>
  <c r="CY558" i="1"/>
  <c r="X558" i="1" s="1"/>
  <c r="R1798" i="5" s="1"/>
  <c r="CZ558" i="1"/>
  <c r="Y558" i="1" s="1"/>
  <c r="T1798" i="5" s="1"/>
  <c r="U826" i="1"/>
  <c r="W826" i="1"/>
  <c r="R826" i="1"/>
  <c r="CR825" i="1"/>
  <c r="Q825" i="1" s="1"/>
  <c r="CP825" i="1" s="1"/>
  <c r="O825" i="1" s="1"/>
  <c r="J2775" i="5" s="1"/>
  <c r="CP823" i="1"/>
  <c r="O823" i="1" s="1"/>
  <c r="CR819" i="1"/>
  <c r="Q819" i="1" s="1"/>
  <c r="J2747" i="5" s="1"/>
  <c r="AB819" i="1"/>
  <c r="CQ819" i="1"/>
  <c r="P819" i="1" s="1"/>
  <c r="CR818" i="1"/>
  <c r="Q818" i="1" s="1"/>
  <c r="CQ818" i="1"/>
  <c r="P818" i="1" s="1"/>
  <c r="J2743" i="5" s="1"/>
  <c r="I2744" i="5" s="1"/>
  <c r="CR816" i="1"/>
  <c r="Q816" i="1" s="1"/>
  <c r="J2733" i="5" s="1"/>
  <c r="CQ816" i="1"/>
  <c r="P816" i="1" s="1"/>
  <c r="J2735" i="5" s="1"/>
  <c r="CR815" i="1"/>
  <c r="Q815" i="1" s="1"/>
  <c r="AB815" i="1"/>
  <c r="CQ815" i="1"/>
  <c r="P815" i="1" s="1"/>
  <c r="CP815" i="1" s="1"/>
  <c r="O815" i="1" s="1"/>
  <c r="J2725" i="5" s="1"/>
  <c r="AB811" i="1"/>
  <c r="GX810" i="1"/>
  <c r="CS807" i="1"/>
  <c r="AD807" i="1"/>
  <c r="AB807" i="1" s="1"/>
  <c r="AB804" i="1"/>
  <c r="AB802" i="1"/>
  <c r="CP801" i="1"/>
  <c r="O801" i="1" s="1"/>
  <c r="AB800" i="1"/>
  <c r="CR797" i="1"/>
  <c r="Q797" i="1" s="1"/>
  <c r="CQ797" i="1"/>
  <c r="P797" i="1" s="1"/>
  <c r="J2641" i="5" s="1"/>
  <c r="I2642" i="5" s="1"/>
  <c r="AB797" i="1"/>
  <c r="CP794" i="1"/>
  <c r="O794" i="1" s="1"/>
  <c r="AB793" i="1"/>
  <c r="CP792" i="1"/>
  <c r="O792" i="1" s="1"/>
  <c r="CP790" i="1"/>
  <c r="O790" i="1" s="1"/>
  <c r="J2600" i="5" s="1"/>
  <c r="AD789" i="1"/>
  <c r="AB789" i="1" s="1"/>
  <c r="CS789" i="1"/>
  <c r="CR750" i="1"/>
  <c r="Q750" i="1" s="1"/>
  <c r="CQ750" i="1"/>
  <c r="P750" i="1" s="1"/>
  <c r="U748" i="1"/>
  <c r="AH753" i="1" s="1"/>
  <c r="V748" i="1"/>
  <c r="CS747" i="1"/>
  <c r="AB742" i="1"/>
  <c r="CQ742" i="1"/>
  <c r="P742" i="1" s="1"/>
  <c r="AD740" i="1"/>
  <c r="AB740" i="1" s="1"/>
  <c r="CR740" i="1"/>
  <c r="Q740" i="1" s="1"/>
  <c r="CP740" i="1" s="1"/>
  <c r="O740" i="1" s="1"/>
  <c r="AB739" i="1"/>
  <c r="CY736" i="1"/>
  <c r="X736" i="1" s="1"/>
  <c r="R2509" i="5" s="1"/>
  <c r="CZ736" i="1"/>
  <c r="Y736" i="1" s="1"/>
  <c r="T2509" i="5" s="1"/>
  <c r="CY734" i="1"/>
  <c r="X734" i="1" s="1"/>
  <c r="R2497" i="5" s="1"/>
  <c r="J2502" i="5" s="1"/>
  <c r="CZ734" i="1"/>
  <c r="Y734" i="1" s="1"/>
  <c r="T2497" i="5" s="1"/>
  <c r="J2503" i="5" s="1"/>
  <c r="CP733" i="1"/>
  <c r="O733" i="1" s="1"/>
  <c r="J2491" i="5" s="1"/>
  <c r="CP732" i="1"/>
  <c r="O732" i="1" s="1"/>
  <c r="AB721" i="1"/>
  <c r="CZ718" i="1"/>
  <c r="Y718" i="1" s="1"/>
  <c r="T2416" i="5" s="1"/>
  <c r="CY718" i="1"/>
  <c r="X718" i="1" s="1"/>
  <c r="CP716" i="1"/>
  <c r="O716" i="1" s="1"/>
  <c r="CP714" i="1"/>
  <c r="O714" i="1" s="1"/>
  <c r="CZ710" i="1"/>
  <c r="Y710" i="1" s="1"/>
  <c r="T2382" i="5" s="1"/>
  <c r="CY710" i="1"/>
  <c r="X710" i="1" s="1"/>
  <c r="R2382" i="5" s="1"/>
  <c r="CY709" i="1"/>
  <c r="X709" i="1" s="1"/>
  <c r="R2372" i="5" s="1"/>
  <c r="J2377" i="5" s="1"/>
  <c r="CP708" i="1"/>
  <c r="O708" i="1" s="1"/>
  <c r="J2366" i="5" s="1"/>
  <c r="CQ707" i="1"/>
  <c r="P707" i="1" s="1"/>
  <c r="AB707" i="1"/>
  <c r="CY705" i="1"/>
  <c r="X705" i="1" s="1"/>
  <c r="R2357" i="5" s="1"/>
  <c r="CZ705" i="1"/>
  <c r="Y705" i="1" s="1"/>
  <c r="T2357" i="5" s="1"/>
  <c r="CC753" i="1"/>
  <c r="CQ657" i="1"/>
  <c r="P657" i="1" s="1"/>
  <c r="AB657" i="1"/>
  <c r="CS656" i="1"/>
  <c r="AD656" i="1"/>
  <c r="CR656" i="1"/>
  <c r="Q656" i="1" s="1"/>
  <c r="CY650" i="1"/>
  <c r="X650" i="1" s="1"/>
  <c r="R2252" i="5" s="1"/>
  <c r="CZ650" i="1"/>
  <c r="Y650" i="1" s="1"/>
  <c r="T2252" i="5" s="1"/>
  <c r="CY639" i="1"/>
  <c r="X639" i="1" s="1"/>
  <c r="R2200" i="5" s="1"/>
  <c r="CZ639" i="1"/>
  <c r="Y639" i="1" s="1"/>
  <c r="T2200" i="5" s="1"/>
  <c r="CY637" i="1"/>
  <c r="X637" i="1" s="1"/>
  <c r="R2188" i="5" s="1"/>
  <c r="J2193" i="5" s="1"/>
  <c r="CZ637" i="1"/>
  <c r="Y637" i="1" s="1"/>
  <c r="T2188" i="5" s="1"/>
  <c r="J2194" i="5" s="1"/>
  <c r="AB631" i="1"/>
  <c r="CY615" i="1"/>
  <c r="X615" i="1" s="1"/>
  <c r="R2077" i="5" s="1"/>
  <c r="J2083" i="5" s="1"/>
  <c r="CZ615" i="1"/>
  <c r="Y615" i="1" s="1"/>
  <c r="T2077" i="5" s="1"/>
  <c r="J2084" i="5" s="1"/>
  <c r="CY610" i="1"/>
  <c r="X610" i="1" s="1"/>
  <c r="R2052" i="5" s="1"/>
  <c r="CZ610" i="1"/>
  <c r="Y610" i="1" s="1"/>
  <c r="T2052" i="5" s="1"/>
  <c r="CY595" i="1"/>
  <c r="X595" i="1" s="1"/>
  <c r="R1977" i="5" s="1"/>
  <c r="J1983" i="5" s="1"/>
  <c r="CZ595" i="1"/>
  <c r="Y595" i="1" s="1"/>
  <c r="T1977" i="5" s="1"/>
  <c r="GM594" i="1"/>
  <c r="GN594" i="1"/>
  <c r="CY577" i="1"/>
  <c r="X577" i="1" s="1"/>
  <c r="R1888" i="5" s="1"/>
  <c r="J1893" i="5" s="1"/>
  <c r="CZ577" i="1"/>
  <c r="Y577" i="1" s="1"/>
  <c r="T1888" i="5" s="1"/>
  <c r="J1894" i="5" s="1"/>
  <c r="CY557" i="1"/>
  <c r="X557" i="1" s="1"/>
  <c r="R1788" i="5" s="1"/>
  <c r="J1793" i="5" s="1"/>
  <c r="CZ557" i="1"/>
  <c r="Y557" i="1" s="1"/>
  <c r="T1788" i="5" s="1"/>
  <c r="J1794" i="5" s="1"/>
  <c r="CY550" i="1"/>
  <c r="X550" i="1" s="1"/>
  <c r="R1752" i="5" s="1"/>
  <c r="CZ550" i="1"/>
  <c r="Y550" i="1" s="1"/>
  <c r="T1752" i="5" s="1"/>
  <c r="F861" i="1"/>
  <c r="AO845" i="1"/>
  <c r="GX826" i="1"/>
  <c r="AB825" i="1"/>
  <c r="CY823" i="1"/>
  <c r="X823" i="1" s="1"/>
  <c r="R2768" i="5" s="1"/>
  <c r="AD817" i="1"/>
  <c r="AB817" i="1" s="1"/>
  <c r="CS817" i="1"/>
  <c r="W810" i="1"/>
  <c r="AJ845" i="1" s="1"/>
  <c r="S810" i="1"/>
  <c r="AF845" i="1" s="1"/>
  <c r="CR807" i="1"/>
  <c r="Q807" i="1" s="1"/>
  <c r="CQ807" i="1"/>
  <c r="P807" i="1" s="1"/>
  <c r="J2691" i="5" s="1"/>
  <c r="I2692" i="5" s="1"/>
  <c r="CY801" i="1"/>
  <c r="X801" i="1" s="1"/>
  <c r="R2656" i="5" s="1"/>
  <c r="J2661" i="5" s="1"/>
  <c r="CS799" i="1"/>
  <c r="AD799" i="1"/>
  <c r="AB799" i="1" s="1"/>
  <c r="AD798" i="1"/>
  <c r="AB798" i="1" s="1"/>
  <c r="CS798" i="1"/>
  <c r="AD796" i="1"/>
  <c r="AB796" i="1" s="1"/>
  <c r="CS796" i="1"/>
  <c r="CS795" i="1"/>
  <c r="AD795" i="1"/>
  <c r="AB795" i="1" s="1"/>
  <c r="CY794" i="1"/>
  <c r="X794" i="1" s="1"/>
  <c r="R2620" i="5" s="1"/>
  <c r="J2626" i="5" s="1"/>
  <c r="CY792" i="1"/>
  <c r="X792" i="1" s="1"/>
  <c r="R2616" i="5" s="1"/>
  <c r="CY790" i="1"/>
  <c r="X790" i="1" s="1"/>
  <c r="R2600" i="5" s="1"/>
  <c r="CR789" i="1"/>
  <c r="Q789" i="1" s="1"/>
  <c r="J2597" i="5" s="1"/>
  <c r="CQ789" i="1"/>
  <c r="P789" i="1" s="1"/>
  <c r="J2599" i="5" s="1"/>
  <c r="F766" i="1"/>
  <c r="CS751" i="1"/>
  <c r="AD751" i="1"/>
  <c r="AB751" i="1" s="1"/>
  <c r="GX748" i="1"/>
  <c r="CJ753" i="1" s="1"/>
  <c r="AD748" i="1"/>
  <c r="AB748" i="1" s="1"/>
  <c r="CR748" i="1"/>
  <c r="Q748" i="1" s="1"/>
  <c r="CP746" i="1"/>
  <c r="O746" i="1" s="1"/>
  <c r="CS740" i="1"/>
  <c r="CZ738" i="1"/>
  <c r="Y738" i="1" s="1"/>
  <c r="T2516" i="5" s="1"/>
  <c r="CY738" i="1"/>
  <c r="X738" i="1" s="1"/>
  <c r="AB738" i="1"/>
  <c r="CS737" i="1"/>
  <c r="AD737" i="1"/>
  <c r="CY737" i="1"/>
  <c r="X737" i="1" s="1"/>
  <c r="R2511" i="5" s="1"/>
  <c r="CZ737" i="1"/>
  <c r="Y737" i="1" s="1"/>
  <c r="T2511" i="5" s="1"/>
  <c r="CS736" i="1"/>
  <c r="AD735" i="1"/>
  <c r="AB735" i="1" s="1"/>
  <c r="CR735" i="1"/>
  <c r="Q735" i="1" s="1"/>
  <c r="CP735" i="1" s="1"/>
  <c r="O735" i="1" s="1"/>
  <c r="CS734" i="1"/>
  <c r="AB732" i="1"/>
  <c r="CZ729" i="1"/>
  <c r="Y729" i="1" s="1"/>
  <c r="T2472" i="5" s="1"/>
  <c r="J2478" i="5" s="1"/>
  <c r="CY729" i="1"/>
  <c r="X729" i="1" s="1"/>
  <c r="AB729" i="1"/>
  <c r="CY725" i="1"/>
  <c r="X725" i="1" s="1"/>
  <c r="CZ725" i="1"/>
  <c r="Y725" i="1" s="1"/>
  <c r="T2457" i="5" s="1"/>
  <c r="CS713" i="1"/>
  <c r="AD713" i="1"/>
  <c r="CY713" i="1"/>
  <c r="X713" i="1" s="1"/>
  <c r="R2391" i="5" s="1"/>
  <c r="CZ713" i="1"/>
  <c r="Y713" i="1" s="1"/>
  <c r="T2391" i="5" s="1"/>
  <c r="CQ711" i="1"/>
  <c r="P711" i="1" s="1"/>
  <c r="AB711" i="1"/>
  <c r="AB708" i="1"/>
  <c r="CP706" i="1"/>
  <c r="O706" i="1" s="1"/>
  <c r="AD703" i="1"/>
  <c r="AB703" i="1" s="1"/>
  <c r="CR703" i="1"/>
  <c r="Q703" i="1" s="1"/>
  <c r="CZ701" i="1"/>
  <c r="Y701" i="1" s="1"/>
  <c r="T2334" i="5" s="1"/>
  <c r="AI753" i="1"/>
  <c r="GM698" i="1"/>
  <c r="GP698" i="1"/>
  <c r="CQ697" i="1"/>
  <c r="P697" i="1" s="1"/>
  <c r="J2315" i="5" s="1"/>
  <c r="CY659" i="1"/>
  <c r="X659" i="1" s="1"/>
  <c r="R2300" i="5" s="1"/>
  <c r="CZ659" i="1"/>
  <c r="Y659" i="1" s="1"/>
  <c r="T2300" i="5" s="1"/>
  <c r="GM653" i="1"/>
  <c r="GP653" i="1"/>
  <c r="CS648" i="1"/>
  <c r="AD648" i="1"/>
  <c r="AB648" i="1" s="1"/>
  <c r="CR648" i="1"/>
  <c r="Q648" i="1" s="1"/>
  <c r="CS640" i="1"/>
  <c r="AD640" i="1"/>
  <c r="AB640" i="1" s="1"/>
  <c r="CR640" i="1"/>
  <c r="Q640" i="1" s="1"/>
  <c r="J2204" i="5" s="1"/>
  <c r="GM634" i="1"/>
  <c r="GN634" i="1"/>
  <c r="CY626" i="1"/>
  <c r="X626" i="1" s="1"/>
  <c r="R2132" i="5" s="1"/>
  <c r="J2133" i="5" s="1"/>
  <c r="CZ626" i="1"/>
  <c r="Y626" i="1" s="1"/>
  <c r="T2132" i="5" s="1"/>
  <c r="CY611" i="1"/>
  <c r="X611" i="1" s="1"/>
  <c r="R2057" i="5" s="1"/>
  <c r="CZ611" i="1"/>
  <c r="Y611" i="1" s="1"/>
  <c r="T2057" i="5" s="1"/>
  <c r="AB595" i="1"/>
  <c r="CY578" i="1"/>
  <c r="X578" i="1" s="1"/>
  <c r="R1898" i="5" s="1"/>
  <c r="CZ578" i="1"/>
  <c r="Y578" i="1" s="1"/>
  <c r="T1898" i="5" s="1"/>
  <c r="GM573" i="1"/>
  <c r="GP573" i="1"/>
  <c r="CY566" i="1"/>
  <c r="X566" i="1" s="1"/>
  <c r="R1832" i="5" s="1"/>
  <c r="J1833" i="5" s="1"/>
  <c r="CZ566" i="1"/>
  <c r="Y566" i="1" s="1"/>
  <c r="T1832" i="5" s="1"/>
  <c r="BZ661" i="1"/>
  <c r="CP592" i="1"/>
  <c r="O592" i="1" s="1"/>
  <c r="CS587" i="1"/>
  <c r="AD587" i="1"/>
  <c r="CS568" i="1"/>
  <c r="AD568" i="1"/>
  <c r="AB568" i="1" s="1"/>
  <c r="CP565" i="1"/>
  <c r="O565" i="1" s="1"/>
  <c r="CY564" i="1"/>
  <c r="X564" i="1" s="1"/>
  <c r="R1825" i="5" s="1"/>
  <c r="CZ564" i="1"/>
  <c r="Y564" i="1" s="1"/>
  <c r="T1825" i="5" s="1"/>
  <c r="CY562" i="1"/>
  <c r="X562" i="1" s="1"/>
  <c r="R1813" i="5" s="1"/>
  <c r="J1818" i="5" s="1"/>
  <c r="CZ562" i="1"/>
  <c r="Y562" i="1" s="1"/>
  <c r="T1813" i="5" s="1"/>
  <c r="J1819" i="5" s="1"/>
  <c r="CQ559" i="1"/>
  <c r="P559" i="1" s="1"/>
  <c r="AB559" i="1"/>
  <c r="CQ558" i="1"/>
  <c r="P558" i="1" s="1"/>
  <c r="AB558" i="1"/>
  <c r="CQ557" i="1"/>
  <c r="P557" i="1" s="1"/>
  <c r="AB557" i="1"/>
  <c r="CS556" i="1"/>
  <c r="AD556" i="1"/>
  <c r="CP553" i="1"/>
  <c r="O553" i="1" s="1"/>
  <c r="CQ550" i="1"/>
  <c r="P550" i="1" s="1"/>
  <c r="AB550" i="1"/>
  <c r="CS549" i="1"/>
  <c r="AD549" i="1"/>
  <c r="CS548" i="1"/>
  <c r="AD548" i="1"/>
  <c r="CJ661" i="1"/>
  <c r="CY507" i="1"/>
  <c r="X507" i="1" s="1"/>
  <c r="R1716" i="5" s="1"/>
  <c r="CZ507" i="1"/>
  <c r="Y507" i="1" s="1"/>
  <c r="T1716" i="5" s="1"/>
  <c r="CY506" i="1"/>
  <c r="X506" i="1" s="1"/>
  <c r="R1714" i="5" s="1"/>
  <c r="CZ506" i="1"/>
  <c r="Y506" i="1" s="1"/>
  <c r="T1714" i="5" s="1"/>
  <c r="AD505" i="1"/>
  <c r="CS505" i="1"/>
  <c r="CR505" i="1"/>
  <c r="Q505" i="1" s="1"/>
  <c r="J1706" i="5" s="1"/>
  <c r="CY504" i="1"/>
  <c r="X504" i="1" s="1"/>
  <c r="R1698" i="5" s="1"/>
  <c r="CZ504" i="1"/>
  <c r="Y504" i="1" s="1"/>
  <c r="T1698" i="5" s="1"/>
  <c r="CQ498" i="1"/>
  <c r="P498" i="1" s="1"/>
  <c r="CS492" i="1"/>
  <c r="AD492" i="1"/>
  <c r="CR492" i="1"/>
  <c r="Q492" i="1" s="1"/>
  <c r="CY487" i="1"/>
  <c r="X487" i="1" s="1"/>
  <c r="R1616" i="5" s="1"/>
  <c r="CZ487" i="1"/>
  <c r="Y487" i="1" s="1"/>
  <c r="T1616" i="5" s="1"/>
  <c r="AD467" i="1"/>
  <c r="AB467" i="1" s="1"/>
  <c r="CR467" i="1"/>
  <c r="Q467" i="1" s="1"/>
  <c r="CS467" i="1"/>
  <c r="CZ455" i="1"/>
  <c r="Y455" i="1" s="1"/>
  <c r="T1454" i="5" s="1"/>
  <c r="J1460" i="5" s="1"/>
  <c r="CY455" i="1"/>
  <c r="X455" i="1" s="1"/>
  <c r="R1454" i="5" s="1"/>
  <c r="J1459" i="5" s="1"/>
  <c r="CQ405" i="1"/>
  <c r="P405" i="1" s="1"/>
  <c r="AB405" i="1"/>
  <c r="CY404" i="1"/>
  <c r="X404" i="1" s="1"/>
  <c r="R1380" i="5" s="1"/>
  <c r="CZ404" i="1"/>
  <c r="Y404" i="1" s="1"/>
  <c r="T1380" i="5" s="1"/>
  <c r="CY377" i="1"/>
  <c r="X377" i="1" s="1"/>
  <c r="R1239" i="5" s="1"/>
  <c r="CZ377" i="1"/>
  <c r="Y377" i="1" s="1"/>
  <c r="T1239" i="5" s="1"/>
  <c r="AI417" i="1"/>
  <c r="W748" i="1"/>
  <c r="S748" i="1"/>
  <c r="AB746" i="1"/>
  <c r="AB744" i="1"/>
  <c r="AB733" i="1"/>
  <c r="AB725" i="1"/>
  <c r="CQ710" i="1"/>
  <c r="P710" i="1" s="1"/>
  <c r="AB705" i="1"/>
  <c r="P703" i="1"/>
  <c r="AB656" i="1"/>
  <c r="CP655" i="1"/>
  <c r="O655" i="1" s="1"/>
  <c r="AB655" i="1"/>
  <c r="U651" i="1"/>
  <c r="P651" i="1"/>
  <c r="AB651" i="1"/>
  <c r="CQ650" i="1"/>
  <c r="P650" i="1" s="1"/>
  <c r="AB650" i="1"/>
  <c r="CS649" i="1"/>
  <c r="AD649" i="1"/>
  <c r="CP647" i="1"/>
  <c r="O647" i="1" s="1"/>
  <c r="AB645" i="1"/>
  <c r="CY643" i="1"/>
  <c r="X643" i="1" s="1"/>
  <c r="CZ643" i="1"/>
  <c r="Y643" i="1" s="1"/>
  <c r="T2223" i="5" s="1"/>
  <c r="AB641" i="1"/>
  <c r="CP636" i="1"/>
  <c r="O636" i="1" s="1"/>
  <c r="J2182" i="5" s="1"/>
  <c r="CY635" i="1"/>
  <c r="X635" i="1" s="1"/>
  <c r="CZ635" i="1"/>
  <c r="Y635" i="1" s="1"/>
  <c r="T2177" i="5" s="1"/>
  <c r="J2184" i="5" s="1"/>
  <c r="CP629" i="1"/>
  <c r="O629" i="1" s="1"/>
  <c r="CS627" i="1"/>
  <c r="AD627" i="1"/>
  <c r="AB627" i="1" s="1"/>
  <c r="CP624" i="1"/>
  <c r="O624" i="1" s="1"/>
  <c r="CP622" i="1"/>
  <c r="O622" i="1" s="1"/>
  <c r="CP620" i="1"/>
  <c r="O620" i="1" s="1"/>
  <c r="CP609" i="1"/>
  <c r="O609" i="1" s="1"/>
  <c r="CS607" i="1"/>
  <c r="AD607" i="1"/>
  <c r="AB607" i="1" s="1"/>
  <c r="CP604" i="1"/>
  <c r="O604" i="1" s="1"/>
  <c r="CP602" i="1"/>
  <c r="O602" i="1" s="1"/>
  <c r="CP600" i="1"/>
  <c r="O600" i="1" s="1"/>
  <c r="AB594" i="1"/>
  <c r="AB592" i="1"/>
  <c r="CS588" i="1"/>
  <c r="AD588" i="1"/>
  <c r="CR587" i="1"/>
  <c r="Q587" i="1" s="1"/>
  <c r="J1940" i="5" s="1"/>
  <c r="AB587" i="1"/>
  <c r="CY584" i="1"/>
  <c r="X584" i="1" s="1"/>
  <c r="CZ584" i="1"/>
  <c r="Y584" i="1" s="1"/>
  <c r="T1925" i="5" s="1"/>
  <c r="CY582" i="1"/>
  <c r="X582" i="1" s="1"/>
  <c r="CZ582" i="1"/>
  <c r="Y582" i="1" s="1"/>
  <c r="T1913" i="5" s="1"/>
  <c r="J1919" i="5" s="1"/>
  <c r="CQ579" i="1"/>
  <c r="P579" i="1" s="1"/>
  <c r="AB579" i="1"/>
  <c r="CQ578" i="1"/>
  <c r="P578" i="1" s="1"/>
  <c r="AB578" i="1"/>
  <c r="CQ577" i="1"/>
  <c r="P577" i="1" s="1"/>
  <c r="AB577" i="1"/>
  <c r="CS576" i="1"/>
  <c r="AD576" i="1"/>
  <c r="AB576" i="1" s="1"/>
  <c r="U571" i="1"/>
  <c r="P571" i="1"/>
  <c r="AB571" i="1"/>
  <c r="CQ570" i="1"/>
  <c r="P570" i="1" s="1"/>
  <c r="AB570" i="1"/>
  <c r="CS569" i="1"/>
  <c r="AD569" i="1"/>
  <c r="CR568" i="1"/>
  <c r="Q568" i="1" s="1"/>
  <c r="CP568" i="1" s="1"/>
  <c r="O568" i="1" s="1"/>
  <c r="CP567" i="1"/>
  <c r="O567" i="1" s="1"/>
  <c r="AB565" i="1"/>
  <c r="CP563" i="1"/>
  <c r="O563" i="1" s="1"/>
  <c r="AB563" i="1"/>
  <c r="CS560" i="1"/>
  <c r="AD560" i="1"/>
  <c r="CR556" i="1"/>
  <c r="Q556" i="1" s="1"/>
  <c r="CP556" i="1" s="1"/>
  <c r="O556" i="1" s="1"/>
  <c r="J1782" i="5" s="1"/>
  <c r="AB556" i="1"/>
  <c r="CP555" i="1"/>
  <c r="O555" i="1" s="1"/>
  <c r="AB555" i="1"/>
  <c r="AB553" i="1"/>
  <c r="CY551" i="1"/>
  <c r="X551" i="1" s="1"/>
  <c r="CZ551" i="1"/>
  <c r="Y551" i="1" s="1"/>
  <c r="T1757" i="5" s="1"/>
  <c r="CR549" i="1"/>
  <c r="Q549" i="1" s="1"/>
  <c r="AB549" i="1"/>
  <c r="CR548" i="1"/>
  <c r="Q548" i="1" s="1"/>
  <c r="AB548" i="1"/>
  <c r="AB547" i="1"/>
  <c r="CZ546" i="1"/>
  <c r="Y546" i="1" s="1"/>
  <c r="T1732" i="5" s="1"/>
  <c r="CY546" i="1"/>
  <c r="X546" i="1" s="1"/>
  <c r="AB546" i="1"/>
  <c r="CY545" i="1"/>
  <c r="X545" i="1" s="1"/>
  <c r="R1727" i="5" s="1"/>
  <c r="CZ545" i="1"/>
  <c r="Y545" i="1" s="1"/>
  <c r="T1727" i="5" s="1"/>
  <c r="J1734" i="5" s="1"/>
  <c r="CP503" i="1"/>
  <c r="O503" i="1" s="1"/>
  <c r="CQ497" i="1"/>
  <c r="P497" i="1" s="1"/>
  <c r="CY480" i="1"/>
  <c r="X480" i="1" s="1"/>
  <c r="R1579" i="5" s="1"/>
  <c r="J1584" i="5" s="1"/>
  <c r="CZ480" i="1"/>
  <c r="Y480" i="1" s="1"/>
  <c r="T1579" i="5" s="1"/>
  <c r="J1585" i="5" s="1"/>
  <c r="CZ464" i="1"/>
  <c r="Y464" i="1" s="1"/>
  <c r="T1498" i="5" s="1"/>
  <c r="CY464" i="1"/>
  <c r="X464" i="1" s="1"/>
  <c r="R1498" i="5" s="1"/>
  <c r="CY460" i="1"/>
  <c r="X460" i="1" s="1"/>
  <c r="R1479" i="5" s="1"/>
  <c r="J1484" i="5" s="1"/>
  <c r="CZ460" i="1"/>
  <c r="Y460" i="1" s="1"/>
  <c r="T1479" i="5" s="1"/>
  <c r="J1485" i="5" s="1"/>
  <c r="AD458" i="1"/>
  <c r="AB458" i="1" s="1"/>
  <c r="CR458" i="1"/>
  <c r="Q458" i="1" s="1"/>
  <c r="J1470" i="5" s="1"/>
  <c r="CS458" i="1"/>
  <c r="AB737" i="1"/>
  <c r="CP719" i="1"/>
  <c r="O719" i="1" s="1"/>
  <c r="AB713" i="1"/>
  <c r="CP699" i="1"/>
  <c r="O699" i="1" s="1"/>
  <c r="CP656" i="1"/>
  <c r="O656" i="1" s="1"/>
  <c r="J2282" i="5" s="1"/>
  <c r="CY655" i="1"/>
  <c r="X655" i="1" s="1"/>
  <c r="R2277" i="5" s="1"/>
  <c r="CZ655" i="1"/>
  <c r="Y655" i="1" s="1"/>
  <c r="T2277" i="5" s="1"/>
  <c r="T651" i="1"/>
  <c r="W651" i="1"/>
  <c r="S651" i="1"/>
  <c r="AB649" i="1"/>
  <c r="CP648" i="1"/>
  <c r="O648" i="1" s="1"/>
  <c r="CQ646" i="1"/>
  <c r="P646" i="1" s="1"/>
  <c r="CP646" i="1" s="1"/>
  <c r="O646" i="1" s="1"/>
  <c r="J2232" i="5" s="1"/>
  <c r="AB646" i="1"/>
  <c r="CP640" i="1"/>
  <c r="O640" i="1" s="1"/>
  <c r="CS628" i="1"/>
  <c r="AD628" i="1"/>
  <c r="CP625" i="1"/>
  <c r="O625" i="1" s="1"/>
  <c r="CY624" i="1"/>
  <c r="X624" i="1" s="1"/>
  <c r="R2125" i="5" s="1"/>
  <c r="CZ624" i="1"/>
  <c r="Y624" i="1" s="1"/>
  <c r="T2125" i="5" s="1"/>
  <c r="CY622" i="1"/>
  <c r="X622" i="1" s="1"/>
  <c r="R2113" i="5" s="1"/>
  <c r="J2118" i="5" s="1"/>
  <c r="CZ622" i="1"/>
  <c r="Y622" i="1" s="1"/>
  <c r="T2113" i="5" s="1"/>
  <c r="J2119" i="5" s="1"/>
  <c r="CQ619" i="1"/>
  <c r="P619" i="1" s="1"/>
  <c r="AB619" i="1"/>
  <c r="CQ618" i="1"/>
  <c r="P618" i="1" s="1"/>
  <c r="AB618" i="1"/>
  <c r="CQ617" i="1"/>
  <c r="P617" i="1" s="1"/>
  <c r="AB617" i="1"/>
  <c r="CS616" i="1"/>
  <c r="AD616" i="1"/>
  <c r="CS608" i="1"/>
  <c r="AD608" i="1"/>
  <c r="CP605" i="1"/>
  <c r="O605" i="1" s="1"/>
  <c r="CY604" i="1"/>
  <c r="X604" i="1" s="1"/>
  <c r="R2025" i="5" s="1"/>
  <c r="CZ604" i="1"/>
  <c r="Y604" i="1" s="1"/>
  <c r="T2025" i="5" s="1"/>
  <c r="CY602" i="1"/>
  <c r="X602" i="1" s="1"/>
  <c r="R2013" i="5" s="1"/>
  <c r="J2018" i="5" s="1"/>
  <c r="CZ602" i="1"/>
  <c r="Y602" i="1" s="1"/>
  <c r="T2013" i="5" s="1"/>
  <c r="J2019" i="5" s="1"/>
  <c r="CQ599" i="1"/>
  <c r="P599" i="1" s="1"/>
  <c r="AB599" i="1"/>
  <c r="CQ598" i="1"/>
  <c r="P598" i="1" s="1"/>
  <c r="AB598" i="1"/>
  <c r="CQ597" i="1"/>
  <c r="P597" i="1" s="1"/>
  <c r="AB597" i="1"/>
  <c r="CS596" i="1"/>
  <c r="AD596" i="1"/>
  <c r="CP593" i="1"/>
  <c r="O593" i="1" s="1"/>
  <c r="CQ590" i="1"/>
  <c r="P590" i="1" s="1"/>
  <c r="AB590" i="1"/>
  <c r="CS589" i="1"/>
  <c r="AD589" i="1"/>
  <c r="AB588" i="1"/>
  <c r="CP587" i="1"/>
  <c r="O587" i="1" s="1"/>
  <c r="CP581" i="1"/>
  <c r="O581" i="1" s="1"/>
  <c r="J1907" i="5" s="1"/>
  <c r="CS580" i="1"/>
  <c r="AD580" i="1"/>
  <c r="T571" i="1"/>
  <c r="W571" i="1"/>
  <c r="S571" i="1"/>
  <c r="AB569" i="1"/>
  <c r="CQ566" i="1"/>
  <c r="P566" i="1" s="1"/>
  <c r="CP566" i="1" s="1"/>
  <c r="O566" i="1" s="1"/>
  <c r="J1832" i="5" s="1"/>
  <c r="AB566" i="1"/>
  <c r="CY563" i="1"/>
  <c r="X563" i="1" s="1"/>
  <c r="R1823" i="5" s="1"/>
  <c r="CZ563" i="1"/>
  <c r="Y563" i="1" s="1"/>
  <c r="T1823" i="5" s="1"/>
  <c r="AB560" i="1"/>
  <c r="CY555" i="1"/>
  <c r="X555" i="1" s="1"/>
  <c r="R1777" i="5" s="1"/>
  <c r="J1783" i="5" s="1"/>
  <c r="CZ555" i="1"/>
  <c r="Y555" i="1" s="1"/>
  <c r="T1777" i="5" s="1"/>
  <c r="J1784" i="5" s="1"/>
  <c r="CP554" i="1"/>
  <c r="O554" i="1" s="1"/>
  <c r="CP552" i="1"/>
  <c r="O552" i="1" s="1"/>
  <c r="BY661" i="1"/>
  <c r="CP549" i="1"/>
  <c r="O549" i="1" s="1"/>
  <c r="CP548" i="1"/>
  <c r="O548" i="1" s="1"/>
  <c r="CC661" i="1"/>
  <c r="AI661" i="1"/>
  <c r="CS545" i="1"/>
  <c r="AD545" i="1"/>
  <c r="AD507" i="1"/>
  <c r="CS507" i="1"/>
  <c r="CR507" i="1"/>
  <c r="Q507" i="1" s="1"/>
  <c r="CY505" i="1"/>
  <c r="X505" i="1" s="1"/>
  <c r="R1704" i="5" s="1"/>
  <c r="J1709" i="5" s="1"/>
  <c r="CZ505" i="1"/>
  <c r="Y505" i="1" s="1"/>
  <c r="T1704" i="5" s="1"/>
  <c r="J1710" i="5" s="1"/>
  <c r="CS504" i="1"/>
  <c r="AD504" i="1"/>
  <c r="CR504" i="1"/>
  <c r="Q504" i="1" s="1"/>
  <c r="R499" i="1"/>
  <c r="GK499" i="1" s="1"/>
  <c r="T499" i="1"/>
  <c r="GX499" i="1"/>
  <c r="CQ495" i="1"/>
  <c r="P495" i="1" s="1"/>
  <c r="CY481" i="1"/>
  <c r="X481" i="1" s="1"/>
  <c r="R1589" i="5" s="1"/>
  <c r="CZ481" i="1"/>
  <c r="Y481" i="1" s="1"/>
  <c r="T1589" i="5" s="1"/>
  <c r="CP481" i="1"/>
  <c r="O481" i="1" s="1"/>
  <c r="U474" i="1"/>
  <c r="V474" i="1"/>
  <c r="CS463" i="1"/>
  <c r="AD463" i="1"/>
  <c r="CR463" i="1"/>
  <c r="Q463" i="1" s="1"/>
  <c r="BC258" i="1"/>
  <c r="F433" i="1"/>
  <c r="CY412" i="1"/>
  <c r="X412" i="1" s="1"/>
  <c r="R1414" i="5" s="1"/>
  <c r="J1415" i="5" s="1"/>
  <c r="CZ412" i="1"/>
  <c r="Y412" i="1" s="1"/>
  <c r="T1414" i="5" s="1"/>
  <c r="CY396" i="1"/>
  <c r="X396" i="1" s="1"/>
  <c r="R1334" i="5" s="1"/>
  <c r="CZ396" i="1"/>
  <c r="Y396" i="1" s="1"/>
  <c r="T1334" i="5" s="1"/>
  <c r="CS395" i="1"/>
  <c r="AD395" i="1"/>
  <c r="CR395" i="1"/>
  <c r="Q395" i="1" s="1"/>
  <c r="CY367" i="1"/>
  <c r="X367" i="1" s="1"/>
  <c r="R1189" i="5" s="1"/>
  <c r="CZ367" i="1"/>
  <c r="Y367" i="1" s="1"/>
  <c r="T1189" i="5" s="1"/>
  <c r="AB745" i="1"/>
  <c r="P743" i="1"/>
  <c r="CP743" i="1" s="1"/>
  <c r="O743" i="1" s="1"/>
  <c r="J2541" i="5" s="1"/>
  <c r="W728" i="1"/>
  <c r="AJ753" i="1" s="1"/>
  <c r="S728" i="1"/>
  <c r="CR727" i="1"/>
  <c r="Q727" i="1" s="1"/>
  <c r="AB726" i="1"/>
  <c r="AB724" i="1"/>
  <c r="CR720" i="1"/>
  <c r="Q720" i="1" s="1"/>
  <c r="CP720" i="1" s="1"/>
  <c r="O720" i="1" s="1"/>
  <c r="AD717" i="1"/>
  <c r="AB717" i="1" s="1"/>
  <c r="AB716" i="1"/>
  <c r="AB715" i="1"/>
  <c r="AB714" i="1"/>
  <c r="CR712" i="1"/>
  <c r="Q712" i="1" s="1"/>
  <c r="AB706" i="1"/>
  <c r="AB704" i="1"/>
  <c r="CR700" i="1"/>
  <c r="Q700" i="1" s="1"/>
  <c r="AD697" i="1"/>
  <c r="AB697" i="1" s="1"/>
  <c r="BC661" i="1"/>
  <c r="CL542" i="1"/>
  <c r="CP649" i="1"/>
  <c r="O649" i="1" s="1"/>
  <c r="CS647" i="1"/>
  <c r="AD647" i="1"/>
  <c r="AB647" i="1" s="1"/>
  <c r="CY644" i="1"/>
  <c r="X644" i="1" s="1"/>
  <c r="CZ644" i="1"/>
  <c r="Y644" i="1" s="1"/>
  <c r="T2225" i="5" s="1"/>
  <c r="CY642" i="1"/>
  <c r="X642" i="1" s="1"/>
  <c r="CZ642" i="1"/>
  <c r="Y642" i="1" s="1"/>
  <c r="T2213" i="5" s="1"/>
  <c r="J2219" i="5" s="1"/>
  <c r="CQ639" i="1"/>
  <c r="P639" i="1" s="1"/>
  <c r="AB639" i="1"/>
  <c r="CQ638" i="1"/>
  <c r="P638" i="1" s="1"/>
  <c r="AB638" i="1"/>
  <c r="CQ637" i="1"/>
  <c r="P637" i="1" s="1"/>
  <c r="AB637" i="1"/>
  <c r="CS636" i="1"/>
  <c r="AD636" i="1"/>
  <c r="AB636" i="1" s="1"/>
  <c r="U631" i="1"/>
  <c r="P631" i="1"/>
  <c r="CP631" i="1" s="1"/>
  <c r="O631" i="1" s="1"/>
  <c r="J2157" i="5" s="1"/>
  <c r="CQ630" i="1"/>
  <c r="P630" i="1" s="1"/>
  <c r="AB630" i="1"/>
  <c r="CS629" i="1"/>
  <c r="AD629" i="1"/>
  <c r="AB629" i="1" s="1"/>
  <c r="CR628" i="1"/>
  <c r="Q628" i="1" s="1"/>
  <c r="CP628" i="1" s="1"/>
  <c r="O628" i="1" s="1"/>
  <c r="AB628" i="1"/>
  <c r="CP627" i="1"/>
  <c r="O627" i="1" s="1"/>
  <c r="AB625" i="1"/>
  <c r="CP623" i="1"/>
  <c r="O623" i="1" s="1"/>
  <c r="CS620" i="1"/>
  <c r="AD620" i="1"/>
  <c r="AB620" i="1" s="1"/>
  <c r="CR616" i="1"/>
  <c r="Q616" i="1" s="1"/>
  <c r="CP616" i="1" s="1"/>
  <c r="O616" i="1" s="1"/>
  <c r="J2082" i="5" s="1"/>
  <c r="AB616" i="1"/>
  <c r="CP615" i="1"/>
  <c r="O615" i="1" s="1"/>
  <c r="U611" i="1"/>
  <c r="P611" i="1"/>
  <c r="CP611" i="1" s="1"/>
  <c r="O611" i="1" s="1"/>
  <c r="J2057" i="5" s="1"/>
  <c r="CQ610" i="1"/>
  <c r="P610" i="1" s="1"/>
  <c r="AB610" i="1"/>
  <c r="CS609" i="1"/>
  <c r="AD609" i="1"/>
  <c r="AB609" i="1" s="1"/>
  <c r="CR608" i="1"/>
  <c r="Q608" i="1" s="1"/>
  <c r="CP608" i="1" s="1"/>
  <c r="O608" i="1" s="1"/>
  <c r="AB608" i="1"/>
  <c r="CP607" i="1"/>
  <c r="O607" i="1" s="1"/>
  <c r="AB605" i="1"/>
  <c r="CP603" i="1"/>
  <c r="O603" i="1" s="1"/>
  <c r="CS600" i="1"/>
  <c r="AD600" i="1"/>
  <c r="AB600" i="1" s="1"/>
  <c r="CR596" i="1"/>
  <c r="Q596" i="1" s="1"/>
  <c r="CP596" i="1" s="1"/>
  <c r="O596" i="1" s="1"/>
  <c r="J1982" i="5" s="1"/>
  <c r="AB596" i="1"/>
  <c r="CP595" i="1"/>
  <c r="O595" i="1" s="1"/>
  <c r="AB593" i="1"/>
  <c r="T591" i="1"/>
  <c r="W591" i="1"/>
  <c r="S591" i="1"/>
  <c r="AF661" i="1" s="1"/>
  <c r="CR589" i="1"/>
  <c r="Q589" i="1" s="1"/>
  <c r="CP589" i="1" s="1"/>
  <c r="O589" i="1" s="1"/>
  <c r="AB589" i="1"/>
  <c r="CP588" i="1"/>
  <c r="O588" i="1" s="1"/>
  <c r="CQ586" i="1"/>
  <c r="P586" i="1" s="1"/>
  <c r="CP586" i="1" s="1"/>
  <c r="O586" i="1" s="1"/>
  <c r="J1932" i="5" s="1"/>
  <c r="AB586" i="1"/>
  <c r="CY583" i="1"/>
  <c r="X583" i="1" s="1"/>
  <c r="CZ583" i="1"/>
  <c r="Y583" i="1" s="1"/>
  <c r="T1923" i="5" s="1"/>
  <c r="AB581" i="1"/>
  <c r="CR580" i="1"/>
  <c r="Q580" i="1" s="1"/>
  <c r="AB580" i="1"/>
  <c r="CP576" i="1"/>
  <c r="O576" i="1" s="1"/>
  <c r="J1882" i="5" s="1"/>
  <c r="CY575" i="1"/>
  <c r="X575" i="1" s="1"/>
  <c r="CZ575" i="1"/>
  <c r="Y575" i="1" s="1"/>
  <c r="T1877" i="5" s="1"/>
  <c r="CP569" i="1"/>
  <c r="O569" i="1" s="1"/>
  <c r="CS567" i="1"/>
  <c r="AD567" i="1"/>
  <c r="AB567" i="1" s="1"/>
  <c r="CP564" i="1"/>
  <c r="O564" i="1" s="1"/>
  <c r="CP562" i="1"/>
  <c r="O562" i="1" s="1"/>
  <c r="CP560" i="1"/>
  <c r="O560" i="1" s="1"/>
  <c r="AB554" i="1"/>
  <c r="AB552" i="1"/>
  <c r="CR545" i="1"/>
  <c r="Q545" i="1" s="1"/>
  <c r="J1729" i="5" s="1"/>
  <c r="CP501" i="1"/>
  <c r="O501" i="1" s="1"/>
  <c r="Q499" i="1"/>
  <c r="U499" i="1"/>
  <c r="CY496" i="1"/>
  <c r="X496" i="1" s="1"/>
  <c r="R1664" i="5" s="1"/>
  <c r="CZ496" i="1"/>
  <c r="Y496" i="1" s="1"/>
  <c r="T1664" i="5" s="1"/>
  <c r="CQ494" i="1"/>
  <c r="P494" i="1" s="1"/>
  <c r="CP494" i="1" s="1"/>
  <c r="O494" i="1" s="1"/>
  <c r="J1648" i="5" s="1"/>
  <c r="CQ482" i="1"/>
  <c r="P482" i="1" s="1"/>
  <c r="AB482" i="1"/>
  <c r="CZ475" i="1"/>
  <c r="Y475" i="1" s="1"/>
  <c r="T1554" i="5" s="1"/>
  <c r="J1560" i="5" s="1"/>
  <c r="CY475" i="1"/>
  <c r="X475" i="1" s="1"/>
  <c r="R1554" i="5" s="1"/>
  <c r="J1559" i="5" s="1"/>
  <c r="BZ509" i="1"/>
  <c r="CQ507" i="1"/>
  <c r="P507" i="1" s="1"/>
  <c r="AB507" i="1"/>
  <c r="CQ505" i="1"/>
  <c r="P505" i="1" s="1"/>
  <c r="AB505" i="1"/>
  <c r="AB504" i="1"/>
  <c r="CQ504" i="1"/>
  <c r="P504" i="1" s="1"/>
  <c r="AB500" i="1"/>
  <c r="CS496" i="1"/>
  <c r="AD496" i="1"/>
  <c r="AB493" i="1"/>
  <c r="AB492" i="1"/>
  <c r="CQ492" i="1"/>
  <c r="P492" i="1" s="1"/>
  <c r="CS491" i="1"/>
  <c r="AD491" i="1"/>
  <c r="AB491" i="1" s="1"/>
  <c r="CZ488" i="1"/>
  <c r="Y488" i="1" s="1"/>
  <c r="T1618" i="5" s="1"/>
  <c r="CY488" i="1"/>
  <c r="X488" i="1" s="1"/>
  <c r="AB487" i="1"/>
  <c r="AD486" i="1"/>
  <c r="AB486" i="1" s="1"/>
  <c r="CR486" i="1"/>
  <c r="Q486" i="1" s="1"/>
  <c r="CZ484" i="1"/>
  <c r="Y484" i="1" s="1"/>
  <c r="T1598" i="5" s="1"/>
  <c r="CY484" i="1"/>
  <c r="X484" i="1" s="1"/>
  <c r="CY482" i="1"/>
  <c r="X482" i="1" s="1"/>
  <c r="R1591" i="5" s="1"/>
  <c r="CZ482" i="1"/>
  <c r="Y482" i="1" s="1"/>
  <c r="T1591" i="5" s="1"/>
  <c r="CZ477" i="1"/>
  <c r="Y477" i="1" s="1"/>
  <c r="T1566" i="5" s="1"/>
  <c r="CY477" i="1"/>
  <c r="X477" i="1" s="1"/>
  <c r="R1566" i="5" s="1"/>
  <c r="AB475" i="1"/>
  <c r="CQ475" i="1"/>
  <c r="P475" i="1" s="1"/>
  <c r="AD474" i="1"/>
  <c r="AB474" i="1" s="1"/>
  <c r="CR474" i="1"/>
  <c r="Q474" i="1" s="1"/>
  <c r="CQ462" i="1"/>
  <c r="P462" i="1" s="1"/>
  <c r="AB462" i="1"/>
  <c r="BY509" i="1"/>
  <c r="CP460" i="1"/>
  <c r="O460" i="1" s="1"/>
  <c r="CZ456" i="1"/>
  <c r="Y456" i="1" s="1"/>
  <c r="T1464" i="5" s="1"/>
  <c r="CY456" i="1"/>
  <c r="X456" i="1" s="1"/>
  <c r="GK453" i="1"/>
  <c r="CS414" i="1"/>
  <c r="AD414" i="1"/>
  <c r="CR414" i="1"/>
  <c r="Q414" i="1" s="1"/>
  <c r="CP414" i="1" s="1"/>
  <c r="O414" i="1" s="1"/>
  <c r="CY408" i="1"/>
  <c r="X408" i="1" s="1"/>
  <c r="R1395" i="5" s="1"/>
  <c r="J1400" i="5" s="1"/>
  <c r="CZ408" i="1"/>
  <c r="Y408" i="1" s="1"/>
  <c r="T1395" i="5" s="1"/>
  <c r="J1401" i="5" s="1"/>
  <c r="CQ404" i="1"/>
  <c r="P404" i="1" s="1"/>
  <c r="AB404" i="1"/>
  <c r="CY403" i="1"/>
  <c r="X403" i="1" s="1"/>
  <c r="R1370" i="5" s="1"/>
  <c r="J1375" i="5" s="1"/>
  <c r="CZ403" i="1"/>
  <c r="Y403" i="1" s="1"/>
  <c r="T1370" i="5" s="1"/>
  <c r="J1376" i="5" s="1"/>
  <c r="CQ396" i="1"/>
  <c r="P396" i="1" s="1"/>
  <c r="AB396" i="1"/>
  <c r="CY385" i="1"/>
  <c r="X385" i="1" s="1"/>
  <c r="R1282" i="5" s="1"/>
  <c r="CZ385" i="1"/>
  <c r="Y385" i="1" s="1"/>
  <c r="T1282" i="5" s="1"/>
  <c r="CY383" i="1"/>
  <c r="X383" i="1" s="1"/>
  <c r="R1270" i="5" s="1"/>
  <c r="J1275" i="5" s="1"/>
  <c r="CZ383" i="1"/>
  <c r="Y383" i="1" s="1"/>
  <c r="T1270" i="5" s="1"/>
  <c r="J1276" i="5" s="1"/>
  <c r="AB377" i="1"/>
  <c r="CR547" i="1"/>
  <c r="Q547" i="1" s="1"/>
  <c r="U546" i="1"/>
  <c r="AH661" i="1" s="1"/>
  <c r="AB545" i="1"/>
  <c r="CL450" i="1"/>
  <c r="BC509" i="1"/>
  <c r="BX450" i="1"/>
  <c r="AO509" i="1"/>
  <c r="AD506" i="1"/>
  <c r="CS506" i="1"/>
  <c r="W499" i="1"/>
  <c r="S499" i="1"/>
  <c r="CR496" i="1"/>
  <c r="Q496" i="1" s="1"/>
  <c r="AB496" i="1"/>
  <c r="CQ496" i="1"/>
  <c r="P496" i="1" s="1"/>
  <c r="CR491" i="1"/>
  <c r="Q491" i="1" s="1"/>
  <c r="CQ491" i="1"/>
  <c r="P491" i="1" s="1"/>
  <c r="CS486" i="1"/>
  <c r="CP483" i="1"/>
  <c r="O483" i="1" s="1"/>
  <c r="AD478" i="1"/>
  <c r="AB478" i="1" s="1"/>
  <c r="CR478" i="1"/>
  <c r="Q478" i="1" s="1"/>
  <c r="GX474" i="1"/>
  <c r="CJ509" i="1" s="1"/>
  <c r="CS474" i="1"/>
  <c r="CY462" i="1"/>
  <c r="X462" i="1" s="1"/>
  <c r="R1491" i="5" s="1"/>
  <c r="CZ462" i="1"/>
  <c r="Y462" i="1" s="1"/>
  <c r="T1491" i="5" s="1"/>
  <c r="CY461" i="1"/>
  <c r="X461" i="1" s="1"/>
  <c r="CZ461" i="1"/>
  <c r="Y461" i="1" s="1"/>
  <c r="T1489" i="5" s="1"/>
  <c r="CP459" i="1"/>
  <c r="O459" i="1" s="1"/>
  <c r="J1473" i="5" s="1"/>
  <c r="CC509" i="1"/>
  <c r="CY410" i="1"/>
  <c r="X410" i="1" s="1"/>
  <c r="R1407" i="5" s="1"/>
  <c r="CZ410" i="1"/>
  <c r="Y410" i="1" s="1"/>
  <c r="T1407" i="5" s="1"/>
  <c r="AB408" i="1"/>
  <c r="CQ403" i="1"/>
  <c r="P403" i="1" s="1"/>
  <c r="AB403" i="1"/>
  <c r="CS402" i="1"/>
  <c r="AD402" i="1"/>
  <c r="CR402" i="1"/>
  <c r="Q402" i="1" s="1"/>
  <c r="CP402" i="1" s="1"/>
  <c r="O402" i="1" s="1"/>
  <c r="J1364" i="5" s="1"/>
  <c r="CP399" i="1"/>
  <c r="O399" i="1" s="1"/>
  <c r="CY392" i="1"/>
  <c r="X392" i="1" s="1"/>
  <c r="R1314" i="5" s="1"/>
  <c r="J1315" i="5" s="1"/>
  <c r="CZ392" i="1"/>
  <c r="Y392" i="1" s="1"/>
  <c r="T1314" i="5" s="1"/>
  <c r="CS386" i="1"/>
  <c r="AD386" i="1"/>
  <c r="AB386" i="1" s="1"/>
  <c r="CR386" i="1"/>
  <c r="Q386" i="1" s="1"/>
  <c r="J1286" i="5" s="1"/>
  <c r="GM380" i="1"/>
  <c r="GN380" i="1"/>
  <c r="CY372" i="1"/>
  <c r="X372" i="1" s="1"/>
  <c r="R1214" i="5" s="1"/>
  <c r="J1215" i="5" s="1"/>
  <c r="CZ372" i="1"/>
  <c r="Y372" i="1" s="1"/>
  <c r="T1214" i="5" s="1"/>
  <c r="CY365" i="1"/>
  <c r="X365" i="1" s="1"/>
  <c r="R1182" i="5" s="1"/>
  <c r="CZ365" i="1"/>
  <c r="Y365" i="1" s="1"/>
  <c r="T1182" i="5" s="1"/>
  <c r="CZ362" i="1"/>
  <c r="Y362" i="1" s="1"/>
  <c r="T1164" i="5" s="1"/>
  <c r="J1166" i="5" s="1"/>
  <c r="CY362" i="1"/>
  <c r="X362" i="1" s="1"/>
  <c r="R1164" i="5" s="1"/>
  <c r="CR506" i="1"/>
  <c r="Q506" i="1" s="1"/>
  <c r="CQ506" i="1"/>
  <c r="P506" i="1" s="1"/>
  <c r="J1714" i="5" s="1"/>
  <c r="I1715" i="5" s="1"/>
  <c r="AB506" i="1"/>
  <c r="CY500" i="1"/>
  <c r="X500" i="1" s="1"/>
  <c r="AD498" i="1"/>
  <c r="AB498" i="1" s="1"/>
  <c r="CS498" i="1"/>
  <c r="CS497" i="1"/>
  <c r="AD497" i="1"/>
  <c r="AB497" i="1" s="1"/>
  <c r="CS495" i="1"/>
  <c r="AD495" i="1"/>
  <c r="AB495" i="1" s="1"/>
  <c r="AD494" i="1"/>
  <c r="AB494" i="1" s="1"/>
  <c r="CS494" i="1"/>
  <c r="CY493" i="1"/>
  <c r="X493" i="1" s="1"/>
  <c r="CQ490" i="1"/>
  <c r="P490" i="1" s="1"/>
  <c r="CP480" i="1"/>
  <c r="O480" i="1" s="1"/>
  <c r="CS478" i="1"/>
  <c r="CZ476" i="1"/>
  <c r="Y476" i="1" s="1"/>
  <c r="T1564" i="5" s="1"/>
  <c r="CY476" i="1"/>
  <c r="X476" i="1" s="1"/>
  <c r="CS470" i="1"/>
  <c r="AD470" i="1"/>
  <c r="CR470" i="1"/>
  <c r="Q470" i="1" s="1"/>
  <c r="CY469" i="1"/>
  <c r="X469" i="1" s="1"/>
  <c r="R1523" i="5" s="1"/>
  <c r="CZ469" i="1"/>
  <c r="Y469" i="1" s="1"/>
  <c r="T1523" i="5" s="1"/>
  <c r="CZ468" i="1"/>
  <c r="Y468" i="1" s="1"/>
  <c r="T1518" i="5" s="1"/>
  <c r="CY468" i="1"/>
  <c r="X468" i="1" s="1"/>
  <c r="AB464" i="1"/>
  <c r="CQ464" i="1"/>
  <c r="P464" i="1" s="1"/>
  <c r="CP464" i="1" s="1"/>
  <c r="O464" i="1" s="1"/>
  <c r="J1498" i="5" s="1"/>
  <c r="CZ457" i="1"/>
  <c r="Y457" i="1" s="1"/>
  <c r="T1466" i="5" s="1"/>
  <c r="CY457" i="1"/>
  <c r="X457" i="1" s="1"/>
  <c r="R1466" i="5" s="1"/>
  <c r="AB455" i="1"/>
  <c r="CQ455" i="1"/>
  <c r="P455" i="1" s="1"/>
  <c r="AD454" i="1"/>
  <c r="AB454" i="1" s="1"/>
  <c r="CR454" i="1"/>
  <c r="Q454" i="1" s="1"/>
  <c r="AI509" i="1"/>
  <c r="CP411" i="1"/>
  <c r="O411" i="1" s="1"/>
  <c r="AB410" i="1"/>
  <c r="CY405" i="1"/>
  <c r="X405" i="1" s="1"/>
  <c r="R1382" i="5" s="1"/>
  <c r="CZ405" i="1"/>
  <c r="Y405" i="1" s="1"/>
  <c r="T1382" i="5" s="1"/>
  <c r="CY384" i="1"/>
  <c r="X384" i="1" s="1"/>
  <c r="R1280" i="5" s="1"/>
  <c r="CZ384" i="1"/>
  <c r="Y384" i="1" s="1"/>
  <c r="T1280" i="5" s="1"/>
  <c r="CY376" i="1"/>
  <c r="X376" i="1" s="1"/>
  <c r="R1234" i="5" s="1"/>
  <c r="CZ376" i="1"/>
  <c r="Y376" i="1" s="1"/>
  <c r="T1234" i="5" s="1"/>
  <c r="CQ372" i="1"/>
  <c r="P372" i="1" s="1"/>
  <c r="CP372" i="1" s="1"/>
  <c r="O372" i="1" s="1"/>
  <c r="J1214" i="5" s="1"/>
  <c r="AB372" i="1"/>
  <c r="AB488" i="1"/>
  <c r="CP485" i="1"/>
  <c r="O485" i="1" s="1"/>
  <c r="AB485" i="1"/>
  <c r="AB484" i="1"/>
  <c r="AB479" i="1"/>
  <c r="CQ477" i="1"/>
  <c r="P477" i="1" s="1"/>
  <c r="AB476" i="1"/>
  <c r="CY473" i="1"/>
  <c r="X473" i="1" s="1"/>
  <c r="CZ473" i="1"/>
  <c r="Y473" i="1" s="1"/>
  <c r="T1543" i="5" s="1"/>
  <c r="AB471" i="1"/>
  <c r="CP466" i="1"/>
  <c r="O466" i="1" s="1"/>
  <c r="AB466" i="1"/>
  <c r="AB459" i="1"/>
  <c r="CQ457" i="1"/>
  <c r="P457" i="1" s="1"/>
  <c r="AB456" i="1"/>
  <c r="CY453" i="1"/>
  <c r="X453" i="1" s="1"/>
  <c r="R1443" i="5" s="1"/>
  <c r="CZ453" i="1"/>
  <c r="Y453" i="1" s="1"/>
  <c r="T1443" i="5" s="1"/>
  <c r="CS415" i="1"/>
  <c r="AD415" i="1"/>
  <c r="AB414" i="1"/>
  <c r="CP413" i="1"/>
  <c r="O413" i="1" s="1"/>
  <c r="AB411" i="1"/>
  <c r="CP409" i="1"/>
  <c r="O409" i="1" s="1"/>
  <c r="AB409" i="1"/>
  <c r="CS406" i="1"/>
  <c r="AD406" i="1"/>
  <c r="AB402" i="1"/>
  <c r="CP401" i="1"/>
  <c r="O401" i="1" s="1"/>
  <c r="AB401" i="1"/>
  <c r="AB399" i="1"/>
  <c r="CY397" i="1"/>
  <c r="X397" i="1" s="1"/>
  <c r="CZ397" i="1"/>
  <c r="Y397" i="1" s="1"/>
  <c r="T1339" i="5" s="1"/>
  <c r="AB395" i="1"/>
  <c r="CP394" i="1"/>
  <c r="O394" i="1" s="1"/>
  <c r="CQ392" i="1"/>
  <c r="P392" i="1" s="1"/>
  <c r="CP392" i="1" s="1"/>
  <c r="O392" i="1" s="1"/>
  <c r="J1314" i="5" s="1"/>
  <c r="AB392" i="1"/>
  <c r="CY389" i="1"/>
  <c r="X389" i="1" s="1"/>
  <c r="CZ389" i="1"/>
  <c r="Y389" i="1" s="1"/>
  <c r="T1305" i="5" s="1"/>
  <c r="AB387" i="1"/>
  <c r="CP382" i="1"/>
  <c r="O382" i="1" s="1"/>
  <c r="J1264" i="5" s="1"/>
  <c r="CY381" i="1"/>
  <c r="X381" i="1" s="1"/>
  <c r="CZ381" i="1"/>
  <c r="Y381" i="1" s="1"/>
  <c r="T1259" i="5" s="1"/>
  <c r="J1266" i="5" s="1"/>
  <c r="CP375" i="1"/>
  <c r="O375" i="1" s="1"/>
  <c r="CS373" i="1"/>
  <c r="AD373" i="1"/>
  <c r="AB373" i="1" s="1"/>
  <c r="AB370" i="1"/>
  <c r="CY369" i="1"/>
  <c r="X369" i="1" s="1"/>
  <c r="R1205" i="5" s="1"/>
  <c r="CZ369" i="1"/>
  <c r="Y369" i="1" s="1"/>
  <c r="T1205" i="5" s="1"/>
  <c r="CZ366" i="1"/>
  <c r="Y366" i="1" s="1"/>
  <c r="T1184" i="5" s="1"/>
  <c r="J1191" i="5" s="1"/>
  <c r="CY366" i="1"/>
  <c r="X366" i="1" s="1"/>
  <c r="AB365" i="1"/>
  <c r="CQ359" i="1"/>
  <c r="P359" i="1" s="1"/>
  <c r="AB359" i="1"/>
  <c r="CY358" i="1"/>
  <c r="X358" i="1" s="1"/>
  <c r="CZ358" i="1"/>
  <c r="Y358" i="1" s="1"/>
  <c r="T1145" i="5" s="1"/>
  <c r="J1151" i="5" s="1"/>
  <c r="CS357" i="1"/>
  <c r="AD357" i="1"/>
  <c r="CR357" i="1"/>
  <c r="Q357" i="1" s="1"/>
  <c r="CP357" i="1" s="1"/>
  <c r="O357" i="1" s="1"/>
  <c r="J1139" i="5" s="1"/>
  <c r="CY356" i="1"/>
  <c r="X356" i="1" s="1"/>
  <c r="R1134" i="5" s="1"/>
  <c r="CZ356" i="1"/>
  <c r="Y356" i="1" s="1"/>
  <c r="T1134" i="5" s="1"/>
  <c r="J1141" i="5" s="1"/>
  <c r="BY417" i="1"/>
  <c r="CZ346" i="1"/>
  <c r="Y346" i="1" s="1"/>
  <c r="T1084" i="5" s="1"/>
  <c r="CY346" i="1"/>
  <c r="X346" i="1" s="1"/>
  <c r="R1084" i="5" s="1"/>
  <c r="P489" i="1"/>
  <c r="CP489" i="1" s="1"/>
  <c r="O489" i="1" s="1"/>
  <c r="J1623" i="5" s="1"/>
  <c r="CP486" i="1"/>
  <c r="O486" i="1" s="1"/>
  <c r="P474" i="1"/>
  <c r="AB470" i="1"/>
  <c r="CP467" i="1"/>
  <c r="O467" i="1" s="1"/>
  <c r="AB463" i="1"/>
  <c r="CP458" i="1"/>
  <c r="O458" i="1" s="1"/>
  <c r="P454" i="1"/>
  <c r="AB415" i="1"/>
  <c r="CQ412" i="1"/>
  <c r="P412" i="1" s="1"/>
  <c r="CP412" i="1" s="1"/>
  <c r="O412" i="1" s="1"/>
  <c r="J1414" i="5" s="1"/>
  <c r="AB412" i="1"/>
  <c r="CY409" i="1"/>
  <c r="X409" i="1" s="1"/>
  <c r="R1405" i="5" s="1"/>
  <c r="CZ409" i="1"/>
  <c r="Y409" i="1" s="1"/>
  <c r="T1405" i="5" s="1"/>
  <c r="AB406" i="1"/>
  <c r="CY401" i="1"/>
  <c r="X401" i="1" s="1"/>
  <c r="R1359" i="5" s="1"/>
  <c r="J1365" i="5" s="1"/>
  <c r="CZ401" i="1"/>
  <c r="Y401" i="1" s="1"/>
  <c r="T1359" i="5" s="1"/>
  <c r="J1366" i="5" s="1"/>
  <c r="CP400" i="1"/>
  <c r="O400" i="1" s="1"/>
  <c r="CP398" i="1"/>
  <c r="O398" i="1" s="1"/>
  <c r="CP395" i="1"/>
  <c r="O395" i="1" s="1"/>
  <c r="CS393" i="1"/>
  <c r="AD393" i="1"/>
  <c r="AB393" i="1" s="1"/>
  <c r="CP386" i="1"/>
  <c r="O386" i="1" s="1"/>
  <c r="CS374" i="1"/>
  <c r="AD374" i="1"/>
  <c r="AB374" i="1" s="1"/>
  <c r="BZ417" i="1"/>
  <c r="CP371" i="1"/>
  <c r="O371" i="1" s="1"/>
  <c r="CY370" i="1"/>
  <c r="X370" i="1" s="1"/>
  <c r="CZ370" i="1"/>
  <c r="Y370" i="1" s="1"/>
  <c r="T1207" i="5" s="1"/>
  <c r="CS369" i="1"/>
  <c r="AD369" i="1"/>
  <c r="CQ368" i="1"/>
  <c r="P368" i="1" s="1"/>
  <c r="AD364" i="1"/>
  <c r="AB364" i="1" s="1"/>
  <c r="CR364" i="1"/>
  <c r="Q364" i="1" s="1"/>
  <c r="CY359" i="1"/>
  <c r="X359" i="1" s="1"/>
  <c r="R1155" i="5" s="1"/>
  <c r="CZ359" i="1"/>
  <c r="Y359" i="1" s="1"/>
  <c r="T1155" i="5" s="1"/>
  <c r="AD490" i="1"/>
  <c r="AB490" i="1" s="1"/>
  <c r="T489" i="1"/>
  <c r="AB489" i="1"/>
  <c r="CP487" i="1"/>
  <c r="O487" i="1" s="1"/>
  <c r="CZ485" i="1"/>
  <c r="Y485" i="1" s="1"/>
  <c r="T1604" i="5" s="1"/>
  <c r="J1610" i="5" s="1"/>
  <c r="AB483" i="1"/>
  <c r="AB480" i="1"/>
  <c r="T474" i="1"/>
  <c r="W474" i="1"/>
  <c r="S474" i="1"/>
  <c r="CR472" i="1"/>
  <c r="Q472" i="1" s="1"/>
  <c r="CP472" i="1" s="1"/>
  <c r="O472" i="1" s="1"/>
  <c r="AD472" i="1"/>
  <c r="AB472" i="1" s="1"/>
  <c r="Q469" i="1"/>
  <c r="P469" i="1"/>
  <c r="AB468" i="1"/>
  <c r="CZ466" i="1"/>
  <c r="Y466" i="1" s="1"/>
  <c r="T1514" i="5" s="1"/>
  <c r="CR465" i="1"/>
  <c r="Q465" i="1" s="1"/>
  <c r="AB460" i="1"/>
  <c r="T454" i="1"/>
  <c r="W454" i="1"/>
  <c r="S454" i="1"/>
  <c r="BX258" i="1"/>
  <c r="AO417" i="1"/>
  <c r="CP415" i="1"/>
  <c r="O415" i="1" s="1"/>
  <c r="CS413" i="1"/>
  <c r="AD413" i="1"/>
  <c r="AB413" i="1" s="1"/>
  <c r="CP410" i="1"/>
  <c r="O410" i="1" s="1"/>
  <c r="CP408" i="1"/>
  <c r="O408" i="1" s="1"/>
  <c r="CP406" i="1"/>
  <c r="O406" i="1" s="1"/>
  <c r="AB400" i="1"/>
  <c r="AB398" i="1"/>
  <c r="CS394" i="1"/>
  <c r="AD394" i="1"/>
  <c r="AB394" i="1" s="1"/>
  <c r="CR393" i="1"/>
  <c r="Q393" i="1" s="1"/>
  <c r="CY390" i="1"/>
  <c r="X390" i="1" s="1"/>
  <c r="CZ390" i="1"/>
  <c r="Y390" i="1" s="1"/>
  <c r="T1307" i="5" s="1"/>
  <c r="CY388" i="1"/>
  <c r="X388" i="1" s="1"/>
  <c r="CZ388" i="1"/>
  <c r="Y388" i="1" s="1"/>
  <c r="T1295" i="5" s="1"/>
  <c r="J1301" i="5" s="1"/>
  <c r="CQ385" i="1"/>
  <c r="P385" i="1" s="1"/>
  <c r="AB385" i="1"/>
  <c r="CQ384" i="1"/>
  <c r="P384" i="1" s="1"/>
  <c r="AB384" i="1"/>
  <c r="CQ383" i="1"/>
  <c r="P383" i="1" s="1"/>
  <c r="AB383" i="1"/>
  <c r="CS382" i="1"/>
  <c r="AD382" i="1"/>
  <c r="AB382" i="1" s="1"/>
  <c r="U377" i="1"/>
  <c r="AH417" i="1" s="1"/>
  <c r="P377" i="1"/>
  <c r="CP377" i="1" s="1"/>
  <c r="O377" i="1" s="1"/>
  <c r="J1239" i="5" s="1"/>
  <c r="CQ376" i="1"/>
  <c r="P376" i="1" s="1"/>
  <c r="AB376" i="1"/>
  <c r="CS375" i="1"/>
  <c r="AD375" i="1"/>
  <c r="AB375" i="1" s="1"/>
  <c r="CR374" i="1"/>
  <c r="Q374" i="1" s="1"/>
  <c r="CP374" i="1" s="1"/>
  <c r="O374" i="1" s="1"/>
  <c r="CP373" i="1"/>
  <c r="O373" i="1" s="1"/>
  <c r="AB371" i="1"/>
  <c r="CR369" i="1"/>
  <c r="Q369" i="1" s="1"/>
  <c r="CP369" i="1" s="1"/>
  <c r="O369" i="1" s="1"/>
  <c r="CS364" i="1"/>
  <c r="CP362" i="1"/>
  <c r="O362" i="1" s="1"/>
  <c r="J1164" i="5" s="1"/>
  <c r="CY357" i="1"/>
  <c r="X357" i="1" s="1"/>
  <c r="R1139" i="5" s="1"/>
  <c r="CZ355" i="1"/>
  <c r="Y355" i="1" s="1"/>
  <c r="T1132" i="5" s="1"/>
  <c r="CY355" i="1"/>
  <c r="X355" i="1" s="1"/>
  <c r="CC417" i="1"/>
  <c r="CZ354" i="1"/>
  <c r="Y354" i="1" s="1"/>
  <c r="T1130" i="5" s="1"/>
  <c r="CY354" i="1"/>
  <c r="X354" i="1" s="1"/>
  <c r="CZ353" i="1"/>
  <c r="Y353" i="1" s="1"/>
  <c r="T1120" i="5" s="1"/>
  <c r="J1126" i="5" s="1"/>
  <c r="CY353" i="1"/>
  <c r="X353" i="1" s="1"/>
  <c r="R1120" i="5" s="1"/>
  <c r="J1125" i="5" s="1"/>
  <c r="CP348" i="1"/>
  <c r="O348" i="1" s="1"/>
  <c r="AB346" i="1"/>
  <c r="CQ346" i="1"/>
  <c r="P346" i="1" s="1"/>
  <c r="CY340" i="1"/>
  <c r="X340" i="1" s="1"/>
  <c r="R1057" i="5" s="1"/>
  <c r="CZ340" i="1"/>
  <c r="Y340" i="1" s="1"/>
  <c r="T1057" i="5" s="1"/>
  <c r="CZ335" i="1"/>
  <c r="Y335" i="1" s="1"/>
  <c r="T1032" i="5" s="1"/>
  <c r="CY335" i="1"/>
  <c r="X335" i="1" s="1"/>
  <c r="R1032" i="5" s="1"/>
  <c r="CY332" i="1"/>
  <c r="X332" i="1" s="1"/>
  <c r="R1014" i="5" s="1"/>
  <c r="CZ332" i="1"/>
  <c r="Y332" i="1" s="1"/>
  <c r="T1014" i="5" s="1"/>
  <c r="CY308" i="1"/>
  <c r="X308" i="1" s="1"/>
  <c r="R895" i="5" s="1"/>
  <c r="J900" i="5" s="1"/>
  <c r="CZ308" i="1"/>
  <c r="Y308" i="1" s="1"/>
  <c r="T895" i="5" s="1"/>
  <c r="J901" i="5" s="1"/>
  <c r="CP363" i="1"/>
  <c r="O363" i="1" s="1"/>
  <c r="AB362" i="1"/>
  <c r="CY360" i="1"/>
  <c r="X360" i="1" s="1"/>
  <c r="CZ360" i="1"/>
  <c r="Y360" i="1" s="1"/>
  <c r="T1157" i="5" s="1"/>
  <c r="AB354" i="1"/>
  <c r="GX352" i="1"/>
  <c r="CJ417" i="1" s="1"/>
  <c r="CR352" i="1"/>
  <c r="Q352" i="1" s="1"/>
  <c r="CY351" i="1"/>
  <c r="X351" i="1" s="1"/>
  <c r="CZ351" i="1"/>
  <c r="Y351" i="1" s="1"/>
  <c r="T1109" i="5" s="1"/>
  <c r="CY349" i="1"/>
  <c r="X349" i="1" s="1"/>
  <c r="R1105" i="5" s="1"/>
  <c r="CP349" i="1"/>
  <c r="O349" i="1" s="1"/>
  <c r="AB348" i="1"/>
  <c r="CY347" i="1"/>
  <c r="X347" i="1" s="1"/>
  <c r="R1089" i="5" s="1"/>
  <c r="CZ347" i="1"/>
  <c r="Y347" i="1" s="1"/>
  <c r="T1089" i="5" s="1"/>
  <c r="CY344" i="1"/>
  <c r="X344" i="1" s="1"/>
  <c r="CZ344" i="1"/>
  <c r="Y344" i="1" s="1"/>
  <c r="T1080" i="5" s="1"/>
  <c r="CY343" i="1"/>
  <c r="X343" i="1" s="1"/>
  <c r="CZ343" i="1"/>
  <c r="Y343" i="1" s="1"/>
  <c r="T1070" i="5" s="1"/>
  <c r="J1076" i="5" s="1"/>
  <c r="CY341" i="1"/>
  <c r="X341" i="1" s="1"/>
  <c r="R1059" i="5" s="1"/>
  <c r="CZ341" i="1"/>
  <c r="Y341" i="1" s="1"/>
  <c r="T1059" i="5" s="1"/>
  <c r="CY339" i="1"/>
  <c r="X339" i="1" s="1"/>
  <c r="R1055" i="5" s="1"/>
  <c r="CZ339" i="1"/>
  <c r="Y339" i="1" s="1"/>
  <c r="T1055" i="5" s="1"/>
  <c r="CY317" i="1"/>
  <c r="X317" i="1" s="1"/>
  <c r="R939" i="5" s="1"/>
  <c r="CZ317" i="1"/>
  <c r="Y317" i="1" s="1"/>
  <c r="T939" i="5" s="1"/>
  <c r="CY310" i="1"/>
  <c r="X310" i="1" s="1"/>
  <c r="R907" i="5" s="1"/>
  <c r="CZ310" i="1"/>
  <c r="Y310" i="1" s="1"/>
  <c r="T907" i="5" s="1"/>
  <c r="BB417" i="1"/>
  <c r="AB369" i="1"/>
  <c r="CR367" i="1"/>
  <c r="Q367" i="1" s="1"/>
  <c r="P367" i="1"/>
  <c r="CR365" i="1"/>
  <c r="Q365" i="1" s="1"/>
  <c r="CP365" i="1" s="1"/>
  <c r="O365" i="1" s="1"/>
  <c r="CP364" i="1"/>
  <c r="O364" i="1" s="1"/>
  <c r="CR361" i="1"/>
  <c r="Q361" i="1" s="1"/>
  <c r="J1161" i="5" s="1"/>
  <c r="AD361" i="1"/>
  <c r="AB361" i="1" s="1"/>
  <c r="AB360" i="1"/>
  <c r="AB357" i="1"/>
  <c r="CR356" i="1"/>
  <c r="Q356" i="1" s="1"/>
  <c r="J1136" i="5" s="1"/>
  <c r="AB355" i="1"/>
  <c r="P352" i="1"/>
  <c r="AB351" i="1"/>
  <c r="CP350" i="1"/>
  <c r="O350" i="1" s="1"/>
  <c r="AB349" i="1"/>
  <c r="CZ342" i="1"/>
  <c r="Y342" i="1" s="1"/>
  <c r="T1064" i="5" s="1"/>
  <c r="CY342" i="1"/>
  <c r="X342" i="1" s="1"/>
  <c r="R1064" i="5" s="1"/>
  <c r="CP340" i="1"/>
  <c r="O340" i="1" s="1"/>
  <c r="CY338" i="1"/>
  <c r="X338" i="1" s="1"/>
  <c r="CZ338" i="1"/>
  <c r="Y338" i="1" s="1"/>
  <c r="T1045" i="5" s="1"/>
  <c r="J1051" i="5" s="1"/>
  <c r="CY337" i="1"/>
  <c r="X337" i="1" s="1"/>
  <c r="CZ337" i="1"/>
  <c r="Y337" i="1" s="1"/>
  <c r="T1039" i="5" s="1"/>
  <c r="CP336" i="1"/>
  <c r="O336" i="1" s="1"/>
  <c r="CZ333" i="1"/>
  <c r="Y333" i="1" s="1"/>
  <c r="T1020" i="5" s="1"/>
  <c r="J1026" i="5" s="1"/>
  <c r="CY333" i="1"/>
  <c r="X333" i="1" s="1"/>
  <c r="R1020" i="5" s="1"/>
  <c r="J1025" i="5" s="1"/>
  <c r="CY331" i="1"/>
  <c r="X331" i="1" s="1"/>
  <c r="CZ331" i="1"/>
  <c r="Y331" i="1" s="1"/>
  <c r="CY330" i="1"/>
  <c r="X330" i="1" s="1"/>
  <c r="R1007" i="5" s="1"/>
  <c r="CZ330" i="1"/>
  <c r="Y330" i="1" s="1"/>
  <c r="T1007" i="5" s="1"/>
  <c r="CZ316" i="1"/>
  <c r="Y316" i="1" s="1"/>
  <c r="T934" i="5" s="1"/>
  <c r="CY316" i="1"/>
  <c r="X316" i="1" s="1"/>
  <c r="R934" i="5" s="1"/>
  <c r="AD368" i="1"/>
  <c r="AB368" i="1" s="1"/>
  <c r="T367" i="1"/>
  <c r="AB367" i="1"/>
  <c r="CZ363" i="1"/>
  <c r="Y363" i="1" s="1"/>
  <c r="T1170" i="5" s="1"/>
  <c r="J1176" i="5" s="1"/>
  <c r="CP356" i="1"/>
  <c r="O356" i="1" s="1"/>
  <c r="CQ353" i="1"/>
  <c r="P353" i="1" s="1"/>
  <c r="T352" i="1"/>
  <c r="W352" i="1"/>
  <c r="AJ417" i="1" s="1"/>
  <c r="S352" i="1"/>
  <c r="AB350" i="1"/>
  <c r="CP347" i="1"/>
  <c r="O347" i="1" s="1"/>
  <c r="J1089" i="5" s="1"/>
  <c r="CP341" i="1"/>
  <c r="O341" i="1" s="1"/>
  <c r="CP339" i="1"/>
  <c r="O339" i="1" s="1"/>
  <c r="CY336" i="1"/>
  <c r="X336" i="1" s="1"/>
  <c r="R1034" i="5" s="1"/>
  <c r="CZ336" i="1"/>
  <c r="Y336" i="1" s="1"/>
  <c r="T1034" i="5" s="1"/>
  <c r="J1041" i="5" s="1"/>
  <c r="CZ334" i="1"/>
  <c r="Y334" i="1" s="1"/>
  <c r="T1030" i="5" s="1"/>
  <c r="CY334" i="1"/>
  <c r="X334" i="1" s="1"/>
  <c r="R1030" i="5" s="1"/>
  <c r="CP332" i="1"/>
  <c r="O332" i="1" s="1"/>
  <c r="J1014" i="5" s="1"/>
  <c r="CY321" i="1"/>
  <c r="X321" i="1" s="1"/>
  <c r="R959" i="5" s="1"/>
  <c r="CZ321" i="1"/>
  <c r="Y321" i="1" s="1"/>
  <c r="T959" i="5" s="1"/>
  <c r="CP321" i="1"/>
  <c r="O321" i="1" s="1"/>
  <c r="CZ312" i="1"/>
  <c r="Y312" i="1" s="1"/>
  <c r="T914" i="5" s="1"/>
  <c r="CY312" i="1"/>
  <c r="X312" i="1" s="1"/>
  <c r="R914" i="5" s="1"/>
  <c r="CP310" i="1"/>
  <c r="O310" i="1" s="1"/>
  <c r="CS345" i="1"/>
  <c r="CS344" i="1"/>
  <c r="CS343" i="1"/>
  <c r="CQ342" i="1"/>
  <c r="P342" i="1" s="1"/>
  <c r="CP342" i="1" s="1"/>
  <c r="O342" i="1" s="1"/>
  <c r="J1064" i="5" s="1"/>
  <c r="CS336" i="1"/>
  <c r="CQ335" i="1"/>
  <c r="P335" i="1" s="1"/>
  <c r="CQ334" i="1"/>
  <c r="P334" i="1" s="1"/>
  <c r="CQ333" i="1"/>
  <c r="P333" i="1" s="1"/>
  <c r="CS332" i="1"/>
  <c r="CQ330" i="1"/>
  <c r="P330" i="1" s="1"/>
  <c r="CP327" i="1"/>
  <c r="O327" i="1" s="1"/>
  <c r="J989" i="5" s="1"/>
  <c r="CP326" i="1"/>
  <c r="O326" i="1" s="1"/>
  <c r="CQ325" i="1"/>
  <c r="P325" i="1" s="1"/>
  <c r="CQ324" i="1"/>
  <c r="P324" i="1" s="1"/>
  <c r="CQ323" i="1"/>
  <c r="P323" i="1" s="1"/>
  <c r="CP322" i="1"/>
  <c r="O322" i="1" s="1"/>
  <c r="J964" i="5" s="1"/>
  <c r="CY320" i="1"/>
  <c r="X320" i="1" s="1"/>
  <c r="R957" i="5" s="1"/>
  <c r="CP318" i="1"/>
  <c r="O318" i="1" s="1"/>
  <c r="CP315" i="1"/>
  <c r="O315" i="1" s="1"/>
  <c r="CY311" i="1"/>
  <c r="X311" i="1" s="1"/>
  <c r="R909" i="5" s="1"/>
  <c r="AB308" i="1"/>
  <c r="CQ308" i="1"/>
  <c r="P308" i="1" s="1"/>
  <c r="CZ307" i="1"/>
  <c r="Y307" i="1" s="1"/>
  <c r="T889" i="5" s="1"/>
  <c r="CP307" i="1"/>
  <c r="O307" i="1" s="1"/>
  <c r="J889" i="5" s="1"/>
  <c r="CP306" i="1"/>
  <c r="O306" i="1" s="1"/>
  <c r="CZ302" i="1"/>
  <c r="Y302" i="1" s="1"/>
  <c r="T864" i="5" s="1"/>
  <c r="CY302" i="1"/>
  <c r="X302" i="1" s="1"/>
  <c r="R864" i="5" s="1"/>
  <c r="CY301" i="1"/>
  <c r="X301" i="1" s="1"/>
  <c r="R859" i="5" s="1"/>
  <c r="CZ301" i="1"/>
  <c r="Y301" i="1" s="1"/>
  <c r="T859" i="5" s="1"/>
  <c r="CP294" i="1"/>
  <c r="O294" i="1" s="1"/>
  <c r="CY291" i="1"/>
  <c r="X291" i="1" s="1"/>
  <c r="R809" i="5" s="1"/>
  <c r="CZ291" i="1"/>
  <c r="Y291" i="1" s="1"/>
  <c r="T809" i="5" s="1"/>
  <c r="CY289" i="1"/>
  <c r="X289" i="1" s="1"/>
  <c r="R805" i="5" s="1"/>
  <c r="CZ289" i="1"/>
  <c r="Y289" i="1" s="1"/>
  <c r="T805" i="5" s="1"/>
  <c r="CZ280" i="1"/>
  <c r="Y280" i="1" s="1"/>
  <c r="T757" i="5" s="1"/>
  <c r="CY280" i="1"/>
  <c r="X280" i="1" s="1"/>
  <c r="R757" i="5" s="1"/>
  <c r="CY328" i="1"/>
  <c r="X328" i="1" s="1"/>
  <c r="CZ328" i="1"/>
  <c r="Y328" i="1" s="1"/>
  <c r="T995" i="5" s="1"/>
  <c r="J1001" i="5" s="1"/>
  <c r="CY309" i="1"/>
  <c r="X309" i="1" s="1"/>
  <c r="CZ309" i="1"/>
  <c r="Y309" i="1" s="1"/>
  <c r="T905" i="5" s="1"/>
  <c r="CY305" i="1"/>
  <c r="X305" i="1" s="1"/>
  <c r="R882" i="5" s="1"/>
  <c r="CZ305" i="1"/>
  <c r="Y305" i="1" s="1"/>
  <c r="T882" i="5" s="1"/>
  <c r="CY303" i="1"/>
  <c r="X303" i="1" s="1"/>
  <c r="R870" i="5" s="1"/>
  <c r="J875" i="5" s="1"/>
  <c r="CZ303" i="1"/>
  <c r="Y303" i="1" s="1"/>
  <c r="T870" i="5" s="1"/>
  <c r="J876" i="5" s="1"/>
  <c r="CZ295" i="1"/>
  <c r="Y295" i="1" s="1"/>
  <c r="T832" i="5" s="1"/>
  <c r="CY295" i="1"/>
  <c r="X295" i="1" s="1"/>
  <c r="R832" i="5" s="1"/>
  <c r="CP292" i="1"/>
  <c r="O292" i="1" s="1"/>
  <c r="J814" i="5" s="1"/>
  <c r="CY290" i="1"/>
  <c r="X290" i="1" s="1"/>
  <c r="R807" i="5" s="1"/>
  <c r="CZ290" i="1"/>
  <c r="Y290" i="1" s="1"/>
  <c r="T807" i="5" s="1"/>
  <c r="CY287" i="1"/>
  <c r="X287" i="1" s="1"/>
  <c r="R789" i="5" s="1"/>
  <c r="CZ287" i="1"/>
  <c r="Y287" i="1" s="1"/>
  <c r="T789" i="5" s="1"/>
  <c r="CP285" i="1"/>
  <c r="O285" i="1" s="1"/>
  <c r="CY284" i="1"/>
  <c r="X284" i="1" s="1"/>
  <c r="R780" i="5" s="1"/>
  <c r="CZ284" i="1"/>
  <c r="Y284" i="1" s="1"/>
  <c r="T780" i="5" s="1"/>
  <c r="CY283" i="1"/>
  <c r="X283" i="1" s="1"/>
  <c r="R770" i="5" s="1"/>
  <c r="J775" i="5" s="1"/>
  <c r="CZ283" i="1"/>
  <c r="Y283" i="1" s="1"/>
  <c r="T770" i="5" s="1"/>
  <c r="J776" i="5" s="1"/>
  <c r="CY329" i="1"/>
  <c r="X329" i="1" s="1"/>
  <c r="CZ329" i="1"/>
  <c r="Y329" i="1" s="1"/>
  <c r="T1005" i="5" s="1"/>
  <c r="AB328" i="1"/>
  <c r="CZ319" i="1"/>
  <c r="Y319" i="1" s="1"/>
  <c r="T955" i="5" s="1"/>
  <c r="CR319" i="1"/>
  <c r="Q319" i="1" s="1"/>
  <c r="CP319" i="1" s="1"/>
  <c r="O319" i="1" s="1"/>
  <c r="AD319" i="1"/>
  <c r="AB319" i="1" s="1"/>
  <c r="CR314" i="1"/>
  <c r="Q314" i="1" s="1"/>
  <c r="CP314" i="1" s="1"/>
  <c r="O314" i="1" s="1"/>
  <c r="CS313" i="1"/>
  <c r="AB309" i="1"/>
  <c r="AD307" i="1"/>
  <c r="AB307" i="1" s="1"/>
  <c r="CS307" i="1"/>
  <c r="CZ306" i="1"/>
  <c r="Y306" i="1" s="1"/>
  <c r="T884" i="5" s="1"/>
  <c r="CY306" i="1"/>
  <c r="X306" i="1" s="1"/>
  <c r="R884" i="5" s="1"/>
  <c r="J890" i="5" s="1"/>
  <c r="CP302" i="1"/>
  <c r="O302" i="1" s="1"/>
  <c r="J864" i="5" s="1"/>
  <c r="CY300" i="1"/>
  <c r="X300" i="1" s="1"/>
  <c r="R857" i="5" s="1"/>
  <c r="CZ300" i="1"/>
  <c r="Y300" i="1" s="1"/>
  <c r="CY299" i="1"/>
  <c r="X299" i="1" s="1"/>
  <c r="CZ299" i="1"/>
  <c r="Y299" i="1" s="1"/>
  <c r="CY298" i="1"/>
  <c r="X298" i="1" s="1"/>
  <c r="R845" i="5" s="1"/>
  <c r="J850" i="5" s="1"/>
  <c r="CZ298" i="1"/>
  <c r="Y298" i="1" s="1"/>
  <c r="CY296" i="1"/>
  <c r="X296" i="1" s="1"/>
  <c r="CZ296" i="1"/>
  <c r="Y296" i="1" s="1"/>
  <c r="T834" i="5" s="1"/>
  <c r="CZ294" i="1"/>
  <c r="Y294" i="1" s="1"/>
  <c r="T830" i="5" s="1"/>
  <c r="CY294" i="1"/>
  <c r="X294" i="1" s="1"/>
  <c r="R830" i="5" s="1"/>
  <c r="AB329" i="1"/>
  <c r="CY325" i="1"/>
  <c r="X325" i="1" s="1"/>
  <c r="R982" i="5" s="1"/>
  <c r="CY324" i="1"/>
  <c r="X324" i="1" s="1"/>
  <c r="R980" i="5" s="1"/>
  <c r="CY323" i="1"/>
  <c r="X323" i="1" s="1"/>
  <c r="R970" i="5" s="1"/>
  <c r="J975" i="5" s="1"/>
  <c r="CR320" i="1"/>
  <c r="Q320" i="1" s="1"/>
  <c r="CP320" i="1" s="1"/>
  <c r="O320" i="1" s="1"/>
  <c r="AD320" i="1"/>
  <c r="AB320" i="1" s="1"/>
  <c r="T317" i="1"/>
  <c r="P317" i="1"/>
  <c r="CP317" i="1" s="1"/>
  <c r="O317" i="1" s="1"/>
  <c r="J939" i="5" s="1"/>
  <c r="CQ316" i="1"/>
  <c r="P316" i="1" s="1"/>
  <c r="CZ313" i="1"/>
  <c r="Y313" i="1" s="1"/>
  <c r="T920" i="5" s="1"/>
  <c r="J926" i="5" s="1"/>
  <c r="CR313" i="1"/>
  <c r="Q313" i="1" s="1"/>
  <c r="J922" i="5" s="1"/>
  <c r="CQ312" i="1"/>
  <c r="P312" i="1" s="1"/>
  <c r="CP312" i="1" s="1"/>
  <c r="O312" i="1" s="1"/>
  <c r="J914" i="5" s="1"/>
  <c r="CR311" i="1"/>
  <c r="Q311" i="1" s="1"/>
  <c r="AD311" i="1"/>
  <c r="AB311" i="1" s="1"/>
  <c r="AB310" i="1"/>
  <c r="CP305" i="1"/>
  <c r="O305" i="1" s="1"/>
  <c r="CY304" i="1"/>
  <c r="X304" i="1" s="1"/>
  <c r="CZ304" i="1"/>
  <c r="Y304" i="1" s="1"/>
  <c r="T880" i="5" s="1"/>
  <c r="CP303" i="1"/>
  <c r="O303" i="1" s="1"/>
  <c r="CY297" i="1"/>
  <c r="X297" i="1" s="1"/>
  <c r="R839" i="5" s="1"/>
  <c r="CZ297" i="1"/>
  <c r="Y297" i="1" s="1"/>
  <c r="T839" i="5" s="1"/>
  <c r="CP295" i="1"/>
  <c r="O295" i="1" s="1"/>
  <c r="CZ293" i="1"/>
  <c r="Y293" i="1" s="1"/>
  <c r="T820" i="5" s="1"/>
  <c r="J826" i="5" s="1"/>
  <c r="CY293" i="1"/>
  <c r="X293" i="1" s="1"/>
  <c r="CY292" i="1"/>
  <c r="X292" i="1" s="1"/>
  <c r="R814" i="5" s="1"/>
  <c r="CZ292" i="1"/>
  <c r="Y292" i="1" s="1"/>
  <c r="T814" i="5" s="1"/>
  <c r="CP291" i="1"/>
  <c r="O291" i="1" s="1"/>
  <c r="CY288" i="1"/>
  <c r="X288" i="1" s="1"/>
  <c r="R795" i="5" s="1"/>
  <c r="J800" i="5" s="1"/>
  <c r="CZ288" i="1"/>
  <c r="Y288" i="1" s="1"/>
  <c r="T795" i="5" s="1"/>
  <c r="J801" i="5" s="1"/>
  <c r="CZ286" i="1"/>
  <c r="Y286" i="1" s="1"/>
  <c r="T784" i="5" s="1"/>
  <c r="CY286" i="1"/>
  <c r="X286" i="1" s="1"/>
  <c r="CY285" i="1"/>
  <c r="X285" i="1" s="1"/>
  <c r="R782" i="5" s="1"/>
  <c r="CZ285" i="1"/>
  <c r="Y285" i="1" s="1"/>
  <c r="T782" i="5" s="1"/>
  <c r="CP280" i="1"/>
  <c r="O280" i="1" s="1"/>
  <c r="GM279" i="1"/>
  <c r="GP279" i="1"/>
  <c r="AB284" i="1"/>
  <c r="AB283" i="1"/>
  <c r="CR281" i="1"/>
  <c r="Q281" i="1" s="1"/>
  <c r="J761" i="5" s="1"/>
  <c r="AB280" i="1"/>
  <c r="CY277" i="1"/>
  <c r="X277" i="1" s="1"/>
  <c r="R739" i="5" s="1"/>
  <c r="CZ277" i="1"/>
  <c r="Y277" i="1" s="1"/>
  <c r="T739" i="5" s="1"/>
  <c r="CY270" i="1"/>
  <c r="X270" i="1" s="1"/>
  <c r="R707" i="5" s="1"/>
  <c r="CZ270" i="1"/>
  <c r="Y270" i="1" s="1"/>
  <c r="T707" i="5" s="1"/>
  <c r="CY267" i="1"/>
  <c r="X267" i="1" s="1"/>
  <c r="R689" i="5" s="1"/>
  <c r="CZ267" i="1"/>
  <c r="Y267" i="1" s="1"/>
  <c r="T689" i="5" s="1"/>
  <c r="CY263" i="1"/>
  <c r="X263" i="1" s="1"/>
  <c r="R670" i="5" s="1"/>
  <c r="J675" i="5" s="1"/>
  <c r="CZ263" i="1"/>
  <c r="Y263" i="1" s="1"/>
  <c r="T670" i="5" s="1"/>
  <c r="J676" i="5" s="1"/>
  <c r="CP262" i="1"/>
  <c r="O262" i="1" s="1"/>
  <c r="J664" i="5" s="1"/>
  <c r="CZ223" i="1"/>
  <c r="Y223" i="1" s="1"/>
  <c r="T648" i="5" s="1"/>
  <c r="CY223" i="1"/>
  <c r="X223" i="1" s="1"/>
  <c r="CP222" i="1"/>
  <c r="O222" i="1" s="1"/>
  <c r="CZ221" i="1"/>
  <c r="Y221" i="1" s="1"/>
  <c r="CY221" i="1"/>
  <c r="X221" i="1" s="1"/>
  <c r="R636" i="5" s="1"/>
  <c r="J641" i="5" s="1"/>
  <c r="CP219" i="1"/>
  <c r="O219" i="1" s="1"/>
  <c r="CP216" i="1"/>
  <c r="O216" i="1" s="1"/>
  <c r="CZ214" i="1"/>
  <c r="Y214" i="1" s="1"/>
  <c r="CY214" i="1"/>
  <c r="X214" i="1" s="1"/>
  <c r="R600" i="5" s="1"/>
  <c r="CY212" i="1"/>
  <c r="X212" i="1" s="1"/>
  <c r="R596" i="5" s="1"/>
  <c r="CZ212" i="1"/>
  <c r="Y212" i="1" s="1"/>
  <c r="T596" i="5" s="1"/>
  <c r="CP211" i="1"/>
  <c r="O211" i="1" s="1"/>
  <c r="CZ204" i="1"/>
  <c r="Y204" i="1" s="1"/>
  <c r="CY204" i="1"/>
  <c r="X204" i="1" s="1"/>
  <c r="R550" i="5" s="1"/>
  <c r="CQ301" i="1"/>
  <c r="P301" i="1" s="1"/>
  <c r="CS300" i="1"/>
  <c r="CS299" i="1"/>
  <c r="CS298" i="1"/>
  <c r="CQ297" i="1"/>
  <c r="P297" i="1" s="1"/>
  <c r="CP297" i="1" s="1"/>
  <c r="O297" i="1" s="1"/>
  <c r="J839" i="5" s="1"/>
  <c r="CS291" i="1"/>
  <c r="CQ290" i="1"/>
  <c r="P290" i="1" s="1"/>
  <c r="CQ289" i="1"/>
  <c r="P289" i="1" s="1"/>
  <c r="CQ288" i="1"/>
  <c r="P288" i="1" s="1"/>
  <c r="J799" i="5" s="1"/>
  <c r="CS287" i="1"/>
  <c r="CP278" i="1"/>
  <c r="O278" i="1" s="1"/>
  <c r="CY276" i="1"/>
  <c r="X276" i="1" s="1"/>
  <c r="CZ276" i="1"/>
  <c r="Y276" i="1" s="1"/>
  <c r="T734" i="5" s="1"/>
  <c r="J741" i="5" s="1"/>
  <c r="CZ275" i="1"/>
  <c r="Y275" i="1" s="1"/>
  <c r="T732" i="5" s="1"/>
  <c r="CY275" i="1"/>
  <c r="X275" i="1" s="1"/>
  <c r="R732" i="5" s="1"/>
  <c r="CP274" i="1"/>
  <c r="O274" i="1" s="1"/>
  <c r="CZ273" i="1"/>
  <c r="Y273" i="1" s="1"/>
  <c r="T720" i="5" s="1"/>
  <c r="J726" i="5" s="1"/>
  <c r="CY273" i="1"/>
  <c r="X273" i="1" s="1"/>
  <c r="R720" i="5" s="1"/>
  <c r="J725" i="5" s="1"/>
  <c r="CP271" i="1"/>
  <c r="O271" i="1" s="1"/>
  <c r="CP268" i="1"/>
  <c r="O268" i="1" s="1"/>
  <c r="CZ266" i="1"/>
  <c r="Y266" i="1" s="1"/>
  <c r="T684" i="5" s="1"/>
  <c r="J691" i="5" s="1"/>
  <c r="CY266" i="1"/>
  <c r="X266" i="1" s="1"/>
  <c r="R684" i="5" s="1"/>
  <c r="J690" i="5" s="1"/>
  <c r="CY264" i="1"/>
  <c r="X264" i="1" s="1"/>
  <c r="R680" i="5" s="1"/>
  <c r="CZ264" i="1"/>
  <c r="Y264" i="1" s="1"/>
  <c r="CP263" i="1"/>
  <c r="O263" i="1" s="1"/>
  <c r="CY262" i="1"/>
  <c r="X262" i="1" s="1"/>
  <c r="R664" i="5" s="1"/>
  <c r="CZ262" i="1"/>
  <c r="Y262" i="1" s="1"/>
  <c r="T664" i="5" s="1"/>
  <c r="CY220" i="1"/>
  <c r="X220" i="1" s="1"/>
  <c r="CZ220" i="1"/>
  <c r="Y220" i="1" s="1"/>
  <c r="T630" i="5" s="1"/>
  <c r="CY219" i="1"/>
  <c r="X219" i="1" s="1"/>
  <c r="R625" i="5" s="1"/>
  <c r="CZ219" i="1"/>
  <c r="Y219" i="1" s="1"/>
  <c r="T625" i="5" s="1"/>
  <c r="J632" i="5" s="1"/>
  <c r="CP217" i="1"/>
  <c r="O217" i="1" s="1"/>
  <c r="CY216" i="1"/>
  <c r="X216" i="1" s="1"/>
  <c r="R611" i="5" s="1"/>
  <c r="J616" i="5" s="1"/>
  <c r="CZ216" i="1"/>
  <c r="Y216" i="1" s="1"/>
  <c r="T611" i="5" s="1"/>
  <c r="J617" i="5" s="1"/>
  <c r="CY213" i="1"/>
  <c r="X213" i="1" s="1"/>
  <c r="GM213" i="1" s="1"/>
  <c r="CZ213" i="1"/>
  <c r="Y213" i="1" s="1"/>
  <c r="T598" i="5" s="1"/>
  <c r="CP212" i="1"/>
  <c r="O212" i="1" s="1"/>
  <c r="CP210" i="1"/>
  <c r="O210" i="1" s="1"/>
  <c r="J580" i="5" s="1"/>
  <c r="CP208" i="1"/>
  <c r="O208" i="1" s="1"/>
  <c r="CP207" i="1"/>
  <c r="O207" i="1" s="1"/>
  <c r="CY206" i="1"/>
  <c r="X206" i="1" s="1"/>
  <c r="R561" i="5" s="1"/>
  <c r="J566" i="5" s="1"/>
  <c r="CZ206" i="1"/>
  <c r="Y206" i="1" s="1"/>
  <c r="T561" i="5" s="1"/>
  <c r="J567" i="5" s="1"/>
  <c r="AH225" i="1"/>
  <c r="CY272" i="1"/>
  <c r="X272" i="1" s="1"/>
  <c r="R714" i="5" s="1"/>
  <c r="CZ272" i="1"/>
  <c r="Y272" i="1" s="1"/>
  <c r="T714" i="5" s="1"/>
  <c r="CY271" i="1"/>
  <c r="X271" i="1" s="1"/>
  <c r="R709" i="5" s="1"/>
  <c r="J715" i="5" s="1"/>
  <c r="CZ271" i="1"/>
  <c r="Y271" i="1" s="1"/>
  <c r="T709" i="5" s="1"/>
  <c r="J716" i="5" s="1"/>
  <c r="CY268" i="1"/>
  <c r="X268" i="1" s="1"/>
  <c r="R695" i="5" s="1"/>
  <c r="J700" i="5" s="1"/>
  <c r="CZ268" i="1"/>
  <c r="Y268" i="1" s="1"/>
  <c r="T695" i="5" s="1"/>
  <c r="J701" i="5" s="1"/>
  <c r="CY265" i="1"/>
  <c r="X265" i="1" s="1"/>
  <c r="R682" i="5" s="1"/>
  <c r="CZ265" i="1"/>
  <c r="Y265" i="1" s="1"/>
  <c r="T682" i="5" s="1"/>
  <c r="CY261" i="1"/>
  <c r="X261" i="1" s="1"/>
  <c r="R659" i="5" s="1"/>
  <c r="J665" i="5" s="1"/>
  <c r="CZ261" i="1"/>
  <c r="Y261" i="1" s="1"/>
  <c r="T659" i="5" s="1"/>
  <c r="J666" i="5" s="1"/>
  <c r="CZ222" i="1"/>
  <c r="Y222" i="1" s="1"/>
  <c r="T646" i="5" s="1"/>
  <c r="CY222" i="1"/>
  <c r="X222" i="1" s="1"/>
  <c r="R646" i="5" s="1"/>
  <c r="GP220" i="1"/>
  <c r="CY217" i="1"/>
  <c r="X217" i="1" s="1"/>
  <c r="R621" i="5" s="1"/>
  <c r="CZ217" i="1"/>
  <c r="Y217" i="1" s="1"/>
  <c r="T621" i="5" s="1"/>
  <c r="CY209" i="1"/>
  <c r="X209" i="1" s="1"/>
  <c r="R575" i="5" s="1"/>
  <c r="CZ209" i="1"/>
  <c r="Y209" i="1" s="1"/>
  <c r="T575" i="5" s="1"/>
  <c r="CY205" i="1"/>
  <c r="X205" i="1" s="1"/>
  <c r="R555" i="5" s="1"/>
  <c r="CZ205" i="1"/>
  <c r="Y205" i="1" s="1"/>
  <c r="T555" i="5" s="1"/>
  <c r="AJ225" i="1"/>
  <c r="AI225" i="1"/>
  <c r="CR284" i="1"/>
  <c r="Q284" i="1" s="1"/>
  <c r="CP284" i="1" s="1"/>
  <c r="O284" i="1" s="1"/>
  <c r="CR283" i="1"/>
  <c r="Q283" i="1" s="1"/>
  <c r="AB282" i="1"/>
  <c r="AB279" i="1"/>
  <c r="CP277" i="1"/>
  <c r="O277" i="1" s="1"/>
  <c r="J739" i="5" s="1"/>
  <c r="CP275" i="1"/>
  <c r="O275" i="1" s="1"/>
  <c r="CZ274" i="1"/>
  <c r="Y274" i="1" s="1"/>
  <c r="T730" i="5" s="1"/>
  <c r="CY274" i="1"/>
  <c r="X274" i="1" s="1"/>
  <c r="R730" i="5" s="1"/>
  <c r="CP273" i="1"/>
  <c r="O273" i="1" s="1"/>
  <c r="CP272" i="1"/>
  <c r="O272" i="1" s="1"/>
  <c r="J714" i="5" s="1"/>
  <c r="CP270" i="1"/>
  <c r="O270" i="1" s="1"/>
  <c r="CY269" i="1"/>
  <c r="X269" i="1" s="1"/>
  <c r="CZ269" i="1"/>
  <c r="Y269" i="1" s="1"/>
  <c r="CP267" i="1"/>
  <c r="O267" i="1" s="1"/>
  <c r="J689" i="5" s="1"/>
  <c r="CP266" i="1"/>
  <c r="O266" i="1" s="1"/>
  <c r="CP265" i="1"/>
  <c r="O265" i="1" s="1"/>
  <c r="CP261" i="1"/>
  <c r="O261" i="1" s="1"/>
  <c r="CY218" i="1"/>
  <c r="X218" i="1" s="1"/>
  <c r="CZ218" i="1"/>
  <c r="Y218" i="1" s="1"/>
  <c r="T623" i="5" s="1"/>
  <c r="CY215" i="1"/>
  <c r="X215" i="1" s="1"/>
  <c r="CZ215" i="1"/>
  <c r="Y215" i="1" s="1"/>
  <c r="T605" i="5" s="1"/>
  <c r="CY211" i="1"/>
  <c r="X211" i="1" s="1"/>
  <c r="R586" i="5" s="1"/>
  <c r="J591" i="5" s="1"/>
  <c r="CZ211" i="1"/>
  <c r="Y211" i="1" s="1"/>
  <c r="T586" i="5" s="1"/>
  <c r="J592" i="5" s="1"/>
  <c r="CZ210" i="1"/>
  <c r="Y210" i="1" s="1"/>
  <c r="T580" i="5" s="1"/>
  <c r="CY210" i="1"/>
  <c r="X210" i="1" s="1"/>
  <c r="R580" i="5" s="1"/>
  <c r="CP209" i="1"/>
  <c r="O209" i="1" s="1"/>
  <c r="CY208" i="1"/>
  <c r="X208" i="1" s="1"/>
  <c r="R573" i="5" s="1"/>
  <c r="CZ208" i="1"/>
  <c r="Y208" i="1" s="1"/>
  <c r="T573" i="5" s="1"/>
  <c r="CY207" i="1"/>
  <c r="X207" i="1" s="1"/>
  <c r="R571" i="5" s="1"/>
  <c r="CZ207" i="1"/>
  <c r="Y207" i="1" s="1"/>
  <c r="T571" i="5" s="1"/>
  <c r="CP206" i="1"/>
  <c r="O206" i="1" s="1"/>
  <c r="CJ225" i="1"/>
  <c r="AG225" i="1"/>
  <c r="AB276" i="1"/>
  <c r="AD275" i="1"/>
  <c r="AB275" i="1" s="1"/>
  <c r="AD274" i="1"/>
  <c r="AB274" i="1" s="1"/>
  <c r="AD273" i="1"/>
  <c r="AB273" i="1" s="1"/>
  <c r="AB272" i="1"/>
  <c r="AD266" i="1"/>
  <c r="AB266" i="1" s="1"/>
  <c r="AB265" i="1"/>
  <c r="AB264" i="1"/>
  <c r="AB263" i="1"/>
  <c r="CX487" i="3"/>
  <c r="CX491" i="3"/>
  <c r="CX495" i="3"/>
  <c r="CX499" i="3"/>
  <c r="CX488" i="3"/>
  <c r="CX492" i="3"/>
  <c r="CX496" i="3"/>
  <c r="CX500" i="3"/>
  <c r="CX489" i="3"/>
  <c r="CX493" i="3"/>
  <c r="CX497" i="3"/>
  <c r="CX486" i="3"/>
  <c r="CX490" i="3"/>
  <c r="CX494" i="3"/>
  <c r="CX498" i="3"/>
  <c r="AB261" i="1"/>
  <c r="BC225" i="1"/>
  <c r="AD223" i="1"/>
  <c r="AB223" i="1" s="1"/>
  <c r="AD222" i="1"/>
  <c r="AB222" i="1" s="1"/>
  <c r="AD221" i="1"/>
  <c r="AB221" i="1" s="1"/>
  <c r="AB220" i="1"/>
  <c r="AD214" i="1"/>
  <c r="AB214" i="1" s="1"/>
  <c r="AB213" i="1"/>
  <c r="AB212" i="1"/>
  <c r="AB211" i="1"/>
  <c r="AD210" i="1"/>
  <c r="AB210" i="1" s="1"/>
  <c r="AB209" i="1"/>
  <c r="AB207" i="1"/>
  <c r="CR205" i="1"/>
  <c r="Q205" i="1" s="1"/>
  <c r="CP205" i="1" s="1"/>
  <c r="O205" i="1" s="1"/>
  <c r="J555" i="5" s="1"/>
  <c r="AB204" i="1"/>
  <c r="CP199" i="1"/>
  <c r="O199" i="1" s="1"/>
  <c r="CP198" i="1"/>
  <c r="O198" i="1" s="1"/>
  <c r="CY197" i="1"/>
  <c r="X197" i="1" s="1"/>
  <c r="R521" i="5" s="1"/>
  <c r="CZ197" i="1"/>
  <c r="Y197" i="1" s="1"/>
  <c r="T521" i="5" s="1"/>
  <c r="CP197" i="1"/>
  <c r="O197" i="1" s="1"/>
  <c r="CY196" i="1"/>
  <c r="X196" i="1" s="1"/>
  <c r="R511" i="5" s="1"/>
  <c r="J516" i="5" s="1"/>
  <c r="CZ196" i="1"/>
  <c r="Y196" i="1" s="1"/>
  <c r="T511" i="5" s="1"/>
  <c r="J517" i="5" s="1"/>
  <c r="CP196" i="1"/>
  <c r="O196" i="1" s="1"/>
  <c r="CY190" i="1"/>
  <c r="X190" i="1" s="1"/>
  <c r="R480" i="5" s="1"/>
  <c r="CZ190" i="1"/>
  <c r="Y190" i="1" s="1"/>
  <c r="CY189" i="1"/>
  <c r="X189" i="1" s="1"/>
  <c r="R475" i="5" s="1"/>
  <c r="J481" i="5" s="1"/>
  <c r="CZ189" i="1"/>
  <c r="Y189" i="1" s="1"/>
  <c r="T475" i="5" s="1"/>
  <c r="CP189" i="1"/>
  <c r="O189" i="1" s="1"/>
  <c r="BB225" i="1"/>
  <c r="AT225" i="1"/>
  <c r="AP225" i="1"/>
  <c r="AD208" i="1"/>
  <c r="CP201" i="1"/>
  <c r="O201" i="1" s="1"/>
  <c r="CP185" i="1"/>
  <c r="O185" i="1" s="1"/>
  <c r="J455" i="5" s="1"/>
  <c r="CG225" i="1"/>
  <c r="AO225" i="1"/>
  <c r="AB208" i="1"/>
  <c r="AB206" i="1"/>
  <c r="CR202" i="1"/>
  <c r="Q202" i="1" s="1"/>
  <c r="CP202" i="1" s="1"/>
  <c r="O202" i="1" s="1"/>
  <c r="CY199" i="1"/>
  <c r="X199" i="1" s="1"/>
  <c r="R525" i="5" s="1"/>
  <c r="J531" i="5" s="1"/>
  <c r="CZ199" i="1"/>
  <c r="Y199" i="1" s="1"/>
  <c r="T525" i="5" s="1"/>
  <c r="J532" i="5" s="1"/>
  <c r="CY195" i="1"/>
  <c r="X195" i="1" s="1"/>
  <c r="R505" i="5" s="1"/>
  <c r="CZ195" i="1"/>
  <c r="Y195" i="1" s="1"/>
  <c r="T505" i="5" s="1"/>
  <c r="CP194" i="1"/>
  <c r="O194" i="1" s="1"/>
  <c r="CZ191" i="1"/>
  <c r="Y191" i="1" s="1"/>
  <c r="CY191" i="1"/>
  <c r="X191" i="1" s="1"/>
  <c r="CY188" i="1"/>
  <c r="X188" i="1" s="1"/>
  <c r="R473" i="5" s="1"/>
  <c r="CZ188" i="1"/>
  <c r="Y188" i="1" s="1"/>
  <c r="T473" i="5" s="1"/>
  <c r="CY187" i="1"/>
  <c r="X187" i="1" s="1"/>
  <c r="R471" i="5" s="1"/>
  <c r="CZ187" i="1"/>
  <c r="Y187" i="1" s="1"/>
  <c r="T471" i="5" s="1"/>
  <c r="CZ185" i="1"/>
  <c r="Y185" i="1" s="1"/>
  <c r="T455" i="5" s="1"/>
  <c r="J457" i="5" s="1"/>
  <c r="CY185" i="1"/>
  <c r="X185" i="1" s="1"/>
  <c r="R455" i="5" s="1"/>
  <c r="J456" i="5" s="1"/>
  <c r="AB203" i="1"/>
  <c r="CP203" i="1"/>
  <c r="O203" i="1" s="1"/>
  <c r="CY198" i="1"/>
  <c r="X198" i="1" s="1"/>
  <c r="R523" i="5" s="1"/>
  <c r="CZ198" i="1"/>
  <c r="Y198" i="1" s="1"/>
  <c r="T523" i="5" s="1"/>
  <c r="CY194" i="1"/>
  <c r="X194" i="1" s="1"/>
  <c r="R500" i="5" s="1"/>
  <c r="CZ194" i="1"/>
  <c r="Y194" i="1" s="1"/>
  <c r="T500" i="5" s="1"/>
  <c r="CP186" i="1"/>
  <c r="O186" i="1" s="1"/>
  <c r="CY181" i="1"/>
  <c r="X181" i="1" s="1"/>
  <c r="R436" i="5" s="1"/>
  <c r="J441" i="5" s="1"/>
  <c r="CZ181" i="1"/>
  <c r="Y181" i="1" s="1"/>
  <c r="T436" i="5" s="1"/>
  <c r="J442" i="5" s="1"/>
  <c r="CY180" i="1"/>
  <c r="X180" i="1" s="1"/>
  <c r="R430" i="5" s="1"/>
  <c r="CZ180" i="1"/>
  <c r="Y180" i="1" s="1"/>
  <c r="T430" i="5" s="1"/>
  <c r="CY178" i="1"/>
  <c r="X178" i="1" s="1"/>
  <c r="R423" i="5" s="1"/>
  <c r="CZ178" i="1"/>
  <c r="Y178" i="1" s="1"/>
  <c r="T423" i="5" s="1"/>
  <c r="CP176" i="1"/>
  <c r="O176" i="1" s="1"/>
  <c r="CZ175" i="1"/>
  <c r="Y175" i="1" s="1"/>
  <c r="T405" i="5" s="1"/>
  <c r="CY175" i="1"/>
  <c r="X175" i="1" s="1"/>
  <c r="R405" i="5" s="1"/>
  <c r="CP174" i="1"/>
  <c r="O174" i="1" s="1"/>
  <c r="CP173" i="1"/>
  <c r="O173" i="1" s="1"/>
  <c r="CY172" i="1"/>
  <c r="X172" i="1" s="1"/>
  <c r="CZ172" i="1"/>
  <c r="Y172" i="1" s="1"/>
  <c r="T396" i="5" s="1"/>
  <c r="CP171" i="1"/>
  <c r="O171" i="1" s="1"/>
  <c r="CP169" i="1"/>
  <c r="O169" i="1" s="1"/>
  <c r="AD199" i="1"/>
  <c r="AB199" i="1" s="1"/>
  <c r="AB198" i="1"/>
  <c r="CS197" i="1"/>
  <c r="AB197" i="1"/>
  <c r="CS196" i="1"/>
  <c r="AB196" i="1"/>
  <c r="CQ195" i="1"/>
  <c r="P195" i="1" s="1"/>
  <c r="CP195" i="1" s="1"/>
  <c r="O195" i="1" s="1"/>
  <c r="J505" i="5" s="1"/>
  <c r="AD195" i="1"/>
  <c r="AB195" i="1" s="1"/>
  <c r="CT193" i="1"/>
  <c r="S193" i="1" s="1"/>
  <c r="CT192" i="1"/>
  <c r="S192" i="1" s="1"/>
  <c r="CS189" i="1"/>
  <c r="AB189" i="1"/>
  <c r="CQ188" i="1"/>
  <c r="P188" i="1" s="1"/>
  <c r="AD188" i="1"/>
  <c r="AB188" i="1" s="1"/>
  <c r="CQ187" i="1"/>
  <c r="P187" i="1" s="1"/>
  <c r="AD187" i="1"/>
  <c r="AB187" i="1" s="1"/>
  <c r="AB184" i="1"/>
  <c r="CY183" i="1"/>
  <c r="X183" i="1" s="1"/>
  <c r="R448" i="5" s="1"/>
  <c r="CZ183" i="1"/>
  <c r="Y183" i="1" s="1"/>
  <c r="T448" i="5" s="1"/>
  <c r="CY182" i="1"/>
  <c r="X182" i="1" s="1"/>
  <c r="R446" i="5" s="1"/>
  <c r="CZ182" i="1"/>
  <c r="Y182" i="1" s="1"/>
  <c r="AB181" i="1"/>
  <c r="AB180" i="1"/>
  <c r="CP177" i="1"/>
  <c r="O177" i="1" s="1"/>
  <c r="CY170" i="1"/>
  <c r="X170" i="1" s="1"/>
  <c r="R380" i="5" s="1"/>
  <c r="CZ170" i="1"/>
  <c r="Y170" i="1" s="1"/>
  <c r="T380" i="5" s="1"/>
  <c r="CP180" i="1"/>
  <c r="O180" i="1" s="1"/>
  <c r="J430" i="5" s="1"/>
  <c r="CP178" i="1"/>
  <c r="O178" i="1" s="1"/>
  <c r="CY176" i="1"/>
  <c r="X176" i="1" s="1"/>
  <c r="R411" i="5" s="1"/>
  <c r="J416" i="5" s="1"/>
  <c r="CZ176" i="1"/>
  <c r="Y176" i="1" s="1"/>
  <c r="T411" i="5" s="1"/>
  <c r="J417" i="5" s="1"/>
  <c r="CY174" i="1"/>
  <c r="X174" i="1" s="1"/>
  <c r="R400" i="5" s="1"/>
  <c r="CZ174" i="1"/>
  <c r="Y174" i="1" s="1"/>
  <c r="T400" i="5" s="1"/>
  <c r="CY173" i="1"/>
  <c r="X173" i="1" s="1"/>
  <c r="R398" i="5" s="1"/>
  <c r="CZ173" i="1"/>
  <c r="Y173" i="1" s="1"/>
  <c r="T398" i="5" s="1"/>
  <c r="CY171" i="1"/>
  <c r="X171" i="1" s="1"/>
  <c r="R386" i="5" s="1"/>
  <c r="J391" i="5" s="1"/>
  <c r="CZ171" i="1"/>
  <c r="Y171" i="1" s="1"/>
  <c r="T386" i="5" s="1"/>
  <c r="J392" i="5" s="1"/>
  <c r="CY169" i="1"/>
  <c r="X169" i="1" s="1"/>
  <c r="R375" i="5" s="1"/>
  <c r="CZ169" i="1"/>
  <c r="Y169" i="1" s="1"/>
  <c r="T375" i="5" s="1"/>
  <c r="J382" i="5" s="1"/>
  <c r="CP183" i="1"/>
  <c r="O183" i="1" s="1"/>
  <c r="CZ179" i="1"/>
  <c r="Y179" i="1" s="1"/>
  <c r="T425" i="5" s="1"/>
  <c r="CY179" i="1"/>
  <c r="X179" i="1" s="1"/>
  <c r="CY177" i="1"/>
  <c r="X177" i="1" s="1"/>
  <c r="R421" i="5" s="1"/>
  <c r="CZ177" i="1"/>
  <c r="Y177" i="1" s="1"/>
  <c r="T421" i="5" s="1"/>
  <c r="CP175" i="1"/>
  <c r="O175" i="1" s="1"/>
  <c r="J405" i="5" s="1"/>
  <c r="CP170" i="1"/>
  <c r="O170" i="1" s="1"/>
  <c r="J380" i="5" s="1"/>
  <c r="CZ128" i="1"/>
  <c r="Y128" i="1" s="1"/>
  <c r="T346" i="5" s="1"/>
  <c r="CY128" i="1"/>
  <c r="X128" i="1" s="1"/>
  <c r="R346" i="5" s="1"/>
  <c r="AB178" i="1"/>
  <c r="AB177" i="1"/>
  <c r="AB176" i="1"/>
  <c r="AD175" i="1"/>
  <c r="AB175" i="1" s="1"/>
  <c r="AB169" i="1"/>
  <c r="CK79" i="1"/>
  <c r="BB133" i="1"/>
  <c r="CC79" i="1"/>
  <c r="AT133" i="1"/>
  <c r="CR131" i="1"/>
  <c r="Q131" i="1" s="1"/>
  <c r="CP130" i="1"/>
  <c r="O130" i="1" s="1"/>
  <c r="CR127" i="1"/>
  <c r="Q127" i="1" s="1"/>
  <c r="J343" i="5" s="1"/>
  <c r="AD127" i="1"/>
  <c r="AB127" i="1" s="1"/>
  <c r="CR126" i="1"/>
  <c r="Q126" i="1" s="1"/>
  <c r="CY125" i="1"/>
  <c r="X125" i="1" s="1"/>
  <c r="R337" i="5" s="1"/>
  <c r="CZ125" i="1"/>
  <c r="Y125" i="1" s="1"/>
  <c r="T337" i="5" s="1"/>
  <c r="CY123" i="1"/>
  <c r="X123" i="1" s="1"/>
  <c r="R321" i="5" s="1"/>
  <c r="CZ123" i="1"/>
  <c r="Y123" i="1" s="1"/>
  <c r="T321" i="5" s="1"/>
  <c r="V118" i="1"/>
  <c r="AI133" i="1" s="1"/>
  <c r="P118" i="1"/>
  <c r="CZ114" i="1"/>
  <c r="Y114" i="1" s="1"/>
  <c r="T277" i="5" s="1"/>
  <c r="J283" i="5" s="1"/>
  <c r="CZ92" i="1"/>
  <c r="Y92" i="1" s="1"/>
  <c r="T166" i="5" s="1"/>
  <c r="CY92" i="1"/>
  <c r="X92" i="1" s="1"/>
  <c r="R166" i="5" s="1"/>
  <c r="AB92" i="1"/>
  <c r="CQ181" i="1"/>
  <c r="P181" i="1" s="1"/>
  <c r="J440" i="5" s="1"/>
  <c r="CS180" i="1"/>
  <c r="CP131" i="1"/>
  <c r="O131" i="1" s="1"/>
  <c r="CP127" i="1"/>
  <c r="O127" i="1" s="1"/>
  <c r="CY124" i="1"/>
  <c r="X124" i="1" s="1"/>
  <c r="R327" i="5" s="1"/>
  <c r="J332" i="5" s="1"/>
  <c r="CZ124" i="1"/>
  <c r="Y124" i="1" s="1"/>
  <c r="T327" i="5" s="1"/>
  <c r="J333" i="5" s="1"/>
  <c r="CZ121" i="1"/>
  <c r="Y121" i="1" s="1"/>
  <c r="CY121" i="1"/>
  <c r="X121" i="1" s="1"/>
  <c r="R314" i="5" s="1"/>
  <c r="AB121" i="1"/>
  <c r="R118" i="1"/>
  <c r="GK118" i="1" s="1"/>
  <c r="CY117" i="1"/>
  <c r="X117" i="1" s="1"/>
  <c r="R291" i="5" s="1"/>
  <c r="CZ117" i="1"/>
  <c r="Y117" i="1" s="1"/>
  <c r="T291" i="5" s="1"/>
  <c r="CY113" i="1"/>
  <c r="X113" i="1" s="1"/>
  <c r="R271" i="5" s="1"/>
  <c r="CZ113" i="1"/>
  <c r="Y113" i="1" s="1"/>
  <c r="T271" i="5" s="1"/>
  <c r="CY103" i="1"/>
  <c r="X103" i="1" s="1"/>
  <c r="R221" i="5" s="1"/>
  <c r="CZ103" i="1"/>
  <c r="Y103" i="1" s="1"/>
  <c r="T221" i="5" s="1"/>
  <c r="CZ87" i="1"/>
  <c r="Y87" i="1" s="1"/>
  <c r="T141" i="5" s="1"/>
  <c r="CY87" i="1"/>
  <c r="X87" i="1" s="1"/>
  <c r="R141" i="5" s="1"/>
  <c r="BY79" i="1"/>
  <c r="AP133" i="1"/>
  <c r="AO133" i="1"/>
  <c r="CQ128" i="1"/>
  <c r="P128" i="1" s="1"/>
  <c r="CP128" i="1" s="1"/>
  <c r="O128" i="1" s="1"/>
  <c r="J346" i="5" s="1"/>
  <c r="CY126" i="1"/>
  <c r="X126" i="1" s="1"/>
  <c r="R339" i="5" s="1"/>
  <c r="CZ126" i="1"/>
  <c r="Y126" i="1" s="1"/>
  <c r="T339" i="5" s="1"/>
  <c r="CQ125" i="1"/>
  <c r="P125" i="1" s="1"/>
  <c r="AB125" i="1"/>
  <c r="CZ122" i="1"/>
  <c r="Y122" i="1" s="1"/>
  <c r="T316" i="5" s="1"/>
  <c r="CY122" i="1"/>
  <c r="X122" i="1" s="1"/>
  <c r="R316" i="5" s="1"/>
  <c r="AB122" i="1"/>
  <c r="CP122" i="1"/>
  <c r="O122" i="1" s="1"/>
  <c r="BZ133" i="1"/>
  <c r="CQ107" i="1"/>
  <c r="P107" i="1" s="1"/>
  <c r="CQ104" i="1"/>
  <c r="P104" i="1" s="1"/>
  <c r="CY88" i="1"/>
  <c r="X88" i="1" s="1"/>
  <c r="R146" i="5" s="1"/>
  <c r="CZ88" i="1"/>
  <c r="Y88" i="1" s="1"/>
  <c r="T146" i="5" s="1"/>
  <c r="CP129" i="1"/>
  <c r="O129" i="1" s="1"/>
  <c r="CS126" i="1"/>
  <c r="CQ126" i="1"/>
  <c r="P126" i="1" s="1"/>
  <c r="AB126" i="1"/>
  <c r="CS116" i="1"/>
  <c r="AD116" i="1"/>
  <c r="CR116" i="1"/>
  <c r="Q116" i="1" s="1"/>
  <c r="CY96" i="1"/>
  <c r="X96" i="1" s="1"/>
  <c r="R189" i="5" s="1"/>
  <c r="CZ96" i="1"/>
  <c r="Y96" i="1" s="1"/>
  <c r="T189" i="5" s="1"/>
  <c r="CY93" i="1"/>
  <c r="X93" i="1" s="1"/>
  <c r="R171" i="5" s="1"/>
  <c r="CZ93" i="1"/>
  <c r="Y93" i="1" s="1"/>
  <c r="T171" i="5" s="1"/>
  <c r="CZ90" i="1"/>
  <c r="Y90" i="1" s="1"/>
  <c r="T162" i="5" s="1"/>
  <c r="CY90" i="1"/>
  <c r="X90" i="1" s="1"/>
  <c r="R162" i="5" s="1"/>
  <c r="CS95" i="1"/>
  <c r="AD95" i="1"/>
  <c r="AB95" i="1" s="1"/>
  <c r="CR95" i="1"/>
  <c r="Q95" i="1" s="1"/>
  <c r="BC133" i="1"/>
  <c r="AD124" i="1"/>
  <c r="AB124" i="1" s="1"/>
  <c r="CS124" i="1"/>
  <c r="CS123" i="1"/>
  <c r="AD123" i="1"/>
  <c r="T118" i="1"/>
  <c r="W118" i="1"/>
  <c r="S118" i="1"/>
  <c r="AB118" i="1"/>
  <c r="AB116" i="1"/>
  <c r="CS115" i="1"/>
  <c r="AD115" i="1"/>
  <c r="AB115" i="1" s="1"/>
  <c r="CP112" i="1"/>
  <c r="O112" i="1" s="1"/>
  <c r="T108" i="1"/>
  <c r="AG133" i="1" s="1"/>
  <c r="CZ107" i="1"/>
  <c r="Y107" i="1" s="1"/>
  <c r="T241" i="5" s="1"/>
  <c r="CQ103" i="1"/>
  <c r="P103" i="1" s="1"/>
  <c r="CP103" i="1" s="1"/>
  <c r="O103" i="1" s="1"/>
  <c r="J221" i="5" s="1"/>
  <c r="CZ99" i="1"/>
  <c r="Y99" i="1" s="1"/>
  <c r="T202" i="5" s="1"/>
  <c r="J208" i="5" s="1"/>
  <c r="CY99" i="1"/>
  <c r="X99" i="1" s="1"/>
  <c r="AB99" i="1"/>
  <c r="CR124" i="1"/>
  <c r="Q124" i="1" s="1"/>
  <c r="J329" i="5" s="1"/>
  <c r="CQ124" i="1"/>
  <c r="P124" i="1" s="1"/>
  <c r="J331" i="5" s="1"/>
  <c r="CR123" i="1"/>
  <c r="Q123" i="1" s="1"/>
  <c r="AB123" i="1"/>
  <c r="CQ123" i="1"/>
  <c r="P123" i="1" s="1"/>
  <c r="CP123" i="1" s="1"/>
  <c r="O123" i="1" s="1"/>
  <c r="J321" i="5" s="1"/>
  <c r="CQ117" i="1"/>
  <c r="P117" i="1" s="1"/>
  <c r="AB117" i="1"/>
  <c r="CS114" i="1"/>
  <c r="AD114" i="1"/>
  <c r="AB114" i="1" s="1"/>
  <c r="CQ113" i="1"/>
  <c r="P113" i="1" s="1"/>
  <c r="CP113" i="1" s="1"/>
  <c r="O113" i="1" s="1"/>
  <c r="J271" i="5" s="1"/>
  <c r="AB113" i="1"/>
  <c r="CZ112" i="1"/>
  <c r="Y112" i="1" s="1"/>
  <c r="T266" i="5" s="1"/>
  <c r="J273" i="5" s="1"/>
  <c r="CY112" i="1"/>
  <c r="X112" i="1" s="1"/>
  <c r="R266" i="5" s="1"/>
  <c r="R108" i="1"/>
  <c r="GK108" i="1" s="1"/>
  <c r="GX108" i="1"/>
  <c r="CJ133" i="1" s="1"/>
  <c r="CQ106" i="1"/>
  <c r="P106" i="1" s="1"/>
  <c r="CY97" i="1"/>
  <c r="X97" i="1" s="1"/>
  <c r="R191" i="5" s="1"/>
  <c r="CZ97" i="1"/>
  <c r="Y97" i="1" s="1"/>
  <c r="T191" i="5" s="1"/>
  <c r="CY95" i="1"/>
  <c r="X95" i="1" s="1"/>
  <c r="R187" i="5" s="1"/>
  <c r="CZ95" i="1"/>
  <c r="Y95" i="1" s="1"/>
  <c r="T187" i="5" s="1"/>
  <c r="CY94" i="1"/>
  <c r="X94" i="1" s="1"/>
  <c r="R177" i="5" s="1"/>
  <c r="J182" i="5" s="1"/>
  <c r="CZ94" i="1"/>
  <c r="Y94" i="1" s="1"/>
  <c r="T177" i="5" s="1"/>
  <c r="J183" i="5" s="1"/>
  <c r="CP89" i="1"/>
  <c r="O89" i="1" s="1"/>
  <c r="CC26" i="1"/>
  <c r="AT46" i="1"/>
  <c r="CS117" i="1"/>
  <c r="CQ116" i="1"/>
  <c r="P116" i="1" s="1"/>
  <c r="CQ115" i="1"/>
  <c r="P115" i="1" s="1"/>
  <c r="CQ114" i="1"/>
  <c r="P114" i="1" s="1"/>
  <c r="CS113" i="1"/>
  <c r="AD105" i="1"/>
  <c r="AB105" i="1" s="1"/>
  <c r="CS105" i="1"/>
  <c r="W98" i="1"/>
  <c r="S98" i="1"/>
  <c r="CQ95" i="1"/>
  <c r="P95" i="1" s="1"/>
  <c r="CP92" i="1"/>
  <c r="O92" i="1" s="1"/>
  <c r="AB91" i="1"/>
  <c r="AD88" i="1"/>
  <c r="AB88" i="1" s="1"/>
  <c r="CR88" i="1"/>
  <c r="Q88" i="1" s="1"/>
  <c r="CS88" i="1"/>
  <c r="CP86" i="1"/>
  <c r="O86" i="1" s="1"/>
  <c r="W108" i="1"/>
  <c r="S108" i="1"/>
  <c r="CP108" i="1" s="1"/>
  <c r="O108" i="1" s="1"/>
  <c r="J246" i="5" s="1"/>
  <c r="CQ105" i="1"/>
  <c r="P105" i="1" s="1"/>
  <c r="AD97" i="1"/>
  <c r="CS97" i="1"/>
  <c r="CS96" i="1"/>
  <c r="AD96" i="1"/>
  <c r="AB96" i="1" s="1"/>
  <c r="CS94" i="1"/>
  <c r="AD94" i="1"/>
  <c r="AD93" i="1"/>
  <c r="AB93" i="1" s="1"/>
  <c r="CS93" i="1"/>
  <c r="AB87" i="1"/>
  <c r="CQ87" i="1"/>
  <c r="P87" i="1" s="1"/>
  <c r="AD85" i="1"/>
  <c r="AB85" i="1" s="1"/>
  <c r="CR85" i="1"/>
  <c r="Q85" i="1" s="1"/>
  <c r="CP85" i="1" s="1"/>
  <c r="O85" i="1" s="1"/>
  <c r="CZ82" i="1"/>
  <c r="Y82" i="1" s="1"/>
  <c r="T116" i="5" s="1"/>
  <c r="CY82" i="1"/>
  <c r="X82" i="1" s="1"/>
  <c r="R116" i="5" s="1"/>
  <c r="BX26" i="1"/>
  <c r="CG46" i="1"/>
  <c r="AO46" i="1"/>
  <c r="CS107" i="1"/>
  <c r="AD107" i="1"/>
  <c r="AB107" i="1" s="1"/>
  <c r="AD106" i="1"/>
  <c r="AB106" i="1" s="1"/>
  <c r="CS106" i="1"/>
  <c r="AD104" i="1"/>
  <c r="AB104" i="1" s="1"/>
  <c r="CS104" i="1"/>
  <c r="CS103" i="1"/>
  <c r="AD103" i="1"/>
  <c r="AB103" i="1" s="1"/>
  <c r="CP101" i="1"/>
  <c r="O101" i="1" s="1"/>
  <c r="CR97" i="1"/>
  <c r="Q97" i="1" s="1"/>
  <c r="J193" i="5" s="1"/>
  <c r="CQ97" i="1"/>
  <c r="P97" i="1" s="1"/>
  <c r="J195" i="5" s="1"/>
  <c r="AB97" i="1"/>
  <c r="CR96" i="1"/>
  <c r="Q96" i="1" s="1"/>
  <c r="CQ96" i="1"/>
  <c r="P96" i="1" s="1"/>
  <c r="CR94" i="1"/>
  <c r="Q94" i="1" s="1"/>
  <c r="J179" i="5" s="1"/>
  <c r="AB94" i="1"/>
  <c r="CQ94" i="1"/>
  <c r="P94" i="1" s="1"/>
  <c r="J181" i="5" s="1"/>
  <c r="CR93" i="1"/>
  <c r="Q93" i="1" s="1"/>
  <c r="CQ93" i="1"/>
  <c r="P93" i="1" s="1"/>
  <c r="CP90" i="1"/>
  <c r="O90" i="1" s="1"/>
  <c r="CS85" i="1"/>
  <c r="CZ83" i="1"/>
  <c r="Y83" i="1" s="1"/>
  <c r="T121" i="5" s="1"/>
  <c r="CY83" i="1"/>
  <c r="X83" i="1" s="1"/>
  <c r="R121" i="5" s="1"/>
  <c r="AB83" i="1"/>
  <c r="AB89" i="1"/>
  <c r="CS82" i="1"/>
  <c r="AD82" i="1"/>
  <c r="AB82" i="1" s="1"/>
  <c r="CY44" i="1"/>
  <c r="X44" i="1" s="1"/>
  <c r="R105" i="5" s="1"/>
  <c r="CZ44" i="1"/>
  <c r="Y44" i="1" s="1"/>
  <c r="T105" i="5" s="1"/>
  <c r="CQ41" i="1"/>
  <c r="P41" i="1" s="1"/>
  <c r="CP41" i="1" s="1"/>
  <c r="O41" i="1" s="1"/>
  <c r="J87" i="5" s="1"/>
  <c r="CJ46" i="1"/>
  <c r="AH46" i="1"/>
  <c r="AI46" i="1"/>
  <c r="CQ44" i="1"/>
  <c r="P44" i="1" s="1"/>
  <c r="AB44" i="1"/>
  <c r="CY43" i="1"/>
  <c r="X43" i="1" s="1"/>
  <c r="R103" i="5" s="1"/>
  <c r="CZ43" i="1"/>
  <c r="Y43" i="1" s="1"/>
  <c r="T103" i="5" s="1"/>
  <c r="CZ39" i="1"/>
  <c r="Y39" i="1" s="1"/>
  <c r="T80" i="5" s="1"/>
  <c r="CY39" i="1"/>
  <c r="X39" i="1" s="1"/>
  <c r="R80" i="5" s="1"/>
  <c r="AB90" i="1"/>
  <c r="CP83" i="1"/>
  <c r="O83" i="1" s="1"/>
  <c r="J121" i="5" s="1"/>
  <c r="CP82" i="1"/>
  <c r="O82" i="1" s="1"/>
  <c r="CQ43" i="1"/>
  <c r="P43" i="1" s="1"/>
  <c r="AB43" i="1"/>
  <c r="CY42" i="1"/>
  <c r="X42" i="1" s="1"/>
  <c r="R93" i="5" s="1"/>
  <c r="J98" i="5" s="1"/>
  <c r="CZ42" i="1"/>
  <c r="Y42" i="1" s="1"/>
  <c r="T93" i="5" s="1"/>
  <c r="J99" i="5" s="1"/>
  <c r="AD40" i="1"/>
  <c r="AB40" i="1" s="1"/>
  <c r="CR40" i="1"/>
  <c r="Q40" i="1" s="1"/>
  <c r="CQ42" i="1"/>
  <c r="P42" i="1" s="1"/>
  <c r="AB42" i="1"/>
  <c r="CP39" i="1"/>
  <c r="O39" i="1" s="1"/>
  <c r="CY38" i="1"/>
  <c r="X38" i="1" s="1"/>
  <c r="GP38" i="1" s="1"/>
  <c r="CZ38" i="1"/>
  <c r="Y38" i="1" s="1"/>
  <c r="T78" i="5" s="1"/>
  <c r="P88" i="1"/>
  <c r="CP88" i="1" s="1"/>
  <c r="O88" i="1" s="1"/>
  <c r="J146" i="5" s="1"/>
  <c r="F55" i="1"/>
  <c r="CI46" i="1"/>
  <c r="AD41" i="1"/>
  <c r="AB41" i="1" s="1"/>
  <c r="AB39" i="1"/>
  <c r="CP32" i="1"/>
  <c r="O32" i="1" s="1"/>
  <c r="AG46" i="1"/>
  <c r="BY26" i="1"/>
  <c r="CQ37" i="1"/>
  <c r="P37" i="1" s="1"/>
  <c r="AB37" i="1"/>
  <c r="AD30" i="1"/>
  <c r="AB30" i="1" s="1"/>
  <c r="CS30" i="1"/>
  <c r="CR30" i="1"/>
  <c r="Q30" i="1" s="1"/>
  <c r="J34" i="5" s="1"/>
  <c r="CL26" i="1"/>
  <c r="BC46" i="1"/>
  <c r="BB46" i="1"/>
  <c r="CY36" i="1"/>
  <c r="X36" i="1" s="1"/>
  <c r="R62" i="5" s="1"/>
  <c r="CZ36" i="1"/>
  <c r="Y36" i="1" s="1"/>
  <c r="T62" i="5" s="1"/>
  <c r="CZ34" i="1"/>
  <c r="Y34" i="1" s="1"/>
  <c r="T55" i="5" s="1"/>
  <c r="CY34" i="1"/>
  <c r="X34" i="1" s="1"/>
  <c r="R55" i="5" s="1"/>
  <c r="AB34" i="1"/>
  <c r="CR84" i="1"/>
  <c r="Q84" i="1" s="1"/>
  <c r="U83" i="1"/>
  <c r="AH133" i="1" s="1"/>
  <c r="BZ26" i="1"/>
  <c r="AQ46" i="1"/>
  <c r="CY37" i="1"/>
  <c r="X37" i="1" s="1"/>
  <c r="R68" i="5" s="1"/>
  <c r="J73" i="5" s="1"/>
  <c r="CZ37" i="1"/>
  <c r="Y37" i="1" s="1"/>
  <c r="T68" i="5" s="1"/>
  <c r="J74" i="5" s="1"/>
  <c r="CY30" i="1"/>
  <c r="X30" i="1" s="1"/>
  <c r="R32" i="5" s="1"/>
  <c r="CZ30" i="1"/>
  <c r="Y30" i="1" s="1"/>
  <c r="T32" i="5" s="1"/>
  <c r="CS36" i="1"/>
  <c r="AD36" i="1"/>
  <c r="AB36" i="1" s="1"/>
  <c r="CP34" i="1"/>
  <c r="O34" i="1" s="1"/>
  <c r="CQ30" i="1"/>
  <c r="P30" i="1" s="1"/>
  <c r="J36" i="5" s="1"/>
  <c r="CR36" i="1"/>
  <c r="Q36" i="1" s="1"/>
  <c r="CQ36" i="1"/>
  <c r="P36" i="1" s="1"/>
  <c r="W31" i="1"/>
  <c r="AJ46" i="1" s="1"/>
  <c r="S31" i="1"/>
  <c r="CP31" i="1" s="1"/>
  <c r="O31" i="1" s="1"/>
  <c r="J37" i="5" s="1"/>
  <c r="J323" i="5" l="1"/>
  <c r="I445" i="5"/>
  <c r="J432" i="5"/>
  <c r="J791" i="5"/>
  <c r="J891" i="5"/>
  <c r="J1240" i="5"/>
  <c r="J1526" i="5"/>
  <c r="J1451" i="5"/>
  <c r="J2008" i="5"/>
  <c r="J2208" i="5"/>
  <c r="J915" i="5"/>
  <c r="J406" i="5"/>
  <c r="J506" i="5"/>
  <c r="J866" i="5"/>
  <c r="J941" i="5"/>
  <c r="J1065" i="5"/>
  <c r="J1241" i="5"/>
  <c r="J1884" i="5"/>
  <c r="J1984" i="5"/>
  <c r="J742" i="5"/>
  <c r="J1317" i="5"/>
  <c r="J123" i="5"/>
  <c r="GP264" i="1"/>
  <c r="I679" i="5"/>
  <c r="K679" i="5" s="1"/>
  <c r="I1488" i="5"/>
  <c r="P1488" i="5" s="1"/>
  <c r="CP370" i="1"/>
  <c r="O370" i="1" s="1"/>
  <c r="BB450" i="1"/>
  <c r="F522" i="1"/>
  <c r="CP93" i="1"/>
  <c r="O93" i="1" s="1"/>
  <c r="J171" i="5" s="1"/>
  <c r="AJ133" i="1"/>
  <c r="J147" i="5"/>
  <c r="J841" i="5"/>
  <c r="J865" i="5"/>
  <c r="CP367" i="1"/>
  <c r="O367" i="1" s="1"/>
  <c r="J1189" i="5" s="1"/>
  <c r="CP504" i="1"/>
  <c r="O504" i="1" s="1"/>
  <c r="J1698" i="5" s="1"/>
  <c r="AD753" i="1"/>
  <c r="CP703" i="1"/>
  <c r="O703" i="1" s="1"/>
  <c r="J2341" i="5" s="1"/>
  <c r="J2058" i="5"/>
  <c r="GM721" i="1"/>
  <c r="J2851" i="5"/>
  <c r="J2826" i="5"/>
  <c r="J2802" i="5"/>
  <c r="CP33" i="1"/>
  <c r="O33" i="1" s="1"/>
  <c r="CP397" i="1"/>
  <c r="O397" i="1" s="1"/>
  <c r="J1339" i="5" s="1"/>
  <c r="CP390" i="1"/>
  <c r="O390" i="1" s="1"/>
  <c r="J464" i="5"/>
  <c r="GK186" i="1"/>
  <c r="P679" i="5"/>
  <c r="K1488" i="5"/>
  <c r="GM730" i="1"/>
  <c r="GP730" i="1"/>
  <c r="J764" i="5"/>
  <c r="GM397" i="1"/>
  <c r="J1289" i="5"/>
  <c r="K445" i="5"/>
  <c r="P445" i="5"/>
  <c r="CP42" i="1"/>
  <c r="O42" i="1" s="1"/>
  <c r="J97" i="5"/>
  <c r="CP44" i="1"/>
  <c r="O44" i="1" s="1"/>
  <c r="J105" i="5"/>
  <c r="I106" i="5" s="1"/>
  <c r="CP37" i="1"/>
  <c r="O37" i="1" s="1"/>
  <c r="J72" i="5"/>
  <c r="CP40" i="1"/>
  <c r="O40" i="1" s="1"/>
  <c r="J84" i="5"/>
  <c r="CP36" i="1"/>
  <c r="O36" i="1" s="1"/>
  <c r="J62" i="5" s="1"/>
  <c r="R30" i="1"/>
  <c r="J35" i="5" s="1"/>
  <c r="V32" i="5"/>
  <c r="J40" i="5" s="1"/>
  <c r="CP43" i="1"/>
  <c r="O43" i="1" s="1"/>
  <c r="J103" i="5"/>
  <c r="I104" i="5" s="1"/>
  <c r="R85" i="1"/>
  <c r="GK85" i="1" s="1"/>
  <c r="V137" i="5"/>
  <c r="R104" i="1"/>
  <c r="V227" i="5"/>
  <c r="J234" i="5" s="1"/>
  <c r="R96" i="1"/>
  <c r="GK96" i="1" s="1"/>
  <c r="V189" i="5"/>
  <c r="CP105" i="1"/>
  <c r="O105" i="1" s="1"/>
  <c r="J237" i="5"/>
  <c r="I238" i="5" s="1"/>
  <c r="R88" i="1"/>
  <c r="GK88" i="1" s="1"/>
  <c r="V146" i="5"/>
  <c r="R105" i="1"/>
  <c r="GK105" i="1" s="1"/>
  <c r="V237" i="5"/>
  <c r="CP115" i="1"/>
  <c r="O115" i="1" s="1"/>
  <c r="J287" i="5"/>
  <c r="I288" i="5" s="1"/>
  <c r="J272" i="5"/>
  <c r="CP117" i="1"/>
  <c r="O117" i="1" s="1"/>
  <c r="J295" i="5"/>
  <c r="R95" i="1"/>
  <c r="GK95" i="1" s="1"/>
  <c r="V187" i="5"/>
  <c r="R116" i="1"/>
  <c r="GK116" i="1" s="1"/>
  <c r="V289" i="5"/>
  <c r="CP126" i="1"/>
  <c r="O126" i="1" s="1"/>
  <c r="J339" i="5"/>
  <c r="I340" i="5" s="1"/>
  <c r="R180" i="1"/>
  <c r="V430" i="5"/>
  <c r="J433" i="5" s="1"/>
  <c r="J173" i="5"/>
  <c r="R425" i="5"/>
  <c r="J431" i="5" s="1"/>
  <c r="J407" i="5"/>
  <c r="J507" i="5"/>
  <c r="GM269" i="1"/>
  <c r="T705" i="5"/>
  <c r="CP281" i="1"/>
  <c r="O281" i="1" s="1"/>
  <c r="CP290" i="1"/>
  <c r="O290" i="1" s="1"/>
  <c r="J807" i="5"/>
  <c r="I808" i="5" s="1"/>
  <c r="R299" i="1"/>
  <c r="GK299" i="1" s="1"/>
  <c r="V855" i="5"/>
  <c r="R820" i="5"/>
  <c r="J825" i="5" s="1"/>
  <c r="I829" i="5" s="1"/>
  <c r="T845" i="5"/>
  <c r="J851" i="5" s="1"/>
  <c r="T857" i="5"/>
  <c r="CP313" i="1"/>
  <c r="O313" i="1" s="1"/>
  <c r="GP329" i="1"/>
  <c r="R1005" i="5"/>
  <c r="GP309" i="1"/>
  <c r="R905" i="5"/>
  <c r="CP308" i="1"/>
  <c r="O308" i="1" s="1"/>
  <c r="J899" i="5"/>
  <c r="I904" i="5" s="1"/>
  <c r="CP324" i="1"/>
  <c r="O324" i="1" s="1"/>
  <c r="J980" i="5"/>
  <c r="I981" i="5" s="1"/>
  <c r="CP330" i="1"/>
  <c r="O330" i="1" s="1"/>
  <c r="J1007" i="5"/>
  <c r="I1008" i="5" s="1"/>
  <c r="CP335" i="1"/>
  <c r="O335" i="1" s="1"/>
  <c r="J1032" i="5"/>
  <c r="I1033" i="5" s="1"/>
  <c r="R344" i="1"/>
  <c r="GK344" i="1" s="1"/>
  <c r="V1080" i="5"/>
  <c r="CP353" i="1"/>
  <c r="O353" i="1" s="1"/>
  <c r="J1124" i="5"/>
  <c r="R1039" i="5"/>
  <c r="J1040" i="5" s="1"/>
  <c r="J1066" i="5"/>
  <c r="R1109" i="5"/>
  <c r="R375" i="1"/>
  <c r="GK375" i="1" s="1"/>
  <c r="V1232" i="5"/>
  <c r="CP383" i="1"/>
  <c r="O383" i="1" s="1"/>
  <c r="J1274" i="5"/>
  <c r="CP385" i="1"/>
  <c r="O385" i="1" s="1"/>
  <c r="J1282" i="5"/>
  <c r="I1283" i="5" s="1"/>
  <c r="GN390" i="1"/>
  <c r="R1307" i="5"/>
  <c r="AG509" i="1"/>
  <c r="R1259" i="5"/>
  <c r="J1265" i="5" s="1"/>
  <c r="R415" i="1"/>
  <c r="GK415" i="1" s="1"/>
  <c r="V1432" i="5"/>
  <c r="CP457" i="1"/>
  <c r="O457" i="1" s="1"/>
  <c r="J1466" i="5"/>
  <c r="I1467" i="5" s="1"/>
  <c r="CP477" i="1"/>
  <c r="O477" i="1" s="1"/>
  <c r="J1566" i="5"/>
  <c r="I1567" i="5" s="1"/>
  <c r="GM476" i="1"/>
  <c r="R1564" i="5"/>
  <c r="CP490" i="1"/>
  <c r="O490" i="1" s="1"/>
  <c r="J1633" i="5"/>
  <c r="R498" i="1"/>
  <c r="V1668" i="5"/>
  <c r="J1676" i="5" s="1"/>
  <c r="P1715" i="5"/>
  <c r="K1715" i="5"/>
  <c r="R386" i="1"/>
  <c r="V1284" i="5"/>
  <c r="J1292" i="5" s="1"/>
  <c r="CP403" i="1"/>
  <c r="O403" i="1" s="1"/>
  <c r="J1374" i="5"/>
  <c r="I1379" i="5" s="1"/>
  <c r="CP478" i="1"/>
  <c r="O478" i="1" s="1"/>
  <c r="J1570" i="5"/>
  <c r="CP491" i="1"/>
  <c r="O491" i="1" s="1"/>
  <c r="J1639" i="5"/>
  <c r="I1640" i="5" s="1"/>
  <c r="CP404" i="1"/>
  <c r="O404" i="1" s="1"/>
  <c r="J1380" i="5"/>
  <c r="I1381" i="5" s="1"/>
  <c r="CP462" i="1"/>
  <c r="O462" i="1" s="1"/>
  <c r="J1491" i="5"/>
  <c r="I1492" i="5" s="1"/>
  <c r="CP482" i="1"/>
  <c r="O482" i="1" s="1"/>
  <c r="J1591" i="5"/>
  <c r="I1592" i="5" s="1"/>
  <c r="GP583" i="1"/>
  <c r="R1923" i="5"/>
  <c r="CP712" i="1"/>
  <c r="O712" i="1" s="1"/>
  <c r="J2388" i="5"/>
  <c r="CP727" i="1"/>
  <c r="O727" i="1" s="1"/>
  <c r="J2463" i="5"/>
  <c r="J1341" i="5"/>
  <c r="R463" i="1"/>
  <c r="V1493" i="5"/>
  <c r="J1501" i="5" s="1"/>
  <c r="CP495" i="1"/>
  <c r="O495" i="1" s="1"/>
  <c r="J1658" i="5"/>
  <c r="AJ661" i="1"/>
  <c r="R580" i="1"/>
  <c r="V1902" i="5"/>
  <c r="J1910" i="5" s="1"/>
  <c r="CP597" i="1"/>
  <c r="O597" i="1" s="1"/>
  <c r="J1992" i="5"/>
  <c r="CP599" i="1"/>
  <c r="O599" i="1" s="1"/>
  <c r="J2000" i="5"/>
  <c r="I2001" i="5" s="1"/>
  <c r="GM546" i="1"/>
  <c r="R1732" i="5"/>
  <c r="J1733" i="5" s="1"/>
  <c r="R1757" i="5"/>
  <c r="J1758" i="5" s="1"/>
  <c r="CP577" i="1"/>
  <c r="O577" i="1" s="1"/>
  <c r="J1892" i="5"/>
  <c r="CP579" i="1"/>
  <c r="O579" i="1" s="1"/>
  <c r="J1900" i="5"/>
  <c r="I1901" i="5" s="1"/>
  <c r="R1925" i="5"/>
  <c r="R588" i="1"/>
  <c r="GK588" i="1" s="1"/>
  <c r="V1948" i="5"/>
  <c r="R2177" i="5"/>
  <c r="J2183" i="5" s="1"/>
  <c r="CP650" i="1"/>
  <c r="O650" i="1" s="1"/>
  <c r="J2256" i="5"/>
  <c r="CP405" i="1"/>
  <c r="O405" i="1" s="1"/>
  <c r="J1382" i="5"/>
  <c r="I1383" i="5" s="1"/>
  <c r="R492" i="1"/>
  <c r="GK492" i="1" s="1"/>
  <c r="V1641" i="5"/>
  <c r="R556" i="1"/>
  <c r="GK556" i="1" s="1"/>
  <c r="V1782" i="5"/>
  <c r="J1785" i="5" s="1"/>
  <c r="I1787" i="5" s="1"/>
  <c r="CP558" i="1"/>
  <c r="O558" i="1" s="1"/>
  <c r="J1798" i="5"/>
  <c r="I1799" i="5" s="1"/>
  <c r="R2457" i="5"/>
  <c r="GM738" i="1"/>
  <c r="R2516" i="5"/>
  <c r="J2517" i="5" s="1"/>
  <c r="CP748" i="1"/>
  <c r="O748" i="1" s="1"/>
  <c r="J2566" i="5" s="1"/>
  <c r="R751" i="1"/>
  <c r="GK751" i="1" s="1"/>
  <c r="V2584" i="5"/>
  <c r="R798" i="1"/>
  <c r="GK798" i="1" s="1"/>
  <c r="V2643" i="5"/>
  <c r="J2059" i="5"/>
  <c r="CP707" i="1"/>
  <c r="O707" i="1" s="1"/>
  <c r="J2365" i="5"/>
  <c r="CP750" i="1"/>
  <c r="O750" i="1" s="1"/>
  <c r="J2582" i="5"/>
  <c r="I2583" i="5" s="1"/>
  <c r="AH845" i="1"/>
  <c r="K2789" i="5"/>
  <c r="CP702" i="1"/>
  <c r="O702" i="1" s="1"/>
  <c r="J2340" i="5"/>
  <c r="R750" i="1"/>
  <c r="GK750" i="1" s="1"/>
  <c r="V2582" i="5"/>
  <c r="CP809" i="1"/>
  <c r="O809" i="1" s="1"/>
  <c r="J2699" i="5"/>
  <c r="R816" i="1"/>
  <c r="V2731" i="5"/>
  <c r="J2738" i="5" s="1"/>
  <c r="I2740" i="5" s="1"/>
  <c r="J2159" i="5"/>
  <c r="GM800" i="1"/>
  <c r="R2650" i="5"/>
  <c r="J2651" i="5" s="1"/>
  <c r="R808" i="1"/>
  <c r="GK808" i="1" s="1"/>
  <c r="V2693" i="5"/>
  <c r="CP817" i="1"/>
  <c r="O817" i="1" s="1"/>
  <c r="J2741" i="5"/>
  <c r="I2742" i="5" s="1"/>
  <c r="R829" i="1"/>
  <c r="V2795" i="5"/>
  <c r="R838" i="1"/>
  <c r="GK838" i="1" s="1"/>
  <c r="V2843" i="5"/>
  <c r="J2827" i="5"/>
  <c r="J2601" i="5"/>
  <c r="J2801" i="5"/>
  <c r="GK42" i="1"/>
  <c r="J96" i="5"/>
  <c r="V262" i="5"/>
  <c r="R110" i="1"/>
  <c r="GK110" i="1" s="1"/>
  <c r="R119" i="1"/>
  <c r="V302" i="5"/>
  <c r="J309" i="5" s="1"/>
  <c r="CY131" i="1"/>
  <c r="X131" i="1" s="1"/>
  <c r="R364" i="5" s="1"/>
  <c r="CZ131" i="1"/>
  <c r="Y131" i="1" s="1"/>
  <c r="T364" i="5" s="1"/>
  <c r="R169" i="1"/>
  <c r="V375" i="5"/>
  <c r="CY201" i="1"/>
  <c r="X201" i="1" s="1"/>
  <c r="R536" i="5" s="1"/>
  <c r="J541" i="5" s="1"/>
  <c r="J537" i="5"/>
  <c r="CZ201" i="1"/>
  <c r="Y201" i="1" s="1"/>
  <c r="T536" i="5" s="1"/>
  <c r="J542" i="5" s="1"/>
  <c r="R207" i="1"/>
  <c r="GK207" i="1" s="1"/>
  <c r="V571" i="5"/>
  <c r="GK268" i="1"/>
  <c r="J698" i="5"/>
  <c r="R274" i="1"/>
  <c r="GK274" i="1" s="1"/>
  <c r="V730" i="5"/>
  <c r="J946" i="5"/>
  <c r="CY318" i="1"/>
  <c r="X318" i="1" s="1"/>
  <c r="R945" i="5" s="1"/>
  <c r="J950" i="5" s="1"/>
  <c r="CZ318" i="1"/>
  <c r="Y318" i="1" s="1"/>
  <c r="T945" i="5" s="1"/>
  <c r="J951" i="5" s="1"/>
  <c r="J998" i="5"/>
  <c r="GK328" i="1"/>
  <c r="V1007" i="5"/>
  <c r="R330" i="1"/>
  <c r="GK330" i="1" s="1"/>
  <c r="R352" i="1"/>
  <c r="GK352" i="1" s="1"/>
  <c r="V1114" i="5"/>
  <c r="GK99" i="1"/>
  <c r="J205" i="5"/>
  <c r="CZ102" i="1"/>
  <c r="Y102" i="1" s="1"/>
  <c r="T216" i="5" s="1"/>
  <c r="J223" i="5" s="1"/>
  <c r="J217" i="5"/>
  <c r="CY102" i="1"/>
  <c r="X102" i="1" s="1"/>
  <c r="K397" i="5"/>
  <c r="P397" i="5"/>
  <c r="P447" i="5"/>
  <c r="K447" i="5"/>
  <c r="CY202" i="1"/>
  <c r="X202" i="1" s="1"/>
  <c r="R546" i="5" s="1"/>
  <c r="CZ202" i="1"/>
  <c r="Y202" i="1" s="1"/>
  <c r="T546" i="5" s="1"/>
  <c r="GK216" i="1"/>
  <c r="J614" i="5"/>
  <c r="P624" i="5"/>
  <c r="K624" i="5"/>
  <c r="K681" i="5"/>
  <c r="P681" i="5"/>
  <c r="I704" i="5"/>
  <c r="I754" i="5"/>
  <c r="R296" i="1"/>
  <c r="V834" i="5"/>
  <c r="R348" i="1"/>
  <c r="V1095" i="5"/>
  <c r="J1102" i="5" s="1"/>
  <c r="P165" i="5"/>
  <c r="K165" i="5"/>
  <c r="CZ110" i="1"/>
  <c r="Y110" i="1" s="1"/>
  <c r="T262" i="5" s="1"/>
  <c r="CY110" i="1"/>
  <c r="X110" i="1" s="1"/>
  <c r="R262" i="5" s="1"/>
  <c r="GK181" i="1"/>
  <c r="J439" i="5"/>
  <c r="R187" i="1"/>
  <c r="GK187" i="1" s="1"/>
  <c r="V471" i="5"/>
  <c r="R206" i="1"/>
  <c r="V561" i="5"/>
  <c r="J568" i="5" s="1"/>
  <c r="I570" i="5" s="1"/>
  <c r="R266" i="1"/>
  <c r="V684" i="5"/>
  <c r="J692" i="5" s="1"/>
  <c r="I694" i="5" s="1"/>
  <c r="R275" i="1"/>
  <c r="GK275" i="1" s="1"/>
  <c r="V732" i="5"/>
  <c r="GK293" i="1"/>
  <c r="J823" i="5"/>
  <c r="K858" i="5"/>
  <c r="P858" i="5"/>
  <c r="R325" i="1"/>
  <c r="GK325" i="1" s="1"/>
  <c r="V982" i="5"/>
  <c r="R350" i="1"/>
  <c r="GK350" i="1" s="1"/>
  <c r="V1107" i="5"/>
  <c r="P1256" i="5"/>
  <c r="K1256" i="5"/>
  <c r="I1404" i="5"/>
  <c r="R172" i="1"/>
  <c r="GK172" i="1" s="1"/>
  <c r="GM172" i="1" s="1"/>
  <c r="V396" i="5"/>
  <c r="R174" i="1"/>
  <c r="V400" i="5"/>
  <c r="R311" i="1"/>
  <c r="V909" i="5"/>
  <c r="CY314" i="1"/>
  <c r="X314" i="1" s="1"/>
  <c r="R930" i="5" s="1"/>
  <c r="CZ314" i="1"/>
  <c r="Y314" i="1" s="1"/>
  <c r="T930" i="5" s="1"/>
  <c r="CY322" i="1"/>
  <c r="X322" i="1" s="1"/>
  <c r="R964" i="5" s="1"/>
  <c r="J965" i="5" s="1"/>
  <c r="CZ322" i="1"/>
  <c r="Y322" i="1" s="1"/>
  <c r="T964" i="5" s="1"/>
  <c r="R324" i="1"/>
  <c r="GK324" i="1" s="1"/>
  <c r="V980" i="5"/>
  <c r="CP338" i="1"/>
  <c r="O338" i="1" s="1"/>
  <c r="I1254" i="5"/>
  <c r="GK391" i="1"/>
  <c r="J1312" i="5"/>
  <c r="GK398" i="1"/>
  <c r="J1348" i="5"/>
  <c r="CP407" i="1"/>
  <c r="O407" i="1" s="1"/>
  <c r="GK468" i="1"/>
  <c r="J1521" i="5"/>
  <c r="GK473" i="1"/>
  <c r="J1546" i="5"/>
  <c r="P1083" i="5"/>
  <c r="K1083" i="5"/>
  <c r="GK396" i="1"/>
  <c r="J1337" i="5"/>
  <c r="GK408" i="1"/>
  <c r="J1398" i="5"/>
  <c r="J1457" i="5"/>
  <c r="GK455" i="1"/>
  <c r="R472" i="1"/>
  <c r="GK472" i="1" s="1"/>
  <c r="V1541" i="5"/>
  <c r="GK493" i="1"/>
  <c r="J1646" i="5"/>
  <c r="CZ500" i="1"/>
  <c r="Y500" i="1" s="1"/>
  <c r="T1679" i="5" s="1"/>
  <c r="J1685" i="5" s="1"/>
  <c r="J1680" i="5"/>
  <c r="J2034" i="5"/>
  <c r="GK642" i="1"/>
  <c r="J2216" i="5"/>
  <c r="R388" i="1"/>
  <c r="V1295" i="5"/>
  <c r="J1302" i="5" s="1"/>
  <c r="R410" i="1"/>
  <c r="GK410" i="1" s="1"/>
  <c r="V1407" i="5"/>
  <c r="R489" i="1"/>
  <c r="GK489" i="1" s="1"/>
  <c r="V1623" i="5"/>
  <c r="J1626" i="5" s="1"/>
  <c r="CY560" i="1"/>
  <c r="X560" i="1" s="1"/>
  <c r="R1802" i="5" s="1"/>
  <c r="J1808" i="5" s="1"/>
  <c r="J1803" i="5"/>
  <c r="CZ560" i="1"/>
  <c r="Y560" i="1" s="1"/>
  <c r="T1802" i="5" s="1"/>
  <c r="J1809" i="5" s="1"/>
  <c r="GM633" i="1"/>
  <c r="GP633" i="1"/>
  <c r="CY647" i="1"/>
  <c r="X647" i="1" s="1"/>
  <c r="R2238" i="5" s="1"/>
  <c r="J2243" i="5" s="1"/>
  <c r="J2239" i="5"/>
  <c r="CZ647" i="1"/>
  <c r="Y647" i="1" s="1"/>
  <c r="T2238" i="5" s="1"/>
  <c r="J2244" i="5" s="1"/>
  <c r="CY719" i="1"/>
  <c r="X719" i="1" s="1"/>
  <c r="R2422" i="5" s="1"/>
  <c r="J2427" i="5" s="1"/>
  <c r="J2423" i="5"/>
  <c r="CZ719" i="1"/>
  <c r="Y719" i="1" s="1"/>
  <c r="T2422" i="5" s="1"/>
  <c r="J2428" i="5" s="1"/>
  <c r="CP343" i="1"/>
  <c r="O343" i="1" s="1"/>
  <c r="CY465" i="1"/>
  <c r="X465" i="1" s="1"/>
  <c r="R1504" i="5" s="1"/>
  <c r="J1509" i="5" s="1"/>
  <c r="J1505" i="5"/>
  <c r="CZ465" i="1"/>
  <c r="Y465" i="1" s="1"/>
  <c r="T1504" i="5" s="1"/>
  <c r="J1510" i="5" s="1"/>
  <c r="CY471" i="1"/>
  <c r="X471" i="1" s="1"/>
  <c r="CZ471" i="1"/>
  <c r="Y471" i="1" s="1"/>
  <c r="T1539" i="5" s="1"/>
  <c r="K1565" i="5"/>
  <c r="P1565" i="5"/>
  <c r="R479" i="1"/>
  <c r="GK479" i="1" s="1"/>
  <c r="V1573" i="5"/>
  <c r="GK585" i="1"/>
  <c r="J1930" i="5"/>
  <c r="GK612" i="1"/>
  <c r="J2066" i="5"/>
  <c r="I2172" i="5"/>
  <c r="R376" i="1"/>
  <c r="V1234" i="5"/>
  <c r="J1242" i="5" s="1"/>
  <c r="R405" i="1"/>
  <c r="GK405" i="1" s="1"/>
  <c r="V1382" i="5"/>
  <c r="R457" i="1"/>
  <c r="GK457" i="1" s="1"/>
  <c r="V1466" i="5"/>
  <c r="CY489" i="1"/>
  <c r="X489" i="1" s="1"/>
  <c r="R1623" i="5" s="1"/>
  <c r="CZ489" i="1"/>
  <c r="Y489" i="1" s="1"/>
  <c r="T1623" i="5" s="1"/>
  <c r="CZ503" i="1"/>
  <c r="Y503" i="1" s="1"/>
  <c r="T1693" i="5" s="1"/>
  <c r="J1700" i="5" s="1"/>
  <c r="J1694" i="5"/>
  <c r="CY503" i="1"/>
  <c r="X503" i="1" s="1"/>
  <c r="R1693" i="5" s="1"/>
  <c r="J1699" i="5" s="1"/>
  <c r="R550" i="1"/>
  <c r="V1752" i="5"/>
  <c r="J1760" i="5" s="1"/>
  <c r="GK562" i="1"/>
  <c r="J1816" i="5"/>
  <c r="K1874" i="5"/>
  <c r="P1874" i="5"/>
  <c r="CZ581" i="1"/>
  <c r="Y581" i="1" s="1"/>
  <c r="T1907" i="5" s="1"/>
  <c r="J1909" i="5" s="1"/>
  <c r="CY581" i="1"/>
  <c r="X581" i="1" s="1"/>
  <c r="R1907" i="5" s="1"/>
  <c r="J1908" i="5" s="1"/>
  <c r="GK582" i="1"/>
  <c r="J1916" i="5"/>
  <c r="GK595" i="1"/>
  <c r="J1980" i="5"/>
  <c r="GM601" i="1"/>
  <c r="J2007" i="5"/>
  <c r="GP601" i="1"/>
  <c r="I2122" i="5"/>
  <c r="GK645" i="1"/>
  <c r="J2230" i="5"/>
  <c r="GK655" i="1"/>
  <c r="J2280" i="5"/>
  <c r="J2342" i="5"/>
  <c r="R724" i="1"/>
  <c r="V2447" i="5"/>
  <c r="J2454" i="5" s="1"/>
  <c r="CZ812" i="1"/>
  <c r="Y812" i="1" s="1"/>
  <c r="T2716" i="5" s="1"/>
  <c r="CY812" i="1"/>
  <c r="X812" i="1" s="1"/>
  <c r="R2716" i="5" s="1"/>
  <c r="I2815" i="5"/>
  <c r="BB786" i="1"/>
  <c r="F858" i="1"/>
  <c r="V2336" i="5"/>
  <c r="J2344" i="5" s="1"/>
  <c r="R702" i="1"/>
  <c r="R706" i="1"/>
  <c r="GK706" i="1" s="1"/>
  <c r="V2359" i="5"/>
  <c r="R733" i="1"/>
  <c r="GK733" i="1" s="1"/>
  <c r="V2491" i="5"/>
  <c r="J2494" i="5" s="1"/>
  <c r="K2558" i="5"/>
  <c r="P2558" i="5"/>
  <c r="CP812" i="1"/>
  <c r="O812" i="1" s="1"/>
  <c r="GK722" i="1"/>
  <c r="J2439" i="5"/>
  <c r="CY741" i="1"/>
  <c r="X741" i="1" s="1"/>
  <c r="R2534" i="5" s="1"/>
  <c r="CZ741" i="1"/>
  <c r="Y741" i="1" s="1"/>
  <c r="T2534" i="5" s="1"/>
  <c r="R744" i="1"/>
  <c r="V2547" i="5"/>
  <c r="J2554" i="5" s="1"/>
  <c r="I2556" i="5" s="1"/>
  <c r="R746" i="1"/>
  <c r="GK746" i="1" s="1"/>
  <c r="V2559" i="5"/>
  <c r="GK814" i="1"/>
  <c r="J2723" i="5"/>
  <c r="CY656" i="1"/>
  <c r="X656" i="1" s="1"/>
  <c r="R2282" i="5" s="1"/>
  <c r="J2283" i="5" s="1"/>
  <c r="CZ656" i="1"/>
  <c r="Y656" i="1" s="1"/>
  <c r="T2282" i="5" s="1"/>
  <c r="J2284" i="5" s="1"/>
  <c r="J2318" i="5"/>
  <c r="J2387" i="5"/>
  <c r="CY712" i="1"/>
  <c r="X712" i="1" s="1"/>
  <c r="R2386" i="5" s="1"/>
  <c r="J2392" i="5" s="1"/>
  <c r="CZ712" i="1"/>
  <c r="Y712" i="1" s="1"/>
  <c r="T2386" i="5" s="1"/>
  <c r="J2393" i="5" s="1"/>
  <c r="GK719" i="1"/>
  <c r="J2425" i="5"/>
  <c r="CZ804" i="1"/>
  <c r="Y804" i="1" s="1"/>
  <c r="T2670" i="5" s="1"/>
  <c r="J2677" i="5" s="1"/>
  <c r="J2671" i="5"/>
  <c r="R657" i="1"/>
  <c r="V2288" i="5"/>
  <c r="J2295" i="5" s="1"/>
  <c r="R707" i="1"/>
  <c r="V2361" i="5"/>
  <c r="J2369" i="5" s="1"/>
  <c r="V2666" i="5"/>
  <c r="R802" i="1"/>
  <c r="GK802" i="1" s="1"/>
  <c r="J2442" i="5"/>
  <c r="CP791" i="1"/>
  <c r="O791" i="1" s="1"/>
  <c r="CP704" i="1"/>
  <c r="O704" i="1" s="1"/>
  <c r="R36" i="1"/>
  <c r="GK36" i="1" s="1"/>
  <c r="V62" i="5"/>
  <c r="J65" i="5" s="1"/>
  <c r="R107" i="1"/>
  <c r="V241" i="5"/>
  <c r="J249" i="5" s="1"/>
  <c r="J122" i="5"/>
  <c r="CP87" i="1"/>
  <c r="O87" i="1" s="1"/>
  <c r="J145" i="5"/>
  <c r="R97" i="1"/>
  <c r="V191" i="5"/>
  <c r="J199" i="5" s="1"/>
  <c r="CP95" i="1"/>
  <c r="O95" i="1" s="1"/>
  <c r="J187" i="5"/>
  <c r="I188" i="5" s="1"/>
  <c r="CP116" i="1"/>
  <c r="O116" i="1" s="1"/>
  <c r="J289" i="5"/>
  <c r="I290" i="5" s="1"/>
  <c r="CP106" i="1"/>
  <c r="O106" i="1" s="1"/>
  <c r="J239" i="5"/>
  <c r="I240" i="5" s="1"/>
  <c r="R114" i="1"/>
  <c r="V277" i="5"/>
  <c r="J284" i="5" s="1"/>
  <c r="GP99" i="1"/>
  <c r="R202" i="5"/>
  <c r="J207" i="5" s="1"/>
  <c r="I211" i="5" s="1"/>
  <c r="R123" i="1"/>
  <c r="GK123" i="1" s="1"/>
  <c r="V321" i="5"/>
  <c r="J324" i="5" s="1"/>
  <c r="GM99" i="1"/>
  <c r="R126" i="1"/>
  <c r="GK126" i="1" s="1"/>
  <c r="V339" i="5"/>
  <c r="CP104" i="1"/>
  <c r="O104" i="1" s="1"/>
  <c r="J231" i="5"/>
  <c r="CP125" i="1"/>
  <c r="O125" i="1" s="1"/>
  <c r="J337" i="5"/>
  <c r="I338" i="5" s="1"/>
  <c r="GP182" i="1"/>
  <c r="T446" i="5"/>
  <c r="CP188" i="1"/>
  <c r="O188" i="1" s="1"/>
  <c r="J473" i="5"/>
  <c r="I474" i="5" s="1"/>
  <c r="R196" i="1"/>
  <c r="V511" i="5"/>
  <c r="J518" i="5" s="1"/>
  <c r="I520" i="5" s="1"/>
  <c r="R396" i="5"/>
  <c r="GM215" i="1"/>
  <c r="R605" i="5"/>
  <c r="GP269" i="1"/>
  <c r="R705" i="5"/>
  <c r="GM220" i="1"/>
  <c r="R630" i="5"/>
  <c r="J631" i="5" s="1"/>
  <c r="R287" i="1"/>
  <c r="V789" i="5"/>
  <c r="J792" i="5" s="1"/>
  <c r="R291" i="1"/>
  <c r="V809" i="5"/>
  <c r="R300" i="1"/>
  <c r="GK300" i="1" s="1"/>
  <c r="GN300" i="1" s="1"/>
  <c r="V857" i="5"/>
  <c r="J556" i="5"/>
  <c r="R648" i="5"/>
  <c r="R784" i="5"/>
  <c r="J790" i="5" s="1"/>
  <c r="R307" i="1"/>
  <c r="GK307" i="1" s="1"/>
  <c r="V889" i="5"/>
  <c r="J892" i="5" s="1"/>
  <c r="I894" i="5" s="1"/>
  <c r="R313" i="1"/>
  <c r="V920" i="5"/>
  <c r="J927" i="5" s="1"/>
  <c r="J816" i="5"/>
  <c r="CP325" i="1"/>
  <c r="O325" i="1" s="1"/>
  <c r="J982" i="5"/>
  <c r="I983" i="5" s="1"/>
  <c r="R332" i="1"/>
  <c r="GK332" i="1" s="1"/>
  <c r="V1014" i="5"/>
  <c r="R336" i="1"/>
  <c r="V1034" i="5"/>
  <c r="R345" i="1"/>
  <c r="GK345" i="1" s="1"/>
  <c r="V1082" i="5"/>
  <c r="GP344" i="1"/>
  <c r="R1080" i="5"/>
  <c r="GM360" i="1"/>
  <c r="R1157" i="5"/>
  <c r="CP393" i="1"/>
  <c r="O393" i="1" s="1"/>
  <c r="J1322" i="5"/>
  <c r="R369" i="1"/>
  <c r="GK369" i="1" s="1"/>
  <c r="V1205" i="5"/>
  <c r="R357" i="1"/>
  <c r="GK357" i="1" s="1"/>
  <c r="V1139" i="5"/>
  <c r="J1142" i="5" s="1"/>
  <c r="CP359" i="1"/>
  <c r="O359" i="1" s="1"/>
  <c r="J1155" i="5"/>
  <c r="I1156" i="5" s="1"/>
  <c r="R373" i="1"/>
  <c r="V1220" i="5"/>
  <c r="J1227" i="5" s="1"/>
  <c r="I1229" i="5" s="1"/>
  <c r="R1305" i="5"/>
  <c r="R406" i="1"/>
  <c r="V1384" i="5"/>
  <c r="J1392" i="5" s="1"/>
  <c r="GM468" i="1"/>
  <c r="R1518" i="5"/>
  <c r="J1524" i="5" s="1"/>
  <c r="CP470" i="1"/>
  <c r="O470" i="1" s="1"/>
  <c r="J1531" i="5"/>
  <c r="R1643" i="5"/>
  <c r="J1649" i="5" s="1"/>
  <c r="R495" i="1"/>
  <c r="V1654" i="5"/>
  <c r="J1661" i="5" s="1"/>
  <c r="R414" i="1"/>
  <c r="GK414" i="1" s="1"/>
  <c r="V1430" i="5"/>
  <c r="GM484" i="1"/>
  <c r="R1598" i="5"/>
  <c r="J1599" i="5" s="1"/>
  <c r="R491" i="1"/>
  <c r="GK491" i="1" s="1"/>
  <c r="V1639" i="5"/>
  <c r="CP507" i="1"/>
  <c r="O507" i="1" s="1"/>
  <c r="J1716" i="5"/>
  <c r="I1717" i="5" s="1"/>
  <c r="CP499" i="1"/>
  <c r="O499" i="1" s="1"/>
  <c r="J1673" i="5" s="1"/>
  <c r="CP580" i="1"/>
  <c r="O580" i="1" s="1"/>
  <c r="J1904" i="5"/>
  <c r="R609" i="1"/>
  <c r="GK609" i="1" s="1"/>
  <c r="V2050" i="5"/>
  <c r="R629" i="1"/>
  <c r="GK629" i="1" s="1"/>
  <c r="V2150" i="5"/>
  <c r="CP637" i="1"/>
  <c r="O637" i="1" s="1"/>
  <c r="J2192" i="5"/>
  <c r="CP639" i="1"/>
  <c r="O639" i="1" s="1"/>
  <c r="J2200" i="5"/>
  <c r="I2201" i="5" s="1"/>
  <c r="GM644" i="1"/>
  <c r="R2225" i="5"/>
  <c r="R545" i="1"/>
  <c r="J1730" i="5" s="1"/>
  <c r="V1727" i="5"/>
  <c r="J1735" i="5" s="1"/>
  <c r="AG661" i="1"/>
  <c r="R589" i="1"/>
  <c r="GK589" i="1" s="1"/>
  <c r="V1950" i="5"/>
  <c r="R616" i="1"/>
  <c r="GK616" i="1" s="1"/>
  <c r="V2082" i="5"/>
  <c r="J2085" i="5" s="1"/>
  <c r="I2087" i="5" s="1"/>
  <c r="CP618" i="1"/>
  <c r="O618" i="1" s="1"/>
  <c r="J2098" i="5"/>
  <c r="I2099" i="5" s="1"/>
  <c r="CP570" i="1"/>
  <c r="O570" i="1" s="1"/>
  <c r="J1856" i="5"/>
  <c r="R627" i="1"/>
  <c r="V2138" i="5"/>
  <c r="J2145" i="5" s="1"/>
  <c r="I2147" i="5" s="1"/>
  <c r="R2223" i="5"/>
  <c r="CP710" i="1"/>
  <c r="O710" i="1" s="1"/>
  <c r="J2382" i="5"/>
  <c r="I2383" i="5" s="1"/>
  <c r="R467" i="1"/>
  <c r="GK467" i="1" s="1"/>
  <c r="V1516" i="5"/>
  <c r="CP498" i="1"/>
  <c r="O498" i="1" s="1"/>
  <c r="J1672" i="5"/>
  <c r="R505" i="1"/>
  <c r="V1704" i="5"/>
  <c r="J1711" i="5" s="1"/>
  <c r="R548" i="1"/>
  <c r="GK548" i="1" s="1"/>
  <c r="V1748" i="5"/>
  <c r="CP550" i="1"/>
  <c r="O550" i="1" s="1"/>
  <c r="J1756" i="5"/>
  <c r="R568" i="1"/>
  <c r="GK568" i="1" s="1"/>
  <c r="V1848" i="5"/>
  <c r="CP711" i="1"/>
  <c r="O711" i="1" s="1"/>
  <c r="J2384" i="5"/>
  <c r="I2385" i="5" s="1"/>
  <c r="R713" i="1"/>
  <c r="GK713" i="1" s="1"/>
  <c r="V2391" i="5"/>
  <c r="J2394" i="5" s="1"/>
  <c r="R795" i="1"/>
  <c r="GK795" i="1" s="1"/>
  <c r="V2625" i="5"/>
  <c r="J2628" i="5" s="1"/>
  <c r="K2692" i="5"/>
  <c r="P2692" i="5"/>
  <c r="R656" i="1"/>
  <c r="GK656" i="1" s="1"/>
  <c r="V2282" i="5"/>
  <c r="R747" i="1"/>
  <c r="V2561" i="5"/>
  <c r="R807" i="1"/>
  <c r="GK807" i="1" s="1"/>
  <c r="V2691" i="5"/>
  <c r="CP819" i="1"/>
  <c r="O819" i="1" s="1"/>
  <c r="J2749" i="5"/>
  <c r="CP658" i="1"/>
  <c r="O658" i="1" s="1"/>
  <c r="J2298" i="5"/>
  <c r="I2299" i="5" s="1"/>
  <c r="CP734" i="1"/>
  <c r="O734" i="1" s="1"/>
  <c r="J2499" i="5"/>
  <c r="CP808" i="1"/>
  <c r="O808" i="1" s="1"/>
  <c r="J2693" i="5"/>
  <c r="I2694" i="5" s="1"/>
  <c r="R819" i="1"/>
  <c r="V2745" i="5"/>
  <c r="J2753" i="5" s="1"/>
  <c r="J2158" i="5"/>
  <c r="T2572" i="5"/>
  <c r="J2578" i="5" s="1"/>
  <c r="CP796" i="1"/>
  <c r="O796" i="1" s="1"/>
  <c r="J2635" i="5"/>
  <c r="GP802" i="1"/>
  <c r="R2666" i="5"/>
  <c r="R809" i="1"/>
  <c r="V2695" i="5"/>
  <c r="J2703" i="5" s="1"/>
  <c r="CP839" i="1"/>
  <c r="O839" i="1" s="1"/>
  <c r="J2849" i="5"/>
  <c r="GK35" i="1"/>
  <c r="J60" i="5"/>
  <c r="R37" i="1"/>
  <c r="V68" i="5"/>
  <c r="J75" i="5" s="1"/>
  <c r="GK40" i="1"/>
  <c r="J85" i="5"/>
  <c r="CY86" i="1"/>
  <c r="X86" i="1" s="1"/>
  <c r="R139" i="5" s="1"/>
  <c r="CZ86" i="1"/>
  <c r="Y86" i="1" s="1"/>
  <c r="T139" i="5" s="1"/>
  <c r="GK84" i="1"/>
  <c r="J130" i="5"/>
  <c r="CY130" i="1"/>
  <c r="X130" i="1" s="1"/>
  <c r="R362" i="5" s="1"/>
  <c r="CZ130" i="1"/>
  <c r="Y130" i="1" s="1"/>
  <c r="T362" i="5" s="1"/>
  <c r="R170" i="1"/>
  <c r="GK170" i="1" s="1"/>
  <c r="V380" i="5"/>
  <c r="R176" i="1"/>
  <c r="V411" i="5"/>
  <c r="J418" i="5" s="1"/>
  <c r="I420" i="5" s="1"/>
  <c r="R209" i="1"/>
  <c r="V575" i="5"/>
  <c r="GK271" i="1"/>
  <c r="J712" i="5"/>
  <c r="GK278" i="1"/>
  <c r="J748" i="5"/>
  <c r="R292" i="1"/>
  <c r="GK292" i="1" s="1"/>
  <c r="V814" i="5"/>
  <c r="R304" i="1"/>
  <c r="GK304" i="1" s="1"/>
  <c r="GP304" i="1" s="1"/>
  <c r="V880" i="5"/>
  <c r="J1316" i="5"/>
  <c r="I1319" i="5" s="1"/>
  <c r="CY129" i="1"/>
  <c r="X129" i="1" s="1"/>
  <c r="R352" i="5" s="1"/>
  <c r="J357" i="5" s="1"/>
  <c r="J353" i="5"/>
  <c r="CZ129" i="1"/>
  <c r="Y129" i="1" s="1"/>
  <c r="T352" i="5" s="1"/>
  <c r="J358" i="5" s="1"/>
  <c r="CP179" i="1"/>
  <c r="O179" i="1" s="1"/>
  <c r="CY203" i="1"/>
  <c r="X203" i="1" s="1"/>
  <c r="R548" i="5" s="1"/>
  <c r="CZ203" i="1"/>
  <c r="Y203" i="1" s="1"/>
  <c r="T548" i="5" s="1"/>
  <c r="AQ166" i="1"/>
  <c r="F235" i="1"/>
  <c r="P706" i="5"/>
  <c r="K706" i="5"/>
  <c r="GK276" i="1"/>
  <c r="J737" i="5"/>
  <c r="R282" i="1"/>
  <c r="GK282" i="1" s="1"/>
  <c r="GM282" i="1" s="1"/>
  <c r="V764" i="5"/>
  <c r="CY313" i="1"/>
  <c r="X313" i="1" s="1"/>
  <c r="R920" i="5" s="1"/>
  <c r="J925" i="5" s="1"/>
  <c r="J921" i="5"/>
  <c r="R320" i="1"/>
  <c r="GK320" i="1" s="1"/>
  <c r="V957" i="5"/>
  <c r="I1104" i="5"/>
  <c r="P1131" i="5"/>
  <c r="K1131" i="5"/>
  <c r="K54" i="5"/>
  <c r="P54" i="5"/>
  <c r="GK109" i="1"/>
  <c r="J255" i="5"/>
  <c r="R175" i="1"/>
  <c r="GK175" i="1" s="1"/>
  <c r="V405" i="5"/>
  <c r="I620" i="5"/>
  <c r="GK286" i="1"/>
  <c r="J787" i="5"/>
  <c r="CP298" i="1"/>
  <c r="O298" i="1" s="1"/>
  <c r="R305" i="1"/>
  <c r="GK305" i="1" s="1"/>
  <c r="V882" i="5"/>
  <c r="CY345" i="1"/>
  <c r="X345" i="1" s="1"/>
  <c r="R1082" i="5" s="1"/>
  <c r="CZ345" i="1"/>
  <c r="Y345" i="1" s="1"/>
  <c r="T1082" i="5" s="1"/>
  <c r="GK356" i="1"/>
  <c r="J1137" i="5"/>
  <c r="CZ407" i="1"/>
  <c r="Y407" i="1" s="1"/>
  <c r="T1389" i="5" s="1"/>
  <c r="CY407" i="1"/>
  <c r="X407" i="1" s="1"/>
  <c r="R1389" i="5" s="1"/>
  <c r="CY458" i="1"/>
  <c r="X458" i="1" s="1"/>
  <c r="R1468" i="5" s="1"/>
  <c r="J1469" i="5"/>
  <c r="CZ458" i="1"/>
  <c r="Y458" i="1" s="1"/>
  <c r="T1468" i="5" s="1"/>
  <c r="GK194" i="1"/>
  <c r="J503" i="5"/>
  <c r="R198" i="1"/>
  <c r="GK198" i="1" s="1"/>
  <c r="V523" i="5"/>
  <c r="R211" i="1"/>
  <c r="V586" i="5"/>
  <c r="J593" i="5" s="1"/>
  <c r="I595" i="5" s="1"/>
  <c r="R223" i="1"/>
  <c r="GK223" i="1" s="1"/>
  <c r="GM223" i="1" s="1"/>
  <c r="V648" i="5"/>
  <c r="R297" i="1"/>
  <c r="GK297" i="1" s="1"/>
  <c r="V839" i="5"/>
  <c r="V959" i="5"/>
  <c r="J967" i="5" s="1"/>
  <c r="R321" i="1"/>
  <c r="J997" i="5"/>
  <c r="CP328" i="1"/>
  <c r="O328" i="1" s="1"/>
  <c r="CP331" i="1"/>
  <c r="O331" i="1" s="1"/>
  <c r="R338" i="1"/>
  <c r="V1045" i="5"/>
  <c r="J1052" i="5" s="1"/>
  <c r="V1089" i="5"/>
  <c r="J1092" i="5" s="1"/>
  <c r="R347" i="1"/>
  <c r="GK347" i="1" s="1"/>
  <c r="J1165" i="5"/>
  <c r="GK363" i="1"/>
  <c r="J1173" i="5"/>
  <c r="CP366" i="1"/>
  <c r="O366" i="1" s="1"/>
  <c r="R372" i="1"/>
  <c r="GK372" i="1" s="1"/>
  <c r="V1214" i="5"/>
  <c r="J1217" i="5" s="1"/>
  <c r="R459" i="1"/>
  <c r="GK459" i="1" s="1"/>
  <c r="V1473" i="5"/>
  <c r="CP119" i="1"/>
  <c r="O119" i="1" s="1"/>
  <c r="R401" i="1"/>
  <c r="V1359" i="5"/>
  <c r="K1465" i="5"/>
  <c r="P1465" i="5"/>
  <c r="R490" i="1"/>
  <c r="V1629" i="5"/>
  <c r="J1636" i="5" s="1"/>
  <c r="I1638" i="5" s="1"/>
  <c r="I1822" i="5"/>
  <c r="GK570" i="1"/>
  <c r="J1855" i="5"/>
  <c r="P1924" i="5"/>
  <c r="K1924" i="5"/>
  <c r="GK592" i="1"/>
  <c r="J1966" i="5"/>
  <c r="J2055" i="5"/>
  <c r="GK610" i="1"/>
  <c r="GK615" i="1"/>
  <c r="J2080" i="5"/>
  <c r="GM621" i="1"/>
  <c r="J2107" i="5"/>
  <c r="GP621" i="1"/>
  <c r="GK625" i="1"/>
  <c r="J2130" i="5"/>
  <c r="GK366" i="1"/>
  <c r="J1187" i="5"/>
  <c r="R368" i="1"/>
  <c r="V1195" i="5"/>
  <c r="J1202" i="5" s="1"/>
  <c r="R381" i="1"/>
  <c r="V1259" i="5"/>
  <c r="R412" i="1"/>
  <c r="GK412" i="1" s="1"/>
  <c r="V1414" i="5"/>
  <c r="J1417" i="5" s="1"/>
  <c r="R547" i="1"/>
  <c r="V1738" i="5"/>
  <c r="J1745" i="5" s="1"/>
  <c r="K1876" i="5"/>
  <c r="P1876" i="5"/>
  <c r="CP582" i="1"/>
  <c r="O582" i="1" s="1"/>
  <c r="J1917" i="5"/>
  <c r="R599" i="1"/>
  <c r="GK599" i="1" s="1"/>
  <c r="V2000" i="5"/>
  <c r="GK632" i="1"/>
  <c r="J2166" i="5"/>
  <c r="GK652" i="1"/>
  <c r="J2266" i="5"/>
  <c r="P2276" i="5"/>
  <c r="K2276" i="5"/>
  <c r="K263" i="5"/>
  <c r="P263" i="5"/>
  <c r="CP388" i="1"/>
  <c r="O388" i="1" s="1"/>
  <c r="J1445" i="5"/>
  <c r="CP453" i="1"/>
  <c r="O453" i="1" s="1"/>
  <c r="CY486" i="1"/>
  <c r="X486" i="1" s="1"/>
  <c r="R1614" i="5" s="1"/>
  <c r="CZ486" i="1"/>
  <c r="Y486" i="1" s="1"/>
  <c r="T1614" i="5" s="1"/>
  <c r="J1834" i="5"/>
  <c r="I1837" i="5" s="1"/>
  <c r="GK572" i="1"/>
  <c r="J1866" i="5"/>
  <c r="P2076" i="5"/>
  <c r="K2076" i="5"/>
  <c r="CI166" i="1"/>
  <c r="AZ225" i="1"/>
  <c r="GM391" i="1"/>
  <c r="GP391" i="1"/>
  <c r="CP551" i="1"/>
  <c r="O551" i="1" s="1"/>
  <c r="J1757" i="5" s="1"/>
  <c r="GK555" i="1"/>
  <c r="J1780" i="5"/>
  <c r="I1872" i="5"/>
  <c r="R577" i="1"/>
  <c r="V1888" i="5"/>
  <c r="J1895" i="5" s="1"/>
  <c r="R597" i="1"/>
  <c r="V1988" i="5"/>
  <c r="J1995" i="5" s="1"/>
  <c r="I2072" i="5"/>
  <c r="K2274" i="5"/>
  <c r="P2274" i="5"/>
  <c r="CY699" i="1"/>
  <c r="X699" i="1" s="1"/>
  <c r="R2322" i="5" s="1"/>
  <c r="J2327" i="5" s="1"/>
  <c r="J2323" i="5"/>
  <c r="CZ699" i="1"/>
  <c r="Y699" i="1" s="1"/>
  <c r="T2322" i="5" s="1"/>
  <c r="J2328" i="5" s="1"/>
  <c r="AO542" i="1"/>
  <c r="F665" i="1"/>
  <c r="CY700" i="1"/>
  <c r="X700" i="1" s="1"/>
  <c r="R2332" i="5" s="1"/>
  <c r="CZ700" i="1"/>
  <c r="Y700" i="1" s="1"/>
  <c r="T2332" i="5" s="1"/>
  <c r="CP718" i="1"/>
  <c r="O718" i="1" s="1"/>
  <c r="J2416" i="5" s="1"/>
  <c r="CZ720" i="1"/>
  <c r="Y720" i="1" s="1"/>
  <c r="T2432" i="5" s="1"/>
  <c r="CY720" i="1"/>
  <c r="X720" i="1" s="1"/>
  <c r="R2432" i="5" s="1"/>
  <c r="CZ724" i="1"/>
  <c r="Y724" i="1" s="1"/>
  <c r="T2447" i="5" s="1"/>
  <c r="J2453" i="5" s="1"/>
  <c r="J2448" i="5"/>
  <c r="CY724" i="1"/>
  <c r="X724" i="1" s="1"/>
  <c r="R2447" i="5" s="1"/>
  <c r="J2452" i="5" s="1"/>
  <c r="R835" i="1"/>
  <c r="GK835" i="1" s="1"/>
  <c r="V2825" i="5"/>
  <c r="K1208" i="5"/>
  <c r="P1208" i="5"/>
  <c r="CZ791" i="1"/>
  <c r="Y791" i="1" s="1"/>
  <c r="T2606" i="5" s="1"/>
  <c r="J2612" i="5" s="1"/>
  <c r="J2607" i="5"/>
  <c r="CY791" i="1"/>
  <c r="X791" i="1" s="1"/>
  <c r="R2606" i="5" s="1"/>
  <c r="J2611" i="5" s="1"/>
  <c r="R842" i="1"/>
  <c r="GK842" i="1" s="1"/>
  <c r="V2866" i="5"/>
  <c r="R697" i="1"/>
  <c r="V2311" i="5"/>
  <c r="J2319" i="5" s="1"/>
  <c r="I2406" i="5"/>
  <c r="GK729" i="1"/>
  <c r="J2475" i="5"/>
  <c r="GK804" i="1"/>
  <c r="J2673" i="5"/>
  <c r="CZ824" i="1"/>
  <c r="Y824" i="1" s="1"/>
  <c r="T2770" i="5" s="1"/>
  <c r="J2777" i="5" s="1"/>
  <c r="J2771" i="5"/>
  <c r="CY824" i="1"/>
  <c r="X824" i="1" s="1"/>
  <c r="R2770" i="5" s="1"/>
  <c r="J2776" i="5" s="1"/>
  <c r="CZ794" i="1"/>
  <c r="Y794" i="1" s="1"/>
  <c r="T2620" i="5" s="1"/>
  <c r="J2627" i="5" s="1"/>
  <c r="J2621" i="5"/>
  <c r="K2667" i="5"/>
  <c r="P2667" i="5"/>
  <c r="CZ803" i="1"/>
  <c r="Y803" i="1" s="1"/>
  <c r="T2668" i="5" s="1"/>
  <c r="CY803" i="1"/>
  <c r="X803" i="1" s="1"/>
  <c r="CY809" i="1"/>
  <c r="X809" i="1" s="1"/>
  <c r="R2695" i="5" s="1"/>
  <c r="J2696" i="5"/>
  <c r="CZ809" i="1"/>
  <c r="Y809" i="1" s="1"/>
  <c r="T2695" i="5" s="1"/>
  <c r="CZ811" i="1"/>
  <c r="Y811" i="1" s="1"/>
  <c r="T2706" i="5" s="1"/>
  <c r="J2712" i="5" s="1"/>
  <c r="J2707" i="5"/>
  <c r="CZ814" i="1"/>
  <c r="Y814" i="1" s="1"/>
  <c r="T2720" i="5" s="1"/>
  <c r="J2727" i="5" s="1"/>
  <c r="J2721" i="5"/>
  <c r="CY814" i="1"/>
  <c r="X814" i="1" s="1"/>
  <c r="R843" i="1"/>
  <c r="GK843" i="1" s="1"/>
  <c r="V2868" i="5"/>
  <c r="GK727" i="1"/>
  <c r="J2464" i="5"/>
  <c r="CZ821" i="1"/>
  <c r="Y821" i="1" s="1"/>
  <c r="T2756" i="5" s="1"/>
  <c r="J2762" i="5" s="1"/>
  <c r="J2757" i="5"/>
  <c r="CY821" i="1"/>
  <c r="X821" i="1" s="1"/>
  <c r="J2543" i="5"/>
  <c r="CP824" i="1"/>
  <c r="O824" i="1" s="1"/>
  <c r="J2652" i="5"/>
  <c r="CP829" i="1"/>
  <c r="O829" i="1" s="1"/>
  <c r="R106" i="1"/>
  <c r="GK106" i="1" s="1"/>
  <c r="V239" i="5"/>
  <c r="R94" i="1"/>
  <c r="V177" i="5"/>
  <c r="J184" i="5" s="1"/>
  <c r="I186" i="5" s="1"/>
  <c r="R113" i="1"/>
  <c r="GK113" i="1" s="1"/>
  <c r="V271" i="5"/>
  <c r="J274" i="5" s="1"/>
  <c r="R117" i="1"/>
  <c r="V291" i="5"/>
  <c r="J299" i="5" s="1"/>
  <c r="R115" i="1"/>
  <c r="GK115" i="1" s="1"/>
  <c r="V287" i="5"/>
  <c r="R124" i="1"/>
  <c r="V327" i="5"/>
  <c r="J334" i="5" s="1"/>
  <c r="I336" i="5" s="1"/>
  <c r="CP107" i="1"/>
  <c r="O107" i="1" s="1"/>
  <c r="J245" i="5"/>
  <c r="J322" i="5"/>
  <c r="J148" i="5"/>
  <c r="J381" i="5"/>
  <c r="R486" i="5"/>
  <c r="J491" i="5" s="1"/>
  <c r="J582" i="5"/>
  <c r="GP215" i="1"/>
  <c r="GN213" i="1"/>
  <c r="R598" i="5"/>
  <c r="GM264" i="1"/>
  <c r="T680" i="5"/>
  <c r="GP276" i="1"/>
  <c r="R734" i="5"/>
  <c r="J740" i="5" s="1"/>
  <c r="I744" i="5" s="1"/>
  <c r="P744" i="5" s="1"/>
  <c r="CP301" i="1"/>
  <c r="O301" i="1" s="1"/>
  <c r="J863" i="5"/>
  <c r="T550" i="5"/>
  <c r="J557" i="5" s="1"/>
  <c r="J606" i="5"/>
  <c r="GP299" i="1"/>
  <c r="T855" i="5"/>
  <c r="GM328" i="1"/>
  <c r="R995" i="5"/>
  <c r="J1000" i="5" s="1"/>
  <c r="J815" i="5"/>
  <c r="CP333" i="1"/>
  <c r="O333" i="1" s="1"/>
  <c r="J1024" i="5"/>
  <c r="J966" i="5"/>
  <c r="J940" i="5"/>
  <c r="T1009" i="5"/>
  <c r="J1016" i="5" s="1"/>
  <c r="R1045" i="5"/>
  <c r="J1050" i="5" s="1"/>
  <c r="CP361" i="1"/>
  <c r="O361" i="1" s="1"/>
  <c r="CP346" i="1"/>
  <c r="O346" i="1" s="1"/>
  <c r="J1088" i="5"/>
  <c r="GM355" i="1"/>
  <c r="R1132" i="5"/>
  <c r="R364" i="1"/>
  <c r="GK364" i="1" s="1"/>
  <c r="V1180" i="5"/>
  <c r="CP376" i="1"/>
  <c r="O376" i="1" s="1"/>
  <c r="J1238" i="5"/>
  <c r="I1244" i="5" s="1"/>
  <c r="R382" i="1"/>
  <c r="GK382" i="1" s="1"/>
  <c r="V1264" i="5"/>
  <c r="CP384" i="1"/>
  <c r="O384" i="1" s="1"/>
  <c r="J1280" i="5"/>
  <c r="I1281" i="5" s="1"/>
  <c r="R1295" i="5"/>
  <c r="J1300" i="5" s="1"/>
  <c r="R413" i="1"/>
  <c r="V1420" i="5"/>
  <c r="J1427" i="5" s="1"/>
  <c r="CP465" i="1"/>
  <c r="O465" i="1" s="1"/>
  <c r="J1506" i="5"/>
  <c r="R393" i="1"/>
  <c r="V1320" i="5"/>
  <c r="J1327" i="5" s="1"/>
  <c r="J1090" i="5"/>
  <c r="J1140" i="5"/>
  <c r="GP473" i="1"/>
  <c r="R1543" i="5"/>
  <c r="J1525" i="5"/>
  <c r="R478" i="1"/>
  <c r="V1568" i="5"/>
  <c r="J1576" i="5" s="1"/>
  <c r="R494" i="1"/>
  <c r="GK494" i="1" s="1"/>
  <c r="V1648" i="5"/>
  <c r="J1651" i="5" s="1"/>
  <c r="R1679" i="5"/>
  <c r="J1684" i="5" s="1"/>
  <c r="R402" i="1"/>
  <c r="GK402" i="1" s="1"/>
  <c r="V1364" i="5"/>
  <c r="R474" i="1"/>
  <c r="GK474" i="1" s="1"/>
  <c r="V1548" i="5"/>
  <c r="J1551" i="5" s="1"/>
  <c r="CP496" i="1"/>
  <c r="O496" i="1" s="1"/>
  <c r="J1664" i="5"/>
  <c r="I1665" i="5" s="1"/>
  <c r="R1618" i="5"/>
  <c r="J1624" i="5" s="1"/>
  <c r="CP492" i="1"/>
  <c r="O492" i="1" s="1"/>
  <c r="J1641" i="5"/>
  <c r="I1642" i="5" s="1"/>
  <c r="R496" i="1"/>
  <c r="GK496" i="1" s="1"/>
  <c r="V1664" i="5"/>
  <c r="R1877" i="5"/>
  <c r="J1883" i="5" s="1"/>
  <c r="R600" i="1"/>
  <c r="V2002" i="5"/>
  <c r="J2010" i="5" s="1"/>
  <c r="R620" i="1"/>
  <c r="V2102" i="5"/>
  <c r="J2110" i="5" s="1"/>
  <c r="CP463" i="1"/>
  <c r="O463" i="1" s="1"/>
  <c r="J1495" i="5"/>
  <c r="AH509" i="1"/>
  <c r="R504" i="1"/>
  <c r="GK504" i="1" s="1"/>
  <c r="V1698" i="5"/>
  <c r="J1701" i="5" s="1"/>
  <c r="R507" i="1"/>
  <c r="GK507" i="1" s="1"/>
  <c r="V1716" i="5"/>
  <c r="R596" i="1"/>
  <c r="GK596" i="1" s="1"/>
  <c r="V1982" i="5"/>
  <c r="J1985" i="5" s="1"/>
  <c r="I1987" i="5" s="1"/>
  <c r="CP598" i="1"/>
  <c r="O598" i="1" s="1"/>
  <c r="J1998" i="5"/>
  <c r="I1999" i="5" s="1"/>
  <c r="R628" i="1"/>
  <c r="GK628" i="1" s="1"/>
  <c r="V2148" i="5"/>
  <c r="R458" i="1"/>
  <c r="V1468" i="5"/>
  <c r="J1476" i="5" s="1"/>
  <c r="R576" i="1"/>
  <c r="GK576" i="1" s="1"/>
  <c r="V1882" i="5"/>
  <c r="J1885" i="5" s="1"/>
  <c r="CP578" i="1"/>
  <c r="O578" i="1" s="1"/>
  <c r="J1898" i="5"/>
  <c r="I1899" i="5" s="1"/>
  <c r="GM582" i="1"/>
  <c r="R1913" i="5"/>
  <c r="J1918" i="5" s="1"/>
  <c r="R649" i="1"/>
  <c r="GK649" i="1" s="1"/>
  <c r="V2250" i="5"/>
  <c r="CP651" i="1"/>
  <c r="O651" i="1" s="1"/>
  <c r="J2257" i="5" s="1"/>
  <c r="CP557" i="1"/>
  <c r="O557" i="1" s="1"/>
  <c r="J1792" i="5"/>
  <c r="CP559" i="1"/>
  <c r="O559" i="1" s="1"/>
  <c r="J1800" i="5"/>
  <c r="I1801" i="5" s="1"/>
  <c r="R648" i="1"/>
  <c r="GK648" i="1" s="1"/>
  <c r="V2248" i="5"/>
  <c r="GM729" i="1"/>
  <c r="R2472" i="5"/>
  <c r="J2477" i="5" s="1"/>
  <c r="I2481" i="5" s="1"/>
  <c r="R736" i="1"/>
  <c r="GK736" i="1" s="1"/>
  <c r="V2509" i="5"/>
  <c r="R737" i="1"/>
  <c r="V2511" i="5"/>
  <c r="J2519" i="5" s="1"/>
  <c r="R740" i="1"/>
  <c r="GK740" i="1" s="1"/>
  <c r="V2532" i="5"/>
  <c r="R796" i="1"/>
  <c r="V2631" i="5"/>
  <c r="J2638" i="5" s="1"/>
  <c r="J1759" i="5"/>
  <c r="P2642" i="5"/>
  <c r="K2642" i="5"/>
  <c r="CJ845" i="1"/>
  <c r="GK826" i="1"/>
  <c r="J2784" i="5"/>
  <c r="R797" i="1"/>
  <c r="GK797" i="1" s="1"/>
  <c r="V2641" i="5"/>
  <c r="R818" i="1"/>
  <c r="GK818" i="1" s="1"/>
  <c r="V2743" i="5"/>
  <c r="CP751" i="1"/>
  <c r="O751" i="1" s="1"/>
  <c r="J2584" i="5"/>
  <c r="I2585" i="5" s="1"/>
  <c r="CP798" i="1"/>
  <c r="O798" i="1" s="1"/>
  <c r="J2643" i="5"/>
  <c r="I2644" i="5" s="1"/>
  <c r="GM804" i="1"/>
  <c r="R2670" i="5"/>
  <c r="J2676" i="5" s="1"/>
  <c r="R806" i="1"/>
  <c r="V2681" i="5"/>
  <c r="J2688" i="5" s="1"/>
  <c r="R836" i="1"/>
  <c r="V2831" i="5"/>
  <c r="J2838" i="5" s="1"/>
  <c r="I2840" i="5" s="1"/>
  <c r="J2852" i="5"/>
  <c r="GP832" i="1"/>
  <c r="R2816" i="5"/>
  <c r="I102" i="5"/>
  <c r="CZ100" i="1"/>
  <c r="Y100" i="1" s="1"/>
  <c r="T212" i="5" s="1"/>
  <c r="CY100" i="1"/>
  <c r="X100" i="1" s="1"/>
  <c r="R212" i="5" s="1"/>
  <c r="CZ109" i="1"/>
  <c r="Y109" i="1" s="1"/>
  <c r="T252" i="5" s="1"/>
  <c r="J258" i="5" s="1"/>
  <c r="J253" i="5"/>
  <c r="CY109" i="1"/>
  <c r="X109" i="1" s="1"/>
  <c r="CZ33" i="1"/>
  <c r="Y33" i="1" s="1"/>
  <c r="T53" i="5" s="1"/>
  <c r="CY33" i="1"/>
  <c r="X33" i="1" s="1"/>
  <c r="R53" i="5" s="1"/>
  <c r="R39" i="1"/>
  <c r="GK39" i="1" s="1"/>
  <c r="V80" i="5"/>
  <c r="CZ85" i="1"/>
  <c r="Y85" i="1" s="1"/>
  <c r="T137" i="5" s="1"/>
  <c r="CY85" i="1"/>
  <c r="X85" i="1" s="1"/>
  <c r="R137" i="5" s="1"/>
  <c r="CZ32" i="1"/>
  <c r="Y32" i="1" s="1"/>
  <c r="T43" i="5" s="1"/>
  <c r="J49" i="5" s="1"/>
  <c r="J44" i="5"/>
  <c r="CY32" i="1"/>
  <c r="X32" i="1" s="1"/>
  <c r="R43" i="5" s="1"/>
  <c r="J48" i="5" s="1"/>
  <c r="J83" i="5"/>
  <c r="CY40" i="1"/>
  <c r="X40" i="1" s="1"/>
  <c r="R82" i="5" s="1"/>
  <c r="J88" i="5" s="1"/>
  <c r="CZ40" i="1"/>
  <c r="Y40" i="1" s="1"/>
  <c r="T82" i="5" s="1"/>
  <c r="J89" i="5" s="1"/>
  <c r="R41" i="1"/>
  <c r="GK41" i="1" s="1"/>
  <c r="V87" i="5"/>
  <c r="J90" i="5" s="1"/>
  <c r="GK102" i="1"/>
  <c r="J219" i="5"/>
  <c r="R183" i="1"/>
  <c r="GK183" i="1" s="1"/>
  <c r="V448" i="5"/>
  <c r="CY186" i="1"/>
  <c r="X186" i="1" s="1"/>
  <c r="R461" i="5" s="1"/>
  <c r="J466" i="5" s="1"/>
  <c r="J462" i="5"/>
  <c r="CZ186" i="1"/>
  <c r="Y186" i="1" s="1"/>
  <c r="T461" i="5" s="1"/>
  <c r="J467" i="5" s="1"/>
  <c r="R272" i="1"/>
  <c r="GK272" i="1" s="1"/>
  <c r="V714" i="5"/>
  <c r="J717" i="5" s="1"/>
  <c r="I719" i="5" s="1"/>
  <c r="P756" i="5"/>
  <c r="K756" i="5"/>
  <c r="R281" i="1"/>
  <c r="V759" i="5"/>
  <c r="J767" i="5" s="1"/>
  <c r="R285" i="1"/>
  <c r="GK285" i="1" s="1"/>
  <c r="V782" i="5"/>
  <c r="CZ311" i="1"/>
  <c r="Y311" i="1" s="1"/>
  <c r="T909" i="5" s="1"/>
  <c r="J916" i="5" s="1"/>
  <c r="J910" i="5"/>
  <c r="R323" i="1"/>
  <c r="V970" i="5"/>
  <c r="J977" i="5" s="1"/>
  <c r="R333" i="1"/>
  <c r="V1020" i="5"/>
  <c r="J1027" i="5" s="1"/>
  <c r="R342" i="1"/>
  <c r="GK342" i="1" s="1"/>
  <c r="V1064" i="5"/>
  <c r="V1155" i="5"/>
  <c r="R359" i="1"/>
  <c r="GK359" i="1" s="1"/>
  <c r="CY363" i="1"/>
  <c r="X363" i="1" s="1"/>
  <c r="R1170" i="5" s="1"/>
  <c r="J1175" i="5" s="1"/>
  <c r="J1171" i="5"/>
  <c r="I1354" i="5"/>
  <c r="P265" i="5"/>
  <c r="K265" i="5"/>
  <c r="K313" i="5"/>
  <c r="P313" i="5"/>
  <c r="CZ120" i="1"/>
  <c r="Y120" i="1" s="1"/>
  <c r="T312" i="5" s="1"/>
  <c r="CY120" i="1"/>
  <c r="X120" i="1" s="1"/>
  <c r="GK122" i="1"/>
  <c r="J319" i="5"/>
  <c r="J342" i="5"/>
  <c r="CY127" i="1"/>
  <c r="X127" i="1" s="1"/>
  <c r="R341" i="5" s="1"/>
  <c r="J347" i="5" s="1"/>
  <c r="CZ127" i="1"/>
  <c r="Y127" i="1" s="1"/>
  <c r="T341" i="5" s="1"/>
  <c r="J348" i="5" s="1"/>
  <c r="R171" i="1"/>
  <c r="V386" i="5"/>
  <c r="J393" i="5" s="1"/>
  <c r="I395" i="5" s="1"/>
  <c r="R199" i="1"/>
  <c r="V525" i="5"/>
  <c r="J533" i="5" s="1"/>
  <c r="K599" i="5"/>
  <c r="P599" i="5"/>
  <c r="J633" i="5"/>
  <c r="R222" i="1"/>
  <c r="GK222" i="1" s="1"/>
  <c r="V646" i="5"/>
  <c r="R312" i="1"/>
  <c r="GK312" i="1" s="1"/>
  <c r="V914" i="5"/>
  <c r="CY315" i="1"/>
  <c r="X315" i="1" s="1"/>
  <c r="R932" i="5" s="1"/>
  <c r="CZ315" i="1"/>
  <c r="Y315" i="1" s="1"/>
  <c r="T932" i="5" s="1"/>
  <c r="R337" i="1"/>
  <c r="GK337" i="1" s="1"/>
  <c r="V1039" i="5"/>
  <c r="K1158" i="5"/>
  <c r="P1158" i="5"/>
  <c r="CY364" i="1"/>
  <c r="X364" i="1" s="1"/>
  <c r="R1180" i="5" s="1"/>
  <c r="CZ364" i="1"/>
  <c r="Y364" i="1" s="1"/>
  <c r="T1180" i="5" s="1"/>
  <c r="V166" i="5"/>
  <c r="R92" i="1"/>
  <c r="K213" i="5"/>
  <c r="P213" i="5"/>
  <c r="CZ101" i="1"/>
  <c r="Y101" i="1" s="1"/>
  <c r="T214" i="5" s="1"/>
  <c r="CY101" i="1"/>
  <c r="X101" i="1" s="1"/>
  <c r="R214" i="5" s="1"/>
  <c r="CZ119" i="1"/>
  <c r="Y119" i="1" s="1"/>
  <c r="T302" i="5" s="1"/>
  <c r="J308" i="5" s="1"/>
  <c r="J303" i="5"/>
  <c r="CY119" i="1"/>
  <c r="X119" i="1" s="1"/>
  <c r="R302" i="5" s="1"/>
  <c r="J307" i="5" s="1"/>
  <c r="R188" i="1"/>
  <c r="GK188" i="1" s="1"/>
  <c r="V473" i="5"/>
  <c r="CP191" i="1"/>
  <c r="O191" i="1" s="1"/>
  <c r="J558" i="5"/>
  <c r="GK263" i="1"/>
  <c r="J673" i="5"/>
  <c r="J760" i="5"/>
  <c r="CZ281" i="1"/>
  <c r="Y281" i="1" s="1"/>
  <c r="T759" i="5" s="1"/>
  <c r="J766" i="5" s="1"/>
  <c r="CY281" i="1"/>
  <c r="X281" i="1" s="1"/>
  <c r="R759" i="5" s="1"/>
  <c r="J765" i="5" s="1"/>
  <c r="CP293" i="1"/>
  <c r="O293" i="1" s="1"/>
  <c r="GP293" i="1" s="1"/>
  <c r="P856" i="5"/>
  <c r="K856" i="5"/>
  <c r="J867" i="5"/>
  <c r="P881" i="5"/>
  <c r="K881" i="5"/>
  <c r="R327" i="1"/>
  <c r="GK327" i="1" s="1"/>
  <c r="V989" i="5"/>
  <c r="R349" i="1"/>
  <c r="GK349" i="1" s="1"/>
  <c r="V1105" i="5"/>
  <c r="GK378" i="1"/>
  <c r="J1248" i="5"/>
  <c r="I1304" i="5"/>
  <c r="J144" i="5"/>
  <c r="GK87" i="1"/>
  <c r="R288" i="1"/>
  <c r="V795" i="5"/>
  <c r="J802" i="5" s="1"/>
  <c r="I804" i="5" s="1"/>
  <c r="CP296" i="1"/>
  <c r="O296" i="1" s="1"/>
  <c r="CZ327" i="1"/>
  <c r="Y327" i="1" s="1"/>
  <c r="T989" i="5" s="1"/>
  <c r="CY327" i="1"/>
  <c r="X327" i="1" s="1"/>
  <c r="R989" i="5" s="1"/>
  <c r="R331" i="1"/>
  <c r="V1009" i="5"/>
  <c r="R334" i="1"/>
  <c r="GK334" i="1" s="1"/>
  <c r="V1030" i="5"/>
  <c r="CP337" i="1"/>
  <c r="O337" i="1" s="1"/>
  <c r="J1039" i="5" s="1"/>
  <c r="R353" i="1"/>
  <c r="V1120" i="5"/>
  <c r="J1127" i="5" s="1"/>
  <c r="I1129" i="5" s="1"/>
  <c r="CP381" i="1"/>
  <c r="O381" i="1" s="1"/>
  <c r="J1263" i="5"/>
  <c r="GK411" i="1"/>
  <c r="J1412" i="5"/>
  <c r="CY467" i="1"/>
  <c r="X467" i="1" s="1"/>
  <c r="R1516" i="5" s="1"/>
  <c r="CZ467" i="1"/>
  <c r="Y467" i="1" s="1"/>
  <c r="T1516" i="5" s="1"/>
  <c r="GK129" i="1"/>
  <c r="J355" i="5"/>
  <c r="CP389" i="1"/>
  <c r="O389" i="1" s="1"/>
  <c r="GP389" i="1" s="1"/>
  <c r="J1305" i="5"/>
  <c r="I1306" i="5" s="1"/>
  <c r="J1416" i="5"/>
  <c r="I1419" i="5" s="1"/>
  <c r="K1976" i="5"/>
  <c r="P1976" i="5"/>
  <c r="J2234" i="5"/>
  <c r="J1192" i="5"/>
  <c r="R370" i="1"/>
  <c r="GK370" i="1" s="1"/>
  <c r="V1207" i="5"/>
  <c r="CZ379" i="1"/>
  <c r="Y379" i="1" s="1"/>
  <c r="T1255" i="5" s="1"/>
  <c r="CY379" i="1"/>
  <c r="X379" i="1" s="1"/>
  <c r="R1255" i="5" s="1"/>
  <c r="J1373" i="5"/>
  <c r="GK403" i="1"/>
  <c r="V1504" i="5"/>
  <c r="J1511" i="5" s="1"/>
  <c r="R465" i="1"/>
  <c r="J1557" i="5"/>
  <c r="GK475" i="1"/>
  <c r="CY497" i="1"/>
  <c r="X497" i="1" s="1"/>
  <c r="R1666" i="5" s="1"/>
  <c r="CZ497" i="1"/>
  <c r="Y497" i="1" s="1"/>
  <c r="T1666" i="5" s="1"/>
  <c r="GK503" i="1"/>
  <c r="J1696" i="5"/>
  <c r="GK565" i="1"/>
  <c r="J1830" i="5"/>
  <c r="R579" i="1"/>
  <c r="GK579" i="1" s="1"/>
  <c r="V1900" i="5"/>
  <c r="CY589" i="1"/>
  <c r="X589" i="1" s="1"/>
  <c r="R1950" i="5" s="1"/>
  <c r="CZ589" i="1"/>
  <c r="Y589" i="1" s="1"/>
  <c r="T1950" i="5" s="1"/>
  <c r="GK602" i="1"/>
  <c r="J2016" i="5"/>
  <c r="CY620" i="1"/>
  <c r="X620" i="1" s="1"/>
  <c r="R2102" i="5" s="1"/>
  <c r="J2108" i="5" s="1"/>
  <c r="J2103" i="5"/>
  <c r="CZ620" i="1"/>
  <c r="Y620" i="1" s="1"/>
  <c r="T2102" i="5" s="1"/>
  <c r="J2109" i="5" s="1"/>
  <c r="J2134" i="5"/>
  <c r="I2137" i="5" s="1"/>
  <c r="P2176" i="5"/>
  <c r="K2176" i="5"/>
  <c r="R639" i="1"/>
  <c r="GK639" i="1" s="1"/>
  <c r="V2200" i="5"/>
  <c r="GM654" i="1"/>
  <c r="GP654" i="1"/>
  <c r="R659" i="1"/>
  <c r="GK659" i="1" s="1"/>
  <c r="V2300" i="5"/>
  <c r="R717" i="1"/>
  <c r="V2411" i="5"/>
  <c r="J2419" i="5" s="1"/>
  <c r="CY393" i="1"/>
  <c r="X393" i="1" s="1"/>
  <c r="R1320" i="5" s="1"/>
  <c r="J1325" i="5" s="1"/>
  <c r="J1321" i="5"/>
  <c r="CZ393" i="1"/>
  <c r="Y393" i="1" s="1"/>
  <c r="T1320" i="5" s="1"/>
  <c r="J1326" i="5" s="1"/>
  <c r="CY406" i="1"/>
  <c r="X406" i="1" s="1"/>
  <c r="R1384" i="5" s="1"/>
  <c r="J1385" i="5"/>
  <c r="CZ406" i="1"/>
  <c r="Y406" i="1" s="1"/>
  <c r="T1384" i="5" s="1"/>
  <c r="CZ459" i="1"/>
  <c r="Y459" i="1" s="1"/>
  <c r="T1473" i="5" s="1"/>
  <c r="CY459" i="1"/>
  <c r="X459" i="1" s="1"/>
  <c r="R1473" i="5" s="1"/>
  <c r="CY478" i="1"/>
  <c r="X478" i="1" s="1"/>
  <c r="R1568" i="5" s="1"/>
  <c r="J1569" i="5"/>
  <c r="CZ478" i="1"/>
  <c r="Y478" i="1" s="1"/>
  <c r="T1568" i="5" s="1"/>
  <c r="CY479" i="1"/>
  <c r="X479" i="1" s="1"/>
  <c r="CZ479" i="1"/>
  <c r="Y479" i="1" s="1"/>
  <c r="T1573" i="5" s="1"/>
  <c r="CZ502" i="1"/>
  <c r="Y502" i="1" s="1"/>
  <c r="T1691" i="5" s="1"/>
  <c r="CY502" i="1"/>
  <c r="X502" i="1" s="1"/>
  <c r="R1691" i="5" s="1"/>
  <c r="I1772" i="5"/>
  <c r="I2022" i="5"/>
  <c r="K2074" i="5"/>
  <c r="P2074" i="5"/>
  <c r="GK622" i="1"/>
  <c r="J2116" i="5"/>
  <c r="CP642" i="1"/>
  <c r="O642" i="1" s="1"/>
  <c r="K2226" i="5"/>
  <c r="P2226" i="5"/>
  <c r="I236" i="5"/>
  <c r="K1308" i="5"/>
  <c r="P1308" i="5"/>
  <c r="CY414" i="1"/>
  <c r="X414" i="1" s="1"/>
  <c r="R1430" i="5" s="1"/>
  <c r="CZ414" i="1"/>
  <c r="Y414" i="1" s="1"/>
  <c r="T1430" i="5" s="1"/>
  <c r="R482" i="1"/>
  <c r="GK482" i="1" s="1"/>
  <c r="V1591" i="5"/>
  <c r="R483" i="1"/>
  <c r="V1593" i="5"/>
  <c r="J1601" i="5" s="1"/>
  <c r="R557" i="1"/>
  <c r="V1788" i="5"/>
  <c r="J1795" i="5" s="1"/>
  <c r="J2035" i="5"/>
  <c r="R630" i="1"/>
  <c r="V2152" i="5"/>
  <c r="J2160" i="5" s="1"/>
  <c r="R637" i="1"/>
  <c r="V2188" i="5"/>
  <c r="J2195" i="5" s="1"/>
  <c r="CP643" i="1"/>
  <c r="O643" i="1" s="1"/>
  <c r="GP643" i="1" s="1"/>
  <c r="J2223" i="5"/>
  <c r="I2224" i="5" s="1"/>
  <c r="BB542" i="1"/>
  <c r="F674" i="1"/>
  <c r="GK699" i="1"/>
  <c r="J2325" i="5"/>
  <c r="J2343" i="5"/>
  <c r="R705" i="1"/>
  <c r="GK705" i="1" s="1"/>
  <c r="V2357" i="5"/>
  <c r="GK712" i="1"/>
  <c r="J2389" i="5"/>
  <c r="GK714" i="1"/>
  <c r="J2400" i="5"/>
  <c r="K2435" i="5"/>
  <c r="P2435" i="5"/>
  <c r="R726" i="1"/>
  <c r="GK726" i="1" s="1"/>
  <c r="V2459" i="5"/>
  <c r="R728" i="1"/>
  <c r="GK728" i="1" s="1"/>
  <c r="V2466" i="5"/>
  <c r="J2469" i="5" s="1"/>
  <c r="GK739" i="1"/>
  <c r="J2525" i="5"/>
  <c r="CZ822" i="1"/>
  <c r="Y822" i="1" s="1"/>
  <c r="T2766" i="5" s="1"/>
  <c r="CY822" i="1"/>
  <c r="X822" i="1" s="1"/>
  <c r="R2766" i="5" s="1"/>
  <c r="R830" i="1"/>
  <c r="GK830" i="1" s="1"/>
  <c r="V2800" i="5"/>
  <c r="CY739" i="1"/>
  <c r="X739" i="1" s="1"/>
  <c r="R2522" i="5" s="1"/>
  <c r="J2527" i="5" s="1"/>
  <c r="J2523" i="5"/>
  <c r="R704" i="1"/>
  <c r="V2347" i="5"/>
  <c r="J2354" i="5" s="1"/>
  <c r="I2356" i="5" s="1"/>
  <c r="CP724" i="1"/>
  <c r="O724" i="1" s="1"/>
  <c r="CY732" i="1"/>
  <c r="X732" i="1" s="1"/>
  <c r="R2486" i="5" s="1"/>
  <c r="J2492" i="5" s="1"/>
  <c r="J2487" i="5"/>
  <c r="CZ732" i="1"/>
  <c r="Y732" i="1" s="1"/>
  <c r="T2486" i="5" s="1"/>
  <c r="J2493" i="5" s="1"/>
  <c r="CY749" i="1"/>
  <c r="X749" i="1" s="1"/>
  <c r="R2572" i="5" s="1"/>
  <c r="J2577" i="5" s="1"/>
  <c r="J2573" i="5"/>
  <c r="GK831" i="1"/>
  <c r="J2809" i="5"/>
  <c r="R834" i="1"/>
  <c r="V2820" i="5"/>
  <c r="J2828" i="5" s="1"/>
  <c r="J2317" i="5"/>
  <c r="V2372" i="5"/>
  <c r="J2379" i="5" s="1"/>
  <c r="R709" i="1"/>
  <c r="P2483" i="5"/>
  <c r="K2483" i="5"/>
  <c r="R745" i="1"/>
  <c r="GK745" i="1" s="1"/>
  <c r="V2557" i="5"/>
  <c r="CP749" i="1"/>
  <c r="O749" i="1" s="1"/>
  <c r="GK794" i="1"/>
  <c r="J2623" i="5"/>
  <c r="CZ813" i="1"/>
  <c r="Y813" i="1" s="1"/>
  <c r="T2718" i="5" s="1"/>
  <c r="CY813" i="1"/>
  <c r="X813" i="1" s="1"/>
  <c r="J2853" i="5"/>
  <c r="K2619" i="5"/>
  <c r="P2619" i="5"/>
  <c r="J2443" i="5"/>
  <c r="P2767" i="5"/>
  <c r="K2767" i="5"/>
  <c r="AD133" i="1"/>
  <c r="J129" i="5"/>
  <c r="GM38" i="1"/>
  <c r="R78" i="5"/>
  <c r="R82" i="1"/>
  <c r="J119" i="5" s="1"/>
  <c r="V116" i="5"/>
  <c r="J124" i="5" s="1"/>
  <c r="CP96" i="1"/>
  <c r="O96" i="1" s="1"/>
  <c r="J189" i="5"/>
  <c r="I190" i="5" s="1"/>
  <c r="R103" i="1"/>
  <c r="GK103" i="1" s="1"/>
  <c r="V221" i="5"/>
  <c r="J224" i="5" s="1"/>
  <c r="R93" i="1"/>
  <c r="GK93" i="1" s="1"/>
  <c r="V171" i="5"/>
  <c r="CP114" i="1"/>
  <c r="O114" i="1" s="1"/>
  <c r="J281" i="5"/>
  <c r="GM121" i="1"/>
  <c r="T314" i="5"/>
  <c r="J172" i="5"/>
  <c r="GM182" i="1"/>
  <c r="CP187" i="1"/>
  <c r="O187" i="1" s="1"/>
  <c r="J471" i="5"/>
  <c r="I472" i="5" s="1"/>
  <c r="R189" i="1"/>
  <c r="V475" i="5"/>
  <c r="J483" i="5" s="1"/>
  <c r="R197" i="1"/>
  <c r="GK197" i="1" s="1"/>
  <c r="V521" i="5"/>
  <c r="T486" i="5"/>
  <c r="J492" i="5" s="1"/>
  <c r="GP190" i="1"/>
  <c r="T480" i="5"/>
  <c r="J482" i="5" s="1"/>
  <c r="GM218" i="1"/>
  <c r="R623" i="5"/>
  <c r="CP283" i="1"/>
  <c r="O283" i="1" s="1"/>
  <c r="J772" i="5"/>
  <c r="I779" i="5" s="1"/>
  <c r="J581" i="5"/>
  <c r="CP289" i="1"/>
  <c r="O289" i="1" s="1"/>
  <c r="J805" i="5"/>
  <c r="I806" i="5" s="1"/>
  <c r="R298" i="1"/>
  <c r="V845" i="5"/>
  <c r="J852" i="5" s="1"/>
  <c r="I854" i="5" s="1"/>
  <c r="T600" i="5"/>
  <c r="J607" i="5" s="1"/>
  <c r="T636" i="5"/>
  <c r="J642" i="5" s="1"/>
  <c r="GM304" i="1"/>
  <c r="R880" i="5"/>
  <c r="CP311" i="1"/>
  <c r="O311" i="1" s="1"/>
  <c r="J911" i="5"/>
  <c r="CP316" i="1"/>
  <c r="O316" i="1" s="1"/>
  <c r="J938" i="5"/>
  <c r="R834" i="5"/>
  <c r="J840" i="5" s="1"/>
  <c r="GM299" i="1"/>
  <c r="R855" i="5"/>
  <c r="CP323" i="1"/>
  <c r="O323" i="1" s="1"/>
  <c r="J974" i="5"/>
  <c r="CP334" i="1"/>
  <c r="O334" i="1" s="1"/>
  <c r="J1030" i="5"/>
  <c r="I1031" i="5" s="1"/>
  <c r="R343" i="1"/>
  <c r="V1070" i="5"/>
  <c r="J1077" i="5" s="1"/>
  <c r="R1009" i="5"/>
  <c r="J1015" i="5" s="1"/>
  <c r="R1070" i="5"/>
  <c r="J1075" i="5" s="1"/>
  <c r="GP354" i="1"/>
  <c r="R1130" i="5"/>
  <c r="R394" i="1"/>
  <c r="GK394" i="1" s="1"/>
  <c r="V1330" i="5"/>
  <c r="CP368" i="1"/>
  <c r="O368" i="1" s="1"/>
  <c r="J1199" i="5"/>
  <c r="I1204" i="5" s="1"/>
  <c r="GN370" i="1"/>
  <c r="R1207" i="5"/>
  <c r="R374" i="1"/>
  <c r="GK374" i="1" s="1"/>
  <c r="V1230" i="5"/>
  <c r="CP474" i="1"/>
  <c r="O474" i="1" s="1"/>
  <c r="J1548" i="5" s="1"/>
  <c r="J1091" i="5"/>
  <c r="R1145" i="5"/>
  <c r="J1150" i="5" s="1"/>
  <c r="I1154" i="5" s="1"/>
  <c r="GM366" i="1"/>
  <c r="R1184" i="5"/>
  <c r="J1190" i="5" s="1"/>
  <c r="GP397" i="1"/>
  <c r="R1339" i="5"/>
  <c r="J1340" i="5" s="1"/>
  <c r="CP455" i="1"/>
  <c r="O455" i="1" s="1"/>
  <c r="J1458" i="5"/>
  <c r="I1463" i="5" s="1"/>
  <c r="R470" i="1"/>
  <c r="V1529" i="5"/>
  <c r="J1536" i="5" s="1"/>
  <c r="I1538" i="5" s="1"/>
  <c r="R497" i="1"/>
  <c r="GK497" i="1" s="1"/>
  <c r="V1666" i="5"/>
  <c r="GP461" i="1"/>
  <c r="R1489" i="5"/>
  <c r="R486" i="1"/>
  <c r="GK486" i="1" s="1"/>
  <c r="V1614" i="5"/>
  <c r="R506" i="1"/>
  <c r="GK506" i="1" s="1"/>
  <c r="V1714" i="5"/>
  <c r="CP547" i="1"/>
  <c r="O547" i="1" s="1"/>
  <c r="J1740" i="5"/>
  <c r="CP396" i="1"/>
  <c r="O396" i="1" s="1"/>
  <c r="J1338" i="5"/>
  <c r="GP456" i="1"/>
  <c r="R1464" i="5"/>
  <c r="CP475" i="1"/>
  <c r="O475" i="1" s="1"/>
  <c r="J1558" i="5"/>
  <c r="I1563" i="5" s="1"/>
  <c r="J1625" i="5"/>
  <c r="CP505" i="1"/>
  <c r="O505" i="1" s="1"/>
  <c r="J1708" i="5"/>
  <c r="R567" i="1"/>
  <c r="V1838" i="5"/>
  <c r="J1845" i="5" s="1"/>
  <c r="I1847" i="5" s="1"/>
  <c r="CP610" i="1"/>
  <c r="O610" i="1" s="1"/>
  <c r="J2056" i="5"/>
  <c r="CP630" i="1"/>
  <c r="O630" i="1" s="1"/>
  <c r="J2156" i="5"/>
  <c r="R636" i="1"/>
  <c r="GK636" i="1" s="1"/>
  <c r="V2182" i="5"/>
  <c r="J2185" i="5" s="1"/>
  <c r="CP638" i="1"/>
  <c r="O638" i="1" s="1"/>
  <c r="J2198" i="5"/>
  <c r="I2199" i="5" s="1"/>
  <c r="GP642" i="1"/>
  <c r="R2213" i="5"/>
  <c r="J2218" i="5" s="1"/>
  <c r="I2222" i="5" s="1"/>
  <c r="R647" i="1"/>
  <c r="V2238" i="5"/>
  <c r="J2245" i="5" s="1"/>
  <c r="R395" i="1"/>
  <c r="GK395" i="1" s="1"/>
  <c r="V1332" i="5"/>
  <c r="CP590" i="1"/>
  <c r="O590" i="1" s="1"/>
  <c r="J1956" i="5"/>
  <c r="R608" i="1"/>
  <c r="GK608" i="1" s="1"/>
  <c r="V2048" i="5"/>
  <c r="CP617" i="1"/>
  <c r="O617" i="1" s="1"/>
  <c r="J2092" i="5"/>
  <c r="I2097" i="5" s="1"/>
  <c r="CP619" i="1"/>
  <c r="O619" i="1" s="1"/>
  <c r="J2100" i="5"/>
  <c r="I2101" i="5" s="1"/>
  <c r="CP497" i="1"/>
  <c r="O497" i="1" s="1"/>
  <c r="J1666" i="5"/>
  <c r="I1667" i="5" s="1"/>
  <c r="R560" i="1"/>
  <c r="V1802" i="5"/>
  <c r="J1810" i="5" s="1"/>
  <c r="R569" i="1"/>
  <c r="GK569" i="1" s="1"/>
  <c r="V1850" i="5"/>
  <c r="R607" i="1"/>
  <c r="V2038" i="5"/>
  <c r="J2045" i="5" s="1"/>
  <c r="I2047" i="5" s="1"/>
  <c r="R549" i="1"/>
  <c r="GK549" i="1" s="1"/>
  <c r="V1750" i="5"/>
  <c r="R587" i="1"/>
  <c r="V1938" i="5"/>
  <c r="J1945" i="5" s="1"/>
  <c r="I1947" i="5" s="1"/>
  <c r="R640" i="1"/>
  <c r="V2202" i="5"/>
  <c r="J2210" i="5" s="1"/>
  <c r="I2212" i="5" s="1"/>
  <c r="R734" i="1"/>
  <c r="V2497" i="5"/>
  <c r="J2504" i="5" s="1"/>
  <c r="J2518" i="5"/>
  <c r="R799" i="1"/>
  <c r="V2645" i="5"/>
  <c r="J2653" i="5" s="1"/>
  <c r="R817" i="1"/>
  <c r="GK817" i="1" s="1"/>
  <c r="V2741" i="5"/>
  <c r="CP657" i="1"/>
  <c r="O657" i="1" s="1"/>
  <c r="J2292" i="5"/>
  <c r="GP718" i="1"/>
  <c r="R2416" i="5"/>
  <c r="J2417" i="5" s="1"/>
  <c r="CP742" i="1"/>
  <c r="O742" i="1" s="1"/>
  <c r="J2540" i="5"/>
  <c r="I2546" i="5" s="1"/>
  <c r="R789" i="1"/>
  <c r="J2598" i="5" s="1"/>
  <c r="V2595" i="5"/>
  <c r="J2603" i="5" s="1"/>
  <c r="K2744" i="5"/>
  <c r="P2744" i="5"/>
  <c r="CP717" i="1"/>
  <c r="O717" i="1" s="1"/>
  <c r="J2415" i="5"/>
  <c r="CP722" i="1"/>
  <c r="O722" i="1" s="1"/>
  <c r="J2440" i="5"/>
  <c r="CP747" i="1"/>
  <c r="O747" i="1" s="1"/>
  <c r="J2563" i="5"/>
  <c r="CP806" i="1"/>
  <c r="O806" i="1" s="1"/>
  <c r="J2685" i="5"/>
  <c r="I2690" i="5" s="1"/>
  <c r="R815" i="1"/>
  <c r="GK815" i="1" s="1"/>
  <c r="V2725" i="5"/>
  <c r="J2728" i="5" s="1"/>
  <c r="CP659" i="1"/>
  <c r="O659" i="1" s="1"/>
  <c r="J2300" i="5"/>
  <c r="I2301" i="5" s="1"/>
  <c r="CP709" i="1"/>
  <c r="O709" i="1" s="1"/>
  <c r="J2376" i="5"/>
  <c r="R2618" i="5"/>
  <c r="CP799" i="1"/>
  <c r="O799" i="1" s="1"/>
  <c r="J2649" i="5"/>
  <c r="R805" i="1"/>
  <c r="GK805" i="1" s="1"/>
  <c r="V2675" i="5"/>
  <c r="J2678" i="5" s="1"/>
  <c r="R2706" i="5"/>
  <c r="J2711" i="5" s="1"/>
  <c r="CP827" i="1"/>
  <c r="O827" i="1" s="1"/>
  <c r="J2791" i="5"/>
  <c r="I2792" i="5" s="1"/>
  <c r="R837" i="1"/>
  <c r="GK837" i="1" s="1"/>
  <c r="V2841" i="5"/>
  <c r="CZ35" i="1"/>
  <c r="Y35" i="1" s="1"/>
  <c r="T57" i="5" s="1"/>
  <c r="J64" i="5" s="1"/>
  <c r="J58" i="5"/>
  <c r="CY35" i="1"/>
  <c r="X35" i="1" s="1"/>
  <c r="R57" i="5" s="1"/>
  <c r="J63" i="5" s="1"/>
  <c r="GK32" i="1"/>
  <c r="J46" i="5"/>
  <c r="CY84" i="1"/>
  <c r="X84" i="1" s="1"/>
  <c r="R127" i="5" s="1"/>
  <c r="J132" i="5" s="1"/>
  <c r="J128" i="5"/>
  <c r="CZ84" i="1"/>
  <c r="Y84" i="1" s="1"/>
  <c r="T127" i="5" s="1"/>
  <c r="J133" i="5" s="1"/>
  <c r="R127" i="1"/>
  <c r="V341" i="5"/>
  <c r="J349" i="5" s="1"/>
  <c r="GK191" i="1"/>
  <c r="GP191" i="1" s="1"/>
  <c r="J489" i="5"/>
  <c r="R208" i="1"/>
  <c r="GK208" i="1" s="1"/>
  <c r="V573" i="5"/>
  <c r="R210" i="1"/>
  <c r="GK210" i="1" s="1"/>
  <c r="V580" i="5"/>
  <c r="R261" i="1"/>
  <c r="V659" i="5"/>
  <c r="J667" i="5" s="1"/>
  <c r="I669" i="5" s="1"/>
  <c r="R265" i="1"/>
  <c r="GK265" i="1" s="1"/>
  <c r="V682" i="5"/>
  <c r="R295" i="1"/>
  <c r="GK295" i="1" s="1"/>
  <c r="V832" i="5"/>
  <c r="R339" i="1"/>
  <c r="GK339" i="1" s="1"/>
  <c r="V1055" i="5"/>
  <c r="R351" i="1"/>
  <c r="V1109" i="5"/>
  <c r="GK358" i="1"/>
  <c r="GP358" i="1" s="1"/>
  <c r="J1148" i="5"/>
  <c r="CZ91" i="1"/>
  <c r="Y91" i="1" s="1"/>
  <c r="T164" i="5" s="1"/>
  <c r="CY91" i="1"/>
  <c r="X91" i="1" s="1"/>
  <c r="R164" i="5" s="1"/>
  <c r="K315" i="5"/>
  <c r="P315" i="5"/>
  <c r="R173" i="1"/>
  <c r="GK173" i="1" s="1"/>
  <c r="V398" i="5"/>
  <c r="GK219" i="1"/>
  <c r="GP219" i="1" s="1"/>
  <c r="J628" i="5"/>
  <c r="P649" i="5"/>
  <c r="K649" i="5"/>
  <c r="GK283" i="1"/>
  <c r="GP283" i="1" s="1"/>
  <c r="J773" i="5"/>
  <c r="GK306" i="1"/>
  <c r="J887" i="5"/>
  <c r="R319" i="1"/>
  <c r="GK319" i="1" s="1"/>
  <c r="V955" i="5"/>
  <c r="CY326" i="1"/>
  <c r="X326" i="1" s="1"/>
  <c r="R984" i="5" s="1"/>
  <c r="J985" i="5"/>
  <c r="CZ326" i="1"/>
  <c r="Y326" i="1" s="1"/>
  <c r="T984" i="5" s="1"/>
  <c r="J1087" i="5"/>
  <c r="GK346" i="1"/>
  <c r="K1133" i="5"/>
  <c r="P1133" i="5"/>
  <c r="R361" i="1"/>
  <c r="V1159" i="5"/>
  <c r="J1167" i="5" s="1"/>
  <c r="R89" i="1"/>
  <c r="V152" i="5"/>
  <c r="J159" i="5" s="1"/>
  <c r="I161" i="5" s="1"/>
  <c r="CP100" i="1"/>
  <c r="O100" i="1" s="1"/>
  <c r="CZ111" i="1"/>
  <c r="Y111" i="1" s="1"/>
  <c r="T264" i="5" s="1"/>
  <c r="CY111" i="1"/>
  <c r="X111" i="1" s="1"/>
  <c r="R184" i="1"/>
  <c r="V450" i="5"/>
  <c r="J458" i="5" s="1"/>
  <c r="I460" i="5" s="1"/>
  <c r="R195" i="1"/>
  <c r="GK195" i="1" s="1"/>
  <c r="V505" i="5"/>
  <c r="J508" i="5" s="1"/>
  <c r="I510" i="5" s="1"/>
  <c r="GK204" i="1"/>
  <c r="GP204" i="1" s="1"/>
  <c r="J553" i="5"/>
  <c r="R273" i="1"/>
  <c r="V720" i="5"/>
  <c r="J727" i="5" s="1"/>
  <c r="I729" i="5" s="1"/>
  <c r="CP286" i="1"/>
  <c r="O286" i="1" s="1"/>
  <c r="GP286" i="1" s="1"/>
  <c r="GK301" i="1"/>
  <c r="GP301" i="1" s="1"/>
  <c r="J862" i="5"/>
  <c r="R303" i="1"/>
  <c r="V870" i="5"/>
  <c r="J877" i="5" s="1"/>
  <c r="I879" i="5" s="1"/>
  <c r="J898" i="5"/>
  <c r="GK308" i="1"/>
  <c r="R316" i="1"/>
  <c r="V934" i="5"/>
  <c r="J942" i="5" s="1"/>
  <c r="R341" i="1"/>
  <c r="V1059" i="5"/>
  <c r="J1067" i="5" s="1"/>
  <c r="I1079" i="5"/>
  <c r="J1216" i="5"/>
  <c r="K1258" i="5"/>
  <c r="P1258" i="5"/>
  <c r="J149" i="5"/>
  <c r="R177" i="1"/>
  <c r="GK177" i="1" s="1"/>
  <c r="V421" i="5"/>
  <c r="GK179" i="1"/>
  <c r="J428" i="5"/>
  <c r="CP200" i="1"/>
  <c r="O200" i="1" s="1"/>
  <c r="R214" i="1"/>
  <c r="V600" i="5"/>
  <c r="J608" i="5" s="1"/>
  <c r="R221" i="1"/>
  <c r="V636" i="5"/>
  <c r="J643" i="5" s="1"/>
  <c r="R294" i="1"/>
  <c r="GK294" i="1" s="1"/>
  <c r="V830" i="5"/>
  <c r="V932" i="5"/>
  <c r="R315" i="1"/>
  <c r="GK315" i="1" s="1"/>
  <c r="GN315" i="1" s="1"/>
  <c r="R318" i="1"/>
  <c r="V945" i="5"/>
  <c r="J952" i="5" s="1"/>
  <c r="V984" i="5"/>
  <c r="J992" i="5" s="1"/>
  <c r="R326" i="1"/>
  <c r="CZ387" i="1"/>
  <c r="Y387" i="1" s="1"/>
  <c r="T1289" i="5" s="1"/>
  <c r="J1291" i="5" s="1"/>
  <c r="CY387" i="1"/>
  <c r="X387" i="1" s="1"/>
  <c r="R1289" i="5" s="1"/>
  <c r="J1290" i="5" s="1"/>
  <c r="P1540" i="5"/>
  <c r="K1540" i="5"/>
  <c r="GK371" i="1"/>
  <c r="J1212" i="5"/>
  <c r="R383" i="1"/>
  <c r="V1270" i="5"/>
  <c r="J1277" i="5" s="1"/>
  <c r="I1279" i="5" s="1"/>
  <c r="J1342" i="5"/>
  <c r="I1429" i="5"/>
  <c r="GK617" i="1"/>
  <c r="J2091" i="5"/>
  <c r="GK635" i="1"/>
  <c r="J2180" i="5"/>
  <c r="V1589" i="5"/>
  <c r="R481" i="1"/>
  <c r="GK481" i="1" s="1"/>
  <c r="GK488" i="1"/>
  <c r="GP488" i="1" s="1"/>
  <c r="J1621" i="5"/>
  <c r="CZ493" i="1"/>
  <c r="Y493" i="1" s="1"/>
  <c r="T1643" i="5" s="1"/>
  <c r="J1650" i="5" s="1"/>
  <c r="J1644" i="5"/>
  <c r="CY498" i="1"/>
  <c r="X498" i="1" s="1"/>
  <c r="R1668" i="5" s="1"/>
  <c r="J1669" i="5"/>
  <c r="CZ498" i="1"/>
  <c r="Y498" i="1" s="1"/>
  <c r="T1668" i="5" s="1"/>
  <c r="CP500" i="1"/>
  <c r="O500" i="1" s="1"/>
  <c r="GK552" i="1"/>
  <c r="J1766" i="5"/>
  <c r="R559" i="1"/>
  <c r="GK559" i="1" s="1"/>
  <c r="V1800" i="5"/>
  <c r="CP584" i="1"/>
  <c r="O584" i="1" s="1"/>
  <c r="GN584" i="1" s="1"/>
  <c r="J1925" i="5"/>
  <c r="I1926" i="5" s="1"/>
  <c r="R590" i="1"/>
  <c r="V1952" i="5"/>
  <c r="J1960" i="5" s="1"/>
  <c r="I1972" i="5"/>
  <c r="K2174" i="5"/>
  <c r="P2174" i="5"/>
  <c r="R646" i="1"/>
  <c r="GK646" i="1" s="1"/>
  <c r="V2232" i="5"/>
  <c r="CZ463" i="1"/>
  <c r="Y463" i="1" s="1"/>
  <c r="T1493" i="5" s="1"/>
  <c r="J1500" i="5" s="1"/>
  <c r="J1494" i="5"/>
  <c r="CY463" i="1"/>
  <c r="X463" i="1" s="1"/>
  <c r="R1493" i="5" s="1"/>
  <c r="J1499" i="5" s="1"/>
  <c r="R471" i="1"/>
  <c r="GK471" i="1" s="1"/>
  <c r="V1539" i="5"/>
  <c r="J1600" i="5"/>
  <c r="CZ501" i="1"/>
  <c r="Y501" i="1" s="1"/>
  <c r="T1689" i="5" s="1"/>
  <c r="CY501" i="1"/>
  <c r="X501" i="1" s="1"/>
  <c r="R1689" i="5" s="1"/>
  <c r="GK575" i="1"/>
  <c r="GP575" i="1" s="1"/>
  <c r="J1880" i="5"/>
  <c r="J1935" i="5"/>
  <c r="GM613" i="1"/>
  <c r="GP613" i="1"/>
  <c r="CP635" i="1"/>
  <c r="O635" i="1" s="1"/>
  <c r="GM635" i="1" s="1"/>
  <c r="I2272" i="5"/>
  <c r="K1081" i="5"/>
  <c r="P1081" i="5"/>
  <c r="R480" i="1"/>
  <c r="V1579" i="5"/>
  <c r="J1586" i="5" s="1"/>
  <c r="I1588" i="5" s="1"/>
  <c r="CY485" i="1"/>
  <c r="X485" i="1" s="1"/>
  <c r="R1604" i="5" s="1"/>
  <c r="J1609" i="5" s="1"/>
  <c r="J1605" i="5"/>
  <c r="GK500" i="1"/>
  <c r="J1682" i="5"/>
  <c r="CY547" i="1"/>
  <c r="X547" i="1" s="1"/>
  <c r="R1738" i="5" s="1"/>
  <c r="J1743" i="5" s="1"/>
  <c r="J1739" i="5"/>
  <c r="CZ547" i="1"/>
  <c r="Y547" i="1" s="1"/>
  <c r="T1738" i="5" s="1"/>
  <c r="J1744" i="5" s="1"/>
  <c r="J1934" i="5"/>
  <c r="I1937" i="5" s="1"/>
  <c r="GK605" i="1"/>
  <c r="GM605" i="1" s="1"/>
  <c r="J2030" i="5"/>
  <c r="R618" i="1"/>
  <c r="GK618" i="1" s="1"/>
  <c r="V2098" i="5"/>
  <c r="J2235" i="5"/>
  <c r="GM652" i="1"/>
  <c r="GP652" i="1"/>
  <c r="J2285" i="5"/>
  <c r="GK460" i="1"/>
  <c r="J1482" i="5"/>
  <c r="R650" i="1"/>
  <c r="V2252" i="5"/>
  <c r="J2260" i="5" s="1"/>
  <c r="R725" i="1"/>
  <c r="GK725" i="1" s="1"/>
  <c r="GM725" i="1" s="1"/>
  <c r="V2457" i="5"/>
  <c r="CZ726" i="1"/>
  <c r="Y726" i="1" s="1"/>
  <c r="T2459" i="5" s="1"/>
  <c r="CY726" i="1"/>
  <c r="X726" i="1" s="1"/>
  <c r="R2459" i="5" s="1"/>
  <c r="R735" i="1"/>
  <c r="GK735" i="1" s="1"/>
  <c r="V2507" i="5"/>
  <c r="R748" i="1"/>
  <c r="GK748" i="1" s="1"/>
  <c r="V2566" i="5"/>
  <c r="GK791" i="1"/>
  <c r="GP791" i="1" s="1"/>
  <c r="J2609" i="5"/>
  <c r="P2669" i="5"/>
  <c r="K2669" i="5"/>
  <c r="CY817" i="1"/>
  <c r="X817" i="1" s="1"/>
  <c r="R2741" i="5" s="1"/>
  <c r="CZ817" i="1"/>
  <c r="Y817" i="1" s="1"/>
  <c r="T2741" i="5" s="1"/>
  <c r="GK821" i="1"/>
  <c r="J2759" i="5"/>
  <c r="R825" i="1"/>
  <c r="GK825" i="1" s="1"/>
  <c r="GP825" i="1" s="1"/>
  <c r="V2775" i="5"/>
  <c r="CY649" i="1"/>
  <c r="X649" i="1" s="1"/>
  <c r="R2250" i="5" s="1"/>
  <c r="CZ649" i="1"/>
  <c r="Y649" i="1" s="1"/>
  <c r="T2250" i="5" s="1"/>
  <c r="V2572" i="5"/>
  <c r="J2579" i="5" s="1"/>
  <c r="R749" i="1"/>
  <c r="K2717" i="5"/>
  <c r="P2717" i="5"/>
  <c r="K2719" i="5"/>
  <c r="P2719" i="5"/>
  <c r="R824" i="1"/>
  <c r="V2770" i="5"/>
  <c r="CY708" i="1"/>
  <c r="X708" i="1" s="1"/>
  <c r="R2366" i="5" s="1"/>
  <c r="J2367" i="5" s="1"/>
  <c r="CZ708" i="1"/>
  <c r="Y708" i="1" s="1"/>
  <c r="T2366" i="5" s="1"/>
  <c r="J2368" i="5" s="1"/>
  <c r="K2458" i="5"/>
  <c r="P2458" i="5"/>
  <c r="GK732" i="1"/>
  <c r="J2489" i="5"/>
  <c r="GK811" i="1"/>
  <c r="GM811" i="1" s="1"/>
  <c r="J2709" i="5"/>
  <c r="K1692" i="5"/>
  <c r="P1692" i="5"/>
  <c r="CZ711" i="1"/>
  <c r="Y711" i="1" s="1"/>
  <c r="T2384" i="5" s="1"/>
  <c r="CY711" i="1"/>
  <c r="X711" i="1" s="1"/>
  <c r="R2384" i="5" s="1"/>
  <c r="I2790" i="5"/>
  <c r="K2817" i="5"/>
  <c r="P2817" i="5"/>
  <c r="GK839" i="1"/>
  <c r="J2848" i="5"/>
  <c r="R841" i="1"/>
  <c r="V2856" i="5"/>
  <c r="J2863" i="5" s="1"/>
  <c r="I2865" i="5" s="1"/>
  <c r="CY740" i="1"/>
  <c r="X740" i="1" s="1"/>
  <c r="R2532" i="5" s="1"/>
  <c r="CZ740" i="1"/>
  <c r="Y740" i="1" s="1"/>
  <c r="T2532" i="5" s="1"/>
  <c r="CZ801" i="1"/>
  <c r="Y801" i="1" s="1"/>
  <c r="T2656" i="5" s="1"/>
  <c r="J2662" i="5" s="1"/>
  <c r="J2657" i="5"/>
  <c r="CP793" i="1"/>
  <c r="O793" i="1" s="1"/>
  <c r="GN793" i="1" s="1"/>
  <c r="CP739" i="1"/>
  <c r="O739" i="1" s="1"/>
  <c r="J2418" i="5"/>
  <c r="CP822" i="1"/>
  <c r="O822" i="1" s="1"/>
  <c r="GM822" i="1" s="1"/>
  <c r="AG79" i="1"/>
  <c r="T133" i="1"/>
  <c r="GP314" i="1"/>
  <c r="GM314" i="1"/>
  <c r="AJ258" i="1"/>
  <c r="W417" i="1"/>
  <c r="GP374" i="1"/>
  <c r="GM374" i="1"/>
  <c r="AH542" i="1"/>
  <c r="U661" i="1"/>
  <c r="AJ694" i="1"/>
  <c r="W753" i="1"/>
  <c r="AH450" i="1"/>
  <c r="U509" i="1"/>
  <c r="CJ694" i="1"/>
  <c r="BA753" i="1"/>
  <c r="CJ786" i="1"/>
  <c r="BA845" i="1"/>
  <c r="AJ79" i="1"/>
  <c r="W133" i="1"/>
  <c r="GP40" i="1"/>
  <c r="GM40" i="1"/>
  <c r="GM283" i="1"/>
  <c r="GN320" i="1"/>
  <c r="GM320" i="1"/>
  <c r="GP369" i="1"/>
  <c r="GM369" i="1"/>
  <c r="GP357" i="1"/>
  <c r="GM357" i="1"/>
  <c r="CJ450" i="1"/>
  <c r="BA509" i="1"/>
  <c r="GP414" i="1"/>
  <c r="GM414" i="1"/>
  <c r="GP608" i="1"/>
  <c r="GM608" i="1"/>
  <c r="GP628" i="1"/>
  <c r="GM628" i="1"/>
  <c r="U753" i="1"/>
  <c r="AH694" i="1"/>
  <c r="GP284" i="1"/>
  <c r="GM284" i="1"/>
  <c r="GM319" i="1"/>
  <c r="GP319" i="1"/>
  <c r="AH258" i="1"/>
  <c r="U417" i="1"/>
  <c r="GP472" i="1"/>
  <c r="GM472" i="1"/>
  <c r="GP402" i="1"/>
  <c r="GM402" i="1"/>
  <c r="GP596" i="1"/>
  <c r="GM596" i="1"/>
  <c r="GP616" i="1"/>
  <c r="GM616" i="1"/>
  <c r="GP712" i="1"/>
  <c r="GM712" i="1"/>
  <c r="AJ542" i="1"/>
  <c r="W661" i="1"/>
  <c r="AF786" i="1"/>
  <c r="S845" i="1"/>
  <c r="AH786" i="1"/>
  <c r="U845" i="1"/>
  <c r="GP202" i="1"/>
  <c r="GM202" i="1"/>
  <c r="GM365" i="1"/>
  <c r="GN365" i="1"/>
  <c r="GN589" i="1"/>
  <c r="GM589" i="1"/>
  <c r="GP720" i="1"/>
  <c r="GM720" i="1"/>
  <c r="T661" i="1"/>
  <c r="AG542" i="1"/>
  <c r="AJ786" i="1"/>
  <c r="W845" i="1"/>
  <c r="GM740" i="1"/>
  <c r="GM825" i="1"/>
  <c r="GP36" i="1"/>
  <c r="GM36" i="1"/>
  <c r="AG26" i="1"/>
  <c r="T46" i="1"/>
  <c r="AH26" i="1"/>
  <c r="U46" i="1"/>
  <c r="GP115" i="1"/>
  <c r="GM115" i="1"/>
  <c r="BZ79" i="1"/>
  <c r="AQ133" i="1"/>
  <c r="AP79" i="1"/>
  <c r="F142" i="1"/>
  <c r="GM85" i="1"/>
  <c r="GP85" i="1"/>
  <c r="GN131" i="1"/>
  <c r="GM131" i="1"/>
  <c r="AI79" i="1"/>
  <c r="V133" i="1"/>
  <c r="GP130" i="1"/>
  <c r="GM130" i="1"/>
  <c r="BB79" i="1"/>
  <c r="F146" i="1"/>
  <c r="GN121" i="1"/>
  <c r="GP187" i="1"/>
  <c r="GM187" i="1"/>
  <c r="GP195" i="1"/>
  <c r="GM195" i="1"/>
  <c r="CG166" i="1"/>
  <c r="AX225" i="1"/>
  <c r="GP201" i="1"/>
  <c r="GM201" i="1"/>
  <c r="BB166" i="1"/>
  <c r="F238" i="1"/>
  <c r="GM198" i="1"/>
  <c r="GN198" i="1"/>
  <c r="GN270" i="1"/>
  <c r="GM270" i="1"/>
  <c r="GN218" i="1"/>
  <c r="AH166" i="1"/>
  <c r="U225" i="1"/>
  <c r="GP212" i="1"/>
  <c r="GM212" i="1"/>
  <c r="GP268" i="1"/>
  <c r="GM268" i="1"/>
  <c r="GM274" i="1"/>
  <c r="GP274" i="1"/>
  <c r="CP288" i="1"/>
  <c r="O288" i="1" s="1"/>
  <c r="AC417" i="1"/>
  <c r="GP297" i="1"/>
  <c r="GM297" i="1"/>
  <c r="GM301" i="1"/>
  <c r="GM219" i="1"/>
  <c r="GM305" i="1"/>
  <c r="GN305" i="1"/>
  <c r="GM312" i="1"/>
  <c r="GP312" i="1"/>
  <c r="GP317" i="1"/>
  <c r="GM317" i="1"/>
  <c r="GM293" i="1"/>
  <c r="GM300" i="1"/>
  <c r="GM315" i="1"/>
  <c r="GP327" i="1"/>
  <c r="GM327" i="1"/>
  <c r="GM334" i="1"/>
  <c r="GP334" i="1"/>
  <c r="GP347" i="1"/>
  <c r="GM347" i="1"/>
  <c r="GM329" i="1"/>
  <c r="GP367" i="1"/>
  <c r="GM367" i="1"/>
  <c r="BB258" i="1"/>
  <c r="F430" i="1"/>
  <c r="GP328" i="1"/>
  <c r="GP363" i="1"/>
  <c r="GM363" i="1"/>
  <c r="GP384" i="1"/>
  <c r="GM384" i="1"/>
  <c r="AO258" i="1"/>
  <c r="F421" i="1"/>
  <c r="AG450" i="1"/>
  <c r="T509" i="1"/>
  <c r="GM354" i="1"/>
  <c r="BZ258" i="1"/>
  <c r="AQ417" i="1"/>
  <c r="GM400" i="1"/>
  <c r="GN400" i="1"/>
  <c r="GP412" i="1"/>
  <c r="GM412" i="1"/>
  <c r="GP359" i="1"/>
  <c r="GM359" i="1"/>
  <c r="GP382" i="1"/>
  <c r="GM382" i="1"/>
  <c r="GP372" i="1"/>
  <c r="GM372" i="1"/>
  <c r="GM411" i="1"/>
  <c r="GP411" i="1"/>
  <c r="GP453" i="1"/>
  <c r="GM370" i="1"/>
  <c r="GP403" i="1"/>
  <c r="GM403" i="1"/>
  <c r="CC450" i="1"/>
  <c r="AT509" i="1"/>
  <c r="GP491" i="1"/>
  <c r="GM491" i="1"/>
  <c r="CI509" i="1"/>
  <c r="AP509" i="1"/>
  <c r="BY450" i="1"/>
  <c r="GM462" i="1"/>
  <c r="GN462" i="1"/>
  <c r="GP492" i="1"/>
  <c r="GM492" i="1"/>
  <c r="BZ450" i="1"/>
  <c r="AQ509" i="1"/>
  <c r="GP482" i="1"/>
  <c r="GM482" i="1"/>
  <c r="GM564" i="1"/>
  <c r="GN564" i="1"/>
  <c r="GP639" i="1"/>
  <c r="GM639" i="1"/>
  <c r="AF542" i="1"/>
  <c r="S661" i="1"/>
  <c r="Q753" i="1"/>
  <c r="AD694" i="1"/>
  <c r="CZ728" i="1"/>
  <c r="Y728" i="1" s="1"/>
  <c r="T2466" i="5" s="1"/>
  <c r="J2468" i="5" s="1"/>
  <c r="CY728" i="1"/>
  <c r="X728" i="1" s="1"/>
  <c r="GN360" i="1"/>
  <c r="GM456" i="1"/>
  <c r="GP468" i="1"/>
  <c r="AI542" i="1"/>
  <c r="V661" i="1"/>
  <c r="CI661" i="1"/>
  <c r="BY542" i="1"/>
  <c r="AP661" i="1"/>
  <c r="GM575" i="1"/>
  <c r="GP605" i="1"/>
  <c r="GM625" i="1"/>
  <c r="GP625" i="1"/>
  <c r="GP644" i="1"/>
  <c r="GM488" i="1"/>
  <c r="GP578" i="1"/>
  <c r="GM578" i="1"/>
  <c r="GP622" i="1"/>
  <c r="GM622" i="1"/>
  <c r="GP629" i="1"/>
  <c r="GM629" i="1"/>
  <c r="CZ748" i="1"/>
  <c r="Y748" i="1" s="1"/>
  <c r="T2566" i="5" s="1"/>
  <c r="J2568" i="5" s="1"/>
  <c r="CY748" i="1"/>
  <c r="X748" i="1" s="1"/>
  <c r="GM493" i="1"/>
  <c r="CJ542" i="1"/>
  <c r="BA661" i="1"/>
  <c r="GP551" i="1"/>
  <c r="GP582" i="1"/>
  <c r="BZ542" i="1"/>
  <c r="AQ661" i="1"/>
  <c r="CG661" i="1"/>
  <c r="CP700" i="1"/>
  <c r="O700" i="1" s="1"/>
  <c r="GN706" i="1"/>
  <c r="GM706" i="1"/>
  <c r="CP807" i="1"/>
  <c r="O807" i="1" s="1"/>
  <c r="GP635" i="1"/>
  <c r="CC694" i="1"/>
  <c r="AT753" i="1"/>
  <c r="GP733" i="1"/>
  <c r="GM733" i="1"/>
  <c r="GM742" i="1"/>
  <c r="GP742" i="1"/>
  <c r="GK789" i="1"/>
  <c r="CP818" i="1"/>
  <c r="O818" i="1" s="1"/>
  <c r="AG694" i="1"/>
  <c r="T753" i="1"/>
  <c r="GM718" i="1"/>
  <c r="GM722" i="1"/>
  <c r="GP722" i="1"/>
  <c r="GM736" i="1"/>
  <c r="GN736" i="1"/>
  <c r="GP713" i="1"/>
  <c r="GM713" i="1"/>
  <c r="GP723" i="1"/>
  <c r="GM723" i="1"/>
  <c r="GN751" i="1"/>
  <c r="GM751" i="1"/>
  <c r="GN798" i="1"/>
  <c r="GM798" i="1"/>
  <c r="GP817" i="1"/>
  <c r="GP804" i="1"/>
  <c r="GM826" i="1"/>
  <c r="GP826" i="1"/>
  <c r="CG786" i="1"/>
  <c r="AX845" i="1"/>
  <c r="GM793" i="1"/>
  <c r="CI786" i="1"/>
  <c r="AZ845" i="1"/>
  <c r="GN833" i="1"/>
  <c r="GM833" i="1"/>
  <c r="AG786" i="1"/>
  <c r="T845" i="1"/>
  <c r="GP830" i="1"/>
  <c r="GM830" i="1"/>
  <c r="GP842" i="1"/>
  <c r="GM842" i="1"/>
  <c r="GM802" i="1"/>
  <c r="CP30" i="1"/>
  <c r="O30" i="1" s="1"/>
  <c r="AC46" i="1"/>
  <c r="AQ26" i="1"/>
  <c r="F56" i="1"/>
  <c r="BC26" i="1"/>
  <c r="F62" i="1"/>
  <c r="BC876" i="1"/>
  <c r="GK82" i="1"/>
  <c r="GP82" i="1" s="1"/>
  <c r="AE133" i="1"/>
  <c r="GP95" i="1"/>
  <c r="GM95" i="1"/>
  <c r="GM34" i="1"/>
  <c r="GN34" i="1"/>
  <c r="GM32" i="1"/>
  <c r="GP32" i="1"/>
  <c r="GP42" i="1"/>
  <c r="GM42" i="1"/>
  <c r="GM83" i="1"/>
  <c r="GP83" i="1"/>
  <c r="CJ26" i="1"/>
  <c r="BA46" i="1"/>
  <c r="GN96" i="1"/>
  <c r="GM96" i="1"/>
  <c r="CP97" i="1"/>
  <c r="O97" i="1" s="1"/>
  <c r="CG26" i="1"/>
  <c r="AX46" i="1"/>
  <c r="CP84" i="1"/>
  <c r="O84" i="1" s="1"/>
  <c r="GN116" i="1"/>
  <c r="GM116" i="1"/>
  <c r="GN106" i="1"/>
  <c r="GM106" i="1"/>
  <c r="GP123" i="1"/>
  <c r="GM123" i="1"/>
  <c r="CP124" i="1"/>
  <c r="O124" i="1" s="1"/>
  <c r="GM112" i="1"/>
  <c r="GP112" i="1"/>
  <c r="GM126" i="1"/>
  <c r="GN126" i="1"/>
  <c r="GM122" i="1"/>
  <c r="GP122" i="1"/>
  <c r="GM128" i="1"/>
  <c r="GP128" i="1"/>
  <c r="GK180" i="1"/>
  <c r="GM180" i="1" s="1"/>
  <c r="AE225" i="1"/>
  <c r="GP170" i="1"/>
  <c r="GM170" i="1"/>
  <c r="GP180" i="1"/>
  <c r="CZ192" i="1"/>
  <c r="Y192" i="1" s="1"/>
  <c r="T496" i="5" s="1"/>
  <c r="CY192" i="1"/>
  <c r="X192" i="1" s="1"/>
  <c r="R496" i="5" s="1"/>
  <c r="AF225" i="1"/>
  <c r="GM190" i="1"/>
  <c r="GN203" i="1"/>
  <c r="GM203" i="1"/>
  <c r="CP192" i="1"/>
  <c r="O192" i="1" s="1"/>
  <c r="GM185" i="1"/>
  <c r="GP185" i="1"/>
  <c r="GP197" i="1"/>
  <c r="GM197" i="1"/>
  <c r="AG166" i="1"/>
  <c r="T225" i="1"/>
  <c r="GP267" i="1"/>
  <c r="GM267" i="1"/>
  <c r="GP272" i="1"/>
  <c r="GM272" i="1"/>
  <c r="GM275" i="1"/>
  <c r="GN275" i="1"/>
  <c r="AD225" i="1"/>
  <c r="GP207" i="1"/>
  <c r="GM207" i="1"/>
  <c r="GP271" i="1"/>
  <c r="GM271" i="1"/>
  <c r="GM278" i="1"/>
  <c r="GP278" i="1"/>
  <c r="GP289" i="1"/>
  <c r="GM289" i="1"/>
  <c r="AD417" i="1"/>
  <c r="AG417" i="1"/>
  <c r="GP308" i="1"/>
  <c r="GM308" i="1"/>
  <c r="GM324" i="1"/>
  <c r="GP324" i="1"/>
  <c r="GN330" i="1"/>
  <c r="GM330" i="1"/>
  <c r="GM335" i="1"/>
  <c r="GN335" i="1"/>
  <c r="GP332" i="1"/>
  <c r="GM332" i="1"/>
  <c r="GM340" i="1"/>
  <c r="GN340" i="1"/>
  <c r="GN350" i="1"/>
  <c r="GM350" i="1"/>
  <c r="GM309" i="1"/>
  <c r="GM349" i="1"/>
  <c r="GP349" i="1"/>
  <c r="GM346" i="1"/>
  <c r="GP346" i="1"/>
  <c r="GP377" i="1"/>
  <c r="GM377" i="1"/>
  <c r="CP469" i="1"/>
  <c r="O469" i="1" s="1"/>
  <c r="J1523" i="5" s="1"/>
  <c r="CY474" i="1"/>
  <c r="X474" i="1" s="1"/>
  <c r="CZ474" i="1"/>
  <c r="Y474" i="1" s="1"/>
  <c r="T1548" i="5" s="1"/>
  <c r="J1550" i="5" s="1"/>
  <c r="GN375" i="1"/>
  <c r="GM375" i="1"/>
  <c r="GM358" i="1"/>
  <c r="AD509" i="1"/>
  <c r="GP366" i="1"/>
  <c r="GM389" i="1"/>
  <c r="GM459" i="1"/>
  <c r="GP459" i="1"/>
  <c r="BC450" i="1"/>
  <c r="F525" i="1"/>
  <c r="GP404" i="1"/>
  <c r="GM404" i="1"/>
  <c r="GM461" i="1"/>
  <c r="GM473" i="1"/>
  <c r="GM475" i="1"/>
  <c r="GP475" i="1"/>
  <c r="AD661" i="1"/>
  <c r="GP586" i="1"/>
  <c r="GM586" i="1"/>
  <c r="CY591" i="1"/>
  <c r="X591" i="1" s="1"/>
  <c r="R1957" i="5" s="1"/>
  <c r="J1958" i="5" s="1"/>
  <c r="CZ591" i="1"/>
  <c r="Y591" i="1" s="1"/>
  <c r="T1957" i="5" s="1"/>
  <c r="J1959" i="5" s="1"/>
  <c r="GP595" i="1"/>
  <c r="GM595" i="1"/>
  <c r="GP615" i="1"/>
  <c r="GM615" i="1"/>
  <c r="CC542" i="1"/>
  <c r="AT661" i="1"/>
  <c r="GM552" i="1"/>
  <c r="GP552" i="1"/>
  <c r="GP556" i="1"/>
  <c r="GM556" i="1"/>
  <c r="CY571" i="1"/>
  <c r="X571" i="1" s="1"/>
  <c r="R1857" i="5" s="1"/>
  <c r="J1858" i="5" s="1"/>
  <c r="CZ571" i="1"/>
  <c r="Y571" i="1" s="1"/>
  <c r="T1857" i="5" s="1"/>
  <c r="J1859" i="5" s="1"/>
  <c r="GM581" i="1"/>
  <c r="GP581" i="1"/>
  <c r="GP598" i="1"/>
  <c r="GM598" i="1"/>
  <c r="GP618" i="1"/>
  <c r="GM618" i="1"/>
  <c r="GM642" i="1"/>
  <c r="CY651" i="1"/>
  <c r="X651" i="1" s="1"/>
  <c r="CZ651" i="1"/>
  <c r="Y651" i="1" s="1"/>
  <c r="T2257" i="5" s="1"/>
  <c r="J2259" i="5" s="1"/>
  <c r="GM719" i="1"/>
  <c r="GP719" i="1"/>
  <c r="GP484" i="1"/>
  <c r="GP497" i="1"/>
  <c r="GM497" i="1"/>
  <c r="GM503" i="1"/>
  <c r="GP503" i="1"/>
  <c r="GP555" i="1"/>
  <c r="GM555" i="1"/>
  <c r="CP571" i="1"/>
  <c r="O571" i="1" s="1"/>
  <c r="J1857" i="5" s="1"/>
  <c r="GM624" i="1"/>
  <c r="GN624" i="1"/>
  <c r="GP703" i="1"/>
  <c r="GM703" i="1"/>
  <c r="GN355" i="1"/>
  <c r="CP545" i="1"/>
  <c r="O545" i="1" s="1"/>
  <c r="GM553" i="1"/>
  <c r="GP553" i="1"/>
  <c r="GM559" i="1"/>
  <c r="GN559" i="1"/>
  <c r="GM584" i="1"/>
  <c r="GM592" i="1"/>
  <c r="GP592" i="1"/>
  <c r="GP546" i="1"/>
  <c r="GP708" i="1"/>
  <c r="GM708" i="1"/>
  <c r="GP714" i="1"/>
  <c r="GM714" i="1"/>
  <c r="GP750" i="1"/>
  <c r="GM750" i="1"/>
  <c r="GM794" i="1"/>
  <c r="GP794" i="1"/>
  <c r="GP815" i="1"/>
  <c r="GM815" i="1"/>
  <c r="CP816" i="1"/>
  <c r="O816" i="1" s="1"/>
  <c r="GM823" i="1"/>
  <c r="GN823" i="1"/>
  <c r="GP658" i="1"/>
  <c r="GM658" i="1"/>
  <c r="AE753" i="1"/>
  <c r="GP729" i="1"/>
  <c r="CG694" i="1"/>
  <c r="AX753" i="1"/>
  <c r="GN808" i="1"/>
  <c r="GM808" i="1"/>
  <c r="AL753" i="1"/>
  <c r="GP705" i="1"/>
  <c r="GM705" i="1"/>
  <c r="GP715" i="1"/>
  <c r="GM715" i="1"/>
  <c r="GM731" i="1"/>
  <c r="GN731" i="1"/>
  <c r="GM741" i="1"/>
  <c r="GP741" i="1"/>
  <c r="CZ820" i="1"/>
  <c r="Y820" i="1" s="1"/>
  <c r="T2750" i="5" s="1"/>
  <c r="J2752" i="5" s="1"/>
  <c r="CY820" i="1"/>
  <c r="X820" i="1" s="1"/>
  <c r="R2750" i="5" s="1"/>
  <c r="J2751" i="5" s="1"/>
  <c r="GM835" i="1"/>
  <c r="GP835" i="1"/>
  <c r="GM839" i="1"/>
  <c r="GP839" i="1"/>
  <c r="F763" i="1"/>
  <c r="AQ694" i="1"/>
  <c r="GM828" i="1"/>
  <c r="GN828" i="1"/>
  <c r="GP831" i="1"/>
  <c r="GM831" i="1"/>
  <c r="GP800" i="1"/>
  <c r="GM832" i="1"/>
  <c r="AT786" i="1"/>
  <c r="F863" i="1"/>
  <c r="AD79" i="1"/>
  <c r="Q133" i="1"/>
  <c r="GP88" i="1"/>
  <c r="GM88" i="1"/>
  <c r="GP93" i="1"/>
  <c r="GM93" i="1"/>
  <c r="GM44" i="1"/>
  <c r="GN44" i="1"/>
  <c r="GM90" i="1"/>
  <c r="GP90" i="1"/>
  <c r="CP94" i="1"/>
  <c r="O94" i="1" s="1"/>
  <c r="GP105" i="1"/>
  <c r="GM105" i="1"/>
  <c r="GM86" i="1"/>
  <c r="GN86" i="1"/>
  <c r="CZ98" i="1"/>
  <c r="Y98" i="1" s="1"/>
  <c r="CY98" i="1"/>
  <c r="X98" i="1" s="1"/>
  <c r="R196" i="5" s="1"/>
  <c r="J197" i="5" s="1"/>
  <c r="CJ79" i="1"/>
  <c r="BA133" i="1"/>
  <c r="CY118" i="1"/>
  <c r="X118" i="1" s="1"/>
  <c r="R296" i="5" s="1"/>
  <c r="J297" i="5" s="1"/>
  <c r="CZ118" i="1"/>
  <c r="Y118" i="1" s="1"/>
  <c r="T296" i="5" s="1"/>
  <c r="J298" i="5" s="1"/>
  <c r="BC79" i="1"/>
  <c r="F149" i="1"/>
  <c r="CP98" i="1"/>
  <c r="O98" i="1" s="1"/>
  <c r="J196" i="5" s="1"/>
  <c r="GP125" i="1"/>
  <c r="GM125" i="1"/>
  <c r="AO79" i="1"/>
  <c r="F137" i="1"/>
  <c r="CG133" i="1"/>
  <c r="AF133" i="1"/>
  <c r="CP181" i="1"/>
  <c r="O181" i="1" s="1"/>
  <c r="AC225" i="1"/>
  <c r="AT79" i="1"/>
  <c r="F151" i="1"/>
  <c r="GM175" i="1"/>
  <c r="GP175" i="1"/>
  <c r="GM178" i="1"/>
  <c r="GN178" i="1"/>
  <c r="GN188" i="1"/>
  <c r="GM188" i="1"/>
  <c r="CZ193" i="1"/>
  <c r="Y193" i="1" s="1"/>
  <c r="CY193" i="1"/>
  <c r="X193" i="1" s="1"/>
  <c r="R498" i="5" s="1"/>
  <c r="GP186" i="1"/>
  <c r="GM186" i="1"/>
  <c r="GP194" i="1"/>
  <c r="GM194" i="1"/>
  <c r="AP166" i="1"/>
  <c r="F234" i="1"/>
  <c r="CJ166" i="1"/>
  <c r="BA225" i="1"/>
  <c r="GP277" i="1"/>
  <c r="GM277" i="1"/>
  <c r="AJ166" i="1"/>
  <c r="W225" i="1"/>
  <c r="GM276" i="1"/>
  <c r="GN208" i="1"/>
  <c r="GM208" i="1"/>
  <c r="GP217" i="1"/>
  <c r="GM217" i="1"/>
  <c r="GN290" i="1"/>
  <c r="GM290" i="1"/>
  <c r="GP262" i="1"/>
  <c r="GM262" i="1"/>
  <c r="GM280" i="1"/>
  <c r="GN280" i="1"/>
  <c r="GM295" i="1"/>
  <c r="GN295" i="1"/>
  <c r="GM302" i="1"/>
  <c r="GP302" i="1"/>
  <c r="GP292" i="1"/>
  <c r="GM292" i="1"/>
  <c r="GM306" i="1"/>
  <c r="GP306" i="1"/>
  <c r="GM325" i="1"/>
  <c r="GN325" i="1"/>
  <c r="GP339" i="1"/>
  <c r="GM339" i="1"/>
  <c r="CY352" i="1"/>
  <c r="X352" i="1" s="1"/>
  <c r="CZ352" i="1"/>
  <c r="Y352" i="1" s="1"/>
  <c r="GP356" i="1"/>
  <c r="GM356" i="1"/>
  <c r="GP364" i="1"/>
  <c r="GM364" i="1"/>
  <c r="CJ258" i="1"/>
  <c r="BA417" i="1"/>
  <c r="GM337" i="1"/>
  <c r="GM344" i="1"/>
  <c r="CC258" i="1"/>
  <c r="AT417" i="1"/>
  <c r="GM362" i="1"/>
  <c r="GP362" i="1"/>
  <c r="GM385" i="1"/>
  <c r="GN385" i="1"/>
  <c r="GP408" i="1"/>
  <c r="GM408" i="1"/>
  <c r="GN415" i="1"/>
  <c r="GM415" i="1"/>
  <c r="CY454" i="1"/>
  <c r="X454" i="1" s="1"/>
  <c r="CZ454" i="1"/>
  <c r="Y454" i="1" s="1"/>
  <c r="AF509" i="1"/>
  <c r="GN395" i="1"/>
  <c r="GM395" i="1"/>
  <c r="GM467" i="1"/>
  <c r="GN467" i="1"/>
  <c r="GP486" i="1"/>
  <c r="GM486" i="1"/>
  <c r="BY258" i="1"/>
  <c r="AP417" i="1"/>
  <c r="CI417" i="1"/>
  <c r="GP392" i="1"/>
  <c r="GM392" i="1"/>
  <c r="GP409" i="1"/>
  <c r="GM409" i="1"/>
  <c r="GP466" i="1"/>
  <c r="GM466" i="1"/>
  <c r="AI450" i="1"/>
  <c r="V509" i="1"/>
  <c r="GP476" i="1"/>
  <c r="CZ499" i="1"/>
  <c r="Y499" i="1" s="1"/>
  <c r="T1673" i="5" s="1"/>
  <c r="CY499" i="1"/>
  <c r="X499" i="1" s="1"/>
  <c r="CG509" i="1"/>
  <c r="GP504" i="1"/>
  <c r="GM504" i="1"/>
  <c r="GP494" i="1"/>
  <c r="GM494" i="1"/>
  <c r="GP576" i="1"/>
  <c r="GM576" i="1"/>
  <c r="GP588" i="1"/>
  <c r="GM588" i="1"/>
  <c r="GP603" i="1"/>
  <c r="GM603" i="1"/>
  <c r="GP610" i="1"/>
  <c r="GM610" i="1"/>
  <c r="GP623" i="1"/>
  <c r="GM623" i="1"/>
  <c r="GP638" i="1"/>
  <c r="GM638" i="1"/>
  <c r="BC542" i="1"/>
  <c r="F677" i="1"/>
  <c r="GP743" i="1"/>
  <c r="GM743" i="1"/>
  <c r="GP481" i="1"/>
  <c r="GM481" i="1"/>
  <c r="GP548" i="1"/>
  <c r="GM548" i="1"/>
  <c r="GM554" i="1"/>
  <c r="GN554" i="1"/>
  <c r="GP566" i="1"/>
  <c r="GM566" i="1"/>
  <c r="GM583" i="1"/>
  <c r="CP591" i="1"/>
  <c r="O591" i="1" s="1"/>
  <c r="J1957" i="5" s="1"/>
  <c r="GP646" i="1"/>
  <c r="GM646" i="1"/>
  <c r="GP656" i="1"/>
  <c r="GM656" i="1"/>
  <c r="AL661" i="1"/>
  <c r="GM579" i="1"/>
  <c r="GN579" i="1"/>
  <c r="GP602" i="1"/>
  <c r="GM602" i="1"/>
  <c r="GN609" i="1"/>
  <c r="GM609" i="1"/>
  <c r="AI258" i="1"/>
  <c r="V417" i="1"/>
  <c r="GM405" i="1"/>
  <c r="GN405" i="1"/>
  <c r="AC661" i="1"/>
  <c r="GM565" i="1"/>
  <c r="GP565" i="1"/>
  <c r="GM643" i="1"/>
  <c r="GM746" i="1"/>
  <c r="GP746" i="1"/>
  <c r="AC845" i="1"/>
  <c r="CP789" i="1"/>
  <c r="O789" i="1" s="1"/>
  <c r="GP716" i="1"/>
  <c r="GM716" i="1"/>
  <c r="CP728" i="1"/>
  <c r="O728" i="1" s="1"/>
  <c r="J2466" i="5" s="1"/>
  <c r="GM790" i="1"/>
  <c r="GP790" i="1"/>
  <c r="GM801" i="1"/>
  <c r="GP801" i="1"/>
  <c r="GP738" i="1"/>
  <c r="AO694" i="1"/>
  <c r="F757" i="1"/>
  <c r="GP805" i="1"/>
  <c r="GM805" i="1"/>
  <c r="GP820" i="1"/>
  <c r="GM701" i="1"/>
  <c r="GN701" i="1"/>
  <c r="GM726" i="1"/>
  <c r="GP726" i="1"/>
  <c r="GN843" i="1"/>
  <c r="GM843" i="1"/>
  <c r="GP840" i="1"/>
  <c r="GM840" i="1"/>
  <c r="AO26" i="1"/>
  <c r="F50" i="1"/>
  <c r="AO876" i="1"/>
  <c r="CZ31" i="1"/>
  <c r="Y31" i="1" s="1"/>
  <c r="CY31" i="1"/>
  <c r="X31" i="1" s="1"/>
  <c r="AF46" i="1"/>
  <c r="AD46" i="1"/>
  <c r="CI26" i="1"/>
  <c r="AZ46" i="1"/>
  <c r="AJ26" i="1"/>
  <c r="W46" i="1"/>
  <c r="AH79" i="1"/>
  <c r="U133" i="1"/>
  <c r="BB26" i="1"/>
  <c r="F59" i="1"/>
  <c r="BB876" i="1"/>
  <c r="GK30" i="1"/>
  <c r="AE46" i="1"/>
  <c r="GM39" i="1"/>
  <c r="GN39" i="1"/>
  <c r="GP43" i="1"/>
  <c r="GM43" i="1"/>
  <c r="V46" i="1"/>
  <c r="AI26" i="1"/>
  <c r="GP41" i="1"/>
  <c r="GM41" i="1"/>
  <c r="GM101" i="1"/>
  <c r="GN101" i="1"/>
  <c r="GM87" i="1"/>
  <c r="GP87" i="1"/>
  <c r="CZ108" i="1"/>
  <c r="Y108" i="1" s="1"/>
  <c r="T246" i="5" s="1"/>
  <c r="J248" i="5" s="1"/>
  <c r="CY108" i="1"/>
  <c r="X108" i="1" s="1"/>
  <c r="AT26" i="1"/>
  <c r="F64" i="1"/>
  <c r="AT876" i="1"/>
  <c r="GP113" i="1"/>
  <c r="GM113" i="1"/>
  <c r="GP103" i="1"/>
  <c r="GM103" i="1"/>
  <c r="GP129" i="1"/>
  <c r="GM129" i="1"/>
  <c r="CI133" i="1"/>
  <c r="AC133" i="1"/>
  <c r="CP118" i="1"/>
  <c r="O118" i="1" s="1"/>
  <c r="J296" i="5" s="1"/>
  <c r="GN183" i="1"/>
  <c r="GM183" i="1"/>
  <c r="GP177" i="1"/>
  <c r="GM177" i="1"/>
  <c r="AB225" i="1"/>
  <c r="GM173" i="1"/>
  <c r="GN173" i="1"/>
  <c r="CP193" i="1"/>
  <c r="O193" i="1" s="1"/>
  <c r="AO166" i="1"/>
  <c r="F229" i="1"/>
  <c r="AT166" i="1"/>
  <c r="F243" i="1"/>
  <c r="GP205" i="1"/>
  <c r="GM205" i="1"/>
  <c r="BC166" i="1"/>
  <c r="F241" i="1"/>
  <c r="GM265" i="1"/>
  <c r="GN265" i="1"/>
  <c r="AI166" i="1"/>
  <c r="V225" i="1"/>
  <c r="GM210" i="1"/>
  <c r="GP210" i="1"/>
  <c r="GP263" i="1"/>
  <c r="GM263" i="1"/>
  <c r="GK287" i="1"/>
  <c r="GM287" i="1" s="1"/>
  <c r="AE417" i="1"/>
  <c r="GP216" i="1"/>
  <c r="GM216" i="1"/>
  <c r="GM222" i="1"/>
  <c r="GP222" i="1"/>
  <c r="GM285" i="1"/>
  <c r="GN285" i="1"/>
  <c r="GM294" i="1"/>
  <c r="GP294" i="1"/>
  <c r="GP307" i="1"/>
  <c r="GM307" i="1"/>
  <c r="GP322" i="1"/>
  <c r="GM322" i="1"/>
  <c r="GM342" i="1"/>
  <c r="GP342" i="1"/>
  <c r="GM310" i="1"/>
  <c r="GN310" i="1"/>
  <c r="CP352" i="1"/>
  <c r="O352" i="1" s="1"/>
  <c r="J1114" i="5" s="1"/>
  <c r="AF417" i="1"/>
  <c r="GM410" i="1"/>
  <c r="GN410" i="1"/>
  <c r="CG417" i="1"/>
  <c r="AJ509" i="1"/>
  <c r="GP487" i="1"/>
  <c r="GM487" i="1"/>
  <c r="GM371" i="1"/>
  <c r="GP371" i="1"/>
  <c r="GM390" i="1"/>
  <c r="GM398" i="1"/>
  <c r="GP398" i="1"/>
  <c r="CP454" i="1"/>
  <c r="O454" i="1" s="1"/>
  <c r="J1448" i="5" s="1"/>
  <c r="AC509" i="1"/>
  <c r="GP489" i="1"/>
  <c r="GM489" i="1"/>
  <c r="GP394" i="1"/>
  <c r="GM394" i="1"/>
  <c r="GM457" i="1"/>
  <c r="GP457" i="1"/>
  <c r="GM477" i="1"/>
  <c r="GP477" i="1"/>
  <c r="GP485" i="1"/>
  <c r="GM485" i="1"/>
  <c r="GM453" i="1"/>
  <c r="GM455" i="1"/>
  <c r="GP455" i="1"/>
  <c r="GM464" i="1"/>
  <c r="GP464" i="1"/>
  <c r="CP506" i="1"/>
  <c r="O506" i="1" s="1"/>
  <c r="GM399" i="1"/>
  <c r="GP399" i="1"/>
  <c r="GP496" i="1"/>
  <c r="GM496" i="1"/>
  <c r="F513" i="1"/>
  <c r="AO450" i="1"/>
  <c r="GP396" i="1"/>
  <c r="GM396" i="1"/>
  <c r="AE509" i="1"/>
  <c r="GP460" i="1"/>
  <c r="GM460" i="1"/>
  <c r="GN507" i="1"/>
  <c r="GM507" i="1"/>
  <c r="GM501" i="1"/>
  <c r="GP501" i="1"/>
  <c r="GP562" i="1"/>
  <c r="GM562" i="1"/>
  <c r="GN569" i="1"/>
  <c r="GM569" i="1"/>
  <c r="GP611" i="1"/>
  <c r="GM611" i="1"/>
  <c r="GP631" i="1"/>
  <c r="GM631" i="1"/>
  <c r="GN649" i="1"/>
  <c r="GM649" i="1"/>
  <c r="GP727" i="1"/>
  <c r="GM727" i="1"/>
  <c r="AE661" i="1"/>
  <c r="GK545" i="1"/>
  <c r="GP549" i="1"/>
  <c r="GM549" i="1"/>
  <c r="GP568" i="1"/>
  <c r="GM568" i="1"/>
  <c r="GM593" i="1"/>
  <c r="GP593" i="1"/>
  <c r="GM599" i="1"/>
  <c r="GN599" i="1"/>
  <c r="GP617" i="1"/>
  <c r="GM617" i="1"/>
  <c r="GM619" i="1"/>
  <c r="GN619" i="1"/>
  <c r="GP648" i="1"/>
  <c r="GM648" i="1"/>
  <c r="GM699" i="1"/>
  <c r="GP699" i="1"/>
  <c r="AK661" i="1"/>
  <c r="GP563" i="1"/>
  <c r="GM563" i="1"/>
  <c r="GP570" i="1"/>
  <c r="GM570" i="1"/>
  <c r="GM604" i="1"/>
  <c r="GN604" i="1"/>
  <c r="GP636" i="1"/>
  <c r="GM636" i="1"/>
  <c r="GP655" i="1"/>
  <c r="GM655" i="1"/>
  <c r="GM710" i="1"/>
  <c r="GP710" i="1"/>
  <c r="GP558" i="1"/>
  <c r="GM558" i="1"/>
  <c r="AC753" i="1"/>
  <c r="CP697" i="1"/>
  <c r="O697" i="1" s="1"/>
  <c r="AI694" i="1"/>
  <c r="V753" i="1"/>
  <c r="GM711" i="1"/>
  <c r="GN711" i="1"/>
  <c r="GP735" i="1"/>
  <c r="GM735" i="1"/>
  <c r="AD845" i="1"/>
  <c r="CZ810" i="1"/>
  <c r="Y810" i="1" s="1"/>
  <c r="CY810" i="1"/>
  <c r="X810" i="1" s="1"/>
  <c r="F849" i="1"/>
  <c r="AO786" i="1"/>
  <c r="GP732" i="1"/>
  <c r="GM732" i="1"/>
  <c r="GM792" i="1"/>
  <c r="GP792" i="1"/>
  <c r="CP797" i="1"/>
  <c r="O797" i="1" s="1"/>
  <c r="GP606" i="1"/>
  <c r="GM606" i="1"/>
  <c r="BY694" i="1"/>
  <c r="CI753" i="1"/>
  <c r="AP753" i="1"/>
  <c r="GP626" i="1"/>
  <c r="GM626" i="1"/>
  <c r="GM659" i="1"/>
  <c r="GN659" i="1"/>
  <c r="GP795" i="1"/>
  <c r="GM795" i="1"/>
  <c r="GM827" i="1"/>
  <c r="GP827" i="1"/>
  <c r="AF753" i="1"/>
  <c r="AI786" i="1"/>
  <c r="V845" i="1"/>
  <c r="AQ786" i="1"/>
  <c r="F855" i="1"/>
  <c r="AP786" i="1"/>
  <c r="F854" i="1"/>
  <c r="GN838" i="1"/>
  <c r="GM838" i="1"/>
  <c r="CP810" i="1"/>
  <c r="O810" i="1" s="1"/>
  <c r="J2700" i="5" s="1"/>
  <c r="GP837" i="1"/>
  <c r="GM837" i="1"/>
  <c r="I979" i="5" l="1"/>
  <c r="I435" i="5"/>
  <c r="K435" i="5" s="1"/>
  <c r="I2381" i="5"/>
  <c r="J990" i="5"/>
  <c r="J1117" i="5"/>
  <c r="I2446" i="5"/>
  <c r="K744" i="5"/>
  <c r="J2778" i="5"/>
  <c r="I2780" i="5" s="1"/>
  <c r="I1219" i="5"/>
  <c r="P1219" i="5" s="1"/>
  <c r="I2162" i="5"/>
  <c r="P2162" i="5" s="1"/>
  <c r="I2062" i="5"/>
  <c r="P2062" i="5" s="1"/>
  <c r="I1713" i="5"/>
  <c r="K1713" i="5" s="1"/>
  <c r="I635" i="5"/>
  <c r="P635" i="5" s="1"/>
  <c r="I2321" i="5"/>
  <c r="P2321" i="5" s="1"/>
  <c r="J1390" i="5"/>
  <c r="I2012" i="5"/>
  <c r="K2012" i="5" s="1"/>
  <c r="I1054" i="5"/>
  <c r="K1054" i="5" s="1"/>
  <c r="I1663" i="5"/>
  <c r="P1663" i="5" s="1"/>
  <c r="I485" i="5"/>
  <c r="P485" i="5" s="1"/>
  <c r="I1653" i="5"/>
  <c r="K1653" i="5" s="1"/>
  <c r="I1294" i="5"/>
  <c r="K1294" i="5" s="1"/>
  <c r="J991" i="5"/>
  <c r="I994" i="5" s="1"/>
  <c r="I2297" i="5"/>
  <c r="K2297" i="5" s="1"/>
  <c r="I1194" i="5"/>
  <c r="P1194" i="5" s="1"/>
  <c r="I286" i="5"/>
  <c r="K286" i="5" s="1"/>
  <c r="J1391" i="5"/>
  <c r="I1329" i="5"/>
  <c r="K1329" i="5" s="1"/>
  <c r="I2112" i="5"/>
  <c r="P2112" i="5" s="1"/>
  <c r="J1017" i="5"/>
  <c r="I1019" i="5" s="1"/>
  <c r="I326" i="5"/>
  <c r="I2431" i="5"/>
  <c r="P2431" i="5" s="1"/>
  <c r="GM500" i="1"/>
  <c r="I1603" i="5"/>
  <c r="I2421" i="5"/>
  <c r="K2421" i="5" s="1"/>
  <c r="I1344" i="5"/>
  <c r="P1344" i="5" s="1"/>
  <c r="I2237" i="5"/>
  <c r="K2237" i="5" s="1"/>
  <c r="GM191" i="1"/>
  <c r="I495" i="5"/>
  <c r="P495" i="5" s="1"/>
  <c r="I2456" i="5"/>
  <c r="K2456" i="5" s="1"/>
  <c r="I1922" i="5"/>
  <c r="K1922" i="5" s="1"/>
  <c r="I1169" i="5"/>
  <c r="P1169" i="5" s="1"/>
  <c r="I2830" i="5"/>
  <c r="K2830" i="5" s="1"/>
  <c r="I2521" i="5"/>
  <c r="K2521" i="5" s="1"/>
  <c r="I77" i="5"/>
  <c r="K77" i="5" s="1"/>
  <c r="I1862" i="5"/>
  <c r="K1862" i="5" s="1"/>
  <c r="I2665" i="5"/>
  <c r="P2665" i="5" s="1"/>
  <c r="I1747" i="5"/>
  <c r="P1747" i="5" s="1"/>
  <c r="I1613" i="5"/>
  <c r="K1613" i="5" s="1"/>
  <c r="I2655" i="5"/>
  <c r="P2655" i="5" s="1"/>
  <c r="I645" i="5"/>
  <c r="K645" i="5" s="1"/>
  <c r="I2531" i="5"/>
  <c r="K2531" i="5" s="1"/>
  <c r="J174" i="5"/>
  <c r="I176" i="5" s="1"/>
  <c r="I1144" i="5"/>
  <c r="K1144" i="5" s="1"/>
  <c r="I929" i="5"/>
  <c r="GP179" i="1"/>
  <c r="I361" i="5"/>
  <c r="P361" i="5" s="1"/>
  <c r="I2640" i="5"/>
  <c r="K2640" i="5" s="1"/>
  <c r="I2287" i="5"/>
  <c r="P2287" i="5" s="1"/>
  <c r="I2037" i="5"/>
  <c r="K2037" i="5" s="1"/>
  <c r="I2605" i="5"/>
  <c r="P2605" i="5" s="1"/>
  <c r="I1069" i="5"/>
  <c r="P1069" i="5" s="1"/>
  <c r="P2222" i="5"/>
  <c r="K2222" i="5"/>
  <c r="K2062" i="5"/>
  <c r="P1419" i="5"/>
  <c r="K1419" i="5"/>
  <c r="K1787" i="5"/>
  <c r="P1787" i="5"/>
  <c r="K1987" i="5"/>
  <c r="P1987" i="5"/>
  <c r="K1219" i="5"/>
  <c r="P879" i="5"/>
  <c r="K879" i="5"/>
  <c r="K161" i="5"/>
  <c r="P161" i="5"/>
  <c r="P2421" i="5"/>
  <c r="P2212" i="5"/>
  <c r="K2212" i="5"/>
  <c r="K2137" i="5"/>
  <c r="P2137" i="5"/>
  <c r="P1129" i="5"/>
  <c r="K1129" i="5"/>
  <c r="P1638" i="5"/>
  <c r="K1638" i="5"/>
  <c r="K2087" i="5"/>
  <c r="P2087" i="5"/>
  <c r="K2740" i="5"/>
  <c r="P2740" i="5"/>
  <c r="P2521" i="5"/>
  <c r="P1279" i="5"/>
  <c r="K1279" i="5"/>
  <c r="P460" i="5"/>
  <c r="K460" i="5"/>
  <c r="I2755" i="5"/>
  <c r="K694" i="5"/>
  <c r="P694" i="5"/>
  <c r="P1862" i="5"/>
  <c r="P1937" i="5"/>
  <c r="K1937" i="5"/>
  <c r="K1588" i="5"/>
  <c r="P1588" i="5"/>
  <c r="K729" i="5"/>
  <c r="P729" i="5"/>
  <c r="P510" i="5"/>
  <c r="K510" i="5"/>
  <c r="K1847" i="5"/>
  <c r="P1847" i="5"/>
  <c r="P1204" i="5"/>
  <c r="K1204" i="5"/>
  <c r="P645" i="5"/>
  <c r="K485" i="5"/>
  <c r="K894" i="5"/>
  <c r="P894" i="5"/>
  <c r="P395" i="5"/>
  <c r="K395" i="5"/>
  <c r="P2012" i="5"/>
  <c r="P1054" i="5"/>
  <c r="K420" i="5"/>
  <c r="P420" i="5"/>
  <c r="P520" i="5"/>
  <c r="K520" i="5"/>
  <c r="K2287" i="5"/>
  <c r="P570" i="5"/>
  <c r="K570" i="5"/>
  <c r="K2865" i="5"/>
  <c r="P2865" i="5"/>
  <c r="I2371" i="5"/>
  <c r="P1294" i="5"/>
  <c r="K669" i="5"/>
  <c r="P669" i="5"/>
  <c r="K2546" i="5"/>
  <c r="P2546" i="5"/>
  <c r="P1947" i="5"/>
  <c r="K1947" i="5"/>
  <c r="K2047" i="5"/>
  <c r="P2047" i="5"/>
  <c r="P1563" i="5"/>
  <c r="K1563" i="5"/>
  <c r="P1538" i="5"/>
  <c r="K1538" i="5"/>
  <c r="K1344" i="5"/>
  <c r="P286" i="5"/>
  <c r="K804" i="5"/>
  <c r="P804" i="5"/>
  <c r="K719" i="5"/>
  <c r="P719" i="5"/>
  <c r="P2481" i="5"/>
  <c r="K2481" i="5"/>
  <c r="K336" i="5"/>
  <c r="P336" i="5"/>
  <c r="P186" i="5"/>
  <c r="K186" i="5"/>
  <c r="K1837" i="5"/>
  <c r="P1837" i="5"/>
  <c r="P1922" i="5"/>
  <c r="K1169" i="5"/>
  <c r="P1319" i="5"/>
  <c r="K1319" i="5"/>
  <c r="P2147" i="5"/>
  <c r="K2147" i="5"/>
  <c r="K2605" i="5"/>
  <c r="AL845" i="1"/>
  <c r="T2700" i="5"/>
  <c r="J2702" i="5" s="1"/>
  <c r="AK225" i="1"/>
  <c r="AK46" i="1"/>
  <c r="AK26" i="1" s="1"/>
  <c r="R37" i="5"/>
  <c r="J38" i="5" s="1"/>
  <c r="AL417" i="1"/>
  <c r="AL258" i="1" s="1"/>
  <c r="T1114" i="5"/>
  <c r="J1116" i="5" s="1"/>
  <c r="GM651" i="1"/>
  <c r="R2257" i="5"/>
  <c r="J2258" i="5" s="1"/>
  <c r="I2262" i="5" s="1"/>
  <c r="GP811" i="1"/>
  <c r="GP725" i="1"/>
  <c r="AE845" i="1"/>
  <c r="AE786" i="1" s="1"/>
  <c r="AQ876" i="1"/>
  <c r="GP740" i="1"/>
  <c r="P1653" i="5"/>
  <c r="K2790" i="5"/>
  <c r="P2790" i="5"/>
  <c r="K2381" i="5"/>
  <c r="P2381" i="5"/>
  <c r="GK824" i="1"/>
  <c r="GP824" i="1" s="1"/>
  <c r="J2773" i="5"/>
  <c r="P1429" i="5"/>
  <c r="K1429" i="5"/>
  <c r="GK221" i="1"/>
  <c r="J639" i="5"/>
  <c r="J453" i="5"/>
  <c r="GK184" i="1"/>
  <c r="P595" i="5"/>
  <c r="K595" i="5"/>
  <c r="P435" i="5"/>
  <c r="I136" i="5"/>
  <c r="GK799" i="1"/>
  <c r="J2648" i="5"/>
  <c r="K1667" i="5"/>
  <c r="P1667" i="5"/>
  <c r="K1463" i="5"/>
  <c r="P1463" i="5"/>
  <c r="K1194" i="5"/>
  <c r="K1031" i="5"/>
  <c r="P1031" i="5"/>
  <c r="I944" i="5"/>
  <c r="P806" i="5"/>
  <c r="K806" i="5"/>
  <c r="K779" i="5"/>
  <c r="P779" i="5"/>
  <c r="K472" i="5"/>
  <c r="P472" i="5"/>
  <c r="R2718" i="5"/>
  <c r="GN813" i="1"/>
  <c r="GM813" i="1"/>
  <c r="K2840" i="5"/>
  <c r="P2840" i="5"/>
  <c r="I2496" i="5"/>
  <c r="J2350" i="5"/>
  <c r="GK704" i="1"/>
  <c r="GM704" i="1" s="1"/>
  <c r="GK483" i="1"/>
  <c r="J1596" i="5"/>
  <c r="K1306" i="5"/>
  <c r="P1306" i="5"/>
  <c r="GK92" i="1"/>
  <c r="J169" i="5"/>
  <c r="GK199" i="1"/>
  <c r="J528" i="5"/>
  <c r="I1179" i="5"/>
  <c r="K829" i="5"/>
  <c r="P829" i="5"/>
  <c r="GK281" i="1"/>
  <c r="J762" i="5"/>
  <c r="I52" i="5"/>
  <c r="R252" i="5"/>
  <c r="J257" i="5" s="1"/>
  <c r="I261" i="5" s="1"/>
  <c r="GM109" i="1"/>
  <c r="GP109" i="1"/>
  <c r="P2644" i="5"/>
  <c r="K2644" i="5"/>
  <c r="K1801" i="5"/>
  <c r="P1801" i="5"/>
  <c r="GK600" i="1"/>
  <c r="J2005" i="5"/>
  <c r="GP500" i="1"/>
  <c r="GK478" i="1"/>
  <c r="J1571" i="5"/>
  <c r="GK393" i="1"/>
  <c r="J1323" i="5"/>
  <c r="GK413" i="1"/>
  <c r="J1423" i="5"/>
  <c r="I869" i="5"/>
  <c r="GK117" i="1"/>
  <c r="J294" i="5"/>
  <c r="GK94" i="1"/>
  <c r="J180" i="5"/>
  <c r="K2556" i="5"/>
  <c r="P2556" i="5"/>
  <c r="I2331" i="5"/>
  <c r="K2072" i="5"/>
  <c r="P2072" i="5"/>
  <c r="GK577" i="1"/>
  <c r="J1891" i="5"/>
  <c r="AZ166" i="1"/>
  <c r="F236" i="1"/>
  <c r="GM632" i="1"/>
  <c r="GP632" i="1"/>
  <c r="GK547" i="1"/>
  <c r="J1741" i="5"/>
  <c r="GK381" i="1"/>
  <c r="GP381" i="1" s="1"/>
  <c r="J1262" i="5"/>
  <c r="K1822" i="5"/>
  <c r="P1822" i="5"/>
  <c r="GK338" i="1"/>
  <c r="J1048" i="5"/>
  <c r="J962" i="5"/>
  <c r="GK321" i="1"/>
  <c r="J1475" i="5"/>
  <c r="P620" i="5"/>
  <c r="K620" i="5"/>
  <c r="GK176" i="1"/>
  <c r="J414" i="5"/>
  <c r="GK809" i="1"/>
  <c r="J2698" i="5"/>
  <c r="J2569" i="5"/>
  <c r="GK505" i="1"/>
  <c r="J1707" i="5"/>
  <c r="I1737" i="5"/>
  <c r="K1717" i="5"/>
  <c r="P1717" i="5"/>
  <c r="P1156" i="5"/>
  <c r="K1156" i="5"/>
  <c r="GN223" i="1"/>
  <c r="J817" i="5"/>
  <c r="I819" i="5" s="1"/>
  <c r="GP172" i="1"/>
  <c r="K240" i="5"/>
  <c r="P240" i="5"/>
  <c r="K188" i="5"/>
  <c r="P188" i="5"/>
  <c r="I151" i="5"/>
  <c r="GK107" i="1"/>
  <c r="J244" i="5"/>
  <c r="GP704" i="1"/>
  <c r="J2364" i="5"/>
  <c r="GK707" i="1"/>
  <c r="I2680" i="5"/>
  <c r="J2339" i="5"/>
  <c r="GK702" i="1"/>
  <c r="K2815" i="5"/>
  <c r="P2815" i="5"/>
  <c r="K2172" i="5"/>
  <c r="P2172" i="5"/>
  <c r="R1539" i="5"/>
  <c r="GM471" i="1"/>
  <c r="GP471" i="1"/>
  <c r="I1812" i="5"/>
  <c r="GK311" i="1"/>
  <c r="J912" i="5"/>
  <c r="J564" i="5"/>
  <c r="GK206" i="1"/>
  <c r="GK296" i="1"/>
  <c r="GP296" i="1" s="1"/>
  <c r="J837" i="5"/>
  <c r="I954" i="5"/>
  <c r="J383" i="5"/>
  <c r="I385" i="5" s="1"/>
  <c r="GK829" i="1"/>
  <c r="J2798" i="5"/>
  <c r="I1997" i="5"/>
  <c r="GK463" i="1"/>
  <c r="GM463" i="1" s="1"/>
  <c r="J1496" i="5"/>
  <c r="P1592" i="5"/>
  <c r="K1592" i="5"/>
  <c r="K1381" i="5"/>
  <c r="P1381" i="5"/>
  <c r="P1467" i="5"/>
  <c r="K1467" i="5"/>
  <c r="P288" i="5"/>
  <c r="K288" i="5"/>
  <c r="K106" i="5"/>
  <c r="P106" i="5"/>
  <c r="GM387" i="1"/>
  <c r="GM35" i="1"/>
  <c r="AL46" i="1"/>
  <c r="Y46" i="1" s="1"/>
  <c r="T37" i="5"/>
  <c r="J39" i="5" s="1"/>
  <c r="GM499" i="1"/>
  <c r="R1673" i="5"/>
  <c r="J1674" i="5" s="1"/>
  <c r="AK417" i="1"/>
  <c r="X417" i="1" s="1"/>
  <c r="R1114" i="5"/>
  <c r="J1115" i="5" s="1"/>
  <c r="P2690" i="5"/>
  <c r="K2690" i="5"/>
  <c r="J2575" i="5"/>
  <c r="GK749" i="1"/>
  <c r="GM749" i="1" s="1"/>
  <c r="GK650" i="1"/>
  <c r="J2255" i="5"/>
  <c r="K2272" i="5"/>
  <c r="P2272" i="5"/>
  <c r="K2097" i="5"/>
  <c r="P2097" i="5"/>
  <c r="GK590" i="1"/>
  <c r="J1955" i="5"/>
  <c r="K1079" i="5"/>
  <c r="P1079" i="5"/>
  <c r="J937" i="5"/>
  <c r="GK316" i="1"/>
  <c r="GK303" i="1"/>
  <c r="J873" i="5"/>
  <c r="R264" i="5"/>
  <c r="GN111" i="1"/>
  <c r="GM111" i="1"/>
  <c r="J155" i="5"/>
  <c r="GK89" i="1"/>
  <c r="I67" i="5"/>
  <c r="K2792" i="5"/>
  <c r="P2792" i="5"/>
  <c r="GK640" i="1"/>
  <c r="J2205" i="5"/>
  <c r="I1962" i="5"/>
  <c r="K2199" i="5"/>
  <c r="P2199" i="5"/>
  <c r="J2375" i="5"/>
  <c r="GK709" i="1"/>
  <c r="I2581" i="5"/>
  <c r="J2191" i="5"/>
  <c r="GK637" i="1"/>
  <c r="K1772" i="5"/>
  <c r="P1772" i="5"/>
  <c r="R1573" i="5"/>
  <c r="J1574" i="5" s="1"/>
  <c r="GP479" i="1"/>
  <c r="GM479" i="1"/>
  <c r="GK353" i="1"/>
  <c r="J1123" i="5"/>
  <c r="GM296" i="1"/>
  <c r="GP378" i="1"/>
  <c r="GM378" i="1"/>
  <c r="I351" i="5"/>
  <c r="R312" i="5"/>
  <c r="GM120" i="1"/>
  <c r="GP120" i="1"/>
  <c r="J973" i="5"/>
  <c r="GK323" i="1"/>
  <c r="K102" i="5"/>
  <c r="P102" i="5"/>
  <c r="GK806" i="1"/>
  <c r="J2684" i="5"/>
  <c r="GK796" i="1"/>
  <c r="J2634" i="5"/>
  <c r="GK737" i="1"/>
  <c r="J2514" i="5"/>
  <c r="K1899" i="5"/>
  <c r="P1899" i="5"/>
  <c r="I1887" i="5"/>
  <c r="P1642" i="5"/>
  <c r="K1642" i="5"/>
  <c r="P1665" i="5"/>
  <c r="K1665" i="5"/>
  <c r="P1144" i="5"/>
  <c r="I1094" i="5"/>
  <c r="I610" i="5"/>
  <c r="R2756" i="5"/>
  <c r="J2761" i="5" s="1"/>
  <c r="I2765" i="5" s="1"/>
  <c r="GM821" i="1"/>
  <c r="GP821" i="1"/>
  <c r="GP822" i="1"/>
  <c r="I2715" i="5"/>
  <c r="J2314" i="5"/>
  <c r="GK697" i="1"/>
  <c r="P2456" i="5"/>
  <c r="K1872" i="5"/>
  <c r="P1872" i="5"/>
  <c r="GM572" i="1"/>
  <c r="GP572" i="1"/>
  <c r="J1367" i="5"/>
  <c r="I1369" i="5" s="1"/>
  <c r="I969" i="5"/>
  <c r="GP379" i="1"/>
  <c r="P211" i="5"/>
  <c r="K211" i="5"/>
  <c r="K361" i="5"/>
  <c r="J583" i="5"/>
  <c r="I585" i="5" s="1"/>
  <c r="GK37" i="1"/>
  <c r="J71" i="5"/>
  <c r="I2855" i="5"/>
  <c r="P2299" i="5"/>
  <c r="K2299" i="5"/>
  <c r="GK747" i="1"/>
  <c r="J2564" i="5"/>
  <c r="K2383" i="5"/>
  <c r="P2383" i="5"/>
  <c r="P2099" i="5"/>
  <c r="K2099" i="5"/>
  <c r="P2201" i="5"/>
  <c r="K2201" i="5"/>
  <c r="I1912" i="5"/>
  <c r="GK495" i="1"/>
  <c r="J1657" i="5"/>
  <c r="GM345" i="1"/>
  <c r="I794" i="5"/>
  <c r="I560" i="5"/>
  <c r="GK291" i="1"/>
  <c r="J812" i="5"/>
  <c r="GM791" i="1"/>
  <c r="GM812" i="1"/>
  <c r="GP812" i="1"/>
  <c r="J2450" i="5"/>
  <c r="GK724" i="1"/>
  <c r="GM724" i="1" s="1"/>
  <c r="GM585" i="1"/>
  <c r="GP585" i="1"/>
  <c r="K754" i="5"/>
  <c r="P754" i="5"/>
  <c r="R216" i="5"/>
  <c r="J222" i="5" s="1"/>
  <c r="I226" i="5" s="1"/>
  <c r="GM102" i="1"/>
  <c r="GP102" i="1"/>
  <c r="J378" i="5"/>
  <c r="GK169" i="1"/>
  <c r="GK119" i="1"/>
  <c r="GP119" i="1" s="1"/>
  <c r="J305" i="5"/>
  <c r="P2742" i="5"/>
  <c r="K2742" i="5"/>
  <c r="GK816" i="1"/>
  <c r="J2734" i="5"/>
  <c r="K1799" i="5"/>
  <c r="P1799" i="5"/>
  <c r="K1901" i="5"/>
  <c r="P1901" i="5"/>
  <c r="GK386" i="1"/>
  <c r="J1287" i="5"/>
  <c r="GK498" i="1"/>
  <c r="J1671" i="5"/>
  <c r="P1283" i="5"/>
  <c r="K1283" i="5"/>
  <c r="P1033" i="5"/>
  <c r="K1033" i="5"/>
  <c r="K981" i="5"/>
  <c r="P981" i="5"/>
  <c r="I301" i="5"/>
  <c r="GP110" i="1"/>
  <c r="GP387" i="1"/>
  <c r="GP282" i="1"/>
  <c r="GP35" i="1"/>
  <c r="GM91" i="1"/>
  <c r="GP108" i="1"/>
  <c r="R246" i="5"/>
  <c r="J247" i="5" s="1"/>
  <c r="I251" i="5" s="1"/>
  <c r="AK845" i="1"/>
  <c r="R2700" i="5"/>
  <c r="J2701" i="5" s="1"/>
  <c r="GM820" i="1"/>
  <c r="AL509" i="1"/>
  <c r="Y509" i="1" s="1"/>
  <c r="T1448" i="5"/>
  <c r="J1450" i="5" s="1"/>
  <c r="AL225" i="1"/>
  <c r="Y225" i="1" s="1"/>
  <c r="T498" i="5"/>
  <c r="GM817" i="1"/>
  <c r="GP748" i="1"/>
  <c r="R2566" i="5"/>
  <c r="J2567" i="5" s="1"/>
  <c r="AK753" i="1"/>
  <c r="R2466" i="5"/>
  <c r="J2467" i="5" s="1"/>
  <c r="I2471" i="5" s="1"/>
  <c r="GK480" i="1"/>
  <c r="J1582" i="5"/>
  <c r="I1503" i="5"/>
  <c r="K1926" i="5"/>
  <c r="P1926" i="5"/>
  <c r="J1675" i="5"/>
  <c r="GK318" i="1"/>
  <c r="J948" i="5"/>
  <c r="GK214" i="1"/>
  <c r="J603" i="5"/>
  <c r="GK273" i="1"/>
  <c r="J723" i="5"/>
  <c r="GK127" i="1"/>
  <c r="J344" i="5"/>
  <c r="K2301" i="5"/>
  <c r="P2301" i="5"/>
  <c r="GK647" i="1"/>
  <c r="J2241" i="5"/>
  <c r="GK567" i="1"/>
  <c r="J1841" i="5"/>
  <c r="K1154" i="5"/>
  <c r="P1154" i="5"/>
  <c r="K635" i="5"/>
  <c r="K190" i="5"/>
  <c r="P190" i="5"/>
  <c r="GM745" i="1"/>
  <c r="GP745" i="1"/>
  <c r="GK834" i="1"/>
  <c r="J2823" i="5"/>
  <c r="GP724" i="1"/>
  <c r="P2224" i="5"/>
  <c r="K2224" i="5"/>
  <c r="J1791" i="5"/>
  <c r="GK557" i="1"/>
  <c r="J1575" i="5"/>
  <c r="J2414" i="5"/>
  <c r="GK717" i="1"/>
  <c r="GK465" i="1"/>
  <c r="J1507" i="5"/>
  <c r="GK331" i="1"/>
  <c r="J1012" i="5"/>
  <c r="I769" i="5"/>
  <c r="I311" i="5"/>
  <c r="I470" i="5"/>
  <c r="I92" i="5"/>
  <c r="K2585" i="5"/>
  <c r="P2585" i="5"/>
  <c r="I1797" i="5"/>
  <c r="K1999" i="5"/>
  <c r="P1999" i="5"/>
  <c r="GK620" i="1"/>
  <c r="J2105" i="5"/>
  <c r="I1029" i="5"/>
  <c r="R2720" i="5"/>
  <c r="J2726" i="5" s="1"/>
  <c r="I2730" i="5" s="1"/>
  <c r="GP814" i="1"/>
  <c r="GM814" i="1"/>
  <c r="R2668" i="5"/>
  <c r="GN803" i="1"/>
  <c r="GM803" i="1"/>
  <c r="I2630" i="5"/>
  <c r="K1663" i="5"/>
  <c r="I2615" i="5"/>
  <c r="GK597" i="1"/>
  <c r="J1991" i="5"/>
  <c r="J1198" i="5"/>
  <c r="GK368" i="1"/>
  <c r="J1632" i="5"/>
  <c r="GK490" i="1"/>
  <c r="GK401" i="1"/>
  <c r="J1362" i="5"/>
  <c r="J1474" i="5"/>
  <c r="I1478" i="5" s="1"/>
  <c r="GM379" i="1"/>
  <c r="P1104" i="5"/>
  <c r="K1104" i="5"/>
  <c r="GK209" i="1"/>
  <c r="J578" i="5"/>
  <c r="GK819" i="1"/>
  <c r="J2748" i="5"/>
  <c r="I2506" i="5"/>
  <c r="GK627" i="1"/>
  <c r="J2141" i="5"/>
  <c r="I1528" i="5"/>
  <c r="J1042" i="5"/>
  <c r="I1044" i="5" s="1"/>
  <c r="P983" i="5"/>
  <c r="K983" i="5"/>
  <c r="GK313" i="1"/>
  <c r="J923" i="5"/>
  <c r="GM286" i="1"/>
  <c r="GK196" i="1"/>
  <c r="J514" i="5"/>
  <c r="K290" i="5"/>
  <c r="P290" i="5"/>
  <c r="I126" i="5"/>
  <c r="J2291" i="5"/>
  <c r="GK657" i="1"/>
  <c r="I2396" i="5"/>
  <c r="GM645" i="1"/>
  <c r="GP645" i="1"/>
  <c r="I1703" i="5"/>
  <c r="I2247" i="5"/>
  <c r="J1389" i="5"/>
  <c r="GM407" i="1"/>
  <c r="GP407" i="1"/>
  <c r="J408" i="5"/>
  <c r="I410" i="5" s="1"/>
  <c r="K1404" i="5"/>
  <c r="P1404" i="5"/>
  <c r="GK266" i="1"/>
  <c r="J687" i="5"/>
  <c r="GK348" i="1"/>
  <c r="J1098" i="5"/>
  <c r="P704" i="5"/>
  <c r="K704" i="5"/>
  <c r="I545" i="5"/>
  <c r="I2346" i="5"/>
  <c r="K2583" i="5"/>
  <c r="P2583" i="5"/>
  <c r="GM551" i="1"/>
  <c r="K2001" i="5"/>
  <c r="P2001" i="5"/>
  <c r="K1492" i="5"/>
  <c r="P1492" i="5"/>
  <c r="K1640" i="5"/>
  <c r="P1640" i="5"/>
  <c r="K1379" i="5"/>
  <c r="P1379" i="5"/>
  <c r="P1567" i="5"/>
  <c r="K1567" i="5"/>
  <c r="P808" i="5"/>
  <c r="K808" i="5"/>
  <c r="K340" i="5"/>
  <c r="P340" i="5"/>
  <c r="P238" i="5"/>
  <c r="K238" i="5"/>
  <c r="K104" i="5"/>
  <c r="P104" i="5"/>
  <c r="GN345" i="1"/>
  <c r="CB417" i="1" s="1"/>
  <c r="GM110" i="1"/>
  <c r="GM502" i="1"/>
  <c r="GM33" i="1"/>
  <c r="AK509" i="1"/>
  <c r="AK450" i="1" s="1"/>
  <c r="R1448" i="5"/>
  <c r="J1449" i="5" s="1"/>
  <c r="I1453" i="5" s="1"/>
  <c r="AL133" i="1"/>
  <c r="AL79" i="1" s="1"/>
  <c r="T196" i="5"/>
  <c r="J198" i="5" s="1"/>
  <c r="I201" i="5" s="1"/>
  <c r="GP474" i="1"/>
  <c r="R1548" i="5"/>
  <c r="J1549" i="5" s="1"/>
  <c r="I1553" i="5" s="1"/>
  <c r="GP739" i="1"/>
  <c r="GM739" i="1"/>
  <c r="GK841" i="1"/>
  <c r="J2859" i="5"/>
  <c r="K2356" i="5"/>
  <c r="P2356" i="5"/>
  <c r="K1747" i="5"/>
  <c r="K1972" i="5"/>
  <c r="P1972" i="5"/>
  <c r="J1273" i="5"/>
  <c r="GK383" i="1"/>
  <c r="GK326" i="1"/>
  <c r="J987" i="5"/>
  <c r="J530" i="5"/>
  <c r="I535" i="5" s="1"/>
  <c r="GP200" i="1"/>
  <c r="GM200" i="1"/>
  <c r="GK341" i="1"/>
  <c r="J1062" i="5"/>
  <c r="GP100" i="1"/>
  <c r="GM100" i="1"/>
  <c r="GK361" i="1"/>
  <c r="J1162" i="5"/>
  <c r="P854" i="5"/>
  <c r="K854" i="5"/>
  <c r="GK351" i="1"/>
  <c r="J1112" i="5"/>
  <c r="GK261" i="1"/>
  <c r="J662" i="5"/>
  <c r="GK734" i="1"/>
  <c r="J2500" i="5"/>
  <c r="GK587" i="1"/>
  <c r="J1941" i="5"/>
  <c r="GK607" i="1"/>
  <c r="J2041" i="5"/>
  <c r="GK560" i="1"/>
  <c r="J1805" i="5"/>
  <c r="K2101" i="5"/>
  <c r="P2101" i="5"/>
  <c r="GK470" i="1"/>
  <c r="J1532" i="5"/>
  <c r="GK343" i="1"/>
  <c r="J1073" i="5"/>
  <c r="GK298" i="1"/>
  <c r="GP298" i="1" s="1"/>
  <c r="J848" i="5"/>
  <c r="GK189" i="1"/>
  <c r="J478" i="5"/>
  <c r="J2155" i="5"/>
  <c r="GK630" i="1"/>
  <c r="K236" i="5"/>
  <c r="P236" i="5"/>
  <c r="K2022" i="5"/>
  <c r="P2022" i="5"/>
  <c r="P1329" i="5"/>
  <c r="P979" i="5"/>
  <c r="K979" i="5"/>
  <c r="GM381" i="1"/>
  <c r="GK288" i="1"/>
  <c r="J798" i="5"/>
  <c r="P1304" i="5"/>
  <c r="K1304" i="5"/>
  <c r="GK171" i="1"/>
  <c r="J389" i="5"/>
  <c r="P1354" i="5"/>
  <c r="K1354" i="5"/>
  <c r="GK333" i="1"/>
  <c r="J1023" i="5"/>
  <c r="GK836" i="1"/>
  <c r="J2834" i="5"/>
  <c r="GK458" i="1"/>
  <c r="J1471" i="5"/>
  <c r="I1628" i="5"/>
  <c r="P1281" i="5"/>
  <c r="K1281" i="5"/>
  <c r="P1244" i="5"/>
  <c r="K1244" i="5"/>
  <c r="GM204" i="1"/>
  <c r="GK124" i="1"/>
  <c r="J330" i="5"/>
  <c r="GM824" i="1"/>
  <c r="K2406" i="5"/>
  <c r="P2406" i="5"/>
  <c r="K1229" i="5"/>
  <c r="P1229" i="5"/>
  <c r="J1267" i="5"/>
  <c r="I1269" i="5" s="1"/>
  <c r="GM119" i="1"/>
  <c r="I1004" i="5"/>
  <c r="GK211" i="1"/>
  <c r="J589" i="5"/>
  <c r="K929" i="5"/>
  <c r="P929" i="5"/>
  <c r="GM179" i="1"/>
  <c r="K2694" i="5"/>
  <c r="P2694" i="5"/>
  <c r="P2385" i="5"/>
  <c r="K2385" i="5"/>
  <c r="I1762" i="5"/>
  <c r="I2197" i="5"/>
  <c r="GP493" i="1"/>
  <c r="GK406" i="1"/>
  <c r="J1387" i="5"/>
  <c r="GK373" i="1"/>
  <c r="J1223" i="5"/>
  <c r="GK336" i="1"/>
  <c r="J1037" i="5"/>
  <c r="P474" i="5"/>
  <c r="K474" i="5"/>
  <c r="K338" i="5"/>
  <c r="P338" i="5"/>
  <c r="GK114" i="1"/>
  <c r="J280" i="5"/>
  <c r="GK97" i="1"/>
  <c r="GP97" i="1" s="1"/>
  <c r="J194" i="5"/>
  <c r="J2550" i="5"/>
  <c r="GK744" i="1"/>
  <c r="P2122" i="5"/>
  <c r="K2122" i="5"/>
  <c r="GK550" i="1"/>
  <c r="J1755" i="5"/>
  <c r="J1237" i="5"/>
  <c r="GK376" i="1"/>
  <c r="GP612" i="1"/>
  <c r="GM612" i="1"/>
  <c r="I1513" i="5"/>
  <c r="K2431" i="5"/>
  <c r="GK388" i="1"/>
  <c r="J1298" i="5"/>
  <c r="I1688" i="5"/>
  <c r="P1254" i="5"/>
  <c r="K1254" i="5"/>
  <c r="J917" i="5"/>
  <c r="I919" i="5" s="1"/>
  <c r="GK174" i="1"/>
  <c r="J403" i="5"/>
  <c r="J842" i="5"/>
  <c r="I844" i="5" s="1"/>
  <c r="GN91" i="1"/>
  <c r="CB133" i="1" s="1"/>
  <c r="J2803" i="5"/>
  <c r="I2805" i="5" s="1"/>
  <c r="P1383" i="5"/>
  <c r="K1383" i="5"/>
  <c r="I2187" i="5"/>
  <c r="I1897" i="5"/>
  <c r="GK580" i="1"/>
  <c r="J1905" i="5"/>
  <c r="GP337" i="1"/>
  <c r="P1008" i="5"/>
  <c r="K1008" i="5"/>
  <c r="P904" i="5"/>
  <c r="K904" i="5"/>
  <c r="I276" i="5"/>
  <c r="GK104" i="1"/>
  <c r="J230" i="5"/>
  <c r="GP502" i="1"/>
  <c r="GP33" i="1"/>
  <c r="AL786" i="1"/>
  <c r="Y845" i="1"/>
  <c r="X509" i="1"/>
  <c r="Y133" i="1"/>
  <c r="X46" i="1"/>
  <c r="Y417" i="1"/>
  <c r="AQ22" i="1"/>
  <c r="F886" i="1"/>
  <c r="AQ907" i="1"/>
  <c r="AL26" i="1"/>
  <c r="AK258" i="1"/>
  <c r="AK786" i="1"/>
  <c r="X845" i="1"/>
  <c r="AL450" i="1"/>
  <c r="AL166" i="1"/>
  <c r="AK694" i="1"/>
  <c r="X753" i="1"/>
  <c r="GM810" i="1"/>
  <c r="GP810" i="1"/>
  <c r="AC694" i="1"/>
  <c r="CE753" i="1"/>
  <c r="P753" i="1"/>
  <c r="CF753" i="1"/>
  <c r="CH753" i="1"/>
  <c r="AE450" i="1"/>
  <c r="R509" i="1"/>
  <c r="AF258" i="1"/>
  <c r="S417" i="1"/>
  <c r="V166" i="1"/>
  <c r="F248" i="1"/>
  <c r="AK166" i="1"/>
  <c r="X225" i="1"/>
  <c r="AE26" i="1"/>
  <c r="R46" i="1"/>
  <c r="AF26" i="1"/>
  <c r="S46" i="1"/>
  <c r="V258" i="1"/>
  <c r="F440" i="1"/>
  <c r="AL542" i="1"/>
  <c r="Y661" i="1"/>
  <c r="AP258" i="1"/>
  <c r="F426" i="1"/>
  <c r="S509" i="1"/>
  <c r="AF450" i="1"/>
  <c r="BA166" i="1"/>
  <c r="F245" i="1"/>
  <c r="CG79" i="1"/>
  <c r="AX133" i="1"/>
  <c r="GP545" i="1"/>
  <c r="GM545" i="1"/>
  <c r="AB661" i="1"/>
  <c r="AD450" i="1"/>
  <c r="Q509" i="1"/>
  <c r="GP469" i="1"/>
  <c r="GM469" i="1"/>
  <c r="AG258" i="1"/>
  <c r="T417" i="1"/>
  <c r="T876" i="1" s="1"/>
  <c r="GM192" i="1"/>
  <c r="GP192" i="1"/>
  <c r="AF166" i="1"/>
  <c r="S225" i="1"/>
  <c r="GP84" i="1"/>
  <c r="GM84" i="1"/>
  <c r="AE79" i="1"/>
  <c r="R133" i="1"/>
  <c r="GM82" i="1"/>
  <c r="GP30" i="1"/>
  <c r="GM30" i="1"/>
  <c r="AB46" i="1"/>
  <c r="GP700" i="1"/>
  <c r="GM700" i="1"/>
  <c r="GP651" i="1"/>
  <c r="AP450" i="1"/>
  <c r="F518" i="1"/>
  <c r="AT450" i="1"/>
  <c r="F527" i="1"/>
  <c r="AX166" i="1"/>
  <c r="F232" i="1"/>
  <c r="GM108" i="1"/>
  <c r="T26" i="1"/>
  <c r="F67" i="1"/>
  <c r="F869" i="1"/>
  <c r="W786" i="1"/>
  <c r="F867" i="1"/>
  <c r="U786" i="1"/>
  <c r="GM748" i="1"/>
  <c r="U258" i="1"/>
  <c r="F439" i="1"/>
  <c r="GP287" i="1"/>
  <c r="F531" i="1"/>
  <c r="U450" i="1"/>
  <c r="W694" i="1"/>
  <c r="F777" i="1"/>
  <c r="W258" i="1"/>
  <c r="F441" i="1"/>
  <c r="GP31" i="1"/>
  <c r="AP694" i="1"/>
  <c r="F762" i="1"/>
  <c r="GP797" i="1"/>
  <c r="GM797" i="1"/>
  <c r="AK542" i="1"/>
  <c r="X661" i="1"/>
  <c r="AE542" i="1"/>
  <c r="R661" i="1"/>
  <c r="GP506" i="1"/>
  <c r="GM506" i="1"/>
  <c r="AC450" i="1"/>
  <c r="CE509" i="1"/>
  <c r="CF509" i="1"/>
  <c r="CH509" i="1"/>
  <c r="P509" i="1"/>
  <c r="GP352" i="1"/>
  <c r="GM352" i="1"/>
  <c r="AK133" i="1"/>
  <c r="U79" i="1"/>
  <c r="F155" i="1"/>
  <c r="AZ26" i="1"/>
  <c r="F57" i="1"/>
  <c r="GP591" i="1"/>
  <c r="GM591" i="1"/>
  <c r="CB661" i="1"/>
  <c r="BA258" i="1"/>
  <c r="F437" i="1"/>
  <c r="AB417" i="1"/>
  <c r="AC166" i="1"/>
  <c r="P225" i="1"/>
  <c r="CF225" i="1"/>
  <c r="CH225" i="1"/>
  <c r="CE225" i="1"/>
  <c r="GM98" i="1"/>
  <c r="GP98" i="1"/>
  <c r="Q79" i="1"/>
  <c r="F145" i="1"/>
  <c r="AX694" i="1"/>
  <c r="F760" i="1"/>
  <c r="AD258" i="1"/>
  <c r="Q417" i="1"/>
  <c r="AX26" i="1"/>
  <c r="F53" i="1"/>
  <c r="BC22" i="1"/>
  <c r="F892" i="1"/>
  <c r="BC907" i="1"/>
  <c r="GN818" i="1"/>
  <c r="CB845" i="1" s="1"/>
  <c r="GM818" i="1"/>
  <c r="GP807" i="1"/>
  <c r="GM807" i="1"/>
  <c r="CG542" i="1"/>
  <c r="AX661" i="1"/>
  <c r="AZ661" i="1"/>
  <c r="CI542" i="1"/>
  <c r="AQ450" i="1"/>
  <c r="F519" i="1"/>
  <c r="CB509" i="1"/>
  <c r="CI450" i="1"/>
  <c r="AZ509" i="1"/>
  <c r="GM474" i="1"/>
  <c r="AC258" i="1"/>
  <c r="CH417" i="1"/>
  <c r="CF417" i="1"/>
  <c r="P417" i="1"/>
  <c r="CE417" i="1"/>
  <c r="U166" i="1"/>
  <c r="F247" i="1"/>
  <c r="U694" i="1"/>
  <c r="F775" i="1"/>
  <c r="W79" i="1"/>
  <c r="F157" i="1"/>
  <c r="GM31" i="1"/>
  <c r="AD786" i="1"/>
  <c r="Q845" i="1"/>
  <c r="V786" i="1"/>
  <c r="F868" i="1"/>
  <c r="CI694" i="1"/>
  <c r="AZ753" i="1"/>
  <c r="F776" i="1"/>
  <c r="V694" i="1"/>
  <c r="GP454" i="1"/>
  <c r="GM454" i="1"/>
  <c r="AB509" i="1"/>
  <c r="W509" i="1"/>
  <c r="AJ450" i="1"/>
  <c r="AE258" i="1"/>
  <c r="R417" i="1"/>
  <c r="GM193" i="1"/>
  <c r="GN193" i="1"/>
  <c r="AC79" i="1"/>
  <c r="CH133" i="1"/>
  <c r="CE133" i="1"/>
  <c r="CF133" i="1"/>
  <c r="P133" i="1"/>
  <c r="AT22" i="1"/>
  <c r="F894" i="1"/>
  <c r="AT907" i="1"/>
  <c r="BB22" i="1"/>
  <c r="F889" i="1"/>
  <c r="BB907" i="1"/>
  <c r="CB753" i="1"/>
  <c r="GP789" i="1"/>
  <c r="GM789" i="1"/>
  <c r="AB845" i="1"/>
  <c r="GP181" i="1"/>
  <c r="GM181" i="1"/>
  <c r="BA79" i="1"/>
  <c r="F153" i="1"/>
  <c r="GP94" i="1"/>
  <c r="GM94" i="1"/>
  <c r="Y753" i="1"/>
  <c r="AL694" i="1"/>
  <c r="AE694" i="1"/>
  <c r="R753" i="1"/>
  <c r="GP571" i="1"/>
  <c r="GM571" i="1"/>
  <c r="AD166" i="1"/>
  <c r="Q225" i="1"/>
  <c r="T166" i="1"/>
  <c r="F246" i="1"/>
  <c r="BA26" i="1"/>
  <c r="F66" i="1"/>
  <c r="BA876" i="1"/>
  <c r="AB133" i="1"/>
  <c r="AX786" i="1"/>
  <c r="F852" i="1"/>
  <c r="AT694" i="1"/>
  <c r="F771" i="1"/>
  <c r="F671" i="1"/>
  <c r="AQ542" i="1"/>
  <c r="BA542" i="1"/>
  <c r="F681" i="1"/>
  <c r="V542" i="1"/>
  <c r="F684" i="1"/>
  <c r="Q694" i="1"/>
  <c r="F765" i="1"/>
  <c r="T450" i="1"/>
  <c r="F530" i="1"/>
  <c r="GP288" i="1"/>
  <c r="GM288" i="1"/>
  <c r="AQ79" i="1"/>
  <c r="F143" i="1"/>
  <c r="F68" i="1"/>
  <c r="U26" i="1"/>
  <c r="U876" i="1"/>
  <c r="GP499" i="1"/>
  <c r="S786" i="1"/>
  <c r="F860" i="1"/>
  <c r="W542" i="1"/>
  <c r="F685" i="1"/>
  <c r="BA450" i="1"/>
  <c r="F529" i="1"/>
  <c r="BA694" i="1"/>
  <c r="F773" i="1"/>
  <c r="U542" i="1"/>
  <c r="F683" i="1"/>
  <c r="T79" i="1"/>
  <c r="F154" i="1"/>
  <c r="AF694" i="1"/>
  <c r="S753" i="1"/>
  <c r="GP697" i="1"/>
  <c r="GM697" i="1"/>
  <c r="AB753" i="1"/>
  <c r="CG258" i="1"/>
  <c r="AX417" i="1"/>
  <c r="AB166" i="1"/>
  <c r="O225" i="1"/>
  <c r="GP118" i="1"/>
  <c r="GM118" i="1"/>
  <c r="CI79" i="1"/>
  <c r="AZ133" i="1"/>
  <c r="V26" i="1"/>
  <c r="F69" i="1"/>
  <c r="V876" i="1"/>
  <c r="W26" i="1"/>
  <c r="F70" i="1"/>
  <c r="W876" i="1"/>
  <c r="AD26" i="1"/>
  <c r="Q46" i="1"/>
  <c r="AO22" i="1"/>
  <c r="AO907" i="1"/>
  <c r="F880" i="1"/>
  <c r="GP728" i="1"/>
  <c r="GM728" i="1"/>
  <c r="CH845" i="1"/>
  <c r="CE845" i="1"/>
  <c r="AC786" i="1"/>
  <c r="P845" i="1"/>
  <c r="CF845" i="1"/>
  <c r="CE661" i="1"/>
  <c r="AC542" i="1"/>
  <c r="P661" i="1"/>
  <c r="CF661" i="1"/>
  <c r="CH661" i="1"/>
  <c r="CG450" i="1"/>
  <c r="AX509" i="1"/>
  <c r="V450" i="1"/>
  <c r="F532" i="1"/>
  <c r="CI258" i="1"/>
  <c r="AZ417" i="1"/>
  <c r="AT258" i="1"/>
  <c r="F435" i="1"/>
  <c r="W166" i="1"/>
  <c r="F249" i="1"/>
  <c r="AF79" i="1"/>
  <c r="S133" i="1"/>
  <c r="GP816" i="1"/>
  <c r="GM816" i="1"/>
  <c r="F679" i="1"/>
  <c r="AT542" i="1"/>
  <c r="AD542" i="1"/>
  <c r="Q661" i="1"/>
  <c r="AE166" i="1"/>
  <c r="R225" i="1"/>
  <c r="GP124" i="1"/>
  <c r="GM124" i="1"/>
  <c r="GM97" i="1"/>
  <c r="CB46" i="1"/>
  <c r="AC26" i="1"/>
  <c r="CE46" i="1"/>
  <c r="CF46" i="1"/>
  <c r="P46" i="1"/>
  <c r="CH46" i="1"/>
  <c r="T786" i="1"/>
  <c r="F866" i="1"/>
  <c r="AZ786" i="1"/>
  <c r="F856" i="1"/>
  <c r="T694" i="1"/>
  <c r="F774" i="1"/>
  <c r="R845" i="1"/>
  <c r="AP542" i="1"/>
  <c r="F670" i="1"/>
  <c r="F676" i="1"/>
  <c r="S542" i="1"/>
  <c r="AQ258" i="1"/>
  <c r="F427" i="1"/>
  <c r="V79" i="1"/>
  <c r="F156" i="1"/>
  <c r="AP876" i="1"/>
  <c r="T542" i="1"/>
  <c r="F682" i="1"/>
  <c r="F865" i="1"/>
  <c r="BA786" i="1"/>
  <c r="I2571" i="5" l="1"/>
  <c r="K2162" i="5"/>
  <c r="K2665" i="5"/>
  <c r="K2321" i="5"/>
  <c r="P1713" i="5"/>
  <c r="K495" i="5"/>
  <c r="P2297" i="5"/>
  <c r="K2446" i="5"/>
  <c r="P2446" i="5"/>
  <c r="P994" i="5"/>
  <c r="K994" i="5"/>
  <c r="I1119" i="5"/>
  <c r="K2655" i="5"/>
  <c r="P1613" i="5"/>
  <c r="K2112" i="5"/>
  <c r="P2531" i="5"/>
  <c r="P77" i="5"/>
  <c r="K1069" i="5"/>
  <c r="P2830" i="5"/>
  <c r="P2237" i="5"/>
  <c r="P2037" i="5"/>
  <c r="P1019" i="5"/>
  <c r="K1019" i="5"/>
  <c r="P2640" i="5"/>
  <c r="P326" i="5"/>
  <c r="K326" i="5"/>
  <c r="I1394" i="5"/>
  <c r="P1394" i="5" s="1"/>
  <c r="P176" i="5"/>
  <c r="K176" i="5"/>
  <c r="AX876" i="1"/>
  <c r="I2705" i="5"/>
  <c r="K2705" i="5" s="1"/>
  <c r="I1578" i="5"/>
  <c r="P1578" i="5" s="1"/>
  <c r="P1603" i="5"/>
  <c r="K1603" i="5"/>
  <c r="I1678" i="5"/>
  <c r="P1678" i="5" s="1"/>
  <c r="GP749" i="1"/>
  <c r="P919" i="5"/>
  <c r="K919" i="5"/>
  <c r="P1553" i="5"/>
  <c r="K1553" i="5"/>
  <c r="K2571" i="5"/>
  <c r="P2571" i="5"/>
  <c r="P2705" i="5"/>
  <c r="K385" i="5"/>
  <c r="P385" i="5"/>
  <c r="P2262" i="5"/>
  <c r="K2262" i="5"/>
  <c r="P844" i="5"/>
  <c r="K844" i="5"/>
  <c r="K2730" i="5"/>
  <c r="P2730" i="5"/>
  <c r="P201" i="5"/>
  <c r="K201" i="5"/>
  <c r="K2471" i="5"/>
  <c r="P2471" i="5"/>
  <c r="K251" i="5"/>
  <c r="P251" i="5"/>
  <c r="P2765" i="5"/>
  <c r="K2765" i="5"/>
  <c r="K1578" i="5"/>
  <c r="K819" i="5"/>
  <c r="P819" i="5"/>
  <c r="P535" i="5"/>
  <c r="K535" i="5"/>
  <c r="K1044" i="5"/>
  <c r="P1044" i="5"/>
  <c r="P1478" i="5"/>
  <c r="K1478" i="5"/>
  <c r="K1119" i="5"/>
  <c r="P1119" i="5"/>
  <c r="K2187" i="5"/>
  <c r="P2187" i="5"/>
  <c r="K1513" i="5"/>
  <c r="P1513" i="5"/>
  <c r="GM336" i="1"/>
  <c r="GP336" i="1"/>
  <c r="GP406" i="1"/>
  <c r="GM406" i="1"/>
  <c r="GP211" i="1"/>
  <c r="GM211" i="1"/>
  <c r="P1269" i="5"/>
  <c r="K1269" i="5"/>
  <c r="GM630" i="1"/>
  <c r="GP630" i="1"/>
  <c r="K585" i="5"/>
  <c r="P585" i="5"/>
  <c r="GM343" i="1"/>
  <c r="GP343" i="1"/>
  <c r="GP607" i="1"/>
  <c r="GM607" i="1"/>
  <c r="GM734" i="1"/>
  <c r="GP734" i="1"/>
  <c r="GP261" i="1"/>
  <c r="GM261" i="1"/>
  <c r="GP383" i="1"/>
  <c r="GM383" i="1"/>
  <c r="GM841" i="1"/>
  <c r="GP841" i="1"/>
  <c r="P226" i="5"/>
  <c r="K226" i="5"/>
  <c r="GP348" i="1"/>
  <c r="GM348" i="1"/>
  <c r="P126" i="5"/>
  <c r="K126" i="5"/>
  <c r="GP196" i="1"/>
  <c r="GM196" i="1"/>
  <c r="GP819" i="1"/>
  <c r="GM819" i="1"/>
  <c r="GM401" i="1"/>
  <c r="GP401" i="1"/>
  <c r="P1797" i="5"/>
  <c r="K1797" i="5"/>
  <c r="K470" i="5"/>
  <c r="P470" i="5"/>
  <c r="GP717" i="1"/>
  <c r="GM717" i="1"/>
  <c r="P2805" i="5"/>
  <c r="K2805" i="5"/>
  <c r="K794" i="5"/>
  <c r="P794" i="5"/>
  <c r="P1912" i="5"/>
  <c r="K1912" i="5"/>
  <c r="GP747" i="1"/>
  <c r="GM747" i="1"/>
  <c r="P2715" i="5"/>
  <c r="K2715" i="5"/>
  <c r="K261" i="5"/>
  <c r="P261" i="5"/>
  <c r="GP709" i="1"/>
  <c r="GM709" i="1"/>
  <c r="GP640" i="1"/>
  <c r="GM640" i="1"/>
  <c r="GP303" i="1"/>
  <c r="GM303" i="1"/>
  <c r="GP650" i="1"/>
  <c r="GM650" i="1"/>
  <c r="K2680" i="5"/>
  <c r="P2680" i="5"/>
  <c r="GP809" i="1"/>
  <c r="GM809" i="1"/>
  <c r="P2331" i="5"/>
  <c r="K2331" i="5"/>
  <c r="P869" i="5"/>
  <c r="K869" i="5"/>
  <c r="GM281" i="1"/>
  <c r="GP281" i="1"/>
  <c r="P2496" i="5"/>
  <c r="K2496" i="5"/>
  <c r="K944" i="5"/>
  <c r="P944" i="5"/>
  <c r="K136" i="5"/>
  <c r="P136" i="5"/>
  <c r="GM221" i="1"/>
  <c r="GP221" i="1"/>
  <c r="GM298" i="1"/>
  <c r="GM104" i="1"/>
  <c r="GP104" i="1"/>
  <c r="GM388" i="1"/>
  <c r="GP388" i="1"/>
  <c r="GM744" i="1"/>
  <c r="GP744" i="1"/>
  <c r="K1004" i="5"/>
  <c r="P1004" i="5"/>
  <c r="P1453" i="5"/>
  <c r="K1453" i="5"/>
  <c r="GM458" i="1"/>
  <c r="GP458" i="1"/>
  <c r="GM333" i="1"/>
  <c r="GP333" i="1"/>
  <c r="GP171" i="1"/>
  <c r="GM171" i="1"/>
  <c r="K410" i="5"/>
  <c r="P410" i="5"/>
  <c r="K2247" i="5"/>
  <c r="P2247" i="5"/>
  <c r="P2396" i="5"/>
  <c r="K2396" i="5"/>
  <c r="GP627" i="1"/>
  <c r="GM627" i="1"/>
  <c r="GP490" i="1"/>
  <c r="GM490" i="1"/>
  <c r="GP620" i="1"/>
  <c r="GM620" i="1"/>
  <c r="GM331" i="1"/>
  <c r="GP331" i="1"/>
  <c r="GP567" i="1"/>
  <c r="GM567" i="1"/>
  <c r="GM127" i="1"/>
  <c r="GP127" i="1"/>
  <c r="GM214" i="1"/>
  <c r="GP214" i="1"/>
  <c r="GM480" i="1"/>
  <c r="GP480" i="1"/>
  <c r="P301" i="5"/>
  <c r="K301" i="5"/>
  <c r="GP498" i="1"/>
  <c r="GM498" i="1"/>
  <c r="GP37" i="1"/>
  <c r="GM37" i="1"/>
  <c r="P969" i="5"/>
  <c r="K969" i="5"/>
  <c r="P610" i="5"/>
  <c r="K610" i="5"/>
  <c r="P1887" i="5"/>
  <c r="K1887" i="5"/>
  <c r="GP737" i="1"/>
  <c r="GM737" i="1"/>
  <c r="GM806" i="1"/>
  <c r="GP806" i="1"/>
  <c r="GM323" i="1"/>
  <c r="GP323" i="1"/>
  <c r="GM316" i="1"/>
  <c r="GP316" i="1"/>
  <c r="GM829" i="1"/>
  <c r="GP829" i="1"/>
  <c r="GP311" i="1"/>
  <c r="GM311" i="1"/>
  <c r="GP707" i="1"/>
  <c r="GM707" i="1"/>
  <c r="GP505" i="1"/>
  <c r="GM505" i="1"/>
  <c r="GM338" i="1"/>
  <c r="GP338" i="1"/>
  <c r="GM577" i="1"/>
  <c r="GP577" i="1"/>
  <c r="GP117" i="1"/>
  <c r="GM117" i="1"/>
  <c r="GP393" i="1"/>
  <c r="GM393" i="1"/>
  <c r="GM199" i="1"/>
  <c r="GP199" i="1"/>
  <c r="GM483" i="1"/>
  <c r="GP483" i="1"/>
  <c r="GP184" i="1"/>
  <c r="GM184" i="1"/>
  <c r="I42" i="5"/>
  <c r="F16" i="2"/>
  <c r="F18" i="2" s="1"/>
  <c r="I17" i="5"/>
  <c r="P276" i="5"/>
  <c r="K276" i="5"/>
  <c r="GP580" i="1"/>
  <c r="GM580" i="1"/>
  <c r="GP550" i="1"/>
  <c r="GM550" i="1"/>
  <c r="GP114" i="1"/>
  <c r="GM114" i="1"/>
  <c r="GP373" i="1"/>
  <c r="GM373" i="1"/>
  <c r="K2197" i="5"/>
  <c r="P2197" i="5"/>
  <c r="GM470" i="1"/>
  <c r="GP470" i="1"/>
  <c r="GP560" i="1"/>
  <c r="GM560" i="1"/>
  <c r="GM587" i="1"/>
  <c r="GP587" i="1"/>
  <c r="GM351" i="1"/>
  <c r="GP351" i="1"/>
  <c r="GP361" i="1"/>
  <c r="GM361" i="1"/>
  <c r="GM341" i="1"/>
  <c r="GP341" i="1"/>
  <c r="K2346" i="5"/>
  <c r="P2346" i="5"/>
  <c r="GM266" i="1"/>
  <c r="GP266" i="1"/>
  <c r="K1703" i="5"/>
  <c r="P1703" i="5"/>
  <c r="GM657" i="1"/>
  <c r="GP657" i="1"/>
  <c r="P2506" i="5"/>
  <c r="K2506" i="5"/>
  <c r="GP209" i="1"/>
  <c r="GM209" i="1"/>
  <c r="GP597" i="1"/>
  <c r="GM597" i="1"/>
  <c r="P2630" i="5"/>
  <c r="K2630" i="5"/>
  <c r="K1029" i="5"/>
  <c r="P1029" i="5"/>
  <c r="P311" i="5"/>
  <c r="K311" i="5"/>
  <c r="GM834" i="1"/>
  <c r="GP834" i="1"/>
  <c r="GM291" i="1"/>
  <c r="GP291" i="1"/>
  <c r="P1369" i="5"/>
  <c r="K1369" i="5"/>
  <c r="P1094" i="5"/>
  <c r="K1094" i="5"/>
  <c r="K351" i="5"/>
  <c r="P351" i="5"/>
  <c r="K1962" i="5"/>
  <c r="P1962" i="5"/>
  <c r="GP89" i="1"/>
  <c r="GM89" i="1"/>
  <c r="GP590" i="1"/>
  <c r="GM590" i="1"/>
  <c r="GP206" i="1"/>
  <c r="GM206" i="1"/>
  <c r="P1812" i="5"/>
  <c r="K1812" i="5"/>
  <c r="GM702" i="1"/>
  <c r="GP702" i="1"/>
  <c r="CD753" i="1" s="1"/>
  <c r="GP107" i="1"/>
  <c r="GM107" i="1"/>
  <c r="GM176" i="1"/>
  <c r="GP176" i="1"/>
  <c r="GP321" i="1"/>
  <c r="GM321" i="1"/>
  <c r="GP600" i="1"/>
  <c r="GM600" i="1"/>
  <c r="P52" i="5"/>
  <c r="K52" i="5"/>
  <c r="GP799" i="1"/>
  <c r="GM799" i="1"/>
  <c r="CB225" i="1"/>
  <c r="AS225" i="1" s="1"/>
  <c r="CD46" i="1"/>
  <c r="P1897" i="5"/>
  <c r="K1897" i="5"/>
  <c r="GP174" i="1"/>
  <c r="GM174" i="1"/>
  <c r="P1688" i="5"/>
  <c r="K1688" i="5"/>
  <c r="GP376" i="1"/>
  <c r="GM376" i="1"/>
  <c r="P1762" i="5"/>
  <c r="K1762" i="5"/>
  <c r="K1628" i="5"/>
  <c r="P1628" i="5"/>
  <c r="GP836" i="1"/>
  <c r="GM836" i="1"/>
  <c r="GM189" i="1"/>
  <c r="GP189" i="1"/>
  <c r="GM326" i="1"/>
  <c r="GP326" i="1"/>
  <c r="K545" i="5"/>
  <c r="P545" i="5"/>
  <c r="GM313" i="1"/>
  <c r="GP313" i="1"/>
  <c r="P1528" i="5"/>
  <c r="K1528" i="5"/>
  <c r="GP368" i="1"/>
  <c r="GM368" i="1"/>
  <c r="P2615" i="5"/>
  <c r="K2615" i="5"/>
  <c r="P92" i="5"/>
  <c r="K92" i="5"/>
  <c r="K769" i="5"/>
  <c r="P769" i="5"/>
  <c r="GP465" i="1"/>
  <c r="GM465" i="1"/>
  <c r="GP557" i="1"/>
  <c r="GM557" i="1"/>
  <c r="GP647" i="1"/>
  <c r="GM647" i="1"/>
  <c r="GP273" i="1"/>
  <c r="GM273" i="1"/>
  <c r="GP318" i="1"/>
  <c r="GM318" i="1"/>
  <c r="K1503" i="5"/>
  <c r="P1503" i="5"/>
  <c r="GP386" i="1"/>
  <c r="GM386" i="1"/>
  <c r="GP169" i="1"/>
  <c r="CD225" i="1" s="1"/>
  <c r="GM169" i="1"/>
  <c r="CA225" i="1" s="1"/>
  <c r="P560" i="5"/>
  <c r="K560" i="5"/>
  <c r="GP495" i="1"/>
  <c r="GM495" i="1"/>
  <c r="P2855" i="5"/>
  <c r="K2855" i="5"/>
  <c r="GP796" i="1"/>
  <c r="GM796" i="1"/>
  <c r="CA845" i="1" s="1"/>
  <c r="GM353" i="1"/>
  <c r="GP353" i="1"/>
  <c r="GP637" i="1"/>
  <c r="GM637" i="1"/>
  <c r="K2581" i="5"/>
  <c r="P2581" i="5"/>
  <c r="P67" i="5"/>
  <c r="K67" i="5"/>
  <c r="P1997" i="5"/>
  <c r="K1997" i="5"/>
  <c r="P954" i="5"/>
  <c r="K954" i="5"/>
  <c r="P151" i="5"/>
  <c r="K151" i="5"/>
  <c r="K1737" i="5"/>
  <c r="P1737" i="5"/>
  <c r="GM547" i="1"/>
  <c r="GP547" i="1"/>
  <c r="CD661" i="1" s="1"/>
  <c r="K2780" i="5"/>
  <c r="P2780" i="5"/>
  <c r="GP413" i="1"/>
  <c r="GM413" i="1"/>
  <c r="GM478" i="1"/>
  <c r="GP478" i="1"/>
  <c r="K1179" i="5"/>
  <c r="P1179" i="5"/>
  <c r="GP92" i="1"/>
  <c r="GM92" i="1"/>
  <c r="CA133" i="1" s="1"/>
  <c r="GP463" i="1"/>
  <c r="K2371" i="5"/>
  <c r="P2371" i="5"/>
  <c r="P2755" i="5"/>
  <c r="K2755" i="5"/>
  <c r="CB786" i="1"/>
  <c r="AS845" i="1"/>
  <c r="AX22" i="1"/>
  <c r="AX907" i="1"/>
  <c r="F883" i="1"/>
  <c r="CB166" i="1"/>
  <c r="AO18" i="1"/>
  <c r="F911" i="1"/>
  <c r="S79" i="1"/>
  <c r="F148" i="1"/>
  <c r="Q26" i="1"/>
  <c r="F58" i="1"/>
  <c r="Q876" i="1"/>
  <c r="AZ79" i="1"/>
  <c r="F144" i="1"/>
  <c r="O166" i="1"/>
  <c r="F227" i="1"/>
  <c r="AB694" i="1"/>
  <c r="O753" i="1"/>
  <c r="BA22" i="1"/>
  <c r="BA907" i="1"/>
  <c r="F896" i="1"/>
  <c r="Y694" i="1"/>
  <c r="F779" i="1"/>
  <c r="CB694" i="1"/>
  <c r="AS753" i="1"/>
  <c r="AT18" i="1"/>
  <c r="F925" i="1"/>
  <c r="CF79" i="1"/>
  <c r="AW133" i="1"/>
  <c r="CF258" i="1"/>
  <c r="AW417" i="1"/>
  <c r="F668" i="1"/>
  <c r="AX542" i="1"/>
  <c r="Q258" i="1"/>
  <c r="F429" i="1"/>
  <c r="CE166" i="1"/>
  <c r="AV225" i="1"/>
  <c r="CB542" i="1"/>
  <c r="AS661" i="1"/>
  <c r="AK79" i="1"/>
  <c r="X133" i="1"/>
  <c r="CE450" i="1"/>
  <c r="AV509" i="1"/>
  <c r="R542" i="1"/>
  <c r="F675" i="1"/>
  <c r="AB26" i="1"/>
  <c r="O46" i="1"/>
  <c r="R79" i="1"/>
  <c r="F147" i="1"/>
  <c r="S166" i="1"/>
  <c r="F240" i="1"/>
  <c r="T258" i="1"/>
  <c r="F438" i="1"/>
  <c r="Q450" i="1"/>
  <c r="F521" i="1"/>
  <c r="R450" i="1"/>
  <c r="F523" i="1"/>
  <c r="P694" i="1"/>
  <c r="F756" i="1"/>
  <c r="Y166" i="1"/>
  <c r="F251" i="1"/>
  <c r="X786" i="1"/>
  <c r="F870" i="1"/>
  <c r="X26" i="1"/>
  <c r="F71" i="1"/>
  <c r="X876" i="1"/>
  <c r="F534" i="1"/>
  <c r="X450" i="1"/>
  <c r="CH26" i="1"/>
  <c r="AY46" i="1"/>
  <c r="CF786" i="1"/>
  <c r="AW845" i="1"/>
  <c r="CF26" i="1"/>
  <c r="AW46" i="1"/>
  <c r="R166" i="1"/>
  <c r="F239" i="1"/>
  <c r="AP22" i="1"/>
  <c r="F885" i="1"/>
  <c r="AP907" i="1"/>
  <c r="CE26" i="1"/>
  <c r="AV46" i="1"/>
  <c r="AY661" i="1"/>
  <c r="CH542" i="1"/>
  <c r="CE542" i="1"/>
  <c r="AV661" i="1"/>
  <c r="CE786" i="1"/>
  <c r="AV845" i="1"/>
  <c r="V22" i="1"/>
  <c r="V907" i="1"/>
  <c r="F899" i="1"/>
  <c r="CA753" i="1"/>
  <c r="Q166" i="1"/>
  <c r="F237" i="1"/>
  <c r="R694" i="1"/>
  <c r="F767" i="1"/>
  <c r="AB786" i="1"/>
  <c r="O845" i="1"/>
  <c r="BB18" i="1"/>
  <c r="F920" i="1"/>
  <c r="CE79" i="1"/>
  <c r="AV133" i="1"/>
  <c r="AZ694" i="1"/>
  <c r="F764" i="1"/>
  <c r="F857" i="1"/>
  <c r="Q786" i="1"/>
  <c r="CH258" i="1"/>
  <c r="AY417" i="1"/>
  <c r="AZ450" i="1"/>
  <c r="F520" i="1"/>
  <c r="CH166" i="1"/>
  <c r="AY225" i="1"/>
  <c r="AB258" i="1"/>
  <c r="O417" i="1"/>
  <c r="P450" i="1"/>
  <c r="F512" i="1"/>
  <c r="CA46" i="1"/>
  <c r="AX79" i="1"/>
  <c r="F140" i="1"/>
  <c r="F687" i="1"/>
  <c r="Y542" i="1"/>
  <c r="S26" i="1"/>
  <c r="F61" i="1"/>
  <c r="S876" i="1"/>
  <c r="X166" i="1"/>
  <c r="F250" i="1"/>
  <c r="CE694" i="1"/>
  <c r="AV753" i="1"/>
  <c r="X694" i="1"/>
  <c r="F778" i="1"/>
  <c r="Y26" i="1"/>
  <c r="F72" i="1"/>
  <c r="Y876" i="1"/>
  <c r="R786" i="1"/>
  <c r="F859" i="1"/>
  <c r="CF542" i="1"/>
  <c r="AW661" i="1"/>
  <c r="CH786" i="1"/>
  <c r="AY845" i="1"/>
  <c r="U22" i="1"/>
  <c r="U907" i="1"/>
  <c r="F898" i="1"/>
  <c r="CH79" i="1"/>
  <c r="AY133" i="1"/>
  <c r="CB258" i="1"/>
  <c r="AS417" i="1"/>
  <c r="W450" i="1"/>
  <c r="F533" i="1"/>
  <c r="CE258" i="1"/>
  <c r="AV417" i="1"/>
  <c r="BC18" i="1"/>
  <c r="F923" i="1"/>
  <c r="CF166" i="1"/>
  <c r="AW225" i="1"/>
  <c r="CH450" i="1"/>
  <c r="AY509" i="1"/>
  <c r="X542" i="1"/>
  <c r="F686" i="1"/>
  <c r="CD26" i="1"/>
  <c r="AU46" i="1"/>
  <c r="AB542" i="1"/>
  <c r="O661" i="1"/>
  <c r="S450" i="1"/>
  <c r="F524" i="1"/>
  <c r="S258" i="1"/>
  <c r="F432" i="1"/>
  <c r="CH694" i="1"/>
  <c r="AY753" i="1"/>
  <c r="Y450" i="1"/>
  <c r="F535" i="1"/>
  <c r="Y258" i="1"/>
  <c r="F443" i="1"/>
  <c r="Y79" i="1"/>
  <c r="F159" i="1"/>
  <c r="F871" i="1"/>
  <c r="Y786" i="1"/>
  <c r="Q542" i="1"/>
  <c r="F673" i="1"/>
  <c r="W22" i="1"/>
  <c r="W907" i="1"/>
  <c r="F900" i="1"/>
  <c r="AX258" i="1"/>
  <c r="F424" i="1"/>
  <c r="P26" i="1"/>
  <c r="F49" i="1"/>
  <c r="P876" i="1"/>
  <c r="CB26" i="1"/>
  <c r="AS46" i="1"/>
  <c r="AZ258" i="1"/>
  <c r="F428" i="1"/>
  <c r="AX450" i="1"/>
  <c r="F516" i="1"/>
  <c r="P542" i="1"/>
  <c r="F664" i="1"/>
  <c r="P786" i="1"/>
  <c r="F848" i="1"/>
  <c r="S694" i="1"/>
  <c r="F768" i="1"/>
  <c r="AB79" i="1"/>
  <c r="O133" i="1"/>
  <c r="CB79" i="1"/>
  <c r="AS133" i="1"/>
  <c r="CD845" i="1"/>
  <c r="P79" i="1"/>
  <c r="F136" i="1"/>
  <c r="R258" i="1"/>
  <c r="F431" i="1"/>
  <c r="O509" i="1"/>
  <c r="AB450" i="1"/>
  <c r="P258" i="1"/>
  <c r="F420" i="1"/>
  <c r="CB450" i="1"/>
  <c r="AS509" i="1"/>
  <c r="AZ542" i="1"/>
  <c r="F672" i="1"/>
  <c r="P166" i="1"/>
  <c r="F228" i="1"/>
  <c r="AZ876" i="1"/>
  <c r="CF450" i="1"/>
  <c r="AW509" i="1"/>
  <c r="T22" i="1"/>
  <c r="F897" i="1"/>
  <c r="T907" i="1"/>
  <c r="CA661" i="1"/>
  <c r="R26" i="1"/>
  <c r="F60" i="1"/>
  <c r="R876" i="1"/>
  <c r="CF694" i="1"/>
  <c r="AW753" i="1"/>
  <c r="X258" i="1"/>
  <c r="F442" i="1"/>
  <c r="AQ18" i="1"/>
  <c r="F917" i="1"/>
  <c r="I2871" i="5" l="1"/>
  <c r="I2303" i="5"/>
  <c r="K1678" i="5"/>
  <c r="K1394" i="5"/>
  <c r="CD694" i="1"/>
  <c r="AU753" i="1"/>
  <c r="CA417" i="1"/>
  <c r="CA258" i="1" s="1"/>
  <c r="CA509" i="1"/>
  <c r="I1435" i="5"/>
  <c r="CD509" i="1"/>
  <c r="CD133" i="1"/>
  <c r="CD79" i="1" s="1"/>
  <c r="CA166" i="1"/>
  <c r="AR225" i="1"/>
  <c r="CD166" i="1"/>
  <c r="AU225" i="1"/>
  <c r="CA450" i="1"/>
  <c r="AR509" i="1"/>
  <c r="AR417" i="1"/>
  <c r="AU133" i="1"/>
  <c r="CD450" i="1"/>
  <c r="AU509" i="1"/>
  <c r="I367" i="5"/>
  <c r="I2587" i="5"/>
  <c r="CD417" i="1"/>
  <c r="I651" i="5"/>
  <c r="G16" i="2"/>
  <c r="G18" i="2" s="1"/>
  <c r="I18" i="5"/>
  <c r="P42" i="5"/>
  <c r="K42" i="5"/>
  <c r="I1719" i="5"/>
  <c r="CA542" i="1"/>
  <c r="AR661" i="1"/>
  <c r="S22" i="1"/>
  <c r="F891" i="1"/>
  <c r="S907" i="1"/>
  <c r="AY166" i="1"/>
  <c r="F233" i="1"/>
  <c r="CA694" i="1"/>
  <c r="AR753" i="1"/>
  <c r="AV786" i="1"/>
  <c r="F850" i="1"/>
  <c r="AP18" i="1"/>
  <c r="F916" i="1"/>
  <c r="AU661" i="1"/>
  <c r="CD542" i="1"/>
  <c r="BA18" i="1"/>
  <c r="F927" i="1"/>
  <c r="Q22" i="1"/>
  <c r="Q907" i="1"/>
  <c r="F888" i="1"/>
  <c r="AX18" i="1"/>
  <c r="F914" i="1"/>
  <c r="AU450" i="1"/>
  <c r="F528" i="1"/>
  <c r="AR450" i="1"/>
  <c r="F536" i="1"/>
  <c r="F862" i="1"/>
  <c r="AS786" i="1"/>
  <c r="CA79" i="1"/>
  <c r="AR133" i="1"/>
  <c r="O450" i="1"/>
  <c r="F511" i="1"/>
  <c r="F135" i="1"/>
  <c r="O79" i="1"/>
  <c r="AS26" i="1"/>
  <c r="F63" i="1"/>
  <c r="AS876" i="1"/>
  <c r="W18" i="1"/>
  <c r="F931" i="1"/>
  <c r="F761" i="1"/>
  <c r="AY694" i="1"/>
  <c r="AU26" i="1"/>
  <c r="F65" i="1"/>
  <c r="AY450" i="1"/>
  <c r="F517" i="1"/>
  <c r="AY79" i="1"/>
  <c r="F141" i="1"/>
  <c r="U18" i="1"/>
  <c r="F929" i="1"/>
  <c r="F853" i="1"/>
  <c r="AY786" i="1"/>
  <c r="AY542" i="1"/>
  <c r="F669" i="1"/>
  <c r="F52" i="1"/>
  <c r="AW26" i="1"/>
  <c r="AW876" i="1"/>
  <c r="AY26" i="1"/>
  <c r="F54" i="1"/>
  <c r="AY876" i="1"/>
  <c r="X22" i="1"/>
  <c r="F901" i="1"/>
  <c r="X907" i="1"/>
  <c r="O26" i="1"/>
  <c r="F48" i="1"/>
  <c r="O876" i="1"/>
  <c r="AV450" i="1"/>
  <c r="F514" i="1"/>
  <c r="AS542" i="1"/>
  <c r="F678" i="1"/>
  <c r="AW258" i="1"/>
  <c r="F423" i="1"/>
  <c r="AS166" i="1"/>
  <c r="F242" i="1"/>
  <c r="AV694" i="1"/>
  <c r="F758" i="1"/>
  <c r="AY258" i="1"/>
  <c r="F425" i="1"/>
  <c r="R22" i="1"/>
  <c r="F890" i="1"/>
  <c r="R907" i="1"/>
  <c r="F515" i="1"/>
  <c r="AW450" i="1"/>
  <c r="T18" i="1"/>
  <c r="F928" i="1"/>
  <c r="CD786" i="1"/>
  <c r="AU845" i="1"/>
  <c r="O258" i="1"/>
  <c r="F419" i="1"/>
  <c r="AV79" i="1"/>
  <c r="F138" i="1"/>
  <c r="O786" i="1"/>
  <c r="F847" i="1"/>
  <c r="V18" i="1"/>
  <c r="F930" i="1"/>
  <c r="AV542" i="1"/>
  <c r="F666" i="1"/>
  <c r="AV26" i="1"/>
  <c r="F51" i="1"/>
  <c r="AV876" i="1"/>
  <c r="O694" i="1"/>
  <c r="F755" i="1"/>
  <c r="AU79" i="1"/>
  <c r="F152" i="1"/>
  <c r="AR258" i="1"/>
  <c r="F444" i="1"/>
  <c r="AU166" i="1"/>
  <c r="F244" i="1"/>
  <c r="AR166" i="1"/>
  <c r="F252" i="1"/>
  <c r="AS450" i="1"/>
  <c r="F526" i="1"/>
  <c r="AW694" i="1"/>
  <c r="F759" i="1"/>
  <c r="AZ22" i="1"/>
  <c r="AZ907" i="1"/>
  <c r="F887" i="1"/>
  <c r="AS79" i="1"/>
  <c r="F150" i="1"/>
  <c r="P22" i="1"/>
  <c r="F879" i="1"/>
  <c r="P907" i="1"/>
  <c r="F663" i="1"/>
  <c r="O542" i="1"/>
  <c r="AW166" i="1"/>
  <c r="F231" i="1"/>
  <c r="AV258" i="1"/>
  <c r="F422" i="1"/>
  <c r="AS258" i="1"/>
  <c r="F434" i="1"/>
  <c r="CA786" i="1"/>
  <c r="AR845" i="1"/>
  <c r="AU694" i="1"/>
  <c r="F772" i="1"/>
  <c r="F667" i="1"/>
  <c r="AW542" i="1"/>
  <c r="Y22" i="1"/>
  <c r="Y907" i="1"/>
  <c r="F902" i="1"/>
  <c r="CA26" i="1"/>
  <c r="AR46" i="1"/>
  <c r="F851" i="1"/>
  <c r="AW786" i="1"/>
  <c r="X79" i="1"/>
  <c r="F158" i="1"/>
  <c r="AV166" i="1"/>
  <c r="F230" i="1"/>
  <c r="AW79" i="1"/>
  <c r="F139" i="1"/>
  <c r="AS694" i="1"/>
  <c r="F770" i="1"/>
  <c r="CD258" i="1" l="1"/>
  <c r="AU417" i="1"/>
  <c r="J16" i="2"/>
  <c r="J18" i="2" s="1"/>
  <c r="I20" i="5"/>
  <c r="I108" i="5"/>
  <c r="AV22" i="1"/>
  <c r="F881" i="1"/>
  <c r="AV907" i="1"/>
  <c r="AY22" i="1"/>
  <c r="F884" i="1"/>
  <c r="AY907" i="1"/>
  <c r="AR786" i="1"/>
  <c r="F872" i="1"/>
  <c r="AZ18" i="1"/>
  <c r="F918" i="1"/>
  <c r="AU786" i="1"/>
  <c r="F864" i="1"/>
  <c r="X18" i="1"/>
  <c r="F932" i="1"/>
  <c r="Q18" i="1"/>
  <c r="F919" i="1"/>
  <c r="Y18" i="1"/>
  <c r="F933" i="1"/>
  <c r="P18" i="1"/>
  <c r="F910" i="1"/>
  <c r="F253" i="1"/>
  <c r="F445" i="1"/>
  <c r="O22" i="1"/>
  <c r="F878" i="1"/>
  <c r="O907" i="1"/>
  <c r="AR79" i="1"/>
  <c r="F160" i="1"/>
  <c r="F537" i="1"/>
  <c r="I1721" i="5" s="1"/>
  <c r="AU542" i="1"/>
  <c r="F680" i="1"/>
  <c r="AR542" i="1"/>
  <c r="F688" i="1"/>
  <c r="AR26" i="1"/>
  <c r="F73" i="1"/>
  <c r="AR876" i="1"/>
  <c r="R18" i="1"/>
  <c r="F921" i="1"/>
  <c r="AW22" i="1"/>
  <c r="F882" i="1"/>
  <c r="AW907" i="1"/>
  <c r="AS22" i="1"/>
  <c r="F893" i="1"/>
  <c r="AS907" i="1"/>
  <c r="AR694" i="1"/>
  <c r="F780" i="1"/>
  <c r="S18" i="1"/>
  <c r="F922" i="1"/>
  <c r="F538" i="1" l="1"/>
  <c r="I1722" i="5" s="1"/>
  <c r="F254" i="1"/>
  <c r="I654" i="5" s="1"/>
  <c r="I653" i="5"/>
  <c r="F446" i="1"/>
  <c r="I1438" i="5" s="1"/>
  <c r="I1437" i="5"/>
  <c r="AU258" i="1"/>
  <c r="F436" i="1"/>
  <c r="E16" i="2"/>
  <c r="I16" i="5"/>
  <c r="AU876" i="1"/>
  <c r="AW18" i="1"/>
  <c r="F913" i="1"/>
  <c r="E18" i="2"/>
  <c r="F74" i="1"/>
  <c r="F161" i="1"/>
  <c r="F781" i="1"/>
  <c r="F873" i="1"/>
  <c r="F874" i="1" s="1"/>
  <c r="F689" i="1"/>
  <c r="O18" i="1"/>
  <c r="F909" i="1"/>
  <c r="AV18" i="1"/>
  <c r="F912" i="1"/>
  <c r="AS18" i="1"/>
  <c r="F924" i="1"/>
  <c r="AR22" i="1"/>
  <c r="AR907" i="1"/>
  <c r="F903" i="1"/>
  <c r="AY18" i="1"/>
  <c r="F915" i="1"/>
  <c r="F895" i="1" l="1"/>
  <c r="AU907" i="1"/>
  <c r="AU22" i="1"/>
  <c r="F75" i="1"/>
  <c r="I111" i="5" s="1"/>
  <c r="I110" i="5"/>
  <c r="F690" i="1"/>
  <c r="I2306" i="5" s="1"/>
  <c r="I2305" i="5"/>
  <c r="F782" i="1"/>
  <c r="I2590" i="5" s="1"/>
  <c r="I2589" i="5"/>
  <c r="F162" i="1"/>
  <c r="I370" i="5" s="1"/>
  <c r="I369" i="5"/>
  <c r="AR18" i="1"/>
  <c r="F934" i="1"/>
  <c r="F904" i="1"/>
  <c r="F905" i="1" s="1"/>
  <c r="I15" i="5" s="1"/>
  <c r="F926" i="1" l="1"/>
  <c r="AU18" i="1"/>
  <c r="H16" i="2"/>
  <c r="I19" i="5"/>
  <c r="F935" i="1"/>
  <c r="F936" i="1" s="1"/>
  <c r="H18" i="2" l="1"/>
  <c r="I16" i="2"/>
  <c r="I18" i="2" s="1"/>
</calcChain>
</file>

<file path=xl/sharedStrings.xml><?xml version="1.0" encoding="utf-8"?>
<sst xmlns="http://schemas.openxmlformats.org/spreadsheetml/2006/main" count="50908" uniqueCount="1084">
  <si>
    <t>Smeta.RU  (495) 974-1589</t>
  </si>
  <si>
    <t>_PS_</t>
  </si>
  <si>
    <t>Smeta.RU</t>
  </si>
  <si>
    <t/>
  </si>
  <si>
    <t>Новый объект_(Копия)_(Копия)_(Копия)_(Копия)_(Копия)_(Копия)_(Копия)</t>
  </si>
  <si>
    <t>МАФ. Васнецова 12, Гиляровского 36 и др. 03.04.2018г. СН-2018</t>
  </si>
  <si>
    <t>Сметные нормы списания</t>
  </si>
  <si>
    <t>Коды ОКП для СН-2012 - 2018 г.</t>
  </si>
  <si>
    <t>СН-2012 - 2018 г_глава_1-5</t>
  </si>
  <si>
    <t>Типовой расчет для СН-2012 - 2018 г</t>
  </si>
  <si>
    <t>СН-2012-2018 г. База данных "Сборник стоимостных нормативов"</t>
  </si>
  <si>
    <t>Новая локальная смета</t>
  </si>
  <si>
    <t>Выполнение работ по благоустройству территории Мещанского района (1-й транш)</t>
  </si>
  <si>
    <t>Новый раздел</t>
  </si>
  <si>
    <t>Васнецова пер., д.11, стр. 1,2, д.15, стр. 1</t>
  </si>
  <si>
    <t>МАФ</t>
  </si>
  <si>
    <t>1</t>
  </si>
  <si>
    <t>1.50-3203-10-4/1</t>
  </si>
  <si>
    <t>Установка монтажных изделий массой свыше 20 кг</t>
  </si>
  <si>
    <t>т</t>
  </si>
  <si>
    <t>СН-2012-2018.1. База. Сб.50-3203-10-4/1</t>
  </si>
  <si>
    <t>СН-2012</t>
  </si>
  <si>
    <t>Подрядные работы, гл. 1-5</t>
  </si>
  <si>
    <t>работа</t>
  </si>
  <si>
    <t>1,1</t>
  </si>
  <si>
    <t>21.3-4-24</t>
  </si>
  <si>
    <t>Арматурные заготовки (стержни, хомуты и т.п.), не собранные в каркасы или сетки, закладные и накладные детали, со сваркой</t>
  </si>
  <si>
    <t>СН-2012-2018.21. База. Р.3, о.4, поз.24</t>
  </si>
  <si>
    <t>2</t>
  </si>
  <si>
    <t>1.2-3103-3-1/1</t>
  </si>
  <si>
    <t>Устройство фундаментов общего назначения бетонных под оборудование объемом до 5 м3</t>
  </si>
  <si>
    <t>100 м3</t>
  </si>
  <si>
    <t>СН-2012-2018.1. База. Сб.2-3103-3-1/1</t>
  </si>
  <si>
    <t>3</t>
  </si>
  <si>
    <t>4</t>
  </si>
  <si>
    <t>Цена поставщика</t>
  </si>
  <si>
    <t>Диван парковый 1.8                                                      Базисная стоимость: 20600,00/1,18= 17457,63</t>
  </si>
  <si>
    <t>шт.</t>
  </si>
  <si>
    <t>ячейка</t>
  </si>
  <si>
    <t>Материалы</t>
  </si>
  <si>
    <t>Материалы, изделия и конструкции</t>
  </si>
  <si>
    <t>занесена вручную</t>
  </si>
  <si>
    <t>5</t>
  </si>
  <si>
    <t>5,1</t>
  </si>
  <si>
    <t>6</t>
  </si>
  <si>
    <t>7</t>
  </si>
  <si>
    <t>8</t>
  </si>
  <si>
    <t>Диван парковый 1.1                                                      Базисная стоимость: 18895,00/1,18= 16012,71</t>
  </si>
  <si>
    <t>9</t>
  </si>
  <si>
    <t>9,1</t>
  </si>
  <si>
    <t>10</t>
  </si>
  <si>
    <t>11</t>
  </si>
  <si>
    <t>12</t>
  </si>
  <si>
    <t>Урна 2.8                                                                             Базисная стоимость: 15350/1,18=13008,48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</si>
  <si>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</si>
  <si>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</si>
  <si>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</si>
  <si>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</si>
  <si>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</si>
  <si>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</si>
  <si>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</si>
  <si>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</si>
  <si>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</si>
  <si>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</si>
  <si>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</si>
  <si>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</si>
  <si>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</si>
  <si>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</si>
  <si>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</si>
  <si>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</si>
  <si>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</si>
  <si>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</si>
  <si>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</si>
  <si>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</si>
  <si>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</si>
  <si>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</si>
  <si>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</si>
  <si>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</si>
  <si>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</si>
  <si>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</si>
  <si>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</si>
  <si>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</si>
  <si>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</si>
  <si>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</si>
  <si>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</si>
  <si>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</si>
  <si>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</si>
  <si>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</si>
  <si>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</si>
  <si>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</si>
  <si>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</si>
  <si>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</si>
  <si>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</si>
  <si>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</si>
  <si>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</si>
  <si>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</si>
  <si>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</si>
  <si>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</si>
  <si>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</si>
  <si>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</si>
  <si>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</si>
  <si>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</si>
  <si>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</si>
  <si>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</si>
  <si>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</si>
  <si>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</si>
  <si>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НДС</t>
  </si>
  <si>
    <t>Итого</t>
  </si>
  <si>
    <t>Итого с НДС</t>
  </si>
  <si>
    <t>Васнецова пер., д.12</t>
  </si>
  <si>
    <t>13</t>
  </si>
  <si>
    <t>13,1</t>
  </si>
  <si>
    <t>14</t>
  </si>
  <si>
    <t>15</t>
  </si>
  <si>
    <t>16</t>
  </si>
  <si>
    <t>Скамейка 7165                                                      Базисная стоимость: 24200,00/1,18=20508,47</t>
  </si>
  <si>
    <t>17</t>
  </si>
  <si>
    <t>17,1</t>
  </si>
  <si>
    <t>18</t>
  </si>
  <si>
    <t>19</t>
  </si>
  <si>
    <t>20</t>
  </si>
  <si>
    <t>Диван парковый Тип 1.8   9426                                           Базисная стоимость: 20600,00/1,18=17457,63</t>
  </si>
  <si>
    <t>21</t>
  </si>
  <si>
    <t>21,1</t>
  </si>
  <si>
    <t>22</t>
  </si>
  <si>
    <t>23</t>
  </si>
  <si>
    <t>24</t>
  </si>
  <si>
    <t>Диван парковый  1.3                                                     Базисная стоимость: 18360,00/1,18= 15559,32</t>
  </si>
  <si>
    <t>25</t>
  </si>
  <si>
    <t>25,1</t>
  </si>
  <si>
    <t>26</t>
  </si>
  <si>
    <t>27</t>
  </si>
  <si>
    <t>28</t>
  </si>
  <si>
    <t>Игровой комплекс "Африка"  ЛГИК-8.09                      Базисная стоимость: 1054172,00/1,18=893366,10</t>
  </si>
  <si>
    <t>29</t>
  </si>
  <si>
    <t>29,1</t>
  </si>
  <si>
    <t>30</t>
  </si>
  <si>
    <t>31</t>
  </si>
  <si>
    <t>32</t>
  </si>
  <si>
    <t>Игровой модуль "Внедорожник-2"  ЛГИК-04                  Базисная стоимость: 87483,90</t>
  </si>
  <si>
    <t>33</t>
  </si>
  <si>
    <t>33,1</t>
  </si>
  <si>
    <t>34</t>
  </si>
  <si>
    <t>35</t>
  </si>
  <si>
    <t>36</t>
  </si>
  <si>
    <t>Карусель с полом круговая ЛГК-21.7                       Базисная стоимость: 82 839,83</t>
  </si>
  <si>
    <t>37</t>
  </si>
  <si>
    <t>37,1</t>
  </si>
  <si>
    <t>38</t>
  </si>
  <si>
    <t>39</t>
  </si>
  <si>
    <t>40</t>
  </si>
  <si>
    <t>Качалка на пружине "Кит"  ЛГК-23.3                              Базисная стоимость: 56559,00/1,18=47 931,36</t>
  </si>
  <si>
    <t>41</t>
  </si>
  <si>
    <t>41,1</t>
  </si>
  <si>
    <t>42</t>
  </si>
  <si>
    <t>43</t>
  </si>
  <si>
    <t>44</t>
  </si>
  <si>
    <t>Качели "Гнездо"  ЛГК-36, ЛКГ-36.1                             Базисная стоимость: 163405,00/1,18=138478,81</t>
  </si>
  <si>
    <t>45</t>
  </si>
  <si>
    <t>45,1</t>
  </si>
  <si>
    <t>46</t>
  </si>
  <si>
    <t>47</t>
  </si>
  <si>
    <t>48</t>
  </si>
  <si>
    <t>Песочный дворик "Беседка" ЛГП-03.20                         Базисная стоимость: 114452,00/1,18=96993,22</t>
  </si>
  <si>
    <t>49</t>
  </si>
  <si>
    <t>49,1</t>
  </si>
  <si>
    <t>50</t>
  </si>
  <si>
    <t>51</t>
  </si>
  <si>
    <t>52</t>
  </si>
  <si>
    <t>Гиляровского ул., д. 36, стр. 1,1а</t>
  </si>
  <si>
    <t>53</t>
  </si>
  <si>
    <t>53,1</t>
  </si>
  <si>
    <t>54</t>
  </si>
  <si>
    <t>55</t>
  </si>
  <si>
    <t>56</t>
  </si>
  <si>
    <t>Диван парковый  1.2                                                        Базисная стоимость: 17197,00/1,18=14573,73</t>
  </si>
  <si>
    <t>57</t>
  </si>
  <si>
    <t>57,1</t>
  </si>
  <si>
    <t>58</t>
  </si>
  <si>
    <t>59</t>
  </si>
  <si>
    <t>60</t>
  </si>
  <si>
    <t>Домик "Пчелка"  ЛГД-05                                                 Базисная стоимость: 123134,99/1,18=104351,69</t>
  </si>
  <si>
    <t>61</t>
  </si>
  <si>
    <t>61,1</t>
  </si>
  <si>
    <t>62</t>
  </si>
  <si>
    <t>63</t>
  </si>
  <si>
    <t>64</t>
  </si>
  <si>
    <t>Игровой комплекс  ЛГИК-6.18                                       Базисная стоимость: 577813,00/1,18=489672,03</t>
  </si>
  <si>
    <t>65</t>
  </si>
  <si>
    <t>65,1</t>
  </si>
  <si>
    <t>66</t>
  </si>
  <si>
    <t>67</t>
  </si>
  <si>
    <t>68</t>
  </si>
  <si>
    <t>Качалка на 2-х пружинах "Петушок"  ЛГК-15             Базисная стоимость: 44932,00/1.18=38077,97</t>
  </si>
  <si>
    <t>69</t>
  </si>
  <si>
    <t>69,1</t>
  </si>
  <si>
    <t>70</t>
  </si>
  <si>
    <t>71</t>
  </si>
  <si>
    <t>72</t>
  </si>
  <si>
    <t>Качалка на пружине "Подсолнух"  ЛГК-49             Базисная стоимость: 54547,00/1,18=48768,64</t>
  </si>
  <si>
    <t>73</t>
  </si>
  <si>
    <t>73,1</t>
  </si>
  <si>
    <t>74</t>
  </si>
  <si>
    <t>75</t>
  </si>
  <si>
    <t>76</t>
  </si>
  <si>
    <t>Качели "Гнездо"  ЛГК-36, ЛГК-36.1                                 Базисная стоимость: 163405,00/1,19=138478,81</t>
  </si>
  <si>
    <t>77</t>
  </si>
  <si>
    <t>77,1</t>
  </si>
  <si>
    <t>78</t>
  </si>
  <si>
    <t>79</t>
  </si>
  <si>
    <t>80</t>
  </si>
  <si>
    <t>Качели одинарные на цепях со спинкой  ЛГК-40.2М    Базисная стоимость: 50321,01/1,18=42644,92</t>
  </si>
  <si>
    <t>81</t>
  </si>
  <si>
    <t>81,1</t>
  </si>
  <si>
    <t>82</t>
  </si>
  <si>
    <t>83</t>
  </si>
  <si>
    <t>84</t>
  </si>
  <si>
    <t>Мини-карусель "Ромашка"  ЛГК-23                                     Базисная стоимость: 46937/1,18=39777,12</t>
  </si>
  <si>
    <t>85</t>
  </si>
  <si>
    <t>85,1</t>
  </si>
  <si>
    <t>86</t>
  </si>
  <si>
    <t>87</t>
  </si>
  <si>
    <t>88</t>
  </si>
  <si>
    <t>Песочный дворик "Божья коровка" ЛГП-18                 Базисная стоимость: 55854,24</t>
  </si>
  <si>
    <t>89</t>
  </si>
  <si>
    <t>89,1</t>
  </si>
  <si>
    <t>90</t>
  </si>
  <si>
    <t>91</t>
  </si>
  <si>
    <t>92</t>
  </si>
  <si>
    <t>Скамейка "Гусеница" ЛГСД-09                                      Базисная стоимость: 31892,00/1,18=27027,12</t>
  </si>
  <si>
    <t>93</t>
  </si>
  <si>
    <t>93,1</t>
  </si>
  <si>
    <t>94</t>
  </si>
  <si>
    <t>95</t>
  </si>
  <si>
    <t>96</t>
  </si>
  <si>
    <t>Урна  ЛГУ-14                                                                      Базисная стоимость: 24804/1,18=21020,34</t>
  </si>
  <si>
    <t>Гиляровского ул., д. 44;  Капельский пер., д. 13; Гиляровского ул., д. 48;  Мира пр-кт д. 55, стр. 1 и д. 57, стр. 1.</t>
  </si>
  <si>
    <t>Гиляровского ул., д. 44;                                     Капельский пер., д. 13;                                     Гиляровского ул., д. 48;                                                       Мира пр-кт д. 55, стр. 1 и д. 57, стр. 1.</t>
  </si>
  <si>
    <t>97</t>
  </si>
  <si>
    <t>97,1</t>
  </si>
  <si>
    <t>98</t>
  </si>
  <si>
    <t>99</t>
  </si>
  <si>
    <t>100</t>
  </si>
  <si>
    <t>Брусья для отжимания  ЛГВО-10                                   Базисная стоимость: 42484,00/1,18=36003,39</t>
  </si>
  <si>
    <t>101</t>
  </si>
  <si>
    <t>101,1</t>
  </si>
  <si>
    <t>102</t>
  </si>
  <si>
    <t>103</t>
  </si>
  <si>
    <t>104</t>
  </si>
  <si>
    <t>Вазон  N STIMEX Kv10                                                  Базисная стоимость: 67500,00/1,18=57203,39</t>
  </si>
  <si>
    <t>105</t>
  </si>
  <si>
    <t>105,1</t>
  </si>
  <si>
    <t>106</t>
  </si>
  <si>
    <t>107</t>
  </si>
  <si>
    <t>108</t>
  </si>
  <si>
    <t>Вазон  N STIMEX  P233                                                   Базисная стоимость: 33584,99/1,18=28461,86</t>
  </si>
  <si>
    <t>109</t>
  </si>
  <si>
    <t>109,1</t>
  </si>
  <si>
    <t>110</t>
  </si>
  <si>
    <t>111</t>
  </si>
  <si>
    <t>112</t>
  </si>
  <si>
    <t>Велопарковка 8928                                                    Базисная стоимость: 24000,00/1,18=20338,98</t>
  </si>
  <si>
    <t>113</t>
  </si>
  <si>
    <t>113,1</t>
  </si>
  <si>
    <t>114</t>
  </si>
  <si>
    <t>115</t>
  </si>
  <si>
    <t>116</t>
  </si>
  <si>
    <t>Диван парковый  ЛГДП-14                                               Базисная стоимость: 19048,00/1,18=16142,37</t>
  </si>
  <si>
    <t>117</t>
  </si>
  <si>
    <t>117,1</t>
  </si>
  <si>
    <t>118</t>
  </si>
  <si>
    <t>119</t>
  </si>
  <si>
    <t>120</t>
  </si>
  <si>
    <t>Диван парковый ЛГСП-17                                    Базисная стоимость: 41871,00/1,18=35483,9</t>
  </si>
  <si>
    <t>121</t>
  </si>
  <si>
    <t>121,1</t>
  </si>
  <si>
    <t>122</t>
  </si>
  <si>
    <t>123</t>
  </si>
  <si>
    <t>124</t>
  </si>
  <si>
    <t>Домик коричневый + красный  ЛГД-24                          Базисная стоимость: 242147,00/1,18=205209,32</t>
  </si>
  <si>
    <t>125</t>
  </si>
  <si>
    <t>125,1</t>
  </si>
  <si>
    <t>126</t>
  </si>
  <si>
    <t>127</t>
  </si>
  <si>
    <t>128</t>
  </si>
  <si>
    <t>Игровой комплекс  ЛГИК-6.59                                            Базисная стоимость: 1463520,00/1,18=1240271,19</t>
  </si>
  <si>
    <t>129</t>
  </si>
  <si>
    <t>129,1</t>
  </si>
  <si>
    <t>130</t>
  </si>
  <si>
    <t>131</t>
  </si>
  <si>
    <t>132</t>
  </si>
  <si>
    <t>Качалка на пружине Джип  ЛГК-20.5                                  Базисная стоимость: 66331,00/1,18=56212,71</t>
  </si>
  <si>
    <t>133</t>
  </si>
  <si>
    <t>133,1</t>
  </si>
  <si>
    <t>134</t>
  </si>
  <si>
    <t>135</t>
  </si>
  <si>
    <t>136</t>
  </si>
  <si>
    <t>Качели парковые "Зимний сад"                                    Базисная стоимость: 120000,01/1,18=101694,92</t>
  </si>
  <si>
    <t>137</t>
  </si>
  <si>
    <t>137,1</t>
  </si>
  <si>
    <t>138</t>
  </si>
  <si>
    <t>139</t>
  </si>
  <si>
    <t>140</t>
  </si>
  <si>
    <t>Комплект мебели "Петергоф"                                        Базисная стоимость: 9500,00/1,18=8050,85</t>
  </si>
  <si>
    <t>141</t>
  </si>
  <si>
    <t>141,1</t>
  </si>
  <si>
    <t>142</t>
  </si>
  <si>
    <t>143</t>
  </si>
  <si>
    <t>144</t>
  </si>
  <si>
    <t>Машина полицейская   Н109143                                          Базисная стоимость: 175308,75/1,18=148566,74</t>
  </si>
  <si>
    <t>145</t>
  </si>
  <si>
    <t>145,1</t>
  </si>
  <si>
    <t>146</t>
  </si>
  <si>
    <t>147</t>
  </si>
  <si>
    <t>148</t>
  </si>
  <si>
    <t>Мотоцикл  Н103021                                                               Базисная стоимость: 21790,00/1,18=18466,10</t>
  </si>
  <si>
    <t>149</t>
  </si>
  <si>
    <t>149,1</t>
  </si>
  <si>
    <t>150</t>
  </si>
  <si>
    <t>151</t>
  </si>
  <si>
    <t>152</t>
  </si>
  <si>
    <t>Пергола  Н6789                                                               Базисная стоимость: 285000,00/1,18=241525,42</t>
  </si>
  <si>
    <t>153</t>
  </si>
  <si>
    <t>153,1</t>
  </si>
  <si>
    <t>154</t>
  </si>
  <si>
    <t>155</t>
  </si>
  <si>
    <t>156</t>
  </si>
  <si>
    <t>Песочница с крышей  Н105061                                       Базисная стоимость: 20900,00/1,18=17711,86</t>
  </si>
  <si>
    <t>157</t>
  </si>
  <si>
    <t>157,1</t>
  </si>
  <si>
    <t>158</t>
  </si>
  <si>
    <t>159</t>
  </si>
  <si>
    <t>160</t>
  </si>
  <si>
    <t>Скамейка  11478                                                       Базисная стоимость: 44626,00/1,18=37818,64</t>
  </si>
  <si>
    <t>161</t>
  </si>
  <si>
    <t>161,1</t>
  </si>
  <si>
    <t>162</t>
  </si>
  <si>
    <t>163</t>
  </si>
  <si>
    <t>164</t>
  </si>
  <si>
    <t>Скамейка  7165                                                                     Базисная стоимость: 24200,00/1,18=20508,48</t>
  </si>
  <si>
    <t>165</t>
  </si>
  <si>
    <t>165,1</t>
  </si>
  <si>
    <t>166</t>
  </si>
  <si>
    <t>167</t>
  </si>
  <si>
    <t>168</t>
  </si>
  <si>
    <t>Скамейка без спинки  9705                                              Базисная стоимость: 16815,00/1,18=14250,00</t>
  </si>
  <si>
    <t>169</t>
  </si>
  <si>
    <t>169,1</t>
  </si>
  <si>
    <t>170</t>
  </si>
  <si>
    <t>171</t>
  </si>
  <si>
    <t>172</t>
  </si>
  <si>
    <t>Скамья модульная "Дуэт"                                                Базисная стоимость: 16296,00/1,18=13810,17</t>
  </si>
  <si>
    <t>173</t>
  </si>
  <si>
    <t>173,1</t>
  </si>
  <si>
    <t>174</t>
  </si>
  <si>
    <t>175</t>
  </si>
  <si>
    <t>176</t>
  </si>
  <si>
    <t>Столбики чугунные  6897                                                Базисная стоимость: 11046,00/1,18=9361,02</t>
  </si>
  <si>
    <t>177</t>
  </si>
  <si>
    <t>177,1</t>
  </si>
  <si>
    <t>178</t>
  </si>
  <si>
    <t>179</t>
  </si>
  <si>
    <t>180</t>
  </si>
  <si>
    <t>Тренажер  ЛГТУ-10                                                 Базисная стоимость: 40303,00/1,18=34155,08</t>
  </si>
  <si>
    <t>181</t>
  </si>
  <si>
    <t>181,1</t>
  </si>
  <si>
    <t>182</t>
  </si>
  <si>
    <t>183</t>
  </si>
  <si>
    <t>184</t>
  </si>
  <si>
    <t>Тренажер  ЛГТУ-39                                               Базисная стоимость: 41195,00/1,18=34911,02</t>
  </si>
  <si>
    <t>185</t>
  </si>
  <si>
    <t>185,1</t>
  </si>
  <si>
    <t>186</t>
  </si>
  <si>
    <t>187</t>
  </si>
  <si>
    <t>188</t>
  </si>
  <si>
    <t>Тренажер  ЛГТУ-15                                                   Базисная стоимость: 48741,00/1,18=41305,93</t>
  </si>
  <si>
    <t>189</t>
  </si>
  <si>
    <t>189,1</t>
  </si>
  <si>
    <t>190</t>
  </si>
  <si>
    <t>191</t>
  </si>
  <si>
    <t>192</t>
  </si>
  <si>
    <t>Тренажер ЛГТУ-202                                              Базисная стоимость: 58339,00/1,18=49439,83</t>
  </si>
  <si>
    <t>193</t>
  </si>
  <si>
    <t>193,1</t>
  </si>
  <si>
    <t>194</t>
  </si>
  <si>
    <t>195</t>
  </si>
  <si>
    <t>196</t>
  </si>
  <si>
    <t>Тренажер  ЛГТУ-41                                                           Базисная стоимость: 59452,00/1,18=50383,05</t>
  </si>
  <si>
    <t>197</t>
  </si>
  <si>
    <t>197,1</t>
  </si>
  <si>
    <t>198</t>
  </si>
  <si>
    <t>199</t>
  </si>
  <si>
    <t>200</t>
  </si>
  <si>
    <t>Тренажер для пресса  ЛГТУ-06                                    Базисная стоимость: 35627,00/1,18=30192,37</t>
  </si>
  <si>
    <t>201</t>
  </si>
  <si>
    <t>201,1</t>
  </si>
  <si>
    <t>202</t>
  </si>
  <si>
    <t>203</t>
  </si>
  <si>
    <t>204</t>
  </si>
  <si>
    <t>Турник классический  ЛГВО-07                                     Базисная стоимость: 26795,99/1,18=22708,47</t>
  </si>
  <si>
    <t>205</t>
  </si>
  <si>
    <t>205,1</t>
  </si>
  <si>
    <t>206</t>
  </si>
  <si>
    <t>207</t>
  </si>
  <si>
    <t>208</t>
  </si>
  <si>
    <t>Урна  7281                                                                         Базисная стоимость: 4968,00/1,18=4210,17</t>
  </si>
  <si>
    <t>209</t>
  </si>
  <si>
    <t>209,1</t>
  </si>
  <si>
    <t>210</t>
  </si>
  <si>
    <t>211</t>
  </si>
  <si>
    <t>212</t>
  </si>
  <si>
    <t>Урна "Ранчо" ЛГУД-14                                                  Базисная стоимость: 10819,00/1,18=9168,64</t>
  </si>
  <si>
    <t>213</t>
  </si>
  <si>
    <t>213,1</t>
  </si>
  <si>
    <t>214</t>
  </si>
  <si>
    <t>215</t>
  </si>
  <si>
    <t>216</t>
  </si>
  <si>
    <t>Цепь металлическая                                                       Базисная стоимость: 800,00/1,18=677,97</t>
  </si>
  <si>
    <t>217</t>
  </si>
  <si>
    <t>217,1</t>
  </si>
  <si>
    <t>218</t>
  </si>
  <si>
    <t>219</t>
  </si>
  <si>
    <t>220</t>
  </si>
  <si>
    <t>Шпалера                                                                              Базисная стоимость: 61608,75/1,18=52210,81</t>
  </si>
  <si>
    <t>Мещанская ул., д. 14</t>
  </si>
  <si>
    <t>221</t>
  </si>
  <si>
    <t>221,1</t>
  </si>
  <si>
    <t>222</t>
  </si>
  <si>
    <t>223</t>
  </si>
  <si>
    <t>224</t>
  </si>
  <si>
    <t>21.7-7-176</t>
  </si>
  <si>
    <t>Спортивный комплекс «Минимакс» на опорах из клееного бруса с каркасом из металлических труб, 2700х3000х2400 мм, в составе: рукоход, брусья, турник</t>
  </si>
  <si>
    <t>комплекс</t>
  </si>
  <si>
    <t>СН-2012-2018.21. База. Р.7, о.7, поз.176</t>
  </si>
  <si>
    <t>225</t>
  </si>
  <si>
    <t>225,1</t>
  </si>
  <si>
    <t>226</t>
  </si>
  <si>
    <t>227</t>
  </si>
  <si>
    <t>228</t>
  </si>
  <si>
    <t>Цветочница металлическая ЦМ-101                             Базисная стоимость: 12000,00/1,18=10169,49</t>
  </si>
  <si>
    <t>229</t>
  </si>
  <si>
    <t>229,1</t>
  </si>
  <si>
    <t>230</t>
  </si>
  <si>
    <t>231</t>
  </si>
  <si>
    <t>232</t>
  </si>
  <si>
    <t>233</t>
  </si>
  <si>
    <t>233,1</t>
  </si>
  <si>
    <t>234</t>
  </si>
  <si>
    <t>235</t>
  </si>
  <si>
    <t>236</t>
  </si>
  <si>
    <t>21.7-7-68</t>
  </si>
  <si>
    <t>Игровой комплекс ДИФ 3-5 пл, из сварных металлических профилей с настилом из досок хвойных пород дерева, с приставными игровыми элементами и переходными мостиками, окрашен цветными эмалями, размеры 14940х7170х4000 мм</t>
  </si>
  <si>
    <t>СН-2012-2018.21. База. Р.7, о.7, поз.68</t>
  </si>
  <si>
    <t>237</t>
  </si>
  <si>
    <t>237,1</t>
  </si>
  <si>
    <t>238</t>
  </si>
  <si>
    <t>239</t>
  </si>
  <si>
    <t>240</t>
  </si>
  <si>
    <t>21.7-7-77</t>
  </si>
  <si>
    <t>Карусель 4-х местная, сборная из металлических труб, окрашена цветными эмалями, диаметр 2650 мм, высота 930 мм</t>
  </si>
  <si>
    <t>компл.</t>
  </si>
  <si>
    <t>СН-2012-2018.21. База. Р.7, о.7, поз.77</t>
  </si>
  <si>
    <t>241</t>
  </si>
  <si>
    <t>241,1</t>
  </si>
  <si>
    <t>242</t>
  </si>
  <si>
    <t>243</t>
  </si>
  <si>
    <t>244</t>
  </si>
  <si>
    <t>21.7-7-86</t>
  </si>
  <si>
    <t>Качалка пружинная деревянная, окрашена цветными эмалями, размеры 1000х900х290 мм</t>
  </si>
  <si>
    <t>СН-2012-2018.21. База. Р.7, о.7, поз.86</t>
  </si>
  <si>
    <t>245</t>
  </si>
  <si>
    <t>245,1</t>
  </si>
  <si>
    <t>246</t>
  </si>
  <si>
    <t>247</t>
  </si>
  <si>
    <t>248</t>
  </si>
  <si>
    <t>21.7-7-87</t>
  </si>
  <si>
    <t>Качели "Балансир" деревянные на каркасе из металлической профильной трубы с опорами из металлических труб, окрашены цветными эмалями, размеры 3000х270х810 мм</t>
  </si>
  <si>
    <t>СН-2012-2018.21. База. Р.7, о.7, поз.87</t>
  </si>
  <si>
    <t>249</t>
  </si>
  <si>
    <t>249,1</t>
  </si>
  <si>
    <t>250</t>
  </si>
  <si>
    <t>251</t>
  </si>
  <si>
    <t>252</t>
  </si>
  <si>
    <t>21.7-7-91</t>
  </si>
  <si>
    <t>Качели двухсекционные цепные на опорах из металлических профильных труб, на подшипниках качения, с сиденьем из влагостойкой фанеры, окрашены цветными эмалями, размеры 2000х3700х3300 мм</t>
  </si>
  <si>
    <t>СН-2012-2018.21. База. Р.7, о.7, поз.91</t>
  </si>
  <si>
    <t>253</t>
  </si>
  <si>
    <t>253,1</t>
  </si>
  <si>
    <t>254</t>
  </si>
  <si>
    <t>255</t>
  </si>
  <si>
    <t>256</t>
  </si>
  <si>
    <t>21.7-7-95</t>
  </si>
  <si>
    <t>Качели КЧ006 двухсекционные, размеры 3000х1000х2100 мм, каркас из стальной трубы, сиденья из полиэтилена низкого давления с креплением на цепях</t>
  </si>
  <si>
    <t>СН-2012-2018.21. База. Р.7, о.7, поз.95</t>
  </si>
  <si>
    <t>257</t>
  </si>
  <si>
    <t>257,1</t>
  </si>
  <si>
    <t>258</t>
  </si>
  <si>
    <t>259</t>
  </si>
  <si>
    <t>260</t>
  </si>
  <si>
    <t>21.7-7-149</t>
  </si>
  <si>
    <t>Песочница "Опушка" из влагостойкой фанеры, 2000х2000х300 мм</t>
  </si>
  <si>
    <t>СН-2012-2018.21. База. Р.7, о.7, поз.149</t>
  </si>
  <si>
    <t>261</t>
  </si>
  <si>
    <t>261,1</t>
  </si>
  <si>
    <t>262</t>
  </si>
  <si>
    <t>263</t>
  </si>
  <si>
    <t>264</t>
  </si>
  <si>
    <t>Урна «Город 2»                                                                     Базисная стоимость: 12320,00/1,18=10440,68</t>
  </si>
  <si>
    <t>Б. Переяславская ул., д. 3, к. 1,2,3; д.5, к. 1,2</t>
  </si>
  <si>
    <t>265</t>
  </si>
  <si>
    <t>265,1</t>
  </si>
  <si>
    <t>266</t>
  </si>
  <si>
    <t>267</t>
  </si>
  <si>
    <t>268</t>
  </si>
  <si>
    <t>21.7-7-185</t>
  </si>
  <si>
    <t>Тренажер многофункциональный ТР001, размеры 1600х800х2000 мм на металлическом каркасе</t>
  </si>
  <si>
    <t>СН-2012-2018.21. База. Р.7, о.7, поз.185</t>
  </si>
  <si>
    <t>269</t>
  </si>
  <si>
    <t>269,1</t>
  </si>
  <si>
    <t>270</t>
  </si>
  <si>
    <t>271</t>
  </si>
  <si>
    <t>272</t>
  </si>
  <si>
    <t>Диван парковый  1.8                                                          Базисная стоимость: 20600,00/1,18= 17457,63</t>
  </si>
  <si>
    <t>273</t>
  </si>
  <si>
    <t>273,1</t>
  </si>
  <si>
    <t>274</t>
  </si>
  <si>
    <t>275</t>
  </si>
  <si>
    <t>276</t>
  </si>
  <si>
    <t>Домик со счетами и скамейкой  ЛГД-07                     Базисная стоимость: 104494,99/1,18=88555,08</t>
  </si>
  <si>
    <t>277</t>
  </si>
  <si>
    <t>277,1</t>
  </si>
  <si>
    <t>278</t>
  </si>
  <si>
    <t>279</t>
  </si>
  <si>
    <t>280</t>
  </si>
  <si>
    <t>Игровой комплекс "Весна-2"  ЛГИК-7.02                     Базисная стоимость: 412600,99/1,18= 349661,86</t>
  </si>
  <si>
    <t>281</t>
  </si>
  <si>
    <t>281,1</t>
  </si>
  <si>
    <t>282</t>
  </si>
  <si>
    <t>283</t>
  </si>
  <si>
    <t>284</t>
  </si>
  <si>
    <t>Игровой комплекс "Баркасик"  ЛГИК-03                      Базисная стоимость: 220004,00/1,18=186444,07</t>
  </si>
  <si>
    <t>285</t>
  </si>
  <si>
    <t>285,1</t>
  </si>
  <si>
    <t>286</t>
  </si>
  <si>
    <t>287</t>
  </si>
  <si>
    <t>288</t>
  </si>
  <si>
    <t>Игровой комплекс "Бригантина"  ЛГИК-9.18               Базисная стоимость: 1571804,00/1,18=1332037,29</t>
  </si>
  <si>
    <t>289</t>
  </si>
  <si>
    <t>289,1</t>
  </si>
  <si>
    <t>290</t>
  </si>
  <si>
    <t>291</t>
  </si>
  <si>
    <t>292</t>
  </si>
  <si>
    <t>Игровой модуль "Внедорожник-2"  ЛГИК-04                Базисная стоимость: 103231,00/1,18=87483,90</t>
  </si>
  <si>
    <t>293</t>
  </si>
  <si>
    <t>293,1</t>
  </si>
  <si>
    <t>294</t>
  </si>
  <si>
    <t>295</t>
  </si>
  <si>
    <t>296</t>
  </si>
  <si>
    <t>Канатный комплекс "Эйлер"  ЛГСК-11.0659                Базисная стоимость: 1450000,00/1,18=1228813,56</t>
  </si>
  <si>
    <t>297</t>
  </si>
  <si>
    <t>297,1</t>
  </si>
  <si>
    <t>298</t>
  </si>
  <si>
    <t>299</t>
  </si>
  <si>
    <t>300</t>
  </si>
  <si>
    <t>Карусель "Кувшинка"  ЛГК-19.1                               Базисная стоимость: 57225,00/1,18=48495,76</t>
  </si>
  <si>
    <t>301</t>
  </si>
  <si>
    <t>301,1</t>
  </si>
  <si>
    <t>302</t>
  </si>
  <si>
    <t>303</t>
  </si>
  <si>
    <t>304</t>
  </si>
  <si>
    <t>Качалка на 2-х пружинах "Кораблик"  ЛГК-41.  Базисная стоимость: 51836,00/1,18=43928,81</t>
  </si>
  <si>
    <t>305</t>
  </si>
  <si>
    <t>305,1</t>
  </si>
  <si>
    <t>306</t>
  </si>
  <si>
    <t>307</t>
  </si>
  <si>
    <t>308</t>
  </si>
  <si>
    <t>Качели-балансир ЛГК-04                                          Базисная стоимость: 26141,00/1,18=22153,39</t>
  </si>
  <si>
    <t>309</t>
  </si>
  <si>
    <t>309,1</t>
  </si>
  <si>
    <t>310</t>
  </si>
  <si>
    <t>311</t>
  </si>
  <si>
    <t>312</t>
  </si>
  <si>
    <t>Качели "Гнездо"  ЛГК-36                                                 Базисная стоимость: 163405,00/1,18=138478,81</t>
  </si>
  <si>
    <t>313</t>
  </si>
  <si>
    <t>313,1</t>
  </si>
  <si>
    <t>314</t>
  </si>
  <si>
    <t>315</t>
  </si>
  <si>
    <t>316</t>
  </si>
  <si>
    <t>Качели  двойные на деревянных стойках на цепях  ЛГК-40.4М                                                                   Базисная стоимость: 64351,00/1,18=54534,75</t>
  </si>
  <si>
    <t>317</t>
  </si>
  <si>
    <t>317,1</t>
  </si>
  <si>
    <t>318</t>
  </si>
  <si>
    <t>319</t>
  </si>
  <si>
    <t>320</t>
  </si>
  <si>
    <t>21.7-7-193</t>
  </si>
  <si>
    <t>Тренажер многофункциональный ТР009, размеры 2100х600х2000 мм на металлическом каркасе</t>
  </si>
  <si>
    <t>СН-2012-2018.21. База. Р.7, о.7, поз.193</t>
  </si>
  <si>
    <t>321</t>
  </si>
  <si>
    <t>321,1</t>
  </si>
  <si>
    <t>322</t>
  </si>
  <si>
    <t>323</t>
  </si>
  <si>
    <t>324</t>
  </si>
  <si>
    <t>Пергола Летний сад                                                Базисная стоимость: 61830,01/1,18=52398,31</t>
  </si>
  <si>
    <t>325</t>
  </si>
  <si>
    <t>325,1</t>
  </si>
  <si>
    <t>326</t>
  </si>
  <si>
    <t>327</t>
  </si>
  <si>
    <t>328</t>
  </si>
  <si>
    <t>Песочница с крышей на петлях ЛГП-02                         Базисная стоимость: 53100,00/1,18=45000,00</t>
  </si>
  <si>
    <t>329</t>
  </si>
  <si>
    <t>329,1</t>
  </si>
  <si>
    <t>330</t>
  </si>
  <si>
    <t>331</t>
  </si>
  <si>
    <t>332</t>
  </si>
  <si>
    <t>21.7-7-122</t>
  </si>
  <si>
    <t>Комплекс спортивный многофункциональный СКО06, размеры 5000х5000х2000 мм, в составе: тренажер штанга, доска для пресса, шведская стенка, стенка лаз, рукоход; на металлическом каркасе, с элементами из влагостойкой фанеры</t>
  </si>
  <si>
    <t>СН-2012-2018.21. База. Р.7, о.7, поз.122</t>
  </si>
  <si>
    <t>333</t>
  </si>
  <si>
    <t>333,1</t>
  </si>
  <si>
    <t>334</t>
  </si>
  <si>
    <t>335</t>
  </si>
  <si>
    <t>336</t>
  </si>
  <si>
    <t>Спортивный комплекс  "Спорт-1"  ЛГСК-7.60               Базисная стоимость: 174348,00/1,18=147752,54</t>
  </si>
  <si>
    <t>337</t>
  </si>
  <si>
    <t>337,1</t>
  </si>
  <si>
    <t>338</t>
  </si>
  <si>
    <t>339</t>
  </si>
  <si>
    <t>340</t>
  </si>
  <si>
    <t>21.7-7-186</t>
  </si>
  <si>
    <t>Тренажер многофункциональный ТР002, размеры 1700х600х2000 мм на металлическом каркасе</t>
  </si>
  <si>
    <t>СН-2012-2018.21. База. Р.7, о.7, поз.186</t>
  </si>
  <si>
    <t>341</t>
  </si>
  <si>
    <t>341,1</t>
  </si>
  <si>
    <t>342</t>
  </si>
  <si>
    <t>343</t>
  </si>
  <si>
    <t>344</t>
  </si>
  <si>
    <t>21.7-7-187</t>
  </si>
  <si>
    <t>Тренажер многофункциональный ТР003, размеры 1100х900х2000 мм на металлическом каркасе</t>
  </si>
  <si>
    <t>СН-2012-2018.21. База. Р.7, о.7, поз.187</t>
  </si>
  <si>
    <t>345</t>
  </si>
  <si>
    <t>345,1</t>
  </si>
  <si>
    <t>346</t>
  </si>
  <si>
    <t>347</t>
  </si>
  <si>
    <t>348</t>
  </si>
  <si>
    <t>Урна  2.3                                                                         Базисная стоимость: 9520,00/1,18=8067,80</t>
  </si>
  <si>
    <t>349</t>
  </si>
  <si>
    <t>349,1</t>
  </si>
  <si>
    <t>350</t>
  </si>
  <si>
    <t>351</t>
  </si>
  <si>
    <t>352</t>
  </si>
  <si>
    <t>21.7-7-203</t>
  </si>
  <si>
    <t>Шведская стенка из металлических труб, окрашена цветной эмалью, размеры 3000х2000х2100 мм</t>
  </si>
  <si>
    <t>СН-2012-2018.21. База. Р.7, о.7, поз.203</t>
  </si>
  <si>
    <t>353</t>
  </si>
  <si>
    <t>353,1</t>
  </si>
  <si>
    <t>354</t>
  </si>
  <si>
    <t>355</t>
  </si>
  <si>
    <t>356</t>
  </si>
  <si>
    <t>Шведская стенка  ЛГС-55                                                  Базисная стоимость: 46213,00/1,18=39163,56</t>
  </si>
  <si>
    <t>Печатников пер., д. 13, 15а</t>
  </si>
  <si>
    <t>357</t>
  </si>
  <si>
    <t>357,1</t>
  </si>
  <si>
    <t>358</t>
  </si>
  <si>
    <t>359</t>
  </si>
  <si>
    <t>360</t>
  </si>
  <si>
    <t>361</t>
  </si>
  <si>
    <t>361,1</t>
  </si>
  <si>
    <t>362</t>
  </si>
  <si>
    <t>363</t>
  </si>
  <si>
    <t>364</t>
  </si>
  <si>
    <t>Игровой комплекс "Ладога"  ЛГТК-04                        Базисная стоимость: 3851486,00/1,18=3263971,19</t>
  </si>
  <si>
    <t>365</t>
  </si>
  <si>
    <t>365,1</t>
  </si>
  <si>
    <t>366</t>
  </si>
  <si>
    <t>367</t>
  </si>
  <si>
    <t>368</t>
  </si>
  <si>
    <t>Канатный комплекс  ЛГСК-11.19                        Базисная стоимость: 968836,00/1,18=821047,46</t>
  </si>
  <si>
    <t>369</t>
  </si>
  <si>
    <t>369,1</t>
  </si>
  <si>
    <t>370</t>
  </si>
  <si>
    <t>371</t>
  </si>
  <si>
    <t>372</t>
  </si>
  <si>
    <t>21.7-7-82</t>
  </si>
  <si>
    <t>Карусель КР014, диаметр 2000 мм, высота 1000 мм, на металлическом каркасе, сиденье из влагостойкой фанеры</t>
  </si>
  <si>
    <t>СН-2012-2018.21. База. Р.7, о.7, поз.82</t>
  </si>
  <si>
    <t>373</t>
  </si>
  <si>
    <t>373,1</t>
  </si>
  <si>
    <t>374</t>
  </si>
  <si>
    <t>375</t>
  </si>
  <si>
    <t>376</t>
  </si>
  <si>
    <t>377</t>
  </si>
  <si>
    <t>377,1</t>
  </si>
  <si>
    <t>378</t>
  </si>
  <si>
    <t>379</t>
  </si>
  <si>
    <t>380</t>
  </si>
  <si>
    <t>21.7-7-83</t>
  </si>
  <si>
    <t>Качалка "Балансир" (доска перекидная) на каркасе из металлических профильных труб, на подшипниках качения, с сиденьями из деревянных досок, окрашена цветными эмалями, размеры 400х2800х1500 мм</t>
  </si>
  <si>
    <t>СН-2012-2018.21. База. Р.7, о.7, поз.83</t>
  </si>
  <si>
    <t>381</t>
  </si>
  <si>
    <t>381,1</t>
  </si>
  <si>
    <t>382</t>
  </si>
  <si>
    <t>383</t>
  </si>
  <si>
    <t>384</t>
  </si>
  <si>
    <t>Качели "Гнездо"  ЛГК-36, ЛГК-36.1                             Базисная стоимость: 163405,00/1,18=138478,81</t>
  </si>
  <si>
    <t>385</t>
  </si>
  <si>
    <t>385,1</t>
  </si>
  <si>
    <t>386</t>
  </si>
  <si>
    <t>387</t>
  </si>
  <si>
    <t>388</t>
  </si>
  <si>
    <t>389</t>
  </si>
  <si>
    <t>389,1</t>
  </si>
  <si>
    <t>390</t>
  </si>
  <si>
    <t>391</t>
  </si>
  <si>
    <t>392</t>
  </si>
  <si>
    <t>21.7-7-90</t>
  </si>
  <si>
    <t>Качели двухсекционные на опорах из металлических труб с деревянным сиденьем, окрашены цветными эмалями, размеры 1000х1900х2150 мм</t>
  </si>
  <si>
    <t>СН-2012-2018.21. База. Р.7, о.7, поз.90</t>
  </si>
  <si>
    <t>393</t>
  </si>
  <si>
    <t>393,1</t>
  </si>
  <si>
    <t>394</t>
  </si>
  <si>
    <t>395</t>
  </si>
  <si>
    <t>396</t>
  </si>
  <si>
    <t>21.7-7-113</t>
  </si>
  <si>
    <t>Комплекс детский городок "АБВГДейка", песочница</t>
  </si>
  <si>
    <t>СН-2012-2018.21. База. Р.7, о.7, поз.113</t>
  </si>
  <si>
    <t>397</t>
  </si>
  <si>
    <t>397,1</t>
  </si>
  <si>
    <t>398</t>
  </si>
  <si>
    <t>399</t>
  </si>
  <si>
    <t>400</t>
  </si>
  <si>
    <t>Последний пер., д. 15; Б. Сухаревский пер., д. 14,16,18</t>
  </si>
  <si>
    <t>401</t>
  </si>
  <si>
    <t>401,1</t>
  </si>
  <si>
    <t>402</t>
  </si>
  <si>
    <t>403</t>
  </si>
  <si>
    <t>404</t>
  </si>
  <si>
    <t>Велопарковка на 5 велосипедов  ЛГВП-01                   Базисная стоимость: 16095,00/1,18=13639,83</t>
  </si>
  <si>
    <t>405</t>
  </si>
  <si>
    <t>405,1</t>
  </si>
  <si>
    <t>406</t>
  </si>
  <si>
    <t>407</t>
  </si>
  <si>
    <t>408</t>
  </si>
  <si>
    <t>Входная арка  ЛГА-01                                                      Базисная стоимость: 12971,00/1,18=10992,37</t>
  </si>
  <si>
    <t>409</t>
  </si>
  <si>
    <t>409,1</t>
  </si>
  <si>
    <t>410</t>
  </si>
  <si>
    <t>411</t>
  </si>
  <si>
    <t>412</t>
  </si>
  <si>
    <t>413</t>
  </si>
  <si>
    <t>413,1</t>
  </si>
  <si>
    <t>414</t>
  </si>
  <si>
    <t>415</t>
  </si>
  <si>
    <t>416</t>
  </si>
  <si>
    <t>417</t>
  </si>
  <si>
    <t>417,1</t>
  </si>
  <si>
    <t>418</t>
  </si>
  <si>
    <t>419</t>
  </si>
  <si>
    <t>420</t>
  </si>
  <si>
    <t>Карусель "Василек"  ЛГК-19.1                                  Базисная стоимость: 54108,99/1,18=45855,08</t>
  </si>
  <si>
    <t>421</t>
  </si>
  <si>
    <t>421,1</t>
  </si>
  <si>
    <t>422</t>
  </si>
  <si>
    <t>423</t>
  </si>
  <si>
    <t>424</t>
  </si>
  <si>
    <t>Качалка на пружине "Джип"  ЛГК-20.5                   Базисная стоимость: 66331,00/1,18=56212,71</t>
  </si>
  <si>
    <t>425</t>
  </si>
  <si>
    <t>425,1</t>
  </si>
  <si>
    <t>426</t>
  </si>
  <si>
    <t>427</t>
  </si>
  <si>
    <t>428</t>
  </si>
  <si>
    <t>Качалка на пружине "Пони"  ЛГК-09                   Базисная стоимость: 33992,00/1,18=28806,78</t>
  </si>
  <si>
    <t>429</t>
  </si>
  <si>
    <t>429,1</t>
  </si>
  <si>
    <t>430</t>
  </si>
  <si>
    <t>431</t>
  </si>
  <si>
    <t>432</t>
  </si>
  <si>
    <t>Качели двойные на цепях со спинкой  ЛГК-40.7М             Базисная стоимость: 56825,00/1,18=48156,78</t>
  </si>
  <si>
    <t>433</t>
  </si>
  <si>
    <t>433,1</t>
  </si>
  <si>
    <t>434</t>
  </si>
  <si>
    <t>435</t>
  </si>
  <si>
    <t>436</t>
  </si>
  <si>
    <t>437</t>
  </si>
  <si>
    <t>437,1</t>
  </si>
  <si>
    <t>438</t>
  </si>
  <si>
    <t>439</t>
  </si>
  <si>
    <t>440</t>
  </si>
  <si>
    <t>441</t>
  </si>
  <si>
    <t>441,1</t>
  </si>
  <si>
    <t>442</t>
  </si>
  <si>
    <t>443</t>
  </si>
  <si>
    <t>444</t>
  </si>
  <si>
    <t>Шведская стенка  ЛГС-06                                      Базисная стоимость: 44236,01/1,18=37488,14</t>
  </si>
  <si>
    <t>Уровень цен на 01.01.2018 г</t>
  </si>
  <si>
    <t>_OBSM_</t>
  </si>
  <si>
    <t>9999990008</t>
  </si>
  <si>
    <t>Трудозатраты рабочих</t>
  </si>
  <si>
    <t>чел.-ч.</t>
  </si>
  <si>
    <t>22.1-13-10</t>
  </si>
  <si>
    <t>СН-2012-2018.22. База. п.1-13-10 (135201)</t>
  </si>
  <si>
    <t>Агрегаты сварочные однопостовые для ручной электродуговой сварки</t>
  </si>
  <si>
    <t>маш.-ч</t>
  </si>
  <si>
    <t>21.1-23-9</t>
  </si>
  <si>
    <t>СН-2012-2018.21. База. Р.1, о.23, поз.9</t>
  </si>
  <si>
    <t>Электроды, тип Э-42, 46, 50, диаметр 4 - 6 мм</t>
  </si>
  <si>
    <t>22.1-30-26</t>
  </si>
  <si>
    <t>СН-2012-2018.22. База. п.1-30-26 (306001)</t>
  </si>
  <si>
    <t>Пилы ручные электрические</t>
  </si>
  <si>
    <t>22.1-4-12</t>
  </si>
  <si>
    <t>СН-2012-2018.22. База. п.1-4-12 (040205)</t>
  </si>
  <si>
    <t>Погрузчики на автомобильном ходу, грузоподъемность до 5 т</t>
  </si>
  <si>
    <t>22.1-6-52</t>
  </si>
  <si>
    <t>СН-2012-2018.22. База. п.1-6-52 (069402)</t>
  </si>
  <si>
    <t>Вибраторы глубинные</t>
  </si>
  <si>
    <t>21.1-10-6</t>
  </si>
  <si>
    <t>СН-2012-2018.21. База. Р.1, о.10, поз.6</t>
  </si>
  <si>
    <t>Катанка (проволока катаная) общего назначения (углеродистая) кипящая и полуспокойная, марка БСт0, БСт1кп-3кп, БСт1пс-3пс, диаметр 5,5-6,5 мм</t>
  </si>
  <si>
    <t>21.1-11-46</t>
  </si>
  <si>
    <t>СН-2012-2018.21. База. Р.1, о.11, поз.46</t>
  </si>
  <si>
    <t>Гвозди строительные</t>
  </si>
  <si>
    <t>21.1-20-17</t>
  </si>
  <si>
    <t>СН-2012-2018.21. База. Р.1, о.20, поз.17</t>
  </si>
  <si>
    <t>Мешковина</t>
  </si>
  <si>
    <t>м2</t>
  </si>
  <si>
    <t>21.1-2-4</t>
  </si>
  <si>
    <t>СН-2012-2018.21. База. Р.1, о.2, поз.4</t>
  </si>
  <si>
    <t>Известь негашеная комовая</t>
  </si>
  <si>
    <t>21.1-25-13</t>
  </si>
  <si>
    <t>СН-2012-2018.21. База. Р.1, о.25, поз.13</t>
  </si>
  <si>
    <t>Вода</t>
  </si>
  <si>
    <t>м3</t>
  </si>
  <si>
    <t>21.1-9-13</t>
  </si>
  <si>
    <t>СН-2012-2018.21. База. Р.1, о.9, поз.13</t>
  </si>
  <si>
    <t>Бруски хвойных пород обрезные, длина 2-6,5 м, сорт III, толщина 50-60 мм</t>
  </si>
  <si>
    <t>21.1-9-2</t>
  </si>
  <si>
    <t>СН-2012-2018.21. База. Р.1, о.9, поз.2</t>
  </si>
  <si>
    <t>Бревна строительные окоренные, хвойных пород, длина 3-6,5 м, диаметр 14-24 см, сорт III</t>
  </si>
  <si>
    <t>21.1-9-56</t>
  </si>
  <si>
    <t>СН-2012-2018.21. База. Р.1, о.9, поз.56</t>
  </si>
  <si>
    <t>Доски хвойных пород, обрезные, длина 2-6,5 м, сорт III, толщина 25-32 мм</t>
  </si>
  <si>
    <t>21.1-9-57</t>
  </si>
  <si>
    <t>СН-2012-2018.21. База. Р.1, о.9, поз.57</t>
  </si>
  <si>
    <t>Доски хвойных пород, обрезные, длина 2-6,5 м, сорт III, толщина 40-60 мм</t>
  </si>
  <si>
    <t>21.3-1-64</t>
  </si>
  <si>
    <t>СН-2012-2018.21. База. Р.3, о.1, поз.64</t>
  </si>
  <si>
    <t>Смеси бетонные, БСГ, тяжелого бетона на гранитном щебне, класс прочности: В7,5 (М100); П3, фракция 5-20</t>
  </si>
  <si>
    <t>21.9-11-2</t>
  </si>
  <si>
    <t>СН-2012-2018.21. База. Р.9, о.11, поз.2</t>
  </si>
  <si>
    <t>Щиты деревянные для фундаментов, колонн, балок, перекрытий, стен, перегородок и других конструкций из досок, толщина 25 мм</t>
  </si>
  <si>
    <t>(локальный сметный расчет)</t>
  </si>
  <si>
    <t>(наименование работ и затрат, наименование объекта)</t>
  </si>
  <si>
    <t>Сметная стоимость</t>
  </si>
  <si>
    <t>тыс.руб</t>
  </si>
  <si>
    <t>Строительные работы</t>
  </si>
  <si>
    <t>Монтажные работы</t>
  </si>
  <si>
    <t>Оборудование</t>
  </si>
  <si>
    <t>Прочие работы</t>
  </si>
  <si>
    <t>Средства на оплату труда</t>
  </si>
  <si>
    <t>№№ п/п</t>
  </si>
  <si>
    <t>Шифр расценки и коды ресурсов</t>
  </si>
  <si>
    <t>Наименование работ и затрат</t>
  </si>
  <si>
    <t>Единица измерения</t>
  </si>
  <si>
    <t>Кол-во единиц</t>
  </si>
  <si>
    <t>Цена на ед. изм. руб.</t>
  </si>
  <si>
    <t>Попра-вочные коэфф.</t>
  </si>
  <si>
    <t>Коэфф. зимних удоро-жаний</t>
  </si>
  <si>
    <t>Коэфф. пересчета</t>
  </si>
  <si>
    <t>ВСЕГО затрат, руб.</t>
  </si>
  <si>
    <t>Справочно</t>
  </si>
  <si>
    <t>ЗТР, всего чел.-час</t>
  </si>
  <si>
    <t>Ст-ть ед. с начислен.</t>
  </si>
  <si>
    <t>Составлен(а) в уровне текущих (прогнозных) цен январь 2018 года</t>
  </si>
  <si>
    <t>ЗП</t>
  </si>
  <si>
    <t>ЭМ</t>
  </si>
  <si>
    <t>в т.ч. ЗПМ</t>
  </si>
  <si>
    <t>МР</t>
  </si>
  <si>
    <t>НР от ЗП</t>
  </si>
  <si>
    <t>%</t>
  </si>
  <si>
    <t>СП от ЗП</t>
  </si>
  <si>
    <t>НР и СП от ЗПМ</t>
  </si>
  <si>
    <t>ЗТР</t>
  </si>
  <si>
    <t>чел-ч</t>
  </si>
  <si>
    <t xml:space="preserve">ЛОКАЛЬНАЯ СМЕТА №2 </t>
  </si>
  <si>
    <t>Основание: ведомость объемов работ</t>
  </si>
  <si>
    <t>Диван парковый 1.8 Базисная стоимость: 
20600,00/1,18= 17457,63</t>
  </si>
  <si>
    <t>Диван парковый 1.1 Базисная стоимость: 
18895,00/1,18= 16012,71</t>
  </si>
  <si>
    <t>Урна 2.8 Базисная стоимость: 15350/1,18=13008,48</t>
  </si>
  <si>
    <t>Скамейка 7165 Базисная стоимость: 24200,00/1,18=20508,47</t>
  </si>
  <si>
    <t>Гиляровского ул., д. 44; Капельский пер., д. 13; Гиляровского ул., д. 48; Мира пр-кт д. 55, стр. 1 и д. 57, стр. 1.</t>
  </si>
  <si>
    <t>Установка МАФ на территории Мещанского района по адресу: Васнецова пер., д.11, стр. 1,2, д.15,стр.1;                                                          Васнецова пер., д.12; Гиляровского ул., д. 36, стр. 1,1а; Гиляровского ул., д. 44; Капельский пер., д. 13; Гиляровского ул., д. 48;                        Мира пр-кт д. 55, стр. 1 и д. 57, стр. 1; Мещанская ул., д. 14;Б. Переяславская ул., д. 3, к. 1,2,3; д.5, к. 1,2; Печатников пер., д. 13, 15а; Последний пер., д. 15; Б. Сухаревский пер., д. 14,16,18</t>
  </si>
  <si>
    <t>Вазон ЦМ-101                             Базисная стоимость: 12000,00/1,18=10169,49</t>
  </si>
  <si>
    <t>Цветочница металлическая ЛГЦ-01                             Базисная стоимость: 28311,00/1,18=23992,37</t>
  </si>
  <si>
    <t>Качели  из металлических профильных труб,  с сиденьем гнездо</t>
  </si>
  <si>
    <t>Раздел: Прочие работы</t>
  </si>
  <si>
    <t>2.1-3203-1-2/1</t>
  </si>
  <si>
    <t>Установка бортовых камней бетонных марки БР 100.30.15 при других видах покрытий</t>
  </si>
  <si>
    <t>100 м</t>
  </si>
  <si>
    <t>2.1-3105-4-5/1</t>
  </si>
  <si>
    <t>Укладка и полупропитка с применением битумной эмульсии щебеночных покрытий или оснований толщиной 5 см</t>
  </si>
  <si>
    <t>1000 м2</t>
  </si>
  <si>
    <t>2.1-3103-19-4/1</t>
  </si>
  <si>
    <t>Устройство асфальтобетонных покрытий дорожек и тротуаров двухслойных, верхний слой из песчаной асфальтобетонной смеси толщиной 3 см</t>
  </si>
  <si>
    <t>100 м2</t>
  </si>
  <si>
    <t>2.1-3203-10-1/1</t>
  </si>
  <si>
    <t>Нанесение линии дорожной разметки краской, линия продольная, сплошная, краска белая</t>
  </si>
  <si>
    <t>21.1-6-196</t>
  </si>
  <si>
    <t>Краски (без стеклошариков) дорожные белые, марка "Магистраль"</t>
  </si>
  <si>
    <t>5,2</t>
  </si>
  <si>
    <t>21.1-6-24</t>
  </si>
  <si>
    <t>Краска дорожная (эмаль) белая, марка "ЭП-5327"</t>
  </si>
  <si>
    <t>5,3</t>
  </si>
  <si>
    <t>21.1-6-148</t>
  </si>
  <si>
    <t>Эмаль, марка ЭП-773, эпоксидная всех цветов</t>
  </si>
  <si>
    <t>кг</t>
  </si>
  <si>
    <t>1.50-3203-37-1/1</t>
  </si>
  <si>
    <t>Монтаж мелких конструкций из стали различного профиля массой до 20 кг</t>
  </si>
  <si>
    <t>6,1</t>
  </si>
  <si>
    <t>21.6-1-49</t>
  </si>
  <si>
    <t>Отдельные конструктивные элементы с преобладанием горячекатаных профилей, средняя масса сборочной единицы до 0,05 т</t>
  </si>
  <si>
    <t>6,2</t>
  </si>
  <si>
    <t>21.12-6-42</t>
  </si>
  <si>
    <t>Трубы стальные сварные водогазопроводные, оцинкованные, легкие, ГОСТ 3262-75, диаметр условного прохода 15 мм, толщина стенки 2,35 мм</t>
  </si>
  <si>
    <t>м</t>
  </si>
  <si>
    <t>6,3</t>
  </si>
  <si>
    <t>21.12-6-46</t>
  </si>
  <si>
    <t>Трубы стальные сварные водогазопроводные, оцинкованные, легкие, ГОСТ 3262-75, диаметр условного прохода 25 мм, толщина стенки 2,8 мм</t>
  </si>
  <si>
    <t>6,4</t>
  </si>
  <si>
    <t>21.12-6-47</t>
  </si>
  <si>
    <t>Трубы стальные сварные водогазопроводные, оцинкованные, легкие, ГОСТ 3262-75, диаметр условного прохода 32 мм, толщина стенки 2,8 мм</t>
  </si>
  <si>
    <t>6,5</t>
  </si>
  <si>
    <t>21.1-10-163</t>
  </si>
  <si>
    <t>Сталь листовая горячекатаная нержавеющая, толщина до 4 мм</t>
  </si>
  <si>
    <t>6,6</t>
  </si>
  <si>
    <t>21.1-10-159</t>
  </si>
  <si>
    <t>Сталь круглая и квадратная общего назначения углеродистая кипящая, марка Ст0, размер 5-12 мм</t>
  </si>
  <si>
    <t>1.14-3203-13-8/1</t>
  </si>
  <si>
    <t>Окраска масляными составами за один раз металлических поверхностей решеток и оград</t>
  </si>
  <si>
    <t>7,1</t>
  </si>
  <si>
    <t>21.1-6-44</t>
  </si>
  <si>
    <t>Краски масляные жидкотертые цветные (готовые к употреблению) для наружных и внутренних работ, марка МА-15</t>
  </si>
  <si>
    <t>7,2</t>
  </si>
  <si>
    <t>21.1-6-48</t>
  </si>
  <si>
    <t>Краски масляные жидкотертые цветные (готовые к употреблению) для наружных и внутренних работ, марка МА-25</t>
  </si>
  <si>
    <t>5.3-3203-2-1/1</t>
  </si>
  <si>
    <t>Изготовление и установка секций металлического ограждения, калиток, ворот из профилированной трубы, масса секции до 150 кг</t>
  </si>
  <si>
    <t>8,1</t>
  </si>
  <si>
    <t>21.1-10-28</t>
  </si>
  <si>
    <t>Профили стальные электросварные квадратного сечения трубчатые, размер стороны 40 мм, толщина стенки 2 мм</t>
  </si>
  <si>
    <t>8,2</t>
  </si>
  <si>
    <t>21.12-6-111</t>
  </si>
  <si>
    <t>Трубы стальные электросварные прямошовные, ГОСТ 10705-80, ГОСТ 10704-91, наружный диаметр 15 мм, толщина стенки 1 мм</t>
  </si>
  <si>
    <t>8,3</t>
  </si>
  <si>
    <t>21.12-6-11</t>
  </si>
  <si>
    <t>Трубы стальные водогазопроводные черные (неоцинкованные), легкие, ГОСТ 3262-75, диаметр условного прохода 20 мм, толщина стенки 2,35 мм</t>
  </si>
  <si>
    <t>8,4</t>
  </si>
  <si>
    <t>21.6-1-50</t>
  </si>
  <si>
    <t>Отдельные конструктивные элементы с преобладанием горячекатаных профилей, средняя масса сборочной единицы от 0,11 до 0,5 т</t>
  </si>
  <si>
    <t>8,5</t>
  </si>
  <si>
    <t>21.1-11-95</t>
  </si>
  <si>
    <t>Шайбы для болтов черные</t>
  </si>
  <si>
    <t>8,6</t>
  </si>
  <si>
    <t>21.1-10-188</t>
  </si>
  <si>
    <t>Сталь тонколистовая, толщина до 4 мм, общего назначения, марка БСт1кп-БСт4кп, Ст1пс-Ст5пс, Ст3Гпс-Ст5Гпс</t>
  </si>
  <si>
    <t>8,7</t>
  </si>
  <si>
    <t>21.12-6-116</t>
  </si>
  <si>
    <t>Трубы стальные электросварные прямошовные, ГОСТ 10705-80, ГОСТ 10704-91, наружный диаметр 25 мм, толщина стенки 2 мм</t>
  </si>
  <si>
    <t>8,8</t>
  </si>
  <si>
    <t>21.12-6-114</t>
  </si>
  <si>
    <t>Трубы стальные электросварные прямошовные, ГОСТ 10705-80, ГОСТ 10704-91, наружный диаметр 18 мм, толщина стенки 2 мм</t>
  </si>
  <si>
    <t>1.13-3205-14-1/1</t>
  </si>
  <si>
    <t>Антикоррозийное покрытие поверхности металлоконструкций эпоксидной эмалью ЭП-140М при работе на высоте до 2 м, однослойное</t>
  </si>
  <si>
    <t>2.1-3101-16-1/1</t>
  </si>
  <si>
    <t>Ремонт покрытия из тротуарной прямоугольной плитки толщиной 70 мм</t>
  </si>
  <si>
    <t>2.1-3203-1-6/2</t>
  </si>
  <si>
    <t>Установка бортовых камней бетонных газонных и садовых марка БР60.20.8, при других видах покрытий</t>
  </si>
  <si>
    <t>12,1</t>
  </si>
  <si>
    <t>21.3-2-15</t>
  </si>
  <si>
    <t>Растворы цементные, марка 100</t>
  </si>
  <si>
    <t>12,2</t>
  </si>
  <si>
    <t>21.3-2-14</t>
  </si>
  <si>
    <t>Растворы цементные, марка 75</t>
  </si>
  <si>
    <t>2.1-3201-4-1/1</t>
  </si>
  <si>
    <t>Ремонт бортового камня бетонного без замены</t>
  </si>
  <si>
    <t>13,2</t>
  </si>
  <si>
    <t>1.50-3203-37-2/1</t>
  </si>
  <si>
    <t>Монтаж мелких конструкций из стали различного профиля массой до 50 кг</t>
  </si>
  <si>
    <t>14,1</t>
  </si>
  <si>
    <t>14,2</t>
  </si>
  <si>
    <t>21.1-10-145</t>
  </si>
  <si>
    <t>Сталь двутавровая обычная общего назначения, марка Ст0</t>
  </si>
  <si>
    <t>14,3</t>
  </si>
  <si>
    <t>21.1-10-228</t>
  </si>
  <si>
    <t>Сталь швеллерная обычная общего назначения, марка Ст1сп-Ст6сп, 5-10</t>
  </si>
  <si>
    <t>14,4</t>
  </si>
  <si>
    <t>21.12-6-15</t>
  </si>
  <si>
    <t>Трубы стальные водогазопроводные черные (неоцинкованные), легкие, ГОСТ 3262-75, диаметр условного прохода 40 мм, толщина стенки 3 мм</t>
  </si>
  <si>
    <t>14,5</t>
  </si>
  <si>
    <t>21.12-6-13</t>
  </si>
  <si>
    <t>Трубы стальные водогазопроводные черные (неоцинкованные), легкие, ГОСТ 3262-75, диаметр условного прохода 25 мм, толщина стенки 2,8 мм</t>
  </si>
  <si>
    <t>14,6</t>
  </si>
  <si>
    <t>21.1-10-211</t>
  </si>
  <si>
    <t>Сталь угловая равнополочная общего назначения, марка Ст0, ширина полки 20-32 мм</t>
  </si>
  <si>
    <t>1.13-5302-11-4/1</t>
  </si>
  <si>
    <t>Огрунтовка новых или ранее расчищенных металлических поверхностей алкидными грунтовками типа "ХС Штальшуцгрунд", за один раз оград и решеток простых и средней сложности</t>
  </si>
  <si>
    <t>10 м2</t>
  </si>
  <si>
    <t>15,1</t>
  </si>
  <si>
    <t>21.1-6-112</t>
  </si>
  <si>
    <t>Растворители, марка Р-4</t>
  </si>
  <si>
    <t>15,2</t>
  </si>
  <si>
    <t>21.1-6-114</t>
  </si>
  <si>
    <t>Растворитель "Уайт-спирит"</t>
  </si>
  <si>
    <t>1.13-5302-12-4/1</t>
  </si>
  <si>
    <t>Окраска новых или ранее расчищенных металлических поверхностей алкидными эмалями типа "Рисамикс", оград и решеток простых и средней сложности</t>
  </si>
  <si>
    <t>5.3-3101-2-2/1</t>
  </si>
  <si>
    <t>Средний ремонт металлических ограждений</t>
  </si>
  <si>
    <t>18,1</t>
  </si>
  <si>
    <t>21.6-1-21</t>
  </si>
  <si>
    <t>Ограждения из прокатных и гнутых профилей полосовой и круглой стали</t>
  </si>
  <si>
    <t>18,2</t>
  </si>
  <si>
    <t>18,3</t>
  </si>
  <si>
    <t>21.1-10-44</t>
  </si>
  <si>
    <t>Профили стальные электросварные квадратного сечения трубчатые, размер стороны 50 мм, толщина стенки 3 мм</t>
  </si>
  <si>
    <t>18,4</t>
  </si>
  <si>
    <t>21.1-10-65</t>
  </si>
  <si>
    <t>Профили стальные электросварные прямоугольного сечения трубчатые, размер 20х40 мм, толщина стенки 2,0 мм</t>
  </si>
  <si>
    <t>18,5</t>
  </si>
  <si>
    <t>21.3-4-33</t>
  </si>
  <si>
    <t>Арматурные заготовки (стержни, хомуты и т.п.), не собранные в каркасы или сетки, углеродистая сталь общего назначения и арматурная сталь гладкая, класс А-I, диаметр 16-18 мм</t>
  </si>
  <si>
    <t>1.13-3205-2-2/1</t>
  </si>
  <si>
    <t>Антикоррозионная огрунтовка металлических поверхностей грунтовкой ГФ-021 за один раз</t>
  </si>
  <si>
    <t>1.13-3203-17-4/1</t>
  </si>
  <si>
    <t>Масляная окраска белилами с добавлением колера металлических решеток, переплетов, труб, диаметром менее 50 мм и т.п. за два раза</t>
  </si>
  <si>
    <t>20,1</t>
  </si>
  <si>
    <t>21.1-6-90</t>
  </si>
  <si>
    <t>Олифа для окраски комбинированная "Оксоль"</t>
  </si>
  <si>
    <t>20,2</t>
  </si>
  <si>
    <t>21.1-6-111</t>
  </si>
  <si>
    <t>Растворители универсальные № 645-650</t>
  </si>
  <si>
    <t>22,1</t>
  </si>
  <si>
    <t>21.1-6-46</t>
  </si>
  <si>
    <t>Краски масляные жидкотертые цветные (готовые к употреблению) для наружных и внутренних работ, марка МА-15, сурик железный для окраски по металлу</t>
  </si>
  <si>
    <t>22,2</t>
  </si>
  <si>
    <t>22,3</t>
  </si>
  <si>
    <t>21.1-6-139</t>
  </si>
  <si>
    <t>Эмаль, марка ПФ-115 (цветная), пентафталевая</t>
  </si>
  <si>
    <t>22,4</t>
  </si>
  <si>
    <t>5.3-3103-5-1/1</t>
  </si>
  <si>
    <t>Устройство бортовой доски для устройства садовых дорожек и площадок</t>
  </si>
  <si>
    <t>10 м</t>
  </si>
  <si>
    <t>23,1</t>
  </si>
  <si>
    <t>23,2</t>
  </si>
  <si>
    <t>23,3</t>
  </si>
  <si>
    <t>21.1-9-51</t>
  </si>
  <si>
    <t>Доски хвойных пород, обрезные, длина 2-6,5 м, сорт II, толщина 25-32 мм</t>
  </si>
  <si>
    <t>5.3-3103-9-3/1</t>
  </si>
  <si>
    <t>Устройство бордюра из мелкоштучных камней, установленных на ребро, для клумб</t>
  </si>
  <si>
    <t>24,1</t>
  </si>
  <si>
    <t>21.1-12-62</t>
  </si>
  <si>
    <t>Брусчатка из гранита серого цвета, пилено-колотая из пиленого полуфабриката, размер 100х100х100 мм</t>
  </si>
  <si>
    <t>24,2</t>
  </si>
  <si>
    <t>21.1-5-5</t>
  </si>
  <si>
    <t>Кирпич керамический обыкновенный, размер 250х120х65 мм, марка 100</t>
  </si>
  <si>
    <t>1000 шт.</t>
  </si>
  <si>
    <t>24,3</t>
  </si>
  <si>
    <t>21.1-5-8</t>
  </si>
  <si>
    <t>Кирпич керамический обыкновенный, размер 250х120х65 мм, марка средняя</t>
  </si>
  <si>
    <t>1.13-3103-1-1/1</t>
  </si>
  <si>
    <t>Простая штукатурка поверхностей стен по камню и бетону известковым раствором</t>
  </si>
  <si>
    <t>1.13-3203-9-1/1</t>
  </si>
  <si>
    <t>Простая окраска поливинилацетатными водоэмульсионными составами по штукатурке и сборным конструкциям, подготовленным под окраску</t>
  </si>
  <si>
    <t>5.4-3203-3-3/1</t>
  </si>
  <si>
    <t>Подготовка почвы для устройства партерного и обыкновенного газонов с внесением растительной земли слоем 15 см механизированным способом</t>
  </si>
  <si>
    <t>5.4-3203-3-6/1</t>
  </si>
  <si>
    <t>Посев газонов партерных, мавританских, и обыкновенных вручную</t>
  </si>
  <si>
    <t>5.4-3103-20-3/1</t>
  </si>
  <si>
    <t>Внесение минеральных удобрений при посадке деревьев и кустарников для стандартных саженцев</t>
  </si>
  <si>
    <t>10 м3 ям</t>
  </si>
  <si>
    <t>30,1</t>
  </si>
  <si>
    <t>21.4-4-18</t>
  </si>
  <si>
    <t>Удобрения органические (средняя стоимость)</t>
  </si>
  <si>
    <t>30,2</t>
  </si>
  <si>
    <t>21.4-4-17</t>
  </si>
  <si>
    <t>Удобрения комплесные минеральные для газонов</t>
  </si>
  <si>
    <t>Итого по разделу: Последний пер., д. 15; Б. Сухаревский пер., д. 14,16,18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</si>
</sst>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mm"/>
    <numFmt numFmtId="165" formatCode="#,##0.00####;[Red]\-\ #,##0.00####"/>
    <numFmt numFmtId="166" formatCode="#,##0.00;[Red]\-\ #,##0.00"/>
    <numFmt numFmtId="167" formatCode="#,##0.00_ ;[Red]\-#,##0.00\ "/>
  </numFmts>
  <fonts count="17" x14ac:knownFonts="1">
    <font>
      <sz val="10"/>
      <name val="Arial"/>
      <charset val="204"/>
    </font>
    <font>
      <b/>
      <sz val="10"/>
      <color indexed="12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b/>
      <sz val="10"/>
      <color indexed="14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4"/>
      <name val="Arial"/>
      <family val="2"/>
      <charset val="204"/>
    </font>
    <font>
      <i/>
      <sz val="11"/>
      <name val="Arial"/>
      <family val="2"/>
      <charset val="204"/>
    </font>
    <font>
      <b/>
      <sz val="11"/>
      <name val="Arial"/>
      <family val="2"/>
      <charset val="204"/>
    </font>
    <font>
      <b/>
      <u/>
      <sz val="11"/>
      <name val="Arial"/>
      <family val="2"/>
      <charset val="204"/>
    </font>
    <font>
      <sz val="14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0"/>
      </top>
      <bottom/>
      <diagonal/>
    </border>
  </borders>
  <cellStyleXfs count="2">
    <xf numFmtId="0" fontId="0" fillId="0" borderId="0"/>
    <xf numFmtId="0" fontId="8" fillId="0" borderId="0"/>
  </cellStyleXfs>
  <cellXfs count="6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0" fillId="0" borderId="0" xfId="0" applyFont="1" applyAlignment="1">
      <alignment horizontal="right"/>
    </xf>
    <xf numFmtId="0" fontId="10" fillId="0" borderId="0" xfId="0" applyFont="1"/>
    <xf numFmtId="164" fontId="10" fillId="0" borderId="0" xfId="0" applyNumberFormat="1" applyFont="1"/>
    <xf numFmtId="1" fontId="10" fillId="0" borderId="0" xfId="0" applyNumberFormat="1" applyFont="1"/>
    <xf numFmtId="0" fontId="13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4" fillId="0" borderId="0" xfId="0" applyFont="1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3" fillId="0" borderId="0" xfId="0" applyFont="1" applyAlignment="1">
      <alignment horizontal="right" wrapText="1"/>
    </xf>
    <xf numFmtId="0" fontId="10" fillId="0" borderId="0" xfId="0" applyFont="1" applyAlignment="1">
      <alignment horizontal="right" wrapText="1"/>
    </xf>
    <xf numFmtId="165" fontId="10" fillId="0" borderId="0" xfId="0" applyNumberFormat="1" applyFont="1" applyAlignment="1">
      <alignment horizontal="right"/>
    </xf>
    <xf numFmtId="166" fontId="10" fillId="0" borderId="0" xfId="0" applyNumberFormat="1" applyFont="1" applyAlignment="1">
      <alignment horizontal="right"/>
    </xf>
    <xf numFmtId="166" fontId="13" fillId="0" borderId="0" xfId="0" applyNumberFormat="1" applyFont="1" applyAlignment="1">
      <alignment horizontal="right"/>
    </xf>
    <xf numFmtId="0" fontId="10" fillId="0" borderId="0" xfId="0" quotePrefix="1" applyFont="1" applyAlignment="1">
      <alignment horizontal="right" wrapText="1"/>
    </xf>
    <xf numFmtId="166" fontId="0" fillId="0" borderId="0" xfId="0" applyNumberFormat="1"/>
    <xf numFmtId="0" fontId="0" fillId="0" borderId="5" xfId="0" applyBorder="1"/>
    <xf numFmtId="166" fontId="14" fillId="0" borderId="5" xfId="0" applyNumberFormat="1" applyFont="1" applyBorder="1" applyAlignment="1">
      <alignment horizontal="right"/>
    </xf>
    <xf numFmtId="0" fontId="11" fillId="0" borderId="0" xfId="0" applyFont="1" applyAlignment="1">
      <alignment horizontal="center" wrapText="1"/>
    </xf>
    <xf numFmtId="0" fontId="15" fillId="0" borderId="0" xfId="0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0" fillId="0" borderId="0" xfId="0" applyFont="1"/>
    <xf numFmtId="0" fontId="0" fillId="0" borderId="0" xfId="0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applyFont="1"/>
    <xf numFmtId="0" fontId="12" fillId="0" borderId="1" xfId="0" applyFont="1" applyBorder="1" applyAlignment="1">
      <alignment horizontal="center" wrapText="1"/>
    </xf>
    <xf numFmtId="167" fontId="0" fillId="0" borderId="0" xfId="0" applyNumberFormat="1"/>
    <xf numFmtId="166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11" fillId="0" borderId="0" xfId="0" applyFont="1" applyAlignment="1">
      <alignment horizontal="center" wrapText="1"/>
    </xf>
    <xf numFmtId="166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0" fontId="14" fillId="0" borderId="0" xfId="0" applyFont="1" applyAlignment="1">
      <alignment horizontal="left" wrapText="1"/>
    </xf>
    <xf numFmtId="0" fontId="14" fillId="0" borderId="0" xfId="0" applyFont="1"/>
    <xf numFmtId="0" fontId="14" fillId="0" borderId="0" xfId="0" applyFont="1" applyAlignment="1">
      <alignment horizontal="center" wrapText="1"/>
    </xf>
    <xf numFmtId="0" fontId="0" fillId="0" borderId="6" xfId="0" applyBorder="1"/>
    <xf numFmtId="0" fontId="0" fillId="0" borderId="6" xfId="0" applyBorder="1" applyAlignment="1">
      <alignment wrapText="1"/>
    </xf>
    <xf numFmtId="166" fontId="14" fillId="0" borderId="6" xfId="0" applyNumberFormat="1" applyFont="1" applyBorder="1" applyAlignment="1">
      <alignment horizontal="right"/>
    </xf>
    <xf numFmtId="0" fontId="0" fillId="0" borderId="0" xfId="0" applyAlignment="1">
      <alignment wrapText="1"/>
    </xf>
    <xf numFmtId="0" fontId="10" fillId="0" borderId="0" xfId="0" applyFont="1" applyAlignment="1">
      <alignment horizontal="right"/>
    </xf>
    <xf numFmtId="0" fontId="12" fillId="0" borderId="1" xfId="0" applyFont="1" applyBorder="1" applyAlignment="1">
      <alignment horizontal="center" wrapText="1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0" fillId="0" borderId="0" xfId="0" applyAlignment="1"/>
    <xf numFmtId="166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0" fontId="14" fillId="0" borderId="0" xfId="0" applyFont="1" applyAlignment="1">
      <alignment horizontal="left" wrapText="1"/>
    </xf>
    <xf numFmtId="166" fontId="10" fillId="0" borderId="0" xfId="0" applyNumberFormat="1" applyFont="1" applyAlignment="1">
      <alignment horizontal="right"/>
    </xf>
    <xf numFmtId="0" fontId="16" fillId="0" borderId="1" xfId="0" applyFont="1" applyBorder="1" applyAlignment="1">
      <alignment horizontal="center" wrapText="1"/>
    </xf>
    <xf numFmtId="166" fontId="14" fillId="0" borderId="5" xfId="0" applyNumberFormat="1" applyFont="1" applyBorder="1" applyAlignment="1">
      <alignment horizontal="right"/>
    </xf>
    <xf numFmtId="0" fontId="11" fillId="0" borderId="0" xfId="0" applyFont="1" applyAlignment="1">
      <alignment horizontal="center" wrapText="1"/>
    </xf>
    <xf numFmtId="166" fontId="14" fillId="0" borderId="6" xfId="0" applyNumberFormat="1" applyFont="1" applyBorder="1" applyAlignment="1">
      <alignment horizontal="right"/>
    </xf>
    <xf numFmtId="0" fontId="15" fillId="0" borderId="0" xfId="0" applyFont="1" applyAlignment="1">
      <alignment horizontal="left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4" fillId="0" borderId="0" xfId="0" applyFont="1" applyAlignment="1">
      <alignment horizont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162"/>
  <sheetViews>
    <sheetView tabSelected="1" topLeftCell="A3139" zoomScaleNormal="100" workbookViewId="0">
      <selection activeCell="C3157" sqref="A3147:H3157"/>
    </sheetView>
  </sheetViews>
  <sheetFormatPr defaultRowHeight="12.75" x14ac:dyDescent="0.2"/>
  <cols>
    <col min="1" max="1" width="5.7109375" customWidth="1"/>
    <col min="2" max="2" width="18.5703125" customWidth="1"/>
    <col min="3" max="3" width="64.28515625" customWidth="1"/>
    <col min="4" max="4" width="14.28515625" customWidth="1"/>
    <col min="5" max="5" width="11.7109375" customWidth="1"/>
    <col min="6" max="6" width="13.28515625" customWidth="1"/>
    <col min="7" max="7" width="12.7109375" customWidth="1"/>
    <col min="9" max="11" width="12.7109375" customWidth="1"/>
    <col min="15" max="28" width="0" hidden="1" customWidth="1"/>
    <col min="29" max="29" width="132.140625" hidden="1" customWidth="1"/>
    <col min="30" max="30" width="0" hidden="1" customWidth="1"/>
    <col min="31" max="31" width="149.140625" hidden="1" customWidth="1"/>
    <col min="32" max="32" width="113.140625" hidden="1" customWidth="1"/>
    <col min="33" max="36" width="0" hidden="1" customWidth="1"/>
  </cols>
  <sheetData>
    <row r="1" spans="1:11" x14ac:dyDescent="0.2">
      <c r="A1" s="31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ht="14.25" x14ac:dyDescent="0.2">
      <c r="A2" s="32"/>
      <c r="B2" s="32"/>
      <c r="C2" s="32"/>
      <c r="D2" s="32"/>
      <c r="E2" s="32"/>
      <c r="F2" s="32"/>
      <c r="G2" s="32"/>
      <c r="H2" s="32"/>
      <c r="I2" s="32"/>
      <c r="J2" s="48"/>
      <c r="K2" s="48"/>
    </row>
    <row r="3" spans="1:11" ht="18" customHeight="1" x14ac:dyDescent="0.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14.25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</row>
    <row r="5" spans="1:11" ht="24" customHeight="1" x14ac:dyDescent="0.25">
      <c r="A5" s="49" t="s">
        <v>12</v>
      </c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12.75" customHeigh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</row>
    <row r="7" spans="1:11" ht="24.75" customHeight="1" x14ac:dyDescent="0.25">
      <c r="A7" s="49" t="s">
        <v>882</v>
      </c>
      <c r="B7" s="58"/>
      <c r="C7" s="58"/>
      <c r="D7" s="58"/>
      <c r="E7" s="58"/>
      <c r="F7" s="58"/>
      <c r="G7" s="58"/>
      <c r="H7" s="58"/>
      <c r="I7" s="58"/>
      <c r="J7" s="58"/>
      <c r="K7" s="58"/>
    </row>
    <row r="8" spans="1:11" x14ac:dyDescent="0.2">
      <c r="A8" s="51" t="s">
        <v>849</v>
      </c>
      <c r="B8" s="51"/>
      <c r="C8" s="51"/>
      <c r="D8" s="51"/>
      <c r="E8" s="51"/>
      <c r="F8" s="51"/>
      <c r="G8" s="51"/>
      <c r="H8" s="51"/>
      <c r="I8" s="51"/>
      <c r="J8" s="51"/>
      <c r="K8" s="51"/>
    </row>
    <row r="9" spans="1:11" ht="14.25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</row>
    <row r="10" spans="1:11" ht="94.5" customHeight="1" x14ac:dyDescent="0.2">
      <c r="A10" s="52" t="s">
        <v>889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</row>
    <row r="11" spans="1:11" x14ac:dyDescent="0.2">
      <c r="A11" s="51" t="s">
        <v>850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 ht="14.25" x14ac:dyDescent="0.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</row>
    <row r="13" spans="1:11" ht="14.25" customHeight="1" x14ac:dyDescent="0.2">
      <c r="A13" s="50" t="s">
        <v>883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</row>
    <row r="14" spans="1:11" ht="14.25" x14ac:dyDescent="0.2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</row>
    <row r="15" spans="1:11" ht="14.25" x14ac:dyDescent="0.2">
      <c r="A15" s="9"/>
      <c r="B15" s="9"/>
      <c r="C15" s="9"/>
      <c r="D15" s="9"/>
      <c r="E15" s="9"/>
      <c r="F15" s="65" t="s">
        <v>851</v>
      </c>
      <c r="G15" s="65"/>
      <c r="H15" s="65"/>
      <c r="I15" s="57">
        <f>(Source!F905/1000)</f>
        <v>25452.300019999999</v>
      </c>
      <c r="J15" s="48"/>
      <c r="K15" s="9" t="s">
        <v>852</v>
      </c>
    </row>
    <row r="16" spans="1:11" ht="14.25" hidden="1" x14ac:dyDescent="0.2">
      <c r="A16" s="9"/>
      <c r="B16" s="9"/>
      <c r="C16" s="9"/>
      <c r="D16" s="9"/>
      <c r="E16" s="9"/>
      <c r="F16" s="65" t="s">
        <v>853</v>
      </c>
      <c r="G16" s="65"/>
      <c r="H16" s="65"/>
      <c r="I16" s="57">
        <f>(Source!F893)/1000</f>
        <v>16818.7565</v>
      </c>
      <c r="J16" s="48"/>
      <c r="K16" s="9" t="s">
        <v>852</v>
      </c>
    </row>
    <row r="17" spans="1:22" ht="14.25" hidden="1" x14ac:dyDescent="0.2">
      <c r="A17" s="9"/>
      <c r="B17" s="9"/>
      <c r="C17" s="9"/>
      <c r="D17" s="9"/>
      <c r="E17" s="9"/>
      <c r="F17" s="65" t="s">
        <v>854</v>
      </c>
      <c r="G17" s="65"/>
      <c r="H17" s="65"/>
      <c r="I17" s="57">
        <f>(Source!F894)/1000</f>
        <v>0</v>
      </c>
      <c r="J17" s="48"/>
      <c r="K17" s="9" t="s">
        <v>852</v>
      </c>
    </row>
    <row r="18" spans="1:22" ht="14.25" hidden="1" x14ac:dyDescent="0.2">
      <c r="A18" s="9"/>
      <c r="B18" s="9"/>
      <c r="C18" s="9"/>
      <c r="D18" s="9"/>
      <c r="E18" s="9"/>
      <c r="F18" s="65" t="s">
        <v>855</v>
      </c>
      <c r="G18" s="65"/>
      <c r="H18" s="65"/>
      <c r="I18" s="57">
        <f>(Source!F885)/1000</f>
        <v>0</v>
      </c>
      <c r="J18" s="48"/>
      <c r="K18" s="9" t="s">
        <v>852</v>
      </c>
    </row>
    <row r="19" spans="1:22" ht="14.25" hidden="1" x14ac:dyDescent="0.2">
      <c r="A19" s="9"/>
      <c r="B19" s="9"/>
      <c r="C19" s="9"/>
      <c r="D19" s="9"/>
      <c r="E19" s="9"/>
      <c r="F19" s="65" t="s">
        <v>856</v>
      </c>
      <c r="G19" s="65"/>
      <c r="H19" s="65"/>
      <c r="I19" s="57">
        <f>(Source!F895+Source!F896)/1000</f>
        <v>4750.9892800000007</v>
      </c>
      <c r="J19" s="48"/>
      <c r="K19" s="9" t="s">
        <v>852</v>
      </c>
    </row>
    <row r="20" spans="1:22" ht="14.25" x14ac:dyDescent="0.2">
      <c r="A20" s="9"/>
      <c r="B20" s="9"/>
      <c r="C20" s="9"/>
      <c r="D20" s="9"/>
      <c r="E20" s="9"/>
      <c r="F20" s="65" t="s">
        <v>857</v>
      </c>
      <c r="G20" s="65"/>
      <c r="H20" s="65"/>
      <c r="I20" s="57">
        <f>(Source!F891+ Source!F890)/1000</f>
        <v>581.46166000000005</v>
      </c>
      <c r="J20" s="48"/>
      <c r="K20" s="9" t="s">
        <v>852</v>
      </c>
    </row>
    <row r="21" spans="1:22" ht="14.25" x14ac:dyDescent="0.2">
      <c r="A21" s="9" t="s">
        <v>871</v>
      </c>
      <c r="B21" s="9"/>
      <c r="C21" s="9"/>
      <c r="D21" s="10"/>
      <c r="E21" s="11"/>
      <c r="F21" s="9"/>
      <c r="G21" s="9"/>
      <c r="H21" s="9"/>
      <c r="I21" s="9"/>
      <c r="J21" s="9"/>
      <c r="K21" s="9"/>
    </row>
    <row r="22" spans="1:22" ht="14.25" x14ac:dyDescent="0.2">
      <c r="A22" s="63" t="s">
        <v>858</v>
      </c>
      <c r="B22" s="63" t="s">
        <v>859</v>
      </c>
      <c r="C22" s="63" t="s">
        <v>860</v>
      </c>
      <c r="D22" s="63" t="s">
        <v>861</v>
      </c>
      <c r="E22" s="63" t="s">
        <v>862</v>
      </c>
      <c r="F22" s="63" t="s">
        <v>863</v>
      </c>
      <c r="G22" s="63" t="s">
        <v>864</v>
      </c>
      <c r="H22" s="63" t="s">
        <v>865</v>
      </c>
      <c r="I22" s="63" t="s">
        <v>866</v>
      </c>
      <c r="J22" s="63" t="s">
        <v>867</v>
      </c>
      <c r="K22" s="12" t="s">
        <v>868</v>
      </c>
    </row>
    <row r="23" spans="1:22" ht="28.5" x14ac:dyDescent="0.2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13" t="s">
        <v>869</v>
      </c>
    </row>
    <row r="24" spans="1:22" ht="28.5" x14ac:dyDescent="0.2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13" t="s">
        <v>870</v>
      </c>
    </row>
    <row r="25" spans="1:22" ht="14.25" x14ac:dyDescent="0.2">
      <c r="A25" s="13">
        <v>1</v>
      </c>
      <c r="B25" s="13">
        <v>2</v>
      </c>
      <c r="C25" s="13">
        <v>3</v>
      </c>
      <c r="D25" s="13">
        <v>4</v>
      </c>
      <c r="E25" s="13">
        <v>5</v>
      </c>
      <c r="F25" s="13">
        <v>6</v>
      </c>
      <c r="G25" s="13">
        <v>7</v>
      </c>
      <c r="H25" s="13">
        <v>8</v>
      </c>
      <c r="I25" s="13">
        <v>9</v>
      </c>
      <c r="J25" s="13">
        <v>10</v>
      </c>
      <c r="K25" s="13">
        <v>11</v>
      </c>
    </row>
    <row r="27" spans="1:22" ht="16.5" x14ac:dyDescent="0.25">
      <c r="A27" s="60" t="str">
        <f>CONCATENATE("Раздел: ",IF(Source!G24&lt;&gt;"Новый раздел", Source!G24, ""))</f>
        <v>Раздел: Васнецова пер., д.11, стр. 1,2, д.15, стр. 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</row>
    <row r="29" spans="1:22" ht="15" x14ac:dyDescent="0.25">
      <c r="B29" s="62" t="str">
        <f>Source!G28</f>
        <v>Васнецова пер., д.11, стр. 1,2, д.15, стр. 1</v>
      </c>
      <c r="C29" s="62"/>
      <c r="D29" s="62"/>
      <c r="E29" s="62"/>
      <c r="F29" s="62"/>
      <c r="G29" s="62"/>
      <c r="H29" s="62"/>
      <c r="I29" s="62"/>
      <c r="J29" s="62"/>
    </row>
    <row r="31" spans="1:22" ht="15" x14ac:dyDescent="0.25">
      <c r="B31" s="62" t="str">
        <f>Source!G29</f>
        <v>МАФ</v>
      </c>
      <c r="C31" s="62"/>
      <c r="D31" s="62"/>
      <c r="E31" s="62"/>
      <c r="F31" s="62"/>
      <c r="G31" s="62"/>
      <c r="H31" s="62"/>
      <c r="I31" s="62"/>
      <c r="J31" s="62"/>
    </row>
    <row r="32" spans="1:22" ht="14.25" x14ac:dyDescent="0.2">
      <c r="A32" s="15" t="str">
        <f>Source!E30</f>
        <v>1</v>
      </c>
      <c r="B32" s="16" t="str">
        <f>Source!F30</f>
        <v>1.50-3203-10-4/1</v>
      </c>
      <c r="C32" s="16" t="str">
        <f>Source!G30</f>
        <v>Установка монтажных изделий массой свыше 20 кг</v>
      </c>
      <c r="D32" s="17" t="str">
        <f>Source!H30</f>
        <v>т</v>
      </c>
      <c r="E32" s="8">
        <f>Source!I30</f>
        <v>3.5999999999999997E-2</v>
      </c>
      <c r="F32" s="19"/>
      <c r="G32" s="18"/>
      <c r="H32" s="8"/>
      <c r="I32" s="8"/>
      <c r="J32" s="20"/>
      <c r="K32" s="20"/>
      <c r="Q32">
        <f>ROUND((Source!BZ30/100)*ROUND((Source!AF30*Source!AV30)*Source!I30, 2), 2)</f>
        <v>206.1</v>
      </c>
      <c r="R32">
        <f>Source!X30</f>
        <v>206.1</v>
      </c>
      <c r="S32">
        <f>ROUND((Source!CA30/100)*ROUND((Source!AF30*Source!AV30)*Source!I30, 2), 2)</f>
        <v>29.44</v>
      </c>
      <c r="T32">
        <f>Source!Y30</f>
        <v>29.44</v>
      </c>
      <c r="U32">
        <f>ROUND((175/100)*ROUND((Source!AE30*Source!AV30)*Source!I30, 2), 2)</f>
        <v>9</v>
      </c>
      <c r="V32">
        <f>ROUND((108/100)*ROUND(Source!CS30*Source!I30, 2), 2)</f>
        <v>5.55</v>
      </c>
    </row>
    <row r="33" spans="1:22" ht="14.25" x14ac:dyDescent="0.2">
      <c r="A33" s="15"/>
      <c r="B33" s="16"/>
      <c r="C33" s="16" t="s">
        <v>872</v>
      </c>
      <c r="D33" s="17"/>
      <c r="E33" s="8"/>
      <c r="F33" s="19">
        <f>Source!AO30</f>
        <v>8178.55</v>
      </c>
      <c r="G33" s="18" t="str">
        <f>Source!DG30</f>
        <v/>
      </c>
      <c r="H33" s="8">
        <f>Source!AV30</f>
        <v>1</v>
      </c>
      <c r="I33" s="8">
        <f>IF(Source!BA30&lt;&gt; 0, Source!BA30, 1)</f>
        <v>1</v>
      </c>
      <c r="J33" s="20">
        <f>Source!S30</f>
        <v>294.43</v>
      </c>
      <c r="K33" s="20"/>
    </row>
    <row r="34" spans="1:22" ht="14.25" x14ac:dyDescent="0.2">
      <c r="A34" s="15"/>
      <c r="B34" s="16"/>
      <c r="C34" s="16" t="s">
        <v>873</v>
      </c>
      <c r="D34" s="17"/>
      <c r="E34" s="8"/>
      <c r="F34" s="19">
        <f>Source!AM30</f>
        <v>1555.17</v>
      </c>
      <c r="G34" s="18" t="str">
        <f>Source!DE30</f>
        <v/>
      </c>
      <c r="H34" s="8">
        <f>Source!AV30</f>
        <v>1</v>
      </c>
      <c r="I34" s="8">
        <f>IF(Source!BB30&lt;&gt; 0, Source!BB30, 1)</f>
        <v>1</v>
      </c>
      <c r="J34" s="20">
        <f>Source!Q30</f>
        <v>55.99</v>
      </c>
      <c r="K34" s="20"/>
    </row>
    <row r="35" spans="1:22" ht="14.25" x14ac:dyDescent="0.2">
      <c r="A35" s="15"/>
      <c r="B35" s="16"/>
      <c r="C35" s="16" t="s">
        <v>874</v>
      </c>
      <c r="D35" s="17"/>
      <c r="E35" s="8"/>
      <c r="F35" s="19">
        <f>Source!AN30</f>
        <v>142.85</v>
      </c>
      <c r="G35" s="18" t="str">
        <f>Source!DF30</f>
        <v/>
      </c>
      <c r="H35" s="8">
        <f>Source!AV30</f>
        <v>1</v>
      </c>
      <c r="I35" s="8">
        <f>IF(Source!BS30&lt;&gt; 0, Source!BS30, 1)</f>
        <v>1</v>
      </c>
      <c r="J35" s="21">
        <f>Source!R30</f>
        <v>5.14</v>
      </c>
      <c r="K35" s="20"/>
    </row>
    <row r="36" spans="1:22" ht="14.25" x14ac:dyDescent="0.2">
      <c r="A36" s="15"/>
      <c r="B36" s="16"/>
      <c r="C36" s="16" t="s">
        <v>875</v>
      </c>
      <c r="D36" s="17"/>
      <c r="E36" s="8"/>
      <c r="F36" s="19">
        <f>Source!AL30</f>
        <v>56933.42</v>
      </c>
      <c r="G36" s="18" t="str">
        <f>Source!DD30</f>
        <v/>
      </c>
      <c r="H36" s="8">
        <f>Source!AW30</f>
        <v>1</v>
      </c>
      <c r="I36" s="8">
        <f>IF(Source!BC30&lt;&gt; 0, Source!BC30, 1)</f>
        <v>1</v>
      </c>
      <c r="J36" s="20">
        <f>Source!P30</f>
        <v>2049.6</v>
      </c>
      <c r="K36" s="20"/>
    </row>
    <row r="37" spans="1:22" ht="36" customHeight="1" x14ac:dyDescent="0.2">
      <c r="A37" s="15" t="str">
        <f>Source!E31</f>
        <v>1,1</v>
      </c>
      <c r="B37" s="16" t="str">
        <f>Source!F31</f>
        <v>21.3-4-24</v>
      </c>
      <c r="C37" s="16" t="str">
        <f>Source!G31</f>
        <v>Арматурные заготовки (стержни, хомуты и т.п.), не собранные в каркасы или сетки, закладные и накладные детали, со сваркой</v>
      </c>
      <c r="D37" s="17" t="str">
        <f>Source!H31</f>
        <v>т</v>
      </c>
      <c r="E37" s="8">
        <f>Source!I31</f>
        <v>-3.5999999999999997E-2</v>
      </c>
      <c r="F37" s="19">
        <f>Source!AK31</f>
        <v>53410.15</v>
      </c>
      <c r="G37" s="22" t="s">
        <v>3</v>
      </c>
      <c r="H37" s="8">
        <f>Source!AW31</f>
        <v>1</v>
      </c>
      <c r="I37" s="8">
        <f>IF(Source!BC31&lt;&gt; 0, Source!BC31, 1)</f>
        <v>1</v>
      </c>
      <c r="J37" s="20">
        <f>Source!O31</f>
        <v>-1922.77</v>
      </c>
      <c r="K37" s="20"/>
      <c r="Q37">
        <f>ROUND((Source!BZ31/100)*ROUND((Source!AF31*Source!AV31)*Source!I31, 2), 2)</f>
        <v>0</v>
      </c>
      <c r="R37">
        <f>Source!X31</f>
        <v>0</v>
      </c>
      <c r="S37">
        <f>ROUND((Source!CA31/100)*ROUND((Source!AF31*Source!AV31)*Source!I31, 2), 2)</f>
        <v>0</v>
      </c>
      <c r="T37">
        <f>Source!Y31</f>
        <v>0</v>
      </c>
      <c r="U37">
        <f>ROUND((175/100)*ROUND((Source!AE31*Source!AV31)*Source!I31, 2), 2)</f>
        <v>0</v>
      </c>
      <c r="V37">
        <f>ROUND((108/100)*ROUND(Source!CS31*Source!I31, 2), 2)</f>
        <v>0</v>
      </c>
    </row>
    <row r="38" spans="1:22" ht="14.25" x14ac:dyDescent="0.2">
      <c r="A38" s="15"/>
      <c r="B38" s="16"/>
      <c r="C38" s="16" t="s">
        <v>876</v>
      </c>
      <c r="D38" s="17" t="s">
        <v>877</v>
      </c>
      <c r="E38" s="8">
        <f>Source!AT30</f>
        <v>70</v>
      </c>
      <c r="F38" s="19"/>
      <c r="G38" s="18"/>
      <c r="H38" s="8"/>
      <c r="I38" s="8"/>
      <c r="J38" s="20">
        <f>SUM(R32:R37)</f>
        <v>206.1</v>
      </c>
      <c r="K38" s="20"/>
    </row>
    <row r="39" spans="1:22" ht="14.25" x14ac:dyDescent="0.2">
      <c r="A39" s="15"/>
      <c r="B39" s="16"/>
      <c r="C39" s="16" t="s">
        <v>878</v>
      </c>
      <c r="D39" s="17" t="s">
        <v>877</v>
      </c>
      <c r="E39" s="8">
        <f>Source!AU30</f>
        <v>10</v>
      </c>
      <c r="F39" s="19"/>
      <c r="G39" s="18"/>
      <c r="H39" s="8"/>
      <c r="I39" s="8"/>
      <c r="J39" s="20">
        <f>SUM(T32:T38)</f>
        <v>29.44</v>
      </c>
      <c r="K39" s="20"/>
    </row>
    <row r="40" spans="1:22" ht="14.25" x14ac:dyDescent="0.2">
      <c r="A40" s="15"/>
      <c r="B40" s="16"/>
      <c r="C40" s="16" t="s">
        <v>879</v>
      </c>
      <c r="D40" s="17" t="s">
        <v>877</v>
      </c>
      <c r="E40" s="8">
        <f>108</f>
        <v>108</v>
      </c>
      <c r="F40" s="19"/>
      <c r="G40" s="18"/>
      <c r="H40" s="8"/>
      <c r="I40" s="8"/>
      <c r="J40" s="20">
        <f>SUM(V32:V39)</f>
        <v>5.55</v>
      </c>
      <c r="K40" s="20"/>
    </row>
    <row r="41" spans="1:22" ht="14.25" x14ac:dyDescent="0.2">
      <c r="A41" s="15"/>
      <c r="B41" s="16"/>
      <c r="C41" s="16" t="s">
        <v>880</v>
      </c>
      <c r="D41" s="17" t="s">
        <v>881</v>
      </c>
      <c r="E41" s="8">
        <f>Source!AQ30</f>
        <v>36.11</v>
      </c>
      <c r="F41" s="19"/>
      <c r="G41" s="18" t="str">
        <f>Source!DI30</f>
        <v/>
      </c>
      <c r="H41" s="8">
        <f>Source!AV30</f>
        <v>1</v>
      </c>
      <c r="I41" s="8"/>
      <c r="J41" s="20"/>
      <c r="K41" s="20">
        <f>Source!U30</f>
        <v>1.2999599999999998</v>
      </c>
    </row>
    <row r="42" spans="1:22" ht="15" x14ac:dyDescent="0.25">
      <c r="A42" s="24"/>
      <c r="B42" s="24"/>
      <c r="C42" s="24"/>
      <c r="D42" s="24"/>
      <c r="E42" s="24"/>
      <c r="F42" s="24"/>
      <c r="G42" s="24"/>
      <c r="H42" s="24"/>
      <c r="I42" s="59">
        <f>J33+J34+J36+J38+J39+J40+SUM(J37:J37)</f>
        <v>718.34000000000015</v>
      </c>
      <c r="J42" s="59"/>
      <c r="K42" s="25">
        <f>IF(Source!I30&lt;&gt;0, ROUND(I42/Source!I30, 2), 0)</f>
        <v>19953.89</v>
      </c>
      <c r="P42" s="23">
        <f>I42</f>
        <v>718.34000000000015</v>
      </c>
    </row>
    <row r="43" spans="1:22" ht="28.5" x14ac:dyDescent="0.2">
      <c r="A43" s="15" t="str">
        <f>Source!E32</f>
        <v>2</v>
      </c>
      <c r="B43" s="16" t="str">
        <f>Source!F32</f>
        <v>1.2-3103-3-1/1</v>
      </c>
      <c r="C43" s="16" t="str">
        <f>Source!G32</f>
        <v>Устройство фундаментов общего назначения бетонных под оборудование объемом до 5 м3</v>
      </c>
      <c r="D43" s="17" t="str">
        <f>Source!H32</f>
        <v>100 м3</v>
      </c>
      <c r="E43" s="8">
        <f>Source!I32</f>
        <v>5.0000000000000001E-3</v>
      </c>
      <c r="F43" s="19"/>
      <c r="G43" s="18"/>
      <c r="H43" s="8"/>
      <c r="I43" s="8"/>
      <c r="J43" s="20"/>
      <c r="K43" s="20"/>
      <c r="Q43">
        <f>ROUND((Source!BZ32/100)*ROUND((Source!AF32*Source!AV32)*Source!I32, 2), 2)</f>
        <v>275.25</v>
      </c>
      <c r="R43">
        <f>Source!X32</f>
        <v>275.25</v>
      </c>
      <c r="S43">
        <f>ROUND((Source!CA32/100)*ROUND((Source!AF32*Source!AV32)*Source!I32, 2), 2)</f>
        <v>39.32</v>
      </c>
      <c r="T43">
        <f>Source!Y32</f>
        <v>39.32</v>
      </c>
      <c r="U43">
        <f>ROUND((175/100)*ROUND((Source!AE32*Source!AV32)*Source!I32, 2), 2)</f>
        <v>1.3</v>
      </c>
      <c r="V43">
        <f>ROUND((108/100)*ROUND(Source!CS32*Source!I32, 2), 2)</f>
        <v>0.8</v>
      </c>
    </row>
    <row r="44" spans="1:22" ht="14.25" x14ac:dyDescent="0.2">
      <c r="A44" s="15"/>
      <c r="B44" s="16"/>
      <c r="C44" s="16" t="s">
        <v>872</v>
      </c>
      <c r="D44" s="17"/>
      <c r="E44" s="8"/>
      <c r="F44" s="19">
        <f>Source!AO32</f>
        <v>78644.570000000007</v>
      </c>
      <c r="G44" s="18" t="str">
        <f>Source!DG32</f>
        <v/>
      </c>
      <c r="H44" s="8">
        <f>Source!AV32</f>
        <v>1</v>
      </c>
      <c r="I44" s="8">
        <f>IF(Source!BA32&lt;&gt; 0, Source!BA32, 1)</f>
        <v>1</v>
      </c>
      <c r="J44" s="20">
        <f>Source!S32</f>
        <v>393.22</v>
      </c>
      <c r="K44" s="20"/>
    </row>
    <row r="45" spans="1:22" ht="14.25" x14ac:dyDescent="0.2">
      <c r="A45" s="15"/>
      <c r="B45" s="16"/>
      <c r="C45" s="16" t="s">
        <v>873</v>
      </c>
      <c r="D45" s="17"/>
      <c r="E45" s="8"/>
      <c r="F45" s="19">
        <f>Source!AM32</f>
        <v>435.13</v>
      </c>
      <c r="G45" s="18" t="str">
        <f>Source!DE32</f>
        <v/>
      </c>
      <c r="H45" s="8">
        <f>Source!AV32</f>
        <v>1</v>
      </c>
      <c r="I45" s="8">
        <f>IF(Source!BB32&lt;&gt; 0, Source!BB32, 1)</f>
        <v>1</v>
      </c>
      <c r="J45" s="20">
        <f>Source!Q32</f>
        <v>2.1800000000000002</v>
      </c>
      <c r="K45" s="20"/>
    </row>
    <row r="46" spans="1:22" ht="14.25" x14ac:dyDescent="0.2">
      <c r="A46" s="15"/>
      <c r="B46" s="16"/>
      <c r="C46" s="16" t="s">
        <v>874</v>
      </c>
      <c r="D46" s="17"/>
      <c r="E46" s="8"/>
      <c r="F46" s="19">
        <f>Source!AN32</f>
        <v>147.43</v>
      </c>
      <c r="G46" s="18" t="str">
        <f>Source!DF32</f>
        <v/>
      </c>
      <c r="H46" s="8">
        <f>Source!AV32</f>
        <v>1</v>
      </c>
      <c r="I46" s="8">
        <f>IF(Source!BS32&lt;&gt; 0, Source!BS32, 1)</f>
        <v>1</v>
      </c>
      <c r="J46" s="21">
        <f>Source!R32</f>
        <v>0.74</v>
      </c>
      <c r="K46" s="20"/>
    </row>
    <row r="47" spans="1:22" ht="14.25" x14ac:dyDescent="0.2">
      <c r="A47" s="15"/>
      <c r="B47" s="16"/>
      <c r="C47" s="16" t="s">
        <v>875</v>
      </c>
      <c r="D47" s="17"/>
      <c r="E47" s="8"/>
      <c r="F47" s="19">
        <f>Source!AL32</f>
        <v>347832.49</v>
      </c>
      <c r="G47" s="18" t="str">
        <f>Source!DD32</f>
        <v/>
      </c>
      <c r="H47" s="8">
        <f>Source!AW32</f>
        <v>1</v>
      </c>
      <c r="I47" s="8">
        <f>IF(Source!BC32&lt;&gt; 0, Source!BC32, 1)</f>
        <v>1</v>
      </c>
      <c r="J47" s="20">
        <f>Source!P32</f>
        <v>1739.16</v>
      </c>
      <c r="K47" s="20"/>
    </row>
    <row r="48" spans="1:22" ht="14.25" x14ac:dyDescent="0.2">
      <c r="A48" s="15"/>
      <c r="B48" s="16"/>
      <c r="C48" s="16" t="s">
        <v>876</v>
      </c>
      <c r="D48" s="17" t="s">
        <v>877</v>
      </c>
      <c r="E48" s="8">
        <f>Source!AT32</f>
        <v>70</v>
      </c>
      <c r="F48" s="19"/>
      <c r="G48" s="18"/>
      <c r="H48" s="8"/>
      <c r="I48" s="8"/>
      <c r="J48" s="20">
        <f>SUM(R43:R47)</f>
        <v>275.25</v>
      </c>
      <c r="K48" s="20"/>
    </row>
    <row r="49" spans="1:22" ht="14.25" x14ac:dyDescent="0.2">
      <c r="A49" s="15"/>
      <c r="B49" s="16"/>
      <c r="C49" s="16" t="s">
        <v>878</v>
      </c>
      <c r="D49" s="17" t="s">
        <v>877</v>
      </c>
      <c r="E49" s="8">
        <f>Source!AU32</f>
        <v>10</v>
      </c>
      <c r="F49" s="19"/>
      <c r="G49" s="18"/>
      <c r="H49" s="8"/>
      <c r="I49" s="8"/>
      <c r="J49" s="20">
        <f>SUM(T43:T48)</f>
        <v>39.32</v>
      </c>
      <c r="K49" s="20"/>
    </row>
    <row r="50" spans="1:22" ht="14.25" x14ac:dyDescent="0.2">
      <c r="A50" s="15"/>
      <c r="B50" s="16"/>
      <c r="C50" s="16" t="s">
        <v>879</v>
      </c>
      <c r="D50" s="17" t="s">
        <v>877</v>
      </c>
      <c r="E50" s="8">
        <f>108</f>
        <v>108</v>
      </c>
      <c r="F50" s="19"/>
      <c r="G50" s="18"/>
      <c r="H50" s="8"/>
      <c r="I50" s="8"/>
      <c r="J50" s="20">
        <f>SUM(V43:V49)</f>
        <v>0.8</v>
      </c>
      <c r="K50" s="20"/>
    </row>
    <row r="51" spans="1:22" ht="14.25" x14ac:dyDescent="0.2">
      <c r="A51" s="15"/>
      <c r="B51" s="16"/>
      <c r="C51" s="16" t="s">
        <v>880</v>
      </c>
      <c r="D51" s="17" t="s">
        <v>881</v>
      </c>
      <c r="E51" s="8">
        <f>Source!AQ32</f>
        <v>453.1</v>
      </c>
      <c r="F51" s="19"/>
      <c r="G51" s="18" t="str">
        <f>Source!DI32</f>
        <v/>
      </c>
      <c r="H51" s="8">
        <f>Source!AV32</f>
        <v>1</v>
      </c>
      <c r="I51" s="8"/>
      <c r="J51" s="20"/>
      <c r="K51" s="20">
        <f>Source!U32</f>
        <v>2.2655000000000003</v>
      </c>
    </row>
    <row r="52" spans="1:22" ht="15" x14ac:dyDescent="0.25">
      <c r="A52" s="24"/>
      <c r="B52" s="24"/>
      <c r="C52" s="24"/>
      <c r="D52" s="24"/>
      <c r="E52" s="24"/>
      <c r="F52" s="24"/>
      <c r="G52" s="24"/>
      <c r="H52" s="24"/>
      <c r="I52" s="59">
        <f>J44+J45+J47+J48+J49+J50</f>
        <v>2449.9300000000003</v>
      </c>
      <c r="J52" s="59"/>
      <c r="K52" s="25">
        <f>IF(Source!I32&lt;&gt;0, ROUND(I52/Source!I32, 2), 0)</f>
        <v>489986</v>
      </c>
      <c r="P52" s="23">
        <f>I52</f>
        <v>2449.9300000000003</v>
      </c>
    </row>
    <row r="53" spans="1:22" ht="42.75" x14ac:dyDescent="0.2">
      <c r="A53" s="15" t="str">
        <f>Source!E33</f>
        <v>3</v>
      </c>
      <c r="B53" s="16" t="str">
        <f>Source!F33</f>
        <v>21.3-4-24</v>
      </c>
      <c r="C53" s="16" t="str">
        <f>Source!G33</f>
        <v>Арматурные заготовки (стержни, хомуты и т.п.), не собранные в каркасы или сетки, закладные и накладные детали, со сваркой</v>
      </c>
      <c r="D53" s="17" t="str">
        <f>Source!H33</f>
        <v>т</v>
      </c>
      <c r="E53" s="8">
        <f>Source!I33</f>
        <v>1.0672876229999999E-2</v>
      </c>
      <c r="F53" s="19">
        <f>Source!AL33</f>
        <v>53410.15</v>
      </c>
      <c r="G53" s="18" t="str">
        <f>Source!DD33</f>
        <v/>
      </c>
      <c r="H53" s="8">
        <f>Source!AW33</f>
        <v>1</v>
      </c>
      <c r="I53" s="8">
        <f>IF(Source!BC33&lt;&gt; 0, Source!BC33, 1)</f>
        <v>1</v>
      </c>
      <c r="J53" s="20">
        <f>Source!P33</f>
        <v>570.04</v>
      </c>
      <c r="K53" s="20"/>
      <c r="Q53">
        <f>ROUND((Source!BZ33/100)*ROUND((Source!AF33*Source!AV33)*Source!I33, 2), 2)</f>
        <v>0</v>
      </c>
      <c r="R53">
        <f>Source!X33</f>
        <v>0</v>
      </c>
      <c r="S53">
        <f>ROUND((Source!CA33/100)*ROUND((Source!AF33*Source!AV33)*Source!I33, 2), 2)</f>
        <v>0</v>
      </c>
      <c r="T53">
        <f>Source!Y33</f>
        <v>0</v>
      </c>
      <c r="U53">
        <f>ROUND((175/100)*ROUND((Source!AE33*Source!AV33)*Source!I33, 2), 2)</f>
        <v>0</v>
      </c>
      <c r="V53">
        <f>ROUND((108/100)*ROUND(Source!CS33*Source!I33, 2), 2)</f>
        <v>0</v>
      </c>
    </row>
    <row r="54" spans="1:22" ht="15" x14ac:dyDescent="0.25">
      <c r="A54" s="24"/>
      <c r="B54" s="24"/>
      <c r="C54" s="24"/>
      <c r="D54" s="24"/>
      <c r="E54" s="24"/>
      <c r="F54" s="24"/>
      <c r="G54" s="24"/>
      <c r="H54" s="24"/>
      <c r="I54" s="59">
        <f>J53</f>
        <v>570.04</v>
      </c>
      <c r="J54" s="59"/>
      <c r="K54" s="25">
        <f>IF(Source!I33&lt;&gt;0, ROUND(I54/Source!I33, 2), 0)</f>
        <v>53410.16</v>
      </c>
      <c r="P54" s="23">
        <f>I54</f>
        <v>570.04</v>
      </c>
    </row>
    <row r="55" spans="1:22" ht="28.5" x14ac:dyDescent="0.2">
      <c r="A55" s="15" t="str">
        <f>Source!E34</f>
        <v>4</v>
      </c>
      <c r="B55" s="16" t="str">
        <f>Source!F34</f>
        <v>Цена поставщика</v>
      </c>
      <c r="C55" s="16" t="s">
        <v>884</v>
      </c>
      <c r="D55" s="17" t="str">
        <f>Source!H34</f>
        <v>шт.</v>
      </c>
      <c r="E55" s="8">
        <f>Source!I34</f>
        <v>20</v>
      </c>
      <c r="F55" s="19">
        <f>Source!AL34</f>
        <v>17457.63</v>
      </c>
      <c r="G55" s="18"/>
      <c r="H55" s="8">
        <f>Source!AW34</f>
        <v>1</v>
      </c>
      <c r="I55" s="8">
        <f>IF(Source!BC34&lt;&gt; 0, Source!BC34, 1)</f>
        <v>1</v>
      </c>
      <c r="J55" s="20">
        <f>Source!P34</f>
        <v>349152.6</v>
      </c>
      <c r="K55" s="20"/>
      <c r="Q55">
        <f>ROUND((Source!BZ34/100)*ROUND((Source!AF34*Source!AV34)*Source!I34, 2), 2)</f>
        <v>0</v>
      </c>
      <c r="R55">
        <f>Source!X34</f>
        <v>0</v>
      </c>
      <c r="S55">
        <f>ROUND((Source!CA34/100)*ROUND((Source!AF34*Source!AV34)*Source!I34, 2), 2)</f>
        <v>0</v>
      </c>
      <c r="T55">
        <f>Source!Y34</f>
        <v>0</v>
      </c>
      <c r="U55">
        <f>ROUND((175/100)*ROUND((Source!AE34*Source!AV34)*Source!I34, 2), 2)</f>
        <v>0</v>
      </c>
      <c r="V55">
        <f>ROUND((108/100)*ROUND(Source!CS34*Source!I34, 2), 2)</f>
        <v>0</v>
      </c>
    </row>
    <row r="56" spans="1:22" ht="15" x14ac:dyDescent="0.25">
      <c r="A56" s="24"/>
      <c r="B56" s="24"/>
      <c r="C56" s="24"/>
      <c r="D56" s="24"/>
      <c r="E56" s="24"/>
      <c r="F56" s="24"/>
      <c r="G56" s="24"/>
      <c r="H56" s="24"/>
      <c r="I56" s="59">
        <f>J55</f>
        <v>349152.6</v>
      </c>
      <c r="J56" s="59"/>
      <c r="K56" s="25">
        <f>IF(Source!I34&lt;&gt;0, ROUND(I56/Source!I34, 2), 0)</f>
        <v>17457.63</v>
      </c>
      <c r="P56" s="23">
        <f>I56</f>
        <v>349152.6</v>
      </c>
    </row>
    <row r="57" spans="1:22" ht="14.25" x14ac:dyDescent="0.2">
      <c r="A57" s="15" t="str">
        <f>Source!E35</f>
        <v>5</v>
      </c>
      <c r="B57" s="16" t="str">
        <f>Source!F35</f>
        <v>1.50-3203-10-4/1</v>
      </c>
      <c r="C57" s="16" t="str">
        <f>Source!G35</f>
        <v>Установка монтажных изделий массой свыше 20 кг</v>
      </c>
      <c r="D57" s="17" t="str">
        <f>Source!H35</f>
        <v>т</v>
      </c>
      <c r="E57" s="8">
        <f>Source!I35</f>
        <v>3.2000000000000001E-2</v>
      </c>
      <c r="F57" s="19"/>
      <c r="G57" s="18"/>
      <c r="H57" s="8"/>
      <c r="I57" s="8"/>
      <c r="J57" s="20"/>
      <c r="K57" s="20"/>
      <c r="Q57">
        <f>ROUND((Source!BZ35/100)*ROUND((Source!AF35*Source!AV35)*Source!I35, 2), 2)</f>
        <v>183.2</v>
      </c>
      <c r="R57">
        <f>Source!X35</f>
        <v>183.2</v>
      </c>
      <c r="S57">
        <f>ROUND((Source!CA35/100)*ROUND((Source!AF35*Source!AV35)*Source!I35, 2), 2)</f>
        <v>26.17</v>
      </c>
      <c r="T57">
        <f>Source!Y35</f>
        <v>26.17</v>
      </c>
      <c r="U57">
        <f>ROUND((175/100)*ROUND((Source!AE35*Source!AV35)*Source!I35, 2), 2)</f>
        <v>8</v>
      </c>
      <c r="V57">
        <f>ROUND((108/100)*ROUND(Source!CS35*Source!I35, 2), 2)</f>
        <v>4.9400000000000004</v>
      </c>
    </row>
    <row r="58" spans="1:22" ht="14.25" x14ac:dyDescent="0.2">
      <c r="A58" s="15"/>
      <c r="B58" s="16"/>
      <c r="C58" s="16" t="s">
        <v>872</v>
      </c>
      <c r="D58" s="17"/>
      <c r="E58" s="8"/>
      <c r="F58" s="19">
        <f>Source!AO35</f>
        <v>8178.55</v>
      </c>
      <c r="G58" s="18" t="str">
        <f>Source!DG35</f>
        <v/>
      </c>
      <c r="H58" s="8">
        <f>Source!AV35</f>
        <v>1</v>
      </c>
      <c r="I58" s="8">
        <f>IF(Source!BA35&lt;&gt; 0, Source!BA35, 1)</f>
        <v>1</v>
      </c>
      <c r="J58" s="20">
        <f>Source!S35</f>
        <v>261.70999999999998</v>
      </c>
      <c r="K58" s="20"/>
    </row>
    <row r="59" spans="1:22" ht="14.25" x14ac:dyDescent="0.2">
      <c r="A59" s="15"/>
      <c r="B59" s="16"/>
      <c r="C59" s="16" t="s">
        <v>873</v>
      </c>
      <c r="D59" s="17"/>
      <c r="E59" s="8"/>
      <c r="F59" s="19">
        <f>Source!AM35</f>
        <v>1555.17</v>
      </c>
      <c r="G59" s="18" t="str">
        <f>Source!DE35</f>
        <v/>
      </c>
      <c r="H59" s="8">
        <f>Source!AV35</f>
        <v>1</v>
      </c>
      <c r="I59" s="8">
        <f>IF(Source!BB35&lt;&gt; 0, Source!BB35, 1)</f>
        <v>1</v>
      </c>
      <c r="J59" s="20">
        <f>Source!Q35</f>
        <v>49.77</v>
      </c>
      <c r="K59" s="20"/>
    </row>
    <row r="60" spans="1:22" ht="14.25" x14ac:dyDescent="0.2">
      <c r="A60" s="15"/>
      <c r="B60" s="16"/>
      <c r="C60" s="16" t="s">
        <v>874</v>
      </c>
      <c r="D60" s="17"/>
      <c r="E60" s="8"/>
      <c r="F60" s="19">
        <f>Source!AN35</f>
        <v>142.85</v>
      </c>
      <c r="G60" s="18" t="str">
        <f>Source!DF35</f>
        <v/>
      </c>
      <c r="H60" s="8">
        <f>Source!AV35</f>
        <v>1</v>
      </c>
      <c r="I60" s="8">
        <f>IF(Source!BS35&lt;&gt; 0, Source!BS35, 1)</f>
        <v>1</v>
      </c>
      <c r="J60" s="21">
        <f>Source!R35</f>
        <v>4.57</v>
      </c>
      <c r="K60" s="20"/>
    </row>
    <row r="61" spans="1:22" ht="14.25" x14ac:dyDescent="0.2">
      <c r="A61" s="15"/>
      <c r="B61" s="16"/>
      <c r="C61" s="16" t="s">
        <v>875</v>
      </c>
      <c r="D61" s="17"/>
      <c r="E61" s="8"/>
      <c r="F61" s="19">
        <f>Source!AL35</f>
        <v>56933.42</v>
      </c>
      <c r="G61" s="18" t="str">
        <f>Source!DD35</f>
        <v/>
      </c>
      <c r="H61" s="8">
        <f>Source!AW35</f>
        <v>1</v>
      </c>
      <c r="I61" s="8">
        <f>IF(Source!BC35&lt;&gt; 0, Source!BC35, 1)</f>
        <v>1</v>
      </c>
      <c r="J61" s="20">
        <f>Source!P35</f>
        <v>1821.87</v>
      </c>
      <c r="K61" s="20"/>
    </row>
    <row r="62" spans="1:22" ht="42.75" x14ac:dyDescent="0.2">
      <c r="A62" s="15" t="str">
        <f>Source!E36</f>
        <v>5,1</v>
      </c>
      <c r="B62" s="16" t="str">
        <f>Source!F36</f>
        <v>21.3-4-24</v>
      </c>
      <c r="C62" s="16" t="str">
        <f>Source!G36</f>
        <v>Арматурные заготовки (стержни, хомуты и т.п.), не собранные в каркасы или сетки, закладные и накладные детали, со сваркой</v>
      </c>
      <c r="D62" s="17" t="str">
        <f>Source!H36</f>
        <v>т</v>
      </c>
      <c r="E62" s="8">
        <f>Source!I36</f>
        <v>-3.2000000000000001E-2</v>
      </c>
      <c r="F62" s="19">
        <f>Source!AK36</f>
        <v>53410.15</v>
      </c>
      <c r="G62" s="22" t="s">
        <v>3</v>
      </c>
      <c r="H62" s="8">
        <f>Source!AW36</f>
        <v>1</v>
      </c>
      <c r="I62" s="8">
        <f>IF(Source!BC36&lt;&gt; 0, Source!BC36, 1)</f>
        <v>1</v>
      </c>
      <c r="J62" s="20">
        <f>Source!O36</f>
        <v>-1709.12</v>
      </c>
      <c r="K62" s="20"/>
      <c r="Q62">
        <f>ROUND((Source!BZ36/100)*ROUND((Source!AF36*Source!AV36)*Source!I36, 2), 2)</f>
        <v>0</v>
      </c>
      <c r="R62">
        <f>Source!X36</f>
        <v>0</v>
      </c>
      <c r="S62">
        <f>ROUND((Source!CA36/100)*ROUND((Source!AF36*Source!AV36)*Source!I36, 2), 2)</f>
        <v>0</v>
      </c>
      <c r="T62">
        <f>Source!Y36</f>
        <v>0</v>
      </c>
      <c r="U62">
        <f>ROUND((175/100)*ROUND((Source!AE36*Source!AV36)*Source!I36, 2), 2)</f>
        <v>0</v>
      </c>
      <c r="V62">
        <f>ROUND((108/100)*ROUND(Source!CS36*Source!I36, 2), 2)</f>
        <v>0</v>
      </c>
    </row>
    <row r="63" spans="1:22" ht="14.25" x14ac:dyDescent="0.2">
      <c r="A63" s="15"/>
      <c r="B63" s="16"/>
      <c r="C63" s="16" t="s">
        <v>876</v>
      </c>
      <c r="D63" s="17" t="s">
        <v>877</v>
      </c>
      <c r="E63" s="8">
        <f>Source!AT35</f>
        <v>70</v>
      </c>
      <c r="F63" s="19"/>
      <c r="G63" s="18"/>
      <c r="H63" s="8"/>
      <c r="I63" s="8"/>
      <c r="J63" s="20">
        <f>SUM(R57:R62)</f>
        <v>183.2</v>
      </c>
      <c r="K63" s="20"/>
    </row>
    <row r="64" spans="1:22" ht="14.25" x14ac:dyDescent="0.2">
      <c r="A64" s="15"/>
      <c r="B64" s="16"/>
      <c r="C64" s="16" t="s">
        <v>878</v>
      </c>
      <c r="D64" s="17" t="s">
        <v>877</v>
      </c>
      <c r="E64" s="8">
        <f>Source!AU35</f>
        <v>10</v>
      </c>
      <c r="F64" s="19"/>
      <c r="G64" s="18"/>
      <c r="H64" s="8"/>
      <c r="I64" s="8"/>
      <c r="J64" s="20">
        <f>SUM(T57:T63)</f>
        <v>26.17</v>
      </c>
      <c r="K64" s="20"/>
    </row>
    <row r="65" spans="1:22" ht="14.25" x14ac:dyDescent="0.2">
      <c r="A65" s="15"/>
      <c r="B65" s="16"/>
      <c r="C65" s="16" t="s">
        <v>879</v>
      </c>
      <c r="D65" s="17" t="s">
        <v>877</v>
      </c>
      <c r="E65" s="8">
        <f>108</f>
        <v>108</v>
      </c>
      <c r="F65" s="19"/>
      <c r="G65" s="18"/>
      <c r="H65" s="8"/>
      <c r="I65" s="8"/>
      <c r="J65" s="20">
        <f>SUM(V57:V64)</f>
        <v>4.9400000000000004</v>
      </c>
      <c r="K65" s="20"/>
    </row>
    <row r="66" spans="1:22" ht="14.25" x14ac:dyDescent="0.2">
      <c r="A66" s="15"/>
      <c r="B66" s="16"/>
      <c r="C66" s="16" t="s">
        <v>880</v>
      </c>
      <c r="D66" s="17" t="s">
        <v>881</v>
      </c>
      <c r="E66" s="8">
        <f>Source!AQ35</f>
        <v>36.11</v>
      </c>
      <c r="F66" s="19"/>
      <c r="G66" s="18" t="str">
        <f>Source!DI35</f>
        <v/>
      </c>
      <c r="H66" s="8">
        <f>Source!AV35</f>
        <v>1</v>
      </c>
      <c r="I66" s="8"/>
      <c r="J66" s="20"/>
      <c r="K66" s="20">
        <f>Source!U35</f>
        <v>1.1555200000000001</v>
      </c>
    </row>
    <row r="67" spans="1:22" ht="15" x14ac:dyDescent="0.25">
      <c r="A67" s="24"/>
      <c r="B67" s="24"/>
      <c r="C67" s="24"/>
      <c r="D67" s="24"/>
      <c r="E67" s="24"/>
      <c r="F67" s="24"/>
      <c r="G67" s="24"/>
      <c r="H67" s="24"/>
      <c r="I67" s="59">
        <f>J58+J59+J61+J63+J64+J65+SUM(J62:J62)</f>
        <v>638.54</v>
      </c>
      <c r="J67" s="59"/>
      <c r="K67" s="25">
        <f>IF(Source!I35&lt;&gt;0, ROUND(I67/Source!I35, 2), 0)</f>
        <v>19954.38</v>
      </c>
      <c r="P67" s="23">
        <f>I67</f>
        <v>638.54</v>
      </c>
    </row>
    <row r="68" spans="1:22" ht="28.5" x14ac:dyDescent="0.2">
      <c r="A68" s="15" t="str">
        <f>Source!E37</f>
        <v>6</v>
      </c>
      <c r="B68" s="16" t="str">
        <f>Source!F37</f>
        <v>1.2-3103-3-1/1</v>
      </c>
      <c r="C68" s="16" t="str">
        <f>Source!G37</f>
        <v>Устройство фундаментов общего назначения бетонных под оборудование объемом до 5 м3</v>
      </c>
      <c r="D68" s="17" t="str">
        <f>Source!H37</f>
        <v>100 м3</v>
      </c>
      <c r="E68" s="8">
        <f>Source!I37</f>
        <v>4.4999999999999997E-3</v>
      </c>
      <c r="F68" s="19"/>
      <c r="G68" s="18"/>
      <c r="H68" s="8"/>
      <c r="I68" s="8"/>
      <c r="J68" s="20"/>
      <c r="K68" s="20"/>
      <c r="Q68">
        <f>ROUND((Source!BZ37/100)*ROUND((Source!AF37*Source!AV37)*Source!I37, 2), 2)</f>
        <v>247.73</v>
      </c>
      <c r="R68">
        <f>Source!X37</f>
        <v>247.73</v>
      </c>
      <c r="S68">
        <f>ROUND((Source!CA37/100)*ROUND((Source!AF37*Source!AV37)*Source!I37, 2), 2)</f>
        <v>35.39</v>
      </c>
      <c r="T68">
        <f>Source!Y37</f>
        <v>35.39</v>
      </c>
      <c r="U68">
        <f>ROUND((175/100)*ROUND((Source!AE37*Source!AV37)*Source!I37, 2), 2)</f>
        <v>1.1599999999999999</v>
      </c>
      <c r="V68">
        <f>ROUND((108/100)*ROUND(Source!CS37*Source!I37, 2), 2)</f>
        <v>0.71</v>
      </c>
    </row>
    <row r="69" spans="1:22" ht="14.25" x14ac:dyDescent="0.2">
      <c r="A69" s="15"/>
      <c r="B69" s="16"/>
      <c r="C69" s="16" t="s">
        <v>872</v>
      </c>
      <c r="D69" s="17"/>
      <c r="E69" s="8"/>
      <c r="F69" s="19">
        <f>Source!AO37</f>
        <v>78644.570000000007</v>
      </c>
      <c r="G69" s="18" t="str">
        <f>Source!DG37</f>
        <v/>
      </c>
      <c r="H69" s="8">
        <f>Source!AV37</f>
        <v>1</v>
      </c>
      <c r="I69" s="8">
        <f>IF(Source!BA37&lt;&gt; 0, Source!BA37, 1)</f>
        <v>1</v>
      </c>
      <c r="J69" s="20">
        <f>Source!S37</f>
        <v>353.9</v>
      </c>
      <c r="K69" s="20"/>
    </row>
    <row r="70" spans="1:22" ht="14.25" x14ac:dyDescent="0.2">
      <c r="A70" s="15"/>
      <c r="B70" s="16"/>
      <c r="C70" s="16" t="s">
        <v>873</v>
      </c>
      <c r="D70" s="17"/>
      <c r="E70" s="8"/>
      <c r="F70" s="19">
        <f>Source!AM37</f>
        <v>435.13</v>
      </c>
      <c r="G70" s="18" t="str">
        <f>Source!DE37</f>
        <v/>
      </c>
      <c r="H70" s="8">
        <f>Source!AV37</f>
        <v>1</v>
      </c>
      <c r="I70" s="8">
        <f>IF(Source!BB37&lt;&gt; 0, Source!BB37, 1)</f>
        <v>1</v>
      </c>
      <c r="J70" s="20">
        <f>Source!Q37</f>
        <v>1.96</v>
      </c>
      <c r="K70" s="20"/>
    </row>
    <row r="71" spans="1:22" ht="14.25" x14ac:dyDescent="0.2">
      <c r="A71" s="15"/>
      <c r="B71" s="16"/>
      <c r="C71" s="16" t="s">
        <v>874</v>
      </c>
      <c r="D71" s="17"/>
      <c r="E71" s="8"/>
      <c r="F71" s="19">
        <f>Source!AN37</f>
        <v>147.43</v>
      </c>
      <c r="G71" s="18" t="str">
        <f>Source!DF37</f>
        <v/>
      </c>
      <c r="H71" s="8">
        <f>Source!AV37</f>
        <v>1</v>
      </c>
      <c r="I71" s="8">
        <f>IF(Source!BS37&lt;&gt; 0, Source!BS37, 1)</f>
        <v>1</v>
      </c>
      <c r="J71" s="21">
        <f>Source!R37</f>
        <v>0.66</v>
      </c>
      <c r="K71" s="20"/>
    </row>
    <row r="72" spans="1:22" ht="14.25" x14ac:dyDescent="0.2">
      <c r="A72" s="15"/>
      <c r="B72" s="16"/>
      <c r="C72" s="16" t="s">
        <v>875</v>
      </c>
      <c r="D72" s="17"/>
      <c r="E72" s="8"/>
      <c r="F72" s="19">
        <f>Source!AL37</f>
        <v>347832.49</v>
      </c>
      <c r="G72" s="18" t="str">
        <f>Source!DD37</f>
        <v/>
      </c>
      <c r="H72" s="8">
        <f>Source!AW37</f>
        <v>1</v>
      </c>
      <c r="I72" s="8">
        <f>IF(Source!BC37&lt;&gt; 0, Source!BC37, 1)</f>
        <v>1</v>
      </c>
      <c r="J72" s="20">
        <f>Source!P37</f>
        <v>1565.25</v>
      </c>
      <c r="K72" s="20"/>
    </row>
    <row r="73" spans="1:22" ht="14.25" x14ac:dyDescent="0.2">
      <c r="A73" s="15"/>
      <c r="B73" s="16"/>
      <c r="C73" s="16" t="s">
        <v>876</v>
      </c>
      <c r="D73" s="17" t="s">
        <v>877</v>
      </c>
      <c r="E73" s="8">
        <f>Source!AT37</f>
        <v>70</v>
      </c>
      <c r="F73" s="19"/>
      <c r="G73" s="18"/>
      <c r="H73" s="8"/>
      <c r="I73" s="8"/>
      <c r="J73" s="20">
        <f>SUM(R68:R72)</f>
        <v>247.73</v>
      </c>
      <c r="K73" s="20"/>
    </row>
    <row r="74" spans="1:22" ht="14.25" x14ac:dyDescent="0.2">
      <c r="A74" s="15"/>
      <c r="B74" s="16"/>
      <c r="C74" s="16" t="s">
        <v>878</v>
      </c>
      <c r="D74" s="17" t="s">
        <v>877</v>
      </c>
      <c r="E74" s="8">
        <f>Source!AU37</f>
        <v>10</v>
      </c>
      <c r="F74" s="19"/>
      <c r="G74" s="18"/>
      <c r="H74" s="8"/>
      <c r="I74" s="8"/>
      <c r="J74" s="20">
        <f>SUM(T68:T73)</f>
        <v>35.39</v>
      </c>
      <c r="K74" s="20"/>
    </row>
    <row r="75" spans="1:22" ht="14.25" x14ac:dyDescent="0.2">
      <c r="A75" s="15"/>
      <c r="B75" s="16"/>
      <c r="C75" s="16" t="s">
        <v>879</v>
      </c>
      <c r="D75" s="17" t="s">
        <v>877</v>
      </c>
      <c r="E75" s="8">
        <f>108</f>
        <v>108</v>
      </c>
      <c r="F75" s="19"/>
      <c r="G75" s="18"/>
      <c r="H75" s="8"/>
      <c r="I75" s="8"/>
      <c r="J75" s="20">
        <f>SUM(V68:V74)</f>
        <v>0.71</v>
      </c>
      <c r="K75" s="20"/>
    </row>
    <row r="76" spans="1:22" ht="14.25" x14ac:dyDescent="0.2">
      <c r="A76" s="15"/>
      <c r="B76" s="16"/>
      <c r="C76" s="16" t="s">
        <v>880</v>
      </c>
      <c r="D76" s="17" t="s">
        <v>881</v>
      </c>
      <c r="E76" s="8">
        <f>Source!AQ37</f>
        <v>453.1</v>
      </c>
      <c r="F76" s="19"/>
      <c r="G76" s="18" t="str">
        <f>Source!DI37</f>
        <v/>
      </c>
      <c r="H76" s="8">
        <f>Source!AV37</f>
        <v>1</v>
      </c>
      <c r="I76" s="8"/>
      <c r="J76" s="20"/>
      <c r="K76" s="20">
        <f>Source!U37</f>
        <v>2.0389499999999998</v>
      </c>
    </row>
    <row r="77" spans="1:22" ht="15" x14ac:dyDescent="0.25">
      <c r="A77" s="24"/>
      <c r="B77" s="24"/>
      <c r="C77" s="24"/>
      <c r="D77" s="24"/>
      <c r="E77" s="24"/>
      <c r="F77" s="24"/>
      <c r="G77" s="24"/>
      <c r="H77" s="24"/>
      <c r="I77" s="59">
        <f>J69+J70+J72+J73+J74+J75</f>
        <v>2204.9399999999996</v>
      </c>
      <c r="J77" s="59"/>
      <c r="K77" s="25">
        <f>IF(Source!I37&lt;&gt;0, ROUND(I77/Source!I37, 2), 0)</f>
        <v>489986.67</v>
      </c>
      <c r="P77" s="23">
        <f>I77</f>
        <v>2204.9399999999996</v>
      </c>
    </row>
    <row r="78" spans="1:22" ht="42.75" x14ac:dyDescent="0.2">
      <c r="A78" s="15" t="str">
        <f>Source!E38</f>
        <v>7</v>
      </c>
      <c r="B78" s="16" t="str">
        <f>Source!F38</f>
        <v>21.3-4-24</v>
      </c>
      <c r="C78" s="16" t="str">
        <f>Source!G38</f>
        <v>Арматурные заготовки (стержни, хомуты и т.п.), не собранные в каркасы или сетки, закладные и накладные детали, со сваркой</v>
      </c>
      <c r="D78" s="17" t="str">
        <f>Source!H38</f>
        <v>т</v>
      </c>
      <c r="E78" s="8">
        <f>Source!I38</f>
        <v>9.5376257300000006E-3</v>
      </c>
      <c r="F78" s="19">
        <f>Source!AL38</f>
        <v>53410.15</v>
      </c>
      <c r="G78" s="18"/>
      <c r="H78" s="8">
        <f>Source!AW38</f>
        <v>1</v>
      </c>
      <c r="I78" s="8">
        <f>IF(Source!BC38&lt;&gt; 0, Source!BC38, 1)</f>
        <v>1</v>
      </c>
      <c r="J78" s="20">
        <f>Source!P38</f>
        <v>509.41</v>
      </c>
      <c r="K78" s="20"/>
      <c r="Q78">
        <f>ROUND((Source!BZ38/100)*ROUND((Source!AF38*Source!AV38)*Source!I38, 2), 2)</f>
        <v>0</v>
      </c>
      <c r="R78">
        <f>Source!X38</f>
        <v>0</v>
      </c>
      <c r="S78">
        <f>ROUND((Source!CA38/100)*ROUND((Source!AF38*Source!AV38)*Source!I38, 2), 2)</f>
        <v>0</v>
      </c>
      <c r="T78">
        <f>Source!Y38</f>
        <v>0</v>
      </c>
      <c r="U78">
        <f>ROUND((175/100)*ROUND((Source!AE38*Source!AV38)*Source!I38, 2), 2)</f>
        <v>0</v>
      </c>
      <c r="V78">
        <f>ROUND((108/100)*ROUND(Source!CS38*Source!I38, 2), 2)</f>
        <v>0</v>
      </c>
    </row>
    <row r="79" spans="1:22" ht="15" x14ac:dyDescent="0.25">
      <c r="A79" s="24"/>
      <c r="B79" s="24"/>
      <c r="C79" s="24"/>
      <c r="D79" s="24"/>
      <c r="E79" s="24"/>
      <c r="F79" s="24"/>
      <c r="G79" s="24"/>
      <c r="H79" s="24"/>
      <c r="I79" s="59">
        <f>J78</f>
        <v>509.41</v>
      </c>
      <c r="J79" s="59"/>
      <c r="K79" s="25">
        <f>IF(Source!I38&lt;&gt;0, ROUND(I79/Source!I38, 2), 0)</f>
        <v>53410.57</v>
      </c>
      <c r="P79" s="23">
        <f>I79</f>
        <v>509.41</v>
      </c>
    </row>
    <row r="80" spans="1:22" ht="28.5" x14ac:dyDescent="0.2">
      <c r="A80" s="15" t="str">
        <f>Source!E39</f>
        <v>8</v>
      </c>
      <c r="B80" s="16" t="str">
        <f>Source!F39</f>
        <v>Цена поставщика</v>
      </c>
      <c r="C80" s="16" t="s">
        <v>885</v>
      </c>
      <c r="D80" s="17" t="str">
        <f>Source!H39</f>
        <v>шт.</v>
      </c>
      <c r="E80" s="8">
        <f>Source!I39</f>
        <v>2</v>
      </c>
      <c r="F80" s="19">
        <f>Source!AL39</f>
        <v>16012.71</v>
      </c>
      <c r="G80" s="18" t="str">
        <f>Source!DD39</f>
        <v/>
      </c>
      <c r="H80" s="8">
        <f>Source!AW39</f>
        <v>1</v>
      </c>
      <c r="I80" s="8">
        <f>IF(Source!BC39&lt;&gt; 0, Source!BC39, 1)</f>
        <v>1</v>
      </c>
      <c r="J80" s="20">
        <f>Source!P39</f>
        <v>32025.42</v>
      </c>
      <c r="K80" s="20"/>
      <c r="Q80">
        <f>ROUND((Source!BZ39/100)*ROUND((Source!AF39*Source!AV39)*Source!I39, 2), 2)</f>
        <v>0</v>
      </c>
      <c r="R80">
        <f>Source!X39</f>
        <v>0</v>
      </c>
      <c r="S80">
        <f>ROUND((Source!CA39/100)*ROUND((Source!AF39*Source!AV39)*Source!I39, 2), 2)</f>
        <v>0</v>
      </c>
      <c r="T80">
        <f>Source!Y39</f>
        <v>0</v>
      </c>
      <c r="U80">
        <f>ROUND((175/100)*ROUND((Source!AE39*Source!AV39)*Source!I39, 2), 2)</f>
        <v>0</v>
      </c>
      <c r="V80">
        <f>ROUND((108/100)*ROUND(Source!CS39*Source!I39, 2), 2)</f>
        <v>0</v>
      </c>
    </row>
    <row r="81" spans="1:22" ht="15" x14ac:dyDescent="0.25">
      <c r="A81" s="24"/>
      <c r="B81" s="24"/>
      <c r="C81" s="24"/>
      <c r="D81" s="24"/>
      <c r="E81" s="24"/>
      <c r="F81" s="24"/>
      <c r="G81" s="24"/>
      <c r="H81" s="24"/>
      <c r="I81" s="59">
        <f>J80</f>
        <v>32025.42</v>
      </c>
      <c r="J81" s="59"/>
      <c r="K81" s="25">
        <f>IF(Source!I39&lt;&gt;0, ROUND(I81/Source!I39, 2), 0)</f>
        <v>16012.71</v>
      </c>
      <c r="P81" s="23">
        <f>I81</f>
        <v>32025.42</v>
      </c>
    </row>
    <row r="82" spans="1:22" ht="14.25" x14ac:dyDescent="0.2">
      <c r="A82" s="15" t="str">
        <f>Source!E40</f>
        <v>9</v>
      </c>
      <c r="B82" s="16" t="str">
        <f>Source!F40</f>
        <v>1.50-3203-10-4/1</v>
      </c>
      <c r="C82" s="16" t="str">
        <f>Source!G40</f>
        <v>Установка монтажных изделий массой свыше 20 кг</v>
      </c>
      <c r="D82" s="17" t="str">
        <f>Source!H40</f>
        <v>т</v>
      </c>
      <c r="E82" s="8">
        <f>Source!I40</f>
        <v>0.03</v>
      </c>
      <c r="F82" s="19"/>
      <c r="G82" s="18"/>
      <c r="H82" s="8"/>
      <c r="I82" s="8"/>
      <c r="J82" s="20"/>
      <c r="K82" s="20"/>
      <c r="Q82">
        <f>ROUND((Source!BZ40/100)*ROUND((Source!AF40*Source!AV40)*Source!I40, 2), 2)</f>
        <v>171.75</v>
      </c>
      <c r="R82">
        <f>Source!X40</f>
        <v>171.75</v>
      </c>
      <c r="S82">
        <f>ROUND((Source!CA40/100)*ROUND((Source!AF40*Source!AV40)*Source!I40, 2), 2)</f>
        <v>24.54</v>
      </c>
      <c r="T82">
        <f>Source!Y40</f>
        <v>24.54</v>
      </c>
      <c r="U82">
        <f>ROUND((175/100)*ROUND((Source!AE40*Source!AV40)*Source!I40, 2), 2)</f>
        <v>7.51</v>
      </c>
      <c r="V82">
        <f>ROUND((108/100)*ROUND(Source!CS40*Source!I40, 2), 2)</f>
        <v>4.63</v>
      </c>
    </row>
    <row r="83" spans="1:22" ht="14.25" x14ac:dyDescent="0.2">
      <c r="A83" s="15"/>
      <c r="B83" s="16"/>
      <c r="C83" s="16" t="s">
        <v>872</v>
      </c>
      <c r="D83" s="17"/>
      <c r="E83" s="8"/>
      <c r="F83" s="19">
        <f>Source!AO40</f>
        <v>8178.55</v>
      </c>
      <c r="G83" s="18" t="str">
        <f>Source!DG40</f>
        <v/>
      </c>
      <c r="H83" s="8">
        <f>Source!AV40</f>
        <v>1</v>
      </c>
      <c r="I83" s="8">
        <f>IF(Source!BA40&lt;&gt; 0, Source!BA40, 1)</f>
        <v>1</v>
      </c>
      <c r="J83" s="20">
        <f>Source!S40</f>
        <v>245.36</v>
      </c>
      <c r="K83" s="20"/>
    </row>
    <row r="84" spans="1:22" ht="14.25" x14ac:dyDescent="0.2">
      <c r="A84" s="15"/>
      <c r="B84" s="16"/>
      <c r="C84" s="16" t="s">
        <v>873</v>
      </c>
      <c r="D84" s="17"/>
      <c r="E84" s="8"/>
      <c r="F84" s="19">
        <f>Source!AM40</f>
        <v>1555.17</v>
      </c>
      <c r="G84" s="18" t="str">
        <f>Source!DE40</f>
        <v/>
      </c>
      <c r="H84" s="8">
        <f>Source!AV40</f>
        <v>1</v>
      </c>
      <c r="I84" s="8">
        <f>IF(Source!BB40&lt;&gt; 0, Source!BB40, 1)</f>
        <v>1</v>
      </c>
      <c r="J84" s="20">
        <f>Source!Q40</f>
        <v>46.66</v>
      </c>
      <c r="K84" s="20"/>
    </row>
    <row r="85" spans="1:22" ht="14.25" x14ac:dyDescent="0.2">
      <c r="A85" s="15"/>
      <c r="B85" s="16"/>
      <c r="C85" s="16" t="s">
        <v>874</v>
      </c>
      <c r="D85" s="17"/>
      <c r="E85" s="8"/>
      <c r="F85" s="19">
        <f>Source!AN40</f>
        <v>142.85</v>
      </c>
      <c r="G85" s="18" t="str">
        <f>Source!DF40</f>
        <v/>
      </c>
      <c r="H85" s="8">
        <f>Source!AV40</f>
        <v>1</v>
      </c>
      <c r="I85" s="8">
        <f>IF(Source!BS40&lt;&gt; 0, Source!BS40, 1)</f>
        <v>1</v>
      </c>
      <c r="J85" s="21">
        <f>Source!R40</f>
        <v>4.29</v>
      </c>
      <c r="K85" s="20"/>
    </row>
    <row r="86" spans="1:22" ht="14.25" x14ac:dyDescent="0.2">
      <c r="A86" s="15"/>
      <c r="B86" s="16"/>
      <c r="C86" s="16" t="s">
        <v>875</v>
      </c>
      <c r="D86" s="17"/>
      <c r="E86" s="8"/>
      <c r="F86" s="19">
        <f>Source!AL40</f>
        <v>56933.42</v>
      </c>
      <c r="G86" s="18" t="str">
        <f>Source!DD40</f>
        <v/>
      </c>
      <c r="H86" s="8">
        <f>Source!AW40</f>
        <v>1</v>
      </c>
      <c r="I86" s="8">
        <f>IF(Source!BC40&lt;&gt; 0, Source!BC40, 1)</f>
        <v>1</v>
      </c>
      <c r="J86" s="20">
        <f>Source!P40</f>
        <v>1708</v>
      </c>
      <c r="K86" s="20"/>
    </row>
    <row r="87" spans="1:22" ht="42.75" x14ac:dyDescent="0.2">
      <c r="A87" s="15" t="str">
        <f>Source!E41</f>
        <v>9,1</v>
      </c>
      <c r="B87" s="16" t="str">
        <f>Source!F41</f>
        <v>21.3-4-24</v>
      </c>
      <c r="C87" s="16" t="str">
        <f>Source!G41</f>
        <v>Арматурные заготовки (стержни, хомуты и т.п.), не собранные в каркасы или сетки, закладные и накладные детали, со сваркой</v>
      </c>
      <c r="D87" s="17" t="str">
        <f>Source!H41</f>
        <v>т</v>
      </c>
      <c r="E87" s="8">
        <f>Source!I41</f>
        <v>-0.03</v>
      </c>
      <c r="F87" s="19">
        <f>Source!AK41</f>
        <v>53410.15</v>
      </c>
      <c r="G87" s="22" t="s">
        <v>3</v>
      </c>
      <c r="H87" s="8">
        <f>Source!AW41</f>
        <v>1</v>
      </c>
      <c r="I87" s="8">
        <f>IF(Source!BC41&lt;&gt; 0, Source!BC41, 1)</f>
        <v>1</v>
      </c>
      <c r="J87" s="20">
        <f>Source!O41</f>
        <v>-1602.3</v>
      </c>
      <c r="K87" s="20"/>
      <c r="Q87">
        <f>ROUND((Source!BZ41/100)*ROUND((Source!AF41*Source!AV41)*Source!I41, 2), 2)</f>
        <v>0</v>
      </c>
      <c r="R87">
        <f>Source!X41</f>
        <v>0</v>
      </c>
      <c r="S87">
        <f>ROUND((Source!CA41/100)*ROUND((Source!AF41*Source!AV41)*Source!I41, 2), 2)</f>
        <v>0</v>
      </c>
      <c r="T87">
        <f>Source!Y41</f>
        <v>0</v>
      </c>
      <c r="U87">
        <f>ROUND((175/100)*ROUND((Source!AE41*Source!AV41)*Source!I41, 2), 2)</f>
        <v>0</v>
      </c>
      <c r="V87">
        <f>ROUND((108/100)*ROUND(Source!CS41*Source!I41, 2), 2)</f>
        <v>0</v>
      </c>
    </row>
    <row r="88" spans="1:22" ht="14.25" x14ac:dyDescent="0.2">
      <c r="A88" s="15"/>
      <c r="B88" s="16"/>
      <c r="C88" s="16" t="s">
        <v>876</v>
      </c>
      <c r="D88" s="17" t="s">
        <v>877</v>
      </c>
      <c r="E88" s="8">
        <f>Source!AT40</f>
        <v>70</v>
      </c>
      <c r="F88" s="19"/>
      <c r="G88" s="18"/>
      <c r="H88" s="8"/>
      <c r="I88" s="8"/>
      <c r="J88" s="20">
        <f>SUM(R82:R87)</f>
        <v>171.75</v>
      </c>
      <c r="K88" s="20"/>
    </row>
    <row r="89" spans="1:22" ht="14.25" x14ac:dyDescent="0.2">
      <c r="A89" s="15"/>
      <c r="B89" s="16"/>
      <c r="C89" s="16" t="s">
        <v>878</v>
      </c>
      <c r="D89" s="17" t="s">
        <v>877</v>
      </c>
      <c r="E89" s="8">
        <f>Source!AU40</f>
        <v>10</v>
      </c>
      <c r="F89" s="19"/>
      <c r="G89" s="18"/>
      <c r="H89" s="8"/>
      <c r="I89" s="8"/>
      <c r="J89" s="20">
        <f>SUM(T82:T88)</f>
        <v>24.54</v>
      </c>
      <c r="K89" s="20"/>
    </row>
    <row r="90" spans="1:22" ht="14.25" x14ac:dyDescent="0.2">
      <c r="A90" s="15"/>
      <c r="B90" s="16"/>
      <c r="C90" s="16" t="s">
        <v>879</v>
      </c>
      <c r="D90" s="17" t="s">
        <v>877</v>
      </c>
      <c r="E90" s="8">
        <f>108</f>
        <v>108</v>
      </c>
      <c r="F90" s="19"/>
      <c r="G90" s="18"/>
      <c r="H90" s="8"/>
      <c r="I90" s="8"/>
      <c r="J90" s="20">
        <f>SUM(V82:V89)</f>
        <v>4.63</v>
      </c>
      <c r="K90" s="20"/>
    </row>
    <row r="91" spans="1:22" ht="14.25" x14ac:dyDescent="0.2">
      <c r="A91" s="15"/>
      <c r="B91" s="16"/>
      <c r="C91" s="16" t="s">
        <v>880</v>
      </c>
      <c r="D91" s="17" t="s">
        <v>881</v>
      </c>
      <c r="E91" s="8">
        <f>Source!AQ40</f>
        <v>36.11</v>
      </c>
      <c r="F91" s="19"/>
      <c r="G91" s="18" t="str">
        <f>Source!DI40</f>
        <v/>
      </c>
      <c r="H91" s="8">
        <f>Source!AV40</f>
        <v>1</v>
      </c>
      <c r="I91" s="8"/>
      <c r="J91" s="20"/>
      <c r="K91" s="20">
        <f>Source!U40</f>
        <v>1.0832999999999999</v>
      </c>
    </row>
    <row r="92" spans="1:22" ht="15" x14ac:dyDescent="0.25">
      <c r="A92" s="24"/>
      <c r="B92" s="24"/>
      <c r="C92" s="24"/>
      <c r="D92" s="24"/>
      <c r="E92" s="24"/>
      <c r="F92" s="24"/>
      <c r="G92" s="24"/>
      <c r="H92" s="24"/>
      <c r="I92" s="59">
        <f>J83+J84+J86+J88+J89+J90+SUM(J87:J87)</f>
        <v>598.6400000000001</v>
      </c>
      <c r="J92" s="59"/>
      <c r="K92" s="25">
        <f>IF(Source!I40&lt;&gt;0, ROUND(I92/Source!I40, 2), 0)</f>
        <v>19954.669999999998</v>
      </c>
      <c r="P92" s="23">
        <f>I92</f>
        <v>598.6400000000001</v>
      </c>
    </row>
    <row r="93" spans="1:22" ht="28.5" x14ac:dyDescent="0.2">
      <c r="A93" s="15" t="str">
        <f>Source!E42</f>
        <v>10</v>
      </c>
      <c r="B93" s="16" t="str">
        <f>Source!F42</f>
        <v>1.2-3103-3-1/1</v>
      </c>
      <c r="C93" s="16" t="str">
        <f>Source!G42</f>
        <v>Устройство фундаментов общего назначения бетонных под оборудование объемом до 5 м3</v>
      </c>
      <c r="D93" s="17" t="str">
        <f>Source!H42</f>
        <v>100 м3</v>
      </c>
      <c r="E93" s="8">
        <f>Source!I42</f>
        <v>4.0000000000000001E-3</v>
      </c>
      <c r="F93" s="19"/>
      <c r="G93" s="18"/>
      <c r="H93" s="8"/>
      <c r="I93" s="8"/>
      <c r="J93" s="20"/>
      <c r="K93" s="20"/>
      <c r="Q93">
        <f>ROUND((Source!BZ42/100)*ROUND((Source!AF42*Source!AV42)*Source!I42, 2), 2)</f>
        <v>220.21</v>
      </c>
      <c r="R93">
        <f>Source!X42</f>
        <v>220.21</v>
      </c>
      <c r="S93">
        <f>ROUND((Source!CA42/100)*ROUND((Source!AF42*Source!AV42)*Source!I42, 2), 2)</f>
        <v>31.46</v>
      </c>
      <c r="T93">
        <f>Source!Y42</f>
        <v>31.46</v>
      </c>
      <c r="U93">
        <f>ROUND((175/100)*ROUND((Source!AE42*Source!AV42)*Source!I42, 2), 2)</f>
        <v>1.03</v>
      </c>
      <c r="V93">
        <f>ROUND((108/100)*ROUND(Source!CS42*Source!I42, 2), 2)</f>
        <v>0.64</v>
      </c>
    </row>
    <row r="94" spans="1:22" ht="14.25" x14ac:dyDescent="0.2">
      <c r="A94" s="15"/>
      <c r="B94" s="16"/>
      <c r="C94" s="16" t="s">
        <v>872</v>
      </c>
      <c r="D94" s="17"/>
      <c r="E94" s="8"/>
      <c r="F94" s="19">
        <f>Source!AO42</f>
        <v>78644.570000000007</v>
      </c>
      <c r="G94" s="18" t="str">
        <f>Source!DG42</f>
        <v/>
      </c>
      <c r="H94" s="8">
        <f>Source!AV42</f>
        <v>1</v>
      </c>
      <c r="I94" s="8">
        <f>IF(Source!BA42&lt;&gt; 0, Source!BA42, 1)</f>
        <v>1</v>
      </c>
      <c r="J94" s="20">
        <f>Source!S42</f>
        <v>314.58</v>
      </c>
      <c r="K94" s="20"/>
    </row>
    <row r="95" spans="1:22" ht="14.25" x14ac:dyDescent="0.2">
      <c r="A95" s="15"/>
      <c r="B95" s="16"/>
      <c r="C95" s="16" t="s">
        <v>873</v>
      </c>
      <c r="D95" s="17"/>
      <c r="E95" s="8"/>
      <c r="F95" s="19">
        <f>Source!AM42</f>
        <v>435.13</v>
      </c>
      <c r="G95" s="18" t="str">
        <f>Source!DE42</f>
        <v/>
      </c>
      <c r="H95" s="8">
        <f>Source!AV42</f>
        <v>1</v>
      </c>
      <c r="I95" s="8">
        <f>IF(Source!BB42&lt;&gt; 0, Source!BB42, 1)</f>
        <v>1</v>
      </c>
      <c r="J95" s="20">
        <f>Source!Q42</f>
        <v>1.74</v>
      </c>
      <c r="K95" s="20"/>
    </row>
    <row r="96" spans="1:22" ht="14.25" x14ac:dyDescent="0.2">
      <c r="A96" s="15"/>
      <c r="B96" s="16"/>
      <c r="C96" s="16" t="s">
        <v>874</v>
      </c>
      <c r="D96" s="17"/>
      <c r="E96" s="8"/>
      <c r="F96" s="19">
        <f>Source!AN42</f>
        <v>147.43</v>
      </c>
      <c r="G96" s="18" t="str">
        <f>Source!DF42</f>
        <v/>
      </c>
      <c r="H96" s="8">
        <f>Source!AV42</f>
        <v>1</v>
      </c>
      <c r="I96" s="8">
        <f>IF(Source!BS42&lt;&gt; 0, Source!BS42, 1)</f>
        <v>1</v>
      </c>
      <c r="J96" s="21">
        <f>Source!R42</f>
        <v>0.59</v>
      </c>
      <c r="K96" s="20"/>
    </row>
    <row r="97" spans="1:22" ht="14.25" x14ac:dyDescent="0.2">
      <c r="A97" s="15"/>
      <c r="B97" s="16"/>
      <c r="C97" s="16" t="s">
        <v>875</v>
      </c>
      <c r="D97" s="17"/>
      <c r="E97" s="8"/>
      <c r="F97" s="19">
        <f>Source!AL42</f>
        <v>347832.49</v>
      </c>
      <c r="G97" s="18" t="str">
        <f>Source!DD42</f>
        <v/>
      </c>
      <c r="H97" s="8">
        <f>Source!AW42</f>
        <v>1</v>
      </c>
      <c r="I97" s="8">
        <f>IF(Source!BC42&lt;&gt; 0, Source!BC42, 1)</f>
        <v>1</v>
      </c>
      <c r="J97" s="20">
        <f>Source!P42</f>
        <v>1391.33</v>
      </c>
      <c r="K97" s="20"/>
    </row>
    <row r="98" spans="1:22" ht="14.25" x14ac:dyDescent="0.2">
      <c r="A98" s="15"/>
      <c r="B98" s="16"/>
      <c r="C98" s="16" t="s">
        <v>876</v>
      </c>
      <c r="D98" s="17" t="s">
        <v>877</v>
      </c>
      <c r="E98" s="8">
        <f>Source!AT42</f>
        <v>70</v>
      </c>
      <c r="F98" s="19"/>
      <c r="G98" s="18"/>
      <c r="H98" s="8"/>
      <c r="I98" s="8"/>
      <c r="J98" s="20">
        <f>SUM(R93:R97)</f>
        <v>220.21</v>
      </c>
      <c r="K98" s="20"/>
    </row>
    <row r="99" spans="1:22" ht="14.25" x14ac:dyDescent="0.2">
      <c r="A99" s="15"/>
      <c r="B99" s="16"/>
      <c r="C99" s="16" t="s">
        <v>878</v>
      </c>
      <c r="D99" s="17" t="s">
        <v>877</v>
      </c>
      <c r="E99" s="8">
        <f>Source!AU42</f>
        <v>10</v>
      </c>
      <c r="F99" s="19"/>
      <c r="G99" s="18"/>
      <c r="H99" s="8"/>
      <c r="I99" s="8"/>
      <c r="J99" s="20">
        <f>SUM(T93:T98)</f>
        <v>31.46</v>
      </c>
      <c r="K99" s="20"/>
    </row>
    <row r="100" spans="1:22" ht="14.25" x14ac:dyDescent="0.2">
      <c r="A100" s="15"/>
      <c r="B100" s="16"/>
      <c r="C100" s="16" t="s">
        <v>879</v>
      </c>
      <c r="D100" s="17" t="s">
        <v>877</v>
      </c>
      <c r="E100" s="8">
        <f>108</f>
        <v>108</v>
      </c>
      <c r="F100" s="19"/>
      <c r="G100" s="18"/>
      <c r="H100" s="8"/>
      <c r="I100" s="8"/>
      <c r="J100" s="20">
        <f>SUM(V93:V99)</f>
        <v>0.64</v>
      </c>
      <c r="K100" s="20"/>
    </row>
    <row r="101" spans="1:22" ht="14.25" x14ac:dyDescent="0.2">
      <c r="A101" s="15"/>
      <c r="B101" s="16"/>
      <c r="C101" s="16" t="s">
        <v>880</v>
      </c>
      <c r="D101" s="17" t="s">
        <v>881</v>
      </c>
      <c r="E101" s="8">
        <f>Source!AQ42</f>
        <v>453.1</v>
      </c>
      <c r="F101" s="19"/>
      <c r="G101" s="18" t="str">
        <f>Source!DI42</f>
        <v/>
      </c>
      <c r="H101" s="8">
        <f>Source!AV42</f>
        <v>1</v>
      </c>
      <c r="I101" s="8"/>
      <c r="J101" s="20"/>
      <c r="K101" s="20">
        <f>Source!U42</f>
        <v>1.8124000000000002</v>
      </c>
    </row>
    <row r="102" spans="1:22" ht="15" x14ac:dyDescent="0.25">
      <c r="A102" s="24"/>
      <c r="B102" s="24"/>
      <c r="C102" s="24"/>
      <c r="D102" s="24"/>
      <c r="E102" s="24"/>
      <c r="F102" s="24"/>
      <c r="G102" s="24"/>
      <c r="H102" s="24"/>
      <c r="I102" s="59">
        <f>J94+J95+J97+J98+J99+J100</f>
        <v>1959.96</v>
      </c>
      <c r="J102" s="59"/>
      <c r="K102" s="25">
        <f>IF(Source!I42&lt;&gt;0, ROUND(I102/Source!I42, 2), 0)</f>
        <v>489990</v>
      </c>
      <c r="P102" s="23">
        <f>I102</f>
        <v>1959.96</v>
      </c>
    </row>
    <row r="103" spans="1:22" ht="42.75" x14ac:dyDescent="0.2">
      <c r="A103" s="15" t="str">
        <f>Source!E43</f>
        <v>11</v>
      </c>
      <c r="B103" s="16" t="str">
        <f>Source!F43</f>
        <v>21.3-4-24</v>
      </c>
      <c r="C103" s="16" t="str">
        <f>Source!G43</f>
        <v>Арматурные заготовки (стержни, хомуты и т.п.), не собранные в каркасы или сетки, закладные и накладные детали, со сваркой</v>
      </c>
      <c r="D103" s="17" t="str">
        <f>Source!H43</f>
        <v>т</v>
      </c>
      <c r="E103" s="8">
        <f>Source!I43</f>
        <v>8.64511198E-3</v>
      </c>
      <c r="F103" s="19">
        <f>Source!AL43</f>
        <v>53410.15</v>
      </c>
      <c r="G103" s="18"/>
      <c r="H103" s="8">
        <f>Source!AW43</f>
        <v>1</v>
      </c>
      <c r="I103" s="8">
        <f>IF(Source!BC43&lt;&gt; 0, Source!BC43, 1)</f>
        <v>1</v>
      </c>
      <c r="J103" s="20">
        <f>Source!P43</f>
        <v>461.74</v>
      </c>
      <c r="K103" s="20"/>
      <c r="Q103">
        <f>ROUND((Source!BZ43/100)*ROUND((Source!AF43*Source!AV43)*Source!I43, 2), 2)</f>
        <v>0</v>
      </c>
      <c r="R103">
        <f>Source!X43</f>
        <v>0</v>
      </c>
      <c r="S103">
        <f>ROUND((Source!CA43/100)*ROUND((Source!AF43*Source!AV43)*Source!I43, 2), 2)</f>
        <v>0</v>
      </c>
      <c r="T103">
        <f>Source!Y43</f>
        <v>0</v>
      </c>
      <c r="U103">
        <f>ROUND((175/100)*ROUND((Source!AE43*Source!AV43)*Source!I43, 2), 2)</f>
        <v>0</v>
      </c>
      <c r="V103">
        <f>ROUND((108/100)*ROUND(Source!CS43*Source!I43, 2), 2)</f>
        <v>0</v>
      </c>
    </row>
    <row r="104" spans="1:22" ht="15" x14ac:dyDescent="0.25">
      <c r="A104" s="24"/>
      <c r="B104" s="24"/>
      <c r="C104" s="24"/>
      <c r="D104" s="24"/>
      <c r="E104" s="24"/>
      <c r="F104" s="24"/>
      <c r="G104" s="24"/>
      <c r="H104" s="24"/>
      <c r="I104" s="59">
        <f>J103</f>
        <v>461.74</v>
      </c>
      <c r="J104" s="59"/>
      <c r="K104" s="25">
        <f>IF(Source!I43&lt;&gt;0, ROUND(I104/Source!I43, 2), 0)</f>
        <v>53410.53</v>
      </c>
      <c r="P104" s="23">
        <f>I104</f>
        <v>461.74</v>
      </c>
    </row>
    <row r="105" spans="1:22" ht="14.25" x14ac:dyDescent="0.2">
      <c r="A105" s="15" t="str">
        <f>Source!E44</f>
        <v>12</v>
      </c>
      <c r="B105" s="16" t="str">
        <f>Source!F44</f>
        <v>Цена поставщика</v>
      </c>
      <c r="C105" s="16" t="s">
        <v>886</v>
      </c>
      <c r="D105" s="17" t="str">
        <f>Source!H44</f>
        <v>шт.</v>
      </c>
      <c r="E105" s="8">
        <f>Source!I44</f>
        <v>15</v>
      </c>
      <c r="F105" s="19">
        <f>Source!AL44</f>
        <v>13008.48</v>
      </c>
      <c r="G105" s="18" t="str">
        <f>Source!DD44</f>
        <v/>
      </c>
      <c r="H105" s="8">
        <f>Source!AW44</f>
        <v>1</v>
      </c>
      <c r="I105" s="8">
        <f>IF(Source!BC44&lt;&gt; 0, Source!BC44, 1)</f>
        <v>1</v>
      </c>
      <c r="J105" s="20">
        <f>Source!P44</f>
        <v>195127.2</v>
      </c>
      <c r="K105" s="20"/>
      <c r="Q105">
        <f>ROUND((Source!BZ44/100)*ROUND((Source!AF44*Source!AV44)*Source!I44, 2), 2)</f>
        <v>0</v>
      </c>
      <c r="R105">
        <f>Source!X44</f>
        <v>0</v>
      </c>
      <c r="S105">
        <f>ROUND((Source!CA44/100)*ROUND((Source!AF44*Source!AV44)*Source!I44, 2), 2)</f>
        <v>0</v>
      </c>
      <c r="T105">
        <f>Source!Y44</f>
        <v>0</v>
      </c>
      <c r="U105">
        <f>ROUND((175/100)*ROUND((Source!AE44*Source!AV44)*Source!I44, 2), 2)</f>
        <v>0</v>
      </c>
      <c r="V105">
        <f>ROUND((108/100)*ROUND(Source!CS44*Source!I44, 2), 2)</f>
        <v>0</v>
      </c>
    </row>
    <row r="106" spans="1:22" ht="15" x14ac:dyDescent="0.25">
      <c r="A106" s="24"/>
      <c r="B106" s="24"/>
      <c r="C106" s="24"/>
      <c r="D106" s="24"/>
      <c r="E106" s="24"/>
      <c r="F106" s="24"/>
      <c r="G106" s="24"/>
      <c r="H106" s="24"/>
      <c r="I106" s="59">
        <f>J105</f>
        <v>195127.2</v>
      </c>
      <c r="J106" s="59"/>
      <c r="K106" s="25">
        <f>IF(Source!I44&lt;&gt;0, ROUND(I106/Source!I44, 2), 0)</f>
        <v>13008.48</v>
      </c>
      <c r="P106" s="23">
        <f>I106</f>
        <v>195127.2</v>
      </c>
    </row>
    <row r="108" spans="1:22" ht="15" x14ac:dyDescent="0.25">
      <c r="A108" s="56" t="str">
        <f>CONCATENATE("Итого по разделу: ",IF(Source!G46&lt;&gt;"Новый раздел", Source!G46, ""))</f>
        <v>Итого по разделу: Васнецова пер., д.11, стр. 1,2, д.15, стр. 1</v>
      </c>
      <c r="B108" s="56"/>
      <c r="C108" s="56"/>
      <c r="D108" s="56"/>
      <c r="E108" s="56"/>
      <c r="F108" s="56"/>
      <c r="G108" s="56"/>
      <c r="H108" s="56"/>
      <c r="I108" s="54">
        <f>SUM(P27:P107)</f>
        <v>586416.76</v>
      </c>
      <c r="J108" s="55"/>
      <c r="K108" s="14"/>
    </row>
    <row r="110" spans="1:22" ht="14.25" x14ac:dyDescent="0.2">
      <c r="C110" s="50" t="str">
        <f>Source!H74</f>
        <v>НДС</v>
      </c>
      <c r="D110" s="50"/>
      <c r="E110" s="50"/>
      <c r="F110" s="50"/>
      <c r="G110" s="50"/>
      <c r="H110" s="50"/>
      <c r="I110" s="57">
        <f>IF(Source!F74=0, "", Source!F74)</f>
        <v>105555.02</v>
      </c>
      <c r="J110" s="57"/>
    </row>
    <row r="111" spans="1:22" ht="14.25" x14ac:dyDescent="0.2">
      <c r="C111" s="50" t="str">
        <f>Source!H75</f>
        <v>Итого с НДС</v>
      </c>
      <c r="D111" s="50"/>
      <c r="E111" s="50"/>
      <c r="F111" s="50"/>
      <c r="G111" s="50"/>
      <c r="H111" s="50"/>
      <c r="I111" s="57">
        <f>IF(Source!F75=0, "", Source!F75)</f>
        <v>691971.78</v>
      </c>
      <c r="J111" s="57"/>
    </row>
    <row r="113" spans="1:22" ht="16.5" x14ac:dyDescent="0.25">
      <c r="A113" s="60" t="str">
        <f>CONCATENATE("Раздел: ",IF(Source!G77&lt;&gt;"Новый раздел", Source!G77, ""))</f>
        <v>Раздел: Васнецова пер., д.12</v>
      </c>
      <c r="B113" s="60"/>
      <c r="C113" s="60"/>
      <c r="D113" s="60"/>
      <c r="E113" s="60"/>
      <c r="F113" s="60"/>
      <c r="G113" s="60"/>
      <c r="H113" s="60"/>
      <c r="I113" s="60"/>
      <c r="J113" s="60"/>
      <c r="K113" s="60"/>
    </row>
    <row r="115" spans="1:22" ht="15" x14ac:dyDescent="0.25">
      <c r="B115" s="62" t="str">
        <f>Source!G81</f>
        <v>Васнецова пер., д.12</v>
      </c>
      <c r="C115" s="62"/>
      <c r="D115" s="62"/>
      <c r="E115" s="62"/>
      <c r="F115" s="62"/>
      <c r="G115" s="62"/>
      <c r="H115" s="62"/>
      <c r="I115" s="62"/>
      <c r="J115" s="62"/>
    </row>
    <row r="116" spans="1:22" ht="14.25" x14ac:dyDescent="0.2">
      <c r="A116" s="15" t="str">
        <f>Source!E82</f>
        <v>13</v>
      </c>
      <c r="B116" s="16" t="str">
        <f>Source!F82</f>
        <v>1.50-3203-10-4/1</v>
      </c>
      <c r="C116" s="16" t="str">
        <f>Source!G82</f>
        <v>Установка монтажных изделий массой свыше 20 кг</v>
      </c>
      <c r="D116" s="17" t="str">
        <f>Source!H82</f>
        <v>т</v>
      </c>
      <c r="E116" s="8">
        <f>Source!I82</f>
        <v>3.5999999999999997E-2</v>
      </c>
      <c r="F116" s="19"/>
      <c r="G116" s="18"/>
      <c r="H116" s="8"/>
      <c r="I116" s="8"/>
      <c r="J116" s="20"/>
      <c r="K116" s="20"/>
      <c r="Q116">
        <f>ROUND((Source!BZ82/100)*ROUND((Source!AF82*Source!AV82)*Source!I82, 2), 2)</f>
        <v>206.1</v>
      </c>
      <c r="R116">
        <f>Source!X82</f>
        <v>206.1</v>
      </c>
      <c r="S116">
        <f>ROUND((Source!CA82/100)*ROUND((Source!AF82*Source!AV82)*Source!I82, 2), 2)</f>
        <v>29.44</v>
      </c>
      <c r="T116">
        <f>Source!Y82</f>
        <v>29.44</v>
      </c>
      <c r="U116">
        <f>ROUND((175/100)*ROUND((Source!AE82*Source!AV82)*Source!I82, 2), 2)</f>
        <v>9</v>
      </c>
      <c r="V116">
        <f>ROUND((108/100)*ROUND(Source!CS82*Source!I82, 2), 2)</f>
        <v>5.55</v>
      </c>
    </row>
    <row r="117" spans="1:22" ht="14.25" x14ac:dyDescent="0.2">
      <c r="A117" s="15"/>
      <c r="B117" s="16"/>
      <c r="C117" s="16" t="s">
        <v>872</v>
      </c>
      <c r="D117" s="17"/>
      <c r="E117" s="8"/>
      <c r="F117" s="19">
        <f>Source!AO82</f>
        <v>8178.55</v>
      </c>
      <c r="G117" s="18" t="str">
        <f>Source!DG82</f>
        <v/>
      </c>
      <c r="H117" s="8">
        <f>Source!AV82</f>
        <v>1</v>
      </c>
      <c r="I117" s="8">
        <f>IF(Source!BA82&lt;&gt; 0, Source!BA82, 1)</f>
        <v>1</v>
      </c>
      <c r="J117" s="20">
        <f>Source!S82</f>
        <v>294.43</v>
      </c>
      <c r="K117" s="20"/>
    </row>
    <row r="118" spans="1:22" ht="14.25" x14ac:dyDescent="0.2">
      <c r="A118" s="15"/>
      <c r="B118" s="16"/>
      <c r="C118" s="16" t="s">
        <v>873</v>
      </c>
      <c r="D118" s="17"/>
      <c r="E118" s="8"/>
      <c r="F118" s="19">
        <f>Source!AM82</f>
        <v>1555.17</v>
      </c>
      <c r="G118" s="18" t="str">
        <f>Source!DE82</f>
        <v/>
      </c>
      <c r="H118" s="8">
        <f>Source!AV82</f>
        <v>1</v>
      </c>
      <c r="I118" s="8">
        <f>IF(Source!BB82&lt;&gt; 0, Source!BB82, 1)</f>
        <v>1</v>
      </c>
      <c r="J118" s="20">
        <f>Source!Q82</f>
        <v>55.99</v>
      </c>
      <c r="K118" s="20"/>
    </row>
    <row r="119" spans="1:22" ht="14.25" x14ac:dyDescent="0.2">
      <c r="A119" s="15"/>
      <c r="B119" s="16"/>
      <c r="C119" s="16" t="s">
        <v>874</v>
      </c>
      <c r="D119" s="17"/>
      <c r="E119" s="8"/>
      <c r="F119" s="19">
        <f>Source!AN82</f>
        <v>142.85</v>
      </c>
      <c r="G119" s="18" t="str">
        <f>Source!DF82</f>
        <v/>
      </c>
      <c r="H119" s="8">
        <f>Source!AV82</f>
        <v>1</v>
      </c>
      <c r="I119" s="8">
        <f>IF(Source!BS82&lt;&gt; 0, Source!BS82, 1)</f>
        <v>1</v>
      </c>
      <c r="J119" s="21">
        <f>Source!R82</f>
        <v>5.14</v>
      </c>
      <c r="K119" s="20"/>
    </row>
    <row r="120" spans="1:22" ht="14.25" x14ac:dyDescent="0.2">
      <c r="A120" s="15"/>
      <c r="B120" s="16"/>
      <c r="C120" s="16" t="s">
        <v>875</v>
      </c>
      <c r="D120" s="17"/>
      <c r="E120" s="8"/>
      <c r="F120" s="19">
        <f>Source!AL82</f>
        <v>56933.42</v>
      </c>
      <c r="G120" s="18" t="str">
        <f>Source!DD82</f>
        <v/>
      </c>
      <c r="H120" s="8">
        <f>Source!AW82</f>
        <v>1</v>
      </c>
      <c r="I120" s="8">
        <f>IF(Source!BC82&lt;&gt; 0, Source!BC82, 1)</f>
        <v>1</v>
      </c>
      <c r="J120" s="20">
        <f>Source!P82</f>
        <v>2049.6</v>
      </c>
      <c r="K120" s="20"/>
    </row>
    <row r="121" spans="1:22" ht="42.75" x14ac:dyDescent="0.2">
      <c r="A121" s="15" t="str">
        <f>Source!E83</f>
        <v>13,1</v>
      </c>
      <c r="B121" s="16" t="str">
        <f>Source!F83</f>
        <v>21.3-4-24</v>
      </c>
      <c r="C121" s="16" t="str">
        <f>Source!G83</f>
        <v>Арматурные заготовки (стержни, хомуты и т.п.), не собранные в каркасы или сетки, закладные и накладные детали, со сваркой</v>
      </c>
      <c r="D121" s="17" t="str">
        <f>Source!H83</f>
        <v>т</v>
      </c>
      <c r="E121" s="8">
        <f>Source!I83</f>
        <v>-3.5999999999999997E-2</v>
      </c>
      <c r="F121" s="19">
        <f>Source!AK83</f>
        <v>53410.15</v>
      </c>
      <c r="G121" s="22" t="s">
        <v>3</v>
      </c>
      <c r="H121" s="8">
        <f>Source!AW83</f>
        <v>1</v>
      </c>
      <c r="I121" s="8">
        <f>IF(Source!BC83&lt;&gt; 0, Source!BC83, 1)</f>
        <v>1</v>
      </c>
      <c r="J121" s="20">
        <f>Source!O83</f>
        <v>-1922.77</v>
      </c>
      <c r="K121" s="20"/>
      <c r="Q121">
        <f>ROUND((Source!BZ83/100)*ROUND((Source!AF83*Source!AV83)*Source!I83, 2), 2)</f>
        <v>0</v>
      </c>
      <c r="R121">
        <f>Source!X83</f>
        <v>0</v>
      </c>
      <c r="S121">
        <f>ROUND((Source!CA83/100)*ROUND((Source!AF83*Source!AV83)*Source!I83, 2), 2)</f>
        <v>0</v>
      </c>
      <c r="T121">
        <f>Source!Y83</f>
        <v>0</v>
      </c>
      <c r="U121">
        <f>ROUND((175/100)*ROUND((Source!AE83*Source!AV83)*Source!I83, 2), 2)</f>
        <v>0</v>
      </c>
      <c r="V121">
        <f>ROUND((108/100)*ROUND(Source!CS83*Source!I83, 2), 2)</f>
        <v>0</v>
      </c>
    </row>
    <row r="122" spans="1:22" ht="14.25" x14ac:dyDescent="0.2">
      <c r="A122" s="15"/>
      <c r="B122" s="16"/>
      <c r="C122" s="16" t="s">
        <v>876</v>
      </c>
      <c r="D122" s="17" t="s">
        <v>877</v>
      </c>
      <c r="E122" s="8">
        <f>Source!AT82</f>
        <v>70</v>
      </c>
      <c r="F122" s="19"/>
      <c r="G122" s="18"/>
      <c r="H122" s="8"/>
      <c r="I122" s="8"/>
      <c r="J122" s="20">
        <f>SUM(R116:R121)</f>
        <v>206.1</v>
      </c>
      <c r="K122" s="20"/>
    </row>
    <row r="123" spans="1:22" ht="14.25" x14ac:dyDescent="0.2">
      <c r="A123" s="15"/>
      <c r="B123" s="16"/>
      <c r="C123" s="16" t="s">
        <v>878</v>
      </c>
      <c r="D123" s="17" t="s">
        <v>877</v>
      </c>
      <c r="E123" s="8">
        <f>Source!AU82</f>
        <v>10</v>
      </c>
      <c r="F123" s="19"/>
      <c r="G123" s="18"/>
      <c r="H123" s="8"/>
      <c r="I123" s="8"/>
      <c r="J123" s="20">
        <f>SUM(T116:T122)</f>
        <v>29.44</v>
      </c>
      <c r="K123" s="20"/>
    </row>
    <row r="124" spans="1:22" ht="14.25" x14ac:dyDescent="0.2">
      <c r="A124" s="15"/>
      <c r="B124" s="16"/>
      <c r="C124" s="16" t="s">
        <v>879</v>
      </c>
      <c r="D124" s="17" t="s">
        <v>877</v>
      </c>
      <c r="E124" s="8">
        <f>108</f>
        <v>108</v>
      </c>
      <c r="F124" s="19"/>
      <c r="G124" s="18"/>
      <c r="H124" s="8"/>
      <c r="I124" s="8"/>
      <c r="J124" s="20">
        <f>SUM(V116:V123)</f>
        <v>5.55</v>
      </c>
      <c r="K124" s="20"/>
    </row>
    <row r="125" spans="1:22" ht="14.25" x14ac:dyDescent="0.2">
      <c r="A125" s="15"/>
      <c r="B125" s="16"/>
      <c r="C125" s="16" t="s">
        <v>880</v>
      </c>
      <c r="D125" s="17" t="s">
        <v>881</v>
      </c>
      <c r="E125" s="8">
        <f>Source!AQ82</f>
        <v>36.11</v>
      </c>
      <c r="F125" s="19"/>
      <c r="G125" s="18" t="str">
        <f>Source!DI82</f>
        <v/>
      </c>
      <c r="H125" s="8">
        <f>Source!AV82</f>
        <v>1</v>
      </c>
      <c r="I125" s="8"/>
      <c r="J125" s="20"/>
      <c r="K125" s="20">
        <f>Source!U82</f>
        <v>1.2999599999999998</v>
      </c>
    </row>
    <row r="126" spans="1:22" ht="15" x14ac:dyDescent="0.25">
      <c r="A126" s="24"/>
      <c r="B126" s="24"/>
      <c r="C126" s="24"/>
      <c r="D126" s="24"/>
      <c r="E126" s="24"/>
      <c r="F126" s="24"/>
      <c r="G126" s="24"/>
      <c r="H126" s="24"/>
      <c r="I126" s="59">
        <f>J117+J118+J120+J122+J123+J124+SUM(J121:J121)</f>
        <v>718.34000000000015</v>
      </c>
      <c r="J126" s="59"/>
      <c r="K126" s="25">
        <f>IF(Source!I82&lt;&gt;0, ROUND(I126/Source!I82, 2), 0)</f>
        <v>19953.89</v>
      </c>
      <c r="P126" s="23">
        <f>I126</f>
        <v>718.34000000000015</v>
      </c>
    </row>
    <row r="127" spans="1:22" ht="28.5" x14ac:dyDescent="0.2">
      <c r="A127" s="15" t="str">
        <f>Source!E84</f>
        <v>14</v>
      </c>
      <c r="B127" s="16" t="str">
        <f>Source!F84</f>
        <v>1.2-3103-3-1/1</v>
      </c>
      <c r="C127" s="16" t="str">
        <f>Source!G84</f>
        <v>Устройство фундаментов общего назначения бетонных под оборудование объемом до 5 м3</v>
      </c>
      <c r="D127" s="17" t="str">
        <f>Source!H84</f>
        <v>100 м3</v>
      </c>
      <c r="E127" s="8">
        <f>Source!I84</f>
        <v>5.0000000000000001E-3</v>
      </c>
      <c r="F127" s="19"/>
      <c r="G127" s="18"/>
      <c r="H127" s="8"/>
      <c r="I127" s="8"/>
      <c r="J127" s="20"/>
      <c r="K127" s="20"/>
      <c r="Q127">
        <f>ROUND((Source!BZ84/100)*ROUND((Source!AF84*Source!AV84)*Source!I84, 2), 2)</f>
        <v>275.25</v>
      </c>
      <c r="R127">
        <f>Source!X84</f>
        <v>275.25</v>
      </c>
      <c r="S127">
        <f>ROUND((Source!CA84/100)*ROUND((Source!AF84*Source!AV84)*Source!I84, 2), 2)</f>
        <v>39.32</v>
      </c>
      <c r="T127">
        <f>Source!Y84</f>
        <v>39.32</v>
      </c>
      <c r="U127">
        <f>ROUND((175/100)*ROUND((Source!AE84*Source!AV84)*Source!I84, 2), 2)</f>
        <v>1.3</v>
      </c>
      <c r="V127">
        <f>ROUND((108/100)*ROUND(Source!CS84*Source!I84, 2), 2)</f>
        <v>0.8</v>
      </c>
    </row>
    <row r="128" spans="1:22" ht="14.25" x14ac:dyDescent="0.2">
      <c r="A128" s="15"/>
      <c r="B128" s="16"/>
      <c r="C128" s="16" t="s">
        <v>872</v>
      </c>
      <c r="D128" s="17"/>
      <c r="E128" s="8"/>
      <c r="F128" s="19">
        <f>Source!AO84</f>
        <v>78644.570000000007</v>
      </c>
      <c r="G128" s="18" t="str">
        <f>Source!DG84</f>
        <v/>
      </c>
      <c r="H128" s="8">
        <f>Source!AV84</f>
        <v>1</v>
      </c>
      <c r="I128" s="8">
        <f>IF(Source!BA84&lt;&gt; 0, Source!BA84, 1)</f>
        <v>1</v>
      </c>
      <c r="J128" s="20">
        <f>Source!S84</f>
        <v>393.22</v>
      </c>
      <c r="K128" s="20"/>
    </row>
    <row r="129" spans="1:22" ht="14.25" x14ac:dyDescent="0.2">
      <c r="A129" s="15"/>
      <c r="B129" s="16"/>
      <c r="C129" s="16" t="s">
        <v>873</v>
      </c>
      <c r="D129" s="17"/>
      <c r="E129" s="8"/>
      <c r="F129" s="19">
        <f>Source!AM84</f>
        <v>435.13</v>
      </c>
      <c r="G129" s="18" t="str">
        <f>Source!DE84</f>
        <v/>
      </c>
      <c r="H129" s="8">
        <f>Source!AV84</f>
        <v>1</v>
      </c>
      <c r="I129" s="8">
        <f>IF(Source!BB84&lt;&gt; 0, Source!BB84, 1)</f>
        <v>1</v>
      </c>
      <c r="J129" s="20">
        <f>Source!Q84</f>
        <v>2.1800000000000002</v>
      </c>
      <c r="K129" s="20"/>
    </row>
    <row r="130" spans="1:22" ht="14.25" x14ac:dyDescent="0.2">
      <c r="A130" s="15"/>
      <c r="B130" s="16"/>
      <c r="C130" s="16" t="s">
        <v>874</v>
      </c>
      <c r="D130" s="17"/>
      <c r="E130" s="8"/>
      <c r="F130" s="19">
        <f>Source!AN84</f>
        <v>147.43</v>
      </c>
      <c r="G130" s="18" t="str">
        <f>Source!DF84</f>
        <v/>
      </c>
      <c r="H130" s="8">
        <f>Source!AV84</f>
        <v>1</v>
      </c>
      <c r="I130" s="8">
        <f>IF(Source!BS84&lt;&gt; 0, Source!BS84, 1)</f>
        <v>1</v>
      </c>
      <c r="J130" s="21">
        <f>Source!R84</f>
        <v>0.74</v>
      </c>
      <c r="K130" s="20"/>
    </row>
    <row r="131" spans="1:22" ht="14.25" x14ac:dyDescent="0.2">
      <c r="A131" s="15"/>
      <c r="B131" s="16"/>
      <c r="C131" s="16" t="s">
        <v>875</v>
      </c>
      <c r="D131" s="17"/>
      <c r="E131" s="8"/>
      <c r="F131" s="19">
        <f>Source!AL84</f>
        <v>347832.49</v>
      </c>
      <c r="G131" s="18" t="str">
        <f>Source!DD84</f>
        <v/>
      </c>
      <c r="H131" s="8">
        <f>Source!AW84</f>
        <v>1</v>
      </c>
      <c r="I131" s="8">
        <f>IF(Source!BC84&lt;&gt; 0, Source!BC84, 1)</f>
        <v>1</v>
      </c>
      <c r="J131" s="20">
        <f>Source!P84</f>
        <v>1739.16</v>
      </c>
      <c r="K131" s="20"/>
    </row>
    <row r="132" spans="1:22" ht="14.25" x14ac:dyDescent="0.2">
      <c r="A132" s="15"/>
      <c r="B132" s="16"/>
      <c r="C132" s="16" t="s">
        <v>876</v>
      </c>
      <c r="D132" s="17" t="s">
        <v>877</v>
      </c>
      <c r="E132" s="8">
        <f>Source!AT84</f>
        <v>70</v>
      </c>
      <c r="F132" s="19"/>
      <c r="G132" s="18"/>
      <c r="H132" s="8"/>
      <c r="I132" s="8"/>
      <c r="J132" s="20">
        <f>SUM(R127:R131)</f>
        <v>275.25</v>
      </c>
      <c r="K132" s="20"/>
    </row>
    <row r="133" spans="1:22" ht="14.25" x14ac:dyDescent="0.2">
      <c r="A133" s="15"/>
      <c r="B133" s="16"/>
      <c r="C133" s="16" t="s">
        <v>878</v>
      </c>
      <c r="D133" s="17" t="s">
        <v>877</v>
      </c>
      <c r="E133" s="8">
        <f>Source!AU84</f>
        <v>10</v>
      </c>
      <c r="F133" s="19"/>
      <c r="G133" s="18"/>
      <c r="H133" s="8"/>
      <c r="I133" s="8"/>
      <c r="J133" s="20">
        <f>SUM(T127:T132)</f>
        <v>39.32</v>
      </c>
      <c r="K133" s="20"/>
    </row>
    <row r="134" spans="1:22" ht="14.25" x14ac:dyDescent="0.2">
      <c r="A134" s="15"/>
      <c r="B134" s="16"/>
      <c r="C134" s="16" t="s">
        <v>879</v>
      </c>
      <c r="D134" s="17" t="s">
        <v>877</v>
      </c>
      <c r="E134" s="8">
        <f>108</f>
        <v>108</v>
      </c>
      <c r="F134" s="19"/>
      <c r="G134" s="18"/>
      <c r="H134" s="8"/>
      <c r="I134" s="8"/>
      <c r="J134" s="20">
        <f>SUM(V127:V133)</f>
        <v>0.8</v>
      </c>
      <c r="K134" s="20"/>
    </row>
    <row r="135" spans="1:22" ht="14.25" x14ac:dyDescent="0.2">
      <c r="A135" s="15"/>
      <c r="B135" s="16"/>
      <c r="C135" s="16" t="s">
        <v>880</v>
      </c>
      <c r="D135" s="17" t="s">
        <v>881</v>
      </c>
      <c r="E135" s="8">
        <f>Source!AQ84</f>
        <v>453.1</v>
      </c>
      <c r="F135" s="19"/>
      <c r="G135" s="18" t="str">
        <f>Source!DI84</f>
        <v/>
      </c>
      <c r="H135" s="8">
        <f>Source!AV84</f>
        <v>1</v>
      </c>
      <c r="I135" s="8"/>
      <c r="J135" s="20"/>
      <c r="K135" s="20">
        <f>Source!U84</f>
        <v>2.2655000000000003</v>
      </c>
    </row>
    <row r="136" spans="1:22" ht="15" x14ac:dyDescent="0.25">
      <c r="A136" s="24"/>
      <c r="B136" s="24"/>
      <c r="C136" s="24"/>
      <c r="D136" s="24"/>
      <c r="E136" s="24"/>
      <c r="F136" s="24"/>
      <c r="G136" s="24"/>
      <c r="H136" s="24"/>
      <c r="I136" s="59">
        <f>J128+J129+J131+J132+J133+J134</f>
        <v>2449.9300000000003</v>
      </c>
      <c r="J136" s="59"/>
      <c r="K136" s="25">
        <f>IF(Source!I84&lt;&gt;0, ROUND(I136/Source!I84, 2), 0)</f>
        <v>489986</v>
      </c>
      <c r="P136" s="23">
        <f>I136</f>
        <v>2449.9300000000003</v>
      </c>
    </row>
    <row r="137" spans="1:22" ht="42.75" x14ac:dyDescent="0.2">
      <c r="A137" s="15" t="str">
        <f>Source!E85</f>
        <v>15</v>
      </c>
      <c r="B137" s="16" t="str">
        <f>Source!F85</f>
        <v>21.3-4-24</v>
      </c>
      <c r="C137" s="16" t="str">
        <f>Source!G85</f>
        <v>Арматурные заготовки (стержни, хомуты и т.п.), не собранные в каркасы или сетки, закладные и накладные детали, со сваркой</v>
      </c>
      <c r="D137" s="17" t="str">
        <f>Source!H85</f>
        <v>т</v>
      </c>
      <c r="E137" s="8">
        <f>Source!I85</f>
        <v>1.0673E-2</v>
      </c>
      <c r="F137" s="19">
        <f>Source!AL85</f>
        <v>53410.15</v>
      </c>
      <c r="G137" s="18"/>
      <c r="H137" s="8">
        <f>Source!AW85</f>
        <v>1</v>
      </c>
      <c r="I137" s="8">
        <f>IF(Source!BC85&lt;&gt; 0, Source!BC85, 1)</f>
        <v>1</v>
      </c>
      <c r="J137" s="20">
        <f>Source!P85</f>
        <v>570.04999999999995</v>
      </c>
      <c r="K137" s="20"/>
      <c r="Q137">
        <f>ROUND((Source!BZ85/100)*ROUND((Source!AF85*Source!AV85)*Source!I85, 2), 2)</f>
        <v>0</v>
      </c>
      <c r="R137">
        <f>Source!X85</f>
        <v>0</v>
      </c>
      <c r="S137">
        <f>ROUND((Source!CA85/100)*ROUND((Source!AF85*Source!AV85)*Source!I85, 2), 2)</f>
        <v>0</v>
      </c>
      <c r="T137">
        <f>Source!Y85</f>
        <v>0</v>
      </c>
      <c r="U137">
        <f>ROUND((175/100)*ROUND((Source!AE85*Source!AV85)*Source!I85, 2), 2)</f>
        <v>0</v>
      </c>
      <c r="V137">
        <f>ROUND((108/100)*ROUND(Source!CS85*Source!I85, 2), 2)</f>
        <v>0</v>
      </c>
    </row>
    <row r="138" spans="1:22" ht="15" x14ac:dyDescent="0.25">
      <c r="A138" s="24"/>
      <c r="B138" s="24"/>
      <c r="C138" s="24"/>
      <c r="D138" s="24"/>
      <c r="E138" s="24"/>
      <c r="F138" s="24"/>
      <c r="G138" s="24"/>
      <c r="H138" s="24"/>
      <c r="I138" s="59">
        <f>J137</f>
        <v>570.04999999999995</v>
      </c>
      <c r="J138" s="59"/>
      <c r="K138" s="25">
        <f>IF(Source!I85&lt;&gt;0, ROUND(I138/Source!I85, 2), 0)</f>
        <v>53410.48</v>
      </c>
      <c r="P138" s="23">
        <f>I138</f>
        <v>570.04999999999995</v>
      </c>
    </row>
    <row r="139" spans="1:22" ht="14.25" x14ac:dyDescent="0.2">
      <c r="A139" s="15" t="str">
        <f>Source!E86</f>
        <v>16</v>
      </c>
      <c r="B139" s="16" t="str">
        <f>Source!F86</f>
        <v>Цена поставщика</v>
      </c>
      <c r="C139" s="16" t="s">
        <v>887</v>
      </c>
      <c r="D139" s="17" t="str">
        <f>Source!H86</f>
        <v>шт.</v>
      </c>
      <c r="E139" s="8">
        <f>Source!I86</f>
        <v>2</v>
      </c>
      <c r="F139" s="19">
        <f>Source!AL86</f>
        <v>20508.47</v>
      </c>
      <c r="G139" s="18" t="str">
        <f>Source!DD86</f>
        <v/>
      </c>
      <c r="H139" s="8">
        <f>Source!AW86</f>
        <v>1</v>
      </c>
      <c r="I139" s="8">
        <f>IF(Source!BC86&lt;&gt; 0, Source!BC86, 1)</f>
        <v>1</v>
      </c>
      <c r="J139" s="20">
        <f>Source!P86</f>
        <v>41016.94</v>
      </c>
      <c r="K139" s="20"/>
      <c r="Q139">
        <f>ROUND((Source!BZ86/100)*ROUND((Source!AF86*Source!AV86)*Source!I86, 2), 2)</f>
        <v>0</v>
      </c>
      <c r="R139">
        <f>Source!X86</f>
        <v>0</v>
      </c>
      <c r="S139">
        <f>ROUND((Source!CA86/100)*ROUND((Source!AF86*Source!AV86)*Source!I86, 2), 2)</f>
        <v>0</v>
      </c>
      <c r="T139">
        <f>Source!Y86</f>
        <v>0</v>
      </c>
      <c r="U139">
        <f>ROUND((175/100)*ROUND((Source!AE86*Source!AV86)*Source!I86, 2), 2)</f>
        <v>0</v>
      </c>
      <c r="V139">
        <f>ROUND((108/100)*ROUND(Source!CS86*Source!I86, 2), 2)</f>
        <v>0</v>
      </c>
    </row>
    <row r="140" spans="1:22" ht="15" x14ac:dyDescent="0.25">
      <c r="A140" s="24"/>
      <c r="B140" s="24"/>
      <c r="C140" s="24"/>
      <c r="D140" s="24"/>
      <c r="E140" s="24"/>
      <c r="F140" s="24"/>
      <c r="G140" s="24"/>
      <c r="H140" s="24"/>
      <c r="I140" s="59">
        <f>J139</f>
        <v>41016.94</v>
      </c>
      <c r="J140" s="59"/>
      <c r="K140" s="25">
        <f>IF(Source!I86&lt;&gt;0, ROUND(I140/Source!I86, 2), 0)</f>
        <v>20508.47</v>
      </c>
      <c r="P140" s="23">
        <f>I140</f>
        <v>41016.94</v>
      </c>
    </row>
    <row r="141" spans="1:22" ht="14.25" x14ac:dyDescent="0.2">
      <c r="A141" s="15" t="str">
        <f>Source!E87</f>
        <v>17</v>
      </c>
      <c r="B141" s="16" t="str">
        <f>Source!F87</f>
        <v>1.50-3203-10-4/1</v>
      </c>
      <c r="C141" s="16" t="str">
        <f>Source!G87</f>
        <v>Установка монтажных изделий массой свыше 20 кг</v>
      </c>
      <c r="D141" s="17" t="str">
        <f>Source!H87</f>
        <v>т</v>
      </c>
      <c r="E141" s="8">
        <f>Source!I87</f>
        <v>6.7900000000000002E-2</v>
      </c>
      <c r="F141" s="19"/>
      <c r="G141" s="18"/>
      <c r="H141" s="8"/>
      <c r="I141" s="8"/>
      <c r="J141" s="20"/>
      <c r="K141" s="20"/>
      <c r="Q141">
        <f>ROUND((Source!BZ87/100)*ROUND((Source!AF87*Source!AV87)*Source!I87, 2), 2)</f>
        <v>388.72</v>
      </c>
      <c r="R141">
        <f>Source!X87</f>
        <v>388.72</v>
      </c>
      <c r="S141">
        <f>ROUND((Source!CA87/100)*ROUND((Source!AF87*Source!AV87)*Source!I87, 2), 2)</f>
        <v>55.53</v>
      </c>
      <c r="T141">
        <f>Source!Y87</f>
        <v>55.53</v>
      </c>
      <c r="U141">
        <f>ROUND((175/100)*ROUND((Source!AE87*Source!AV87)*Source!I87, 2), 2)</f>
        <v>16.98</v>
      </c>
      <c r="V141">
        <f>ROUND((108/100)*ROUND(Source!CS87*Source!I87, 2), 2)</f>
        <v>10.48</v>
      </c>
    </row>
    <row r="142" spans="1:22" ht="14.25" x14ac:dyDescent="0.2">
      <c r="A142" s="15"/>
      <c r="B142" s="16"/>
      <c r="C142" s="16" t="s">
        <v>872</v>
      </c>
      <c r="D142" s="17"/>
      <c r="E142" s="8"/>
      <c r="F142" s="19">
        <f>Source!AO87</f>
        <v>8178.55</v>
      </c>
      <c r="G142" s="18" t="str">
        <f>Source!DG87</f>
        <v/>
      </c>
      <c r="H142" s="8">
        <f>Source!AV87</f>
        <v>1</v>
      </c>
      <c r="I142" s="8">
        <f>IF(Source!BA87&lt;&gt; 0, Source!BA87, 1)</f>
        <v>1</v>
      </c>
      <c r="J142" s="20">
        <f>Source!S87</f>
        <v>555.32000000000005</v>
      </c>
      <c r="K142" s="20"/>
    </row>
    <row r="143" spans="1:22" ht="14.25" x14ac:dyDescent="0.2">
      <c r="A143" s="15"/>
      <c r="B143" s="16"/>
      <c r="C143" s="16" t="s">
        <v>873</v>
      </c>
      <c r="D143" s="17"/>
      <c r="E143" s="8"/>
      <c r="F143" s="19">
        <f>Source!AM87</f>
        <v>1555.17</v>
      </c>
      <c r="G143" s="18" t="str">
        <f>Source!DE87</f>
        <v/>
      </c>
      <c r="H143" s="8">
        <f>Source!AV87</f>
        <v>1</v>
      </c>
      <c r="I143" s="8">
        <f>IF(Source!BB87&lt;&gt; 0, Source!BB87, 1)</f>
        <v>1</v>
      </c>
      <c r="J143" s="20">
        <f>Source!Q87</f>
        <v>105.6</v>
      </c>
      <c r="K143" s="20"/>
    </row>
    <row r="144" spans="1:22" ht="14.25" x14ac:dyDescent="0.2">
      <c r="A144" s="15"/>
      <c r="B144" s="16"/>
      <c r="C144" s="16" t="s">
        <v>874</v>
      </c>
      <c r="D144" s="17"/>
      <c r="E144" s="8"/>
      <c r="F144" s="19">
        <f>Source!AN87</f>
        <v>142.85</v>
      </c>
      <c r="G144" s="18" t="str">
        <f>Source!DF87</f>
        <v/>
      </c>
      <c r="H144" s="8">
        <f>Source!AV87</f>
        <v>1</v>
      </c>
      <c r="I144" s="8">
        <f>IF(Source!BS87&lt;&gt; 0, Source!BS87, 1)</f>
        <v>1</v>
      </c>
      <c r="J144" s="21">
        <f>Source!R87</f>
        <v>9.6999999999999993</v>
      </c>
      <c r="K144" s="20"/>
    </row>
    <row r="145" spans="1:22" ht="14.25" x14ac:dyDescent="0.2">
      <c r="A145" s="15"/>
      <c r="B145" s="16"/>
      <c r="C145" s="16" t="s">
        <v>875</v>
      </c>
      <c r="D145" s="17"/>
      <c r="E145" s="8"/>
      <c r="F145" s="19">
        <f>Source!AL87</f>
        <v>56933.42</v>
      </c>
      <c r="G145" s="18" t="str">
        <f>Source!DD87</f>
        <v/>
      </c>
      <c r="H145" s="8">
        <f>Source!AW87</f>
        <v>1</v>
      </c>
      <c r="I145" s="8">
        <f>IF(Source!BC87&lt;&gt; 0, Source!BC87, 1)</f>
        <v>1</v>
      </c>
      <c r="J145" s="20">
        <f>Source!P87</f>
        <v>3865.78</v>
      </c>
      <c r="K145" s="20"/>
    </row>
    <row r="146" spans="1:22" ht="42.75" x14ac:dyDescent="0.2">
      <c r="A146" s="15" t="str">
        <f>Source!E88</f>
        <v>17,1</v>
      </c>
      <c r="B146" s="16" t="str">
        <f>Source!F88</f>
        <v>21.3-4-24</v>
      </c>
      <c r="C146" s="16" t="str">
        <f>Source!G88</f>
        <v>Арматурные заготовки (стержни, хомуты и т.п.), не собранные в каркасы или сетки, закладные и накладные детали, со сваркой</v>
      </c>
      <c r="D146" s="17" t="str">
        <f>Source!H88</f>
        <v>т</v>
      </c>
      <c r="E146" s="8">
        <f>Source!I88</f>
        <v>-6.7900000000000002E-2</v>
      </c>
      <c r="F146" s="19">
        <f>Source!AK88</f>
        <v>53410.15</v>
      </c>
      <c r="G146" s="22" t="s">
        <v>3</v>
      </c>
      <c r="H146" s="8">
        <f>Source!AW88</f>
        <v>1</v>
      </c>
      <c r="I146" s="8">
        <f>IF(Source!BC88&lt;&gt; 0, Source!BC88, 1)</f>
        <v>1</v>
      </c>
      <c r="J146" s="20">
        <f>Source!O88</f>
        <v>-3626.55</v>
      </c>
      <c r="K146" s="20"/>
      <c r="Q146">
        <f>ROUND((Source!BZ88/100)*ROUND((Source!AF88*Source!AV88)*Source!I88, 2), 2)</f>
        <v>0</v>
      </c>
      <c r="R146">
        <f>Source!X88</f>
        <v>0</v>
      </c>
      <c r="S146">
        <f>ROUND((Source!CA88/100)*ROUND((Source!AF88*Source!AV88)*Source!I88, 2), 2)</f>
        <v>0</v>
      </c>
      <c r="T146">
        <f>Source!Y88</f>
        <v>0</v>
      </c>
      <c r="U146">
        <f>ROUND((175/100)*ROUND((Source!AE88*Source!AV88)*Source!I88, 2), 2)</f>
        <v>0</v>
      </c>
      <c r="V146">
        <f>ROUND((108/100)*ROUND(Source!CS88*Source!I88, 2), 2)</f>
        <v>0</v>
      </c>
    </row>
    <row r="147" spans="1:22" ht="14.25" x14ac:dyDescent="0.2">
      <c r="A147" s="15"/>
      <c r="B147" s="16"/>
      <c r="C147" s="16" t="s">
        <v>876</v>
      </c>
      <c r="D147" s="17" t="s">
        <v>877</v>
      </c>
      <c r="E147" s="8">
        <f>Source!AT87</f>
        <v>70</v>
      </c>
      <c r="F147" s="19"/>
      <c r="G147" s="18"/>
      <c r="H147" s="8"/>
      <c r="I147" s="8"/>
      <c r="J147" s="20">
        <f>SUM(R141:R146)</f>
        <v>388.72</v>
      </c>
      <c r="K147" s="20"/>
    </row>
    <row r="148" spans="1:22" ht="14.25" x14ac:dyDescent="0.2">
      <c r="A148" s="15"/>
      <c r="B148" s="16"/>
      <c r="C148" s="16" t="s">
        <v>878</v>
      </c>
      <c r="D148" s="17" t="s">
        <v>877</v>
      </c>
      <c r="E148" s="8">
        <f>Source!AU87</f>
        <v>10</v>
      </c>
      <c r="F148" s="19"/>
      <c r="G148" s="18"/>
      <c r="H148" s="8"/>
      <c r="I148" s="8"/>
      <c r="J148" s="20">
        <f>SUM(T141:T147)</f>
        <v>55.53</v>
      </c>
      <c r="K148" s="20"/>
    </row>
    <row r="149" spans="1:22" ht="14.25" x14ac:dyDescent="0.2">
      <c r="A149" s="15"/>
      <c r="B149" s="16"/>
      <c r="C149" s="16" t="s">
        <v>879</v>
      </c>
      <c r="D149" s="17" t="s">
        <v>877</v>
      </c>
      <c r="E149" s="8">
        <f>108</f>
        <v>108</v>
      </c>
      <c r="F149" s="19"/>
      <c r="G149" s="18"/>
      <c r="H149" s="8"/>
      <c r="I149" s="8"/>
      <c r="J149" s="20">
        <f>SUM(V141:V148)</f>
        <v>10.48</v>
      </c>
      <c r="K149" s="20"/>
    </row>
    <row r="150" spans="1:22" ht="14.25" x14ac:dyDescent="0.2">
      <c r="A150" s="15"/>
      <c r="B150" s="16"/>
      <c r="C150" s="16" t="s">
        <v>880</v>
      </c>
      <c r="D150" s="17" t="s">
        <v>881</v>
      </c>
      <c r="E150" s="8">
        <f>Source!AQ87</f>
        <v>36.11</v>
      </c>
      <c r="F150" s="19"/>
      <c r="G150" s="18" t="str">
        <f>Source!DI87</f>
        <v/>
      </c>
      <c r="H150" s="8">
        <f>Source!AV87</f>
        <v>1</v>
      </c>
      <c r="I150" s="8"/>
      <c r="J150" s="20"/>
      <c r="K150" s="20">
        <f>Source!U87</f>
        <v>2.4518689999999999</v>
      </c>
    </row>
    <row r="151" spans="1:22" ht="15" x14ac:dyDescent="0.25">
      <c r="A151" s="24"/>
      <c r="B151" s="24"/>
      <c r="C151" s="24"/>
      <c r="D151" s="24"/>
      <c r="E151" s="24"/>
      <c r="F151" s="24"/>
      <c r="G151" s="24"/>
      <c r="H151" s="24"/>
      <c r="I151" s="59">
        <f>J142+J143+J145+J147+J148+J149+SUM(J146:J146)</f>
        <v>1354.88</v>
      </c>
      <c r="J151" s="59"/>
      <c r="K151" s="25">
        <f>IF(Source!I87&lt;&gt;0, ROUND(I151/Source!I87, 2), 0)</f>
        <v>19954.05</v>
      </c>
      <c r="P151" s="23">
        <f>I151</f>
        <v>1354.88</v>
      </c>
    </row>
    <row r="152" spans="1:22" ht="28.5" x14ac:dyDescent="0.2">
      <c r="A152" s="15" t="str">
        <f>Source!E89</f>
        <v>18</v>
      </c>
      <c r="B152" s="16" t="str">
        <f>Source!F89</f>
        <v>1.2-3103-3-1/1</v>
      </c>
      <c r="C152" s="16" t="str">
        <f>Source!G89</f>
        <v>Устройство фундаментов общего назначения бетонных под оборудование объемом до 5 м3</v>
      </c>
      <c r="D152" s="17" t="str">
        <f>Source!H89</f>
        <v>100 м3</v>
      </c>
      <c r="E152" s="8">
        <f>Source!I89</f>
        <v>9.2399999999999999E-3</v>
      </c>
      <c r="F152" s="19"/>
      <c r="G152" s="18"/>
      <c r="H152" s="8"/>
      <c r="I152" s="8"/>
      <c r="J152" s="20"/>
      <c r="K152" s="20"/>
      <c r="Q152">
        <f>ROUND((Source!BZ89/100)*ROUND((Source!AF89*Source!AV89)*Source!I89, 2), 2)</f>
        <v>508.68</v>
      </c>
      <c r="R152">
        <f>Source!X89</f>
        <v>508.68</v>
      </c>
      <c r="S152">
        <f>ROUND((Source!CA89/100)*ROUND((Source!AF89*Source!AV89)*Source!I89, 2), 2)</f>
        <v>72.67</v>
      </c>
      <c r="T152">
        <f>Source!Y89</f>
        <v>72.67</v>
      </c>
      <c r="U152">
        <f>ROUND((175/100)*ROUND((Source!AE89*Source!AV89)*Source!I89, 2), 2)</f>
        <v>2.38</v>
      </c>
      <c r="V152">
        <f>ROUND((108/100)*ROUND(Source!CS89*Source!I89, 2), 2)</f>
        <v>1.47</v>
      </c>
    </row>
    <row r="153" spans="1:22" ht="14.25" x14ac:dyDescent="0.2">
      <c r="A153" s="15"/>
      <c r="B153" s="16"/>
      <c r="C153" s="16" t="s">
        <v>872</v>
      </c>
      <c r="D153" s="17"/>
      <c r="E153" s="8"/>
      <c r="F153" s="19">
        <f>Source!AO89</f>
        <v>78644.570000000007</v>
      </c>
      <c r="G153" s="18" t="str">
        <f>Source!DG89</f>
        <v/>
      </c>
      <c r="H153" s="8">
        <f>Source!AV89</f>
        <v>1</v>
      </c>
      <c r="I153" s="8">
        <f>IF(Source!BA89&lt;&gt; 0, Source!BA89, 1)</f>
        <v>1</v>
      </c>
      <c r="J153" s="20">
        <f>Source!S89</f>
        <v>726.68</v>
      </c>
      <c r="K153" s="20"/>
    </row>
    <row r="154" spans="1:22" ht="14.25" x14ac:dyDescent="0.2">
      <c r="A154" s="15"/>
      <c r="B154" s="16"/>
      <c r="C154" s="16" t="s">
        <v>873</v>
      </c>
      <c r="D154" s="17"/>
      <c r="E154" s="8"/>
      <c r="F154" s="19">
        <f>Source!AM89</f>
        <v>435.13</v>
      </c>
      <c r="G154" s="18" t="str">
        <f>Source!DE89</f>
        <v/>
      </c>
      <c r="H154" s="8">
        <f>Source!AV89</f>
        <v>1</v>
      </c>
      <c r="I154" s="8">
        <f>IF(Source!BB89&lt;&gt; 0, Source!BB89, 1)</f>
        <v>1</v>
      </c>
      <c r="J154" s="20">
        <f>Source!Q89</f>
        <v>4.0199999999999996</v>
      </c>
      <c r="K154" s="20"/>
    </row>
    <row r="155" spans="1:22" ht="14.25" x14ac:dyDescent="0.2">
      <c r="A155" s="15"/>
      <c r="B155" s="16"/>
      <c r="C155" s="16" t="s">
        <v>874</v>
      </c>
      <c r="D155" s="17"/>
      <c r="E155" s="8"/>
      <c r="F155" s="19">
        <f>Source!AN89</f>
        <v>147.43</v>
      </c>
      <c r="G155" s="18" t="str">
        <f>Source!DF89</f>
        <v/>
      </c>
      <c r="H155" s="8">
        <f>Source!AV89</f>
        <v>1</v>
      </c>
      <c r="I155" s="8">
        <f>IF(Source!BS89&lt;&gt; 0, Source!BS89, 1)</f>
        <v>1</v>
      </c>
      <c r="J155" s="21">
        <f>Source!R89</f>
        <v>1.36</v>
      </c>
      <c r="K155" s="20"/>
    </row>
    <row r="156" spans="1:22" ht="14.25" x14ac:dyDescent="0.2">
      <c r="A156" s="15"/>
      <c r="B156" s="16"/>
      <c r="C156" s="16" t="s">
        <v>875</v>
      </c>
      <c r="D156" s="17"/>
      <c r="E156" s="8"/>
      <c r="F156" s="19">
        <f>Source!AL89</f>
        <v>347832.49</v>
      </c>
      <c r="G156" s="18" t="str">
        <f>Source!DD89</f>
        <v/>
      </c>
      <c r="H156" s="8">
        <f>Source!AW89</f>
        <v>1</v>
      </c>
      <c r="I156" s="8">
        <f>IF(Source!BC89&lt;&gt; 0, Source!BC89, 1)</f>
        <v>1</v>
      </c>
      <c r="J156" s="20">
        <f>Source!P89</f>
        <v>3213.97</v>
      </c>
      <c r="K156" s="20"/>
    </row>
    <row r="157" spans="1:22" ht="14.25" x14ac:dyDescent="0.2">
      <c r="A157" s="15"/>
      <c r="B157" s="16"/>
      <c r="C157" s="16" t="s">
        <v>876</v>
      </c>
      <c r="D157" s="17" t="s">
        <v>877</v>
      </c>
      <c r="E157" s="8">
        <f>Source!AT89</f>
        <v>70</v>
      </c>
      <c r="F157" s="19"/>
      <c r="G157" s="18"/>
      <c r="H157" s="8"/>
      <c r="I157" s="8"/>
      <c r="J157" s="20">
        <f>SUM(R152:R156)</f>
        <v>508.68</v>
      </c>
      <c r="K157" s="20"/>
    </row>
    <row r="158" spans="1:22" ht="14.25" x14ac:dyDescent="0.2">
      <c r="A158" s="15"/>
      <c r="B158" s="16"/>
      <c r="C158" s="16" t="s">
        <v>878</v>
      </c>
      <c r="D158" s="17" t="s">
        <v>877</v>
      </c>
      <c r="E158" s="8">
        <f>Source!AU89</f>
        <v>10</v>
      </c>
      <c r="F158" s="19"/>
      <c r="G158" s="18"/>
      <c r="H158" s="8"/>
      <c r="I158" s="8"/>
      <c r="J158" s="20">
        <f>SUM(T152:T157)</f>
        <v>72.67</v>
      </c>
      <c r="K158" s="20"/>
    </row>
    <row r="159" spans="1:22" ht="14.25" x14ac:dyDescent="0.2">
      <c r="A159" s="15"/>
      <c r="B159" s="16"/>
      <c r="C159" s="16" t="s">
        <v>879</v>
      </c>
      <c r="D159" s="17" t="s">
        <v>877</v>
      </c>
      <c r="E159" s="8">
        <f>108</f>
        <v>108</v>
      </c>
      <c r="F159" s="19"/>
      <c r="G159" s="18"/>
      <c r="H159" s="8"/>
      <c r="I159" s="8"/>
      <c r="J159" s="20">
        <f>SUM(V152:V158)</f>
        <v>1.47</v>
      </c>
      <c r="K159" s="20"/>
    </row>
    <row r="160" spans="1:22" ht="14.25" x14ac:dyDescent="0.2">
      <c r="A160" s="15"/>
      <c r="B160" s="16"/>
      <c r="C160" s="16" t="s">
        <v>880</v>
      </c>
      <c r="D160" s="17" t="s">
        <v>881</v>
      </c>
      <c r="E160" s="8">
        <f>Source!AQ89</f>
        <v>453.1</v>
      </c>
      <c r="F160" s="19"/>
      <c r="G160" s="18" t="str">
        <f>Source!DI89</f>
        <v/>
      </c>
      <c r="H160" s="8">
        <f>Source!AV89</f>
        <v>1</v>
      </c>
      <c r="I160" s="8"/>
      <c r="J160" s="20"/>
      <c r="K160" s="20">
        <f>Source!U89</f>
        <v>4.1866440000000003</v>
      </c>
    </row>
    <row r="161" spans="1:22" ht="15" x14ac:dyDescent="0.25">
      <c r="A161" s="24"/>
      <c r="B161" s="24"/>
      <c r="C161" s="24"/>
      <c r="D161" s="24"/>
      <c r="E161" s="24"/>
      <c r="F161" s="24"/>
      <c r="G161" s="24"/>
      <c r="H161" s="24"/>
      <c r="I161" s="59">
        <f>J153+J154+J156+J157+J158+J159</f>
        <v>4527.49</v>
      </c>
      <c r="J161" s="59"/>
      <c r="K161" s="25">
        <f>IF(Source!I89&lt;&gt;0, ROUND(I161/Source!I89, 2), 0)</f>
        <v>489988.1</v>
      </c>
      <c r="P161" s="23">
        <f>I161</f>
        <v>4527.49</v>
      </c>
    </row>
    <row r="162" spans="1:22" ht="42.75" x14ac:dyDescent="0.2">
      <c r="A162" s="15" t="str">
        <f>Source!E90</f>
        <v>19</v>
      </c>
      <c r="B162" s="16" t="str">
        <f>Source!F90</f>
        <v>21.3-4-24</v>
      </c>
      <c r="C162" s="16" t="str">
        <f>Source!G90</f>
        <v>Арматурные заготовки (стержни, хомуты и т.п.), не собранные в каркасы или сетки, закладные и накладные детали, со сваркой</v>
      </c>
      <c r="D162" s="17" t="str">
        <f>Source!H90</f>
        <v>т</v>
      </c>
      <c r="E162" s="8">
        <f>Source!I90</f>
        <v>2.0290699610000001E-2</v>
      </c>
      <c r="F162" s="19">
        <f>Source!AL90</f>
        <v>53410.15</v>
      </c>
      <c r="G162" s="18" t="str">
        <f>Source!DD90</f>
        <v/>
      </c>
      <c r="H162" s="8">
        <f>Source!AW90</f>
        <v>1</v>
      </c>
      <c r="I162" s="8">
        <f>IF(Source!BC90&lt;&gt; 0, Source!BC90, 1)</f>
        <v>1</v>
      </c>
      <c r="J162" s="20">
        <f>Source!P90</f>
        <v>1083.73</v>
      </c>
      <c r="K162" s="20"/>
      <c r="Q162">
        <f>ROUND((Source!BZ90/100)*ROUND((Source!AF90*Source!AV90)*Source!I90, 2), 2)</f>
        <v>0</v>
      </c>
      <c r="R162">
        <f>Source!X90</f>
        <v>0</v>
      </c>
      <c r="S162">
        <f>ROUND((Source!CA90/100)*ROUND((Source!AF90*Source!AV90)*Source!I90, 2), 2)</f>
        <v>0</v>
      </c>
      <c r="T162">
        <f>Source!Y90</f>
        <v>0</v>
      </c>
      <c r="U162">
        <f>ROUND((175/100)*ROUND((Source!AE90*Source!AV90)*Source!I90, 2), 2)</f>
        <v>0</v>
      </c>
      <c r="V162">
        <f>ROUND((108/100)*ROUND(Source!CS90*Source!I90, 2), 2)</f>
        <v>0</v>
      </c>
    </row>
    <row r="163" spans="1:22" ht="15" x14ac:dyDescent="0.25">
      <c r="A163" s="24"/>
      <c r="B163" s="24"/>
      <c r="C163" s="24"/>
      <c r="D163" s="24"/>
      <c r="E163" s="24"/>
      <c r="F163" s="24"/>
      <c r="G163" s="24"/>
      <c r="H163" s="24"/>
      <c r="I163" s="59">
        <f>J162</f>
        <v>1083.73</v>
      </c>
      <c r="J163" s="59"/>
      <c r="K163" s="25">
        <f>IF(Source!I90&lt;&gt;0, ROUND(I163/Source!I90, 2), 0)</f>
        <v>53410.18</v>
      </c>
      <c r="P163" s="23">
        <f>I163</f>
        <v>1083.73</v>
      </c>
    </row>
    <row r="164" spans="1:22" ht="28.5" x14ac:dyDescent="0.2">
      <c r="A164" s="15" t="str">
        <f>Source!E91</f>
        <v>20</v>
      </c>
      <c r="B164" s="16" t="str">
        <f>Source!F91</f>
        <v>Цена поставщика</v>
      </c>
      <c r="C164" s="16" t="str">
        <f>Source!G91</f>
        <v>Диван парковый Тип 1.8   9426                                           Базисная стоимость: 20600,00/1,18=17457,63</v>
      </c>
      <c r="D164" s="17" t="str">
        <f>Source!H91</f>
        <v>шт.</v>
      </c>
      <c r="E164" s="8">
        <f>Source!I91</f>
        <v>1</v>
      </c>
      <c r="F164" s="19">
        <f>Source!AL91</f>
        <v>17457.63</v>
      </c>
      <c r="G164" s="18" t="str">
        <f>Source!DD91</f>
        <v/>
      </c>
      <c r="H164" s="8">
        <f>Source!AW91</f>
        <v>1</v>
      </c>
      <c r="I164" s="8">
        <f>IF(Source!BC91&lt;&gt; 0, Source!BC91, 1)</f>
        <v>1</v>
      </c>
      <c r="J164" s="20">
        <f>Source!P91</f>
        <v>17457.63</v>
      </c>
      <c r="K164" s="20"/>
      <c r="Q164">
        <f>ROUND((Source!BZ91/100)*ROUND((Source!AF91*Source!AV91)*Source!I91, 2), 2)</f>
        <v>0</v>
      </c>
      <c r="R164">
        <f>Source!X91</f>
        <v>0</v>
      </c>
      <c r="S164">
        <f>ROUND((Source!CA91/100)*ROUND((Source!AF91*Source!AV91)*Source!I91, 2), 2)</f>
        <v>0</v>
      </c>
      <c r="T164">
        <f>Source!Y91</f>
        <v>0</v>
      </c>
      <c r="U164">
        <f>ROUND((175/100)*ROUND((Source!AE91*Source!AV91)*Source!I91, 2), 2)</f>
        <v>0</v>
      </c>
      <c r="V164">
        <f>ROUND((108/100)*ROUND(Source!CS91*Source!I91, 2), 2)</f>
        <v>0</v>
      </c>
    </row>
    <row r="165" spans="1:22" ht="15" x14ac:dyDescent="0.25">
      <c r="A165" s="24"/>
      <c r="B165" s="24"/>
      <c r="C165" s="24"/>
      <c r="D165" s="24"/>
      <c r="E165" s="24"/>
      <c r="F165" s="24"/>
      <c r="G165" s="24"/>
      <c r="H165" s="24"/>
      <c r="I165" s="59">
        <f>J164</f>
        <v>17457.63</v>
      </c>
      <c r="J165" s="59"/>
      <c r="K165" s="25">
        <f>IF(Source!I91&lt;&gt;0, ROUND(I165/Source!I91, 2), 0)</f>
        <v>17457.63</v>
      </c>
      <c r="P165" s="23">
        <f>I165</f>
        <v>17457.63</v>
      </c>
    </row>
    <row r="166" spans="1:22" ht="14.25" x14ac:dyDescent="0.2">
      <c r="A166" s="15" t="str">
        <f>Source!E92</f>
        <v>21</v>
      </c>
      <c r="B166" s="16" t="str">
        <f>Source!F92</f>
        <v>1.50-3203-10-4/1</v>
      </c>
      <c r="C166" s="16" t="str">
        <f>Source!G92</f>
        <v>Установка монтажных изделий массой свыше 20 кг</v>
      </c>
      <c r="D166" s="17" t="str">
        <f>Source!H92</f>
        <v>т</v>
      </c>
      <c r="E166" s="8">
        <f>Source!I92</f>
        <v>3.4000000000000002E-2</v>
      </c>
      <c r="F166" s="19"/>
      <c r="G166" s="18"/>
      <c r="H166" s="8"/>
      <c r="I166" s="8"/>
      <c r="J166" s="20"/>
      <c r="K166" s="20"/>
      <c r="Q166">
        <f>ROUND((Source!BZ92/100)*ROUND((Source!AF92*Source!AV92)*Source!I92, 2), 2)</f>
        <v>194.65</v>
      </c>
      <c r="R166">
        <f>Source!X92</f>
        <v>194.65</v>
      </c>
      <c r="S166">
        <f>ROUND((Source!CA92/100)*ROUND((Source!AF92*Source!AV92)*Source!I92, 2), 2)</f>
        <v>27.81</v>
      </c>
      <c r="T166">
        <f>Source!Y92</f>
        <v>27.81</v>
      </c>
      <c r="U166">
        <f>ROUND((175/100)*ROUND((Source!AE92*Source!AV92)*Source!I92, 2), 2)</f>
        <v>8.51</v>
      </c>
      <c r="V166">
        <f>ROUND((108/100)*ROUND(Source!CS92*Source!I92, 2), 2)</f>
        <v>5.25</v>
      </c>
    </row>
    <row r="167" spans="1:22" ht="14.25" x14ac:dyDescent="0.2">
      <c r="A167" s="15"/>
      <c r="B167" s="16"/>
      <c r="C167" s="16" t="s">
        <v>872</v>
      </c>
      <c r="D167" s="17"/>
      <c r="E167" s="8"/>
      <c r="F167" s="19">
        <f>Source!AO92</f>
        <v>8178.55</v>
      </c>
      <c r="G167" s="18" t="str">
        <f>Source!DG92</f>
        <v/>
      </c>
      <c r="H167" s="8">
        <f>Source!AV92</f>
        <v>1</v>
      </c>
      <c r="I167" s="8">
        <f>IF(Source!BA92&lt;&gt; 0, Source!BA92, 1)</f>
        <v>1</v>
      </c>
      <c r="J167" s="20">
        <f>Source!S92</f>
        <v>278.07</v>
      </c>
      <c r="K167" s="20"/>
    </row>
    <row r="168" spans="1:22" ht="14.25" x14ac:dyDescent="0.2">
      <c r="A168" s="15"/>
      <c r="B168" s="16"/>
      <c r="C168" s="16" t="s">
        <v>873</v>
      </c>
      <c r="D168" s="17"/>
      <c r="E168" s="8"/>
      <c r="F168" s="19">
        <f>Source!AM92</f>
        <v>1555.17</v>
      </c>
      <c r="G168" s="18" t="str">
        <f>Source!DE92</f>
        <v/>
      </c>
      <c r="H168" s="8">
        <f>Source!AV92</f>
        <v>1</v>
      </c>
      <c r="I168" s="8">
        <f>IF(Source!BB92&lt;&gt; 0, Source!BB92, 1)</f>
        <v>1</v>
      </c>
      <c r="J168" s="20">
        <f>Source!Q92</f>
        <v>52.88</v>
      </c>
      <c r="K168" s="20"/>
    </row>
    <row r="169" spans="1:22" ht="14.25" x14ac:dyDescent="0.2">
      <c r="A169" s="15"/>
      <c r="B169" s="16"/>
      <c r="C169" s="16" t="s">
        <v>874</v>
      </c>
      <c r="D169" s="17"/>
      <c r="E169" s="8"/>
      <c r="F169" s="19">
        <f>Source!AN92</f>
        <v>142.85</v>
      </c>
      <c r="G169" s="18" t="str">
        <f>Source!DF92</f>
        <v/>
      </c>
      <c r="H169" s="8">
        <f>Source!AV92</f>
        <v>1</v>
      </c>
      <c r="I169" s="8">
        <f>IF(Source!BS92&lt;&gt; 0, Source!BS92, 1)</f>
        <v>1</v>
      </c>
      <c r="J169" s="21">
        <f>Source!R92</f>
        <v>4.8600000000000003</v>
      </c>
      <c r="K169" s="20"/>
    </row>
    <row r="170" spans="1:22" ht="14.25" x14ac:dyDescent="0.2">
      <c r="A170" s="15"/>
      <c r="B170" s="16"/>
      <c r="C170" s="16" t="s">
        <v>875</v>
      </c>
      <c r="D170" s="17"/>
      <c r="E170" s="8"/>
      <c r="F170" s="19">
        <f>Source!AL92</f>
        <v>56933.42</v>
      </c>
      <c r="G170" s="18" t="str">
        <f>Source!DD92</f>
        <v/>
      </c>
      <c r="H170" s="8">
        <f>Source!AW92</f>
        <v>1</v>
      </c>
      <c r="I170" s="8">
        <f>IF(Source!BC92&lt;&gt; 0, Source!BC92, 1)</f>
        <v>1</v>
      </c>
      <c r="J170" s="20">
        <f>Source!P92</f>
        <v>1935.74</v>
      </c>
      <c r="K170" s="20"/>
    </row>
    <row r="171" spans="1:22" ht="42.75" x14ac:dyDescent="0.2">
      <c r="A171" s="15" t="str">
        <f>Source!E93</f>
        <v>21,1</v>
      </c>
      <c r="B171" s="16" t="str">
        <f>Source!F93</f>
        <v>21.3-4-24</v>
      </c>
      <c r="C171" s="16" t="str">
        <f>Source!G93</f>
        <v>Арматурные заготовки (стержни, хомуты и т.п.), не собранные в каркасы или сетки, закладные и накладные детали, со сваркой</v>
      </c>
      <c r="D171" s="17" t="str">
        <f>Source!H93</f>
        <v>т</v>
      </c>
      <c r="E171" s="8">
        <f>Source!I93</f>
        <v>-3.4000000000000002E-2</v>
      </c>
      <c r="F171" s="19">
        <f>Source!AK93</f>
        <v>53410.15</v>
      </c>
      <c r="G171" s="22" t="s">
        <v>3</v>
      </c>
      <c r="H171" s="8">
        <f>Source!AW93</f>
        <v>1</v>
      </c>
      <c r="I171" s="8">
        <f>IF(Source!BC93&lt;&gt; 0, Source!BC93, 1)</f>
        <v>1</v>
      </c>
      <c r="J171" s="20">
        <f>Source!O93</f>
        <v>-1815.95</v>
      </c>
      <c r="K171" s="20"/>
      <c r="Q171">
        <f>ROUND((Source!BZ93/100)*ROUND((Source!AF93*Source!AV93)*Source!I93, 2), 2)</f>
        <v>0</v>
      </c>
      <c r="R171">
        <f>Source!X93</f>
        <v>0</v>
      </c>
      <c r="S171">
        <f>ROUND((Source!CA93/100)*ROUND((Source!AF93*Source!AV93)*Source!I93, 2), 2)</f>
        <v>0</v>
      </c>
      <c r="T171">
        <f>Source!Y93</f>
        <v>0</v>
      </c>
      <c r="U171">
        <f>ROUND((175/100)*ROUND((Source!AE93*Source!AV93)*Source!I93, 2), 2)</f>
        <v>0</v>
      </c>
      <c r="V171">
        <f>ROUND((108/100)*ROUND(Source!CS93*Source!I93, 2), 2)</f>
        <v>0</v>
      </c>
    </row>
    <row r="172" spans="1:22" ht="14.25" x14ac:dyDescent="0.2">
      <c r="A172" s="15"/>
      <c r="B172" s="16"/>
      <c r="C172" s="16" t="s">
        <v>876</v>
      </c>
      <c r="D172" s="17" t="s">
        <v>877</v>
      </c>
      <c r="E172" s="8">
        <f>Source!AT92</f>
        <v>70</v>
      </c>
      <c r="F172" s="19"/>
      <c r="G172" s="18"/>
      <c r="H172" s="8"/>
      <c r="I172" s="8"/>
      <c r="J172" s="20">
        <f>SUM(R166:R171)</f>
        <v>194.65</v>
      </c>
      <c r="K172" s="20"/>
    </row>
    <row r="173" spans="1:22" ht="14.25" x14ac:dyDescent="0.2">
      <c r="A173" s="15"/>
      <c r="B173" s="16"/>
      <c r="C173" s="16" t="s">
        <v>878</v>
      </c>
      <c r="D173" s="17" t="s">
        <v>877</v>
      </c>
      <c r="E173" s="8">
        <f>Source!AU92</f>
        <v>10</v>
      </c>
      <c r="F173" s="19"/>
      <c r="G173" s="18"/>
      <c r="H173" s="8"/>
      <c r="I173" s="8"/>
      <c r="J173" s="20">
        <f>SUM(T166:T172)</f>
        <v>27.81</v>
      </c>
      <c r="K173" s="20"/>
    </row>
    <row r="174" spans="1:22" ht="14.25" x14ac:dyDescent="0.2">
      <c r="A174" s="15"/>
      <c r="B174" s="16"/>
      <c r="C174" s="16" t="s">
        <v>879</v>
      </c>
      <c r="D174" s="17" t="s">
        <v>877</v>
      </c>
      <c r="E174" s="8">
        <f>108</f>
        <v>108</v>
      </c>
      <c r="F174" s="19"/>
      <c r="G174" s="18"/>
      <c r="H174" s="8"/>
      <c r="I174" s="8"/>
      <c r="J174" s="20">
        <f>SUM(V166:V173)</f>
        <v>5.25</v>
      </c>
      <c r="K174" s="20"/>
    </row>
    <row r="175" spans="1:22" ht="14.25" x14ac:dyDescent="0.2">
      <c r="A175" s="15"/>
      <c r="B175" s="16"/>
      <c r="C175" s="16" t="s">
        <v>880</v>
      </c>
      <c r="D175" s="17" t="s">
        <v>881</v>
      </c>
      <c r="E175" s="8">
        <f>Source!AQ92</f>
        <v>36.11</v>
      </c>
      <c r="F175" s="19"/>
      <c r="G175" s="18" t="str">
        <f>Source!DI92</f>
        <v/>
      </c>
      <c r="H175" s="8">
        <f>Source!AV92</f>
        <v>1</v>
      </c>
      <c r="I175" s="8"/>
      <c r="J175" s="20"/>
      <c r="K175" s="20">
        <f>Source!U92</f>
        <v>1.2277400000000001</v>
      </c>
    </row>
    <row r="176" spans="1:22" ht="15" x14ac:dyDescent="0.25">
      <c r="A176" s="24"/>
      <c r="B176" s="24"/>
      <c r="C176" s="24"/>
      <c r="D176" s="24"/>
      <c r="E176" s="24"/>
      <c r="F176" s="24"/>
      <c r="G176" s="24"/>
      <c r="H176" s="24"/>
      <c r="I176" s="59">
        <f>J167+J168+J170+J172+J173+J174+SUM(J171:J171)</f>
        <v>678.45</v>
      </c>
      <c r="J176" s="59"/>
      <c r="K176" s="25">
        <f>IF(Source!I92&lt;&gt;0, ROUND(I176/Source!I92, 2), 0)</f>
        <v>19954.41</v>
      </c>
      <c r="P176" s="23">
        <f>I176</f>
        <v>678.45</v>
      </c>
    </row>
    <row r="177" spans="1:22" ht="28.5" x14ac:dyDescent="0.2">
      <c r="A177" s="15" t="str">
        <f>Source!E94</f>
        <v>22</v>
      </c>
      <c r="B177" s="16" t="str">
        <f>Source!F94</f>
        <v>1.2-3103-3-1/1</v>
      </c>
      <c r="C177" s="16" t="str">
        <f>Source!G94</f>
        <v>Устройство фундаментов общего назначения бетонных под оборудование объемом до 5 м3</v>
      </c>
      <c r="D177" s="17" t="str">
        <f>Source!H94</f>
        <v>100 м3</v>
      </c>
      <c r="E177" s="8">
        <f>Source!I94</f>
        <v>4.6499999999999996E-3</v>
      </c>
      <c r="F177" s="19"/>
      <c r="G177" s="18"/>
      <c r="H177" s="8"/>
      <c r="I177" s="8"/>
      <c r="J177" s="20"/>
      <c r="K177" s="20"/>
      <c r="Q177">
        <f>ROUND((Source!BZ94/100)*ROUND((Source!AF94*Source!AV94)*Source!I94, 2), 2)</f>
        <v>255.99</v>
      </c>
      <c r="R177">
        <f>Source!X94</f>
        <v>255.99</v>
      </c>
      <c r="S177">
        <f>ROUND((Source!CA94/100)*ROUND((Source!AF94*Source!AV94)*Source!I94, 2), 2)</f>
        <v>36.57</v>
      </c>
      <c r="T177">
        <f>Source!Y94</f>
        <v>36.57</v>
      </c>
      <c r="U177">
        <f>ROUND((175/100)*ROUND((Source!AE94*Source!AV94)*Source!I94, 2), 2)</f>
        <v>1.21</v>
      </c>
      <c r="V177">
        <f>ROUND((108/100)*ROUND(Source!CS94*Source!I94, 2), 2)</f>
        <v>0.75</v>
      </c>
    </row>
    <row r="178" spans="1:22" ht="14.25" x14ac:dyDescent="0.2">
      <c r="A178" s="15"/>
      <c r="B178" s="16"/>
      <c r="C178" s="16" t="s">
        <v>872</v>
      </c>
      <c r="D178" s="17"/>
      <c r="E178" s="8"/>
      <c r="F178" s="19">
        <f>Source!AO94</f>
        <v>78644.570000000007</v>
      </c>
      <c r="G178" s="18" t="str">
        <f>Source!DG94</f>
        <v/>
      </c>
      <c r="H178" s="8">
        <f>Source!AV94</f>
        <v>1</v>
      </c>
      <c r="I178" s="8">
        <f>IF(Source!BA94&lt;&gt; 0, Source!BA94, 1)</f>
        <v>1</v>
      </c>
      <c r="J178" s="20">
        <f>Source!S94</f>
        <v>365.7</v>
      </c>
      <c r="K178" s="20"/>
    </row>
    <row r="179" spans="1:22" ht="14.25" x14ac:dyDescent="0.2">
      <c r="A179" s="15"/>
      <c r="B179" s="16"/>
      <c r="C179" s="16" t="s">
        <v>873</v>
      </c>
      <c r="D179" s="17"/>
      <c r="E179" s="8"/>
      <c r="F179" s="19">
        <f>Source!AM94</f>
        <v>435.13</v>
      </c>
      <c r="G179" s="18" t="str">
        <f>Source!DE94</f>
        <v/>
      </c>
      <c r="H179" s="8">
        <f>Source!AV94</f>
        <v>1</v>
      </c>
      <c r="I179" s="8">
        <f>IF(Source!BB94&lt;&gt; 0, Source!BB94, 1)</f>
        <v>1</v>
      </c>
      <c r="J179" s="20">
        <f>Source!Q94</f>
        <v>2.02</v>
      </c>
      <c r="K179" s="20"/>
    </row>
    <row r="180" spans="1:22" ht="14.25" x14ac:dyDescent="0.2">
      <c r="A180" s="15"/>
      <c r="B180" s="16"/>
      <c r="C180" s="16" t="s">
        <v>874</v>
      </c>
      <c r="D180" s="17"/>
      <c r="E180" s="8"/>
      <c r="F180" s="19">
        <f>Source!AN94</f>
        <v>147.43</v>
      </c>
      <c r="G180" s="18" t="str">
        <f>Source!DF94</f>
        <v/>
      </c>
      <c r="H180" s="8">
        <f>Source!AV94</f>
        <v>1</v>
      </c>
      <c r="I180" s="8">
        <f>IF(Source!BS94&lt;&gt; 0, Source!BS94, 1)</f>
        <v>1</v>
      </c>
      <c r="J180" s="21">
        <f>Source!R94</f>
        <v>0.69</v>
      </c>
      <c r="K180" s="20"/>
    </row>
    <row r="181" spans="1:22" ht="14.25" x14ac:dyDescent="0.2">
      <c r="A181" s="15"/>
      <c r="B181" s="16"/>
      <c r="C181" s="16" t="s">
        <v>875</v>
      </c>
      <c r="D181" s="17"/>
      <c r="E181" s="8"/>
      <c r="F181" s="19">
        <f>Source!AL94</f>
        <v>347832.49</v>
      </c>
      <c r="G181" s="18" t="str">
        <f>Source!DD94</f>
        <v/>
      </c>
      <c r="H181" s="8">
        <f>Source!AW94</f>
        <v>1</v>
      </c>
      <c r="I181" s="8">
        <f>IF(Source!BC94&lt;&gt; 0, Source!BC94, 1)</f>
        <v>1</v>
      </c>
      <c r="J181" s="20">
        <f>Source!P94</f>
        <v>1617.42</v>
      </c>
      <c r="K181" s="20"/>
    </row>
    <row r="182" spans="1:22" ht="14.25" x14ac:dyDescent="0.2">
      <c r="A182" s="15"/>
      <c r="B182" s="16"/>
      <c r="C182" s="16" t="s">
        <v>876</v>
      </c>
      <c r="D182" s="17" t="s">
        <v>877</v>
      </c>
      <c r="E182" s="8">
        <f>Source!AT94</f>
        <v>70</v>
      </c>
      <c r="F182" s="19"/>
      <c r="G182" s="18"/>
      <c r="H182" s="8"/>
      <c r="I182" s="8"/>
      <c r="J182" s="20">
        <f>SUM(R177:R181)</f>
        <v>255.99</v>
      </c>
      <c r="K182" s="20"/>
    </row>
    <row r="183" spans="1:22" ht="14.25" x14ac:dyDescent="0.2">
      <c r="A183" s="15"/>
      <c r="B183" s="16"/>
      <c r="C183" s="16" t="s">
        <v>878</v>
      </c>
      <c r="D183" s="17" t="s">
        <v>877</v>
      </c>
      <c r="E183" s="8">
        <f>Source!AU94</f>
        <v>10</v>
      </c>
      <c r="F183" s="19"/>
      <c r="G183" s="18"/>
      <c r="H183" s="8"/>
      <c r="I183" s="8"/>
      <c r="J183" s="20">
        <f>SUM(T177:T182)</f>
        <v>36.57</v>
      </c>
      <c r="K183" s="20"/>
    </row>
    <row r="184" spans="1:22" ht="14.25" x14ac:dyDescent="0.2">
      <c r="A184" s="15"/>
      <c r="B184" s="16"/>
      <c r="C184" s="16" t="s">
        <v>879</v>
      </c>
      <c r="D184" s="17" t="s">
        <v>877</v>
      </c>
      <c r="E184" s="8">
        <f>108</f>
        <v>108</v>
      </c>
      <c r="F184" s="19"/>
      <c r="G184" s="18"/>
      <c r="H184" s="8"/>
      <c r="I184" s="8"/>
      <c r="J184" s="20">
        <f>SUM(V177:V183)</f>
        <v>0.75</v>
      </c>
      <c r="K184" s="20"/>
    </row>
    <row r="185" spans="1:22" ht="14.25" x14ac:dyDescent="0.2">
      <c r="A185" s="15"/>
      <c r="B185" s="16"/>
      <c r="C185" s="16" t="s">
        <v>880</v>
      </c>
      <c r="D185" s="17" t="s">
        <v>881</v>
      </c>
      <c r="E185" s="8">
        <f>Source!AQ94</f>
        <v>453.1</v>
      </c>
      <c r="F185" s="19"/>
      <c r="G185" s="18" t="str">
        <f>Source!DI94</f>
        <v/>
      </c>
      <c r="H185" s="8">
        <f>Source!AV94</f>
        <v>1</v>
      </c>
      <c r="I185" s="8"/>
      <c r="J185" s="20"/>
      <c r="K185" s="20">
        <f>Source!U94</f>
        <v>2.1069149999999999</v>
      </c>
    </row>
    <row r="186" spans="1:22" ht="15" x14ac:dyDescent="0.25">
      <c r="A186" s="24"/>
      <c r="B186" s="24"/>
      <c r="C186" s="24"/>
      <c r="D186" s="24"/>
      <c r="E186" s="24"/>
      <c r="F186" s="24"/>
      <c r="G186" s="24"/>
      <c r="H186" s="24"/>
      <c r="I186" s="59">
        <f>J178+J179+J181+J182+J183+J184</f>
        <v>2278.4500000000003</v>
      </c>
      <c r="J186" s="59"/>
      <c r="K186" s="25">
        <f>IF(Source!I94&lt;&gt;0, ROUND(I186/Source!I94, 2), 0)</f>
        <v>489989.25</v>
      </c>
      <c r="P186" s="23">
        <f>I186</f>
        <v>2278.4500000000003</v>
      </c>
    </row>
    <row r="187" spans="1:22" ht="42.75" x14ac:dyDescent="0.2">
      <c r="A187" s="15" t="str">
        <f>Source!E95</f>
        <v>23</v>
      </c>
      <c r="B187" s="16" t="str">
        <f>Source!F95</f>
        <v>21.3-4-24</v>
      </c>
      <c r="C187" s="16" t="str">
        <f>Source!G95</f>
        <v>Арматурные заготовки (стержни, хомуты и т.п.), не собранные в каркасы или сетки, закладные и накладные детали, со сваркой</v>
      </c>
      <c r="D187" s="17" t="str">
        <f>Source!H95</f>
        <v>т</v>
      </c>
      <c r="E187" s="8">
        <f>Source!I95</f>
        <v>1.024788213E-2</v>
      </c>
      <c r="F187" s="19">
        <f>Source!AL95</f>
        <v>53410.15</v>
      </c>
      <c r="G187" s="18" t="str">
        <f>Source!DD95</f>
        <v/>
      </c>
      <c r="H187" s="8">
        <f>Source!AW95</f>
        <v>1</v>
      </c>
      <c r="I187" s="8">
        <f>IF(Source!BC95&lt;&gt; 0, Source!BC95, 1)</f>
        <v>1</v>
      </c>
      <c r="J187" s="20">
        <f>Source!P95</f>
        <v>547.34</v>
      </c>
      <c r="K187" s="20"/>
      <c r="Q187">
        <f>ROUND((Source!BZ95/100)*ROUND((Source!AF95*Source!AV95)*Source!I95, 2), 2)</f>
        <v>0</v>
      </c>
      <c r="R187">
        <f>Source!X95</f>
        <v>0</v>
      </c>
      <c r="S187">
        <f>ROUND((Source!CA95/100)*ROUND((Source!AF95*Source!AV95)*Source!I95, 2), 2)</f>
        <v>0</v>
      </c>
      <c r="T187">
        <f>Source!Y95</f>
        <v>0</v>
      </c>
      <c r="U187">
        <f>ROUND((175/100)*ROUND((Source!AE95*Source!AV95)*Source!I95, 2), 2)</f>
        <v>0</v>
      </c>
      <c r="V187">
        <f>ROUND((108/100)*ROUND(Source!CS95*Source!I95, 2), 2)</f>
        <v>0</v>
      </c>
    </row>
    <row r="188" spans="1:22" ht="15" x14ac:dyDescent="0.25">
      <c r="A188" s="24"/>
      <c r="B188" s="24"/>
      <c r="C188" s="24"/>
      <c r="D188" s="24"/>
      <c r="E188" s="24"/>
      <c r="F188" s="24"/>
      <c r="G188" s="24"/>
      <c r="H188" s="24"/>
      <c r="I188" s="59">
        <f>J187</f>
        <v>547.34</v>
      </c>
      <c r="J188" s="59"/>
      <c r="K188" s="25">
        <f>IF(Source!I95&lt;&gt;0, ROUND(I188/Source!I95, 2), 0)</f>
        <v>53410.06</v>
      </c>
      <c r="P188" s="23">
        <f>I188</f>
        <v>547.34</v>
      </c>
    </row>
    <row r="189" spans="1:22" ht="28.5" x14ac:dyDescent="0.2">
      <c r="A189" s="15" t="str">
        <f>Source!E96</f>
        <v>24</v>
      </c>
      <c r="B189" s="16" t="str">
        <f>Source!F96</f>
        <v>Цена поставщика</v>
      </c>
      <c r="C189" s="16" t="str">
        <f>Source!G96</f>
        <v>Диван парковый  1.3                                                     Базисная стоимость: 18360,00/1,18= 15559,32</v>
      </c>
      <c r="D189" s="17" t="str">
        <f>Source!H96</f>
        <v>шт.</v>
      </c>
      <c r="E189" s="8">
        <f>Source!I96</f>
        <v>2</v>
      </c>
      <c r="F189" s="19">
        <f>Source!AL96</f>
        <v>15559.32</v>
      </c>
      <c r="G189" s="18" t="str">
        <f>Source!DD96</f>
        <v/>
      </c>
      <c r="H189" s="8">
        <f>Source!AW96</f>
        <v>1</v>
      </c>
      <c r="I189" s="8">
        <f>IF(Source!BC96&lt;&gt; 0, Source!BC96, 1)</f>
        <v>1</v>
      </c>
      <c r="J189" s="20">
        <f>Source!P96</f>
        <v>31118.639999999999</v>
      </c>
      <c r="K189" s="20"/>
      <c r="Q189">
        <f>ROUND((Source!BZ96/100)*ROUND((Source!AF96*Source!AV96)*Source!I96, 2), 2)</f>
        <v>0</v>
      </c>
      <c r="R189">
        <f>Source!X96</f>
        <v>0</v>
      </c>
      <c r="S189">
        <f>ROUND((Source!CA96/100)*ROUND((Source!AF96*Source!AV96)*Source!I96, 2), 2)</f>
        <v>0</v>
      </c>
      <c r="T189">
        <f>Source!Y96</f>
        <v>0</v>
      </c>
      <c r="U189">
        <f>ROUND((175/100)*ROUND((Source!AE96*Source!AV96)*Source!I96, 2), 2)</f>
        <v>0</v>
      </c>
      <c r="V189">
        <f>ROUND((108/100)*ROUND(Source!CS96*Source!I96, 2), 2)</f>
        <v>0</v>
      </c>
    </row>
    <row r="190" spans="1:22" ht="15" x14ac:dyDescent="0.25">
      <c r="A190" s="24"/>
      <c r="B190" s="24"/>
      <c r="C190" s="24"/>
      <c r="D190" s="24"/>
      <c r="E190" s="24"/>
      <c r="F190" s="24"/>
      <c r="G190" s="24"/>
      <c r="H190" s="24"/>
      <c r="I190" s="59">
        <f>J189</f>
        <v>31118.639999999999</v>
      </c>
      <c r="J190" s="59"/>
      <c r="K190" s="25">
        <f>IF(Source!I96&lt;&gt;0, ROUND(I190/Source!I96, 2), 0)</f>
        <v>15559.32</v>
      </c>
      <c r="P190" s="23">
        <f>I190</f>
        <v>31118.639999999999</v>
      </c>
    </row>
    <row r="191" spans="1:22" ht="14.25" x14ac:dyDescent="0.2">
      <c r="A191" s="15" t="str">
        <f>Source!E97</f>
        <v>25</v>
      </c>
      <c r="B191" s="16" t="str">
        <f>Source!F97</f>
        <v>1.50-3203-10-4/1</v>
      </c>
      <c r="C191" s="16" t="str">
        <f>Source!G97</f>
        <v>Установка монтажных изделий массой свыше 20 кг</v>
      </c>
      <c r="D191" s="17" t="str">
        <f>Source!H97</f>
        <v>т</v>
      </c>
      <c r="E191" s="8">
        <f>Source!I97</f>
        <v>1.7410000000000001</v>
      </c>
      <c r="F191" s="19"/>
      <c r="G191" s="18"/>
      <c r="H191" s="8"/>
      <c r="I191" s="8"/>
      <c r="J191" s="20"/>
      <c r="K191" s="20"/>
      <c r="Q191">
        <f>ROUND((Source!BZ97/100)*ROUND((Source!AF97*Source!AV97)*Source!I97, 2), 2)</f>
        <v>9967.2000000000007</v>
      </c>
      <c r="R191">
        <f>Source!X97</f>
        <v>9967.2000000000007</v>
      </c>
      <c r="S191">
        <f>ROUND((Source!CA97/100)*ROUND((Source!AF97*Source!AV97)*Source!I97, 2), 2)</f>
        <v>1423.89</v>
      </c>
      <c r="T191">
        <f>Source!Y97</f>
        <v>1423.89</v>
      </c>
      <c r="U191">
        <f>ROUND((175/100)*ROUND((Source!AE97*Source!AV97)*Source!I97, 2), 2)</f>
        <v>435.23</v>
      </c>
      <c r="V191">
        <f>ROUND((108/100)*ROUND(Source!CS97*Source!I97, 2), 2)</f>
        <v>268.60000000000002</v>
      </c>
    </row>
    <row r="192" spans="1:22" ht="14.25" x14ac:dyDescent="0.2">
      <c r="A192" s="15"/>
      <c r="B192" s="16"/>
      <c r="C192" s="16" t="s">
        <v>872</v>
      </c>
      <c r="D192" s="17"/>
      <c r="E192" s="8"/>
      <c r="F192" s="19">
        <f>Source!AO97</f>
        <v>8178.55</v>
      </c>
      <c r="G192" s="18" t="str">
        <f>Source!DG97</f>
        <v/>
      </c>
      <c r="H192" s="8">
        <f>Source!AV97</f>
        <v>1</v>
      </c>
      <c r="I192" s="8">
        <f>IF(Source!BA97&lt;&gt; 0, Source!BA97, 1)</f>
        <v>1</v>
      </c>
      <c r="J192" s="20">
        <f>Source!S97</f>
        <v>14238.86</v>
      </c>
      <c r="K192" s="20"/>
    </row>
    <row r="193" spans="1:22" ht="14.25" x14ac:dyDescent="0.2">
      <c r="A193" s="15"/>
      <c r="B193" s="16"/>
      <c r="C193" s="16" t="s">
        <v>873</v>
      </c>
      <c r="D193" s="17"/>
      <c r="E193" s="8"/>
      <c r="F193" s="19">
        <f>Source!AM97</f>
        <v>1555.17</v>
      </c>
      <c r="G193" s="18" t="str">
        <f>Source!DE97</f>
        <v/>
      </c>
      <c r="H193" s="8">
        <f>Source!AV97</f>
        <v>1</v>
      </c>
      <c r="I193" s="8">
        <f>IF(Source!BB97&lt;&gt; 0, Source!BB97, 1)</f>
        <v>1</v>
      </c>
      <c r="J193" s="20">
        <f>Source!Q97</f>
        <v>2707.55</v>
      </c>
      <c r="K193" s="20"/>
    </row>
    <row r="194" spans="1:22" ht="14.25" x14ac:dyDescent="0.2">
      <c r="A194" s="15"/>
      <c r="B194" s="16"/>
      <c r="C194" s="16" t="s">
        <v>874</v>
      </c>
      <c r="D194" s="17"/>
      <c r="E194" s="8"/>
      <c r="F194" s="19">
        <f>Source!AN97</f>
        <v>142.85</v>
      </c>
      <c r="G194" s="18" t="str">
        <f>Source!DF97</f>
        <v/>
      </c>
      <c r="H194" s="8">
        <f>Source!AV97</f>
        <v>1</v>
      </c>
      <c r="I194" s="8">
        <f>IF(Source!BS97&lt;&gt; 0, Source!BS97, 1)</f>
        <v>1</v>
      </c>
      <c r="J194" s="21">
        <f>Source!R97</f>
        <v>248.7</v>
      </c>
      <c r="K194" s="20"/>
    </row>
    <row r="195" spans="1:22" ht="14.25" x14ac:dyDescent="0.2">
      <c r="A195" s="15"/>
      <c r="B195" s="16"/>
      <c r="C195" s="16" t="s">
        <v>875</v>
      </c>
      <c r="D195" s="17"/>
      <c r="E195" s="8"/>
      <c r="F195" s="19">
        <f>Source!AL97</f>
        <v>56933.42</v>
      </c>
      <c r="G195" s="18" t="str">
        <f>Source!DD97</f>
        <v/>
      </c>
      <c r="H195" s="8">
        <f>Source!AW97</f>
        <v>1</v>
      </c>
      <c r="I195" s="8">
        <f>IF(Source!BC97&lt;&gt; 0, Source!BC97, 1)</f>
        <v>1</v>
      </c>
      <c r="J195" s="20">
        <f>Source!P97</f>
        <v>99121.08</v>
      </c>
      <c r="K195" s="20"/>
    </row>
    <row r="196" spans="1:22" ht="42.75" x14ac:dyDescent="0.2">
      <c r="A196" s="15" t="str">
        <f>Source!E98</f>
        <v>25,1</v>
      </c>
      <c r="B196" s="16" t="str">
        <f>Source!F98</f>
        <v>21.3-4-24</v>
      </c>
      <c r="C196" s="16" t="str">
        <f>Source!G98</f>
        <v>Арматурные заготовки (стержни, хомуты и т.п.), не собранные в каркасы или сетки, закладные и накладные детали, со сваркой</v>
      </c>
      <c r="D196" s="17" t="str">
        <f>Source!H98</f>
        <v>т</v>
      </c>
      <c r="E196" s="8">
        <f>Source!I98</f>
        <v>-1.7410000000000001</v>
      </c>
      <c r="F196" s="19">
        <f>Source!AK98</f>
        <v>53410.15</v>
      </c>
      <c r="G196" s="22" t="s">
        <v>3</v>
      </c>
      <c r="H196" s="8">
        <f>Source!AW98</f>
        <v>1</v>
      </c>
      <c r="I196" s="8">
        <f>IF(Source!BC98&lt;&gt; 0, Source!BC98, 1)</f>
        <v>1</v>
      </c>
      <c r="J196" s="20">
        <f>Source!O98</f>
        <v>-92987.07</v>
      </c>
      <c r="K196" s="20"/>
      <c r="Q196">
        <f>ROUND((Source!BZ98/100)*ROUND((Source!AF98*Source!AV98)*Source!I98, 2), 2)</f>
        <v>0</v>
      </c>
      <c r="R196">
        <f>Source!X98</f>
        <v>0</v>
      </c>
      <c r="S196">
        <f>ROUND((Source!CA98/100)*ROUND((Source!AF98*Source!AV98)*Source!I98, 2), 2)</f>
        <v>0</v>
      </c>
      <c r="T196">
        <f>Source!Y98</f>
        <v>0</v>
      </c>
      <c r="U196">
        <f>ROUND((175/100)*ROUND((Source!AE98*Source!AV98)*Source!I98, 2), 2)</f>
        <v>0</v>
      </c>
      <c r="V196">
        <f>ROUND((108/100)*ROUND(Source!CS98*Source!I98, 2), 2)</f>
        <v>0</v>
      </c>
    </row>
    <row r="197" spans="1:22" ht="14.25" x14ac:dyDescent="0.2">
      <c r="A197" s="15"/>
      <c r="B197" s="16"/>
      <c r="C197" s="16" t="s">
        <v>876</v>
      </c>
      <c r="D197" s="17" t="s">
        <v>877</v>
      </c>
      <c r="E197" s="8">
        <f>Source!AT97</f>
        <v>70</v>
      </c>
      <c r="F197" s="19"/>
      <c r="G197" s="18"/>
      <c r="H197" s="8"/>
      <c r="I197" s="8"/>
      <c r="J197" s="20">
        <f>SUM(R191:R196)</f>
        <v>9967.2000000000007</v>
      </c>
      <c r="K197" s="20"/>
    </row>
    <row r="198" spans="1:22" ht="14.25" x14ac:dyDescent="0.2">
      <c r="A198" s="15"/>
      <c r="B198" s="16"/>
      <c r="C198" s="16" t="s">
        <v>878</v>
      </c>
      <c r="D198" s="17" t="s">
        <v>877</v>
      </c>
      <c r="E198" s="8">
        <f>Source!AU97</f>
        <v>10</v>
      </c>
      <c r="F198" s="19"/>
      <c r="G198" s="18"/>
      <c r="H198" s="8"/>
      <c r="I198" s="8"/>
      <c r="J198" s="20">
        <f>SUM(T191:T197)</f>
        <v>1423.89</v>
      </c>
      <c r="K198" s="20"/>
    </row>
    <row r="199" spans="1:22" ht="14.25" x14ac:dyDescent="0.2">
      <c r="A199" s="15"/>
      <c r="B199" s="16"/>
      <c r="C199" s="16" t="s">
        <v>879</v>
      </c>
      <c r="D199" s="17" t="s">
        <v>877</v>
      </c>
      <c r="E199" s="8">
        <f>108</f>
        <v>108</v>
      </c>
      <c r="F199" s="19"/>
      <c r="G199" s="18"/>
      <c r="H199" s="8"/>
      <c r="I199" s="8"/>
      <c r="J199" s="20">
        <f>SUM(V191:V198)</f>
        <v>268.60000000000002</v>
      </c>
      <c r="K199" s="20"/>
    </row>
    <row r="200" spans="1:22" ht="14.25" x14ac:dyDescent="0.2">
      <c r="A200" s="15"/>
      <c r="B200" s="16"/>
      <c r="C200" s="16" t="s">
        <v>880</v>
      </c>
      <c r="D200" s="17" t="s">
        <v>881</v>
      </c>
      <c r="E200" s="8">
        <f>Source!AQ97</f>
        <v>36.11</v>
      </c>
      <c r="F200" s="19"/>
      <c r="G200" s="18" t="str">
        <f>Source!DI97</f>
        <v/>
      </c>
      <c r="H200" s="8">
        <f>Source!AV97</f>
        <v>1</v>
      </c>
      <c r="I200" s="8"/>
      <c r="J200" s="20"/>
      <c r="K200" s="20">
        <f>Source!U97</f>
        <v>62.867510000000003</v>
      </c>
    </row>
    <row r="201" spans="1:22" ht="15" x14ac:dyDescent="0.25">
      <c r="A201" s="24"/>
      <c r="B201" s="24"/>
      <c r="C201" s="24"/>
      <c r="D201" s="24"/>
      <c r="E201" s="24"/>
      <c r="F201" s="24"/>
      <c r="G201" s="24"/>
      <c r="H201" s="24"/>
      <c r="I201" s="59">
        <f>J192+J193+J195+J197+J198+J199+SUM(J196:J196)</f>
        <v>34740.11</v>
      </c>
      <c r="J201" s="59"/>
      <c r="K201" s="25">
        <f>IF(Source!I97&lt;&gt;0, ROUND(I201/Source!I97, 2), 0)</f>
        <v>19954.11</v>
      </c>
      <c r="P201" s="23">
        <f>I201</f>
        <v>34740.11</v>
      </c>
    </row>
    <row r="202" spans="1:22" ht="28.5" x14ac:dyDescent="0.2">
      <c r="A202" s="15" t="str">
        <f>Source!E99</f>
        <v>26</v>
      </c>
      <c r="B202" s="16" t="str">
        <f>Source!F99</f>
        <v>1.2-3103-3-1/1</v>
      </c>
      <c r="C202" s="16" t="str">
        <f>Source!G99</f>
        <v>Устройство фундаментов общего назначения бетонных под оборудование объемом до 5 м3</v>
      </c>
      <c r="D202" s="17" t="str">
        <f>Source!H99</f>
        <v>100 м3</v>
      </c>
      <c r="E202" s="8">
        <f>Source!I99</f>
        <v>0.23699999999999999</v>
      </c>
      <c r="F202" s="19"/>
      <c r="G202" s="18"/>
      <c r="H202" s="8"/>
      <c r="I202" s="8"/>
      <c r="J202" s="20"/>
      <c r="K202" s="20"/>
      <c r="Q202">
        <f>ROUND((Source!BZ99/100)*ROUND((Source!AF99*Source!AV99)*Source!I99, 2), 2)</f>
        <v>13047.13</v>
      </c>
      <c r="R202">
        <f>Source!X99</f>
        <v>13047.13</v>
      </c>
      <c r="S202">
        <f>ROUND((Source!CA99/100)*ROUND((Source!AF99*Source!AV99)*Source!I99, 2), 2)</f>
        <v>1863.88</v>
      </c>
      <c r="T202">
        <f>Source!Y99</f>
        <v>1863.88</v>
      </c>
      <c r="U202">
        <f>ROUND((175/100)*ROUND((Source!AE99*Source!AV99)*Source!I99, 2), 2)</f>
        <v>61.15</v>
      </c>
      <c r="V202">
        <f>ROUND((108/100)*ROUND(Source!CS99*Source!I99, 2), 2)</f>
        <v>37.74</v>
      </c>
    </row>
    <row r="203" spans="1:22" ht="14.25" x14ac:dyDescent="0.2">
      <c r="A203" s="15"/>
      <c r="B203" s="16"/>
      <c r="C203" s="16" t="s">
        <v>872</v>
      </c>
      <c r="D203" s="17"/>
      <c r="E203" s="8"/>
      <c r="F203" s="19">
        <f>Source!AO99</f>
        <v>78644.570000000007</v>
      </c>
      <c r="G203" s="18" t="str">
        <f>Source!DG99</f>
        <v/>
      </c>
      <c r="H203" s="8">
        <f>Source!AV99</f>
        <v>1</v>
      </c>
      <c r="I203" s="8">
        <f>IF(Source!BA99&lt;&gt; 0, Source!BA99, 1)</f>
        <v>1</v>
      </c>
      <c r="J203" s="20">
        <f>Source!S99</f>
        <v>18638.759999999998</v>
      </c>
      <c r="K203" s="20"/>
    </row>
    <row r="204" spans="1:22" ht="14.25" x14ac:dyDescent="0.2">
      <c r="A204" s="15"/>
      <c r="B204" s="16"/>
      <c r="C204" s="16" t="s">
        <v>873</v>
      </c>
      <c r="D204" s="17"/>
      <c r="E204" s="8"/>
      <c r="F204" s="19">
        <f>Source!AM99</f>
        <v>435.13</v>
      </c>
      <c r="G204" s="18" t="str">
        <f>Source!DE99</f>
        <v/>
      </c>
      <c r="H204" s="8">
        <f>Source!AV99</f>
        <v>1</v>
      </c>
      <c r="I204" s="8">
        <f>IF(Source!BB99&lt;&gt; 0, Source!BB99, 1)</f>
        <v>1</v>
      </c>
      <c r="J204" s="20">
        <f>Source!Q99</f>
        <v>103.13</v>
      </c>
      <c r="K204" s="20"/>
    </row>
    <row r="205" spans="1:22" ht="14.25" x14ac:dyDescent="0.2">
      <c r="A205" s="15"/>
      <c r="B205" s="16"/>
      <c r="C205" s="16" t="s">
        <v>874</v>
      </c>
      <c r="D205" s="17"/>
      <c r="E205" s="8"/>
      <c r="F205" s="19">
        <f>Source!AN99</f>
        <v>147.43</v>
      </c>
      <c r="G205" s="18" t="str">
        <f>Source!DF99</f>
        <v/>
      </c>
      <c r="H205" s="8">
        <f>Source!AV99</f>
        <v>1</v>
      </c>
      <c r="I205" s="8">
        <f>IF(Source!BS99&lt;&gt; 0, Source!BS99, 1)</f>
        <v>1</v>
      </c>
      <c r="J205" s="21">
        <f>Source!R99</f>
        <v>34.94</v>
      </c>
      <c r="K205" s="20"/>
    </row>
    <row r="206" spans="1:22" ht="14.25" x14ac:dyDescent="0.2">
      <c r="A206" s="15"/>
      <c r="B206" s="16"/>
      <c r="C206" s="16" t="s">
        <v>875</v>
      </c>
      <c r="D206" s="17"/>
      <c r="E206" s="8"/>
      <c r="F206" s="19">
        <f>Source!AL99</f>
        <v>347832.49</v>
      </c>
      <c r="G206" s="18" t="str">
        <f>Source!DD99</f>
        <v/>
      </c>
      <c r="H206" s="8">
        <f>Source!AW99</f>
        <v>1</v>
      </c>
      <c r="I206" s="8">
        <f>IF(Source!BC99&lt;&gt; 0, Source!BC99, 1)</f>
        <v>1</v>
      </c>
      <c r="J206" s="20">
        <f>Source!P99</f>
        <v>82436.3</v>
      </c>
      <c r="K206" s="20"/>
    </row>
    <row r="207" spans="1:22" ht="14.25" x14ac:dyDescent="0.2">
      <c r="A207" s="15"/>
      <c r="B207" s="16"/>
      <c r="C207" s="16" t="s">
        <v>876</v>
      </c>
      <c r="D207" s="17" t="s">
        <v>877</v>
      </c>
      <c r="E207" s="8">
        <f>Source!AT99</f>
        <v>70</v>
      </c>
      <c r="F207" s="19"/>
      <c r="G207" s="18"/>
      <c r="H207" s="8"/>
      <c r="I207" s="8"/>
      <c r="J207" s="20">
        <f>SUM(R202:R206)</f>
        <v>13047.13</v>
      </c>
      <c r="K207" s="20"/>
    </row>
    <row r="208" spans="1:22" ht="14.25" x14ac:dyDescent="0.2">
      <c r="A208" s="15"/>
      <c r="B208" s="16"/>
      <c r="C208" s="16" t="s">
        <v>878</v>
      </c>
      <c r="D208" s="17" t="s">
        <v>877</v>
      </c>
      <c r="E208" s="8">
        <f>Source!AU99</f>
        <v>10</v>
      </c>
      <c r="F208" s="19"/>
      <c r="G208" s="18"/>
      <c r="H208" s="8"/>
      <c r="I208" s="8"/>
      <c r="J208" s="20">
        <f>SUM(T202:T207)</f>
        <v>1863.88</v>
      </c>
      <c r="K208" s="20"/>
    </row>
    <row r="209" spans="1:22" ht="14.25" x14ac:dyDescent="0.2">
      <c r="A209" s="15"/>
      <c r="B209" s="16"/>
      <c r="C209" s="16" t="s">
        <v>879</v>
      </c>
      <c r="D209" s="17" t="s">
        <v>877</v>
      </c>
      <c r="E209" s="8">
        <f>108</f>
        <v>108</v>
      </c>
      <c r="F209" s="19"/>
      <c r="G209" s="18"/>
      <c r="H209" s="8"/>
      <c r="I209" s="8"/>
      <c r="J209" s="20">
        <f>SUM(V202:V208)</f>
        <v>37.74</v>
      </c>
      <c r="K209" s="20"/>
    </row>
    <row r="210" spans="1:22" ht="14.25" x14ac:dyDescent="0.2">
      <c r="A210" s="15"/>
      <c r="B210" s="16"/>
      <c r="C210" s="16" t="s">
        <v>880</v>
      </c>
      <c r="D210" s="17" t="s">
        <v>881</v>
      </c>
      <c r="E210" s="8">
        <f>Source!AQ99</f>
        <v>453.1</v>
      </c>
      <c r="F210" s="19"/>
      <c r="G210" s="18" t="str">
        <f>Source!DI99</f>
        <v/>
      </c>
      <c r="H210" s="8">
        <f>Source!AV99</f>
        <v>1</v>
      </c>
      <c r="I210" s="8"/>
      <c r="J210" s="20"/>
      <c r="K210" s="20">
        <f>Source!U99</f>
        <v>107.3847</v>
      </c>
    </row>
    <row r="211" spans="1:22" ht="15" x14ac:dyDescent="0.25">
      <c r="A211" s="24"/>
      <c r="B211" s="24"/>
      <c r="C211" s="24"/>
      <c r="D211" s="24"/>
      <c r="E211" s="24"/>
      <c r="F211" s="24"/>
      <c r="G211" s="24"/>
      <c r="H211" s="24"/>
      <c r="I211" s="59">
        <f>J203+J204+J206+J207+J208+J209</f>
        <v>116126.94000000002</v>
      </c>
      <c r="J211" s="59"/>
      <c r="K211" s="25">
        <f>IF(Source!I99&lt;&gt;0, ROUND(I211/Source!I99, 2), 0)</f>
        <v>489987.09</v>
      </c>
      <c r="P211" s="23">
        <f>I211</f>
        <v>116126.94000000002</v>
      </c>
    </row>
    <row r="212" spans="1:22" ht="42.75" x14ac:dyDescent="0.2">
      <c r="A212" s="15" t="str">
        <f>Source!E100</f>
        <v>27</v>
      </c>
      <c r="B212" s="16" t="str">
        <f>Source!F100</f>
        <v>21.3-4-24</v>
      </c>
      <c r="C212" s="16" t="str">
        <f>Source!G100</f>
        <v>Арматурные заготовки (стержни, хомуты и т.п.), не собранные в каркасы или сетки, закладные и накладные детали, со сваркой</v>
      </c>
      <c r="D212" s="17" t="str">
        <f>Source!H100</f>
        <v>т</v>
      </c>
      <c r="E212" s="8">
        <f>Source!I100</f>
        <v>0.52060221401999995</v>
      </c>
      <c r="F212" s="19">
        <f>Source!AL100</f>
        <v>53410.15</v>
      </c>
      <c r="G212" s="18" t="str">
        <f>Source!DD100</f>
        <v/>
      </c>
      <c r="H212" s="8">
        <f>Source!AW100</f>
        <v>1</v>
      </c>
      <c r="I212" s="8">
        <f>IF(Source!BC100&lt;&gt; 0, Source!BC100, 1)</f>
        <v>1</v>
      </c>
      <c r="J212" s="20">
        <f>Source!P100</f>
        <v>27805.439999999999</v>
      </c>
      <c r="K212" s="20"/>
      <c r="Q212">
        <f>ROUND((Source!BZ100/100)*ROUND((Source!AF100*Source!AV100)*Source!I100, 2), 2)</f>
        <v>0</v>
      </c>
      <c r="R212">
        <f>Source!X100</f>
        <v>0</v>
      </c>
      <c r="S212">
        <f>ROUND((Source!CA100/100)*ROUND((Source!AF100*Source!AV100)*Source!I100, 2), 2)</f>
        <v>0</v>
      </c>
      <c r="T212">
        <f>Source!Y100</f>
        <v>0</v>
      </c>
      <c r="U212">
        <f>ROUND((175/100)*ROUND((Source!AE100*Source!AV100)*Source!I100, 2), 2)</f>
        <v>0</v>
      </c>
      <c r="V212">
        <f>ROUND((108/100)*ROUND(Source!CS100*Source!I100, 2), 2)</f>
        <v>0</v>
      </c>
    </row>
    <row r="213" spans="1:22" ht="15" x14ac:dyDescent="0.25">
      <c r="A213" s="24"/>
      <c r="B213" s="24"/>
      <c r="C213" s="24"/>
      <c r="D213" s="24"/>
      <c r="E213" s="24"/>
      <c r="F213" s="24"/>
      <c r="G213" s="24"/>
      <c r="H213" s="24"/>
      <c r="I213" s="59">
        <f>J212</f>
        <v>27805.439999999999</v>
      </c>
      <c r="J213" s="59"/>
      <c r="K213" s="25">
        <f>IF(Source!I100&lt;&gt;0, ROUND(I213/Source!I100, 2), 0)</f>
        <v>53410.15</v>
      </c>
      <c r="P213" s="23">
        <f>I213</f>
        <v>27805.439999999999</v>
      </c>
    </row>
    <row r="214" spans="1:22" ht="28.5" x14ac:dyDescent="0.2">
      <c r="A214" s="15" t="str">
        <f>Source!E101</f>
        <v>28</v>
      </c>
      <c r="B214" s="16" t="str">
        <f>Source!F101</f>
        <v>Цена поставщика</v>
      </c>
      <c r="C214" s="16" t="str">
        <f>Source!G101</f>
        <v>Игровой комплекс "Африка"  ЛГИК-8.09                      Базисная стоимость: 1054172,00/1,18=893366,10</v>
      </c>
      <c r="D214" s="17" t="str">
        <f>Source!H101</f>
        <v>шт.</v>
      </c>
      <c r="E214" s="8">
        <f>Source!I101</f>
        <v>1</v>
      </c>
      <c r="F214" s="19">
        <f>Source!AL101</f>
        <v>893366.1</v>
      </c>
      <c r="G214" s="18" t="str">
        <f>Source!DD101</f>
        <v/>
      </c>
      <c r="H214" s="8">
        <f>Source!AW101</f>
        <v>1</v>
      </c>
      <c r="I214" s="8">
        <f>IF(Source!BC101&lt;&gt; 0, Source!BC101, 1)</f>
        <v>1</v>
      </c>
      <c r="J214" s="20">
        <f>Source!P101</f>
        <v>893366.1</v>
      </c>
      <c r="K214" s="20"/>
      <c r="Q214">
        <f>ROUND((Source!BZ101/100)*ROUND((Source!AF101*Source!AV101)*Source!I101, 2), 2)</f>
        <v>0</v>
      </c>
      <c r="R214">
        <f>Source!X101</f>
        <v>0</v>
      </c>
      <c r="S214">
        <f>ROUND((Source!CA101/100)*ROUND((Source!AF101*Source!AV101)*Source!I101, 2), 2)</f>
        <v>0</v>
      </c>
      <c r="T214">
        <f>Source!Y101</f>
        <v>0</v>
      </c>
      <c r="U214">
        <f>ROUND((175/100)*ROUND((Source!AE101*Source!AV101)*Source!I101, 2), 2)</f>
        <v>0</v>
      </c>
      <c r="V214">
        <f>ROUND((108/100)*ROUND(Source!CS101*Source!I101, 2), 2)</f>
        <v>0</v>
      </c>
    </row>
    <row r="215" spans="1:22" ht="15" x14ac:dyDescent="0.25">
      <c r="A215" s="24"/>
      <c r="B215" s="24"/>
      <c r="C215" s="24"/>
      <c r="D215" s="24"/>
      <c r="E215" s="24"/>
      <c r="F215" s="24"/>
      <c r="G215" s="24"/>
      <c r="H215" s="24"/>
      <c r="I215" s="59">
        <f>J214</f>
        <v>893366.1</v>
      </c>
      <c r="J215" s="59"/>
      <c r="K215" s="25">
        <f>IF(Source!I101&lt;&gt;0, ROUND(I215/Source!I101, 2), 0)</f>
        <v>893366.1</v>
      </c>
      <c r="P215" s="23">
        <f>I215</f>
        <v>893366.1</v>
      </c>
    </row>
    <row r="216" spans="1:22" ht="14.25" x14ac:dyDescent="0.2">
      <c r="A216" s="15" t="str">
        <f>Source!E102</f>
        <v>29</v>
      </c>
      <c r="B216" s="16" t="str">
        <f>Source!F102</f>
        <v>1.50-3203-10-4/1</v>
      </c>
      <c r="C216" s="16" t="str">
        <f>Source!G102</f>
        <v>Установка монтажных изделий массой свыше 20 кг</v>
      </c>
      <c r="D216" s="17" t="str">
        <f>Source!H102</f>
        <v>т</v>
      </c>
      <c r="E216" s="8">
        <f>Source!I102</f>
        <v>0.17100000000000001</v>
      </c>
      <c r="F216" s="19"/>
      <c r="G216" s="18"/>
      <c r="H216" s="8"/>
      <c r="I216" s="8"/>
      <c r="J216" s="20"/>
      <c r="K216" s="20"/>
      <c r="Q216">
        <f>ROUND((Source!BZ102/100)*ROUND((Source!AF102*Source!AV102)*Source!I102, 2), 2)</f>
        <v>978.97</v>
      </c>
      <c r="R216">
        <f>Source!X102</f>
        <v>978.97</v>
      </c>
      <c r="S216">
        <f>ROUND((Source!CA102/100)*ROUND((Source!AF102*Source!AV102)*Source!I102, 2), 2)</f>
        <v>139.85</v>
      </c>
      <c r="T216">
        <f>Source!Y102</f>
        <v>139.85</v>
      </c>
      <c r="U216">
        <f>ROUND((175/100)*ROUND((Source!AE102*Source!AV102)*Source!I102, 2), 2)</f>
        <v>42.75</v>
      </c>
      <c r="V216">
        <f>ROUND((108/100)*ROUND(Source!CS102*Source!I102, 2), 2)</f>
        <v>26.38</v>
      </c>
    </row>
    <row r="217" spans="1:22" ht="14.25" x14ac:dyDescent="0.2">
      <c r="A217" s="15"/>
      <c r="B217" s="16"/>
      <c r="C217" s="16" t="s">
        <v>872</v>
      </c>
      <c r="D217" s="17"/>
      <c r="E217" s="8"/>
      <c r="F217" s="19">
        <f>Source!AO102</f>
        <v>8178.55</v>
      </c>
      <c r="G217" s="18" t="str">
        <f>Source!DG102</f>
        <v/>
      </c>
      <c r="H217" s="8">
        <f>Source!AV102</f>
        <v>1</v>
      </c>
      <c r="I217" s="8">
        <f>IF(Source!BA102&lt;&gt; 0, Source!BA102, 1)</f>
        <v>1</v>
      </c>
      <c r="J217" s="20">
        <f>Source!S102</f>
        <v>1398.53</v>
      </c>
      <c r="K217" s="20"/>
    </row>
    <row r="218" spans="1:22" ht="14.25" x14ac:dyDescent="0.2">
      <c r="A218" s="15"/>
      <c r="B218" s="16"/>
      <c r="C218" s="16" t="s">
        <v>873</v>
      </c>
      <c r="D218" s="17"/>
      <c r="E218" s="8"/>
      <c r="F218" s="19">
        <f>Source!AM102</f>
        <v>1555.17</v>
      </c>
      <c r="G218" s="18" t="str">
        <f>Source!DE102</f>
        <v/>
      </c>
      <c r="H218" s="8">
        <f>Source!AV102</f>
        <v>1</v>
      </c>
      <c r="I218" s="8">
        <f>IF(Source!BB102&lt;&gt; 0, Source!BB102, 1)</f>
        <v>1</v>
      </c>
      <c r="J218" s="20">
        <f>Source!Q102</f>
        <v>265.93</v>
      </c>
      <c r="K218" s="20"/>
    </row>
    <row r="219" spans="1:22" ht="14.25" x14ac:dyDescent="0.2">
      <c r="A219" s="15"/>
      <c r="B219" s="16"/>
      <c r="C219" s="16" t="s">
        <v>874</v>
      </c>
      <c r="D219" s="17"/>
      <c r="E219" s="8"/>
      <c r="F219" s="19">
        <f>Source!AN102</f>
        <v>142.85</v>
      </c>
      <c r="G219" s="18" t="str">
        <f>Source!DF102</f>
        <v/>
      </c>
      <c r="H219" s="8">
        <f>Source!AV102</f>
        <v>1</v>
      </c>
      <c r="I219" s="8">
        <f>IF(Source!BS102&lt;&gt; 0, Source!BS102, 1)</f>
        <v>1</v>
      </c>
      <c r="J219" s="21">
        <f>Source!R102</f>
        <v>24.43</v>
      </c>
      <c r="K219" s="20"/>
    </row>
    <row r="220" spans="1:22" ht="14.25" x14ac:dyDescent="0.2">
      <c r="A220" s="15"/>
      <c r="B220" s="16"/>
      <c r="C220" s="16" t="s">
        <v>875</v>
      </c>
      <c r="D220" s="17"/>
      <c r="E220" s="8"/>
      <c r="F220" s="19">
        <f>Source!AL102</f>
        <v>56933.42</v>
      </c>
      <c r="G220" s="18" t="str">
        <f>Source!DD102</f>
        <v/>
      </c>
      <c r="H220" s="8">
        <f>Source!AW102</f>
        <v>1</v>
      </c>
      <c r="I220" s="8">
        <f>IF(Source!BC102&lt;&gt; 0, Source!BC102, 1)</f>
        <v>1</v>
      </c>
      <c r="J220" s="20">
        <f>Source!P102</f>
        <v>9735.61</v>
      </c>
      <c r="K220" s="20"/>
    </row>
    <row r="221" spans="1:22" ht="42.75" x14ac:dyDescent="0.2">
      <c r="A221" s="15" t="str">
        <f>Source!E103</f>
        <v>29,1</v>
      </c>
      <c r="B221" s="16" t="str">
        <f>Source!F103</f>
        <v>21.3-4-24</v>
      </c>
      <c r="C221" s="16" t="str">
        <f>Source!G103</f>
        <v>Арматурные заготовки (стержни, хомуты и т.п.), не собранные в каркасы или сетки, закладные и накладные детали, со сваркой</v>
      </c>
      <c r="D221" s="17" t="str">
        <f>Source!H103</f>
        <v>т</v>
      </c>
      <c r="E221" s="8">
        <f>Source!I103</f>
        <v>-0.17100000000000001</v>
      </c>
      <c r="F221" s="19">
        <f>Source!AK103</f>
        <v>53410.15</v>
      </c>
      <c r="G221" s="22" t="s">
        <v>3</v>
      </c>
      <c r="H221" s="8">
        <f>Source!AW103</f>
        <v>1</v>
      </c>
      <c r="I221" s="8">
        <f>IF(Source!BC103&lt;&gt; 0, Source!BC103, 1)</f>
        <v>1</v>
      </c>
      <c r="J221" s="20">
        <f>Source!O103</f>
        <v>-9133.14</v>
      </c>
      <c r="K221" s="20"/>
      <c r="Q221">
        <f>ROUND((Source!BZ103/100)*ROUND((Source!AF103*Source!AV103)*Source!I103, 2), 2)</f>
        <v>0</v>
      </c>
      <c r="R221">
        <f>Source!X103</f>
        <v>0</v>
      </c>
      <c r="S221">
        <f>ROUND((Source!CA103/100)*ROUND((Source!AF103*Source!AV103)*Source!I103, 2), 2)</f>
        <v>0</v>
      </c>
      <c r="T221">
        <f>Source!Y103</f>
        <v>0</v>
      </c>
      <c r="U221">
        <f>ROUND((175/100)*ROUND((Source!AE103*Source!AV103)*Source!I103, 2), 2)</f>
        <v>0</v>
      </c>
      <c r="V221">
        <f>ROUND((108/100)*ROUND(Source!CS103*Source!I103, 2), 2)</f>
        <v>0</v>
      </c>
    </row>
    <row r="222" spans="1:22" ht="14.25" x14ac:dyDescent="0.2">
      <c r="A222" s="15"/>
      <c r="B222" s="16"/>
      <c r="C222" s="16" t="s">
        <v>876</v>
      </c>
      <c r="D222" s="17" t="s">
        <v>877</v>
      </c>
      <c r="E222" s="8">
        <f>Source!AT102</f>
        <v>70</v>
      </c>
      <c r="F222" s="19"/>
      <c r="G222" s="18"/>
      <c r="H222" s="8"/>
      <c r="I222" s="8"/>
      <c r="J222" s="20">
        <f>SUM(R216:R221)</f>
        <v>978.97</v>
      </c>
      <c r="K222" s="20"/>
    </row>
    <row r="223" spans="1:22" ht="14.25" x14ac:dyDescent="0.2">
      <c r="A223" s="15"/>
      <c r="B223" s="16"/>
      <c r="C223" s="16" t="s">
        <v>878</v>
      </c>
      <c r="D223" s="17" t="s">
        <v>877</v>
      </c>
      <c r="E223" s="8">
        <f>Source!AU102</f>
        <v>10</v>
      </c>
      <c r="F223" s="19"/>
      <c r="G223" s="18"/>
      <c r="H223" s="8"/>
      <c r="I223" s="8"/>
      <c r="J223" s="20">
        <f>SUM(T216:T222)</f>
        <v>139.85</v>
      </c>
      <c r="K223" s="20"/>
    </row>
    <row r="224" spans="1:22" ht="14.25" x14ac:dyDescent="0.2">
      <c r="A224" s="15"/>
      <c r="B224" s="16"/>
      <c r="C224" s="16" t="s">
        <v>879</v>
      </c>
      <c r="D224" s="17" t="s">
        <v>877</v>
      </c>
      <c r="E224" s="8">
        <f>108</f>
        <v>108</v>
      </c>
      <c r="F224" s="19"/>
      <c r="G224" s="18"/>
      <c r="H224" s="8"/>
      <c r="I224" s="8"/>
      <c r="J224" s="20">
        <f>SUM(V216:V223)</f>
        <v>26.38</v>
      </c>
      <c r="K224" s="20"/>
    </row>
    <row r="225" spans="1:22" ht="14.25" x14ac:dyDescent="0.2">
      <c r="A225" s="15"/>
      <c r="B225" s="16"/>
      <c r="C225" s="16" t="s">
        <v>880</v>
      </c>
      <c r="D225" s="17" t="s">
        <v>881</v>
      </c>
      <c r="E225" s="8">
        <f>Source!AQ102</f>
        <v>36.11</v>
      </c>
      <c r="F225" s="19"/>
      <c r="G225" s="18" t="str">
        <f>Source!DI102</f>
        <v/>
      </c>
      <c r="H225" s="8">
        <f>Source!AV102</f>
        <v>1</v>
      </c>
      <c r="I225" s="8"/>
      <c r="J225" s="20"/>
      <c r="K225" s="20">
        <f>Source!U102</f>
        <v>6.1748100000000008</v>
      </c>
    </row>
    <row r="226" spans="1:22" ht="15" x14ac:dyDescent="0.25">
      <c r="A226" s="24"/>
      <c r="B226" s="24"/>
      <c r="C226" s="24"/>
      <c r="D226" s="24"/>
      <c r="E226" s="24"/>
      <c r="F226" s="24"/>
      <c r="G226" s="24"/>
      <c r="H226" s="24"/>
      <c r="I226" s="59">
        <f>J217+J218+J220+J222+J223+J224+SUM(J221:J221)</f>
        <v>3412.1299999999992</v>
      </c>
      <c r="J226" s="59"/>
      <c r="K226" s="25">
        <f>IF(Source!I102&lt;&gt;0, ROUND(I226/Source!I102, 2), 0)</f>
        <v>19953.98</v>
      </c>
      <c r="P226" s="23">
        <f>I226</f>
        <v>3412.1299999999992</v>
      </c>
    </row>
    <row r="227" spans="1:22" ht="28.5" x14ac:dyDescent="0.2">
      <c r="A227" s="15" t="str">
        <f>Source!E104</f>
        <v>30</v>
      </c>
      <c r="B227" s="16" t="str">
        <f>Source!F104</f>
        <v>1.2-3103-3-1/1</v>
      </c>
      <c r="C227" s="16" t="str">
        <f>Source!G104</f>
        <v>Устройство фундаментов общего назначения бетонных под оборудование объемом до 5 м3</v>
      </c>
      <c r="D227" s="17" t="str">
        <f>Source!H104</f>
        <v>100 м3</v>
      </c>
      <c r="E227" s="8">
        <f>Source!I104</f>
        <v>2.3199999999999998E-2</v>
      </c>
      <c r="F227" s="19"/>
      <c r="G227" s="18"/>
      <c r="H227" s="8"/>
      <c r="I227" s="8"/>
      <c r="J227" s="20"/>
      <c r="K227" s="20"/>
      <c r="Q227">
        <f>ROUND((Source!BZ104/100)*ROUND((Source!AF104*Source!AV104)*Source!I104, 2), 2)</f>
        <v>1277.19</v>
      </c>
      <c r="R227">
        <f>Source!X104</f>
        <v>1277.19</v>
      </c>
      <c r="S227">
        <f>ROUND((Source!CA104/100)*ROUND((Source!AF104*Source!AV104)*Source!I104, 2), 2)</f>
        <v>182.46</v>
      </c>
      <c r="T227">
        <f>Source!Y104</f>
        <v>182.46</v>
      </c>
      <c r="U227">
        <f>ROUND((175/100)*ROUND((Source!AE104*Source!AV104)*Source!I104, 2), 2)</f>
        <v>5.99</v>
      </c>
      <c r="V227">
        <f>ROUND((108/100)*ROUND(Source!CS104*Source!I104, 2), 2)</f>
        <v>3.69</v>
      </c>
    </row>
    <row r="228" spans="1:22" ht="14.25" x14ac:dyDescent="0.2">
      <c r="A228" s="15"/>
      <c r="B228" s="16"/>
      <c r="C228" s="16" t="s">
        <v>872</v>
      </c>
      <c r="D228" s="17"/>
      <c r="E228" s="8"/>
      <c r="F228" s="19">
        <f>Source!AO104</f>
        <v>78644.570000000007</v>
      </c>
      <c r="G228" s="18" t="str">
        <f>Source!DG104</f>
        <v/>
      </c>
      <c r="H228" s="8">
        <f>Source!AV104</f>
        <v>1</v>
      </c>
      <c r="I228" s="8">
        <f>IF(Source!BA104&lt;&gt; 0, Source!BA104, 1)</f>
        <v>1</v>
      </c>
      <c r="J228" s="20">
        <f>Source!S104</f>
        <v>1824.55</v>
      </c>
      <c r="K228" s="20"/>
    </row>
    <row r="229" spans="1:22" ht="14.25" x14ac:dyDescent="0.2">
      <c r="A229" s="15"/>
      <c r="B229" s="16"/>
      <c r="C229" s="16" t="s">
        <v>873</v>
      </c>
      <c r="D229" s="17"/>
      <c r="E229" s="8"/>
      <c r="F229" s="19">
        <f>Source!AM104</f>
        <v>435.13</v>
      </c>
      <c r="G229" s="18" t="str">
        <f>Source!DE104</f>
        <v/>
      </c>
      <c r="H229" s="8">
        <f>Source!AV104</f>
        <v>1</v>
      </c>
      <c r="I229" s="8">
        <f>IF(Source!BB104&lt;&gt; 0, Source!BB104, 1)</f>
        <v>1</v>
      </c>
      <c r="J229" s="20">
        <f>Source!Q104</f>
        <v>10.1</v>
      </c>
      <c r="K229" s="20"/>
    </row>
    <row r="230" spans="1:22" ht="14.25" x14ac:dyDescent="0.2">
      <c r="A230" s="15"/>
      <c r="B230" s="16"/>
      <c r="C230" s="16" t="s">
        <v>874</v>
      </c>
      <c r="D230" s="17"/>
      <c r="E230" s="8"/>
      <c r="F230" s="19">
        <f>Source!AN104</f>
        <v>147.43</v>
      </c>
      <c r="G230" s="18" t="str">
        <f>Source!DF104</f>
        <v/>
      </c>
      <c r="H230" s="8">
        <f>Source!AV104</f>
        <v>1</v>
      </c>
      <c r="I230" s="8">
        <f>IF(Source!BS104&lt;&gt; 0, Source!BS104, 1)</f>
        <v>1</v>
      </c>
      <c r="J230" s="21">
        <f>Source!R104</f>
        <v>3.42</v>
      </c>
      <c r="K230" s="20"/>
    </row>
    <row r="231" spans="1:22" ht="14.25" x14ac:dyDescent="0.2">
      <c r="A231" s="15"/>
      <c r="B231" s="16"/>
      <c r="C231" s="16" t="s">
        <v>875</v>
      </c>
      <c r="D231" s="17"/>
      <c r="E231" s="8"/>
      <c r="F231" s="19">
        <f>Source!AL104</f>
        <v>347832.49</v>
      </c>
      <c r="G231" s="18" t="str">
        <f>Source!DD104</f>
        <v/>
      </c>
      <c r="H231" s="8">
        <f>Source!AW104</f>
        <v>1</v>
      </c>
      <c r="I231" s="8">
        <f>IF(Source!BC104&lt;&gt; 0, Source!BC104, 1)</f>
        <v>1</v>
      </c>
      <c r="J231" s="20">
        <f>Source!P104</f>
        <v>8069.71</v>
      </c>
      <c r="K231" s="20"/>
    </row>
    <row r="232" spans="1:22" ht="14.25" x14ac:dyDescent="0.2">
      <c r="A232" s="15"/>
      <c r="B232" s="16"/>
      <c r="C232" s="16" t="s">
        <v>876</v>
      </c>
      <c r="D232" s="17" t="s">
        <v>877</v>
      </c>
      <c r="E232" s="8">
        <f>Source!AT104</f>
        <v>70</v>
      </c>
      <c r="F232" s="19"/>
      <c r="G232" s="18"/>
      <c r="H232" s="8"/>
      <c r="I232" s="8"/>
      <c r="J232" s="20">
        <f>SUM(R227:R231)</f>
        <v>1277.19</v>
      </c>
      <c r="K232" s="20"/>
    </row>
    <row r="233" spans="1:22" ht="14.25" x14ac:dyDescent="0.2">
      <c r="A233" s="15"/>
      <c r="B233" s="16"/>
      <c r="C233" s="16" t="s">
        <v>878</v>
      </c>
      <c r="D233" s="17" t="s">
        <v>877</v>
      </c>
      <c r="E233" s="8">
        <f>Source!AU104</f>
        <v>10</v>
      </c>
      <c r="F233" s="19"/>
      <c r="G233" s="18"/>
      <c r="H233" s="8"/>
      <c r="I233" s="8"/>
      <c r="J233" s="20">
        <f>SUM(T227:T232)</f>
        <v>182.46</v>
      </c>
      <c r="K233" s="20"/>
    </row>
    <row r="234" spans="1:22" ht="14.25" x14ac:dyDescent="0.2">
      <c r="A234" s="15"/>
      <c r="B234" s="16"/>
      <c r="C234" s="16" t="s">
        <v>879</v>
      </c>
      <c r="D234" s="17" t="s">
        <v>877</v>
      </c>
      <c r="E234" s="8">
        <f>108</f>
        <v>108</v>
      </c>
      <c r="F234" s="19"/>
      <c r="G234" s="18"/>
      <c r="H234" s="8"/>
      <c r="I234" s="8"/>
      <c r="J234" s="20">
        <f>SUM(V227:V233)</f>
        <v>3.69</v>
      </c>
      <c r="K234" s="20"/>
    </row>
    <row r="235" spans="1:22" ht="14.25" x14ac:dyDescent="0.2">
      <c r="A235" s="15"/>
      <c r="B235" s="16"/>
      <c r="C235" s="16" t="s">
        <v>880</v>
      </c>
      <c r="D235" s="17" t="s">
        <v>881</v>
      </c>
      <c r="E235" s="8">
        <f>Source!AQ104</f>
        <v>453.1</v>
      </c>
      <c r="F235" s="19"/>
      <c r="G235" s="18" t="str">
        <f>Source!DI104</f>
        <v/>
      </c>
      <c r="H235" s="8">
        <f>Source!AV104</f>
        <v>1</v>
      </c>
      <c r="I235" s="8"/>
      <c r="J235" s="20"/>
      <c r="K235" s="20">
        <f>Source!U104</f>
        <v>10.51192</v>
      </c>
    </row>
    <row r="236" spans="1:22" ht="15" x14ac:dyDescent="0.25">
      <c r="A236" s="24"/>
      <c r="B236" s="24"/>
      <c r="C236" s="24"/>
      <c r="D236" s="24"/>
      <c r="E236" s="24"/>
      <c r="F236" s="24"/>
      <c r="G236" s="24"/>
      <c r="H236" s="24"/>
      <c r="I236" s="59">
        <f>J228+J229+J231+J232+J233+J234</f>
        <v>11367.7</v>
      </c>
      <c r="J236" s="59"/>
      <c r="K236" s="25">
        <f>IF(Source!I104&lt;&gt;0, ROUND(I236/Source!I104, 2), 0)</f>
        <v>489987.07</v>
      </c>
      <c r="P236" s="23">
        <f>I236</f>
        <v>11367.7</v>
      </c>
    </row>
    <row r="237" spans="1:22" ht="42.75" x14ac:dyDescent="0.2">
      <c r="A237" s="15" t="str">
        <f>Source!E105</f>
        <v>31</v>
      </c>
      <c r="B237" s="16" t="str">
        <f>Source!F105</f>
        <v>21.3-4-24</v>
      </c>
      <c r="C237" s="16" t="str">
        <f>Source!G105</f>
        <v>Арматурные заготовки (стержни, хомуты и т.п.), не собранные в каркасы или сетки, закладные и накладные детали, со сваркой</v>
      </c>
      <c r="D237" s="17" t="str">
        <f>Source!H105</f>
        <v>т</v>
      </c>
      <c r="E237" s="8">
        <f>Source!I105</f>
        <v>5.0867690409999999E-2</v>
      </c>
      <c r="F237" s="19">
        <f>Source!AL105</f>
        <v>53410.15</v>
      </c>
      <c r="G237" s="18" t="str">
        <f>Source!DD105</f>
        <v/>
      </c>
      <c r="H237" s="8">
        <f>Source!AW105</f>
        <v>1</v>
      </c>
      <c r="I237" s="8">
        <f>IF(Source!BC105&lt;&gt; 0, Source!BC105, 1)</f>
        <v>1</v>
      </c>
      <c r="J237" s="20">
        <f>Source!P105</f>
        <v>2716.85</v>
      </c>
      <c r="K237" s="20"/>
      <c r="Q237">
        <f>ROUND((Source!BZ105/100)*ROUND((Source!AF105*Source!AV105)*Source!I105, 2), 2)</f>
        <v>0</v>
      </c>
      <c r="R237">
        <f>Source!X105</f>
        <v>0</v>
      </c>
      <c r="S237">
        <f>ROUND((Source!CA105/100)*ROUND((Source!AF105*Source!AV105)*Source!I105, 2), 2)</f>
        <v>0</v>
      </c>
      <c r="T237">
        <f>Source!Y105</f>
        <v>0</v>
      </c>
      <c r="U237">
        <f>ROUND((175/100)*ROUND((Source!AE105*Source!AV105)*Source!I105, 2), 2)</f>
        <v>0</v>
      </c>
      <c r="V237">
        <f>ROUND((108/100)*ROUND(Source!CS105*Source!I105, 2), 2)</f>
        <v>0</v>
      </c>
    </row>
    <row r="238" spans="1:22" ht="15" x14ac:dyDescent="0.25">
      <c r="A238" s="24"/>
      <c r="B238" s="24"/>
      <c r="C238" s="24"/>
      <c r="D238" s="24"/>
      <c r="E238" s="24"/>
      <c r="F238" s="24"/>
      <c r="G238" s="24"/>
      <c r="H238" s="24"/>
      <c r="I238" s="59">
        <f>J237</f>
        <v>2716.85</v>
      </c>
      <c r="J238" s="59"/>
      <c r="K238" s="25">
        <f>IF(Source!I105&lt;&gt;0, ROUND(I238/Source!I105, 2), 0)</f>
        <v>53410.13</v>
      </c>
      <c r="P238" s="23">
        <f>I238</f>
        <v>2716.85</v>
      </c>
    </row>
    <row r="239" spans="1:22" ht="28.5" x14ac:dyDescent="0.2">
      <c r="A239" s="15" t="str">
        <f>Source!E106</f>
        <v>32</v>
      </c>
      <c r="B239" s="16" t="str">
        <f>Source!F106</f>
        <v>Цена поставщика</v>
      </c>
      <c r="C239" s="16" t="str">
        <f>Source!G106</f>
        <v>Игровой модуль "Внедорожник-2"  ЛГИК-04                  Базисная стоимость: 87483,90</v>
      </c>
      <c r="D239" s="17" t="str">
        <f>Source!H106</f>
        <v>шт.</v>
      </c>
      <c r="E239" s="8">
        <f>Source!I106</f>
        <v>1</v>
      </c>
      <c r="F239" s="19">
        <f>Source!AL106</f>
        <v>87483.9</v>
      </c>
      <c r="G239" s="18" t="str">
        <f>Source!DD106</f>
        <v/>
      </c>
      <c r="H239" s="8">
        <f>Source!AW106</f>
        <v>1</v>
      </c>
      <c r="I239" s="8">
        <f>IF(Source!BC106&lt;&gt; 0, Source!BC106, 1)</f>
        <v>1</v>
      </c>
      <c r="J239" s="20">
        <f>Source!P106</f>
        <v>87483.9</v>
      </c>
      <c r="K239" s="20"/>
      <c r="Q239">
        <f>ROUND((Source!BZ106/100)*ROUND((Source!AF106*Source!AV106)*Source!I106, 2), 2)</f>
        <v>0</v>
      </c>
      <c r="R239">
        <f>Source!X106</f>
        <v>0</v>
      </c>
      <c r="S239">
        <f>ROUND((Source!CA106/100)*ROUND((Source!AF106*Source!AV106)*Source!I106, 2), 2)</f>
        <v>0</v>
      </c>
      <c r="T239">
        <f>Source!Y106</f>
        <v>0</v>
      </c>
      <c r="U239">
        <f>ROUND((175/100)*ROUND((Source!AE106*Source!AV106)*Source!I106, 2), 2)</f>
        <v>0</v>
      </c>
      <c r="V239">
        <f>ROUND((108/100)*ROUND(Source!CS106*Source!I106, 2), 2)</f>
        <v>0</v>
      </c>
    </row>
    <row r="240" spans="1:22" ht="15" x14ac:dyDescent="0.25">
      <c r="A240" s="24"/>
      <c r="B240" s="24"/>
      <c r="C240" s="24"/>
      <c r="D240" s="24"/>
      <c r="E240" s="24"/>
      <c r="F240" s="24"/>
      <c r="G240" s="24"/>
      <c r="H240" s="24"/>
      <c r="I240" s="59">
        <f>J239</f>
        <v>87483.9</v>
      </c>
      <c r="J240" s="59"/>
      <c r="K240" s="25">
        <f>IF(Source!I106&lt;&gt;0, ROUND(I240/Source!I106, 2), 0)</f>
        <v>87483.9</v>
      </c>
      <c r="P240" s="23">
        <f>I240</f>
        <v>87483.9</v>
      </c>
    </row>
    <row r="241" spans="1:22" ht="14.25" x14ac:dyDescent="0.2">
      <c r="A241" s="15" t="str">
        <f>Source!E107</f>
        <v>33</v>
      </c>
      <c r="B241" s="16" t="str">
        <f>Source!F107</f>
        <v>1.50-3203-10-4/1</v>
      </c>
      <c r="C241" s="16" t="str">
        <f>Source!G107</f>
        <v>Установка монтажных изделий массой свыше 20 кг</v>
      </c>
      <c r="D241" s="17" t="str">
        <f>Source!H107</f>
        <v>т</v>
      </c>
      <c r="E241" s="8">
        <f>Source!I107</f>
        <v>0.187</v>
      </c>
      <c r="F241" s="19"/>
      <c r="G241" s="18"/>
      <c r="H241" s="8"/>
      <c r="I241" s="8"/>
      <c r="J241" s="20"/>
      <c r="K241" s="20"/>
      <c r="Q241">
        <f>ROUND((Source!BZ107/100)*ROUND((Source!AF107*Source!AV107)*Source!I107, 2), 2)</f>
        <v>1070.57</v>
      </c>
      <c r="R241">
        <f>Source!X107</f>
        <v>1070.57</v>
      </c>
      <c r="S241">
        <f>ROUND((Source!CA107/100)*ROUND((Source!AF107*Source!AV107)*Source!I107, 2), 2)</f>
        <v>152.94</v>
      </c>
      <c r="T241">
        <f>Source!Y107</f>
        <v>152.94</v>
      </c>
      <c r="U241">
        <f>ROUND((175/100)*ROUND((Source!AE107*Source!AV107)*Source!I107, 2), 2)</f>
        <v>46.74</v>
      </c>
      <c r="V241">
        <f>ROUND((108/100)*ROUND(Source!CS107*Source!I107, 2), 2)</f>
        <v>28.85</v>
      </c>
    </row>
    <row r="242" spans="1:22" ht="14.25" x14ac:dyDescent="0.2">
      <c r="A242" s="15"/>
      <c r="B242" s="16"/>
      <c r="C242" s="16" t="s">
        <v>872</v>
      </c>
      <c r="D242" s="17"/>
      <c r="E242" s="8"/>
      <c r="F242" s="19">
        <f>Source!AO107</f>
        <v>8178.55</v>
      </c>
      <c r="G242" s="18" t="str">
        <f>Source!DG107</f>
        <v/>
      </c>
      <c r="H242" s="8">
        <f>Source!AV107</f>
        <v>1</v>
      </c>
      <c r="I242" s="8">
        <f>IF(Source!BA107&lt;&gt; 0, Source!BA107, 1)</f>
        <v>1</v>
      </c>
      <c r="J242" s="20">
        <f>Source!S107</f>
        <v>1529.39</v>
      </c>
      <c r="K242" s="20"/>
    </row>
    <row r="243" spans="1:22" ht="14.25" x14ac:dyDescent="0.2">
      <c r="A243" s="15"/>
      <c r="B243" s="16"/>
      <c r="C243" s="16" t="s">
        <v>873</v>
      </c>
      <c r="D243" s="17"/>
      <c r="E243" s="8"/>
      <c r="F243" s="19">
        <f>Source!AM107</f>
        <v>1555.17</v>
      </c>
      <c r="G243" s="18" t="str">
        <f>Source!DE107</f>
        <v/>
      </c>
      <c r="H243" s="8">
        <f>Source!AV107</f>
        <v>1</v>
      </c>
      <c r="I243" s="8">
        <f>IF(Source!BB107&lt;&gt; 0, Source!BB107, 1)</f>
        <v>1</v>
      </c>
      <c r="J243" s="20">
        <f>Source!Q107</f>
        <v>290.82</v>
      </c>
      <c r="K243" s="20"/>
    </row>
    <row r="244" spans="1:22" ht="14.25" x14ac:dyDescent="0.2">
      <c r="A244" s="15"/>
      <c r="B244" s="16"/>
      <c r="C244" s="16" t="s">
        <v>874</v>
      </c>
      <c r="D244" s="17"/>
      <c r="E244" s="8"/>
      <c r="F244" s="19">
        <f>Source!AN107</f>
        <v>142.85</v>
      </c>
      <c r="G244" s="18" t="str">
        <f>Source!DF107</f>
        <v/>
      </c>
      <c r="H244" s="8">
        <f>Source!AV107</f>
        <v>1</v>
      </c>
      <c r="I244" s="8">
        <f>IF(Source!BS107&lt;&gt; 0, Source!BS107, 1)</f>
        <v>1</v>
      </c>
      <c r="J244" s="21">
        <f>Source!R107</f>
        <v>26.71</v>
      </c>
      <c r="K244" s="20"/>
    </row>
    <row r="245" spans="1:22" ht="14.25" x14ac:dyDescent="0.2">
      <c r="A245" s="15"/>
      <c r="B245" s="16"/>
      <c r="C245" s="16" t="s">
        <v>875</v>
      </c>
      <c r="D245" s="17"/>
      <c r="E245" s="8"/>
      <c r="F245" s="19">
        <f>Source!AL107</f>
        <v>56933.42</v>
      </c>
      <c r="G245" s="18" t="str">
        <f>Source!DD107</f>
        <v/>
      </c>
      <c r="H245" s="8">
        <f>Source!AW107</f>
        <v>1</v>
      </c>
      <c r="I245" s="8">
        <f>IF(Source!BC107&lt;&gt; 0, Source!BC107, 1)</f>
        <v>1</v>
      </c>
      <c r="J245" s="20">
        <f>Source!P107</f>
        <v>10646.55</v>
      </c>
      <c r="K245" s="20"/>
    </row>
    <row r="246" spans="1:22" ht="42.75" x14ac:dyDescent="0.2">
      <c r="A246" s="15" t="str">
        <f>Source!E108</f>
        <v>33,1</v>
      </c>
      <c r="B246" s="16" t="str">
        <f>Source!F108</f>
        <v>21.3-4-24</v>
      </c>
      <c r="C246" s="16" t="str">
        <f>Source!G108</f>
        <v>Арматурные заготовки (стержни, хомуты и т.п.), не собранные в каркасы или сетки, закладные и накладные детали, со сваркой</v>
      </c>
      <c r="D246" s="17" t="str">
        <f>Source!H108</f>
        <v>т</v>
      </c>
      <c r="E246" s="8">
        <f>Source!I108</f>
        <v>-0.187</v>
      </c>
      <c r="F246" s="19">
        <f>Source!AK108</f>
        <v>53410.15</v>
      </c>
      <c r="G246" s="22" t="s">
        <v>3</v>
      </c>
      <c r="H246" s="8">
        <f>Source!AW108</f>
        <v>1</v>
      </c>
      <c r="I246" s="8">
        <f>IF(Source!BC108&lt;&gt; 0, Source!BC108, 1)</f>
        <v>1</v>
      </c>
      <c r="J246" s="20">
        <f>Source!O108</f>
        <v>-9987.7000000000007</v>
      </c>
      <c r="K246" s="20"/>
      <c r="Q246">
        <f>ROUND((Source!BZ108/100)*ROUND((Source!AF108*Source!AV108)*Source!I108, 2), 2)</f>
        <v>0</v>
      </c>
      <c r="R246">
        <f>Source!X108</f>
        <v>0</v>
      </c>
      <c r="S246">
        <f>ROUND((Source!CA108/100)*ROUND((Source!AF108*Source!AV108)*Source!I108, 2), 2)</f>
        <v>0</v>
      </c>
      <c r="T246">
        <f>Source!Y108</f>
        <v>0</v>
      </c>
      <c r="U246">
        <f>ROUND((175/100)*ROUND((Source!AE108*Source!AV108)*Source!I108, 2), 2)</f>
        <v>0</v>
      </c>
      <c r="V246">
        <f>ROUND((108/100)*ROUND(Source!CS108*Source!I108, 2), 2)</f>
        <v>0</v>
      </c>
    </row>
    <row r="247" spans="1:22" ht="14.25" x14ac:dyDescent="0.2">
      <c r="A247" s="15"/>
      <c r="B247" s="16"/>
      <c r="C247" s="16" t="s">
        <v>876</v>
      </c>
      <c r="D247" s="17" t="s">
        <v>877</v>
      </c>
      <c r="E247" s="8">
        <f>Source!AT107</f>
        <v>70</v>
      </c>
      <c r="F247" s="19"/>
      <c r="G247" s="18"/>
      <c r="H247" s="8"/>
      <c r="I247" s="8"/>
      <c r="J247" s="20">
        <f>SUM(R241:R246)</f>
        <v>1070.57</v>
      </c>
      <c r="K247" s="20"/>
    </row>
    <row r="248" spans="1:22" ht="14.25" x14ac:dyDescent="0.2">
      <c r="A248" s="15"/>
      <c r="B248" s="16"/>
      <c r="C248" s="16" t="s">
        <v>878</v>
      </c>
      <c r="D248" s="17" t="s">
        <v>877</v>
      </c>
      <c r="E248" s="8">
        <f>Source!AU107</f>
        <v>10</v>
      </c>
      <c r="F248" s="19"/>
      <c r="G248" s="18"/>
      <c r="H248" s="8"/>
      <c r="I248" s="8"/>
      <c r="J248" s="20">
        <f>SUM(T241:T247)</f>
        <v>152.94</v>
      </c>
      <c r="K248" s="20"/>
    </row>
    <row r="249" spans="1:22" ht="14.25" x14ac:dyDescent="0.2">
      <c r="A249" s="15"/>
      <c r="B249" s="16"/>
      <c r="C249" s="16" t="s">
        <v>879</v>
      </c>
      <c r="D249" s="17" t="s">
        <v>877</v>
      </c>
      <c r="E249" s="8">
        <f>108</f>
        <v>108</v>
      </c>
      <c r="F249" s="19"/>
      <c r="G249" s="18"/>
      <c r="H249" s="8"/>
      <c r="I249" s="8"/>
      <c r="J249" s="20">
        <f>SUM(V241:V248)</f>
        <v>28.85</v>
      </c>
      <c r="K249" s="20"/>
    </row>
    <row r="250" spans="1:22" ht="14.25" x14ac:dyDescent="0.2">
      <c r="A250" s="15"/>
      <c r="B250" s="16"/>
      <c r="C250" s="16" t="s">
        <v>880</v>
      </c>
      <c r="D250" s="17" t="s">
        <v>881</v>
      </c>
      <c r="E250" s="8">
        <f>Source!AQ107</f>
        <v>36.11</v>
      </c>
      <c r="F250" s="19"/>
      <c r="G250" s="18" t="str">
        <f>Source!DI107</f>
        <v/>
      </c>
      <c r="H250" s="8">
        <f>Source!AV107</f>
        <v>1</v>
      </c>
      <c r="I250" s="8"/>
      <c r="J250" s="20"/>
      <c r="K250" s="20">
        <f>Source!U107</f>
        <v>6.7525699999999995</v>
      </c>
    </row>
    <row r="251" spans="1:22" ht="15" x14ac:dyDescent="0.25">
      <c r="A251" s="24"/>
      <c r="B251" s="24"/>
      <c r="C251" s="24"/>
      <c r="D251" s="24"/>
      <c r="E251" s="24"/>
      <c r="F251" s="24"/>
      <c r="G251" s="24"/>
      <c r="H251" s="24"/>
      <c r="I251" s="59">
        <f>J242+J243+J245+J247+J248+J249+SUM(J246:J246)</f>
        <v>3731.4199999999983</v>
      </c>
      <c r="J251" s="59"/>
      <c r="K251" s="25">
        <f>IF(Source!I107&lt;&gt;0, ROUND(I251/Source!I107, 2), 0)</f>
        <v>19954.12</v>
      </c>
      <c r="P251" s="23">
        <f>I251</f>
        <v>3731.4199999999983</v>
      </c>
    </row>
    <row r="252" spans="1:22" ht="28.5" x14ac:dyDescent="0.2">
      <c r="A252" s="15" t="str">
        <f>Source!E109</f>
        <v>34</v>
      </c>
      <c r="B252" s="16" t="str">
        <f>Source!F109</f>
        <v>1.2-3103-3-1/1</v>
      </c>
      <c r="C252" s="16" t="str">
        <f>Source!G109</f>
        <v>Устройство фундаментов общего назначения бетонных под оборудование объемом до 5 м3</v>
      </c>
      <c r="D252" s="17" t="str">
        <f>Source!H109</f>
        <v>100 м3</v>
      </c>
      <c r="E252" s="8">
        <f>Source!I109</f>
        <v>2.1999999999999999E-2</v>
      </c>
      <c r="F252" s="19"/>
      <c r="G252" s="18"/>
      <c r="H252" s="8"/>
      <c r="I252" s="8"/>
      <c r="J252" s="20"/>
      <c r="K252" s="20"/>
      <c r="Q252">
        <f>ROUND((Source!BZ109/100)*ROUND((Source!AF109*Source!AV109)*Source!I109, 2), 2)</f>
        <v>1211.1300000000001</v>
      </c>
      <c r="R252">
        <f>Source!X109</f>
        <v>1211.1300000000001</v>
      </c>
      <c r="S252">
        <f>ROUND((Source!CA109/100)*ROUND((Source!AF109*Source!AV109)*Source!I109, 2), 2)</f>
        <v>173.02</v>
      </c>
      <c r="T252">
        <f>Source!Y109</f>
        <v>173.02</v>
      </c>
      <c r="U252">
        <f>ROUND((175/100)*ROUND((Source!AE109*Source!AV109)*Source!I109, 2), 2)</f>
        <v>5.67</v>
      </c>
      <c r="V252">
        <f>ROUND((108/100)*ROUND(Source!CS109*Source!I109, 2), 2)</f>
        <v>3.5</v>
      </c>
    </row>
    <row r="253" spans="1:22" ht="14.25" x14ac:dyDescent="0.2">
      <c r="A253" s="15"/>
      <c r="B253" s="16"/>
      <c r="C253" s="16" t="s">
        <v>872</v>
      </c>
      <c r="D253" s="17"/>
      <c r="E253" s="8"/>
      <c r="F253" s="19">
        <f>Source!AO109</f>
        <v>78644.570000000007</v>
      </c>
      <c r="G253" s="18" t="str">
        <f>Source!DG109</f>
        <v/>
      </c>
      <c r="H253" s="8">
        <f>Source!AV109</f>
        <v>1</v>
      </c>
      <c r="I253" s="8">
        <f>IF(Source!BA109&lt;&gt; 0, Source!BA109, 1)</f>
        <v>1</v>
      </c>
      <c r="J253" s="20">
        <f>Source!S109</f>
        <v>1730.18</v>
      </c>
      <c r="K253" s="20"/>
    </row>
    <row r="254" spans="1:22" ht="14.25" x14ac:dyDescent="0.2">
      <c r="A254" s="15"/>
      <c r="B254" s="16"/>
      <c r="C254" s="16" t="s">
        <v>873</v>
      </c>
      <c r="D254" s="17"/>
      <c r="E254" s="8"/>
      <c r="F254" s="19">
        <f>Source!AM109</f>
        <v>435.13</v>
      </c>
      <c r="G254" s="18" t="str">
        <f>Source!DE109</f>
        <v/>
      </c>
      <c r="H254" s="8">
        <f>Source!AV109</f>
        <v>1</v>
      </c>
      <c r="I254" s="8">
        <f>IF(Source!BB109&lt;&gt; 0, Source!BB109, 1)</f>
        <v>1</v>
      </c>
      <c r="J254" s="20">
        <f>Source!Q109</f>
        <v>9.57</v>
      </c>
      <c r="K254" s="20"/>
    </row>
    <row r="255" spans="1:22" ht="14.25" x14ac:dyDescent="0.2">
      <c r="A255" s="15"/>
      <c r="B255" s="16"/>
      <c r="C255" s="16" t="s">
        <v>874</v>
      </c>
      <c r="D255" s="17"/>
      <c r="E255" s="8"/>
      <c r="F255" s="19">
        <f>Source!AN109</f>
        <v>147.43</v>
      </c>
      <c r="G255" s="18" t="str">
        <f>Source!DF109</f>
        <v/>
      </c>
      <c r="H255" s="8">
        <f>Source!AV109</f>
        <v>1</v>
      </c>
      <c r="I255" s="8">
        <f>IF(Source!BS109&lt;&gt; 0, Source!BS109, 1)</f>
        <v>1</v>
      </c>
      <c r="J255" s="21">
        <f>Source!R109</f>
        <v>3.24</v>
      </c>
      <c r="K255" s="20"/>
    </row>
    <row r="256" spans="1:22" ht="14.25" x14ac:dyDescent="0.2">
      <c r="A256" s="15"/>
      <c r="B256" s="16"/>
      <c r="C256" s="16" t="s">
        <v>875</v>
      </c>
      <c r="D256" s="17"/>
      <c r="E256" s="8"/>
      <c r="F256" s="19">
        <f>Source!AL109</f>
        <v>347832.49</v>
      </c>
      <c r="G256" s="18" t="str">
        <f>Source!DD109</f>
        <v/>
      </c>
      <c r="H256" s="8">
        <f>Source!AW109</f>
        <v>1</v>
      </c>
      <c r="I256" s="8">
        <f>IF(Source!BC109&lt;&gt; 0, Source!BC109, 1)</f>
        <v>1</v>
      </c>
      <c r="J256" s="20">
        <f>Source!P109</f>
        <v>7652.31</v>
      </c>
      <c r="K256" s="20"/>
    </row>
    <row r="257" spans="1:22" ht="14.25" x14ac:dyDescent="0.2">
      <c r="A257" s="15"/>
      <c r="B257" s="16"/>
      <c r="C257" s="16" t="s">
        <v>876</v>
      </c>
      <c r="D257" s="17" t="s">
        <v>877</v>
      </c>
      <c r="E257" s="8">
        <f>Source!AT109</f>
        <v>70</v>
      </c>
      <c r="F257" s="19"/>
      <c r="G257" s="18"/>
      <c r="H257" s="8"/>
      <c r="I257" s="8"/>
      <c r="J257" s="20">
        <f>SUM(R252:R256)</f>
        <v>1211.1300000000001</v>
      </c>
      <c r="K257" s="20"/>
    </row>
    <row r="258" spans="1:22" ht="14.25" x14ac:dyDescent="0.2">
      <c r="A258" s="15"/>
      <c r="B258" s="16"/>
      <c r="C258" s="16" t="s">
        <v>878</v>
      </c>
      <c r="D258" s="17" t="s">
        <v>877</v>
      </c>
      <c r="E258" s="8">
        <f>Source!AU109</f>
        <v>10</v>
      </c>
      <c r="F258" s="19"/>
      <c r="G258" s="18"/>
      <c r="H258" s="8"/>
      <c r="I258" s="8"/>
      <c r="J258" s="20">
        <f>SUM(T252:T257)</f>
        <v>173.02</v>
      </c>
      <c r="K258" s="20"/>
    </row>
    <row r="259" spans="1:22" ht="14.25" x14ac:dyDescent="0.2">
      <c r="A259" s="15"/>
      <c r="B259" s="16"/>
      <c r="C259" s="16" t="s">
        <v>879</v>
      </c>
      <c r="D259" s="17" t="s">
        <v>877</v>
      </c>
      <c r="E259" s="8">
        <f>108</f>
        <v>108</v>
      </c>
      <c r="F259" s="19"/>
      <c r="G259" s="18"/>
      <c r="H259" s="8"/>
      <c r="I259" s="8"/>
      <c r="J259" s="20">
        <f>SUM(V252:V258)</f>
        <v>3.5</v>
      </c>
      <c r="K259" s="20"/>
    </row>
    <row r="260" spans="1:22" ht="14.25" x14ac:dyDescent="0.2">
      <c r="A260" s="15"/>
      <c r="B260" s="16"/>
      <c r="C260" s="16" t="s">
        <v>880</v>
      </c>
      <c r="D260" s="17" t="s">
        <v>881</v>
      </c>
      <c r="E260" s="8">
        <f>Source!AQ109</f>
        <v>453.1</v>
      </c>
      <c r="F260" s="19"/>
      <c r="G260" s="18" t="str">
        <f>Source!DI109</f>
        <v/>
      </c>
      <c r="H260" s="8">
        <f>Source!AV109</f>
        <v>1</v>
      </c>
      <c r="I260" s="8"/>
      <c r="J260" s="20"/>
      <c r="K260" s="20">
        <f>Source!U109</f>
        <v>9.9681999999999995</v>
      </c>
    </row>
    <row r="261" spans="1:22" ht="15" x14ac:dyDescent="0.25">
      <c r="A261" s="24"/>
      <c r="B261" s="24"/>
      <c r="C261" s="24"/>
      <c r="D261" s="24"/>
      <c r="E261" s="24"/>
      <c r="F261" s="24"/>
      <c r="G261" s="24"/>
      <c r="H261" s="24"/>
      <c r="I261" s="59">
        <f>J253+J254+J256+J257+J258+J259</f>
        <v>10779.710000000003</v>
      </c>
      <c r="J261" s="59"/>
      <c r="K261" s="25">
        <f>IF(Source!I109&lt;&gt;0, ROUND(I261/Source!I109, 2), 0)</f>
        <v>489986.82</v>
      </c>
      <c r="P261" s="23">
        <f>I261</f>
        <v>10779.710000000003</v>
      </c>
    </row>
    <row r="262" spans="1:22" ht="42.75" x14ac:dyDescent="0.2">
      <c r="A262" s="15" t="str">
        <f>Source!E110</f>
        <v>35</v>
      </c>
      <c r="B262" s="16" t="str">
        <f>Source!F110</f>
        <v>21.3-4-24</v>
      </c>
      <c r="C262" s="16" t="str">
        <f>Source!G110</f>
        <v>Арматурные заготовки (стержни, хомуты и т.п.), не собранные в каркасы или сетки, закладные и накладные детали, со сваркой</v>
      </c>
      <c r="D262" s="17" t="str">
        <f>Source!H110</f>
        <v>т</v>
      </c>
      <c r="E262" s="8">
        <f>Source!I110</f>
        <v>3.8510707460000002E-2</v>
      </c>
      <c r="F262" s="19">
        <f>Source!AL110</f>
        <v>53410.15</v>
      </c>
      <c r="G262" s="18" t="str">
        <f>Source!DD110</f>
        <v/>
      </c>
      <c r="H262" s="8">
        <f>Source!AW110</f>
        <v>1</v>
      </c>
      <c r="I262" s="8">
        <f>IF(Source!BC110&lt;&gt; 0, Source!BC110, 1)</f>
        <v>1</v>
      </c>
      <c r="J262" s="20">
        <f>Source!P110</f>
        <v>2056.86</v>
      </c>
      <c r="K262" s="20"/>
      <c r="Q262">
        <f>ROUND((Source!BZ110/100)*ROUND((Source!AF110*Source!AV110)*Source!I110, 2), 2)</f>
        <v>0</v>
      </c>
      <c r="R262">
        <f>Source!X110</f>
        <v>0</v>
      </c>
      <c r="S262">
        <f>ROUND((Source!CA110/100)*ROUND((Source!AF110*Source!AV110)*Source!I110, 2), 2)</f>
        <v>0</v>
      </c>
      <c r="T262">
        <f>Source!Y110</f>
        <v>0</v>
      </c>
      <c r="U262">
        <f>ROUND((175/100)*ROUND((Source!AE110*Source!AV110)*Source!I110, 2), 2)</f>
        <v>0</v>
      </c>
      <c r="V262">
        <f>ROUND((108/100)*ROUND(Source!CS110*Source!I110, 2), 2)</f>
        <v>0</v>
      </c>
    </row>
    <row r="263" spans="1:22" ht="15" x14ac:dyDescent="0.25">
      <c r="A263" s="24"/>
      <c r="B263" s="24"/>
      <c r="C263" s="24"/>
      <c r="D263" s="24"/>
      <c r="E263" s="24"/>
      <c r="F263" s="24"/>
      <c r="G263" s="24"/>
      <c r="H263" s="24"/>
      <c r="I263" s="59">
        <f>J262</f>
        <v>2056.86</v>
      </c>
      <c r="J263" s="59"/>
      <c r="K263" s="25">
        <f>IF(Source!I110&lt;&gt;0, ROUND(I263/Source!I110, 2), 0)</f>
        <v>53410.080000000002</v>
      </c>
      <c r="P263" s="23">
        <f>I263</f>
        <v>2056.86</v>
      </c>
    </row>
    <row r="264" spans="1:22" ht="28.5" x14ac:dyDescent="0.2">
      <c r="A264" s="15" t="str">
        <f>Source!E111</f>
        <v>36</v>
      </c>
      <c r="B264" s="16" t="str">
        <f>Source!F111</f>
        <v>Цена поставщика</v>
      </c>
      <c r="C264" s="16" t="str">
        <f>Source!G111</f>
        <v>Карусель с полом круговая ЛГК-21.7                       Базисная стоимость: 82 839,83</v>
      </c>
      <c r="D264" s="17" t="str">
        <f>Source!H111</f>
        <v>шт.</v>
      </c>
      <c r="E264" s="8">
        <f>Source!I111</f>
        <v>1</v>
      </c>
      <c r="F264" s="19">
        <f>Source!AL111</f>
        <v>82839.83</v>
      </c>
      <c r="G264" s="18" t="str">
        <f>Source!DD111</f>
        <v/>
      </c>
      <c r="H264" s="8">
        <f>Source!AW111</f>
        <v>1</v>
      </c>
      <c r="I264" s="8">
        <f>IF(Source!BC111&lt;&gt; 0, Source!BC111, 1)</f>
        <v>1</v>
      </c>
      <c r="J264" s="20">
        <f>Source!P111</f>
        <v>82839.83</v>
      </c>
      <c r="K264" s="20"/>
      <c r="Q264">
        <f>ROUND((Source!BZ111/100)*ROUND((Source!AF111*Source!AV111)*Source!I111, 2), 2)</f>
        <v>0</v>
      </c>
      <c r="R264">
        <f>Source!X111</f>
        <v>0</v>
      </c>
      <c r="S264">
        <f>ROUND((Source!CA111/100)*ROUND((Source!AF111*Source!AV111)*Source!I111, 2), 2)</f>
        <v>0</v>
      </c>
      <c r="T264">
        <f>Source!Y111</f>
        <v>0</v>
      </c>
      <c r="U264">
        <f>ROUND((175/100)*ROUND((Source!AE111*Source!AV111)*Source!I111, 2), 2)</f>
        <v>0</v>
      </c>
      <c r="V264">
        <f>ROUND((108/100)*ROUND(Source!CS111*Source!I111, 2), 2)</f>
        <v>0</v>
      </c>
    </row>
    <row r="265" spans="1:22" ht="15" x14ac:dyDescent="0.25">
      <c r="A265" s="24"/>
      <c r="B265" s="24"/>
      <c r="C265" s="24"/>
      <c r="D265" s="24"/>
      <c r="E265" s="24"/>
      <c r="F265" s="24"/>
      <c r="G265" s="24"/>
      <c r="H265" s="24"/>
      <c r="I265" s="59">
        <f>J264</f>
        <v>82839.83</v>
      </c>
      <c r="J265" s="59"/>
      <c r="K265" s="25">
        <f>IF(Source!I111&lt;&gt;0, ROUND(I265/Source!I111, 2), 0)</f>
        <v>82839.83</v>
      </c>
      <c r="P265" s="23">
        <f>I265</f>
        <v>82839.83</v>
      </c>
    </row>
    <row r="266" spans="1:22" ht="14.25" x14ac:dyDescent="0.2">
      <c r="A266" s="15" t="str">
        <f>Source!E112</f>
        <v>37</v>
      </c>
      <c r="B266" s="16" t="str">
        <f>Source!F112</f>
        <v>1.50-3203-10-4/1</v>
      </c>
      <c r="C266" s="16" t="str">
        <f>Source!G112</f>
        <v>Установка монтажных изделий массой свыше 20 кг</v>
      </c>
      <c r="D266" s="17" t="str">
        <f>Source!H112</f>
        <v>т</v>
      </c>
      <c r="E266" s="8">
        <f>Source!I112</f>
        <v>9.4E-2</v>
      </c>
      <c r="F266" s="19"/>
      <c r="G266" s="18"/>
      <c r="H266" s="8"/>
      <c r="I266" s="8"/>
      <c r="J266" s="20"/>
      <c r="K266" s="20"/>
      <c r="Q266">
        <f>ROUND((Source!BZ112/100)*ROUND((Source!AF112*Source!AV112)*Source!I112, 2), 2)</f>
        <v>538.15</v>
      </c>
      <c r="R266">
        <f>Source!X112</f>
        <v>538.15</v>
      </c>
      <c r="S266">
        <f>ROUND((Source!CA112/100)*ROUND((Source!AF112*Source!AV112)*Source!I112, 2), 2)</f>
        <v>76.88</v>
      </c>
      <c r="T266">
        <f>Source!Y112</f>
        <v>76.88</v>
      </c>
      <c r="U266">
        <f>ROUND((175/100)*ROUND((Source!AE112*Source!AV112)*Source!I112, 2), 2)</f>
        <v>23.5</v>
      </c>
      <c r="V266">
        <f>ROUND((108/100)*ROUND(Source!CS112*Source!I112, 2), 2)</f>
        <v>14.5</v>
      </c>
    </row>
    <row r="267" spans="1:22" ht="14.25" x14ac:dyDescent="0.2">
      <c r="A267" s="15"/>
      <c r="B267" s="16"/>
      <c r="C267" s="16" t="s">
        <v>872</v>
      </c>
      <c r="D267" s="17"/>
      <c r="E267" s="8"/>
      <c r="F267" s="19">
        <f>Source!AO112</f>
        <v>8178.55</v>
      </c>
      <c r="G267" s="18" t="str">
        <f>Source!DG112</f>
        <v/>
      </c>
      <c r="H267" s="8">
        <f>Source!AV112</f>
        <v>1</v>
      </c>
      <c r="I267" s="8">
        <f>IF(Source!BA112&lt;&gt; 0, Source!BA112, 1)</f>
        <v>1</v>
      </c>
      <c r="J267" s="20">
        <f>Source!S112</f>
        <v>768.78</v>
      </c>
      <c r="K267" s="20"/>
    </row>
    <row r="268" spans="1:22" ht="14.25" x14ac:dyDescent="0.2">
      <c r="A268" s="15"/>
      <c r="B268" s="16"/>
      <c r="C268" s="16" t="s">
        <v>873</v>
      </c>
      <c r="D268" s="17"/>
      <c r="E268" s="8"/>
      <c r="F268" s="19">
        <f>Source!AM112</f>
        <v>1555.17</v>
      </c>
      <c r="G268" s="18" t="str">
        <f>Source!DE112</f>
        <v/>
      </c>
      <c r="H268" s="8">
        <f>Source!AV112</f>
        <v>1</v>
      </c>
      <c r="I268" s="8">
        <f>IF(Source!BB112&lt;&gt; 0, Source!BB112, 1)</f>
        <v>1</v>
      </c>
      <c r="J268" s="20">
        <f>Source!Q112</f>
        <v>146.19</v>
      </c>
      <c r="K268" s="20"/>
    </row>
    <row r="269" spans="1:22" ht="14.25" x14ac:dyDescent="0.2">
      <c r="A269" s="15"/>
      <c r="B269" s="16"/>
      <c r="C269" s="16" t="s">
        <v>874</v>
      </c>
      <c r="D269" s="17"/>
      <c r="E269" s="8"/>
      <c r="F269" s="19">
        <f>Source!AN112</f>
        <v>142.85</v>
      </c>
      <c r="G269" s="18" t="str">
        <f>Source!DF112</f>
        <v/>
      </c>
      <c r="H269" s="8">
        <f>Source!AV112</f>
        <v>1</v>
      </c>
      <c r="I269" s="8">
        <f>IF(Source!BS112&lt;&gt; 0, Source!BS112, 1)</f>
        <v>1</v>
      </c>
      <c r="J269" s="21">
        <f>Source!R112</f>
        <v>13.43</v>
      </c>
      <c r="K269" s="20"/>
    </row>
    <row r="270" spans="1:22" ht="14.25" x14ac:dyDescent="0.2">
      <c r="A270" s="15"/>
      <c r="B270" s="16"/>
      <c r="C270" s="16" t="s">
        <v>875</v>
      </c>
      <c r="D270" s="17"/>
      <c r="E270" s="8"/>
      <c r="F270" s="19">
        <f>Source!AL112</f>
        <v>56933.42</v>
      </c>
      <c r="G270" s="18" t="str">
        <f>Source!DD112</f>
        <v/>
      </c>
      <c r="H270" s="8">
        <f>Source!AW112</f>
        <v>1</v>
      </c>
      <c r="I270" s="8">
        <f>IF(Source!BC112&lt;&gt; 0, Source!BC112, 1)</f>
        <v>1</v>
      </c>
      <c r="J270" s="20">
        <f>Source!P112</f>
        <v>5351.74</v>
      </c>
      <c r="K270" s="20"/>
    </row>
    <row r="271" spans="1:22" ht="42.75" x14ac:dyDescent="0.2">
      <c r="A271" s="15" t="str">
        <f>Source!E113</f>
        <v>37,1</v>
      </c>
      <c r="B271" s="16" t="str">
        <f>Source!F113</f>
        <v>21.3-4-24</v>
      </c>
      <c r="C271" s="16" t="str">
        <f>Source!G113</f>
        <v>Арматурные заготовки (стержни, хомуты и т.п.), не собранные в каркасы или сетки, закладные и накладные детали, со сваркой</v>
      </c>
      <c r="D271" s="17" t="str">
        <f>Source!H113</f>
        <v>т</v>
      </c>
      <c r="E271" s="8">
        <f>Source!I113</f>
        <v>-9.4E-2</v>
      </c>
      <c r="F271" s="19">
        <f>Source!AK113</f>
        <v>53410.15</v>
      </c>
      <c r="G271" s="22" t="s">
        <v>3</v>
      </c>
      <c r="H271" s="8">
        <f>Source!AW113</f>
        <v>1</v>
      </c>
      <c r="I271" s="8">
        <f>IF(Source!BC113&lt;&gt; 0, Source!BC113, 1)</f>
        <v>1</v>
      </c>
      <c r="J271" s="20">
        <f>Source!O113</f>
        <v>-5020.55</v>
      </c>
      <c r="K271" s="20"/>
      <c r="Q271">
        <f>ROUND((Source!BZ113/100)*ROUND((Source!AF113*Source!AV113)*Source!I113, 2), 2)</f>
        <v>0</v>
      </c>
      <c r="R271">
        <f>Source!X113</f>
        <v>0</v>
      </c>
      <c r="S271">
        <f>ROUND((Source!CA113/100)*ROUND((Source!AF113*Source!AV113)*Source!I113, 2), 2)</f>
        <v>0</v>
      </c>
      <c r="T271">
        <f>Source!Y113</f>
        <v>0</v>
      </c>
      <c r="U271">
        <f>ROUND((175/100)*ROUND((Source!AE113*Source!AV113)*Source!I113, 2), 2)</f>
        <v>0</v>
      </c>
      <c r="V271">
        <f>ROUND((108/100)*ROUND(Source!CS113*Source!I113, 2), 2)</f>
        <v>0</v>
      </c>
    </row>
    <row r="272" spans="1:22" ht="14.25" x14ac:dyDescent="0.2">
      <c r="A272" s="15"/>
      <c r="B272" s="16"/>
      <c r="C272" s="16" t="s">
        <v>876</v>
      </c>
      <c r="D272" s="17" t="s">
        <v>877</v>
      </c>
      <c r="E272" s="8">
        <f>Source!AT112</f>
        <v>70</v>
      </c>
      <c r="F272" s="19"/>
      <c r="G272" s="18"/>
      <c r="H272" s="8"/>
      <c r="I272" s="8"/>
      <c r="J272" s="20">
        <f>SUM(R266:R271)</f>
        <v>538.15</v>
      </c>
      <c r="K272" s="20"/>
    </row>
    <row r="273" spans="1:22" ht="14.25" x14ac:dyDescent="0.2">
      <c r="A273" s="15"/>
      <c r="B273" s="16"/>
      <c r="C273" s="16" t="s">
        <v>878</v>
      </c>
      <c r="D273" s="17" t="s">
        <v>877</v>
      </c>
      <c r="E273" s="8">
        <f>Source!AU112</f>
        <v>10</v>
      </c>
      <c r="F273" s="19"/>
      <c r="G273" s="18"/>
      <c r="H273" s="8"/>
      <c r="I273" s="8"/>
      <c r="J273" s="20">
        <f>SUM(T266:T272)</f>
        <v>76.88</v>
      </c>
      <c r="K273" s="20"/>
    </row>
    <row r="274" spans="1:22" ht="14.25" x14ac:dyDescent="0.2">
      <c r="A274" s="15"/>
      <c r="B274" s="16"/>
      <c r="C274" s="16" t="s">
        <v>879</v>
      </c>
      <c r="D274" s="17" t="s">
        <v>877</v>
      </c>
      <c r="E274" s="8">
        <f>108</f>
        <v>108</v>
      </c>
      <c r="F274" s="19"/>
      <c r="G274" s="18"/>
      <c r="H274" s="8"/>
      <c r="I274" s="8"/>
      <c r="J274" s="20">
        <f>SUM(V266:V273)</f>
        <v>14.5</v>
      </c>
      <c r="K274" s="20"/>
    </row>
    <row r="275" spans="1:22" ht="14.25" x14ac:dyDescent="0.2">
      <c r="A275" s="15"/>
      <c r="B275" s="16"/>
      <c r="C275" s="16" t="s">
        <v>880</v>
      </c>
      <c r="D275" s="17" t="s">
        <v>881</v>
      </c>
      <c r="E275" s="8">
        <f>Source!AQ112</f>
        <v>36.11</v>
      </c>
      <c r="F275" s="19"/>
      <c r="G275" s="18" t="str">
        <f>Source!DI112</f>
        <v/>
      </c>
      <c r="H275" s="8">
        <f>Source!AV112</f>
        <v>1</v>
      </c>
      <c r="I275" s="8"/>
      <c r="J275" s="20"/>
      <c r="K275" s="20">
        <f>Source!U112</f>
        <v>3.3943400000000001</v>
      </c>
    </row>
    <row r="276" spans="1:22" ht="15" x14ac:dyDescent="0.25">
      <c r="A276" s="24"/>
      <c r="B276" s="24"/>
      <c r="C276" s="24"/>
      <c r="D276" s="24"/>
      <c r="E276" s="24"/>
      <c r="F276" s="24"/>
      <c r="G276" s="24"/>
      <c r="H276" s="24"/>
      <c r="I276" s="59">
        <f>J267+J268+J270+J272+J273+J274+SUM(J271:J271)</f>
        <v>1875.6899999999996</v>
      </c>
      <c r="J276" s="59"/>
      <c r="K276" s="25">
        <f>IF(Source!I112&lt;&gt;0, ROUND(I276/Source!I112, 2), 0)</f>
        <v>19954.150000000001</v>
      </c>
      <c r="P276" s="23">
        <f>I276</f>
        <v>1875.6899999999996</v>
      </c>
    </row>
    <row r="277" spans="1:22" ht="28.5" x14ac:dyDescent="0.2">
      <c r="A277" s="15" t="str">
        <f>Source!E114</f>
        <v>38</v>
      </c>
      <c r="B277" s="16" t="str">
        <f>Source!F114</f>
        <v>1.2-3103-3-1/1</v>
      </c>
      <c r="C277" s="16" t="str">
        <f>Source!G114</f>
        <v>Устройство фундаментов общего назначения бетонных под оборудование объемом до 5 м3</v>
      </c>
      <c r="D277" s="17" t="str">
        <f>Source!H114</f>
        <v>100 м3</v>
      </c>
      <c r="E277" s="8">
        <f>Source!I114</f>
        <v>1.2699999999999999E-2</v>
      </c>
      <c r="F277" s="19"/>
      <c r="G277" s="18"/>
      <c r="H277" s="8"/>
      <c r="I277" s="8"/>
      <c r="J277" s="20"/>
      <c r="K277" s="20"/>
      <c r="Q277">
        <f>ROUND((Source!BZ114/100)*ROUND((Source!AF114*Source!AV114)*Source!I114, 2), 2)</f>
        <v>699.15</v>
      </c>
      <c r="R277">
        <f>Source!X114</f>
        <v>699.15</v>
      </c>
      <c r="S277">
        <f>ROUND((Source!CA114/100)*ROUND((Source!AF114*Source!AV114)*Source!I114, 2), 2)</f>
        <v>99.88</v>
      </c>
      <c r="T277">
        <f>Source!Y114</f>
        <v>99.88</v>
      </c>
      <c r="U277">
        <f>ROUND((175/100)*ROUND((Source!AE114*Source!AV114)*Source!I114, 2), 2)</f>
        <v>3.27</v>
      </c>
      <c r="V277">
        <f>ROUND((108/100)*ROUND(Source!CS114*Source!I114, 2), 2)</f>
        <v>2.02</v>
      </c>
    </row>
    <row r="278" spans="1:22" ht="14.25" x14ac:dyDescent="0.2">
      <c r="A278" s="15"/>
      <c r="B278" s="16"/>
      <c r="C278" s="16" t="s">
        <v>872</v>
      </c>
      <c r="D278" s="17"/>
      <c r="E278" s="8"/>
      <c r="F278" s="19">
        <f>Source!AO114</f>
        <v>78644.570000000007</v>
      </c>
      <c r="G278" s="18" t="str">
        <f>Source!DG114</f>
        <v/>
      </c>
      <c r="H278" s="8">
        <f>Source!AV114</f>
        <v>1</v>
      </c>
      <c r="I278" s="8">
        <f>IF(Source!BA114&lt;&gt; 0, Source!BA114, 1)</f>
        <v>1</v>
      </c>
      <c r="J278" s="20">
        <f>Source!S114</f>
        <v>998.79</v>
      </c>
      <c r="K278" s="20"/>
    </row>
    <row r="279" spans="1:22" ht="14.25" x14ac:dyDescent="0.2">
      <c r="A279" s="15"/>
      <c r="B279" s="16"/>
      <c r="C279" s="16" t="s">
        <v>873</v>
      </c>
      <c r="D279" s="17"/>
      <c r="E279" s="8"/>
      <c r="F279" s="19">
        <f>Source!AM114</f>
        <v>435.13</v>
      </c>
      <c r="G279" s="18" t="str">
        <f>Source!DE114</f>
        <v/>
      </c>
      <c r="H279" s="8">
        <f>Source!AV114</f>
        <v>1</v>
      </c>
      <c r="I279" s="8">
        <f>IF(Source!BB114&lt;&gt; 0, Source!BB114, 1)</f>
        <v>1</v>
      </c>
      <c r="J279" s="20">
        <f>Source!Q114</f>
        <v>5.53</v>
      </c>
      <c r="K279" s="20"/>
    </row>
    <row r="280" spans="1:22" ht="14.25" x14ac:dyDescent="0.2">
      <c r="A280" s="15"/>
      <c r="B280" s="16"/>
      <c r="C280" s="16" t="s">
        <v>874</v>
      </c>
      <c r="D280" s="17"/>
      <c r="E280" s="8"/>
      <c r="F280" s="19">
        <f>Source!AN114</f>
        <v>147.43</v>
      </c>
      <c r="G280" s="18" t="str">
        <f>Source!DF114</f>
        <v/>
      </c>
      <c r="H280" s="8">
        <f>Source!AV114</f>
        <v>1</v>
      </c>
      <c r="I280" s="8">
        <f>IF(Source!BS114&lt;&gt; 0, Source!BS114, 1)</f>
        <v>1</v>
      </c>
      <c r="J280" s="21">
        <f>Source!R114</f>
        <v>1.87</v>
      </c>
      <c r="K280" s="20"/>
    </row>
    <row r="281" spans="1:22" ht="14.25" x14ac:dyDescent="0.2">
      <c r="A281" s="15"/>
      <c r="B281" s="16"/>
      <c r="C281" s="16" t="s">
        <v>875</v>
      </c>
      <c r="D281" s="17"/>
      <c r="E281" s="8"/>
      <c r="F281" s="19">
        <f>Source!AL114</f>
        <v>347832.49</v>
      </c>
      <c r="G281" s="18" t="str">
        <f>Source!DD114</f>
        <v/>
      </c>
      <c r="H281" s="8">
        <f>Source!AW114</f>
        <v>1</v>
      </c>
      <c r="I281" s="8">
        <f>IF(Source!BC114&lt;&gt; 0, Source!BC114, 1)</f>
        <v>1</v>
      </c>
      <c r="J281" s="20">
        <f>Source!P114</f>
        <v>4417.47</v>
      </c>
      <c r="K281" s="20"/>
    </row>
    <row r="282" spans="1:22" ht="14.25" x14ac:dyDescent="0.2">
      <c r="A282" s="15"/>
      <c r="B282" s="16"/>
      <c r="C282" s="16" t="s">
        <v>876</v>
      </c>
      <c r="D282" s="17" t="s">
        <v>877</v>
      </c>
      <c r="E282" s="8">
        <f>Source!AT114</f>
        <v>70</v>
      </c>
      <c r="F282" s="19"/>
      <c r="G282" s="18"/>
      <c r="H282" s="8"/>
      <c r="I282" s="8"/>
      <c r="J282" s="20">
        <f>SUM(R277:R281)</f>
        <v>699.15</v>
      </c>
      <c r="K282" s="20"/>
    </row>
    <row r="283" spans="1:22" ht="14.25" x14ac:dyDescent="0.2">
      <c r="A283" s="15"/>
      <c r="B283" s="16"/>
      <c r="C283" s="16" t="s">
        <v>878</v>
      </c>
      <c r="D283" s="17" t="s">
        <v>877</v>
      </c>
      <c r="E283" s="8">
        <f>Source!AU114</f>
        <v>10</v>
      </c>
      <c r="F283" s="19"/>
      <c r="G283" s="18"/>
      <c r="H283" s="8"/>
      <c r="I283" s="8"/>
      <c r="J283" s="20">
        <f>SUM(T277:T282)</f>
        <v>99.88</v>
      </c>
      <c r="K283" s="20"/>
    </row>
    <row r="284" spans="1:22" ht="14.25" x14ac:dyDescent="0.2">
      <c r="A284" s="15"/>
      <c r="B284" s="16"/>
      <c r="C284" s="16" t="s">
        <v>879</v>
      </c>
      <c r="D284" s="17" t="s">
        <v>877</v>
      </c>
      <c r="E284" s="8">
        <f>108</f>
        <v>108</v>
      </c>
      <c r="F284" s="19"/>
      <c r="G284" s="18"/>
      <c r="H284" s="8"/>
      <c r="I284" s="8"/>
      <c r="J284" s="20">
        <f>SUM(V277:V283)</f>
        <v>2.02</v>
      </c>
      <c r="K284" s="20"/>
    </row>
    <row r="285" spans="1:22" ht="14.25" x14ac:dyDescent="0.2">
      <c r="A285" s="15"/>
      <c r="B285" s="16"/>
      <c r="C285" s="16" t="s">
        <v>880</v>
      </c>
      <c r="D285" s="17" t="s">
        <v>881</v>
      </c>
      <c r="E285" s="8">
        <f>Source!AQ114</f>
        <v>453.1</v>
      </c>
      <c r="F285" s="19"/>
      <c r="G285" s="18" t="str">
        <f>Source!DI114</f>
        <v/>
      </c>
      <c r="H285" s="8">
        <f>Source!AV114</f>
        <v>1</v>
      </c>
      <c r="I285" s="8"/>
      <c r="J285" s="20"/>
      <c r="K285" s="20">
        <f>Source!U114</f>
        <v>5.7543699999999998</v>
      </c>
    </row>
    <row r="286" spans="1:22" ht="15" x14ac:dyDescent="0.25">
      <c r="A286" s="24"/>
      <c r="B286" s="24"/>
      <c r="C286" s="24"/>
      <c r="D286" s="24"/>
      <c r="E286" s="24"/>
      <c r="F286" s="24"/>
      <c r="G286" s="24"/>
      <c r="H286" s="24"/>
      <c r="I286" s="59">
        <f>J278+J279+J281+J282+J283+J284</f>
        <v>6222.84</v>
      </c>
      <c r="J286" s="59"/>
      <c r="K286" s="25">
        <f>IF(Source!I114&lt;&gt;0, ROUND(I286/Source!I114, 2), 0)</f>
        <v>489987.4</v>
      </c>
      <c r="P286" s="23">
        <f>I286</f>
        <v>6222.84</v>
      </c>
    </row>
    <row r="287" spans="1:22" ht="42.75" x14ac:dyDescent="0.2">
      <c r="A287" s="15" t="str">
        <f>Source!E115</f>
        <v>39</v>
      </c>
      <c r="B287" s="16" t="str">
        <f>Source!F115</f>
        <v>21.3-4-24</v>
      </c>
      <c r="C287" s="16" t="str">
        <f>Source!G115</f>
        <v>Арматурные заготовки (стержни, хомуты и т.п.), не собранные в каркасы или сетки, закладные и накладные детали, со сваркой</v>
      </c>
      <c r="D287" s="17" t="str">
        <f>Source!H115</f>
        <v>т</v>
      </c>
      <c r="E287" s="8">
        <f>Source!I115</f>
        <v>2.7854605590000001E-2</v>
      </c>
      <c r="F287" s="19">
        <f>Source!AL115</f>
        <v>53410.15</v>
      </c>
      <c r="G287" s="18" t="str">
        <f>Source!DD115</f>
        <v/>
      </c>
      <c r="H287" s="8">
        <f>Source!AW115</f>
        <v>1</v>
      </c>
      <c r="I287" s="8">
        <f>IF(Source!BC115&lt;&gt; 0, Source!BC115, 1)</f>
        <v>1</v>
      </c>
      <c r="J287" s="20">
        <f>Source!P115</f>
        <v>1487.72</v>
      </c>
      <c r="K287" s="20"/>
      <c r="Q287">
        <f>ROUND((Source!BZ115/100)*ROUND((Source!AF115*Source!AV115)*Source!I115, 2), 2)</f>
        <v>0</v>
      </c>
      <c r="R287">
        <f>Source!X115</f>
        <v>0</v>
      </c>
      <c r="S287">
        <f>ROUND((Source!CA115/100)*ROUND((Source!AF115*Source!AV115)*Source!I115, 2), 2)</f>
        <v>0</v>
      </c>
      <c r="T287">
        <f>Source!Y115</f>
        <v>0</v>
      </c>
      <c r="U287">
        <f>ROUND((175/100)*ROUND((Source!AE115*Source!AV115)*Source!I115, 2), 2)</f>
        <v>0</v>
      </c>
      <c r="V287">
        <f>ROUND((108/100)*ROUND(Source!CS115*Source!I115, 2), 2)</f>
        <v>0</v>
      </c>
    </row>
    <row r="288" spans="1:22" ht="15" x14ac:dyDescent="0.25">
      <c r="A288" s="24"/>
      <c r="B288" s="24"/>
      <c r="C288" s="24"/>
      <c r="D288" s="24"/>
      <c r="E288" s="24"/>
      <c r="F288" s="24"/>
      <c r="G288" s="24"/>
      <c r="H288" s="24"/>
      <c r="I288" s="59">
        <f>J287</f>
        <v>1487.72</v>
      </c>
      <c r="J288" s="59"/>
      <c r="K288" s="25">
        <f>IF(Source!I115&lt;&gt;0, ROUND(I288/Source!I115, 2), 0)</f>
        <v>53410.2</v>
      </c>
      <c r="P288" s="23">
        <f>I288</f>
        <v>1487.72</v>
      </c>
    </row>
    <row r="289" spans="1:22" ht="28.5" x14ac:dyDescent="0.2">
      <c r="A289" s="15" t="str">
        <f>Source!E116</f>
        <v>40</v>
      </c>
      <c r="B289" s="16" t="str">
        <f>Source!F116</f>
        <v>Цена поставщика</v>
      </c>
      <c r="C289" s="16" t="str">
        <f>Source!G116</f>
        <v>Качалка на пружине "Кит"  ЛГК-23.3                              Базисная стоимость: 56559,00/1,18=47 931,36</v>
      </c>
      <c r="D289" s="17" t="str">
        <f>Source!H116</f>
        <v>шт.</v>
      </c>
      <c r="E289" s="8">
        <f>Source!I116</f>
        <v>1</v>
      </c>
      <c r="F289" s="19">
        <f>Source!AL116</f>
        <v>47931.360000000001</v>
      </c>
      <c r="G289" s="18" t="str">
        <f>Source!DD116</f>
        <v/>
      </c>
      <c r="H289" s="8">
        <f>Source!AW116</f>
        <v>1</v>
      </c>
      <c r="I289" s="8">
        <f>IF(Source!BC116&lt;&gt; 0, Source!BC116, 1)</f>
        <v>1</v>
      </c>
      <c r="J289" s="20">
        <f>Source!P116</f>
        <v>47931.360000000001</v>
      </c>
      <c r="K289" s="20"/>
      <c r="Q289">
        <f>ROUND((Source!BZ116/100)*ROUND((Source!AF116*Source!AV116)*Source!I116, 2), 2)</f>
        <v>0</v>
      </c>
      <c r="R289">
        <f>Source!X116</f>
        <v>0</v>
      </c>
      <c r="S289">
        <f>ROUND((Source!CA116/100)*ROUND((Source!AF116*Source!AV116)*Source!I116, 2), 2)</f>
        <v>0</v>
      </c>
      <c r="T289">
        <f>Source!Y116</f>
        <v>0</v>
      </c>
      <c r="U289">
        <f>ROUND((175/100)*ROUND((Source!AE116*Source!AV116)*Source!I116, 2), 2)</f>
        <v>0</v>
      </c>
      <c r="V289">
        <f>ROUND((108/100)*ROUND(Source!CS116*Source!I116, 2), 2)</f>
        <v>0</v>
      </c>
    </row>
    <row r="290" spans="1:22" ht="15" x14ac:dyDescent="0.25">
      <c r="A290" s="24"/>
      <c r="B290" s="24"/>
      <c r="C290" s="24"/>
      <c r="D290" s="24"/>
      <c r="E290" s="24"/>
      <c r="F290" s="24"/>
      <c r="G290" s="24"/>
      <c r="H290" s="24"/>
      <c r="I290" s="59">
        <f>J289</f>
        <v>47931.360000000001</v>
      </c>
      <c r="J290" s="59"/>
      <c r="K290" s="25">
        <f>IF(Source!I116&lt;&gt;0, ROUND(I290/Source!I116, 2), 0)</f>
        <v>47931.360000000001</v>
      </c>
      <c r="P290" s="23">
        <f>I290</f>
        <v>47931.360000000001</v>
      </c>
    </row>
    <row r="291" spans="1:22" ht="14.25" x14ac:dyDescent="0.2">
      <c r="A291" s="15" t="str">
        <f>Source!E117</f>
        <v>41</v>
      </c>
      <c r="B291" s="16" t="str">
        <f>Source!F117</f>
        <v>1.50-3203-10-4/1</v>
      </c>
      <c r="C291" s="16" t="str">
        <f>Source!G117</f>
        <v>Установка монтажных изделий массой свыше 20 кг</v>
      </c>
      <c r="D291" s="17" t="str">
        <f>Source!H117</f>
        <v>т</v>
      </c>
      <c r="E291" s="8">
        <f>Source!I117</f>
        <v>0.26989999999999997</v>
      </c>
      <c r="F291" s="19"/>
      <c r="G291" s="18"/>
      <c r="H291" s="8"/>
      <c r="I291" s="8"/>
      <c r="J291" s="20"/>
      <c r="K291" s="20"/>
      <c r="Q291">
        <f>ROUND((Source!BZ117/100)*ROUND((Source!AF117*Source!AV117)*Source!I117, 2), 2)</f>
        <v>1545.17</v>
      </c>
      <c r="R291">
        <f>Source!X117</f>
        <v>1545.17</v>
      </c>
      <c r="S291">
        <f>ROUND((Source!CA117/100)*ROUND((Source!AF117*Source!AV117)*Source!I117, 2), 2)</f>
        <v>220.74</v>
      </c>
      <c r="T291">
        <f>Source!Y117</f>
        <v>220.74</v>
      </c>
      <c r="U291">
        <f>ROUND((175/100)*ROUND((Source!AE117*Source!AV117)*Source!I117, 2), 2)</f>
        <v>67.48</v>
      </c>
      <c r="V291">
        <f>ROUND((108/100)*ROUND(Source!CS117*Source!I117, 2), 2)</f>
        <v>41.64</v>
      </c>
    </row>
    <row r="292" spans="1:22" ht="14.25" x14ac:dyDescent="0.2">
      <c r="A292" s="15"/>
      <c r="B292" s="16"/>
      <c r="C292" s="16" t="s">
        <v>872</v>
      </c>
      <c r="D292" s="17"/>
      <c r="E292" s="8"/>
      <c r="F292" s="19">
        <f>Source!AO117</f>
        <v>8178.55</v>
      </c>
      <c r="G292" s="18" t="str">
        <f>Source!DG117</f>
        <v/>
      </c>
      <c r="H292" s="8">
        <f>Source!AV117</f>
        <v>1</v>
      </c>
      <c r="I292" s="8">
        <f>IF(Source!BA117&lt;&gt; 0, Source!BA117, 1)</f>
        <v>1</v>
      </c>
      <c r="J292" s="20">
        <f>Source!S117</f>
        <v>2207.39</v>
      </c>
      <c r="K292" s="20"/>
    </row>
    <row r="293" spans="1:22" ht="14.25" x14ac:dyDescent="0.2">
      <c r="A293" s="15"/>
      <c r="B293" s="16"/>
      <c r="C293" s="16" t="s">
        <v>873</v>
      </c>
      <c r="D293" s="17"/>
      <c r="E293" s="8"/>
      <c r="F293" s="19">
        <f>Source!AM117</f>
        <v>1555.17</v>
      </c>
      <c r="G293" s="18" t="str">
        <f>Source!DE117</f>
        <v/>
      </c>
      <c r="H293" s="8">
        <f>Source!AV117</f>
        <v>1</v>
      </c>
      <c r="I293" s="8">
        <f>IF(Source!BB117&lt;&gt; 0, Source!BB117, 1)</f>
        <v>1</v>
      </c>
      <c r="J293" s="20">
        <f>Source!Q117</f>
        <v>419.74</v>
      </c>
      <c r="K293" s="20"/>
    </row>
    <row r="294" spans="1:22" ht="14.25" x14ac:dyDescent="0.2">
      <c r="A294" s="15"/>
      <c r="B294" s="16"/>
      <c r="C294" s="16" t="s">
        <v>874</v>
      </c>
      <c r="D294" s="17"/>
      <c r="E294" s="8"/>
      <c r="F294" s="19">
        <f>Source!AN117</f>
        <v>142.85</v>
      </c>
      <c r="G294" s="18" t="str">
        <f>Source!DF117</f>
        <v/>
      </c>
      <c r="H294" s="8">
        <f>Source!AV117</f>
        <v>1</v>
      </c>
      <c r="I294" s="8">
        <f>IF(Source!BS117&lt;&gt; 0, Source!BS117, 1)</f>
        <v>1</v>
      </c>
      <c r="J294" s="21">
        <f>Source!R117</f>
        <v>38.56</v>
      </c>
      <c r="K294" s="20"/>
    </row>
    <row r="295" spans="1:22" ht="14.25" x14ac:dyDescent="0.2">
      <c r="A295" s="15"/>
      <c r="B295" s="16"/>
      <c r="C295" s="16" t="s">
        <v>875</v>
      </c>
      <c r="D295" s="17"/>
      <c r="E295" s="8"/>
      <c r="F295" s="19">
        <f>Source!AL117</f>
        <v>56933.42</v>
      </c>
      <c r="G295" s="18" t="str">
        <f>Source!DD117</f>
        <v/>
      </c>
      <c r="H295" s="8">
        <f>Source!AW117</f>
        <v>1</v>
      </c>
      <c r="I295" s="8">
        <f>IF(Source!BC117&lt;&gt; 0, Source!BC117, 1)</f>
        <v>1</v>
      </c>
      <c r="J295" s="20">
        <f>Source!P117</f>
        <v>15366.33</v>
      </c>
      <c r="K295" s="20"/>
    </row>
    <row r="296" spans="1:22" ht="42.75" x14ac:dyDescent="0.2">
      <c r="A296" s="15" t="str">
        <f>Source!E118</f>
        <v>41,1</v>
      </c>
      <c r="B296" s="16" t="str">
        <f>Source!F118</f>
        <v>21.3-4-24</v>
      </c>
      <c r="C296" s="16" t="str">
        <f>Source!G118</f>
        <v>Арматурные заготовки (стержни, хомуты и т.п.), не собранные в каркасы или сетки, закладные и накладные детали, со сваркой</v>
      </c>
      <c r="D296" s="17" t="str">
        <f>Source!H118</f>
        <v>т</v>
      </c>
      <c r="E296" s="8">
        <f>Source!I118</f>
        <v>-0.26989999999999997</v>
      </c>
      <c r="F296" s="19">
        <f>Source!AK118</f>
        <v>53410.15</v>
      </c>
      <c r="G296" s="22" t="s">
        <v>3</v>
      </c>
      <c r="H296" s="8">
        <f>Source!AW118</f>
        <v>1</v>
      </c>
      <c r="I296" s="8">
        <f>IF(Source!BC118&lt;&gt; 0, Source!BC118, 1)</f>
        <v>1</v>
      </c>
      <c r="J296" s="20">
        <f>Source!O118</f>
        <v>-14415.4</v>
      </c>
      <c r="K296" s="20"/>
      <c r="Q296">
        <f>ROUND((Source!BZ118/100)*ROUND((Source!AF118*Source!AV118)*Source!I118, 2), 2)</f>
        <v>0</v>
      </c>
      <c r="R296">
        <f>Source!X118</f>
        <v>0</v>
      </c>
      <c r="S296">
        <f>ROUND((Source!CA118/100)*ROUND((Source!AF118*Source!AV118)*Source!I118, 2), 2)</f>
        <v>0</v>
      </c>
      <c r="T296">
        <f>Source!Y118</f>
        <v>0</v>
      </c>
      <c r="U296">
        <f>ROUND((175/100)*ROUND((Source!AE118*Source!AV118)*Source!I118, 2), 2)</f>
        <v>0</v>
      </c>
      <c r="V296">
        <f>ROUND((108/100)*ROUND(Source!CS118*Source!I118, 2), 2)</f>
        <v>0</v>
      </c>
    </row>
    <row r="297" spans="1:22" ht="14.25" x14ac:dyDescent="0.2">
      <c r="A297" s="15"/>
      <c r="B297" s="16"/>
      <c r="C297" s="16" t="s">
        <v>876</v>
      </c>
      <c r="D297" s="17" t="s">
        <v>877</v>
      </c>
      <c r="E297" s="8">
        <f>Source!AT117</f>
        <v>70</v>
      </c>
      <c r="F297" s="19"/>
      <c r="G297" s="18"/>
      <c r="H297" s="8"/>
      <c r="I297" s="8"/>
      <c r="J297" s="20">
        <f>SUM(R291:R296)</f>
        <v>1545.17</v>
      </c>
      <c r="K297" s="20"/>
    </row>
    <row r="298" spans="1:22" ht="14.25" x14ac:dyDescent="0.2">
      <c r="A298" s="15"/>
      <c r="B298" s="16"/>
      <c r="C298" s="16" t="s">
        <v>878</v>
      </c>
      <c r="D298" s="17" t="s">
        <v>877</v>
      </c>
      <c r="E298" s="8">
        <f>Source!AU117</f>
        <v>10</v>
      </c>
      <c r="F298" s="19"/>
      <c r="G298" s="18"/>
      <c r="H298" s="8"/>
      <c r="I298" s="8"/>
      <c r="J298" s="20">
        <f>SUM(T291:T297)</f>
        <v>220.74</v>
      </c>
      <c r="K298" s="20"/>
    </row>
    <row r="299" spans="1:22" ht="14.25" x14ac:dyDescent="0.2">
      <c r="A299" s="15"/>
      <c r="B299" s="16"/>
      <c r="C299" s="16" t="s">
        <v>879</v>
      </c>
      <c r="D299" s="17" t="s">
        <v>877</v>
      </c>
      <c r="E299" s="8">
        <f>108</f>
        <v>108</v>
      </c>
      <c r="F299" s="19"/>
      <c r="G299" s="18"/>
      <c r="H299" s="8"/>
      <c r="I299" s="8"/>
      <c r="J299" s="20">
        <f>SUM(V291:V298)</f>
        <v>41.64</v>
      </c>
      <c r="K299" s="20"/>
    </row>
    <row r="300" spans="1:22" ht="14.25" x14ac:dyDescent="0.2">
      <c r="A300" s="15"/>
      <c r="B300" s="16"/>
      <c r="C300" s="16" t="s">
        <v>880</v>
      </c>
      <c r="D300" s="17" t="s">
        <v>881</v>
      </c>
      <c r="E300" s="8">
        <f>Source!AQ117</f>
        <v>36.11</v>
      </c>
      <c r="F300" s="19"/>
      <c r="G300" s="18" t="str">
        <f>Source!DI117</f>
        <v/>
      </c>
      <c r="H300" s="8">
        <f>Source!AV117</f>
        <v>1</v>
      </c>
      <c r="I300" s="8"/>
      <c r="J300" s="20"/>
      <c r="K300" s="20">
        <f>Source!U117</f>
        <v>9.7460889999999996</v>
      </c>
    </row>
    <row r="301" spans="1:22" ht="15" x14ac:dyDescent="0.25">
      <c r="A301" s="24"/>
      <c r="B301" s="24"/>
      <c r="C301" s="24"/>
      <c r="D301" s="24"/>
      <c r="E301" s="24"/>
      <c r="F301" s="24"/>
      <c r="G301" s="24"/>
      <c r="H301" s="24"/>
      <c r="I301" s="59">
        <f>J292+J293+J295+J297+J298+J299+SUM(J296:J296)</f>
        <v>5385.6099999999988</v>
      </c>
      <c r="J301" s="59"/>
      <c r="K301" s="25">
        <f>IF(Source!I117&lt;&gt;0, ROUND(I301/Source!I117, 2), 0)</f>
        <v>19954.09</v>
      </c>
      <c r="P301" s="23">
        <f>I301</f>
        <v>5385.6099999999988</v>
      </c>
    </row>
    <row r="302" spans="1:22" ht="28.5" x14ac:dyDescent="0.2">
      <c r="A302" s="15" t="str">
        <f>Source!E119</f>
        <v>42</v>
      </c>
      <c r="B302" s="16" t="str">
        <f>Source!F119</f>
        <v>1.2-3103-3-1/1</v>
      </c>
      <c r="C302" s="16" t="str">
        <f>Source!G119</f>
        <v>Устройство фундаментов общего назначения бетонных под оборудование объемом до 5 м3</v>
      </c>
      <c r="D302" s="17" t="str">
        <f>Source!H119</f>
        <v>100 м3</v>
      </c>
      <c r="E302" s="8">
        <f>Source!I119</f>
        <v>3.6740000000000002E-2</v>
      </c>
      <c r="F302" s="19"/>
      <c r="G302" s="18"/>
      <c r="H302" s="8"/>
      <c r="I302" s="8"/>
      <c r="J302" s="20"/>
      <c r="K302" s="20"/>
      <c r="Q302">
        <f>ROUND((Source!BZ119/100)*ROUND((Source!AF119*Source!AV119)*Source!I119, 2), 2)</f>
        <v>2022.58</v>
      </c>
      <c r="R302">
        <f>Source!X119</f>
        <v>2022.58</v>
      </c>
      <c r="S302">
        <f>ROUND((Source!CA119/100)*ROUND((Source!AF119*Source!AV119)*Source!I119, 2), 2)</f>
        <v>288.94</v>
      </c>
      <c r="T302">
        <f>Source!Y119</f>
        <v>288.94</v>
      </c>
      <c r="U302">
        <f>ROUND((175/100)*ROUND((Source!AE119*Source!AV119)*Source!I119, 2), 2)</f>
        <v>9.49</v>
      </c>
      <c r="V302">
        <f>ROUND((108/100)*ROUND(Source!CS119*Source!I119, 2), 2)</f>
        <v>5.85</v>
      </c>
    </row>
    <row r="303" spans="1:22" ht="14.25" x14ac:dyDescent="0.2">
      <c r="A303" s="15"/>
      <c r="B303" s="16"/>
      <c r="C303" s="16" t="s">
        <v>872</v>
      </c>
      <c r="D303" s="17"/>
      <c r="E303" s="8"/>
      <c r="F303" s="19">
        <f>Source!AO119</f>
        <v>78644.570000000007</v>
      </c>
      <c r="G303" s="18" t="str">
        <f>Source!DG119</f>
        <v/>
      </c>
      <c r="H303" s="8">
        <f>Source!AV119</f>
        <v>1</v>
      </c>
      <c r="I303" s="8">
        <f>IF(Source!BA119&lt;&gt; 0, Source!BA119, 1)</f>
        <v>1</v>
      </c>
      <c r="J303" s="20">
        <f>Source!S119</f>
        <v>2889.4</v>
      </c>
      <c r="K303" s="20"/>
    </row>
    <row r="304" spans="1:22" ht="14.25" x14ac:dyDescent="0.2">
      <c r="A304" s="15"/>
      <c r="B304" s="16"/>
      <c r="C304" s="16" t="s">
        <v>873</v>
      </c>
      <c r="D304" s="17"/>
      <c r="E304" s="8"/>
      <c r="F304" s="19">
        <f>Source!AM119</f>
        <v>435.13</v>
      </c>
      <c r="G304" s="18" t="str">
        <f>Source!DE119</f>
        <v/>
      </c>
      <c r="H304" s="8">
        <f>Source!AV119</f>
        <v>1</v>
      </c>
      <c r="I304" s="8">
        <f>IF(Source!BB119&lt;&gt; 0, Source!BB119, 1)</f>
        <v>1</v>
      </c>
      <c r="J304" s="20">
        <f>Source!Q119</f>
        <v>15.99</v>
      </c>
      <c r="K304" s="20"/>
    </row>
    <row r="305" spans="1:22" ht="14.25" x14ac:dyDescent="0.2">
      <c r="A305" s="15"/>
      <c r="B305" s="16"/>
      <c r="C305" s="16" t="s">
        <v>874</v>
      </c>
      <c r="D305" s="17"/>
      <c r="E305" s="8"/>
      <c r="F305" s="19">
        <f>Source!AN119</f>
        <v>147.43</v>
      </c>
      <c r="G305" s="18" t="str">
        <f>Source!DF119</f>
        <v/>
      </c>
      <c r="H305" s="8">
        <f>Source!AV119</f>
        <v>1</v>
      </c>
      <c r="I305" s="8">
        <f>IF(Source!BS119&lt;&gt; 0, Source!BS119, 1)</f>
        <v>1</v>
      </c>
      <c r="J305" s="21">
        <f>Source!R119</f>
        <v>5.42</v>
      </c>
      <c r="K305" s="20"/>
    </row>
    <row r="306" spans="1:22" ht="14.25" x14ac:dyDescent="0.2">
      <c r="A306" s="15"/>
      <c r="B306" s="16"/>
      <c r="C306" s="16" t="s">
        <v>875</v>
      </c>
      <c r="D306" s="17"/>
      <c r="E306" s="8"/>
      <c r="F306" s="19">
        <f>Source!AL119</f>
        <v>347832.49</v>
      </c>
      <c r="G306" s="18" t="str">
        <f>Source!DD119</f>
        <v/>
      </c>
      <c r="H306" s="8">
        <f>Source!AW119</f>
        <v>1</v>
      </c>
      <c r="I306" s="8">
        <f>IF(Source!BC119&lt;&gt; 0, Source!BC119, 1)</f>
        <v>1</v>
      </c>
      <c r="J306" s="20">
        <f>Source!P119</f>
        <v>12779.37</v>
      </c>
      <c r="K306" s="20"/>
    </row>
    <row r="307" spans="1:22" ht="14.25" x14ac:dyDescent="0.2">
      <c r="A307" s="15"/>
      <c r="B307" s="16"/>
      <c r="C307" s="16" t="s">
        <v>876</v>
      </c>
      <c r="D307" s="17" t="s">
        <v>877</v>
      </c>
      <c r="E307" s="8">
        <f>Source!AT119</f>
        <v>70</v>
      </c>
      <c r="F307" s="19"/>
      <c r="G307" s="18"/>
      <c r="H307" s="8"/>
      <c r="I307" s="8"/>
      <c r="J307" s="20">
        <f>SUM(R302:R306)</f>
        <v>2022.58</v>
      </c>
      <c r="K307" s="20"/>
    </row>
    <row r="308" spans="1:22" ht="14.25" x14ac:dyDescent="0.2">
      <c r="A308" s="15"/>
      <c r="B308" s="16"/>
      <c r="C308" s="16" t="s">
        <v>878</v>
      </c>
      <c r="D308" s="17" t="s">
        <v>877</v>
      </c>
      <c r="E308" s="8">
        <f>Source!AU119</f>
        <v>10</v>
      </c>
      <c r="F308" s="19"/>
      <c r="G308" s="18"/>
      <c r="H308" s="8"/>
      <c r="I308" s="8"/>
      <c r="J308" s="20">
        <f>SUM(T302:T307)</f>
        <v>288.94</v>
      </c>
      <c r="K308" s="20"/>
    </row>
    <row r="309" spans="1:22" ht="14.25" x14ac:dyDescent="0.2">
      <c r="A309" s="15"/>
      <c r="B309" s="16"/>
      <c r="C309" s="16" t="s">
        <v>879</v>
      </c>
      <c r="D309" s="17" t="s">
        <v>877</v>
      </c>
      <c r="E309" s="8">
        <f>108</f>
        <v>108</v>
      </c>
      <c r="F309" s="19"/>
      <c r="G309" s="18"/>
      <c r="H309" s="8"/>
      <c r="I309" s="8"/>
      <c r="J309" s="20">
        <f>SUM(V302:V308)</f>
        <v>5.85</v>
      </c>
      <c r="K309" s="20"/>
    </row>
    <row r="310" spans="1:22" ht="14.25" x14ac:dyDescent="0.2">
      <c r="A310" s="15"/>
      <c r="B310" s="16"/>
      <c r="C310" s="16" t="s">
        <v>880</v>
      </c>
      <c r="D310" s="17" t="s">
        <v>881</v>
      </c>
      <c r="E310" s="8">
        <f>Source!AQ119</f>
        <v>453.1</v>
      </c>
      <c r="F310" s="19"/>
      <c r="G310" s="18" t="str">
        <f>Source!DI119</f>
        <v/>
      </c>
      <c r="H310" s="8">
        <f>Source!AV119</f>
        <v>1</v>
      </c>
      <c r="I310" s="8"/>
      <c r="J310" s="20"/>
      <c r="K310" s="20">
        <f>Source!U119</f>
        <v>16.646894000000003</v>
      </c>
    </row>
    <row r="311" spans="1:22" ht="15" x14ac:dyDescent="0.25">
      <c r="A311" s="24"/>
      <c r="B311" s="24"/>
      <c r="C311" s="24"/>
      <c r="D311" s="24"/>
      <c r="E311" s="24"/>
      <c r="F311" s="24"/>
      <c r="G311" s="24"/>
      <c r="H311" s="24"/>
      <c r="I311" s="59">
        <f>J303+J304+J306+J307+J308+J309</f>
        <v>18002.129999999997</v>
      </c>
      <c r="J311" s="59"/>
      <c r="K311" s="25">
        <f>IF(Source!I119&lt;&gt;0, ROUND(I311/Source!I119, 2), 0)</f>
        <v>489987.21</v>
      </c>
      <c r="P311" s="23">
        <f>I311</f>
        <v>18002.129999999997</v>
      </c>
    </row>
    <row r="312" spans="1:22" ht="42.75" x14ac:dyDescent="0.2">
      <c r="A312" s="15" t="str">
        <f>Source!E120</f>
        <v>43</v>
      </c>
      <c r="B312" s="16" t="str">
        <f>Source!F120</f>
        <v>21.3-4-24</v>
      </c>
      <c r="C312" s="16" t="str">
        <f>Source!G120</f>
        <v>Арматурные заготовки (стержни, хомуты и т.п.), не собранные в каркасы или сетки, закладные и накладные детали, со сваркой</v>
      </c>
      <c r="D312" s="17" t="str">
        <f>Source!H120</f>
        <v>т</v>
      </c>
      <c r="E312" s="8">
        <f>Source!I120</f>
        <v>8.066081839E-2</v>
      </c>
      <c r="F312" s="19">
        <f>Source!AL120</f>
        <v>53410.15</v>
      </c>
      <c r="G312" s="18" t="str">
        <f>Source!DD120</f>
        <v/>
      </c>
      <c r="H312" s="8">
        <f>Source!AW120</f>
        <v>1</v>
      </c>
      <c r="I312" s="8">
        <f>IF(Source!BC120&lt;&gt; 0, Source!BC120, 1)</f>
        <v>1</v>
      </c>
      <c r="J312" s="20">
        <f>Source!P120</f>
        <v>4308.1099999999997</v>
      </c>
      <c r="K312" s="20"/>
      <c r="Q312">
        <f>ROUND((Source!BZ120/100)*ROUND((Source!AF120*Source!AV120)*Source!I120, 2), 2)</f>
        <v>0</v>
      </c>
      <c r="R312">
        <f>Source!X120</f>
        <v>0</v>
      </c>
      <c r="S312">
        <f>ROUND((Source!CA120/100)*ROUND((Source!AF120*Source!AV120)*Source!I120, 2), 2)</f>
        <v>0</v>
      </c>
      <c r="T312">
        <f>Source!Y120</f>
        <v>0</v>
      </c>
      <c r="U312">
        <f>ROUND((175/100)*ROUND((Source!AE120*Source!AV120)*Source!I120, 2), 2)</f>
        <v>0</v>
      </c>
      <c r="V312">
        <f>ROUND((108/100)*ROUND(Source!CS120*Source!I120, 2), 2)</f>
        <v>0</v>
      </c>
    </row>
    <row r="313" spans="1:22" ht="15" x14ac:dyDescent="0.25">
      <c r="A313" s="24"/>
      <c r="B313" s="24"/>
      <c r="C313" s="24"/>
      <c r="D313" s="24"/>
      <c r="E313" s="24"/>
      <c r="F313" s="24"/>
      <c r="G313" s="24"/>
      <c r="H313" s="24"/>
      <c r="I313" s="59">
        <f>J312</f>
        <v>4308.1099999999997</v>
      </c>
      <c r="J313" s="59"/>
      <c r="K313" s="25">
        <f>IF(Source!I120&lt;&gt;0, ROUND(I313/Source!I120, 2), 0)</f>
        <v>53410.19</v>
      </c>
      <c r="P313" s="23">
        <f>I313</f>
        <v>4308.1099999999997</v>
      </c>
    </row>
    <row r="314" spans="1:22" ht="28.5" x14ac:dyDescent="0.2">
      <c r="A314" s="15" t="str">
        <f>Source!E121</f>
        <v>44</v>
      </c>
      <c r="B314" s="16" t="str">
        <f>Source!F121</f>
        <v>Цена поставщика</v>
      </c>
      <c r="C314" s="16" t="str">
        <f>Source!G121</f>
        <v>Качели "Гнездо"  ЛГК-36, ЛКГ-36.1                             Базисная стоимость: 163405,00/1,18=138478,81</v>
      </c>
      <c r="D314" s="17" t="str">
        <f>Source!H121</f>
        <v>шт.</v>
      </c>
      <c r="E314" s="8">
        <f>Source!I121</f>
        <v>1</v>
      </c>
      <c r="F314" s="19">
        <f>Source!AL121</f>
        <v>138478.81</v>
      </c>
      <c r="G314" s="18" t="str">
        <f>Source!DD121</f>
        <v/>
      </c>
      <c r="H314" s="8">
        <f>Source!AW121</f>
        <v>1</v>
      </c>
      <c r="I314" s="8">
        <f>IF(Source!BC121&lt;&gt; 0, Source!BC121, 1)</f>
        <v>1</v>
      </c>
      <c r="J314" s="20">
        <f>Source!P121</f>
        <v>138478.81</v>
      </c>
      <c r="K314" s="20"/>
      <c r="Q314">
        <f>ROUND((Source!BZ121/100)*ROUND((Source!AF121*Source!AV121)*Source!I121, 2), 2)</f>
        <v>0</v>
      </c>
      <c r="R314">
        <f>Source!X121</f>
        <v>0</v>
      </c>
      <c r="S314">
        <f>ROUND((Source!CA121/100)*ROUND((Source!AF121*Source!AV121)*Source!I121, 2), 2)</f>
        <v>0</v>
      </c>
      <c r="T314">
        <f>Source!Y121</f>
        <v>0</v>
      </c>
      <c r="U314">
        <f>ROUND((175/100)*ROUND((Source!AE121*Source!AV121)*Source!I121, 2), 2)</f>
        <v>0</v>
      </c>
      <c r="V314">
        <f>ROUND((108/100)*ROUND(Source!CS121*Source!I121, 2), 2)</f>
        <v>0</v>
      </c>
    </row>
    <row r="315" spans="1:22" ht="15" x14ac:dyDescent="0.25">
      <c r="A315" s="24"/>
      <c r="B315" s="24"/>
      <c r="C315" s="24"/>
      <c r="D315" s="24"/>
      <c r="E315" s="24"/>
      <c r="F315" s="24"/>
      <c r="G315" s="24"/>
      <c r="H315" s="24"/>
      <c r="I315" s="59">
        <f>J314</f>
        <v>138478.81</v>
      </c>
      <c r="J315" s="59"/>
      <c r="K315" s="25">
        <f>IF(Source!I121&lt;&gt;0, ROUND(I315/Source!I121, 2), 0)</f>
        <v>138478.81</v>
      </c>
      <c r="P315" s="23">
        <f>I315</f>
        <v>138478.81</v>
      </c>
    </row>
    <row r="316" spans="1:22" ht="14.25" x14ac:dyDescent="0.2">
      <c r="A316" s="15" t="str">
        <f>Source!E122</f>
        <v>45</v>
      </c>
      <c r="B316" s="16" t="str">
        <f>Source!F122</f>
        <v>1.50-3203-10-4/1</v>
      </c>
      <c r="C316" s="16" t="str">
        <f>Source!G122</f>
        <v>Установка монтажных изделий массой свыше 20 кг</v>
      </c>
      <c r="D316" s="17" t="str">
        <f>Source!H122</f>
        <v>т</v>
      </c>
      <c r="E316" s="8">
        <f>Source!I122</f>
        <v>0.189</v>
      </c>
      <c r="F316" s="19"/>
      <c r="G316" s="18"/>
      <c r="H316" s="8"/>
      <c r="I316" s="8"/>
      <c r="J316" s="20"/>
      <c r="K316" s="20"/>
      <c r="Q316">
        <f>ROUND((Source!BZ122/100)*ROUND((Source!AF122*Source!AV122)*Source!I122, 2), 2)</f>
        <v>1082.03</v>
      </c>
      <c r="R316">
        <f>Source!X122</f>
        <v>1082.03</v>
      </c>
      <c r="S316">
        <f>ROUND((Source!CA122/100)*ROUND((Source!AF122*Source!AV122)*Source!I122, 2), 2)</f>
        <v>154.58000000000001</v>
      </c>
      <c r="T316">
        <f>Source!Y122</f>
        <v>154.58000000000001</v>
      </c>
      <c r="U316">
        <f>ROUND((175/100)*ROUND((Source!AE122*Source!AV122)*Source!I122, 2), 2)</f>
        <v>47.25</v>
      </c>
      <c r="V316">
        <f>ROUND((108/100)*ROUND(Source!CS122*Source!I122, 2), 2)</f>
        <v>29.16</v>
      </c>
    </row>
    <row r="317" spans="1:22" ht="14.25" x14ac:dyDescent="0.2">
      <c r="A317" s="15"/>
      <c r="B317" s="16"/>
      <c r="C317" s="16" t="s">
        <v>872</v>
      </c>
      <c r="D317" s="17"/>
      <c r="E317" s="8"/>
      <c r="F317" s="19">
        <f>Source!AO122</f>
        <v>8178.55</v>
      </c>
      <c r="G317" s="18" t="str">
        <f>Source!DG122</f>
        <v/>
      </c>
      <c r="H317" s="8">
        <f>Source!AV122</f>
        <v>1</v>
      </c>
      <c r="I317" s="8">
        <f>IF(Source!BA122&lt;&gt; 0, Source!BA122, 1)</f>
        <v>1</v>
      </c>
      <c r="J317" s="20">
        <f>Source!S122</f>
        <v>1545.75</v>
      </c>
      <c r="K317" s="20"/>
    </row>
    <row r="318" spans="1:22" ht="14.25" x14ac:dyDescent="0.2">
      <c r="A318" s="15"/>
      <c r="B318" s="16"/>
      <c r="C318" s="16" t="s">
        <v>873</v>
      </c>
      <c r="D318" s="17"/>
      <c r="E318" s="8"/>
      <c r="F318" s="19">
        <f>Source!AM122</f>
        <v>1555.17</v>
      </c>
      <c r="G318" s="18" t="str">
        <f>Source!DE122</f>
        <v/>
      </c>
      <c r="H318" s="8">
        <f>Source!AV122</f>
        <v>1</v>
      </c>
      <c r="I318" s="8">
        <f>IF(Source!BB122&lt;&gt; 0, Source!BB122, 1)</f>
        <v>1</v>
      </c>
      <c r="J318" s="20">
        <f>Source!Q122</f>
        <v>293.93</v>
      </c>
      <c r="K318" s="20"/>
    </row>
    <row r="319" spans="1:22" ht="14.25" x14ac:dyDescent="0.2">
      <c r="A319" s="15"/>
      <c r="B319" s="16"/>
      <c r="C319" s="16" t="s">
        <v>874</v>
      </c>
      <c r="D319" s="17"/>
      <c r="E319" s="8"/>
      <c r="F319" s="19">
        <f>Source!AN122</f>
        <v>142.85</v>
      </c>
      <c r="G319" s="18" t="str">
        <f>Source!DF122</f>
        <v/>
      </c>
      <c r="H319" s="8">
        <f>Source!AV122</f>
        <v>1</v>
      </c>
      <c r="I319" s="8">
        <f>IF(Source!BS122&lt;&gt; 0, Source!BS122, 1)</f>
        <v>1</v>
      </c>
      <c r="J319" s="21">
        <f>Source!R122</f>
        <v>27</v>
      </c>
      <c r="K319" s="20"/>
    </row>
    <row r="320" spans="1:22" ht="14.25" x14ac:dyDescent="0.2">
      <c r="A320" s="15"/>
      <c r="B320" s="16"/>
      <c r="C320" s="16" t="s">
        <v>875</v>
      </c>
      <c r="D320" s="17"/>
      <c r="E320" s="8"/>
      <c r="F320" s="19">
        <f>Source!AL122</f>
        <v>56933.42</v>
      </c>
      <c r="G320" s="18" t="str">
        <f>Source!DD122</f>
        <v/>
      </c>
      <c r="H320" s="8">
        <f>Source!AW122</f>
        <v>1</v>
      </c>
      <c r="I320" s="8">
        <f>IF(Source!BC122&lt;&gt; 0, Source!BC122, 1)</f>
        <v>1</v>
      </c>
      <c r="J320" s="20">
        <f>Source!P122</f>
        <v>10760.42</v>
      </c>
      <c r="K320" s="20"/>
    </row>
    <row r="321" spans="1:22" ht="42.75" x14ac:dyDescent="0.2">
      <c r="A321" s="15" t="str">
        <f>Source!E123</f>
        <v>45,1</v>
      </c>
      <c r="B321" s="16" t="str">
        <f>Source!F123</f>
        <v>21.3-4-24</v>
      </c>
      <c r="C321" s="16" t="str">
        <f>Source!G123</f>
        <v>Арматурные заготовки (стержни, хомуты и т.п.), не собранные в каркасы или сетки, закладные и накладные детали, со сваркой</v>
      </c>
      <c r="D321" s="17" t="str">
        <f>Source!H123</f>
        <v>т</v>
      </c>
      <c r="E321" s="8">
        <f>Source!I123</f>
        <v>-0.189</v>
      </c>
      <c r="F321" s="19">
        <f>Source!AK123</f>
        <v>53410.15</v>
      </c>
      <c r="G321" s="22" t="s">
        <v>3</v>
      </c>
      <c r="H321" s="8">
        <f>Source!AW123</f>
        <v>1</v>
      </c>
      <c r="I321" s="8">
        <f>IF(Source!BC123&lt;&gt; 0, Source!BC123, 1)</f>
        <v>1</v>
      </c>
      <c r="J321" s="20">
        <f>Source!O123</f>
        <v>-10094.52</v>
      </c>
      <c r="K321" s="20"/>
      <c r="Q321">
        <f>ROUND((Source!BZ123/100)*ROUND((Source!AF123*Source!AV123)*Source!I123, 2), 2)</f>
        <v>0</v>
      </c>
      <c r="R321">
        <f>Source!X123</f>
        <v>0</v>
      </c>
      <c r="S321">
        <f>ROUND((Source!CA123/100)*ROUND((Source!AF123*Source!AV123)*Source!I123, 2), 2)</f>
        <v>0</v>
      </c>
      <c r="T321">
        <f>Source!Y123</f>
        <v>0</v>
      </c>
      <c r="U321">
        <f>ROUND((175/100)*ROUND((Source!AE123*Source!AV123)*Source!I123, 2), 2)</f>
        <v>0</v>
      </c>
      <c r="V321">
        <f>ROUND((108/100)*ROUND(Source!CS123*Source!I123, 2), 2)</f>
        <v>0</v>
      </c>
    </row>
    <row r="322" spans="1:22" ht="14.25" x14ac:dyDescent="0.2">
      <c r="A322" s="15"/>
      <c r="B322" s="16"/>
      <c r="C322" s="16" t="s">
        <v>876</v>
      </c>
      <c r="D322" s="17" t="s">
        <v>877</v>
      </c>
      <c r="E322" s="8">
        <f>Source!AT122</f>
        <v>70</v>
      </c>
      <c r="F322" s="19"/>
      <c r="G322" s="18"/>
      <c r="H322" s="8"/>
      <c r="I322" s="8"/>
      <c r="J322" s="20">
        <f>SUM(R316:R321)</f>
        <v>1082.03</v>
      </c>
      <c r="K322" s="20"/>
    </row>
    <row r="323" spans="1:22" ht="14.25" x14ac:dyDescent="0.2">
      <c r="A323" s="15"/>
      <c r="B323" s="16"/>
      <c r="C323" s="16" t="s">
        <v>878</v>
      </c>
      <c r="D323" s="17" t="s">
        <v>877</v>
      </c>
      <c r="E323" s="8">
        <f>Source!AU122</f>
        <v>10</v>
      </c>
      <c r="F323" s="19"/>
      <c r="G323" s="18"/>
      <c r="H323" s="8"/>
      <c r="I323" s="8"/>
      <c r="J323" s="20">
        <f>SUM(T316:T322)</f>
        <v>154.58000000000001</v>
      </c>
      <c r="K323" s="20"/>
    </row>
    <row r="324" spans="1:22" ht="14.25" x14ac:dyDescent="0.2">
      <c r="A324" s="15"/>
      <c r="B324" s="16"/>
      <c r="C324" s="16" t="s">
        <v>879</v>
      </c>
      <c r="D324" s="17" t="s">
        <v>877</v>
      </c>
      <c r="E324" s="8">
        <f>108</f>
        <v>108</v>
      </c>
      <c r="F324" s="19"/>
      <c r="G324" s="18"/>
      <c r="H324" s="8"/>
      <c r="I324" s="8"/>
      <c r="J324" s="20">
        <f>SUM(V316:V323)</f>
        <v>29.16</v>
      </c>
      <c r="K324" s="20"/>
    </row>
    <row r="325" spans="1:22" ht="14.25" x14ac:dyDescent="0.2">
      <c r="A325" s="15"/>
      <c r="B325" s="16"/>
      <c r="C325" s="16" t="s">
        <v>880</v>
      </c>
      <c r="D325" s="17" t="s">
        <v>881</v>
      </c>
      <c r="E325" s="8">
        <f>Source!AQ122</f>
        <v>36.11</v>
      </c>
      <c r="F325" s="19"/>
      <c r="G325" s="18" t="str">
        <f>Source!DI122</f>
        <v/>
      </c>
      <c r="H325" s="8">
        <f>Source!AV122</f>
        <v>1</v>
      </c>
      <c r="I325" s="8"/>
      <c r="J325" s="20"/>
      <c r="K325" s="20">
        <f>Source!U122</f>
        <v>6.8247900000000001</v>
      </c>
    </row>
    <row r="326" spans="1:22" ht="15" x14ac:dyDescent="0.25">
      <c r="A326" s="24"/>
      <c r="B326" s="24"/>
      <c r="C326" s="24"/>
      <c r="D326" s="24"/>
      <c r="E326" s="24"/>
      <c r="F326" s="24"/>
      <c r="G326" s="24"/>
      <c r="H326" s="24"/>
      <c r="I326" s="59">
        <f>J317+J318+J320+J322+J323+J324+SUM(J321:J321)</f>
        <v>3771.3500000000004</v>
      </c>
      <c r="J326" s="59"/>
      <c r="K326" s="25">
        <f>IF(Source!I122&lt;&gt;0, ROUND(I326/Source!I122, 2), 0)</f>
        <v>19954.23</v>
      </c>
      <c r="P326" s="23">
        <f>I326</f>
        <v>3771.3500000000004</v>
      </c>
    </row>
    <row r="327" spans="1:22" ht="28.5" x14ac:dyDescent="0.2">
      <c r="A327" s="15" t="str">
        <f>Source!E124</f>
        <v>46</v>
      </c>
      <c r="B327" s="16" t="str">
        <f>Source!F124</f>
        <v>1.2-3103-3-1/1</v>
      </c>
      <c r="C327" s="16" t="str">
        <f>Source!G124</f>
        <v>Устройство фундаментов общего назначения бетонных под оборудование объемом до 5 м3</v>
      </c>
      <c r="D327" s="17" t="str">
        <f>Source!H124</f>
        <v>100 м3</v>
      </c>
      <c r="E327" s="8">
        <f>Source!I124</f>
        <v>2.5729999999999999E-2</v>
      </c>
      <c r="F327" s="19"/>
      <c r="G327" s="18"/>
      <c r="H327" s="8"/>
      <c r="I327" s="8"/>
      <c r="J327" s="20"/>
      <c r="K327" s="20"/>
      <c r="Q327">
        <f>ROUND((Source!BZ124/100)*ROUND((Source!AF124*Source!AV124)*Source!I124, 2), 2)</f>
        <v>1416.46</v>
      </c>
      <c r="R327">
        <f>Source!X124</f>
        <v>1416.46</v>
      </c>
      <c r="S327">
        <f>ROUND((Source!CA124/100)*ROUND((Source!AF124*Source!AV124)*Source!I124, 2), 2)</f>
        <v>202.35</v>
      </c>
      <c r="T327">
        <f>Source!Y124</f>
        <v>202.35</v>
      </c>
      <c r="U327">
        <f>ROUND((175/100)*ROUND((Source!AE124*Source!AV124)*Source!I124, 2), 2)</f>
        <v>6.63</v>
      </c>
      <c r="V327">
        <f>ROUND((108/100)*ROUND(Source!CS124*Source!I124, 2), 2)</f>
        <v>4.09</v>
      </c>
    </row>
    <row r="328" spans="1:22" ht="14.25" x14ac:dyDescent="0.2">
      <c r="A328" s="15"/>
      <c r="B328" s="16"/>
      <c r="C328" s="16" t="s">
        <v>872</v>
      </c>
      <c r="D328" s="17"/>
      <c r="E328" s="8"/>
      <c r="F328" s="19">
        <f>Source!AO124</f>
        <v>78644.570000000007</v>
      </c>
      <c r="G328" s="18" t="str">
        <f>Source!DG124</f>
        <v/>
      </c>
      <c r="H328" s="8">
        <f>Source!AV124</f>
        <v>1</v>
      </c>
      <c r="I328" s="8">
        <f>IF(Source!BA124&lt;&gt; 0, Source!BA124, 1)</f>
        <v>1</v>
      </c>
      <c r="J328" s="20">
        <f>Source!S124</f>
        <v>2023.52</v>
      </c>
      <c r="K328" s="20"/>
    </row>
    <row r="329" spans="1:22" ht="14.25" x14ac:dyDescent="0.2">
      <c r="A329" s="15"/>
      <c r="B329" s="16"/>
      <c r="C329" s="16" t="s">
        <v>873</v>
      </c>
      <c r="D329" s="17"/>
      <c r="E329" s="8"/>
      <c r="F329" s="19">
        <f>Source!AM124</f>
        <v>435.13</v>
      </c>
      <c r="G329" s="18" t="str">
        <f>Source!DE124</f>
        <v/>
      </c>
      <c r="H329" s="8">
        <f>Source!AV124</f>
        <v>1</v>
      </c>
      <c r="I329" s="8">
        <f>IF(Source!BB124&lt;&gt; 0, Source!BB124, 1)</f>
        <v>1</v>
      </c>
      <c r="J329" s="20">
        <f>Source!Q124</f>
        <v>11.2</v>
      </c>
      <c r="K329" s="20"/>
    </row>
    <row r="330" spans="1:22" ht="14.25" x14ac:dyDescent="0.2">
      <c r="A330" s="15"/>
      <c r="B330" s="16"/>
      <c r="C330" s="16" t="s">
        <v>874</v>
      </c>
      <c r="D330" s="17"/>
      <c r="E330" s="8"/>
      <c r="F330" s="19">
        <f>Source!AN124</f>
        <v>147.43</v>
      </c>
      <c r="G330" s="18" t="str">
        <f>Source!DF124</f>
        <v/>
      </c>
      <c r="H330" s="8">
        <f>Source!AV124</f>
        <v>1</v>
      </c>
      <c r="I330" s="8">
        <f>IF(Source!BS124&lt;&gt; 0, Source!BS124, 1)</f>
        <v>1</v>
      </c>
      <c r="J330" s="21">
        <f>Source!R124</f>
        <v>3.79</v>
      </c>
      <c r="K330" s="20"/>
    </row>
    <row r="331" spans="1:22" ht="14.25" x14ac:dyDescent="0.2">
      <c r="A331" s="15"/>
      <c r="B331" s="16"/>
      <c r="C331" s="16" t="s">
        <v>875</v>
      </c>
      <c r="D331" s="17"/>
      <c r="E331" s="8"/>
      <c r="F331" s="19">
        <f>Source!AL124</f>
        <v>347832.49</v>
      </c>
      <c r="G331" s="18" t="str">
        <f>Source!DD124</f>
        <v/>
      </c>
      <c r="H331" s="8">
        <f>Source!AW124</f>
        <v>1</v>
      </c>
      <c r="I331" s="8">
        <f>IF(Source!BC124&lt;&gt; 0, Source!BC124, 1)</f>
        <v>1</v>
      </c>
      <c r="J331" s="20">
        <f>Source!P124</f>
        <v>8949.73</v>
      </c>
      <c r="K331" s="20"/>
    </row>
    <row r="332" spans="1:22" ht="14.25" x14ac:dyDescent="0.2">
      <c r="A332" s="15"/>
      <c r="B332" s="16"/>
      <c r="C332" s="16" t="s">
        <v>876</v>
      </c>
      <c r="D332" s="17" t="s">
        <v>877</v>
      </c>
      <c r="E332" s="8">
        <f>Source!AT124</f>
        <v>70</v>
      </c>
      <c r="F332" s="19"/>
      <c r="G332" s="18"/>
      <c r="H332" s="8"/>
      <c r="I332" s="8"/>
      <c r="J332" s="20">
        <f>SUM(R327:R331)</f>
        <v>1416.46</v>
      </c>
      <c r="K332" s="20"/>
    </row>
    <row r="333" spans="1:22" ht="14.25" x14ac:dyDescent="0.2">
      <c r="A333" s="15"/>
      <c r="B333" s="16"/>
      <c r="C333" s="16" t="s">
        <v>878</v>
      </c>
      <c r="D333" s="17" t="s">
        <v>877</v>
      </c>
      <c r="E333" s="8">
        <f>Source!AU124</f>
        <v>10</v>
      </c>
      <c r="F333" s="19"/>
      <c r="G333" s="18"/>
      <c r="H333" s="8"/>
      <c r="I333" s="8"/>
      <c r="J333" s="20">
        <f>SUM(T327:T332)</f>
        <v>202.35</v>
      </c>
      <c r="K333" s="20"/>
    </row>
    <row r="334" spans="1:22" ht="14.25" x14ac:dyDescent="0.2">
      <c r="A334" s="15"/>
      <c r="B334" s="16"/>
      <c r="C334" s="16" t="s">
        <v>879</v>
      </c>
      <c r="D334" s="17" t="s">
        <v>877</v>
      </c>
      <c r="E334" s="8">
        <f>108</f>
        <v>108</v>
      </c>
      <c r="F334" s="19"/>
      <c r="G334" s="18"/>
      <c r="H334" s="8"/>
      <c r="I334" s="8"/>
      <c r="J334" s="20">
        <f>SUM(V327:V333)</f>
        <v>4.09</v>
      </c>
      <c r="K334" s="20"/>
    </row>
    <row r="335" spans="1:22" ht="14.25" x14ac:dyDescent="0.2">
      <c r="A335" s="15"/>
      <c r="B335" s="16"/>
      <c r="C335" s="16" t="s">
        <v>880</v>
      </c>
      <c r="D335" s="17" t="s">
        <v>881</v>
      </c>
      <c r="E335" s="8">
        <f>Source!AQ124</f>
        <v>453.1</v>
      </c>
      <c r="F335" s="19"/>
      <c r="G335" s="18" t="str">
        <f>Source!DI124</f>
        <v/>
      </c>
      <c r="H335" s="8">
        <f>Source!AV124</f>
        <v>1</v>
      </c>
      <c r="I335" s="8"/>
      <c r="J335" s="20"/>
      <c r="K335" s="20">
        <f>Source!U124</f>
        <v>11.658263</v>
      </c>
    </row>
    <row r="336" spans="1:22" ht="15" x14ac:dyDescent="0.25">
      <c r="A336" s="24"/>
      <c r="B336" s="24"/>
      <c r="C336" s="24"/>
      <c r="D336" s="24"/>
      <c r="E336" s="24"/>
      <c r="F336" s="24"/>
      <c r="G336" s="24"/>
      <c r="H336" s="24"/>
      <c r="I336" s="59">
        <f>J328+J329+J331+J332+J333+J334</f>
        <v>12607.35</v>
      </c>
      <c r="J336" s="59"/>
      <c r="K336" s="25">
        <f>IF(Source!I124&lt;&gt;0, ROUND(I336/Source!I124, 2), 0)</f>
        <v>489986.4</v>
      </c>
      <c r="P336" s="23">
        <f>I336</f>
        <v>12607.35</v>
      </c>
    </row>
    <row r="337" spans="1:22" ht="42.75" x14ac:dyDescent="0.2">
      <c r="A337" s="15" t="str">
        <f>Source!E125</f>
        <v>47</v>
      </c>
      <c r="B337" s="16" t="str">
        <f>Source!F125</f>
        <v>21.3-4-24</v>
      </c>
      <c r="C337" s="16" t="str">
        <f>Source!G125</f>
        <v>Арматурные заготовки (стержни, хомуты и т.п.), не собранные в каркасы или сетки, закладные и накладные детали, со сваркой</v>
      </c>
      <c r="D337" s="17" t="str">
        <f>Source!H125</f>
        <v>т</v>
      </c>
      <c r="E337" s="8">
        <f>Source!I125</f>
        <v>5.6543059200000002E-2</v>
      </c>
      <c r="F337" s="19">
        <f>Source!AL125</f>
        <v>53410.15</v>
      </c>
      <c r="G337" s="18" t="str">
        <f>Source!DD125</f>
        <v/>
      </c>
      <c r="H337" s="8">
        <f>Source!AW125</f>
        <v>1</v>
      </c>
      <c r="I337" s="8">
        <f>IF(Source!BC125&lt;&gt; 0, Source!BC125, 1)</f>
        <v>1</v>
      </c>
      <c r="J337" s="20">
        <f>Source!P125</f>
        <v>3019.97</v>
      </c>
      <c r="K337" s="20"/>
      <c r="Q337">
        <f>ROUND((Source!BZ125/100)*ROUND((Source!AF125*Source!AV125)*Source!I125, 2), 2)</f>
        <v>0</v>
      </c>
      <c r="R337">
        <f>Source!X125</f>
        <v>0</v>
      </c>
      <c r="S337">
        <f>ROUND((Source!CA125/100)*ROUND((Source!AF125*Source!AV125)*Source!I125, 2), 2)</f>
        <v>0</v>
      </c>
      <c r="T337">
        <f>Source!Y125</f>
        <v>0</v>
      </c>
      <c r="U337">
        <f>ROUND((175/100)*ROUND((Source!AE125*Source!AV125)*Source!I125, 2), 2)</f>
        <v>0</v>
      </c>
      <c r="V337">
        <f>ROUND((108/100)*ROUND(Source!CS125*Source!I125, 2), 2)</f>
        <v>0</v>
      </c>
    </row>
    <row r="338" spans="1:22" ht="15" x14ac:dyDescent="0.25">
      <c r="A338" s="24"/>
      <c r="B338" s="24"/>
      <c r="C338" s="24"/>
      <c r="D338" s="24"/>
      <c r="E338" s="24"/>
      <c r="F338" s="24"/>
      <c r="G338" s="24"/>
      <c r="H338" s="24"/>
      <c r="I338" s="59">
        <f>J337</f>
        <v>3019.97</v>
      </c>
      <c r="J338" s="59"/>
      <c r="K338" s="25">
        <f>IF(Source!I125&lt;&gt;0, ROUND(I338/Source!I125, 2), 0)</f>
        <v>53410.09</v>
      </c>
      <c r="P338" s="23">
        <f>I338</f>
        <v>3019.97</v>
      </c>
    </row>
    <row r="339" spans="1:22" ht="28.5" x14ac:dyDescent="0.2">
      <c r="A339" s="15" t="str">
        <f>Source!E126</f>
        <v>48</v>
      </c>
      <c r="B339" s="16" t="str">
        <f>Source!F126</f>
        <v>Цена поставщика</v>
      </c>
      <c r="C339" s="16" t="str">
        <f>Source!G126</f>
        <v>Песочный дворик "Беседка" ЛГП-03.20                         Базисная стоимость: 114452,00/1,18=96993,22</v>
      </c>
      <c r="D339" s="17" t="str">
        <f>Source!H126</f>
        <v>шт.</v>
      </c>
      <c r="E339" s="8">
        <f>Source!I126</f>
        <v>1</v>
      </c>
      <c r="F339" s="19">
        <f>Source!AL126</f>
        <v>96993.22</v>
      </c>
      <c r="G339" s="18" t="str">
        <f>Source!DD126</f>
        <v/>
      </c>
      <c r="H339" s="8">
        <f>Source!AW126</f>
        <v>1</v>
      </c>
      <c r="I339" s="8">
        <f>IF(Source!BC126&lt;&gt; 0, Source!BC126, 1)</f>
        <v>1</v>
      </c>
      <c r="J339" s="20">
        <f>Source!P126</f>
        <v>96993.22</v>
      </c>
      <c r="K339" s="20"/>
      <c r="Q339">
        <f>ROUND((Source!BZ126/100)*ROUND((Source!AF126*Source!AV126)*Source!I126, 2), 2)</f>
        <v>0</v>
      </c>
      <c r="R339">
        <f>Source!X126</f>
        <v>0</v>
      </c>
      <c r="S339">
        <f>ROUND((Source!CA126/100)*ROUND((Source!AF126*Source!AV126)*Source!I126, 2), 2)</f>
        <v>0</v>
      </c>
      <c r="T339">
        <f>Source!Y126</f>
        <v>0</v>
      </c>
      <c r="U339">
        <f>ROUND((175/100)*ROUND((Source!AE126*Source!AV126)*Source!I126, 2), 2)</f>
        <v>0</v>
      </c>
      <c r="V339">
        <f>ROUND((108/100)*ROUND(Source!CS126*Source!I126, 2), 2)</f>
        <v>0</v>
      </c>
    </row>
    <row r="340" spans="1:22" ht="15" x14ac:dyDescent="0.25">
      <c r="A340" s="24"/>
      <c r="B340" s="24"/>
      <c r="C340" s="24"/>
      <c r="D340" s="24"/>
      <c r="E340" s="24"/>
      <c r="F340" s="24"/>
      <c r="G340" s="24"/>
      <c r="H340" s="24"/>
      <c r="I340" s="59">
        <f>J339</f>
        <v>96993.22</v>
      </c>
      <c r="J340" s="59"/>
      <c r="K340" s="25">
        <f>IF(Source!I126&lt;&gt;0, ROUND(I340/Source!I126, 2), 0)</f>
        <v>96993.22</v>
      </c>
      <c r="P340" s="23">
        <f>I340</f>
        <v>96993.22</v>
      </c>
    </row>
    <row r="341" spans="1:22" ht="14.25" x14ac:dyDescent="0.2">
      <c r="A341" s="15" t="str">
        <f>Source!E127</f>
        <v>49</v>
      </c>
      <c r="B341" s="16" t="str">
        <f>Source!F127</f>
        <v>1.50-3203-10-4/1</v>
      </c>
      <c r="C341" s="16" t="str">
        <f>Source!G127</f>
        <v>Установка монтажных изделий массой свыше 20 кг</v>
      </c>
      <c r="D341" s="17" t="str">
        <f>Source!H127</f>
        <v>т</v>
      </c>
      <c r="E341" s="8">
        <f>Source!I127</f>
        <v>0.03</v>
      </c>
      <c r="F341" s="19"/>
      <c r="G341" s="18"/>
      <c r="H341" s="8"/>
      <c r="I341" s="8"/>
      <c r="J341" s="20"/>
      <c r="K341" s="20"/>
      <c r="Q341">
        <f>ROUND((Source!BZ127/100)*ROUND((Source!AF127*Source!AV127)*Source!I127, 2), 2)</f>
        <v>171.75</v>
      </c>
      <c r="R341">
        <f>Source!X127</f>
        <v>171.75</v>
      </c>
      <c r="S341">
        <f>ROUND((Source!CA127/100)*ROUND((Source!AF127*Source!AV127)*Source!I127, 2), 2)</f>
        <v>24.54</v>
      </c>
      <c r="T341">
        <f>Source!Y127</f>
        <v>24.54</v>
      </c>
      <c r="U341">
        <f>ROUND((175/100)*ROUND((Source!AE127*Source!AV127)*Source!I127, 2), 2)</f>
        <v>7.51</v>
      </c>
      <c r="V341">
        <f>ROUND((108/100)*ROUND(Source!CS127*Source!I127, 2), 2)</f>
        <v>4.63</v>
      </c>
    </row>
    <row r="342" spans="1:22" ht="14.25" x14ac:dyDescent="0.2">
      <c r="A342" s="15"/>
      <c r="B342" s="16"/>
      <c r="C342" s="16" t="s">
        <v>872</v>
      </c>
      <c r="D342" s="17"/>
      <c r="E342" s="8"/>
      <c r="F342" s="19">
        <f>Source!AO127</f>
        <v>8178.55</v>
      </c>
      <c r="G342" s="18" t="str">
        <f>Source!DG127</f>
        <v/>
      </c>
      <c r="H342" s="8">
        <f>Source!AV127</f>
        <v>1</v>
      </c>
      <c r="I342" s="8">
        <f>IF(Source!BA127&lt;&gt; 0, Source!BA127, 1)</f>
        <v>1</v>
      </c>
      <c r="J342" s="20">
        <f>Source!S127</f>
        <v>245.36</v>
      </c>
      <c r="K342" s="20"/>
    </row>
    <row r="343" spans="1:22" ht="14.25" x14ac:dyDescent="0.2">
      <c r="A343" s="15"/>
      <c r="B343" s="16"/>
      <c r="C343" s="16" t="s">
        <v>873</v>
      </c>
      <c r="D343" s="17"/>
      <c r="E343" s="8"/>
      <c r="F343" s="19">
        <f>Source!AM127</f>
        <v>1555.17</v>
      </c>
      <c r="G343" s="18" t="str">
        <f>Source!DE127</f>
        <v/>
      </c>
      <c r="H343" s="8">
        <f>Source!AV127</f>
        <v>1</v>
      </c>
      <c r="I343" s="8">
        <f>IF(Source!BB127&lt;&gt; 0, Source!BB127, 1)</f>
        <v>1</v>
      </c>
      <c r="J343" s="20">
        <f>Source!Q127</f>
        <v>46.66</v>
      </c>
      <c r="K343" s="20"/>
    </row>
    <row r="344" spans="1:22" ht="14.25" x14ac:dyDescent="0.2">
      <c r="A344" s="15"/>
      <c r="B344" s="16"/>
      <c r="C344" s="16" t="s">
        <v>874</v>
      </c>
      <c r="D344" s="17"/>
      <c r="E344" s="8"/>
      <c r="F344" s="19">
        <f>Source!AN127</f>
        <v>142.85</v>
      </c>
      <c r="G344" s="18" t="str">
        <f>Source!DF127</f>
        <v/>
      </c>
      <c r="H344" s="8">
        <f>Source!AV127</f>
        <v>1</v>
      </c>
      <c r="I344" s="8">
        <f>IF(Source!BS127&lt;&gt; 0, Source!BS127, 1)</f>
        <v>1</v>
      </c>
      <c r="J344" s="21">
        <f>Source!R127</f>
        <v>4.29</v>
      </c>
      <c r="K344" s="20"/>
    </row>
    <row r="345" spans="1:22" ht="14.25" x14ac:dyDescent="0.2">
      <c r="A345" s="15"/>
      <c r="B345" s="16"/>
      <c r="C345" s="16" t="s">
        <v>875</v>
      </c>
      <c r="D345" s="17"/>
      <c r="E345" s="8"/>
      <c r="F345" s="19">
        <f>Source!AL127</f>
        <v>56933.42</v>
      </c>
      <c r="G345" s="18" t="str">
        <f>Source!DD127</f>
        <v/>
      </c>
      <c r="H345" s="8">
        <f>Source!AW127</f>
        <v>1</v>
      </c>
      <c r="I345" s="8">
        <f>IF(Source!BC127&lt;&gt; 0, Source!BC127, 1)</f>
        <v>1</v>
      </c>
      <c r="J345" s="20">
        <f>Source!P127</f>
        <v>1708</v>
      </c>
      <c r="K345" s="20"/>
    </row>
    <row r="346" spans="1:22" ht="42.75" x14ac:dyDescent="0.2">
      <c r="A346" s="15" t="str">
        <f>Source!E128</f>
        <v>49,1</v>
      </c>
      <c r="B346" s="16" t="str">
        <f>Source!F128</f>
        <v>21.3-4-24</v>
      </c>
      <c r="C346" s="16" t="str">
        <f>Source!G128</f>
        <v>Арматурные заготовки (стержни, хомуты и т.п.), не собранные в каркасы или сетки, закладные и накладные детали, со сваркой</v>
      </c>
      <c r="D346" s="17" t="str">
        <f>Source!H128</f>
        <v>т</v>
      </c>
      <c r="E346" s="8">
        <f>Source!I128</f>
        <v>-0.03</v>
      </c>
      <c r="F346" s="19">
        <f>Source!AK128</f>
        <v>53410.15</v>
      </c>
      <c r="G346" s="22" t="s">
        <v>3</v>
      </c>
      <c r="H346" s="8">
        <f>Source!AW128</f>
        <v>1</v>
      </c>
      <c r="I346" s="8">
        <f>IF(Source!BC128&lt;&gt; 0, Source!BC128, 1)</f>
        <v>1</v>
      </c>
      <c r="J346" s="20">
        <f>Source!O128</f>
        <v>-1602.3</v>
      </c>
      <c r="K346" s="20"/>
      <c r="Q346">
        <f>ROUND((Source!BZ128/100)*ROUND((Source!AF128*Source!AV128)*Source!I128, 2), 2)</f>
        <v>0</v>
      </c>
      <c r="R346">
        <f>Source!X128</f>
        <v>0</v>
      </c>
      <c r="S346">
        <f>ROUND((Source!CA128/100)*ROUND((Source!AF128*Source!AV128)*Source!I128, 2), 2)</f>
        <v>0</v>
      </c>
      <c r="T346">
        <f>Source!Y128</f>
        <v>0</v>
      </c>
      <c r="U346">
        <f>ROUND((175/100)*ROUND((Source!AE128*Source!AV128)*Source!I128, 2), 2)</f>
        <v>0</v>
      </c>
      <c r="V346">
        <f>ROUND((108/100)*ROUND(Source!CS128*Source!I128, 2), 2)</f>
        <v>0</v>
      </c>
    </row>
    <row r="347" spans="1:22" ht="14.25" x14ac:dyDescent="0.2">
      <c r="A347" s="15"/>
      <c r="B347" s="16"/>
      <c r="C347" s="16" t="s">
        <v>876</v>
      </c>
      <c r="D347" s="17" t="s">
        <v>877</v>
      </c>
      <c r="E347" s="8">
        <f>Source!AT127</f>
        <v>70</v>
      </c>
      <c r="F347" s="19"/>
      <c r="G347" s="18"/>
      <c r="H347" s="8"/>
      <c r="I347" s="8"/>
      <c r="J347" s="20">
        <f>SUM(R341:R346)</f>
        <v>171.75</v>
      </c>
      <c r="K347" s="20"/>
    </row>
    <row r="348" spans="1:22" ht="14.25" x14ac:dyDescent="0.2">
      <c r="A348" s="15"/>
      <c r="B348" s="16"/>
      <c r="C348" s="16" t="s">
        <v>878</v>
      </c>
      <c r="D348" s="17" t="s">
        <v>877</v>
      </c>
      <c r="E348" s="8">
        <f>Source!AU127</f>
        <v>10</v>
      </c>
      <c r="F348" s="19"/>
      <c r="G348" s="18"/>
      <c r="H348" s="8"/>
      <c r="I348" s="8"/>
      <c r="J348" s="20">
        <f>SUM(T341:T347)</f>
        <v>24.54</v>
      </c>
      <c r="K348" s="20"/>
    </row>
    <row r="349" spans="1:22" ht="14.25" x14ac:dyDescent="0.2">
      <c r="A349" s="15"/>
      <c r="B349" s="16"/>
      <c r="C349" s="16" t="s">
        <v>879</v>
      </c>
      <c r="D349" s="17" t="s">
        <v>877</v>
      </c>
      <c r="E349" s="8">
        <f>108</f>
        <v>108</v>
      </c>
      <c r="F349" s="19"/>
      <c r="G349" s="18"/>
      <c r="H349" s="8"/>
      <c r="I349" s="8"/>
      <c r="J349" s="20">
        <f>SUM(V341:V348)</f>
        <v>4.63</v>
      </c>
      <c r="K349" s="20"/>
    </row>
    <row r="350" spans="1:22" ht="14.25" x14ac:dyDescent="0.2">
      <c r="A350" s="15"/>
      <c r="B350" s="16"/>
      <c r="C350" s="16" t="s">
        <v>880</v>
      </c>
      <c r="D350" s="17" t="s">
        <v>881</v>
      </c>
      <c r="E350" s="8">
        <f>Source!AQ127</f>
        <v>36.11</v>
      </c>
      <c r="F350" s="19"/>
      <c r="G350" s="18" t="str">
        <f>Source!DI127</f>
        <v/>
      </c>
      <c r="H350" s="8">
        <f>Source!AV127</f>
        <v>1</v>
      </c>
      <c r="I350" s="8"/>
      <c r="J350" s="20"/>
      <c r="K350" s="20">
        <f>Source!U127</f>
        <v>1.0832999999999999</v>
      </c>
    </row>
    <row r="351" spans="1:22" ht="15" x14ac:dyDescent="0.25">
      <c r="A351" s="24"/>
      <c r="B351" s="24"/>
      <c r="C351" s="24"/>
      <c r="D351" s="24"/>
      <c r="E351" s="24"/>
      <c r="F351" s="24"/>
      <c r="G351" s="24"/>
      <c r="H351" s="24"/>
      <c r="I351" s="59">
        <f>J342+J343+J345+J347+J348+J349+SUM(J346:J346)</f>
        <v>598.6400000000001</v>
      </c>
      <c r="J351" s="59"/>
      <c r="K351" s="25">
        <f>IF(Source!I127&lt;&gt;0, ROUND(I351/Source!I127, 2), 0)</f>
        <v>19954.669999999998</v>
      </c>
      <c r="P351" s="23">
        <f>I351</f>
        <v>598.6400000000001</v>
      </c>
    </row>
    <row r="352" spans="1:22" ht="28.5" x14ac:dyDescent="0.2">
      <c r="A352" s="15" t="str">
        <f>Source!E129</f>
        <v>50</v>
      </c>
      <c r="B352" s="16" t="str">
        <f>Source!F129</f>
        <v>1.2-3103-3-1/1</v>
      </c>
      <c r="C352" s="16" t="str">
        <f>Source!G129</f>
        <v>Устройство фундаментов общего назначения бетонных под оборудование объемом до 5 м3</v>
      </c>
      <c r="D352" s="17" t="str">
        <f>Source!H129</f>
        <v>100 м3</v>
      </c>
      <c r="E352" s="8">
        <f>Source!I129</f>
        <v>4.0000000000000001E-3</v>
      </c>
      <c r="F352" s="19"/>
      <c r="G352" s="18"/>
      <c r="H352" s="8"/>
      <c r="I352" s="8"/>
      <c r="J352" s="20"/>
      <c r="K352" s="20"/>
      <c r="Q352">
        <f>ROUND((Source!BZ129/100)*ROUND((Source!AF129*Source!AV129)*Source!I129, 2), 2)</f>
        <v>220.21</v>
      </c>
      <c r="R352">
        <f>Source!X129</f>
        <v>220.21</v>
      </c>
      <c r="S352">
        <f>ROUND((Source!CA129/100)*ROUND((Source!AF129*Source!AV129)*Source!I129, 2), 2)</f>
        <v>31.46</v>
      </c>
      <c r="T352">
        <f>Source!Y129</f>
        <v>31.46</v>
      </c>
      <c r="U352">
        <f>ROUND((175/100)*ROUND((Source!AE129*Source!AV129)*Source!I129, 2), 2)</f>
        <v>1.03</v>
      </c>
      <c r="V352">
        <f>ROUND((108/100)*ROUND(Source!CS129*Source!I129, 2), 2)</f>
        <v>0.64</v>
      </c>
    </row>
    <row r="353" spans="1:22" ht="14.25" x14ac:dyDescent="0.2">
      <c r="A353" s="15"/>
      <c r="B353" s="16"/>
      <c r="C353" s="16" t="s">
        <v>872</v>
      </c>
      <c r="D353" s="17"/>
      <c r="E353" s="8"/>
      <c r="F353" s="19">
        <f>Source!AO129</f>
        <v>78644.570000000007</v>
      </c>
      <c r="G353" s="18" t="str">
        <f>Source!DG129</f>
        <v/>
      </c>
      <c r="H353" s="8">
        <f>Source!AV129</f>
        <v>1</v>
      </c>
      <c r="I353" s="8">
        <f>IF(Source!BA129&lt;&gt; 0, Source!BA129, 1)</f>
        <v>1</v>
      </c>
      <c r="J353" s="20">
        <f>Source!S129</f>
        <v>314.58</v>
      </c>
      <c r="K353" s="20"/>
    </row>
    <row r="354" spans="1:22" ht="14.25" x14ac:dyDescent="0.2">
      <c r="A354" s="15"/>
      <c r="B354" s="16"/>
      <c r="C354" s="16" t="s">
        <v>873</v>
      </c>
      <c r="D354" s="17"/>
      <c r="E354" s="8"/>
      <c r="F354" s="19">
        <f>Source!AM129</f>
        <v>435.13</v>
      </c>
      <c r="G354" s="18" t="str">
        <f>Source!DE129</f>
        <v/>
      </c>
      <c r="H354" s="8">
        <f>Source!AV129</f>
        <v>1</v>
      </c>
      <c r="I354" s="8">
        <f>IF(Source!BB129&lt;&gt; 0, Source!BB129, 1)</f>
        <v>1</v>
      </c>
      <c r="J354" s="20">
        <f>Source!Q129</f>
        <v>1.74</v>
      </c>
      <c r="K354" s="20"/>
    </row>
    <row r="355" spans="1:22" ht="14.25" x14ac:dyDescent="0.2">
      <c r="A355" s="15"/>
      <c r="B355" s="16"/>
      <c r="C355" s="16" t="s">
        <v>874</v>
      </c>
      <c r="D355" s="17"/>
      <c r="E355" s="8"/>
      <c r="F355" s="19">
        <f>Source!AN129</f>
        <v>147.43</v>
      </c>
      <c r="G355" s="18" t="str">
        <f>Source!DF129</f>
        <v/>
      </c>
      <c r="H355" s="8">
        <f>Source!AV129</f>
        <v>1</v>
      </c>
      <c r="I355" s="8">
        <f>IF(Source!BS129&lt;&gt; 0, Source!BS129, 1)</f>
        <v>1</v>
      </c>
      <c r="J355" s="21">
        <f>Source!R129</f>
        <v>0.59</v>
      </c>
      <c r="K355" s="20"/>
    </row>
    <row r="356" spans="1:22" ht="14.25" x14ac:dyDescent="0.2">
      <c r="A356" s="15"/>
      <c r="B356" s="16"/>
      <c r="C356" s="16" t="s">
        <v>875</v>
      </c>
      <c r="D356" s="17"/>
      <c r="E356" s="8"/>
      <c r="F356" s="19">
        <f>Source!AL129</f>
        <v>347832.49</v>
      </c>
      <c r="G356" s="18" t="str">
        <f>Source!DD129</f>
        <v/>
      </c>
      <c r="H356" s="8">
        <f>Source!AW129</f>
        <v>1</v>
      </c>
      <c r="I356" s="8">
        <f>IF(Source!BC129&lt;&gt; 0, Source!BC129, 1)</f>
        <v>1</v>
      </c>
      <c r="J356" s="20">
        <f>Source!P129</f>
        <v>1391.33</v>
      </c>
      <c r="K356" s="20"/>
    </row>
    <row r="357" spans="1:22" ht="14.25" x14ac:dyDescent="0.2">
      <c r="A357" s="15"/>
      <c r="B357" s="16"/>
      <c r="C357" s="16" t="s">
        <v>876</v>
      </c>
      <c r="D357" s="17" t="s">
        <v>877</v>
      </c>
      <c r="E357" s="8">
        <f>Source!AT129</f>
        <v>70</v>
      </c>
      <c r="F357" s="19"/>
      <c r="G357" s="18"/>
      <c r="H357" s="8"/>
      <c r="I357" s="8"/>
      <c r="J357" s="20">
        <f>SUM(R352:R356)</f>
        <v>220.21</v>
      </c>
      <c r="K357" s="20"/>
    </row>
    <row r="358" spans="1:22" ht="14.25" x14ac:dyDescent="0.2">
      <c r="A358" s="15"/>
      <c r="B358" s="16"/>
      <c r="C358" s="16" t="s">
        <v>878</v>
      </c>
      <c r="D358" s="17" t="s">
        <v>877</v>
      </c>
      <c r="E358" s="8">
        <f>Source!AU129</f>
        <v>10</v>
      </c>
      <c r="F358" s="19"/>
      <c r="G358" s="18"/>
      <c r="H358" s="8"/>
      <c r="I358" s="8"/>
      <c r="J358" s="20">
        <f>SUM(T352:T357)</f>
        <v>31.46</v>
      </c>
      <c r="K358" s="20"/>
    </row>
    <row r="359" spans="1:22" ht="14.25" x14ac:dyDescent="0.2">
      <c r="A359" s="15"/>
      <c r="B359" s="16"/>
      <c r="C359" s="16" t="s">
        <v>879</v>
      </c>
      <c r="D359" s="17" t="s">
        <v>877</v>
      </c>
      <c r="E359" s="8">
        <f>108</f>
        <v>108</v>
      </c>
      <c r="F359" s="19"/>
      <c r="G359" s="18"/>
      <c r="H359" s="8"/>
      <c r="I359" s="8"/>
      <c r="J359" s="20">
        <f>SUM(V352:V358)</f>
        <v>0.64</v>
      </c>
      <c r="K359" s="20"/>
    </row>
    <row r="360" spans="1:22" ht="14.25" x14ac:dyDescent="0.2">
      <c r="A360" s="15"/>
      <c r="B360" s="16"/>
      <c r="C360" s="16" t="s">
        <v>880</v>
      </c>
      <c r="D360" s="17" t="s">
        <v>881</v>
      </c>
      <c r="E360" s="8">
        <f>Source!AQ129</f>
        <v>453.1</v>
      </c>
      <c r="F360" s="19"/>
      <c r="G360" s="18" t="str">
        <f>Source!DI129</f>
        <v/>
      </c>
      <c r="H360" s="8">
        <f>Source!AV129</f>
        <v>1</v>
      </c>
      <c r="I360" s="8"/>
      <c r="J360" s="20"/>
      <c r="K360" s="20">
        <f>Source!U129</f>
        <v>1.8124000000000002</v>
      </c>
    </row>
    <row r="361" spans="1:22" ht="15" x14ac:dyDescent="0.25">
      <c r="A361" s="24"/>
      <c r="B361" s="24"/>
      <c r="C361" s="24"/>
      <c r="D361" s="24"/>
      <c r="E361" s="24"/>
      <c r="F361" s="24"/>
      <c r="G361" s="24"/>
      <c r="H361" s="24"/>
      <c r="I361" s="59">
        <f>J353+J354+J356+J357+J358+J359</f>
        <v>1959.96</v>
      </c>
      <c r="J361" s="59"/>
      <c r="K361" s="25">
        <f>IF(Source!I129&lt;&gt;0, ROUND(I361/Source!I129, 2), 0)</f>
        <v>489990</v>
      </c>
      <c r="P361" s="23">
        <f>I361</f>
        <v>1959.96</v>
      </c>
    </row>
    <row r="362" spans="1:22" ht="42.75" x14ac:dyDescent="0.2">
      <c r="A362" s="15" t="str">
        <f>Source!E130</f>
        <v>51</v>
      </c>
      <c r="B362" s="16" t="str">
        <f>Source!F130</f>
        <v>21.3-4-24</v>
      </c>
      <c r="C362" s="16" t="str">
        <f>Source!G130</f>
        <v>Арматурные заготовки (стержни, хомуты и т.п.), не собранные в каркасы или сетки, закладные и накладные детали, со сваркой</v>
      </c>
      <c r="D362" s="17" t="str">
        <f>Source!H130</f>
        <v>т</v>
      </c>
      <c r="E362" s="8">
        <f>Source!I130</f>
        <v>8.6449999999999999E-3</v>
      </c>
      <c r="F362" s="19">
        <f>Source!AL130</f>
        <v>53410.15</v>
      </c>
      <c r="G362" s="18" t="str">
        <f>Source!DD130</f>
        <v/>
      </c>
      <c r="H362" s="8">
        <f>Source!AW130</f>
        <v>1</v>
      </c>
      <c r="I362" s="8">
        <f>IF(Source!BC130&lt;&gt; 0, Source!BC130, 1)</f>
        <v>1</v>
      </c>
      <c r="J362" s="20">
        <f>Source!P130</f>
        <v>461.73</v>
      </c>
      <c r="K362" s="20"/>
      <c r="Q362">
        <f>ROUND((Source!BZ130/100)*ROUND((Source!AF130*Source!AV130)*Source!I130, 2), 2)</f>
        <v>0</v>
      </c>
      <c r="R362">
        <f>Source!X130</f>
        <v>0</v>
      </c>
      <c r="S362">
        <f>ROUND((Source!CA130/100)*ROUND((Source!AF130*Source!AV130)*Source!I130, 2), 2)</f>
        <v>0</v>
      </c>
      <c r="T362">
        <f>Source!Y130</f>
        <v>0</v>
      </c>
      <c r="U362">
        <f>ROUND((175/100)*ROUND((Source!AE130*Source!AV130)*Source!I130, 2), 2)</f>
        <v>0</v>
      </c>
      <c r="V362">
        <f>ROUND((108/100)*ROUND(Source!CS130*Source!I130, 2), 2)</f>
        <v>0</v>
      </c>
    </row>
    <row r="363" spans="1:22" ht="15" x14ac:dyDescent="0.25">
      <c r="A363" s="24"/>
      <c r="B363" s="24"/>
      <c r="C363" s="24"/>
      <c r="D363" s="24"/>
      <c r="E363" s="24"/>
      <c r="F363" s="24"/>
      <c r="G363" s="24"/>
      <c r="H363" s="24"/>
      <c r="I363" s="59">
        <f>J362</f>
        <v>461.73</v>
      </c>
      <c r="J363" s="59"/>
      <c r="K363" s="25">
        <f>IF(Source!I130&lt;&gt;0, ROUND(I363/Source!I130, 2), 0)</f>
        <v>53410.06</v>
      </c>
      <c r="P363" s="23">
        <f>I363</f>
        <v>461.73</v>
      </c>
    </row>
    <row r="364" spans="1:22" ht="28.5" x14ac:dyDescent="0.2">
      <c r="A364" s="15" t="str">
        <f>Source!E131</f>
        <v>52</v>
      </c>
      <c r="B364" s="16" t="str">
        <f>Source!F131</f>
        <v>Цена поставщика</v>
      </c>
      <c r="C364" s="16" t="str">
        <f>Source!G131</f>
        <v>Урна 2.8                                                                             Базисная стоимость: 15350/1,18=13008,48</v>
      </c>
      <c r="D364" s="17" t="str">
        <f>Source!H131</f>
        <v>шт.</v>
      </c>
      <c r="E364" s="8">
        <f>Source!I131</f>
        <v>5</v>
      </c>
      <c r="F364" s="19">
        <f>Source!AL131</f>
        <v>13008.48</v>
      </c>
      <c r="G364" s="18" t="str">
        <f>Source!DD131</f>
        <v/>
      </c>
      <c r="H364" s="8">
        <f>Source!AW131</f>
        <v>1</v>
      </c>
      <c r="I364" s="8">
        <f>IF(Source!BC131&lt;&gt; 0, Source!BC131, 1)</f>
        <v>1</v>
      </c>
      <c r="J364" s="20">
        <f>Source!P131</f>
        <v>65042.400000000001</v>
      </c>
      <c r="K364" s="20"/>
      <c r="Q364">
        <f>ROUND((Source!BZ131/100)*ROUND((Source!AF131*Source!AV131)*Source!I131, 2), 2)</f>
        <v>0</v>
      </c>
      <c r="R364">
        <f>Source!X131</f>
        <v>0</v>
      </c>
      <c r="S364">
        <f>ROUND((Source!CA131/100)*ROUND((Source!AF131*Source!AV131)*Source!I131, 2), 2)</f>
        <v>0</v>
      </c>
      <c r="T364">
        <f>Source!Y131</f>
        <v>0</v>
      </c>
      <c r="U364">
        <f>ROUND((175/100)*ROUND((Source!AE131*Source!AV131)*Source!I131, 2), 2)</f>
        <v>0</v>
      </c>
      <c r="V364">
        <f>ROUND((108/100)*ROUND(Source!CS131*Source!I131, 2), 2)</f>
        <v>0</v>
      </c>
    </row>
    <row r="365" spans="1:22" ht="15" x14ac:dyDescent="0.25">
      <c r="A365" s="24"/>
      <c r="B365" s="24"/>
      <c r="C365" s="24"/>
      <c r="D365" s="24"/>
      <c r="E365" s="24"/>
      <c r="F365" s="24"/>
      <c r="G365" s="24"/>
      <c r="H365" s="24"/>
      <c r="I365" s="59">
        <f>J364</f>
        <v>65042.400000000001</v>
      </c>
      <c r="J365" s="59"/>
      <c r="K365" s="25">
        <f>IF(Source!I131&lt;&gt;0, ROUND(I365/Source!I131, 2), 0)</f>
        <v>13008.48</v>
      </c>
      <c r="P365" s="23">
        <f>I365</f>
        <v>65042.400000000001</v>
      </c>
    </row>
    <row r="367" spans="1:22" ht="15" x14ac:dyDescent="0.25">
      <c r="A367" s="56" t="str">
        <f>CONCATENATE("Итого по разделу: ",IF(Source!G133&lt;&gt;"Новый раздел", Source!G133, ""))</f>
        <v>Итого по разделу: Васнецова пер., д.12</v>
      </c>
      <c r="B367" s="56"/>
      <c r="C367" s="56"/>
      <c r="D367" s="56"/>
      <c r="E367" s="56"/>
      <c r="F367" s="56"/>
      <c r="G367" s="56"/>
      <c r="H367" s="56"/>
      <c r="I367" s="54">
        <f>SUM(P113:P366)</f>
        <v>1788375.75</v>
      </c>
      <c r="J367" s="55"/>
      <c r="K367" s="14"/>
    </row>
    <row r="369" spans="1:22" ht="14.25" x14ac:dyDescent="0.2">
      <c r="C369" s="50" t="str">
        <f>Source!H161</f>
        <v>НДС</v>
      </c>
      <c r="D369" s="50"/>
      <c r="E369" s="50"/>
      <c r="F369" s="50"/>
      <c r="G369" s="50"/>
      <c r="H369" s="50"/>
      <c r="I369" s="57">
        <f>IF(Source!F161=0, "", Source!F161)</f>
        <v>321907.64</v>
      </c>
      <c r="J369" s="57"/>
    </row>
    <row r="370" spans="1:22" ht="14.25" x14ac:dyDescent="0.2">
      <c r="C370" s="50" t="str">
        <f>Source!H162</f>
        <v>Итого с НДС</v>
      </c>
      <c r="D370" s="50"/>
      <c r="E370" s="50"/>
      <c r="F370" s="50"/>
      <c r="G370" s="50"/>
      <c r="H370" s="50"/>
      <c r="I370" s="57">
        <f>IF(Source!F162=0, "", Source!F162)</f>
        <v>2110283.39</v>
      </c>
      <c r="J370" s="57"/>
    </row>
    <row r="372" spans="1:22" ht="16.5" x14ac:dyDescent="0.25">
      <c r="A372" s="60" t="str">
        <f>CONCATENATE("Раздел: ",IF(Source!G164&lt;&gt;"Новый раздел", Source!G164, ""))</f>
        <v>Раздел: Гиляровского ул., д. 36, стр. 1,1а</v>
      </c>
      <c r="B372" s="60"/>
      <c r="C372" s="60"/>
      <c r="D372" s="60"/>
      <c r="E372" s="60"/>
      <c r="F372" s="60"/>
      <c r="G372" s="60"/>
      <c r="H372" s="60"/>
      <c r="I372" s="60"/>
      <c r="J372" s="60"/>
      <c r="K372" s="60"/>
    </row>
    <row r="374" spans="1:22" ht="15" x14ac:dyDescent="0.25">
      <c r="B374" s="62" t="str">
        <f>Source!G168</f>
        <v>Гиляровского ул., д. 36, стр. 1,1а</v>
      </c>
      <c r="C374" s="62"/>
      <c r="D374" s="62"/>
      <c r="E374" s="62"/>
      <c r="F374" s="62"/>
      <c r="G374" s="62"/>
      <c r="H374" s="62"/>
      <c r="I374" s="62"/>
      <c r="J374" s="62"/>
    </row>
    <row r="375" spans="1:22" ht="14.25" x14ac:dyDescent="0.2">
      <c r="A375" s="15" t="str">
        <f>Source!E169</f>
        <v>53</v>
      </c>
      <c r="B375" s="16" t="str">
        <f>Source!F169</f>
        <v>1.50-3203-10-4/1</v>
      </c>
      <c r="C375" s="16" t="str">
        <f>Source!G169</f>
        <v>Установка монтажных изделий массой свыше 20 кг</v>
      </c>
      <c r="D375" s="17" t="str">
        <f>Source!H169</f>
        <v>т</v>
      </c>
      <c r="E375" s="8">
        <f>Source!I169</f>
        <v>0.03</v>
      </c>
      <c r="F375" s="19"/>
      <c r="G375" s="18"/>
      <c r="H375" s="8"/>
      <c r="I375" s="8"/>
      <c r="J375" s="20"/>
      <c r="K375" s="20"/>
      <c r="Q375">
        <f>ROUND((Source!BZ169/100)*ROUND((Source!AF169*Source!AV169)*Source!I169, 2), 2)</f>
        <v>171.75</v>
      </c>
      <c r="R375">
        <f>Source!X169</f>
        <v>171.75</v>
      </c>
      <c r="S375">
        <f>ROUND((Source!CA169/100)*ROUND((Source!AF169*Source!AV169)*Source!I169, 2), 2)</f>
        <v>24.54</v>
      </c>
      <c r="T375">
        <f>Source!Y169</f>
        <v>24.54</v>
      </c>
      <c r="U375">
        <f>ROUND((175/100)*ROUND((Source!AE169*Source!AV169)*Source!I169, 2), 2)</f>
        <v>7.51</v>
      </c>
      <c r="V375">
        <f>ROUND((108/100)*ROUND(Source!CS169*Source!I169, 2), 2)</f>
        <v>4.63</v>
      </c>
    </row>
    <row r="376" spans="1:22" ht="14.25" x14ac:dyDescent="0.2">
      <c r="A376" s="15"/>
      <c r="B376" s="16"/>
      <c r="C376" s="16" t="s">
        <v>872</v>
      </c>
      <c r="D376" s="17"/>
      <c r="E376" s="8"/>
      <c r="F376" s="19">
        <f>Source!AO169</f>
        <v>8178.55</v>
      </c>
      <c r="G376" s="18" t="str">
        <f>Source!DG169</f>
        <v/>
      </c>
      <c r="H376" s="8">
        <f>Source!AV169</f>
        <v>1</v>
      </c>
      <c r="I376" s="8">
        <f>IF(Source!BA169&lt;&gt; 0, Source!BA169, 1)</f>
        <v>1</v>
      </c>
      <c r="J376" s="20">
        <f>Source!S169</f>
        <v>245.36</v>
      </c>
      <c r="K376" s="20"/>
    </row>
    <row r="377" spans="1:22" ht="14.25" x14ac:dyDescent="0.2">
      <c r="A377" s="15"/>
      <c r="B377" s="16"/>
      <c r="C377" s="16" t="s">
        <v>873</v>
      </c>
      <c r="D377" s="17"/>
      <c r="E377" s="8"/>
      <c r="F377" s="19">
        <f>Source!AM169</f>
        <v>1555.17</v>
      </c>
      <c r="G377" s="18" t="str">
        <f>Source!DE169</f>
        <v/>
      </c>
      <c r="H377" s="8">
        <f>Source!AV169</f>
        <v>1</v>
      </c>
      <c r="I377" s="8">
        <f>IF(Source!BB169&lt;&gt; 0, Source!BB169, 1)</f>
        <v>1</v>
      </c>
      <c r="J377" s="20">
        <f>Source!Q169</f>
        <v>46.66</v>
      </c>
      <c r="K377" s="20"/>
    </row>
    <row r="378" spans="1:22" ht="14.25" x14ac:dyDescent="0.2">
      <c r="A378" s="15"/>
      <c r="B378" s="16"/>
      <c r="C378" s="16" t="s">
        <v>874</v>
      </c>
      <c r="D378" s="17"/>
      <c r="E378" s="8"/>
      <c r="F378" s="19">
        <f>Source!AN169</f>
        <v>142.85</v>
      </c>
      <c r="G378" s="18" t="str">
        <f>Source!DF169</f>
        <v/>
      </c>
      <c r="H378" s="8">
        <f>Source!AV169</f>
        <v>1</v>
      </c>
      <c r="I378" s="8">
        <f>IF(Source!BS169&lt;&gt; 0, Source!BS169, 1)</f>
        <v>1</v>
      </c>
      <c r="J378" s="21">
        <f>Source!R169</f>
        <v>4.29</v>
      </c>
      <c r="K378" s="20"/>
    </row>
    <row r="379" spans="1:22" ht="14.25" x14ac:dyDescent="0.2">
      <c r="A379" s="15"/>
      <c r="B379" s="16"/>
      <c r="C379" s="16" t="s">
        <v>875</v>
      </c>
      <c r="D379" s="17"/>
      <c r="E379" s="8"/>
      <c r="F379" s="19">
        <f>Source!AL169</f>
        <v>56933.42</v>
      </c>
      <c r="G379" s="18" t="str">
        <f>Source!DD169</f>
        <v/>
      </c>
      <c r="H379" s="8">
        <f>Source!AW169</f>
        <v>1</v>
      </c>
      <c r="I379" s="8">
        <f>IF(Source!BC169&lt;&gt; 0, Source!BC169, 1)</f>
        <v>1</v>
      </c>
      <c r="J379" s="20">
        <f>Source!P169</f>
        <v>1708</v>
      </c>
      <c r="K379" s="20"/>
    </row>
    <row r="380" spans="1:22" ht="42.75" x14ac:dyDescent="0.2">
      <c r="A380" s="15" t="str">
        <f>Source!E170</f>
        <v>53,1</v>
      </c>
      <c r="B380" s="16" t="str">
        <f>Source!F170</f>
        <v>21.3-4-24</v>
      </c>
      <c r="C380" s="16" t="str">
        <f>Source!G170</f>
        <v>Арматурные заготовки (стержни, хомуты и т.п.), не собранные в каркасы или сетки, закладные и накладные детали, со сваркой</v>
      </c>
      <c r="D380" s="17" t="str">
        <f>Source!H170</f>
        <v>т</v>
      </c>
      <c r="E380" s="8">
        <f>Source!I170</f>
        <v>-0.03</v>
      </c>
      <c r="F380" s="19">
        <f>Source!AK170</f>
        <v>53410.15</v>
      </c>
      <c r="G380" s="22" t="s">
        <v>3</v>
      </c>
      <c r="H380" s="8">
        <f>Source!AW170</f>
        <v>1</v>
      </c>
      <c r="I380" s="8">
        <f>IF(Source!BC170&lt;&gt; 0, Source!BC170, 1)</f>
        <v>1</v>
      </c>
      <c r="J380" s="20">
        <f>Source!O170</f>
        <v>-1602.3</v>
      </c>
      <c r="K380" s="20"/>
      <c r="Q380">
        <f>ROUND((Source!BZ170/100)*ROUND((Source!AF170*Source!AV170)*Source!I170, 2), 2)</f>
        <v>0</v>
      </c>
      <c r="R380">
        <f>Source!X170</f>
        <v>0</v>
      </c>
      <c r="S380">
        <f>ROUND((Source!CA170/100)*ROUND((Source!AF170*Source!AV170)*Source!I170, 2), 2)</f>
        <v>0</v>
      </c>
      <c r="T380">
        <f>Source!Y170</f>
        <v>0</v>
      </c>
      <c r="U380">
        <f>ROUND((175/100)*ROUND((Source!AE170*Source!AV170)*Source!I170, 2), 2)</f>
        <v>0</v>
      </c>
      <c r="V380">
        <f>ROUND((108/100)*ROUND(Source!CS170*Source!I170, 2), 2)</f>
        <v>0</v>
      </c>
    </row>
    <row r="381" spans="1:22" ht="14.25" x14ac:dyDescent="0.2">
      <c r="A381" s="15"/>
      <c r="B381" s="16"/>
      <c r="C381" s="16" t="s">
        <v>876</v>
      </c>
      <c r="D381" s="17" t="s">
        <v>877</v>
      </c>
      <c r="E381" s="8">
        <f>Source!AT169</f>
        <v>70</v>
      </c>
      <c r="F381" s="19"/>
      <c r="G381" s="18"/>
      <c r="H381" s="8"/>
      <c r="I381" s="8"/>
      <c r="J381" s="20">
        <f>SUM(R375:R380)</f>
        <v>171.75</v>
      </c>
      <c r="K381" s="20"/>
    </row>
    <row r="382" spans="1:22" ht="14.25" x14ac:dyDescent="0.2">
      <c r="A382" s="15"/>
      <c r="B382" s="16"/>
      <c r="C382" s="16" t="s">
        <v>878</v>
      </c>
      <c r="D382" s="17" t="s">
        <v>877</v>
      </c>
      <c r="E382" s="8">
        <f>Source!AU169</f>
        <v>10</v>
      </c>
      <c r="F382" s="19"/>
      <c r="G382" s="18"/>
      <c r="H382" s="8"/>
      <c r="I382" s="8"/>
      <c r="J382" s="20">
        <f>SUM(T375:T381)</f>
        <v>24.54</v>
      </c>
      <c r="K382" s="20"/>
    </row>
    <row r="383" spans="1:22" ht="14.25" x14ac:dyDescent="0.2">
      <c r="A383" s="15"/>
      <c r="B383" s="16"/>
      <c r="C383" s="16" t="s">
        <v>879</v>
      </c>
      <c r="D383" s="17" t="s">
        <v>877</v>
      </c>
      <c r="E383" s="8">
        <f>108</f>
        <v>108</v>
      </c>
      <c r="F383" s="19"/>
      <c r="G383" s="18"/>
      <c r="H383" s="8"/>
      <c r="I383" s="8"/>
      <c r="J383" s="20">
        <f>SUM(V375:V382)</f>
        <v>4.63</v>
      </c>
      <c r="K383" s="20"/>
    </row>
    <row r="384" spans="1:22" ht="14.25" x14ac:dyDescent="0.2">
      <c r="A384" s="15"/>
      <c r="B384" s="16"/>
      <c r="C384" s="16" t="s">
        <v>880</v>
      </c>
      <c r="D384" s="17" t="s">
        <v>881</v>
      </c>
      <c r="E384" s="8">
        <f>Source!AQ169</f>
        <v>36.11</v>
      </c>
      <c r="F384" s="19"/>
      <c r="G384" s="18" t="str">
        <f>Source!DI169</f>
        <v/>
      </c>
      <c r="H384" s="8">
        <f>Source!AV169</f>
        <v>1</v>
      </c>
      <c r="I384" s="8"/>
      <c r="J384" s="20"/>
      <c r="K384" s="20">
        <f>Source!U169</f>
        <v>1.0832999999999999</v>
      </c>
    </row>
    <row r="385" spans="1:22" ht="15" x14ac:dyDescent="0.25">
      <c r="A385" s="24"/>
      <c r="B385" s="24"/>
      <c r="C385" s="24"/>
      <c r="D385" s="24"/>
      <c r="E385" s="24"/>
      <c r="F385" s="24"/>
      <c r="G385" s="24"/>
      <c r="H385" s="24"/>
      <c r="I385" s="59">
        <f>J376+J377+J379+J381+J382+J383+SUM(J380:J380)</f>
        <v>598.6400000000001</v>
      </c>
      <c r="J385" s="59"/>
      <c r="K385" s="25">
        <f>IF(Source!I169&lt;&gt;0, ROUND(I385/Source!I169, 2), 0)</f>
        <v>19954.669999999998</v>
      </c>
      <c r="P385" s="23">
        <f>I385</f>
        <v>598.6400000000001</v>
      </c>
    </row>
    <row r="386" spans="1:22" ht="28.5" x14ac:dyDescent="0.2">
      <c r="A386" s="15" t="str">
        <f>Source!E171</f>
        <v>54</v>
      </c>
      <c r="B386" s="16" t="str">
        <f>Source!F171</f>
        <v>1.2-3103-3-1/1</v>
      </c>
      <c r="C386" s="16" t="str">
        <f>Source!G171</f>
        <v>Устройство фундаментов общего назначения бетонных под оборудование объемом до 5 м3</v>
      </c>
      <c r="D386" s="17" t="str">
        <f>Source!H171</f>
        <v>100 м3</v>
      </c>
      <c r="E386" s="8">
        <f>Source!I171</f>
        <v>4.0000000000000001E-3</v>
      </c>
      <c r="F386" s="19"/>
      <c r="G386" s="18"/>
      <c r="H386" s="8"/>
      <c r="I386" s="8"/>
      <c r="J386" s="20"/>
      <c r="K386" s="20"/>
      <c r="Q386">
        <f>ROUND((Source!BZ171/100)*ROUND((Source!AF171*Source!AV171)*Source!I171, 2), 2)</f>
        <v>220.21</v>
      </c>
      <c r="R386">
        <f>Source!X171</f>
        <v>220.21</v>
      </c>
      <c r="S386">
        <f>ROUND((Source!CA171/100)*ROUND((Source!AF171*Source!AV171)*Source!I171, 2), 2)</f>
        <v>31.46</v>
      </c>
      <c r="T386">
        <f>Source!Y171</f>
        <v>31.46</v>
      </c>
      <c r="U386">
        <f>ROUND((175/100)*ROUND((Source!AE171*Source!AV171)*Source!I171, 2), 2)</f>
        <v>1.03</v>
      </c>
      <c r="V386">
        <f>ROUND((108/100)*ROUND(Source!CS171*Source!I171, 2), 2)</f>
        <v>0.64</v>
      </c>
    </row>
    <row r="387" spans="1:22" ht="14.25" x14ac:dyDescent="0.2">
      <c r="A387" s="15"/>
      <c r="B387" s="16"/>
      <c r="C387" s="16" t="s">
        <v>872</v>
      </c>
      <c r="D387" s="17"/>
      <c r="E387" s="8"/>
      <c r="F387" s="19">
        <f>Source!AO171</f>
        <v>78644.570000000007</v>
      </c>
      <c r="G387" s="18" t="str">
        <f>Source!DG171</f>
        <v/>
      </c>
      <c r="H387" s="8">
        <f>Source!AV171</f>
        <v>1</v>
      </c>
      <c r="I387" s="8">
        <f>IF(Source!BA171&lt;&gt; 0, Source!BA171, 1)</f>
        <v>1</v>
      </c>
      <c r="J387" s="20">
        <f>Source!S171</f>
        <v>314.58</v>
      </c>
      <c r="K387" s="20"/>
    </row>
    <row r="388" spans="1:22" ht="14.25" x14ac:dyDescent="0.2">
      <c r="A388" s="15"/>
      <c r="B388" s="16"/>
      <c r="C388" s="16" t="s">
        <v>873</v>
      </c>
      <c r="D388" s="17"/>
      <c r="E388" s="8"/>
      <c r="F388" s="19">
        <f>Source!AM171</f>
        <v>435.13</v>
      </c>
      <c r="G388" s="18" t="str">
        <f>Source!DE171</f>
        <v/>
      </c>
      <c r="H388" s="8">
        <f>Source!AV171</f>
        <v>1</v>
      </c>
      <c r="I388" s="8">
        <f>IF(Source!BB171&lt;&gt; 0, Source!BB171, 1)</f>
        <v>1</v>
      </c>
      <c r="J388" s="20">
        <f>Source!Q171</f>
        <v>1.74</v>
      </c>
      <c r="K388" s="20"/>
    </row>
    <row r="389" spans="1:22" ht="14.25" x14ac:dyDescent="0.2">
      <c r="A389" s="15"/>
      <c r="B389" s="16"/>
      <c r="C389" s="16" t="s">
        <v>874</v>
      </c>
      <c r="D389" s="17"/>
      <c r="E389" s="8"/>
      <c r="F389" s="19">
        <f>Source!AN171</f>
        <v>147.43</v>
      </c>
      <c r="G389" s="18" t="str">
        <f>Source!DF171</f>
        <v/>
      </c>
      <c r="H389" s="8">
        <f>Source!AV171</f>
        <v>1</v>
      </c>
      <c r="I389" s="8">
        <f>IF(Source!BS171&lt;&gt; 0, Source!BS171, 1)</f>
        <v>1</v>
      </c>
      <c r="J389" s="21">
        <f>Source!R171</f>
        <v>0.59</v>
      </c>
      <c r="K389" s="20"/>
    </row>
    <row r="390" spans="1:22" ht="14.25" x14ac:dyDescent="0.2">
      <c r="A390" s="15"/>
      <c r="B390" s="16"/>
      <c r="C390" s="16" t="s">
        <v>875</v>
      </c>
      <c r="D390" s="17"/>
      <c r="E390" s="8"/>
      <c r="F390" s="19">
        <f>Source!AL171</f>
        <v>347832.49</v>
      </c>
      <c r="G390" s="18" t="str">
        <f>Source!DD171</f>
        <v/>
      </c>
      <c r="H390" s="8">
        <f>Source!AW171</f>
        <v>1</v>
      </c>
      <c r="I390" s="8">
        <f>IF(Source!BC171&lt;&gt; 0, Source!BC171, 1)</f>
        <v>1</v>
      </c>
      <c r="J390" s="20">
        <f>Source!P171</f>
        <v>1391.33</v>
      </c>
      <c r="K390" s="20"/>
    </row>
    <row r="391" spans="1:22" ht="14.25" x14ac:dyDescent="0.2">
      <c r="A391" s="15"/>
      <c r="B391" s="16"/>
      <c r="C391" s="16" t="s">
        <v>876</v>
      </c>
      <c r="D391" s="17" t="s">
        <v>877</v>
      </c>
      <c r="E391" s="8">
        <f>Source!AT171</f>
        <v>70</v>
      </c>
      <c r="F391" s="19"/>
      <c r="G391" s="18"/>
      <c r="H391" s="8"/>
      <c r="I391" s="8"/>
      <c r="J391" s="20">
        <f>SUM(R386:R390)</f>
        <v>220.21</v>
      </c>
      <c r="K391" s="20"/>
    </row>
    <row r="392" spans="1:22" ht="14.25" x14ac:dyDescent="0.2">
      <c r="A392" s="15"/>
      <c r="B392" s="16"/>
      <c r="C392" s="16" t="s">
        <v>878</v>
      </c>
      <c r="D392" s="17" t="s">
        <v>877</v>
      </c>
      <c r="E392" s="8">
        <f>Source!AU171</f>
        <v>10</v>
      </c>
      <c r="F392" s="19"/>
      <c r="G392" s="18"/>
      <c r="H392" s="8"/>
      <c r="I392" s="8"/>
      <c r="J392" s="20">
        <f>SUM(T386:T391)</f>
        <v>31.46</v>
      </c>
      <c r="K392" s="20"/>
    </row>
    <row r="393" spans="1:22" ht="14.25" x14ac:dyDescent="0.2">
      <c r="A393" s="15"/>
      <c r="B393" s="16"/>
      <c r="C393" s="16" t="s">
        <v>879</v>
      </c>
      <c r="D393" s="17" t="s">
        <v>877</v>
      </c>
      <c r="E393" s="8">
        <f>108</f>
        <v>108</v>
      </c>
      <c r="F393" s="19"/>
      <c r="G393" s="18"/>
      <c r="H393" s="8"/>
      <c r="I393" s="8"/>
      <c r="J393" s="20">
        <f>SUM(V386:V392)</f>
        <v>0.64</v>
      </c>
      <c r="K393" s="20"/>
    </row>
    <row r="394" spans="1:22" ht="14.25" x14ac:dyDescent="0.2">
      <c r="A394" s="15"/>
      <c r="B394" s="16"/>
      <c r="C394" s="16" t="s">
        <v>880</v>
      </c>
      <c r="D394" s="17" t="s">
        <v>881</v>
      </c>
      <c r="E394" s="8">
        <f>Source!AQ171</f>
        <v>453.1</v>
      </c>
      <c r="F394" s="19"/>
      <c r="G394" s="18" t="str">
        <f>Source!DI171</f>
        <v/>
      </c>
      <c r="H394" s="8">
        <f>Source!AV171</f>
        <v>1</v>
      </c>
      <c r="I394" s="8"/>
      <c r="J394" s="20"/>
      <c r="K394" s="20">
        <f>Source!U171</f>
        <v>1.8124000000000002</v>
      </c>
    </row>
    <row r="395" spans="1:22" ht="15" x14ac:dyDescent="0.25">
      <c r="A395" s="24"/>
      <c r="B395" s="24"/>
      <c r="C395" s="24"/>
      <c r="D395" s="24"/>
      <c r="E395" s="24"/>
      <c r="F395" s="24"/>
      <c r="G395" s="24"/>
      <c r="H395" s="24"/>
      <c r="I395" s="59">
        <f>J387+J388+J390+J391+J392+J393</f>
        <v>1959.96</v>
      </c>
      <c r="J395" s="59"/>
      <c r="K395" s="25">
        <f>IF(Source!I171&lt;&gt;0, ROUND(I395/Source!I171, 2), 0)</f>
        <v>489990</v>
      </c>
      <c r="P395" s="23">
        <f>I395</f>
        <v>1959.96</v>
      </c>
    </row>
    <row r="396" spans="1:22" ht="42.75" x14ac:dyDescent="0.2">
      <c r="A396" s="15" t="str">
        <f>Source!E172</f>
        <v>55</v>
      </c>
      <c r="B396" s="16" t="str">
        <f>Source!F172</f>
        <v>21.3-4-24</v>
      </c>
      <c r="C396" s="16" t="str">
        <f>Source!G172</f>
        <v>Арматурные заготовки (стержни, хомуты и т.п.), не собранные в каркасы или сетки, закладные и накладные детали, со сваркой</v>
      </c>
      <c r="D396" s="17" t="str">
        <f>Source!H172</f>
        <v>т</v>
      </c>
      <c r="E396" s="8">
        <f>Source!I172</f>
        <v>9.6510389899999993E-3</v>
      </c>
      <c r="F396" s="19">
        <f>Source!AL172</f>
        <v>53410.15</v>
      </c>
      <c r="G396" s="18" t="str">
        <f>Source!DD172</f>
        <v/>
      </c>
      <c r="H396" s="8">
        <f>Source!AW172</f>
        <v>1</v>
      </c>
      <c r="I396" s="8">
        <f>IF(Source!BC172&lt;&gt; 0, Source!BC172, 1)</f>
        <v>1</v>
      </c>
      <c r="J396" s="20">
        <f>Source!P172</f>
        <v>515.46</v>
      </c>
      <c r="K396" s="20"/>
      <c r="Q396">
        <f>ROUND((Source!BZ172/100)*ROUND((Source!AF172*Source!AV172)*Source!I172, 2), 2)</f>
        <v>0</v>
      </c>
      <c r="R396">
        <f>Source!X172</f>
        <v>0</v>
      </c>
      <c r="S396">
        <f>ROUND((Source!CA172/100)*ROUND((Source!AF172*Source!AV172)*Source!I172, 2), 2)</f>
        <v>0</v>
      </c>
      <c r="T396">
        <f>Source!Y172</f>
        <v>0</v>
      </c>
      <c r="U396">
        <f>ROUND((175/100)*ROUND((Source!AE172*Source!AV172)*Source!I172, 2), 2)</f>
        <v>0</v>
      </c>
      <c r="V396">
        <f>ROUND((108/100)*ROUND(Source!CS172*Source!I172, 2), 2)</f>
        <v>0</v>
      </c>
    </row>
    <row r="397" spans="1:22" ht="15" x14ac:dyDescent="0.25">
      <c r="A397" s="24"/>
      <c r="B397" s="24"/>
      <c r="C397" s="24"/>
      <c r="D397" s="24"/>
      <c r="E397" s="24"/>
      <c r="F397" s="24"/>
      <c r="G397" s="24"/>
      <c r="H397" s="24"/>
      <c r="I397" s="59">
        <f>J396</f>
        <v>515.46</v>
      </c>
      <c r="J397" s="59"/>
      <c r="K397" s="25">
        <f>IF(Source!I172&lt;&gt;0, ROUND(I397/Source!I172, 2), 0)</f>
        <v>53409.79</v>
      </c>
      <c r="P397" s="23">
        <f>I397</f>
        <v>515.46</v>
      </c>
    </row>
    <row r="398" spans="1:22" ht="28.5" x14ac:dyDescent="0.2">
      <c r="A398" s="15" t="str">
        <f>Source!E173</f>
        <v>56</v>
      </c>
      <c r="B398" s="16" t="str">
        <f>Source!F173</f>
        <v>Цена поставщика</v>
      </c>
      <c r="C398" s="16" t="str">
        <f>Source!G173</f>
        <v>Диван парковый  1.2                                                        Базисная стоимость: 17197,00/1,18=14573,73</v>
      </c>
      <c r="D398" s="17" t="str">
        <f>Source!H173</f>
        <v>шт.</v>
      </c>
      <c r="E398" s="8">
        <f>Source!I173</f>
        <v>4</v>
      </c>
      <c r="F398" s="19">
        <f>Source!AL173</f>
        <v>14573.73</v>
      </c>
      <c r="G398" s="18" t="str">
        <f>Source!DD173</f>
        <v/>
      </c>
      <c r="H398" s="8">
        <f>Source!AW173</f>
        <v>1</v>
      </c>
      <c r="I398" s="8">
        <f>IF(Source!BC173&lt;&gt; 0, Source!BC173, 1)</f>
        <v>1</v>
      </c>
      <c r="J398" s="20">
        <f>Source!P173</f>
        <v>58294.92</v>
      </c>
      <c r="K398" s="20"/>
      <c r="Q398">
        <f>ROUND((Source!BZ173/100)*ROUND((Source!AF173*Source!AV173)*Source!I173, 2), 2)</f>
        <v>0</v>
      </c>
      <c r="R398">
        <f>Source!X173</f>
        <v>0</v>
      </c>
      <c r="S398">
        <f>ROUND((Source!CA173/100)*ROUND((Source!AF173*Source!AV173)*Source!I173, 2), 2)</f>
        <v>0</v>
      </c>
      <c r="T398">
        <f>Source!Y173</f>
        <v>0</v>
      </c>
      <c r="U398">
        <f>ROUND((175/100)*ROUND((Source!AE173*Source!AV173)*Source!I173, 2), 2)</f>
        <v>0</v>
      </c>
      <c r="V398">
        <f>ROUND((108/100)*ROUND(Source!CS173*Source!I173, 2), 2)</f>
        <v>0</v>
      </c>
    </row>
    <row r="399" spans="1:22" ht="15" x14ac:dyDescent="0.25">
      <c r="A399" s="24"/>
      <c r="B399" s="24"/>
      <c r="C399" s="24"/>
      <c r="D399" s="24"/>
      <c r="E399" s="24"/>
      <c r="F399" s="24"/>
      <c r="G399" s="24"/>
      <c r="H399" s="24"/>
      <c r="I399" s="59">
        <f>J398</f>
        <v>58294.92</v>
      </c>
      <c r="J399" s="59"/>
      <c r="K399" s="25">
        <f>IF(Source!I173&lt;&gt;0, ROUND(I399/Source!I173, 2), 0)</f>
        <v>14573.73</v>
      </c>
      <c r="P399" s="23">
        <f>I399</f>
        <v>58294.92</v>
      </c>
    </row>
    <row r="400" spans="1:22" ht="14.25" x14ac:dyDescent="0.2">
      <c r="A400" s="15" t="str">
        <f>Source!E174</f>
        <v>57</v>
      </c>
      <c r="B400" s="16" t="str">
        <f>Source!F174</f>
        <v>1.50-3203-10-4/1</v>
      </c>
      <c r="C400" s="16" t="str">
        <f>Source!G174</f>
        <v>Установка монтажных изделий массой свыше 20 кг</v>
      </c>
      <c r="D400" s="17" t="str">
        <f>Source!H174</f>
        <v>т</v>
      </c>
      <c r="E400" s="8">
        <f>Source!I174</f>
        <v>0.20330000000000001</v>
      </c>
      <c r="F400" s="19"/>
      <c r="G400" s="18"/>
      <c r="H400" s="8"/>
      <c r="I400" s="8"/>
      <c r="J400" s="20"/>
      <c r="K400" s="20"/>
      <c r="Q400">
        <f>ROUND((Source!BZ174/100)*ROUND((Source!AF174*Source!AV174)*Source!I174, 2), 2)</f>
        <v>1163.8900000000001</v>
      </c>
      <c r="R400">
        <f>Source!X174</f>
        <v>1163.8900000000001</v>
      </c>
      <c r="S400">
        <f>ROUND((Source!CA174/100)*ROUND((Source!AF174*Source!AV174)*Source!I174, 2), 2)</f>
        <v>166.27</v>
      </c>
      <c r="T400">
        <f>Source!Y174</f>
        <v>166.27</v>
      </c>
      <c r="U400">
        <f>ROUND((175/100)*ROUND((Source!AE174*Source!AV174)*Source!I174, 2), 2)</f>
        <v>50.82</v>
      </c>
      <c r="V400">
        <f>ROUND((108/100)*ROUND(Source!CS174*Source!I174, 2), 2)</f>
        <v>31.36</v>
      </c>
    </row>
    <row r="401" spans="1:22" ht="14.25" x14ac:dyDescent="0.2">
      <c r="A401" s="15"/>
      <c r="B401" s="16"/>
      <c r="C401" s="16" t="s">
        <v>872</v>
      </c>
      <c r="D401" s="17"/>
      <c r="E401" s="8"/>
      <c r="F401" s="19">
        <f>Source!AO174</f>
        <v>8178.55</v>
      </c>
      <c r="G401" s="18" t="str">
        <f>Source!DG174</f>
        <v/>
      </c>
      <c r="H401" s="8">
        <f>Source!AV174</f>
        <v>1</v>
      </c>
      <c r="I401" s="8">
        <f>IF(Source!BA174&lt;&gt; 0, Source!BA174, 1)</f>
        <v>1</v>
      </c>
      <c r="J401" s="20">
        <f>Source!S174</f>
        <v>1662.7</v>
      </c>
      <c r="K401" s="20"/>
    </row>
    <row r="402" spans="1:22" ht="14.25" x14ac:dyDescent="0.2">
      <c r="A402" s="15"/>
      <c r="B402" s="16"/>
      <c r="C402" s="16" t="s">
        <v>873</v>
      </c>
      <c r="D402" s="17"/>
      <c r="E402" s="8"/>
      <c r="F402" s="19">
        <f>Source!AM174</f>
        <v>1555.17</v>
      </c>
      <c r="G402" s="18" t="str">
        <f>Source!DE174</f>
        <v/>
      </c>
      <c r="H402" s="8">
        <f>Source!AV174</f>
        <v>1</v>
      </c>
      <c r="I402" s="8">
        <f>IF(Source!BB174&lt;&gt; 0, Source!BB174, 1)</f>
        <v>1</v>
      </c>
      <c r="J402" s="20">
        <f>Source!Q174</f>
        <v>316.17</v>
      </c>
      <c r="K402" s="20"/>
    </row>
    <row r="403" spans="1:22" ht="14.25" x14ac:dyDescent="0.2">
      <c r="A403" s="15"/>
      <c r="B403" s="16"/>
      <c r="C403" s="16" t="s">
        <v>874</v>
      </c>
      <c r="D403" s="17"/>
      <c r="E403" s="8"/>
      <c r="F403" s="19">
        <f>Source!AN174</f>
        <v>142.85</v>
      </c>
      <c r="G403" s="18" t="str">
        <f>Source!DF174</f>
        <v/>
      </c>
      <c r="H403" s="8">
        <f>Source!AV174</f>
        <v>1</v>
      </c>
      <c r="I403" s="8">
        <f>IF(Source!BS174&lt;&gt; 0, Source!BS174, 1)</f>
        <v>1</v>
      </c>
      <c r="J403" s="21">
        <f>Source!R174</f>
        <v>29.04</v>
      </c>
      <c r="K403" s="20"/>
    </row>
    <row r="404" spans="1:22" ht="14.25" x14ac:dyDescent="0.2">
      <c r="A404" s="15"/>
      <c r="B404" s="16"/>
      <c r="C404" s="16" t="s">
        <v>875</v>
      </c>
      <c r="D404" s="17"/>
      <c r="E404" s="8"/>
      <c r="F404" s="19">
        <f>Source!AL174</f>
        <v>56933.42</v>
      </c>
      <c r="G404" s="18" t="str">
        <f>Source!DD174</f>
        <v/>
      </c>
      <c r="H404" s="8">
        <f>Source!AW174</f>
        <v>1</v>
      </c>
      <c r="I404" s="8">
        <f>IF(Source!BC174&lt;&gt; 0, Source!BC174, 1)</f>
        <v>1</v>
      </c>
      <c r="J404" s="20">
        <f>Source!P174</f>
        <v>11574.56</v>
      </c>
      <c r="K404" s="20"/>
    </row>
    <row r="405" spans="1:22" ht="42.75" x14ac:dyDescent="0.2">
      <c r="A405" s="15" t="str">
        <f>Source!E175</f>
        <v>57,1</v>
      </c>
      <c r="B405" s="16" t="str">
        <f>Source!F175</f>
        <v>21.3-4-24</v>
      </c>
      <c r="C405" s="16" t="str">
        <f>Source!G175</f>
        <v>Арматурные заготовки (стержни, хомуты и т.п.), не собранные в каркасы или сетки, закладные и накладные детали, со сваркой</v>
      </c>
      <c r="D405" s="17" t="str">
        <f>Source!H175</f>
        <v>т</v>
      </c>
      <c r="E405" s="8">
        <f>Source!I175</f>
        <v>-0.20330000000000001</v>
      </c>
      <c r="F405" s="19">
        <f>Source!AK175</f>
        <v>53410.15</v>
      </c>
      <c r="G405" s="22" t="s">
        <v>3</v>
      </c>
      <c r="H405" s="8">
        <f>Source!AW175</f>
        <v>1</v>
      </c>
      <c r="I405" s="8">
        <f>IF(Source!BC175&lt;&gt; 0, Source!BC175, 1)</f>
        <v>1</v>
      </c>
      <c r="J405" s="20">
        <f>Source!O175</f>
        <v>-10858.28</v>
      </c>
      <c r="K405" s="20"/>
      <c r="Q405">
        <f>ROUND((Source!BZ175/100)*ROUND((Source!AF175*Source!AV175)*Source!I175, 2), 2)</f>
        <v>0</v>
      </c>
      <c r="R405">
        <f>Source!X175</f>
        <v>0</v>
      </c>
      <c r="S405">
        <f>ROUND((Source!CA175/100)*ROUND((Source!AF175*Source!AV175)*Source!I175, 2), 2)</f>
        <v>0</v>
      </c>
      <c r="T405">
        <f>Source!Y175</f>
        <v>0</v>
      </c>
      <c r="U405">
        <f>ROUND((175/100)*ROUND((Source!AE175*Source!AV175)*Source!I175, 2), 2)</f>
        <v>0</v>
      </c>
      <c r="V405">
        <f>ROUND((108/100)*ROUND(Source!CS175*Source!I175, 2), 2)</f>
        <v>0</v>
      </c>
    </row>
    <row r="406" spans="1:22" ht="14.25" x14ac:dyDescent="0.2">
      <c r="A406" s="15"/>
      <c r="B406" s="16"/>
      <c r="C406" s="16" t="s">
        <v>876</v>
      </c>
      <c r="D406" s="17" t="s">
        <v>877</v>
      </c>
      <c r="E406" s="8">
        <f>Source!AT174</f>
        <v>70</v>
      </c>
      <c r="F406" s="19"/>
      <c r="G406" s="18"/>
      <c r="H406" s="8"/>
      <c r="I406" s="8"/>
      <c r="J406" s="20">
        <f>SUM(R400:R405)</f>
        <v>1163.8900000000001</v>
      </c>
      <c r="K406" s="20"/>
    </row>
    <row r="407" spans="1:22" ht="14.25" x14ac:dyDescent="0.2">
      <c r="A407" s="15"/>
      <c r="B407" s="16"/>
      <c r="C407" s="16" t="s">
        <v>878</v>
      </c>
      <c r="D407" s="17" t="s">
        <v>877</v>
      </c>
      <c r="E407" s="8">
        <f>Source!AU174</f>
        <v>10</v>
      </c>
      <c r="F407" s="19"/>
      <c r="G407" s="18"/>
      <c r="H407" s="8"/>
      <c r="I407" s="8"/>
      <c r="J407" s="20">
        <f>SUM(T400:T406)</f>
        <v>166.27</v>
      </c>
      <c r="K407" s="20"/>
    </row>
    <row r="408" spans="1:22" ht="14.25" x14ac:dyDescent="0.2">
      <c r="A408" s="15"/>
      <c r="B408" s="16"/>
      <c r="C408" s="16" t="s">
        <v>879</v>
      </c>
      <c r="D408" s="17" t="s">
        <v>877</v>
      </c>
      <c r="E408" s="8">
        <f>108</f>
        <v>108</v>
      </c>
      <c r="F408" s="19"/>
      <c r="G408" s="18"/>
      <c r="H408" s="8"/>
      <c r="I408" s="8"/>
      <c r="J408" s="20">
        <f>SUM(V400:V407)</f>
        <v>31.36</v>
      </c>
      <c r="K408" s="20"/>
    </row>
    <row r="409" spans="1:22" ht="14.25" x14ac:dyDescent="0.2">
      <c r="A409" s="15"/>
      <c r="B409" s="16"/>
      <c r="C409" s="16" t="s">
        <v>880</v>
      </c>
      <c r="D409" s="17" t="s">
        <v>881</v>
      </c>
      <c r="E409" s="8">
        <f>Source!AQ174</f>
        <v>36.11</v>
      </c>
      <c r="F409" s="19"/>
      <c r="G409" s="18" t="str">
        <f>Source!DI174</f>
        <v/>
      </c>
      <c r="H409" s="8">
        <f>Source!AV174</f>
        <v>1</v>
      </c>
      <c r="I409" s="8"/>
      <c r="J409" s="20"/>
      <c r="K409" s="20">
        <f>Source!U174</f>
        <v>7.3411629999999999</v>
      </c>
    </row>
    <row r="410" spans="1:22" ht="15" x14ac:dyDescent="0.25">
      <c r="A410" s="24"/>
      <c r="B410" s="24"/>
      <c r="C410" s="24"/>
      <c r="D410" s="24"/>
      <c r="E410" s="24"/>
      <c r="F410" s="24"/>
      <c r="G410" s="24"/>
      <c r="H410" s="24"/>
      <c r="I410" s="59">
        <f>J401+J402+J404+J406+J407+J408+SUM(J405:J405)</f>
        <v>4056.67</v>
      </c>
      <c r="J410" s="59"/>
      <c r="K410" s="25">
        <f>IF(Source!I174&lt;&gt;0, ROUND(I410/Source!I174, 2), 0)</f>
        <v>19954.11</v>
      </c>
      <c r="P410" s="23">
        <f>I410</f>
        <v>4056.67</v>
      </c>
    </row>
    <row r="411" spans="1:22" ht="28.5" x14ac:dyDescent="0.2">
      <c r="A411" s="15" t="str">
        <f>Source!E176</f>
        <v>58</v>
      </c>
      <c r="B411" s="16" t="str">
        <f>Source!F176</f>
        <v>1.2-3103-3-1/1</v>
      </c>
      <c r="C411" s="16" t="str">
        <f>Source!G176</f>
        <v>Устройство фундаментов общего назначения бетонных под оборудование объемом до 5 м3</v>
      </c>
      <c r="D411" s="17" t="str">
        <f>Source!H176</f>
        <v>100 м3</v>
      </c>
      <c r="E411" s="8">
        <f>Source!I176</f>
        <v>2.7689999999999999E-2</v>
      </c>
      <c r="F411" s="19"/>
      <c r="G411" s="18"/>
      <c r="H411" s="8"/>
      <c r="I411" s="8"/>
      <c r="J411" s="20"/>
      <c r="K411" s="20"/>
      <c r="Q411">
        <f>ROUND((Source!BZ176/100)*ROUND((Source!AF176*Source!AV176)*Source!I176, 2), 2)</f>
        <v>1524.37</v>
      </c>
      <c r="R411">
        <f>Source!X176</f>
        <v>1524.37</v>
      </c>
      <c r="S411">
        <f>ROUND((Source!CA176/100)*ROUND((Source!AF176*Source!AV176)*Source!I176, 2), 2)</f>
        <v>217.77</v>
      </c>
      <c r="T411">
        <f>Source!Y176</f>
        <v>217.77</v>
      </c>
      <c r="U411">
        <f>ROUND((175/100)*ROUND((Source!AE176*Source!AV176)*Source!I176, 2), 2)</f>
        <v>7.14</v>
      </c>
      <c r="V411">
        <f>ROUND((108/100)*ROUND(Source!CS176*Source!I176, 2), 2)</f>
        <v>4.41</v>
      </c>
    </row>
    <row r="412" spans="1:22" ht="14.25" x14ac:dyDescent="0.2">
      <c r="A412" s="15"/>
      <c r="B412" s="16"/>
      <c r="C412" s="16" t="s">
        <v>872</v>
      </c>
      <c r="D412" s="17"/>
      <c r="E412" s="8"/>
      <c r="F412" s="19">
        <f>Source!AO176</f>
        <v>78644.570000000007</v>
      </c>
      <c r="G412" s="18" t="str">
        <f>Source!DG176</f>
        <v/>
      </c>
      <c r="H412" s="8">
        <f>Source!AV176</f>
        <v>1</v>
      </c>
      <c r="I412" s="8">
        <f>IF(Source!BA176&lt;&gt; 0, Source!BA176, 1)</f>
        <v>1</v>
      </c>
      <c r="J412" s="20">
        <f>Source!S176</f>
        <v>2177.67</v>
      </c>
      <c r="K412" s="20"/>
    </row>
    <row r="413" spans="1:22" ht="14.25" x14ac:dyDescent="0.2">
      <c r="A413" s="15"/>
      <c r="B413" s="16"/>
      <c r="C413" s="16" t="s">
        <v>873</v>
      </c>
      <c r="D413" s="17"/>
      <c r="E413" s="8"/>
      <c r="F413" s="19">
        <f>Source!AM176</f>
        <v>435.13</v>
      </c>
      <c r="G413" s="18" t="str">
        <f>Source!DE176</f>
        <v/>
      </c>
      <c r="H413" s="8">
        <f>Source!AV176</f>
        <v>1</v>
      </c>
      <c r="I413" s="8">
        <f>IF(Source!BB176&lt;&gt; 0, Source!BB176, 1)</f>
        <v>1</v>
      </c>
      <c r="J413" s="20">
        <f>Source!Q176</f>
        <v>12.05</v>
      </c>
      <c r="K413" s="20"/>
    </row>
    <row r="414" spans="1:22" ht="14.25" x14ac:dyDescent="0.2">
      <c r="A414" s="15"/>
      <c r="B414" s="16"/>
      <c r="C414" s="16" t="s">
        <v>874</v>
      </c>
      <c r="D414" s="17"/>
      <c r="E414" s="8"/>
      <c r="F414" s="19">
        <f>Source!AN176</f>
        <v>147.43</v>
      </c>
      <c r="G414" s="18" t="str">
        <f>Source!DF176</f>
        <v/>
      </c>
      <c r="H414" s="8">
        <f>Source!AV176</f>
        <v>1</v>
      </c>
      <c r="I414" s="8">
        <f>IF(Source!BS176&lt;&gt; 0, Source!BS176, 1)</f>
        <v>1</v>
      </c>
      <c r="J414" s="21">
        <f>Source!R176</f>
        <v>4.08</v>
      </c>
      <c r="K414" s="20"/>
    </row>
    <row r="415" spans="1:22" ht="14.25" x14ac:dyDescent="0.2">
      <c r="A415" s="15"/>
      <c r="B415" s="16"/>
      <c r="C415" s="16" t="s">
        <v>875</v>
      </c>
      <c r="D415" s="17"/>
      <c r="E415" s="8"/>
      <c r="F415" s="19">
        <f>Source!AL176</f>
        <v>347832.49</v>
      </c>
      <c r="G415" s="18" t="str">
        <f>Source!DD176</f>
        <v/>
      </c>
      <c r="H415" s="8">
        <f>Source!AW176</f>
        <v>1</v>
      </c>
      <c r="I415" s="8">
        <f>IF(Source!BC176&lt;&gt; 0, Source!BC176, 1)</f>
        <v>1</v>
      </c>
      <c r="J415" s="20">
        <f>Source!P176</f>
        <v>9631.48</v>
      </c>
      <c r="K415" s="20"/>
    </row>
    <row r="416" spans="1:22" ht="14.25" x14ac:dyDescent="0.2">
      <c r="A416" s="15"/>
      <c r="B416" s="16"/>
      <c r="C416" s="16" t="s">
        <v>876</v>
      </c>
      <c r="D416" s="17" t="s">
        <v>877</v>
      </c>
      <c r="E416" s="8">
        <f>Source!AT176</f>
        <v>70</v>
      </c>
      <c r="F416" s="19"/>
      <c r="G416" s="18"/>
      <c r="H416" s="8"/>
      <c r="I416" s="8"/>
      <c r="J416" s="20">
        <f>SUM(R411:R415)</f>
        <v>1524.37</v>
      </c>
      <c r="K416" s="20"/>
    </row>
    <row r="417" spans="1:22" ht="14.25" x14ac:dyDescent="0.2">
      <c r="A417" s="15"/>
      <c r="B417" s="16"/>
      <c r="C417" s="16" t="s">
        <v>878</v>
      </c>
      <c r="D417" s="17" t="s">
        <v>877</v>
      </c>
      <c r="E417" s="8">
        <f>Source!AU176</f>
        <v>10</v>
      </c>
      <c r="F417" s="19"/>
      <c r="G417" s="18"/>
      <c r="H417" s="8"/>
      <c r="I417" s="8"/>
      <c r="J417" s="20">
        <f>SUM(T411:T416)</f>
        <v>217.77</v>
      </c>
      <c r="K417" s="20"/>
    </row>
    <row r="418" spans="1:22" ht="14.25" x14ac:dyDescent="0.2">
      <c r="A418" s="15"/>
      <c r="B418" s="16"/>
      <c r="C418" s="16" t="s">
        <v>879</v>
      </c>
      <c r="D418" s="17" t="s">
        <v>877</v>
      </c>
      <c r="E418" s="8">
        <f>108</f>
        <v>108</v>
      </c>
      <c r="F418" s="19"/>
      <c r="G418" s="18"/>
      <c r="H418" s="8"/>
      <c r="I418" s="8"/>
      <c r="J418" s="20">
        <f>SUM(V411:V417)</f>
        <v>4.41</v>
      </c>
      <c r="K418" s="20"/>
    </row>
    <row r="419" spans="1:22" ht="14.25" x14ac:dyDescent="0.2">
      <c r="A419" s="15"/>
      <c r="B419" s="16"/>
      <c r="C419" s="16" t="s">
        <v>880</v>
      </c>
      <c r="D419" s="17" t="s">
        <v>881</v>
      </c>
      <c r="E419" s="8">
        <f>Source!AQ176</f>
        <v>453.1</v>
      </c>
      <c r="F419" s="19"/>
      <c r="G419" s="18" t="str">
        <f>Source!DI176</f>
        <v/>
      </c>
      <c r="H419" s="8">
        <f>Source!AV176</f>
        <v>1</v>
      </c>
      <c r="I419" s="8"/>
      <c r="J419" s="20"/>
      <c r="K419" s="20">
        <f>Source!U176</f>
        <v>12.546339</v>
      </c>
    </row>
    <row r="420" spans="1:22" ht="15" x14ac:dyDescent="0.25">
      <c r="A420" s="24"/>
      <c r="B420" s="24"/>
      <c r="C420" s="24"/>
      <c r="D420" s="24"/>
      <c r="E420" s="24"/>
      <c r="F420" s="24"/>
      <c r="G420" s="24"/>
      <c r="H420" s="24"/>
      <c r="I420" s="59">
        <f>J412+J413+J415+J416+J417+J418</f>
        <v>13567.75</v>
      </c>
      <c r="J420" s="59"/>
      <c r="K420" s="25">
        <f>IF(Source!I176&lt;&gt;0, ROUND(I420/Source!I176, 2), 0)</f>
        <v>489987.36</v>
      </c>
      <c r="P420" s="23">
        <f>I420</f>
        <v>13567.75</v>
      </c>
    </row>
    <row r="421" spans="1:22" ht="42.75" x14ac:dyDescent="0.2">
      <c r="A421" s="15" t="str">
        <f>Source!E177</f>
        <v>59</v>
      </c>
      <c r="B421" s="16" t="str">
        <f>Source!F177</f>
        <v>21.3-4-24</v>
      </c>
      <c r="C421" s="16" t="str">
        <f>Source!G177</f>
        <v>Арматурные заготовки (стержни, хомуты и т.п.), не собранные в каркасы или сетки, закладные и накладные детали, со сваркой</v>
      </c>
      <c r="D421" s="17" t="str">
        <f>Source!H177</f>
        <v>т</v>
      </c>
      <c r="E421" s="8">
        <f>Source!I177</f>
        <v>6.0773516800000003E-2</v>
      </c>
      <c r="F421" s="19">
        <f>Source!AL177</f>
        <v>53410.15</v>
      </c>
      <c r="G421" s="18" t="str">
        <f>Source!DD177</f>
        <v/>
      </c>
      <c r="H421" s="8">
        <f>Source!AW177</f>
        <v>1</v>
      </c>
      <c r="I421" s="8">
        <f>IF(Source!BC177&lt;&gt; 0, Source!BC177, 1)</f>
        <v>1</v>
      </c>
      <c r="J421" s="20">
        <f>Source!P177</f>
        <v>3245.92</v>
      </c>
      <c r="K421" s="20"/>
      <c r="Q421">
        <f>ROUND((Source!BZ177/100)*ROUND((Source!AF177*Source!AV177)*Source!I177, 2), 2)</f>
        <v>0</v>
      </c>
      <c r="R421">
        <f>Source!X177</f>
        <v>0</v>
      </c>
      <c r="S421">
        <f>ROUND((Source!CA177/100)*ROUND((Source!AF177*Source!AV177)*Source!I177, 2), 2)</f>
        <v>0</v>
      </c>
      <c r="T421">
        <f>Source!Y177</f>
        <v>0</v>
      </c>
      <c r="U421">
        <f>ROUND((175/100)*ROUND((Source!AE177*Source!AV177)*Source!I177, 2), 2)</f>
        <v>0</v>
      </c>
      <c r="V421">
        <f>ROUND((108/100)*ROUND(Source!CS177*Source!I177, 2), 2)</f>
        <v>0</v>
      </c>
    </row>
    <row r="422" spans="1:22" ht="15" x14ac:dyDescent="0.25">
      <c r="A422" s="24"/>
      <c r="B422" s="24"/>
      <c r="C422" s="24"/>
      <c r="D422" s="24"/>
      <c r="E422" s="24"/>
      <c r="F422" s="24"/>
      <c r="G422" s="24"/>
      <c r="H422" s="24"/>
      <c r="I422" s="59">
        <f>J421</f>
        <v>3245.92</v>
      </c>
      <c r="J422" s="59"/>
      <c r="K422" s="25">
        <f>IF(Source!I177&lt;&gt;0, ROUND(I422/Source!I177, 2), 0)</f>
        <v>53410.11</v>
      </c>
      <c r="P422" s="23">
        <f>I422</f>
        <v>3245.92</v>
      </c>
    </row>
    <row r="423" spans="1:22" ht="28.5" x14ac:dyDescent="0.2">
      <c r="A423" s="15" t="str">
        <f>Source!E178</f>
        <v>60</v>
      </c>
      <c r="B423" s="16" t="str">
        <f>Source!F178</f>
        <v>Цена поставщика</v>
      </c>
      <c r="C423" s="16" t="str">
        <f>Source!G178</f>
        <v>Домик "Пчелка"  ЛГД-05                                                 Базисная стоимость: 123134,99/1,18=104351,69</v>
      </c>
      <c r="D423" s="17" t="str">
        <f>Source!H178</f>
        <v>шт.</v>
      </c>
      <c r="E423" s="8">
        <f>Source!I178</f>
        <v>1</v>
      </c>
      <c r="F423" s="19">
        <f>Source!AL178</f>
        <v>104351.69</v>
      </c>
      <c r="G423" s="18" t="str">
        <f>Source!DD178</f>
        <v/>
      </c>
      <c r="H423" s="8">
        <f>Source!AW178</f>
        <v>1</v>
      </c>
      <c r="I423" s="8">
        <f>IF(Source!BC178&lt;&gt; 0, Source!BC178, 1)</f>
        <v>1</v>
      </c>
      <c r="J423" s="20">
        <f>Source!P178</f>
        <v>104351.69</v>
      </c>
      <c r="K423" s="20"/>
      <c r="Q423">
        <f>ROUND((Source!BZ178/100)*ROUND((Source!AF178*Source!AV178)*Source!I178, 2), 2)</f>
        <v>0</v>
      </c>
      <c r="R423">
        <f>Source!X178</f>
        <v>0</v>
      </c>
      <c r="S423">
        <f>ROUND((Source!CA178/100)*ROUND((Source!AF178*Source!AV178)*Source!I178, 2), 2)</f>
        <v>0</v>
      </c>
      <c r="T423">
        <f>Source!Y178</f>
        <v>0</v>
      </c>
      <c r="U423">
        <f>ROUND((175/100)*ROUND((Source!AE178*Source!AV178)*Source!I178, 2), 2)</f>
        <v>0</v>
      </c>
      <c r="V423">
        <f>ROUND((108/100)*ROUND(Source!CS178*Source!I178, 2), 2)</f>
        <v>0</v>
      </c>
    </row>
    <row r="424" spans="1:22" ht="15" x14ac:dyDescent="0.25">
      <c r="A424" s="24"/>
      <c r="B424" s="24"/>
      <c r="C424" s="24"/>
      <c r="D424" s="24"/>
      <c r="E424" s="24"/>
      <c r="F424" s="24"/>
      <c r="G424" s="24"/>
      <c r="H424" s="24"/>
      <c r="I424" s="59">
        <f>J423</f>
        <v>104351.69</v>
      </c>
      <c r="J424" s="59"/>
      <c r="K424" s="25">
        <f>IF(Source!I178&lt;&gt;0, ROUND(I424/Source!I178, 2), 0)</f>
        <v>104351.69</v>
      </c>
      <c r="P424" s="23">
        <f>I424</f>
        <v>104351.69</v>
      </c>
    </row>
    <row r="425" spans="1:22" ht="14.25" x14ac:dyDescent="0.2">
      <c r="A425" s="15" t="str">
        <f>Source!E179</f>
        <v>61</v>
      </c>
      <c r="B425" s="16" t="str">
        <f>Source!F179</f>
        <v>1.50-3203-10-4/1</v>
      </c>
      <c r="C425" s="16" t="str">
        <f>Source!G179</f>
        <v>Установка монтажных изделий массой свыше 20 кг</v>
      </c>
      <c r="D425" s="17" t="str">
        <f>Source!H179</f>
        <v>т</v>
      </c>
      <c r="E425" s="8">
        <f>Source!I179</f>
        <v>1.159</v>
      </c>
      <c r="F425" s="19"/>
      <c r="G425" s="18"/>
      <c r="H425" s="8"/>
      <c r="I425" s="8"/>
      <c r="J425" s="20"/>
      <c r="K425" s="20"/>
      <c r="Q425">
        <f>ROUND((Source!BZ179/100)*ROUND((Source!AF179*Source!AV179)*Source!I179, 2), 2)</f>
        <v>6635.26</v>
      </c>
      <c r="R425">
        <f>Source!X179</f>
        <v>6635.26</v>
      </c>
      <c r="S425">
        <f>ROUND((Source!CA179/100)*ROUND((Source!AF179*Source!AV179)*Source!I179, 2), 2)</f>
        <v>947.89</v>
      </c>
      <c r="T425">
        <f>Source!Y179</f>
        <v>947.89</v>
      </c>
      <c r="U425">
        <f>ROUND((175/100)*ROUND((Source!AE179*Source!AV179)*Source!I179, 2), 2)</f>
        <v>289.73</v>
      </c>
      <c r="V425">
        <f>ROUND((108/100)*ROUND(Source!CS179*Source!I179, 2), 2)</f>
        <v>178.8</v>
      </c>
    </row>
    <row r="426" spans="1:22" ht="14.25" x14ac:dyDescent="0.2">
      <c r="A426" s="15"/>
      <c r="B426" s="16"/>
      <c r="C426" s="16" t="s">
        <v>872</v>
      </c>
      <c r="D426" s="17"/>
      <c r="E426" s="8"/>
      <c r="F426" s="19">
        <f>Source!AO179</f>
        <v>8178.55</v>
      </c>
      <c r="G426" s="18" t="str">
        <f>Source!DG179</f>
        <v/>
      </c>
      <c r="H426" s="8">
        <f>Source!AV179</f>
        <v>1</v>
      </c>
      <c r="I426" s="8">
        <f>IF(Source!BA179&lt;&gt; 0, Source!BA179, 1)</f>
        <v>1</v>
      </c>
      <c r="J426" s="20">
        <f>Source!S179</f>
        <v>9478.94</v>
      </c>
      <c r="K426" s="20"/>
    </row>
    <row r="427" spans="1:22" ht="14.25" x14ac:dyDescent="0.2">
      <c r="A427" s="15"/>
      <c r="B427" s="16"/>
      <c r="C427" s="16" t="s">
        <v>873</v>
      </c>
      <c r="D427" s="17"/>
      <c r="E427" s="8"/>
      <c r="F427" s="19">
        <f>Source!AM179</f>
        <v>1555.17</v>
      </c>
      <c r="G427" s="18" t="str">
        <f>Source!DE179</f>
        <v/>
      </c>
      <c r="H427" s="8">
        <f>Source!AV179</f>
        <v>1</v>
      </c>
      <c r="I427" s="8">
        <f>IF(Source!BB179&lt;&gt; 0, Source!BB179, 1)</f>
        <v>1</v>
      </c>
      <c r="J427" s="20">
        <f>Source!Q179</f>
        <v>1802.44</v>
      </c>
      <c r="K427" s="20"/>
    </row>
    <row r="428" spans="1:22" ht="14.25" x14ac:dyDescent="0.2">
      <c r="A428" s="15"/>
      <c r="B428" s="16"/>
      <c r="C428" s="16" t="s">
        <v>874</v>
      </c>
      <c r="D428" s="17"/>
      <c r="E428" s="8"/>
      <c r="F428" s="19">
        <f>Source!AN179</f>
        <v>142.85</v>
      </c>
      <c r="G428" s="18" t="str">
        <f>Source!DF179</f>
        <v/>
      </c>
      <c r="H428" s="8">
        <f>Source!AV179</f>
        <v>1</v>
      </c>
      <c r="I428" s="8">
        <f>IF(Source!BS179&lt;&gt; 0, Source!BS179, 1)</f>
        <v>1</v>
      </c>
      <c r="J428" s="21">
        <f>Source!R179</f>
        <v>165.56</v>
      </c>
      <c r="K428" s="20"/>
    </row>
    <row r="429" spans="1:22" ht="14.25" x14ac:dyDescent="0.2">
      <c r="A429" s="15"/>
      <c r="B429" s="16"/>
      <c r="C429" s="16" t="s">
        <v>875</v>
      </c>
      <c r="D429" s="17"/>
      <c r="E429" s="8"/>
      <c r="F429" s="19">
        <f>Source!AL179</f>
        <v>56933.42</v>
      </c>
      <c r="G429" s="18" t="str">
        <f>Source!DD179</f>
        <v/>
      </c>
      <c r="H429" s="8">
        <f>Source!AW179</f>
        <v>1</v>
      </c>
      <c r="I429" s="8">
        <f>IF(Source!BC179&lt;&gt; 0, Source!BC179, 1)</f>
        <v>1</v>
      </c>
      <c r="J429" s="20">
        <f>Source!P179</f>
        <v>65985.83</v>
      </c>
      <c r="K429" s="20"/>
    </row>
    <row r="430" spans="1:22" ht="42.75" x14ac:dyDescent="0.2">
      <c r="A430" s="15" t="str">
        <f>Source!E180</f>
        <v>61,1</v>
      </c>
      <c r="B430" s="16" t="str">
        <f>Source!F180</f>
        <v>21.3-4-24</v>
      </c>
      <c r="C430" s="16" t="str">
        <f>Source!G180</f>
        <v>Арматурные заготовки (стержни, хомуты и т.п.), не собранные в каркасы или сетки, закладные и накладные детали, со сваркой</v>
      </c>
      <c r="D430" s="17" t="str">
        <f>Source!H180</f>
        <v>т</v>
      </c>
      <c r="E430" s="8">
        <f>Source!I180</f>
        <v>-1.159</v>
      </c>
      <c r="F430" s="19">
        <f>Source!AK180</f>
        <v>53410.15</v>
      </c>
      <c r="G430" s="22" t="s">
        <v>3</v>
      </c>
      <c r="H430" s="8">
        <f>Source!AW180</f>
        <v>1</v>
      </c>
      <c r="I430" s="8">
        <f>IF(Source!BC180&lt;&gt; 0, Source!BC180, 1)</f>
        <v>1</v>
      </c>
      <c r="J430" s="20">
        <f>Source!O180</f>
        <v>-61902.36</v>
      </c>
      <c r="K430" s="20"/>
      <c r="Q430">
        <f>ROUND((Source!BZ180/100)*ROUND((Source!AF180*Source!AV180)*Source!I180, 2), 2)</f>
        <v>0</v>
      </c>
      <c r="R430">
        <f>Source!X180</f>
        <v>0</v>
      </c>
      <c r="S430">
        <f>ROUND((Source!CA180/100)*ROUND((Source!AF180*Source!AV180)*Source!I180, 2), 2)</f>
        <v>0</v>
      </c>
      <c r="T430">
        <f>Source!Y180</f>
        <v>0</v>
      </c>
      <c r="U430">
        <f>ROUND((175/100)*ROUND((Source!AE180*Source!AV180)*Source!I180, 2), 2)</f>
        <v>0</v>
      </c>
      <c r="V430">
        <f>ROUND((108/100)*ROUND(Source!CS180*Source!I180, 2), 2)</f>
        <v>0</v>
      </c>
    </row>
    <row r="431" spans="1:22" ht="14.25" x14ac:dyDescent="0.2">
      <c r="A431" s="15"/>
      <c r="B431" s="16"/>
      <c r="C431" s="16" t="s">
        <v>876</v>
      </c>
      <c r="D431" s="17" t="s">
        <v>877</v>
      </c>
      <c r="E431" s="8">
        <f>Source!AT179</f>
        <v>70</v>
      </c>
      <c r="F431" s="19"/>
      <c r="G431" s="18"/>
      <c r="H431" s="8"/>
      <c r="I431" s="8"/>
      <c r="J431" s="20">
        <f>SUM(R425:R430)</f>
        <v>6635.26</v>
      </c>
      <c r="K431" s="20"/>
    </row>
    <row r="432" spans="1:22" ht="14.25" x14ac:dyDescent="0.2">
      <c r="A432" s="15"/>
      <c r="B432" s="16"/>
      <c r="C432" s="16" t="s">
        <v>878</v>
      </c>
      <c r="D432" s="17" t="s">
        <v>877</v>
      </c>
      <c r="E432" s="8">
        <f>Source!AU179</f>
        <v>10</v>
      </c>
      <c r="F432" s="19"/>
      <c r="G432" s="18"/>
      <c r="H432" s="8"/>
      <c r="I432" s="8"/>
      <c r="J432" s="20">
        <f>SUM(T425:T431)</f>
        <v>947.89</v>
      </c>
      <c r="K432" s="20"/>
    </row>
    <row r="433" spans="1:22" ht="14.25" x14ac:dyDescent="0.2">
      <c r="A433" s="15"/>
      <c r="B433" s="16"/>
      <c r="C433" s="16" t="s">
        <v>879</v>
      </c>
      <c r="D433" s="17" t="s">
        <v>877</v>
      </c>
      <c r="E433" s="8">
        <f>108</f>
        <v>108</v>
      </c>
      <c r="F433" s="19"/>
      <c r="G433" s="18"/>
      <c r="H433" s="8"/>
      <c r="I433" s="8"/>
      <c r="J433" s="20">
        <f>SUM(V425:V432)</f>
        <v>178.8</v>
      </c>
      <c r="K433" s="20"/>
    </row>
    <row r="434" spans="1:22" ht="14.25" x14ac:dyDescent="0.2">
      <c r="A434" s="15"/>
      <c r="B434" s="16"/>
      <c r="C434" s="16" t="s">
        <v>880</v>
      </c>
      <c r="D434" s="17" t="s">
        <v>881</v>
      </c>
      <c r="E434" s="8">
        <f>Source!AQ179</f>
        <v>36.11</v>
      </c>
      <c r="F434" s="19"/>
      <c r="G434" s="18" t="str">
        <f>Source!DI179</f>
        <v/>
      </c>
      <c r="H434" s="8">
        <f>Source!AV179</f>
        <v>1</v>
      </c>
      <c r="I434" s="8"/>
      <c r="J434" s="20"/>
      <c r="K434" s="20">
        <f>Source!U179</f>
        <v>41.851489999999998</v>
      </c>
    </row>
    <row r="435" spans="1:22" ht="15" x14ac:dyDescent="0.25">
      <c r="A435" s="24"/>
      <c r="B435" s="24"/>
      <c r="C435" s="24"/>
      <c r="D435" s="24"/>
      <c r="E435" s="24"/>
      <c r="F435" s="24"/>
      <c r="G435" s="24"/>
      <c r="H435" s="24"/>
      <c r="I435" s="59">
        <f>J426+J427+J429+J431+J432+J433+SUM(J430:J430)</f>
        <v>23126.800000000003</v>
      </c>
      <c r="J435" s="59"/>
      <c r="K435" s="25">
        <f>IF(Source!I179&lt;&gt;0, ROUND(I435/Source!I179, 2), 0)</f>
        <v>19954.099999999999</v>
      </c>
      <c r="P435" s="23">
        <f>I435</f>
        <v>23126.800000000003</v>
      </c>
    </row>
    <row r="436" spans="1:22" ht="28.5" x14ac:dyDescent="0.2">
      <c r="A436" s="15" t="str">
        <f>Source!E181</f>
        <v>62</v>
      </c>
      <c r="B436" s="16" t="str">
        <f>Source!F181</f>
        <v>1.2-3103-3-1/1</v>
      </c>
      <c r="C436" s="16" t="str">
        <f>Source!G181</f>
        <v>Устройство фундаментов общего назначения бетонных под оборудование объемом до 5 м3</v>
      </c>
      <c r="D436" s="17" t="str">
        <f>Source!H181</f>
        <v>100 м3</v>
      </c>
      <c r="E436" s="8">
        <f>Source!I181</f>
        <v>0.15784000000000001</v>
      </c>
      <c r="F436" s="19"/>
      <c r="G436" s="18"/>
      <c r="H436" s="8"/>
      <c r="I436" s="8"/>
      <c r="J436" s="20"/>
      <c r="K436" s="20"/>
      <c r="Q436">
        <f>ROUND((Source!BZ181/100)*ROUND((Source!AF181*Source!AV181)*Source!I181, 2), 2)</f>
        <v>8689.2800000000007</v>
      </c>
      <c r="R436">
        <f>Source!X181</f>
        <v>8689.2800000000007</v>
      </c>
      <c r="S436">
        <f>ROUND((Source!CA181/100)*ROUND((Source!AF181*Source!AV181)*Source!I181, 2), 2)</f>
        <v>1241.33</v>
      </c>
      <c r="T436">
        <f>Source!Y181</f>
        <v>1241.33</v>
      </c>
      <c r="U436">
        <f>ROUND((175/100)*ROUND((Source!AE181*Source!AV181)*Source!I181, 2), 2)</f>
        <v>40.72</v>
      </c>
      <c r="V436">
        <f>ROUND((108/100)*ROUND(Source!CS181*Source!I181, 2), 2)</f>
        <v>25.13</v>
      </c>
    </row>
    <row r="437" spans="1:22" ht="14.25" x14ac:dyDescent="0.2">
      <c r="A437" s="15"/>
      <c r="B437" s="16"/>
      <c r="C437" s="16" t="s">
        <v>872</v>
      </c>
      <c r="D437" s="17"/>
      <c r="E437" s="8"/>
      <c r="F437" s="19">
        <f>Source!AO181</f>
        <v>78644.570000000007</v>
      </c>
      <c r="G437" s="18" t="str">
        <f>Source!DG181</f>
        <v/>
      </c>
      <c r="H437" s="8">
        <f>Source!AV181</f>
        <v>1</v>
      </c>
      <c r="I437" s="8">
        <f>IF(Source!BA181&lt;&gt; 0, Source!BA181, 1)</f>
        <v>1</v>
      </c>
      <c r="J437" s="20">
        <f>Source!S181</f>
        <v>12413.26</v>
      </c>
      <c r="K437" s="20"/>
    </row>
    <row r="438" spans="1:22" ht="14.25" x14ac:dyDescent="0.2">
      <c r="A438" s="15"/>
      <c r="B438" s="16"/>
      <c r="C438" s="16" t="s">
        <v>873</v>
      </c>
      <c r="D438" s="17"/>
      <c r="E438" s="8"/>
      <c r="F438" s="19">
        <f>Source!AM181</f>
        <v>435.13</v>
      </c>
      <c r="G438" s="18" t="str">
        <f>Source!DE181</f>
        <v/>
      </c>
      <c r="H438" s="8">
        <f>Source!AV181</f>
        <v>1</v>
      </c>
      <c r="I438" s="8">
        <f>IF(Source!BB181&lt;&gt; 0, Source!BB181, 1)</f>
        <v>1</v>
      </c>
      <c r="J438" s="20">
        <f>Source!Q181</f>
        <v>68.680000000000007</v>
      </c>
      <c r="K438" s="20"/>
    </row>
    <row r="439" spans="1:22" ht="14.25" x14ac:dyDescent="0.2">
      <c r="A439" s="15"/>
      <c r="B439" s="16"/>
      <c r="C439" s="16" t="s">
        <v>874</v>
      </c>
      <c r="D439" s="17"/>
      <c r="E439" s="8"/>
      <c r="F439" s="19">
        <f>Source!AN181</f>
        <v>147.43</v>
      </c>
      <c r="G439" s="18" t="str">
        <f>Source!DF181</f>
        <v/>
      </c>
      <c r="H439" s="8">
        <f>Source!AV181</f>
        <v>1</v>
      </c>
      <c r="I439" s="8">
        <f>IF(Source!BS181&lt;&gt; 0, Source!BS181, 1)</f>
        <v>1</v>
      </c>
      <c r="J439" s="21">
        <f>Source!R181</f>
        <v>23.27</v>
      </c>
      <c r="K439" s="20"/>
    </row>
    <row r="440" spans="1:22" ht="14.25" x14ac:dyDescent="0.2">
      <c r="A440" s="15"/>
      <c r="B440" s="16"/>
      <c r="C440" s="16" t="s">
        <v>875</v>
      </c>
      <c r="D440" s="17"/>
      <c r="E440" s="8"/>
      <c r="F440" s="19">
        <f>Source!AL181</f>
        <v>347832.49</v>
      </c>
      <c r="G440" s="18" t="str">
        <f>Source!DD181</f>
        <v/>
      </c>
      <c r="H440" s="8">
        <f>Source!AW181</f>
        <v>1</v>
      </c>
      <c r="I440" s="8">
        <f>IF(Source!BC181&lt;&gt; 0, Source!BC181, 1)</f>
        <v>1</v>
      </c>
      <c r="J440" s="20">
        <f>Source!P181</f>
        <v>54901.88</v>
      </c>
      <c r="K440" s="20"/>
    </row>
    <row r="441" spans="1:22" ht="14.25" x14ac:dyDescent="0.2">
      <c r="A441" s="15"/>
      <c r="B441" s="16"/>
      <c r="C441" s="16" t="s">
        <v>876</v>
      </c>
      <c r="D441" s="17" t="s">
        <v>877</v>
      </c>
      <c r="E441" s="8">
        <f>Source!AT181</f>
        <v>70</v>
      </c>
      <c r="F441" s="19"/>
      <c r="G441" s="18"/>
      <c r="H441" s="8"/>
      <c r="I441" s="8"/>
      <c r="J441" s="20">
        <f>SUM(R436:R440)</f>
        <v>8689.2800000000007</v>
      </c>
      <c r="K441" s="20"/>
    </row>
    <row r="442" spans="1:22" ht="14.25" x14ac:dyDescent="0.2">
      <c r="A442" s="15"/>
      <c r="B442" s="16"/>
      <c r="C442" s="16" t="s">
        <v>878</v>
      </c>
      <c r="D442" s="17" t="s">
        <v>877</v>
      </c>
      <c r="E442" s="8">
        <f>Source!AU181</f>
        <v>10</v>
      </c>
      <c r="F442" s="19"/>
      <c r="G442" s="18"/>
      <c r="H442" s="8"/>
      <c r="I442" s="8"/>
      <c r="J442" s="20">
        <f>SUM(T436:T441)</f>
        <v>1241.33</v>
      </c>
      <c r="K442" s="20"/>
    </row>
    <row r="443" spans="1:22" ht="14.25" x14ac:dyDescent="0.2">
      <c r="A443" s="15"/>
      <c r="B443" s="16"/>
      <c r="C443" s="16" t="s">
        <v>879</v>
      </c>
      <c r="D443" s="17" t="s">
        <v>877</v>
      </c>
      <c r="E443" s="8">
        <f>108</f>
        <v>108</v>
      </c>
      <c r="F443" s="19"/>
      <c r="G443" s="18"/>
      <c r="H443" s="8"/>
      <c r="I443" s="8"/>
      <c r="J443" s="20">
        <f>SUM(V436:V442)</f>
        <v>25.13</v>
      </c>
      <c r="K443" s="20"/>
    </row>
    <row r="444" spans="1:22" ht="14.25" x14ac:dyDescent="0.2">
      <c r="A444" s="15"/>
      <c r="B444" s="16"/>
      <c r="C444" s="16" t="s">
        <v>880</v>
      </c>
      <c r="D444" s="17" t="s">
        <v>881</v>
      </c>
      <c r="E444" s="8">
        <f>Source!AQ181</f>
        <v>453.1</v>
      </c>
      <c r="F444" s="19"/>
      <c r="G444" s="18" t="str">
        <f>Source!DI181</f>
        <v/>
      </c>
      <c r="H444" s="8">
        <f>Source!AV181</f>
        <v>1</v>
      </c>
      <c r="I444" s="8"/>
      <c r="J444" s="20"/>
      <c r="K444" s="20">
        <f>Source!U181</f>
        <v>71.51730400000001</v>
      </c>
    </row>
    <row r="445" spans="1:22" ht="15" x14ac:dyDescent="0.25">
      <c r="A445" s="24"/>
      <c r="B445" s="24"/>
      <c r="C445" s="24"/>
      <c r="D445" s="24"/>
      <c r="E445" s="24"/>
      <c r="F445" s="24"/>
      <c r="G445" s="24"/>
      <c r="H445" s="24"/>
      <c r="I445" s="59">
        <f>J437+J438+J440+J441+J442+J443</f>
        <v>77339.56</v>
      </c>
      <c r="J445" s="59"/>
      <c r="K445" s="25">
        <f>IF(Source!I181&lt;&gt;0, ROUND(I445/Source!I181, 2), 0)</f>
        <v>489987.08</v>
      </c>
      <c r="P445" s="23">
        <f>I445</f>
        <v>77339.56</v>
      </c>
    </row>
    <row r="446" spans="1:22" ht="42.75" x14ac:dyDescent="0.2">
      <c r="A446" s="15" t="str">
        <f>Source!E182</f>
        <v>63</v>
      </c>
      <c r="B446" s="16" t="str">
        <f>Source!F182</f>
        <v>21.3-4-24</v>
      </c>
      <c r="C446" s="16" t="str">
        <f>Source!G182</f>
        <v>Арматурные заготовки (стержни, хомуты и т.п.), не собранные в каркасы или сетки, закладные и накладные детали, со сваркой</v>
      </c>
      <c r="D446" s="17" t="str">
        <f>Source!H182</f>
        <v>т</v>
      </c>
      <c r="E446" s="8">
        <f>Source!I182</f>
        <v>0.34666325588000002</v>
      </c>
      <c r="F446" s="19">
        <f>Source!AL182</f>
        <v>53410.15</v>
      </c>
      <c r="G446" s="18" t="str">
        <f>Source!DD182</f>
        <v/>
      </c>
      <c r="H446" s="8">
        <f>Source!AW182</f>
        <v>1</v>
      </c>
      <c r="I446" s="8">
        <f>IF(Source!BC182&lt;&gt; 0, Source!BC182, 1)</f>
        <v>1</v>
      </c>
      <c r="J446" s="20">
        <f>Source!P182</f>
        <v>18515.34</v>
      </c>
      <c r="K446" s="20"/>
      <c r="Q446">
        <f>ROUND((Source!BZ182/100)*ROUND((Source!AF182*Source!AV182)*Source!I182, 2), 2)</f>
        <v>0</v>
      </c>
      <c r="R446">
        <f>Source!X182</f>
        <v>0</v>
      </c>
      <c r="S446">
        <f>ROUND((Source!CA182/100)*ROUND((Source!AF182*Source!AV182)*Source!I182, 2), 2)</f>
        <v>0</v>
      </c>
      <c r="T446">
        <f>Source!Y182</f>
        <v>0</v>
      </c>
      <c r="U446">
        <f>ROUND((175/100)*ROUND((Source!AE182*Source!AV182)*Source!I182, 2), 2)</f>
        <v>0</v>
      </c>
      <c r="V446">
        <f>ROUND((108/100)*ROUND(Source!CS182*Source!I182, 2), 2)</f>
        <v>0</v>
      </c>
    </row>
    <row r="447" spans="1:22" ht="15" x14ac:dyDescent="0.25">
      <c r="A447" s="24"/>
      <c r="B447" s="24"/>
      <c r="C447" s="24"/>
      <c r="D447" s="24"/>
      <c r="E447" s="24"/>
      <c r="F447" s="24"/>
      <c r="G447" s="24"/>
      <c r="H447" s="24"/>
      <c r="I447" s="59">
        <f>J446</f>
        <v>18515.34</v>
      </c>
      <c r="J447" s="59"/>
      <c r="K447" s="25">
        <f>IF(Source!I182&lt;&gt;0, ROUND(I447/Source!I182, 2), 0)</f>
        <v>53410.16</v>
      </c>
      <c r="P447" s="23">
        <f>I447</f>
        <v>18515.34</v>
      </c>
    </row>
    <row r="448" spans="1:22" ht="28.5" x14ac:dyDescent="0.2">
      <c r="A448" s="15" t="str">
        <f>Source!E183</f>
        <v>64</v>
      </c>
      <c r="B448" s="16" t="str">
        <f>Source!F183</f>
        <v>Цена поставщика</v>
      </c>
      <c r="C448" s="16" t="str">
        <f>Source!G183</f>
        <v>Игровой комплекс  ЛГИК-6.18                                       Базисная стоимость: 577813,00/1,18=489672,03</v>
      </c>
      <c r="D448" s="17" t="str">
        <f>Source!H183</f>
        <v>шт.</v>
      </c>
      <c r="E448" s="8">
        <f>Source!I183</f>
        <v>1</v>
      </c>
      <c r="F448" s="19">
        <f>Source!AL183</f>
        <v>489672.03</v>
      </c>
      <c r="G448" s="18" t="str">
        <f>Source!DD183</f>
        <v/>
      </c>
      <c r="H448" s="8">
        <f>Source!AW183</f>
        <v>1</v>
      </c>
      <c r="I448" s="8">
        <f>IF(Source!BC183&lt;&gt; 0, Source!BC183, 1)</f>
        <v>1</v>
      </c>
      <c r="J448" s="20">
        <f>Source!P183</f>
        <v>489672.03</v>
      </c>
      <c r="K448" s="20"/>
      <c r="Q448">
        <f>ROUND((Source!BZ183/100)*ROUND((Source!AF183*Source!AV183)*Source!I183, 2), 2)</f>
        <v>0</v>
      </c>
      <c r="R448">
        <f>Source!X183</f>
        <v>0</v>
      </c>
      <c r="S448">
        <f>ROUND((Source!CA183/100)*ROUND((Source!AF183*Source!AV183)*Source!I183, 2), 2)</f>
        <v>0</v>
      </c>
      <c r="T448">
        <f>Source!Y183</f>
        <v>0</v>
      </c>
      <c r="U448">
        <f>ROUND((175/100)*ROUND((Source!AE183*Source!AV183)*Source!I183, 2), 2)</f>
        <v>0</v>
      </c>
      <c r="V448">
        <f>ROUND((108/100)*ROUND(Source!CS183*Source!I183, 2), 2)</f>
        <v>0</v>
      </c>
    </row>
    <row r="449" spans="1:22" ht="15" x14ac:dyDescent="0.25">
      <c r="A449" s="24"/>
      <c r="B449" s="24"/>
      <c r="C449" s="24"/>
      <c r="D449" s="24"/>
      <c r="E449" s="24"/>
      <c r="F449" s="24"/>
      <c r="G449" s="24"/>
      <c r="H449" s="24"/>
      <c r="I449" s="59">
        <f>J448</f>
        <v>489672.03</v>
      </c>
      <c r="J449" s="59"/>
      <c r="K449" s="25">
        <f>IF(Source!I183&lt;&gt;0, ROUND(I449/Source!I183, 2), 0)</f>
        <v>489672.03</v>
      </c>
      <c r="P449" s="23">
        <f>I449</f>
        <v>489672.03</v>
      </c>
    </row>
    <row r="450" spans="1:22" ht="14.25" x14ac:dyDescent="0.2">
      <c r="A450" s="15" t="str">
        <f>Source!E184</f>
        <v>65</v>
      </c>
      <c r="B450" s="16" t="str">
        <f>Source!F184</f>
        <v>1.50-3203-10-4/1</v>
      </c>
      <c r="C450" s="16" t="str">
        <f>Source!G184</f>
        <v>Установка монтажных изделий массой свыше 20 кг</v>
      </c>
      <c r="D450" s="17" t="str">
        <f>Source!H184</f>
        <v>т</v>
      </c>
      <c r="E450" s="8">
        <f>Source!I184</f>
        <v>7.4247999999999995E-2</v>
      </c>
      <c r="F450" s="19"/>
      <c r="G450" s="18"/>
      <c r="H450" s="8"/>
      <c r="I450" s="8"/>
      <c r="J450" s="20"/>
      <c r="K450" s="20"/>
      <c r="Q450">
        <f>ROUND((Source!BZ184/100)*ROUND((Source!AF184*Source!AV184)*Source!I184, 2), 2)</f>
        <v>425.07</v>
      </c>
      <c r="R450">
        <f>Source!X184</f>
        <v>425.07</v>
      </c>
      <c r="S450">
        <f>ROUND((Source!CA184/100)*ROUND((Source!AF184*Source!AV184)*Source!I184, 2), 2)</f>
        <v>60.72</v>
      </c>
      <c r="T450">
        <f>Source!Y184</f>
        <v>60.72</v>
      </c>
      <c r="U450">
        <f>ROUND((175/100)*ROUND((Source!AE184*Source!AV184)*Source!I184, 2), 2)</f>
        <v>18.57</v>
      </c>
      <c r="V450">
        <f>ROUND((108/100)*ROUND(Source!CS184*Source!I184, 2), 2)</f>
        <v>11.46</v>
      </c>
    </row>
    <row r="451" spans="1:22" ht="14.25" x14ac:dyDescent="0.2">
      <c r="A451" s="15"/>
      <c r="B451" s="16"/>
      <c r="C451" s="16" t="s">
        <v>872</v>
      </c>
      <c r="D451" s="17"/>
      <c r="E451" s="8"/>
      <c r="F451" s="19">
        <f>Source!AO184</f>
        <v>8178.55</v>
      </c>
      <c r="G451" s="18" t="str">
        <f>Source!DG184</f>
        <v/>
      </c>
      <c r="H451" s="8">
        <f>Source!AV184</f>
        <v>1</v>
      </c>
      <c r="I451" s="8">
        <f>IF(Source!BA184&lt;&gt; 0, Source!BA184, 1)</f>
        <v>1</v>
      </c>
      <c r="J451" s="20">
        <f>Source!S184</f>
        <v>607.24</v>
      </c>
      <c r="K451" s="20"/>
    </row>
    <row r="452" spans="1:22" ht="14.25" x14ac:dyDescent="0.2">
      <c r="A452" s="15"/>
      <c r="B452" s="16"/>
      <c r="C452" s="16" t="s">
        <v>873</v>
      </c>
      <c r="D452" s="17"/>
      <c r="E452" s="8"/>
      <c r="F452" s="19">
        <f>Source!AM184</f>
        <v>1555.17</v>
      </c>
      <c r="G452" s="18" t="str">
        <f>Source!DE184</f>
        <v/>
      </c>
      <c r="H452" s="8">
        <f>Source!AV184</f>
        <v>1</v>
      </c>
      <c r="I452" s="8">
        <f>IF(Source!BB184&lt;&gt; 0, Source!BB184, 1)</f>
        <v>1</v>
      </c>
      <c r="J452" s="20">
        <f>Source!Q184</f>
        <v>115.47</v>
      </c>
      <c r="K452" s="20"/>
    </row>
    <row r="453" spans="1:22" ht="14.25" x14ac:dyDescent="0.2">
      <c r="A453" s="15"/>
      <c r="B453" s="16"/>
      <c r="C453" s="16" t="s">
        <v>874</v>
      </c>
      <c r="D453" s="17"/>
      <c r="E453" s="8"/>
      <c r="F453" s="19">
        <f>Source!AN184</f>
        <v>142.85</v>
      </c>
      <c r="G453" s="18" t="str">
        <f>Source!DF184</f>
        <v/>
      </c>
      <c r="H453" s="8">
        <f>Source!AV184</f>
        <v>1</v>
      </c>
      <c r="I453" s="8">
        <f>IF(Source!BS184&lt;&gt; 0, Source!BS184, 1)</f>
        <v>1</v>
      </c>
      <c r="J453" s="21">
        <f>Source!R184</f>
        <v>10.61</v>
      </c>
      <c r="K453" s="20"/>
    </row>
    <row r="454" spans="1:22" ht="14.25" x14ac:dyDescent="0.2">
      <c r="A454" s="15"/>
      <c r="B454" s="16"/>
      <c r="C454" s="16" t="s">
        <v>875</v>
      </c>
      <c r="D454" s="17"/>
      <c r="E454" s="8"/>
      <c r="F454" s="19">
        <f>Source!AL184</f>
        <v>56933.42</v>
      </c>
      <c r="G454" s="18" t="str">
        <f>Source!DD184</f>
        <v/>
      </c>
      <c r="H454" s="8">
        <f>Source!AW184</f>
        <v>1</v>
      </c>
      <c r="I454" s="8">
        <f>IF(Source!BC184&lt;&gt; 0, Source!BC184, 1)</f>
        <v>1</v>
      </c>
      <c r="J454" s="20">
        <f>Source!P184</f>
        <v>4227.1899999999996</v>
      </c>
      <c r="K454" s="20"/>
    </row>
    <row r="455" spans="1:22" ht="42.75" x14ac:dyDescent="0.2">
      <c r="A455" s="15" t="str">
        <f>Source!E185</f>
        <v>65,1</v>
      </c>
      <c r="B455" s="16" t="str">
        <f>Source!F185</f>
        <v>21.3-4-24</v>
      </c>
      <c r="C455" s="16" t="str">
        <f>Source!G185</f>
        <v>Арматурные заготовки (стержни, хомуты и т.п.), не собранные в каркасы или сетки, закладные и накладные детали, со сваркой</v>
      </c>
      <c r="D455" s="17" t="str">
        <f>Source!H185</f>
        <v>т</v>
      </c>
      <c r="E455" s="8">
        <f>Source!I185</f>
        <v>-7.4247999999999995E-2</v>
      </c>
      <c r="F455" s="19">
        <f>Source!AK185</f>
        <v>53410.15</v>
      </c>
      <c r="G455" s="22" t="s">
        <v>3</v>
      </c>
      <c r="H455" s="8">
        <f>Source!AW185</f>
        <v>1</v>
      </c>
      <c r="I455" s="8">
        <f>IF(Source!BC185&lt;&gt; 0, Source!BC185, 1)</f>
        <v>1</v>
      </c>
      <c r="J455" s="20">
        <f>Source!O185</f>
        <v>-3965.6</v>
      </c>
      <c r="K455" s="20"/>
      <c r="Q455">
        <f>ROUND((Source!BZ185/100)*ROUND((Source!AF185*Source!AV185)*Source!I185, 2), 2)</f>
        <v>0</v>
      </c>
      <c r="R455">
        <f>Source!X185</f>
        <v>0</v>
      </c>
      <c r="S455">
        <f>ROUND((Source!CA185/100)*ROUND((Source!AF185*Source!AV185)*Source!I185, 2), 2)</f>
        <v>0</v>
      </c>
      <c r="T455">
        <f>Source!Y185</f>
        <v>0</v>
      </c>
      <c r="U455">
        <f>ROUND((175/100)*ROUND((Source!AE185*Source!AV185)*Source!I185, 2), 2)</f>
        <v>0</v>
      </c>
      <c r="V455">
        <f>ROUND((108/100)*ROUND(Source!CS185*Source!I185, 2), 2)</f>
        <v>0</v>
      </c>
    </row>
    <row r="456" spans="1:22" ht="14.25" x14ac:dyDescent="0.2">
      <c r="A456" s="15"/>
      <c r="B456" s="16"/>
      <c r="C456" s="16" t="s">
        <v>876</v>
      </c>
      <c r="D456" s="17" t="s">
        <v>877</v>
      </c>
      <c r="E456" s="8">
        <f>Source!AT184</f>
        <v>70</v>
      </c>
      <c r="F456" s="19"/>
      <c r="G456" s="18"/>
      <c r="H456" s="8"/>
      <c r="I456" s="8"/>
      <c r="J456" s="20">
        <f>SUM(R450:R455)</f>
        <v>425.07</v>
      </c>
      <c r="K456" s="20"/>
    </row>
    <row r="457" spans="1:22" ht="14.25" x14ac:dyDescent="0.2">
      <c r="A457" s="15"/>
      <c r="B457" s="16"/>
      <c r="C457" s="16" t="s">
        <v>878</v>
      </c>
      <c r="D457" s="17" t="s">
        <v>877</v>
      </c>
      <c r="E457" s="8">
        <f>Source!AU184</f>
        <v>10</v>
      </c>
      <c r="F457" s="19"/>
      <c r="G457" s="18"/>
      <c r="H457" s="8"/>
      <c r="I457" s="8"/>
      <c r="J457" s="20">
        <f>SUM(T450:T456)</f>
        <v>60.72</v>
      </c>
      <c r="K457" s="20"/>
    </row>
    <row r="458" spans="1:22" ht="14.25" x14ac:dyDescent="0.2">
      <c r="A458" s="15"/>
      <c r="B458" s="16"/>
      <c r="C458" s="16" t="s">
        <v>879</v>
      </c>
      <c r="D458" s="17" t="s">
        <v>877</v>
      </c>
      <c r="E458" s="8">
        <f>108</f>
        <v>108</v>
      </c>
      <c r="F458" s="19"/>
      <c r="G458" s="18"/>
      <c r="H458" s="8"/>
      <c r="I458" s="8"/>
      <c r="J458" s="20">
        <f>SUM(V450:V457)</f>
        <v>11.46</v>
      </c>
      <c r="K458" s="20"/>
    </row>
    <row r="459" spans="1:22" ht="14.25" x14ac:dyDescent="0.2">
      <c r="A459" s="15"/>
      <c r="B459" s="16"/>
      <c r="C459" s="16" t="s">
        <v>880</v>
      </c>
      <c r="D459" s="17" t="s">
        <v>881</v>
      </c>
      <c r="E459" s="8">
        <f>Source!AQ184</f>
        <v>36.11</v>
      </c>
      <c r="F459" s="19"/>
      <c r="G459" s="18" t="str">
        <f>Source!DI184</f>
        <v/>
      </c>
      <c r="H459" s="8">
        <f>Source!AV184</f>
        <v>1</v>
      </c>
      <c r="I459" s="8"/>
      <c r="J459" s="20"/>
      <c r="K459" s="20">
        <f>Source!U184</f>
        <v>2.6810952799999996</v>
      </c>
    </row>
    <row r="460" spans="1:22" ht="15" x14ac:dyDescent="0.25">
      <c r="A460" s="24"/>
      <c r="B460" s="24"/>
      <c r="C460" s="24"/>
      <c r="D460" s="24"/>
      <c r="E460" s="24"/>
      <c r="F460" s="24"/>
      <c r="G460" s="24"/>
      <c r="H460" s="24"/>
      <c r="I460" s="59">
        <f>J451+J452+J454+J456+J457+J458+SUM(J455:J455)</f>
        <v>1481.5499999999997</v>
      </c>
      <c r="J460" s="59"/>
      <c r="K460" s="25">
        <f>IF(Source!I184&lt;&gt;0, ROUND(I460/Source!I184, 2), 0)</f>
        <v>19954.07</v>
      </c>
      <c r="P460" s="23">
        <f>I460</f>
        <v>1481.5499999999997</v>
      </c>
    </row>
    <row r="461" spans="1:22" ht="28.5" x14ac:dyDescent="0.2">
      <c r="A461" s="15" t="str">
        <f>Source!E186</f>
        <v>66</v>
      </c>
      <c r="B461" s="16" t="str">
        <f>Source!F186</f>
        <v>1.2-3103-3-1/1</v>
      </c>
      <c r="C461" s="16" t="str">
        <f>Source!G186</f>
        <v>Устройство фундаментов общего назначения бетонных под оборудование объемом до 5 м3</v>
      </c>
      <c r="D461" s="17" t="str">
        <f>Source!H186</f>
        <v>100 м3</v>
      </c>
      <c r="E461" s="8">
        <f>Source!I186</f>
        <v>1.01E-2</v>
      </c>
      <c r="F461" s="19"/>
      <c r="G461" s="18"/>
      <c r="H461" s="8"/>
      <c r="I461" s="8"/>
      <c r="J461" s="20"/>
      <c r="K461" s="20"/>
      <c r="Q461">
        <f>ROUND((Source!BZ186/100)*ROUND((Source!AF186*Source!AV186)*Source!I186, 2), 2)</f>
        <v>556.02</v>
      </c>
      <c r="R461">
        <f>Source!X186</f>
        <v>556.02</v>
      </c>
      <c r="S461">
        <f>ROUND((Source!CA186/100)*ROUND((Source!AF186*Source!AV186)*Source!I186, 2), 2)</f>
        <v>79.430000000000007</v>
      </c>
      <c r="T461">
        <f>Source!Y186</f>
        <v>79.430000000000007</v>
      </c>
      <c r="U461">
        <f>ROUND((175/100)*ROUND((Source!AE186*Source!AV186)*Source!I186, 2), 2)</f>
        <v>2.61</v>
      </c>
      <c r="V461">
        <f>ROUND((108/100)*ROUND(Source!CS186*Source!I186, 2), 2)</f>
        <v>1.61</v>
      </c>
    </row>
    <row r="462" spans="1:22" ht="14.25" x14ac:dyDescent="0.2">
      <c r="A462" s="15"/>
      <c r="B462" s="16"/>
      <c r="C462" s="16" t="s">
        <v>872</v>
      </c>
      <c r="D462" s="17"/>
      <c r="E462" s="8"/>
      <c r="F462" s="19">
        <f>Source!AO186</f>
        <v>78644.570000000007</v>
      </c>
      <c r="G462" s="18" t="str">
        <f>Source!DG186</f>
        <v/>
      </c>
      <c r="H462" s="8">
        <f>Source!AV186</f>
        <v>1</v>
      </c>
      <c r="I462" s="8">
        <f>IF(Source!BA186&lt;&gt; 0, Source!BA186, 1)</f>
        <v>1</v>
      </c>
      <c r="J462" s="20">
        <f>Source!S186</f>
        <v>794.31</v>
      </c>
      <c r="K462" s="20"/>
    </row>
    <row r="463" spans="1:22" ht="14.25" x14ac:dyDescent="0.2">
      <c r="A463" s="15"/>
      <c r="B463" s="16"/>
      <c r="C463" s="16" t="s">
        <v>873</v>
      </c>
      <c r="D463" s="17"/>
      <c r="E463" s="8"/>
      <c r="F463" s="19">
        <f>Source!AM186</f>
        <v>435.13</v>
      </c>
      <c r="G463" s="18" t="str">
        <f>Source!DE186</f>
        <v/>
      </c>
      <c r="H463" s="8">
        <f>Source!AV186</f>
        <v>1</v>
      </c>
      <c r="I463" s="8">
        <f>IF(Source!BB186&lt;&gt; 0, Source!BB186, 1)</f>
        <v>1</v>
      </c>
      <c r="J463" s="20">
        <f>Source!Q186</f>
        <v>4.3899999999999997</v>
      </c>
      <c r="K463" s="20"/>
    </row>
    <row r="464" spans="1:22" ht="14.25" x14ac:dyDescent="0.2">
      <c r="A464" s="15"/>
      <c r="B464" s="16"/>
      <c r="C464" s="16" t="s">
        <v>874</v>
      </c>
      <c r="D464" s="17"/>
      <c r="E464" s="8"/>
      <c r="F464" s="19">
        <f>Source!AN186</f>
        <v>147.43</v>
      </c>
      <c r="G464" s="18" t="str">
        <f>Source!DF186</f>
        <v/>
      </c>
      <c r="H464" s="8">
        <f>Source!AV186</f>
        <v>1</v>
      </c>
      <c r="I464" s="8">
        <f>IF(Source!BS186&lt;&gt; 0, Source!BS186, 1)</f>
        <v>1</v>
      </c>
      <c r="J464" s="21">
        <f>Source!R186</f>
        <v>1.49</v>
      </c>
      <c r="K464" s="20"/>
    </row>
    <row r="465" spans="1:22" ht="14.25" x14ac:dyDescent="0.2">
      <c r="A465" s="15"/>
      <c r="B465" s="16"/>
      <c r="C465" s="16" t="s">
        <v>875</v>
      </c>
      <c r="D465" s="17"/>
      <c r="E465" s="8"/>
      <c r="F465" s="19">
        <f>Source!AL186</f>
        <v>347832.49</v>
      </c>
      <c r="G465" s="18" t="str">
        <f>Source!DD186</f>
        <v/>
      </c>
      <c r="H465" s="8">
        <f>Source!AW186</f>
        <v>1</v>
      </c>
      <c r="I465" s="8">
        <f>IF(Source!BC186&lt;&gt; 0, Source!BC186, 1)</f>
        <v>1</v>
      </c>
      <c r="J465" s="20">
        <f>Source!P186</f>
        <v>3513.11</v>
      </c>
      <c r="K465" s="20"/>
    </row>
    <row r="466" spans="1:22" ht="14.25" x14ac:dyDescent="0.2">
      <c r="A466" s="15"/>
      <c r="B466" s="16"/>
      <c r="C466" s="16" t="s">
        <v>876</v>
      </c>
      <c r="D466" s="17" t="s">
        <v>877</v>
      </c>
      <c r="E466" s="8">
        <f>Source!AT186</f>
        <v>70</v>
      </c>
      <c r="F466" s="19"/>
      <c r="G466" s="18"/>
      <c r="H466" s="8"/>
      <c r="I466" s="8"/>
      <c r="J466" s="20">
        <f>SUM(R461:R465)</f>
        <v>556.02</v>
      </c>
      <c r="K466" s="20"/>
    </row>
    <row r="467" spans="1:22" ht="14.25" x14ac:dyDescent="0.2">
      <c r="A467" s="15"/>
      <c r="B467" s="16"/>
      <c r="C467" s="16" t="s">
        <v>878</v>
      </c>
      <c r="D467" s="17" t="s">
        <v>877</v>
      </c>
      <c r="E467" s="8">
        <f>Source!AU186</f>
        <v>10</v>
      </c>
      <c r="F467" s="19"/>
      <c r="G467" s="18"/>
      <c r="H467" s="8"/>
      <c r="I467" s="8"/>
      <c r="J467" s="20">
        <f>SUM(T461:T466)</f>
        <v>79.430000000000007</v>
      </c>
      <c r="K467" s="20"/>
    </row>
    <row r="468" spans="1:22" ht="14.25" x14ac:dyDescent="0.2">
      <c r="A468" s="15"/>
      <c r="B468" s="16"/>
      <c r="C468" s="16" t="s">
        <v>879</v>
      </c>
      <c r="D468" s="17" t="s">
        <v>877</v>
      </c>
      <c r="E468" s="8">
        <f>108</f>
        <v>108</v>
      </c>
      <c r="F468" s="19"/>
      <c r="G468" s="18"/>
      <c r="H468" s="8"/>
      <c r="I468" s="8"/>
      <c r="J468" s="20">
        <f>SUM(V461:V467)</f>
        <v>1.61</v>
      </c>
      <c r="K468" s="20"/>
    </row>
    <row r="469" spans="1:22" ht="14.25" x14ac:dyDescent="0.2">
      <c r="A469" s="15"/>
      <c r="B469" s="16"/>
      <c r="C469" s="16" t="s">
        <v>880</v>
      </c>
      <c r="D469" s="17" t="s">
        <v>881</v>
      </c>
      <c r="E469" s="8">
        <f>Source!AQ186</f>
        <v>453.1</v>
      </c>
      <c r="F469" s="19"/>
      <c r="G469" s="18" t="str">
        <f>Source!DI186</f>
        <v/>
      </c>
      <c r="H469" s="8">
        <f>Source!AV186</f>
        <v>1</v>
      </c>
      <c r="I469" s="8"/>
      <c r="J469" s="20"/>
      <c r="K469" s="20">
        <f>Source!U186</f>
        <v>4.5763100000000003</v>
      </c>
    </row>
    <row r="470" spans="1:22" ht="15" x14ac:dyDescent="0.25">
      <c r="A470" s="24"/>
      <c r="B470" s="24"/>
      <c r="C470" s="24"/>
      <c r="D470" s="24"/>
      <c r="E470" s="24"/>
      <c r="F470" s="24"/>
      <c r="G470" s="24"/>
      <c r="H470" s="24"/>
      <c r="I470" s="59">
        <f>J462+J463+J465+J466+J467+J468</f>
        <v>4948.87</v>
      </c>
      <c r="J470" s="59"/>
      <c r="K470" s="25">
        <f>IF(Source!I186&lt;&gt;0, ROUND(I470/Source!I186, 2), 0)</f>
        <v>489987.13</v>
      </c>
      <c r="P470" s="23">
        <f>I470</f>
        <v>4948.87</v>
      </c>
    </row>
    <row r="471" spans="1:22" ht="42.75" x14ac:dyDescent="0.2">
      <c r="A471" s="15" t="str">
        <f>Source!E187</f>
        <v>67</v>
      </c>
      <c r="B471" s="16" t="str">
        <f>Source!F187</f>
        <v>21.3-4-24</v>
      </c>
      <c r="C471" s="16" t="str">
        <f>Source!G187</f>
        <v>Арматурные заготовки (стержни, хомуты и т.п.), не собранные в каркасы или сетки, закладные и накладные детали, со сваркой</v>
      </c>
      <c r="D471" s="17" t="str">
        <f>Source!H187</f>
        <v>т</v>
      </c>
      <c r="E471" s="8">
        <f>Source!I187</f>
        <v>2.218970919E-2</v>
      </c>
      <c r="F471" s="19">
        <f>Source!AL187</f>
        <v>53410.15</v>
      </c>
      <c r="G471" s="18" t="str">
        <f>Source!DD187</f>
        <v/>
      </c>
      <c r="H471" s="8">
        <f>Source!AW187</f>
        <v>1</v>
      </c>
      <c r="I471" s="8">
        <f>IF(Source!BC187&lt;&gt; 0, Source!BC187, 1)</f>
        <v>1</v>
      </c>
      <c r="J471" s="20">
        <f>Source!P187</f>
        <v>1185.1600000000001</v>
      </c>
      <c r="K471" s="20"/>
      <c r="Q471">
        <f>ROUND((Source!BZ187/100)*ROUND((Source!AF187*Source!AV187)*Source!I187, 2), 2)</f>
        <v>0</v>
      </c>
      <c r="R471">
        <f>Source!X187</f>
        <v>0</v>
      </c>
      <c r="S471">
        <f>ROUND((Source!CA187/100)*ROUND((Source!AF187*Source!AV187)*Source!I187, 2), 2)</f>
        <v>0</v>
      </c>
      <c r="T471">
        <f>Source!Y187</f>
        <v>0</v>
      </c>
      <c r="U471">
        <f>ROUND((175/100)*ROUND((Source!AE187*Source!AV187)*Source!I187, 2), 2)</f>
        <v>0</v>
      </c>
      <c r="V471">
        <f>ROUND((108/100)*ROUND(Source!CS187*Source!I187, 2), 2)</f>
        <v>0</v>
      </c>
    </row>
    <row r="472" spans="1:22" ht="15" x14ac:dyDescent="0.25">
      <c r="A472" s="24"/>
      <c r="B472" s="24"/>
      <c r="C472" s="24"/>
      <c r="D472" s="24"/>
      <c r="E472" s="24"/>
      <c r="F472" s="24"/>
      <c r="G472" s="24"/>
      <c r="H472" s="24"/>
      <c r="I472" s="59">
        <f>J471</f>
        <v>1185.1600000000001</v>
      </c>
      <c r="J472" s="59"/>
      <c r="K472" s="25">
        <f>IF(Source!I187&lt;&gt;0, ROUND(I472/Source!I187, 2), 0)</f>
        <v>53410.34</v>
      </c>
      <c r="P472" s="23">
        <f>I472</f>
        <v>1185.1600000000001</v>
      </c>
    </row>
    <row r="473" spans="1:22" ht="28.5" x14ac:dyDescent="0.2">
      <c r="A473" s="15" t="str">
        <f>Source!E188</f>
        <v>68</v>
      </c>
      <c r="B473" s="16" t="str">
        <f>Source!F188</f>
        <v>Цена поставщика</v>
      </c>
      <c r="C473" s="16" t="str">
        <f>Source!G188</f>
        <v>Качалка на 2-х пружинах "Петушок"  ЛГК-15             Базисная стоимость: 44932,00/1.18=38077,97</v>
      </c>
      <c r="D473" s="17" t="str">
        <f>Source!H188</f>
        <v>шт.</v>
      </c>
      <c r="E473" s="8">
        <f>Source!I188</f>
        <v>1</v>
      </c>
      <c r="F473" s="19">
        <f>Source!AL188</f>
        <v>38077.97</v>
      </c>
      <c r="G473" s="18" t="str">
        <f>Source!DD188</f>
        <v/>
      </c>
      <c r="H473" s="8">
        <f>Source!AW188</f>
        <v>1</v>
      </c>
      <c r="I473" s="8">
        <f>IF(Source!BC188&lt;&gt; 0, Source!BC188, 1)</f>
        <v>1</v>
      </c>
      <c r="J473" s="20">
        <f>Source!P188</f>
        <v>38077.97</v>
      </c>
      <c r="K473" s="20"/>
      <c r="Q473">
        <f>ROUND((Source!BZ188/100)*ROUND((Source!AF188*Source!AV188)*Source!I188, 2), 2)</f>
        <v>0</v>
      </c>
      <c r="R473">
        <f>Source!X188</f>
        <v>0</v>
      </c>
      <c r="S473">
        <f>ROUND((Source!CA188/100)*ROUND((Source!AF188*Source!AV188)*Source!I188, 2), 2)</f>
        <v>0</v>
      </c>
      <c r="T473">
        <f>Source!Y188</f>
        <v>0</v>
      </c>
      <c r="U473">
        <f>ROUND((175/100)*ROUND((Source!AE188*Source!AV188)*Source!I188, 2), 2)</f>
        <v>0</v>
      </c>
      <c r="V473">
        <f>ROUND((108/100)*ROUND(Source!CS188*Source!I188, 2), 2)</f>
        <v>0</v>
      </c>
    </row>
    <row r="474" spans="1:22" ht="15" x14ac:dyDescent="0.25">
      <c r="A474" s="24"/>
      <c r="B474" s="24"/>
      <c r="C474" s="24"/>
      <c r="D474" s="24"/>
      <c r="E474" s="24"/>
      <c r="F474" s="24"/>
      <c r="G474" s="24"/>
      <c r="H474" s="24"/>
      <c r="I474" s="59">
        <f>J473</f>
        <v>38077.97</v>
      </c>
      <c r="J474" s="59"/>
      <c r="K474" s="25">
        <f>IF(Source!I188&lt;&gt;0, ROUND(I474/Source!I188, 2), 0)</f>
        <v>38077.97</v>
      </c>
      <c r="P474" s="23">
        <f>I474</f>
        <v>38077.97</v>
      </c>
    </row>
    <row r="475" spans="1:22" ht="14.25" x14ac:dyDescent="0.2">
      <c r="A475" s="15" t="str">
        <f>Source!E189</f>
        <v>69</v>
      </c>
      <c r="B475" s="16" t="str">
        <f>Source!F189</f>
        <v>1.50-3203-10-4/1</v>
      </c>
      <c r="C475" s="16" t="str">
        <f>Source!G189</f>
        <v>Установка монтажных изделий массой свыше 20 кг</v>
      </c>
      <c r="D475" s="17" t="str">
        <f>Source!H189</f>
        <v>т</v>
      </c>
      <c r="E475" s="8">
        <f>Source!I189</f>
        <v>9.4E-2</v>
      </c>
      <c r="F475" s="19"/>
      <c r="G475" s="18"/>
      <c r="H475" s="8"/>
      <c r="I475" s="8"/>
      <c r="J475" s="20"/>
      <c r="K475" s="20"/>
      <c r="Q475">
        <f>ROUND((Source!BZ189/100)*ROUND((Source!AF189*Source!AV189)*Source!I189, 2), 2)</f>
        <v>538.15</v>
      </c>
      <c r="R475">
        <f>Source!X189</f>
        <v>538.15</v>
      </c>
      <c r="S475">
        <f>ROUND((Source!CA189/100)*ROUND((Source!AF189*Source!AV189)*Source!I189, 2), 2)</f>
        <v>76.88</v>
      </c>
      <c r="T475">
        <f>Source!Y189</f>
        <v>76.88</v>
      </c>
      <c r="U475">
        <f>ROUND((175/100)*ROUND((Source!AE189*Source!AV189)*Source!I189, 2), 2)</f>
        <v>23.5</v>
      </c>
      <c r="V475">
        <f>ROUND((108/100)*ROUND(Source!CS189*Source!I189, 2), 2)</f>
        <v>14.5</v>
      </c>
    </row>
    <row r="476" spans="1:22" ht="14.25" x14ac:dyDescent="0.2">
      <c r="A476" s="15"/>
      <c r="B476" s="16"/>
      <c r="C476" s="16" t="s">
        <v>872</v>
      </c>
      <c r="D476" s="17"/>
      <c r="E476" s="8"/>
      <c r="F476" s="19">
        <f>Source!AO189</f>
        <v>8178.55</v>
      </c>
      <c r="G476" s="18" t="str">
        <f>Source!DG189</f>
        <v/>
      </c>
      <c r="H476" s="8">
        <f>Source!AV189</f>
        <v>1</v>
      </c>
      <c r="I476" s="8">
        <f>IF(Source!BA189&lt;&gt; 0, Source!BA189, 1)</f>
        <v>1</v>
      </c>
      <c r="J476" s="20">
        <f>Source!S189</f>
        <v>768.78</v>
      </c>
      <c r="K476" s="20"/>
    </row>
    <row r="477" spans="1:22" ht="14.25" x14ac:dyDescent="0.2">
      <c r="A477" s="15"/>
      <c r="B477" s="16"/>
      <c r="C477" s="16" t="s">
        <v>873</v>
      </c>
      <c r="D477" s="17"/>
      <c r="E477" s="8"/>
      <c r="F477" s="19">
        <f>Source!AM189</f>
        <v>1555.17</v>
      </c>
      <c r="G477" s="18" t="str">
        <f>Source!DE189</f>
        <v/>
      </c>
      <c r="H477" s="8">
        <f>Source!AV189</f>
        <v>1</v>
      </c>
      <c r="I477" s="8">
        <f>IF(Source!BB189&lt;&gt; 0, Source!BB189, 1)</f>
        <v>1</v>
      </c>
      <c r="J477" s="20">
        <f>Source!Q189</f>
        <v>146.19</v>
      </c>
      <c r="K477" s="20"/>
    </row>
    <row r="478" spans="1:22" ht="14.25" x14ac:dyDescent="0.2">
      <c r="A478" s="15"/>
      <c r="B478" s="16"/>
      <c r="C478" s="16" t="s">
        <v>874</v>
      </c>
      <c r="D478" s="17"/>
      <c r="E478" s="8"/>
      <c r="F478" s="19">
        <f>Source!AN189</f>
        <v>142.85</v>
      </c>
      <c r="G478" s="18" t="str">
        <f>Source!DF189</f>
        <v/>
      </c>
      <c r="H478" s="8">
        <f>Source!AV189</f>
        <v>1</v>
      </c>
      <c r="I478" s="8">
        <f>IF(Source!BS189&lt;&gt; 0, Source!BS189, 1)</f>
        <v>1</v>
      </c>
      <c r="J478" s="21">
        <f>Source!R189</f>
        <v>13.43</v>
      </c>
      <c r="K478" s="20"/>
    </row>
    <row r="479" spans="1:22" ht="14.25" x14ac:dyDescent="0.2">
      <c r="A479" s="15"/>
      <c r="B479" s="16"/>
      <c r="C479" s="16" t="s">
        <v>875</v>
      </c>
      <c r="D479" s="17"/>
      <c r="E479" s="8"/>
      <c r="F479" s="19">
        <f>Source!AL189</f>
        <v>56933.42</v>
      </c>
      <c r="G479" s="18" t="str">
        <f>Source!DD189</f>
        <v/>
      </c>
      <c r="H479" s="8">
        <f>Source!AW189</f>
        <v>1</v>
      </c>
      <c r="I479" s="8">
        <f>IF(Source!BC189&lt;&gt; 0, Source!BC189, 1)</f>
        <v>1</v>
      </c>
      <c r="J479" s="20">
        <f>Source!P189</f>
        <v>5351.74</v>
      </c>
      <c r="K479" s="20"/>
    </row>
    <row r="480" spans="1:22" ht="42.75" x14ac:dyDescent="0.2">
      <c r="A480" s="15" t="str">
        <f>Source!E190</f>
        <v>69,1</v>
      </c>
      <c r="B480" s="16" t="str">
        <f>Source!F190</f>
        <v>21.3-4-24</v>
      </c>
      <c r="C480" s="16" t="str">
        <f>Source!G190</f>
        <v>Арматурные заготовки (стержни, хомуты и т.п.), не собранные в каркасы или сетки, закладные и накладные детали, со сваркой</v>
      </c>
      <c r="D480" s="17" t="str">
        <f>Source!H190</f>
        <v>т</v>
      </c>
      <c r="E480" s="8">
        <f>Source!I190</f>
        <v>-9.4E-2</v>
      </c>
      <c r="F480" s="19">
        <f>Source!AK190</f>
        <v>53410.15</v>
      </c>
      <c r="G480" s="22" t="s">
        <v>3</v>
      </c>
      <c r="H480" s="8">
        <f>Source!AW190</f>
        <v>1</v>
      </c>
      <c r="I480" s="8">
        <f>IF(Source!BC190&lt;&gt; 0, Source!BC190, 1)</f>
        <v>1</v>
      </c>
      <c r="J480" s="20">
        <f>Source!O190</f>
        <v>-5020.55</v>
      </c>
      <c r="K480" s="20"/>
      <c r="Q480">
        <f>ROUND((Source!BZ190/100)*ROUND((Source!AF190*Source!AV190)*Source!I190, 2), 2)</f>
        <v>0</v>
      </c>
      <c r="R480">
        <f>Source!X190</f>
        <v>0</v>
      </c>
      <c r="S480">
        <f>ROUND((Source!CA190/100)*ROUND((Source!AF190*Source!AV190)*Source!I190, 2), 2)</f>
        <v>0</v>
      </c>
      <c r="T480">
        <f>Source!Y190</f>
        <v>0</v>
      </c>
      <c r="U480">
        <f>ROUND((175/100)*ROUND((Source!AE190*Source!AV190)*Source!I190, 2), 2)</f>
        <v>0</v>
      </c>
      <c r="V480">
        <f>ROUND((108/100)*ROUND(Source!CS190*Source!I190, 2), 2)</f>
        <v>0</v>
      </c>
    </row>
    <row r="481" spans="1:22" ht="14.25" x14ac:dyDescent="0.2">
      <c r="A481" s="15"/>
      <c r="B481" s="16"/>
      <c r="C481" s="16" t="s">
        <v>876</v>
      </c>
      <c r="D481" s="17" t="s">
        <v>877</v>
      </c>
      <c r="E481" s="8">
        <f>Source!AT189</f>
        <v>70</v>
      </c>
      <c r="F481" s="19"/>
      <c r="G481" s="18"/>
      <c r="H481" s="8"/>
      <c r="I481" s="8"/>
      <c r="J481" s="20">
        <f>SUM(R475:R480)</f>
        <v>538.15</v>
      </c>
      <c r="K481" s="20"/>
    </row>
    <row r="482" spans="1:22" ht="14.25" x14ac:dyDescent="0.2">
      <c r="A482" s="15"/>
      <c r="B482" s="16"/>
      <c r="C482" s="16" t="s">
        <v>878</v>
      </c>
      <c r="D482" s="17" t="s">
        <v>877</v>
      </c>
      <c r="E482" s="8">
        <f>Source!AU189</f>
        <v>10</v>
      </c>
      <c r="F482" s="19"/>
      <c r="G482" s="18"/>
      <c r="H482" s="8"/>
      <c r="I482" s="8"/>
      <c r="J482" s="20">
        <f>SUM(T475:T481)</f>
        <v>76.88</v>
      </c>
      <c r="K482" s="20"/>
    </row>
    <row r="483" spans="1:22" ht="14.25" x14ac:dyDescent="0.2">
      <c r="A483" s="15"/>
      <c r="B483" s="16"/>
      <c r="C483" s="16" t="s">
        <v>879</v>
      </c>
      <c r="D483" s="17" t="s">
        <v>877</v>
      </c>
      <c r="E483" s="8">
        <f>108</f>
        <v>108</v>
      </c>
      <c r="F483" s="19"/>
      <c r="G483" s="18"/>
      <c r="H483" s="8"/>
      <c r="I483" s="8"/>
      <c r="J483" s="20">
        <f>SUM(V475:V482)</f>
        <v>14.5</v>
      </c>
      <c r="K483" s="20"/>
    </row>
    <row r="484" spans="1:22" ht="14.25" x14ac:dyDescent="0.2">
      <c r="A484" s="15"/>
      <c r="B484" s="16"/>
      <c r="C484" s="16" t="s">
        <v>880</v>
      </c>
      <c r="D484" s="17" t="s">
        <v>881</v>
      </c>
      <c r="E484" s="8">
        <f>Source!AQ189</f>
        <v>36.11</v>
      </c>
      <c r="F484" s="19"/>
      <c r="G484" s="18" t="str">
        <f>Source!DI189</f>
        <v/>
      </c>
      <c r="H484" s="8">
        <f>Source!AV189</f>
        <v>1</v>
      </c>
      <c r="I484" s="8"/>
      <c r="J484" s="20"/>
      <c r="K484" s="20">
        <f>Source!U189</f>
        <v>3.3943400000000001</v>
      </c>
    </row>
    <row r="485" spans="1:22" ht="15" x14ac:dyDescent="0.25">
      <c r="A485" s="24"/>
      <c r="B485" s="24"/>
      <c r="C485" s="24"/>
      <c r="D485" s="24"/>
      <c r="E485" s="24"/>
      <c r="F485" s="24"/>
      <c r="G485" s="24"/>
      <c r="H485" s="24"/>
      <c r="I485" s="59">
        <f>J476+J477+J479+J481+J482+J483+SUM(J480:J480)</f>
        <v>1875.6899999999996</v>
      </c>
      <c r="J485" s="59"/>
      <c r="K485" s="25">
        <f>IF(Source!I189&lt;&gt;0, ROUND(I485/Source!I189, 2), 0)</f>
        <v>19954.150000000001</v>
      </c>
      <c r="P485" s="23">
        <f>I485</f>
        <v>1875.6899999999996</v>
      </c>
    </row>
    <row r="486" spans="1:22" ht="28.5" x14ac:dyDescent="0.2">
      <c r="A486" s="15" t="str">
        <f>Source!E191</f>
        <v>70</v>
      </c>
      <c r="B486" s="16" t="str">
        <f>Source!F191</f>
        <v>1.2-3103-3-1/1</v>
      </c>
      <c r="C486" s="16" t="str">
        <f>Source!G191</f>
        <v>Устройство фундаментов общего назначения бетонных под оборудование объемом до 5 м3</v>
      </c>
      <c r="D486" s="17" t="str">
        <f>Source!H191</f>
        <v>100 м3</v>
      </c>
      <c r="E486" s="8">
        <f>Source!I191</f>
        <v>1.2699999999999999E-2</v>
      </c>
      <c r="F486" s="19"/>
      <c r="G486" s="18"/>
      <c r="H486" s="8"/>
      <c r="I486" s="8"/>
      <c r="J486" s="20"/>
      <c r="K486" s="20"/>
      <c r="Q486">
        <f>ROUND((Source!BZ191/100)*ROUND((Source!AF191*Source!AV191)*Source!I191, 2), 2)</f>
        <v>699.15</v>
      </c>
      <c r="R486">
        <f>Source!X191</f>
        <v>699.15</v>
      </c>
      <c r="S486">
        <f>ROUND((Source!CA191/100)*ROUND((Source!AF191*Source!AV191)*Source!I191, 2), 2)</f>
        <v>99.88</v>
      </c>
      <c r="T486">
        <f>Source!Y191</f>
        <v>99.88</v>
      </c>
      <c r="U486">
        <f>ROUND((175/100)*ROUND((Source!AE191*Source!AV191)*Source!I191, 2), 2)</f>
        <v>3.27</v>
      </c>
      <c r="V486">
        <f>ROUND((108/100)*ROUND(Source!CS191*Source!I191, 2), 2)</f>
        <v>2.02</v>
      </c>
    </row>
    <row r="487" spans="1:22" ht="14.25" x14ac:dyDescent="0.2">
      <c r="A487" s="15"/>
      <c r="B487" s="16"/>
      <c r="C487" s="16" t="s">
        <v>872</v>
      </c>
      <c r="D487" s="17"/>
      <c r="E487" s="8"/>
      <c r="F487" s="19">
        <f>Source!AO191</f>
        <v>78644.570000000007</v>
      </c>
      <c r="G487" s="18" t="str">
        <f>Source!DG191</f>
        <v/>
      </c>
      <c r="H487" s="8">
        <f>Source!AV191</f>
        <v>1</v>
      </c>
      <c r="I487" s="8">
        <f>IF(Source!BA191&lt;&gt; 0, Source!BA191, 1)</f>
        <v>1</v>
      </c>
      <c r="J487" s="20">
        <f>Source!S191</f>
        <v>998.79</v>
      </c>
      <c r="K487" s="20"/>
    </row>
    <row r="488" spans="1:22" ht="14.25" x14ac:dyDescent="0.2">
      <c r="A488" s="15"/>
      <c r="B488" s="16"/>
      <c r="C488" s="16" t="s">
        <v>873</v>
      </c>
      <c r="D488" s="17"/>
      <c r="E488" s="8"/>
      <c r="F488" s="19">
        <f>Source!AM191</f>
        <v>435.13</v>
      </c>
      <c r="G488" s="18" t="str">
        <f>Source!DE191</f>
        <v/>
      </c>
      <c r="H488" s="8">
        <f>Source!AV191</f>
        <v>1</v>
      </c>
      <c r="I488" s="8">
        <f>IF(Source!BB191&lt;&gt; 0, Source!BB191, 1)</f>
        <v>1</v>
      </c>
      <c r="J488" s="20">
        <f>Source!Q191</f>
        <v>5.53</v>
      </c>
      <c r="K488" s="20"/>
    </row>
    <row r="489" spans="1:22" ht="14.25" x14ac:dyDescent="0.2">
      <c r="A489" s="15"/>
      <c r="B489" s="16"/>
      <c r="C489" s="16" t="s">
        <v>874</v>
      </c>
      <c r="D489" s="17"/>
      <c r="E489" s="8"/>
      <c r="F489" s="19">
        <f>Source!AN191</f>
        <v>147.43</v>
      </c>
      <c r="G489" s="18" t="str">
        <f>Source!DF191</f>
        <v/>
      </c>
      <c r="H489" s="8">
        <f>Source!AV191</f>
        <v>1</v>
      </c>
      <c r="I489" s="8">
        <f>IF(Source!BS191&lt;&gt; 0, Source!BS191, 1)</f>
        <v>1</v>
      </c>
      <c r="J489" s="21">
        <f>Source!R191</f>
        <v>1.87</v>
      </c>
      <c r="K489" s="20"/>
    </row>
    <row r="490" spans="1:22" ht="14.25" x14ac:dyDescent="0.2">
      <c r="A490" s="15"/>
      <c r="B490" s="16"/>
      <c r="C490" s="16" t="s">
        <v>875</v>
      </c>
      <c r="D490" s="17"/>
      <c r="E490" s="8"/>
      <c r="F490" s="19">
        <f>Source!AL191</f>
        <v>347832.49</v>
      </c>
      <c r="G490" s="18" t="str">
        <f>Source!DD191</f>
        <v/>
      </c>
      <c r="H490" s="8">
        <f>Source!AW191</f>
        <v>1</v>
      </c>
      <c r="I490" s="8">
        <f>IF(Source!BC191&lt;&gt; 0, Source!BC191, 1)</f>
        <v>1</v>
      </c>
      <c r="J490" s="20">
        <f>Source!P191</f>
        <v>4417.47</v>
      </c>
      <c r="K490" s="20"/>
    </row>
    <row r="491" spans="1:22" ht="14.25" x14ac:dyDescent="0.2">
      <c r="A491" s="15"/>
      <c r="B491" s="16"/>
      <c r="C491" s="16" t="s">
        <v>876</v>
      </c>
      <c r="D491" s="17" t="s">
        <v>877</v>
      </c>
      <c r="E491" s="8">
        <f>Source!AT191</f>
        <v>70</v>
      </c>
      <c r="F491" s="19"/>
      <c r="G491" s="18"/>
      <c r="H491" s="8"/>
      <c r="I491" s="8"/>
      <c r="J491" s="20">
        <f>SUM(R486:R490)</f>
        <v>699.15</v>
      </c>
      <c r="K491" s="20"/>
    </row>
    <row r="492" spans="1:22" ht="14.25" x14ac:dyDescent="0.2">
      <c r="A492" s="15"/>
      <c r="B492" s="16"/>
      <c r="C492" s="16" t="s">
        <v>878</v>
      </c>
      <c r="D492" s="17" t="s">
        <v>877</v>
      </c>
      <c r="E492" s="8">
        <f>Source!AU191</f>
        <v>10</v>
      </c>
      <c r="F492" s="19"/>
      <c r="G492" s="18"/>
      <c r="H492" s="8"/>
      <c r="I492" s="8"/>
      <c r="J492" s="20">
        <f>SUM(T486:T491)</f>
        <v>99.88</v>
      </c>
      <c r="K492" s="20"/>
    </row>
    <row r="493" spans="1:22" ht="14.25" x14ac:dyDescent="0.2">
      <c r="A493" s="15"/>
      <c r="B493" s="16"/>
      <c r="C493" s="16" t="s">
        <v>879</v>
      </c>
      <c r="D493" s="17" t="s">
        <v>877</v>
      </c>
      <c r="E493" s="8">
        <f>108</f>
        <v>108</v>
      </c>
      <c r="F493" s="19"/>
      <c r="G493" s="18"/>
      <c r="H493" s="8"/>
      <c r="I493" s="8"/>
      <c r="J493" s="20">
        <f>SUM(V486:V492)</f>
        <v>2.02</v>
      </c>
      <c r="K493" s="20"/>
    </row>
    <row r="494" spans="1:22" ht="14.25" x14ac:dyDescent="0.2">
      <c r="A494" s="15"/>
      <c r="B494" s="16"/>
      <c r="C494" s="16" t="s">
        <v>880</v>
      </c>
      <c r="D494" s="17" t="s">
        <v>881</v>
      </c>
      <c r="E494" s="8">
        <f>Source!AQ191</f>
        <v>453.1</v>
      </c>
      <c r="F494" s="19"/>
      <c r="G494" s="18" t="str">
        <f>Source!DI191</f>
        <v/>
      </c>
      <c r="H494" s="8">
        <f>Source!AV191</f>
        <v>1</v>
      </c>
      <c r="I494" s="8"/>
      <c r="J494" s="20"/>
      <c r="K494" s="20">
        <f>Source!U191</f>
        <v>5.7543699999999998</v>
      </c>
    </row>
    <row r="495" spans="1:22" ht="15" x14ac:dyDescent="0.25">
      <c r="A495" s="24"/>
      <c r="B495" s="24"/>
      <c r="C495" s="24"/>
      <c r="D495" s="24"/>
      <c r="E495" s="24"/>
      <c r="F495" s="24"/>
      <c r="G495" s="24"/>
      <c r="H495" s="24"/>
      <c r="I495" s="59">
        <f>J487+J488+J490+J491+J492+J493</f>
        <v>6222.84</v>
      </c>
      <c r="J495" s="59"/>
      <c r="K495" s="25">
        <f>IF(Source!I191&lt;&gt;0, ROUND(I495/Source!I191, 2), 0)</f>
        <v>489987.4</v>
      </c>
      <c r="P495" s="23">
        <f>I495</f>
        <v>6222.84</v>
      </c>
    </row>
    <row r="496" spans="1:22" ht="42.75" x14ac:dyDescent="0.2">
      <c r="A496" s="15" t="str">
        <f>Source!E192</f>
        <v>71</v>
      </c>
      <c r="B496" s="16" t="str">
        <f>Source!F192</f>
        <v>21.3-4-24</v>
      </c>
      <c r="C496" s="16" t="str">
        <f>Source!G192</f>
        <v>Арматурные заготовки (стержни, хомуты и т.п.), не собранные в каркасы или сетки, закладные и накладные детали, со сваркой</v>
      </c>
      <c r="D496" s="17" t="str">
        <f>Source!H192</f>
        <v>т</v>
      </c>
      <c r="E496" s="8">
        <f>Source!I192</f>
        <v>3.0990136349999999E-2</v>
      </c>
      <c r="F496" s="19">
        <f>Source!AL192</f>
        <v>53410.15</v>
      </c>
      <c r="G496" s="18" t="str">
        <f>Source!DD192</f>
        <v/>
      </c>
      <c r="H496" s="8">
        <f>Source!AW192</f>
        <v>1</v>
      </c>
      <c r="I496" s="8">
        <f>IF(Source!BC192&lt;&gt; 0, Source!BC192, 1)</f>
        <v>1</v>
      </c>
      <c r="J496" s="20">
        <f>Source!P192</f>
        <v>1655.19</v>
      </c>
      <c r="K496" s="20"/>
      <c r="Q496">
        <f>ROUND((Source!BZ192/100)*ROUND((Source!AF192*Source!AV192)*Source!I192, 2), 2)</f>
        <v>0</v>
      </c>
      <c r="R496">
        <f>Source!X192</f>
        <v>0</v>
      </c>
      <c r="S496">
        <f>ROUND((Source!CA192/100)*ROUND((Source!AF192*Source!AV192)*Source!I192, 2), 2)</f>
        <v>0</v>
      </c>
      <c r="T496">
        <f>Source!Y192</f>
        <v>0</v>
      </c>
      <c r="U496">
        <f>ROUND((175/100)*ROUND((Source!AE192*Source!AV192)*Source!I192, 2), 2)</f>
        <v>0</v>
      </c>
      <c r="V496">
        <f>ROUND((108/100)*ROUND(Source!CS192*Source!I192, 2), 2)</f>
        <v>0</v>
      </c>
    </row>
    <row r="497" spans="1:22" ht="15" x14ac:dyDescent="0.25">
      <c r="A497" s="24"/>
      <c r="B497" s="24"/>
      <c r="C497" s="24"/>
      <c r="D497" s="24"/>
      <c r="E497" s="24"/>
      <c r="F497" s="24"/>
      <c r="G497" s="24"/>
      <c r="H497" s="24"/>
      <c r="I497" s="59">
        <f>J496</f>
        <v>1655.19</v>
      </c>
      <c r="J497" s="59"/>
      <c r="K497" s="25">
        <f>IF(Source!I192&lt;&gt;0, ROUND(I497/Source!I192, 2), 0)</f>
        <v>53410.22</v>
      </c>
      <c r="P497" s="23">
        <f>I497</f>
        <v>1655.19</v>
      </c>
    </row>
    <row r="498" spans="1:22" ht="28.5" x14ac:dyDescent="0.2">
      <c r="A498" s="15" t="str">
        <f>Source!E193</f>
        <v>72</v>
      </c>
      <c r="B498" s="16" t="str">
        <f>Source!F193</f>
        <v>Цена поставщика</v>
      </c>
      <c r="C498" s="16" t="str">
        <f>Source!G193</f>
        <v>Качалка на пружине "Подсолнух"  ЛГК-49             Базисная стоимость: 54547,00/1,18=48768,64</v>
      </c>
      <c r="D498" s="17" t="str">
        <f>Source!H193</f>
        <v>шт.</v>
      </c>
      <c r="E498" s="8">
        <f>Source!I193</f>
        <v>1</v>
      </c>
      <c r="F498" s="19">
        <f>Source!AL193</f>
        <v>48768.639999999999</v>
      </c>
      <c r="G498" s="18" t="str">
        <f>Source!DD193</f>
        <v/>
      </c>
      <c r="H498" s="8">
        <f>Source!AW193</f>
        <v>1</v>
      </c>
      <c r="I498" s="8">
        <f>IF(Source!BC193&lt;&gt; 0, Source!BC193, 1)</f>
        <v>1</v>
      </c>
      <c r="J498" s="20">
        <f>Source!P193</f>
        <v>48768.639999999999</v>
      </c>
      <c r="K498" s="20"/>
      <c r="Q498">
        <f>ROUND((Source!BZ193/100)*ROUND((Source!AF193*Source!AV193)*Source!I193, 2), 2)</f>
        <v>0</v>
      </c>
      <c r="R498">
        <f>Source!X193</f>
        <v>0</v>
      </c>
      <c r="S498">
        <f>ROUND((Source!CA193/100)*ROUND((Source!AF193*Source!AV193)*Source!I193, 2), 2)</f>
        <v>0</v>
      </c>
      <c r="T498">
        <f>Source!Y193</f>
        <v>0</v>
      </c>
      <c r="U498">
        <f>ROUND((175/100)*ROUND((Source!AE193*Source!AV193)*Source!I193, 2), 2)</f>
        <v>0</v>
      </c>
      <c r="V498">
        <f>ROUND((108/100)*ROUND(Source!CS193*Source!I193, 2), 2)</f>
        <v>0</v>
      </c>
    </row>
    <row r="499" spans="1:22" ht="15" x14ac:dyDescent="0.25">
      <c r="A499" s="24"/>
      <c r="B499" s="24"/>
      <c r="C499" s="24"/>
      <c r="D499" s="24"/>
      <c r="E499" s="24"/>
      <c r="F499" s="24"/>
      <c r="G499" s="24"/>
      <c r="H499" s="24"/>
      <c r="I499" s="59">
        <f>J498</f>
        <v>48768.639999999999</v>
      </c>
      <c r="J499" s="59"/>
      <c r="K499" s="25">
        <f>IF(Source!I193&lt;&gt;0, ROUND(I499/Source!I193, 2), 0)</f>
        <v>48768.639999999999</v>
      </c>
      <c r="P499" s="23">
        <f>I499</f>
        <v>48768.639999999999</v>
      </c>
    </row>
    <row r="500" spans="1:22" ht="14.25" x14ac:dyDescent="0.2">
      <c r="A500" s="15" t="str">
        <f>Source!E194</f>
        <v>73</v>
      </c>
      <c r="B500" s="16" t="str">
        <f>Source!F194</f>
        <v>1.50-3203-10-4/1</v>
      </c>
      <c r="C500" s="16" t="str">
        <f>Source!G194</f>
        <v>Установка монтажных изделий массой свыше 20 кг</v>
      </c>
      <c r="D500" s="17" t="str">
        <f>Source!H194</f>
        <v>т</v>
      </c>
      <c r="E500" s="8">
        <f>Source!I194</f>
        <v>0.26989999999999997</v>
      </c>
      <c r="F500" s="19"/>
      <c r="G500" s="18"/>
      <c r="H500" s="8"/>
      <c r="I500" s="8"/>
      <c r="J500" s="20"/>
      <c r="K500" s="20"/>
      <c r="Q500">
        <f>ROUND((Source!BZ194/100)*ROUND((Source!AF194*Source!AV194)*Source!I194, 2), 2)</f>
        <v>1545.17</v>
      </c>
      <c r="R500">
        <f>Source!X194</f>
        <v>1545.17</v>
      </c>
      <c r="S500">
        <f>ROUND((Source!CA194/100)*ROUND((Source!AF194*Source!AV194)*Source!I194, 2), 2)</f>
        <v>220.74</v>
      </c>
      <c r="T500">
        <f>Source!Y194</f>
        <v>220.74</v>
      </c>
      <c r="U500">
        <f>ROUND((175/100)*ROUND((Source!AE194*Source!AV194)*Source!I194, 2), 2)</f>
        <v>67.48</v>
      </c>
      <c r="V500">
        <f>ROUND((108/100)*ROUND(Source!CS194*Source!I194, 2), 2)</f>
        <v>41.64</v>
      </c>
    </row>
    <row r="501" spans="1:22" ht="14.25" x14ac:dyDescent="0.2">
      <c r="A501" s="15"/>
      <c r="B501" s="16"/>
      <c r="C501" s="16" t="s">
        <v>872</v>
      </c>
      <c r="D501" s="17"/>
      <c r="E501" s="8"/>
      <c r="F501" s="19">
        <f>Source!AO194</f>
        <v>8178.55</v>
      </c>
      <c r="G501" s="18" t="str">
        <f>Source!DG194</f>
        <v/>
      </c>
      <c r="H501" s="8">
        <f>Source!AV194</f>
        <v>1</v>
      </c>
      <c r="I501" s="8">
        <f>IF(Source!BA194&lt;&gt; 0, Source!BA194, 1)</f>
        <v>1</v>
      </c>
      <c r="J501" s="20">
        <f>Source!S194</f>
        <v>2207.39</v>
      </c>
      <c r="K501" s="20"/>
    </row>
    <row r="502" spans="1:22" ht="14.25" x14ac:dyDescent="0.2">
      <c r="A502" s="15"/>
      <c r="B502" s="16"/>
      <c r="C502" s="16" t="s">
        <v>873</v>
      </c>
      <c r="D502" s="17"/>
      <c r="E502" s="8"/>
      <c r="F502" s="19">
        <f>Source!AM194</f>
        <v>1555.17</v>
      </c>
      <c r="G502" s="18" t="str">
        <f>Source!DE194</f>
        <v/>
      </c>
      <c r="H502" s="8">
        <f>Source!AV194</f>
        <v>1</v>
      </c>
      <c r="I502" s="8">
        <f>IF(Source!BB194&lt;&gt; 0, Source!BB194, 1)</f>
        <v>1</v>
      </c>
      <c r="J502" s="20">
        <f>Source!Q194</f>
        <v>419.74</v>
      </c>
      <c r="K502" s="20"/>
    </row>
    <row r="503" spans="1:22" ht="14.25" x14ac:dyDescent="0.2">
      <c r="A503" s="15"/>
      <c r="B503" s="16"/>
      <c r="C503" s="16" t="s">
        <v>874</v>
      </c>
      <c r="D503" s="17"/>
      <c r="E503" s="8"/>
      <c r="F503" s="19">
        <f>Source!AN194</f>
        <v>142.85</v>
      </c>
      <c r="G503" s="18" t="str">
        <f>Source!DF194</f>
        <v/>
      </c>
      <c r="H503" s="8">
        <f>Source!AV194</f>
        <v>1</v>
      </c>
      <c r="I503" s="8">
        <f>IF(Source!BS194&lt;&gt; 0, Source!BS194, 1)</f>
        <v>1</v>
      </c>
      <c r="J503" s="21">
        <f>Source!R194</f>
        <v>38.56</v>
      </c>
      <c r="K503" s="20"/>
    </row>
    <row r="504" spans="1:22" ht="14.25" x14ac:dyDescent="0.2">
      <c r="A504" s="15"/>
      <c r="B504" s="16"/>
      <c r="C504" s="16" t="s">
        <v>875</v>
      </c>
      <c r="D504" s="17"/>
      <c r="E504" s="8"/>
      <c r="F504" s="19">
        <f>Source!AL194</f>
        <v>56933.42</v>
      </c>
      <c r="G504" s="18" t="str">
        <f>Source!DD194</f>
        <v/>
      </c>
      <c r="H504" s="8">
        <f>Source!AW194</f>
        <v>1</v>
      </c>
      <c r="I504" s="8">
        <f>IF(Source!BC194&lt;&gt; 0, Source!BC194, 1)</f>
        <v>1</v>
      </c>
      <c r="J504" s="20">
        <f>Source!P194</f>
        <v>15366.33</v>
      </c>
      <c r="K504" s="20"/>
    </row>
    <row r="505" spans="1:22" ht="42.75" x14ac:dyDescent="0.2">
      <c r="A505" s="15" t="str">
        <f>Source!E195</f>
        <v>73,1</v>
      </c>
      <c r="B505" s="16" t="str">
        <f>Source!F195</f>
        <v>21.3-4-24</v>
      </c>
      <c r="C505" s="16" t="str">
        <f>Source!G195</f>
        <v>Арматурные заготовки (стержни, хомуты и т.п.), не собранные в каркасы или сетки, закладные и накладные детали, со сваркой</v>
      </c>
      <c r="D505" s="17" t="str">
        <f>Source!H195</f>
        <v>т</v>
      </c>
      <c r="E505" s="8">
        <f>Source!I195</f>
        <v>-0.26989999999999997</v>
      </c>
      <c r="F505" s="19">
        <f>Source!AK195</f>
        <v>53410.15</v>
      </c>
      <c r="G505" s="22" t="s">
        <v>3</v>
      </c>
      <c r="H505" s="8">
        <f>Source!AW195</f>
        <v>1</v>
      </c>
      <c r="I505" s="8">
        <f>IF(Source!BC195&lt;&gt; 0, Source!BC195, 1)</f>
        <v>1</v>
      </c>
      <c r="J505" s="20">
        <f>Source!O195</f>
        <v>-14415.4</v>
      </c>
      <c r="K505" s="20"/>
      <c r="Q505">
        <f>ROUND((Source!BZ195/100)*ROUND((Source!AF195*Source!AV195)*Source!I195, 2), 2)</f>
        <v>0</v>
      </c>
      <c r="R505">
        <f>Source!X195</f>
        <v>0</v>
      </c>
      <c r="S505">
        <f>ROUND((Source!CA195/100)*ROUND((Source!AF195*Source!AV195)*Source!I195, 2), 2)</f>
        <v>0</v>
      </c>
      <c r="T505">
        <f>Source!Y195</f>
        <v>0</v>
      </c>
      <c r="U505">
        <f>ROUND((175/100)*ROUND((Source!AE195*Source!AV195)*Source!I195, 2), 2)</f>
        <v>0</v>
      </c>
      <c r="V505">
        <f>ROUND((108/100)*ROUND(Source!CS195*Source!I195, 2), 2)</f>
        <v>0</v>
      </c>
    </row>
    <row r="506" spans="1:22" ht="14.25" x14ac:dyDescent="0.2">
      <c r="A506" s="15"/>
      <c r="B506" s="16"/>
      <c r="C506" s="16" t="s">
        <v>876</v>
      </c>
      <c r="D506" s="17" t="s">
        <v>877</v>
      </c>
      <c r="E506" s="8">
        <f>Source!AT194</f>
        <v>70</v>
      </c>
      <c r="F506" s="19"/>
      <c r="G506" s="18"/>
      <c r="H506" s="8"/>
      <c r="I506" s="8"/>
      <c r="J506" s="20">
        <f>SUM(R500:R505)</f>
        <v>1545.17</v>
      </c>
      <c r="K506" s="20"/>
    </row>
    <row r="507" spans="1:22" ht="14.25" x14ac:dyDescent="0.2">
      <c r="A507" s="15"/>
      <c r="B507" s="16"/>
      <c r="C507" s="16" t="s">
        <v>878</v>
      </c>
      <c r="D507" s="17" t="s">
        <v>877</v>
      </c>
      <c r="E507" s="8">
        <f>Source!AU194</f>
        <v>10</v>
      </c>
      <c r="F507" s="19"/>
      <c r="G507" s="18"/>
      <c r="H507" s="8"/>
      <c r="I507" s="8"/>
      <c r="J507" s="20">
        <f>SUM(T500:T506)</f>
        <v>220.74</v>
      </c>
      <c r="K507" s="20"/>
    </row>
    <row r="508" spans="1:22" ht="14.25" x14ac:dyDescent="0.2">
      <c r="A508" s="15"/>
      <c r="B508" s="16"/>
      <c r="C508" s="16" t="s">
        <v>879</v>
      </c>
      <c r="D508" s="17" t="s">
        <v>877</v>
      </c>
      <c r="E508" s="8">
        <f>108</f>
        <v>108</v>
      </c>
      <c r="F508" s="19"/>
      <c r="G508" s="18"/>
      <c r="H508" s="8"/>
      <c r="I508" s="8"/>
      <c r="J508" s="20">
        <f>SUM(V500:V507)</f>
        <v>41.64</v>
      </c>
      <c r="K508" s="20"/>
    </row>
    <row r="509" spans="1:22" ht="14.25" x14ac:dyDescent="0.2">
      <c r="A509" s="15"/>
      <c r="B509" s="16"/>
      <c r="C509" s="16" t="s">
        <v>880</v>
      </c>
      <c r="D509" s="17" t="s">
        <v>881</v>
      </c>
      <c r="E509" s="8">
        <f>Source!AQ194</f>
        <v>36.11</v>
      </c>
      <c r="F509" s="19"/>
      <c r="G509" s="18" t="str">
        <f>Source!DI194</f>
        <v/>
      </c>
      <c r="H509" s="8">
        <f>Source!AV194</f>
        <v>1</v>
      </c>
      <c r="I509" s="8"/>
      <c r="J509" s="20"/>
      <c r="K509" s="20">
        <f>Source!U194</f>
        <v>9.7460889999999996</v>
      </c>
    </row>
    <row r="510" spans="1:22" ht="15" x14ac:dyDescent="0.25">
      <c r="A510" s="24"/>
      <c r="B510" s="24"/>
      <c r="C510" s="24"/>
      <c r="D510" s="24"/>
      <c r="E510" s="24"/>
      <c r="F510" s="24"/>
      <c r="G510" s="24"/>
      <c r="H510" s="24"/>
      <c r="I510" s="59">
        <f>J501+J502+J504+J506+J507+J508+SUM(J505:J505)</f>
        <v>5385.6099999999988</v>
      </c>
      <c r="J510" s="59"/>
      <c r="K510" s="25">
        <f>IF(Source!I194&lt;&gt;0, ROUND(I510/Source!I194, 2), 0)</f>
        <v>19954.09</v>
      </c>
      <c r="P510" s="23">
        <f>I510</f>
        <v>5385.6099999999988</v>
      </c>
    </row>
    <row r="511" spans="1:22" ht="28.5" x14ac:dyDescent="0.2">
      <c r="A511" s="15" t="str">
        <f>Source!E196</f>
        <v>74</v>
      </c>
      <c r="B511" s="16" t="str">
        <f>Source!F196</f>
        <v>1.2-3103-3-1/1</v>
      </c>
      <c r="C511" s="16" t="str">
        <f>Source!G196</f>
        <v>Устройство фундаментов общего назначения бетонных под оборудование объемом до 5 м3</v>
      </c>
      <c r="D511" s="17" t="str">
        <f>Source!H196</f>
        <v>100 м3</v>
      </c>
      <c r="E511" s="8">
        <f>Source!I196</f>
        <v>3.6740000000000002E-2</v>
      </c>
      <c r="F511" s="19"/>
      <c r="G511" s="18"/>
      <c r="H511" s="8"/>
      <c r="I511" s="8"/>
      <c r="J511" s="20"/>
      <c r="K511" s="20"/>
      <c r="Q511">
        <f>ROUND((Source!BZ196/100)*ROUND((Source!AF196*Source!AV196)*Source!I196, 2), 2)</f>
        <v>2022.58</v>
      </c>
      <c r="R511">
        <f>Source!X196</f>
        <v>2022.58</v>
      </c>
      <c r="S511">
        <f>ROUND((Source!CA196/100)*ROUND((Source!AF196*Source!AV196)*Source!I196, 2), 2)</f>
        <v>288.94</v>
      </c>
      <c r="T511">
        <f>Source!Y196</f>
        <v>288.94</v>
      </c>
      <c r="U511">
        <f>ROUND((175/100)*ROUND((Source!AE196*Source!AV196)*Source!I196, 2), 2)</f>
        <v>9.49</v>
      </c>
      <c r="V511">
        <f>ROUND((108/100)*ROUND(Source!CS196*Source!I196, 2), 2)</f>
        <v>5.85</v>
      </c>
    </row>
    <row r="512" spans="1:22" ht="14.25" x14ac:dyDescent="0.2">
      <c r="A512" s="15"/>
      <c r="B512" s="16"/>
      <c r="C512" s="16" t="s">
        <v>872</v>
      </c>
      <c r="D512" s="17"/>
      <c r="E512" s="8"/>
      <c r="F512" s="19">
        <f>Source!AO196</f>
        <v>78644.570000000007</v>
      </c>
      <c r="G512" s="18" t="str">
        <f>Source!DG196</f>
        <v/>
      </c>
      <c r="H512" s="8">
        <f>Source!AV196</f>
        <v>1</v>
      </c>
      <c r="I512" s="8">
        <f>IF(Source!BA196&lt;&gt; 0, Source!BA196, 1)</f>
        <v>1</v>
      </c>
      <c r="J512" s="20">
        <f>Source!S196</f>
        <v>2889.4</v>
      </c>
      <c r="K512" s="20"/>
    </row>
    <row r="513" spans="1:22" ht="14.25" x14ac:dyDescent="0.2">
      <c r="A513" s="15"/>
      <c r="B513" s="16"/>
      <c r="C513" s="16" t="s">
        <v>873</v>
      </c>
      <c r="D513" s="17"/>
      <c r="E513" s="8"/>
      <c r="F513" s="19">
        <f>Source!AM196</f>
        <v>435.13</v>
      </c>
      <c r="G513" s="18" t="str">
        <f>Source!DE196</f>
        <v/>
      </c>
      <c r="H513" s="8">
        <f>Source!AV196</f>
        <v>1</v>
      </c>
      <c r="I513" s="8">
        <f>IF(Source!BB196&lt;&gt; 0, Source!BB196, 1)</f>
        <v>1</v>
      </c>
      <c r="J513" s="20">
        <f>Source!Q196</f>
        <v>15.99</v>
      </c>
      <c r="K513" s="20"/>
    </row>
    <row r="514" spans="1:22" ht="14.25" x14ac:dyDescent="0.2">
      <c r="A514" s="15"/>
      <c r="B514" s="16"/>
      <c r="C514" s="16" t="s">
        <v>874</v>
      </c>
      <c r="D514" s="17"/>
      <c r="E514" s="8"/>
      <c r="F514" s="19">
        <f>Source!AN196</f>
        <v>147.43</v>
      </c>
      <c r="G514" s="18" t="str">
        <f>Source!DF196</f>
        <v/>
      </c>
      <c r="H514" s="8">
        <f>Source!AV196</f>
        <v>1</v>
      </c>
      <c r="I514" s="8">
        <f>IF(Source!BS196&lt;&gt; 0, Source!BS196, 1)</f>
        <v>1</v>
      </c>
      <c r="J514" s="21">
        <f>Source!R196</f>
        <v>5.42</v>
      </c>
      <c r="K514" s="20"/>
    </row>
    <row r="515" spans="1:22" ht="14.25" x14ac:dyDescent="0.2">
      <c r="A515" s="15"/>
      <c r="B515" s="16"/>
      <c r="C515" s="16" t="s">
        <v>875</v>
      </c>
      <c r="D515" s="17"/>
      <c r="E515" s="8"/>
      <c r="F515" s="19">
        <f>Source!AL196</f>
        <v>347832.49</v>
      </c>
      <c r="G515" s="18" t="str">
        <f>Source!DD196</f>
        <v/>
      </c>
      <c r="H515" s="8">
        <f>Source!AW196</f>
        <v>1</v>
      </c>
      <c r="I515" s="8">
        <f>IF(Source!BC196&lt;&gt; 0, Source!BC196, 1)</f>
        <v>1</v>
      </c>
      <c r="J515" s="20">
        <f>Source!P196</f>
        <v>12779.37</v>
      </c>
      <c r="K515" s="20"/>
    </row>
    <row r="516" spans="1:22" ht="14.25" x14ac:dyDescent="0.2">
      <c r="A516" s="15"/>
      <c r="B516" s="16"/>
      <c r="C516" s="16" t="s">
        <v>876</v>
      </c>
      <c r="D516" s="17" t="s">
        <v>877</v>
      </c>
      <c r="E516" s="8">
        <f>Source!AT196</f>
        <v>70</v>
      </c>
      <c r="F516" s="19"/>
      <c r="G516" s="18"/>
      <c r="H516" s="8"/>
      <c r="I516" s="8"/>
      <c r="J516" s="20">
        <f>SUM(R511:R515)</f>
        <v>2022.58</v>
      </c>
      <c r="K516" s="20"/>
    </row>
    <row r="517" spans="1:22" ht="14.25" x14ac:dyDescent="0.2">
      <c r="A517" s="15"/>
      <c r="B517" s="16"/>
      <c r="C517" s="16" t="s">
        <v>878</v>
      </c>
      <c r="D517" s="17" t="s">
        <v>877</v>
      </c>
      <c r="E517" s="8">
        <f>Source!AU196</f>
        <v>10</v>
      </c>
      <c r="F517" s="19"/>
      <c r="G517" s="18"/>
      <c r="H517" s="8"/>
      <c r="I517" s="8"/>
      <c r="J517" s="20">
        <f>SUM(T511:T516)</f>
        <v>288.94</v>
      </c>
      <c r="K517" s="20"/>
    </row>
    <row r="518" spans="1:22" ht="14.25" x14ac:dyDescent="0.2">
      <c r="A518" s="15"/>
      <c r="B518" s="16"/>
      <c r="C518" s="16" t="s">
        <v>879</v>
      </c>
      <c r="D518" s="17" t="s">
        <v>877</v>
      </c>
      <c r="E518" s="8">
        <f>108</f>
        <v>108</v>
      </c>
      <c r="F518" s="19"/>
      <c r="G518" s="18"/>
      <c r="H518" s="8"/>
      <c r="I518" s="8"/>
      <c r="J518" s="20">
        <f>SUM(V511:V517)</f>
        <v>5.85</v>
      </c>
      <c r="K518" s="20"/>
    </row>
    <row r="519" spans="1:22" ht="14.25" x14ac:dyDescent="0.2">
      <c r="A519" s="15"/>
      <c r="B519" s="16"/>
      <c r="C519" s="16" t="s">
        <v>880</v>
      </c>
      <c r="D519" s="17" t="s">
        <v>881</v>
      </c>
      <c r="E519" s="8">
        <f>Source!AQ196</f>
        <v>453.1</v>
      </c>
      <c r="F519" s="19"/>
      <c r="G519" s="18" t="str">
        <f>Source!DI196</f>
        <v/>
      </c>
      <c r="H519" s="8">
        <f>Source!AV196</f>
        <v>1</v>
      </c>
      <c r="I519" s="8"/>
      <c r="J519" s="20"/>
      <c r="K519" s="20">
        <f>Source!U196</f>
        <v>16.646894000000003</v>
      </c>
    </row>
    <row r="520" spans="1:22" ht="15" x14ac:dyDescent="0.25">
      <c r="A520" s="24"/>
      <c r="B520" s="24"/>
      <c r="C520" s="24"/>
      <c r="D520" s="24"/>
      <c r="E520" s="24"/>
      <c r="F520" s="24"/>
      <c r="G520" s="24"/>
      <c r="H520" s="24"/>
      <c r="I520" s="59">
        <f>J512+J513+J515+J516+J517+J518</f>
        <v>18002.129999999997</v>
      </c>
      <c r="J520" s="59"/>
      <c r="K520" s="25">
        <f>IF(Source!I196&lt;&gt;0, ROUND(I520/Source!I196, 2), 0)</f>
        <v>489987.21</v>
      </c>
      <c r="P520" s="23">
        <f>I520</f>
        <v>18002.129999999997</v>
      </c>
    </row>
    <row r="521" spans="1:22" ht="42.75" x14ac:dyDescent="0.2">
      <c r="A521" s="15" t="str">
        <f>Source!E197</f>
        <v>75</v>
      </c>
      <c r="B521" s="16" t="str">
        <f>Source!F197</f>
        <v>21.3-4-24</v>
      </c>
      <c r="C521" s="16" t="str">
        <f>Source!G197</f>
        <v>Арматурные заготовки (стержни, хомуты и т.п.), не собранные в каркасы или сетки, закладные и накладные детали, со сваркой</v>
      </c>
      <c r="D521" s="17" t="str">
        <f>Source!H197</f>
        <v>т</v>
      </c>
      <c r="E521" s="8">
        <f>Source!I197</f>
        <v>8.0660999999999997E-2</v>
      </c>
      <c r="F521" s="19">
        <f>Source!AL197</f>
        <v>53410.15</v>
      </c>
      <c r="G521" s="18" t="str">
        <f>Source!DD197</f>
        <v/>
      </c>
      <c r="H521" s="8">
        <f>Source!AW197</f>
        <v>1</v>
      </c>
      <c r="I521" s="8">
        <f>IF(Source!BC197&lt;&gt; 0, Source!BC197, 1)</f>
        <v>1</v>
      </c>
      <c r="J521" s="20">
        <f>Source!P197</f>
        <v>4308.12</v>
      </c>
      <c r="K521" s="20"/>
      <c r="Q521">
        <f>ROUND((Source!BZ197/100)*ROUND((Source!AF197*Source!AV197)*Source!I197, 2), 2)</f>
        <v>0</v>
      </c>
      <c r="R521">
        <f>Source!X197</f>
        <v>0</v>
      </c>
      <c r="S521">
        <f>ROUND((Source!CA197/100)*ROUND((Source!AF197*Source!AV197)*Source!I197, 2), 2)</f>
        <v>0</v>
      </c>
      <c r="T521">
        <f>Source!Y197</f>
        <v>0</v>
      </c>
      <c r="U521">
        <f>ROUND((175/100)*ROUND((Source!AE197*Source!AV197)*Source!I197, 2), 2)</f>
        <v>0</v>
      </c>
      <c r="V521">
        <f>ROUND((108/100)*ROUND(Source!CS197*Source!I197, 2), 2)</f>
        <v>0</v>
      </c>
    </row>
    <row r="522" spans="1:22" ht="15" x14ac:dyDescent="0.25">
      <c r="A522" s="24"/>
      <c r="B522" s="24"/>
      <c r="C522" s="24"/>
      <c r="D522" s="24"/>
      <c r="E522" s="24"/>
      <c r="F522" s="24"/>
      <c r="G522" s="24"/>
      <c r="H522" s="24"/>
      <c r="I522" s="59">
        <f>J521</f>
        <v>4308.12</v>
      </c>
      <c r="J522" s="59"/>
      <c r="K522" s="25">
        <f>IF(Source!I197&lt;&gt;0, ROUND(I522/Source!I197, 2), 0)</f>
        <v>53410.2</v>
      </c>
      <c r="P522" s="23">
        <f>I522</f>
        <v>4308.12</v>
      </c>
    </row>
    <row r="523" spans="1:22" ht="28.5" x14ac:dyDescent="0.2">
      <c r="A523" s="15" t="str">
        <f>Source!E198</f>
        <v>76</v>
      </c>
      <c r="B523" s="16" t="str">
        <f>Source!F198</f>
        <v>Цена поставщика</v>
      </c>
      <c r="C523" s="16" t="str">
        <f>Source!G198</f>
        <v>Качели "Гнездо"  ЛГК-36, ЛГК-36.1                                 Базисная стоимость: 163405,00/1,19=138478,81</v>
      </c>
      <c r="D523" s="17" t="str">
        <f>Source!H198</f>
        <v>шт.</v>
      </c>
      <c r="E523" s="8">
        <f>Source!I198</f>
        <v>1</v>
      </c>
      <c r="F523" s="19">
        <f>Source!AL198</f>
        <v>138478.81</v>
      </c>
      <c r="G523" s="18" t="str">
        <f>Source!DD198</f>
        <v/>
      </c>
      <c r="H523" s="8">
        <f>Source!AW198</f>
        <v>1</v>
      </c>
      <c r="I523" s="8">
        <f>IF(Source!BC198&lt;&gt; 0, Source!BC198, 1)</f>
        <v>1</v>
      </c>
      <c r="J523" s="20">
        <f>Source!P198</f>
        <v>138478.81</v>
      </c>
      <c r="K523" s="20"/>
      <c r="Q523">
        <f>ROUND((Source!BZ198/100)*ROUND((Source!AF198*Source!AV198)*Source!I198, 2), 2)</f>
        <v>0</v>
      </c>
      <c r="R523">
        <f>Source!X198</f>
        <v>0</v>
      </c>
      <c r="S523">
        <f>ROUND((Source!CA198/100)*ROUND((Source!AF198*Source!AV198)*Source!I198, 2), 2)</f>
        <v>0</v>
      </c>
      <c r="T523">
        <f>Source!Y198</f>
        <v>0</v>
      </c>
      <c r="U523">
        <f>ROUND((175/100)*ROUND((Source!AE198*Source!AV198)*Source!I198, 2), 2)</f>
        <v>0</v>
      </c>
      <c r="V523">
        <f>ROUND((108/100)*ROUND(Source!CS198*Source!I198, 2), 2)</f>
        <v>0</v>
      </c>
    </row>
    <row r="524" spans="1:22" ht="15" x14ac:dyDescent="0.25">
      <c r="A524" s="24"/>
      <c r="B524" s="24"/>
      <c r="C524" s="24"/>
      <c r="D524" s="24"/>
      <c r="E524" s="24"/>
      <c r="F524" s="24"/>
      <c r="G524" s="24"/>
      <c r="H524" s="24"/>
      <c r="I524" s="59">
        <f>J523</f>
        <v>138478.81</v>
      </c>
      <c r="J524" s="59"/>
      <c r="K524" s="25">
        <f>IF(Source!I198&lt;&gt;0, ROUND(I524/Source!I198, 2), 0)</f>
        <v>138478.81</v>
      </c>
      <c r="P524" s="23">
        <f>I524</f>
        <v>138478.81</v>
      </c>
    </row>
    <row r="525" spans="1:22" ht="14.25" x14ac:dyDescent="0.2">
      <c r="A525" s="15" t="str">
        <f>Source!E199</f>
        <v>77</v>
      </c>
      <c r="B525" s="16" t="str">
        <f>Source!F199</f>
        <v>1.50-3203-10-4/1</v>
      </c>
      <c r="C525" s="16" t="str">
        <f>Source!G199</f>
        <v>Установка монтажных изделий массой свыше 20 кг</v>
      </c>
      <c r="D525" s="17" t="str">
        <f>Source!H199</f>
        <v>т</v>
      </c>
      <c r="E525" s="8">
        <f>Source!I199</f>
        <v>8.3099999999999993E-2</v>
      </c>
      <c r="F525" s="19"/>
      <c r="G525" s="18"/>
      <c r="H525" s="8"/>
      <c r="I525" s="8"/>
      <c r="J525" s="20"/>
      <c r="K525" s="20"/>
      <c r="Q525">
        <f>ROUND((Source!BZ199/100)*ROUND((Source!AF199*Source!AV199)*Source!I199, 2), 2)</f>
        <v>475.75</v>
      </c>
      <c r="R525">
        <f>Source!X199</f>
        <v>475.75</v>
      </c>
      <c r="S525">
        <f>ROUND((Source!CA199/100)*ROUND((Source!AF199*Source!AV199)*Source!I199, 2), 2)</f>
        <v>67.959999999999994</v>
      </c>
      <c r="T525">
        <f>Source!Y199</f>
        <v>67.959999999999994</v>
      </c>
      <c r="U525">
        <f>ROUND((175/100)*ROUND((Source!AE199*Source!AV199)*Source!I199, 2), 2)</f>
        <v>20.77</v>
      </c>
      <c r="V525">
        <f>ROUND((108/100)*ROUND(Source!CS199*Source!I199, 2), 2)</f>
        <v>12.82</v>
      </c>
    </row>
    <row r="526" spans="1:22" ht="14.25" x14ac:dyDescent="0.2">
      <c r="A526" s="15"/>
      <c r="B526" s="16"/>
      <c r="C526" s="16" t="s">
        <v>872</v>
      </c>
      <c r="D526" s="17"/>
      <c r="E526" s="8"/>
      <c r="F526" s="19">
        <f>Source!AO199</f>
        <v>8178.55</v>
      </c>
      <c r="G526" s="18" t="str">
        <f>Source!DG199</f>
        <v/>
      </c>
      <c r="H526" s="8">
        <f>Source!AV199</f>
        <v>1</v>
      </c>
      <c r="I526" s="8">
        <f>IF(Source!BA199&lt;&gt; 0, Source!BA199, 1)</f>
        <v>1</v>
      </c>
      <c r="J526" s="20">
        <f>Source!S199</f>
        <v>679.64</v>
      </c>
      <c r="K526" s="20"/>
    </row>
    <row r="527" spans="1:22" ht="14.25" x14ac:dyDescent="0.2">
      <c r="A527" s="15"/>
      <c r="B527" s="16"/>
      <c r="C527" s="16" t="s">
        <v>873</v>
      </c>
      <c r="D527" s="17"/>
      <c r="E527" s="8"/>
      <c r="F527" s="19">
        <f>Source!AM199</f>
        <v>1555.17</v>
      </c>
      <c r="G527" s="18" t="str">
        <f>Source!DE199</f>
        <v/>
      </c>
      <c r="H527" s="8">
        <f>Source!AV199</f>
        <v>1</v>
      </c>
      <c r="I527" s="8">
        <f>IF(Source!BB199&lt;&gt; 0, Source!BB199, 1)</f>
        <v>1</v>
      </c>
      <c r="J527" s="20">
        <f>Source!Q199</f>
        <v>129.22999999999999</v>
      </c>
      <c r="K527" s="20"/>
    </row>
    <row r="528" spans="1:22" ht="14.25" x14ac:dyDescent="0.2">
      <c r="A528" s="15"/>
      <c r="B528" s="16"/>
      <c r="C528" s="16" t="s">
        <v>874</v>
      </c>
      <c r="D528" s="17"/>
      <c r="E528" s="8"/>
      <c r="F528" s="19">
        <f>Source!AN199</f>
        <v>142.85</v>
      </c>
      <c r="G528" s="18" t="str">
        <f>Source!DF199</f>
        <v/>
      </c>
      <c r="H528" s="8">
        <f>Source!AV199</f>
        <v>1</v>
      </c>
      <c r="I528" s="8">
        <f>IF(Source!BS199&lt;&gt; 0, Source!BS199, 1)</f>
        <v>1</v>
      </c>
      <c r="J528" s="21">
        <f>Source!R199</f>
        <v>11.87</v>
      </c>
      <c r="K528" s="20"/>
    </row>
    <row r="529" spans="1:22" ht="14.25" x14ac:dyDescent="0.2">
      <c r="A529" s="15"/>
      <c r="B529" s="16"/>
      <c r="C529" s="16" t="s">
        <v>875</v>
      </c>
      <c r="D529" s="17"/>
      <c r="E529" s="8"/>
      <c r="F529" s="19">
        <f>Source!AL199</f>
        <v>56933.42</v>
      </c>
      <c r="G529" s="18" t="str">
        <f>Source!DD199</f>
        <v/>
      </c>
      <c r="H529" s="8">
        <f>Source!AW199</f>
        <v>1</v>
      </c>
      <c r="I529" s="8">
        <f>IF(Source!BC199&lt;&gt; 0, Source!BC199, 1)</f>
        <v>1</v>
      </c>
      <c r="J529" s="20">
        <f>Source!P199</f>
        <v>4731.17</v>
      </c>
      <c r="K529" s="20"/>
    </row>
    <row r="530" spans="1:22" ht="42.75" x14ac:dyDescent="0.2">
      <c r="A530" s="15" t="str">
        <f>Source!E200</f>
        <v>77,1</v>
      </c>
      <c r="B530" s="16" t="str">
        <f>Source!F200</f>
        <v>21.3-4-24</v>
      </c>
      <c r="C530" s="16" t="str">
        <f>Source!G200</f>
        <v>Арматурные заготовки (стержни, хомуты и т.п.), не собранные в каркасы или сетки, закладные и накладные детали, со сваркой</v>
      </c>
      <c r="D530" s="17" t="str">
        <f>Source!H200</f>
        <v>т</v>
      </c>
      <c r="E530" s="8">
        <f>Source!I200</f>
        <v>-8.3099999999999993E-2</v>
      </c>
      <c r="F530" s="19">
        <f>Source!AK200</f>
        <v>53410.15</v>
      </c>
      <c r="G530" s="22" t="s">
        <v>3</v>
      </c>
      <c r="H530" s="8">
        <f>Source!AW200</f>
        <v>1</v>
      </c>
      <c r="I530" s="8">
        <f>IF(Source!BC200&lt;&gt; 0, Source!BC200, 1)</f>
        <v>1</v>
      </c>
      <c r="J530" s="20">
        <f>Source!O200</f>
        <v>-4438.38</v>
      </c>
      <c r="K530" s="20"/>
      <c r="Q530">
        <f>ROUND((Source!BZ200/100)*ROUND((Source!AF200*Source!AV200)*Source!I200, 2), 2)</f>
        <v>0</v>
      </c>
      <c r="R530">
        <f>Source!X200</f>
        <v>0</v>
      </c>
      <c r="S530">
        <f>ROUND((Source!CA200/100)*ROUND((Source!AF200*Source!AV200)*Source!I200, 2), 2)</f>
        <v>0</v>
      </c>
      <c r="T530">
        <f>Source!Y200</f>
        <v>0</v>
      </c>
      <c r="U530">
        <f>ROUND((175/100)*ROUND((Source!AE200*Source!AV200)*Source!I200, 2), 2)</f>
        <v>0</v>
      </c>
      <c r="V530">
        <f>ROUND((108/100)*ROUND(Source!CS200*Source!I200, 2), 2)</f>
        <v>0</v>
      </c>
    </row>
    <row r="531" spans="1:22" ht="14.25" x14ac:dyDescent="0.2">
      <c r="A531" s="15"/>
      <c r="B531" s="16"/>
      <c r="C531" s="16" t="s">
        <v>876</v>
      </c>
      <c r="D531" s="17" t="s">
        <v>877</v>
      </c>
      <c r="E531" s="8">
        <f>Source!AT199</f>
        <v>70</v>
      </c>
      <c r="F531" s="19"/>
      <c r="G531" s="18"/>
      <c r="H531" s="8"/>
      <c r="I531" s="8"/>
      <c r="J531" s="20">
        <f>SUM(R525:R530)</f>
        <v>475.75</v>
      </c>
      <c r="K531" s="20"/>
    </row>
    <row r="532" spans="1:22" ht="14.25" x14ac:dyDescent="0.2">
      <c r="A532" s="15"/>
      <c r="B532" s="16"/>
      <c r="C532" s="16" t="s">
        <v>878</v>
      </c>
      <c r="D532" s="17" t="s">
        <v>877</v>
      </c>
      <c r="E532" s="8">
        <f>Source!AU199</f>
        <v>10</v>
      </c>
      <c r="F532" s="19"/>
      <c r="G532" s="18"/>
      <c r="H532" s="8"/>
      <c r="I532" s="8"/>
      <c r="J532" s="20">
        <f>SUM(T525:T531)</f>
        <v>67.959999999999994</v>
      </c>
      <c r="K532" s="20"/>
    </row>
    <row r="533" spans="1:22" ht="14.25" x14ac:dyDescent="0.2">
      <c r="A533" s="15"/>
      <c r="B533" s="16"/>
      <c r="C533" s="16" t="s">
        <v>879</v>
      </c>
      <c r="D533" s="17" t="s">
        <v>877</v>
      </c>
      <c r="E533" s="8">
        <f>108</f>
        <v>108</v>
      </c>
      <c r="F533" s="19"/>
      <c r="G533" s="18"/>
      <c r="H533" s="8"/>
      <c r="I533" s="8"/>
      <c r="J533" s="20">
        <f>SUM(V525:V532)</f>
        <v>12.82</v>
      </c>
      <c r="K533" s="20"/>
    </row>
    <row r="534" spans="1:22" ht="14.25" x14ac:dyDescent="0.2">
      <c r="A534" s="15"/>
      <c r="B534" s="16"/>
      <c r="C534" s="16" t="s">
        <v>880</v>
      </c>
      <c r="D534" s="17" t="s">
        <v>881</v>
      </c>
      <c r="E534" s="8">
        <f>Source!AQ199</f>
        <v>36.11</v>
      </c>
      <c r="F534" s="19"/>
      <c r="G534" s="18" t="str">
        <f>Source!DI199</f>
        <v/>
      </c>
      <c r="H534" s="8">
        <f>Source!AV199</f>
        <v>1</v>
      </c>
      <c r="I534" s="8"/>
      <c r="J534" s="20"/>
      <c r="K534" s="20">
        <f>Source!U199</f>
        <v>3.0007409999999997</v>
      </c>
    </row>
    <row r="535" spans="1:22" ht="15" x14ac:dyDescent="0.25">
      <c r="A535" s="24"/>
      <c r="B535" s="24"/>
      <c r="C535" s="24"/>
      <c r="D535" s="24"/>
      <c r="E535" s="24"/>
      <c r="F535" s="24"/>
      <c r="G535" s="24"/>
      <c r="H535" s="24"/>
      <c r="I535" s="59">
        <f>J526+J527+J529+J531+J532+J533+SUM(J530:J530)</f>
        <v>1658.1899999999996</v>
      </c>
      <c r="J535" s="59"/>
      <c r="K535" s="25">
        <f>IF(Source!I199&lt;&gt;0, ROUND(I535/Source!I199, 2), 0)</f>
        <v>19954.150000000001</v>
      </c>
      <c r="P535" s="23">
        <f>I535</f>
        <v>1658.1899999999996</v>
      </c>
    </row>
    <row r="536" spans="1:22" ht="28.5" x14ac:dyDescent="0.2">
      <c r="A536" s="15" t="str">
        <f>Source!E201</f>
        <v>78</v>
      </c>
      <c r="B536" s="16" t="str">
        <f>Source!F201</f>
        <v>1.2-3103-3-1/1</v>
      </c>
      <c r="C536" s="16" t="str">
        <f>Source!G201</f>
        <v>Устройство фундаментов общего назначения бетонных под оборудование объемом до 5 м3</v>
      </c>
      <c r="D536" s="17" t="str">
        <f>Source!H201</f>
        <v>100 м3</v>
      </c>
      <c r="E536" s="8">
        <f>Source!I201</f>
        <v>1.1313999999999999E-2</v>
      </c>
      <c r="F536" s="19"/>
      <c r="G536" s="18"/>
      <c r="H536" s="8"/>
      <c r="I536" s="8"/>
      <c r="J536" s="20"/>
      <c r="K536" s="20"/>
      <c r="Q536">
        <f>ROUND((Source!BZ201/100)*ROUND((Source!AF201*Source!AV201)*Source!I201, 2), 2)</f>
        <v>622.85</v>
      </c>
      <c r="R536">
        <f>Source!X201</f>
        <v>622.85</v>
      </c>
      <c r="S536">
        <f>ROUND((Source!CA201/100)*ROUND((Source!AF201*Source!AV201)*Source!I201, 2), 2)</f>
        <v>88.98</v>
      </c>
      <c r="T536">
        <f>Source!Y201</f>
        <v>88.98</v>
      </c>
      <c r="U536">
        <f>ROUND((175/100)*ROUND((Source!AE201*Source!AV201)*Source!I201, 2), 2)</f>
        <v>2.92</v>
      </c>
      <c r="V536">
        <f>ROUND((108/100)*ROUND(Source!CS201*Source!I201, 2), 2)</f>
        <v>1.8</v>
      </c>
    </row>
    <row r="537" spans="1:22" ht="14.25" x14ac:dyDescent="0.2">
      <c r="A537" s="15"/>
      <c r="B537" s="16"/>
      <c r="C537" s="16" t="s">
        <v>872</v>
      </c>
      <c r="D537" s="17"/>
      <c r="E537" s="8"/>
      <c r="F537" s="19">
        <f>Source!AO201</f>
        <v>78644.570000000007</v>
      </c>
      <c r="G537" s="18" t="str">
        <f>Source!DG201</f>
        <v/>
      </c>
      <c r="H537" s="8">
        <f>Source!AV201</f>
        <v>1</v>
      </c>
      <c r="I537" s="8">
        <f>IF(Source!BA201&lt;&gt; 0, Source!BA201, 1)</f>
        <v>1</v>
      </c>
      <c r="J537" s="20">
        <f>Source!S201</f>
        <v>889.78</v>
      </c>
      <c r="K537" s="20"/>
    </row>
    <row r="538" spans="1:22" ht="14.25" x14ac:dyDescent="0.2">
      <c r="A538" s="15"/>
      <c r="B538" s="16"/>
      <c r="C538" s="16" t="s">
        <v>873</v>
      </c>
      <c r="D538" s="17"/>
      <c r="E538" s="8"/>
      <c r="F538" s="19">
        <f>Source!AM201</f>
        <v>435.13</v>
      </c>
      <c r="G538" s="18" t="str">
        <f>Source!DE201</f>
        <v/>
      </c>
      <c r="H538" s="8">
        <f>Source!AV201</f>
        <v>1</v>
      </c>
      <c r="I538" s="8">
        <f>IF(Source!BB201&lt;&gt; 0, Source!BB201, 1)</f>
        <v>1</v>
      </c>
      <c r="J538" s="20">
        <f>Source!Q201</f>
        <v>4.92</v>
      </c>
      <c r="K538" s="20"/>
    </row>
    <row r="539" spans="1:22" ht="14.25" x14ac:dyDescent="0.2">
      <c r="A539" s="15"/>
      <c r="B539" s="16"/>
      <c r="C539" s="16" t="s">
        <v>874</v>
      </c>
      <c r="D539" s="17"/>
      <c r="E539" s="8"/>
      <c r="F539" s="19">
        <f>Source!AN201</f>
        <v>147.43</v>
      </c>
      <c r="G539" s="18" t="str">
        <f>Source!DF201</f>
        <v/>
      </c>
      <c r="H539" s="8">
        <f>Source!AV201</f>
        <v>1</v>
      </c>
      <c r="I539" s="8">
        <f>IF(Source!BS201&lt;&gt; 0, Source!BS201, 1)</f>
        <v>1</v>
      </c>
      <c r="J539" s="21">
        <f>Source!R201</f>
        <v>1.67</v>
      </c>
      <c r="K539" s="20"/>
    </row>
    <row r="540" spans="1:22" ht="14.25" x14ac:dyDescent="0.2">
      <c r="A540" s="15"/>
      <c r="B540" s="16"/>
      <c r="C540" s="16" t="s">
        <v>875</v>
      </c>
      <c r="D540" s="17"/>
      <c r="E540" s="8"/>
      <c r="F540" s="19">
        <f>Source!AL201</f>
        <v>347832.49</v>
      </c>
      <c r="G540" s="18" t="str">
        <f>Source!DD201</f>
        <v/>
      </c>
      <c r="H540" s="8">
        <f>Source!AW201</f>
        <v>1</v>
      </c>
      <c r="I540" s="8">
        <f>IF(Source!BC201&lt;&gt; 0, Source!BC201, 1)</f>
        <v>1</v>
      </c>
      <c r="J540" s="20">
        <f>Source!P201</f>
        <v>3935.38</v>
      </c>
      <c r="K540" s="20"/>
    </row>
    <row r="541" spans="1:22" ht="14.25" x14ac:dyDescent="0.2">
      <c r="A541" s="15"/>
      <c r="B541" s="16"/>
      <c r="C541" s="16" t="s">
        <v>876</v>
      </c>
      <c r="D541" s="17" t="s">
        <v>877</v>
      </c>
      <c r="E541" s="8">
        <f>Source!AT201</f>
        <v>70</v>
      </c>
      <c r="F541" s="19"/>
      <c r="G541" s="18"/>
      <c r="H541" s="8"/>
      <c r="I541" s="8"/>
      <c r="J541" s="20">
        <f>SUM(R536:R540)</f>
        <v>622.85</v>
      </c>
      <c r="K541" s="20"/>
    </row>
    <row r="542" spans="1:22" ht="14.25" x14ac:dyDescent="0.2">
      <c r="A542" s="15"/>
      <c r="B542" s="16"/>
      <c r="C542" s="16" t="s">
        <v>878</v>
      </c>
      <c r="D542" s="17" t="s">
        <v>877</v>
      </c>
      <c r="E542" s="8">
        <f>Source!AU201</f>
        <v>10</v>
      </c>
      <c r="F542" s="19"/>
      <c r="G542" s="18"/>
      <c r="H542" s="8"/>
      <c r="I542" s="8"/>
      <c r="J542" s="20">
        <f>SUM(T536:T541)</f>
        <v>88.98</v>
      </c>
      <c r="K542" s="20"/>
    </row>
    <row r="543" spans="1:22" ht="14.25" x14ac:dyDescent="0.2">
      <c r="A543" s="15"/>
      <c r="B543" s="16"/>
      <c r="C543" s="16" t="s">
        <v>879</v>
      </c>
      <c r="D543" s="17" t="s">
        <v>877</v>
      </c>
      <c r="E543" s="8">
        <f>108</f>
        <v>108</v>
      </c>
      <c r="F543" s="19"/>
      <c r="G543" s="18"/>
      <c r="H543" s="8"/>
      <c r="I543" s="8"/>
      <c r="J543" s="20">
        <f>SUM(V536:V542)</f>
        <v>1.8</v>
      </c>
      <c r="K543" s="20"/>
    </row>
    <row r="544" spans="1:22" ht="14.25" x14ac:dyDescent="0.2">
      <c r="A544" s="15"/>
      <c r="B544" s="16"/>
      <c r="C544" s="16" t="s">
        <v>880</v>
      </c>
      <c r="D544" s="17" t="s">
        <v>881</v>
      </c>
      <c r="E544" s="8">
        <f>Source!AQ201</f>
        <v>453.1</v>
      </c>
      <c r="F544" s="19"/>
      <c r="G544" s="18" t="str">
        <f>Source!DI201</f>
        <v/>
      </c>
      <c r="H544" s="8">
        <f>Source!AV201</f>
        <v>1</v>
      </c>
      <c r="I544" s="8"/>
      <c r="J544" s="20"/>
      <c r="K544" s="20">
        <f>Source!U201</f>
        <v>5.1263734000000003</v>
      </c>
    </row>
    <row r="545" spans="1:22" ht="15" x14ac:dyDescent="0.25">
      <c r="A545" s="24"/>
      <c r="B545" s="24"/>
      <c r="C545" s="24"/>
      <c r="D545" s="24"/>
      <c r="E545" s="24"/>
      <c r="F545" s="24"/>
      <c r="G545" s="24"/>
      <c r="H545" s="24"/>
      <c r="I545" s="59">
        <f>J537+J538+J540+J541+J542+J543</f>
        <v>5543.71</v>
      </c>
      <c r="J545" s="59"/>
      <c r="K545" s="25">
        <f>IF(Source!I201&lt;&gt;0, ROUND(I545/Source!I201, 2), 0)</f>
        <v>489986.74</v>
      </c>
      <c r="P545" s="23">
        <f>I545</f>
        <v>5543.71</v>
      </c>
    </row>
    <row r="546" spans="1:22" ht="42.75" x14ac:dyDescent="0.2">
      <c r="A546" s="15" t="str">
        <f>Source!E202</f>
        <v>79</v>
      </c>
      <c r="B546" s="16" t="str">
        <f>Source!F202</f>
        <v>21.3-4-24</v>
      </c>
      <c r="C546" s="16" t="str">
        <f>Source!G202</f>
        <v>Арматурные заготовки (стержни, хомуты и т.п.), не собранные в каркасы или сетки, закладные и накладные детали, со сваркой</v>
      </c>
      <c r="D546" s="17" t="str">
        <f>Source!H202</f>
        <v>т</v>
      </c>
      <c r="E546" s="8">
        <f>Source!I202</f>
        <v>2.4846991709999999E-2</v>
      </c>
      <c r="F546" s="19">
        <f>Source!AL202</f>
        <v>53410.15</v>
      </c>
      <c r="G546" s="18" t="str">
        <f>Source!DD202</f>
        <v/>
      </c>
      <c r="H546" s="8">
        <f>Source!AW202</f>
        <v>1</v>
      </c>
      <c r="I546" s="8">
        <f>IF(Source!BC202&lt;&gt; 0, Source!BC202, 1)</f>
        <v>1</v>
      </c>
      <c r="J546" s="20">
        <f>Source!P202</f>
        <v>1327.08</v>
      </c>
      <c r="K546" s="20"/>
      <c r="Q546">
        <f>ROUND((Source!BZ202/100)*ROUND((Source!AF202*Source!AV202)*Source!I202, 2), 2)</f>
        <v>0</v>
      </c>
      <c r="R546">
        <f>Source!X202</f>
        <v>0</v>
      </c>
      <c r="S546">
        <f>ROUND((Source!CA202/100)*ROUND((Source!AF202*Source!AV202)*Source!I202, 2), 2)</f>
        <v>0</v>
      </c>
      <c r="T546">
        <f>Source!Y202</f>
        <v>0</v>
      </c>
      <c r="U546">
        <f>ROUND((175/100)*ROUND((Source!AE202*Source!AV202)*Source!I202, 2), 2)</f>
        <v>0</v>
      </c>
      <c r="V546">
        <f>ROUND((108/100)*ROUND(Source!CS202*Source!I202, 2), 2)</f>
        <v>0</v>
      </c>
    </row>
    <row r="547" spans="1:22" ht="15" x14ac:dyDescent="0.25">
      <c r="A547" s="24"/>
      <c r="B547" s="24"/>
      <c r="C547" s="24"/>
      <c r="D547" s="24"/>
      <c r="E547" s="24"/>
      <c r="F547" s="24"/>
      <c r="G547" s="24"/>
      <c r="H547" s="24"/>
      <c r="I547" s="59">
        <f>J546</f>
        <v>1327.08</v>
      </c>
      <c r="J547" s="59"/>
      <c r="K547" s="25">
        <f>IF(Source!I202&lt;&gt;0, ROUND(I547/Source!I202, 2), 0)</f>
        <v>53410.09</v>
      </c>
      <c r="P547" s="23">
        <f>I547</f>
        <v>1327.08</v>
      </c>
    </row>
    <row r="548" spans="1:22" ht="28.5" x14ac:dyDescent="0.2">
      <c r="A548" s="15" t="str">
        <f>Source!E203</f>
        <v>80</v>
      </c>
      <c r="B548" s="16" t="str">
        <f>Source!F203</f>
        <v>Цена поставщика</v>
      </c>
      <c r="C548" s="16" t="str">
        <f>Source!G203</f>
        <v>Качели одинарные на цепях со спинкой  ЛГК-40.2М    Базисная стоимость: 50321,01/1,18=42644,92</v>
      </c>
      <c r="D548" s="17" t="str">
        <f>Source!H203</f>
        <v>шт.</v>
      </c>
      <c r="E548" s="8">
        <f>Source!I203</f>
        <v>1</v>
      </c>
      <c r="F548" s="19">
        <f>Source!AL203</f>
        <v>42644.92</v>
      </c>
      <c r="G548" s="18" t="str">
        <f>Source!DD203</f>
        <v/>
      </c>
      <c r="H548" s="8">
        <f>Source!AW203</f>
        <v>1</v>
      </c>
      <c r="I548" s="8">
        <f>IF(Source!BC203&lt;&gt; 0, Source!BC203, 1)</f>
        <v>1</v>
      </c>
      <c r="J548" s="20">
        <f>Source!P203</f>
        <v>42644.92</v>
      </c>
      <c r="K548" s="20"/>
      <c r="Q548">
        <f>ROUND((Source!BZ203/100)*ROUND((Source!AF203*Source!AV203)*Source!I203, 2), 2)</f>
        <v>0</v>
      </c>
      <c r="R548">
        <f>Source!X203</f>
        <v>0</v>
      </c>
      <c r="S548">
        <f>ROUND((Source!CA203/100)*ROUND((Source!AF203*Source!AV203)*Source!I203, 2), 2)</f>
        <v>0</v>
      </c>
      <c r="T548">
        <f>Source!Y203</f>
        <v>0</v>
      </c>
      <c r="U548">
        <f>ROUND((175/100)*ROUND((Source!AE203*Source!AV203)*Source!I203, 2), 2)</f>
        <v>0</v>
      </c>
      <c r="V548">
        <f>ROUND((108/100)*ROUND(Source!CS203*Source!I203, 2), 2)</f>
        <v>0</v>
      </c>
    </row>
    <row r="549" spans="1:22" ht="15" x14ac:dyDescent="0.25">
      <c r="A549" s="24"/>
      <c r="B549" s="24"/>
      <c r="C549" s="24"/>
      <c r="D549" s="24"/>
      <c r="E549" s="24"/>
      <c r="F549" s="24"/>
      <c r="G549" s="24"/>
      <c r="H549" s="24"/>
      <c r="I549" s="59">
        <f>J548</f>
        <v>42644.92</v>
      </c>
      <c r="J549" s="59"/>
      <c r="K549" s="25">
        <f>IF(Source!I203&lt;&gt;0, ROUND(I549/Source!I203, 2), 0)</f>
        <v>42644.92</v>
      </c>
      <c r="P549" s="23">
        <f>I549</f>
        <v>42644.92</v>
      </c>
    </row>
    <row r="550" spans="1:22" ht="14.25" x14ac:dyDescent="0.2">
      <c r="A550" s="15" t="str">
        <f>Source!E204</f>
        <v>81</v>
      </c>
      <c r="B550" s="16" t="str">
        <f>Source!F204</f>
        <v>1.50-3203-10-4/1</v>
      </c>
      <c r="C550" s="16" t="str">
        <f>Source!G204</f>
        <v>Установка монтажных изделий массой свыше 20 кг</v>
      </c>
      <c r="D550" s="17" t="str">
        <f>Source!H204</f>
        <v>т</v>
      </c>
      <c r="E550" s="8">
        <f>Source!I204</f>
        <v>7.689E-2</v>
      </c>
      <c r="F550" s="19"/>
      <c r="G550" s="18"/>
      <c r="H550" s="8"/>
      <c r="I550" s="8"/>
      <c r="J550" s="20"/>
      <c r="K550" s="20"/>
      <c r="Q550">
        <f>ROUND((Source!BZ204/100)*ROUND((Source!AF204*Source!AV204)*Source!I204, 2), 2)</f>
        <v>440.2</v>
      </c>
      <c r="R550">
        <f>Source!X204</f>
        <v>440.2</v>
      </c>
      <c r="S550">
        <f>ROUND((Source!CA204/100)*ROUND((Source!AF204*Source!AV204)*Source!I204, 2), 2)</f>
        <v>62.89</v>
      </c>
      <c r="T550">
        <f>Source!Y204</f>
        <v>62.89</v>
      </c>
      <c r="U550">
        <f>ROUND((175/100)*ROUND((Source!AE204*Source!AV204)*Source!I204, 2), 2)</f>
        <v>19.22</v>
      </c>
      <c r="V550">
        <f>ROUND((108/100)*ROUND(Source!CS204*Source!I204, 2), 2)</f>
        <v>11.86</v>
      </c>
    </row>
    <row r="551" spans="1:22" ht="14.25" x14ac:dyDescent="0.2">
      <c r="A551" s="15"/>
      <c r="B551" s="16"/>
      <c r="C551" s="16" t="s">
        <v>872</v>
      </c>
      <c r="D551" s="17"/>
      <c r="E551" s="8"/>
      <c r="F551" s="19">
        <f>Source!AO204</f>
        <v>8178.55</v>
      </c>
      <c r="G551" s="18" t="str">
        <f>Source!DG204</f>
        <v/>
      </c>
      <c r="H551" s="8">
        <f>Source!AV204</f>
        <v>1</v>
      </c>
      <c r="I551" s="8">
        <f>IF(Source!BA204&lt;&gt; 0, Source!BA204, 1)</f>
        <v>1</v>
      </c>
      <c r="J551" s="20">
        <f>Source!S204</f>
        <v>628.85</v>
      </c>
      <c r="K551" s="20"/>
    </row>
    <row r="552" spans="1:22" ht="14.25" x14ac:dyDescent="0.2">
      <c r="A552" s="15"/>
      <c r="B552" s="16"/>
      <c r="C552" s="16" t="s">
        <v>873</v>
      </c>
      <c r="D552" s="17"/>
      <c r="E552" s="8"/>
      <c r="F552" s="19">
        <f>Source!AM204</f>
        <v>1555.17</v>
      </c>
      <c r="G552" s="18" t="str">
        <f>Source!DE204</f>
        <v/>
      </c>
      <c r="H552" s="8">
        <f>Source!AV204</f>
        <v>1</v>
      </c>
      <c r="I552" s="8">
        <f>IF(Source!BB204&lt;&gt; 0, Source!BB204, 1)</f>
        <v>1</v>
      </c>
      <c r="J552" s="20">
        <f>Source!Q204</f>
        <v>119.58</v>
      </c>
      <c r="K552" s="20"/>
    </row>
    <row r="553" spans="1:22" ht="14.25" x14ac:dyDescent="0.2">
      <c r="A553" s="15"/>
      <c r="B553" s="16"/>
      <c r="C553" s="16" t="s">
        <v>874</v>
      </c>
      <c r="D553" s="17"/>
      <c r="E553" s="8"/>
      <c r="F553" s="19">
        <f>Source!AN204</f>
        <v>142.85</v>
      </c>
      <c r="G553" s="18" t="str">
        <f>Source!DF204</f>
        <v/>
      </c>
      <c r="H553" s="8">
        <f>Source!AV204</f>
        <v>1</v>
      </c>
      <c r="I553" s="8">
        <f>IF(Source!BS204&lt;&gt; 0, Source!BS204, 1)</f>
        <v>1</v>
      </c>
      <c r="J553" s="21">
        <f>Source!R204</f>
        <v>10.98</v>
      </c>
      <c r="K553" s="20"/>
    </row>
    <row r="554" spans="1:22" ht="14.25" x14ac:dyDescent="0.2">
      <c r="A554" s="15"/>
      <c r="B554" s="16"/>
      <c r="C554" s="16" t="s">
        <v>875</v>
      </c>
      <c r="D554" s="17"/>
      <c r="E554" s="8"/>
      <c r="F554" s="19">
        <f>Source!AL204</f>
        <v>56933.42</v>
      </c>
      <c r="G554" s="18" t="str">
        <f>Source!DD204</f>
        <v/>
      </c>
      <c r="H554" s="8">
        <f>Source!AW204</f>
        <v>1</v>
      </c>
      <c r="I554" s="8">
        <f>IF(Source!BC204&lt;&gt; 0, Source!BC204, 1)</f>
        <v>1</v>
      </c>
      <c r="J554" s="20">
        <f>Source!P204</f>
        <v>4377.6099999999997</v>
      </c>
      <c r="K554" s="20"/>
    </row>
    <row r="555" spans="1:22" ht="42.75" x14ac:dyDescent="0.2">
      <c r="A555" s="15" t="str">
        <f>Source!E205</f>
        <v>81,1</v>
      </c>
      <c r="B555" s="16" t="str">
        <f>Source!F205</f>
        <v>21.3-4-24</v>
      </c>
      <c r="C555" s="16" t="str">
        <f>Source!G205</f>
        <v>Арматурные заготовки (стержни, хомуты и т.п.), не собранные в каркасы или сетки, закладные и накладные детали, со сваркой</v>
      </c>
      <c r="D555" s="17" t="str">
        <f>Source!H205</f>
        <v>т</v>
      </c>
      <c r="E555" s="8">
        <f>Source!I205</f>
        <v>-7.689E-2</v>
      </c>
      <c r="F555" s="19">
        <f>Source!AK205</f>
        <v>53410.15</v>
      </c>
      <c r="G555" s="22" t="s">
        <v>3</v>
      </c>
      <c r="H555" s="8">
        <f>Source!AW205</f>
        <v>1</v>
      </c>
      <c r="I555" s="8">
        <f>IF(Source!BC205&lt;&gt; 0, Source!BC205, 1)</f>
        <v>1</v>
      </c>
      <c r="J555" s="20">
        <f>Source!O205</f>
        <v>-4106.71</v>
      </c>
      <c r="K555" s="20"/>
      <c r="Q555">
        <f>ROUND((Source!BZ205/100)*ROUND((Source!AF205*Source!AV205)*Source!I205, 2), 2)</f>
        <v>0</v>
      </c>
      <c r="R555">
        <f>Source!X205</f>
        <v>0</v>
      </c>
      <c r="S555">
        <f>ROUND((Source!CA205/100)*ROUND((Source!AF205*Source!AV205)*Source!I205, 2), 2)</f>
        <v>0</v>
      </c>
      <c r="T555">
        <f>Source!Y205</f>
        <v>0</v>
      </c>
      <c r="U555">
        <f>ROUND((175/100)*ROUND((Source!AE205*Source!AV205)*Source!I205, 2), 2)</f>
        <v>0</v>
      </c>
      <c r="V555">
        <f>ROUND((108/100)*ROUND(Source!CS205*Source!I205, 2), 2)</f>
        <v>0</v>
      </c>
    </row>
    <row r="556" spans="1:22" ht="14.25" x14ac:dyDescent="0.2">
      <c r="A556" s="15"/>
      <c r="B556" s="16"/>
      <c r="C556" s="16" t="s">
        <v>876</v>
      </c>
      <c r="D556" s="17" t="s">
        <v>877</v>
      </c>
      <c r="E556" s="8">
        <f>Source!AT204</f>
        <v>70</v>
      </c>
      <c r="F556" s="19"/>
      <c r="G556" s="18"/>
      <c r="H556" s="8"/>
      <c r="I556" s="8"/>
      <c r="J556" s="20">
        <f>SUM(R550:R555)</f>
        <v>440.2</v>
      </c>
      <c r="K556" s="20"/>
    </row>
    <row r="557" spans="1:22" ht="14.25" x14ac:dyDescent="0.2">
      <c r="A557" s="15"/>
      <c r="B557" s="16"/>
      <c r="C557" s="16" t="s">
        <v>878</v>
      </c>
      <c r="D557" s="17" t="s">
        <v>877</v>
      </c>
      <c r="E557" s="8">
        <f>Source!AU204</f>
        <v>10</v>
      </c>
      <c r="F557" s="19"/>
      <c r="G557" s="18"/>
      <c r="H557" s="8"/>
      <c r="I557" s="8"/>
      <c r="J557" s="20">
        <f>SUM(T550:T556)</f>
        <v>62.89</v>
      </c>
      <c r="K557" s="20"/>
    </row>
    <row r="558" spans="1:22" ht="14.25" x14ac:dyDescent="0.2">
      <c r="A558" s="15"/>
      <c r="B558" s="16"/>
      <c r="C558" s="16" t="s">
        <v>879</v>
      </c>
      <c r="D558" s="17" t="s">
        <v>877</v>
      </c>
      <c r="E558" s="8">
        <f>108</f>
        <v>108</v>
      </c>
      <c r="F558" s="19"/>
      <c r="G558" s="18"/>
      <c r="H558" s="8"/>
      <c r="I558" s="8"/>
      <c r="J558" s="20">
        <f>SUM(V550:V557)</f>
        <v>11.86</v>
      </c>
      <c r="K558" s="20"/>
    </row>
    <row r="559" spans="1:22" ht="14.25" x14ac:dyDescent="0.2">
      <c r="A559" s="15"/>
      <c r="B559" s="16"/>
      <c r="C559" s="16" t="s">
        <v>880</v>
      </c>
      <c r="D559" s="17" t="s">
        <v>881</v>
      </c>
      <c r="E559" s="8">
        <f>Source!AQ204</f>
        <v>36.11</v>
      </c>
      <c r="F559" s="19"/>
      <c r="G559" s="18" t="str">
        <f>Source!DI204</f>
        <v/>
      </c>
      <c r="H559" s="8">
        <f>Source!AV204</f>
        <v>1</v>
      </c>
      <c r="I559" s="8"/>
      <c r="J559" s="20"/>
      <c r="K559" s="20">
        <f>Source!U204</f>
        <v>2.7764978999999999</v>
      </c>
    </row>
    <row r="560" spans="1:22" ht="15" x14ac:dyDescent="0.25">
      <c r="A560" s="24"/>
      <c r="B560" s="24"/>
      <c r="C560" s="24"/>
      <c r="D560" s="24"/>
      <c r="E560" s="24"/>
      <c r="F560" s="24"/>
      <c r="G560" s="24"/>
      <c r="H560" s="24"/>
      <c r="I560" s="59">
        <f>J551+J552+J554+J556+J557+J558+SUM(J555:J555)</f>
        <v>1534.2799999999997</v>
      </c>
      <c r="J560" s="59"/>
      <c r="K560" s="25">
        <f>IF(Source!I204&lt;&gt;0, ROUND(I560/Source!I204, 2), 0)</f>
        <v>19954.22</v>
      </c>
      <c r="P560" s="23">
        <f>I560</f>
        <v>1534.2799999999997</v>
      </c>
    </row>
    <row r="561" spans="1:22" ht="28.5" x14ac:dyDescent="0.2">
      <c r="A561" s="15" t="str">
        <f>Source!E206</f>
        <v>82</v>
      </c>
      <c r="B561" s="16" t="str">
        <f>Source!F206</f>
        <v>1.2-3103-3-1/1</v>
      </c>
      <c r="C561" s="16" t="str">
        <f>Source!G206</f>
        <v>Устройство фундаментов общего назначения бетонных под оборудование объемом до 5 м3</v>
      </c>
      <c r="D561" s="17" t="str">
        <f>Source!H206</f>
        <v>100 м3</v>
      </c>
      <c r="E561" s="8">
        <f>Source!I206</f>
        <v>1.06E-2</v>
      </c>
      <c r="F561" s="19"/>
      <c r="G561" s="18"/>
      <c r="H561" s="8"/>
      <c r="I561" s="8"/>
      <c r="J561" s="20"/>
      <c r="K561" s="20"/>
      <c r="Q561">
        <f>ROUND((Source!BZ206/100)*ROUND((Source!AF206*Source!AV206)*Source!I206, 2), 2)</f>
        <v>583.54</v>
      </c>
      <c r="R561">
        <f>Source!X206</f>
        <v>583.54</v>
      </c>
      <c r="S561">
        <f>ROUND((Source!CA206/100)*ROUND((Source!AF206*Source!AV206)*Source!I206, 2), 2)</f>
        <v>83.36</v>
      </c>
      <c r="T561">
        <f>Source!Y206</f>
        <v>83.36</v>
      </c>
      <c r="U561">
        <f>ROUND((175/100)*ROUND((Source!AE206*Source!AV206)*Source!I206, 2), 2)</f>
        <v>2.73</v>
      </c>
      <c r="V561">
        <f>ROUND((108/100)*ROUND(Source!CS206*Source!I206, 2), 2)</f>
        <v>1.68</v>
      </c>
    </row>
    <row r="562" spans="1:22" ht="14.25" x14ac:dyDescent="0.2">
      <c r="A562" s="15"/>
      <c r="B562" s="16"/>
      <c r="C562" s="16" t="s">
        <v>872</v>
      </c>
      <c r="D562" s="17"/>
      <c r="E562" s="8"/>
      <c r="F562" s="19">
        <f>Source!AO206</f>
        <v>78644.570000000007</v>
      </c>
      <c r="G562" s="18" t="str">
        <f>Source!DG206</f>
        <v/>
      </c>
      <c r="H562" s="8">
        <f>Source!AV206</f>
        <v>1</v>
      </c>
      <c r="I562" s="8">
        <f>IF(Source!BA206&lt;&gt; 0, Source!BA206, 1)</f>
        <v>1</v>
      </c>
      <c r="J562" s="20">
        <f>Source!S206</f>
        <v>833.63</v>
      </c>
      <c r="K562" s="20"/>
    </row>
    <row r="563" spans="1:22" ht="14.25" x14ac:dyDescent="0.2">
      <c r="A563" s="15"/>
      <c r="B563" s="16"/>
      <c r="C563" s="16" t="s">
        <v>873</v>
      </c>
      <c r="D563" s="17"/>
      <c r="E563" s="8"/>
      <c r="F563" s="19">
        <f>Source!AM206</f>
        <v>435.13</v>
      </c>
      <c r="G563" s="18" t="str">
        <f>Source!DE206</f>
        <v/>
      </c>
      <c r="H563" s="8">
        <f>Source!AV206</f>
        <v>1</v>
      </c>
      <c r="I563" s="8">
        <f>IF(Source!BB206&lt;&gt; 0, Source!BB206, 1)</f>
        <v>1</v>
      </c>
      <c r="J563" s="20">
        <f>Source!Q206</f>
        <v>4.6100000000000003</v>
      </c>
      <c r="K563" s="20"/>
    </row>
    <row r="564" spans="1:22" ht="14.25" x14ac:dyDescent="0.2">
      <c r="A564" s="15"/>
      <c r="B564" s="16"/>
      <c r="C564" s="16" t="s">
        <v>874</v>
      </c>
      <c r="D564" s="17"/>
      <c r="E564" s="8"/>
      <c r="F564" s="19">
        <f>Source!AN206</f>
        <v>147.43</v>
      </c>
      <c r="G564" s="18" t="str">
        <f>Source!DF206</f>
        <v/>
      </c>
      <c r="H564" s="8">
        <f>Source!AV206</f>
        <v>1</v>
      </c>
      <c r="I564" s="8">
        <f>IF(Source!BS206&lt;&gt; 0, Source!BS206, 1)</f>
        <v>1</v>
      </c>
      <c r="J564" s="21">
        <f>Source!R206</f>
        <v>1.56</v>
      </c>
      <c r="K564" s="20"/>
    </row>
    <row r="565" spans="1:22" ht="14.25" x14ac:dyDescent="0.2">
      <c r="A565" s="15"/>
      <c r="B565" s="16"/>
      <c r="C565" s="16" t="s">
        <v>875</v>
      </c>
      <c r="D565" s="17"/>
      <c r="E565" s="8"/>
      <c r="F565" s="19">
        <f>Source!AL206</f>
        <v>347832.49</v>
      </c>
      <c r="G565" s="18" t="str">
        <f>Source!DD206</f>
        <v/>
      </c>
      <c r="H565" s="8">
        <f>Source!AW206</f>
        <v>1</v>
      </c>
      <c r="I565" s="8">
        <f>IF(Source!BC206&lt;&gt; 0, Source!BC206, 1)</f>
        <v>1</v>
      </c>
      <c r="J565" s="20">
        <f>Source!P206</f>
        <v>3687.02</v>
      </c>
      <c r="K565" s="20"/>
    </row>
    <row r="566" spans="1:22" ht="14.25" x14ac:dyDescent="0.2">
      <c r="A566" s="15"/>
      <c r="B566" s="16"/>
      <c r="C566" s="16" t="s">
        <v>876</v>
      </c>
      <c r="D566" s="17" t="s">
        <v>877</v>
      </c>
      <c r="E566" s="8">
        <f>Source!AT206</f>
        <v>70</v>
      </c>
      <c r="F566" s="19"/>
      <c r="G566" s="18"/>
      <c r="H566" s="8"/>
      <c r="I566" s="8"/>
      <c r="J566" s="20">
        <f>SUM(R561:R565)</f>
        <v>583.54</v>
      </c>
      <c r="K566" s="20"/>
    </row>
    <row r="567" spans="1:22" ht="14.25" x14ac:dyDescent="0.2">
      <c r="A567" s="15"/>
      <c r="B567" s="16"/>
      <c r="C567" s="16" t="s">
        <v>878</v>
      </c>
      <c r="D567" s="17" t="s">
        <v>877</v>
      </c>
      <c r="E567" s="8">
        <f>Source!AU206</f>
        <v>10</v>
      </c>
      <c r="F567" s="19"/>
      <c r="G567" s="18"/>
      <c r="H567" s="8"/>
      <c r="I567" s="8"/>
      <c r="J567" s="20">
        <f>SUM(T561:T566)</f>
        <v>83.36</v>
      </c>
      <c r="K567" s="20"/>
    </row>
    <row r="568" spans="1:22" ht="14.25" x14ac:dyDescent="0.2">
      <c r="A568" s="15"/>
      <c r="B568" s="16"/>
      <c r="C568" s="16" t="s">
        <v>879</v>
      </c>
      <c r="D568" s="17" t="s">
        <v>877</v>
      </c>
      <c r="E568" s="8">
        <f>108</f>
        <v>108</v>
      </c>
      <c r="F568" s="19"/>
      <c r="G568" s="18"/>
      <c r="H568" s="8"/>
      <c r="I568" s="8"/>
      <c r="J568" s="20">
        <f>SUM(V561:V567)</f>
        <v>1.68</v>
      </c>
      <c r="K568" s="20"/>
    </row>
    <row r="569" spans="1:22" ht="14.25" x14ac:dyDescent="0.2">
      <c r="A569" s="15"/>
      <c r="B569" s="16"/>
      <c r="C569" s="16" t="s">
        <v>880</v>
      </c>
      <c r="D569" s="17" t="s">
        <v>881</v>
      </c>
      <c r="E569" s="8">
        <f>Source!AQ206</f>
        <v>453.1</v>
      </c>
      <c r="F569" s="19"/>
      <c r="G569" s="18" t="str">
        <f>Source!DI206</f>
        <v/>
      </c>
      <c r="H569" s="8">
        <f>Source!AV206</f>
        <v>1</v>
      </c>
      <c r="I569" s="8"/>
      <c r="J569" s="20"/>
      <c r="K569" s="20">
        <f>Source!U206</f>
        <v>4.8028599999999999</v>
      </c>
    </row>
    <row r="570" spans="1:22" ht="15" x14ac:dyDescent="0.25">
      <c r="A570" s="24"/>
      <c r="B570" s="24"/>
      <c r="C570" s="24"/>
      <c r="D570" s="24"/>
      <c r="E570" s="24"/>
      <c r="F570" s="24"/>
      <c r="G570" s="24"/>
      <c r="H570" s="24"/>
      <c r="I570" s="59">
        <f>J562+J563+J565+J566+J567+J568</f>
        <v>5193.84</v>
      </c>
      <c r="J570" s="59"/>
      <c r="K570" s="25">
        <f>IF(Source!I206&lt;&gt;0, ROUND(I570/Source!I206, 2), 0)</f>
        <v>489984.91</v>
      </c>
      <c r="P570" s="23">
        <f>I570</f>
        <v>5193.84</v>
      </c>
    </row>
    <row r="571" spans="1:22" ht="42.75" x14ac:dyDescent="0.2">
      <c r="A571" s="15" t="str">
        <f>Source!E207</f>
        <v>83</v>
      </c>
      <c r="B571" s="16" t="str">
        <f>Source!F207</f>
        <v>21.3-4-24</v>
      </c>
      <c r="C571" s="16" t="str">
        <f>Source!G207</f>
        <v>Арматурные заготовки (стержни, хомуты и т.п.), не собранные в каркасы или сетки, закладные и накладные детали, со сваркой</v>
      </c>
      <c r="D571" s="17" t="str">
        <f>Source!H207</f>
        <v>т</v>
      </c>
      <c r="E571" s="8">
        <f>Source!I207</f>
        <v>2.297910001E-2</v>
      </c>
      <c r="F571" s="19">
        <f>Source!AL207</f>
        <v>53410.15</v>
      </c>
      <c r="G571" s="18" t="str">
        <f>Source!DD207</f>
        <v/>
      </c>
      <c r="H571" s="8">
        <f>Source!AW207</f>
        <v>1</v>
      </c>
      <c r="I571" s="8">
        <f>IF(Source!BC207&lt;&gt; 0, Source!BC207, 1)</f>
        <v>1</v>
      </c>
      <c r="J571" s="20">
        <f>Source!P207</f>
        <v>1227.32</v>
      </c>
      <c r="K571" s="20"/>
      <c r="Q571">
        <f>ROUND((Source!BZ207/100)*ROUND((Source!AF207*Source!AV207)*Source!I207, 2), 2)</f>
        <v>0</v>
      </c>
      <c r="R571">
        <f>Source!X207</f>
        <v>0</v>
      </c>
      <c r="S571">
        <f>ROUND((Source!CA207/100)*ROUND((Source!AF207*Source!AV207)*Source!I207, 2), 2)</f>
        <v>0</v>
      </c>
      <c r="T571">
        <f>Source!Y207</f>
        <v>0</v>
      </c>
      <c r="U571">
        <f>ROUND((175/100)*ROUND((Source!AE207*Source!AV207)*Source!I207, 2), 2)</f>
        <v>0</v>
      </c>
      <c r="V571">
        <f>ROUND((108/100)*ROUND(Source!CS207*Source!I207, 2), 2)</f>
        <v>0</v>
      </c>
    </row>
    <row r="572" spans="1:22" ht="15" x14ac:dyDescent="0.25">
      <c r="A572" s="24"/>
      <c r="B572" s="24"/>
      <c r="C572" s="24"/>
      <c r="D572" s="24"/>
      <c r="E572" s="24"/>
      <c r="F572" s="24"/>
      <c r="G572" s="24"/>
      <c r="H572" s="24"/>
      <c r="I572" s="59">
        <f>J571</f>
        <v>1227.32</v>
      </c>
      <c r="J572" s="59"/>
      <c r="K572" s="25">
        <f>IF(Source!I207&lt;&gt;0, ROUND(I572/Source!I207, 2), 0)</f>
        <v>53410.27</v>
      </c>
      <c r="P572" s="23">
        <f>I572</f>
        <v>1227.32</v>
      </c>
    </row>
    <row r="573" spans="1:22" ht="28.5" x14ac:dyDescent="0.2">
      <c r="A573" s="15" t="str">
        <f>Source!E208</f>
        <v>84</v>
      </c>
      <c r="B573" s="16" t="str">
        <f>Source!F208</f>
        <v>Цена поставщика</v>
      </c>
      <c r="C573" s="16" t="str">
        <f>Source!G208</f>
        <v>Мини-карусель "Ромашка"  ЛГК-23                                     Базисная стоимость: 46937/1,18=39777,12</v>
      </c>
      <c r="D573" s="17" t="str">
        <f>Source!H208</f>
        <v>шт.</v>
      </c>
      <c r="E573" s="8">
        <f>Source!I208</f>
        <v>1</v>
      </c>
      <c r="F573" s="19">
        <f>Source!AL208</f>
        <v>39777.120000000003</v>
      </c>
      <c r="G573" s="18" t="str">
        <f>Source!DD208</f>
        <v/>
      </c>
      <c r="H573" s="8">
        <f>Source!AW208</f>
        <v>1</v>
      </c>
      <c r="I573" s="8">
        <f>IF(Source!BC208&lt;&gt; 0, Source!BC208, 1)</f>
        <v>1</v>
      </c>
      <c r="J573" s="20">
        <f>Source!P208</f>
        <v>39777.120000000003</v>
      </c>
      <c r="K573" s="20"/>
      <c r="Q573">
        <f>ROUND((Source!BZ208/100)*ROUND((Source!AF208*Source!AV208)*Source!I208, 2), 2)</f>
        <v>0</v>
      </c>
      <c r="R573">
        <f>Source!X208</f>
        <v>0</v>
      </c>
      <c r="S573">
        <f>ROUND((Source!CA208/100)*ROUND((Source!AF208*Source!AV208)*Source!I208, 2), 2)</f>
        <v>0</v>
      </c>
      <c r="T573">
        <f>Source!Y208</f>
        <v>0</v>
      </c>
      <c r="U573">
        <f>ROUND((175/100)*ROUND((Source!AE208*Source!AV208)*Source!I208, 2), 2)</f>
        <v>0</v>
      </c>
      <c r="V573">
        <f>ROUND((108/100)*ROUND(Source!CS208*Source!I208, 2), 2)</f>
        <v>0</v>
      </c>
    </row>
    <row r="574" spans="1:22" ht="15" x14ac:dyDescent="0.25">
      <c r="A574" s="24"/>
      <c r="B574" s="24"/>
      <c r="C574" s="24"/>
      <c r="D574" s="24"/>
      <c r="E574" s="24"/>
      <c r="F574" s="24"/>
      <c r="G574" s="24"/>
      <c r="H574" s="24"/>
      <c r="I574" s="59">
        <f>J573</f>
        <v>39777.120000000003</v>
      </c>
      <c r="J574" s="59"/>
      <c r="K574" s="25">
        <f>IF(Source!I208&lt;&gt;0, ROUND(I574/Source!I208, 2), 0)</f>
        <v>39777.120000000003</v>
      </c>
      <c r="P574" s="23">
        <f>I574</f>
        <v>39777.120000000003</v>
      </c>
    </row>
    <row r="575" spans="1:22" ht="14.25" x14ac:dyDescent="0.2">
      <c r="A575" s="15" t="str">
        <f>Source!E209</f>
        <v>85</v>
      </c>
      <c r="B575" s="16" t="str">
        <f>Source!F209</f>
        <v>1.50-3203-10-4/1</v>
      </c>
      <c r="C575" s="16" t="str">
        <f>Source!G209</f>
        <v>Установка монтажных изделий массой свыше 20 кг</v>
      </c>
      <c r="D575" s="17" t="str">
        <f>Source!H209</f>
        <v>т</v>
      </c>
      <c r="E575" s="8">
        <f>Source!I209</f>
        <v>0.10885</v>
      </c>
      <c r="F575" s="19"/>
      <c r="G575" s="18"/>
      <c r="H575" s="8"/>
      <c r="I575" s="8"/>
      <c r="J575" s="20"/>
      <c r="K575" s="20"/>
      <c r="Q575">
        <f>ROUND((Source!BZ209/100)*ROUND((Source!AF209*Source!AV209)*Source!I209, 2), 2)</f>
        <v>623.16999999999996</v>
      </c>
      <c r="R575">
        <f>Source!X209</f>
        <v>623.16999999999996</v>
      </c>
      <c r="S575">
        <f>ROUND((Source!CA209/100)*ROUND((Source!AF209*Source!AV209)*Source!I209, 2), 2)</f>
        <v>89.02</v>
      </c>
      <c r="T575">
        <f>Source!Y209</f>
        <v>89.02</v>
      </c>
      <c r="U575">
        <f>ROUND((175/100)*ROUND((Source!AE209*Source!AV209)*Source!I209, 2), 2)</f>
        <v>27.21</v>
      </c>
      <c r="V575">
        <f>ROUND((108/100)*ROUND(Source!CS209*Source!I209, 2), 2)</f>
        <v>16.79</v>
      </c>
    </row>
    <row r="576" spans="1:22" ht="14.25" x14ac:dyDescent="0.2">
      <c r="A576" s="15"/>
      <c r="B576" s="16"/>
      <c r="C576" s="16" t="s">
        <v>872</v>
      </c>
      <c r="D576" s="17"/>
      <c r="E576" s="8"/>
      <c r="F576" s="19">
        <f>Source!AO209</f>
        <v>8178.55</v>
      </c>
      <c r="G576" s="18" t="str">
        <f>Source!DG209</f>
        <v/>
      </c>
      <c r="H576" s="8">
        <f>Source!AV209</f>
        <v>1</v>
      </c>
      <c r="I576" s="8">
        <f>IF(Source!BA209&lt;&gt; 0, Source!BA209, 1)</f>
        <v>1</v>
      </c>
      <c r="J576" s="20">
        <f>Source!S209</f>
        <v>890.24</v>
      </c>
      <c r="K576" s="20"/>
    </row>
    <row r="577" spans="1:22" ht="14.25" x14ac:dyDescent="0.2">
      <c r="A577" s="15"/>
      <c r="B577" s="16"/>
      <c r="C577" s="16" t="s">
        <v>873</v>
      </c>
      <c r="D577" s="17"/>
      <c r="E577" s="8"/>
      <c r="F577" s="19">
        <f>Source!AM209</f>
        <v>1555.17</v>
      </c>
      <c r="G577" s="18" t="str">
        <f>Source!DE209</f>
        <v/>
      </c>
      <c r="H577" s="8">
        <f>Source!AV209</f>
        <v>1</v>
      </c>
      <c r="I577" s="8">
        <f>IF(Source!BB209&lt;&gt; 0, Source!BB209, 1)</f>
        <v>1</v>
      </c>
      <c r="J577" s="20">
        <f>Source!Q209</f>
        <v>169.28</v>
      </c>
      <c r="K577" s="20"/>
    </row>
    <row r="578" spans="1:22" ht="14.25" x14ac:dyDescent="0.2">
      <c r="A578" s="15"/>
      <c r="B578" s="16"/>
      <c r="C578" s="16" t="s">
        <v>874</v>
      </c>
      <c r="D578" s="17"/>
      <c r="E578" s="8"/>
      <c r="F578" s="19">
        <f>Source!AN209</f>
        <v>142.85</v>
      </c>
      <c r="G578" s="18" t="str">
        <f>Source!DF209</f>
        <v/>
      </c>
      <c r="H578" s="8">
        <f>Source!AV209</f>
        <v>1</v>
      </c>
      <c r="I578" s="8">
        <f>IF(Source!BS209&lt;&gt; 0, Source!BS209, 1)</f>
        <v>1</v>
      </c>
      <c r="J578" s="21">
        <f>Source!R209</f>
        <v>15.55</v>
      </c>
      <c r="K578" s="20"/>
    </row>
    <row r="579" spans="1:22" ht="14.25" x14ac:dyDescent="0.2">
      <c r="A579" s="15"/>
      <c r="B579" s="16"/>
      <c r="C579" s="16" t="s">
        <v>875</v>
      </c>
      <c r="D579" s="17"/>
      <c r="E579" s="8"/>
      <c r="F579" s="19">
        <f>Source!AL209</f>
        <v>56933.42</v>
      </c>
      <c r="G579" s="18" t="str">
        <f>Source!DD209</f>
        <v/>
      </c>
      <c r="H579" s="8">
        <f>Source!AW209</f>
        <v>1</v>
      </c>
      <c r="I579" s="8">
        <f>IF(Source!BC209&lt;&gt; 0, Source!BC209, 1)</f>
        <v>1</v>
      </c>
      <c r="J579" s="20">
        <f>Source!P209</f>
        <v>6197.2</v>
      </c>
      <c r="K579" s="20"/>
    </row>
    <row r="580" spans="1:22" ht="42.75" x14ac:dyDescent="0.2">
      <c r="A580" s="15" t="str">
        <f>Source!E210</f>
        <v>85,1</v>
      </c>
      <c r="B580" s="16" t="str">
        <f>Source!F210</f>
        <v>21.3-4-24</v>
      </c>
      <c r="C580" s="16" t="str">
        <f>Source!G210</f>
        <v>Арматурные заготовки (стержни, хомуты и т.п.), не собранные в каркасы или сетки, закладные и накладные детали, со сваркой</v>
      </c>
      <c r="D580" s="17" t="str">
        <f>Source!H210</f>
        <v>т</v>
      </c>
      <c r="E580" s="8">
        <f>Source!I210</f>
        <v>-0.10885</v>
      </c>
      <c r="F580" s="19">
        <f>Source!AK210</f>
        <v>53410.15</v>
      </c>
      <c r="G580" s="22" t="s">
        <v>3</v>
      </c>
      <c r="H580" s="8">
        <f>Source!AW210</f>
        <v>1</v>
      </c>
      <c r="I580" s="8">
        <f>IF(Source!BC210&lt;&gt; 0, Source!BC210, 1)</f>
        <v>1</v>
      </c>
      <c r="J580" s="20">
        <f>Source!O210</f>
        <v>-5813.69</v>
      </c>
      <c r="K580" s="20"/>
      <c r="Q580">
        <f>ROUND((Source!BZ210/100)*ROUND((Source!AF210*Source!AV210)*Source!I210, 2), 2)</f>
        <v>0</v>
      </c>
      <c r="R580">
        <f>Source!X210</f>
        <v>0</v>
      </c>
      <c r="S580">
        <f>ROUND((Source!CA210/100)*ROUND((Source!AF210*Source!AV210)*Source!I210, 2), 2)</f>
        <v>0</v>
      </c>
      <c r="T580">
        <f>Source!Y210</f>
        <v>0</v>
      </c>
      <c r="U580">
        <f>ROUND((175/100)*ROUND((Source!AE210*Source!AV210)*Source!I210, 2), 2)</f>
        <v>0</v>
      </c>
      <c r="V580">
        <f>ROUND((108/100)*ROUND(Source!CS210*Source!I210, 2), 2)</f>
        <v>0</v>
      </c>
    </row>
    <row r="581" spans="1:22" ht="14.25" x14ac:dyDescent="0.2">
      <c r="A581" s="15"/>
      <c r="B581" s="16"/>
      <c r="C581" s="16" t="s">
        <v>876</v>
      </c>
      <c r="D581" s="17" t="s">
        <v>877</v>
      </c>
      <c r="E581" s="8">
        <f>Source!AT209</f>
        <v>70</v>
      </c>
      <c r="F581" s="19"/>
      <c r="G581" s="18"/>
      <c r="H581" s="8"/>
      <c r="I581" s="8"/>
      <c r="J581" s="20">
        <f>SUM(R575:R580)</f>
        <v>623.16999999999996</v>
      </c>
      <c r="K581" s="20"/>
    </row>
    <row r="582" spans="1:22" ht="14.25" x14ac:dyDescent="0.2">
      <c r="A582" s="15"/>
      <c r="B582" s="16"/>
      <c r="C582" s="16" t="s">
        <v>878</v>
      </c>
      <c r="D582" s="17" t="s">
        <v>877</v>
      </c>
      <c r="E582" s="8">
        <f>Source!AU209</f>
        <v>10</v>
      </c>
      <c r="F582" s="19"/>
      <c r="G582" s="18"/>
      <c r="H582" s="8"/>
      <c r="I582" s="8"/>
      <c r="J582" s="20">
        <f>SUM(T575:T581)</f>
        <v>89.02</v>
      </c>
      <c r="K582" s="20"/>
    </row>
    <row r="583" spans="1:22" ht="14.25" x14ac:dyDescent="0.2">
      <c r="A583" s="15"/>
      <c r="B583" s="16"/>
      <c r="C583" s="16" t="s">
        <v>879</v>
      </c>
      <c r="D583" s="17" t="s">
        <v>877</v>
      </c>
      <c r="E583" s="8">
        <f>108</f>
        <v>108</v>
      </c>
      <c r="F583" s="19"/>
      <c r="G583" s="18"/>
      <c r="H583" s="8"/>
      <c r="I583" s="8"/>
      <c r="J583" s="20">
        <f>SUM(V575:V582)</f>
        <v>16.79</v>
      </c>
      <c r="K583" s="20"/>
    </row>
    <row r="584" spans="1:22" ht="14.25" x14ac:dyDescent="0.2">
      <c r="A584" s="15"/>
      <c r="B584" s="16"/>
      <c r="C584" s="16" t="s">
        <v>880</v>
      </c>
      <c r="D584" s="17" t="s">
        <v>881</v>
      </c>
      <c r="E584" s="8">
        <f>Source!AQ209</f>
        <v>36.11</v>
      </c>
      <c r="F584" s="19"/>
      <c r="G584" s="18" t="str">
        <f>Source!DI209</f>
        <v/>
      </c>
      <c r="H584" s="8">
        <f>Source!AV209</f>
        <v>1</v>
      </c>
      <c r="I584" s="8"/>
      <c r="J584" s="20"/>
      <c r="K584" s="20">
        <f>Source!U209</f>
        <v>3.9305734999999999</v>
      </c>
    </row>
    <row r="585" spans="1:22" ht="15" x14ac:dyDescent="0.25">
      <c r="A585" s="24"/>
      <c r="B585" s="24"/>
      <c r="C585" s="24"/>
      <c r="D585" s="24"/>
      <c r="E585" s="24"/>
      <c r="F585" s="24"/>
      <c r="G585" s="24"/>
      <c r="H585" s="24"/>
      <c r="I585" s="59">
        <f>J576+J577+J579+J581+J582+J583+SUM(J580:J580)</f>
        <v>2172.0100000000002</v>
      </c>
      <c r="J585" s="59"/>
      <c r="K585" s="25">
        <f>IF(Source!I209&lt;&gt;0, ROUND(I585/Source!I209, 2), 0)</f>
        <v>19954.16</v>
      </c>
      <c r="P585" s="23">
        <f>I585</f>
        <v>2172.0100000000002</v>
      </c>
    </row>
    <row r="586" spans="1:22" ht="28.5" x14ac:dyDescent="0.2">
      <c r="A586" s="15" t="str">
        <f>Source!E211</f>
        <v>86</v>
      </c>
      <c r="B586" s="16" t="str">
        <f>Source!F211</f>
        <v>1.2-3103-3-1/1</v>
      </c>
      <c r="C586" s="16" t="str">
        <f>Source!G211</f>
        <v>Устройство фундаментов общего назначения бетонных под оборудование объемом до 5 м3</v>
      </c>
      <c r="D586" s="17" t="str">
        <f>Source!H211</f>
        <v>100 м3</v>
      </c>
      <c r="E586" s="8">
        <f>Source!I211</f>
        <v>1.4819000000000001E-2</v>
      </c>
      <c r="F586" s="19"/>
      <c r="G586" s="18"/>
      <c r="H586" s="8"/>
      <c r="I586" s="8"/>
      <c r="J586" s="20"/>
      <c r="K586" s="20"/>
      <c r="Q586">
        <f>ROUND((Source!BZ211/100)*ROUND((Source!AF211*Source!AV211)*Source!I211, 2), 2)</f>
        <v>815.8</v>
      </c>
      <c r="R586">
        <f>Source!X211</f>
        <v>815.8</v>
      </c>
      <c r="S586">
        <f>ROUND((Source!CA211/100)*ROUND((Source!AF211*Source!AV211)*Source!I211, 2), 2)</f>
        <v>116.54</v>
      </c>
      <c r="T586">
        <f>Source!Y211</f>
        <v>116.54</v>
      </c>
      <c r="U586">
        <f>ROUND((175/100)*ROUND((Source!AE211*Source!AV211)*Source!I211, 2), 2)</f>
        <v>3.82</v>
      </c>
      <c r="V586">
        <f>ROUND((108/100)*ROUND(Source!CS211*Source!I211, 2), 2)</f>
        <v>2.35</v>
      </c>
    </row>
    <row r="587" spans="1:22" ht="14.25" x14ac:dyDescent="0.2">
      <c r="A587" s="15"/>
      <c r="B587" s="16"/>
      <c r="C587" s="16" t="s">
        <v>872</v>
      </c>
      <c r="D587" s="17"/>
      <c r="E587" s="8"/>
      <c r="F587" s="19">
        <f>Source!AO211</f>
        <v>78644.570000000007</v>
      </c>
      <c r="G587" s="18" t="str">
        <f>Source!DG211</f>
        <v/>
      </c>
      <c r="H587" s="8">
        <f>Source!AV211</f>
        <v>1</v>
      </c>
      <c r="I587" s="8">
        <f>IF(Source!BA211&lt;&gt; 0, Source!BA211, 1)</f>
        <v>1</v>
      </c>
      <c r="J587" s="20">
        <f>Source!S211</f>
        <v>1165.43</v>
      </c>
      <c r="K587" s="20"/>
    </row>
    <row r="588" spans="1:22" ht="14.25" x14ac:dyDescent="0.2">
      <c r="A588" s="15"/>
      <c r="B588" s="16"/>
      <c r="C588" s="16" t="s">
        <v>873</v>
      </c>
      <c r="D588" s="17"/>
      <c r="E588" s="8"/>
      <c r="F588" s="19">
        <f>Source!AM211</f>
        <v>435.13</v>
      </c>
      <c r="G588" s="18" t="str">
        <f>Source!DE211</f>
        <v/>
      </c>
      <c r="H588" s="8">
        <f>Source!AV211</f>
        <v>1</v>
      </c>
      <c r="I588" s="8">
        <f>IF(Source!BB211&lt;&gt; 0, Source!BB211, 1)</f>
        <v>1</v>
      </c>
      <c r="J588" s="20">
        <f>Source!Q211</f>
        <v>6.45</v>
      </c>
      <c r="K588" s="20"/>
    </row>
    <row r="589" spans="1:22" ht="14.25" x14ac:dyDescent="0.2">
      <c r="A589" s="15"/>
      <c r="B589" s="16"/>
      <c r="C589" s="16" t="s">
        <v>874</v>
      </c>
      <c r="D589" s="17"/>
      <c r="E589" s="8"/>
      <c r="F589" s="19">
        <f>Source!AN211</f>
        <v>147.43</v>
      </c>
      <c r="G589" s="18" t="str">
        <f>Source!DF211</f>
        <v/>
      </c>
      <c r="H589" s="8">
        <f>Source!AV211</f>
        <v>1</v>
      </c>
      <c r="I589" s="8">
        <f>IF(Source!BS211&lt;&gt; 0, Source!BS211, 1)</f>
        <v>1</v>
      </c>
      <c r="J589" s="21">
        <f>Source!R211</f>
        <v>2.1800000000000002</v>
      </c>
      <c r="K589" s="20"/>
    </row>
    <row r="590" spans="1:22" ht="14.25" x14ac:dyDescent="0.2">
      <c r="A590" s="15"/>
      <c r="B590" s="16"/>
      <c r="C590" s="16" t="s">
        <v>875</v>
      </c>
      <c r="D590" s="17"/>
      <c r="E590" s="8"/>
      <c r="F590" s="19">
        <f>Source!AL211</f>
        <v>347832.49</v>
      </c>
      <c r="G590" s="18" t="str">
        <f>Source!DD211</f>
        <v/>
      </c>
      <c r="H590" s="8">
        <f>Source!AW211</f>
        <v>1</v>
      </c>
      <c r="I590" s="8">
        <f>IF(Source!BC211&lt;&gt; 0, Source!BC211, 1)</f>
        <v>1</v>
      </c>
      <c r="J590" s="20">
        <f>Source!P211</f>
        <v>5154.53</v>
      </c>
      <c r="K590" s="20"/>
    </row>
    <row r="591" spans="1:22" ht="14.25" x14ac:dyDescent="0.2">
      <c r="A591" s="15"/>
      <c r="B591" s="16"/>
      <c r="C591" s="16" t="s">
        <v>876</v>
      </c>
      <c r="D591" s="17" t="s">
        <v>877</v>
      </c>
      <c r="E591" s="8">
        <f>Source!AT211</f>
        <v>70</v>
      </c>
      <c r="F591" s="19"/>
      <c r="G591" s="18"/>
      <c r="H591" s="8"/>
      <c r="I591" s="8"/>
      <c r="J591" s="20">
        <f>SUM(R586:R590)</f>
        <v>815.8</v>
      </c>
      <c r="K591" s="20"/>
    </row>
    <row r="592" spans="1:22" ht="14.25" x14ac:dyDescent="0.2">
      <c r="A592" s="15"/>
      <c r="B592" s="16"/>
      <c r="C592" s="16" t="s">
        <v>878</v>
      </c>
      <c r="D592" s="17" t="s">
        <v>877</v>
      </c>
      <c r="E592" s="8">
        <f>Source!AU211</f>
        <v>10</v>
      </c>
      <c r="F592" s="19"/>
      <c r="G592" s="18"/>
      <c r="H592" s="8"/>
      <c r="I592" s="8"/>
      <c r="J592" s="20">
        <f>SUM(T586:T591)</f>
        <v>116.54</v>
      </c>
      <c r="K592" s="20"/>
    </row>
    <row r="593" spans="1:22" ht="14.25" x14ac:dyDescent="0.2">
      <c r="A593" s="15"/>
      <c r="B593" s="16"/>
      <c r="C593" s="16" t="s">
        <v>879</v>
      </c>
      <c r="D593" s="17" t="s">
        <v>877</v>
      </c>
      <c r="E593" s="8">
        <f>108</f>
        <v>108</v>
      </c>
      <c r="F593" s="19"/>
      <c r="G593" s="18"/>
      <c r="H593" s="8"/>
      <c r="I593" s="8"/>
      <c r="J593" s="20">
        <f>SUM(V586:V592)</f>
        <v>2.35</v>
      </c>
      <c r="K593" s="20"/>
    </row>
    <row r="594" spans="1:22" ht="14.25" x14ac:dyDescent="0.2">
      <c r="A594" s="15"/>
      <c r="B594" s="16"/>
      <c r="C594" s="16" t="s">
        <v>880</v>
      </c>
      <c r="D594" s="17" t="s">
        <v>881</v>
      </c>
      <c r="E594" s="8">
        <f>Source!AQ211</f>
        <v>453.1</v>
      </c>
      <c r="F594" s="19"/>
      <c r="G594" s="18" t="str">
        <f>Source!DI211</f>
        <v/>
      </c>
      <c r="H594" s="8">
        <f>Source!AV211</f>
        <v>1</v>
      </c>
      <c r="I594" s="8"/>
      <c r="J594" s="20"/>
      <c r="K594" s="20">
        <f>Source!U211</f>
        <v>6.714488900000001</v>
      </c>
    </row>
    <row r="595" spans="1:22" ht="15" x14ac:dyDescent="0.25">
      <c r="A595" s="24"/>
      <c r="B595" s="24"/>
      <c r="C595" s="24"/>
      <c r="D595" s="24"/>
      <c r="E595" s="24"/>
      <c r="F595" s="24"/>
      <c r="G595" s="24"/>
      <c r="H595" s="24"/>
      <c r="I595" s="59">
        <f>J587+J588+J590+J591+J592+J593</f>
        <v>7261.1</v>
      </c>
      <c r="J595" s="59"/>
      <c r="K595" s="25">
        <f>IF(Source!I211&lt;&gt;0, ROUND(I595/Source!I211, 2), 0)</f>
        <v>489985.83</v>
      </c>
      <c r="P595" s="23">
        <f>I595</f>
        <v>7261.1</v>
      </c>
    </row>
    <row r="596" spans="1:22" ht="42.75" x14ac:dyDescent="0.2">
      <c r="A596" s="15" t="str">
        <f>Source!E212</f>
        <v>87</v>
      </c>
      <c r="B596" s="16" t="str">
        <f>Source!F212</f>
        <v>21.3-4-24</v>
      </c>
      <c r="C596" s="16" t="str">
        <f>Source!G212</f>
        <v>Арматурные заготовки (стержни, хомуты и т.п.), не собранные в каркасы или сетки, закладные и накладные детали, со сваркой</v>
      </c>
      <c r="D596" s="17" t="str">
        <f>Source!H212</f>
        <v>т</v>
      </c>
      <c r="E596" s="8">
        <f>Source!I212</f>
        <v>3.2535557610000002E-2</v>
      </c>
      <c r="F596" s="19">
        <f>Source!AL212</f>
        <v>53410.15</v>
      </c>
      <c r="G596" s="18" t="str">
        <f>Source!DD212</f>
        <v/>
      </c>
      <c r="H596" s="8">
        <f>Source!AW212</f>
        <v>1</v>
      </c>
      <c r="I596" s="8">
        <f>IF(Source!BC212&lt;&gt; 0, Source!BC212, 1)</f>
        <v>1</v>
      </c>
      <c r="J596" s="20">
        <f>Source!P212</f>
        <v>1737.73</v>
      </c>
      <c r="K596" s="20"/>
      <c r="Q596">
        <f>ROUND((Source!BZ212/100)*ROUND((Source!AF212*Source!AV212)*Source!I212, 2), 2)</f>
        <v>0</v>
      </c>
      <c r="R596">
        <f>Source!X212</f>
        <v>0</v>
      </c>
      <c r="S596">
        <f>ROUND((Source!CA212/100)*ROUND((Source!AF212*Source!AV212)*Source!I212, 2), 2)</f>
        <v>0</v>
      </c>
      <c r="T596">
        <f>Source!Y212</f>
        <v>0</v>
      </c>
      <c r="U596">
        <f>ROUND((175/100)*ROUND((Source!AE212*Source!AV212)*Source!I212, 2), 2)</f>
        <v>0</v>
      </c>
      <c r="V596">
        <f>ROUND((108/100)*ROUND(Source!CS212*Source!I212, 2), 2)</f>
        <v>0</v>
      </c>
    </row>
    <row r="597" spans="1:22" ht="15" x14ac:dyDescent="0.25">
      <c r="A597" s="24"/>
      <c r="B597" s="24"/>
      <c r="C597" s="24"/>
      <c r="D597" s="24"/>
      <c r="E597" s="24"/>
      <c r="F597" s="24"/>
      <c r="G597" s="24"/>
      <c r="H597" s="24"/>
      <c r="I597" s="59">
        <f>J596</f>
        <v>1737.73</v>
      </c>
      <c r="J597" s="59"/>
      <c r="K597" s="25">
        <f>IF(Source!I212&lt;&gt;0, ROUND(I597/Source!I212, 2), 0)</f>
        <v>53410.18</v>
      </c>
      <c r="P597" s="23">
        <f>I597</f>
        <v>1737.73</v>
      </c>
    </row>
    <row r="598" spans="1:22" ht="28.5" x14ac:dyDescent="0.2">
      <c r="A598" s="15" t="str">
        <f>Source!E213</f>
        <v>88</v>
      </c>
      <c r="B598" s="16" t="str">
        <f>Source!F213</f>
        <v>Цена поставщика</v>
      </c>
      <c r="C598" s="16" t="str">
        <f>Source!G213</f>
        <v>Песочный дворик "Божья коровка" ЛГП-18                 Базисная стоимость: 55854,24</v>
      </c>
      <c r="D598" s="17" t="str">
        <f>Source!H213</f>
        <v>шт.</v>
      </c>
      <c r="E598" s="8">
        <f>Source!I213</f>
        <v>1</v>
      </c>
      <c r="F598" s="19">
        <f>Source!AL213</f>
        <v>55854.239999999998</v>
      </c>
      <c r="G598" s="18" t="str">
        <f>Source!DD213</f>
        <v/>
      </c>
      <c r="H598" s="8">
        <f>Source!AW213</f>
        <v>1</v>
      </c>
      <c r="I598" s="8">
        <f>IF(Source!BC213&lt;&gt; 0, Source!BC213, 1)</f>
        <v>1</v>
      </c>
      <c r="J598" s="20">
        <f>Source!P213</f>
        <v>55854.239999999998</v>
      </c>
      <c r="K598" s="20"/>
      <c r="Q598">
        <f>ROUND((Source!BZ213/100)*ROUND((Source!AF213*Source!AV213)*Source!I213, 2), 2)</f>
        <v>0</v>
      </c>
      <c r="R598">
        <f>Source!X213</f>
        <v>0</v>
      </c>
      <c r="S598">
        <f>ROUND((Source!CA213/100)*ROUND((Source!AF213*Source!AV213)*Source!I213, 2), 2)</f>
        <v>0</v>
      </c>
      <c r="T598">
        <f>Source!Y213</f>
        <v>0</v>
      </c>
      <c r="U598">
        <f>ROUND((175/100)*ROUND((Source!AE213*Source!AV213)*Source!I213, 2), 2)</f>
        <v>0</v>
      </c>
      <c r="V598">
        <f>ROUND((108/100)*ROUND(Source!CS213*Source!I213, 2), 2)</f>
        <v>0</v>
      </c>
    </row>
    <row r="599" spans="1:22" ht="15" x14ac:dyDescent="0.25">
      <c r="A599" s="24"/>
      <c r="B599" s="24"/>
      <c r="C599" s="24"/>
      <c r="D599" s="24"/>
      <c r="E599" s="24"/>
      <c r="F599" s="24"/>
      <c r="G599" s="24"/>
      <c r="H599" s="24"/>
      <c r="I599" s="59">
        <f>J598</f>
        <v>55854.239999999998</v>
      </c>
      <c r="J599" s="59"/>
      <c r="K599" s="25">
        <f>IF(Source!I213&lt;&gt;0, ROUND(I599/Source!I213, 2), 0)</f>
        <v>55854.239999999998</v>
      </c>
      <c r="P599" s="23">
        <f>I599</f>
        <v>55854.239999999998</v>
      </c>
    </row>
    <row r="600" spans="1:22" ht="14.25" x14ac:dyDescent="0.2">
      <c r="A600" s="15" t="str">
        <f>Source!E214</f>
        <v>89</v>
      </c>
      <c r="B600" s="16" t="str">
        <f>Source!F214</f>
        <v>1.50-3203-10-4/1</v>
      </c>
      <c r="C600" s="16" t="str">
        <f>Source!G214</f>
        <v>Установка монтажных изделий массой свыше 20 кг</v>
      </c>
      <c r="D600" s="17" t="str">
        <f>Source!H214</f>
        <v>т</v>
      </c>
      <c r="E600" s="8">
        <f>Source!I214</f>
        <v>5.2699999999999997E-2</v>
      </c>
      <c r="F600" s="19"/>
      <c r="G600" s="18"/>
      <c r="H600" s="8"/>
      <c r="I600" s="8"/>
      <c r="J600" s="20"/>
      <c r="K600" s="20"/>
      <c r="Q600">
        <f>ROUND((Source!BZ214/100)*ROUND((Source!AF214*Source!AV214)*Source!I214, 2), 2)</f>
        <v>301.70999999999998</v>
      </c>
      <c r="R600">
        <f>Source!X214</f>
        <v>301.70999999999998</v>
      </c>
      <c r="S600">
        <f>ROUND((Source!CA214/100)*ROUND((Source!AF214*Source!AV214)*Source!I214, 2), 2)</f>
        <v>43.1</v>
      </c>
      <c r="T600">
        <f>Source!Y214</f>
        <v>43.1</v>
      </c>
      <c r="U600">
        <f>ROUND((175/100)*ROUND((Source!AE214*Source!AV214)*Source!I214, 2), 2)</f>
        <v>13.18</v>
      </c>
      <c r="V600">
        <f>ROUND((108/100)*ROUND(Source!CS214*Source!I214, 2), 2)</f>
        <v>8.1300000000000008</v>
      </c>
    </row>
    <row r="601" spans="1:22" ht="14.25" x14ac:dyDescent="0.2">
      <c r="A601" s="15"/>
      <c r="B601" s="16"/>
      <c r="C601" s="16" t="s">
        <v>872</v>
      </c>
      <c r="D601" s="17"/>
      <c r="E601" s="8"/>
      <c r="F601" s="19">
        <f>Source!AO214</f>
        <v>8178.55</v>
      </c>
      <c r="G601" s="18" t="str">
        <f>Source!DG214</f>
        <v/>
      </c>
      <c r="H601" s="8">
        <f>Source!AV214</f>
        <v>1</v>
      </c>
      <c r="I601" s="8">
        <f>IF(Source!BA214&lt;&gt; 0, Source!BA214, 1)</f>
        <v>1</v>
      </c>
      <c r="J601" s="20">
        <f>Source!S214</f>
        <v>431.01</v>
      </c>
      <c r="K601" s="20"/>
    </row>
    <row r="602" spans="1:22" ht="14.25" x14ac:dyDescent="0.2">
      <c r="A602" s="15"/>
      <c r="B602" s="16"/>
      <c r="C602" s="16" t="s">
        <v>873</v>
      </c>
      <c r="D602" s="17"/>
      <c r="E602" s="8"/>
      <c r="F602" s="19">
        <f>Source!AM214</f>
        <v>1555.17</v>
      </c>
      <c r="G602" s="18" t="str">
        <f>Source!DE214</f>
        <v/>
      </c>
      <c r="H602" s="8">
        <f>Source!AV214</f>
        <v>1</v>
      </c>
      <c r="I602" s="8">
        <f>IF(Source!BB214&lt;&gt; 0, Source!BB214, 1)</f>
        <v>1</v>
      </c>
      <c r="J602" s="20">
        <f>Source!Q214</f>
        <v>81.96</v>
      </c>
      <c r="K602" s="20"/>
    </row>
    <row r="603" spans="1:22" ht="14.25" x14ac:dyDescent="0.2">
      <c r="A603" s="15"/>
      <c r="B603" s="16"/>
      <c r="C603" s="16" t="s">
        <v>874</v>
      </c>
      <c r="D603" s="17"/>
      <c r="E603" s="8"/>
      <c r="F603" s="19">
        <f>Source!AN214</f>
        <v>142.85</v>
      </c>
      <c r="G603" s="18" t="str">
        <f>Source!DF214</f>
        <v/>
      </c>
      <c r="H603" s="8">
        <f>Source!AV214</f>
        <v>1</v>
      </c>
      <c r="I603" s="8">
        <f>IF(Source!BS214&lt;&gt; 0, Source!BS214, 1)</f>
        <v>1</v>
      </c>
      <c r="J603" s="21">
        <f>Source!R214</f>
        <v>7.53</v>
      </c>
      <c r="K603" s="20"/>
    </row>
    <row r="604" spans="1:22" ht="14.25" x14ac:dyDescent="0.2">
      <c r="A604" s="15"/>
      <c r="B604" s="16"/>
      <c r="C604" s="16" t="s">
        <v>875</v>
      </c>
      <c r="D604" s="17"/>
      <c r="E604" s="8"/>
      <c r="F604" s="19">
        <f>Source!AL214</f>
        <v>56933.42</v>
      </c>
      <c r="G604" s="18" t="str">
        <f>Source!DD214</f>
        <v/>
      </c>
      <c r="H604" s="8">
        <f>Source!AW214</f>
        <v>1</v>
      </c>
      <c r="I604" s="8">
        <f>IF(Source!BC214&lt;&gt; 0, Source!BC214, 1)</f>
        <v>1</v>
      </c>
      <c r="J604" s="20">
        <f>Source!P214</f>
        <v>3000.39</v>
      </c>
      <c r="K604" s="20"/>
    </row>
    <row r="605" spans="1:22" ht="42.75" x14ac:dyDescent="0.2">
      <c r="A605" s="15" t="str">
        <f>Source!E215</f>
        <v>89,1</v>
      </c>
      <c r="B605" s="16" t="str">
        <f>Source!F215</f>
        <v>21.3-4-24</v>
      </c>
      <c r="C605" s="16" t="str">
        <f>Source!G215</f>
        <v>Арматурные заготовки (стержни, хомуты и т.п.), не собранные в каркасы или сетки, закладные и накладные детали, со сваркой</v>
      </c>
      <c r="D605" s="17" t="str">
        <f>Source!H215</f>
        <v>т</v>
      </c>
      <c r="E605" s="8">
        <f>Source!I215</f>
        <v>-5.2699999999999997E-2</v>
      </c>
      <c r="F605" s="19">
        <f>Source!AK215</f>
        <v>53410.15</v>
      </c>
      <c r="G605" s="22" t="s">
        <v>3</v>
      </c>
      <c r="H605" s="8">
        <f>Source!AW215</f>
        <v>1</v>
      </c>
      <c r="I605" s="8">
        <f>IF(Source!BC215&lt;&gt; 0, Source!BC215, 1)</f>
        <v>1</v>
      </c>
      <c r="J605" s="20">
        <f>Source!O215</f>
        <v>-2814.71</v>
      </c>
      <c r="K605" s="20"/>
      <c r="Q605">
        <f>ROUND((Source!BZ215/100)*ROUND((Source!AF215*Source!AV215)*Source!I215, 2), 2)</f>
        <v>0</v>
      </c>
      <c r="R605">
        <f>Source!X215</f>
        <v>0</v>
      </c>
      <c r="S605">
        <f>ROUND((Source!CA215/100)*ROUND((Source!AF215*Source!AV215)*Source!I215, 2), 2)</f>
        <v>0</v>
      </c>
      <c r="T605">
        <f>Source!Y215</f>
        <v>0</v>
      </c>
      <c r="U605">
        <f>ROUND((175/100)*ROUND((Source!AE215*Source!AV215)*Source!I215, 2), 2)</f>
        <v>0</v>
      </c>
      <c r="V605">
        <f>ROUND((108/100)*ROUND(Source!CS215*Source!I215, 2), 2)</f>
        <v>0</v>
      </c>
    </row>
    <row r="606" spans="1:22" ht="14.25" x14ac:dyDescent="0.2">
      <c r="A606" s="15"/>
      <c r="B606" s="16"/>
      <c r="C606" s="16" t="s">
        <v>876</v>
      </c>
      <c r="D606" s="17" t="s">
        <v>877</v>
      </c>
      <c r="E606" s="8">
        <f>Source!AT214</f>
        <v>70</v>
      </c>
      <c r="F606" s="19"/>
      <c r="G606" s="18"/>
      <c r="H606" s="8"/>
      <c r="I606" s="8"/>
      <c r="J606" s="20">
        <f>SUM(R600:R605)</f>
        <v>301.70999999999998</v>
      </c>
      <c r="K606" s="20"/>
    </row>
    <row r="607" spans="1:22" ht="14.25" x14ac:dyDescent="0.2">
      <c r="A607" s="15"/>
      <c r="B607" s="16"/>
      <c r="C607" s="16" t="s">
        <v>878</v>
      </c>
      <c r="D607" s="17" t="s">
        <v>877</v>
      </c>
      <c r="E607" s="8">
        <f>Source!AU214</f>
        <v>10</v>
      </c>
      <c r="F607" s="19"/>
      <c r="G607" s="18"/>
      <c r="H607" s="8"/>
      <c r="I607" s="8"/>
      <c r="J607" s="20">
        <f>SUM(T600:T606)</f>
        <v>43.1</v>
      </c>
      <c r="K607" s="20"/>
    </row>
    <row r="608" spans="1:22" ht="14.25" x14ac:dyDescent="0.2">
      <c r="A608" s="15"/>
      <c r="B608" s="16"/>
      <c r="C608" s="16" t="s">
        <v>879</v>
      </c>
      <c r="D608" s="17" t="s">
        <v>877</v>
      </c>
      <c r="E608" s="8">
        <f>108</f>
        <v>108</v>
      </c>
      <c r="F608" s="19"/>
      <c r="G608" s="18"/>
      <c r="H608" s="8"/>
      <c r="I608" s="8"/>
      <c r="J608" s="20">
        <f>SUM(V600:V607)</f>
        <v>8.1300000000000008</v>
      </c>
      <c r="K608" s="20"/>
    </row>
    <row r="609" spans="1:22" ht="14.25" x14ac:dyDescent="0.2">
      <c r="A609" s="15"/>
      <c r="B609" s="16"/>
      <c r="C609" s="16" t="s">
        <v>880</v>
      </c>
      <c r="D609" s="17" t="s">
        <v>881</v>
      </c>
      <c r="E609" s="8">
        <f>Source!AQ214</f>
        <v>36.11</v>
      </c>
      <c r="F609" s="19"/>
      <c r="G609" s="18" t="str">
        <f>Source!DI214</f>
        <v/>
      </c>
      <c r="H609" s="8">
        <f>Source!AV214</f>
        <v>1</v>
      </c>
      <c r="I609" s="8"/>
      <c r="J609" s="20"/>
      <c r="K609" s="20">
        <f>Source!U214</f>
        <v>1.9029969999999998</v>
      </c>
    </row>
    <row r="610" spans="1:22" ht="15" x14ac:dyDescent="0.25">
      <c r="A610" s="24"/>
      <c r="B610" s="24"/>
      <c r="C610" s="24"/>
      <c r="D610" s="24"/>
      <c r="E610" s="24"/>
      <c r="F610" s="24"/>
      <c r="G610" s="24"/>
      <c r="H610" s="24"/>
      <c r="I610" s="59">
        <f>J601+J602+J604+J606+J607+J608+SUM(J605:J605)</f>
        <v>1051.5899999999997</v>
      </c>
      <c r="J610" s="59"/>
      <c r="K610" s="25">
        <f>IF(Source!I214&lt;&gt;0, ROUND(I610/Source!I214, 2), 0)</f>
        <v>19954.27</v>
      </c>
      <c r="P610" s="23">
        <f>I610</f>
        <v>1051.5899999999997</v>
      </c>
    </row>
    <row r="611" spans="1:22" ht="28.5" x14ac:dyDescent="0.2">
      <c r="A611" s="15" t="str">
        <f>Source!E216</f>
        <v>90</v>
      </c>
      <c r="B611" s="16" t="str">
        <f>Source!F216</f>
        <v>1.2-3103-3-1/1</v>
      </c>
      <c r="C611" s="16" t="str">
        <f>Source!G216</f>
        <v>Устройство фундаментов общего назначения бетонных под оборудование объемом до 5 м3</v>
      </c>
      <c r="D611" s="17" t="str">
        <f>Source!H216</f>
        <v>100 м3</v>
      </c>
      <c r="E611" s="8">
        <f>Source!I216</f>
        <v>7.1700000000000002E-3</v>
      </c>
      <c r="F611" s="19"/>
      <c r="G611" s="18"/>
      <c r="H611" s="8"/>
      <c r="I611" s="8"/>
      <c r="J611" s="20"/>
      <c r="K611" s="20"/>
      <c r="Q611">
        <f>ROUND((Source!BZ216/100)*ROUND((Source!AF216*Source!AV216)*Source!I216, 2), 2)</f>
        <v>394.72</v>
      </c>
      <c r="R611">
        <f>Source!X216</f>
        <v>394.72</v>
      </c>
      <c r="S611">
        <f>ROUND((Source!CA216/100)*ROUND((Source!AF216*Source!AV216)*Source!I216, 2), 2)</f>
        <v>56.39</v>
      </c>
      <c r="T611">
        <f>Source!Y216</f>
        <v>56.39</v>
      </c>
      <c r="U611">
        <f>ROUND((175/100)*ROUND((Source!AE216*Source!AV216)*Source!I216, 2), 2)</f>
        <v>1.86</v>
      </c>
      <c r="V611">
        <f>ROUND((108/100)*ROUND(Source!CS216*Source!I216, 2), 2)</f>
        <v>1.1399999999999999</v>
      </c>
    </row>
    <row r="612" spans="1:22" ht="14.25" x14ac:dyDescent="0.2">
      <c r="A612" s="15"/>
      <c r="B612" s="16"/>
      <c r="C612" s="16" t="s">
        <v>872</v>
      </c>
      <c r="D612" s="17"/>
      <c r="E612" s="8"/>
      <c r="F612" s="19">
        <f>Source!AO216</f>
        <v>78644.570000000007</v>
      </c>
      <c r="G612" s="18" t="str">
        <f>Source!DG216</f>
        <v/>
      </c>
      <c r="H612" s="8">
        <f>Source!AV216</f>
        <v>1</v>
      </c>
      <c r="I612" s="8">
        <f>IF(Source!BA216&lt;&gt; 0, Source!BA216, 1)</f>
        <v>1</v>
      </c>
      <c r="J612" s="20">
        <f>Source!S216</f>
        <v>563.88</v>
      </c>
      <c r="K612" s="20"/>
    </row>
    <row r="613" spans="1:22" ht="14.25" x14ac:dyDescent="0.2">
      <c r="A613" s="15"/>
      <c r="B613" s="16"/>
      <c r="C613" s="16" t="s">
        <v>873</v>
      </c>
      <c r="D613" s="17"/>
      <c r="E613" s="8"/>
      <c r="F613" s="19">
        <f>Source!AM216</f>
        <v>435.13</v>
      </c>
      <c r="G613" s="18" t="str">
        <f>Source!DE216</f>
        <v/>
      </c>
      <c r="H613" s="8">
        <f>Source!AV216</f>
        <v>1</v>
      </c>
      <c r="I613" s="8">
        <f>IF(Source!BB216&lt;&gt; 0, Source!BB216, 1)</f>
        <v>1</v>
      </c>
      <c r="J613" s="20">
        <f>Source!Q216</f>
        <v>3.12</v>
      </c>
      <c r="K613" s="20"/>
    </row>
    <row r="614" spans="1:22" ht="14.25" x14ac:dyDescent="0.2">
      <c r="A614" s="15"/>
      <c r="B614" s="16"/>
      <c r="C614" s="16" t="s">
        <v>874</v>
      </c>
      <c r="D614" s="17"/>
      <c r="E614" s="8"/>
      <c r="F614" s="19">
        <f>Source!AN216</f>
        <v>147.43</v>
      </c>
      <c r="G614" s="18" t="str">
        <f>Source!DF216</f>
        <v/>
      </c>
      <c r="H614" s="8">
        <f>Source!AV216</f>
        <v>1</v>
      </c>
      <c r="I614" s="8">
        <f>IF(Source!BS216&lt;&gt; 0, Source!BS216, 1)</f>
        <v>1</v>
      </c>
      <c r="J614" s="21">
        <f>Source!R216</f>
        <v>1.06</v>
      </c>
      <c r="K614" s="20"/>
    </row>
    <row r="615" spans="1:22" ht="14.25" x14ac:dyDescent="0.2">
      <c r="A615" s="15"/>
      <c r="B615" s="16"/>
      <c r="C615" s="16" t="s">
        <v>875</v>
      </c>
      <c r="D615" s="17"/>
      <c r="E615" s="8"/>
      <c r="F615" s="19">
        <f>Source!AL216</f>
        <v>347832.49</v>
      </c>
      <c r="G615" s="18" t="str">
        <f>Source!DD216</f>
        <v/>
      </c>
      <c r="H615" s="8">
        <f>Source!AW216</f>
        <v>1</v>
      </c>
      <c r="I615" s="8">
        <f>IF(Source!BC216&lt;&gt; 0, Source!BC216, 1)</f>
        <v>1</v>
      </c>
      <c r="J615" s="20">
        <f>Source!P216</f>
        <v>2493.96</v>
      </c>
      <c r="K615" s="20"/>
    </row>
    <row r="616" spans="1:22" ht="14.25" x14ac:dyDescent="0.2">
      <c r="A616" s="15"/>
      <c r="B616" s="16"/>
      <c r="C616" s="16" t="s">
        <v>876</v>
      </c>
      <c r="D616" s="17" t="s">
        <v>877</v>
      </c>
      <c r="E616" s="8">
        <f>Source!AT216</f>
        <v>70</v>
      </c>
      <c r="F616" s="19"/>
      <c r="G616" s="18"/>
      <c r="H616" s="8"/>
      <c r="I616" s="8"/>
      <c r="J616" s="20">
        <f>SUM(R611:R615)</f>
        <v>394.72</v>
      </c>
      <c r="K616" s="20"/>
    </row>
    <row r="617" spans="1:22" ht="14.25" x14ac:dyDescent="0.2">
      <c r="A617" s="15"/>
      <c r="B617" s="16"/>
      <c r="C617" s="16" t="s">
        <v>878</v>
      </c>
      <c r="D617" s="17" t="s">
        <v>877</v>
      </c>
      <c r="E617" s="8">
        <f>Source!AU216</f>
        <v>10</v>
      </c>
      <c r="F617" s="19"/>
      <c r="G617" s="18"/>
      <c r="H617" s="8"/>
      <c r="I617" s="8"/>
      <c r="J617" s="20">
        <f>SUM(T611:T616)</f>
        <v>56.39</v>
      </c>
      <c r="K617" s="20"/>
    </row>
    <row r="618" spans="1:22" ht="14.25" x14ac:dyDescent="0.2">
      <c r="A618" s="15"/>
      <c r="B618" s="16"/>
      <c r="C618" s="16" t="s">
        <v>879</v>
      </c>
      <c r="D618" s="17" t="s">
        <v>877</v>
      </c>
      <c r="E618" s="8">
        <f>108</f>
        <v>108</v>
      </c>
      <c r="F618" s="19"/>
      <c r="G618" s="18"/>
      <c r="H618" s="8"/>
      <c r="I618" s="8"/>
      <c r="J618" s="20">
        <f>SUM(V611:V617)</f>
        <v>1.1399999999999999</v>
      </c>
      <c r="K618" s="20"/>
    </row>
    <row r="619" spans="1:22" ht="14.25" x14ac:dyDescent="0.2">
      <c r="A619" s="15"/>
      <c r="B619" s="16"/>
      <c r="C619" s="16" t="s">
        <v>880</v>
      </c>
      <c r="D619" s="17" t="s">
        <v>881</v>
      </c>
      <c r="E619" s="8">
        <f>Source!AQ216</f>
        <v>453.1</v>
      </c>
      <c r="F619" s="19"/>
      <c r="G619" s="18" t="str">
        <f>Source!DI216</f>
        <v/>
      </c>
      <c r="H619" s="8">
        <f>Source!AV216</f>
        <v>1</v>
      </c>
      <c r="I619" s="8"/>
      <c r="J619" s="20"/>
      <c r="K619" s="20">
        <f>Source!U216</f>
        <v>3.2487270000000001</v>
      </c>
    </row>
    <row r="620" spans="1:22" ht="15" x14ac:dyDescent="0.25">
      <c r="A620" s="24"/>
      <c r="B620" s="24"/>
      <c r="C620" s="24"/>
      <c r="D620" s="24"/>
      <c r="E620" s="24"/>
      <c r="F620" s="24"/>
      <c r="G620" s="24"/>
      <c r="H620" s="24"/>
      <c r="I620" s="59">
        <f>J612+J613+J615+J616+J617+J618</f>
        <v>3513.21</v>
      </c>
      <c r="J620" s="59"/>
      <c r="K620" s="25">
        <f>IF(Source!I216&lt;&gt;0, ROUND(I620/Source!I216, 2), 0)</f>
        <v>489987.45</v>
      </c>
      <c r="P620" s="23">
        <f>I620</f>
        <v>3513.21</v>
      </c>
    </row>
    <row r="621" spans="1:22" ht="42.75" x14ac:dyDescent="0.2">
      <c r="A621" s="15" t="str">
        <f>Source!E217</f>
        <v>91</v>
      </c>
      <c r="B621" s="16" t="str">
        <f>Source!F217</f>
        <v>21.3-4-24</v>
      </c>
      <c r="C621" s="16" t="str">
        <f>Source!G217</f>
        <v>Арматурные заготовки (стержни, хомуты и т.п.), не собранные в каркасы или сетки, закладные и накладные детали, со сваркой</v>
      </c>
      <c r="D621" s="17" t="str">
        <f>Source!H217</f>
        <v>т</v>
      </c>
      <c r="E621" s="8">
        <f>Source!I217</f>
        <v>1.573942197E-2</v>
      </c>
      <c r="F621" s="19">
        <f>Source!AL217</f>
        <v>53410.15</v>
      </c>
      <c r="G621" s="18" t="str">
        <f>Source!DD217</f>
        <v/>
      </c>
      <c r="H621" s="8">
        <f>Source!AW217</f>
        <v>1</v>
      </c>
      <c r="I621" s="8">
        <f>IF(Source!BC217&lt;&gt; 0, Source!BC217, 1)</f>
        <v>1</v>
      </c>
      <c r="J621" s="20">
        <f>Source!P217</f>
        <v>840.64</v>
      </c>
      <c r="K621" s="20"/>
      <c r="Q621">
        <f>ROUND((Source!BZ217/100)*ROUND((Source!AF217*Source!AV217)*Source!I217, 2), 2)</f>
        <v>0</v>
      </c>
      <c r="R621">
        <f>Source!X217</f>
        <v>0</v>
      </c>
      <c r="S621">
        <f>ROUND((Source!CA217/100)*ROUND((Source!AF217*Source!AV217)*Source!I217, 2), 2)</f>
        <v>0</v>
      </c>
      <c r="T621">
        <f>Source!Y217</f>
        <v>0</v>
      </c>
      <c r="U621">
        <f>ROUND((175/100)*ROUND((Source!AE217*Source!AV217)*Source!I217, 2), 2)</f>
        <v>0</v>
      </c>
      <c r="V621">
        <f>ROUND((108/100)*ROUND(Source!CS217*Source!I217, 2), 2)</f>
        <v>0</v>
      </c>
    </row>
    <row r="622" spans="1:22" ht="15" x14ac:dyDescent="0.25">
      <c r="A622" s="24"/>
      <c r="B622" s="24"/>
      <c r="C622" s="24"/>
      <c r="D622" s="24"/>
      <c r="E622" s="24"/>
      <c r="F622" s="24"/>
      <c r="G622" s="24"/>
      <c r="H622" s="24"/>
      <c r="I622" s="59">
        <f>J621</f>
        <v>840.64</v>
      </c>
      <c r="J622" s="59"/>
      <c r="K622" s="25">
        <f>IF(Source!I217&lt;&gt;0, ROUND(I622/Source!I217, 2), 0)</f>
        <v>53409.84</v>
      </c>
      <c r="P622" s="23">
        <f>I622</f>
        <v>840.64</v>
      </c>
    </row>
    <row r="623" spans="1:22" ht="28.5" x14ac:dyDescent="0.2">
      <c r="A623" s="15" t="str">
        <f>Source!E218</f>
        <v>92</v>
      </c>
      <c r="B623" s="16" t="str">
        <f>Source!F218</f>
        <v>Цена поставщика</v>
      </c>
      <c r="C623" s="16" t="str">
        <f>Source!G218</f>
        <v>Скамейка "Гусеница" ЛГСД-09                                      Базисная стоимость: 31892,00/1,18=27027,12</v>
      </c>
      <c r="D623" s="17" t="str">
        <f>Source!H218</f>
        <v>шт.</v>
      </c>
      <c r="E623" s="8">
        <f>Source!I218</f>
        <v>1</v>
      </c>
      <c r="F623" s="19">
        <f>Source!AL218</f>
        <v>27027.119999999999</v>
      </c>
      <c r="G623" s="18" t="str">
        <f>Source!DD218</f>
        <v/>
      </c>
      <c r="H623" s="8">
        <f>Source!AW218</f>
        <v>1</v>
      </c>
      <c r="I623" s="8">
        <f>IF(Source!BC218&lt;&gt; 0, Source!BC218, 1)</f>
        <v>1</v>
      </c>
      <c r="J623" s="20">
        <f>Source!P218</f>
        <v>27027.119999999999</v>
      </c>
      <c r="K623" s="20"/>
      <c r="Q623">
        <f>ROUND((Source!BZ218/100)*ROUND((Source!AF218*Source!AV218)*Source!I218, 2), 2)</f>
        <v>0</v>
      </c>
      <c r="R623">
        <f>Source!X218</f>
        <v>0</v>
      </c>
      <c r="S623">
        <f>ROUND((Source!CA218/100)*ROUND((Source!AF218*Source!AV218)*Source!I218, 2), 2)</f>
        <v>0</v>
      </c>
      <c r="T623">
        <f>Source!Y218</f>
        <v>0</v>
      </c>
      <c r="U623">
        <f>ROUND((175/100)*ROUND((Source!AE218*Source!AV218)*Source!I218, 2), 2)</f>
        <v>0</v>
      </c>
      <c r="V623">
        <f>ROUND((108/100)*ROUND(Source!CS218*Source!I218, 2), 2)</f>
        <v>0</v>
      </c>
    </row>
    <row r="624" spans="1:22" ht="15" x14ac:dyDescent="0.25">
      <c r="A624" s="24"/>
      <c r="B624" s="24"/>
      <c r="C624" s="24"/>
      <c r="D624" s="24"/>
      <c r="E624" s="24"/>
      <c r="F624" s="24"/>
      <c r="G624" s="24"/>
      <c r="H624" s="24"/>
      <c r="I624" s="59">
        <f>J623</f>
        <v>27027.119999999999</v>
      </c>
      <c r="J624" s="59"/>
      <c r="K624" s="25">
        <f>IF(Source!I218&lt;&gt;0, ROUND(I624/Source!I218, 2), 0)</f>
        <v>27027.119999999999</v>
      </c>
      <c r="P624" s="23">
        <f>I624</f>
        <v>27027.119999999999</v>
      </c>
    </row>
    <row r="625" spans="1:22" ht="14.25" x14ac:dyDescent="0.2">
      <c r="A625" s="15" t="str">
        <f>Source!E219</f>
        <v>93</v>
      </c>
      <c r="B625" s="16" t="str">
        <f>Source!F219</f>
        <v>1.50-3203-10-4/1</v>
      </c>
      <c r="C625" s="16" t="str">
        <f>Source!G219</f>
        <v>Установка монтажных изделий массой свыше 20 кг</v>
      </c>
      <c r="D625" s="17" t="str">
        <f>Source!H219</f>
        <v>т</v>
      </c>
      <c r="E625" s="8">
        <f>Source!I219</f>
        <v>4.0930000000000001E-2</v>
      </c>
      <c r="F625" s="19"/>
      <c r="G625" s="18"/>
      <c r="H625" s="8"/>
      <c r="I625" s="8"/>
      <c r="J625" s="20"/>
      <c r="K625" s="20"/>
      <c r="Q625">
        <f>ROUND((Source!BZ219/100)*ROUND((Source!AF219*Source!AV219)*Source!I219, 2), 2)</f>
        <v>234.33</v>
      </c>
      <c r="R625">
        <f>Source!X219</f>
        <v>234.33</v>
      </c>
      <c r="S625">
        <f>ROUND((Source!CA219/100)*ROUND((Source!AF219*Source!AV219)*Source!I219, 2), 2)</f>
        <v>33.479999999999997</v>
      </c>
      <c r="T625">
        <f>Source!Y219</f>
        <v>33.479999999999997</v>
      </c>
      <c r="U625">
        <f>ROUND((175/100)*ROUND((Source!AE219*Source!AV219)*Source!I219, 2), 2)</f>
        <v>10.24</v>
      </c>
      <c r="V625">
        <f>ROUND((108/100)*ROUND(Source!CS219*Source!I219, 2), 2)</f>
        <v>6.32</v>
      </c>
    </row>
    <row r="626" spans="1:22" ht="14.25" x14ac:dyDescent="0.2">
      <c r="A626" s="15"/>
      <c r="B626" s="16"/>
      <c r="C626" s="16" t="s">
        <v>872</v>
      </c>
      <c r="D626" s="17"/>
      <c r="E626" s="8"/>
      <c r="F626" s="19">
        <f>Source!AO219</f>
        <v>8178.55</v>
      </c>
      <c r="G626" s="18" t="str">
        <f>Source!DG219</f>
        <v/>
      </c>
      <c r="H626" s="8">
        <f>Source!AV219</f>
        <v>1</v>
      </c>
      <c r="I626" s="8">
        <f>IF(Source!BA219&lt;&gt; 0, Source!BA219, 1)</f>
        <v>1</v>
      </c>
      <c r="J626" s="20">
        <f>Source!S219</f>
        <v>334.75</v>
      </c>
      <c r="K626" s="20"/>
    </row>
    <row r="627" spans="1:22" ht="14.25" x14ac:dyDescent="0.2">
      <c r="A627" s="15"/>
      <c r="B627" s="16"/>
      <c r="C627" s="16" t="s">
        <v>873</v>
      </c>
      <c r="D627" s="17"/>
      <c r="E627" s="8"/>
      <c r="F627" s="19">
        <f>Source!AM219</f>
        <v>1555.17</v>
      </c>
      <c r="G627" s="18" t="str">
        <f>Source!DE219</f>
        <v/>
      </c>
      <c r="H627" s="8">
        <f>Source!AV219</f>
        <v>1</v>
      </c>
      <c r="I627" s="8">
        <f>IF(Source!BB219&lt;&gt; 0, Source!BB219, 1)</f>
        <v>1</v>
      </c>
      <c r="J627" s="20">
        <f>Source!Q219</f>
        <v>63.65</v>
      </c>
      <c r="K627" s="20"/>
    </row>
    <row r="628" spans="1:22" ht="14.25" x14ac:dyDescent="0.2">
      <c r="A628" s="15"/>
      <c r="B628" s="16"/>
      <c r="C628" s="16" t="s">
        <v>874</v>
      </c>
      <c r="D628" s="17"/>
      <c r="E628" s="8"/>
      <c r="F628" s="19">
        <f>Source!AN219</f>
        <v>142.85</v>
      </c>
      <c r="G628" s="18" t="str">
        <f>Source!DF219</f>
        <v/>
      </c>
      <c r="H628" s="8">
        <f>Source!AV219</f>
        <v>1</v>
      </c>
      <c r="I628" s="8">
        <f>IF(Source!BS219&lt;&gt; 0, Source!BS219, 1)</f>
        <v>1</v>
      </c>
      <c r="J628" s="21">
        <f>Source!R219</f>
        <v>5.85</v>
      </c>
      <c r="K628" s="20"/>
    </row>
    <row r="629" spans="1:22" ht="14.25" x14ac:dyDescent="0.2">
      <c r="A629" s="15"/>
      <c r="B629" s="16"/>
      <c r="C629" s="16" t="s">
        <v>875</v>
      </c>
      <c r="D629" s="17"/>
      <c r="E629" s="8"/>
      <c r="F629" s="19">
        <f>Source!AL219</f>
        <v>56933.42</v>
      </c>
      <c r="G629" s="18" t="str">
        <f>Source!DD219</f>
        <v/>
      </c>
      <c r="H629" s="8">
        <f>Source!AW219</f>
        <v>1</v>
      </c>
      <c r="I629" s="8">
        <f>IF(Source!BC219&lt;&gt; 0, Source!BC219, 1)</f>
        <v>1</v>
      </c>
      <c r="J629" s="20">
        <f>Source!P219</f>
        <v>2330.2800000000002</v>
      </c>
      <c r="K629" s="20"/>
    </row>
    <row r="630" spans="1:22" ht="42.75" x14ac:dyDescent="0.2">
      <c r="A630" s="15" t="str">
        <f>Source!E220</f>
        <v>93,1</v>
      </c>
      <c r="B630" s="16" t="str">
        <f>Source!F220</f>
        <v>21.3-4-24</v>
      </c>
      <c r="C630" s="16" t="str">
        <f>Source!G220</f>
        <v>Арматурные заготовки (стержни, хомуты и т.п.), не собранные в каркасы или сетки, закладные и накладные детали, со сваркой</v>
      </c>
      <c r="D630" s="17" t="str">
        <f>Source!H220</f>
        <v>т</v>
      </c>
      <c r="E630" s="8">
        <f>Source!I220</f>
        <v>-4.0930000000000001E-2</v>
      </c>
      <c r="F630" s="19">
        <f>Source!AK220</f>
        <v>53410.15</v>
      </c>
      <c r="G630" s="22" t="s">
        <v>3</v>
      </c>
      <c r="H630" s="8">
        <f>Source!AW220</f>
        <v>1</v>
      </c>
      <c r="I630" s="8">
        <f>IF(Source!BC220&lt;&gt; 0, Source!BC220, 1)</f>
        <v>1</v>
      </c>
      <c r="J630" s="20">
        <f>Source!O220</f>
        <v>-2186.08</v>
      </c>
      <c r="K630" s="20"/>
      <c r="Q630">
        <f>ROUND((Source!BZ220/100)*ROUND((Source!AF220*Source!AV220)*Source!I220, 2), 2)</f>
        <v>0</v>
      </c>
      <c r="R630">
        <f>Source!X220</f>
        <v>0</v>
      </c>
      <c r="S630">
        <f>ROUND((Source!CA220/100)*ROUND((Source!AF220*Source!AV220)*Source!I220, 2), 2)</f>
        <v>0</v>
      </c>
      <c r="T630">
        <f>Source!Y220</f>
        <v>0</v>
      </c>
      <c r="U630">
        <f>ROUND((175/100)*ROUND((Source!AE220*Source!AV220)*Source!I220, 2), 2)</f>
        <v>0</v>
      </c>
      <c r="V630">
        <f>ROUND((108/100)*ROUND(Source!CS220*Source!I220, 2), 2)</f>
        <v>0</v>
      </c>
    </row>
    <row r="631" spans="1:22" ht="14.25" x14ac:dyDescent="0.2">
      <c r="A631" s="15"/>
      <c r="B631" s="16"/>
      <c r="C631" s="16" t="s">
        <v>876</v>
      </c>
      <c r="D631" s="17" t="s">
        <v>877</v>
      </c>
      <c r="E631" s="8">
        <f>Source!AT219</f>
        <v>70</v>
      </c>
      <c r="F631" s="19"/>
      <c r="G631" s="18"/>
      <c r="H631" s="8"/>
      <c r="I631" s="8"/>
      <c r="J631" s="20">
        <f>SUM(R625:R630)</f>
        <v>234.33</v>
      </c>
      <c r="K631" s="20"/>
    </row>
    <row r="632" spans="1:22" ht="14.25" x14ac:dyDescent="0.2">
      <c r="A632" s="15"/>
      <c r="B632" s="16"/>
      <c r="C632" s="16" t="s">
        <v>878</v>
      </c>
      <c r="D632" s="17" t="s">
        <v>877</v>
      </c>
      <c r="E632" s="8">
        <f>Source!AU219</f>
        <v>10</v>
      </c>
      <c r="F632" s="19"/>
      <c r="G632" s="18"/>
      <c r="H632" s="8"/>
      <c r="I632" s="8"/>
      <c r="J632" s="20">
        <f>SUM(T625:T631)</f>
        <v>33.479999999999997</v>
      </c>
      <c r="K632" s="20"/>
    </row>
    <row r="633" spans="1:22" ht="14.25" x14ac:dyDescent="0.2">
      <c r="A633" s="15"/>
      <c r="B633" s="16"/>
      <c r="C633" s="16" t="s">
        <v>879</v>
      </c>
      <c r="D633" s="17" t="s">
        <v>877</v>
      </c>
      <c r="E633" s="8">
        <f>108</f>
        <v>108</v>
      </c>
      <c r="F633" s="19"/>
      <c r="G633" s="18"/>
      <c r="H633" s="8"/>
      <c r="I633" s="8"/>
      <c r="J633" s="20">
        <f>SUM(V625:V632)</f>
        <v>6.32</v>
      </c>
      <c r="K633" s="20"/>
    </row>
    <row r="634" spans="1:22" ht="14.25" x14ac:dyDescent="0.2">
      <c r="A634" s="15"/>
      <c r="B634" s="16"/>
      <c r="C634" s="16" t="s">
        <v>880</v>
      </c>
      <c r="D634" s="17" t="s">
        <v>881</v>
      </c>
      <c r="E634" s="8">
        <f>Source!AQ219</f>
        <v>36.11</v>
      </c>
      <c r="F634" s="19"/>
      <c r="G634" s="18" t="str">
        <f>Source!DI219</f>
        <v/>
      </c>
      <c r="H634" s="8">
        <f>Source!AV219</f>
        <v>1</v>
      </c>
      <c r="I634" s="8"/>
      <c r="J634" s="20"/>
      <c r="K634" s="20">
        <f>Source!U219</f>
        <v>1.4779823000000001</v>
      </c>
    </row>
    <row r="635" spans="1:22" ht="15" x14ac:dyDescent="0.25">
      <c r="A635" s="24"/>
      <c r="B635" s="24"/>
      <c r="C635" s="24"/>
      <c r="D635" s="24"/>
      <c r="E635" s="24"/>
      <c r="F635" s="24"/>
      <c r="G635" s="24"/>
      <c r="H635" s="24"/>
      <c r="I635" s="59">
        <f>J626+J627+J629+J631+J632+J633+SUM(J630:J630)</f>
        <v>816.73000000000047</v>
      </c>
      <c r="J635" s="59"/>
      <c r="K635" s="25">
        <f>IF(Source!I219&lt;&gt;0, ROUND(I635/Source!I219, 2), 0)</f>
        <v>19954.310000000001</v>
      </c>
      <c r="P635" s="23">
        <f>I635</f>
        <v>816.73000000000047</v>
      </c>
    </row>
    <row r="636" spans="1:22" ht="28.5" x14ac:dyDescent="0.2">
      <c r="A636" s="15" t="str">
        <f>Source!E221</f>
        <v>94</v>
      </c>
      <c r="B636" s="16" t="str">
        <f>Source!F221</f>
        <v>1.2-3103-3-1/1</v>
      </c>
      <c r="C636" s="16" t="str">
        <f>Source!G221</f>
        <v>Устройство фундаментов общего назначения бетонных под оборудование объемом до 5 м3</v>
      </c>
      <c r="D636" s="17" t="str">
        <f>Source!H221</f>
        <v>100 м3</v>
      </c>
      <c r="E636" s="8">
        <f>Source!I221</f>
        <v>5.5799999999999999E-3</v>
      </c>
      <c r="F636" s="19"/>
      <c r="G636" s="18"/>
      <c r="H636" s="8"/>
      <c r="I636" s="8"/>
      <c r="J636" s="20"/>
      <c r="K636" s="20"/>
      <c r="Q636">
        <f>ROUND((Source!BZ221/100)*ROUND((Source!AF221*Source!AV221)*Source!I221, 2), 2)</f>
        <v>307.19</v>
      </c>
      <c r="R636">
        <f>Source!X221</f>
        <v>307.19</v>
      </c>
      <c r="S636">
        <f>ROUND((Source!CA221/100)*ROUND((Source!AF221*Source!AV221)*Source!I221, 2), 2)</f>
        <v>43.88</v>
      </c>
      <c r="T636">
        <f>Source!Y221</f>
        <v>43.88</v>
      </c>
      <c r="U636">
        <f>ROUND((175/100)*ROUND((Source!AE221*Source!AV221)*Source!I221, 2), 2)</f>
        <v>1.44</v>
      </c>
      <c r="V636">
        <f>ROUND((108/100)*ROUND(Source!CS221*Source!I221, 2), 2)</f>
        <v>0.89</v>
      </c>
    </row>
    <row r="637" spans="1:22" ht="14.25" x14ac:dyDescent="0.2">
      <c r="A637" s="15"/>
      <c r="B637" s="16"/>
      <c r="C637" s="16" t="s">
        <v>872</v>
      </c>
      <c r="D637" s="17"/>
      <c r="E637" s="8"/>
      <c r="F637" s="19">
        <f>Source!AO221</f>
        <v>78644.570000000007</v>
      </c>
      <c r="G637" s="18" t="str">
        <f>Source!DG221</f>
        <v/>
      </c>
      <c r="H637" s="8">
        <f>Source!AV221</f>
        <v>1</v>
      </c>
      <c r="I637" s="8">
        <f>IF(Source!BA221&lt;&gt; 0, Source!BA221, 1)</f>
        <v>1</v>
      </c>
      <c r="J637" s="20">
        <f>Source!S221</f>
        <v>438.84</v>
      </c>
      <c r="K637" s="20"/>
    </row>
    <row r="638" spans="1:22" ht="14.25" x14ac:dyDescent="0.2">
      <c r="A638" s="15"/>
      <c r="B638" s="16"/>
      <c r="C638" s="16" t="s">
        <v>873</v>
      </c>
      <c r="D638" s="17"/>
      <c r="E638" s="8"/>
      <c r="F638" s="19">
        <f>Source!AM221</f>
        <v>435.13</v>
      </c>
      <c r="G638" s="18" t="str">
        <f>Source!DE221</f>
        <v/>
      </c>
      <c r="H638" s="8">
        <f>Source!AV221</f>
        <v>1</v>
      </c>
      <c r="I638" s="8">
        <f>IF(Source!BB221&lt;&gt; 0, Source!BB221, 1)</f>
        <v>1</v>
      </c>
      <c r="J638" s="20">
        <f>Source!Q221</f>
        <v>2.4300000000000002</v>
      </c>
      <c r="K638" s="20"/>
    </row>
    <row r="639" spans="1:22" ht="14.25" x14ac:dyDescent="0.2">
      <c r="A639" s="15"/>
      <c r="B639" s="16"/>
      <c r="C639" s="16" t="s">
        <v>874</v>
      </c>
      <c r="D639" s="17"/>
      <c r="E639" s="8"/>
      <c r="F639" s="19">
        <f>Source!AN221</f>
        <v>147.43</v>
      </c>
      <c r="G639" s="18" t="str">
        <f>Source!DF221</f>
        <v/>
      </c>
      <c r="H639" s="8">
        <f>Source!AV221</f>
        <v>1</v>
      </c>
      <c r="I639" s="8">
        <f>IF(Source!BS221&lt;&gt; 0, Source!BS221, 1)</f>
        <v>1</v>
      </c>
      <c r="J639" s="21">
        <f>Source!R221</f>
        <v>0.82</v>
      </c>
      <c r="K639" s="20"/>
    </row>
    <row r="640" spans="1:22" ht="14.25" x14ac:dyDescent="0.2">
      <c r="A640" s="15"/>
      <c r="B640" s="16"/>
      <c r="C640" s="16" t="s">
        <v>875</v>
      </c>
      <c r="D640" s="17"/>
      <c r="E640" s="8"/>
      <c r="F640" s="19">
        <f>Source!AL221</f>
        <v>347832.49</v>
      </c>
      <c r="G640" s="18" t="str">
        <f>Source!DD221</f>
        <v/>
      </c>
      <c r="H640" s="8">
        <f>Source!AW221</f>
        <v>1</v>
      </c>
      <c r="I640" s="8">
        <f>IF(Source!BC221&lt;&gt; 0, Source!BC221, 1)</f>
        <v>1</v>
      </c>
      <c r="J640" s="20">
        <f>Source!P221</f>
        <v>1940.91</v>
      </c>
      <c r="K640" s="20"/>
    </row>
    <row r="641" spans="1:31" ht="14.25" x14ac:dyDescent="0.2">
      <c r="A641" s="15"/>
      <c r="B641" s="16"/>
      <c r="C641" s="16" t="s">
        <v>876</v>
      </c>
      <c r="D641" s="17" t="s">
        <v>877</v>
      </c>
      <c r="E641" s="8">
        <f>Source!AT221</f>
        <v>70</v>
      </c>
      <c r="F641" s="19"/>
      <c r="G641" s="18"/>
      <c r="H641" s="8"/>
      <c r="I641" s="8"/>
      <c r="J641" s="20">
        <f>SUM(R636:R640)</f>
        <v>307.19</v>
      </c>
      <c r="K641" s="20"/>
    </row>
    <row r="642" spans="1:31" ht="14.25" x14ac:dyDescent="0.2">
      <c r="A642" s="15"/>
      <c r="B642" s="16"/>
      <c r="C642" s="16" t="s">
        <v>878</v>
      </c>
      <c r="D642" s="17" t="s">
        <v>877</v>
      </c>
      <c r="E642" s="8">
        <f>Source!AU221</f>
        <v>10</v>
      </c>
      <c r="F642" s="19"/>
      <c r="G642" s="18"/>
      <c r="H642" s="8"/>
      <c r="I642" s="8"/>
      <c r="J642" s="20">
        <f>SUM(T636:T641)</f>
        <v>43.88</v>
      </c>
      <c r="K642" s="20"/>
    </row>
    <row r="643" spans="1:31" ht="14.25" x14ac:dyDescent="0.2">
      <c r="A643" s="15"/>
      <c r="B643" s="16"/>
      <c r="C643" s="16" t="s">
        <v>879</v>
      </c>
      <c r="D643" s="17" t="s">
        <v>877</v>
      </c>
      <c r="E643" s="8">
        <f>108</f>
        <v>108</v>
      </c>
      <c r="F643" s="19"/>
      <c r="G643" s="18"/>
      <c r="H643" s="8"/>
      <c r="I643" s="8"/>
      <c r="J643" s="20">
        <f>SUM(V636:V642)</f>
        <v>0.89</v>
      </c>
      <c r="K643" s="20"/>
    </row>
    <row r="644" spans="1:31" ht="14.25" x14ac:dyDescent="0.2">
      <c r="A644" s="15"/>
      <c r="B644" s="16"/>
      <c r="C644" s="16" t="s">
        <v>880</v>
      </c>
      <c r="D644" s="17" t="s">
        <v>881</v>
      </c>
      <c r="E644" s="8">
        <f>Source!AQ221</f>
        <v>453.1</v>
      </c>
      <c r="F644" s="19"/>
      <c r="G644" s="18" t="str">
        <f>Source!DI221</f>
        <v/>
      </c>
      <c r="H644" s="8">
        <f>Source!AV221</f>
        <v>1</v>
      </c>
      <c r="I644" s="8"/>
      <c r="J644" s="20"/>
      <c r="K644" s="20">
        <f>Source!U221</f>
        <v>2.5282979999999999</v>
      </c>
    </row>
    <row r="645" spans="1:31" ht="15" x14ac:dyDescent="0.25">
      <c r="A645" s="24"/>
      <c r="B645" s="24"/>
      <c r="C645" s="24"/>
      <c r="D645" s="24"/>
      <c r="E645" s="24"/>
      <c r="F645" s="24"/>
      <c r="G645" s="24"/>
      <c r="H645" s="24"/>
      <c r="I645" s="59">
        <f>J637+J638+J640+J641+J642+J643</f>
        <v>2734.1400000000003</v>
      </c>
      <c r="J645" s="59"/>
      <c r="K645" s="25">
        <f>IF(Source!I221&lt;&gt;0, ROUND(I645/Source!I221, 2), 0)</f>
        <v>489989.25</v>
      </c>
      <c r="P645" s="23">
        <f>I645</f>
        <v>2734.1400000000003</v>
      </c>
    </row>
    <row r="646" spans="1:31" ht="42.75" x14ac:dyDescent="0.2">
      <c r="A646" s="15" t="str">
        <f>Source!E222</f>
        <v>95</v>
      </c>
      <c r="B646" s="16" t="str">
        <f>Source!F222</f>
        <v>21.3-4-24</v>
      </c>
      <c r="C646" s="16" t="str">
        <f>Source!G222</f>
        <v>Арматурные заготовки (стержни, хомуты и т.п.), не собранные в каркасы или сетки, закладные и накладные детали, со сваркой</v>
      </c>
      <c r="D646" s="17" t="str">
        <f>Source!H222</f>
        <v>т</v>
      </c>
      <c r="E646" s="8">
        <f>Source!I222</f>
        <v>1.22296579E-2</v>
      </c>
      <c r="F646" s="19">
        <f>Source!AL222</f>
        <v>53410.15</v>
      </c>
      <c r="G646" s="18" t="str">
        <f>Source!DD222</f>
        <v/>
      </c>
      <c r="H646" s="8">
        <f>Source!AW222</f>
        <v>1</v>
      </c>
      <c r="I646" s="8">
        <f>IF(Source!BC222&lt;&gt; 0, Source!BC222, 1)</f>
        <v>1</v>
      </c>
      <c r="J646" s="20">
        <f>Source!P222</f>
        <v>653.19000000000005</v>
      </c>
      <c r="K646" s="20"/>
      <c r="Q646">
        <f>ROUND((Source!BZ222/100)*ROUND((Source!AF222*Source!AV222)*Source!I222, 2), 2)</f>
        <v>0</v>
      </c>
      <c r="R646">
        <f>Source!X222</f>
        <v>0</v>
      </c>
      <c r="S646">
        <f>ROUND((Source!CA222/100)*ROUND((Source!AF222*Source!AV222)*Source!I222, 2), 2)</f>
        <v>0</v>
      </c>
      <c r="T646">
        <f>Source!Y222</f>
        <v>0</v>
      </c>
      <c r="U646">
        <f>ROUND((175/100)*ROUND((Source!AE222*Source!AV222)*Source!I222, 2), 2)</f>
        <v>0</v>
      </c>
      <c r="V646">
        <f>ROUND((108/100)*ROUND(Source!CS222*Source!I222, 2), 2)</f>
        <v>0</v>
      </c>
    </row>
    <row r="647" spans="1:31" ht="15" x14ac:dyDescent="0.25">
      <c r="A647" s="24"/>
      <c r="B647" s="24"/>
      <c r="C647" s="24"/>
      <c r="D647" s="24"/>
      <c r="E647" s="24"/>
      <c r="F647" s="24"/>
      <c r="G647" s="24"/>
      <c r="H647" s="24"/>
      <c r="I647" s="59">
        <f>J646</f>
        <v>653.19000000000005</v>
      </c>
      <c r="J647" s="59"/>
      <c r="K647" s="25">
        <f>IF(Source!I222&lt;&gt;0, ROUND(I647/Source!I222, 2), 0)</f>
        <v>53410.32</v>
      </c>
      <c r="P647" s="23">
        <f>I647</f>
        <v>653.19000000000005</v>
      </c>
    </row>
    <row r="648" spans="1:31" ht="28.5" x14ac:dyDescent="0.2">
      <c r="A648" s="15" t="str">
        <f>Source!E223</f>
        <v>96</v>
      </c>
      <c r="B648" s="16" t="str">
        <f>Source!F223</f>
        <v>Цена поставщика</v>
      </c>
      <c r="C648" s="16" t="str">
        <f>Source!G223</f>
        <v>Урна  ЛГУ-14                                                                      Базисная стоимость: 24804/1,18=21020,34</v>
      </c>
      <c r="D648" s="17" t="str">
        <f>Source!H223</f>
        <v>шт.</v>
      </c>
      <c r="E648" s="8">
        <f>Source!I223</f>
        <v>4</v>
      </c>
      <c r="F648" s="19">
        <f>Source!AL223</f>
        <v>21020.34</v>
      </c>
      <c r="G648" s="18" t="str">
        <f>Source!DD223</f>
        <v/>
      </c>
      <c r="H648" s="8">
        <f>Source!AW223</f>
        <v>1</v>
      </c>
      <c r="I648" s="8">
        <f>IF(Source!BC223&lt;&gt; 0, Source!BC223, 1)</f>
        <v>1</v>
      </c>
      <c r="J648" s="20">
        <f>Source!P223</f>
        <v>84081.36</v>
      </c>
      <c r="K648" s="20"/>
      <c r="Q648">
        <f>ROUND((Source!BZ223/100)*ROUND((Source!AF223*Source!AV223)*Source!I223, 2), 2)</f>
        <v>0</v>
      </c>
      <c r="R648">
        <f>Source!X223</f>
        <v>0</v>
      </c>
      <c r="S648">
        <f>ROUND((Source!CA223/100)*ROUND((Source!AF223*Source!AV223)*Source!I223, 2), 2)</f>
        <v>0</v>
      </c>
      <c r="T648">
        <f>Source!Y223</f>
        <v>0</v>
      </c>
      <c r="U648">
        <f>ROUND((175/100)*ROUND((Source!AE223*Source!AV223)*Source!I223, 2), 2)</f>
        <v>0</v>
      </c>
      <c r="V648">
        <f>ROUND((108/100)*ROUND(Source!CS223*Source!I223, 2), 2)</f>
        <v>0</v>
      </c>
    </row>
    <row r="649" spans="1:31" ht="15" x14ac:dyDescent="0.25">
      <c r="A649" s="24"/>
      <c r="B649" s="24"/>
      <c r="C649" s="24"/>
      <c r="D649" s="24"/>
      <c r="E649" s="24"/>
      <c r="F649" s="24"/>
      <c r="G649" s="24"/>
      <c r="H649" s="24"/>
      <c r="I649" s="59">
        <f>J648</f>
        <v>84081.36</v>
      </c>
      <c r="J649" s="59"/>
      <c r="K649" s="25">
        <f>IF(Source!I223&lt;&gt;0, ROUND(I649/Source!I223, 2), 0)</f>
        <v>21020.34</v>
      </c>
      <c r="P649" s="23">
        <f>I649</f>
        <v>84081.36</v>
      </c>
    </row>
    <row r="651" spans="1:31" ht="15" x14ac:dyDescent="0.25">
      <c r="A651" s="56" t="str">
        <f>CONCATENATE("Итого по разделу: ",IF(Source!G225&lt;&gt;"Новый раздел", Source!G225, ""))</f>
        <v>Итого по разделу: Гиляровского ул., д. 36, стр. 1,1а</v>
      </c>
      <c r="B651" s="56"/>
      <c r="C651" s="56"/>
      <c r="D651" s="56"/>
      <c r="E651" s="56"/>
      <c r="F651" s="56"/>
      <c r="G651" s="56"/>
      <c r="H651" s="56"/>
      <c r="I651" s="54">
        <f>SUM(P372:P650)</f>
        <v>1352284.84</v>
      </c>
      <c r="J651" s="55"/>
      <c r="K651" s="14"/>
    </row>
    <row r="653" spans="1:31" ht="14.25" x14ac:dyDescent="0.2">
      <c r="C653" s="50" t="str">
        <f>Source!H253</f>
        <v>НДС</v>
      </c>
      <c r="D653" s="50"/>
      <c r="E653" s="50"/>
      <c r="F653" s="50"/>
      <c r="G653" s="50"/>
      <c r="H653" s="50"/>
      <c r="I653" s="57">
        <f>IF(Source!F253=0, "", Source!F253)</f>
        <v>243411.27</v>
      </c>
      <c r="J653" s="57"/>
    </row>
    <row r="654" spans="1:31" ht="14.25" x14ac:dyDescent="0.2">
      <c r="C654" s="50" t="str">
        <f>Source!H254</f>
        <v>Итого с НДС</v>
      </c>
      <c r="D654" s="50"/>
      <c r="E654" s="50"/>
      <c r="F654" s="50"/>
      <c r="G654" s="50"/>
      <c r="H654" s="50"/>
      <c r="I654" s="57">
        <f>IF(Source!F254=0, "", Source!F254)</f>
        <v>1595696.11</v>
      </c>
      <c r="J654" s="57"/>
    </row>
    <row r="656" spans="1:31" ht="16.5" x14ac:dyDescent="0.25">
      <c r="A656" s="60" t="str">
        <f>CONCATENATE("Раздел: ",IF(Source!G256&lt;&gt;"Новый раздел", Source!G256, ""))</f>
        <v>Раздел: Гиляровского ул., д. 44;  Капельский пер., д. 13; Гиляровского ул., д. 48;  Мира пр-кт д. 55, стр. 1 и д. 57, стр. 1.</v>
      </c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AE656" s="26" t="str">
        <f>CONCATENATE("Раздел: ",IF(Source!G256&lt;&gt;"Новый раздел", Source!G256, ""))</f>
        <v>Раздел: Гиляровского ул., д. 44;  Капельский пер., д. 13; Гиляровского ул., д. 48;  Мира пр-кт д. 55, стр. 1 и д. 57, стр. 1.</v>
      </c>
    </row>
    <row r="657" spans="1:29" s="30" customFormat="1" x14ac:dyDescent="0.2"/>
    <row r="658" spans="1:29" ht="30" x14ac:dyDescent="0.25">
      <c r="B658" s="62" t="s">
        <v>888</v>
      </c>
      <c r="C658" s="62"/>
      <c r="D658" s="62"/>
      <c r="E658" s="62"/>
      <c r="F658" s="62"/>
      <c r="G658" s="62"/>
      <c r="H658" s="62"/>
      <c r="I658" s="62"/>
      <c r="J658" s="62"/>
      <c r="AC658" s="27" t="str">
        <f>Source!G260</f>
        <v>Гиляровского ул., д. 44;                                     Капельский пер., д. 13;                                     Гиляровского ул., д. 48;                                                       Мира пр-кт д. 55, стр. 1 и д. 57, стр. 1.</v>
      </c>
    </row>
    <row r="659" spans="1:29" ht="14.25" x14ac:dyDescent="0.2">
      <c r="A659" s="15" t="str">
        <f>Source!E261</f>
        <v>97</v>
      </c>
      <c r="B659" s="16" t="str">
        <f>Source!F261</f>
        <v>1.50-3203-10-4/1</v>
      </c>
      <c r="C659" s="16" t="str">
        <f>Source!G261</f>
        <v>Установка монтажных изделий массой свыше 20 кг</v>
      </c>
      <c r="D659" s="17" t="str">
        <f>Source!H261</f>
        <v>т</v>
      </c>
      <c r="E659" s="8">
        <f>Source!I261</f>
        <v>6.9800000000000001E-2</v>
      </c>
      <c r="F659" s="19"/>
      <c r="G659" s="18"/>
      <c r="H659" s="8"/>
      <c r="I659" s="8"/>
      <c r="J659" s="20"/>
      <c r="K659" s="20"/>
      <c r="Q659">
        <f>ROUND((Source!BZ261/100)*ROUND((Source!AF261*Source!AV261)*Source!I261, 2), 2)</f>
        <v>399.6</v>
      </c>
      <c r="R659">
        <f>Source!X261</f>
        <v>399.6</v>
      </c>
      <c r="S659">
        <f>ROUND((Source!CA261/100)*ROUND((Source!AF261*Source!AV261)*Source!I261, 2), 2)</f>
        <v>57.09</v>
      </c>
      <c r="T659">
        <f>Source!Y261</f>
        <v>57.09</v>
      </c>
      <c r="U659">
        <f>ROUND((175/100)*ROUND((Source!AE261*Source!AV261)*Source!I261, 2), 2)</f>
        <v>17.45</v>
      </c>
      <c r="V659">
        <f>ROUND((108/100)*ROUND(Source!CS261*Source!I261, 2), 2)</f>
        <v>10.77</v>
      </c>
    </row>
    <row r="660" spans="1:29" ht="14.25" x14ac:dyDescent="0.2">
      <c r="A660" s="15"/>
      <c r="B660" s="16"/>
      <c r="C660" s="16" t="s">
        <v>872</v>
      </c>
      <c r="D660" s="17"/>
      <c r="E660" s="8"/>
      <c r="F660" s="19">
        <f>Source!AO261</f>
        <v>8178.55</v>
      </c>
      <c r="G660" s="18" t="str">
        <f>Source!DG261</f>
        <v/>
      </c>
      <c r="H660" s="8">
        <f>Source!AV261</f>
        <v>1</v>
      </c>
      <c r="I660" s="8">
        <f>IF(Source!BA261&lt;&gt; 0, Source!BA261, 1)</f>
        <v>1</v>
      </c>
      <c r="J660" s="20">
        <f>Source!S261</f>
        <v>570.86</v>
      </c>
      <c r="K660" s="20"/>
    </row>
    <row r="661" spans="1:29" ht="14.25" x14ac:dyDescent="0.2">
      <c r="A661" s="15"/>
      <c r="B661" s="16"/>
      <c r="C661" s="16" t="s">
        <v>873</v>
      </c>
      <c r="D661" s="17"/>
      <c r="E661" s="8"/>
      <c r="F661" s="19">
        <f>Source!AM261</f>
        <v>1555.17</v>
      </c>
      <c r="G661" s="18" t="str">
        <f>Source!DE261</f>
        <v/>
      </c>
      <c r="H661" s="8">
        <f>Source!AV261</f>
        <v>1</v>
      </c>
      <c r="I661" s="8">
        <f>IF(Source!BB261&lt;&gt; 0, Source!BB261, 1)</f>
        <v>1</v>
      </c>
      <c r="J661" s="20">
        <f>Source!Q261</f>
        <v>108.55</v>
      </c>
      <c r="K661" s="20"/>
    </row>
    <row r="662" spans="1:29" ht="14.25" x14ac:dyDescent="0.2">
      <c r="A662" s="15"/>
      <c r="B662" s="16"/>
      <c r="C662" s="16" t="s">
        <v>874</v>
      </c>
      <c r="D662" s="17"/>
      <c r="E662" s="8"/>
      <c r="F662" s="19">
        <f>Source!AN261</f>
        <v>142.85</v>
      </c>
      <c r="G662" s="18" t="str">
        <f>Source!DF261</f>
        <v/>
      </c>
      <c r="H662" s="8">
        <f>Source!AV261</f>
        <v>1</v>
      </c>
      <c r="I662" s="8">
        <f>IF(Source!BS261&lt;&gt; 0, Source!BS261, 1)</f>
        <v>1</v>
      </c>
      <c r="J662" s="21">
        <f>Source!R261</f>
        <v>9.9700000000000006</v>
      </c>
      <c r="K662" s="20"/>
    </row>
    <row r="663" spans="1:29" ht="14.25" x14ac:dyDescent="0.2">
      <c r="A663" s="15"/>
      <c r="B663" s="16"/>
      <c r="C663" s="16" t="s">
        <v>875</v>
      </c>
      <c r="D663" s="17"/>
      <c r="E663" s="8"/>
      <c r="F663" s="19">
        <f>Source!AL261</f>
        <v>56933.42</v>
      </c>
      <c r="G663" s="18" t="str">
        <f>Source!DD261</f>
        <v/>
      </c>
      <c r="H663" s="8">
        <f>Source!AW261</f>
        <v>1</v>
      </c>
      <c r="I663" s="8">
        <f>IF(Source!BC261&lt;&gt; 0, Source!BC261, 1)</f>
        <v>1</v>
      </c>
      <c r="J663" s="20">
        <f>Source!P261</f>
        <v>3973.95</v>
      </c>
      <c r="K663" s="20"/>
    </row>
    <row r="664" spans="1:29" ht="42.75" x14ac:dyDescent="0.2">
      <c r="A664" s="15" t="str">
        <f>Source!E262</f>
        <v>97,1</v>
      </c>
      <c r="B664" s="16" t="str">
        <f>Source!F262</f>
        <v>21.3-4-24</v>
      </c>
      <c r="C664" s="16" t="str">
        <f>Source!G262</f>
        <v>Арматурные заготовки (стержни, хомуты и т.п.), не собранные в каркасы или сетки, закладные и накладные детали, со сваркой</v>
      </c>
      <c r="D664" s="17" t="str">
        <f>Source!H262</f>
        <v>т</v>
      </c>
      <c r="E664" s="8">
        <f>Source!I262</f>
        <v>-6.9800000000000001E-2</v>
      </c>
      <c r="F664" s="19">
        <f>Source!AK262</f>
        <v>53410.15</v>
      </c>
      <c r="G664" s="22" t="s">
        <v>3</v>
      </c>
      <c r="H664" s="8">
        <f>Source!AW262</f>
        <v>1</v>
      </c>
      <c r="I664" s="8">
        <f>IF(Source!BC262&lt;&gt; 0, Source!BC262, 1)</f>
        <v>1</v>
      </c>
      <c r="J664" s="20">
        <f>Source!O262</f>
        <v>-3728.03</v>
      </c>
      <c r="K664" s="20"/>
      <c r="Q664">
        <f>ROUND((Source!BZ262/100)*ROUND((Source!AF262*Source!AV262)*Source!I262, 2), 2)</f>
        <v>0</v>
      </c>
      <c r="R664">
        <f>Source!X262</f>
        <v>0</v>
      </c>
      <c r="S664">
        <f>ROUND((Source!CA262/100)*ROUND((Source!AF262*Source!AV262)*Source!I262, 2), 2)</f>
        <v>0</v>
      </c>
      <c r="T664">
        <f>Source!Y262</f>
        <v>0</v>
      </c>
      <c r="U664">
        <f>ROUND((175/100)*ROUND((Source!AE262*Source!AV262)*Source!I262, 2), 2)</f>
        <v>0</v>
      </c>
      <c r="V664">
        <f>ROUND((108/100)*ROUND(Source!CS262*Source!I262, 2), 2)</f>
        <v>0</v>
      </c>
    </row>
    <row r="665" spans="1:29" ht="14.25" x14ac:dyDescent="0.2">
      <c r="A665" s="15"/>
      <c r="B665" s="16"/>
      <c r="C665" s="16" t="s">
        <v>876</v>
      </c>
      <c r="D665" s="17" t="s">
        <v>877</v>
      </c>
      <c r="E665" s="8">
        <f>Source!AT261</f>
        <v>70</v>
      </c>
      <c r="F665" s="19"/>
      <c r="G665" s="18"/>
      <c r="H665" s="8"/>
      <c r="I665" s="8"/>
      <c r="J665" s="20">
        <f>SUM(R659:R664)</f>
        <v>399.6</v>
      </c>
      <c r="K665" s="20"/>
    </row>
    <row r="666" spans="1:29" ht="14.25" x14ac:dyDescent="0.2">
      <c r="A666" s="15"/>
      <c r="B666" s="16"/>
      <c r="C666" s="16" t="s">
        <v>878</v>
      </c>
      <c r="D666" s="17" t="s">
        <v>877</v>
      </c>
      <c r="E666" s="8">
        <f>Source!AU261</f>
        <v>10</v>
      </c>
      <c r="F666" s="19"/>
      <c r="G666" s="18"/>
      <c r="H666" s="8"/>
      <c r="I666" s="8"/>
      <c r="J666" s="20">
        <f>SUM(T659:T665)</f>
        <v>57.09</v>
      </c>
      <c r="K666" s="20"/>
    </row>
    <row r="667" spans="1:29" ht="14.25" x14ac:dyDescent="0.2">
      <c r="A667" s="15"/>
      <c r="B667" s="16"/>
      <c r="C667" s="16" t="s">
        <v>879</v>
      </c>
      <c r="D667" s="17" t="s">
        <v>877</v>
      </c>
      <c r="E667" s="8">
        <f>108</f>
        <v>108</v>
      </c>
      <c r="F667" s="19"/>
      <c r="G667" s="18"/>
      <c r="H667" s="8"/>
      <c r="I667" s="8"/>
      <c r="J667" s="20">
        <f>SUM(V659:V666)</f>
        <v>10.77</v>
      </c>
      <c r="K667" s="20"/>
    </row>
    <row r="668" spans="1:29" ht="14.25" x14ac:dyDescent="0.2">
      <c r="A668" s="15"/>
      <c r="B668" s="16"/>
      <c r="C668" s="16" t="s">
        <v>880</v>
      </c>
      <c r="D668" s="17" t="s">
        <v>881</v>
      </c>
      <c r="E668" s="8">
        <f>Source!AQ261</f>
        <v>36.11</v>
      </c>
      <c r="F668" s="19"/>
      <c r="G668" s="18" t="str">
        <f>Source!DI261</f>
        <v/>
      </c>
      <c r="H668" s="8">
        <f>Source!AV261</f>
        <v>1</v>
      </c>
      <c r="I668" s="8"/>
      <c r="J668" s="20"/>
      <c r="K668" s="20">
        <f>Source!U261</f>
        <v>2.5204779999999998</v>
      </c>
    </row>
    <row r="669" spans="1:29" ht="15" x14ac:dyDescent="0.25">
      <c r="A669" s="24"/>
      <c r="B669" s="24"/>
      <c r="C669" s="24"/>
      <c r="D669" s="24"/>
      <c r="E669" s="24"/>
      <c r="F669" s="24"/>
      <c r="G669" s="24"/>
      <c r="H669" s="24"/>
      <c r="I669" s="59">
        <f>J660+J661+J663+J665+J666+J667+SUM(J664:J664)</f>
        <v>1392.7900000000004</v>
      </c>
      <c r="J669" s="59"/>
      <c r="K669" s="25">
        <f>IF(Source!I261&lt;&gt;0, ROUND(I669/Source!I261, 2), 0)</f>
        <v>19954.009999999998</v>
      </c>
      <c r="P669" s="23">
        <f>I669</f>
        <v>1392.7900000000004</v>
      </c>
    </row>
    <row r="670" spans="1:29" ht="28.5" x14ac:dyDescent="0.2">
      <c r="A670" s="15" t="str">
        <f>Source!E263</f>
        <v>98</v>
      </c>
      <c r="B670" s="16" t="str">
        <f>Source!F263</f>
        <v>1.2-3103-3-1/1</v>
      </c>
      <c r="C670" s="16" t="str">
        <f>Source!G263</f>
        <v>Устройство фундаментов общего назначения бетонных под оборудование объемом до 5 м3</v>
      </c>
      <c r="D670" s="17" t="str">
        <f>Source!H263</f>
        <v>100 м3</v>
      </c>
      <c r="E670" s="8">
        <f>Source!I263</f>
        <v>9.4970000000000002E-3</v>
      </c>
      <c r="F670" s="19"/>
      <c r="G670" s="18"/>
      <c r="H670" s="8"/>
      <c r="I670" s="8"/>
      <c r="J670" s="20"/>
      <c r="K670" s="20"/>
      <c r="Q670">
        <f>ROUND((Source!BZ263/100)*ROUND((Source!AF263*Source!AV263)*Source!I263, 2), 2)</f>
        <v>522.82000000000005</v>
      </c>
      <c r="R670">
        <f>Source!X263</f>
        <v>522.82000000000005</v>
      </c>
      <c r="S670">
        <f>ROUND((Source!CA263/100)*ROUND((Source!AF263*Source!AV263)*Source!I263, 2), 2)</f>
        <v>74.69</v>
      </c>
      <c r="T670">
        <f>Source!Y263</f>
        <v>74.69</v>
      </c>
      <c r="U670">
        <f>ROUND((175/100)*ROUND((Source!AE263*Source!AV263)*Source!I263, 2), 2)</f>
        <v>2.4500000000000002</v>
      </c>
      <c r="V670">
        <f>ROUND((108/100)*ROUND(Source!CS263*Source!I263, 2), 2)</f>
        <v>1.51</v>
      </c>
    </row>
    <row r="671" spans="1:29" ht="14.25" x14ac:dyDescent="0.2">
      <c r="A671" s="15"/>
      <c r="B671" s="16"/>
      <c r="C671" s="16" t="s">
        <v>872</v>
      </c>
      <c r="D671" s="17"/>
      <c r="E671" s="8"/>
      <c r="F671" s="19">
        <f>Source!AO263</f>
        <v>78644.570000000007</v>
      </c>
      <c r="G671" s="18" t="str">
        <f>Source!DG263</f>
        <v/>
      </c>
      <c r="H671" s="8">
        <f>Source!AV263</f>
        <v>1</v>
      </c>
      <c r="I671" s="8">
        <f>IF(Source!BA263&lt;&gt; 0, Source!BA263, 1)</f>
        <v>1</v>
      </c>
      <c r="J671" s="20">
        <f>Source!S263</f>
        <v>746.89</v>
      </c>
      <c r="K671" s="20"/>
    </row>
    <row r="672" spans="1:29" ht="14.25" x14ac:dyDescent="0.2">
      <c r="A672" s="15"/>
      <c r="B672" s="16"/>
      <c r="C672" s="16" t="s">
        <v>873</v>
      </c>
      <c r="D672" s="17"/>
      <c r="E672" s="8"/>
      <c r="F672" s="19">
        <f>Source!AM263</f>
        <v>435.13</v>
      </c>
      <c r="G672" s="18" t="str">
        <f>Source!DE263</f>
        <v/>
      </c>
      <c r="H672" s="8">
        <f>Source!AV263</f>
        <v>1</v>
      </c>
      <c r="I672" s="8">
        <f>IF(Source!BB263&lt;&gt; 0, Source!BB263, 1)</f>
        <v>1</v>
      </c>
      <c r="J672" s="20">
        <f>Source!Q263</f>
        <v>4.13</v>
      </c>
      <c r="K672" s="20"/>
    </row>
    <row r="673" spans="1:22" ht="14.25" x14ac:dyDescent="0.2">
      <c r="A673" s="15"/>
      <c r="B673" s="16"/>
      <c r="C673" s="16" t="s">
        <v>874</v>
      </c>
      <c r="D673" s="17"/>
      <c r="E673" s="8"/>
      <c r="F673" s="19">
        <f>Source!AN263</f>
        <v>147.43</v>
      </c>
      <c r="G673" s="18" t="str">
        <f>Source!DF263</f>
        <v/>
      </c>
      <c r="H673" s="8">
        <f>Source!AV263</f>
        <v>1</v>
      </c>
      <c r="I673" s="8">
        <f>IF(Source!BS263&lt;&gt; 0, Source!BS263, 1)</f>
        <v>1</v>
      </c>
      <c r="J673" s="21">
        <f>Source!R263</f>
        <v>1.4</v>
      </c>
      <c r="K673" s="20"/>
    </row>
    <row r="674" spans="1:22" ht="14.25" x14ac:dyDescent="0.2">
      <c r="A674" s="15"/>
      <c r="B674" s="16"/>
      <c r="C674" s="16" t="s">
        <v>875</v>
      </c>
      <c r="D674" s="17"/>
      <c r="E674" s="8"/>
      <c r="F674" s="19">
        <f>Source!AL263</f>
        <v>347832.49</v>
      </c>
      <c r="G674" s="18" t="str">
        <f>Source!DD263</f>
        <v/>
      </c>
      <c r="H674" s="8">
        <f>Source!AW263</f>
        <v>1</v>
      </c>
      <c r="I674" s="8">
        <f>IF(Source!BC263&lt;&gt; 0, Source!BC263, 1)</f>
        <v>1</v>
      </c>
      <c r="J674" s="20">
        <f>Source!P263</f>
        <v>3303.37</v>
      </c>
      <c r="K674" s="20"/>
    </row>
    <row r="675" spans="1:22" ht="14.25" x14ac:dyDescent="0.2">
      <c r="A675" s="15"/>
      <c r="B675" s="16"/>
      <c r="C675" s="16" t="s">
        <v>876</v>
      </c>
      <c r="D675" s="17" t="s">
        <v>877</v>
      </c>
      <c r="E675" s="8">
        <f>Source!AT263</f>
        <v>70</v>
      </c>
      <c r="F675" s="19"/>
      <c r="G675" s="18"/>
      <c r="H675" s="8"/>
      <c r="I675" s="8"/>
      <c r="J675" s="20">
        <f>SUM(R670:R674)</f>
        <v>522.82000000000005</v>
      </c>
      <c r="K675" s="20"/>
    </row>
    <row r="676" spans="1:22" ht="14.25" x14ac:dyDescent="0.2">
      <c r="A676" s="15"/>
      <c r="B676" s="16"/>
      <c r="C676" s="16" t="s">
        <v>878</v>
      </c>
      <c r="D676" s="17" t="s">
        <v>877</v>
      </c>
      <c r="E676" s="8">
        <f>Source!AU263</f>
        <v>10</v>
      </c>
      <c r="F676" s="19"/>
      <c r="G676" s="18"/>
      <c r="H676" s="8"/>
      <c r="I676" s="8"/>
      <c r="J676" s="20">
        <f>SUM(T670:T675)</f>
        <v>74.69</v>
      </c>
      <c r="K676" s="20"/>
    </row>
    <row r="677" spans="1:22" ht="14.25" x14ac:dyDescent="0.2">
      <c r="A677" s="15"/>
      <c r="B677" s="16"/>
      <c r="C677" s="16" t="s">
        <v>879</v>
      </c>
      <c r="D677" s="17" t="s">
        <v>877</v>
      </c>
      <c r="E677" s="8">
        <f>108</f>
        <v>108</v>
      </c>
      <c r="F677" s="19"/>
      <c r="G677" s="18"/>
      <c r="H677" s="8"/>
      <c r="I677" s="8"/>
      <c r="J677" s="20">
        <f>SUM(V670:V676)</f>
        <v>1.51</v>
      </c>
      <c r="K677" s="20"/>
    </row>
    <row r="678" spans="1:22" ht="14.25" x14ac:dyDescent="0.2">
      <c r="A678" s="15"/>
      <c r="B678" s="16"/>
      <c r="C678" s="16" t="s">
        <v>880</v>
      </c>
      <c r="D678" s="17" t="s">
        <v>881</v>
      </c>
      <c r="E678" s="8">
        <f>Source!AQ263</f>
        <v>453.1</v>
      </c>
      <c r="F678" s="19"/>
      <c r="G678" s="18" t="str">
        <f>Source!DI263</f>
        <v/>
      </c>
      <c r="H678" s="8">
        <f>Source!AV263</f>
        <v>1</v>
      </c>
      <c r="I678" s="8"/>
      <c r="J678" s="20"/>
      <c r="K678" s="20">
        <f>Source!U263</f>
        <v>4.3030907000000003</v>
      </c>
    </row>
    <row r="679" spans="1:22" ht="15" x14ac:dyDescent="0.25">
      <c r="A679" s="24"/>
      <c r="B679" s="24"/>
      <c r="C679" s="24"/>
      <c r="D679" s="24"/>
      <c r="E679" s="24"/>
      <c r="F679" s="24"/>
      <c r="G679" s="24"/>
      <c r="H679" s="24"/>
      <c r="I679" s="59">
        <f>J671+J672+J674+J675+J676+J677</f>
        <v>4653.41</v>
      </c>
      <c r="J679" s="59"/>
      <c r="K679" s="25">
        <f>IF(Source!I263&lt;&gt;0, ROUND(I679/Source!I263, 2), 0)</f>
        <v>489987.36</v>
      </c>
      <c r="P679" s="23">
        <f>I679</f>
        <v>4653.41</v>
      </c>
    </row>
    <row r="680" spans="1:22" ht="42.75" x14ac:dyDescent="0.2">
      <c r="A680" s="15" t="str">
        <f>Source!E264</f>
        <v>99</v>
      </c>
      <c r="B680" s="16" t="str">
        <f>Source!F264</f>
        <v>21.3-4-24</v>
      </c>
      <c r="C680" s="16" t="str">
        <f>Source!G264</f>
        <v>Арматурные заготовки (стержни, хомуты и т.п.), не собранные в каркасы или сетки, закладные и накладные детали, со сваркой</v>
      </c>
      <c r="D680" s="17" t="str">
        <f>Source!H264</f>
        <v>т</v>
      </c>
      <c r="E680" s="8">
        <f>Source!I264</f>
        <v>2.1615385290000001E-2</v>
      </c>
      <c r="F680" s="19">
        <f>Source!AL264</f>
        <v>53410.15</v>
      </c>
      <c r="G680" s="18" t="str">
        <f>Source!DD264</f>
        <v/>
      </c>
      <c r="H680" s="8">
        <f>Source!AW264</f>
        <v>1</v>
      </c>
      <c r="I680" s="8">
        <f>IF(Source!BC264&lt;&gt; 0, Source!BC264, 1)</f>
        <v>1</v>
      </c>
      <c r="J680" s="20">
        <f>Source!P264</f>
        <v>1154.48</v>
      </c>
      <c r="K680" s="20"/>
      <c r="Q680">
        <f>ROUND((Source!BZ264/100)*ROUND((Source!AF264*Source!AV264)*Source!I264, 2), 2)</f>
        <v>0</v>
      </c>
      <c r="R680">
        <f>Source!X264</f>
        <v>0</v>
      </c>
      <c r="S680">
        <f>ROUND((Source!CA264/100)*ROUND((Source!AF264*Source!AV264)*Source!I264, 2), 2)</f>
        <v>0</v>
      </c>
      <c r="T680">
        <f>Source!Y264</f>
        <v>0</v>
      </c>
      <c r="U680">
        <f>ROUND((175/100)*ROUND((Source!AE264*Source!AV264)*Source!I264, 2), 2)</f>
        <v>0</v>
      </c>
      <c r="V680">
        <f>ROUND((108/100)*ROUND(Source!CS264*Source!I264, 2), 2)</f>
        <v>0</v>
      </c>
    </row>
    <row r="681" spans="1:22" ht="15" x14ac:dyDescent="0.25">
      <c r="A681" s="24"/>
      <c r="B681" s="24"/>
      <c r="C681" s="24"/>
      <c r="D681" s="24"/>
      <c r="E681" s="24"/>
      <c r="F681" s="24"/>
      <c r="G681" s="24"/>
      <c r="H681" s="24"/>
      <c r="I681" s="59">
        <f>J680</f>
        <v>1154.48</v>
      </c>
      <c r="J681" s="59"/>
      <c r="K681" s="25">
        <f>IF(Source!I264&lt;&gt;0, ROUND(I681/Source!I264, 2), 0)</f>
        <v>53410.11</v>
      </c>
      <c r="P681" s="23">
        <f>I681</f>
        <v>1154.48</v>
      </c>
    </row>
    <row r="682" spans="1:22" ht="28.5" x14ac:dyDescent="0.2">
      <c r="A682" s="15" t="str">
        <f>Source!E265</f>
        <v>100</v>
      </c>
      <c r="B682" s="16" t="str">
        <f>Source!F265</f>
        <v>Цена поставщика</v>
      </c>
      <c r="C682" s="16" t="str">
        <f>Source!G265</f>
        <v>Брусья для отжимания  ЛГВО-10                                   Базисная стоимость: 42484,00/1,18=36003,39</v>
      </c>
      <c r="D682" s="17" t="str">
        <f>Source!H265</f>
        <v>шт.</v>
      </c>
      <c r="E682" s="8">
        <f>Source!I265</f>
        <v>1</v>
      </c>
      <c r="F682" s="19">
        <f>Source!AL265</f>
        <v>36003.39</v>
      </c>
      <c r="G682" s="18" t="str">
        <f>Source!DD265</f>
        <v/>
      </c>
      <c r="H682" s="8">
        <f>Source!AW265</f>
        <v>1</v>
      </c>
      <c r="I682" s="8">
        <f>IF(Source!BC265&lt;&gt; 0, Source!BC265, 1)</f>
        <v>1</v>
      </c>
      <c r="J682" s="20">
        <f>Source!P265</f>
        <v>36003.39</v>
      </c>
      <c r="K682" s="20"/>
      <c r="Q682">
        <f>ROUND((Source!BZ265/100)*ROUND((Source!AF265*Source!AV265)*Source!I265, 2), 2)</f>
        <v>0</v>
      </c>
      <c r="R682">
        <f>Source!X265</f>
        <v>0</v>
      </c>
      <c r="S682">
        <f>ROUND((Source!CA265/100)*ROUND((Source!AF265*Source!AV265)*Source!I265, 2), 2)</f>
        <v>0</v>
      </c>
      <c r="T682">
        <f>Source!Y265</f>
        <v>0</v>
      </c>
      <c r="U682">
        <f>ROUND((175/100)*ROUND((Source!AE265*Source!AV265)*Source!I265, 2), 2)</f>
        <v>0</v>
      </c>
      <c r="V682">
        <f>ROUND((108/100)*ROUND(Source!CS265*Source!I265, 2), 2)</f>
        <v>0</v>
      </c>
    </row>
    <row r="683" spans="1:22" ht="15" x14ac:dyDescent="0.25">
      <c r="A683" s="24"/>
      <c r="B683" s="24"/>
      <c r="C683" s="24"/>
      <c r="D683" s="24"/>
      <c r="E683" s="24"/>
      <c r="F683" s="24"/>
      <c r="G683" s="24"/>
      <c r="H683" s="24"/>
      <c r="I683" s="59">
        <f>J682</f>
        <v>36003.39</v>
      </c>
      <c r="J683" s="59"/>
      <c r="K683" s="25">
        <f>IF(Source!I265&lt;&gt;0, ROUND(I683/Source!I265, 2), 0)</f>
        <v>36003.39</v>
      </c>
      <c r="P683" s="23">
        <f>I683</f>
        <v>36003.39</v>
      </c>
    </row>
    <row r="684" spans="1:22" ht="14.25" x14ac:dyDescent="0.2">
      <c r="A684" s="15" t="str">
        <f>Source!E266</f>
        <v>101</v>
      </c>
      <c r="B684" s="16" t="str">
        <f>Source!F266</f>
        <v>1.50-3203-10-4/1</v>
      </c>
      <c r="C684" s="16" t="str">
        <f>Source!G266</f>
        <v>Установка монтажных изделий массой свыше 20 кг</v>
      </c>
      <c r="D684" s="17" t="str">
        <f>Source!H266</f>
        <v>т</v>
      </c>
      <c r="E684" s="8">
        <f>Source!I266</f>
        <v>0.10885</v>
      </c>
      <c r="F684" s="19"/>
      <c r="G684" s="18"/>
      <c r="H684" s="8"/>
      <c r="I684" s="8"/>
      <c r="J684" s="20"/>
      <c r="K684" s="20"/>
      <c r="Q684">
        <f>ROUND((Source!BZ266/100)*ROUND((Source!AF266*Source!AV266)*Source!I266, 2), 2)</f>
        <v>623.16999999999996</v>
      </c>
      <c r="R684">
        <f>Source!X266</f>
        <v>623.16999999999996</v>
      </c>
      <c r="S684">
        <f>ROUND((Source!CA266/100)*ROUND((Source!AF266*Source!AV266)*Source!I266, 2), 2)</f>
        <v>89.02</v>
      </c>
      <c r="T684">
        <f>Source!Y266</f>
        <v>89.02</v>
      </c>
      <c r="U684">
        <f>ROUND((175/100)*ROUND((Source!AE266*Source!AV266)*Source!I266, 2), 2)</f>
        <v>27.21</v>
      </c>
      <c r="V684">
        <f>ROUND((108/100)*ROUND(Source!CS266*Source!I266, 2), 2)</f>
        <v>16.79</v>
      </c>
    </row>
    <row r="685" spans="1:22" ht="14.25" x14ac:dyDescent="0.2">
      <c r="A685" s="15"/>
      <c r="B685" s="16"/>
      <c r="C685" s="16" t="s">
        <v>872</v>
      </c>
      <c r="D685" s="17"/>
      <c r="E685" s="8"/>
      <c r="F685" s="19">
        <f>Source!AO266</f>
        <v>8178.55</v>
      </c>
      <c r="G685" s="18" t="str">
        <f>Source!DG266</f>
        <v/>
      </c>
      <c r="H685" s="8">
        <f>Source!AV266</f>
        <v>1</v>
      </c>
      <c r="I685" s="8">
        <f>IF(Source!BA266&lt;&gt; 0, Source!BA266, 1)</f>
        <v>1</v>
      </c>
      <c r="J685" s="20">
        <f>Source!S266</f>
        <v>890.24</v>
      </c>
      <c r="K685" s="20"/>
    </row>
    <row r="686" spans="1:22" ht="14.25" x14ac:dyDescent="0.2">
      <c r="A686" s="15"/>
      <c r="B686" s="16"/>
      <c r="C686" s="16" t="s">
        <v>873</v>
      </c>
      <c r="D686" s="17"/>
      <c r="E686" s="8"/>
      <c r="F686" s="19">
        <f>Source!AM266</f>
        <v>1555.17</v>
      </c>
      <c r="G686" s="18" t="str">
        <f>Source!DE266</f>
        <v/>
      </c>
      <c r="H686" s="8">
        <f>Source!AV266</f>
        <v>1</v>
      </c>
      <c r="I686" s="8">
        <f>IF(Source!BB266&lt;&gt; 0, Source!BB266, 1)</f>
        <v>1</v>
      </c>
      <c r="J686" s="20">
        <f>Source!Q266</f>
        <v>169.28</v>
      </c>
      <c r="K686" s="20"/>
    </row>
    <row r="687" spans="1:22" ht="14.25" x14ac:dyDescent="0.2">
      <c r="A687" s="15"/>
      <c r="B687" s="16"/>
      <c r="C687" s="16" t="s">
        <v>874</v>
      </c>
      <c r="D687" s="17"/>
      <c r="E687" s="8"/>
      <c r="F687" s="19">
        <f>Source!AN266</f>
        <v>142.85</v>
      </c>
      <c r="G687" s="18" t="str">
        <f>Source!DF266</f>
        <v/>
      </c>
      <c r="H687" s="8">
        <f>Source!AV266</f>
        <v>1</v>
      </c>
      <c r="I687" s="8">
        <f>IF(Source!BS266&lt;&gt; 0, Source!BS266, 1)</f>
        <v>1</v>
      </c>
      <c r="J687" s="21">
        <f>Source!R266</f>
        <v>15.55</v>
      </c>
      <c r="K687" s="20"/>
    </row>
    <row r="688" spans="1:22" ht="14.25" x14ac:dyDescent="0.2">
      <c r="A688" s="15"/>
      <c r="B688" s="16"/>
      <c r="C688" s="16" t="s">
        <v>875</v>
      </c>
      <c r="D688" s="17"/>
      <c r="E688" s="8"/>
      <c r="F688" s="19">
        <f>Source!AL266</f>
        <v>56933.42</v>
      </c>
      <c r="G688" s="18" t="str">
        <f>Source!DD266</f>
        <v/>
      </c>
      <c r="H688" s="8">
        <f>Source!AW266</f>
        <v>1</v>
      </c>
      <c r="I688" s="8">
        <f>IF(Source!BC266&lt;&gt; 0, Source!BC266, 1)</f>
        <v>1</v>
      </c>
      <c r="J688" s="20">
        <f>Source!P266</f>
        <v>6197.2</v>
      </c>
      <c r="K688" s="20"/>
    </row>
    <row r="689" spans="1:22" ht="42.75" x14ac:dyDescent="0.2">
      <c r="A689" s="15" t="str">
        <f>Source!E267</f>
        <v>101,1</v>
      </c>
      <c r="B689" s="16" t="str">
        <f>Source!F267</f>
        <v>21.3-4-24</v>
      </c>
      <c r="C689" s="16" t="str">
        <f>Source!G267</f>
        <v>Арматурные заготовки (стержни, хомуты и т.п.), не собранные в каркасы или сетки, закладные и накладные детали, со сваркой</v>
      </c>
      <c r="D689" s="17" t="str">
        <f>Source!H267</f>
        <v>т</v>
      </c>
      <c r="E689" s="8">
        <f>Source!I267</f>
        <v>-0.10885</v>
      </c>
      <c r="F689" s="19">
        <f>Source!AK267</f>
        <v>53410.15</v>
      </c>
      <c r="G689" s="22" t="s">
        <v>3</v>
      </c>
      <c r="H689" s="8">
        <f>Source!AW267</f>
        <v>1</v>
      </c>
      <c r="I689" s="8">
        <f>IF(Source!BC267&lt;&gt; 0, Source!BC267, 1)</f>
        <v>1</v>
      </c>
      <c r="J689" s="20">
        <f>Source!O267</f>
        <v>-5813.69</v>
      </c>
      <c r="K689" s="20"/>
      <c r="Q689">
        <f>ROUND((Source!BZ267/100)*ROUND((Source!AF267*Source!AV267)*Source!I267, 2), 2)</f>
        <v>0</v>
      </c>
      <c r="R689">
        <f>Source!X267</f>
        <v>0</v>
      </c>
      <c r="S689">
        <f>ROUND((Source!CA267/100)*ROUND((Source!AF267*Source!AV267)*Source!I267, 2), 2)</f>
        <v>0</v>
      </c>
      <c r="T689">
        <f>Source!Y267</f>
        <v>0</v>
      </c>
      <c r="U689">
        <f>ROUND((175/100)*ROUND((Source!AE267*Source!AV267)*Source!I267, 2), 2)</f>
        <v>0</v>
      </c>
      <c r="V689">
        <f>ROUND((108/100)*ROUND(Source!CS267*Source!I267, 2), 2)</f>
        <v>0</v>
      </c>
    </row>
    <row r="690" spans="1:22" ht="14.25" x14ac:dyDescent="0.2">
      <c r="A690" s="15"/>
      <c r="B690" s="16"/>
      <c r="C690" s="16" t="s">
        <v>876</v>
      </c>
      <c r="D690" s="17" t="s">
        <v>877</v>
      </c>
      <c r="E690" s="8">
        <f>Source!AT266</f>
        <v>70</v>
      </c>
      <c r="F690" s="19"/>
      <c r="G690" s="18"/>
      <c r="H690" s="8"/>
      <c r="I690" s="8"/>
      <c r="J690" s="20">
        <f>SUM(R684:R689)</f>
        <v>623.16999999999996</v>
      </c>
      <c r="K690" s="20"/>
    </row>
    <row r="691" spans="1:22" ht="14.25" x14ac:dyDescent="0.2">
      <c r="A691" s="15"/>
      <c r="B691" s="16"/>
      <c r="C691" s="16" t="s">
        <v>878</v>
      </c>
      <c r="D691" s="17" t="s">
        <v>877</v>
      </c>
      <c r="E691" s="8">
        <f>Source!AU266</f>
        <v>10</v>
      </c>
      <c r="F691" s="19"/>
      <c r="G691" s="18"/>
      <c r="H691" s="8"/>
      <c r="I691" s="8"/>
      <c r="J691" s="20">
        <f>SUM(T684:T690)</f>
        <v>89.02</v>
      </c>
      <c r="K691" s="20"/>
    </row>
    <row r="692" spans="1:22" ht="14.25" x14ac:dyDescent="0.2">
      <c r="A692" s="15"/>
      <c r="B692" s="16"/>
      <c r="C692" s="16" t="s">
        <v>879</v>
      </c>
      <c r="D692" s="17" t="s">
        <v>877</v>
      </c>
      <c r="E692" s="8">
        <f>108</f>
        <v>108</v>
      </c>
      <c r="F692" s="19"/>
      <c r="G692" s="18"/>
      <c r="H692" s="8"/>
      <c r="I692" s="8"/>
      <c r="J692" s="20">
        <f>SUM(V684:V691)</f>
        <v>16.79</v>
      </c>
      <c r="K692" s="20"/>
    </row>
    <row r="693" spans="1:22" ht="14.25" x14ac:dyDescent="0.2">
      <c r="A693" s="15"/>
      <c r="B693" s="16"/>
      <c r="C693" s="16" t="s">
        <v>880</v>
      </c>
      <c r="D693" s="17" t="s">
        <v>881</v>
      </c>
      <c r="E693" s="8">
        <f>Source!AQ266</f>
        <v>36.11</v>
      </c>
      <c r="F693" s="19"/>
      <c r="G693" s="18" t="str">
        <f>Source!DI266</f>
        <v/>
      </c>
      <c r="H693" s="8">
        <f>Source!AV266</f>
        <v>1</v>
      </c>
      <c r="I693" s="8"/>
      <c r="J693" s="20"/>
      <c r="K693" s="20">
        <f>Source!U266</f>
        <v>3.9305734999999999</v>
      </c>
    </row>
    <row r="694" spans="1:22" ht="15" x14ac:dyDescent="0.25">
      <c r="A694" s="24"/>
      <c r="B694" s="24"/>
      <c r="C694" s="24"/>
      <c r="D694" s="24"/>
      <c r="E694" s="24"/>
      <c r="F694" s="24"/>
      <c r="G694" s="24"/>
      <c r="H694" s="24"/>
      <c r="I694" s="59">
        <f>J685+J686+J688+J690+J691+J692+SUM(J689:J689)</f>
        <v>2172.0100000000002</v>
      </c>
      <c r="J694" s="59"/>
      <c r="K694" s="25">
        <f>IF(Source!I266&lt;&gt;0, ROUND(I694/Source!I266, 2), 0)</f>
        <v>19954.16</v>
      </c>
      <c r="P694" s="23">
        <f>I694</f>
        <v>2172.0100000000002</v>
      </c>
    </row>
    <row r="695" spans="1:22" ht="28.5" x14ac:dyDescent="0.2">
      <c r="A695" s="15" t="str">
        <f>Source!E268</f>
        <v>102</v>
      </c>
      <c r="B695" s="16" t="str">
        <f>Source!F268</f>
        <v>1.2-3103-3-1/1</v>
      </c>
      <c r="C695" s="16" t="str">
        <f>Source!G268</f>
        <v>Устройство фундаментов общего назначения бетонных под оборудование объемом до 5 м3</v>
      </c>
      <c r="D695" s="17" t="str">
        <f>Source!H268</f>
        <v>100 м3</v>
      </c>
      <c r="E695" s="8">
        <f>Source!I268</f>
        <v>1.4819000000000001E-2</v>
      </c>
      <c r="F695" s="19"/>
      <c r="G695" s="18"/>
      <c r="H695" s="8"/>
      <c r="I695" s="8"/>
      <c r="J695" s="20"/>
      <c r="K695" s="20"/>
      <c r="Q695">
        <f>ROUND((Source!BZ268/100)*ROUND((Source!AF268*Source!AV268)*Source!I268, 2), 2)</f>
        <v>815.8</v>
      </c>
      <c r="R695">
        <f>Source!X268</f>
        <v>815.8</v>
      </c>
      <c r="S695">
        <f>ROUND((Source!CA268/100)*ROUND((Source!AF268*Source!AV268)*Source!I268, 2), 2)</f>
        <v>116.54</v>
      </c>
      <c r="T695">
        <f>Source!Y268</f>
        <v>116.54</v>
      </c>
      <c r="U695">
        <f>ROUND((175/100)*ROUND((Source!AE268*Source!AV268)*Source!I268, 2), 2)</f>
        <v>3.82</v>
      </c>
      <c r="V695">
        <f>ROUND((108/100)*ROUND(Source!CS268*Source!I268, 2), 2)</f>
        <v>2.35</v>
      </c>
    </row>
    <row r="696" spans="1:22" ht="14.25" x14ac:dyDescent="0.2">
      <c r="A696" s="15"/>
      <c r="B696" s="16"/>
      <c r="C696" s="16" t="s">
        <v>872</v>
      </c>
      <c r="D696" s="17"/>
      <c r="E696" s="8"/>
      <c r="F696" s="19">
        <f>Source!AO268</f>
        <v>78644.570000000007</v>
      </c>
      <c r="G696" s="18" t="str">
        <f>Source!DG268</f>
        <v/>
      </c>
      <c r="H696" s="8">
        <f>Source!AV268</f>
        <v>1</v>
      </c>
      <c r="I696" s="8">
        <f>IF(Source!BA268&lt;&gt; 0, Source!BA268, 1)</f>
        <v>1</v>
      </c>
      <c r="J696" s="20">
        <f>Source!S268</f>
        <v>1165.43</v>
      </c>
      <c r="K696" s="20"/>
    </row>
    <row r="697" spans="1:22" ht="14.25" x14ac:dyDescent="0.2">
      <c r="A697" s="15"/>
      <c r="B697" s="16"/>
      <c r="C697" s="16" t="s">
        <v>873</v>
      </c>
      <c r="D697" s="17"/>
      <c r="E697" s="8"/>
      <c r="F697" s="19">
        <f>Source!AM268</f>
        <v>435.13</v>
      </c>
      <c r="G697" s="18" t="str">
        <f>Source!DE268</f>
        <v/>
      </c>
      <c r="H697" s="8">
        <f>Source!AV268</f>
        <v>1</v>
      </c>
      <c r="I697" s="8">
        <f>IF(Source!BB268&lt;&gt; 0, Source!BB268, 1)</f>
        <v>1</v>
      </c>
      <c r="J697" s="20">
        <f>Source!Q268</f>
        <v>6.45</v>
      </c>
      <c r="K697" s="20"/>
    </row>
    <row r="698" spans="1:22" ht="14.25" x14ac:dyDescent="0.2">
      <c r="A698" s="15"/>
      <c r="B698" s="16"/>
      <c r="C698" s="16" t="s">
        <v>874</v>
      </c>
      <c r="D698" s="17"/>
      <c r="E698" s="8"/>
      <c r="F698" s="19">
        <f>Source!AN268</f>
        <v>147.43</v>
      </c>
      <c r="G698" s="18" t="str">
        <f>Source!DF268</f>
        <v/>
      </c>
      <c r="H698" s="8">
        <f>Source!AV268</f>
        <v>1</v>
      </c>
      <c r="I698" s="8">
        <f>IF(Source!BS268&lt;&gt; 0, Source!BS268, 1)</f>
        <v>1</v>
      </c>
      <c r="J698" s="21">
        <f>Source!R268</f>
        <v>2.1800000000000002</v>
      </c>
      <c r="K698" s="20"/>
    </row>
    <row r="699" spans="1:22" ht="14.25" x14ac:dyDescent="0.2">
      <c r="A699" s="15"/>
      <c r="B699" s="16"/>
      <c r="C699" s="16" t="s">
        <v>875</v>
      </c>
      <c r="D699" s="17"/>
      <c r="E699" s="8"/>
      <c r="F699" s="19">
        <f>Source!AL268</f>
        <v>347832.49</v>
      </c>
      <c r="G699" s="18" t="str">
        <f>Source!DD268</f>
        <v/>
      </c>
      <c r="H699" s="8">
        <f>Source!AW268</f>
        <v>1</v>
      </c>
      <c r="I699" s="8">
        <f>IF(Source!BC268&lt;&gt; 0, Source!BC268, 1)</f>
        <v>1</v>
      </c>
      <c r="J699" s="20">
        <f>Source!P268</f>
        <v>5154.53</v>
      </c>
      <c r="K699" s="20"/>
    </row>
    <row r="700" spans="1:22" ht="14.25" x14ac:dyDescent="0.2">
      <c r="A700" s="15"/>
      <c r="B700" s="16"/>
      <c r="C700" s="16" t="s">
        <v>876</v>
      </c>
      <c r="D700" s="17" t="s">
        <v>877</v>
      </c>
      <c r="E700" s="8">
        <f>Source!AT268</f>
        <v>70</v>
      </c>
      <c r="F700" s="19"/>
      <c r="G700" s="18"/>
      <c r="H700" s="8"/>
      <c r="I700" s="8"/>
      <c r="J700" s="20">
        <f>SUM(R695:R699)</f>
        <v>815.8</v>
      </c>
      <c r="K700" s="20"/>
    </row>
    <row r="701" spans="1:22" ht="14.25" x14ac:dyDescent="0.2">
      <c r="A701" s="15"/>
      <c r="B701" s="16"/>
      <c r="C701" s="16" t="s">
        <v>878</v>
      </c>
      <c r="D701" s="17" t="s">
        <v>877</v>
      </c>
      <c r="E701" s="8">
        <f>Source!AU268</f>
        <v>10</v>
      </c>
      <c r="F701" s="19"/>
      <c r="G701" s="18"/>
      <c r="H701" s="8"/>
      <c r="I701" s="8"/>
      <c r="J701" s="20">
        <f>SUM(T695:T700)</f>
        <v>116.54</v>
      </c>
      <c r="K701" s="20"/>
    </row>
    <row r="702" spans="1:22" ht="14.25" x14ac:dyDescent="0.2">
      <c r="A702" s="15"/>
      <c r="B702" s="16"/>
      <c r="C702" s="16" t="s">
        <v>879</v>
      </c>
      <c r="D702" s="17" t="s">
        <v>877</v>
      </c>
      <c r="E702" s="8">
        <f>108</f>
        <v>108</v>
      </c>
      <c r="F702" s="19"/>
      <c r="G702" s="18"/>
      <c r="H702" s="8"/>
      <c r="I702" s="8"/>
      <c r="J702" s="20">
        <f>SUM(V695:V701)</f>
        <v>2.35</v>
      </c>
      <c r="K702" s="20"/>
    </row>
    <row r="703" spans="1:22" ht="14.25" x14ac:dyDescent="0.2">
      <c r="A703" s="15"/>
      <c r="B703" s="16"/>
      <c r="C703" s="16" t="s">
        <v>880</v>
      </c>
      <c r="D703" s="17" t="s">
        <v>881</v>
      </c>
      <c r="E703" s="8">
        <f>Source!AQ268</f>
        <v>453.1</v>
      </c>
      <c r="F703" s="19"/>
      <c r="G703" s="18" t="str">
        <f>Source!DI268</f>
        <v/>
      </c>
      <c r="H703" s="8">
        <f>Source!AV268</f>
        <v>1</v>
      </c>
      <c r="I703" s="8"/>
      <c r="J703" s="20"/>
      <c r="K703" s="20">
        <f>Source!U268</f>
        <v>6.714488900000001</v>
      </c>
    </row>
    <row r="704" spans="1:22" ht="15" x14ac:dyDescent="0.25">
      <c r="A704" s="24"/>
      <c r="B704" s="24"/>
      <c r="C704" s="24"/>
      <c r="D704" s="24"/>
      <c r="E704" s="24"/>
      <c r="F704" s="24"/>
      <c r="G704" s="24"/>
      <c r="H704" s="24"/>
      <c r="I704" s="59">
        <f>J696+J697+J699+J700+J701+J702</f>
        <v>7261.1</v>
      </c>
      <c r="J704" s="59"/>
      <c r="K704" s="25">
        <f>IF(Source!I268&lt;&gt;0, ROUND(I704/Source!I268, 2), 0)</f>
        <v>489985.83</v>
      </c>
      <c r="P704" s="23">
        <f>I704</f>
        <v>7261.1</v>
      </c>
    </row>
    <row r="705" spans="1:22" ht="42.75" x14ac:dyDescent="0.2">
      <c r="A705" s="15" t="str">
        <f>Source!E269</f>
        <v>103</v>
      </c>
      <c r="B705" s="16" t="str">
        <f>Source!F269</f>
        <v>21.3-4-24</v>
      </c>
      <c r="C705" s="16" t="str">
        <f>Source!G269</f>
        <v>Арматурные заготовки (стержни, хомуты и т.п.), не собранные в каркасы или сетки, закладные и накладные детали, со сваркой</v>
      </c>
      <c r="D705" s="17" t="str">
        <f>Source!H269</f>
        <v>т</v>
      </c>
      <c r="E705" s="8">
        <f>Source!I269</f>
        <v>3.7588801114000002E-2</v>
      </c>
      <c r="F705" s="19">
        <f>Source!AL269</f>
        <v>53410.15</v>
      </c>
      <c r="G705" s="18" t="str">
        <f>Source!DD269</f>
        <v/>
      </c>
      <c r="H705" s="8">
        <f>Source!AW269</f>
        <v>1</v>
      </c>
      <c r="I705" s="8">
        <f>IF(Source!BC269&lt;&gt; 0, Source!BC269, 1)</f>
        <v>1</v>
      </c>
      <c r="J705" s="20">
        <f>Source!P269</f>
        <v>2007.62</v>
      </c>
      <c r="K705" s="20"/>
      <c r="Q705">
        <f>ROUND((Source!BZ269/100)*ROUND((Source!AF269*Source!AV269)*Source!I269, 2), 2)</f>
        <v>0</v>
      </c>
      <c r="R705">
        <f>Source!X269</f>
        <v>0</v>
      </c>
      <c r="S705">
        <f>ROUND((Source!CA269/100)*ROUND((Source!AF269*Source!AV269)*Source!I269, 2), 2)</f>
        <v>0</v>
      </c>
      <c r="T705">
        <f>Source!Y269</f>
        <v>0</v>
      </c>
      <c r="U705">
        <f>ROUND((175/100)*ROUND((Source!AE269*Source!AV269)*Source!I269, 2), 2)</f>
        <v>0</v>
      </c>
      <c r="V705">
        <f>ROUND((108/100)*ROUND(Source!CS269*Source!I269, 2), 2)</f>
        <v>0</v>
      </c>
    </row>
    <row r="706" spans="1:22" ht="15" x14ac:dyDescent="0.25">
      <c r="A706" s="24"/>
      <c r="B706" s="24"/>
      <c r="C706" s="24"/>
      <c r="D706" s="24"/>
      <c r="E706" s="24"/>
      <c r="F706" s="24"/>
      <c r="G706" s="24"/>
      <c r="H706" s="24"/>
      <c r="I706" s="59">
        <f>J705</f>
        <v>2007.62</v>
      </c>
      <c r="J706" s="59"/>
      <c r="K706" s="25">
        <f>IF(Source!I269&lt;&gt;0, ROUND(I706/Source!I269, 2), 0)</f>
        <v>53410.06</v>
      </c>
      <c r="P706" s="23">
        <f>I706</f>
        <v>2007.62</v>
      </c>
    </row>
    <row r="707" spans="1:22" ht="28.5" x14ac:dyDescent="0.2">
      <c r="A707" s="15" t="str">
        <f>Source!E270</f>
        <v>104</v>
      </c>
      <c r="B707" s="16" t="str">
        <f>Source!F270</f>
        <v>Цена поставщика</v>
      </c>
      <c r="C707" s="16" t="str">
        <f>Source!G270</f>
        <v>Вазон  N STIMEX Kv10                                                  Базисная стоимость: 67500,00/1,18=57203,39</v>
      </c>
      <c r="D707" s="17" t="str">
        <f>Source!H270</f>
        <v>шт.</v>
      </c>
      <c r="E707" s="8">
        <f>Source!I270</f>
        <v>6</v>
      </c>
      <c r="F707" s="19">
        <f>Source!AL270</f>
        <v>57203.39</v>
      </c>
      <c r="G707" s="18" t="str">
        <f>Source!DD270</f>
        <v/>
      </c>
      <c r="H707" s="8">
        <f>Source!AW270</f>
        <v>1</v>
      </c>
      <c r="I707" s="8">
        <f>IF(Source!BC270&lt;&gt; 0, Source!BC270, 1)</f>
        <v>1</v>
      </c>
      <c r="J707" s="20">
        <f>Source!P270</f>
        <v>343220.34</v>
      </c>
      <c r="K707" s="20"/>
      <c r="Q707">
        <f>ROUND((Source!BZ270/100)*ROUND((Source!AF270*Source!AV270)*Source!I270, 2), 2)</f>
        <v>0</v>
      </c>
      <c r="R707">
        <f>Source!X270</f>
        <v>0</v>
      </c>
      <c r="S707">
        <f>ROUND((Source!CA270/100)*ROUND((Source!AF270*Source!AV270)*Source!I270, 2), 2)</f>
        <v>0</v>
      </c>
      <c r="T707">
        <f>Source!Y270</f>
        <v>0</v>
      </c>
      <c r="U707">
        <f>ROUND((175/100)*ROUND((Source!AE270*Source!AV270)*Source!I270, 2), 2)</f>
        <v>0</v>
      </c>
      <c r="V707">
        <f>ROUND((108/100)*ROUND(Source!CS270*Source!I270, 2), 2)</f>
        <v>0</v>
      </c>
    </row>
    <row r="708" spans="1:22" ht="15" x14ac:dyDescent="0.25">
      <c r="A708" s="24"/>
      <c r="B708" s="24"/>
      <c r="C708" s="24"/>
      <c r="D708" s="24"/>
      <c r="E708" s="24"/>
      <c r="F708" s="24"/>
      <c r="G708" s="24"/>
      <c r="H708" s="24"/>
      <c r="I708" s="59">
        <f>J707</f>
        <v>343220.34</v>
      </c>
      <c r="J708" s="59"/>
      <c r="K708" s="25">
        <f>IF(Source!I270&lt;&gt;0, ROUND(I708/Source!I270, 2), 0)</f>
        <v>57203.39</v>
      </c>
      <c r="P708" s="23">
        <f>I708</f>
        <v>343220.34</v>
      </c>
    </row>
    <row r="709" spans="1:22" ht="14.25" x14ac:dyDescent="0.2">
      <c r="A709" s="15" t="str">
        <f>Source!E271</f>
        <v>105</v>
      </c>
      <c r="B709" s="16" t="str">
        <f>Source!F271</f>
        <v>1.50-3203-10-4/1</v>
      </c>
      <c r="C709" s="16" t="str">
        <f>Source!G271</f>
        <v>Установка монтажных изделий массой свыше 20 кг</v>
      </c>
      <c r="D709" s="17" t="str">
        <f>Source!H271</f>
        <v>т</v>
      </c>
      <c r="E709" s="8">
        <f>Source!I271</f>
        <v>5.5500000000000001E-2</v>
      </c>
      <c r="F709" s="19"/>
      <c r="G709" s="18"/>
      <c r="H709" s="8"/>
      <c r="I709" s="8"/>
      <c r="J709" s="20"/>
      <c r="K709" s="20"/>
      <c r="Q709">
        <f>ROUND((Source!BZ271/100)*ROUND((Source!AF271*Source!AV271)*Source!I271, 2), 2)</f>
        <v>317.74</v>
      </c>
      <c r="R709">
        <f>Source!X271</f>
        <v>317.74</v>
      </c>
      <c r="S709">
        <f>ROUND((Source!CA271/100)*ROUND((Source!AF271*Source!AV271)*Source!I271, 2), 2)</f>
        <v>45.39</v>
      </c>
      <c r="T709">
        <f>Source!Y271</f>
        <v>45.39</v>
      </c>
      <c r="U709">
        <f>ROUND((175/100)*ROUND((Source!AE271*Source!AV271)*Source!I271, 2), 2)</f>
        <v>13.88</v>
      </c>
      <c r="V709">
        <f>ROUND((108/100)*ROUND(Source!CS271*Source!I271, 2), 2)</f>
        <v>8.56</v>
      </c>
    </row>
    <row r="710" spans="1:22" ht="14.25" x14ac:dyDescent="0.2">
      <c r="A710" s="15"/>
      <c r="B710" s="16"/>
      <c r="C710" s="16" t="s">
        <v>872</v>
      </c>
      <c r="D710" s="17"/>
      <c r="E710" s="8"/>
      <c r="F710" s="19">
        <f>Source!AO271</f>
        <v>8178.55</v>
      </c>
      <c r="G710" s="18" t="str">
        <f>Source!DG271</f>
        <v/>
      </c>
      <c r="H710" s="8">
        <f>Source!AV271</f>
        <v>1</v>
      </c>
      <c r="I710" s="8">
        <f>IF(Source!BA271&lt;&gt; 0, Source!BA271, 1)</f>
        <v>1</v>
      </c>
      <c r="J710" s="20">
        <f>Source!S271</f>
        <v>453.91</v>
      </c>
      <c r="K710" s="20"/>
    </row>
    <row r="711" spans="1:22" ht="14.25" x14ac:dyDescent="0.2">
      <c r="A711" s="15"/>
      <c r="B711" s="16"/>
      <c r="C711" s="16" t="s">
        <v>873</v>
      </c>
      <c r="D711" s="17"/>
      <c r="E711" s="8"/>
      <c r="F711" s="19">
        <f>Source!AM271</f>
        <v>1555.17</v>
      </c>
      <c r="G711" s="18" t="str">
        <f>Source!DE271</f>
        <v/>
      </c>
      <c r="H711" s="8">
        <f>Source!AV271</f>
        <v>1</v>
      </c>
      <c r="I711" s="8">
        <f>IF(Source!BB271&lt;&gt; 0, Source!BB271, 1)</f>
        <v>1</v>
      </c>
      <c r="J711" s="20">
        <f>Source!Q271</f>
        <v>86.31</v>
      </c>
      <c r="K711" s="20"/>
    </row>
    <row r="712" spans="1:22" ht="14.25" x14ac:dyDescent="0.2">
      <c r="A712" s="15"/>
      <c r="B712" s="16"/>
      <c r="C712" s="16" t="s">
        <v>874</v>
      </c>
      <c r="D712" s="17"/>
      <c r="E712" s="8"/>
      <c r="F712" s="19">
        <f>Source!AN271</f>
        <v>142.85</v>
      </c>
      <c r="G712" s="18" t="str">
        <f>Source!DF271</f>
        <v/>
      </c>
      <c r="H712" s="8">
        <f>Source!AV271</f>
        <v>1</v>
      </c>
      <c r="I712" s="8">
        <f>IF(Source!BS271&lt;&gt; 0, Source!BS271, 1)</f>
        <v>1</v>
      </c>
      <c r="J712" s="21">
        <f>Source!R271</f>
        <v>7.93</v>
      </c>
      <c r="K712" s="20"/>
    </row>
    <row r="713" spans="1:22" ht="14.25" x14ac:dyDescent="0.2">
      <c r="A713" s="15"/>
      <c r="B713" s="16"/>
      <c r="C713" s="16" t="s">
        <v>875</v>
      </c>
      <c r="D713" s="17"/>
      <c r="E713" s="8"/>
      <c r="F713" s="19">
        <f>Source!AL271</f>
        <v>56933.42</v>
      </c>
      <c r="G713" s="18" t="str">
        <f>Source!DD271</f>
        <v/>
      </c>
      <c r="H713" s="8">
        <f>Source!AW271</f>
        <v>1</v>
      </c>
      <c r="I713" s="8">
        <f>IF(Source!BC271&lt;&gt; 0, Source!BC271, 1)</f>
        <v>1</v>
      </c>
      <c r="J713" s="20">
        <f>Source!P271</f>
        <v>3159.8</v>
      </c>
      <c r="K713" s="20"/>
    </row>
    <row r="714" spans="1:22" ht="42.75" x14ac:dyDescent="0.2">
      <c r="A714" s="15" t="str">
        <f>Source!E272</f>
        <v>105,1</v>
      </c>
      <c r="B714" s="16" t="str">
        <f>Source!F272</f>
        <v>21.3-4-24</v>
      </c>
      <c r="C714" s="16" t="str">
        <f>Source!G272</f>
        <v>Арматурные заготовки (стержни, хомуты и т.п.), не собранные в каркасы или сетки, закладные и накладные детали, со сваркой</v>
      </c>
      <c r="D714" s="17" t="str">
        <f>Source!H272</f>
        <v>т</v>
      </c>
      <c r="E714" s="8">
        <f>Source!I272</f>
        <v>-5.5500000000000001E-2</v>
      </c>
      <c r="F714" s="19">
        <f>Source!AK272</f>
        <v>53410.15</v>
      </c>
      <c r="G714" s="22" t="s">
        <v>3</v>
      </c>
      <c r="H714" s="8">
        <f>Source!AW272</f>
        <v>1</v>
      </c>
      <c r="I714" s="8">
        <f>IF(Source!BC272&lt;&gt; 0, Source!BC272, 1)</f>
        <v>1</v>
      </c>
      <c r="J714" s="20">
        <f>Source!O272</f>
        <v>-2964.26</v>
      </c>
      <c r="K714" s="20"/>
      <c r="Q714">
        <f>ROUND((Source!BZ272/100)*ROUND((Source!AF272*Source!AV272)*Source!I272, 2), 2)</f>
        <v>0</v>
      </c>
      <c r="R714">
        <f>Source!X272</f>
        <v>0</v>
      </c>
      <c r="S714">
        <f>ROUND((Source!CA272/100)*ROUND((Source!AF272*Source!AV272)*Source!I272, 2), 2)</f>
        <v>0</v>
      </c>
      <c r="T714">
        <f>Source!Y272</f>
        <v>0</v>
      </c>
      <c r="U714">
        <f>ROUND((175/100)*ROUND((Source!AE272*Source!AV272)*Source!I272, 2), 2)</f>
        <v>0</v>
      </c>
      <c r="V714">
        <f>ROUND((108/100)*ROUND(Source!CS272*Source!I272, 2), 2)</f>
        <v>0</v>
      </c>
    </row>
    <row r="715" spans="1:22" ht="14.25" x14ac:dyDescent="0.2">
      <c r="A715" s="15"/>
      <c r="B715" s="16"/>
      <c r="C715" s="16" t="s">
        <v>876</v>
      </c>
      <c r="D715" s="17" t="s">
        <v>877</v>
      </c>
      <c r="E715" s="8">
        <f>Source!AT271</f>
        <v>70</v>
      </c>
      <c r="F715" s="19"/>
      <c r="G715" s="18"/>
      <c r="H715" s="8"/>
      <c r="I715" s="8"/>
      <c r="J715" s="20">
        <f>SUM(R709:R714)</f>
        <v>317.74</v>
      </c>
      <c r="K715" s="20"/>
    </row>
    <row r="716" spans="1:22" ht="14.25" x14ac:dyDescent="0.2">
      <c r="A716" s="15"/>
      <c r="B716" s="16"/>
      <c r="C716" s="16" t="s">
        <v>878</v>
      </c>
      <c r="D716" s="17" t="s">
        <v>877</v>
      </c>
      <c r="E716" s="8">
        <f>Source!AU271</f>
        <v>10</v>
      </c>
      <c r="F716" s="19"/>
      <c r="G716" s="18"/>
      <c r="H716" s="8"/>
      <c r="I716" s="8"/>
      <c r="J716" s="20">
        <f>SUM(T709:T715)</f>
        <v>45.39</v>
      </c>
      <c r="K716" s="20"/>
    </row>
    <row r="717" spans="1:22" ht="14.25" x14ac:dyDescent="0.2">
      <c r="A717" s="15"/>
      <c r="B717" s="16"/>
      <c r="C717" s="16" t="s">
        <v>879</v>
      </c>
      <c r="D717" s="17" t="s">
        <v>877</v>
      </c>
      <c r="E717" s="8">
        <f>108</f>
        <v>108</v>
      </c>
      <c r="F717" s="19"/>
      <c r="G717" s="18"/>
      <c r="H717" s="8"/>
      <c r="I717" s="8"/>
      <c r="J717" s="20">
        <f>SUM(V709:V716)</f>
        <v>8.56</v>
      </c>
      <c r="K717" s="20"/>
    </row>
    <row r="718" spans="1:22" ht="14.25" x14ac:dyDescent="0.2">
      <c r="A718" s="15"/>
      <c r="B718" s="16"/>
      <c r="C718" s="16" t="s">
        <v>880</v>
      </c>
      <c r="D718" s="17" t="s">
        <v>881</v>
      </c>
      <c r="E718" s="8">
        <f>Source!AQ271</f>
        <v>36.11</v>
      </c>
      <c r="F718" s="19"/>
      <c r="G718" s="18" t="str">
        <f>Source!DI271</f>
        <v/>
      </c>
      <c r="H718" s="8">
        <f>Source!AV271</f>
        <v>1</v>
      </c>
      <c r="I718" s="8"/>
      <c r="J718" s="20"/>
      <c r="K718" s="20">
        <f>Source!U271</f>
        <v>2.004105</v>
      </c>
    </row>
    <row r="719" spans="1:22" ht="15" x14ac:dyDescent="0.25">
      <c r="A719" s="24"/>
      <c r="B719" s="24"/>
      <c r="C719" s="24"/>
      <c r="D719" s="24"/>
      <c r="E719" s="24"/>
      <c r="F719" s="24"/>
      <c r="G719" s="24"/>
      <c r="H719" s="24"/>
      <c r="I719" s="59">
        <f>J710+J711+J713+J715+J716+J717+SUM(J714:J714)</f>
        <v>1107.4499999999998</v>
      </c>
      <c r="J719" s="59"/>
      <c r="K719" s="25">
        <f>IF(Source!I271&lt;&gt;0, ROUND(I719/Source!I271, 2), 0)</f>
        <v>19954.05</v>
      </c>
      <c r="P719" s="23">
        <f>I719</f>
        <v>1107.4499999999998</v>
      </c>
    </row>
    <row r="720" spans="1:22" ht="28.5" x14ac:dyDescent="0.2">
      <c r="A720" s="15" t="str">
        <f>Source!E273</f>
        <v>106</v>
      </c>
      <c r="B720" s="16" t="str">
        <f>Source!F273</f>
        <v>1.2-3103-3-1/1</v>
      </c>
      <c r="C720" s="16" t="str">
        <f>Source!G273</f>
        <v>Устройство фундаментов общего назначения бетонных под оборудование объемом до 5 м3</v>
      </c>
      <c r="D720" s="17" t="str">
        <f>Source!H273</f>
        <v>100 м3</v>
      </c>
      <c r="E720" s="8">
        <f>Source!I273</f>
        <v>7.5500000000000003E-3</v>
      </c>
      <c r="F720" s="19"/>
      <c r="G720" s="18"/>
      <c r="H720" s="8"/>
      <c r="I720" s="8"/>
      <c r="J720" s="20"/>
      <c r="K720" s="20"/>
      <c r="Q720">
        <f>ROUND((Source!BZ273/100)*ROUND((Source!AF273*Source!AV273)*Source!I273, 2), 2)</f>
        <v>415.64</v>
      </c>
      <c r="R720">
        <f>Source!X273</f>
        <v>415.64</v>
      </c>
      <c r="S720">
        <f>ROUND((Source!CA273/100)*ROUND((Source!AF273*Source!AV273)*Source!I273, 2), 2)</f>
        <v>59.38</v>
      </c>
      <c r="T720">
        <f>Source!Y273</f>
        <v>59.38</v>
      </c>
      <c r="U720">
        <f>ROUND((175/100)*ROUND((Source!AE273*Source!AV273)*Source!I273, 2), 2)</f>
        <v>1.94</v>
      </c>
      <c r="V720">
        <f>ROUND((108/100)*ROUND(Source!CS273*Source!I273, 2), 2)</f>
        <v>1.2</v>
      </c>
    </row>
    <row r="721" spans="1:22" ht="14.25" x14ac:dyDescent="0.2">
      <c r="A721" s="15"/>
      <c r="B721" s="16"/>
      <c r="C721" s="16" t="s">
        <v>872</v>
      </c>
      <c r="D721" s="17"/>
      <c r="E721" s="8"/>
      <c r="F721" s="19">
        <f>Source!AO273</f>
        <v>78644.570000000007</v>
      </c>
      <c r="G721" s="18" t="str">
        <f>Source!DG273</f>
        <v/>
      </c>
      <c r="H721" s="8">
        <f>Source!AV273</f>
        <v>1</v>
      </c>
      <c r="I721" s="8">
        <f>IF(Source!BA273&lt;&gt; 0, Source!BA273, 1)</f>
        <v>1</v>
      </c>
      <c r="J721" s="20">
        <f>Source!S273</f>
        <v>593.77</v>
      </c>
      <c r="K721" s="20"/>
    </row>
    <row r="722" spans="1:22" ht="14.25" x14ac:dyDescent="0.2">
      <c r="A722" s="15"/>
      <c r="B722" s="16"/>
      <c r="C722" s="16" t="s">
        <v>873</v>
      </c>
      <c r="D722" s="17"/>
      <c r="E722" s="8"/>
      <c r="F722" s="19">
        <f>Source!AM273</f>
        <v>435.13</v>
      </c>
      <c r="G722" s="18" t="str">
        <f>Source!DE273</f>
        <v/>
      </c>
      <c r="H722" s="8">
        <f>Source!AV273</f>
        <v>1</v>
      </c>
      <c r="I722" s="8">
        <f>IF(Source!BB273&lt;&gt; 0, Source!BB273, 1)</f>
        <v>1</v>
      </c>
      <c r="J722" s="20">
        <f>Source!Q273</f>
        <v>3.29</v>
      </c>
      <c r="K722" s="20"/>
    </row>
    <row r="723" spans="1:22" ht="14.25" x14ac:dyDescent="0.2">
      <c r="A723" s="15"/>
      <c r="B723" s="16"/>
      <c r="C723" s="16" t="s">
        <v>874</v>
      </c>
      <c r="D723" s="17"/>
      <c r="E723" s="8"/>
      <c r="F723" s="19">
        <f>Source!AN273</f>
        <v>147.43</v>
      </c>
      <c r="G723" s="18" t="str">
        <f>Source!DF273</f>
        <v/>
      </c>
      <c r="H723" s="8">
        <f>Source!AV273</f>
        <v>1</v>
      </c>
      <c r="I723" s="8">
        <f>IF(Source!BS273&lt;&gt; 0, Source!BS273, 1)</f>
        <v>1</v>
      </c>
      <c r="J723" s="21">
        <f>Source!R273</f>
        <v>1.1100000000000001</v>
      </c>
      <c r="K723" s="20"/>
    </row>
    <row r="724" spans="1:22" ht="14.25" x14ac:dyDescent="0.2">
      <c r="A724" s="15"/>
      <c r="B724" s="16"/>
      <c r="C724" s="16" t="s">
        <v>875</v>
      </c>
      <c r="D724" s="17"/>
      <c r="E724" s="8"/>
      <c r="F724" s="19">
        <f>Source!AL273</f>
        <v>347832.49</v>
      </c>
      <c r="G724" s="18" t="str">
        <f>Source!DD273</f>
        <v/>
      </c>
      <c r="H724" s="8">
        <f>Source!AW273</f>
        <v>1</v>
      </c>
      <c r="I724" s="8">
        <f>IF(Source!BC273&lt;&gt; 0, Source!BC273, 1)</f>
        <v>1</v>
      </c>
      <c r="J724" s="20">
        <f>Source!P273</f>
        <v>2626.14</v>
      </c>
      <c r="K724" s="20"/>
    </row>
    <row r="725" spans="1:22" ht="14.25" x14ac:dyDescent="0.2">
      <c r="A725" s="15"/>
      <c r="B725" s="16"/>
      <c r="C725" s="16" t="s">
        <v>876</v>
      </c>
      <c r="D725" s="17" t="s">
        <v>877</v>
      </c>
      <c r="E725" s="8">
        <f>Source!AT273</f>
        <v>70</v>
      </c>
      <c r="F725" s="19"/>
      <c r="G725" s="18"/>
      <c r="H725" s="8"/>
      <c r="I725" s="8"/>
      <c r="J725" s="20">
        <f>SUM(R720:R724)</f>
        <v>415.64</v>
      </c>
      <c r="K725" s="20"/>
    </row>
    <row r="726" spans="1:22" ht="14.25" x14ac:dyDescent="0.2">
      <c r="A726" s="15"/>
      <c r="B726" s="16"/>
      <c r="C726" s="16" t="s">
        <v>878</v>
      </c>
      <c r="D726" s="17" t="s">
        <v>877</v>
      </c>
      <c r="E726" s="8">
        <f>Source!AU273</f>
        <v>10</v>
      </c>
      <c r="F726" s="19"/>
      <c r="G726" s="18"/>
      <c r="H726" s="8"/>
      <c r="I726" s="8"/>
      <c r="J726" s="20">
        <f>SUM(T720:T725)</f>
        <v>59.38</v>
      </c>
      <c r="K726" s="20"/>
    </row>
    <row r="727" spans="1:22" ht="14.25" x14ac:dyDescent="0.2">
      <c r="A727" s="15"/>
      <c r="B727" s="16"/>
      <c r="C727" s="16" t="s">
        <v>879</v>
      </c>
      <c r="D727" s="17" t="s">
        <v>877</v>
      </c>
      <c r="E727" s="8">
        <f>108</f>
        <v>108</v>
      </c>
      <c r="F727" s="19"/>
      <c r="G727" s="18"/>
      <c r="H727" s="8"/>
      <c r="I727" s="8"/>
      <c r="J727" s="20">
        <f>SUM(V720:V726)</f>
        <v>1.2</v>
      </c>
      <c r="K727" s="20"/>
    </row>
    <row r="728" spans="1:22" ht="14.25" x14ac:dyDescent="0.2">
      <c r="A728" s="15"/>
      <c r="B728" s="16"/>
      <c r="C728" s="16" t="s">
        <v>880</v>
      </c>
      <c r="D728" s="17" t="s">
        <v>881</v>
      </c>
      <c r="E728" s="8">
        <f>Source!AQ273</f>
        <v>453.1</v>
      </c>
      <c r="F728" s="19"/>
      <c r="G728" s="18" t="str">
        <f>Source!DI273</f>
        <v/>
      </c>
      <c r="H728" s="8">
        <f>Source!AV273</f>
        <v>1</v>
      </c>
      <c r="I728" s="8"/>
      <c r="J728" s="20"/>
      <c r="K728" s="20">
        <f>Source!U273</f>
        <v>3.4209050000000003</v>
      </c>
    </row>
    <row r="729" spans="1:22" ht="15" x14ac:dyDescent="0.25">
      <c r="A729" s="24"/>
      <c r="B729" s="24"/>
      <c r="C729" s="24"/>
      <c r="D729" s="24"/>
      <c r="E729" s="24"/>
      <c r="F729" s="24"/>
      <c r="G729" s="24"/>
      <c r="H729" s="24"/>
      <c r="I729" s="59">
        <f>J721+J722+J724+J725+J726+J727</f>
        <v>3699.4199999999996</v>
      </c>
      <c r="J729" s="59"/>
      <c r="K729" s="25">
        <f>IF(Source!I273&lt;&gt;0, ROUND(I729/Source!I273, 2), 0)</f>
        <v>489989.4</v>
      </c>
      <c r="P729" s="23">
        <f>I729</f>
        <v>3699.4199999999996</v>
      </c>
    </row>
    <row r="730" spans="1:22" ht="42.75" x14ac:dyDescent="0.2">
      <c r="A730" s="15" t="str">
        <f>Source!E274</f>
        <v>107</v>
      </c>
      <c r="B730" s="16" t="str">
        <f>Source!F274</f>
        <v>21.3-4-24</v>
      </c>
      <c r="C730" s="16" t="str">
        <f>Source!G274</f>
        <v>Арматурные заготовки (стержни, хомуты и т.п.), не собранные в каркасы или сетки, закладные и накладные детали, со сваркой</v>
      </c>
      <c r="D730" s="17" t="str">
        <f>Source!H274</f>
        <v>т</v>
      </c>
      <c r="E730" s="8">
        <f>Source!I274</f>
        <v>1.6579109960000001E-2</v>
      </c>
      <c r="F730" s="19">
        <f>Source!AL274</f>
        <v>53410.15</v>
      </c>
      <c r="G730" s="18" t="str">
        <f>Source!DD274</f>
        <v/>
      </c>
      <c r="H730" s="8">
        <f>Source!AW274</f>
        <v>1</v>
      </c>
      <c r="I730" s="8">
        <f>IF(Source!BC274&lt;&gt; 0, Source!BC274, 1)</f>
        <v>1</v>
      </c>
      <c r="J730" s="20">
        <f>Source!P274</f>
        <v>885.49</v>
      </c>
      <c r="K730" s="20"/>
      <c r="Q730">
        <f>ROUND((Source!BZ274/100)*ROUND((Source!AF274*Source!AV274)*Source!I274, 2), 2)</f>
        <v>0</v>
      </c>
      <c r="R730">
        <f>Source!X274</f>
        <v>0</v>
      </c>
      <c r="S730">
        <f>ROUND((Source!CA274/100)*ROUND((Source!AF274*Source!AV274)*Source!I274, 2), 2)</f>
        <v>0</v>
      </c>
      <c r="T730">
        <f>Source!Y274</f>
        <v>0</v>
      </c>
      <c r="U730">
        <f>ROUND((175/100)*ROUND((Source!AE274*Source!AV274)*Source!I274, 2), 2)</f>
        <v>0</v>
      </c>
      <c r="V730">
        <f>ROUND((108/100)*ROUND(Source!CS274*Source!I274, 2), 2)</f>
        <v>0</v>
      </c>
    </row>
    <row r="731" spans="1:22" ht="15" x14ac:dyDescent="0.25">
      <c r="A731" s="24"/>
      <c r="B731" s="24"/>
      <c r="C731" s="24"/>
      <c r="D731" s="24"/>
      <c r="E731" s="24"/>
      <c r="F731" s="24"/>
      <c r="G731" s="24"/>
      <c r="H731" s="24"/>
      <c r="I731" s="59">
        <f>J730</f>
        <v>885.49</v>
      </c>
      <c r="J731" s="59"/>
      <c r="K731" s="25">
        <f>IF(Source!I274&lt;&gt;0, ROUND(I731/Source!I274, 2), 0)</f>
        <v>53409.98</v>
      </c>
      <c r="P731" s="23">
        <f>I731</f>
        <v>885.49</v>
      </c>
    </row>
    <row r="732" spans="1:22" ht="28.5" x14ac:dyDescent="0.2">
      <c r="A732" s="15" t="str">
        <f>Source!E275</f>
        <v>108</v>
      </c>
      <c r="B732" s="16" t="str">
        <f>Source!F275</f>
        <v>Цена поставщика</v>
      </c>
      <c r="C732" s="16" t="str">
        <f>Source!G275</f>
        <v>Вазон  N STIMEX  P233                                                   Базисная стоимость: 33584,99/1,18=28461,86</v>
      </c>
      <c r="D732" s="17" t="str">
        <f>Source!H275</f>
        <v>шт.</v>
      </c>
      <c r="E732" s="8">
        <f>Source!I275</f>
        <v>4</v>
      </c>
      <c r="F732" s="19">
        <f>Source!AL275</f>
        <v>28461.86</v>
      </c>
      <c r="G732" s="18" t="str">
        <f>Source!DD275</f>
        <v/>
      </c>
      <c r="H732" s="8">
        <f>Source!AW275</f>
        <v>1</v>
      </c>
      <c r="I732" s="8">
        <f>IF(Source!BC275&lt;&gt; 0, Source!BC275, 1)</f>
        <v>1</v>
      </c>
      <c r="J732" s="20">
        <f>Source!P275</f>
        <v>113847.44</v>
      </c>
      <c r="K732" s="20"/>
      <c r="Q732">
        <f>ROUND((Source!BZ275/100)*ROUND((Source!AF275*Source!AV275)*Source!I275, 2), 2)</f>
        <v>0</v>
      </c>
      <c r="R732">
        <f>Source!X275</f>
        <v>0</v>
      </c>
      <c r="S732">
        <f>ROUND((Source!CA275/100)*ROUND((Source!AF275*Source!AV275)*Source!I275, 2), 2)</f>
        <v>0</v>
      </c>
      <c r="T732">
        <f>Source!Y275</f>
        <v>0</v>
      </c>
      <c r="U732">
        <f>ROUND((175/100)*ROUND((Source!AE275*Source!AV275)*Source!I275, 2), 2)</f>
        <v>0</v>
      </c>
      <c r="V732">
        <f>ROUND((108/100)*ROUND(Source!CS275*Source!I275, 2), 2)</f>
        <v>0</v>
      </c>
    </row>
    <row r="733" spans="1:22" ht="15" x14ac:dyDescent="0.25">
      <c r="A733" s="24"/>
      <c r="B733" s="24"/>
      <c r="C733" s="24"/>
      <c r="D733" s="24"/>
      <c r="E733" s="24"/>
      <c r="F733" s="24"/>
      <c r="G733" s="24"/>
      <c r="H733" s="24"/>
      <c r="I733" s="59">
        <f>J732</f>
        <v>113847.44</v>
      </c>
      <c r="J733" s="59"/>
      <c r="K733" s="25">
        <f>IF(Source!I275&lt;&gt;0, ROUND(I733/Source!I275, 2), 0)</f>
        <v>28461.86</v>
      </c>
      <c r="P733" s="23">
        <f>I733</f>
        <v>113847.44</v>
      </c>
    </row>
    <row r="734" spans="1:22" ht="14.25" x14ac:dyDescent="0.2">
      <c r="A734" s="15" t="str">
        <f>Source!E276</f>
        <v>109</v>
      </c>
      <c r="B734" s="16" t="str">
        <f>Source!F276</f>
        <v>1.50-3203-10-4/1</v>
      </c>
      <c r="C734" s="16" t="str">
        <f>Source!G276</f>
        <v>Установка монтажных изделий массой свыше 20 кг</v>
      </c>
      <c r="D734" s="17" t="str">
        <f>Source!H276</f>
        <v>т</v>
      </c>
      <c r="E734" s="8">
        <f>Source!I276</f>
        <v>0.04</v>
      </c>
      <c r="F734" s="19"/>
      <c r="G734" s="18"/>
      <c r="H734" s="8"/>
      <c r="I734" s="8"/>
      <c r="J734" s="20"/>
      <c r="K734" s="20"/>
      <c r="Q734">
        <f>ROUND((Source!BZ276/100)*ROUND((Source!AF276*Source!AV276)*Source!I276, 2), 2)</f>
        <v>229</v>
      </c>
      <c r="R734">
        <f>Source!X276</f>
        <v>229</v>
      </c>
      <c r="S734">
        <f>ROUND((Source!CA276/100)*ROUND((Source!AF276*Source!AV276)*Source!I276, 2), 2)</f>
        <v>32.71</v>
      </c>
      <c r="T734">
        <f>Source!Y276</f>
        <v>32.71</v>
      </c>
      <c r="U734">
        <f>ROUND((175/100)*ROUND((Source!AE276*Source!AV276)*Source!I276, 2), 2)</f>
        <v>9.99</v>
      </c>
      <c r="V734">
        <f>ROUND((108/100)*ROUND(Source!CS276*Source!I276, 2), 2)</f>
        <v>6.17</v>
      </c>
    </row>
    <row r="735" spans="1:22" ht="14.25" x14ac:dyDescent="0.2">
      <c r="A735" s="15"/>
      <c r="B735" s="16"/>
      <c r="C735" s="16" t="s">
        <v>872</v>
      </c>
      <c r="D735" s="17"/>
      <c r="E735" s="8"/>
      <c r="F735" s="19">
        <f>Source!AO276</f>
        <v>8178.55</v>
      </c>
      <c r="G735" s="18" t="str">
        <f>Source!DG276</f>
        <v/>
      </c>
      <c r="H735" s="8">
        <f>Source!AV276</f>
        <v>1</v>
      </c>
      <c r="I735" s="8">
        <f>IF(Source!BA276&lt;&gt; 0, Source!BA276, 1)</f>
        <v>1</v>
      </c>
      <c r="J735" s="20">
        <f>Source!S276</f>
        <v>327.14</v>
      </c>
      <c r="K735" s="20"/>
    </row>
    <row r="736" spans="1:22" ht="14.25" x14ac:dyDescent="0.2">
      <c r="A736" s="15"/>
      <c r="B736" s="16"/>
      <c r="C736" s="16" t="s">
        <v>873</v>
      </c>
      <c r="D736" s="17"/>
      <c r="E736" s="8"/>
      <c r="F736" s="19">
        <f>Source!AM276</f>
        <v>1555.17</v>
      </c>
      <c r="G736" s="18" t="str">
        <f>Source!DE276</f>
        <v/>
      </c>
      <c r="H736" s="8">
        <f>Source!AV276</f>
        <v>1</v>
      </c>
      <c r="I736" s="8">
        <f>IF(Source!BB276&lt;&gt; 0, Source!BB276, 1)</f>
        <v>1</v>
      </c>
      <c r="J736" s="20">
        <f>Source!Q276</f>
        <v>62.21</v>
      </c>
      <c r="K736" s="20"/>
    </row>
    <row r="737" spans="1:22" ht="14.25" x14ac:dyDescent="0.2">
      <c r="A737" s="15"/>
      <c r="B737" s="16"/>
      <c r="C737" s="16" t="s">
        <v>874</v>
      </c>
      <c r="D737" s="17"/>
      <c r="E737" s="8"/>
      <c r="F737" s="19">
        <f>Source!AN276</f>
        <v>142.85</v>
      </c>
      <c r="G737" s="18" t="str">
        <f>Source!DF276</f>
        <v/>
      </c>
      <c r="H737" s="8">
        <f>Source!AV276</f>
        <v>1</v>
      </c>
      <c r="I737" s="8">
        <f>IF(Source!BS276&lt;&gt; 0, Source!BS276, 1)</f>
        <v>1</v>
      </c>
      <c r="J737" s="21">
        <f>Source!R276</f>
        <v>5.71</v>
      </c>
      <c r="K737" s="20"/>
    </row>
    <row r="738" spans="1:22" ht="14.25" x14ac:dyDescent="0.2">
      <c r="A738" s="15"/>
      <c r="B738" s="16"/>
      <c r="C738" s="16" t="s">
        <v>875</v>
      </c>
      <c r="D738" s="17"/>
      <c r="E738" s="8"/>
      <c r="F738" s="19">
        <f>Source!AL276</f>
        <v>56933.42</v>
      </c>
      <c r="G738" s="18" t="str">
        <f>Source!DD276</f>
        <v/>
      </c>
      <c r="H738" s="8">
        <f>Source!AW276</f>
        <v>1</v>
      </c>
      <c r="I738" s="8">
        <f>IF(Source!BC276&lt;&gt; 0, Source!BC276, 1)</f>
        <v>1</v>
      </c>
      <c r="J738" s="20">
        <f>Source!P276</f>
        <v>2277.34</v>
      </c>
      <c r="K738" s="20"/>
    </row>
    <row r="739" spans="1:22" ht="42.75" x14ac:dyDescent="0.2">
      <c r="A739" s="15" t="str">
        <f>Source!E277</f>
        <v>109,1</v>
      </c>
      <c r="B739" s="16" t="str">
        <f>Source!F277</f>
        <v>21.3-4-24</v>
      </c>
      <c r="C739" s="16" t="str">
        <f>Source!G277</f>
        <v>Арматурные заготовки (стержни, хомуты и т.п.), не собранные в каркасы или сетки, закладные и накладные детали, со сваркой</v>
      </c>
      <c r="D739" s="17" t="str">
        <f>Source!H277</f>
        <v>т</v>
      </c>
      <c r="E739" s="8">
        <f>Source!I277</f>
        <v>-0.04</v>
      </c>
      <c r="F739" s="19">
        <f>Source!AK277</f>
        <v>53410.15</v>
      </c>
      <c r="G739" s="22" t="s">
        <v>3</v>
      </c>
      <c r="H739" s="8">
        <f>Source!AW277</f>
        <v>1</v>
      </c>
      <c r="I739" s="8">
        <f>IF(Source!BC277&lt;&gt; 0, Source!BC277, 1)</f>
        <v>1</v>
      </c>
      <c r="J739" s="20">
        <f>Source!O277</f>
        <v>-2136.41</v>
      </c>
      <c r="K739" s="20"/>
      <c r="Q739">
        <f>ROUND((Source!BZ277/100)*ROUND((Source!AF277*Source!AV277)*Source!I277, 2), 2)</f>
        <v>0</v>
      </c>
      <c r="R739">
        <f>Source!X277</f>
        <v>0</v>
      </c>
      <c r="S739">
        <f>ROUND((Source!CA277/100)*ROUND((Source!AF277*Source!AV277)*Source!I277, 2), 2)</f>
        <v>0</v>
      </c>
      <c r="T739">
        <f>Source!Y277</f>
        <v>0</v>
      </c>
      <c r="U739">
        <f>ROUND((175/100)*ROUND((Source!AE277*Source!AV277)*Source!I277, 2), 2)</f>
        <v>0</v>
      </c>
      <c r="V739">
        <f>ROUND((108/100)*ROUND(Source!CS277*Source!I277, 2), 2)</f>
        <v>0</v>
      </c>
    </row>
    <row r="740" spans="1:22" ht="14.25" x14ac:dyDescent="0.2">
      <c r="A740" s="15"/>
      <c r="B740" s="16"/>
      <c r="C740" s="16" t="s">
        <v>876</v>
      </c>
      <c r="D740" s="17" t="s">
        <v>877</v>
      </c>
      <c r="E740" s="8">
        <f>Source!AT276</f>
        <v>70</v>
      </c>
      <c r="F740" s="19"/>
      <c r="G740" s="18"/>
      <c r="H740" s="8"/>
      <c r="I740" s="8"/>
      <c r="J740" s="20">
        <f>SUM(R734:R739)</f>
        <v>229</v>
      </c>
      <c r="K740" s="20"/>
    </row>
    <row r="741" spans="1:22" ht="14.25" x14ac:dyDescent="0.2">
      <c r="A741" s="15"/>
      <c r="B741" s="16"/>
      <c r="C741" s="16" t="s">
        <v>878</v>
      </c>
      <c r="D741" s="17" t="s">
        <v>877</v>
      </c>
      <c r="E741" s="8">
        <f>Source!AU276</f>
        <v>10</v>
      </c>
      <c r="F741" s="19"/>
      <c r="G741" s="18"/>
      <c r="H741" s="8"/>
      <c r="I741" s="8"/>
      <c r="J741" s="20">
        <f>SUM(T734:T740)</f>
        <v>32.71</v>
      </c>
      <c r="K741" s="20"/>
    </row>
    <row r="742" spans="1:22" ht="14.25" x14ac:dyDescent="0.2">
      <c r="A742" s="15"/>
      <c r="B742" s="16"/>
      <c r="C742" s="16" t="s">
        <v>879</v>
      </c>
      <c r="D742" s="17" t="s">
        <v>877</v>
      </c>
      <c r="E742" s="8">
        <f>108</f>
        <v>108</v>
      </c>
      <c r="F742" s="19"/>
      <c r="G742" s="18"/>
      <c r="H742" s="8"/>
      <c r="I742" s="8"/>
      <c r="J742" s="20">
        <f>SUM(V734:V741)</f>
        <v>6.17</v>
      </c>
      <c r="K742" s="20"/>
    </row>
    <row r="743" spans="1:22" ht="14.25" x14ac:dyDescent="0.2">
      <c r="A743" s="15"/>
      <c r="B743" s="16"/>
      <c r="C743" s="16" t="s">
        <v>880</v>
      </c>
      <c r="D743" s="17" t="s">
        <v>881</v>
      </c>
      <c r="E743" s="8">
        <f>Source!AQ276</f>
        <v>36.11</v>
      </c>
      <c r="F743" s="19"/>
      <c r="G743" s="18" t="str">
        <f>Source!DI276</f>
        <v/>
      </c>
      <c r="H743" s="8">
        <f>Source!AV276</f>
        <v>1</v>
      </c>
      <c r="I743" s="8"/>
      <c r="J743" s="20"/>
      <c r="K743" s="20">
        <f>Source!U276</f>
        <v>1.4443999999999999</v>
      </c>
    </row>
    <row r="744" spans="1:22" ht="15" x14ac:dyDescent="0.25">
      <c r="A744" s="24"/>
      <c r="B744" s="24"/>
      <c r="C744" s="24"/>
      <c r="D744" s="24"/>
      <c r="E744" s="24"/>
      <c r="F744" s="24"/>
      <c r="G744" s="24"/>
      <c r="H744" s="24"/>
      <c r="I744" s="59">
        <f>J735+J736+J738+J740+J741+J742+SUM(J739:J739)</f>
        <v>798.16000000000031</v>
      </c>
      <c r="J744" s="59"/>
      <c r="K744" s="25">
        <f>IF(Source!I276&lt;&gt;0, ROUND(I744/Source!I276, 2), 0)</f>
        <v>19954</v>
      </c>
      <c r="P744" s="23">
        <f>I744</f>
        <v>798.16000000000031</v>
      </c>
    </row>
    <row r="745" spans="1:22" ht="28.5" x14ac:dyDescent="0.2">
      <c r="A745" s="15" t="str">
        <f>Source!E278</f>
        <v>110</v>
      </c>
      <c r="B745" s="16" t="str">
        <f>Source!F278</f>
        <v>1.2-3103-3-1/1</v>
      </c>
      <c r="C745" s="16" t="str">
        <f>Source!G278</f>
        <v>Устройство фундаментов общего назначения бетонных под оборудование объемом до 5 м3</v>
      </c>
      <c r="D745" s="17" t="str">
        <f>Source!H278</f>
        <v>100 м3</v>
      </c>
      <c r="E745" s="8">
        <f>Source!I278</f>
        <v>5.4000000000000003E-3</v>
      </c>
      <c r="F745" s="19"/>
      <c r="G745" s="18"/>
      <c r="H745" s="8"/>
      <c r="I745" s="8"/>
      <c r="J745" s="20"/>
      <c r="K745" s="20"/>
      <c r="Q745">
        <f>ROUND((Source!BZ278/100)*ROUND((Source!AF278*Source!AV278)*Source!I278, 2), 2)</f>
        <v>297.27999999999997</v>
      </c>
      <c r="R745">
        <f>Source!X278</f>
        <v>297.27999999999997</v>
      </c>
      <c r="S745">
        <f>ROUND((Source!CA278/100)*ROUND((Source!AF278*Source!AV278)*Source!I278, 2), 2)</f>
        <v>42.47</v>
      </c>
      <c r="T745">
        <f>Source!Y278</f>
        <v>42.47</v>
      </c>
      <c r="U745">
        <f>ROUND((175/100)*ROUND((Source!AE278*Source!AV278)*Source!I278, 2), 2)</f>
        <v>1.4</v>
      </c>
      <c r="V745">
        <f>ROUND((108/100)*ROUND(Source!CS278*Source!I278, 2), 2)</f>
        <v>0.86</v>
      </c>
    </row>
    <row r="746" spans="1:22" ht="14.25" x14ac:dyDescent="0.2">
      <c r="A746" s="15"/>
      <c r="B746" s="16"/>
      <c r="C746" s="16" t="s">
        <v>872</v>
      </c>
      <c r="D746" s="17"/>
      <c r="E746" s="8"/>
      <c r="F746" s="19">
        <f>Source!AO278</f>
        <v>78644.570000000007</v>
      </c>
      <c r="G746" s="18" t="str">
        <f>Source!DG278</f>
        <v/>
      </c>
      <c r="H746" s="8">
        <f>Source!AV278</f>
        <v>1</v>
      </c>
      <c r="I746" s="8">
        <f>IF(Source!BA278&lt;&gt; 0, Source!BA278, 1)</f>
        <v>1</v>
      </c>
      <c r="J746" s="20">
        <f>Source!S278</f>
        <v>424.68</v>
      </c>
      <c r="K746" s="20"/>
    </row>
    <row r="747" spans="1:22" ht="14.25" x14ac:dyDescent="0.2">
      <c r="A747" s="15"/>
      <c r="B747" s="16"/>
      <c r="C747" s="16" t="s">
        <v>873</v>
      </c>
      <c r="D747" s="17"/>
      <c r="E747" s="8"/>
      <c r="F747" s="19">
        <f>Source!AM278</f>
        <v>435.13</v>
      </c>
      <c r="G747" s="18" t="str">
        <f>Source!DE278</f>
        <v/>
      </c>
      <c r="H747" s="8">
        <f>Source!AV278</f>
        <v>1</v>
      </c>
      <c r="I747" s="8">
        <f>IF(Source!BB278&lt;&gt; 0, Source!BB278, 1)</f>
        <v>1</v>
      </c>
      <c r="J747" s="20">
        <f>Source!Q278</f>
        <v>2.35</v>
      </c>
      <c r="K747" s="20"/>
    </row>
    <row r="748" spans="1:22" ht="14.25" x14ac:dyDescent="0.2">
      <c r="A748" s="15"/>
      <c r="B748" s="16"/>
      <c r="C748" s="16" t="s">
        <v>874</v>
      </c>
      <c r="D748" s="17"/>
      <c r="E748" s="8"/>
      <c r="F748" s="19">
        <f>Source!AN278</f>
        <v>147.43</v>
      </c>
      <c r="G748" s="18" t="str">
        <f>Source!DF278</f>
        <v/>
      </c>
      <c r="H748" s="8">
        <f>Source!AV278</f>
        <v>1</v>
      </c>
      <c r="I748" s="8">
        <f>IF(Source!BS278&lt;&gt; 0, Source!BS278, 1)</f>
        <v>1</v>
      </c>
      <c r="J748" s="21">
        <f>Source!R278</f>
        <v>0.8</v>
      </c>
      <c r="K748" s="20"/>
    </row>
    <row r="749" spans="1:22" ht="14.25" x14ac:dyDescent="0.2">
      <c r="A749" s="15"/>
      <c r="B749" s="16"/>
      <c r="C749" s="16" t="s">
        <v>875</v>
      </c>
      <c r="D749" s="17"/>
      <c r="E749" s="8"/>
      <c r="F749" s="19">
        <f>Source!AL278</f>
        <v>347832.49</v>
      </c>
      <c r="G749" s="18" t="str">
        <f>Source!DD278</f>
        <v/>
      </c>
      <c r="H749" s="8">
        <f>Source!AW278</f>
        <v>1</v>
      </c>
      <c r="I749" s="8">
        <f>IF(Source!BC278&lt;&gt; 0, Source!BC278, 1)</f>
        <v>1</v>
      </c>
      <c r="J749" s="20">
        <f>Source!P278</f>
        <v>1878.3</v>
      </c>
      <c r="K749" s="20"/>
    </row>
    <row r="750" spans="1:22" ht="14.25" x14ac:dyDescent="0.2">
      <c r="A750" s="15"/>
      <c r="B750" s="16"/>
      <c r="C750" s="16" t="s">
        <v>876</v>
      </c>
      <c r="D750" s="17" t="s">
        <v>877</v>
      </c>
      <c r="E750" s="8">
        <f>Source!AT278</f>
        <v>70</v>
      </c>
      <c r="F750" s="19"/>
      <c r="G750" s="18"/>
      <c r="H750" s="8"/>
      <c r="I750" s="8"/>
      <c r="J750" s="20">
        <f>SUM(R745:R749)</f>
        <v>297.27999999999997</v>
      </c>
      <c r="K750" s="20"/>
    </row>
    <row r="751" spans="1:22" ht="14.25" x14ac:dyDescent="0.2">
      <c r="A751" s="15"/>
      <c r="B751" s="16"/>
      <c r="C751" s="16" t="s">
        <v>878</v>
      </c>
      <c r="D751" s="17" t="s">
        <v>877</v>
      </c>
      <c r="E751" s="8">
        <f>Source!AU278</f>
        <v>10</v>
      </c>
      <c r="F751" s="19"/>
      <c r="G751" s="18"/>
      <c r="H751" s="8"/>
      <c r="I751" s="8"/>
      <c r="J751" s="20">
        <f>SUM(T745:T750)</f>
        <v>42.47</v>
      </c>
      <c r="K751" s="20"/>
    </row>
    <row r="752" spans="1:22" ht="14.25" x14ac:dyDescent="0.2">
      <c r="A752" s="15"/>
      <c r="B752" s="16"/>
      <c r="C752" s="16" t="s">
        <v>879</v>
      </c>
      <c r="D752" s="17" t="s">
        <v>877</v>
      </c>
      <c r="E752" s="8">
        <f>108</f>
        <v>108</v>
      </c>
      <c r="F752" s="19"/>
      <c r="G752" s="18"/>
      <c r="H752" s="8"/>
      <c r="I752" s="8"/>
      <c r="J752" s="20">
        <f>SUM(V745:V751)</f>
        <v>0.86</v>
      </c>
      <c r="K752" s="20"/>
    </row>
    <row r="753" spans="1:22" ht="14.25" x14ac:dyDescent="0.2">
      <c r="A753" s="15"/>
      <c r="B753" s="16"/>
      <c r="C753" s="16" t="s">
        <v>880</v>
      </c>
      <c r="D753" s="17" t="s">
        <v>881</v>
      </c>
      <c r="E753" s="8">
        <f>Source!AQ278</f>
        <v>453.1</v>
      </c>
      <c r="F753" s="19"/>
      <c r="G753" s="18" t="str">
        <f>Source!DI278</f>
        <v/>
      </c>
      <c r="H753" s="8">
        <f>Source!AV278</f>
        <v>1</v>
      </c>
      <c r="I753" s="8"/>
      <c r="J753" s="20"/>
      <c r="K753" s="20">
        <f>Source!U278</f>
        <v>2.4467400000000001</v>
      </c>
    </row>
    <row r="754" spans="1:22" ht="15" x14ac:dyDescent="0.25">
      <c r="A754" s="24"/>
      <c r="B754" s="24"/>
      <c r="C754" s="24"/>
      <c r="D754" s="24"/>
      <c r="E754" s="24"/>
      <c r="F754" s="24"/>
      <c r="G754" s="24"/>
      <c r="H754" s="24"/>
      <c r="I754" s="59">
        <f>J746+J747+J749+J750+J751+J752</f>
        <v>2645.9399999999996</v>
      </c>
      <c r="J754" s="59"/>
      <c r="K754" s="25">
        <f>IF(Source!I278&lt;&gt;0, ROUND(I754/Source!I278, 2), 0)</f>
        <v>489988.89</v>
      </c>
      <c r="P754" s="23">
        <f>I754</f>
        <v>2645.9399999999996</v>
      </c>
    </row>
    <row r="755" spans="1:22" ht="42.75" x14ac:dyDescent="0.2">
      <c r="A755" s="15" t="str">
        <f>Source!E279</f>
        <v>111</v>
      </c>
      <c r="B755" s="16" t="str">
        <f>Source!F279</f>
        <v>21.3-4-24</v>
      </c>
      <c r="C755" s="16" t="str">
        <f>Source!G279</f>
        <v>Арматурные заготовки (стержни, хомуты и т.п.), не собранные в каркасы или сетки, закладные и накладные детали, со сваркой</v>
      </c>
      <c r="D755" s="17" t="str">
        <f>Source!H279</f>
        <v>т</v>
      </c>
      <c r="E755" s="8">
        <f>Source!I279</f>
        <v>1.167761336E-2</v>
      </c>
      <c r="F755" s="19">
        <f>Source!AL279</f>
        <v>53410.15</v>
      </c>
      <c r="G755" s="18" t="str">
        <f>Source!DD279</f>
        <v/>
      </c>
      <c r="H755" s="8">
        <f>Source!AW279</f>
        <v>1</v>
      </c>
      <c r="I755" s="8">
        <f>IF(Source!BC279&lt;&gt; 0, Source!BC279, 1)</f>
        <v>1</v>
      </c>
      <c r="J755" s="20">
        <f>Source!P279</f>
        <v>623.70000000000005</v>
      </c>
      <c r="K755" s="20"/>
      <c r="Q755">
        <f>ROUND((Source!BZ279/100)*ROUND((Source!AF279*Source!AV279)*Source!I279, 2), 2)</f>
        <v>0</v>
      </c>
      <c r="R755">
        <f>Source!X279</f>
        <v>0</v>
      </c>
      <c r="S755">
        <f>ROUND((Source!CA279/100)*ROUND((Source!AF279*Source!AV279)*Source!I279, 2), 2)</f>
        <v>0</v>
      </c>
      <c r="T755">
        <f>Source!Y279</f>
        <v>0</v>
      </c>
      <c r="U755">
        <f>ROUND((175/100)*ROUND((Source!AE279*Source!AV279)*Source!I279, 2), 2)</f>
        <v>0</v>
      </c>
      <c r="V755">
        <f>ROUND((108/100)*ROUND(Source!CS279*Source!I279, 2), 2)</f>
        <v>0</v>
      </c>
    </row>
    <row r="756" spans="1:22" ht="15" x14ac:dyDescent="0.25">
      <c r="A756" s="24"/>
      <c r="B756" s="24"/>
      <c r="C756" s="24"/>
      <c r="D756" s="24"/>
      <c r="E756" s="24"/>
      <c r="F756" s="24"/>
      <c r="G756" s="24"/>
      <c r="H756" s="24"/>
      <c r="I756" s="59">
        <f>J755</f>
        <v>623.70000000000005</v>
      </c>
      <c r="J756" s="59"/>
      <c r="K756" s="25">
        <f>IF(Source!I279&lt;&gt;0, ROUND(I756/Source!I279, 2), 0)</f>
        <v>53409.89</v>
      </c>
      <c r="P756" s="23">
        <f>I756</f>
        <v>623.70000000000005</v>
      </c>
    </row>
    <row r="757" spans="1:22" ht="28.5" x14ac:dyDescent="0.2">
      <c r="A757" s="15" t="str">
        <f>Source!E280</f>
        <v>112</v>
      </c>
      <c r="B757" s="16" t="str">
        <f>Source!F280</f>
        <v>Цена поставщика</v>
      </c>
      <c r="C757" s="16" t="str">
        <f>Source!G280</f>
        <v>Велопарковка 8928                                                    Базисная стоимость: 24000,00/1,18=20338,98</v>
      </c>
      <c r="D757" s="17" t="str">
        <f>Source!H280</f>
        <v>шт.</v>
      </c>
      <c r="E757" s="8">
        <f>Source!I280</f>
        <v>4</v>
      </c>
      <c r="F757" s="19">
        <f>Source!AL280</f>
        <v>20338.98</v>
      </c>
      <c r="G757" s="18" t="str">
        <f>Source!DD280</f>
        <v/>
      </c>
      <c r="H757" s="8">
        <f>Source!AW280</f>
        <v>1</v>
      </c>
      <c r="I757" s="8">
        <f>IF(Source!BC280&lt;&gt; 0, Source!BC280, 1)</f>
        <v>1</v>
      </c>
      <c r="J757" s="20">
        <f>Source!P280</f>
        <v>81355.92</v>
      </c>
      <c r="K757" s="20"/>
      <c r="Q757">
        <f>ROUND((Source!BZ280/100)*ROUND((Source!AF280*Source!AV280)*Source!I280, 2), 2)</f>
        <v>0</v>
      </c>
      <c r="R757">
        <f>Source!X280</f>
        <v>0</v>
      </c>
      <c r="S757">
        <f>ROUND((Source!CA280/100)*ROUND((Source!AF280*Source!AV280)*Source!I280, 2), 2)</f>
        <v>0</v>
      </c>
      <c r="T757">
        <f>Source!Y280</f>
        <v>0</v>
      </c>
      <c r="U757">
        <f>ROUND((175/100)*ROUND((Source!AE280*Source!AV280)*Source!I280, 2), 2)</f>
        <v>0</v>
      </c>
      <c r="V757">
        <f>ROUND((108/100)*ROUND(Source!CS280*Source!I280, 2), 2)</f>
        <v>0</v>
      </c>
    </row>
    <row r="758" spans="1:22" ht="15" x14ac:dyDescent="0.25">
      <c r="A758" s="24"/>
      <c r="B758" s="24"/>
      <c r="C758" s="24"/>
      <c r="D758" s="24"/>
      <c r="E758" s="24"/>
      <c r="F758" s="24"/>
      <c r="G758" s="24"/>
      <c r="H758" s="24"/>
      <c r="I758" s="59">
        <f>J757</f>
        <v>81355.92</v>
      </c>
      <c r="J758" s="59"/>
      <c r="K758" s="25">
        <f>IF(Source!I280&lt;&gt;0, ROUND(I758/Source!I280, 2), 0)</f>
        <v>20338.98</v>
      </c>
      <c r="P758" s="23">
        <f>I758</f>
        <v>81355.92</v>
      </c>
    </row>
    <row r="759" spans="1:22" ht="14.25" x14ac:dyDescent="0.2">
      <c r="A759" s="15" t="str">
        <f>Source!E281</f>
        <v>113</v>
      </c>
      <c r="B759" s="16" t="str">
        <f>Source!F281</f>
        <v>1.50-3203-10-4/1</v>
      </c>
      <c r="C759" s="16" t="str">
        <f>Source!G281</f>
        <v>Установка монтажных изделий массой свыше 20 кг</v>
      </c>
      <c r="D759" s="17" t="str">
        <f>Source!H281</f>
        <v>т</v>
      </c>
      <c r="E759" s="8">
        <f>Source!I281</f>
        <v>4.4999999999999998E-2</v>
      </c>
      <c r="F759" s="19"/>
      <c r="G759" s="18"/>
      <c r="H759" s="8"/>
      <c r="I759" s="8"/>
      <c r="J759" s="20"/>
      <c r="K759" s="20"/>
      <c r="Q759">
        <f>ROUND((Source!BZ281/100)*ROUND((Source!AF281*Source!AV281)*Source!I281, 2), 2)</f>
        <v>257.62</v>
      </c>
      <c r="R759">
        <f>Source!X281</f>
        <v>257.62</v>
      </c>
      <c r="S759">
        <f>ROUND((Source!CA281/100)*ROUND((Source!AF281*Source!AV281)*Source!I281, 2), 2)</f>
        <v>36.799999999999997</v>
      </c>
      <c r="T759">
        <f>Source!Y281</f>
        <v>36.799999999999997</v>
      </c>
      <c r="U759">
        <f>ROUND((175/100)*ROUND((Source!AE281*Source!AV281)*Source!I281, 2), 2)</f>
        <v>11.25</v>
      </c>
      <c r="V759">
        <f>ROUND((108/100)*ROUND(Source!CS281*Source!I281, 2), 2)</f>
        <v>6.94</v>
      </c>
    </row>
    <row r="760" spans="1:22" ht="14.25" x14ac:dyDescent="0.2">
      <c r="A760" s="15"/>
      <c r="B760" s="16"/>
      <c r="C760" s="16" t="s">
        <v>872</v>
      </c>
      <c r="D760" s="17"/>
      <c r="E760" s="8"/>
      <c r="F760" s="19">
        <f>Source!AO281</f>
        <v>8178.55</v>
      </c>
      <c r="G760" s="18" t="str">
        <f>Source!DG281</f>
        <v/>
      </c>
      <c r="H760" s="8">
        <f>Source!AV281</f>
        <v>1</v>
      </c>
      <c r="I760" s="8">
        <f>IF(Source!BA281&lt;&gt; 0, Source!BA281, 1)</f>
        <v>1</v>
      </c>
      <c r="J760" s="20">
        <f>Source!S281</f>
        <v>368.03</v>
      </c>
      <c r="K760" s="20"/>
    </row>
    <row r="761" spans="1:22" ht="14.25" x14ac:dyDescent="0.2">
      <c r="A761" s="15"/>
      <c r="B761" s="16"/>
      <c r="C761" s="16" t="s">
        <v>873</v>
      </c>
      <c r="D761" s="17"/>
      <c r="E761" s="8"/>
      <c r="F761" s="19">
        <f>Source!AM281</f>
        <v>1555.17</v>
      </c>
      <c r="G761" s="18" t="str">
        <f>Source!DE281</f>
        <v/>
      </c>
      <c r="H761" s="8">
        <f>Source!AV281</f>
        <v>1</v>
      </c>
      <c r="I761" s="8">
        <f>IF(Source!BB281&lt;&gt; 0, Source!BB281, 1)</f>
        <v>1</v>
      </c>
      <c r="J761" s="20">
        <f>Source!Q281</f>
        <v>69.98</v>
      </c>
      <c r="K761" s="20"/>
    </row>
    <row r="762" spans="1:22" ht="14.25" x14ac:dyDescent="0.2">
      <c r="A762" s="15"/>
      <c r="B762" s="16"/>
      <c r="C762" s="16" t="s">
        <v>874</v>
      </c>
      <c r="D762" s="17"/>
      <c r="E762" s="8"/>
      <c r="F762" s="19">
        <f>Source!AN281</f>
        <v>142.85</v>
      </c>
      <c r="G762" s="18" t="str">
        <f>Source!DF281</f>
        <v/>
      </c>
      <c r="H762" s="8">
        <f>Source!AV281</f>
        <v>1</v>
      </c>
      <c r="I762" s="8">
        <f>IF(Source!BS281&lt;&gt; 0, Source!BS281, 1)</f>
        <v>1</v>
      </c>
      <c r="J762" s="21">
        <f>Source!R281</f>
        <v>6.43</v>
      </c>
      <c r="K762" s="20"/>
    </row>
    <row r="763" spans="1:22" ht="14.25" x14ac:dyDescent="0.2">
      <c r="A763" s="15"/>
      <c r="B763" s="16"/>
      <c r="C763" s="16" t="s">
        <v>875</v>
      </c>
      <c r="D763" s="17"/>
      <c r="E763" s="8"/>
      <c r="F763" s="19">
        <f>Source!AL281</f>
        <v>56933.42</v>
      </c>
      <c r="G763" s="18" t="str">
        <f>Source!DD281</f>
        <v/>
      </c>
      <c r="H763" s="8">
        <f>Source!AW281</f>
        <v>1</v>
      </c>
      <c r="I763" s="8">
        <f>IF(Source!BC281&lt;&gt; 0, Source!BC281, 1)</f>
        <v>1</v>
      </c>
      <c r="J763" s="20">
        <f>Source!P281</f>
        <v>2562</v>
      </c>
      <c r="K763" s="20"/>
    </row>
    <row r="764" spans="1:22" ht="42.75" x14ac:dyDescent="0.2">
      <c r="A764" s="15" t="str">
        <f>Source!E282</f>
        <v>113,1</v>
      </c>
      <c r="B764" s="16" t="str">
        <f>Source!F282</f>
        <v>21.3-4-24</v>
      </c>
      <c r="C764" s="16" t="str">
        <f>Source!G282</f>
        <v>Арматурные заготовки (стержни, хомуты и т.п.), не собранные в каркасы или сетки, закладные и накладные детали, со сваркой</v>
      </c>
      <c r="D764" s="17" t="str">
        <f>Source!H282</f>
        <v>т</v>
      </c>
      <c r="E764" s="8">
        <f>Source!I282</f>
        <v>-4.4999999999999998E-2</v>
      </c>
      <c r="F764" s="19">
        <f>Source!AK282</f>
        <v>53410.15</v>
      </c>
      <c r="G764" s="22" t="s">
        <v>3</v>
      </c>
      <c r="H764" s="8">
        <f>Source!AW282</f>
        <v>1</v>
      </c>
      <c r="I764" s="8">
        <f>IF(Source!BC282&lt;&gt; 0, Source!BC282, 1)</f>
        <v>1</v>
      </c>
      <c r="J764" s="20">
        <f>Source!O282</f>
        <v>-2403.46</v>
      </c>
      <c r="K764" s="20"/>
      <c r="Q764">
        <f>ROUND((Source!BZ282/100)*ROUND((Source!AF282*Source!AV282)*Source!I282, 2), 2)</f>
        <v>0</v>
      </c>
      <c r="R764">
        <f>Source!X282</f>
        <v>0</v>
      </c>
      <c r="S764">
        <f>ROUND((Source!CA282/100)*ROUND((Source!AF282*Source!AV282)*Source!I282, 2), 2)</f>
        <v>0</v>
      </c>
      <c r="T764">
        <f>Source!Y282</f>
        <v>0</v>
      </c>
      <c r="U764">
        <f>ROUND((175/100)*ROUND((Source!AE282*Source!AV282)*Source!I282, 2), 2)</f>
        <v>0</v>
      </c>
      <c r="V764">
        <f>ROUND((108/100)*ROUND(Source!CS282*Source!I282, 2), 2)</f>
        <v>0</v>
      </c>
    </row>
    <row r="765" spans="1:22" ht="14.25" x14ac:dyDescent="0.2">
      <c r="A765" s="15"/>
      <c r="B765" s="16"/>
      <c r="C765" s="16" t="s">
        <v>876</v>
      </c>
      <c r="D765" s="17" t="s">
        <v>877</v>
      </c>
      <c r="E765" s="8">
        <f>Source!AT281</f>
        <v>70</v>
      </c>
      <c r="F765" s="19"/>
      <c r="G765" s="18"/>
      <c r="H765" s="8"/>
      <c r="I765" s="8"/>
      <c r="J765" s="20">
        <f>SUM(R759:R764)</f>
        <v>257.62</v>
      </c>
      <c r="K765" s="20"/>
    </row>
    <row r="766" spans="1:22" ht="14.25" x14ac:dyDescent="0.2">
      <c r="A766" s="15"/>
      <c r="B766" s="16"/>
      <c r="C766" s="16" t="s">
        <v>878</v>
      </c>
      <c r="D766" s="17" t="s">
        <v>877</v>
      </c>
      <c r="E766" s="8">
        <f>Source!AU281</f>
        <v>10</v>
      </c>
      <c r="F766" s="19"/>
      <c r="G766" s="18"/>
      <c r="H766" s="8"/>
      <c r="I766" s="8"/>
      <c r="J766" s="20">
        <f>SUM(T759:T765)</f>
        <v>36.799999999999997</v>
      </c>
      <c r="K766" s="20"/>
    </row>
    <row r="767" spans="1:22" ht="14.25" x14ac:dyDescent="0.2">
      <c r="A767" s="15"/>
      <c r="B767" s="16"/>
      <c r="C767" s="16" t="s">
        <v>879</v>
      </c>
      <c r="D767" s="17" t="s">
        <v>877</v>
      </c>
      <c r="E767" s="8">
        <f>108</f>
        <v>108</v>
      </c>
      <c r="F767" s="19"/>
      <c r="G767" s="18"/>
      <c r="H767" s="8"/>
      <c r="I767" s="8"/>
      <c r="J767" s="20">
        <f>SUM(V759:V766)</f>
        <v>6.94</v>
      </c>
      <c r="K767" s="20"/>
    </row>
    <row r="768" spans="1:22" ht="14.25" x14ac:dyDescent="0.2">
      <c r="A768" s="15"/>
      <c r="B768" s="16"/>
      <c r="C768" s="16" t="s">
        <v>880</v>
      </c>
      <c r="D768" s="17" t="s">
        <v>881</v>
      </c>
      <c r="E768" s="8">
        <f>Source!AQ281</f>
        <v>36.11</v>
      </c>
      <c r="F768" s="19"/>
      <c r="G768" s="18" t="str">
        <f>Source!DI281</f>
        <v/>
      </c>
      <c r="H768" s="8">
        <f>Source!AV281</f>
        <v>1</v>
      </c>
      <c r="I768" s="8"/>
      <c r="J768" s="20"/>
      <c r="K768" s="20">
        <f>Source!U281</f>
        <v>1.6249499999999999</v>
      </c>
    </row>
    <row r="769" spans="1:22" ht="15" x14ac:dyDescent="0.25">
      <c r="A769" s="24"/>
      <c r="B769" s="24"/>
      <c r="C769" s="24"/>
      <c r="D769" s="24"/>
      <c r="E769" s="24"/>
      <c r="F769" s="24"/>
      <c r="G769" s="24"/>
      <c r="H769" s="24"/>
      <c r="I769" s="59">
        <f>J760+J761+J763+J765+J766+J767+SUM(J764:J764)</f>
        <v>897.91000000000031</v>
      </c>
      <c r="J769" s="59"/>
      <c r="K769" s="25">
        <f>IF(Source!I281&lt;&gt;0, ROUND(I769/Source!I281, 2), 0)</f>
        <v>19953.560000000001</v>
      </c>
      <c r="P769" s="23">
        <f>I769</f>
        <v>897.91000000000031</v>
      </c>
    </row>
    <row r="770" spans="1:22" ht="28.5" x14ac:dyDescent="0.2">
      <c r="A770" s="15" t="str">
        <f>Source!E283</f>
        <v>114</v>
      </c>
      <c r="B770" s="16" t="str">
        <f>Source!F283</f>
        <v>1.2-3103-3-1/1</v>
      </c>
      <c r="C770" s="16" t="str">
        <f>Source!G283</f>
        <v>Устройство фундаментов общего назначения бетонных под оборудование объемом до 5 м3</v>
      </c>
      <c r="D770" s="17" t="str">
        <f>Source!H283</f>
        <v>100 м3</v>
      </c>
      <c r="E770" s="8">
        <f>Source!I283</f>
        <v>6.1000000000000004E-3</v>
      </c>
      <c r="F770" s="19"/>
      <c r="G770" s="18"/>
      <c r="H770" s="8"/>
      <c r="I770" s="8"/>
      <c r="J770" s="20"/>
      <c r="K770" s="20"/>
      <c r="Q770">
        <f>ROUND((Source!BZ283/100)*ROUND((Source!AF283*Source!AV283)*Source!I283, 2), 2)</f>
        <v>335.81</v>
      </c>
      <c r="R770">
        <f>Source!X283</f>
        <v>335.81</v>
      </c>
      <c r="S770">
        <f>ROUND((Source!CA283/100)*ROUND((Source!AF283*Source!AV283)*Source!I283, 2), 2)</f>
        <v>47.97</v>
      </c>
      <c r="T770">
        <f>Source!Y283</f>
        <v>47.97</v>
      </c>
      <c r="U770">
        <f>ROUND((175/100)*ROUND((Source!AE283*Source!AV283)*Source!I283, 2), 2)</f>
        <v>1.58</v>
      </c>
      <c r="V770">
        <f>ROUND((108/100)*ROUND(Source!CS283*Source!I283, 2), 2)</f>
        <v>0.97</v>
      </c>
    </row>
    <row r="771" spans="1:22" ht="14.25" x14ac:dyDescent="0.2">
      <c r="A771" s="15"/>
      <c r="B771" s="16"/>
      <c r="C771" s="16" t="s">
        <v>872</v>
      </c>
      <c r="D771" s="17"/>
      <c r="E771" s="8"/>
      <c r="F771" s="19">
        <f>Source!AO283</f>
        <v>78644.570000000007</v>
      </c>
      <c r="G771" s="18" t="str">
        <f>Source!DG283</f>
        <v/>
      </c>
      <c r="H771" s="8">
        <f>Source!AV283</f>
        <v>1</v>
      </c>
      <c r="I771" s="8">
        <f>IF(Source!BA283&lt;&gt; 0, Source!BA283, 1)</f>
        <v>1</v>
      </c>
      <c r="J771" s="20">
        <f>Source!S283</f>
        <v>479.73</v>
      </c>
      <c r="K771" s="20"/>
    </row>
    <row r="772" spans="1:22" ht="14.25" x14ac:dyDescent="0.2">
      <c r="A772" s="15"/>
      <c r="B772" s="16"/>
      <c r="C772" s="16" t="s">
        <v>873</v>
      </c>
      <c r="D772" s="17"/>
      <c r="E772" s="8"/>
      <c r="F772" s="19">
        <f>Source!AM283</f>
        <v>435.13</v>
      </c>
      <c r="G772" s="18" t="str">
        <f>Source!DE283</f>
        <v/>
      </c>
      <c r="H772" s="8">
        <f>Source!AV283</f>
        <v>1</v>
      </c>
      <c r="I772" s="8">
        <f>IF(Source!BB283&lt;&gt; 0, Source!BB283, 1)</f>
        <v>1</v>
      </c>
      <c r="J772" s="20">
        <f>Source!Q283</f>
        <v>2.65</v>
      </c>
      <c r="K772" s="20"/>
    </row>
    <row r="773" spans="1:22" ht="14.25" x14ac:dyDescent="0.2">
      <c r="A773" s="15"/>
      <c r="B773" s="16"/>
      <c r="C773" s="16" t="s">
        <v>874</v>
      </c>
      <c r="D773" s="17"/>
      <c r="E773" s="8"/>
      <c r="F773" s="19">
        <f>Source!AN283</f>
        <v>147.43</v>
      </c>
      <c r="G773" s="18" t="str">
        <f>Source!DF283</f>
        <v/>
      </c>
      <c r="H773" s="8">
        <f>Source!AV283</f>
        <v>1</v>
      </c>
      <c r="I773" s="8">
        <f>IF(Source!BS283&lt;&gt; 0, Source!BS283, 1)</f>
        <v>1</v>
      </c>
      <c r="J773" s="21">
        <f>Source!R283</f>
        <v>0.9</v>
      </c>
      <c r="K773" s="20"/>
    </row>
    <row r="774" spans="1:22" ht="14.25" x14ac:dyDescent="0.2">
      <c r="A774" s="15"/>
      <c r="B774" s="16"/>
      <c r="C774" s="16" t="s">
        <v>875</v>
      </c>
      <c r="D774" s="17"/>
      <c r="E774" s="8"/>
      <c r="F774" s="19">
        <f>Source!AL283</f>
        <v>347832.49</v>
      </c>
      <c r="G774" s="18" t="str">
        <f>Source!DD283</f>
        <v/>
      </c>
      <c r="H774" s="8">
        <f>Source!AW283</f>
        <v>1</v>
      </c>
      <c r="I774" s="8">
        <f>IF(Source!BC283&lt;&gt; 0, Source!BC283, 1)</f>
        <v>1</v>
      </c>
      <c r="J774" s="20">
        <f>Source!P283</f>
        <v>2121.7800000000002</v>
      </c>
      <c r="K774" s="20"/>
    </row>
    <row r="775" spans="1:22" ht="14.25" x14ac:dyDescent="0.2">
      <c r="A775" s="15"/>
      <c r="B775" s="16"/>
      <c r="C775" s="16" t="s">
        <v>876</v>
      </c>
      <c r="D775" s="17" t="s">
        <v>877</v>
      </c>
      <c r="E775" s="8">
        <f>Source!AT283</f>
        <v>70</v>
      </c>
      <c r="F775" s="19"/>
      <c r="G775" s="18"/>
      <c r="H775" s="8"/>
      <c r="I775" s="8"/>
      <c r="J775" s="20">
        <f>SUM(R770:R774)</f>
        <v>335.81</v>
      </c>
      <c r="K775" s="20"/>
    </row>
    <row r="776" spans="1:22" ht="14.25" x14ac:dyDescent="0.2">
      <c r="A776" s="15"/>
      <c r="B776" s="16"/>
      <c r="C776" s="16" t="s">
        <v>878</v>
      </c>
      <c r="D776" s="17" t="s">
        <v>877</v>
      </c>
      <c r="E776" s="8">
        <f>Source!AU283</f>
        <v>10</v>
      </c>
      <c r="F776" s="19"/>
      <c r="G776" s="18"/>
      <c r="H776" s="8"/>
      <c r="I776" s="8"/>
      <c r="J776" s="20">
        <f>SUM(T770:T775)</f>
        <v>47.97</v>
      </c>
      <c r="K776" s="20"/>
    </row>
    <row r="777" spans="1:22" ht="14.25" x14ac:dyDescent="0.2">
      <c r="A777" s="15"/>
      <c r="B777" s="16"/>
      <c r="C777" s="16" t="s">
        <v>879</v>
      </c>
      <c r="D777" s="17" t="s">
        <v>877</v>
      </c>
      <c r="E777" s="8">
        <f>108</f>
        <v>108</v>
      </c>
      <c r="F777" s="19"/>
      <c r="G777" s="18"/>
      <c r="H777" s="8"/>
      <c r="I777" s="8"/>
      <c r="J777" s="20">
        <f>SUM(V770:V776)</f>
        <v>0.97</v>
      </c>
      <c r="K777" s="20"/>
    </row>
    <row r="778" spans="1:22" ht="14.25" x14ac:dyDescent="0.2">
      <c r="A778" s="15"/>
      <c r="B778" s="16"/>
      <c r="C778" s="16" t="s">
        <v>880</v>
      </c>
      <c r="D778" s="17" t="s">
        <v>881</v>
      </c>
      <c r="E778" s="8">
        <f>Source!AQ283</f>
        <v>453.1</v>
      </c>
      <c r="F778" s="19"/>
      <c r="G778" s="18" t="str">
        <f>Source!DI283</f>
        <v/>
      </c>
      <c r="H778" s="8">
        <f>Source!AV283</f>
        <v>1</v>
      </c>
      <c r="I778" s="8"/>
      <c r="J778" s="20"/>
      <c r="K778" s="20">
        <f>Source!U283</f>
        <v>2.7639100000000005</v>
      </c>
    </row>
    <row r="779" spans="1:22" ht="15" x14ac:dyDescent="0.25">
      <c r="A779" s="24"/>
      <c r="B779" s="24"/>
      <c r="C779" s="24"/>
      <c r="D779" s="24"/>
      <c r="E779" s="24"/>
      <c r="F779" s="24"/>
      <c r="G779" s="24"/>
      <c r="H779" s="24"/>
      <c r="I779" s="59">
        <f>J771+J772+J774+J775+J776+J777</f>
        <v>2988.91</v>
      </c>
      <c r="J779" s="59"/>
      <c r="K779" s="25">
        <f>IF(Source!I283&lt;&gt;0, ROUND(I779/Source!I283, 2), 0)</f>
        <v>489985.25</v>
      </c>
      <c r="P779" s="23">
        <f>I779</f>
        <v>2988.91</v>
      </c>
    </row>
    <row r="780" spans="1:22" ht="42.75" x14ac:dyDescent="0.2">
      <c r="A780" s="15" t="str">
        <f>Source!E284</f>
        <v>115</v>
      </c>
      <c r="B780" s="16" t="str">
        <f>Source!F284</f>
        <v>21.3-4-24</v>
      </c>
      <c r="C780" s="16" t="str">
        <f>Source!G284</f>
        <v>Арматурные заготовки (стержни, хомуты и т.п.), не собранные в каркасы или сетки, закладные и накладные детали, со сваркой</v>
      </c>
      <c r="D780" s="17" t="str">
        <f>Source!H284</f>
        <v>т</v>
      </c>
      <c r="E780" s="8">
        <f>Source!I284</f>
        <v>1.343224656E-2</v>
      </c>
      <c r="F780" s="19">
        <f>Source!AL284</f>
        <v>53410.15</v>
      </c>
      <c r="G780" s="18" t="str">
        <f>Source!DD284</f>
        <v/>
      </c>
      <c r="H780" s="8">
        <f>Source!AW284</f>
        <v>1</v>
      </c>
      <c r="I780" s="8">
        <f>IF(Source!BC284&lt;&gt; 0, Source!BC284, 1)</f>
        <v>1</v>
      </c>
      <c r="J780" s="20">
        <f>Source!P284</f>
        <v>717.42</v>
      </c>
      <c r="K780" s="20"/>
      <c r="Q780">
        <f>ROUND((Source!BZ284/100)*ROUND((Source!AF284*Source!AV284)*Source!I284, 2), 2)</f>
        <v>0</v>
      </c>
      <c r="R780">
        <f>Source!X284</f>
        <v>0</v>
      </c>
      <c r="S780">
        <f>ROUND((Source!CA284/100)*ROUND((Source!AF284*Source!AV284)*Source!I284, 2), 2)</f>
        <v>0</v>
      </c>
      <c r="T780">
        <f>Source!Y284</f>
        <v>0</v>
      </c>
      <c r="U780">
        <f>ROUND((175/100)*ROUND((Source!AE284*Source!AV284)*Source!I284, 2), 2)</f>
        <v>0</v>
      </c>
      <c r="V780">
        <f>ROUND((108/100)*ROUND(Source!CS284*Source!I284, 2), 2)</f>
        <v>0</v>
      </c>
    </row>
    <row r="781" spans="1:22" ht="15" x14ac:dyDescent="0.25">
      <c r="A781" s="24"/>
      <c r="B781" s="24"/>
      <c r="C781" s="24"/>
      <c r="D781" s="24"/>
      <c r="E781" s="24"/>
      <c r="F781" s="24"/>
      <c r="G781" s="24"/>
      <c r="H781" s="24"/>
      <c r="I781" s="59">
        <f>J780</f>
        <v>717.42</v>
      </c>
      <c r="J781" s="59"/>
      <c r="K781" s="25">
        <f>IF(Source!I284&lt;&gt;0, ROUND(I781/Source!I284, 2), 0)</f>
        <v>53410.28</v>
      </c>
      <c r="P781" s="23">
        <f>I781</f>
        <v>717.42</v>
      </c>
    </row>
    <row r="782" spans="1:22" ht="28.5" x14ac:dyDescent="0.2">
      <c r="A782" s="15" t="str">
        <f>Source!E285</f>
        <v>116</v>
      </c>
      <c r="B782" s="16" t="str">
        <f>Source!F285</f>
        <v>Цена поставщика</v>
      </c>
      <c r="C782" s="16" t="str">
        <f>Source!G285</f>
        <v>Диван парковый  ЛГДП-14                                               Базисная стоимость: 19048,00/1,18=16142,37</v>
      </c>
      <c r="D782" s="17" t="str">
        <f>Source!H285</f>
        <v>шт.</v>
      </c>
      <c r="E782" s="8">
        <f>Source!I285</f>
        <v>3</v>
      </c>
      <c r="F782" s="19">
        <f>Source!AL285</f>
        <v>16142.37</v>
      </c>
      <c r="G782" s="18" t="str">
        <f>Source!DD285</f>
        <v/>
      </c>
      <c r="H782" s="8">
        <f>Source!AW285</f>
        <v>1</v>
      </c>
      <c r="I782" s="8">
        <f>IF(Source!BC285&lt;&gt; 0, Source!BC285, 1)</f>
        <v>1</v>
      </c>
      <c r="J782" s="20">
        <f>Source!P285</f>
        <v>48427.11</v>
      </c>
      <c r="K782" s="20"/>
      <c r="Q782">
        <f>ROUND((Source!BZ285/100)*ROUND((Source!AF285*Source!AV285)*Source!I285, 2), 2)</f>
        <v>0</v>
      </c>
      <c r="R782">
        <f>Source!X285</f>
        <v>0</v>
      </c>
      <c r="S782">
        <f>ROUND((Source!CA285/100)*ROUND((Source!AF285*Source!AV285)*Source!I285, 2), 2)</f>
        <v>0</v>
      </c>
      <c r="T782">
        <f>Source!Y285</f>
        <v>0</v>
      </c>
      <c r="U782">
        <f>ROUND((175/100)*ROUND((Source!AE285*Source!AV285)*Source!I285, 2), 2)</f>
        <v>0</v>
      </c>
      <c r="V782">
        <f>ROUND((108/100)*ROUND(Source!CS285*Source!I285, 2), 2)</f>
        <v>0</v>
      </c>
    </row>
    <row r="783" spans="1:22" ht="15" x14ac:dyDescent="0.25">
      <c r="A783" s="24"/>
      <c r="B783" s="24"/>
      <c r="C783" s="24"/>
      <c r="D783" s="24"/>
      <c r="E783" s="24"/>
      <c r="F783" s="24"/>
      <c r="G783" s="24"/>
      <c r="H783" s="24"/>
      <c r="I783" s="59">
        <f>J782</f>
        <v>48427.11</v>
      </c>
      <c r="J783" s="59"/>
      <c r="K783" s="25">
        <f>IF(Source!I285&lt;&gt;0, ROUND(I783/Source!I285, 2), 0)</f>
        <v>16142.37</v>
      </c>
      <c r="P783" s="23">
        <f>I783</f>
        <v>48427.11</v>
      </c>
    </row>
    <row r="784" spans="1:22" ht="14.25" x14ac:dyDescent="0.2">
      <c r="A784" s="15" t="str">
        <f>Source!E286</f>
        <v>117</v>
      </c>
      <c r="B784" s="16" t="str">
        <f>Source!F286</f>
        <v>1.50-3203-10-4/1</v>
      </c>
      <c r="C784" s="16" t="str">
        <f>Source!G286</f>
        <v>Установка монтажных изделий массой свыше 20 кг</v>
      </c>
      <c r="D784" s="17" t="str">
        <f>Source!H286</f>
        <v>т</v>
      </c>
      <c r="E784" s="8">
        <f>Source!I286</f>
        <v>4.4999999999999998E-2</v>
      </c>
      <c r="F784" s="19"/>
      <c r="G784" s="18"/>
      <c r="H784" s="8"/>
      <c r="I784" s="8"/>
      <c r="J784" s="20"/>
      <c r="K784" s="20"/>
      <c r="Q784">
        <f>ROUND((Source!BZ286/100)*ROUND((Source!AF286*Source!AV286)*Source!I286, 2), 2)</f>
        <v>257.62</v>
      </c>
      <c r="R784">
        <f>Source!X286</f>
        <v>257.62</v>
      </c>
      <c r="S784">
        <f>ROUND((Source!CA286/100)*ROUND((Source!AF286*Source!AV286)*Source!I286, 2), 2)</f>
        <v>36.799999999999997</v>
      </c>
      <c r="T784">
        <f>Source!Y286</f>
        <v>36.799999999999997</v>
      </c>
      <c r="U784">
        <f>ROUND((175/100)*ROUND((Source!AE286*Source!AV286)*Source!I286, 2), 2)</f>
        <v>11.25</v>
      </c>
      <c r="V784">
        <f>ROUND((108/100)*ROUND(Source!CS286*Source!I286, 2), 2)</f>
        <v>6.94</v>
      </c>
    </row>
    <row r="785" spans="1:22" ht="14.25" x14ac:dyDescent="0.2">
      <c r="A785" s="15"/>
      <c r="B785" s="16"/>
      <c r="C785" s="16" t="s">
        <v>872</v>
      </c>
      <c r="D785" s="17"/>
      <c r="E785" s="8"/>
      <c r="F785" s="19">
        <f>Source!AO286</f>
        <v>8178.55</v>
      </c>
      <c r="G785" s="18" t="str">
        <f>Source!DG286</f>
        <v/>
      </c>
      <c r="H785" s="8">
        <f>Source!AV286</f>
        <v>1</v>
      </c>
      <c r="I785" s="8">
        <f>IF(Source!BA286&lt;&gt; 0, Source!BA286, 1)</f>
        <v>1</v>
      </c>
      <c r="J785" s="20">
        <f>Source!S286</f>
        <v>368.03</v>
      </c>
      <c r="K785" s="20"/>
    </row>
    <row r="786" spans="1:22" ht="14.25" x14ac:dyDescent="0.2">
      <c r="A786" s="15"/>
      <c r="B786" s="16"/>
      <c r="C786" s="16" t="s">
        <v>873</v>
      </c>
      <c r="D786" s="17"/>
      <c r="E786" s="8"/>
      <c r="F786" s="19">
        <f>Source!AM286</f>
        <v>1555.17</v>
      </c>
      <c r="G786" s="18" t="str">
        <f>Source!DE286</f>
        <v/>
      </c>
      <c r="H786" s="8">
        <f>Source!AV286</f>
        <v>1</v>
      </c>
      <c r="I786" s="8">
        <f>IF(Source!BB286&lt;&gt; 0, Source!BB286, 1)</f>
        <v>1</v>
      </c>
      <c r="J786" s="20">
        <f>Source!Q286</f>
        <v>69.98</v>
      </c>
      <c r="K786" s="20"/>
    </row>
    <row r="787" spans="1:22" ht="14.25" x14ac:dyDescent="0.2">
      <c r="A787" s="15"/>
      <c r="B787" s="16"/>
      <c r="C787" s="16" t="s">
        <v>874</v>
      </c>
      <c r="D787" s="17"/>
      <c r="E787" s="8"/>
      <c r="F787" s="19">
        <f>Source!AN286</f>
        <v>142.85</v>
      </c>
      <c r="G787" s="18" t="str">
        <f>Source!DF286</f>
        <v/>
      </c>
      <c r="H787" s="8">
        <f>Source!AV286</f>
        <v>1</v>
      </c>
      <c r="I787" s="8">
        <f>IF(Source!BS286&lt;&gt; 0, Source!BS286, 1)</f>
        <v>1</v>
      </c>
      <c r="J787" s="21">
        <f>Source!R286</f>
        <v>6.43</v>
      </c>
      <c r="K787" s="20"/>
    </row>
    <row r="788" spans="1:22" ht="14.25" x14ac:dyDescent="0.2">
      <c r="A788" s="15"/>
      <c r="B788" s="16"/>
      <c r="C788" s="16" t="s">
        <v>875</v>
      </c>
      <c r="D788" s="17"/>
      <c r="E788" s="8"/>
      <c r="F788" s="19">
        <f>Source!AL286</f>
        <v>56933.42</v>
      </c>
      <c r="G788" s="18" t="str">
        <f>Source!DD286</f>
        <v/>
      </c>
      <c r="H788" s="8">
        <f>Source!AW286</f>
        <v>1</v>
      </c>
      <c r="I788" s="8">
        <f>IF(Source!BC286&lt;&gt; 0, Source!BC286, 1)</f>
        <v>1</v>
      </c>
      <c r="J788" s="20">
        <f>Source!P286</f>
        <v>2562</v>
      </c>
      <c r="K788" s="20"/>
    </row>
    <row r="789" spans="1:22" ht="42.75" x14ac:dyDescent="0.2">
      <c r="A789" s="15" t="str">
        <f>Source!E287</f>
        <v>117,1</v>
      </c>
      <c r="B789" s="16" t="str">
        <f>Source!F287</f>
        <v>21.3-4-24</v>
      </c>
      <c r="C789" s="16" t="str">
        <f>Source!G287</f>
        <v>Арматурные заготовки (стержни, хомуты и т.п.), не собранные в каркасы или сетки, закладные и накладные детали, со сваркой</v>
      </c>
      <c r="D789" s="17" t="str">
        <f>Source!H287</f>
        <v>т</v>
      </c>
      <c r="E789" s="8">
        <f>Source!I287</f>
        <v>-4.4999999999999998E-2</v>
      </c>
      <c r="F789" s="19">
        <f>Source!AK287</f>
        <v>53410.15</v>
      </c>
      <c r="G789" s="22" t="s">
        <v>3</v>
      </c>
      <c r="H789" s="8">
        <f>Source!AW287</f>
        <v>1</v>
      </c>
      <c r="I789" s="8">
        <f>IF(Source!BC287&lt;&gt; 0, Source!BC287, 1)</f>
        <v>1</v>
      </c>
      <c r="J789" s="20">
        <f>Source!O287</f>
        <v>-2403.46</v>
      </c>
      <c r="K789" s="20"/>
      <c r="Q789">
        <f>ROUND((Source!BZ287/100)*ROUND((Source!AF287*Source!AV287)*Source!I287, 2), 2)</f>
        <v>0</v>
      </c>
      <c r="R789">
        <f>Source!X287</f>
        <v>0</v>
      </c>
      <c r="S789">
        <f>ROUND((Source!CA287/100)*ROUND((Source!AF287*Source!AV287)*Source!I287, 2), 2)</f>
        <v>0</v>
      </c>
      <c r="T789">
        <f>Source!Y287</f>
        <v>0</v>
      </c>
      <c r="U789">
        <f>ROUND((175/100)*ROUND((Source!AE287*Source!AV287)*Source!I287, 2), 2)</f>
        <v>0</v>
      </c>
      <c r="V789">
        <f>ROUND((108/100)*ROUND(Source!CS287*Source!I287, 2), 2)</f>
        <v>0</v>
      </c>
    </row>
    <row r="790" spans="1:22" ht="14.25" x14ac:dyDescent="0.2">
      <c r="A790" s="15"/>
      <c r="B790" s="16"/>
      <c r="C790" s="16" t="s">
        <v>876</v>
      </c>
      <c r="D790" s="17" t="s">
        <v>877</v>
      </c>
      <c r="E790" s="8">
        <f>Source!AT286</f>
        <v>70</v>
      </c>
      <c r="F790" s="19"/>
      <c r="G790" s="18"/>
      <c r="H790" s="8"/>
      <c r="I790" s="8"/>
      <c r="J790" s="20">
        <f>SUM(R784:R789)</f>
        <v>257.62</v>
      </c>
      <c r="K790" s="20"/>
    </row>
    <row r="791" spans="1:22" ht="14.25" x14ac:dyDescent="0.2">
      <c r="A791" s="15"/>
      <c r="B791" s="16"/>
      <c r="C791" s="16" t="s">
        <v>878</v>
      </c>
      <c r="D791" s="17" t="s">
        <v>877</v>
      </c>
      <c r="E791" s="8">
        <f>Source!AU286</f>
        <v>10</v>
      </c>
      <c r="F791" s="19"/>
      <c r="G791" s="18"/>
      <c r="H791" s="8"/>
      <c r="I791" s="8"/>
      <c r="J791" s="20">
        <f>SUM(T784:T790)</f>
        <v>36.799999999999997</v>
      </c>
      <c r="K791" s="20"/>
    </row>
    <row r="792" spans="1:22" ht="14.25" x14ac:dyDescent="0.2">
      <c r="A792" s="15"/>
      <c r="B792" s="16"/>
      <c r="C792" s="16" t="s">
        <v>879</v>
      </c>
      <c r="D792" s="17" t="s">
        <v>877</v>
      </c>
      <c r="E792" s="8">
        <f>108</f>
        <v>108</v>
      </c>
      <c r="F792" s="19"/>
      <c r="G792" s="18"/>
      <c r="H792" s="8"/>
      <c r="I792" s="8"/>
      <c r="J792" s="20">
        <f>SUM(V784:V791)</f>
        <v>6.94</v>
      </c>
      <c r="K792" s="20"/>
    </row>
    <row r="793" spans="1:22" ht="14.25" x14ac:dyDescent="0.2">
      <c r="A793" s="15"/>
      <c r="B793" s="16"/>
      <c r="C793" s="16" t="s">
        <v>880</v>
      </c>
      <c r="D793" s="17" t="s">
        <v>881</v>
      </c>
      <c r="E793" s="8">
        <f>Source!AQ286</f>
        <v>36.11</v>
      </c>
      <c r="F793" s="19"/>
      <c r="G793" s="18" t="str">
        <f>Source!DI286</f>
        <v/>
      </c>
      <c r="H793" s="8">
        <f>Source!AV286</f>
        <v>1</v>
      </c>
      <c r="I793" s="8"/>
      <c r="J793" s="20"/>
      <c r="K793" s="20">
        <f>Source!U286</f>
        <v>1.6249499999999999</v>
      </c>
    </row>
    <row r="794" spans="1:22" ht="15" x14ac:dyDescent="0.25">
      <c r="A794" s="24"/>
      <c r="B794" s="24"/>
      <c r="C794" s="24"/>
      <c r="D794" s="24"/>
      <c r="E794" s="24"/>
      <c r="F794" s="24"/>
      <c r="G794" s="24"/>
      <c r="H794" s="24"/>
      <c r="I794" s="59">
        <f>J785+J786+J788+J790+J791+J792+SUM(J789:J789)</f>
        <v>897.91000000000031</v>
      </c>
      <c r="J794" s="59"/>
      <c r="K794" s="25">
        <f>IF(Source!I286&lt;&gt;0, ROUND(I794/Source!I286, 2), 0)</f>
        <v>19953.560000000001</v>
      </c>
      <c r="P794" s="23">
        <f>I794</f>
        <v>897.91000000000031</v>
      </c>
    </row>
    <row r="795" spans="1:22" ht="28.5" x14ac:dyDescent="0.2">
      <c r="A795" s="15" t="str">
        <f>Source!E288</f>
        <v>118</v>
      </c>
      <c r="B795" s="16" t="str">
        <f>Source!F288</f>
        <v>1.2-3103-3-1/1</v>
      </c>
      <c r="C795" s="16" t="str">
        <f>Source!G288</f>
        <v>Устройство фундаментов общего назначения бетонных под оборудование объемом до 5 м3</v>
      </c>
      <c r="D795" s="17" t="str">
        <f>Source!H288</f>
        <v>100 м3</v>
      </c>
      <c r="E795" s="8">
        <f>Source!I288</f>
        <v>6.1000000000000004E-3</v>
      </c>
      <c r="F795" s="19"/>
      <c r="G795" s="18"/>
      <c r="H795" s="8"/>
      <c r="I795" s="8"/>
      <c r="J795" s="20"/>
      <c r="K795" s="20"/>
      <c r="Q795">
        <f>ROUND((Source!BZ288/100)*ROUND((Source!AF288*Source!AV288)*Source!I288, 2), 2)</f>
        <v>335.81</v>
      </c>
      <c r="R795">
        <f>Source!X288</f>
        <v>335.81</v>
      </c>
      <c r="S795">
        <f>ROUND((Source!CA288/100)*ROUND((Source!AF288*Source!AV288)*Source!I288, 2), 2)</f>
        <v>47.97</v>
      </c>
      <c r="T795">
        <f>Source!Y288</f>
        <v>47.97</v>
      </c>
      <c r="U795">
        <f>ROUND((175/100)*ROUND((Source!AE288*Source!AV288)*Source!I288, 2), 2)</f>
        <v>1.58</v>
      </c>
      <c r="V795">
        <f>ROUND((108/100)*ROUND(Source!CS288*Source!I288, 2), 2)</f>
        <v>0.97</v>
      </c>
    </row>
    <row r="796" spans="1:22" ht="14.25" x14ac:dyDescent="0.2">
      <c r="A796" s="15"/>
      <c r="B796" s="16"/>
      <c r="C796" s="16" t="s">
        <v>872</v>
      </c>
      <c r="D796" s="17"/>
      <c r="E796" s="8"/>
      <c r="F796" s="19">
        <f>Source!AO288</f>
        <v>78644.570000000007</v>
      </c>
      <c r="G796" s="18" t="str">
        <f>Source!DG288</f>
        <v/>
      </c>
      <c r="H796" s="8">
        <f>Source!AV288</f>
        <v>1</v>
      </c>
      <c r="I796" s="8">
        <f>IF(Source!BA288&lt;&gt; 0, Source!BA288, 1)</f>
        <v>1</v>
      </c>
      <c r="J796" s="20">
        <f>Source!S288</f>
        <v>479.73</v>
      </c>
      <c r="K796" s="20"/>
    </row>
    <row r="797" spans="1:22" ht="14.25" x14ac:dyDescent="0.2">
      <c r="A797" s="15"/>
      <c r="B797" s="16"/>
      <c r="C797" s="16" t="s">
        <v>873</v>
      </c>
      <c r="D797" s="17"/>
      <c r="E797" s="8"/>
      <c r="F797" s="19">
        <f>Source!AM288</f>
        <v>435.13</v>
      </c>
      <c r="G797" s="18" t="str">
        <f>Source!DE288</f>
        <v/>
      </c>
      <c r="H797" s="8">
        <f>Source!AV288</f>
        <v>1</v>
      </c>
      <c r="I797" s="8">
        <f>IF(Source!BB288&lt;&gt; 0, Source!BB288, 1)</f>
        <v>1</v>
      </c>
      <c r="J797" s="20">
        <f>Source!Q288</f>
        <v>2.65</v>
      </c>
      <c r="K797" s="20"/>
    </row>
    <row r="798" spans="1:22" ht="14.25" x14ac:dyDescent="0.2">
      <c r="A798" s="15"/>
      <c r="B798" s="16"/>
      <c r="C798" s="16" t="s">
        <v>874</v>
      </c>
      <c r="D798" s="17"/>
      <c r="E798" s="8"/>
      <c r="F798" s="19">
        <f>Source!AN288</f>
        <v>147.43</v>
      </c>
      <c r="G798" s="18" t="str">
        <f>Source!DF288</f>
        <v/>
      </c>
      <c r="H798" s="8">
        <f>Source!AV288</f>
        <v>1</v>
      </c>
      <c r="I798" s="8">
        <f>IF(Source!BS288&lt;&gt; 0, Source!BS288, 1)</f>
        <v>1</v>
      </c>
      <c r="J798" s="21">
        <f>Source!R288</f>
        <v>0.9</v>
      </c>
      <c r="K798" s="20"/>
    </row>
    <row r="799" spans="1:22" ht="14.25" x14ac:dyDescent="0.2">
      <c r="A799" s="15"/>
      <c r="B799" s="16"/>
      <c r="C799" s="16" t="s">
        <v>875</v>
      </c>
      <c r="D799" s="17"/>
      <c r="E799" s="8"/>
      <c r="F799" s="19">
        <f>Source!AL288</f>
        <v>347832.49</v>
      </c>
      <c r="G799" s="18" t="str">
        <f>Source!DD288</f>
        <v/>
      </c>
      <c r="H799" s="8">
        <f>Source!AW288</f>
        <v>1</v>
      </c>
      <c r="I799" s="8">
        <f>IF(Source!BC288&lt;&gt; 0, Source!BC288, 1)</f>
        <v>1</v>
      </c>
      <c r="J799" s="20">
        <f>Source!P288</f>
        <v>2121.7800000000002</v>
      </c>
      <c r="K799" s="20"/>
    </row>
    <row r="800" spans="1:22" ht="14.25" x14ac:dyDescent="0.2">
      <c r="A800" s="15"/>
      <c r="B800" s="16"/>
      <c r="C800" s="16" t="s">
        <v>876</v>
      </c>
      <c r="D800" s="17" t="s">
        <v>877</v>
      </c>
      <c r="E800" s="8">
        <f>Source!AT288</f>
        <v>70</v>
      </c>
      <c r="F800" s="19"/>
      <c r="G800" s="18"/>
      <c r="H800" s="8"/>
      <c r="I800" s="8"/>
      <c r="J800" s="20">
        <f>SUM(R795:R799)</f>
        <v>335.81</v>
      </c>
      <c r="K800" s="20"/>
    </row>
    <row r="801" spans="1:22" ht="14.25" x14ac:dyDescent="0.2">
      <c r="A801" s="15"/>
      <c r="B801" s="16"/>
      <c r="C801" s="16" t="s">
        <v>878</v>
      </c>
      <c r="D801" s="17" t="s">
        <v>877</v>
      </c>
      <c r="E801" s="8">
        <f>Source!AU288</f>
        <v>10</v>
      </c>
      <c r="F801" s="19"/>
      <c r="G801" s="18"/>
      <c r="H801" s="8"/>
      <c r="I801" s="8"/>
      <c r="J801" s="20">
        <f>SUM(T795:T800)</f>
        <v>47.97</v>
      </c>
      <c r="K801" s="20"/>
    </row>
    <row r="802" spans="1:22" ht="14.25" x14ac:dyDescent="0.2">
      <c r="A802" s="15"/>
      <c r="B802" s="16"/>
      <c r="C802" s="16" t="s">
        <v>879</v>
      </c>
      <c r="D802" s="17" t="s">
        <v>877</v>
      </c>
      <c r="E802" s="8">
        <f>108</f>
        <v>108</v>
      </c>
      <c r="F802" s="19"/>
      <c r="G802" s="18"/>
      <c r="H802" s="8"/>
      <c r="I802" s="8"/>
      <c r="J802" s="20">
        <f>SUM(V795:V801)</f>
        <v>0.97</v>
      </c>
      <c r="K802" s="20"/>
    </row>
    <row r="803" spans="1:22" ht="14.25" x14ac:dyDescent="0.2">
      <c r="A803" s="15"/>
      <c r="B803" s="16"/>
      <c r="C803" s="16" t="s">
        <v>880</v>
      </c>
      <c r="D803" s="17" t="s">
        <v>881</v>
      </c>
      <c r="E803" s="8">
        <f>Source!AQ288</f>
        <v>453.1</v>
      </c>
      <c r="F803" s="19"/>
      <c r="G803" s="18" t="str">
        <f>Source!DI288</f>
        <v/>
      </c>
      <c r="H803" s="8">
        <f>Source!AV288</f>
        <v>1</v>
      </c>
      <c r="I803" s="8"/>
      <c r="J803" s="20"/>
      <c r="K803" s="20">
        <f>Source!U288</f>
        <v>2.7639100000000005</v>
      </c>
    </row>
    <row r="804" spans="1:22" ht="15" x14ac:dyDescent="0.25">
      <c r="A804" s="24"/>
      <c r="B804" s="24"/>
      <c r="C804" s="24"/>
      <c r="D804" s="24"/>
      <c r="E804" s="24"/>
      <c r="F804" s="24"/>
      <c r="G804" s="24"/>
      <c r="H804" s="24"/>
      <c r="I804" s="59">
        <f>J796+J797+J799+J800+J801+J802</f>
        <v>2988.91</v>
      </c>
      <c r="J804" s="59"/>
      <c r="K804" s="25">
        <f>IF(Source!I288&lt;&gt;0, ROUND(I804/Source!I288, 2), 0)</f>
        <v>489985.25</v>
      </c>
      <c r="P804" s="23">
        <f>I804</f>
        <v>2988.91</v>
      </c>
    </row>
    <row r="805" spans="1:22" ht="42.75" x14ac:dyDescent="0.2">
      <c r="A805" s="15" t="str">
        <f>Source!E289</f>
        <v>119</v>
      </c>
      <c r="B805" s="16" t="str">
        <f>Source!F289</f>
        <v>21.3-4-24</v>
      </c>
      <c r="C805" s="16" t="str">
        <f>Source!G289</f>
        <v>Арматурные заготовки (стержни, хомуты и т.п.), не собранные в каркасы или сетки, закладные и накладные детали, со сваркой</v>
      </c>
      <c r="D805" s="17" t="str">
        <f>Source!H289</f>
        <v>т</v>
      </c>
      <c r="E805" s="8">
        <f>Source!I289</f>
        <v>1.219481442E-2</v>
      </c>
      <c r="F805" s="19">
        <f>Source!AL289</f>
        <v>53410.15</v>
      </c>
      <c r="G805" s="18" t="str">
        <f>Source!DD289</f>
        <v/>
      </c>
      <c r="H805" s="8">
        <f>Source!AW289</f>
        <v>1</v>
      </c>
      <c r="I805" s="8">
        <f>IF(Source!BC289&lt;&gt; 0, Source!BC289, 1)</f>
        <v>1</v>
      </c>
      <c r="J805" s="20">
        <f>Source!P289</f>
        <v>651.33000000000004</v>
      </c>
      <c r="K805" s="20"/>
      <c r="Q805">
        <f>ROUND((Source!BZ289/100)*ROUND((Source!AF289*Source!AV289)*Source!I289, 2), 2)</f>
        <v>0</v>
      </c>
      <c r="R805">
        <f>Source!X289</f>
        <v>0</v>
      </c>
      <c r="S805">
        <f>ROUND((Source!CA289/100)*ROUND((Source!AF289*Source!AV289)*Source!I289, 2), 2)</f>
        <v>0</v>
      </c>
      <c r="T805">
        <f>Source!Y289</f>
        <v>0</v>
      </c>
      <c r="U805">
        <f>ROUND((175/100)*ROUND((Source!AE289*Source!AV289)*Source!I289, 2), 2)</f>
        <v>0</v>
      </c>
      <c r="V805">
        <f>ROUND((108/100)*ROUND(Source!CS289*Source!I289, 2), 2)</f>
        <v>0</v>
      </c>
    </row>
    <row r="806" spans="1:22" ht="15" x14ac:dyDescent="0.25">
      <c r="A806" s="24"/>
      <c r="B806" s="24"/>
      <c r="C806" s="24"/>
      <c r="D806" s="24"/>
      <c r="E806" s="24"/>
      <c r="F806" s="24"/>
      <c r="G806" s="24"/>
      <c r="H806" s="24"/>
      <c r="I806" s="59">
        <f>J805</f>
        <v>651.33000000000004</v>
      </c>
      <c r="J806" s="59"/>
      <c r="K806" s="25">
        <f>IF(Source!I289&lt;&gt;0, ROUND(I806/Source!I289, 2), 0)</f>
        <v>53410.41</v>
      </c>
      <c r="P806" s="23">
        <f>I806</f>
        <v>651.33000000000004</v>
      </c>
    </row>
    <row r="807" spans="1:22" ht="28.5" x14ac:dyDescent="0.2">
      <c r="A807" s="15" t="str">
        <f>Source!E290</f>
        <v>120</v>
      </c>
      <c r="B807" s="16" t="str">
        <f>Source!F290</f>
        <v>Цена поставщика</v>
      </c>
      <c r="C807" s="16" t="str">
        <f>Source!G290</f>
        <v>Диван парковый ЛГСП-17                                    Базисная стоимость: 41871,00/1,18=35483,9</v>
      </c>
      <c r="D807" s="17" t="str">
        <f>Source!H290</f>
        <v>шт.</v>
      </c>
      <c r="E807" s="8">
        <f>Source!I290</f>
        <v>2</v>
      </c>
      <c r="F807" s="19">
        <f>Source!AL290</f>
        <v>35483.9</v>
      </c>
      <c r="G807" s="18" t="str">
        <f>Source!DD290</f>
        <v/>
      </c>
      <c r="H807" s="8">
        <f>Source!AW290</f>
        <v>1</v>
      </c>
      <c r="I807" s="8">
        <f>IF(Source!BC290&lt;&gt; 0, Source!BC290, 1)</f>
        <v>1</v>
      </c>
      <c r="J807" s="20">
        <f>Source!P290</f>
        <v>70967.8</v>
      </c>
      <c r="K807" s="20"/>
      <c r="Q807">
        <f>ROUND((Source!BZ290/100)*ROUND((Source!AF290*Source!AV290)*Source!I290, 2), 2)</f>
        <v>0</v>
      </c>
      <c r="R807">
        <f>Source!X290</f>
        <v>0</v>
      </c>
      <c r="S807">
        <f>ROUND((Source!CA290/100)*ROUND((Source!AF290*Source!AV290)*Source!I290, 2), 2)</f>
        <v>0</v>
      </c>
      <c r="T807">
        <f>Source!Y290</f>
        <v>0</v>
      </c>
      <c r="U807">
        <f>ROUND((175/100)*ROUND((Source!AE290*Source!AV290)*Source!I290, 2), 2)</f>
        <v>0</v>
      </c>
      <c r="V807">
        <f>ROUND((108/100)*ROUND(Source!CS290*Source!I290, 2), 2)</f>
        <v>0</v>
      </c>
    </row>
    <row r="808" spans="1:22" ht="15" x14ac:dyDescent="0.25">
      <c r="A808" s="24"/>
      <c r="B808" s="24"/>
      <c r="C808" s="24"/>
      <c r="D808" s="24"/>
      <c r="E808" s="24"/>
      <c r="F808" s="24"/>
      <c r="G808" s="24"/>
      <c r="H808" s="24"/>
      <c r="I808" s="59">
        <f>J807</f>
        <v>70967.8</v>
      </c>
      <c r="J808" s="59"/>
      <c r="K808" s="25">
        <f>IF(Source!I290&lt;&gt;0, ROUND(I808/Source!I290, 2), 0)</f>
        <v>35483.9</v>
      </c>
      <c r="P808" s="23">
        <f>I808</f>
        <v>70967.8</v>
      </c>
    </row>
    <row r="809" spans="1:22" ht="14.25" x14ac:dyDescent="0.2">
      <c r="A809" s="15" t="str">
        <f>Source!E291</f>
        <v>121</v>
      </c>
      <c r="B809" s="16" t="str">
        <f>Source!F291</f>
        <v>1.50-3203-10-4/1</v>
      </c>
      <c r="C809" s="16" t="str">
        <f>Source!G291</f>
        <v>Установка монтажных изделий массой свыше 20 кг</v>
      </c>
      <c r="D809" s="17" t="str">
        <f>Source!H291</f>
        <v>т</v>
      </c>
      <c r="E809" s="8">
        <f>Source!I291</f>
        <v>0.4</v>
      </c>
      <c r="F809" s="19"/>
      <c r="G809" s="18"/>
      <c r="H809" s="8"/>
      <c r="I809" s="8"/>
      <c r="J809" s="20"/>
      <c r="K809" s="20"/>
      <c r="Q809">
        <f>ROUND((Source!BZ291/100)*ROUND((Source!AF291*Source!AV291)*Source!I291, 2), 2)</f>
        <v>2289.9899999999998</v>
      </c>
      <c r="R809">
        <f>Source!X291</f>
        <v>2289.9899999999998</v>
      </c>
      <c r="S809">
        <f>ROUND((Source!CA291/100)*ROUND((Source!AF291*Source!AV291)*Source!I291, 2), 2)</f>
        <v>327.14</v>
      </c>
      <c r="T809">
        <f>Source!Y291</f>
        <v>327.14</v>
      </c>
      <c r="U809">
        <f>ROUND((175/100)*ROUND((Source!AE291*Source!AV291)*Source!I291, 2), 2)</f>
        <v>100</v>
      </c>
      <c r="V809">
        <f>ROUND((108/100)*ROUND(Source!CS291*Source!I291, 2), 2)</f>
        <v>61.71</v>
      </c>
    </row>
    <row r="810" spans="1:22" ht="14.25" x14ac:dyDescent="0.2">
      <c r="A810" s="15"/>
      <c r="B810" s="16"/>
      <c r="C810" s="16" t="s">
        <v>872</v>
      </c>
      <c r="D810" s="17"/>
      <c r="E810" s="8"/>
      <c r="F810" s="19">
        <f>Source!AO291</f>
        <v>8178.55</v>
      </c>
      <c r="G810" s="18" t="str">
        <f>Source!DG291</f>
        <v/>
      </c>
      <c r="H810" s="8">
        <f>Source!AV291</f>
        <v>1</v>
      </c>
      <c r="I810" s="8">
        <f>IF(Source!BA291&lt;&gt; 0, Source!BA291, 1)</f>
        <v>1</v>
      </c>
      <c r="J810" s="20">
        <f>Source!S291</f>
        <v>3271.42</v>
      </c>
      <c r="K810" s="20"/>
    </row>
    <row r="811" spans="1:22" ht="14.25" x14ac:dyDescent="0.2">
      <c r="A811" s="15"/>
      <c r="B811" s="16"/>
      <c r="C811" s="16" t="s">
        <v>873</v>
      </c>
      <c r="D811" s="17"/>
      <c r="E811" s="8"/>
      <c r="F811" s="19">
        <f>Source!AM291</f>
        <v>1555.17</v>
      </c>
      <c r="G811" s="18" t="str">
        <f>Source!DE291</f>
        <v/>
      </c>
      <c r="H811" s="8">
        <f>Source!AV291</f>
        <v>1</v>
      </c>
      <c r="I811" s="8">
        <f>IF(Source!BB291&lt;&gt; 0, Source!BB291, 1)</f>
        <v>1</v>
      </c>
      <c r="J811" s="20">
        <f>Source!Q291</f>
        <v>622.07000000000005</v>
      </c>
      <c r="K811" s="20"/>
    </row>
    <row r="812" spans="1:22" ht="14.25" x14ac:dyDescent="0.2">
      <c r="A812" s="15"/>
      <c r="B812" s="16"/>
      <c r="C812" s="16" t="s">
        <v>874</v>
      </c>
      <c r="D812" s="17"/>
      <c r="E812" s="8"/>
      <c r="F812" s="19">
        <f>Source!AN291</f>
        <v>142.85</v>
      </c>
      <c r="G812" s="18" t="str">
        <f>Source!DF291</f>
        <v/>
      </c>
      <c r="H812" s="8">
        <f>Source!AV291</f>
        <v>1</v>
      </c>
      <c r="I812" s="8">
        <f>IF(Source!BS291&lt;&gt; 0, Source!BS291, 1)</f>
        <v>1</v>
      </c>
      <c r="J812" s="21">
        <f>Source!R291</f>
        <v>57.14</v>
      </c>
      <c r="K812" s="20"/>
    </row>
    <row r="813" spans="1:22" ht="14.25" x14ac:dyDescent="0.2">
      <c r="A813" s="15"/>
      <c r="B813" s="16"/>
      <c r="C813" s="16" t="s">
        <v>875</v>
      </c>
      <c r="D813" s="17"/>
      <c r="E813" s="8"/>
      <c r="F813" s="19">
        <f>Source!AL291</f>
        <v>56933.42</v>
      </c>
      <c r="G813" s="18" t="str">
        <f>Source!DD291</f>
        <v/>
      </c>
      <c r="H813" s="8">
        <f>Source!AW291</f>
        <v>1</v>
      </c>
      <c r="I813" s="8">
        <f>IF(Source!BC291&lt;&gt; 0, Source!BC291, 1)</f>
        <v>1</v>
      </c>
      <c r="J813" s="20">
        <f>Source!P291</f>
        <v>22773.37</v>
      </c>
      <c r="K813" s="20"/>
    </row>
    <row r="814" spans="1:22" ht="42.75" x14ac:dyDescent="0.2">
      <c r="A814" s="15" t="str">
        <f>Source!E292</f>
        <v>121,1</v>
      </c>
      <c r="B814" s="16" t="str">
        <f>Source!F292</f>
        <v>21.3-4-24</v>
      </c>
      <c r="C814" s="16" t="str">
        <f>Source!G292</f>
        <v>Арматурные заготовки (стержни, хомуты и т.п.), не собранные в каркасы или сетки, закладные и накладные детали, со сваркой</v>
      </c>
      <c r="D814" s="17" t="str">
        <f>Source!H292</f>
        <v>т</v>
      </c>
      <c r="E814" s="8">
        <f>Source!I292</f>
        <v>-0.4</v>
      </c>
      <c r="F814" s="19">
        <f>Source!AK292</f>
        <v>53410.15</v>
      </c>
      <c r="G814" s="22" t="s">
        <v>3</v>
      </c>
      <c r="H814" s="8">
        <f>Source!AW292</f>
        <v>1</v>
      </c>
      <c r="I814" s="8">
        <f>IF(Source!BC292&lt;&gt; 0, Source!BC292, 1)</f>
        <v>1</v>
      </c>
      <c r="J814" s="20">
        <f>Source!O292</f>
        <v>-21364.06</v>
      </c>
      <c r="K814" s="20"/>
      <c r="Q814">
        <f>ROUND((Source!BZ292/100)*ROUND((Source!AF292*Source!AV292)*Source!I292, 2), 2)</f>
        <v>0</v>
      </c>
      <c r="R814">
        <f>Source!X292</f>
        <v>0</v>
      </c>
      <c r="S814">
        <f>ROUND((Source!CA292/100)*ROUND((Source!AF292*Source!AV292)*Source!I292, 2), 2)</f>
        <v>0</v>
      </c>
      <c r="T814">
        <f>Source!Y292</f>
        <v>0</v>
      </c>
      <c r="U814">
        <f>ROUND((175/100)*ROUND((Source!AE292*Source!AV292)*Source!I292, 2), 2)</f>
        <v>0</v>
      </c>
      <c r="V814">
        <f>ROUND((108/100)*ROUND(Source!CS292*Source!I292, 2), 2)</f>
        <v>0</v>
      </c>
    </row>
    <row r="815" spans="1:22" ht="14.25" x14ac:dyDescent="0.2">
      <c r="A815" s="15"/>
      <c r="B815" s="16"/>
      <c r="C815" s="16" t="s">
        <v>876</v>
      </c>
      <c r="D815" s="17" t="s">
        <v>877</v>
      </c>
      <c r="E815" s="8">
        <f>Source!AT291</f>
        <v>70</v>
      </c>
      <c r="F815" s="19"/>
      <c r="G815" s="18"/>
      <c r="H815" s="8"/>
      <c r="I815" s="8"/>
      <c r="J815" s="20">
        <f>SUM(R809:R814)</f>
        <v>2289.9899999999998</v>
      </c>
      <c r="K815" s="20"/>
    </row>
    <row r="816" spans="1:22" ht="14.25" x14ac:dyDescent="0.2">
      <c r="A816" s="15"/>
      <c r="B816" s="16"/>
      <c r="C816" s="16" t="s">
        <v>878</v>
      </c>
      <c r="D816" s="17" t="s">
        <v>877</v>
      </c>
      <c r="E816" s="8">
        <f>Source!AU291</f>
        <v>10</v>
      </c>
      <c r="F816" s="19"/>
      <c r="G816" s="18"/>
      <c r="H816" s="8"/>
      <c r="I816" s="8"/>
      <c r="J816" s="20">
        <f>SUM(T809:T815)</f>
        <v>327.14</v>
      </c>
      <c r="K816" s="20"/>
    </row>
    <row r="817" spans="1:22" ht="14.25" x14ac:dyDescent="0.2">
      <c r="A817" s="15"/>
      <c r="B817" s="16"/>
      <c r="C817" s="16" t="s">
        <v>879</v>
      </c>
      <c r="D817" s="17" t="s">
        <v>877</v>
      </c>
      <c r="E817" s="8">
        <f>108</f>
        <v>108</v>
      </c>
      <c r="F817" s="19"/>
      <c r="G817" s="18"/>
      <c r="H817" s="8"/>
      <c r="I817" s="8"/>
      <c r="J817" s="20">
        <f>SUM(V809:V816)</f>
        <v>61.71</v>
      </c>
      <c r="K817" s="20"/>
    </row>
    <row r="818" spans="1:22" ht="14.25" x14ac:dyDescent="0.2">
      <c r="A818" s="15"/>
      <c r="B818" s="16"/>
      <c r="C818" s="16" t="s">
        <v>880</v>
      </c>
      <c r="D818" s="17" t="s">
        <v>881</v>
      </c>
      <c r="E818" s="8">
        <f>Source!AQ291</f>
        <v>36.11</v>
      </c>
      <c r="F818" s="19"/>
      <c r="G818" s="18" t="str">
        <f>Source!DI291</f>
        <v/>
      </c>
      <c r="H818" s="8">
        <f>Source!AV291</f>
        <v>1</v>
      </c>
      <c r="I818" s="8"/>
      <c r="J818" s="20"/>
      <c r="K818" s="20">
        <f>Source!U291</f>
        <v>14.444000000000001</v>
      </c>
    </row>
    <row r="819" spans="1:22" ht="15" x14ac:dyDescent="0.25">
      <c r="A819" s="24"/>
      <c r="B819" s="24"/>
      <c r="C819" s="24"/>
      <c r="D819" s="24"/>
      <c r="E819" s="24"/>
      <c r="F819" s="24"/>
      <c r="G819" s="24"/>
      <c r="H819" s="24"/>
      <c r="I819" s="59">
        <f>J810+J811+J813+J815+J816+J817+SUM(J814:J814)</f>
        <v>7981.6399999999958</v>
      </c>
      <c r="J819" s="59"/>
      <c r="K819" s="25">
        <f>IF(Source!I291&lt;&gt;0, ROUND(I819/Source!I291, 2), 0)</f>
        <v>19954.099999999999</v>
      </c>
      <c r="P819" s="23">
        <f>I819</f>
        <v>7981.6399999999958</v>
      </c>
    </row>
    <row r="820" spans="1:22" ht="28.5" x14ac:dyDescent="0.2">
      <c r="A820" s="15" t="str">
        <f>Source!E293</f>
        <v>122</v>
      </c>
      <c r="B820" s="16" t="str">
        <f>Source!F293</f>
        <v>1.2-3103-3-1/1</v>
      </c>
      <c r="C820" s="16" t="str">
        <f>Source!G293</f>
        <v>Устройство фундаментов общего назначения бетонных под оборудование объемом до 5 м3</v>
      </c>
      <c r="D820" s="17" t="str">
        <f>Source!H293</f>
        <v>100 м3</v>
      </c>
      <c r="E820" s="8">
        <f>Source!I293</f>
        <v>5.4445E-2</v>
      </c>
      <c r="F820" s="19"/>
      <c r="G820" s="18"/>
      <c r="H820" s="8"/>
      <c r="I820" s="8"/>
      <c r="J820" s="20"/>
      <c r="K820" s="20"/>
      <c r="Q820">
        <f>ROUND((Source!BZ293/100)*ROUND((Source!AF293*Source!AV293)*Source!I293, 2), 2)</f>
        <v>2997.26</v>
      </c>
      <c r="R820">
        <f>Source!X293</f>
        <v>2997.26</v>
      </c>
      <c r="S820">
        <f>ROUND((Source!CA293/100)*ROUND((Source!AF293*Source!AV293)*Source!I293, 2), 2)</f>
        <v>428.18</v>
      </c>
      <c r="T820">
        <f>Source!Y293</f>
        <v>428.18</v>
      </c>
      <c r="U820">
        <f>ROUND((175/100)*ROUND((Source!AE293*Source!AV293)*Source!I293, 2), 2)</f>
        <v>14.05</v>
      </c>
      <c r="V820">
        <f>ROUND((108/100)*ROUND(Source!CS293*Source!I293, 2), 2)</f>
        <v>8.67</v>
      </c>
    </row>
    <row r="821" spans="1:22" ht="14.25" x14ac:dyDescent="0.2">
      <c r="A821" s="15"/>
      <c r="B821" s="16"/>
      <c r="C821" s="16" t="s">
        <v>872</v>
      </c>
      <c r="D821" s="17"/>
      <c r="E821" s="8"/>
      <c r="F821" s="19">
        <f>Source!AO293</f>
        <v>78644.570000000007</v>
      </c>
      <c r="G821" s="18" t="str">
        <f>Source!DG293</f>
        <v/>
      </c>
      <c r="H821" s="8">
        <f>Source!AV293</f>
        <v>1</v>
      </c>
      <c r="I821" s="8">
        <f>IF(Source!BA293&lt;&gt; 0, Source!BA293, 1)</f>
        <v>1</v>
      </c>
      <c r="J821" s="20">
        <f>Source!S293</f>
        <v>4281.8</v>
      </c>
      <c r="K821" s="20"/>
    </row>
    <row r="822" spans="1:22" ht="14.25" x14ac:dyDescent="0.2">
      <c r="A822" s="15"/>
      <c r="B822" s="16"/>
      <c r="C822" s="16" t="s">
        <v>873</v>
      </c>
      <c r="D822" s="17"/>
      <c r="E822" s="8"/>
      <c r="F822" s="19">
        <f>Source!AM293</f>
        <v>435.13</v>
      </c>
      <c r="G822" s="18" t="str">
        <f>Source!DE293</f>
        <v/>
      </c>
      <c r="H822" s="8">
        <f>Source!AV293</f>
        <v>1</v>
      </c>
      <c r="I822" s="8">
        <f>IF(Source!BB293&lt;&gt; 0, Source!BB293, 1)</f>
        <v>1</v>
      </c>
      <c r="J822" s="20">
        <f>Source!Q293</f>
        <v>23.69</v>
      </c>
      <c r="K822" s="20"/>
    </row>
    <row r="823" spans="1:22" ht="14.25" x14ac:dyDescent="0.2">
      <c r="A823" s="15"/>
      <c r="B823" s="16"/>
      <c r="C823" s="16" t="s">
        <v>874</v>
      </c>
      <c r="D823" s="17"/>
      <c r="E823" s="8"/>
      <c r="F823" s="19">
        <f>Source!AN293</f>
        <v>147.43</v>
      </c>
      <c r="G823" s="18" t="str">
        <f>Source!DF293</f>
        <v/>
      </c>
      <c r="H823" s="8">
        <f>Source!AV293</f>
        <v>1</v>
      </c>
      <c r="I823" s="8">
        <f>IF(Source!BS293&lt;&gt; 0, Source!BS293, 1)</f>
        <v>1</v>
      </c>
      <c r="J823" s="21">
        <f>Source!R293</f>
        <v>8.0299999999999994</v>
      </c>
      <c r="K823" s="20"/>
    </row>
    <row r="824" spans="1:22" ht="14.25" x14ac:dyDescent="0.2">
      <c r="A824" s="15"/>
      <c r="B824" s="16"/>
      <c r="C824" s="16" t="s">
        <v>875</v>
      </c>
      <c r="D824" s="17"/>
      <c r="E824" s="8"/>
      <c r="F824" s="19">
        <f>Source!AL293</f>
        <v>347832.49</v>
      </c>
      <c r="G824" s="18" t="str">
        <f>Source!DD293</f>
        <v/>
      </c>
      <c r="H824" s="8">
        <f>Source!AW293</f>
        <v>1</v>
      </c>
      <c r="I824" s="8">
        <f>IF(Source!BC293&lt;&gt; 0, Source!BC293, 1)</f>
        <v>1</v>
      </c>
      <c r="J824" s="20">
        <f>Source!P293</f>
        <v>18937.740000000002</v>
      </c>
      <c r="K824" s="20"/>
    </row>
    <row r="825" spans="1:22" ht="14.25" x14ac:dyDescent="0.2">
      <c r="A825" s="15"/>
      <c r="B825" s="16"/>
      <c r="C825" s="16" t="s">
        <v>876</v>
      </c>
      <c r="D825" s="17" t="s">
        <v>877</v>
      </c>
      <c r="E825" s="8">
        <f>Source!AT293</f>
        <v>70</v>
      </c>
      <c r="F825" s="19"/>
      <c r="G825" s="18"/>
      <c r="H825" s="8"/>
      <c r="I825" s="8"/>
      <c r="J825" s="20">
        <f>SUM(R820:R824)</f>
        <v>2997.26</v>
      </c>
      <c r="K825" s="20"/>
    </row>
    <row r="826" spans="1:22" ht="14.25" x14ac:dyDescent="0.2">
      <c r="A826" s="15"/>
      <c r="B826" s="16"/>
      <c r="C826" s="16" t="s">
        <v>878</v>
      </c>
      <c r="D826" s="17" t="s">
        <v>877</v>
      </c>
      <c r="E826" s="8">
        <f>Source!AU293</f>
        <v>10</v>
      </c>
      <c r="F826" s="19"/>
      <c r="G826" s="18"/>
      <c r="H826" s="8"/>
      <c r="I826" s="8"/>
      <c r="J826" s="20">
        <f>SUM(T820:T825)</f>
        <v>428.18</v>
      </c>
      <c r="K826" s="20"/>
    </row>
    <row r="827" spans="1:22" ht="14.25" x14ac:dyDescent="0.2">
      <c r="A827" s="15"/>
      <c r="B827" s="16"/>
      <c r="C827" s="16" t="s">
        <v>879</v>
      </c>
      <c r="D827" s="17" t="s">
        <v>877</v>
      </c>
      <c r="E827" s="8">
        <f>108</f>
        <v>108</v>
      </c>
      <c r="F827" s="19"/>
      <c r="G827" s="18"/>
      <c r="H827" s="8"/>
      <c r="I827" s="8"/>
      <c r="J827" s="20">
        <f>SUM(V820:V826)</f>
        <v>8.67</v>
      </c>
      <c r="K827" s="20"/>
    </row>
    <row r="828" spans="1:22" ht="14.25" x14ac:dyDescent="0.2">
      <c r="A828" s="15"/>
      <c r="B828" s="16"/>
      <c r="C828" s="16" t="s">
        <v>880</v>
      </c>
      <c r="D828" s="17" t="s">
        <v>881</v>
      </c>
      <c r="E828" s="8">
        <f>Source!AQ293</f>
        <v>453.1</v>
      </c>
      <c r="F828" s="19"/>
      <c r="G828" s="18" t="str">
        <f>Source!DI293</f>
        <v/>
      </c>
      <c r="H828" s="8">
        <f>Source!AV293</f>
        <v>1</v>
      </c>
      <c r="I828" s="8"/>
      <c r="J828" s="20"/>
      <c r="K828" s="20">
        <f>Source!U293</f>
        <v>24.669029500000001</v>
      </c>
    </row>
    <row r="829" spans="1:22" ht="15" x14ac:dyDescent="0.25">
      <c r="A829" s="24"/>
      <c r="B829" s="24"/>
      <c r="C829" s="24"/>
      <c r="D829" s="24"/>
      <c r="E829" s="24"/>
      <c r="F829" s="24"/>
      <c r="G829" s="24"/>
      <c r="H829" s="24"/>
      <c r="I829" s="59">
        <f>J821+J822+J824+J825+J826+J827</f>
        <v>26677.340000000004</v>
      </c>
      <c r="J829" s="59"/>
      <c r="K829" s="25">
        <f>IF(Source!I293&lt;&gt;0, ROUND(I829/Source!I293, 2), 0)</f>
        <v>489986.96</v>
      </c>
      <c r="P829" s="23">
        <f>I829</f>
        <v>26677.340000000004</v>
      </c>
    </row>
    <row r="830" spans="1:22" ht="42.75" x14ac:dyDescent="0.2">
      <c r="A830" s="15" t="str">
        <f>Source!E294</f>
        <v>123</v>
      </c>
      <c r="B830" s="16" t="str">
        <f>Source!F294</f>
        <v>21.3-4-24</v>
      </c>
      <c r="C830" s="16" t="str">
        <f>Source!G294</f>
        <v>Арматурные заготовки (стержни, хомуты и т.п.), не собранные в каркасы или сетки, закладные и накладные детали, со сваркой</v>
      </c>
      <c r="D830" s="17" t="str">
        <f>Source!H294</f>
        <v>т</v>
      </c>
      <c r="E830" s="8">
        <f>Source!I294</f>
        <v>0.11949293705</v>
      </c>
      <c r="F830" s="19">
        <f>Source!AL294</f>
        <v>53410.15</v>
      </c>
      <c r="G830" s="18" t="str">
        <f>Source!DD294</f>
        <v/>
      </c>
      <c r="H830" s="8">
        <f>Source!AW294</f>
        <v>1</v>
      </c>
      <c r="I830" s="8">
        <f>IF(Source!BC294&lt;&gt; 0, Source!BC294, 1)</f>
        <v>1</v>
      </c>
      <c r="J830" s="20">
        <f>Source!P294</f>
        <v>6382.14</v>
      </c>
      <c r="K830" s="20"/>
      <c r="Q830">
        <f>ROUND((Source!BZ294/100)*ROUND((Source!AF294*Source!AV294)*Source!I294, 2), 2)</f>
        <v>0</v>
      </c>
      <c r="R830">
        <f>Source!X294</f>
        <v>0</v>
      </c>
      <c r="S830">
        <f>ROUND((Source!CA294/100)*ROUND((Source!AF294*Source!AV294)*Source!I294, 2), 2)</f>
        <v>0</v>
      </c>
      <c r="T830">
        <f>Source!Y294</f>
        <v>0</v>
      </c>
      <c r="U830">
        <f>ROUND((175/100)*ROUND((Source!AE294*Source!AV294)*Source!I294, 2), 2)</f>
        <v>0</v>
      </c>
      <c r="V830">
        <f>ROUND((108/100)*ROUND(Source!CS294*Source!I294, 2), 2)</f>
        <v>0</v>
      </c>
    </row>
    <row r="831" spans="1:22" ht="15" x14ac:dyDescent="0.25">
      <c r="A831" s="24"/>
      <c r="B831" s="24"/>
      <c r="C831" s="24"/>
      <c r="D831" s="24"/>
      <c r="E831" s="24"/>
      <c r="F831" s="24"/>
      <c r="G831" s="24"/>
      <c r="H831" s="24"/>
      <c r="I831" s="59">
        <f>J830</f>
        <v>6382.14</v>
      </c>
      <c r="J831" s="59"/>
      <c r="K831" s="25">
        <f>IF(Source!I294&lt;&gt;0, ROUND(I831/Source!I294, 2), 0)</f>
        <v>53410.19</v>
      </c>
      <c r="P831" s="23">
        <f>I831</f>
        <v>6382.14</v>
      </c>
    </row>
    <row r="832" spans="1:22" ht="28.5" x14ac:dyDescent="0.2">
      <c r="A832" s="15" t="str">
        <f>Source!E295</f>
        <v>124</v>
      </c>
      <c r="B832" s="16" t="str">
        <f>Source!F295</f>
        <v>Цена поставщика</v>
      </c>
      <c r="C832" s="16" t="str">
        <f>Source!G295</f>
        <v>Домик коричневый + красный  ЛГД-24                          Базисная стоимость: 242147,00/1,18=205209,32</v>
      </c>
      <c r="D832" s="17" t="str">
        <f>Source!H295</f>
        <v>шт.</v>
      </c>
      <c r="E832" s="8">
        <f>Source!I295</f>
        <v>1</v>
      </c>
      <c r="F832" s="19">
        <f>Source!AL295</f>
        <v>205209.32</v>
      </c>
      <c r="G832" s="18" t="str">
        <f>Source!DD295</f>
        <v/>
      </c>
      <c r="H832" s="8">
        <f>Source!AW295</f>
        <v>1</v>
      </c>
      <c r="I832" s="8">
        <f>IF(Source!BC295&lt;&gt; 0, Source!BC295, 1)</f>
        <v>1</v>
      </c>
      <c r="J832" s="20">
        <f>Source!P295</f>
        <v>205209.32</v>
      </c>
      <c r="K832" s="20"/>
      <c r="Q832">
        <f>ROUND((Source!BZ295/100)*ROUND((Source!AF295*Source!AV295)*Source!I295, 2), 2)</f>
        <v>0</v>
      </c>
      <c r="R832">
        <f>Source!X295</f>
        <v>0</v>
      </c>
      <c r="S832">
        <f>ROUND((Source!CA295/100)*ROUND((Source!AF295*Source!AV295)*Source!I295, 2), 2)</f>
        <v>0</v>
      </c>
      <c r="T832">
        <f>Source!Y295</f>
        <v>0</v>
      </c>
      <c r="U832">
        <f>ROUND((175/100)*ROUND((Source!AE295*Source!AV295)*Source!I295, 2), 2)</f>
        <v>0</v>
      </c>
      <c r="V832">
        <f>ROUND((108/100)*ROUND(Source!CS295*Source!I295, 2), 2)</f>
        <v>0</v>
      </c>
    </row>
    <row r="833" spans="1:22" ht="15" x14ac:dyDescent="0.25">
      <c r="A833" s="24"/>
      <c r="B833" s="24"/>
      <c r="C833" s="24"/>
      <c r="D833" s="24"/>
      <c r="E833" s="24"/>
      <c r="F833" s="24"/>
      <c r="G833" s="24"/>
      <c r="H833" s="24"/>
      <c r="I833" s="59">
        <f>J832</f>
        <v>205209.32</v>
      </c>
      <c r="J833" s="59"/>
      <c r="K833" s="25">
        <f>IF(Source!I295&lt;&gt;0, ROUND(I833/Source!I295, 2), 0)</f>
        <v>205209.32</v>
      </c>
      <c r="P833" s="23">
        <f>I833</f>
        <v>205209.32</v>
      </c>
    </row>
    <row r="834" spans="1:22" ht="14.25" x14ac:dyDescent="0.2">
      <c r="A834" s="15" t="str">
        <f>Source!E296</f>
        <v>125</v>
      </c>
      <c r="B834" s="16" t="str">
        <f>Source!F296</f>
        <v>1.50-3203-10-4/1</v>
      </c>
      <c r="C834" s="16" t="str">
        <f>Source!G296</f>
        <v>Установка монтажных изделий массой свыше 20 кг</v>
      </c>
      <c r="D834" s="17" t="str">
        <f>Source!H296</f>
        <v>т</v>
      </c>
      <c r="E834" s="8">
        <f>Source!I296</f>
        <v>2.1480000000000001</v>
      </c>
      <c r="F834" s="19"/>
      <c r="G834" s="18"/>
      <c r="H834" s="8"/>
      <c r="I834" s="8"/>
      <c r="J834" s="20"/>
      <c r="K834" s="20"/>
      <c r="Q834">
        <f>ROUND((Source!BZ296/100)*ROUND((Source!AF296*Source!AV296)*Source!I296, 2), 2)</f>
        <v>12297.27</v>
      </c>
      <c r="R834">
        <f>Source!X296</f>
        <v>12297.27</v>
      </c>
      <c r="S834">
        <f>ROUND((Source!CA296/100)*ROUND((Source!AF296*Source!AV296)*Source!I296, 2), 2)</f>
        <v>1756.75</v>
      </c>
      <c r="T834">
        <f>Source!Y296</f>
        <v>1756.75</v>
      </c>
      <c r="U834">
        <f>ROUND((175/100)*ROUND((Source!AE296*Source!AV296)*Source!I296, 2), 2)</f>
        <v>536.97</v>
      </c>
      <c r="V834">
        <f>ROUND((108/100)*ROUND(Source!CS296*Source!I296, 2), 2)</f>
        <v>331.39</v>
      </c>
    </row>
    <row r="835" spans="1:22" ht="14.25" x14ac:dyDescent="0.2">
      <c r="A835" s="15"/>
      <c r="B835" s="16"/>
      <c r="C835" s="16" t="s">
        <v>872</v>
      </c>
      <c r="D835" s="17"/>
      <c r="E835" s="8"/>
      <c r="F835" s="19">
        <f>Source!AO296</f>
        <v>8178.55</v>
      </c>
      <c r="G835" s="18" t="str">
        <f>Source!DG296</f>
        <v/>
      </c>
      <c r="H835" s="8">
        <f>Source!AV296</f>
        <v>1</v>
      </c>
      <c r="I835" s="8">
        <f>IF(Source!BA296&lt;&gt; 0, Source!BA296, 1)</f>
        <v>1</v>
      </c>
      <c r="J835" s="20">
        <f>Source!S296</f>
        <v>17567.53</v>
      </c>
      <c r="K835" s="20"/>
    </row>
    <row r="836" spans="1:22" ht="14.25" x14ac:dyDescent="0.2">
      <c r="A836" s="15"/>
      <c r="B836" s="16"/>
      <c r="C836" s="16" t="s">
        <v>873</v>
      </c>
      <c r="D836" s="17"/>
      <c r="E836" s="8"/>
      <c r="F836" s="19">
        <f>Source!AM296</f>
        <v>1555.17</v>
      </c>
      <c r="G836" s="18" t="str">
        <f>Source!DE296</f>
        <v/>
      </c>
      <c r="H836" s="8">
        <f>Source!AV296</f>
        <v>1</v>
      </c>
      <c r="I836" s="8">
        <f>IF(Source!BB296&lt;&gt; 0, Source!BB296, 1)</f>
        <v>1</v>
      </c>
      <c r="J836" s="20">
        <f>Source!Q296</f>
        <v>3340.51</v>
      </c>
      <c r="K836" s="20"/>
    </row>
    <row r="837" spans="1:22" ht="14.25" x14ac:dyDescent="0.2">
      <c r="A837" s="15"/>
      <c r="B837" s="16"/>
      <c r="C837" s="16" t="s">
        <v>874</v>
      </c>
      <c r="D837" s="17"/>
      <c r="E837" s="8"/>
      <c r="F837" s="19">
        <f>Source!AN296</f>
        <v>142.85</v>
      </c>
      <c r="G837" s="18" t="str">
        <f>Source!DF296</f>
        <v/>
      </c>
      <c r="H837" s="8">
        <f>Source!AV296</f>
        <v>1</v>
      </c>
      <c r="I837" s="8">
        <f>IF(Source!BS296&lt;&gt; 0, Source!BS296, 1)</f>
        <v>1</v>
      </c>
      <c r="J837" s="21">
        <f>Source!R296</f>
        <v>306.83999999999997</v>
      </c>
      <c r="K837" s="20"/>
    </row>
    <row r="838" spans="1:22" ht="14.25" x14ac:dyDescent="0.2">
      <c r="A838" s="15"/>
      <c r="B838" s="16"/>
      <c r="C838" s="16" t="s">
        <v>875</v>
      </c>
      <c r="D838" s="17"/>
      <c r="E838" s="8"/>
      <c r="F838" s="19">
        <f>Source!AL296</f>
        <v>56933.42</v>
      </c>
      <c r="G838" s="18" t="str">
        <f>Source!DD296</f>
        <v/>
      </c>
      <c r="H838" s="8">
        <f>Source!AW296</f>
        <v>1</v>
      </c>
      <c r="I838" s="8">
        <f>IF(Source!BC296&lt;&gt; 0, Source!BC296, 1)</f>
        <v>1</v>
      </c>
      <c r="J838" s="20">
        <f>Source!P296</f>
        <v>122292.99</v>
      </c>
      <c r="K838" s="20"/>
    </row>
    <row r="839" spans="1:22" ht="42.75" x14ac:dyDescent="0.2">
      <c r="A839" s="15" t="str">
        <f>Source!E297</f>
        <v>125,1</v>
      </c>
      <c r="B839" s="16" t="str">
        <f>Source!F297</f>
        <v>21.3-4-24</v>
      </c>
      <c r="C839" s="16" t="str">
        <f>Source!G297</f>
        <v>Арматурные заготовки (стержни, хомуты и т.п.), не собранные в каркасы или сетки, закладные и накладные детали, со сваркой</v>
      </c>
      <c r="D839" s="17" t="str">
        <f>Source!H297</f>
        <v>т</v>
      </c>
      <c r="E839" s="8">
        <f>Source!I297</f>
        <v>-2.1480000000000001</v>
      </c>
      <c r="F839" s="19">
        <f>Source!AK297</f>
        <v>53410.15</v>
      </c>
      <c r="G839" s="22" t="s">
        <v>3</v>
      </c>
      <c r="H839" s="8">
        <f>Source!AW297</f>
        <v>1</v>
      </c>
      <c r="I839" s="8">
        <f>IF(Source!BC297&lt;&gt; 0, Source!BC297, 1)</f>
        <v>1</v>
      </c>
      <c r="J839" s="20">
        <f>Source!O297</f>
        <v>-114725</v>
      </c>
      <c r="K839" s="20"/>
      <c r="Q839">
        <f>ROUND((Source!BZ297/100)*ROUND((Source!AF297*Source!AV297)*Source!I297, 2), 2)</f>
        <v>0</v>
      </c>
      <c r="R839">
        <f>Source!X297</f>
        <v>0</v>
      </c>
      <c r="S839">
        <f>ROUND((Source!CA297/100)*ROUND((Source!AF297*Source!AV297)*Source!I297, 2), 2)</f>
        <v>0</v>
      </c>
      <c r="T839">
        <f>Source!Y297</f>
        <v>0</v>
      </c>
      <c r="U839">
        <f>ROUND((175/100)*ROUND((Source!AE297*Source!AV297)*Source!I297, 2), 2)</f>
        <v>0</v>
      </c>
      <c r="V839">
        <f>ROUND((108/100)*ROUND(Source!CS297*Source!I297, 2), 2)</f>
        <v>0</v>
      </c>
    </row>
    <row r="840" spans="1:22" ht="14.25" x14ac:dyDescent="0.2">
      <c r="A840" s="15"/>
      <c r="B840" s="16"/>
      <c r="C840" s="16" t="s">
        <v>876</v>
      </c>
      <c r="D840" s="17" t="s">
        <v>877</v>
      </c>
      <c r="E840" s="8">
        <f>Source!AT296</f>
        <v>70</v>
      </c>
      <c r="F840" s="19"/>
      <c r="G840" s="18"/>
      <c r="H840" s="8"/>
      <c r="I840" s="8"/>
      <c r="J840" s="20">
        <f>SUM(R834:R839)</f>
        <v>12297.27</v>
      </c>
      <c r="K840" s="20"/>
    </row>
    <row r="841" spans="1:22" ht="14.25" x14ac:dyDescent="0.2">
      <c r="A841" s="15"/>
      <c r="B841" s="16"/>
      <c r="C841" s="16" t="s">
        <v>878</v>
      </c>
      <c r="D841" s="17" t="s">
        <v>877</v>
      </c>
      <c r="E841" s="8">
        <f>Source!AU296</f>
        <v>10</v>
      </c>
      <c r="F841" s="19"/>
      <c r="G841" s="18"/>
      <c r="H841" s="8"/>
      <c r="I841" s="8"/>
      <c r="J841" s="20">
        <f>SUM(T834:T840)</f>
        <v>1756.75</v>
      </c>
      <c r="K841" s="20"/>
    </row>
    <row r="842" spans="1:22" ht="14.25" x14ac:dyDescent="0.2">
      <c r="A842" s="15"/>
      <c r="B842" s="16"/>
      <c r="C842" s="16" t="s">
        <v>879</v>
      </c>
      <c r="D842" s="17" t="s">
        <v>877</v>
      </c>
      <c r="E842" s="8">
        <f>108</f>
        <v>108</v>
      </c>
      <c r="F842" s="19"/>
      <c r="G842" s="18"/>
      <c r="H842" s="8"/>
      <c r="I842" s="8"/>
      <c r="J842" s="20">
        <f>SUM(V834:V841)</f>
        <v>331.39</v>
      </c>
      <c r="K842" s="20"/>
    </row>
    <row r="843" spans="1:22" ht="14.25" x14ac:dyDescent="0.2">
      <c r="A843" s="15"/>
      <c r="B843" s="16"/>
      <c r="C843" s="16" t="s">
        <v>880</v>
      </c>
      <c r="D843" s="17" t="s">
        <v>881</v>
      </c>
      <c r="E843" s="8">
        <f>Source!AQ296</f>
        <v>36.11</v>
      </c>
      <c r="F843" s="19"/>
      <c r="G843" s="18" t="str">
        <f>Source!DI296</f>
        <v/>
      </c>
      <c r="H843" s="8">
        <f>Source!AV296</f>
        <v>1</v>
      </c>
      <c r="I843" s="8"/>
      <c r="J843" s="20"/>
      <c r="K843" s="20">
        <f>Source!U296</f>
        <v>77.564279999999997</v>
      </c>
    </row>
    <row r="844" spans="1:22" ht="15" x14ac:dyDescent="0.25">
      <c r="A844" s="24"/>
      <c r="B844" s="24"/>
      <c r="C844" s="24"/>
      <c r="D844" s="24"/>
      <c r="E844" s="24"/>
      <c r="F844" s="24"/>
      <c r="G844" s="24"/>
      <c r="H844" s="24"/>
      <c r="I844" s="59">
        <f>J835+J836+J838+J840+J841+J842+SUM(J839:J839)</f>
        <v>42861.440000000002</v>
      </c>
      <c r="J844" s="59"/>
      <c r="K844" s="25">
        <f>IF(Source!I296&lt;&gt;0, ROUND(I844/Source!I296, 2), 0)</f>
        <v>19954.12</v>
      </c>
      <c r="P844" s="23">
        <f>I844</f>
        <v>42861.440000000002</v>
      </c>
    </row>
    <row r="845" spans="1:22" ht="28.5" x14ac:dyDescent="0.2">
      <c r="A845" s="15" t="str">
        <f>Source!E298</f>
        <v>126</v>
      </c>
      <c r="B845" s="16" t="str">
        <f>Source!F298</f>
        <v>1.2-3103-3-1/1</v>
      </c>
      <c r="C845" s="16" t="str">
        <f>Source!G298</f>
        <v>Устройство фундаментов общего назначения бетонных под оборудование объемом до 5 м3</v>
      </c>
      <c r="D845" s="17" t="str">
        <f>Source!H298</f>
        <v>100 м3</v>
      </c>
      <c r="E845" s="8">
        <f>Source!I298</f>
        <v>0.32900000000000001</v>
      </c>
      <c r="F845" s="19"/>
      <c r="G845" s="18"/>
      <c r="H845" s="8"/>
      <c r="I845" s="8"/>
      <c r="J845" s="20"/>
      <c r="K845" s="20"/>
      <c r="Q845">
        <f>ROUND((Source!BZ298/100)*ROUND((Source!AF298*Source!AV298)*Source!I298, 2), 2)</f>
        <v>18111.84</v>
      </c>
      <c r="R845">
        <f>Source!X298</f>
        <v>18111.84</v>
      </c>
      <c r="S845">
        <f>ROUND((Source!CA298/100)*ROUND((Source!AF298*Source!AV298)*Source!I298, 2), 2)</f>
        <v>2587.41</v>
      </c>
      <c r="T845">
        <f>Source!Y298</f>
        <v>2587.41</v>
      </c>
      <c r="U845">
        <f>ROUND((175/100)*ROUND((Source!AE298*Source!AV298)*Source!I298, 2), 2)</f>
        <v>84.88</v>
      </c>
      <c r="V845">
        <f>ROUND((108/100)*ROUND(Source!CS298*Source!I298, 2), 2)</f>
        <v>52.38</v>
      </c>
    </row>
    <row r="846" spans="1:22" ht="14.25" x14ac:dyDescent="0.2">
      <c r="A846" s="15"/>
      <c r="B846" s="16"/>
      <c r="C846" s="16" t="s">
        <v>872</v>
      </c>
      <c r="D846" s="17"/>
      <c r="E846" s="8"/>
      <c r="F846" s="19">
        <f>Source!AO298</f>
        <v>78644.570000000007</v>
      </c>
      <c r="G846" s="18" t="str">
        <f>Source!DG298</f>
        <v/>
      </c>
      <c r="H846" s="8">
        <f>Source!AV298</f>
        <v>1</v>
      </c>
      <c r="I846" s="8">
        <f>IF(Source!BA298&lt;&gt; 0, Source!BA298, 1)</f>
        <v>1</v>
      </c>
      <c r="J846" s="20">
        <f>Source!S298</f>
        <v>25874.06</v>
      </c>
      <c r="K846" s="20"/>
    </row>
    <row r="847" spans="1:22" ht="14.25" x14ac:dyDescent="0.2">
      <c r="A847" s="15"/>
      <c r="B847" s="16"/>
      <c r="C847" s="16" t="s">
        <v>873</v>
      </c>
      <c r="D847" s="17"/>
      <c r="E847" s="8"/>
      <c r="F847" s="19">
        <f>Source!AM298</f>
        <v>435.13</v>
      </c>
      <c r="G847" s="18" t="str">
        <f>Source!DE298</f>
        <v/>
      </c>
      <c r="H847" s="8">
        <f>Source!AV298</f>
        <v>1</v>
      </c>
      <c r="I847" s="8">
        <f>IF(Source!BB298&lt;&gt; 0, Source!BB298, 1)</f>
        <v>1</v>
      </c>
      <c r="J847" s="20">
        <f>Source!Q298</f>
        <v>143.16</v>
      </c>
      <c r="K847" s="20"/>
    </row>
    <row r="848" spans="1:22" ht="14.25" x14ac:dyDescent="0.2">
      <c r="A848" s="15"/>
      <c r="B848" s="16"/>
      <c r="C848" s="16" t="s">
        <v>874</v>
      </c>
      <c r="D848" s="17"/>
      <c r="E848" s="8"/>
      <c r="F848" s="19">
        <f>Source!AN298</f>
        <v>147.43</v>
      </c>
      <c r="G848" s="18" t="str">
        <f>Source!DF298</f>
        <v/>
      </c>
      <c r="H848" s="8">
        <f>Source!AV298</f>
        <v>1</v>
      </c>
      <c r="I848" s="8">
        <f>IF(Source!BS298&lt;&gt; 0, Source!BS298, 1)</f>
        <v>1</v>
      </c>
      <c r="J848" s="21">
        <f>Source!R298</f>
        <v>48.5</v>
      </c>
      <c r="K848" s="20"/>
    </row>
    <row r="849" spans="1:22" ht="14.25" x14ac:dyDescent="0.2">
      <c r="A849" s="15"/>
      <c r="B849" s="16"/>
      <c r="C849" s="16" t="s">
        <v>875</v>
      </c>
      <c r="D849" s="17"/>
      <c r="E849" s="8"/>
      <c r="F849" s="19">
        <f>Source!AL298</f>
        <v>347832.49</v>
      </c>
      <c r="G849" s="18" t="str">
        <f>Source!DD298</f>
        <v/>
      </c>
      <c r="H849" s="8">
        <f>Source!AW298</f>
        <v>1</v>
      </c>
      <c r="I849" s="8">
        <f>IF(Source!BC298&lt;&gt; 0, Source!BC298, 1)</f>
        <v>1</v>
      </c>
      <c r="J849" s="20">
        <f>Source!P298</f>
        <v>114436.89</v>
      </c>
      <c r="K849" s="20"/>
    </row>
    <row r="850" spans="1:22" ht="14.25" x14ac:dyDescent="0.2">
      <c r="A850" s="15"/>
      <c r="B850" s="16"/>
      <c r="C850" s="16" t="s">
        <v>876</v>
      </c>
      <c r="D850" s="17" t="s">
        <v>877</v>
      </c>
      <c r="E850" s="8">
        <f>Source!AT298</f>
        <v>70</v>
      </c>
      <c r="F850" s="19"/>
      <c r="G850" s="18"/>
      <c r="H850" s="8"/>
      <c r="I850" s="8"/>
      <c r="J850" s="20">
        <f>SUM(R845:R849)</f>
        <v>18111.84</v>
      </c>
      <c r="K850" s="20"/>
    </row>
    <row r="851" spans="1:22" ht="14.25" x14ac:dyDescent="0.2">
      <c r="A851" s="15"/>
      <c r="B851" s="16"/>
      <c r="C851" s="16" t="s">
        <v>878</v>
      </c>
      <c r="D851" s="17" t="s">
        <v>877</v>
      </c>
      <c r="E851" s="8">
        <f>Source!AU298</f>
        <v>10</v>
      </c>
      <c r="F851" s="19"/>
      <c r="G851" s="18"/>
      <c r="H851" s="8"/>
      <c r="I851" s="8"/>
      <c r="J851" s="20">
        <f>SUM(T845:T850)</f>
        <v>2587.41</v>
      </c>
      <c r="K851" s="20"/>
    </row>
    <row r="852" spans="1:22" ht="14.25" x14ac:dyDescent="0.2">
      <c r="A852" s="15"/>
      <c r="B852" s="16"/>
      <c r="C852" s="16" t="s">
        <v>879</v>
      </c>
      <c r="D852" s="17" t="s">
        <v>877</v>
      </c>
      <c r="E852" s="8">
        <f>108</f>
        <v>108</v>
      </c>
      <c r="F852" s="19"/>
      <c r="G852" s="18"/>
      <c r="H852" s="8"/>
      <c r="I852" s="8"/>
      <c r="J852" s="20">
        <f>SUM(V845:V851)</f>
        <v>52.38</v>
      </c>
      <c r="K852" s="20"/>
    </row>
    <row r="853" spans="1:22" ht="14.25" x14ac:dyDescent="0.2">
      <c r="A853" s="15"/>
      <c r="B853" s="16"/>
      <c r="C853" s="16" t="s">
        <v>880</v>
      </c>
      <c r="D853" s="17" t="s">
        <v>881</v>
      </c>
      <c r="E853" s="8">
        <f>Source!AQ298</f>
        <v>453.1</v>
      </c>
      <c r="F853" s="19"/>
      <c r="G853" s="18" t="str">
        <f>Source!DI298</f>
        <v/>
      </c>
      <c r="H853" s="8">
        <f>Source!AV298</f>
        <v>1</v>
      </c>
      <c r="I853" s="8"/>
      <c r="J853" s="20"/>
      <c r="K853" s="20">
        <f>Source!U298</f>
        <v>149.06990000000002</v>
      </c>
    </row>
    <row r="854" spans="1:22" ht="15" x14ac:dyDescent="0.25">
      <c r="A854" s="24"/>
      <c r="B854" s="24"/>
      <c r="C854" s="24"/>
      <c r="D854" s="24"/>
      <c r="E854" s="24"/>
      <c r="F854" s="24"/>
      <c r="G854" s="24"/>
      <c r="H854" s="24"/>
      <c r="I854" s="59">
        <f>J846+J847+J849+J850+J851+J852</f>
        <v>161205.74</v>
      </c>
      <c r="J854" s="59"/>
      <c r="K854" s="25">
        <f>IF(Source!I298&lt;&gt;0, ROUND(I854/Source!I298, 2), 0)</f>
        <v>489987.05</v>
      </c>
      <c r="P854" s="23">
        <f>I854</f>
        <v>161205.74</v>
      </c>
    </row>
    <row r="855" spans="1:22" ht="42.75" x14ac:dyDescent="0.2">
      <c r="A855" s="15" t="str">
        <f>Source!E299</f>
        <v>127</v>
      </c>
      <c r="B855" s="16" t="str">
        <f>Source!F299</f>
        <v>21.3-4-24</v>
      </c>
      <c r="C855" s="16" t="str">
        <f>Source!G299</f>
        <v>Арматурные заготовки (стержни, хомуты и т.п.), не собранные в каркасы или сетки, закладные и накладные детали, со сваркой</v>
      </c>
      <c r="D855" s="17" t="str">
        <f>Source!H299</f>
        <v>т</v>
      </c>
      <c r="E855" s="8">
        <f>Source!I299</f>
        <v>0.82693081200999996</v>
      </c>
      <c r="F855" s="19">
        <f>Source!AL299</f>
        <v>53410.15</v>
      </c>
      <c r="G855" s="18" t="str">
        <f>Source!DD299</f>
        <v/>
      </c>
      <c r="H855" s="8">
        <f>Source!AW299</f>
        <v>1</v>
      </c>
      <c r="I855" s="8">
        <f>IF(Source!BC299&lt;&gt; 0, Source!BC299, 1)</f>
        <v>1</v>
      </c>
      <c r="J855" s="20">
        <f>Source!P299</f>
        <v>44166.5</v>
      </c>
      <c r="K855" s="20"/>
      <c r="Q855">
        <f>ROUND((Source!BZ299/100)*ROUND((Source!AF299*Source!AV299)*Source!I299, 2), 2)</f>
        <v>0</v>
      </c>
      <c r="R855">
        <f>Source!X299</f>
        <v>0</v>
      </c>
      <c r="S855">
        <f>ROUND((Source!CA299/100)*ROUND((Source!AF299*Source!AV299)*Source!I299, 2), 2)</f>
        <v>0</v>
      </c>
      <c r="T855">
        <f>Source!Y299</f>
        <v>0</v>
      </c>
      <c r="U855">
        <f>ROUND((175/100)*ROUND((Source!AE299*Source!AV299)*Source!I299, 2), 2)</f>
        <v>0</v>
      </c>
      <c r="V855">
        <f>ROUND((108/100)*ROUND(Source!CS299*Source!I299, 2), 2)</f>
        <v>0</v>
      </c>
    </row>
    <row r="856" spans="1:22" ht="15" x14ac:dyDescent="0.25">
      <c r="A856" s="24"/>
      <c r="B856" s="24"/>
      <c r="C856" s="24"/>
      <c r="D856" s="24"/>
      <c r="E856" s="24"/>
      <c r="F856" s="24"/>
      <c r="G856" s="24"/>
      <c r="H856" s="24"/>
      <c r="I856" s="59">
        <f>J855</f>
        <v>44166.5</v>
      </c>
      <c r="J856" s="59"/>
      <c r="K856" s="25">
        <f>IF(Source!I299&lt;&gt;0, ROUND(I856/Source!I299, 2), 0)</f>
        <v>53410.15</v>
      </c>
      <c r="P856" s="23">
        <f>I856</f>
        <v>44166.5</v>
      </c>
    </row>
    <row r="857" spans="1:22" ht="28.5" x14ac:dyDescent="0.2">
      <c r="A857" s="15" t="str">
        <f>Source!E300</f>
        <v>128</v>
      </c>
      <c r="B857" s="16" t="str">
        <f>Source!F300</f>
        <v>Цена поставщика</v>
      </c>
      <c r="C857" s="16" t="str">
        <f>Source!G300</f>
        <v>Игровой комплекс  ЛГИК-6.59                                            Базисная стоимость: 1463520,00/1,18=1240271,19</v>
      </c>
      <c r="D857" s="17" t="str">
        <f>Source!H300</f>
        <v>шт.</v>
      </c>
      <c r="E857" s="8">
        <f>Source!I300</f>
        <v>1</v>
      </c>
      <c r="F857" s="19">
        <f>Source!AL300</f>
        <v>1240271.19</v>
      </c>
      <c r="G857" s="18" t="str">
        <f>Source!DD300</f>
        <v/>
      </c>
      <c r="H857" s="8">
        <f>Source!AW300</f>
        <v>1</v>
      </c>
      <c r="I857" s="8">
        <f>IF(Source!BC300&lt;&gt; 0, Source!BC300, 1)</f>
        <v>1</v>
      </c>
      <c r="J857" s="20">
        <f>Source!P300</f>
        <v>1240271.19</v>
      </c>
      <c r="K857" s="20"/>
      <c r="Q857">
        <f>ROUND((Source!BZ300/100)*ROUND((Source!AF300*Source!AV300)*Source!I300, 2), 2)</f>
        <v>0</v>
      </c>
      <c r="R857">
        <f>Source!X300</f>
        <v>0</v>
      </c>
      <c r="S857">
        <f>ROUND((Source!CA300/100)*ROUND((Source!AF300*Source!AV300)*Source!I300, 2), 2)</f>
        <v>0</v>
      </c>
      <c r="T857">
        <f>Source!Y300</f>
        <v>0</v>
      </c>
      <c r="U857">
        <f>ROUND((175/100)*ROUND((Source!AE300*Source!AV300)*Source!I300, 2), 2)</f>
        <v>0</v>
      </c>
      <c r="V857">
        <f>ROUND((108/100)*ROUND(Source!CS300*Source!I300, 2), 2)</f>
        <v>0</v>
      </c>
    </row>
    <row r="858" spans="1:22" ht="15" x14ac:dyDescent="0.25">
      <c r="A858" s="24"/>
      <c r="B858" s="24"/>
      <c r="C858" s="24"/>
      <c r="D858" s="24"/>
      <c r="E858" s="24"/>
      <c r="F858" s="24"/>
      <c r="G858" s="24"/>
      <c r="H858" s="24"/>
      <c r="I858" s="59">
        <f>J857</f>
        <v>1240271.19</v>
      </c>
      <c r="J858" s="59"/>
      <c r="K858" s="25">
        <f>IF(Source!I300&lt;&gt;0, ROUND(I858/Source!I300, 2), 0)</f>
        <v>1240271.19</v>
      </c>
      <c r="P858" s="23">
        <f>I858</f>
        <v>1240271.19</v>
      </c>
    </row>
    <row r="859" spans="1:22" ht="14.25" x14ac:dyDescent="0.2">
      <c r="A859" s="15" t="str">
        <f>Source!E301</f>
        <v>129</v>
      </c>
      <c r="B859" s="16" t="str">
        <f>Source!F301</f>
        <v>1.50-3203-10-4/1</v>
      </c>
      <c r="C859" s="16" t="str">
        <f>Source!G301</f>
        <v>Установка монтажных изделий массой свыше 20 кг</v>
      </c>
      <c r="D859" s="17" t="str">
        <f>Source!H301</f>
        <v>т</v>
      </c>
      <c r="E859" s="8">
        <f>Source!I301</f>
        <v>5.21E-2</v>
      </c>
      <c r="F859" s="19"/>
      <c r="G859" s="18"/>
      <c r="H859" s="8"/>
      <c r="I859" s="8"/>
      <c r="J859" s="20"/>
      <c r="K859" s="20"/>
      <c r="Q859">
        <f>ROUND((Source!BZ301/100)*ROUND((Source!AF301*Source!AV301)*Source!I301, 2), 2)</f>
        <v>298.27</v>
      </c>
      <c r="R859">
        <f>Source!X301</f>
        <v>298.27</v>
      </c>
      <c r="S859">
        <f>ROUND((Source!CA301/100)*ROUND((Source!AF301*Source!AV301)*Source!I301, 2), 2)</f>
        <v>42.61</v>
      </c>
      <c r="T859">
        <f>Source!Y301</f>
        <v>42.61</v>
      </c>
      <c r="U859">
        <f>ROUND((175/100)*ROUND((Source!AE301*Source!AV301)*Source!I301, 2), 2)</f>
        <v>13.02</v>
      </c>
      <c r="V859">
        <f>ROUND((108/100)*ROUND(Source!CS301*Source!I301, 2), 2)</f>
        <v>8.0399999999999991</v>
      </c>
    </row>
    <row r="860" spans="1:22" ht="14.25" x14ac:dyDescent="0.2">
      <c r="A860" s="15"/>
      <c r="B860" s="16"/>
      <c r="C860" s="16" t="s">
        <v>872</v>
      </c>
      <c r="D860" s="17"/>
      <c r="E860" s="8"/>
      <c r="F860" s="19">
        <f>Source!AO301</f>
        <v>8178.55</v>
      </c>
      <c r="G860" s="18" t="str">
        <f>Source!DG301</f>
        <v/>
      </c>
      <c r="H860" s="8">
        <f>Source!AV301</f>
        <v>1</v>
      </c>
      <c r="I860" s="8">
        <f>IF(Source!BA301&lt;&gt; 0, Source!BA301, 1)</f>
        <v>1</v>
      </c>
      <c r="J860" s="20">
        <f>Source!S301</f>
        <v>426.1</v>
      </c>
      <c r="K860" s="20"/>
    </row>
    <row r="861" spans="1:22" ht="14.25" x14ac:dyDescent="0.2">
      <c r="A861" s="15"/>
      <c r="B861" s="16"/>
      <c r="C861" s="16" t="s">
        <v>873</v>
      </c>
      <c r="D861" s="17"/>
      <c r="E861" s="8"/>
      <c r="F861" s="19">
        <f>Source!AM301</f>
        <v>1555.17</v>
      </c>
      <c r="G861" s="18" t="str">
        <f>Source!DE301</f>
        <v/>
      </c>
      <c r="H861" s="8">
        <f>Source!AV301</f>
        <v>1</v>
      </c>
      <c r="I861" s="8">
        <f>IF(Source!BB301&lt;&gt; 0, Source!BB301, 1)</f>
        <v>1</v>
      </c>
      <c r="J861" s="20">
        <f>Source!Q301</f>
        <v>81.02</v>
      </c>
      <c r="K861" s="20"/>
    </row>
    <row r="862" spans="1:22" ht="14.25" x14ac:dyDescent="0.2">
      <c r="A862" s="15"/>
      <c r="B862" s="16"/>
      <c r="C862" s="16" t="s">
        <v>874</v>
      </c>
      <c r="D862" s="17"/>
      <c r="E862" s="8"/>
      <c r="F862" s="19">
        <f>Source!AN301</f>
        <v>142.85</v>
      </c>
      <c r="G862" s="18" t="str">
        <f>Source!DF301</f>
        <v/>
      </c>
      <c r="H862" s="8">
        <f>Source!AV301</f>
        <v>1</v>
      </c>
      <c r="I862" s="8">
        <f>IF(Source!BS301&lt;&gt; 0, Source!BS301, 1)</f>
        <v>1</v>
      </c>
      <c r="J862" s="21">
        <f>Source!R301</f>
        <v>7.44</v>
      </c>
      <c r="K862" s="20"/>
    </row>
    <row r="863" spans="1:22" ht="14.25" x14ac:dyDescent="0.2">
      <c r="A863" s="15"/>
      <c r="B863" s="16"/>
      <c r="C863" s="16" t="s">
        <v>875</v>
      </c>
      <c r="D863" s="17"/>
      <c r="E863" s="8"/>
      <c r="F863" s="19">
        <f>Source!AL301</f>
        <v>56933.42</v>
      </c>
      <c r="G863" s="18" t="str">
        <f>Source!DD301</f>
        <v/>
      </c>
      <c r="H863" s="8">
        <f>Source!AW301</f>
        <v>1</v>
      </c>
      <c r="I863" s="8">
        <f>IF(Source!BC301&lt;&gt; 0, Source!BC301, 1)</f>
        <v>1</v>
      </c>
      <c r="J863" s="20">
        <f>Source!P301</f>
        <v>2966.23</v>
      </c>
      <c r="K863" s="20"/>
    </row>
    <row r="864" spans="1:22" ht="42.75" x14ac:dyDescent="0.2">
      <c r="A864" s="15" t="str">
        <f>Source!E302</f>
        <v>129,1</v>
      </c>
      <c r="B864" s="16" t="str">
        <f>Source!F302</f>
        <v>21.3-4-24</v>
      </c>
      <c r="C864" s="16" t="str">
        <f>Source!G302</f>
        <v>Арматурные заготовки (стержни, хомуты и т.п.), не собранные в каркасы или сетки, закладные и накладные детали, со сваркой</v>
      </c>
      <c r="D864" s="17" t="str">
        <f>Source!H302</f>
        <v>т</v>
      </c>
      <c r="E864" s="8">
        <f>Source!I302</f>
        <v>-5.21E-2</v>
      </c>
      <c r="F864" s="19">
        <f>Source!AK302</f>
        <v>53410.15</v>
      </c>
      <c r="G864" s="22" t="s">
        <v>3</v>
      </c>
      <c r="H864" s="8">
        <f>Source!AW302</f>
        <v>1</v>
      </c>
      <c r="I864" s="8">
        <f>IF(Source!BC302&lt;&gt; 0, Source!BC302, 1)</f>
        <v>1</v>
      </c>
      <c r="J864" s="20">
        <f>Source!O302</f>
        <v>-2782.67</v>
      </c>
      <c r="K864" s="20"/>
      <c r="Q864">
        <f>ROUND((Source!BZ302/100)*ROUND((Source!AF302*Source!AV302)*Source!I302, 2), 2)</f>
        <v>0</v>
      </c>
      <c r="R864">
        <f>Source!X302</f>
        <v>0</v>
      </c>
      <c r="S864">
        <f>ROUND((Source!CA302/100)*ROUND((Source!AF302*Source!AV302)*Source!I302, 2), 2)</f>
        <v>0</v>
      </c>
      <c r="T864">
        <f>Source!Y302</f>
        <v>0</v>
      </c>
      <c r="U864">
        <f>ROUND((175/100)*ROUND((Source!AE302*Source!AV302)*Source!I302, 2), 2)</f>
        <v>0</v>
      </c>
      <c r="V864">
        <f>ROUND((108/100)*ROUND(Source!CS302*Source!I302, 2), 2)</f>
        <v>0</v>
      </c>
    </row>
    <row r="865" spans="1:22" ht="14.25" x14ac:dyDescent="0.2">
      <c r="A865" s="15"/>
      <c r="B865" s="16"/>
      <c r="C865" s="16" t="s">
        <v>876</v>
      </c>
      <c r="D865" s="17" t="s">
        <v>877</v>
      </c>
      <c r="E865" s="8">
        <f>Source!AT301</f>
        <v>70</v>
      </c>
      <c r="F865" s="19"/>
      <c r="G865" s="18"/>
      <c r="H865" s="8"/>
      <c r="I865" s="8"/>
      <c r="J865" s="20">
        <f>SUM(R859:R864)</f>
        <v>298.27</v>
      </c>
      <c r="K865" s="20"/>
    </row>
    <row r="866" spans="1:22" ht="14.25" x14ac:dyDescent="0.2">
      <c r="A866" s="15"/>
      <c r="B866" s="16"/>
      <c r="C866" s="16" t="s">
        <v>878</v>
      </c>
      <c r="D866" s="17" t="s">
        <v>877</v>
      </c>
      <c r="E866" s="8">
        <f>Source!AU301</f>
        <v>10</v>
      </c>
      <c r="F866" s="19"/>
      <c r="G866" s="18"/>
      <c r="H866" s="8"/>
      <c r="I866" s="8"/>
      <c r="J866" s="20">
        <f>SUM(T859:T865)</f>
        <v>42.61</v>
      </c>
      <c r="K866" s="20"/>
    </row>
    <row r="867" spans="1:22" ht="14.25" x14ac:dyDescent="0.2">
      <c r="A867" s="15"/>
      <c r="B867" s="16"/>
      <c r="C867" s="16" t="s">
        <v>879</v>
      </c>
      <c r="D867" s="17" t="s">
        <v>877</v>
      </c>
      <c r="E867" s="8">
        <f>108</f>
        <v>108</v>
      </c>
      <c r="F867" s="19"/>
      <c r="G867" s="18"/>
      <c r="H867" s="8"/>
      <c r="I867" s="8"/>
      <c r="J867" s="20">
        <f>SUM(V859:V866)</f>
        <v>8.0399999999999991</v>
      </c>
      <c r="K867" s="20"/>
    </row>
    <row r="868" spans="1:22" ht="14.25" x14ac:dyDescent="0.2">
      <c r="A868" s="15"/>
      <c r="B868" s="16"/>
      <c r="C868" s="16" t="s">
        <v>880</v>
      </c>
      <c r="D868" s="17" t="s">
        <v>881</v>
      </c>
      <c r="E868" s="8">
        <f>Source!AQ301</f>
        <v>36.11</v>
      </c>
      <c r="F868" s="19"/>
      <c r="G868" s="18" t="str">
        <f>Source!DI301</f>
        <v/>
      </c>
      <c r="H868" s="8">
        <f>Source!AV301</f>
        <v>1</v>
      </c>
      <c r="I868" s="8"/>
      <c r="J868" s="20"/>
      <c r="K868" s="20">
        <f>Source!U301</f>
        <v>1.8813310000000001</v>
      </c>
    </row>
    <row r="869" spans="1:22" ht="15" x14ac:dyDescent="0.25">
      <c r="A869" s="24"/>
      <c r="B869" s="24"/>
      <c r="C869" s="24"/>
      <c r="D869" s="24"/>
      <c r="E869" s="24"/>
      <c r="F869" s="24"/>
      <c r="G869" s="24"/>
      <c r="H869" s="24"/>
      <c r="I869" s="59">
        <f>J860+J861+J863+J865+J866+J867+SUM(J864:J864)</f>
        <v>1039.5999999999999</v>
      </c>
      <c r="J869" s="59"/>
      <c r="K869" s="25">
        <f>IF(Source!I301&lt;&gt;0, ROUND(I869/Source!I301, 2), 0)</f>
        <v>19953.93</v>
      </c>
      <c r="P869" s="23">
        <f>I869</f>
        <v>1039.5999999999999</v>
      </c>
    </row>
    <row r="870" spans="1:22" ht="28.5" x14ac:dyDescent="0.2">
      <c r="A870" s="15" t="str">
        <f>Source!E303</f>
        <v>130</v>
      </c>
      <c r="B870" s="16" t="str">
        <f>Source!F303</f>
        <v>1.2-3103-3-1/1</v>
      </c>
      <c r="C870" s="16" t="str">
        <f>Source!G303</f>
        <v>Устройство фундаментов общего назначения бетонных под оборудование объемом до 5 м3</v>
      </c>
      <c r="D870" s="17" t="str">
        <f>Source!H303</f>
        <v>100 м3</v>
      </c>
      <c r="E870" s="8">
        <f>Source!I303</f>
        <v>7.1000000000000004E-3</v>
      </c>
      <c r="F870" s="19"/>
      <c r="G870" s="18"/>
      <c r="H870" s="8"/>
      <c r="I870" s="8"/>
      <c r="J870" s="20"/>
      <c r="K870" s="20"/>
      <c r="Q870">
        <f>ROUND((Source!BZ303/100)*ROUND((Source!AF303*Source!AV303)*Source!I303, 2), 2)</f>
        <v>390.87</v>
      </c>
      <c r="R870">
        <f>Source!X303</f>
        <v>390.87</v>
      </c>
      <c r="S870">
        <f>ROUND((Source!CA303/100)*ROUND((Source!AF303*Source!AV303)*Source!I303, 2), 2)</f>
        <v>55.84</v>
      </c>
      <c r="T870">
        <f>Source!Y303</f>
        <v>55.84</v>
      </c>
      <c r="U870">
        <f>ROUND((175/100)*ROUND((Source!AE303*Source!AV303)*Source!I303, 2), 2)</f>
        <v>1.84</v>
      </c>
      <c r="V870">
        <f>ROUND((108/100)*ROUND(Source!CS303*Source!I303, 2), 2)</f>
        <v>1.1299999999999999</v>
      </c>
    </row>
    <row r="871" spans="1:22" ht="14.25" x14ac:dyDescent="0.2">
      <c r="A871" s="15"/>
      <c r="B871" s="16"/>
      <c r="C871" s="16" t="s">
        <v>872</v>
      </c>
      <c r="D871" s="17"/>
      <c r="E871" s="8"/>
      <c r="F871" s="19">
        <f>Source!AO303</f>
        <v>78644.570000000007</v>
      </c>
      <c r="G871" s="18" t="str">
        <f>Source!DG303</f>
        <v/>
      </c>
      <c r="H871" s="8">
        <f>Source!AV303</f>
        <v>1</v>
      </c>
      <c r="I871" s="8">
        <f>IF(Source!BA303&lt;&gt; 0, Source!BA303, 1)</f>
        <v>1</v>
      </c>
      <c r="J871" s="20">
        <f>Source!S303</f>
        <v>558.38</v>
      </c>
      <c r="K871" s="20"/>
    </row>
    <row r="872" spans="1:22" ht="14.25" x14ac:dyDescent="0.2">
      <c r="A872" s="15"/>
      <c r="B872" s="16"/>
      <c r="C872" s="16" t="s">
        <v>873</v>
      </c>
      <c r="D872" s="17"/>
      <c r="E872" s="8"/>
      <c r="F872" s="19">
        <f>Source!AM303</f>
        <v>435.13</v>
      </c>
      <c r="G872" s="18" t="str">
        <f>Source!DE303</f>
        <v/>
      </c>
      <c r="H872" s="8">
        <f>Source!AV303</f>
        <v>1</v>
      </c>
      <c r="I872" s="8">
        <f>IF(Source!BB303&lt;&gt; 0, Source!BB303, 1)</f>
        <v>1</v>
      </c>
      <c r="J872" s="20">
        <f>Source!Q303</f>
        <v>3.09</v>
      </c>
      <c r="K872" s="20"/>
    </row>
    <row r="873" spans="1:22" ht="14.25" x14ac:dyDescent="0.2">
      <c r="A873" s="15"/>
      <c r="B873" s="16"/>
      <c r="C873" s="16" t="s">
        <v>874</v>
      </c>
      <c r="D873" s="17"/>
      <c r="E873" s="8"/>
      <c r="F873" s="19">
        <f>Source!AN303</f>
        <v>147.43</v>
      </c>
      <c r="G873" s="18" t="str">
        <f>Source!DF303</f>
        <v/>
      </c>
      <c r="H873" s="8">
        <f>Source!AV303</f>
        <v>1</v>
      </c>
      <c r="I873" s="8">
        <f>IF(Source!BS303&lt;&gt; 0, Source!BS303, 1)</f>
        <v>1</v>
      </c>
      <c r="J873" s="21">
        <f>Source!R303</f>
        <v>1.05</v>
      </c>
      <c r="K873" s="20"/>
    </row>
    <row r="874" spans="1:22" ht="14.25" x14ac:dyDescent="0.2">
      <c r="A874" s="15"/>
      <c r="B874" s="16"/>
      <c r="C874" s="16" t="s">
        <v>875</v>
      </c>
      <c r="D874" s="17"/>
      <c r="E874" s="8"/>
      <c r="F874" s="19">
        <f>Source!AL303</f>
        <v>347832.49</v>
      </c>
      <c r="G874" s="18" t="str">
        <f>Source!DD303</f>
        <v/>
      </c>
      <c r="H874" s="8">
        <f>Source!AW303</f>
        <v>1</v>
      </c>
      <c r="I874" s="8">
        <f>IF(Source!BC303&lt;&gt; 0, Source!BC303, 1)</f>
        <v>1</v>
      </c>
      <c r="J874" s="20">
        <f>Source!P303</f>
        <v>2469.61</v>
      </c>
      <c r="K874" s="20"/>
    </row>
    <row r="875" spans="1:22" ht="14.25" x14ac:dyDescent="0.2">
      <c r="A875" s="15"/>
      <c r="B875" s="16"/>
      <c r="C875" s="16" t="s">
        <v>876</v>
      </c>
      <c r="D875" s="17" t="s">
        <v>877</v>
      </c>
      <c r="E875" s="8">
        <f>Source!AT303</f>
        <v>70</v>
      </c>
      <c r="F875" s="19"/>
      <c r="G875" s="18"/>
      <c r="H875" s="8"/>
      <c r="I875" s="8"/>
      <c r="J875" s="20">
        <f>SUM(R870:R874)</f>
        <v>390.87</v>
      </c>
      <c r="K875" s="20"/>
    </row>
    <row r="876" spans="1:22" ht="14.25" x14ac:dyDescent="0.2">
      <c r="A876" s="15"/>
      <c r="B876" s="16"/>
      <c r="C876" s="16" t="s">
        <v>878</v>
      </c>
      <c r="D876" s="17" t="s">
        <v>877</v>
      </c>
      <c r="E876" s="8">
        <f>Source!AU303</f>
        <v>10</v>
      </c>
      <c r="F876" s="19"/>
      <c r="G876" s="18"/>
      <c r="H876" s="8"/>
      <c r="I876" s="8"/>
      <c r="J876" s="20">
        <f>SUM(T870:T875)</f>
        <v>55.84</v>
      </c>
      <c r="K876" s="20"/>
    </row>
    <row r="877" spans="1:22" ht="14.25" x14ac:dyDescent="0.2">
      <c r="A877" s="15"/>
      <c r="B877" s="16"/>
      <c r="C877" s="16" t="s">
        <v>879</v>
      </c>
      <c r="D877" s="17" t="s">
        <v>877</v>
      </c>
      <c r="E877" s="8">
        <f>108</f>
        <v>108</v>
      </c>
      <c r="F877" s="19"/>
      <c r="G877" s="18"/>
      <c r="H877" s="8"/>
      <c r="I877" s="8"/>
      <c r="J877" s="20">
        <f>SUM(V870:V876)</f>
        <v>1.1299999999999999</v>
      </c>
      <c r="K877" s="20"/>
    </row>
    <row r="878" spans="1:22" ht="14.25" x14ac:dyDescent="0.2">
      <c r="A878" s="15"/>
      <c r="B878" s="16"/>
      <c r="C878" s="16" t="s">
        <v>880</v>
      </c>
      <c r="D878" s="17" t="s">
        <v>881</v>
      </c>
      <c r="E878" s="8">
        <f>Source!AQ303</f>
        <v>453.1</v>
      </c>
      <c r="F878" s="19"/>
      <c r="G878" s="18" t="str">
        <f>Source!DI303</f>
        <v/>
      </c>
      <c r="H878" s="8">
        <f>Source!AV303</f>
        <v>1</v>
      </c>
      <c r="I878" s="8"/>
      <c r="J878" s="20"/>
      <c r="K878" s="20">
        <f>Source!U303</f>
        <v>3.2170100000000001</v>
      </c>
    </row>
    <row r="879" spans="1:22" ht="15" x14ac:dyDescent="0.25">
      <c r="A879" s="24"/>
      <c r="B879" s="24"/>
      <c r="C879" s="24"/>
      <c r="D879" s="24"/>
      <c r="E879" s="24"/>
      <c r="F879" s="24"/>
      <c r="G879" s="24"/>
      <c r="H879" s="24"/>
      <c r="I879" s="59">
        <f>J871+J872+J874+J875+J876+J877</f>
        <v>3478.92</v>
      </c>
      <c r="J879" s="59"/>
      <c r="K879" s="25">
        <f>IF(Source!I303&lt;&gt;0, ROUND(I879/Source!I303, 2), 0)</f>
        <v>489988.73</v>
      </c>
      <c r="P879" s="23">
        <f>I879</f>
        <v>3478.92</v>
      </c>
    </row>
    <row r="880" spans="1:22" ht="42.75" x14ac:dyDescent="0.2">
      <c r="A880" s="15" t="str">
        <f>Source!E304</f>
        <v>131</v>
      </c>
      <c r="B880" s="16" t="str">
        <f>Source!F304</f>
        <v>21.3-4-24</v>
      </c>
      <c r="C880" s="16" t="str">
        <f>Source!G304</f>
        <v>Арматурные заготовки (стержни, хомуты и т.п.), не собранные в каркасы или сетки, закладные и накладные детали, со сваркой</v>
      </c>
      <c r="D880" s="17" t="str">
        <f>Source!H304</f>
        <v>т</v>
      </c>
      <c r="E880" s="8">
        <f>Source!I304</f>
        <v>1.555088172E-2</v>
      </c>
      <c r="F880" s="19">
        <f>Source!AL304</f>
        <v>53410.15</v>
      </c>
      <c r="G880" s="18" t="str">
        <f>Source!DD304</f>
        <v/>
      </c>
      <c r="H880" s="8">
        <f>Source!AW304</f>
        <v>1</v>
      </c>
      <c r="I880" s="8">
        <f>IF(Source!BC304&lt;&gt; 0, Source!BC304, 1)</f>
        <v>1</v>
      </c>
      <c r="J880" s="20">
        <f>Source!P304</f>
        <v>830.57</v>
      </c>
      <c r="K880" s="20"/>
      <c r="Q880">
        <f>ROUND((Source!BZ304/100)*ROUND((Source!AF304*Source!AV304)*Source!I304, 2), 2)</f>
        <v>0</v>
      </c>
      <c r="R880">
        <f>Source!X304</f>
        <v>0</v>
      </c>
      <c r="S880">
        <f>ROUND((Source!CA304/100)*ROUND((Source!AF304*Source!AV304)*Source!I304, 2), 2)</f>
        <v>0</v>
      </c>
      <c r="T880">
        <f>Source!Y304</f>
        <v>0</v>
      </c>
      <c r="U880">
        <f>ROUND((175/100)*ROUND((Source!AE304*Source!AV304)*Source!I304, 2), 2)</f>
        <v>0</v>
      </c>
      <c r="V880">
        <f>ROUND((108/100)*ROUND(Source!CS304*Source!I304, 2), 2)</f>
        <v>0</v>
      </c>
    </row>
    <row r="881" spans="1:22" ht="15" x14ac:dyDescent="0.25">
      <c r="A881" s="24"/>
      <c r="B881" s="24"/>
      <c r="C881" s="24"/>
      <c r="D881" s="24"/>
      <c r="E881" s="24"/>
      <c r="F881" s="24"/>
      <c r="G881" s="24"/>
      <c r="H881" s="24"/>
      <c r="I881" s="59">
        <f>J880</f>
        <v>830.57</v>
      </c>
      <c r="J881" s="59"/>
      <c r="K881" s="25">
        <f>IF(Source!I304&lt;&gt;0, ROUND(I881/Source!I304, 2), 0)</f>
        <v>53409.83</v>
      </c>
      <c r="P881" s="23">
        <f>I881</f>
        <v>830.57</v>
      </c>
    </row>
    <row r="882" spans="1:22" ht="28.5" x14ac:dyDescent="0.2">
      <c r="A882" s="15" t="str">
        <f>Source!E305</f>
        <v>132</v>
      </c>
      <c r="B882" s="16" t="str">
        <f>Source!F305</f>
        <v>Цена поставщика</v>
      </c>
      <c r="C882" s="16" t="str">
        <f>Source!G305</f>
        <v>Качалка на пружине Джип  ЛГК-20.5                                  Базисная стоимость: 66331,00/1,18=56212,71</v>
      </c>
      <c r="D882" s="17" t="str">
        <f>Source!H305</f>
        <v>шт.</v>
      </c>
      <c r="E882" s="8">
        <f>Source!I305</f>
        <v>1</v>
      </c>
      <c r="F882" s="19">
        <f>Source!AL305</f>
        <v>56212.71</v>
      </c>
      <c r="G882" s="18" t="str">
        <f>Source!DD305</f>
        <v/>
      </c>
      <c r="H882" s="8">
        <f>Source!AW305</f>
        <v>1</v>
      </c>
      <c r="I882" s="8">
        <f>IF(Source!BC305&lt;&gt; 0, Source!BC305, 1)</f>
        <v>1</v>
      </c>
      <c r="J882" s="20">
        <f>Source!P305</f>
        <v>56212.71</v>
      </c>
      <c r="K882" s="20"/>
      <c r="Q882">
        <f>ROUND((Source!BZ305/100)*ROUND((Source!AF305*Source!AV305)*Source!I305, 2), 2)</f>
        <v>0</v>
      </c>
      <c r="R882">
        <f>Source!X305</f>
        <v>0</v>
      </c>
      <c r="S882">
        <f>ROUND((Source!CA305/100)*ROUND((Source!AF305*Source!AV305)*Source!I305, 2), 2)</f>
        <v>0</v>
      </c>
      <c r="T882">
        <f>Source!Y305</f>
        <v>0</v>
      </c>
      <c r="U882">
        <f>ROUND((175/100)*ROUND((Source!AE305*Source!AV305)*Source!I305, 2), 2)</f>
        <v>0</v>
      </c>
      <c r="V882">
        <f>ROUND((108/100)*ROUND(Source!CS305*Source!I305, 2), 2)</f>
        <v>0</v>
      </c>
    </row>
    <row r="883" spans="1:22" ht="15" x14ac:dyDescent="0.25">
      <c r="A883" s="24"/>
      <c r="B883" s="24"/>
      <c r="C883" s="24"/>
      <c r="D883" s="24"/>
      <c r="E883" s="24"/>
      <c r="F883" s="24"/>
      <c r="G883" s="24"/>
      <c r="H883" s="24"/>
      <c r="I883" s="59">
        <f>J882</f>
        <v>56212.71</v>
      </c>
      <c r="J883" s="59"/>
      <c r="K883" s="25">
        <f>IF(Source!I305&lt;&gt;0, ROUND(I883/Source!I305, 2), 0)</f>
        <v>56212.71</v>
      </c>
      <c r="P883" s="23">
        <f>I883</f>
        <v>56212.71</v>
      </c>
    </row>
    <row r="884" spans="1:22" ht="14.25" x14ac:dyDescent="0.2">
      <c r="A884" s="15" t="str">
        <f>Source!E306</f>
        <v>133</v>
      </c>
      <c r="B884" s="16" t="str">
        <f>Source!F306</f>
        <v>1.50-3203-10-4/1</v>
      </c>
      <c r="C884" s="16" t="str">
        <f>Source!G306</f>
        <v>Установка монтажных изделий массой свыше 20 кг</v>
      </c>
      <c r="D884" s="17" t="str">
        <f>Source!H306</f>
        <v>т</v>
      </c>
      <c r="E884" s="8">
        <f>Source!I306</f>
        <v>0.19819999999999999</v>
      </c>
      <c r="F884" s="19"/>
      <c r="G884" s="18"/>
      <c r="H884" s="8"/>
      <c r="I884" s="8"/>
      <c r="J884" s="20"/>
      <c r="K884" s="20"/>
      <c r="Q884">
        <f>ROUND((Source!BZ306/100)*ROUND((Source!AF306*Source!AV306)*Source!I306, 2), 2)</f>
        <v>1134.69</v>
      </c>
      <c r="R884">
        <f>Source!X306</f>
        <v>1134.69</v>
      </c>
      <c r="S884">
        <f>ROUND((Source!CA306/100)*ROUND((Source!AF306*Source!AV306)*Source!I306, 2), 2)</f>
        <v>162.1</v>
      </c>
      <c r="T884">
        <f>Source!Y306</f>
        <v>162.1</v>
      </c>
      <c r="U884">
        <f>ROUND((175/100)*ROUND((Source!AE306*Source!AV306)*Source!I306, 2), 2)</f>
        <v>49.54</v>
      </c>
      <c r="V884">
        <f>ROUND((108/100)*ROUND(Source!CS306*Source!I306, 2), 2)</f>
        <v>30.57</v>
      </c>
    </row>
    <row r="885" spans="1:22" ht="14.25" x14ac:dyDescent="0.2">
      <c r="A885" s="15"/>
      <c r="B885" s="16"/>
      <c r="C885" s="16" t="s">
        <v>872</v>
      </c>
      <c r="D885" s="17"/>
      <c r="E885" s="8"/>
      <c r="F885" s="19">
        <f>Source!AO306</f>
        <v>8178.55</v>
      </c>
      <c r="G885" s="18" t="str">
        <f>Source!DG306</f>
        <v/>
      </c>
      <c r="H885" s="8">
        <f>Source!AV306</f>
        <v>1</v>
      </c>
      <c r="I885" s="8">
        <f>IF(Source!BA306&lt;&gt; 0, Source!BA306, 1)</f>
        <v>1</v>
      </c>
      <c r="J885" s="20">
        <f>Source!S306</f>
        <v>1620.99</v>
      </c>
      <c r="K885" s="20"/>
    </row>
    <row r="886" spans="1:22" ht="14.25" x14ac:dyDescent="0.2">
      <c r="A886" s="15"/>
      <c r="B886" s="16"/>
      <c r="C886" s="16" t="s">
        <v>873</v>
      </c>
      <c r="D886" s="17"/>
      <c r="E886" s="8"/>
      <c r="F886" s="19">
        <f>Source!AM306</f>
        <v>1555.17</v>
      </c>
      <c r="G886" s="18" t="str">
        <f>Source!DE306</f>
        <v/>
      </c>
      <c r="H886" s="8">
        <f>Source!AV306</f>
        <v>1</v>
      </c>
      <c r="I886" s="8">
        <f>IF(Source!BB306&lt;&gt; 0, Source!BB306, 1)</f>
        <v>1</v>
      </c>
      <c r="J886" s="20">
        <f>Source!Q306</f>
        <v>308.23</v>
      </c>
      <c r="K886" s="20"/>
    </row>
    <row r="887" spans="1:22" ht="14.25" x14ac:dyDescent="0.2">
      <c r="A887" s="15"/>
      <c r="B887" s="16"/>
      <c r="C887" s="16" t="s">
        <v>874</v>
      </c>
      <c r="D887" s="17"/>
      <c r="E887" s="8"/>
      <c r="F887" s="19">
        <f>Source!AN306</f>
        <v>142.85</v>
      </c>
      <c r="G887" s="18" t="str">
        <f>Source!DF306</f>
        <v/>
      </c>
      <c r="H887" s="8">
        <f>Source!AV306</f>
        <v>1</v>
      </c>
      <c r="I887" s="8">
        <f>IF(Source!BS306&lt;&gt; 0, Source!BS306, 1)</f>
        <v>1</v>
      </c>
      <c r="J887" s="21">
        <f>Source!R306</f>
        <v>28.31</v>
      </c>
      <c r="K887" s="20"/>
    </row>
    <row r="888" spans="1:22" ht="14.25" x14ac:dyDescent="0.2">
      <c r="A888" s="15"/>
      <c r="B888" s="16"/>
      <c r="C888" s="16" t="s">
        <v>875</v>
      </c>
      <c r="D888" s="17"/>
      <c r="E888" s="8"/>
      <c r="F888" s="19">
        <f>Source!AL306</f>
        <v>56933.42</v>
      </c>
      <c r="G888" s="18" t="str">
        <f>Source!DD306</f>
        <v/>
      </c>
      <c r="H888" s="8">
        <f>Source!AW306</f>
        <v>1</v>
      </c>
      <c r="I888" s="8">
        <f>IF(Source!BC306&lt;&gt; 0, Source!BC306, 1)</f>
        <v>1</v>
      </c>
      <c r="J888" s="20">
        <f>Source!P306</f>
        <v>11284.2</v>
      </c>
      <c r="K888" s="20"/>
    </row>
    <row r="889" spans="1:22" ht="42.75" x14ac:dyDescent="0.2">
      <c r="A889" s="15" t="str">
        <f>Source!E307</f>
        <v>133,1</v>
      </c>
      <c r="B889" s="16" t="str">
        <f>Source!F307</f>
        <v>21.3-4-24</v>
      </c>
      <c r="C889" s="16" t="str">
        <f>Source!G307</f>
        <v>Арматурные заготовки (стержни, хомуты и т.п.), не собранные в каркасы или сетки, закладные и накладные детали, со сваркой</v>
      </c>
      <c r="D889" s="17" t="str">
        <f>Source!H307</f>
        <v>т</v>
      </c>
      <c r="E889" s="8">
        <f>Source!I307</f>
        <v>-0.19819999999999999</v>
      </c>
      <c r="F889" s="19">
        <f>Source!AK307</f>
        <v>53410.15</v>
      </c>
      <c r="G889" s="22" t="s">
        <v>3</v>
      </c>
      <c r="H889" s="8">
        <f>Source!AW307</f>
        <v>1</v>
      </c>
      <c r="I889" s="8">
        <f>IF(Source!BC307&lt;&gt; 0, Source!BC307, 1)</f>
        <v>1</v>
      </c>
      <c r="J889" s="20">
        <f>Source!O307</f>
        <v>-10585.89</v>
      </c>
      <c r="K889" s="20"/>
      <c r="Q889">
        <f>ROUND((Source!BZ307/100)*ROUND((Source!AF307*Source!AV307)*Source!I307, 2), 2)</f>
        <v>0</v>
      </c>
      <c r="R889">
        <f>Source!X307</f>
        <v>0</v>
      </c>
      <c r="S889">
        <f>ROUND((Source!CA307/100)*ROUND((Source!AF307*Source!AV307)*Source!I307, 2), 2)</f>
        <v>0</v>
      </c>
      <c r="T889">
        <f>Source!Y307</f>
        <v>0</v>
      </c>
      <c r="U889">
        <f>ROUND((175/100)*ROUND((Source!AE307*Source!AV307)*Source!I307, 2), 2)</f>
        <v>0</v>
      </c>
      <c r="V889">
        <f>ROUND((108/100)*ROUND(Source!CS307*Source!I307, 2), 2)</f>
        <v>0</v>
      </c>
    </row>
    <row r="890" spans="1:22" ht="14.25" x14ac:dyDescent="0.2">
      <c r="A890" s="15"/>
      <c r="B890" s="16"/>
      <c r="C890" s="16" t="s">
        <v>876</v>
      </c>
      <c r="D890" s="17" t="s">
        <v>877</v>
      </c>
      <c r="E890" s="8">
        <f>Source!AT306</f>
        <v>70</v>
      </c>
      <c r="F890" s="19"/>
      <c r="G890" s="18"/>
      <c r="H890" s="8"/>
      <c r="I890" s="8"/>
      <c r="J890" s="20">
        <f>SUM(R884:R889)</f>
        <v>1134.69</v>
      </c>
      <c r="K890" s="20"/>
    </row>
    <row r="891" spans="1:22" ht="14.25" x14ac:dyDescent="0.2">
      <c r="A891" s="15"/>
      <c r="B891" s="16"/>
      <c r="C891" s="16" t="s">
        <v>878</v>
      </c>
      <c r="D891" s="17" t="s">
        <v>877</v>
      </c>
      <c r="E891" s="8">
        <f>Source!AU306</f>
        <v>10</v>
      </c>
      <c r="F891" s="19"/>
      <c r="G891" s="18"/>
      <c r="H891" s="8"/>
      <c r="I891" s="8"/>
      <c r="J891" s="20">
        <f>SUM(T884:T890)</f>
        <v>162.1</v>
      </c>
      <c r="K891" s="20"/>
    </row>
    <row r="892" spans="1:22" ht="14.25" x14ac:dyDescent="0.2">
      <c r="A892" s="15"/>
      <c r="B892" s="16"/>
      <c r="C892" s="16" t="s">
        <v>879</v>
      </c>
      <c r="D892" s="17" t="s">
        <v>877</v>
      </c>
      <c r="E892" s="8">
        <f>108</f>
        <v>108</v>
      </c>
      <c r="F892" s="19"/>
      <c r="G892" s="18"/>
      <c r="H892" s="8"/>
      <c r="I892" s="8"/>
      <c r="J892" s="20">
        <f>SUM(V884:V891)</f>
        <v>30.57</v>
      </c>
      <c r="K892" s="20"/>
    </row>
    <row r="893" spans="1:22" ht="14.25" x14ac:dyDescent="0.2">
      <c r="A893" s="15"/>
      <c r="B893" s="16"/>
      <c r="C893" s="16" t="s">
        <v>880</v>
      </c>
      <c r="D893" s="17" t="s">
        <v>881</v>
      </c>
      <c r="E893" s="8">
        <f>Source!AQ306</f>
        <v>36.11</v>
      </c>
      <c r="F893" s="19"/>
      <c r="G893" s="18" t="str">
        <f>Source!DI306</f>
        <v/>
      </c>
      <c r="H893" s="8">
        <f>Source!AV306</f>
        <v>1</v>
      </c>
      <c r="I893" s="8"/>
      <c r="J893" s="20"/>
      <c r="K893" s="20">
        <f>Source!U306</f>
        <v>7.1570019999999994</v>
      </c>
    </row>
    <row r="894" spans="1:22" ht="15" x14ac:dyDescent="0.25">
      <c r="A894" s="24"/>
      <c r="B894" s="24"/>
      <c r="C894" s="24"/>
      <c r="D894" s="24"/>
      <c r="E894" s="24"/>
      <c r="F894" s="24"/>
      <c r="G894" s="24"/>
      <c r="H894" s="24"/>
      <c r="I894" s="59">
        <f>J885+J886+J888+J890+J891+J892+SUM(J889:J889)</f>
        <v>3954.8900000000012</v>
      </c>
      <c r="J894" s="59"/>
      <c r="K894" s="25">
        <f>IF(Source!I306&lt;&gt;0, ROUND(I894/Source!I306, 2), 0)</f>
        <v>19954.04</v>
      </c>
      <c r="P894" s="23">
        <f>I894</f>
        <v>3954.8900000000012</v>
      </c>
    </row>
    <row r="895" spans="1:22" ht="28.5" x14ac:dyDescent="0.2">
      <c r="A895" s="15" t="str">
        <f>Source!E308</f>
        <v>134</v>
      </c>
      <c r="B895" s="16" t="str">
        <f>Source!F308</f>
        <v>1.2-3103-3-1/1</v>
      </c>
      <c r="C895" s="16" t="str">
        <f>Source!G308</f>
        <v>Устройство фундаментов общего назначения бетонных под оборудование объемом до 5 м3</v>
      </c>
      <c r="D895" s="17" t="str">
        <f>Source!H308</f>
        <v>100 м3</v>
      </c>
      <c r="E895" s="8">
        <f>Source!I308</f>
        <v>2.6980000000000001E-2</v>
      </c>
      <c r="F895" s="19"/>
      <c r="G895" s="18"/>
      <c r="H895" s="8"/>
      <c r="I895" s="8"/>
      <c r="J895" s="20"/>
      <c r="K895" s="20"/>
      <c r="Q895">
        <f>ROUND((Source!BZ308/100)*ROUND((Source!AF308*Source!AV308)*Source!I308, 2), 2)</f>
        <v>1485.28</v>
      </c>
      <c r="R895">
        <f>Source!X308</f>
        <v>1485.28</v>
      </c>
      <c r="S895">
        <f>ROUND((Source!CA308/100)*ROUND((Source!AF308*Source!AV308)*Source!I308, 2), 2)</f>
        <v>212.18</v>
      </c>
      <c r="T895">
        <f>Source!Y308</f>
        <v>212.18</v>
      </c>
      <c r="U895">
        <f>ROUND((175/100)*ROUND((Source!AE308*Source!AV308)*Source!I308, 2), 2)</f>
        <v>6.97</v>
      </c>
      <c r="V895">
        <f>ROUND((108/100)*ROUND(Source!CS308*Source!I308, 2), 2)</f>
        <v>4.3</v>
      </c>
    </row>
    <row r="896" spans="1:22" ht="14.25" x14ac:dyDescent="0.2">
      <c r="A896" s="15"/>
      <c r="B896" s="16"/>
      <c r="C896" s="16" t="s">
        <v>872</v>
      </c>
      <c r="D896" s="17"/>
      <c r="E896" s="8"/>
      <c r="F896" s="19">
        <f>Source!AO308</f>
        <v>78644.570000000007</v>
      </c>
      <c r="G896" s="18" t="str">
        <f>Source!DG308</f>
        <v/>
      </c>
      <c r="H896" s="8">
        <f>Source!AV308</f>
        <v>1</v>
      </c>
      <c r="I896" s="8">
        <f>IF(Source!BA308&lt;&gt; 0, Source!BA308, 1)</f>
        <v>1</v>
      </c>
      <c r="J896" s="20">
        <f>Source!S308</f>
        <v>2121.83</v>
      </c>
      <c r="K896" s="20"/>
    </row>
    <row r="897" spans="1:22" ht="14.25" x14ac:dyDescent="0.2">
      <c r="A897" s="15"/>
      <c r="B897" s="16"/>
      <c r="C897" s="16" t="s">
        <v>873</v>
      </c>
      <c r="D897" s="17"/>
      <c r="E897" s="8"/>
      <c r="F897" s="19">
        <f>Source!AM308</f>
        <v>435.13</v>
      </c>
      <c r="G897" s="18" t="str">
        <f>Source!DE308</f>
        <v/>
      </c>
      <c r="H897" s="8">
        <f>Source!AV308</f>
        <v>1</v>
      </c>
      <c r="I897" s="8">
        <f>IF(Source!BB308&lt;&gt; 0, Source!BB308, 1)</f>
        <v>1</v>
      </c>
      <c r="J897" s="20">
        <f>Source!Q308</f>
        <v>11.74</v>
      </c>
      <c r="K897" s="20"/>
    </row>
    <row r="898" spans="1:22" ht="14.25" x14ac:dyDescent="0.2">
      <c r="A898" s="15"/>
      <c r="B898" s="16"/>
      <c r="C898" s="16" t="s">
        <v>874</v>
      </c>
      <c r="D898" s="17"/>
      <c r="E898" s="8"/>
      <c r="F898" s="19">
        <f>Source!AN308</f>
        <v>147.43</v>
      </c>
      <c r="G898" s="18" t="str">
        <f>Source!DF308</f>
        <v/>
      </c>
      <c r="H898" s="8">
        <f>Source!AV308</f>
        <v>1</v>
      </c>
      <c r="I898" s="8">
        <f>IF(Source!BS308&lt;&gt; 0, Source!BS308, 1)</f>
        <v>1</v>
      </c>
      <c r="J898" s="21">
        <f>Source!R308</f>
        <v>3.98</v>
      </c>
      <c r="K898" s="20"/>
    </row>
    <row r="899" spans="1:22" ht="14.25" x14ac:dyDescent="0.2">
      <c r="A899" s="15"/>
      <c r="B899" s="16"/>
      <c r="C899" s="16" t="s">
        <v>875</v>
      </c>
      <c r="D899" s="17"/>
      <c r="E899" s="8"/>
      <c r="F899" s="19">
        <f>Source!AL308</f>
        <v>347832.49</v>
      </c>
      <c r="G899" s="18" t="str">
        <f>Source!DD308</f>
        <v/>
      </c>
      <c r="H899" s="8">
        <f>Source!AW308</f>
        <v>1</v>
      </c>
      <c r="I899" s="8">
        <f>IF(Source!BC308&lt;&gt; 0, Source!BC308, 1)</f>
        <v>1</v>
      </c>
      <c r="J899" s="20">
        <f>Source!P308</f>
        <v>9384.52</v>
      </c>
      <c r="K899" s="20"/>
    </row>
    <row r="900" spans="1:22" ht="14.25" x14ac:dyDescent="0.2">
      <c r="A900" s="15"/>
      <c r="B900" s="16"/>
      <c r="C900" s="16" t="s">
        <v>876</v>
      </c>
      <c r="D900" s="17" t="s">
        <v>877</v>
      </c>
      <c r="E900" s="8">
        <f>Source!AT308</f>
        <v>70</v>
      </c>
      <c r="F900" s="19"/>
      <c r="G900" s="18"/>
      <c r="H900" s="8"/>
      <c r="I900" s="8"/>
      <c r="J900" s="20">
        <f>SUM(R895:R899)</f>
        <v>1485.28</v>
      </c>
      <c r="K900" s="20"/>
    </row>
    <row r="901" spans="1:22" ht="14.25" x14ac:dyDescent="0.2">
      <c r="A901" s="15"/>
      <c r="B901" s="16"/>
      <c r="C901" s="16" t="s">
        <v>878</v>
      </c>
      <c r="D901" s="17" t="s">
        <v>877</v>
      </c>
      <c r="E901" s="8">
        <f>Source!AU308</f>
        <v>10</v>
      </c>
      <c r="F901" s="19"/>
      <c r="G901" s="18"/>
      <c r="H901" s="8"/>
      <c r="I901" s="8"/>
      <c r="J901" s="20">
        <f>SUM(T895:T900)</f>
        <v>212.18</v>
      </c>
      <c r="K901" s="20"/>
    </row>
    <row r="902" spans="1:22" ht="14.25" x14ac:dyDescent="0.2">
      <c r="A902" s="15"/>
      <c r="B902" s="16"/>
      <c r="C902" s="16" t="s">
        <v>879</v>
      </c>
      <c r="D902" s="17" t="s">
        <v>877</v>
      </c>
      <c r="E902" s="8">
        <f>108</f>
        <v>108</v>
      </c>
      <c r="F902" s="19"/>
      <c r="G902" s="18"/>
      <c r="H902" s="8"/>
      <c r="I902" s="8"/>
      <c r="J902" s="20">
        <f>SUM(V895:V901)</f>
        <v>4.3</v>
      </c>
      <c r="K902" s="20"/>
    </row>
    <row r="903" spans="1:22" ht="14.25" x14ac:dyDescent="0.2">
      <c r="A903" s="15"/>
      <c r="B903" s="16"/>
      <c r="C903" s="16" t="s">
        <v>880</v>
      </c>
      <c r="D903" s="17" t="s">
        <v>881</v>
      </c>
      <c r="E903" s="8">
        <f>Source!AQ308</f>
        <v>453.1</v>
      </c>
      <c r="F903" s="19"/>
      <c r="G903" s="18" t="str">
        <f>Source!DI308</f>
        <v/>
      </c>
      <c r="H903" s="8">
        <f>Source!AV308</f>
        <v>1</v>
      </c>
      <c r="I903" s="8"/>
      <c r="J903" s="20"/>
      <c r="K903" s="20">
        <f>Source!U308</f>
        <v>12.224638000000001</v>
      </c>
    </row>
    <row r="904" spans="1:22" ht="15" x14ac:dyDescent="0.25">
      <c r="A904" s="24"/>
      <c r="B904" s="24"/>
      <c r="C904" s="24"/>
      <c r="D904" s="24"/>
      <c r="E904" s="24"/>
      <c r="F904" s="24"/>
      <c r="G904" s="24"/>
      <c r="H904" s="24"/>
      <c r="I904" s="59">
        <f>J896+J897+J899+J900+J901+J902</f>
        <v>13219.85</v>
      </c>
      <c r="J904" s="59"/>
      <c r="K904" s="25">
        <f>IF(Source!I308&lt;&gt;0, ROUND(I904/Source!I308, 2), 0)</f>
        <v>489987.03</v>
      </c>
      <c r="P904" s="23">
        <f>I904</f>
        <v>13219.85</v>
      </c>
    </row>
    <row r="905" spans="1:22" ht="42.75" x14ac:dyDescent="0.2">
      <c r="A905" s="15" t="str">
        <f>Source!E309</f>
        <v>135</v>
      </c>
      <c r="B905" s="16" t="str">
        <f>Source!F309</f>
        <v>21.3-4-24</v>
      </c>
      <c r="C905" s="16" t="str">
        <f>Source!G309</f>
        <v>Арматурные заготовки (стержни, хомуты и т.п.), не собранные в каркасы или сетки, закладные и накладные детали, со сваркой</v>
      </c>
      <c r="D905" s="17" t="str">
        <f>Source!H309</f>
        <v>т</v>
      </c>
      <c r="E905" s="8">
        <f>Source!I309</f>
        <v>5.9240241720000003E-2</v>
      </c>
      <c r="F905" s="19">
        <f>Source!AL309</f>
        <v>53410.15</v>
      </c>
      <c r="G905" s="18" t="str">
        <f>Source!DD309</f>
        <v/>
      </c>
      <c r="H905" s="8">
        <f>Source!AW309</f>
        <v>1</v>
      </c>
      <c r="I905" s="8">
        <f>IF(Source!BC309&lt;&gt; 0, Source!BC309, 1)</f>
        <v>1</v>
      </c>
      <c r="J905" s="20">
        <f>Source!P309</f>
        <v>3164.03</v>
      </c>
      <c r="K905" s="20"/>
      <c r="Q905">
        <f>ROUND((Source!BZ309/100)*ROUND((Source!AF309*Source!AV309)*Source!I309, 2), 2)</f>
        <v>0</v>
      </c>
      <c r="R905">
        <f>Source!X309</f>
        <v>0</v>
      </c>
      <c r="S905">
        <f>ROUND((Source!CA309/100)*ROUND((Source!AF309*Source!AV309)*Source!I309, 2), 2)</f>
        <v>0</v>
      </c>
      <c r="T905">
        <f>Source!Y309</f>
        <v>0</v>
      </c>
      <c r="U905">
        <f>ROUND((175/100)*ROUND((Source!AE309*Source!AV309)*Source!I309, 2), 2)</f>
        <v>0</v>
      </c>
      <c r="V905">
        <f>ROUND((108/100)*ROUND(Source!CS309*Source!I309, 2), 2)</f>
        <v>0</v>
      </c>
    </row>
    <row r="906" spans="1:22" ht="15" x14ac:dyDescent="0.25">
      <c r="A906" s="24"/>
      <c r="B906" s="24"/>
      <c r="C906" s="24"/>
      <c r="D906" s="24"/>
      <c r="E906" s="24"/>
      <c r="F906" s="24"/>
      <c r="G906" s="24"/>
      <c r="H906" s="24"/>
      <c r="I906" s="59">
        <f>J905</f>
        <v>3164.03</v>
      </c>
      <c r="J906" s="59"/>
      <c r="K906" s="25">
        <f>IF(Source!I309&lt;&gt;0, ROUND(I906/Source!I309, 2), 0)</f>
        <v>53410.15</v>
      </c>
      <c r="P906" s="23">
        <f>I906</f>
        <v>3164.03</v>
      </c>
    </row>
    <row r="907" spans="1:22" ht="28.5" x14ac:dyDescent="0.2">
      <c r="A907" s="15" t="str">
        <f>Source!E310</f>
        <v>136</v>
      </c>
      <c r="B907" s="16" t="str">
        <f>Source!F310</f>
        <v>Цена поставщика</v>
      </c>
      <c r="C907" s="16" t="str">
        <f>Source!G310</f>
        <v>Качели парковые "Зимний сад"                                    Базисная стоимость: 120000,01/1,18=101694,92</v>
      </c>
      <c r="D907" s="17" t="str">
        <f>Source!H310</f>
        <v>шт.</v>
      </c>
      <c r="E907" s="8">
        <f>Source!I310</f>
        <v>3</v>
      </c>
      <c r="F907" s="19">
        <f>Source!AL310</f>
        <v>101694.92</v>
      </c>
      <c r="G907" s="18" t="str">
        <f>Source!DD310</f>
        <v/>
      </c>
      <c r="H907" s="8">
        <f>Source!AW310</f>
        <v>1</v>
      </c>
      <c r="I907" s="8">
        <f>IF(Source!BC310&lt;&gt; 0, Source!BC310, 1)</f>
        <v>1</v>
      </c>
      <c r="J907" s="20">
        <f>Source!P310</f>
        <v>305084.76</v>
      </c>
      <c r="K907" s="20"/>
      <c r="Q907">
        <f>ROUND((Source!BZ310/100)*ROUND((Source!AF310*Source!AV310)*Source!I310, 2), 2)</f>
        <v>0</v>
      </c>
      <c r="R907">
        <f>Source!X310</f>
        <v>0</v>
      </c>
      <c r="S907">
        <f>ROUND((Source!CA310/100)*ROUND((Source!AF310*Source!AV310)*Source!I310, 2), 2)</f>
        <v>0</v>
      </c>
      <c r="T907">
        <f>Source!Y310</f>
        <v>0</v>
      </c>
      <c r="U907">
        <f>ROUND((175/100)*ROUND((Source!AE310*Source!AV310)*Source!I310, 2), 2)</f>
        <v>0</v>
      </c>
      <c r="V907">
        <f>ROUND((108/100)*ROUND(Source!CS310*Source!I310, 2), 2)</f>
        <v>0</v>
      </c>
    </row>
    <row r="908" spans="1:22" ht="15" x14ac:dyDescent="0.25">
      <c r="A908" s="24"/>
      <c r="B908" s="24"/>
      <c r="C908" s="24"/>
      <c r="D908" s="24"/>
      <c r="E908" s="24"/>
      <c r="F908" s="24"/>
      <c r="G908" s="24"/>
      <c r="H908" s="24"/>
      <c r="I908" s="59">
        <f>J907</f>
        <v>305084.76</v>
      </c>
      <c r="J908" s="59"/>
      <c r="K908" s="25">
        <f>IF(Source!I310&lt;&gt;0, ROUND(I908/Source!I310, 2), 0)</f>
        <v>101694.92</v>
      </c>
      <c r="P908" s="23">
        <f>I908</f>
        <v>305084.76</v>
      </c>
    </row>
    <row r="909" spans="1:22" ht="14.25" x14ac:dyDescent="0.2">
      <c r="A909" s="15" t="str">
        <f>Source!E311</f>
        <v>137</v>
      </c>
      <c r="B909" s="16" t="str">
        <f>Source!F311</f>
        <v>1.50-3203-10-4/1</v>
      </c>
      <c r="C909" s="16" t="str">
        <f>Source!G311</f>
        <v>Установка монтажных изделий массой свыше 20 кг</v>
      </c>
      <c r="D909" s="17" t="str">
        <f>Source!H311</f>
        <v>т</v>
      </c>
      <c r="E909" s="8">
        <f>Source!I311</f>
        <v>1.5599999999999999E-2</v>
      </c>
      <c r="F909" s="19"/>
      <c r="G909" s="18"/>
      <c r="H909" s="8"/>
      <c r="I909" s="8"/>
      <c r="J909" s="20"/>
      <c r="K909" s="20"/>
      <c r="Q909">
        <f>ROUND((Source!BZ311/100)*ROUND((Source!AF311*Source!AV311)*Source!I311, 2), 2)</f>
        <v>89.31</v>
      </c>
      <c r="R909">
        <f>Source!X311</f>
        <v>89.31</v>
      </c>
      <c r="S909">
        <f>ROUND((Source!CA311/100)*ROUND((Source!AF311*Source!AV311)*Source!I311, 2), 2)</f>
        <v>12.76</v>
      </c>
      <c r="T909">
        <f>Source!Y311</f>
        <v>12.76</v>
      </c>
      <c r="U909">
        <f>ROUND((175/100)*ROUND((Source!AE311*Source!AV311)*Source!I311, 2), 2)</f>
        <v>3.9</v>
      </c>
      <c r="V909">
        <f>ROUND((108/100)*ROUND(Source!CS311*Source!I311, 2), 2)</f>
        <v>2.41</v>
      </c>
    </row>
    <row r="910" spans="1:22" ht="14.25" x14ac:dyDescent="0.2">
      <c r="A910" s="15"/>
      <c r="B910" s="16"/>
      <c r="C910" s="16" t="s">
        <v>872</v>
      </c>
      <c r="D910" s="17"/>
      <c r="E910" s="8"/>
      <c r="F910" s="19">
        <f>Source!AO311</f>
        <v>8178.55</v>
      </c>
      <c r="G910" s="18" t="str">
        <f>Source!DG311</f>
        <v/>
      </c>
      <c r="H910" s="8">
        <f>Source!AV311</f>
        <v>1</v>
      </c>
      <c r="I910" s="8">
        <f>IF(Source!BA311&lt;&gt; 0, Source!BA311, 1)</f>
        <v>1</v>
      </c>
      <c r="J910" s="20">
        <f>Source!S311</f>
        <v>127.59</v>
      </c>
      <c r="K910" s="20"/>
    </row>
    <row r="911" spans="1:22" ht="14.25" x14ac:dyDescent="0.2">
      <c r="A911" s="15"/>
      <c r="B911" s="16"/>
      <c r="C911" s="16" t="s">
        <v>873</v>
      </c>
      <c r="D911" s="17"/>
      <c r="E911" s="8"/>
      <c r="F911" s="19">
        <f>Source!AM311</f>
        <v>1555.17</v>
      </c>
      <c r="G911" s="18" t="str">
        <f>Source!DE311</f>
        <v/>
      </c>
      <c r="H911" s="8">
        <f>Source!AV311</f>
        <v>1</v>
      </c>
      <c r="I911" s="8">
        <f>IF(Source!BB311&lt;&gt; 0, Source!BB311, 1)</f>
        <v>1</v>
      </c>
      <c r="J911" s="20">
        <f>Source!Q311</f>
        <v>24.26</v>
      </c>
      <c r="K911" s="20"/>
    </row>
    <row r="912" spans="1:22" ht="14.25" x14ac:dyDescent="0.2">
      <c r="A912" s="15"/>
      <c r="B912" s="16"/>
      <c r="C912" s="16" t="s">
        <v>874</v>
      </c>
      <c r="D912" s="17"/>
      <c r="E912" s="8"/>
      <c r="F912" s="19">
        <f>Source!AN311</f>
        <v>142.85</v>
      </c>
      <c r="G912" s="18" t="str">
        <f>Source!DF311</f>
        <v/>
      </c>
      <c r="H912" s="8">
        <f>Source!AV311</f>
        <v>1</v>
      </c>
      <c r="I912" s="8">
        <f>IF(Source!BS311&lt;&gt; 0, Source!BS311, 1)</f>
        <v>1</v>
      </c>
      <c r="J912" s="21">
        <f>Source!R311</f>
        <v>2.23</v>
      </c>
      <c r="K912" s="20"/>
    </row>
    <row r="913" spans="1:22" ht="14.25" x14ac:dyDescent="0.2">
      <c r="A913" s="15"/>
      <c r="B913" s="16"/>
      <c r="C913" s="16" t="s">
        <v>875</v>
      </c>
      <c r="D913" s="17"/>
      <c r="E913" s="8"/>
      <c r="F913" s="19">
        <f>Source!AL311</f>
        <v>56933.42</v>
      </c>
      <c r="G913" s="18" t="str">
        <f>Source!DD311</f>
        <v/>
      </c>
      <c r="H913" s="8">
        <f>Source!AW311</f>
        <v>1</v>
      </c>
      <c r="I913" s="8">
        <f>IF(Source!BC311&lt;&gt; 0, Source!BC311, 1)</f>
        <v>1</v>
      </c>
      <c r="J913" s="20">
        <f>Source!P311</f>
        <v>888.16</v>
      </c>
      <c r="K913" s="20"/>
    </row>
    <row r="914" spans="1:22" ht="42.75" x14ac:dyDescent="0.2">
      <c r="A914" s="15" t="str">
        <f>Source!E312</f>
        <v>137,1</v>
      </c>
      <c r="B914" s="16" t="str">
        <f>Source!F312</f>
        <v>21.3-4-24</v>
      </c>
      <c r="C914" s="16" t="str">
        <f>Source!G312</f>
        <v>Арматурные заготовки (стержни, хомуты и т.п.), не собранные в каркасы или сетки, закладные и накладные детали, со сваркой</v>
      </c>
      <c r="D914" s="17" t="str">
        <f>Source!H312</f>
        <v>т</v>
      </c>
      <c r="E914" s="8">
        <f>Source!I312</f>
        <v>-1.5599999999999999E-2</v>
      </c>
      <c r="F914" s="19">
        <f>Source!AK312</f>
        <v>53410.15</v>
      </c>
      <c r="G914" s="22" t="s">
        <v>3</v>
      </c>
      <c r="H914" s="8">
        <f>Source!AW312</f>
        <v>1</v>
      </c>
      <c r="I914" s="8">
        <f>IF(Source!BC312&lt;&gt; 0, Source!BC312, 1)</f>
        <v>1</v>
      </c>
      <c r="J914" s="20">
        <f>Source!O312</f>
        <v>-833.2</v>
      </c>
      <c r="K914" s="20"/>
      <c r="Q914">
        <f>ROUND((Source!BZ312/100)*ROUND((Source!AF312*Source!AV312)*Source!I312, 2), 2)</f>
        <v>0</v>
      </c>
      <c r="R914">
        <f>Source!X312</f>
        <v>0</v>
      </c>
      <c r="S914">
        <f>ROUND((Source!CA312/100)*ROUND((Source!AF312*Source!AV312)*Source!I312, 2), 2)</f>
        <v>0</v>
      </c>
      <c r="T914">
        <f>Source!Y312</f>
        <v>0</v>
      </c>
      <c r="U914">
        <f>ROUND((175/100)*ROUND((Source!AE312*Source!AV312)*Source!I312, 2), 2)</f>
        <v>0</v>
      </c>
      <c r="V914">
        <f>ROUND((108/100)*ROUND(Source!CS312*Source!I312, 2), 2)</f>
        <v>0</v>
      </c>
    </row>
    <row r="915" spans="1:22" ht="14.25" x14ac:dyDescent="0.2">
      <c r="A915" s="15"/>
      <c r="B915" s="16"/>
      <c r="C915" s="16" t="s">
        <v>876</v>
      </c>
      <c r="D915" s="17" t="s">
        <v>877</v>
      </c>
      <c r="E915" s="8">
        <f>Source!AT311</f>
        <v>70</v>
      </c>
      <c r="F915" s="19"/>
      <c r="G915" s="18"/>
      <c r="H915" s="8"/>
      <c r="I915" s="8"/>
      <c r="J915" s="20">
        <f>SUM(R909:R914)</f>
        <v>89.31</v>
      </c>
      <c r="K915" s="20"/>
    </row>
    <row r="916" spans="1:22" ht="14.25" x14ac:dyDescent="0.2">
      <c r="A916" s="15"/>
      <c r="B916" s="16"/>
      <c r="C916" s="16" t="s">
        <v>878</v>
      </c>
      <c r="D916" s="17" t="s">
        <v>877</v>
      </c>
      <c r="E916" s="8">
        <f>Source!AU311</f>
        <v>10</v>
      </c>
      <c r="F916" s="19"/>
      <c r="G916" s="18"/>
      <c r="H916" s="8"/>
      <c r="I916" s="8"/>
      <c r="J916" s="20">
        <f>SUM(T909:T915)</f>
        <v>12.76</v>
      </c>
      <c r="K916" s="20"/>
    </row>
    <row r="917" spans="1:22" ht="14.25" x14ac:dyDescent="0.2">
      <c r="A917" s="15"/>
      <c r="B917" s="16"/>
      <c r="C917" s="16" t="s">
        <v>879</v>
      </c>
      <c r="D917" s="17" t="s">
        <v>877</v>
      </c>
      <c r="E917" s="8">
        <f>108</f>
        <v>108</v>
      </c>
      <c r="F917" s="19"/>
      <c r="G917" s="18"/>
      <c r="H917" s="8"/>
      <c r="I917" s="8"/>
      <c r="J917" s="20">
        <f>SUM(V909:V916)</f>
        <v>2.41</v>
      </c>
      <c r="K917" s="20"/>
    </row>
    <row r="918" spans="1:22" ht="14.25" x14ac:dyDescent="0.2">
      <c r="A918" s="15"/>
      <c r="B918" s="16"/>
      <c r="C918" s="16" t="s">
        <v>880</v>
      </c>
      <c r="D918" s="17" t="s">
        <v>881</v>
      </c>
      <c r="E918" s="8">
        <f>Source!AQ311</f>
        <v>36.11</v>
      </c>
      <c r="F918" s="19"/>
      <c r="G918" s="18" t="str">
        <f>Source!DI311</f>
        <v/>
      </c>
      <c r="H918" s="8">
        <f>Source!AV311</f>
        <v>1</v>
      </c>
      <c r="I918" s="8"/>
      <c r="J918" s="20"/>
      <c r="K918" s="20">
        <f>Source!U311</f>
        <v>0.56331599999999993</v>
      </c>
    </row>
    <row r="919" spans="1:22" ht="15" x14ac:dyDescent="0.25">
      <c r="A919" s="24"/>
      <c r="B919" s="24"/>
      <c r="C919" s="24"/>
      <c r="D919" s="24"/>
      <c r="E919" s="24"/>
      <c r="F919" s="24"/>
      <c r="G919" s="24"/>
      <c r="H919" s="24"/>
      <c r="I919" s="59">
        <f>J910+J911+J913+J915+J916+J917+SUM(J914:J914)</f>
        <v>311.28999999999996</v>
      </c>
      <c r="J919" s="59"/>
      <c r="K919" s="25">
        <f>IF(Source!I311&lt;&gt;0, ROUND(I919/Source!I311, 2), 0)</f>
        <v>19954.490000000002</v>
      </c>
      <c r="P919" s="23">
        <f>I919</f>
        <v>311.28999999999996</v>
      </c>
    </row>
    <row r="920" spans="1:22" ht="28.5" x14ac:dyDescent="0.2">
      <c r="A920" s="15" t="str">
        <f>Source!E313</f>
        <v>138</v>
      </c>
      <c r="B920" s="16" t="str">
        <f>Source!F313</f>
        <v>1.2-3103-3-1/1</v>
      </c>
      <c r="C920" s="16" t="str">
        <f>Source!G313</f>
        <v>Устройство фундаментов общего назначения бетонных под оборудование объемом до 5 м3</v>
      </c>
      <c r="D920" s="17" t="str">
        <f>Source!H313</f>
        <v>100 м3</v>
      </c>
      <c r="E920" s="8">
        <f>Source!I313</f>
        <v>2.14E-3</v>
      </c>
      <c r="F920" s="19"/>
      <c r="G920" s="18"/>
      <c r="H920" s="8"/>
      <c r="I920" s="8"/>
      <c r="J920" s="20"/>
      <c r="K920" s="20"/>
      <c r="Q920">
        <f>ROUND((Source!BZ313/100)*ROUND((Source!AF313*Source!AV313)*Source!I313, 2), 2)</f>
        <v>117.81</v>
      </c>
      <c r="R920">
        <f>Source!X313</f>
        <v>117.81</v>
      </c>
      <c r="S920">
        <f>ROUND((Source!CA313/100)*ROUND((Source!AF313*Source!AV313)*Source!I313, 2), 2)</f>
        <v>16.829999999999998</v>
      </c>
      <c r="T920">
        <f>Source!Y313</f>
        <v>16.829999999999998</v>
      </c>
      <c r="U920">
        <f>ROUND((175/100)*ROUND((Source!AE313*Source!AV313)*Source!I313, 2), 2)</f>
        <v>0.56000000000000005</v>
      </c>
      <c r="V920">
        <f>ROUND((108/100)*ROUND(Source!CS313*Source!I313, 2), 2)</f>
        <v>0.35</v>
      </c>
    </row>
    <row r="921" spans="1:22" ht="14.25" x14ac:dyDescent="0.2">
      <c r="A921" s="15"/>
      <c r="B921" s="16"/>
      <c r="C921" s="16" t="s">
        <v>872</v>
      </c>
      <c r="D921" s="17"/>
      <c r="E921" s="8"/>
      <c r="F921" s="19">
        <f>Source!AO313</f>
        <v>78644.570000000007</v>
      </c>
      <c r="G921" s="18" t="str">
        <f>Source!DG313</f>
        <v/>
      </c>
      <c r="H921" s="8">
        <f>Source!AV313</f>
        <v>1</v>
      </c>
      <c r="I921" s="8">
        <f>IF(Source!BA313&lt;&gt; 0, Source!BA313, 1)</f>
        <v>1</v>
      </c>
      <c r="J921" s="20">
        <f>Source!S313</f>
        <v>168.3</v>
      </c>
      <c r="K921" s="20"/>
    </row>
    <row r="922" spans="1:22" ht="14.25" x14ac:dyDescent="0.2">
      <c r="A922" s="15"/>
      <c r="B922" s="16"/>
      <c r="C922" s="16" t="s">
        <v>873</v>
      </c>
      <c r="D922" s="17"/>
      <c r="E922" s="8"/>
      <c r="F922" s="19">
        <f>Source!AM313</f>
        <v>435.13</v>
      </c>
      <c r="G922" s="18" t="str">
        <f>Source!DE313</f>
        <v/>
      </c>
      <c r="H922" s="8">
        <f>Source!AV313</f>
        <v>1</v>
      </c>
      <c r="I922" s="8">
        <f>IF(Source!BB313&lt;&gt; 0, Source!BB313, 1)</f>
        <v>1</v>
      </c>
      <c r="J922" s="20">
        <f>Source!Q313</f>
        <v>0.93</v>
      </c>
      <c r="K922" s="20"/>
    </row>
    <row r="923" spans="1:22" ht="14.25" x14ac:dyDescent="0.2">
      <c r="A923" s="15"/>
      <c r="B923" s="16"/>
      <c r="C923" s="16" t="s">
        <v>874</v>
      </c>
      <c r="D923" s="17"/>
      <c r="E923" s="8"/>
      <c r="F923" s="19">
        <f>Source!AN313</f>
        <v>147.43</v>
      </c>
      <c r="G923" s="18" t="str">
        <f>Source!DF313</f>
        <v/>
      </c>
      <c r="H923" s="8">
        <f>Source!AV313</f>
        <v>1</v>
      </c>
      <c r="I923" s="8">
        <f>IF(Source!BS313&lt;&gt; 0, Source!BS313, 1)</f>
        <v>1</v>
      </c>
      <c r="J923" s="21">
        <f>Source!R313</f>
        <v>0.32</v>
      </c>
      <c r="K923" s="20"/>
    </row>
    <row r="924" spans="1:22" ht="14.25" x14ac:dyDescent="0.2">
      <c r="A924" s="15"/>
      <c r="B924" s="16"/>
      <c r="C924" s="16" t="s">
        <v>875</v>
      </c>
      <c r="D924" s="17"/>
      <c r="E924" s="8"/>
      <c r="F924" s="19">
        <f>Source!AL313</f>
        <v>347832.49</v>
      </c>
      <c r="G924" s="18" t="str">
        <f>Source!DD313</f>
        <v/>
      </c>
      <c r="H924" s="8">
        <f>Source!AW313</f>
        <v>1</v>
      </c>
      <c r="I924" s="8">
        <f>IF(Source!BC313&lt;&gt; 0, Source!BC313, 1)</f>
        <v>1</v>
      </c>
      <c r="J924" s="20">
        <f>Source!P313</f>
        <v>744.36</v>
      </c>
      <c r="K924" s="20"/>
    </row>
    <row r="925" spans="1:22" ht="14.25" x14ac:dyDescent="0.2">
      <c r="A925" s="15"/>
      <c r="B925" s="16"/>
      <c r="C925" s="16" t="s">
        <v>876</v>
      </c>
      <c r="D925" s="17" t="s">
        <v>877</v>
      </c>
      <c r="E925" s="8">
        <f>Source!AT313</f>
        <v>70</v>
      </c>
      <c r="F925" s="19"/>
      <c r="G925" s="18"/>
      <c r="H925" s="8"/>
      <c r="I925" s="8"/>
      <c r="J925" s="20">
        <f>SUM(R920:R924)</f>
        <v>117.81</v>
      </c>
      <c r="K925" s="20"/>
    </row>
    <row r="926" spans="1:22" ht="14.25" x14ac:dyDescent="0.2">
      <c r="A926" s="15"/>
      <c r="B926" s="16"/>
      <c r="C926" s="16" t="s">
        <v>878</v>
      </c>
      <c r="D926" s="17" t="s">
        <v>877</v>
      </c>
      <c r="E926" s="8">
        <f>Source!AU313</f>
        <v>10</v>
      </c>
      <c r="F926" s="19"/>
      <c r="G926" s="18"/>
      <c r="H926" s="8"/>
      <c r="I926" s="8"/>
      <c r="J926" s="20">
        <f>SUM(T920:T925)</f>
        <v>16.829999999999998</v>
      </c>
      <c r="K926" s="20"/>
    </row>
    <row r="927" spans="1:22" ht="14.25" x14ac:dyDescent="0.2">
      <c r="A927" s="15"/>
      <c r="B927" s="16"/>
      <c r="C927" s="16" t="s">
        <v>879</v>
      </c>
      <c r="D927" s="17" t="s">
        <v>877</v>
      </c>
      <c r="E927" s="8">
        <f>108</f>
        <v>108</v>
      </c>
      <c r="F927" s="19"/>
      <c r="G927" s="18"/>
      <c r="H927" s="8"/>
      <c r="I927" s="8"/>
      <c r="J927" s="20">
        <f>SUM(V920:V926)</f>
        <v>0.35</v>
      </c>
      <c r="K927" s="20"/>
    </row>
    <row r="928" spans="1:22" ht="14.25" x14ac:dyDescent="0.2">
      <c r="A928" s="15"/>
      <c r="B928" s="16"/>
      <c r="C928" s="16" t="s">
        <v>880</v>
      </c>
      <c r="D928" s="17" t="s">
        <v>881</v>
      </c>
      <c r="E928" s="8">
        <f>Source!AQ313</f>
        <v>453.1</v>
      </c>
      <c r="F928" s="19"/>
      <c r="G928" s="18" t="str">
        <f>Source!DI313</f>
        <v/>
      </c>
      <c r="H928" s="8">
        <f>Source!AV313</f>
        <v>1</v>
      </c>
      <c r="I928" s="8"/>
      <c r="J928" s="20"/>
      <c r="K928" s="20">
        <f>Source!U313</f>
        <v>0.969634</v>
      </c>
    </row>
    <row r="929" spans="1:22" ht="15" x14ac:dyDescent="0.25">
      <c r="A929" s="24"/>
      <c r="B929" s="24"/>
      <c r="C929" s="24"/>
      <c r="D929" s="24"/>
      <c r="E929" s="24"/>
      <c r="F929" s="24"/>
      <c r="G929" s="24"/>
      <c r="H929" s="24"/>
      <c r="I929" s="59">
        <f>J921+J922+J924+J925+J926+J927</f>
        <v>1048.58</v>
      </c>
      <c r="J929" s="59"/>
      <c r="K929" s="25">
        <f>IF(Source!I313&lt;&gt;0, ROUND(I929/Source!I313, 2), 0)</f>
        <v>489990.65</v>
      </c>
      <c r="P929" s="23">
        <f>I929</f>
        <v>1048.58</v>
      </c>
    </row>
    <row r="930" spans="1:22" ht="42.75" x14ac:dyDescent="0.2">
      <c r="A930" s="15" t="str">
        <f>Source!E314</f>
        <v>139</v>
      </c>
      <c r="B930" s="16" t="str">
        <f>Source!F314</f>
        <v>21.3-4-24</v>
      </c>
      <c r="C930" s="16" t="str">
        <f>Source!G314</f>
        <v>Арматурные заготовки (стержни, хомуты и т.п.), не собранные в каркасы или сетки, закладные и накладные детали, со сваркой</v>
      </c>
      <c r="D930" s="17" t="str">
        <f>Source!H314</f>
        <v>т</v>
      </c>
      <c r="E930" s="8">
        <f>Source!I314</f>
        <v>4.6860644200000003E-3</v>
      </c>
      <c r="F930" s="19">
        <f>Source!AL314</f>
        <v>53410.15</v>
      </c>
      <c r="G930" s="18" t="str">
        <f>Source!DD314</f>
        <v/>
      </c>
      <c r="H930" s="8">
        <f>Source!AW314</f>
        <v>1</v>
      </c>
      <c r="I930" s="8">
        <f>IF(Source!BC314&lt;&gt; 0, Source!BC314, 1)</f>
        <v>1</v>
      </c>
      <c r="J930" s="20">
        <f>Source!P314</f>
        <v>250.28</v>
      </c>
      <c r="K930" s="20"/>
      <c r="Q930">
        <f>ROUND((Source!BZ314/100)*ROUND((Source!AF314*Source!AV314)*Source!I314, 2), 2)</f>
        <v>0</v>
      </c>
      <c r="R930">
        <f>Source!X314</f>
        <v>0</v>
      </c>
      <c r="S930">
        <f>ROUND((Source!CA314/100)*ROUND((Source!AF314*Source!AV314)*Source!I314, 2), 2)</f>
        <v>0</v>
      </c>
      <c r="T930">
        <f>Source!Y314</f>
        <v>0</v>
      </c>
      <c r="U930">
        <f>ROUND((175/100)*ROUND((Source!AE314*Source!AV314)*Source!I314, 2), 2)</f>
        <v>0</v>
      </c>
      <c r="V930">
        <f>ROUND((108/100)*ROUND(Source!CS314*Source!I314, 2), 2)</f>
        <v>0</v>
      </c>
    </row>
    <row r="931" spans="1:22" ht="15" x14ac:dyDescent="0.25">
      <c r="A931" s="24"/>
      <c r="B931" s="24"/>
      <c r="C931" s="24"/>
      <c r="D931" s="24"/>
      <c r="E931" s="24"/>
      <c r="F931" s="24"/>
      <c r="G931" s="24"/>
      <c r="H931" s="24"/>
      <c r="I931" s="59">
        <f>J930</f>
        <v>250.28</v>
      </c>
      <c r="J931" s="59"/>
      <c r="K931" s="25">
        <f>IF(Source!I314&lt;&gt;0, ROUND(I931/Source!I314, 2), 0)</f>
        <v>53409.42</v>
      </c>
      <c r="P931" s="23">
        <f>I931</f>
        <v>250.28</v>
      </c>
    </row>
    <row r="932" spans="1:22" ht="28.5" x14ac:dyDescent="0.2">
      <c r="A932" s="15" t="str">
        <f>Source!E315</f>
        <v>140</v>
      </c>
      <c r="B932" s="16" t="str">
        <f>Source!F315</f>
        <v>Цена поставщика</v>
      </c>
      <c r="C932" s="16" t="str">
        <f>Source!G315</f>
        <v>Комплект мебели "Петергоф"                                        Базисная стоимость: 9500,00/1,18=8050,85</v>
      </c>
      <c r="D932" s="17" t="str">
        <f>Source!H315</f>
        <v>шт.</v>
      </c>
      <c r="E932" s="8">
        <f>Source!I315</f>
        <v>1</v>
      </c>
      <c r="F932" s="19">
        <f>Source!AL315</f>
        <v>8050.85</v>
      </c>
      <c r="G932" s="18" t="str">
        <f>Source!DD315</f>
        <v/>
      </c>
      <c r="H932" s="8">
        <f>Source!AW315</f>
        <v>1</v>
      </c>
      <c r="I932" s="8">
        <f>IF(Source!BC315&lt;&gt; 0, Source!BC315, 1)</f>
        <v>1</v>
      </c>
      <c r="J932" s="20">
        <f>Source!P315</f>
        <v>8050.85</v>
      </c>
      <c r="K932" s="20"/>
      <c r="Q932">
        <f>ROUND((Source!BZ315/100)*ROUND((Source!AF315*Source!AV315)*Source!I315, 2), 2)</f>
        <v>0</v>
      </c>
      <c r="R932">
        <f>Source!X315</f>
        <v>0</v>
      </c>
      <c r="S932">
        <f>ROUND((Source!CA315/100)*ROUND((Source!AF315*Source!AV315)*Source!I315, 2), 2)</f>
        <v>0</v>
      </c>
      <c r="T932">
        <f>Source!Y315</f>
        <v>0</v>
      </c>
      <c r="U932">
        <f>ROUND((175/100)*ROUND((Source!AE315*Source!AV315)*Source!I315, 2), 2)</f>
        <v>0</v>
      </c>
      <c r="V932">
        <f>ROUND((108/100)*ROUND(Source!CS315*Source!I315, 2), 2)</f>
        <v>0</v>
      </c>
    </row>
    <row r="933" spans="1:22" ht="15" x14ac:dyDescent="0.25">
      <c r="A933" s="24"/>
      <c r="B933" s="24"/>
      <c r="C933" s="24"/>
      <c r="D933" s="24"/>
      <c r="E933" s="24"/>
      <c r="F933" s="24"/>
      <c r="G933" s="24"/>
      <c r="H933" s="24"/>
      <c r="I933" s="59">
        <f>J932</f>
        <v>8050.85</v>
      </c>
      <c r="J933" s="59"/>
      <c r="K933" s="25">
        <f>IF(Source!I315&lt;&gt;0, ROUND(I933/Source!I315, 2), 0)</f>
        <v>8050.85</v>
      </c>
      <c r="P933" s="23">
        <f>I933</f>
        <v>8050.85</v>
      </c>
    </row>
    <row r="934" spans="1:22" ht="14.25" x14ac:dyDescent="0.2">
      <c r="A934" s="15" t="str">
        <f>Source!E316</f>
        <v>141</v>
      </c>
      <c r="B934" s="16" t="str">
        <f>Source!F316</f>
        <v>1.50-3203-10-4/1</v>
      </c>
      <c r="C934" s="16" t="str">
        <f>Source!G316</f>
        <v>Установка монтажных изделий массой свыше 20 кг</v>
      </c>
      <c r="D934" s="17" t="str">
        <f>Source!H316</f>
        <v>т</v>
      </c>
      <c r="E934" s="8">
        <f>Source!I316</f>
        <v>0.38600000000000001</v>
      </c>
      <c r="F934" s="19"/>
      <c r="G934" s="18"/>
      <c r="H934" s="8"/>
      <c r="I934" s="8"/>
      <c r="J934" s="20"/>
      <c r="K934" s="20"/>
      <c r="Q934">
        <f>ROUND((Source!BZ316/100)*ROUND((Source!AF316*Source!AV316)*Source!I316, 2), 2)</f>
        <v>2209.84</v>
      </c>
      <c r="R934">
        <f>Source!X316</f>
        <v>2209.84</v>
      </c>
      <c r="S934">
        <f>ROUND((Source!CA316/100)*ROUND((Source!AF316*Source!AV316)*Source!I316, 2), 2)</f>
        <v>315.69</v>
      </c>
      <c r="T934">
        <f>Source!Y316</f>
        <v>315.69</v>
      </c>
      <c r="U934">
        <f>ROUND((175/100)*ROUND((Source!AE316*Source!AV316)*Source!I316, 2), 2)</f>
        <v>96.5</v>
      </c>
      <c r="V934">
        <f>ROUND((108/100)*ROUND(Source!CS316*Source!I316, 2), 2)</f>
        <v>59.55</v>
      </c>
    </row>
    <row r="935" spans="1:22" ht="14.25" x14ac:dyDescent="0.2">
      <c r="A935" s="15"/>
      <c r="B935" s="16"/>
      <c r="C935" s="16" t="s">
        <v>872</v>
      </c>
      <c r="D935" s="17"/>
      <c r="E935" s="8"/>
      <c r="F935" s="19">
        <f>Source!AO316</f>
        <v>8178.55</v>
      </c>
      <c r="G935" s="18" t="str">
        <f>Source!DG316</f>
        <v/>
      </c>
      <c r="H935" s="8">
        <f>Source!AV316</f>
        <v>1</v>
      </c>
      <c r="I935" s="8">
        <f>IF(Source!BA316&lt;&gt; 0, Source!BA316, 1)</f>
        <v>1</v>
      </c>
      <c r="J935" s="20">
        <f>Source!S316</f>
        <v>3156.92</v>
      </c>
      <c r="K935" s="20"/>
    </row>
    <row r="936" spans="1:22" ht="14.25" x14ac:dyDescent="0.2">
      <c r="A936" s="15"/>
      <c r="B936" s="16"/>
      <c r="C936" s="16" t="s">
        <v>873</v>
      </c>
      <c r="D936" s="17"/>
      <c r="E936" s="8"/>
      <c r="F936" s="19">
        <f>Source!AM316</f>
        <v>1555.17</v>
      </c>
      <c r="G936" s="18" t="str">
        <f>Source!DE316</f>
        <v/>
      </c>
      <c r="H936" s="8">
        <f>Source!AV316</f>
        <v>1</v>
      </c>
      <c r="I936" s="8">
        <f>IF(Source!BB316&lt;&gt; 0, Source!BB316, 1)</f>
        <v>1</v>
      </c>
      <c r="J936" s="20">
        <f>Source!Q316</f>
        <v>600.29999999999995</v>
      </c>
      <c r="K936" s="20"/>
    </row>
    <row r="937" spans="1:22" ht="14.25" x14ac:dyDescent="0.2">
      <c r="A937" s="15"/>
      <c r="B937" s="16"/>
      <c r="C937" s="16" t="s">
        <v>874</v>
      </c>
      <c r="D937" s="17"/>
      <c r="E937" s="8"/>
      <c r="F937" s="19">
        <f>Source!AN316</f>
        <v>142.85</v>
      </c>
      <c r="G937" s="18" t="str">
        <f>Source!DF316</f>
        <v/>
      </c>
      <c r="H937" s="8">
        <f>Source!AV316</f>
        <v>1</v>
      </c>
      <c r="I937" s="8">
        <f>IF(Source!BS316&lt;&gt; 0, Source!BS316, 1)</f>
        <v>1</v>
      </c>
      <c r="J937" s="21">
        <f>Source!R316</f>
        <v>55.14</v>
      </c>
      <c r="K937" s="20"/>
    </row>
    <row r="938" spans="1:22" ht="14.25" x14ac:dyDescent="0.2">
      <c r="A938" s="15"/>
      <c r="B938" s="16"/>
      <c r="C938" s="16" t="s">
        <v>875</v>
      </c>
      <c r="D938" s="17"/>
      <c r="E938" s="8"/>
      <c r="F938" s="19">
        <f>Source!AL316</f>
        <v>56933.42</v>
      </c>
      <c r="G938" s="18" t="str">
        <f>Source!DD316</f>
        <v/>
      </c>
      <c r="H938" s="8">
        <f>Source!AW316</f>
        <v>1</v>
      </c>
      <c r="I938" s="8">
        <f>IF(Source!BC316&lt;&gt; 0, Source!BC316, 1)</f>
        <v>1</v>
      </c>
      <c r="J938" s="20">
        <f>Source!P316</f>
        <v>21976.3</v>
      </c>
      <c r="K938" s="20"/>
    </row>
    <row r="939" spans="1:22" ht="42.75" x14ac:dyDescent="0.2">
      <c r="A939" s="15" t="str">
        <f>Source!E317</f>
        <v>141,1</v>
      </c>
      <c r="B939" s="16" t="str">
        <f>Source!F317</f>
        <v>21.3-4-24</v>
      </c>
      <c r="C939" s="16" t="str">
        <f>Source!G317</f>
        <v>Арматурные заготовки (стержни, хомуты и т.п.), не собранные в каркасы или сетки, закладные и накладные детали, со сваркой</v>
      </c>
      <c r="D939" s="17" t="str">
        <f>Source!H317</f>
        <v>т</v>
      </c>
      <c r="E939" s="8">
        <f>Source!I317</f>
        <v>-0.38600000000000001</v>
      </c>
      <c r="F939" s="19">
        <f>Source!AK317</f>
        <v>53410.15</v>
      </c>
      <c r="G939" s="22" t="s">
        <v>3</v>
      </c>
      <c r="H939" s="8">
        <f>Source!AW317</f>
        <v>1</v>
      </c>
      <c r="I939" s="8">
        <f>IF(Source!BC317&lt;&gt; 0, Source!BC317, 1)</f>
        <v>1</v>
      </c>
      <c r="J939" s="20">
        <f>Source!O317</f>
        <v>-20616.32</v>
      </c>
      <c r="K939" s="20"/>
      <c r="Q939">
        <f>ROUND((Source!BZ317/100)*ROUND((Source!AF317*Source!AV317)*Source!I317, 2), 2)</f>
        <v>0</v>
      </c>
      <c r="R939">
        <f>Source!X317</f>
        <v>0</v>
      </c>
      <c r="S939">
        <f>ROUND((Source!CA317/100)*ROUND((Source!AF317*Source!AV317)*Source!I317, 2), 2)</f>
        <v>0</v>
      </c>
      <c r="T939">
        <f>Source!Y317</f>
        <v>0</v>
      </c>
      <c r="U939">
        <f>ROUND((175/100)*ROUND((Source!AE317*Source!AV317)*Source!I317, 2), 2)</f>
        <v>0</v>
      </c>
      <c r="V939">
        <f>ROUND((108/100)*ROUND(Source!CS317*Source!I317, 2), 2)</f>
        <v>0</v>
      </c>
    </row>
    <row r="940" spans="1:22" ht="14.25" x14ac:dyDescent="0.2">
      <c r="A940" s="15"/>
      <c r="B940" s="16"/>
      <c r="C940" s="16" t="s">
        <v>876</v>
      </c>
      <c r="D940" s="17" t="s">
        <v>877</v>
      </c>
      <c r="E940" s="8">
        <f>Source!AT316</f>
        <v>70</v>
      </c>
      <c r="F940" s="19"/>
      <c r="G940" s="18"/>
      <c r="H940" s="8"/>
      <c r="I940" s="8"/>
      <c r="J940" s="20">
        <f>SUM(R934:R939)</f>
        <v>2209.84</v>
      </c>
      <c r="K940" s="20"/>
    </row>
    <row r="941" spans="1:22" ht="14.25" x14ac:dyDescent="0.2">
      <c r="A941" s="15"/>
      <c r="B941" s="16"/>
      <c r="C941" s="16" t="s">
        <v>878</v>
      </c>
      <c r="D941" s="17" t="s">
        <v>877</v>
      </c>
      <c r="E941" s="8">
        <f>Source!AU316</f>
        <v>10</v>
      </c>
      <c r="F941" s="19"/>
      <c r="G941" s="18"/>
      <c r="H941" s="8"/>
      <c r="I941" s="8"/>
      <c r="J941" s="20">
        <f>SUM(T934:T940)</f>
        <v>315.69</v>
      </c>
      <c r="K941" s="20"/>
    </row>
    <row r="942" spans="1:22" ht="14.25" x14ac:dyDescent="0.2">
      <c r="A942" s="15"/>
      <c r="B942" s="16"/>
      <c r="C942" s="16" t="s">
        <v>879</v>
      </c>
      <c r="D942" s="17" t="s">
        <v>877</v>
      </c>
      <c r="E942" s="8">
        <f>108</f>
        <v>108</v>
      </c>
      <c r="F942" s="19"/>
      <c r="G942" s="18"/>
      <c r="H942" s="8"/>
      <c r="I942" s="8"/>
      <c r="J942" s="20">
        <f>SUM(V934:V941)</f>
        <v>59.55</v>
      </c>
      <c r="K942" s="20"/>
    </row>
    <row r="943" spans="1:22" ht="14.25" x14ac:dyDescent="0.2">
      <c r="A943" s="15"/>
      <c r="B943" s="16"/>
      <c r="C943" s="16" t="s">
        <v>880</v>
      </c>
      <c r="D943" s="17" t="s">
        <v>881</v>
      </c>
      <c r="E943" s="8">
        <f>Source!AQ316</f>
        <v>36.11</v>
      </c>
      <c r="F943" s="19"/>
      <c r="G943" s="18" t="str">
        <f>Source!DI316</f>
        <v/>
      </c>
      <c r="H943" s="8">
        <f>Source!AV316</f>
        <v>1</v>
      </c>
      <c r="I943" s="8"/>
      <c r="J943" s="20"/>
      <c r="K943" s="20">
        <f>Source!U316</f>
        <v>13.938460000000001</v>
      </c>
    </row>
    <row r="944" spans="1:22" ht="15" x14ac:dyDescent="0.25">
      <c r="A944" s="24"/>
      <c r="B944" s="24"/>
      <c r="C944" s="24"/>
      <c r="D944" s="24"/>
      <c r="E944" s="24"/>
      <c r="F944" s="24"/>
      <c r="G944" s="24"/>
      <c r="H944" s="24"/>
      <c r="I944" s="59">
        <f>J935+J936+J938+J940+J941+J942+SUM(J939:J939)</f>
        <v>7702.2799999999988</v>
      </c>
      <c r="J944" s="59"/>
      <c r="K944" s="25">
        <f>IF(Source!I316&lt;&gt;0, ROUND(I944/Source!I316, 2), 0)</f>
        <v>19954.09</v>
      </c>
      <c r="P944" s="23">
        <f>I944</f>
        <v>7702.2799999999988</v>
      </c>
    </row>
    <row r="945" spans="1:22" ht="28.5" x14ac:dyDescent="0.2">
      <c r="A945" s="15" t="str">
        <f>Source!E318</f>
        <v>142</v>
      </c>
      <c r="B945" s="16" t="str">
        <f>Source!F318</f>
        <v>1.2-3103-3-1/1</v>
      </c>
      <c r="C945" s="16" t="str">
        <f>Source!G318</f>
        <v>Устройство фундаментов общего назначения бетонных под оборудование объемом до 5 м3</v>
      </c>
      <c r="D945" s="17" t="str">
        <f>Source!H318</f>
        <v>100 м3</v>
      </c>
      <c r="E945" s="8">
        <f>Source!I318</f>
        <v>5.2554657839999998E-2</v>
      </c>
      <c r="F945" s="19"/>
      <c r="G945" s="18"/>
      <c r="H945" s="8"/>
      <c r="I945" s="8"/>
      <c r="J945" s="20"/>
      <c r="K945" s="20"/>
      <c r="Q945">
        <f>ROUND((Source!BZ318/100)*ROUND((Source!AF318*Source!AV318)*Source!I318, 2), 2)</f>
        <v>2893.2</v>
      </c>
      <c r="R945">
        <f>Source!X318</f>
        <v>2893.2</v>
      </c>
      <c r="S945">
        <f>ROUND((Source!CA318/100)*ROUND((Source!AF318*Source!AV318)*Source!I318, 2), 2)</f>
        <v>413.31</v>
      </c>
      <c r="T945">
        <f>Source!Y318</f>
        <v>413.31</v>
      </c>
      <c r="U945">
        <f>ROUND((175/100)*ROUND((Source!AE318*Source!AV318)*Source!I318, 2), 2)</f>
        <v>13.56</v>
      </c>
      <c r="V945">
        <f>ROUND((108/100)*ROUND(Source!CS318*Source!I318, 2), 2)</f>
        <v>8.3699999999999992</v>
      </c>
    </row>
    <row r="946" spans="1:22" ht="14.25" x14ac:dyDescent="0.2">
      <c r="A946" s="15"/>
      <c r="B946" s="16"/>
      <c r="C946" s="16" t="s">
        <v>872</v>
      </c>
      <c r="D946" s="17"/>
      <c r="E946" s="8"/>
      <c r="F946" s="19">
        <f>Source!AO318</f>
        <v>78644.570000000007</v>
      </c>
      <c r="G946" s="18" t="str">
        <f>Source!DG318</f>
        <v/>
      </c>
      <c r="H946" s="8">
        <f>Source!AV318</f>
        <v>1</v>
      </c>
      <c r="I946" s="8">
        <f>IF(Source!BA318&lt;&gt; 0, Source!BA318, 1)</f>
        <v>1</v>
      </c>
      <c r="J946" s="20">
        <f>Source!S318</f>
        <v>4133.1400000000003</v>
      </c>
      <c r="K946" s="20"/>
    </row>
    <row r="947" spans="1:22" ht="14.25" x14ac:dyDescent="0.2">
      <c r="A947" s="15"/>
      <c r="B947" s="16"/>
      <c r="C947" s="16" t="s">
        <v>873</v>
      </c>
      <c r="D947" s="17"/>
      <c r="E947" s="8"/>
      <c r="F947" s="19">
        <f>Source!AM318</f>
        <v>435.13</v>
      </c>
      <c r="G947" s="18" t="str">
        <f>Source!DE318</f>
        <v/>
      </c>
      <c r="H947" s="8">
        <f>Source!AV318</f>
        <v>1</v>
      </c>
      <c r="I947" s="8">
        <f>IF(Source!BB318&lt;&gt; 0, Source!BB318, 1)</f>
        <v>1</v>
      </c>
      <c r="J947" s="20">
        <f>Source!Q318</f>
        <v>22.87</v>
      </c>
      <c r="K947" s="20"/>
    </row>
    <row r="948" spans="1:22" ht="14.25" x14ac:dyDescent="0.2">
      <c r="A948" s="15"/>
      <c r="B948" s="16"/>
      <c r="C948" s="16" t="s">
        <v>874</v>
      </c>
      <c r="D948" s="17"/>
      <c r="E948" s="8"/>
      <c r="F948" s="19">
        <f>Source!AN318</f>
        <v>147.43</v>
      </c>
      <c r="G948" s="18" t="str">
        <f>Source!DF318</f>
        <v/>
      </c>
      <c r="H948" s="8">
        <f>Source!AV318</f>
        <v>1</v>
      </c>
      <c r="I948" s="8">
        <f>IF(Source!BS318&lt;&gt; 0, Source!BS318, 1)</f>
        <v>1</v>
      </c>
      <c r="J948" s="21">
        <f>Source!R318</f>
        <v>7.75</v>
      </c>
      <c r="K948" s="20"/>
    </row>
    <row r="949" spans="1:22" ht="14.25" x14ac:dyDescent="0.2">
      <c r="A949" s="15"/>
      <c r="B949" s="16"/>
      <c r="C949" s="16" t="s">
        <v>875</v>
      </c>
      <c r="D949" s="17"/>
      <c r="E949" s="8"/>
      <c r="F949" s="19">
        <f>Source!AL318</f>
        <v>347832.49</v>
      </c>
      <c r="G949" s="18" t="str">
        <f>Source!DD318</f>
        <v/>
      </c>
      <c r="H949" s="8">
        <f>Source!AW318</f>
        <v>1</v>
      </c>
      <c r="I949" s="8">
        <f>IF(Source!BC318&lt;&gt; 0, Source!BC318, 1)</f>
        <v>1</v>
      </c>
      <c r="J949" s="20">
        <f>Source!P318</f>
        <v>18280.22</v>
      </c>
      <c r="K949" s="20"/>
    </row>
    <row r="950" spans="1:22" ht="14.25" x14ac:dyDescent="0.2">
      <c r="A950" s="15"/>
      <c r="B950" s="16"/>
      <c r="C950" s="16" t="s">
        <v>876</v>
      </c>
      <c r="D950" s="17" t="s">
        <v>877</v>
      </c>
      <c r="E950" s="8">
        <f>Source!AT318</f>
        <v>70</v>
      </c>
      <c r="F950" s="19"/>
      <c r="G950" s="18"/>
      <c r="H950" s="8"/>
      <c r="I950" s="8"/>
      <c r="J950" s="20">
        <f>SUM(R945:R949)</f>
        <v>2893.2</v>
      </c>
      <c r="K950" s="20"/>
    </row>
    <row r="951" spans="1:22" ht="14.25" x14ac:dyDescent="0.2">
      <c r="A951" s="15"/>
      <c r="B951" s="16"/>
      <c r="C951" s="16" t="s">
        <v>878</v>
      </c>
      <c r="D951" s="17" t="s">
        <v>877</v>
      </c>
      <c r="E951" s="8">
        <f>Source!AU318</f>
        <v>10</v>
      </c>
      <c r="F951" s="19"/>
      <c r="G951" s="18"/>
      <c r="H951" s="8"/>
      <c r="I951" s="8"/>
      <c r="J951" s="20">
        <f>SUM(T945:T950)</f>
        <v>413.31</v>
      </c>
      <c r="K951" s="20"/>
    </row>
    <row r="952" spans="1:22" ht="14.25" x14ac:dyDescent="0.2">
      <c r="A952" s="15"/>
      <c r="B952" s="16"/>
      <c r="C952" s="16" t="s">
        <v>879</v>
      </c>
      <c r="D952" s="17" t="s">
        <v>877</v>
      </c>
      <c r="E952" s="8">
        <f>108</f>
        <v>108</v>
      </c>
      <c r="F952" s="19"/>
      <c r="G952" s="18"/>
      <c r="H952" s="8"/>
      <c r="I952" s="8"/>
      <c r="J952" s="20">
        <f>SUM(V945:V951)</f>
        <v>8.3699999999999992</v>
      </c>
      <c r="K952" s="20"/>
    </row>
    <row r="953" spans="1:22" ht="14.25" x14ac:dyDescent="0.2">
      <c r="A953" s="15"/>
      <c r="B953" s="16"/>
      <c r="C953" s="16" t="s">
        <v>880</v>
      </c>
      <c r="D953" s="17" t="s">
        <v>881</v>
      </c>
      <c r="E953" s="8">
        <f>Source!AQ318</f>
        <v>453.1</v>
      </c>
      <c r="F953" s="19"/>
      <c r="G953" s="18" t="str">
        <f>Source!DI318</f>
        <v/>
      </c>
      <c r="H953" s="8">
        <f>Source!AV318</f>
        <v>1</v>
      </c>
      <c r="I953" s="8"/>
      <c r="J953" s="20"/>
      <c r="K953" s="20">
        <f>Source!U318</f>
        <v>23.812515467303999</v>
      </c>
    </row>
    <row r="954" spans="1:22" ht="15" x14ac:dyDescent="0.25">
      <c r="A954" s="24"/>
      <c r="B954" s="24"/>
      <c r="C954" s="24"/>
      <c r="D954" s="24"/>
      <c r="E954" s="24"/>
      <c r="F954" s="24"/>
      <c r="G954" s="24"/>
      <c r="H954" s="24"/>
      <c r="I954" s="59">
        <f>J946+J947+J949+J950+J951+J952</f>
        <v>25751.110000000004</v>
      </c>
      <c r="J954" s="59"/>
      <c r="K954" s="25">
        <f>IF(Source!I318&lt;&gt;0, ROUND(I954/Source!I318, 2), 0)</f>
        <v>489987.21</v>
      </c>
      <c r="P954" s="23">
        <f>I954</f>
        <v>25751.110000000004</v>
      </c>
    </row>
    <row r="955" spans="1:22" ht="42.75" x14ac:dyDescent="0.2">
      <c r="A955" s="15" t="str">
        <f>Source!E319</f>
        <v>143</v>
      </c>
      <c r="B955" s="16" t="str">
        <f>Source!F319</f>
        <v>21.3-4-24</v>
      </c>
      <c r="C955" s="16" t="str">
        <f>Source!G319</f>
        <v>Арматурные заготовки (стержни, хомуты и т.п.), не собранные в каркасы или сетки, закладные и накладные детали, со сваркой</v>
      </c>
      <c r="D955" s="17" t="str">
        <f>Source!H319</f>
        <v>т</v>
      </c>
      <c r="E955" s="8">
        <f>Source!I319</f>
        <v>0.1154087991</v>
      </c>
      <c r="F955" s="19">
        <f>Source!AL319</f>
        <v>53410.15</v>
      </c>
      <c r="G955" s="18" t="str">
        <f>Source!DD319</f>
        <v/>
      </c>
      <c r="H955" s="8">
        <f>Source!AW319</f>
        <v>1</v>
      </c>
      <c r="I955" s="8">
        <f>IF(Source!BC319&lt;&gt; 0, Source!BC319, 1)</f>
        <v>1</v>
      </c>
      <c r="J955" s="20">
        <f>Source!P319</f>
        <v>6164</v>
      </c>
      <c r="K955" s="20"/>
      <c r="Q955">
        <f>ROUND((Source!BZ319/100)*ROUND((Source!AF319*Source!AV319)*Source!I319, 2), 2)</f>
        <v>0</v>
      </c>
      <c r="R955">
        <f>Source!X319</f>
        <v>0</v>
      </c>
      <c r="S955">
        <f>ROUND((Source!CA319/100)*ROUND((Source!AF319*Source!AV319)*Source!I319, 2), 2)</f>
        <v>0</v>
      </c>
      <c r="T955">
        <f>Source!Y319</f>
        <v>0</v>
      </c>
      <c r="U955">
        <f>ROUND((175/100)*ROUND((Source!AE319*Source!AV319)*Source!I319, 2), 2)</f>
        <v>0</v>
      </c>
      <c r="V955">
        <f>ROUND((108/100)*ROUND(Source!CS319*Source!I319, 2), 2)</f>
        <v>0</v>
      </c>
    </row>
    <row r="956" spans="1:22" ht="15" x14ac:dyDescent="0.25">
      <c r="A956" s="24"/>
      <c r="B956" s="24"/>
      <c r="C956" s="24"/>
      <c r="D956" s="24"/>
      <c r="E956" s="24"/>
      <c r="F956" s="24"/>
      <c r="G956" s="24"/>
      <c r="H956" s="24"/>
      <c r="I956" s="59">
        <f>J955</f>
        <v>6164</v>
      </c>
      <c r="J956" s="59"/>
      <c r="K956" s="25">
        <f>IF(Source!I319&lt;&gt;0, ROUND(I956/Source!I319, 2), 0)</f>
        <v>53410.14</v>
      </c>
      <c r="P956" s="23">
        <f>I956</f>
        <v>6164</v>
      </c>
    </row>
    <row r="957" spans="1:22" ht="28.5" x14ac:dyDescent="0.2">
      <c r="A957" s="15" t="str">
        <f>Source!E320</f>
        <v>144</v>
      </c>
      <c r="B957" s="16" t="str">
        <f>Source!F320</f>
        <v>Цена поставщика</v>
      </c>
      <c r="C957" s="16" t="str">
        <f>Source!G320</f>
        <v>Машина полицейская   Н109143                                          Базисная стоимость: 175308,75/1,18=148566,74</v>
      </c>
      <c r="D957" s="17" t="str">
        <f>Source!H320</f>
        <v>шт.</v>
      </c>
      <c r="E957" s="8">
        <f>Source!I320</f>
        <v>1</v>
      </c>
      <c r="F957" s="19">
        <f>Source!AL320</f>
        <v>148566.74</v>
      </c>
      <c r="G957" s="18" t="str">
        <f>Source!DD320</f>
        <v/>
      </c>
      <c r="H957" s="8">
        <f>Source!AW320</f>
        <v>1</v>
      </c>
      <c r="I957" s="8">
        <f>IF(Source!BC320&lt;&gt; 0, Source!BC320, 1)</f>
        <v>1</v>
      </c>
      <c r="J957" s="20">
        <f>Source!P320</f>
        <v>148566.74</v>
      </c>
      <c r="K957" s="20"/>
      <c r="Q957">
        <f>ROUND((Source!BZ320/100)*ROUND((Source!AF320*Source!AV320)*Source!I320, 2), 2)</f>
        <v>0</v>
      </c>
      <c r="R957">
        <f>Source!X320</f>
        <v>0</v>
      </c>
      <c r="S957">
        <f>ROUND((Source!CA320/100)*ROUND((Source!AF320*Source!AV320)*Source!I320, 2), 2)</f>
        <v>0</v>
      </c>
      <c r="T957">
        <f>Source!Y320</f>
        <v>0</v>
      </c>
      <c r="U957">
        <f>ROUND((175/100)*ROUND((Source!AE320*Source!AV320)*Source!I320, 2), 2)</f>
        <v>0</v>
      </c>
      <c r="V957">
        <f>ROUND((108/100)*ROUND(Source!CS320*Source!I320, 2), 2)</f>
        <v>0</v>
      </c>
    </row>
    <row r="958" spans="1:22" ht="15" x14ac:dyDescent="0.25">
      <c r="A958" s="24"/>
      <c r="B958" s="24"/>
      <c r="C958" s="24"/>
      <c r="D958" s="24"/>
      <c r="E958" s="24"/>
      <c r="F958" s="24"/>
      <c r="G958" s="24"/>
      <c r="H958" s="24"/>
      <c r="I958" s="59">
        <f>J957</f>
        <v>148566.74</v>
      </c>
      <c r="J958" s="59"/>
      <c r="K958" s="25">
        <f>IF(Source!I320&lt;&gt;0, ROUND(I958/Source!I320, 2), 0)</f>
        <v>148566.74</v>
      </c>
      <c r="P958" s="23">
        <f>I958</f>
        <v>148566.74</v>
      </c>
    </row>
    <row r="959" spans="1:22" ht="14.25" x14ac:dyDescent="0.2">
      <c r="A959" s="15" t="str">
        <f>Source!E321</f>
        <v>145</v>
      </c>
      <c r="B959" s="16" t="str">
        <f>Source!F321</f>
        <v>1.50-3203-10-4/1</v>
      </c>
      <c r="C959" s="16" t="str">
        <f>Source!G321</f>
        <v>Установка монтажных изделий массой свыше 20 кг</v>
      </c>
      <c r="D959" s="17" t="str">
        <f>Source!H321</f>
        <v>т</v>
      </c>
      <c r="E959" s="8">
        <f>Source!I321</f>
        <v>5.1380000000000002E-2</v>
      </c>
      <c r="F959" s="19"/>
      <c r="G959" s="18"/>
      <c r="H959" s="8"/>
      <c r="I959" s="8"/>
      <c r="J959" s="20"/>
      <c r="K959" s="20"/>
      <c r="Q959">
        <f>ROUND((Source!BZ321/100)*ROUND((Source!AF321*Source!AV321)*Source!I321, 2), 2)</f>
        <v>294.14999999999998</v>
      </c>
      <c r="R959">
        <f>Source!X321</f>
        <v>294.14999999999998</v>
      </c>
      <c r="S959">
        <f>ROUND((Source!CA321/100)*ROUND((Source!AF321*Source!AV321)*Source!I321, 2), 2)</f>
        <v>42.02</v>
      </c>
      <c r="T959">
        <f>Source!Y321</f>
        <v>42.02</v>
      </c>
      <c r="U959">
        <f>ROUND((175/100)*ROUND((Source!AE321*Source!AV321)*Source!I321, 2), 2)</f>
        <v>12.85</v>
      </c>
      <c r="V959">
        <f>ROUND((108/100)*ROUND(Source!CS321*Source!I321, 2), 2)</f>
        <v>7.93</v>
      </c>
    </row>
    <row r="960" spans="1:22" ht="14.25" x14ac:dyDescent="0.2">
      <c r="A960" s="15"/>
      <c r="B960" s="16"/>
      <c r="C960" s="16" t="s">
        <v>872</v>
      </c>
      <c r="D960" s="17"/>
      <c r="E960" s="8"/>
      <c r="F960" s="19">
        <f>Source!AO321</f>
        <v>8178.55</v>
      </c>
      <c r="G960" s="18" t="str">
        <f>Source!DG321</f>
        <v/>
      </c>
      <c r="H960" s="8">
        <f>Source!AV321</f>
        <v>1</v>
      </c>
      <c r="I960" s="8">
        <f>IF(Source!BA321&lt;&gt; 0, Source!BA321, 1)</f>
        <v>1</v>
      </c>
      <c r="J960" s="20">
        <f>Source!S321</f>
        <v>420.21</v>
      </c>
      <c r="K960" s="20"/>
    </row>
    <row r="961" spans="1:22" ht="14.25" x14ac:dyDescent="0.2">
      <c r="A961" s="15"/>
      <c r="B961" s="16"/>
      <c r="C961" s="16" t="s">
        <v>873</v>
      </c>
      <c r="D961" s="17"/>
      <c r="E961" s="8"/>
      <c r="F961" s="19">
        <f>Source!AM321</f>
        <v>1555.17</v>
      </c>
      <c r="G961" s="18" t="str">
        <f>Source!DE321</f>
        <v/>
      </c>
      <c r="H961" s="8">
        <f>Source!AV321</f>
        <v>1</v>
      </c>
      <c r="I961" s="8">
        <f>IF(Source!BB321&lt;&gt; 0, Source!BB321, 1)</f>
        <v>1</v>
      </c>
      <c r="J961" s="20">
        <f>Source!Q321</f>
        <v>79.900000000000006</v>
      </c>
      <c r="K961" s="20"/>
    </row>
    <row r="962" spans="1:22" ht="14.25" x14ac:dyDescent="0.2">
      <c r="A962" s="15"/>
      <c r="B962" s="16"/>
      <c r="C962" s="16" t="s">
        <v>874</v>
      </c>
      <c r="D962" s="17"/>
      <c r="E962" s="8"/>
      <c r="F962" s="19">
        <f>Source!AN321</f>
        <v>142.85</v>
      </c>
      <c r="G962" s="18" t="str">
        <f>Source!DF321</f>
        <v/>
      </c>
      <c r="H962" s="8">
        <f>Source!AV321</f>
        <v>1</v>
      </c>
      <c r="I962" s="8">
        <f>IF(Source!BS321&lt;&gt; 0, Source!BS321, 1)</f>
        <v>1</v>
      </c>
      <c r="J962" s="21">
        <f>Source!R321</f>
        <v>7.34</v>
      </c>
      <c r="K962" s="20"/>
    </row>
    <row r="963" spans="1:22" ht="14.25" x14ac:dyDescent="0.2">
      <c r="A963" s="15"/>
      <c r="B963" s="16"/>
      <c r="C963" s="16" t="s">
        <v>875</v>
      </c>
      <c r="D963" s="17"/>
      <c r="E963" s="8"/>
      <c r="F963" s="19">
        <f>Source!AL321</f>
        <v>56933.42</v>
      </c>
      <c r="G963" s="18" t="str">
        <f>Source!DD321</f>
        <v/>
      </c>
      <c r="H963" s="8">
        <f>Source!AW321</f>
        <v>1</v>
      </c>
      <c r="I963" s="8">
        <f>IF(Source!BC321&lt;&gt; 0, Source!BC321, 1)</f>
        <v>1</v>
      </c>
      <c r="J963" s="20">
        <f>Source!P321</f>
        <v>2925.24</v>
      </c>
      <c r="K963" s="20"/>
    </row>
    <row r="964" spans="1:22" ht="42.75" x14ac:dyDescent="0.2">
      <c r="A964" s="15" t="str">
        <f>Source!E322</f>
        <v>145,1</v>
      </c>
      <c r="B964" s="16" t="str">
        <f>Source!F322</f>
        <v>21.3-4-24</v>
      </c>
      <c r="C964" s="16" t="str">
        <f>Source!G322</f>
        <v>Арматурные заготовки (стержни, хомуты и т.п.), не собранные в каркасы или сетки, закладные и накладные детали, со сваркой</v>
      </c>
      <c r="D964" s="17" t="str">
        <f>Source!H322</f>
        <v>т</v>
      </c>
      <c r="E964" s="8">
        <f>Source!I322</f>
        <v>-5.1380000000000002E-2</v>
      </c>
      <c r="F964" s="19">
        <f>Source!AK322</f>
        <v>53410.15</v>
      </c>
      <c r="G964" s="22" t="s">
        <v>3</v>
      </c>
      <c r="H964" s="8">
        <f>Source!AW322</f>
        <v>1</v>
      </c>
      <c r="I964" s="8">
        <f>IF(Source!BC322&lt;&gt; 0, Source!BC322, 1)</f>
        <v>1</v>
      </c>
      <c r="J964" s="20">
        <f>Source!O322</f>
        <v>-2744.21</v>
      </c>
      <c r="K964" s="20"/>
      <c r="Q964">
        <f>ROUND((Source!BZ322/100)*ROUND((Source!AF322*Source!AV322)*Source!I322, 2), 2)</f>
        <v>0</v>
      </c>
      <c r="R964">
        <f>Source!X322</f>
        <v>0</v>
      </c>
      <c r="S964">
        <f>ROUND((Source!CA322/100)*ROUND((Source!AF322*Source!AV322)*Source!I322, 2), 2)</f>
        <v>0</v>
      </c>
      <c r="T964">
        <f>Source!Y322</f>
        <v>0</v>
      </c>
      <c r="U964">
        <f>ROUND((175/100)*ROUND((Source!AE322*Source!AV322)*Source!I322, 2), 2)</f>
        <v>0</v>
      </c>
      <c r="V964">
        <f>ROUND((108/100)*ROUND(Source!CS322*Source!I322, 2), 2)</f>
        <v>0</v>
      </c>
    </row>
    <row r="965" spans="1:22" ht="14.25" x14ac:dyDescent="0.2">
      <c r="A965" s="15"/>
      <c r="B965" s="16"/>
      <c r="C965" s="16" t="s">
        <v>876</v>
      </c>
      <c r="D965" s="17" t="s">
        <v>877</v>
      </c>
      <c r="E965" s="8">
        <f>Source!AT321</f>
        <v>70</v>
      </c>
      <c r="F965" s="19"/>
      <c r="G965" s="18"/>
      <c r="H965" s="8"/>
      <c r="I965" s="8"/>
      <c r="J965" s="20">
        <f>SUM(R959:R964)</f>
        <v>294.14999999999998</v>
      </c>
      <c r="K965" s="20"/>
    </row>
    <row r="966" spans="1:22" ht="14.25" x14ac:dyDescent="0.2">
      <c r="A966" s="15"/>
      <c r="B966" s="16"/>
      <c r="C966" s="16" t="s">
        <v>878</v>
      </c>
      <c r="D966" s="17" t="s">
        <v>877</v>
      </c>
      <c r="E966" s="8">
        <f>Source!AU321</f>
        <v>10</v>
      </c>
      <c r="F966" s="19"/>
      <c r="G966" s="18"/>
      <c r="H966" s="8"/>
      <c r="I966" s="8"/>
      <c r="J966" s="20">
        <f>SUM(T959:T965)</f>
        <v>42.02</v>
      </c>
      <c r="K966" s="20"/>
    </row>
    <row r="967" spans="1:22" ht="14.25" x14ac:dyDescent="0.2">
      <c r="A967" s="15"/>
      <c r="B967" s="16"/>
      <c r="C967" s="16" t="s">
        <v>879</v>
      </c>
      <c r="D967" s="17" t="s">
        <v>877</v>
      </c>
      <c r="E967" s="8">
        <f>108</f>
        <v>108</v>
      </c>
      <c r="F967" s="19"/>
      <c r="G967" s="18"/>
      <c r="H967" s="8"/>
      <c r="I967" s="8"/>
      <c r="J967" s="20">
        <f>SUM(V959:V966)</f>
        <v>7.93</v>
      </c>
      <c r="K967" s="20"/>
    </row>
    <row r="968" spans="1:22" ht="14.25" x14ac:dyDescent="0.2">
      <c r="A968" s="15"/>
      <c r="B968" s="16"/>
      <c r="C968" s="16" t="s">
        <v>880</v>
      </c>
      <c r="D968" s="17" t="s">
        <v>881</v>
      </c>
      <c r="E968" s="8">
        <f>Source!AQ321</f>
        <v>36.11</v>
      </c>
      <c r="F968" s="19"/>
      <c r="G968" s="18" t="str">
        <f>Source!DI321</f>
        <v/>
      </c>
      <c r="H968" s="8">
        <f>Source!AV321</f>
        <v>1</v>
      </c>
      <c r="I968" s="8"/>
      <c r="J968" s="20"/>
      <c r="K968" s="20">
        <f>Source!U321</f>
        <v>1.8553318000000001</v>
      </c>
    </row>
    <row r="969" spans="1:22" ht="15" x14ac:dyDescent="0.25">
      <c r="A969" s="24"/>
      <c r="B969" s="24"/>
      <c r="C969" s="24"/>
      <c r="D969" s="24"/>
      <c r="E969" s="24"/>
      <c r="F969" s="24"/>
      <c r="G969" s="24"/>
      <c r="H969" s="24"/>
      <c r="I969" s="59">
        <f>J960+J961+J963+J965+J966+J967+SUM(J964:J964)</f>
        <v>1025.2399999999998</v>
      </c>
      <c r="J969" s="59"/>
      <c r="K969" s="25">
        <f>IF(Source!I321&lt;&gt;0, ROUND(I969/Source!I321, 2), 0)</f>
        <v>19954.07</v>
      </c>
      <c r="P969" s="23">
        <f>I969</f>
        <v>1025.2399999999998</v>
      </c>
    </row>
    <row r="970" spans="1:22" ht="28.5" x14ac:dyDescent="0.2">
      <c r="A970" s="15" t="str">
        <f>Source!E323</f>
        <v>146</v>
      </c>
      <c r="B970" s="16" t="str">
        <f>Source!F323</f>
        <v>1.2-3103-3-1/1</v>
      </c>
      <c r="C970" s="16" t="str">
        <f>Source!G323</f>
        <v>Устройство фундаментов общего назначения бетонных под оборудование объемом до 5 м3</v>
      </c>
      <c r="D970" s="17" t="str">
        <f>Source!H323</f>
        <v>100 м3</v>
      </c>
      <c r="E970" s="8">
        <f>Source!I323</f>
        <v>7.0000000000000001E-3</v>
      </c>
      <c r="F970" s="19"/>
      <c r="G970" s="18"/>
      <c r="H970" s="8"/>
      <c r="I970" s="8"/>
      <c r="J970" s="20"/>
      <c r="K970" s="20"/>
      <c r="Q970">
        <f>ROUND((Source!BZ323/100)*ROUND((Source!AF323*Source!AV323)*Source!I323, 2), 2)</f>
        <v>385.36</v>
      </c>
      <c r="R970">
        <f>Source!X323</f>
        <v>385.36</v>
      </c>
      <c r="S970">
        <f>ROUND((Source!CA323/100)*ROUND((Source!AF323*Source!AV323)*Source!I323, 2), 2)</f>
        <v>55.05</v>
      </c>
      <c r="T970">
        <f>Source!Y323</f>
        <v>55.05</v>
      </c>
      <c r="U970">
        <f>ROUND((175/100)*ROUND((Source!AE323*Source!AV323)*Source!I323, 2), 2)</f>
        <v>1.8</v>
      </c>
      <c r="V970">
        <f>ROUND((108/100)*ROUND(Source!CS323*Source!I323, 2), 2)</f>
        <v>1.1100000000000001</v>
      </c>
    </row>
    <row r="971" spans="1:22" ht="14.25" x14ac:dyDescent="0.2">
      <c r="A971" s="15"/>
      <c r="B971" s="16"/>
      <c r="C971" s="16" t="s">
        <v>872</v>
      </c>
      <c r="D971" s="17"/>
      <c r="E971" s="8"/>
      <c r="F971" s="19">
        <f>Source!AO323</f>
        <v>78644.570000000007</v>
      </c>
      <c r="G971" s="18" t="str">
        <f>Source!DG323</f>
        <v/>
      </c>
      <c r="H971" s="8">
        <f>Source!AV323</f>
        <v>1</v>
      </c>
      <c r="I971" s="8">
        <f>IF(Source!BA323&lt;&gt; 0, Source!BA323, 1)</f>
        <v>1</v>
      </c>
      <c r="J971" s="20">
        <f>Source!S323</f>
        <v>550.51</v>
      </c>
      <c r="K971" s="20"/>
    </row>
    <row r="972" spans="1:22" ht="14.25" x14ac:dyDescent="0.2">
      <c r="A972" s="15"/>
      <c r="B972" s="16"/>
      <c r="C972" s="16" t="s">
        <v>873</v>
      </c>
      <c r="D972" s="17"/>
      <c r="E972" s="8"/>
      <c r="F972" s="19">
        <f>Source!AM323</f>
        <v>435.13</v>
      </c>
      <c r="G972" s="18" t="str">
        <f>Source!DE323</f>
        <v/>
      </c>
      <c r="H972" s="8">
        <f>Source!AV323</f>
        <v>1</v>
      </c>
      <c r="I972" s="8">
        <f>IF(Source!BB323&lt;&gt; 0, Source!BB323, 1)</f>
        <v>1</v>
      </c>
      <c r="J972" s="20">
        <f>Source!Q323</f>
        <v>3.05</v>
      </c>
      <c r="K972" s="20"/>
    </row>
    <row r="973" spans="1:22" ht="14.25" x14ac:dyDescent="0.2">
      <c r="A973" s="15"/>
      <c r="B973" s="16"/>
      <c r="C973" s="16" t="s">
        <v>874</v>
      </c>
      <c r="D973" s="17"/>
      <c r="E973" s="8"/>
      <c r="F973" s="19">
        <f>Source!AN323</f>
        <v>147.43</v>
      </c>
      <c r="G973" s="18" t="str">
        <f>Source!DF323</f>
        <v/>
      </c>
      <c r="H973" s="8">
        <f>Source!AV323</f>
        <v>1</v>
      </c>
      <c r="I973" s="8">
        <f>IF(Source!BS323&lt;&gt; 0, Source!BS323, 1)</f>
        <v>1</v>
      </c>
      <c r="J973" s="21">
        <f>Source!R323</f>
        <v>1.03</v>
      </c>
      <c r="K973" s="20"/>
    </row>
    <row r="974" spans="1:22" ht="14.25" x14ac:dyDescent="0.2">
      <c r="A974" s="15"/>
      <c r="B974" s="16"/>
      <c r="C974" s="16" t="s">
        <v>875</v>
      </c>
      <c r="D974" s="17"/>
      <c r="E974" s="8"/>
      <c r="F974" s="19">
        <f>Source!AL323</f>
        <v>347832.49</v>
      </c>
      <c r="G974" s="18" t="str">
        <f>Source!DD323</f>
        <v/>
      </c>
      <c r="H974" s="8">
        <f>Source!AW323</f>
        <v>1</v>
      </c>
      <c r="I974" s="8">
        <f>IF(Source!BC323&lt;&gt; 0, Source!BC323, 1)</f>
        <v>1</v>
      </c>
      <c r="J974" s="20">
        <f>Source!P323</f>
        <v>2434.83</v>
      </c>
      <c r="K974" s="20"/>
    </row>
    <row r="975" spans="1:22" ht="14.25" x14ac:dyDescent="0.2">
      <c r="A975" s="15"/>
      <c r="B975" s="16"/>
      <c r="C975" s="16" t="s">
        <v>876</v>
      </c>
      <c r="D975" s="17" t="s">
        <v>877</v>
      </c>
      <c r="E975" s="8">
        <f>Source!AT323</f>
        <v>70</v>
      </c>
      <c r="F975" s="19"/>
      <c r="G975" s="18"/>
      <c r="H975" s="8"/>
      <c r="I975" s="8"/>
      <c r="J975" s="20">
        <f>SUM(R970:R974)</f>
        <v>385.36</v>
      </c>
      <c r="K975" s="20"/>
    </row>
    <row r="976" spans="1:22" ht="14.25" x14ac:dyDescent="0.2">
      <c r="A976" s="15"/>
      <c r="B976" s="16"/>
      <c r="C976" s="16" t="s">
        <v>878</v>
      </c>
      <c r="D976" s="17" t="s">
        <v>877</v>
      </c>
      <c r="E976" s="8">
        <f>Source!AU323</f>
        <v>10</v>
      </c>
      <c r="F976" s="19"/>
      <c r="G976" s="18"/>
      <c r="H976" s="8"/>
      <c r="I976" s="8"/>
      <c r="J976" s="20">
        <f>SUM(T970:T975)</f>
        <v>55.05</v>
      </c>
      <c r="K976" s="20"/>
    </row>
    <row r="977" spans="1:22" ht="14.25" x14ac:dyDescent="0.2">
      <c r="A977" s="15"/>
      <c r="B977" s="16"/>
      <c r="C977" s="16" t="s">
        <v>879</v>
      </c>
      <c r="D977" s="17" t="s">
        <v>877</v>
      </c>
      <c r="E977" s="8">
        <f>108</f>
        <v>108</v>
      </c>
      <c r="F977" s="19"/>
      <c r="G977" s="18"/>
      <c r="H977" s="8"/>
      <c r="I977" s="8"/>
      <c r="J977" s="20">
        <f>SUM(V970:V976)</f>
        <v>1.1100000000000001</v>
      </c>
      <c r="K977" s="20"/>
    </row>
    <row r="978" spans="1:22" ht="14.25" x14ac:dyDescent="0.2">
      <c r="A978" s="15"/>
      <c r="B978" s="16"/>
      <c r="C978" s="16" t="s">
        <v>880</v>
      </c>
      <c r="D978" s="17" t="s">
        <v>881</v>
      </c>
      <c r="E978" s="8">
        <f>Source!AQ323</f>
        <v>453.1</v>
      </c>
      <c r="F978" s="19"/>
      <c r="G978" s="18" t="str">
        <f>Source!DI323</f>
        <v/>
      </c>
      <c r="H978" s="8">
        <f>Source!AV323</f>
        <v>1</v>
      </c>
      <c r="I978" s="8"/>
      <c r="J978" s="20"/>
      <c r="K978" s="20">
        <f>Source!U323</f>
        <v>3.1717000000000004</v>
      </c>
    </row>
    <row r="979" spans="1:22" ht="15" x14ac:dyDescent="0.25">
      <c r="A979" s="24"/>
      <c r="B979" s="24"/>
      <c r="C979" s="24"/>
      <c r="D979" s="24"/>
      <c r="E979" s="24"/>
      <c r="F979" s="24"/>
      <c r="G979" s="24"/>
      <c r="H979" s="24"/>
      <c r="I979" s="59">
        <f>J971+J972+J974+J975+J976+J977</f>
        <v>3429.9100000000003</v>
      </c>
      <c r="J979" s="59"/>
      <c r="K979" s="25">
        <f>IF(Source!I323&lt;&gt;0, ROUND(I979/Source!I323, 2), 0)</f>
        <v>489987.14</v>
      </c>
      <c r="P979" s="23">
        <f>I979</f>
        <v>3429.9100000000003</v>
      </c>
    </row>
    <row r="980" spans="1:22" ht="42.75" x14ac:dyDescent="0.2">
      <c r="A980" s="15" t="str">
        <f>Source!E324</f>
        <v>147</v>
      </c>
      <c r="B980" s="16" t="str">
        <f>Source!F324</f>
        <v>21.3-4-24</v>
      </c>
      <c r="C980" s="16" t="str">
        <f>Source!G324</f>
        <v>Арматурные заготовки (стержни, хомуты и т.п.), не собранные в каркасы или сетки, закладные и накладные детали, со сваркой</v>
      </c>
      <c r="D980" s="17" t="str">
        <f>Source!H324</f>
        <v>т</v>
      </c>
      <c r="E980" s="8">
        <f>Source!I324</f>
        <v>1.5356923959999999E-2</v>
      </c>
      <c r="F980" s="19">
        <f>Source!AL324</f>
        <v>53410.15</v>
      </c>
      <c r="G980" s="18" t="str">
        <f>Source!DD324</f>
        <v/>
      </c>
      <c r="H980" s="8">
        <f>Source!AW324</f>
        <v>1</v>
      </c>
      <c r="I980" s="8">
        <f>IF(Source!BC324&lt;&gt; 0, Source!BC324, 1)</f>
        <v>1</v>
      </c>
      <c r="J980" s="20">
        <f>Source!P324</f>
        <v>820.22</v>
      </c>
      <c r="K980" s="20"/>
      <c r="Q980">
        <f>ROUND((Source!BZ324/100)*ROUND((Source!AF324*Source!AV324)*Source!I324, 2), 2)</f>
        <v>0</v>
      </c>
      <c r="R980">
        <f>Source!X324</f>
        <v>0</v>
      </c>
      <c r="S980">
        <f>ROUND((Source!CA324/100)*ROUND((Source!AF324*Source!AV324)*Source!I324, 2), 2)</f>
        <v>0</v>
      </c>
      <c r="T980">
        <f>Source!Y324</f>
        <v>0</v>
      </c>
      <c r="U980">
        <f>ROUND((175/100)*ROUND((Source!AE324*Source!AV324)*Source!I324, 2), 2)</f>
        <v>0</v>
      </c>
      <c r="V980">
        <f>ROUND((108/100)*ROUND(Source!CS324*Source!I324, 2), 2)</f>
        <v>0</v>
      </c>
    </row>
    <row r="981" spans="1:22" ht="15" x14ac:dyDescent="0.25">
      <c r="A981" s="24"/>
      <c r="B981" s="24"/>
      <c r="C981" s="24"/>
      <c r="D981" s="24"/>
      <c r="E981" s="24"/>
      <c r="F981" s="24"/>
      <c r="G981" s="24"/>
      <c r="H981" s="24"/>
      <c r="I981" s="59">
        <f>J980</f>
        <v>820.22</v>
      </c>
      <c r="J981" s="59"/>
      <c r="K981" s="25">
        <f>IF(Source!I324&lt;&gt;0, ROUND(I981/Source!I324, 2), 0)</f>
        <v>53410.44</v>
      </c>
      <c r="P981" s="23">
        <f>I981</f>
        <v>820.22</v>
      </c>
    </row>
    <row r="982" spans="1:22" ht="28.5" x14ac:dyDescent="0.2">
      <c r="A982" s="15" t="str">
        <f>Source!E325</f>
        <v>148</v>
      </c>
      <c r="B982" s="16" t="str">
        <f>Source!F325</f>
        <v>Цена поставщика</v>
      </c>
      <c r="C982" s="16" t="str">
        <f>Source!G325</f>
        <v>Мотоцикл  Н103021                                                               Базисная стоимость: 21790,00/1,18=18466,10</v>
      </c>
      <c r="D982" s="17" t="str">
        <f>Source!H325</f>
        <v>шт.</v>
      </c>
      <c r="E982" s="8">
        <f>Source!I325</f>
        <v>1</v>
      </c>
      <c r="F982" s="19">
        <f>Source!AL325</f>
        <v>18466.099999999999</v>
      </c>
      <c r="G982" s="18" t="str">
        <f>Source!DD325</f>
        <v/>
      </c>
      <c r="H982" s="8">
        <f>Source!AW325</f>
        <v>1</v>
      </c>
      <c r="I982" s="8">
        <f>IF(Source!BC325&lt;&gt; 0, Source!BC325, 1)</f>
        <v>1</v>
      </c>
      <c r="J982" s="20">
        <f>Source!P325</f>
        <v>18466.099999999999</v>
      </c>
      <c r="K982" s="20"/>
      <c r="Q982">
        <f>ROUND((Source!BZ325/100)*ROUND((Source!AF325*Source!AV325)*Source!I325, 2), 2)</f>
        <v>0</v>
      </c>
      <c r="R982">
        <f>Source!X325</f>
        <v>0</v>
      </c>
      <c r="S982">
        <f>ROUND((Source!CA325/100)*ROUND((Source!AF325*Source!AV325)*Source!I325, 2), 2)</f>
        <v>0</v>
      </c>
      <c r="T982">
        <f>Source!Y325</f>
        <v>0</v>
      </c>
      <c r="U982">
        <f>ROUND((175/100)*ROUND((Source!AE325*Source!AV325)*Source!I325, 2), 2)</f>
        <v>0</v>
      </c>
      <c r="V982">
        <f>ROUND((108/100)*ROUND(Source!CS325*Source!I325, 2), 2)</f>
        <v>0</v>
      </c>
    </row>
    <row r="983" spans="1:22" ht="15" x14ac:dyDescent="0.25">
      <c r="A983" s="24"/>
      <c r="B983" s="24"/>
      <c r="C983" s="24"/>
      <c r="D983" s="24"/>
      <c r="E983" s="24"/>
      <c r="F983" s="24"/>
      <c r="G983" s="24"/>
      <c r="H983" s="24"/>
      <c r="I983" s="59">
        <f>J982</f>
        <v>18466.099999999999</v>
      </c>
      <c r="J983" s="59"/>
      <c r="K983" s="25">
        <f>IF(Source!I325&lt;&gt;0, ROUND(I983/Source!I325, 2), 0)</f>
        <v>18466.099999999999</v>
      </c>
      <c r="P983" s="23">
        <f>I983</f>
        <v>18466.099999999999</v>
      </c>
    </row>
    <row r="984" spans="1:22" ht="14.25" x14ac:dyDescent="0.2">
      <c r="A984" s="15" t="str">
        <f>Source!E326</f>
        <v>149</v>
      </c>
      <c r="B984" s="16" t="str">
        <f>Source!F326</f>
        <v>1.50-3203-10-4/1</v>
      </c>
      <c r="C984" s="16" t="str">
        <f>Source!G326</f>
        <v>Установка монтажных изделий массой свыше 20 кг</v>
      </c>
      <c r="D984" s="17" t="str">
        <f>Source!H326</f>
        <v>т</v>
      </c>
      <c r="E984" s="8">
        <f>Source!I326</f>
        <v>0.52300000000000002</v>
      </c>
      <c r="F984" s="19"/>
      <c r="G984" s="18"/>
      <c r="H984" s="8"/>
      <c r="I984" s="8"/>
      <c r="J984" s="20"/>
      <c r="K984" s="20"/>
      <c r="Q984">
        <f>ROUND((Source!BZ326/100)*ROUND((Source!AF326*Source!AV326)*Source!I326, 2), 2)</f>
        <v>2994.17</v>
      </c>
      <c r="R984">
        <f>Source!X326</f>
        <v>2994.17</v>
      </c>
      <c r="S984">
        <f>ROUND((Source!CA326/100)*ROUND((Source!AF326*Source!AV326)*Source!I326, 2), 2)</f>
        <v>427.74</v>
      </c>
      <c r="T984">
        <f>Source!Y326</f>
        <v>427.74</v>
      </c>
      <c r="U984">
        <f>ROUND((175/100)*ROUND((Source!AE326*Source!AV326)*Source!I326, 2), 2)</f>
        <v>130.74</v>
      </c>
      <c r="V984">
        <f>ROUND((108/100)*ROUND(Source!CS326*Source!I326, 2), 2)</f>
        <v>80.69</v>
      </c>
    </row>
    <row r="985" spans="1:22" ht="14.25" x14ac:dyDescent="0.2">
      <c r="A985" s="15"/>
      <c r="B985" s="16"/>
      <c r="C985" s="16" t="s">
        <v>872</v>
      </c>
      <c r="D985" s="17"/>
      <c r="E985" s="8"/>
      <c r="F985" s="19">
        <f>Source!AO326</f>
        <v>8178.55</v>
      </c>
      <c r="G985" s="18" t="str">
        <f>Source!DG326</f>
        <v/>
      </c>
      <c r="H985" s="8">
        <f>Source!AV326</f>
        <v>1</v>
      </c>
      <c r="I985" s="8">
        <f>IF(Source!BA326&lt;&gt; 0, Source!BA326, 1)</f>
        <v>1</v>
      </c>
      <c r="J985" s="20">
        <f>Source!S326</f>
        <v>4277.38</v>
      </c>
      <c r="K985" s="20"/>
    </row>
    <row r="986" spans="1:22" ht="14.25" x14ac:dyDescent="0.2">
      <c r="A986" s="15"/>
      <c r="B986" s="16"/>
      <c r="C986" s="16" t="s">
        <v>873</v>
      </c>
      <c r="D986" s="17"/>
      <c r="E986" s="8"/>
      <c r="F986" s="19">
        <f>Source!AM326</f>
        <v>1555.17</v>
      </c>
      <c r="G986" s="18" t="str">
        <f>Source!DE326</f>
        <v/>
      </c>
      <c r="H986" s="8">
        <f>Source!AV326</f>
        <v>1</v>
      </c>
      <c r="I986" s="8">
        <f>IF(Source!BB326&lt;&gt; 0, Source!BB326, 1)</f>
        <v>1</v>
      </c>
      <c r="J986" s="20">
        <f>Source!Q326</f>
        <v>813.35</v>
      </c>
      <c r="K986" s="20"/>
    </row>
    <row r="987" spans="1:22" ht="14.25" x14ac:dyDescent="0.2">
      <c r="A987" s="15"/>
      <c r="B987" s="16"/>
      <c r="C987" s="16" t="s">
        <v>874</v>
      </c>
      <c r="D987" s="17"/>
      <c r="E987" s="8"/>
      <c r="F987" s="19">
        <f>Source!AN326</f>
        <v>142.85</v>
      </c>
      <c r="G987" s="18" t="str">
        <f>Source!DF326</f>
        <v/>
      </c>
      <c r="H987" s="8">
        <f>Source!AV326</f>
        <v>1</v>
      </c>
      <c r="I987" s="8">
        <f>IF(Source!BS326&lt;&gt; 0, Source!BS326, 1)</f>
        <v>1</v>
      </c>
      <c r="J987" s="21">
        <f>Source!R326</f>
        <v>74.709999999999994</v>
      </c>
      <c r="K987" s="20"/>
    </row>
    <row r="988" spans="1:22" ht="14.25" x14ac:dyDescent="0.2">
      <c r="A988" s="15"/>
      <c r="B988" s="16"/>
      <c r="C988" s="16" t="s">
        <v>875</v>
      </c>
      <c r="D988" s="17"/>
      <c r="E988" s="8"/>
      <c r="F988" s="19">
        <f>Source!AL326</f>
        <v>56933.42</v>
      </c>
      <c r="G988" s="18" t="str">
        <f>Source!DD326</f>
        <v/>
      </c>
      <c r="H988" s="8">
        <f>Source!AW326</f>
        <v>1</v>
      </c>
      <c r="I988" s="8">
        <f>IF(Source!BC326&lt;&gt; 0, Source!BC326, 1)</f>
        <v>1</v>
      </c>
      <c r="J988" s="20">
        <f>Source!P326</f>
        <v>29776.18</v>
      </c>
      <c r="K988" s="20"/>
    </row>
    <row r="989" spans="1:22" ht="42.75" x14ac:dyDescent="0.2">
      <c r="A989" s="15" t="str">
        <f>Source!E327</f>
        <v>149,1</v>
      </c>
      <c r="B989" s="16" t="str">
        <f>Source!F327</f>
        <v>21.3-4-24</v>
      </c>
      <c r="C989" s="16" t="str">
        <f>Source!G327</f>
        <v>Арматурные заготовки (стержни, хомуты и т.п.), не собранные в каркасы или сетки, закладные и накладные детали, со сваркой</v>
      </c>
      <c r="D989" s="17" t="str">
        <f>Source!H327</f>
        <v>т</v>
      </c>
      <c r="E989" s="8">
        <f>Source!I327</f>
        <v>-0.52300000000000002</v>
      </c>
      <c r="F989" s="19">
        <f>Source!AK327</f>
        <v>53410.15</v>
      </c>
      <c r="G989" s="22" t="s">
        <v>3</v>
      </c>
      <c r="H989" s="8">
        <f>Source!AW327</f>
        <v>1</v>
      </c>
      <c r="I989" s="8">
        <f>IF(Source!BC327&lt;&gt; 0, Source!BC327, 1)</f>
        <v>1</v>
      </c>
      <c r="J989" s="20">
        <f>Source!O327</f>
        <v>-27933.51</v>
      </c>
      <c r="K989" s="20"/>
      <c r="Q989">
        <f>ROUND((Source!BZ327/100)*ROUND((Source!AF327*Source!AV327)*Source!I327, 2), 2)</f>
        <v>0</v>
      </c>
      <c r="R989">
        <f>Source!X327</f>
        <v>0</v>
      </c>
      <c r="S989">
        <f>ROUND((Source!CA327/100)*ROUND((Source!AF327*Source!AV327)*Source!I327, 2), 2)</f>
        <v>0</v>
      </c>
      <c r="T989">
        <f>Source!Y327</f>
        <v>0</v>
      </c>
      <c r="U989">
        <f>ROUND((175/100)*ROUND((Source!AE327*Source!AV327)*Source!I327, 2), 2)</f>
        <v>0</v>
      </c>
      <c r="V989">
        <f>ROUND((108/100)*ROUND(Source!CS327*Source!I327, 2), 2)</f>
        <v>0</v>
      </c>
    </row>
    <row r="990" spans="1:22" ht="14.25" x14ac:dyDescent="0.2">
      <c r="A990" s="15"/>
      <c r="B990" s="16"/>
      <c r="C990" s="16" t="s">
        <v>876</v>
      </c>
      <c r="D990" s="17" t="s">
        <v>877</v>
      </c>
      <c r="E990" s="8">
        <f>Source!AT326</f>
        <v>70</v>
      </c>
      <c r="F990" s="19"/>
      <c r="G990" s="18"/>
      <c r="H990" s="8"/>
      <c r="I990" s="8"/>
      <c r="J990" s="20">
        <f>SUM(R984:R989)</f>
        <v>2994.17</v>
      </c>
      <c r="K990" s="20"/>
    </row>
    <row r="991" spans="1:22" ht="14.25" x14ac:dyDescent="0.2">
      <c r="A991" s="15"/>
      <c r="B991" s="16"/>
      <c r="C991" s="16" t="s">
        <v>878</v>
      </c>
      <c r="D991" s="17" t="s">
        <v>877</v>
      </c>
      <c r="E991" s="8">
        <f>Source!AU326</f>
        <v>10</v>
      </c>
      <c r="F991" s="19"/>
      <c r="G991" s="18"/>
      <c r="H991" s="8"/>
      <c r="I991" s="8"/>
      <c r="J991" s="20">
        <f>SUM(T984:T990)</f>
        <v>427.74</v>
      </c>
      <c r="K991" s="20"/>
    </row>
    <row r="992" spans="1:22" ht="14.25" x14ac:dyDescent="0.2">
      <c r="A992" s="15"/>
      <c r="B992" s="16"/>
      <c r="C992" s="16" t="s">
        <v>879</v>
      </c>
      <c r="D992" s="17" t="s">
        <v>877</v>
      </c>
      <c r="E992" s="8">
        <f>108</f>
        <v>108</v>
      </c>
      <c r="F992" s="19"/>
      <c r="G992" s="18"/>
      <c r="H992" s="8"/>
      <c r="I992" s="8"/>
      <c r="J992" s="20">
        <f>SUM(V984:V991)</f>
        <v>80.69</v>
      </c>
      <c r="K992" s="20"/>
    </row>
    <row r="993" spans="1:22" ht="14.25" x14ac:dyDescent="0.2">
      <c r="A993" s="15"/>
      <c r="B993" s="16"/>
      <c r="C993" s="16" t="s">
        <v>880</v>
      </c>
      <c r="D993" s="17" t="s">
        <v>881</v>
      </c>
      <c r="E993" s="8">
        <f>Source!AQ326</f>
        <v>36.11</v>
      </c>
      <c r="F993" s="19"/>
      <c r="G993" s="18" t="str">
        <f>Source!DI326</f>
        <v/>
      </c>
      <c r="H993" s="8">
        <f>Source!AV326</f>
        <v>1</v>
      </c>
      <c r="I993" s="8"/>
      <c r="J993" s="20"/>
      <c r="K993" s="20">
        <f>Source!U326</f>
        <v>18.885529999999999</v>
      </c>
    </row>
    <row r="994" spans="1:22" ht="15" x14ac:dyDescent="0.25">
      <c r="A994" s="24"/>
      <c r="B994" s="24"/>
      <c r="C994" s="24"/>
      <c r="D994" s="24"/>
      <c r="E994" s="24"/>
      <c r="F994" s="24"/>
      <c r="G994" s="24"/>
      <c r="H994" s="24"/>
      <c r="I994" s="59">
        <f>J985+J986+J988+J990+J991+J992+SUM(J989:J989)</f>
        <v>10436.000000000004</v>
      </c>
      <c r="J994" s="59"/>
      <c r="K994" s="25">
        <f>IF(Source!I326&lt;&gt;0, ROUND(I994/Source!I326, 2), 0)</f>
        <v>19954.11</v>
      </c>
      <c r="P994" s="23">
        <f>I994</f>
        <v>10436.000000000004</v>
      </c>
    </row>
    <row r="995" spans="1:22" ht="28.5" x14ac:dyDescent="0.2">
      <c r="A995" s="15" t="str">
        <f>Source!E328</f>
        <v>150</v>
      </c>
      <c r="B995" s="16" t="str">
        <f>Source!F328</f>
        <v>1.2-3103-3-1/1</v>
      </c>
      <c r="C995" s="16" t="str">
        <f>Source!G328</f>
        <v>Устройство фундаментов общего назначения бетонных под оборудование объемом до 5 м3</v>
      </c>
      <c r="D995" s="17" t="str">
        <f>Source!H328</f>
        <v>100 м3</v>
      </c>
      <c r="E995" s="8">
        <f>Source!I328</f>
        <v>7.1300000000000002E-2</v>
      </c>
      <c r="F995" s="19"/>
      <c r="G995" s="18"/>
      <c r="H995" s="8"/>
      <c r="I995" s="8"/>
      <c r="J995" s="20"/>
      <c r="K995" s="20"/>
      <c r="Q995">
        <f>ROUND((Source!BZ328/100)*ROUND((Source!AF328*Source!AV328)*Source!I328, 2), 2)</f>
        <v>3925.15</v>
      </c>
      <c r="R995">
        <f>Source!X328</f>
        <v>3925.15</v>
      </c>
      <c r="S995">
        <f>ROUND((Source!CA328/100)*ROUND((Source!AF328*Source!AV328)*Source!I328, 2), 2)</f>
        <v>560.74</v>
      </c>
      <c r="T995">
        <f>Source!Y328</f>
        <v>560.74</v>
      </c>
      <c r="U995">
        <f>ROUND((175/100)*ROUND((Source!AE328*Source!AV328)*Source!I328, 2), 2)</f>
        <v>18.39</v>
      </c>
      <c r="V995">
        <f>ROUND((108/100)*ROUND(Source!CS328*Source!I328, 2), 2)</f>
        <v>11.35</v>
      </c>
    </row>
    <row r="996" spans="1:22" ht="14.25" x14ac:dyDescent="0.2">
      <c r="A996" s="15"/>
      <c r="B996" s="16"/>
      <c r="C996" s="16" t="s">
        <v>872</v>
      </c>
      <c r="D996" s="17"/>
      <c r="E996" s="8"/>
      <c r="F996" s="19">
        <f>Source!AO328</f>
        <v>78644.570000000007</v>
      </c>
      <c r="G996" s="18" t="str">
        <f>Source!DG328</f>
        <v/>
      </c>
      <c r="H996" s="8">
        <f>Source!AV328</f>
        <v>1</v>
      </c>
      <c r="I996" s="8">
        <f>IF(Source!BA328&lt;&gt; 0, Source!BA328, 1)</f>
        <v>1</v>
      </c>
      <c r="J996" s="20">
        <f>Source!S328</f>
        <v>5607.36</v>
      </c>
      <c r="K996" s="20"/>
    </row>
    <row r="997" spans="1:22" ht="14.25" x14ac:dyDescent="0.2">
      <c r="A997" s="15"/>
      <c r="B997" s="16"/>
      <c r="C997" s="16" t="s">
        <v>873</v>
      </c>
      <c r="D997" s="17"/>
      <c r="E997" s="8"/>
      <c r="F997" s="19">
        <f>Source!AM328</f>
        <v>435.13</v>
      </c>
      <c r="G997" s="18" t="str">
        <f>Source!DE328</f>
        <v/>
      </c>
      <c r="H997" s="8">
        <f>Source!AV328</f>
        <v>1</v>
      </c>
      <c r="I997" s="8">
        <f>IF(Source!BB328&lt;&gt; 0, Source!BB328, 1)</f>
        <v>1</v>
      </c>
      <c r="J997" s="20">
        <f>Source!Q328</f>
        <v>31.02</v>
      </c>
      <c r="K997" s="20"/>
    </row>
    <row r="998" spans="1:22" ht="14.25" x14ac:dyDescent="0.2">
      <c r="A998" s="15"/>
      <c r="B998" s="16"/>
      <c r="C998" s="16" t="s">
        <v>874</v>
      </c>
      <c r="D998" s="17"/>
      <c r="E998" s="8"/>
      <c r="F998" s="19">
        <f>Source!AN328</f>
        <v>147.43</v>
      </c>
      <c r="G998" s="18" t="str">
        <f>Source!DF328</f>
        <v/>
      </c>
      <c r="H998" s="8">
        <f>Source!AV328</f>
        <v>1</v>
      </c>
      <c r="I998" s="8">
        <f>IF(Source!BS328&lt;&gt; 0, Source!BS328, 1)</f>
        <v>1</v>
      </c>
      <c r="J998" s="21">
        <f>Source!R328</f>
        <v>10.51</v>
      </c>
      <c r="K998" s="20"/>
    </row>
    <row r="999" spans="1:22" ht="14.25" x14ac:dyDescent="0.2">
      <c r="A999" s="15"/>
      <c r="B999" s="16"/>
      <c r="C999" s="16" t="s">
        <v>875</v>
      </c>
      <c r="D999" s="17"/>
      <c r="E999" s="8"/>
      <c r="F999" s="19">
        <f>Source!AL328</f>
        <v>347832.49</v>
      </c>
      <c r="G999" s="18" t="str">
        <f>Source!DD328</f>
        <v/>
      </c>
      <c r="H999" s="8">
        <f>Source!AW328</f>
        <v>1</v>
      </c>
      <c r="I999" s="8">
        <f>IF(Source!BC328&lt;&gt; 0, Source!BC328, 1)</f>
        <v>1</v>
      </c>
      <c r="J999" s="20">
        <f>Source!P328</f>
        <v>24800.46</v>
      </c>
      <c r="K999" s="20"/>
    </row>
    <row r="1000" spans="1:22" ht="14.25" x14ac:dyDescent="0.2">
      <c r="A1000" s="15"/>
      <c r="B1000" s="16"/>
      <c r="C1000" s="16" t="s">
        <v>876</v>
      </c>
      <c r="D1000" s="17" t="s">
        <v>877</v>
      </c>
      <c r="E1000" s="8">
        <f>Source!AT328</f>
        <v>70</v>
      </c>
      <c r="F1000" s="19"/>
      <c r="G1000" s="18"/>
      <c r="H1000" s="8"/>
      <c r="I1000" s="8"/>
      <c r="J1000" s="20">
        <f>SUM(R995:R999)</f>
        <v>3925.15</v>
      </c>
      <c r="K1000" s="20"/>
    </row>
    <row r="1001" spans="1:22" ht="14.25" x14ac:dyDescent="0.2">
      <c r="A1001" s="15"/>
      <c r="B1001" s="16"/>
      <c r="C1001" s="16" t="s">
        <v>878</v>
      </c>
      <c r="D1001" s="17" t="s">
        <v>877</v>
      </c>
      <c r="E1001" s="8">
        <f>Source!AU328</f>
        <v>10</v>
      </c>
      <c r="F1001" s="19"/>
      <c r="G1001" s="18"/>
      <c r="H1001" s="8"/>
      <c r="I1001" s="8"/>
      <c r="J1001" s="20">
        <f>SUM(T995:T1000)</f>
        <v>560.74</v>
      </c>
      <c r="K1001" s="20"/>
    </row>
    <row r="1002" spans="1:22" ht="14.25" x14ac:dyDescent="0.2">
      <c r="A1002" s="15"/>
      <c r="B1002" s="16"/>
      <c r="C1002" s="16" t="s">
        <v>879</v>
      </c>
      <c r="D1002" s="17" t="s">
        <v>877</v>
      </c>
      <c r="E1002" s="8">
        <f>108</f>
        <v>108</v>
      </c>
      <c r="F1002" s="19"/>
      <c r="G1002" s="18"/>
      <c r="H1002" s="8"/>
      <c r="I1002" s="8"/>
      <c r="J1002" s="20">
        <f>SUM(V995:V1001)</f>
        <v>11.35</v>
      </c>
      <c r="K1002" s="20"/>
    </row>
    <row r="1003" spans="1:22" ht="14.25" x14ac:dyDescent="0.2">
      <c r="A1003" s="15"/>
      <c r="B1003" s="16"/>
      <c r="C1003" s="16" t="s">
        <v>880</v>
      </c>
      <c r="D1003" s="17" t="s">
        <v>881</v>
      </c>
      <c r="E1003" s="8">
        <f>Source!AQ328</f>
        <v>453.1</v>
      </c>
      <c r="F1003" s="19"/>
      <c r="G1003" s="18" t="str">
        <f>Source!DI328</f>
        <v/>
      </c>
      <c r="H1003" s="8">
        <f>Source!AV328</f>
        <v>1</v>
      </c>
      <c r="I1003" s="8"/>
      <c r="J1003" s="20"/>
      <c r="K1003" s="20">
        <f>Source!U328</f>
        <v>32.30603</v>
      </c>
    </row>
    <row r="1004" spans="1:22" ht="15" x14ac:dyDescent="0.25">
      <c r="A1004" s="24"/>
      <c r="B1004" s="24"/>
      <c r="C1004" s="24"/>
      <c r="D1004" s="24"/>
      <c r="E1004" s="24"/>
      <c r="F1004" s="24"/>
      <c r="G1004" s="24"/>
      <c r="H1004" s="24"/>
      <c r="I1004" s="59">
        <f>J996+J997+J999+J1000+J1001+J1002</f>
        <v>34936.079999999994</v>
      </c>
      <c r="J1004" s="59"/>
      <c r="K1004" s="25">
        <f>IF(Source!I328&lt;&gt;0, ROUND(I1004/Source!I328, 2), 0)</f>
        <v>489987.1</v>
      </c>
      <c r="P1004" s="23">
        <f>I1004</f>
        <v>34936.079999999994</v>
      </c>
    </row>
    <row r="1005" spans="1:22" ht="42.75" x14ac:dyDescent="0.2">
      <c r="A1005" s="15" t="str">
        <f>Source!E329</f>
        <v>151</v>
      </c>
      <c r="B1005" s="16" t="str">
        <f>Source!F329</f>
        <v>21.3-4-24</v>
      </c>
      <c r="C1005" s="16" t="str">
        <f>Source!G329</f>
        <v>Арматурные заготовки (стержни, хомуты и т.п.), не собранные в каркасы или сетки, закладные и накладные детали, со сваркой</v>
      </c>
      <c r="D1005" s="17" t="str">
        <f>Source!H329</f>
        <v>т</v>
      </c>
      <c r="E1005" s="8">
        <f>Source!I329</f>
        <v>0.15646337602999999</v>
      </c>
      <c r="F1005" s="19">
        <f>Source!AL329</f>
        <v>53410.15</v>
      </c>
      <c r="G1005" s="18" t="str">
        <f>Source!DD329</f>
        <v/>
      </c>
      <c r="H1005" s="8">
        <f>Source!AW329</f>
        <v>1</v>
      </c>
      <c r="I1005" s="8">
        <f>IF(Source!BC329&lt;&gt; 0, Source!BC329, 1)</f>
        <v>1</v>
      </c>
      <c r="J1005" s="20">
        <f>Source!P329</f>
        <v>8356.73</v>
      </c>
      <c r="K1005" s="20"/>
      <c r="Q1005">
        <f>ROUND((Source!BZ329/100)*ROUND((Source!AF329*Source!AV329)*Source!I329, 2), 2)</f>
        <v>0</v>
      </c>
      <c r="R1005">
        <f>Source!X329</f>
        <v>0</v>
      </c>
      <c r="S1005">
        <f>ROUND((Source!CA329/100)*ROUND((Source!AF329*Source!AV329)*Source!I329, 2), 2)</f>
        <v>0</v>
      </c>
      <c r="T1005">
        <f>Source!Y329</f>
        <v>0</v>
      </c>
      <c r="U1005">
        <f>ROUND((175/100)*ROUND((Source!AE329*Source!AV329)*Source!I329, 2), 2)</f>
        <v>0</v>
      </c>
      <c r="V1005">
        <f>ROUND((108/100)*ROUND(Source!CS329*Source!I329, 2), 2)</f>
        <v>0</v>
      </c>
    </row>
    <row r="1006" spans="1:22" ht="15" x14ac:dyDescent="0.25">
      <c r="A1006" s="24"/>
      <c r="B1006" s="24"/>
      <c r="C1006" s="24"/>
      <c r="D1006" s="24"/>
      <c r="E1006" s="24"/>
      <c r="F1006" s="24"/>
      <c r="G1006" s="24"/>
      <c r="H1006" s="24"/>
      <c r="I1006" s="59">
        <f>J1005</f>
        <v>8356.73</v>
      </c>
      <c r="J1006" s="59"/>
      <c r="K1006" s="25">
        <f>IF(Source!I329&lt;&gt;0, ROUND(I1006/Source!I329, 2), 0)</f>
        <v>53410.13</v>
      </c>
      <c r="P1006" s="23">
        <f>I1006</f>
        <v>8356.73</v>
      </c>
    </row>
    <row r="1007" spans="1:22" ht="28.5" x14ac:dyDescent="0.2">
      <c r="A1007" s="15" t="str">
        <f>Source!E330</f>
        <v>152</v>
      </c>
      <c r="B1007" s="16" t="str">
        <f>Source!F330</f>
        <v>Цена поставщика</v>
      </c>
      <c r="C1007" s="16" t="str">
        <f>Source!G330</f>
        <v>Пергола  Н6789                                                               Базисная стоимость: 285000,00/1,18=241525,42</v>
      </c>
      <c r="D1007" s="17" t="str">
        <f>Source!H330</f>
        <v>шт.</v>
      </c>
      <c r="E1007" s="8">
        <f>Source!I330</f>
        <v>1</v>
      </c>
      <c r="F1007" s="19">
        <f>Source!AL330</f>
        <v>241525.42</v>
      </c>
      <c r="G1007" s="18" t="str">
        <f>Source!DD330</f>
        <v/>
      </c>
      <c r="H1007" s="8">
        <f>Source!AW330</f>
        <v>1</v>
      </c>
      <c r="I1007" s="8">
        <f>IF(Source!BC330&lt;&gt; 0, Source!BC330, 1)</f>
        <v>1</v>
      </c>
      <c r="J1007" s="20">
        <f>Source!P330</f>
        <v>241525.42</v>
      </c>
      <c r="K1007" s="20"/>
      <c r="Q1007">
        <f>ROUND((Source!BZ330/100)*ROUND((Source!AF330*Source!AV330)*Source!I330, 2), 2)</f>
        <v>0</v>
      </c>
      <c r="R1007">
        <f>Source!X330</f>
        <v>0</v>
      </c>
      <c r="S1007">
        <f>ROUND((Source!CA330/100)*ROUND((Source!AF330*Source!AV330)*Source!I330, 2), 2)</f>
        <v>0</v>
      </c>
      <c r="T1007">
        <f>Source!Y330</f>
        <v>0</v>
      </c>
      <c r="U1007">
        <f>ROUND((175/100)*ROUND((Source!AE330*Source!AV330)*Source!I330, 2), 2)</f>
        <v>0</v>
      </c>
      <c r="V1007">
        <f>ROUND((108/100)*ROUND(Source!CS330*Source!I330, 2), 2)</f>
        <v>0</v>
      </c>
    </row>
    <row r="1008" spans="1:22" ht="15" x14ac:dyDescent="0.25">
      <c r="A1008" s="24"/>
      <c r="B1008" s="24"/>
      <c r="C1008" s="24"/>
      <c r="D1008" s="24"/>
      <c r="E1008" s="24"/>
      <c r="F1008" s="24"/>
      <c r="G1008" s="24"/>
      <c r="H1008" s="24"/>
      <c r="I1008" s="59">
        <f>J1007</f>
        <v>241525.42</v>
      </c>
      <c r="J1008" s="59"/>
      <c r="K1008" s="25">
        <f>IF(Source!I330&lt;&gt;0, ROUND(I1008/Source!I330, 2), 0)</f>
        <v>241525.42</v>
      </c>
      <c r="P1008" s="23">
        <f>I1008</f>
        <v>241525.42</v>
      </c>
    </row>
    <row r="1009" spans="1:22" ht="14.25" x14ac:dyDescent="0.2">
      <c r="A1009" s="15" t="str">
        <f>Source!E331</f>
        <v>153</v>
      </c>
      <c r="B1009" s="16" t="str">
        <f>Source!F331</f>
        <v>1.50-3203-10-4/1</v>
      </c>
      <c r="C1009" s="16" t="str">
        <f>Source!G331</f>
        <v>Установка монтажных изделий массой свыше 20 кг</v>
      </c>
      <c r="D1009" s="17" t="str">
        <f>Source!H331</f>
        <v>т</v>
      </c>
      <c r="E1009" s="8">
        <f>Source!I331</f>
        <v>3.5299999999999998E-2</v>
      </c>
      <c r="F1009" s="19"/>
      <c r="G1009" s="18"/>
      <c r="H1009" s="8"/>
      <c r="I1009" s="8"/>
      <c r="J1009" s="20"/>
      <c r="K1009" s="20"/>
      <c r="Q1009">
        <f>ROUND((Source!BZ331/100)*ROUND((Source!AF331*Source!AV331)*Source!I331, 2), 2)</f>
        <v>202.09</v>
      </c>
      <c r="R1009">
        <f>Source!X331</f>
        <v>202.09</v>
      </c>
      <c r="S1009">
        <f>ROUND((Source!CA331/100)*ROUND((Source!AF331*Source!AV331)*Source!I331, 2), 2)</f>
        <v>28.87</v>
      </c>
      <c r="T1009">
        <f>Source!Y331</f>
        <v>28.87</v>
      </c>
      <c r="U1009">
        <f>ROUND((175/100)*ROUND((Source!AE331*Source!AV331)*Source!I331, 2), 2)</f>
        <v>8.82</v>
      </c>
      <c r="V1009">
        <f>ROUND((108/100)*ROUND(Source!CS331*Source!I331, 2), 2)</f>
        <v>5.44</v>
      </c>
    </row>
    <row r="1010" spans="1:22" ht="14.25" x14ac:dyDescent="0.2">
      <c r="A1010" s="15"/>
      <c r="B1010" s="16"/>
      <c r="C1010" s="16" t="s">
        <v>872</v>
      </c>
      <c r="D1010" s="17"/>
      <c r="E1010" s="8"/>
      <c r="F1010" s="19">
        <f>Source!AO331</f>
        <v>8178.55</v>
      </c>
      <c r="G1010" s="18" t="str">
        <f>Source!DG331</f>
        <v/>
      </c>
      <c r="H1010" s="8">
        <f>Source!AV331</f>
        <v>1</v>
      </c>
      <c r="I1010" s="8">
        <f>IF(Source!BA331&lt;&gt; 0, Source!BA331, 1)</f>
        <v>1</v>
      </c>
      <c r="J1010" s="20">
        <f>Source!S331</f>
        <v>288.7</v>
      </c>
      <c r="K1010" s="20"/>
    </row>
    <row r="1011" spans="1:22" ht="14.25" x14ac:dyDescent="0.2">
      <c r="A1011" s="15"/>
      <c r="B1011" s="16"/>
      <c r="C1011" s="16" t="s">
        <v>873</v>
      </c>
      <c r="D1011" s="17"/>
      <c r="E1011" s="8"/>
      <c r="F1011" s="19">
        <f>Source!AM331</f>
        <v>1555.17</v>
      </c>
      <c r="G1011" s="18" t="str">
        <f>Source!DE331</f>
        <v/>
      </c>
      <c r="H1011" s="8">
        <f>Source!AV331</f>
        <v>1</v>
      </c>
      <c r="I1011" s="8">
        <f>IF(Source!BB331&lt;&gt; 0, Source!BB331, 1)</f>
        <v>1</v>
      </c>
      <c r="J1011" s="20">
        <f>Source!Q331</f>
        <v>54.9</v>
      </c>
      <c r="K1011" s="20"/>
    </row>
    <row r="1012" spans="1:22" ht="14.25" x14ac:dyDescent="0.2">
      <c r="A1012" s="15"/>
      <c r="B1012" s="16"/>
      <c r="C1012" s="16" t="s">
        <v>874</v>
      </c>
      <c r="D1012" s="17"/>
      <c r="E1012" s="8"/>
      <c r="F1012" s="19">
        <f>Source!AN331</f>
        <v>142.85</v>
      </c>
      <c r="G1012" s="18" t="str">
        <f>Source!DF331</f>
        <v/>
      </c>
      <c r="H1012" s="8">
        <f>Source!AV331</f>
        <v>1</v>
      </c>
      <c r="I1012" s="8">
        <f>IF(Source!BS331&lt;&gt; 0, Source!BS331, 1)</f>
        <v>1</v>
      </c>
      <c r="J1012" s="21">
        <f>Source!R331</f>
        <v>5.04</v>
      </c>
      <c r="K1012" s="20"/>
    </row>
    <row r="1013" spans="1:22" ht="14.25" x14ac:dyDescent="0.2">
      <c r="A1013" s="15"/>
      <c r="B1013" s="16"/>
      <c r="C1013" s="16" t="s">
        <v>875</v>
      </c>
      <c r="D1013" s="17"/>
      <c r="E1013" s="8"/>
      <c r="F1013" s="19">
        <f>Source!AL331</f>
        <v>56933.42</v>
      </c>
      <c r="G1013" s="18" t="str">
        <f>Source!DD331</f>
        <v/>
      </c>
      <c r="H1013" s="8">
        <f>Source!AW331</f>
        <v>1</v>
      </c>
      <c r="I1013" s="8">
        <f>IF(Source!BC331&lt;&gt; 0, Source!BC331, 1)</f>
        <v>1</v>
      </c>
      <c r="J1013" s="20">
        <f>Source!P331</f>
        <v>2009.75</v>
      </c>
      <c r="K1013" s="20"/>
    </row>
    <row r="1014" spans="1:22" ht="42.75" x14ac:dyDescent="0.2">
      <c r="A1014" s="15" t="str">
        <f>Source!E332</f>
        <v>153,1</v>
      </c>
      <c r="B1014" s="16" t="str">
        <f>Source!F332</f>
        <v>21.3-4-24</v>
      </c>
      <c r="C1014" s="16" t="str">
        <f>Source!G332</f>
        <v>Арматурные заготовки (стержни, хомуты и т.п.), не собранные в каркасы или сетки, закладные и накладные детали, со сваркой</v>
      </c>
      <c r="D1014" s="17" t="str">
        <f>Source!H332</f>
        <v>т</v>
      </c>
      <c r="E1014" s="8">
        <f>Source!I332</f>
        <v>-3.5299999999999998E-2</v>
      </c>
      <c r="F1014" s="19">
        <f>Source!AK332</f>
        <v>53410.15</v>
      </c>
      <c r="G1014" s="22" t="s">
        <v>3</v>
      </c>
      <c r="H1014" s="8">
        <f>Source!AW332</f>
        <v>1</v>
      </c>
      <c r="I1014" s="8">
        <f>IF(Source!BC332&lt;&gt; 0, Source!BC332, 1)</f>
        <v>1</v>
      </c>
      <c r="J1014" s="20">
        <f>Source!O332</f>
        <v>-1885.38</v>
      </c>
      <c r="K1014" s="20"/>
      <c r="Q1014">
        <f>ROUND((Source!BZ332/100)*ROUND((Source!AF332*Source!AV332)*Source!I332, 2), 2)</f>
        <v>0</v>
      </c>
      <c r="R1014">
        <f>Source!X332</f>
        <v>0</v>
      </c>
      <c r="S1014">
        <f>ROUND((Source!CA332/100)*ROUND((Source!AF332*Source!AV332)*Source!I332, 2), 2)</f>
        <v>0</v>
      </c>
      <c r="T1014">
        <f>Source!Y332</f>
        <v>0</v>
      </c>
      <c r="U1014">
        <f>ROUND((175/100)*ROUND((Source!AE332*Source!AV332)*Source!I332, 2), 2)</f>
        <v>0</v>
      </c>
      <c r="V1014">
        <f>ROUND((108/100)*ROUND(Source!CS332*Source!I332, 2), 2)</f>
        <v>0</v>
      </c>
    </row>
    <row r="1015" spans="1:22" ht="14.25" x14ac:dyDescent="0.2">
      <c r="A1015" s="15"/>
      <c r="B1015" s="16"/>
      <c r="C1015" s="16" t="s">
        <v>876</v>
      </c>
      <c r="D1015" s="17" t="s">
        <v>877</v>
      </c>
      <c r="E1015" s="8">
        <f>Source!AT331</f>
        <v>70</v>
      </c>
      <c r="F1015" s="19"/>
      <c r="G1015" s="18"/>
      <c r="H1015" s="8"/>
      <c r="I1015" s="8"/>
      <c r="J1015" s="20">
        <f>SUM(R1009:R1014)</f>
        <v>202.09</v>
      </c>
      <c r="K1015" s="20"/>
    </row>
    <row r="1016" spans="1:22" ht="14.25" x14ac:dyDescent="0.2">
      <c r="A1016" s="15"/>
      <c r="B1016" s="16"/>
      <c r="C1016" s="16" t="s">
        <v>878</v>
      </c>
      <c r="D1016" s="17" t="s">
        <v>877</v>
      </c>
      <c r="E1016" s="8">
        <f>Source!AU331</f>
        <v>10</v>
      </c>
      <c r="F1016" s="19"/>
      <c r="G1016" s="18"/>
      <c r="H1016" s="8"/>
      <c r="I1016" s="8"/>
      <c r="J1016" s="20">
        <f>SUM(T1009:T1015)</f>
        <v>28.87</v>
      </c>
      <c r="K1016" s="20"/>
    </row>
    <row r="1017" spans="1:22" ht="14.25" x14ac:dyDescent="0.2">
      <c r="A1017" s="15"/>
      <c r="B1017" s="16"/>
      <c r="C1017" s="16" t="s">
        <v>879</v>
      </c>
      <c r="D1017" s="17" t="s">
        <v>877</v>
      </c>
      <c r="E1017" s="8">
        <f>108</f>
        <v>108</v>
      </c>
      <c r="F1017" s="19"/>
      <c r="G1017" s="18"/>
      <c r="H1017" s="8"/>
      <c r="I1017" s="8"/>
      <c r="J1017" s="20">
        <f>SUM(V1009:V1016)</f>
        <v>5.44</v>
      </c>
      <c r="K1017" s="20"/>
    </row>
    <row r="1018" spans="1:22" ht="14.25" x14ac:dyDescent="0.2">
      <c r="A1018" s="15"/>
      <c r="B1018" s="16"/>
      <c r="C1018" s="16" t="s">
        <v>880</v>
      </c>
      <c r="D1018" s="17" t="s">
        <v>881</v>
      </c>
      <c r="E1018" s="8">
        <f>Source!AQ331</f>
        <v>36.11</v>
      </c>
      <c r="F1018" s="19"/>
      <c r="G1018" s="18" t="str">
        <f>Source!DI331</f>
        <v/>
      </c>
      <c r="H1018" s="8">
        <f>Source!AV331</f>
        <v>1</v>
      </c>
      <c r="I1018" s="8"/>
      <c r="J1018" s="20"/>
      <c r="K1018" s="20">
        <f>Source!U331</f>
        <v>1.274683</v>
      </c>
    </row>
    <row r="1019" spans="1:22" ht="15" x14ac:dyDescent="0.25">
      <c r="A1019" s="24"/>
      <c r="B1019" s="24"/>
      <c r="C1019" s="24"/>
      <c r="D1019" s="24"/>
      <c r="E1019" s="24"/>
      <c r="F1019" s="24"/>
      <c r="G1019" s="24"/>
      <c r="H1019" s="24"/>
      <c r="I1019" s="59">
        <f>J1010+J1011+J1013+J1015+J1016+J1017+SUM(J1014:J1014)</f>
        <v>704.36999999999989</v>
      </c>
      <c r="J1019" s="59"/>
      <c r="K1019" s="25">
        <f>IF(Source!I331&lt;&gt;0, ROUND(I1019/Source!I331, 2), 0)</f>
        <v>19953.82</v>
      </c>
      <c r="P1019" s="23">
        <f>I1019</f>
        <v>704.36999999999989</v>
      </c>
    </row>
    <row r="1020" spans="1:22" ht="28.5" x14ac:dyDescent="0.2">
      <c r="A1020" s="15" t="str">
        <f>Source!E333</f>
        <v>154</v>
      </c>
      <c r="B1020" s="16" t="str">
        <f>Source!F333</f>
        <v>1.2-3103-3-1/1</v>
      </c>
      <c r="C1020" s="16" t="str">
        <f>Source!G333</f>
        <v>Устройство фундаментов общего назначения бетонных под оборудование объемом до 5 м3</v>
      </c>
      <c r="D1020" s="17" t="str">
        <f>Source!H333</f>
        <v>100 м3</v>
      </c>
      <c r="E1020" s="8">
        <f>Source!I333</f>
        <v>4.7000000000000002E-3</v>
      </c>
      <c r="F1020" s="19"/>
      <c r="G1020" s="18"/>
      <c r="H1020" s="8"/>
      <c r="I1020" s="8"/>
      <c r="J1020" s="20"/>
      <c r="K1020" s="20"/>
      <c r="Q1020">
        <f>ROUND((Source!BZ333/100)*ROUND((Source!AF333*Source!AV333)*Source!I333, 2), 2)</f>
        <v>258.74</v>
      </c>
      <c r="R1020">
        <f>Source!X333</f>
        <v>258.74</v>
      </c>
      <c r="S1020">
        <f>ROUND((Source!CA333/100)*ROUND((Source!AF333*Source!AV333)*Source!I333, 2), 2)</f>
        <v>36.96</v>
      </c>
      <c r="T1020">
        <f>Source!Y333</f>
        <v>36.96</v>
      </c>
      <c r="U1020">
        <f>ROUND((175/100)*ROUND((Source!AE333*Source!AV333)*Source!I333, 2), 2)</f>
        <v>1.21</v>
      </c>
      <c r="V1020">
        <f>ROUND((108/100)*ROUND(Source!CS333*Source!I333, 2), 2)</f>
        <v>0.75</v>
      </c>
    </row>
    <row r="1021" spans="1:22" ht="14.25" x14ac:dyDescent="0.2">
      <c r="A1021" s="15"/>
      <c r="B1021" s="16"/>
      <c r="C1021" s="16" t="s">
        <v>872</v>
      </c>
      <c r="D1021" s="17"/>
      <c r="E1021" s="8"/>
      <c r="F1021" s="19">
        <f>Source!AO333</f>
        <v>78644.570000000007</v>
      </c>
      <c r="G1021" s="18" t="str">
        <f>Source!DG333</f>
        <v/>
      </c>
      <c r="H1021" s="8">
        <f>Source!AV333</f>
        <v>1</v>
      </c>
      <c r="I1021" s="8">
        <f>IF(Source!BA333&lt;&gt; 0, Source!BA333, 1)</f>
        <v>1</v>
      </c>
      <c r="J1021" s="20">
        <f>Source!S333</f>
        <v>369.63</v>
      </c>
      <c r="K1021" s="20"/>
    </row>
    <row r="1022" spans="1:22" ht="14.25" x14ac:dyDescent="0.2">
      <c r="A1022" s="15"/>
      <c r="B1022" s="16"/>
      <c r="C1022" s="16" t="s">
        <v>873</v>
      </c>
      <c r="D1022" s="17"/>
      <c r="E1022" s="8"/>
      <c r="F1022" s="19">
        <f>Source!AM333</f>
        <v>435.13</v>
      </c>
      <c r="G1022" s="18" t="str">
        <f>Source!DE333</f>
        <v/>
      </c>
      <c r="H1022" s="8">
        <f>Source!AV333</f>
        <v>1</v>
      </c>
      <c r="I1022" s="8">
        <f>IF(Source!BB333&lt;&gt; 0, Source!BB333, 1)</f>
        <v>1</v>
      </c>
      <c r="J1022" s="20">
        <f>Source!Q333</f>
        <v>2.0499999999999998</v>
      </c>
      <c r="K1022" s="20"/>
    </row>
    <row r="1023" spans="1:22" ht="14.25" x14ac:dyDescent="0.2">
      <c r="A1023" s="15"/>
      <c r="B1023" s="16"/>
      <c r="C1023" s="16" t="s">
        <v>874</v>
      </c>
      <c r="D1023" s="17"/>
      <c r="E1023" s="8"/>
      <c r="F1023" s="19">
        <f>Source!AN333</f>
        <v>147.43</v>
      </c>
      <c r="G1023" s="18" t="str">
        <f>Source!DF333</f>
        <v/>
      </c>
      <c r="H1023" s="8">
        <f>Source!AV333</f>
        <v>1</v>
      </c>
      <c r="I1023" s="8">
        <f>IF(Source!BS333&lt;&gt; 0, Source!BS333, 1)</f>
        <v>1</v>
      </c>
      <c r="J1023" s="21">
        <f>Source!R333</f>
        <v>0.69</v>
      </c>
      <c r="K1023" s="20"/>
    </row>
    <row r="1024" spans="1:22" ht="14.25" x14ac:dyDescent="0.2">
      <c r="A1024" s="15"/>
      <c r="B1024" s="16"/>
      <c r="C1024" s="16" t="s">
        <v>875</v>
      </c>
      <c r="D1024" s="17"/>
      <c r="E1024" s="8"/>
      <c r="F1024" s="19">
        <f>Source!AL333</f>
        <v>347832.49</v>
      </c>
      <c r="G1024" s="18" t="str">
        <f>Source!DD333</f>
        <v/>
      </c>
      <c r="H1024" s="8">
        <f>Source!AW333</f>
        <v>1</v>
      </c>
      <c r="I1024" s="8">
        <f>IF(Source!BC333&lt;&gt; 0, Source!BC333, 1)</f>
        <v>1</v>
      </c>
      <c r="J1024" s="20">
        <f>Source!P333</f>
        <v>1634.81</v>
      </c>
      <c r="K1024" s="20"/>
    </row>
    <row r="1025" spans="1:22" ht="14.25" x14ac:dyDescent="0.2">
      <c r="A1025" s="15"/>
      <c r="B1025" s="16"/>
      <c r="C1025" s="16" t="s">
        <v>876</v>
      </c>
      <c r="D1025" s="17" t="s">
        <v>877</v>
      </c>
      <c r="E1025" s="8">
        <f>Source!AT333</f>
        <v>70</v>
      </c>
      <c r="F1025" s="19"/>
      <c r="G1025" s="18"/>
      <c r="H1025" s="8"/>
      <c r="I1025" s="8"/>
      <c r="J1025" s="20">
        <f>SUM(R1020:R1024)</f>
        <v>258.74</v>
      </c>
      <c r="K1025" s="20"/>
    </row>
    <row r="1026" spans="1:22" ht="14.25" x14ac:dyDescent="0.2">
      <c r="A1026" s="15"/>
      <c r="B1026" s="16"/>
      <c r="C1026" s="16" t="s">
        <v>878</v>
      </c>
      <c r="D1026" s="17" t="s">
        <v>877</v>
      </c>
      <c r="E1026" s="8">
        <f>Source!AU333</f>
        <v>10</v>
      </c>
      <c r="F1026" s="19"/>
      <c r="G1026" s="18"/>
      <c r="H1026" s="8"/>
      <c r="I1026" s="8"/>
      <c r="J1026" s="20">
        <f>SUM(T1020:T1025)</f>
        <v>36.96</v>
      </c>
      <c r="K1026" s="20"/>
    </row>
    <row r="1027" spans="1:22" ht="14.25" x14ac:dyDescent="0.2">
      <c r="A1027" s="15"/>
      <c r="B1027" s="16"/>
      <c r="C1027" s="16" t="s">
        <v>879</v>
      </c>
      <c r="D1027" s="17" t="s">
        <v>877</v>
      </c>
      <c r="E1027" s="8">
        <f>108</f>
        <v>108</v>
      </c>
      <c r="F1027" s="19"/>
      <c r="G1027" s="18"/>
      <c r="H1027" s="8"/>
      <c r="I1027" s="8"/>
      <c r="J1027" s="20">
        <f>SUM(V1020:V1026)</f>
        <v>0.75</v>
      </c>
      <c r="K1027" s="20"/>
    </row>
    <row r="1028" spans="1:22" ht="14.25" x14ac:dyDescent="0.2">
      <c r="A1028" s="15"/>
      <c r="B1028" s="16"/>
      <c r="C1028" s="16" t="s">
        <v>880</v>
      </c>
      <c r="D1028" s="17" t="s">
        <v>881</v>
      </c>
      <c r="E1028" s="8">
        <f>Source!AQ333</f>
        <v>453.1</v>
      </c>
      <c r="F1028" s="19"/>
      <c r="G1028" s="18" t="str">
        <f>Source!DI333</f>
        <v/>
      </c>
      <c r="H1028" s="8">
        <f>Source!AV333</f>
        <v>1</v>
      </c>
      <c r="I1028" s="8"/>
      <c r="J1028" s="20"/>
      <c r="K1028" s="20">
        <f>Source!U333</f>
        <v>2.1295700000000002</v>
      </c>
    </row>
    <row r="1029" spans="1:22" ht="15" x14ac:dyDescent="0.25">
      <c r="A1029" s="24"/>
      <c r="B1029" s="24"/>
      <c r="C1029" s="24"/>
      <c r="D1029" s="24"/>
      <c r="E1029" s="24"/>
      <c r="F1029" s="24"/>
      <c r="G1029" s="24"/>
      <c r="H1029" s="24"/>
      <c r="I1029" s="59">
        <f>J1021+J1022+J1024+J1025+J1026+J1027</f>
        <v>2302.94</v>
      </c>
      <c r="J1029" s="59"/>
      <c r="K1029" s="25">
        <f>IF(Source!I333&lt;&gt;0, ROUND(I1029/Source!I333, 2), 0)</f>
        <v>489987.23</v>
      </c>
      <c r="P1029" s="23">
        <f>I1029</f>
        <v>2302.94</v>
      </c>
    </row>
    <row r="1030" spans="1:22" ht="42.75" x14ac:dyDescent="0.2">
      <c r="A1030" s="15" t="str">
        <f>Source!E334</f>
        <v>155</v>
      </c>
      <c r="B1030" s="16" t="str">
        <f>Source!F334</f>
        <v>21.3-4-24</v>
      </c>
      <c r="C1030" s="16" t="str">
        <f>Source!G334</f>
        <v>Арматурные заготовки (стержни, хомуты и т.п.), не собранные в каркасы или сетки, закладные и накладные детали, со сваркой</v>
      </c>
      <c r="D1030" s="17" t="str">
        <f>Source!H334</f>
        <v>т</v>
      </c>
      <c r="E1030" s="8">
        <f>Source!I334</f>
        <v>1.0572570119999999E-2</v>
      </c>
      <c r="F1030" s="19">
        <f>Source!AL334</f>
        <v>53410.15</v>
      </c>
      <c r="G1030" s="18" t="str">
        <f>Source!DD334</f>
        <v/>
      </c>
      <c r="H1030" s="8">
        <f>Source!AW334</f>
        <v>1</v>
      </c>
      <c r="I1030" s="8">
        <f>IF(Source!BC334&lt;&gt; 0, Source!BC334, 1)</f>
        <v>1</v>
      </c>
      <c r="J1030" s="20">
        <f>Source!P334</f>
        <v>564.67999999999995</v>
      </c>
      <c r="K1030" s="20"/>
      <c r="Q1030">
        <f>ROUND((Source!BZ334/100)*ROUND((Source!AF334*Source!AV334)*Source!I334, 2), 2)</f>
        <v>0</v>
      </c>
      <c r="R1030">
        <f>Source!X334</f>
        <v>0</v>
      </c>
      <c r="S1030">
        <f>ROUND((Source!CA334/100)*ROUND((Source!AF334*Source!AV334)*Source!I334, 2), 2)</f>
        <v>0</v>
      </c>
      <c r="T1030">
        <f>Source!Y334</f>
        <v>0</v>
      </c>
      <c r="U1030">
        <f>ROUND((175/100)*ROUND((Source!AE334*Source!AV334)*Source!I334, 2), 2)</f>
        <v>0</v>
      </c>
      <c r="V1030">
        <f>ROUND((108/100)*ROUND(Source!CS334*Source!I334, 2), 2)</f>
        <v>0</v>
      </c>
    </row>
    <row r="1031" spans="1:22" ht="15" x14ac:dyDescent="0.25">
      <c r="A1031" s="24"/>
      <c r="B1031" s="24"/>
      <c r="C1031" s="24"/>
      <c r="D1031" s="24"/>
      <c r="E1031" s="24"/>
      <c r="F1031" s="24"/>
      <c r="G1031" s="24"/>
      <c r="H1031" s="24"/>
      <c r="I1031" s="59">
        <f>J1030</f>
        <v>564.67999999999995</v>
      </c>
      <c r="J1031" s="59"/>
      <c r="K1031" s="25">
        <f>IF(Source!I334&lt;&gt;0, ROUND(I1031/Source!I334, 2), 0)</f>
        <v>53409.91</v>
      </c>
      <c r="P1031" s="23">
        <f>I1031</f>
        <v>564.67999999999995</v>
      </c>
    </row>
    <row r="1032" spans="1:22" ht="28.5" x14ac:dyDescent="0.2">
      <c r="A1032" s="15" t="str">
        <f>Source!E335</f>
        <v>156</v>
      </c>
      <c r="B1032" s="16" t="str">
        <f>Source!F335</f>
        <v>Цена поставщика</v>
      </c>
      <c r="C1032" s="16" t="str">
        <f>Source!G335</f>
        <v>Песочница с крышей  Н105061                                       Базисная стоимость: 20900,00/1,18=17711,86</v>
      </c>
      <c r="D1032" s="17" t="str">
        <f>Source!H335</f>
        <v>шт.</v>
      </c>
      <c r="E1032" s="8">
        <f>Source!I335</f>
        <v>1</v>
      </c>
      <c r="F1032" s="19">
        <f>Source!AL335</f>
        <v>17711.86</v>
      </c>
      <c r="G1032" s="18" t="str">
        <f>Source!DD335</f>
        <v/>
      </c>
      <c r="H1032" s="8">
        <f>Source!AW335</f>
        <v>1</v>
      </c>
      <c r="I1032" s="8">
        <f>IF(Source!BC335&lt;&gt; 0, Source!BC335, 1)</f>
        <v>1</v>
      </c>
      <c r="J1032" s="20">
        <f>Source!P335</f>
        <v>17711.86</v>
      </c>
      <c r="K1032" s="20"/>
      <c r="Q1032">
        <f>ROUND((Source!BZ335/100)*ROUND((Source!AF335*Source!AV335)*Source!I335, 2), 2)</f>
        <v>0</v>
      </c>
      <c r="R1032">
        <f>Source!X335</f>
        <v>0</v>
      </c>
      <c r="S1032">
        <f>ROUND((Source!CA335/100)*ROUND((Source!AF335*Source!AV335)*Source!I335, 2), 2)</f>
        <v>0</v>
      </c>
      <c r="T1032">
        <f>Source!Y335</f>
        <v>0</v>
      </c>
      <c r="U1032">
        <f>ROUND((175/100)*ROUND((Source!AE335*Source!AV335)*Source!I335, 2), 2)</f>
        <v>0</v>
      </c>
      <c r="V1032">
        <f>ROUND((108/100)*ROUND(Source!CS335*Source!I335, 2), 2)</f>
        <v>0</v>
      </c>
    </row>
    <row r="1033" spans="1:22" ht="15" x14ac:dyDescent="0.25">
      <c r="A1033" s="24"/>
      <c r="B1033" s="24"/>
      <c r="C1033" s="24"/>
      <c r="D1033" s="24"/>
      <c r="E1033" s="24"/>
      <c r="F1033" s="24"/>
      <c r="G1033" s="24"/>
      <c r="H1033" s="24"/>
      <c r="I1033" s="59">
        <f>J1032</f>
        <v>17711.86</v>
      </c>
      <c r="J1033" s="59"/>
      <c r="K1033" s="25">
        <f>IF(Source!I335&lt;&gt;0, ROUND(I1033/Source!I335, 2), 0)</f>
        <v>17711.86</v>
      </c>
      <c r="P1033" s="23">
        <f>I1033</f>
        <v>17711.86</v>
      </c>
    </row>
    <row r="1034" spans="1:22" ht="14.25" x14ac:dyDescent="0.2">
      <c r="A1034" s="15" t="str">
        <f>Source!E336</f>
        <v>157</v>
      </c>
      <c r="B1034" s="16" t="str">
        <f>Source!F336</f>
        <v>1.50-3203-10-4/1</v>
      </c>
      <c r="C1034" s="16" t="str">
        <f>Source!G336</f>
        <v>Установка монтажных изделий массой свыше 20 кг</v>
      </c>
      <c r="D1034" s="17" t="str">
        <f>Source!H336</f>
        <v>т</v>
      </c>
      <c r="E1034" s="8">
        <f>Source!I336</f>
        <v>6.9800000000000001E-2</v>
      </c>
      <c r="F1034" s="19"/>
      <c r="G1034" s="18"/>
      <c r="H1034" s="8"/>
      <c r="I1034" s="8"/>
      <c r="J1034" s="20"/>
      <c r="K1034" s="20"/>
      <c r="Q1034">
        <f>ROUND((Source!BZ336/100)*ROUND((Source!AF336*Source!AV336)*Source!I336, 2), 2)</f>
        <v>399.6</v>
      </c>
      <c r="R1034">
        <f>Source!X336</f>
        <v>399.6</v>
      </c>
      <c r="S1034">
        <f>ROUND((Source!CA336/100)*ROUND((Source!AF336*Source!AV336)*Source!I336, 2), 2)</f>
        <v>57.09</v>
      </c>
      <c r="T1034">
        <f>Source!Y336</f>
        <v>57.09</v>
      </c>
      <c r="U1034">
        <f>ROUND((175/100)*ROUND((Source!AE336*Source!AV336)*Source!I336, 2), 2)</f>
        <v>17.45</v>
      </c>
      <c r="V1034">
        <f>ROUND((108/100)*ROUND(Source!CS336*Source!I336, 2), 2)</f>
        <v>10.77</v>
      </c>
    </row>
    <row r="1035" spans="1:22" ht="14.25" x14ac:dyDescent="0.2">
      <c r="A1035" s="15"/>
      <c r="B1035" s="16"/>
      <c r="C1035" s="16" t="s">
        <v>872</v>
      </c>
      <c r="D1035" s="17"/>
      <c r="E1035" s="8"/>
      <c r="F1035" s="19">
        <f>Source!AO336</f>
        <v>8178.55</v>
      </c>
      <c r="G1035" s="18" t="str">
        <f>Source!DG336</f>
        <v/>
      </c>
      <c r="H1035" s="8">
        <f>Source!AV336</f>
        <v>1</v>
      </c>
      <c r="I1035" s="8">
        <f>IF(Source!BA336&lt;&gt; 0, Source!BA336, 1)</f>
        <v>1</v>
      </c>
      <c r="J1035" s="20">
        <f>Source!S336</f>
        <v>570.86</v>
      </c>
      <c r="K1035" s="20"/>
    </row>
    <row r="1036" spans="1:22" ht="14.25" x14ac:dyDescent="0.2">
      <c r="A1036" s="15"/>
      <c r="B1036" s="16"/>
      <c r="C1036" s="16" t="s">
        <v>873</v>
      </c>
      <c r="D1036" s="17"/>
      <c r="E1036" s="8"/>
      <c r="F1036" s="19">
        <f>Source!AM336</f>
        <v>1555.17</v>
      </c>
      <c r="G1036" s="18" t="str">
        <f>Source!DE336</f>
        <v/>
      </c>
      <c r="H1036" s="8">
        <f>Source!AV336</f>
        <v>1</v>
      </c>
      <c r="I1036" s="8">
        <f>IF(Source!BB336&lt;&gt; 0, Source!BB336, 1)</f>
        <v>1</v>
      </c>
      <c r="J1036" s="20">
        <f>Source!Q336</f>
        <v>108.55</v>
      </c>
      <c r="K1036" s="20"/>
    </row>
    <row r="1037" spans="1:22" ht="14.25" x14ac:dyDescent="0.2">
      <c r="A1037" s="15"/>
      <c r="B1037" s="16"/>
      <c r="C1037" s="16" t="s">
        <v>874</v>
      </c>
      <c r="D1037" s="17"/>
      <c r="E1037" s="8"/>
      <c r="F1037" s="19">
        <f>Source!AN336</f>
        <v>142.85</v>
      </c>
      <c r="G1037" s="18" t="str">
        <f>Source!DF336</f>
        <v/>
      </c>
      <c r="H1037" s="8">
        <f>Source!AV336</f>
        <v>1</v>
      </c>
      <c r="I1037" s="8">
        <f>IF(Source!BS336&lt;&gt; 0, Source!BS336, 1)</f>
        <v>1</v>
      </c>
      <c r="J1037" s="21">
        <f>Source!R336</f>
        <v>9.9700000000000006</v>
      </c>
      <c r="K1037" s="20"/>
    </row>
    <row r="1038" spans="1:22" ht="14.25" x14ac:dyDescent="0.2">
      <c r="A1038" s="15"/>
      <c r="B1038" s="16"/>
      <c r="C1038" s="16" t="s">
        <v>875</v>
      </c>
      <c r="D1038" s="17"/>
      <c r="E1038" s="8"/>
      <c r="F1038" s="19">
        <f>Source!AL336</f>
        <v>56933.42</v>
      </c>
      <c r="G1038" s="18" t="str">
        <f>Source!DD336</f>
        <v/>
      </c>
      <c r="H1038" s="8">
        <f>Source!AW336</f>
        <v>1</v>
      </c>
      <c r="I1038" s="8">
        <f>IF(Source!BC336&lt;&gt; 0, Source!BC336, 1)</f>
        <v>1</v>
      </c>
      <c r="J1038" s="20">
        <f>Source!P336</f>
        <v>3973.95</v>
      </c>
      <c r="K1038" s="20"/>
    </row>
    <row r="1039" spans="1:22" ht="42.75" x14ac:dyDescent="0.2">
      <c r="A1039" s="15" t="str">
        <f>Source!E337</f>
        <v>157,1</v>
      </c>
      <c r="B1039" s="16" t="str">
        <f>Source!F337</f>
        <v>21.3-4-24</v>
      </c>
      <c r="C1039" s="16" t="str">
        <f>Source!G337</f>
        <v>Арматурные заготовки (стержни, хомуты и т.п.), не собранные в каркасы или сетки, закладные и накладные детали, со сваркой</v>
      </c>
      <c r="D1039" s="17" t="str">
        <f>Source!H337</f>
        <v>т</v>
      </c>
      <c r="E1039" s="8">
        <f>Source!I337</f>
        <v>-6.9800000000000001E-2</v>
      </c>
      <c r="F1039" s="19">
        <f>Source!AK337</f>
        <v>53410.15</v>
      </c>
      <c r="G1039" s="22" t="s">
        <v>3</v>
      </c>
      <c r="H1039" s="8">
        <f>Source!AW337</f>
        <v>1</v>
      </c>
      <c r="I1039" s="8">
        <f>IF(Source!BC337&lt;&gt; 0, Source!BC337, 1)</f>
        <v>1</v>
      </c>
      <c r="J1039" s="20">
        <f>Source!O337</f>
        <v>-3728.03</v>
      </c>
      <c r="K1039" s="20"/>
      <c r="Q1039">
        <f>ROUND((Source!BZ337/100)*ROUND((Source!AF337*Source!AV337)*Source!I337, 2), 2)</f>
        <v>0</v>
      </c>
      <c r="R1039">
        <f>Source!X337</f>
        <v>0</v>
      </c>
      <c r="S1039">
        <f>ROUND((Source!CA337/100)*ROUND((Source!AF337*Source!AV337)*Source!I337, 2), 2)</f>
        <v>0</v>
      </c>
      <c r="T1039">
        <f>Source!Y337</f>
        <v>0</v>
      </c>
      <c r="U1039">
        <f>ROUND((175/100)*ROUND((Source!AE337*Source!AV337)*Source!I337, 2), 2)</f>
        <v>0</v>
      </c>
      <c r="V1039">
        <f>ROUND((108/100)*ROUND(Source!CS337*Source!I337, 2), 2)</f>
        <v>0</v>
      </c>
    </row>
    <row r="1040" spans="1:22" ht="14.25" x14ac:dyDescent="0.2">
      <c r="A1040" s="15"/>
      <c r="B1040" s="16"/>
      <c r="C1040" s="16" t="s">
        <v>876</v>
      </c>
      <c r="D1040" s="17" t="s">
        <v>877</v>
      </c>
      <c r="E1040" s="8">
        <f>Source!AT336</f>
        <v>70</v>
      </c>
      <c r="F1040" s="19"/>
      <c r="G1040" s="18"/>
      <c r="H1040" s="8"/>
      <c r="I1040" s="8"/>
      <c r="J1040" s="20">
        <f>SUM(R1034:R1039)</f>
        <v>399.6</v>
      </c>
      <c r="K1040" s="20"/>
    </row>
    <row r="1041" spans="1:22" ht="14.25" x14ac:dyDescent="0.2">
      <c r="A1041" s="15"/>
      <c r="B1041" s="16"/>
      <c r="C1041" s="16" t="s">
        <v>878</v>
      </c>
      <c r="D1041" s="17" t="s">
        <v>877</v>
      </c>
      <c r="E1041" s="8">
        <f>Source!AU336</f>
        <v>10</v>
      </c>
      <c r="F1041" s="19"/>
      <c r="G1041" s="18"/>
      <c r="H1041" s="8"/>
      <c r="I1041" s="8"/>
      <c r="J1041" s="20">
        <f>SUM(T1034:T1040)</f>
        <v>57.09</v>
      </c>
      <c r="K1041" s="20"/>
    </row>
    <row r="1042" spans="1:22" ht="14.25" x14ac:dyDescent="0.2">
      <c r="A1042" s="15"/>
      <c r="B1042" s="16"/>
      <c r="C1042" s="16" t="s">
        <v>879</v>
      </c>
      <c r="D1042" s="17" t="s">
        <v>877</v>
      </c>
      <c r="E1042" s="8">
        <f>108</f>
        <v>108</v>
      </c>
      <c r="F1042" s="19"/>
      <c r="G1042" s="18"/>
      <c r="H1042" s="8"/>
      <c r="I1042" s="8"/>
      <c r="J1042" s="20">
        <f>SUM(V1034:V1041)</f>
        <v>10.77</v>
      </c>
      <c r="K1042" s="20"/>
    </row>
    <row r="1043" spans="1:22" ht="14.25" x14ac:dyDescent="0.2">
      <c r="A1043" s="15"/>
      <c r="B1043" s="16"/>
      <c r="C1043" s="16" t="s">
        <v>880</v>
      </c>
      <c r="D1043" s="17" t="s">
        <v>881</v>
      </c>
      <c r="E1043" s="8">
        <f>Source!AQ336</f>
        <v>36.11</v>
      </c>
      <c r="F1043" s="19"/>
      <c r="G1043" s="18" t="str">
        <f>Source!DI336</f>
        <v/>
      </c>
      <c r="H1043" s="8">
        <f>Source!AV336</f>
        <v>1</v>
      </c>
      <c r="I1043" s="8"/>
      <c r="J1043" s="20"/>
      <c r="K1043" s="20">
        <f>Source!U336</f>
        <v>2.5204779999999998</v>
      </c>
    </row>
    <row r="1044" spans="1:22" ht="15" x14ac:dyDescent="0.25">
      <c r="A1044" s="24"/>
      <c r="B1044" s="24"/>
      <c r="C1044" s="24"/>
      <c r="D1044" s="24"/>
      <c r="E1044" s="24"/>
      <c r="F1044" s="24"/>
      <c r="G1044" s="24"/>
      <c r="H1044" s="24"/>
      <c r="I1044" s="59">
        <f>J1035+J1036+J1038+J1040+J1041+J1042+SUM(J1039:J1039)</f>
        <v>1392.7900000000004</v>
      </c>
      <c r="J1044" s="59"/>
      <c r="K1044" s="25">
        <f>IF(Source!I336&lt;&gt;0, ROUND(I1044/Source!I336, 2), 0)</f>
        <v>19954.009999999998</v>
      </c>
      <c r="P1044" s="23">
        <f>I1044</f>
        <v>1392.7900000000004</v>
      </c>
    </row>
    <row r="1045" spans="1:22" ht="28.5" x14ac:dyDescent="0.2">
      <c r="A1045" s="15" t="str">
        <f>Source!E338</f>
        <v>158</v>
      </c>
      <c r="B1045" s="16" t="str">
        <f>Source!F338</f>
        <v>1.2-3103-3-1/1</v>
      </c>
      <c r="C1045" s="16" t="str">
        <f>Source!G338</f>
        <v>Устройство фундаментов общего назначения бетонных под оборудование объемом до 5 м3</v>
      </c>
      <c r="D1045" s="17" t="str">
        <f>Source!H338</f>
        <v>100 м3</v>
      </c>
      <c r="E1045" s="8">
        <f>Source!I338</f>
        <v>9.4970000000000002E-3</v>
      </c>
      <c r="F1045" s="19"/>
      <c r="G1045" s="18"/>
      <c r="H1045" s="8"/>
      <c r="I1045" s="8"/>
      <c r="J1045" s="20"/>
      <c r="K1045" s="20"/>
      <c r="Q1045">
        <f>ROUND((Source!BZ338/100)*ROUND((Source!AF338*Source!AV338)*Source!I338, 2), 2)</f>
        <v>522.82000000000005</v>
      </c>
      <c r="R1045">
        <f>Source!X338</f>
        <v>522.82000000000005</v>
      </c>
      <c r="S1045">
        <f>ROUND((Source!CA338/100)*ROUND((Source!AF338*Source!AV338)*Source!I338, 2), 2)</f>
        <v>74.69</v>
      </c>
      <c r="T1045">
        <f>Source!Y338</f>
        <v>74.69</v>
      </c>
      <c r="U1045">
        <f>ROUND((175/100)*ROUND((Source!AE338*Source!AV338)*Source!I338, 2), 2)</f>
        <v>2.4500000000000002</v>
      </c>
      <c r="V1045">
        <f>ROUND((108/100)*ROUND(Source!CS338*Source!I338, 2), 2)</f>
        <v>1.51</v>
      </c>
    </row>
    <row r="1046" spans="1:22" ht="14.25" x14ac:dyDescent="0.2">
      <c r="A1046" s="15"/>
      <c r="B1046" s="16"/>
      <c r="C1046" s="16" t="s">
        <v>872</v>
      </c>
      <c r="D1046" s="17"/>
      <c r="E1046" s="8"/>
      <c r="F1046" s="19">
        <f>Source!AO338</f>
        <v>78644.570000000007</v>
      </c>
      <c r="G1046" s="18" t="str">
        <f>Source!DG338</f>
        <v/>
      </c>
      <c r="H1046" s="8">
        <f>Source!AV338</f>
        <v>1</v>
      </c>
      <c r="I1046" s="8">
        <f>IF(Source!BA338&lt;&gt; 0, Source!BA338, 1)</f>
        <v>1</v>
      </c>
      <c r="J1046" s="20">
        <f>Source!S338</f>
        <v>746.89</v>
      </c>
      <c r="K1046" s="20"/>
    </row>
    <row r="1047" spans="1:22" ht="14.25" x14ac:dyDescent="0.2">
      <c r="A1047" s="15"/>
      <c r="B1047" s="16"/>
      <c r="C1047" s="16" t="s">
        <v>873</v>
      </c>
      <c r="D1047" s="17"/>
      <c r="E1047" s="8"/>
      <c r="F1047" s="19">
        <f>Source!AM338</f>
        <v>435.13</v>
      </c>
      <c r="G1047" s="18" t="str">
        <f>Source!DE338</f>
        <v/>
      </c>
      <c r="H1047" s="8">
        <f>Source!AV338</f>
        <v>1</v>
      </c>
      <c r="I1047" s="8">
        <f>IF(Source!BB338&lt;&gt; 0, Source!BB338, 1)</f>
        <v>1</v>
      </c>
      <c r="J1047" s="20">
        <f>Source!Q338</f>
        <v>4.13</v>
      </c>
      <c r="K1047" s="20"/>
    </row>
    <row r="1048" spans="1:22" ht="14.25" x14ac:dyDescent="0.2">
      <c r="A1048" s="15"/>
      <c r="B1048" s="16"/>
      <c r="C1048" s="16" t="s">
        <v>874</v>
      </c>
      <c r="D1048" s="17"/>
      <c r="E1048" s="8"/>
      <c r="F1048" s="19">
        <f>Source!AN338</f>
        <v>147.43</v>
      </c>
      <c r="G1048" s="18" t="str">
        <f>Source!DF338</f>
        <v/>
      </c>
      <c r="H1048" s="8">
        <f>Source!AV338</f>
        <v>1</v>
      </c>
      <c r="I1048" s="8">
        <f>IF(Source!BS338&lt;&gt; 0, Source!BS338, 1)</f>
        <v>1</v>
      </c>
      <c r="J1048" s="21">
        <f>Source!R338</f>
        <v>1.4</v>
      </c>
      <c r="K1048" s="20"/>
    </row>
    <row r="1049" spans="1:22" ht="14.25" x14ac:dyDescent="0.2">
      <c r="A1049" s="15"/>
      <c r="B1049" s="16"/>
      <c r="C1049" s="16" t="s">
        <v>875</v>
      </c>
      <c r="D1049" s="17"/>
      <c r="E1049" s="8"/>
      <c r="F1049" s="19">
        <f>Source!AL338</f>
        <v>347832.49</v>
      </c>
      <c r="G1049" s="18" t="str">
        <f>Source!DD338</f>
        <v/>
      </c>
      <c r="H1049" s="8">
        <f>Source!AW338</f>
        <v>1</v>
      </c>
      <c r="I1049" s="8">
        <f>IF(Source!BC338&lt;&gt; 0, Source!BC338, 1)</f>
        <v>1</v>
      </c>
      <c r="J1049" s="20">
        <f>Source!P338</f>
        <v>3303.37</v>
      </c>
      <c r="K1049" s="20"/>
    </row>
    <row r="1050" spans="1:22" ht="14.25" x14ac:dyDescent="0.2">
      <c r="A1050" s="15"/>
      <c r="B1050" s="16"/>
      <c r="C1050" s="16" t="s">
        <v>876</v>
      </c>
      <c r="D1050" s="17" t="s">
        <v>877</v>
      </c>
      <c r="E1050" s="8">
        <f>Source!AT338</f>
        <v>70</v>
      </c>
      <c r="F1050" s="19"/>
      <c r="G1050" s="18"/>
      <c r="H1050" s="8"/>
      <c r="I1050" s="8"/>
      <c r="J1050" s="20">
        <f>SUM(R1045:R1049)</f>
        <v>522.82000000000005</v>
      </c>
      <c r="K1050" s="20"/>
    </row>
    <row r="1051" spans="1:22" ht="14.25" x14ac:dyDescent="0.2">
      <c r="A1051" s="15"/>
      <c r="B1051" s="16"/>
      <c r="C1051" s="16" t="s">
        <v>878</v>
      </c>
      <c r="D1051" s="17" t="s">
        <v>877</v>
      </c>
      <c r="E1051" s="8">
        <f>Source!AU338</f>
        <v>10</v>
      </c>
      <c r="F1051" s="19"/>
      <c r="G1051" s="18"/>
      <c r="H1051" s="8"/>
      <c r="I1051" s="8"/>
      <c r="J1051" s="20">
        <f>SUM(T1045:T1050)</f>
        <v>74.69</v>
      </c>
      <c r="K1051" s="20"/>
    </row>
    <row r="1052" spans="1:22" ht="14.25" x14ac:dyDescent="0.2">
      <c r="A1052" s="15"/>
      <c r="B1052" s="16"/>
      <c r="C1052" s="16" t="s">
        <v>879</v>
      </c>
      <c r="D1052" s="17" t="s">
        <v>877</v>
      </c>
      <c r="E1052" s="8">
        <f>108</f>
        <v>108</v>
      </c>
      <c r="F1052" s="19"/>
      <c r="G1052" s="18"/>
      <c r="H1052" s="8"/>
      <c r="I1052" s="8"/>
      <c r="J1052" s="20">
        <f>SUM(V1045:V1051)</f>
        <v>1.51</v>
      </c>
      <c r="K1052" s="20"/>
    </row>
    <row r="1053" spans="1:22" ht="14.25" x14ac:dyDescent="0.2">
      <c r="A1053" s="15"/>
      <c r="B1053" s="16"/>
      <c r="C1053" s="16" t="s">
        <v>880</v>
      </c>
      <c r="D1053" s="17" t="s">
        <v>881</v>
      </c>
      <c r="E1053" s="8">
        <f>Source!AQ338</f>
        <v>453.1</v>
      </c>
      <c r="F1053" s="19"/>
      <c r="G1053" s="18" t="str">
        <f>Source!DI338</f>
        <v/>
      </c>
      <c r="H1053" s="8">
        <f>Source!AV338</f>
        <v>1</v>
      </c>
      <c r="I1053" s="8"/>
      <c r="J1053" s="20"/>
      <c r="K1053" s="20">
        <f>Source!U338</f>
        <v>4.3030907000000003</v>
      </c>
    </row>
    <row r="1054" spans="1:22" ht="15" x14ac:dyDescent="0.25">
      <c r="A1054" s="24"/>
      <c r="B1054" s="24"/>
      <c r="C1054" s="24"/>
      <c r="D1054" s="24"/>
      <c r="E1054" s="24"/>
      <c r="F1054" s="24"/>
      <c r="G1054" s="24"/>
      <c r="H1054" s="24"/>
      <c r="I1054" s="59">
        <f>J1046+J1047+J1049+J1050+J1051+J1052</f>
        <v>4653.41</v>
      </c>
      <c r="J1054" s="59"/>
      <c r="K1054" s="25">
        <f>IF(Source!I338&lt;&gt;0, ROUND(I1054/Source!I338, 2), 0)</f>
        <v>489987.36</v>
      </c>
      <c r="P1054" s="23">
        <f>I1054</f>
        <v>4653.41</v>
      </c>
    </row>
    <row r="1055" spans="1:22" ht="42.75" x14ac:dyDescent="0.2">
      <c r="A1055" s="15" t="str">
        <f>Source!E339</f>
        <v>159</v>
      </c>
      <c r="B1055" s="16" t="str">
        <f>Source!F339</f>
        <v>21.3-4-24</v>
      </c>
      <c r="C1055" s="16" t="str">
        <f>Source!G339</f>
        <v>Арматурные заготовки (стержни, хомуты и т.п.), не собранные в каркасы или сетки, закладные и накладные детали, со сваркой</v>
      </c>
      <c r="D1055" s="17" t="str">
        <f>Source!H339</f>
        <v>т</v>
      </c>
      <c r="E1055" s="8">
        <f>Source!I339</f>
        <v>2.841088034E-2</v>
      </c>
      <c r="F1055" s="19">
        <f>Source!AL339</f>
        <v>53410.15</v>
      </c>
      <c r="G1055" s="18" t="str">
        <f>Source!DD339</f>
        <v/>
      </c>
      <c r="H1055" s="8">
        <f>Source!AW339</f>
        <v>1</v>
      </c>
      <c r="I1055" s="8">
        <f>IF(Source!BC339&lt;&gt; 0, Source!BC339, 1)</f>
        <v>1</v>
      </c>
      <c r="J1055" s="20">
        <f>Source!P339</f>
        <v>1517.43</v>
      </c>
      <c r="K1055" s="20"/>
      <c r="Q1055">
        <f>ROUND((Source!BZ339/100)*ROUND((Source!AF339*Source!AV339)*Source!I339, 2), 2)</f>
        <v>0</v>
      </c>
      <c r="R1055">
        <f>Source!X339</f>
        <v>0</v>
      </c>
      <c r="S1055">
        <f>ROUND((Source!CA339/100)*ROUND((Source!AF339*Source!AV339)*Source!I339, 2), 2)</f>
        <v>0</v>
      </c>
      <c r="T1055">
        <f>Source!Y339</f>
        <v>0</v>
      </c>
      <c r="U1055">
        <f>ROUND((175/100)*ROUND((Source!AE339*Source!AV339)*Source!I339, 2), 2)</f>
        <v>0</v>
      </c>
      <c r="V1055">
        <f>ROUND((108/100)*ROUND(Source!CS339*Source!I339, 2), 2)</f>
        <v>0</v>
      </c>
    </row>
    <row r="1056" spans="1:22" ht="15" x14ac:dyDescent="0.25">
      <c r="A1056" s="24"/>
      <c r="B1056" s="24"/>
      <c r="C1056" s="24"/>
      <c r="D1056" s="24"/>
      <c r="E1056" s="24"/>
      <c r="F1056" s="24"/>
      <c r="G1056" s="24"/>
      <c r="H1056" s="24"/>
      <c r="I1056" s="59">
        <f>J1055</f>
        <v>1517.43</v>
      </c>
      <c r="J1056" s="59"/>
      <c r="K1056" s="25">
        <f>IF(Source!I339&lt;&gt;0, ROUND(I1056/Source!I339, 2), 0)</f>
        <v>53410.17</v>
      </c>
      <c r="P1056" s="23">
        <f>I1056</f>
        <v>1517.43</v>
      </c>
    </row>
    <row r="1057" spans="1:22" ht="28.5" x14ac:dyDescent="0.2">
      <c r="A1057" s="15" t="str">
        <f>Source!E340</f>
        <v>160</v>
      </c>
      <c r="B1057" s="16" t="str">
        <f>Source!F340</f>
        <v>Цена поставщика</v>
      </c>
      <c r="C1057" s="16" t="str">
        <f>Source!G340</f>
        <v>Скамейка  11478                                                       Базисная стоимость: 44626,00/1,18=37818,64</v>
      </c>
      <c r="D1057" s="17" t="str">
        <f>Source!H340</f>
        <v>шт.</v>
      </c>
      <c r="E1057" s="8">
        <f>Source!I340</f>
        <v>3</v>
      </c>
      <c r="F1057" s="19">
        <f>Source!AL340</f>
        <v>37818.639999999999</v>
      </c>
      <c r="G1057" s="18" t="str">
        <f>Source!DD340</f>
        <v/>
      </c>
      <c r="H1057" s="8">
        <f>Source!AW340</f>
        <v>1</v>
      </c>
      <c r="I1057" s="8">
        <f>IF(Source!BC340&lt;&gt; 0, Source!BC340, 1)</f>
        <v>1</v>
      </c>
      <c r="J1057" s="20">
        <f>Source!P340</f>
        <v>113455.92</v>
      </c>
      <c r="K1057" s="20"/>
      <c r="Q1057">
        <f>ROUND((Source!BZ340/100)*ROUND((Source!AF340*Source!AV340)*Source!I340, 2), 2)</f>
        <v>0</v>
      </c>
      <c r="R1057">
        <f>Source!X340</f>
        <v>0</v>
      </c>
      <c r="S1057">
        <f>ROUND((Source!CA340/100)*ROUND((Source!AF340*Source!AV340)*Source!I340, 2), 2)</f>
        <v>0</v>
      </c>
      <c r="T1057">
        <f>Source!Y340</f>
        <v>0</v>
      </c>
      <c r="U1057">
        <f>ROUND((175/100)*ROUND((Source!AE340*Source!AV340)*Source!I340, 2), 2)</f>
        <v>0</v>
      </c>
      <c r="V1057">
        <f>ROUND((108/100)*ROUND(Source!CS340*Source!I340, 2), 2)</f>
        <v>0</v>
      </c>
    </row>
    <row r="1058" spans="1:22" ht="15" x14ac:dyDescent="0.25">
      <c r="A1058" s="24"/>
      <c r="B1058" s="24"/>
      <c r="C1058" s="24"/>
      <c r="D1058" s="24"/>
      <c r="E1058" s="24"/>
      <c r="F1058" s="24"/>
      <c r="G1058" s="24"/>
      <c r="H1058" s="24"/>
      <c r="I1058" s="59">
        <f>J1057</f>
        <v>113455.92</v>
      </c>
      <c r="J1058" s="59"/>
      <c r="K1058" s="25">
        <f>IF(Source!I340&lt;&gt;0, ROUND(I1058/Source!I340, 2), 0)</f>
        <v>37818.639999999999</v>
      </c>
      <c r="P1058" s="23">
        <f>I1058</f>
        <v>113455.92</v>
      </c>
    </row>
    <row r="1059" spans="1:22" ht="14.25" x14ac:dyDescent="0.2">
      <c r="A1059" s="15" t="str">
        <f>Source!E341</f>
        <v>161</v>
      </c>
      <c r="B1059" s="16" t="str">
        <f>Source!F341</f>
        <v>1.50-3203-10-4/1</v>
      </c>
      <c r="C1059" s="16" t="str">
        <f>Source!G341</f>
        <v>Установка монтажных изделий массой свыше 20 кг</v>
      </c>
      <c r="D1059" s="17" t="str">
        <f>Source!H341</f>
        <v>т</v>
      </c>
      <c r="E1059" s="8">
        <f>Source!I341</f>
        <v>4.4999999999999998E-2</v>
      </c>
      <c r="F1059" s="19"/>
      <c r="G1059" s="18"/>
      <c r="H1059" s="8"/>
      <c r="I1059" s="8"/>
      <c r="J1059" s="20"/>
      <c r="K1059" s="20"/>
      <c r="Q1059">
        <f>ROUND((Source!BZ341/100)*ROUND((Source!AF341*Source!AV341)*Source!I341, 2), 2)</f>
        <v>257.62</v>
      </c>
      <c r="R1059">
        <f>Source!X341</f>
        <v>257.62</v>
      </c>
      <c r="S1059">
        <f>ROUND((Source!CA341/100)*ROUND((Source!AF341*Source!AV341)*Source!I341, 2), 2)</f>
        <v>36.799999999999997</v>
      </c>
      <c r="T1059">
        <f>Source!Y341</f>
        <v>36.799999999999997</v>
      </c>
      <c r="U1059">
        <f>ROUND((175/100)*ROUND((Source!AE341*Source!AV341)*Source!I341, 2), 2)</f>
        <v>11.25</v>
      </c>
      <c r="V1059">
        <f>ROUND((108/100)*ROUND(Source!CS341*Source!I341, 2), 2)</f>
        <v>6.94</v>
      </c>
    </row>
    <row r="1060" spans="1:22" ht="14.25" x14ac:dyDescent="0.2">
      <c r="A1060" s="15"/>
      <c r="B1060" s="16"/>
      <c r="C1060" s="16" t="s">
        <v>872</v>
      </c>
      <c r="D1060" s="17"/>
      <c r="E1060" s="8"/>
      <c r="F1060" s="19">
        <f>Source!AO341</f>
        <v>8178.55</v>
      </c>
      <c r="G1060" s="18" t="str">
        <f>Source!DG341</f>
        <v/>
      </c>
      <c r="H1060" s="8">
        <f>Source!AV341</f>
        <v>1</v>
      </c>
      <c r="I1060" s="8">
        <f>IF(Source!BA341&lt;&gt; 0, Source!BA341, 1)</f>
        <v>1</v>
      </c>
      <c r="J1060" s="20">
        <f>Source!S341</f>
        <v>368.03</v>
      </c>
      <c r="K1060" s="20"/>
    </row>
    <row r="1061" spans="1:22" ht="14.25" x14ac:dyDescent="0.2">
      <c r="A1061" s="15"/>
      <c r="B1061" s="16"/>
      <c r="C1061" s="16" t="s">
        <v>873</v>
      </c>
      <c r="D1061" s="17"/>
      <c r="E1061" s="8"/>
      <c r="F1061" s="19">
        <f>Source!AM341</f>
        <v>1555.17</v>
      </c>
      <c r="G1061" s="18" t="str">
        <f>Source!DE341</f>
        <v/>
      </c>
      <c r="H1061" s="8">
        <f>Source!AV341</f>
        <v>1</v>
      </c>
      <c r="I1061" s="8">
        <f>IF(Source!BB341&lt;&gt; 0, Source!BB341, 1)</f>
        <v>1</v>
      </c>
      <c r="J1061" s="20">
        <f>Source!Q341</f>
        <v>69.98</v>
      </c>
      <c r="K1061" s="20"/>
    </row>
    <row r="1062" spans="1:22" ht="14.25" x14ac:dyDescent="0.2">
      <c r="A1062" s="15"/>
      <c r="B1062" s="16"/>
      <c r="C1062" s="16" t="s">
        <v>874</v>
      </c>
      <c r="D1062" s="17"/>
      <c r="E1062" s="8"/>
      <c r="F1062" s="19">
        <f>Source!AN341</f>
        <v>142.85</v>
      </c>
      <c r="G1062" s="18" t="str">
        <f>Source!DF341</f>
        <v/>
      </c>
      <c r="H1062" s="8">
        <f>Source!AV341</f>
        <v>1</v>
      </c>
      <c r="I1062" s="8">
        <f>IF(Source!BS341&lt;&gt; 0, Source!BS341, 1)</f>
        <v>1</v>
      </c>
      <c r="J1062" s="21">
        <f>Source!R341</f>
        <v>6.43</v>
      </c>
      <c r="K1062" s="20"/>
    </row>
    <row r="1063" spans="1:22" ht="14.25" x14ac:dyDescent="0.2">
      <c r="A1063" s="15"/>
      <c r="B1063" s="16"/>
      <c r="C1063" s="16" t="s">
        <v>875</v>
      </c>
      <c r="D1063" s="17"/>
      <c r="E1063" s="8"/>
      <c r="F1063" s="19">
        <f>Source!AL341</f>
        <v>56933.42</v>
      </c>
      <c r="G1063" s="18" t="str">
        <f>Source!DD341</f>
        <v/>
      </c>
      <c r="H1063" s="8">
        <f>Source!AW341</f>
        <v>1</v>
      </c>
      <c r="I1063" s="8">
        <f>IF(Source!BC341&lt;&gt; 0, Source!BC341, 1)</f>
        <v>1</v>
      </c>
      <c r="J1063" s="20">
        <f>Source!P341</f>
        <v>2562</v>
      </c>
      <c r="K1063" s="20"/>
    </row>
    <row r="1064" spans="1:22" ht="42.75" x14ac:dyDescent="0.2">
      <c r="A1064" s="15" t="str">
        <f>Source!E342</f>
        <v>161,1</v>
      </c>
      <c r="B1064" s="16" t="str">
        <f>Source!F342</f>
        <v>21.3-4-24</v>
      </c>
      <c r="C1064" s="16" t="str">
        <f>Source!G342</f>
        <v>Арматурные заготовки (стержни, хомуты и т.п.), не собранные в каркасы или сетки, закладные и накладные детали, со сваркой</v>
      </c>
      <c r="D1064" s="17" t="str">
        <f>Source!H342</f>
        <v>т</v>
      </c>
      <c r="E1064" s="8">
        <f>Source!I342</f>
        <v>-4.4999999999999998E-2</v>
      </c>
      <c r="F1064" s="19">
        <f>Source!AK342</f>
        <v>53410.15</v>
      </c>
      <c r="G1064" s="22" t="s">
        <v>3</v>
      </c>
      <c r="H1064" s="8">
        <f>Source!AW342</f>
        <v>1</v>
      </c>
      <c r="I1064" s="8">
        <f>IF(Source!BC342&lt;&gt; 0, Source!BC342, 1)</f>
        <v>1</v>
      </c>
      <c r="J1064" s="20">
        <f>Source!O342</f>
        <v>-2403.46</v>
      </c>
      <c r="K1064" s="20"/>
      <c r="Q1064">
        <f>ROUND((Source!BZ342/100)*ROUND((Source!AF342*Source!AV342)*Source!I342, 2), 2)</f>
        <v>0</v>
      </c>
      <c r="R1064">
        <f>Source!X342</f>
        <v>0</v>
      </c>
      <c r="S1064">
        <f>ROUND((Source!CA342/100)*ROUND((Source!AF342*Source!AV342)*Source!I342, 2), 2)</f>
        <v>0</v>
      </c>
      <c r="T1064">
        <f>Source!Y342</f>
        <v>0</v>
      </c>
      <c r="U1064">
        <f>ROUND((175/100)*ROUND((Source!AE342*Source!AV342)*Source!I342, 2), 2)</f>
        <v>0</v>
      </c>
      <c r="V1064">
        <f>ROUND((108/100)*ROUND(Source!CS342*Source!I342, 2), 2)</f>
        <v>0</v>
      </c>
    </row>
    <row r="1065" spans="1:22" ht="14.25" x14ac:dyDescent="0.2">
      <c r="A1065" s="15"/>
      <c r="B1065" s="16"/>
      <c r="C1065" s="16" t="s">
        <v>876</v>
      </c>
      <c r="D1065" s="17" t="s">
        <v>877</v>
      </c>
      <c r="E1065" s="8">
        <f>Source!AT341</f>
        <v>70</v>
      </c>
      <c r="F1065" s="19"/>
      <c r="G1065" s="18"/>
      <c r="H1065" s="8"/>
      <c r="I1065" s="8"/>
      <c r="J1065" s="20">
        <f>SUM(R1059:R1064)</f>
        <v>257.62</v>
      </c>
      <c r="K1065" s="20"/>
    </row>
    <row r="1066" spans="1:22" ht="14.25" x14ac:dyDescent="0.2">
      <c r="A1066" s="15"/>
      <c r="B1066" s="16"/>
      <c r="C1066" s="16" t="s">
        <v>878</v>
      </c>
      <c r="D1066" s="17" t="s">
        <v>877</v>
      </c>
      <c r="E1066" s="8">
        <f>Source!AU341</f>
        <v>10</v>
      </c>
      <c r="F1066" s="19"/>
      <c r="G1066" s="18"/>
      <c r="H1066" s="8"/>
      <c r="I1066" s="8"/>
      <c r="J1066" s="20">
        <f>SUM(T1059:T1065)</f>
        <v>36.799999999999997</v>
      </c>
      <c r="K1066" s="20"/>
    </row>
    <row r="1067" spans="1:22" ht="14.25" x14ac:dyDescent="0.2">
      <c r="A1067" s="15"/>
      <c r="B1067" s="16"/>
      <c r="C1067" s="16" t="s">
        <v>879</v>
      </c>
      <c r="D1067" s="17" t="s">
        <v>877</v>
      </c>
      <c r="E1067" s="8">
        <f>108</f>
        <v>108</v>
      </c>
      <c r="F1067" s="19"/>
      <c r="G1067" s="18"/>
      <c r="H1067" s="8"/>
      <c r="I1067" s="8"/>
      <c r="J1067" s="20">
        <f>SUM(V1059:V1066)</f>
        <v>6.94</v>
      </c>
      <c r="K1067" s="20"/>
    </row>
    <row r="1068" spans="1:22" ht="14.25" x14ac:dyDescent="0.2">
      <c r="A1068" s="15"/>
      <c r="B1068" s="16"/>
      <c r="C1068" s="16" t="s">
        <v>880</v>
      </c>
      <c r="D1068" s="17" t="s">
        <v>881</v>
      </c>
      <c r="E1068" s="8">
        <f>Source!AQ341</f>
        <v>36.11</v>
      </c>
      <c r="F1068" s="19"/>
      <c r="G1068" s="18" t="str">
        <f>Source!DI341</f>
        <v/>
      </c>
      <c r="H1068" s="8">
        <f>Source!AV341</f>
        <v>1</v>
      </c>
      <c r="I1068" s="8"/>
      <c r="J1068" s="20"/>
      <c r="K1068" s="20">
        <f>Source!U341</f>
        <v>1.6249499999999999</v>
      </c>
    </row>
    <row r="1069" spans="1:22" ht="15" x14ac:dyDescent="0.25">
      <c r="A1069" s="24"/>
      <c r="B1069" s="24"/>
      <c r="C1069" s="24"/>
      <c r="D1069" s="24"/>
      <c r="E1069" s="24"/>
      <c r="F1069" s="24"/>
      <c r="G1069" s="24"/>
      <c r="H1069" s="24"/>
      <c r="I1069" s="59">
        <f>J1060+J1061+J1063+J1065+J1066+J1067+SUM(J1064:J1064)</f>
        <v>897.91000000000031</v>
      </c>
      <c r="J1069" s="59"/>
      <c r="K1069" s="25">
        <f>IF(Source!I341&lt;&gt;0, ROUND(I1069/Source!I341, 2), 0)</f>
        <v>19953.560000000001</v>
      </c>
      <c r="P1069" s="23">
        <f>I1069</f>
        <v>897.91000000000031</v>
      </c>
    </row>
    <row r="1070" spans="1:22" ht="28.5" x14ac:dyDescent="0.2">
      <c r="A1070" s="15" t="str">
        <f>Source!E343</f>
        <v>162</v>
      </c>
      <c r="B1070" s="16" t="str">
        <f>Source!F343</f>
        <v>1.2-3103-3-1/1</v>
      </c>
      <c r="C1070" s="16" t="str">
        <f>Source!G343</f>
        <v>Устройство фундаментов общего назначения бетонных под оборудование объемом до 5 м3</v>
      </c>
      <c r="D1070" s="17" t="str">
        <f>Source!H343</f>
        <v>100 м3</v>
      </c>
      <c r="E1070" s="8">
        <f>Source!I343</f>
        <v>6.1000000000000004E-3</v>
      </c>
      <c r="F1070" s="19"/>
      <c r="G1070" s="18"/>
      <c r="H1070" s="8"/>
      <c r="I1070" s="8"/>
      <c r="J1070" s="20"/>
      <c r="K1070" s="20"/>
      <c r="Q1070">
        <f>ROUND((Source!BZ343/100)*ROUND((Source!AF343*Source!AV343)*Source!I343, 2), 2)</f>
        <v>335.81</v>
      </c>
      <c r="R1070">
        <f>Source!X343</f>
        <v>335.81</v>
      </c>
      <c r="S1070">
        <f>ROUND((Source!CA343/100)*ROUND((Source!AF343*Source!AV343)*Source!I343, 2), 2)</f>
        <v>47.97</v>
      </c>
      <c r="T1070">
        <f>Source!Y343</f>
        <v>47.97</v>
      </c>
      <c r="U1070">
        <f>ROUND((175/100)*ROUND((Source!AE343*Source!AV343)*Source!I343, 2), 2)</f>
        <v>1.58</v>
      </c>
      <c r="V1070">
        <f>ROUND((108/100)*ROUND(Source!CS343*Source!I343, 2), 2)</f>
        <v>0.97</v>
      </c>
    </row>
    <row r="1071" spans="1:22" ht="14.25" x14ac:dyDescent="0.2">
      <c r="A1071" s="15"/>
      <c r="B1071" s="16"/>
      <c r="C1071" s="16" t="s">
        <v>872</v>
      </c>
      <c r="D1071" s="17"/>
      <c r="E1071" s="8"/>
      <c r="F1071" s="19">
        <f>Source!AO343</f>
        <v>78644.570000000007</v>
      </c>
      <c r="G1071" s="18" t="str">
        <f>Source!DG343</f>
        <v/>
      </c>
      <c r="H1071" s="8">
        <f>Source!AV343</f>
        <v>1</v>
      </c>
      <c r="I1071" s="8">
        <f>IF(Source!BA343&lt;&gt; 0, Source!BA343, 1)</f>
        <v>1</v>
      </c>
      <c r="J1071" s="20">
        <f>Source!S343</f>
        <v>479.73</v>
      </c>
      <c r="K1071" s="20"/>
    </row>
    <row r="1072" spans="1:22" ht="14.25" x14ac:dyDescent="0.2">
      <c r="A1072" s="15"/>
      <c r="B1072" s="16"/>
      <c r="C1072" s="16" t="s">
        <v>873</v>
      </c>
      <c r="D1072" s="17"/>
      <c r="E1072" s="8"/>
      <c r="F1072" s="19">
        <f>Source!AM343</f>
        <v>435.13</v>
      </c>
      <c r="G1072" s="18" t="str">
        <f>Source!DE343</f>
        <v/>
      </c>
      <c r="H1072" s="8">
        <f>Source!AV343</f>
        <v>1</v>
      </c>
      <c r="I1072" s="8">
        <f>IF(Source!BB343&lt;&gt; 0, Source!BB343, 1)</f>
        <v>1</v>
      </c>
      <c r="J1072" s="20">
        <f>Source!Q343</f>
        <v>2.65</v>
      </c>
      <c r="K1072" s="20"/>
    </row>
    <row r="1073" spans="1:22" ht="14.25" x14ac:dyDescent="0.2">
      <c r="A1073" s="15"/>
      <c r="B1073" s="16"/>
      <c r="C1073" s="16" t="s">
        <v>874</v>
      </c>
      <c r="D1073" s="17"/>
      <c r="E1073" s="8"/>
      <c r="F1073" s="19">
        <f>Source!AN343</f>
        <v>147.43</v>
      </c>
      <c r="G1073" s="18" t="str">
        <f>Source!DF343</f>
        <v/>
      </c>
      <c r="H1073" s="8">
        <f>Source!AV343</f>
        <v>1</v>
      </c>
      <c r="I1073" s="8">
        <f>IF(Source!BS343&lt;&gt; 0, Source!BS343, 1)</f>
        <v>1</v>
      </c>
      <c r="J1073" s="21">
        <f>Source!R343</f>
        <v>0.9</v>
      </c>
      <c r="K1073" s="20"/>
    </row>
    <row r="1074" spans="1:22" ht="14.25" x14ac:dyDescent="0.2">
      <c r="A1074" s="15"/>
      <c r="B1074" s="16"/>
      <c r="C1074" s="16" t="s">
        <v>875</v>
      </c>
      <c r="D1074" s="17"/>
      <c r="E1074" s="8"/>
      <c r="F1074" s="19">
        <f>Source!AL343</f>
        <v>347832.49</v>
      </c>
      <c r="G1074" s="18" t="str">
        <f>Source!DD343</f>
        <v/>
      </c>
      <c r="H1074" s="8">
        <f>Source!AW343</f>
        <v>1</v>
      </c>
      <c r="I1074" s="8">
        <f>IF(Source!BC343&lt;&gt; 0, Source!BC343, 1)</f>
        <v>1</v>
      </c>
      <c r="J1074" s="20">
        <f>Source!P343</f>
        <v>2121.7800000000002</v>
      </c>
      <c r="K1074" s="20"/>
    </row>
    <row r="1075" spans="1:22" ht="14.25" x14ac:dyDescent="0.2">
      <c r="A1075" s="15"/>
      <c r="B1075" s="16"/>
      <c r="C1075" s="16" t="s">
        <v>876</v>
      </c>
      <c r="D1075" s="17" t="s">
        <v>877</v>
      </c>
      <c r="E1075" s="8">
        <f>Source!AT343</f>
        <v>70</v>
      </c>
      <c r="F1075" s="19"/>
      <c r="G1075" s="18"/>
      <c r="H1075" s="8"/>
      <c r="I1075" s="8"/>
      <c r="J1075" s="20">
        <f>SUM(R1070:R1074)</f>
        <v>335.81</v>
      </c>
      <c r="K1075" s="20"/>
    </row>
    <row r="1076" spans="1:22" ht="14.25" x14ac:dyDescent="0.2">
      <c r="A1076" s="15"/>
      <c r="B1076" s="16"/>
      <c r="C1076" s="16" t="s">
        <v>878</v>
      </c>
      <c r="D1076" s="17" t="s">
        <v>877</v>
      </c>
      <c r="E1076" s="8">
        <f>Source!AU343</f>
        <v>10</v>
      </c>
      <c r="F1076" s="19"/>
      <c r="G1076" s="18"/>
      <c r="H1076" s="8"/>
      <c r="I1076" s="8"/>
      <c r="J1076" s="20">
        <f>SUM(T1070:T1075)</f>
        <v>47.97</v>
      </c>
      <c r="K1076" s="20"/>
    </row>
    <row r="1077" spans="1:22" ht="14.25" x14ac:dyDescent="0.2">
      <c r="A1077" s="15"/>
      <c r="B1077" s="16"/>
      <c r="C1077" s="16" t="s">
        <v>879</v>
      </c>
      <c r="D1077" s="17" t="s">
        <v>877</v>
      </c>
      <c r="E1077" s="8">
        <f>108</f>
        <v>108</v>
      </c>
      <c r="F1077" s="19"/>
      <c r="G1077" s="18"/>
      <c r="H1077" s="8"/>
      <c r="I1077" s="8"/>
      <c r="J1077" s="20">
        <f>SUM(V1070:V1076)</f>
        <v>0.97</v>
      </c>
      <c r="K1077" s="20"/>
    </row>
    <row r="1078" spans="1:22" ht="14.25" x14ac:dyDescent="0.2">
      <c r="A1078" s="15"/>
      <c r="B1078" s="16"/>
      <c r="C1078" s="16" t="s">
        <v>880</v>
      </c>
      <c r="D1078" s="17" t="s">
        <v>881</v>
      </c>
      <c r="E1078" s="8">
        <f>Source!AQ343</f>
        <v>453.1</v>
      </c>
      <c r="F1078" s="19"/>
      <c r="G1078" s="18" t="str">
        <f>Source!DI343</f>
        <v/>
      </c>
      <c r="H1078" s="8">
        <f>Source!AV343</f>
        <v>1</v>
      </c>
      <c r="I1078" s="8"/>
      <c r="J1078" s="20"/>
      <c r="K1078" s="20">
        <f>Source!U343</f>
        <v>2.7639100000000005</v>
      </c>
    </row>
    <row r="1079" spans="1:22" ht="15" x14ac:dyDescent="0.25">
      <c r="A1079" s="24"/>
      <c r="B1079" s="24"/>
      <c r="C1079" s="24"/>
      <c r="D1079" s="24"/>
      <c r="E1079" s="24"/>
      <c r="F1079" s="24"/>
      <c r="G1079" s="24"/>
      <c r="H1079" s="24"/>
      <c r="I1079" s="59">
        <f>J1071+J1072+J1074+J1075+J1076+J1077</f>
        <v>2988.91</v>
      </c>
      <c r="J1079" s="59"/>
      <c r="K1079" s="25">
        <f>IF(Source!I343&lt;&gt;0, ROUND(I1079/Source!I343, 2), 0)</f>
        <v>489985.25</v>
      </c>
      <c r="P1079" s="23">
        <f>I1079</f>
        <v>2988.91</v>
      </c>
    </row>
    <row r="1080" spans="1:22" ht="42.75" x14ac:dyDescent="0.2">
      <c r="A1080" s="15" t="str">
        <f>Source!E344</f>
        <v>163</v>
      </c>
      <c r="B1080" s="16" t="str">
        <f>Source!F344</f>
        <v>21.3-4-24</v>
      </c>
      <c r="C1080" s="16" t="str">
        <f>Source!G344</f>
        <v>Арматурные заготовки (стержни, хомуты и т.п.), не собранные в каркасы или сетки, закладные и накладные детали, со сваркой</v>
      </c>
      <c r="D1080" s="17" t="str">
        <f>Source!H344</f>
        <v>т</v>
      </c>
      <c r="E1080" s="8">
        <f>Source!I344</f>
        <v>9.8615164800000005E-3</v>
      </c>
      <c r="F1080" s="19">
        <f>Source!AL344</f>
        <v>53410.15</v>
      </c>
      <c r="G1080" s="18" t="str">
        <f>Source!DD344</f>
        <v/>
      </c>
      <c r="H1080" s="8">
        <f>Source!AW344</f>
        <v>1</v>
      </c>
      <c r="I1080" s="8">
        <f>IF(Source!BC344&lt;&gt; 0, Source!BC344, 1)</f>
        <v>1</v>
      </c>
      <c r="J1080" s="20">
        <f>Source!P344</f>
        <v>526.71</v>
      </c>
      <c r="K1080" s="20"/>
      <c r="Q1080">
        <f>ROUND((Source!BZ344/100)*ROUND((Source!AF344*Source!AV344)*Source!I344, 2), 2)</f>
        <v>0</v>
      </c>
      <c r="R1080">
        <f>Source!X344</f>
        <v>0</v>
      </c>
      <c r="S1080">
        <f>ROUND((Source!CA344/100)*ROUND((Source!AF344*Source!AV344)*Source!I344, 2), 2)</f>
        <v>0</v>
      </c>
      <c r="T1080">
        <f>Source!Y344</f>
        <v>0</v>
      </c>
      <c r="U1080">
        <f>ROUND((175/100)*ROUND((Source!AE344*Source!AV344)*Source!I344, 2), 2)</f>
        <v>0</v>
      </c>
      <c r="V1080">
        <f>ROUND((108/100)*ROUND(Source!CS344*Source!I344, 2), 2)</f>
        <v>0</v>
      </c>
    </row>
    <row r="1081" spans="1:22" ht="15" x14ac:dyDescent="0.25">
      <c r="A1081" s="24"/>
      <c r="B1081" s="24"/>
      <c r="C1081" s="24"/>
      <c r="D1081" s="24"/>
      <c r="E1081" s="24"/>
      <c r="F1081" s="24"/>
      <c r="G1081" s="24"/>
      <c r="H1081" s="24"/>
      <c r="I1081" s="59">
        <f>J1080</f>
        <v>526.71</v>
      </c>
      <c r="J1081" s="59"/>
      <c r="K1081" s="25">
        <f>IF(Source!I344&lt;&gt;0, ROUND(I1081/Source!I344, 2), 0)</f>
        <v>53410.65</v>
      </c>
      <c r="P1081" s="23">
        <f>I1081</f>
        <v>526.71</v>
      </c>
    </row>
    <row r="1082" spans="1:22" ht="28.5" x14ac:dyDescent="0.2">
      <c r="A1082" s="15" t="str">
        <f>Source!E345</f>
        <v>164</v>
      </c>
      <c r="B1082" s="16" t="str">
        <f>Source!F345</f>
        <v>Цена поставщика</v>
      </c>
      <c r="C1082" s="16" t="str">
        <f>Source!G345</f>
        <v>Скамейка  7165                                                                     Базисная стоимость: 24200,00/1,18=20508,48</v>
      </c>
      <c r="D1082" s="17" t="str">
        <f>Source!H345</f>
        <v>шт.</v>
      </c>
      <c r="E1082" s="8">
        <f>Source!I345</f>
        <v>1</v>
      </c>
      <c r="F1082" s="19">
        <f>Source!AL345</f>
        <v>20508.48</v>
      </c>
      <c r="G1082" s="18" t="str">
        <f>Source!DD345</f>
        <v/>
      </c>
      <c r="H1082" s="8">
        <f>Source!AW345</f>
        <v>1</v>
      </c>
      <c r="I1082" s="8">
        <f>IF(Source!BC345&lt;&gt; 0, Source!BC345, 1)</f>
        <v>1</v>
      </c>
      <c r="J1082" s="20">
        <f>Source!P345</f>
        <v>20508.48</v>
      </c>
      <c r="K1082" s="20"/>
      <c r="Q1082">
        <f>ROUND((Source!BZ345/100)*ROUND((Source!AF345*Source!AV345)*Source!I345, 2), 2)</f>
        <v>0</v>
      </c>
      <c r="R1082">
        <f>Source!X345</f>
        <v>0</v>
      </c>
      <c r="S1082">
        <f>ROUND((Source!CA345/100)*ROUND((Source!AF345*Source!AV345)*Source!I345, 2), 2)</f>
        <v>0</v>
      </c>
      <c r="T1082">
        <f>Source!Y345</f>
        <v>0</v>
      </c>
      <c r="U1082">
        <f>ROUND((175/100)*ROUND((Source!AE345*Source!AV345)*Source!I345, 2), 2)</f>
        <v>0</v>
      </c>
      <c r="V1082">
        <f>ROUND((108/100)*ROUND(Source!CS345*Source!I345, 2), 2)</f>
        <v>0</v>
      </c>
    </row>
    <row r="1083" spans="1:22" ht="15" x14ac:dyDescent="0.25">
      <c r="A1083" s="24"/>
      <c r="B1083" s="24"/>
      <c r="C1083" s="24"/>
      <c r="D1083" s="24"/>
      <c r="E1083" s="24"/>
      <c r="F1083" s="24"/>
      <c r="G1083" s="24"/>
      <c r="H1083" s="24"/>
      <c r="I1083" s="59">
        <f>J1082</f>
        <v>20508.48</v>
      </c>
      <c r="J1083" s="59"/>
      <c r="K1083" s="25">
        <f>IF(Source!I345&lt;&gt;0, ROUND(I1083/Source!I345, 2), 0)</f>
        <v>20508.48</v>
      </c>
      <c r="P1083" s="23">
        <f>I1083</f>
        <v>20508.48</v>
      </c>
    </row>
    <row r="1084" spans="1:22" ht="14.25" x14ac:dyDescent="0.2">
      <c r="A1084" s="15" t="str">
        <f>Source!E346</f>
        <v>165</v>
      </c>
      <c r="B1084" s="16" t="str">
        <f>Source!F346</f>
        <v>1.50-3203-10-4/1</v>
      </c>
      <c r="C1084" s="16" t="str">
        <f>Source!G346</f>
        <v>Установка монтажных изделий массой свыше 20 кг</v>
      </c>
      <c r="D1084" s="17" t="str">
        <f>Source!H346</f>
        <v>т</v>
      </c>
      <c r="E1084" s="8">
        <f>Source!I346</f>
        <v>2.9000000000000001E-2</v>
      </c>
      <c r="F1084" s="19"/>
      <c r="G1084" s="18"/>
      <c r="H1084" s="8"/>
      <c r="I1084" s="8"/>
      <c r="J1084" s="20"/>
      <c r="K1084" s="20"/>
      <c r="Q1084">
        <f>ROUND((Source!BZ346/100)*ROUND((Source!AF346*Source!AV346)*Source!I346, 2), 2)</f>
        <v>166.03</v>
      </c>
      <c r="R1084">
        <f>Source!X346</f>
        <v>166.03</v>
      </c>
      <c r="S1084">
        <f>ROUND((Source!CA346/100)*ROUND((Source!AF346*Source!AV346)*Source!I346, 2), 2)</f>
        <v>23.72</v>
      </c>
      <c r="T1084">
        <f>Source!Y346</f>
        <v>23.72</v>
      </c>
      <c r="U1084">
        <f>ROUND((175/100)*ROUND((Source!AE346*Source!AV346)*Source!I346, 2), 2)</f>
        <v>7.25</v>
      </c>
      <c r="V1084">
        <f>ROUND((108/100)*ROUND(Source!CS346*Source!I346, 2), 2)</f>
        <v>4.47</v>
      </c>
    </row>
    <row r="1085" spans="1:22" ht="14.25" x14ac:dyDescent="0.2">
      <c r="A1085" s="15"/>
      <c r="B1085" s="16"/>
      <c r="C1085" s="16" t="s">
        <v>872</v>
      </c>
      <c r="D1085" s="17"/>
      <c r="E1085" s="8"/>
      <c r="F1085" s="19">
        <f>Source!AO346</f>
        <v>8178.55</v>
      </c>
      <c r="G1085" s="18" t="str">
        <f>Source!DG346</f>
        <v/>
      </c>
      <c r="H1085" s="8">
        <f>Source!AV346</f>
        <v>1</v>
      </c>
      <c r="I1085" s="8">
        <f>IF(Source!BA346&lt;&gt; 0, Source!BA346, 1)</f>
        <v>1</v>
      </c>
      <c r="J1085" s="20">
        <f>Source!S346</f>
        <v>237.18</v>
      </c>
      <c r="K1085" s="20"/>
    </row>
    <row r="1086" spans="1:22" ht="14.25" x14ac:dyDescent="0.2">
      <c r="A1086" s="15"/>
      <c r="B1086" s="16"/>
      <c r="C1086" s="16" t="s">
        <v>873</v>
      </c>
      <c r="D1086" s="17"/>
      <c r="E1086" s="8"/>
      <c r="F1086" s="19">
        <f>Source!AM346</f>
        <v>1555.17</v>
      </c>
      <c r="G1086" s="18" t="str">
        <f>Source!DE346</f>
        <v/>
      </c>
      <c r="H1086" s="8">
        <f>Source!AV346</f>
        <v>1</v>
      </c>
      <c r="I1086" s="8">
        <f>IF(Source!BB346&lt;&gt; 0, Source!BB346, 1)</f>
        <v>1</v>
      </c>
      <c r="J1086" s="20">
        <f>Source!Q346</f>
        <v>45.1</v>
      </c>
      <c r="K1086" s="20"/>
    </row>
    <row r="1087" spans="1:22" ht="14.25" x14ac:dyDescent="0.2">
      <c r="A1087" s="15"/>
      <c r="B1087" s="16"/>
      <c r="C1087" s="16" t="s">
        <v>874</v>
      </c>
      <c r="D1087" s="17"/>
      <c r="E1087" s="8"/>
      <c r="F1087" s="19">
        <f>Source!AN346</f>
        <v>142.85</v>
      </c>
      <c r="G1087" s="18" t="str">
        <f>Source!DF346</f>
        <v/>
      </c>
      <c r="H1087" s="8">
        <f>Source!AV346</f>
        <v>1</v>
      </c>
      <c r="I1087" s="8">
        <f>IF(Source!BS346&lt;&gt; 0, Source!BS346, 1)</f>
        <v>1</v>
      </c>
      <c r="J1087" s="21">
        <f>Source!R346</f>
        <v>4.1399999999999997</v>
      </c>
      <c r="K1087" s="20"/>
    </row>
    <row r="1088" spans="1:22" ht="14.25" x14ac:dyDescent="0.2">
      <c r="A1088" s="15"/>
      <c r="B1088" s="16"/>
      <c r="C1088" s="16" t="s">
        <v>875</v>
      </c>
      <c r="D1088" s="17"/>
      <c r="E1088" s="8"/>
      <c r="F1088" s="19">
        <f>Source!AL346</f>
        <v>56933.42</v>
      </c>
      <c r="G1088" s="18" t="str">
        <f>Source!DD346</f>
        <v/>
      </c>
      <c r="H1088" s="8">
        <f>Source!AW346</f>
        <v>1</v>
      </c>
      <c r="I1088" s="8">
        <f>IF(Source!BC346&lt;&gt; 0, Source!BC346, 1)</f>
        <v>1</v>
      </c>
      <c r="J1088" s="20">
        <f>Source!P346</f>
        <v>1651.07</v>
      </c>
      <c r="K1088" s="20"/>
    </row>
    <row r="1089" spans="1:22" ht="42.75" x14ac:dyDescent="0.2">
      <c r="A1089" s="15" t="str">
        <f>Source!E347</f>
        <v>165,1</v>
      </c>
      <c r="B1089" s="16" t="str">
        <f>Source!F347</f>
        <v>21.3-4-24</v>
      </c>
      <c r="C1089" s="16" t="str">
        <f>Source!G347</f>
        <v>Арматурные заготовки (стержни, хомуты и т.п.), не собранные в каркасы или сетки, закладные и накладные детали, со сваркой</v>
      </c>
      <c r="D1089" s="17" t="str">
        <f>Source!H347</f>
        <v>т</v>
      </c>
      <c r="E1089" s="8">
        <f>Source!I347</f>
        <v>-2.9000000000000001E-2</v>
      </c>
      <c r="F1089" s="19">
        <f>Source!AK347</f>
        <v>53410.15</v>
      </c>
      <c r="G1089" s="22" t="s">
        <v>3</v>
      </c>
      <c r="H1089" s="8">
        <f>Source!AW347</f>
        <v>1</v>
      </c>
      <c r="I1089" s="8">
        <f>IF(Source!BC347&lt;&gt; 0, Source!BC347, 1)</f>
        <v>1</v>
      </c>
      <c r="J1089" s="20">
        <f>Source!O347</f>
        <v>-1548.89</v>
      </c>
      <c r="K1089" s="20"/>
      <c r="Q1089">
        <f>ROUND((Source!BZ347/100)*ROUND((Source!AF347*Source!AV347)*Source!I347, 2), 2)</f>
        <v>0</v>
      </c>
      <c r="R1089">
        <f>Source!X347</f>
        <v>0</v>
      </c>
      <c r="S1089">
        <f>ROUND((Source!CA347/100)*ROUND((Source!AF347*Source!AV347)*Source!I347, 2), 2)</f>
        <v>0</v>
      </c>
      <c r="T1089">
        <f>Source!Y347</f>
        <v>0</v>
      </c>
      <c r="U1089">
        <f>ROUND((175/100)*ROUND((Source!AE347*Source!AV347)*Source!I347, 2), 2)</f>
        <v>0</v>
      </c>
      <c r="V1089">
        <f>ROUND((108/100)*ROUND(Source!CS347*Source!I347, 2), 2)</f>
        <v>0</v>
      </c>
    </row>
    <row r="1090" spans="1:22" ht="14.25" x14ac:dyDescent="0.2">
      <c r="A1090" s="15"/>
      <c r="B1090" s="16"/>
      <c r="C1090" s="16" t="s">
        <v>876</v>
      </c>
      <c r="D1090" s="17" t="s">
        <v>877</v>
      </c>
      <c r="E1090" s="8">
        <f>Source!AT346</f>
        <v>70</v>
      </c>
      <c r="F1090" s="19"/>
      <c r="G1090" s="18"/>
      <c r="H1090" s="8"/>
      <c r="I1090" s="8"/>
      <c r="J1090" s="20">
        <f>SUM(R1084:R1089)</f>
        <v>166.03</v>
      </c>
      <c r="K1090" s="20"/>
    </row>
    <row r="1091" spans="1:22" ht="14.25" x14ac:dyDescent="0.2">
      <c r="A1091" s="15"/>
      <c r="B1091" s="16"/>
      <c r="C1091" s="16" t="s">
        <v>878</v>
      </c>
      <c r="D1091" s="17" t="s">
        <v>877</v>
      </c>
      <c r="E1091" s="8">
        <f>Source!AU346</f>
        <v>10</v>
      </c>
      <c r="F1091" s="19"/>
      <c r="G1091" s="18"/>
      <c r="H1091" s="8"/>
      <c r="I1091" s="8"/>
      <c r="J1091" s="20">
        <f>SUM(T1084:T1090)</f>
        <v>23.72</v>
      </c>
      <c r="K1091" s="20"/>
    </row>
    <row r="1092" spans="1:22" ht="14.25" x14ac:dyDescent="0.2">
      <c r="A1092" s="15"/>
      <c r="B1092" s="16"/>
      <c r="C1092" s="16" t="s">
        <v>879</v>
      </c>
      <c r="D1092" s="17" t="s">
        <v>877</v>
      </c>
      <c r="E1092" s="8">
        <f>108</f>
        <v>108</v>
      </c>
      <c r="F1092" s="19"/>
      <c r="G1092" s="18"/>
      <c r="H1092" s="8"/>
      <c r="I1092" s="8"/>
      <c r="J1092" s="20">
        <f>SUM(V1084:V1091)</f>
        <v>4.47</v>
      </c>
      <c r="K1092" s="20"/>
    </row>
    <row r="1093" spans="1:22" ht="14.25" x14ac:dyDescent="0.2">
      <c r="A1093" s="15"/>
      <c r="B1093" s="16"/>
      <c r="C1093" s="16" t="s">
        <v>880</v>
      </c>
      <c r="D1093" s="17" t="s">
        <v>881</v>
      </c>
      <c r="E1093" s="8">
        <f>Source!AQ346</f>
        <v>36.11</v>
      </c>
      <c r="F1093" s="19"/>
      <c r="G1093" s="18" t="str">
        <f>Source!DI346</f>
        <v/>
      </c>
      <c r="H1093" s="8">
        <f>Source!AV346</f>
        <v>1</v>
      </c>
      <c r="I1093" s="8"/>
      <c r="J1093" s="20"/>
      <c r="K1093" s="20">
        <f>Source!U346</f>
        <v>1.0471900000000001</v>
      </c>
    </row>
    <row r="1094" spans="1:22" ht="15" x14ac:dyDescent="0.25">
      <c r="A1094" s="24"/>
      <c r="B1094" s="24"/>
      <c r="C1094" s="24"/>
      <c r="D1094" s="24"/>
      <c r="E1094" s="24"/>
      <c r="F1094" s="24"/>
      <c r="G1094" s="24"/>
      <c r="H1094" s="24"/>
      <c r="I1094" s="59">
        <f>J1085+J1086+J1088+J1090+J1091+J1092+SUM(J1089:J1089)</f>
        <v>578.67999999999961</v>
      </c>
      <c r="J1094" s="59"/>
      <c r="K1094" s="25">
        <f>IF(Source!I346&lt;&gt;0, ROUND(I1094/Source!I346, 2), 0)</f>
        <v>19954.48</v>
      </c>
      <c r="P1094" s="23">
        <f>I1094</f>
        <v>578.67999999999961</v>
      </c>
    </row>
    <row r="1095" spans="1:22" ht="28.5" x14ac:dyDescent="0.2">
      <c r="A1095" s="15" t="str">
        <f>Source!E348</f>
        <v>166</v>
      </c>
      <c r="B1095" s="16" t="str">
        <f>Source!F348</f>
        <v>1.2-3103-3-1/1</v>
      </c>
      <c r="C1095" s="16" t="str">
        <f>Source!G348</f>
        <v>Устройство фундаментов общего назначения бетонных под оборудование объемом до 5 м3</v>
      </c>
      <c r="D1095" s="17" t="str">
        <f>Source!H348</f>
        <v>100 м3</v>
      </c>
      <c r="E1095" s="8">
        <f>Source!I348</f>
        <v>3.98E-3</v>
      </c>
      <c r="F1095" s="19"/>
      <c r="G1095" s="18"/>
      <c r="H1095" s="8"/>
      <c r="I1095" s="8"/>
      <c r="J1095" s="20"/>
      <c r="K1095" s="20"/>
      <c r="Q1095">
        <f>ROUND((Source!BZ348/100)*ROUND((Source!AF348*Source!AV348)*Source!I348, 2), 2)</f>
        <v>219.11</v>
      </c>
      <c r="R1095">
        <f>Source!X348</f>
        <v>219.11</v>
      </c>
      <c r="S1095">
        <f>ROUND((Source!CA348/100)*ROUND((Source!AF348*Source!AV348)*Source!I348, 2), 2)</f>
        <v>31.3</v>
      </c>
      <c r="T1095">
        <f>Source!Y348</f>
        <v>31.3</v>
      </c>
      <c r="U1095">
        <f>ROUND((175/100)*ROUND((Source!AE348*Source!AV348)*Source!I348, 2), 2)</f>
        <v>1.03</v>
      </c>
      <c r="V1095">
        <f>ROUND((108/100)*ROUND(Source!CS348*Source!I348, 2), 2)</f>
        <v>0.64</v>
      </c>
    </row>
    <row r="1096" spans="1:22" ht="14.25" x14ac:dyDescent="0.2">
      <c r="A1096" s="15"/>
      <c r="B1096" s="16"/>
      <c r="C1096" s="16" t="s">
        <v>872</v>
      </c>
      <c r="D1096" s="17"/>
      <c r="E1096" s="8"/>
      <c r="F1096" s="19">
        <f>Source!AO348</f>
        <v>78644.570000000007</v>
      </c>
      <c r="G1096" s="18" t="str">
        <f>Source!DG348</f>
        <v/>
      </c>
      <c r="H1096" s="8">
        <f>Source!AV348</f>
        <v>1</v>
      </c>
      <c r="I1096" s="8">
        <f>IF(Source!BA348&lt;&gt; 0, Source!BA348, 1)</f>
        <v>1</v>
      </c>
      <c r="J1096" s="20">
        <f>Source!S348</f>
        <v>313.01</v>
      </c>
      <c r="K1096" s="20"/>
    </row>
    <row r="1097" spans="1:22" ht="14.25" x14ac:dyDescent="0.2">
      <c r="A1097" s="15"/>
      <c r="B1097" s="16"/>
      <c r="C1097" s="16" t="s">
        <v>873</v>
      </c>
      <c r="D1097" s="17"/>
      <c r="E1097" s="8"/>
      <c r="F1097" s="19">
        <f>Source!AM348</f>
        <v>435.13</v>
      </c>
      <c r="G1097" s="18" t="str">
        <f>Source!DE348</f>
        <v/>
      </c>
      <c r="H1097" s="8">
        <f>Source!AV348</f>
        <v>1</v>
      </c>
      <c r="I1097" s="8">
        <f>IF(Source!BB348&lt;&gt; 0, Source!BB348, 1)</f>
        <v>1</v>
      </c>
      <c r="J1097" s="20">
        <f>Source!Q348</f>
        <v>1.73</v>
      </c>
      <c r="K1097" s="20"/>
    </row>
    <row r="1098" spans="1:22" ht="14.25" x14ac:dyDescent="0.2">
      <c r="A1098" s="15"/>
      <c r="B1098" s="16"/>
      <c r="C1098" s="16" t="s">
        <v>874</v>
      </c>
      <c r="D1098" s="17"/>
      <c r="E1098" s="8"/>
      <c r="F1098" s="19">
        <f>Source!AN348</f>
        <v>147.43</v>
      </c>
      <c r="G1098" s="18" t="str">
        <f>Source!DF348</f>
        <v/>
      </c>
      <c r="H1098" s="8">
        <f>Source!AV348</f>
        <v>1</v>
      </c>
      <c r="I1098" s="8">
        <f>IF(Source!BS348&lt;&gt; 0, Source!BS348, 1)</f>
        <v>1</v>
      </c>
      <c r="J1098" s="21">
        <f>Source!R348</f>
        <v>0.59</v>
      </c>
      <c r="K1098" s="20"/>
    </row>
    <row r="1099" spans="1:22" ht="14.25" x14ac:dyDescent="0.2">
      <c r="A1099" s="15"/>
      <c r="B1099" s="16"/>
      <c r="C1099" s="16" t="s">
        <v>875</v>
      </c>
      <c r="D1099" s="17"/>
      <c r="E1099" s="8"/>
      <c r="F1099" s="19">
        <f>Source!AL348</f>
        <v>347832.49</v>
      </c>
      <c r="G1099" s="18" t="str">
        <f>Source!DD348</f>
        <v/>
      </c>
      <c r="H1099" s="8">
        <f>Source!AW348</f>
        <v>1</v>
      </c>
      <c r="I1099" s="8">
        <f>IF(Source!BC348&lt;&gt; 0, Source!BC348, 1)</f>
        <v>1</v>
      </c>
      <c r="J1099" s="20">
        <f>Source!P348</f>
        <v>1384.37</v>
      </c>
      <c r="K1099" s="20"/>
    </row>
    <row r="1100" spans="1:22" ht="14.25" x14ac:dyDescent="0.2">
      <c r="A1100" s="15"/>
      <c r="B1100" s="16"/>
      <c r="C1100" s="16" t="s">
        <v>876</v>
      </c>
      <c r="D1100" s="17" t="s">
        <v>877</v>
      </c>
      <c r="E1100" s="8">
        <f>Source!AT348</f>
        <v>70</v>
      </c>
      <c r="F1100" s="19"/>
      <c r="G1100" s="18"/>
      <c r="H1100" s="8"/>
      <c r="I1100" s="8"/>
      <c r="J1100" s="20">
        <f>SUM(R1095:R1099)</f>
        <v>219.11</v>
      </c>
      <c r="K1100" s="20"/>
    </row>
    <row r="1101" spans="1:22" ht="14.25" x14ac:dyDescent="0.2">
      <c r="A1101" s="15"/>
      <c r="B1101" s="16"/>
      <c r="C1101" s="16" t="s">
        <v>878</v>
      </c>
      <c r="D1101" s="17" t="s">
        <v>877</v>
      </c>
      <c r="E1101" s="8">
        <f>Source!AU348</f>
        <v>10</v>
      </c>
      <c r="F1101" s="19"/>
      <c r="G1101" s="18"/>
      <c r="H1101" s="8"/>
      <c r="I1101" s="8"/>
      <c r="J1101" s="20">
        <f>SUM(T1095:T1100)</f>
        <v>31.3</v>
      </c>
      <c r="K1101" s="20"/>
    </row>
    <row r="1102" spans="1:22" ht="14.25" x14ac:dyDescent="0.2">
      <c r="A1102" s="15"/>
      <c r="B1102" s="16"/>
      <c r="C1102" s="16" t="s">
        <v>879</v>
      </c>
      <c r="D1102" s="17" t="s">
        <v>877</v>
      </c>
      <c r="E1102" s="8">
        <f>108</f>
        <v>108</v>
      </c>
      <c r="F1102" s="19"/>
      <c r="G1102" s="18"/>
      <c r="H1102" s="8"/>
      <c r="I1102" s="8"/>
      <c r="J1102" s="20">
        <f>SUM(V1095:V1101)</f>
        <v>0.64</v>
      </c>
      <c r="K1102" s="20"/>
    </row>
    <row r="1103" spans="1:22" ht="14.25" x14ac:dyDescent="0.2">
      <c r="A1103" s="15"/>
      <c r="B1103" s="16"/>
      <c r="C1103" s="16" t="s">
        <v>880</v>
      </c>
      <c r="D1103" s="17" t="s">
        <v>881</v>
      </c>
      <c r="E1103" s="8">
        <f>Source!AQ348</f>
        <v>453.1</v>
      </c>
      <c r="F1103" s="19"/>
      <c r="G1103" s="18" t="str">
        <f>Source!DI348</f>
        <v/>
      </c>
      <c r="H1103" s="8">
        <f>Source!AV348</f>
        <v>1</v>
      </c>
      <c r="I1103" s="8"/>
      <c r="J1103" s="20"/>
      <c r="K1103" s="20">
        <f>Source!U348</f>
        <v>1.8033380000000001</v>
      </c>
    </row>
    <row r="1104" spans="1:22" ht="15" x14ac:dyDescent="0.25">
      <c r="A1104" s="24"/>
      <c r="B1104" s="24"/>
      <c r="C1104" s="24"/>
      <c r="D1104" s="24"/>
      <c r="E1104" s="24"/>
      <c r="F1104" s="24"/>
      <c r="G1104" s="24"/>
      <c r="H1104" s="24"/>
      <c r="I1104" s="59">
        <f>J1096+J1097+J1099+J1100+J1101+J1102</f>
        <v>1950.1599999999999</v>
      </c>
      <c r="J1104" s="59"/>
      <c r="K1104" s="25">
        <f>IF(Source!I348&lt;&gt;0, ROUND(I1104/Source!I348, 2), 0)</f>
        <v>489989.95</v>
      </c>
      <c r="P1104" s="23">
        <f>I1104</f>
        <v>1950.1599999999999</v>
      </c>
    </row>
    <row r="1105" spans="1:22" ht="42.75" x14ac:dyDescent="0.2">
      <c r="A1105" s="15" t="str">
        <f>Source!E349</f>
        <v>167</v>
      </c>
      <c r="B1105" s="16" t="str">
        <f>Source!F349</f>
        <v>21.3-4-24</v>
      </c>
      <c r="C1105" s="16" t="str">
        <f>Source!G349</f>
        <v>Арматурные заготовки (стержни, хомуты и т.п.), не собранные в каркасы или сетки, закладные и накладные детали, со сваркой</v>
      </c>
      <c r="D1105" s="17" t="str">
        <f>Source!H349</f>
        <v>т</v>
      </c>
      <c r="E1105" s="8">
        <f>Source!I349</f>
        <v>8.8209593099999994E-3</v>
      </c>
      <c r="F1105" s="19">
        <f>Source!AL349</f>
        <v>53410.15</v>
      </c>
      <c r="G1105" s="18" t="str">
        <f>Source!DD349</f>
        <v/>
      </c>
      <c r="H1105" s="8">
        <f>Source!AW349</f>
        <v>1</v>
      </c>
      <c r="I1105" s="8">
        <f>IF(Source!BC349&lt;&gt; 0, Source!BC349, 1)</f>
        <v>1</v>
      </c>
      <c r="J1105" s="20">
        <f>Source!P349</f>
        <v>471.13</v>
      </c>
      <c r="K1105" s="20"/>
      <c r="Q1105">
        <f>ROUND((Source!BZ349/100)*ROUND((Source!AF349*Source!AV349)*Source!I349, 2), 2)</f>
        <v>0</v>
      </c>
      <c r="R1105">
        <f>Source!X349</f>
        <v>0</v>
      </c>
      <c r="S1105">
        <f>ROUND((Source!CA349/100)*ROUND((Source!AF349*Source!AV349)*Source!I349, 2), 2)</f>
        <v>0</v>
      </c>
      <c r="T1105">
        <f>Source!Y349</f>
        <v>0</v>
      </c>
      <c r="U1105">
        <f>ROUND((175/100)*ROUND((Source!AE349*Source!AV349)*Source!I349, 2), 2)</f>
        <v>0</v>
      </c>
      <c r="V1105">
        <f>ROUND((108/100)*ROUND(Source!CS349*Source!I349, 2), 2)</f>
        <v>0</v>
      </c>
    </row>
    <row r="1106" spans="1:22" ht="15" x14ac:dyDescent="0.25">
      <c r="A1106" s="24"/>
      <c r="B1106" s="24"/>
      <c r="C1106" s="24"/>
      <c r="D1106" s="24"/>
      <c r="E1106" s="24"/>
      <c r="F1106" s="24"/>
      <c r="G1106" s="24"/>
      <c r="H1106" s="24"/>
      <c r="I1106" s="59">
        <f>J1105</f>
        <v>471.13</v>
      </c>
      <c r="J1106" s="59"/>
      <c r="K1106" s="25">
        <f>IF(Source!I349&lt;&gt;0, ROUND(I1106/Source!I349, 2), 0)</f>
        <v>53410.29</v>
      </c>
      <c r="P1106" s="23">
        <f>I1106</f>
        <v>471.13</v>
      </c>
    </row>
    <row r="1107" spans="1:22" ht="28.5" x14ac:dyDescent="0.2">
      <c r="A1107" s="15" t="str">
        <f>Source!E350</f>
        <v>168</v>
      </c>
      <c r="B1107" s="16" t="str">
        <f>Source!F350</f>
        <v>Цена поставщика</v>
      </c>
      <c r="C1107" s="16" t="str">
        <f>Source!G350</f>
        <v>Скамейка без спинки  9705                                              Базисная стоимость: 16815,00/1,18=14250,00</v>
      </c>
      <c r="D1107" s="17" t="str">
        <f>Source!H350</f>
        <v>шт.</v>
      </c>
      <c r="E1107" s="8">
        <f>Source!I350</f>
        <v>6</v>
      </c>
      <c r="F1107" s="19">
        <f>Source!AL350</f>
        <v>14250</v>
      </c>
      <c r="G1107" s="18" t="str">
        <f>Source!DD350</f>
        <v/>
      </c>
      <c r="H1107" s="8">
        <f>Source!AW350</f>
        <v>1</v>
      </c>
      <c r="I1107" s="8">
        <f>IF(Source!BC350&lt;&gt; 0, Source!BC350, 1)</f>
        <v>1</v>
      </c>
      <c r="J1107" s="20">
        <f>Source!P350</f>
        <v>85500</v>
      </c>
      <c r="K1107" s="20"/>
      <c r="Q1107">
        <f>ROUND((Source!BZ350/100)*ROUND((Source!AF350*Source!AV350)*Source!I350, 2), 2)</f>
        <v>0</v>
      </c>
      <c r="R1107">
        <f>Source!X350</f>
        <v>0</v>
      </c>
      <c r="S1107">
        <f>ROUND((Source!CA350/100)*ROUND((Source!AF350*Source!AV350)*Source!I350, 2), 2)</f>
        <v>0</v>
      </c>
      <c r="T1107">
        <f>Source!Y350</f>
        <v>0</v>
      </c>
      <c r="U1107">
        <f>ROUND((175/100)*ROUND((Source!AE350*Source!AV350)*Source!I350, 2), 2)</f>
        <v>0</v>
      </c>
      <c r="V1107">
        <f>ROUND((108/100)*ROUND(Source!CS350*Source!I350, 2), 2)</f>
        <v>0</v>
      </c>
    </row>
    <row r="1108" spans="1:22" ht="15" x14ac:dyDescent="0.25">
      <c r="A1108" s="24"/>
      <c r="B1108" s="24"/>
      <c r="C1108" s="24"/>
      <c r="D1108" s="24"/>
      <c r="E1108" s="24"/>
      <c r="F1108" s="24"/>
      <c r="G1108" s="24"/>
      <c r="H1108" s="24"/>
      <c r="I1108" s="59">
        <f>J1107</f>
        <v>85500</v>
      </c>
      <c r="J1108" s="59"/>
      <c r="K1108" s="25">
        <f>IF(Source!I350&lt;&gt;0, ROUND(I1108/Source!I350, 2), 0)</f>
        <v>14250</v>
      </c>
      <c r="P1108" s="23">
        <f>I1108</f>
        <v>85500</v>
      </c>
    </row>
    <row r="1109" spans="1:22" ht="14.25" x14ac:dyDescent="0.2">
      <c r="A1109" s="15" t="str">
        <f>Source!E351</f>
        <v>169</v>
      </c>
      <c r="B1109" s="16" t="str">
        <f>Source!F351</f>
        <v>1.50-3203-10-4/1</v>
      </c>
      <c r="C1109" s="16" t="str">
        <f>Source!G351</f>
        <v>Установка монтажных изделий массой свыше 20 кг</v>
      </c>
      <c r="D1109" s="17" t="str">
        <f>Source!H351</f>
        <v>т</v>
      </c>
      <c r="E1109" s="8">
        <f>Source!I351</f>
        <v>2.7699999999999999E-2</v>
      </c>
      <c r="F1109" s="19"/>
      <c r="G1109" s="18"/>
      <c r="H1109" s="8"/>
      <c r="I1109" s="8"/>
      <c r="J1109" s="20"/>
      <c r="K1109" s="20"/>
      <c r="Q1109">
        <f>ROUND((Source!BZ351/100)*ROUND((Source!AF351*Source!AV351)*Source!I351, 2), 2)</f>
        <v>158.59</v>
      </c>
      <c r="R1109">
        <f>Source!X351</f>
        <v>158.59</v>
      </c>
      <c r="S1109">
        <f>ROUND((Source!CA351/100)*ROUND((Source!AF351*Source!AV351)*Source!I351, 2), 2)</f>
        <v>22.66</v>
      </c>
      <c r="T1109">
        <f>Source!Y351</f>
        <v>22.66</v>
      </c>
      <c r="U1109">
        <f>ROUND((175/100)*ROUND((Source!AE351*Source!AV351)*Source!I351, 2), 2)</f>
        <v>6.93</v>
      </c>
      <c r="V1109">
        <f>ROUND((108/100)*ROUND(Source!CS351*Source!I351, 2), 2)</f>
        <v>4.28</v>
      </c>
    </row>
    <row r="1110" spans="1:22" ht="14.25" x14ac:dyDescent="0.2">
      <c r="A1110" s="15"/>
      <c r="B1110" s="16"/>
      <c r="C1110" s="16" t="s">
        <v>872</v>
      </c>
      <c r="D1110" s="17"/>
      <c r="E1110" s="8"/>
      <c r="F1110" s="19">
        <f>Source!AO351</f>
        <v>8178.55</v>
      </c>
      <c r="G1110" s="18" t="str">
        <f>Source!DG351</f>
        <v/>
      </c>
      <c r="H1110" s="8">
        <f>Source!AV351</f>
        <v>1</v>
      </c>
      <c r="I1110" s="8">
        <f>IF(Source!BA351&lt;&gt; 0, Source!BA351, 1)</f>
        <v>1</v>
      </c>
      <c r="J1110" s="20">
        <f>Source!S351</f>
        <v>226.55</v>
      </c>
      <c r="K1110" s="20"/>
    </row>
    <row r="1111" spans="1:22" ht="14.25" x14ac:dyDescent="0.2">
      <c r="A1111" s="15"/>
      <c r="B1111" s="16"/>
      <c r="C1111" s="16" t="s">
        <v>873</v>
      </c>
      <c r="D1111" s="17"/>
      <c r="E1111" s="8"/>
      <c r="F1111" s="19">
        <f>Source!AM351</f>
        <v>1555.17</v>
      </c>
      <c r="G1111" s="18" t="str">
        <f>Source!DE351</f>
        <v/>
      </c>
      <c r="H1111" s="8">
        <f>Source!AV351</f>
        <v>1</v>
      </c>
      <c r="I1111" s="8">
        <f>IF(Source!BB351&lt;&gt; 0, Source!BB351, 1)</f>
        <v>1</v>
      </c>
      <c r="J1111" s="20">
        <f>Source!Q351</f>
        <v>43.08</v>
      </c>
      <c r="K1111" s="20"/>
    </row>
    <row r="1112" spans="1:22" ht="14.25" x14ac:dyDescent="0.2">
      <c r="A1112" s="15"/>
      <c r="B1112" s="16"/>
      <c r="C1112" s="16" t="s">
        <v>874</v>
      </c>
      <c r="D1112" s="17"/>
      <c r="E1112" s="8"/>
      <c r="F1112" s="19">
        <f>Source!AN351</f>
        <v>142.85</v>
      </c>
      <c r="G1112" s="18" t="str">
        <f>Source!DF351</f>
        <v/>
      </c>
      <c r="H1112" s="8">
        <f>Source!AV351</f>
        <v>1</v>
      </c>
      <c r="I1112" s="8">
        <f>IF(Source!BS351&lt;&gt; 0, Source!BS351, 1)</f>
        <v>1</v>
      </c>
      <c r="J1112" s="21">
        <f>Source!R351</f>
        <v>3.96</v>
      </c>
      <c r="K1112" s="20"/>
    </row>
    <row r="1113" spans="1:22" ht="14.25" x14ac:dyDescent="0.2">
      <c r="A1113" s="15"/>
      <c r="B1113" s="16"/>
      <c r="C1113" s="16" t="s">
        <v>875</v>
      </c>
      <c r="D1113" s="17"/>
      <c r="E1113" s="8"/>
      <c r="F1113" s="19">
        <f>Source!AL351</f>
        <v>56933.42</v>
      </c>
      <c r="G1113" s="18" t="str">
        <f>Source!DD351</f>
        <v/>
      </c>
      <c r="H1113" s="8">
        <f>Source!AW351</f>
        <v>1</v>
      </c>
      <c r="I1113" s="8">
        <f>IF(Source!BC351&lt;&gt; 0, Source!BC351, 1)</f>
        <v>1</v>
      </c>
      <c r="J1113" s="20">
        <f>Source!P351</f>
        <v>1577.06</v>
      </c>
      <c r="K1113" s="20"/>
    </row>
    <row r="1114" spans="1:22" ht="42.75" x14ac:dyDescent="0.2">
      <c r="A1114" s="15" t="str">
        <f>Source!E352</f>
        <v>169,1</v>
      </c>
      <c r="B1114" s="16" t="str">
        <f>Source!F352</f>
        <v>21.3-4-24</v>
      </c>
      <c r="C1114" s="16" t="str">
        <f>Source!G352</f>
        <v>Арматурные заготовки (стержни, хомуты и т.п.), не собранные в каркасы или сетки, закладные и накладные детали, со сваркой</v>
      </c>
      <c r="D1114" s="17" t="str">
        <f>Source!H352</f>
        <v>т</v>
      </c>
      <c r="E1114" s="8">
        <f>Source!I352</f>
        <v>-2.7699999999999999E-2</v>
      </c>
      <c r="F1114" s="19">
        <f>Source!AK352</f>
        <v>53410.15</v>
      </c>
      <c r="G1114" s="22" t="s">
        <v>3</v>
      </c>
      <c r="H1114" s="8">
        <f>Source!AW352</f>
        <v>1</v>
      </c>
      <c r="I1114" s="8">
        <f>IF(Source!BC352&lt;&gt; 0, Source!BC352, 1)</f>
        <v>1</v>
      </c>
      <c r="J1114" s="20">
        <f>Source!O352</f>
        <v>-1479.46</v>
      </c>
      <c r="K1114" s="20"/>
      <c r="Q1114">
        <f>ROUND((Source!BZ352/100)*ROUND((Source!AF352*Source!AV352)*Source!I352, 2), 2)</f>
        <v>0</v>
      </c>
      <c r="R1114">
        <f>Source!X352</f>
        <v>0</v>
      </c>
      <c r="S1114">
        <f>ROUND((Source!CA352/100)*ROUND((Source!AF352*Source!AV352)*Source!I352, 2), 2)</f>
        <v>0</v>
      </c>
      <c r="T1114">
        <f>Source!Y352</f>
        <v>0</v>
      </c>
      <c r="U1114">
        <f>ROUND((175/100)*ROUND((Source!AE352*Source!AV352)*Source!I352, 2), 2)</f>
        <v>0</v>
      </c>
      <c r="V1114">
        <f>ROUND((108/100)*ROUND(Source!CS352*Source!I352, 2), 2)</f>
        <v>0</v>
      </c>
    </row>
    <row r="1115" spans="1:22" ht="14.25" x14ac:dyDescent="0.2">
      <c r="A1115" s="15"/>
      <c r="B1115" s="16"/>
      <c r="C1115" s="16" t="s">
        <v>876</v>
      </c>
      <c r="D1115" s="17" t="s">
        <v>877</v>
      </c>
      <c r="E1115" s="8">
        <f>Source!AT351</f>
        <v>70</v>
      </c>
      <c r="F1115" s="19"/>
      <c r="G1115" s="18"/>
      <c r="H1115" s="8"/>
      <c r="I1115" s="8"/>
      <c r="J1115" s="20">
        <f>SUM(R1109:R1114)</f>
        <v>158.59</v>
      </c>
      <c r="K1115" s="20"/>
    </row>
    <row r="1116" spans="1:22" ht="14.25" x14ac:dyDescent="0.2">
      <c r="A1116" s="15"/>
      <c r="B1116" s="16"/>
      <c r="C1116" s="16" t="s">
        <v>878</v>
      </c>
      <c r="D1116" s="17" t="s">
        <v>877</v>
      </c>
      <c r="E1116" s="8">
        <f>Source!AU351</f>
        <v>10</v>
      </c>
      <c r="F1116" s="19"/>
      <c r="G1116" s="18"/>
      <c r="H1116" s="8"/>
      <c r="I1116" s="8"/>
      <c r="J1116" s="20">
        <f>SUM(T1109:T1115)</f>
        <v>22.66</v>
      </c>
      <c r="K1116" s="20"/>
    </row>
    <row r="1117" spans="1:22" ht="14.25" x14ac:dyDescent="0.2">
      <c r="A1117" s="15"/>
      <c r="B1117" s="16"/>
      <c r="C1117" s="16" t="s">
        <v>879</v>
      </c>
      <c r="D1117" s="17" t="s">
        <v>877</v>
      </c>
      <c r="E1117" s="8">
        <f>108</f>
        <v>108</v>
      </c>
      <c r="F1117" s="19"/>
      <c r="G1117" s="18"/>
      <c r="H1117" s="8"/>
      <c r="I1117" s="8"/>
      <c r="J1117" s="20">
        <f>SUM(V1109:V1116)</f>
        <v>4.28</v>
      </c>
      <c r="K1117" s="20"/>
    </row>
    <row r="1118" spans="1:22" ht="14.25" x14ac:dyDescent="0.2">
      <c r="A1118" s="15"/>
      <c r="B1118" s="16"/>
      <c r="C1118" s="16" t="s">
        <v>880</v>
      </c>
      <c r="D1118" s="17" t="s">
        <v>881</v>
      </c>
      <c r="E1118" s="8">
        <f>Source!AQ351</f>
        <v>36.11</v>
      </c>
      <c r="F1118" s="19"/>
      <c r="G1118" s="18" t="str">
        <f>Source!DI351</f>
        <v/>
      </c>
      <c r="H1118" s="8">
        <f>Source!AV351</f>
        <v>1</v>
      </c>
      <c r="I1118" s="8"/>
      <c r="J1118" s="20"/>
      <c r="K1118" s="20">
        <f>Source!U351</f>
        <v>1.0002469999999999</v>
      </c>
    </row>
    <row r="1119" spans="1:22" ht="15" x14ac:dyDescent="0.25">
      <c r="A1119" s="24"/>
      <c r="B1119" s="24"/>
      <c r="C1119" s="24"/>
      <c r="D1119" s="24"/>
      <c r="E1119" s="24"/>
      <c r="F1119" s="24"/>
      <c r="G1119" s="24"/>
      <c r="H1119" s="24"/>
      <c r="I1119" s="59">
        <f>J1110+J1111+J1113+J1115+J1116+J1117+SUM(J1114:J1114)</f>
        <v>552.76</v>
      </c>
      <c r="J1119" s="59"/>
      <c r="K1119" s="25">
        <f>IF(Source!I351&lt;&gt;0, ROUND(I1119/Source!I351, 2), 0)</f>
        <v>19955.23</v>
      </c>
      <c r="P1119" s="23">
        <f>I1119</f>
        <v>552.76</v>
      </c>
    </row>
    <row r="1120" spans="1:22" ht="28.5" x14ac:dyDescent="0.2">
      <c r="A1120" s="15" t="str">
        <f>Source!E353</f>
        <v>170</v>
      </c>
      <c r="B1120" s="16" t="str">
        <f>Source!F353</f>
        <v>1.2-3103-3-1/1</v>
      </c>
      <c r="C1120" s="16" t="str">
        <f>Source!G353</f>
        <v>Устройство фундаментов общего назначения бетонных под оборудование объемом до 5 м3</v>
      </c>
      <c r="D1120" s="17" t="str">
        <f>Source!H353</f>
        <v>100 м3</v>
      </c>
      <c r="E1120" s="8">
        <f>Source!I353</f>
        <v>3.7799999999999999E-3</v>
      </c>
      <c r="F1120" s="19"/>
      <c r="G1120" s="18"/>
      <c r="H1120" s="8"/>
      <c r="I1120" s="8"/>
      <c r="J1120" s="20"/>
      <c r="K1120" s="20"/>
      <c r="Q1120">
        <f>ROUND((Source!BZ353/100)*ROUND((Source!AF353*Source!AV353)*Source!I353, 2), 2)</f>
        <v>208.1</v>
      </c>
      <c r="R1120">
        <f>Source!X353</f>
        <v>208.1</v>
      </c>
      <c r="S1120">
        <f>ROUND((Source!CA353/100)*ROUND((Source!AF353*Source!AV353)*Source!I353, 2), 2)</f>
        <v>29.73</v>
      </c>
      <c r="T1120">
        <f>Source!Y353</f>
        <v>29.73</v>
      </c>
      <c r="U1120">
        <f>ROUND((175/100)*ROUND((Source!AE353*Source!AV353)*Source!I353, 2), 2)</f>
        <v>0.98</v>
      </c>
      <c r="V1120">
        <f>ROUND((108/100)*ROUND(Source!CS353*Source!I353, 2), 2)</f>
        <v>0.6</v>
      </c>
    </row>
    <row r="1121" spans="1:22" ht="14.25" x14ac:dyDescent="0.2">
      <c r="A1121" s="15"/>
      <c r="B1121" s="16"/>
      <c r="C1121" s="16" t="s">
        <v>872</v>
      </c>
      <c r="D1121" s="17"/>
      <c r="E1121" s="8"/>
      <c r="F1121" s="19">
        <f>Source!AO353</f>
        <v>78644.570000000007</v>
      </c>
      <c r="G1121" s="18" t="str">
        <f>Source!DG353</f>
        <v/>
      </c>
      <c r="H1121" s="8">
        <f>Source!AV353</f>
        <v>1</v>
      </c>
      <c r="I1121" s="8">
        <f>IF(Source!BA353&lt;&gt; 0, Source!BA353, 1)</f>
        <v>1</v>
      </c>
      <c r="J1121" s="20">
        <f>Source!S353</f>
        <v>297.27999999999997</v>
      </c>
      <c r="K1121" s="20"/>
    </row>
    <row r="1122" spans="1:22" ht="14.25" x14ac:dyDescent="0.2">
      <c r="A1122" s="15"/>
      <c r="B1122" s="16"/>
      <c r="C1122" s="16" t="s">
        <v>873</v>
      </c>
      <c r="D1122" s="17"/>
      <c r="E1122" s="8"/>
      <c r="F1122" s="19">
        <f>Source!AM353</f>
        <v>435.13</v>
      </c>
      <c r="G1122" s="18" t="str">
        <f>Source!DE353</f>
        <v/>
      </c>
      <c r="H1122" s="8">
        <f>Source!AV353</f>
        <v>1</v>
      </c>
      <c r="I1122" s="8">
        <f>IF(Source!BB353&lt;&gt; 0, Source!BB353, 1)</f>
        <v>1</v>
      </c>
      <c r="J1122" s="20">
        <f>Source!Q353</f>
        <v>1.64</v>
      </c>
      <c r="K1122" s="20"/>
    </row>
    <row r="1123" spans="1:22" ht="14.25" x14ac:dyDescent="0.2">
      <c r="A1123" s="15"/>
      <c r="B1123" s="16"/>
      <c r="C1123" s="16" t="s">
        <v>874</v>
      </c>
      <c r="D1123" s="17"/>
      <c r="E1123" s="8"/>
      <c r="F1123" s="19">
        <f>Source!AN353</f>
        <v>147.43</v>
      </c>
      <c r="G1123" s="18" t="str">
        <f>Source!DF353</f>
        <v/>
      </c>
      <c r="H1123" s="8">
        <f>Source!AV353</f>
        <v>1</v>
      </c>
      <c r="I1123" s="8">
        <f>IF(Source!BS353&lt;&gt; 0, Source!BS353, 1)</f>
        <v>1</v>
      </c>
      <c r="J1123" s="21">
        <f>Source!R353</f>
        <v>0.56000000000000005</v>
      </c>
      <c r="K1123" s="20"/>
    </row>
    <row r="1124" spans="1:22" ht="14.25" x14ac:dyDescent="0.2">
      <c r="A1124" s="15"/>
      <c r="B1124" s="16"/>
      <c r="C1124" s="16" t="s">
        <v>875</v>
      </c>
      <c r="D1124" s="17"/>
      <c r="E1124" s="8"/>
      <c r="F1124" s="19">
        <f>Source!AL353</f>
        <v>347832.49</v>
      </c>
      <c r="G1124" s="18" t="str">
        <f>Source!DD353</f>
        <v/>
      </c>
      <c r="H1124" s="8">
        <f>Source!AW353</f>
        <v>1</v>
      </c>
      <c r="I1124" s="8">
        <f>IF(Source!BC353&lt;&gt; 0, Source!BC353, 1)</f>
        <v>1</v>
      </c>
      <c r="J1124" s="20">
        <f>Source!P353</f>
        <v>1314.81</v>
      </c>
      <c r="K1124" s="20"/>
    </row>
    <row r="1125" spans="1:22" ht="14.25" x14ac:dyDescent="0.2">
      <c r="A1125" s="15"/>
      <c r="B1125" s="16"/>
      <c r="C1125" s="16" t="s">
        <v>876</v>
      </c>
      <c r="D1125" s="17" t="s">
        <v>877</v>
      </c>
      <c r="E1125" s="8">
        <f>Source!AT353</f>
        <v>70</v>
      </c>
      <c r="F1125" s="19"/>
      <c r="G1125" s="18"/>
      <c r="H1125" s="8"/>
      <c r="I1125" s="8"/>
      <c r="J1125" s="20">
        <f>SUM(R1120:R1124)</f>
        <v>208.1</v>
      </c>
      <c r="K1125" s="20"/>
    </row>
    <row r="1126" spans="1:22" ht="14.25" x14ac:dyDescent="0.2">
      <c r="A1126" s="15"/>
      <c r="B1126" s="16"/>
      <c r="C1126" s="16" t="s">
        <v>878</v>
      </c>
      <c r="D1126" s="17" t="s">
        <v>877</v>
      </c>
      <c r="E1126" s="8">
        <f>Source!AU353</f>
        <v>10</v>
      </c>
      <c r="F1126" s="19"/>
      <c r="G1126" s="18"/>
      <c r="H1126" s="8"/>
      <c r="I1126" s="8"/>
      <c r="J1126" s="20">
        <f>SUM(T1120:T1125)</f>
        <v>29.73</v>
      </c>
      <c r="K1126" s="20"/>
    </row>
    <row r="1127" spans="1:22" ht="14.25" x14ac:dyDescent="0.2">
      <c r="A1127" s="15"/>
      <c r="B1127" s="16"/>
      <c r="C1127" s="16" t="s">
        <v>879</v>
      </c>
      <c r="D1127" s="17" t="s">
        <v>877</v>
      </c>
      <c r="E1127" s="8">
        <f>108</f>
        <v>108</v>
      </c>
      <c r="F1127" s="19"/>
      <c r="G1127" s="18"/>
      <c r="H1127" s="8"/>
      <c r="I1127" s="8"/>
      <c r="J1127" s="20">
        <f>SUM(V1120:V1126)</f>
        <v>0.6</v>
      </c>
      <c r="K1127" s="20"/>
    </row>
    <row r="1128" spans="1:22" ht="14.25" x14ac:dyDescent="0.2">
      <c r="A1128" s="15"/>
      <c r="B1128" s="16"/>
      <c r="C1128" s="16" t="s">
        <v>880</v>
      </c>
      <c r="D1128" s="17" t="s">
        <v>881</v>
      </c>
      <c r="E1128" s="8">
        <f>Source!AQ353</f>
        <v>453.1</v>
      </c>
      <c r="F1128" s="19"/>
      <c r="G1128" s="18" t="str">
        <f>Source!DI353</f>
        <v/>
      </c>
      <c r="H1128" s="8">
        <f>Source!AV353</f>
        <v>1</v>
      </c>
      <c r="I1128" s="8"/>
      <c r="J1128" s="20"/>
      <c r="K1128" s="20">
        <f>Source!U353</f>
        <v>1.712718</v>
      </c>
    </row>
    <row r="1129" spans="1:22" ht="15" x14ac:dyDescent="0.25">
      <c r="A1129" s="24"/>
      <c r="B1129" s="24"/>
      <c r="C1129" s="24"/>
      <c r="D1129" s="24"/>
      <c r="E1129" s="24"/>
      <c r="F1129" s="24"/>
      <c r="G1129" s="24"/>
      <c r="H1129" s="24"/>
      <c r="I1129" s="59">
        <f>J1121+J1122+J1124+J1125+J1126+J1127</f>
        <v>1852.1599999999999</v>
      </c>
      <c r="J1129" s="59"/>
      <c r="K1129" s="25">
        <f>IF(Source!I353&lt;&gt;0, ROUND(I1129/Source!I353, 2), 0)</f>
        <v>489989.42</v>
      </c>
      <c r="P1129" s="23">
        <f>I1129</f>
        <v>1852.1599999999999</v>
      </c>
    </row>
    <row r="1130" spans="1:22" ht="42.75" x14ac:dyDescent="0.2">
      <c r="A1130" s="15" t="str">
        <f>Source!E354</f>
        <v>171</v>
      </c>
      <c r="B1130" s="16" t="str">
        <f>Source!F354</f>
        <v>21.3-4-24</v>
      </c>
      <c r="C1130" s="16" t="str">
        <f>Source!G354</f>
        <v>Арматурные заготовки (стержни, хомуты и т.п.), не собранные в каркасы или сетки, закладные и накладные детали, со сваркой</v>
      </c>
      <c r="D1130" s="17" t="str">
        <f>Source!H354</f>
        <v>т</v>
      </c>
      <c r="E1130" s="8">
        <f>Source!I354</f>
        <v>8.2851416299999994E-3</v>
      </c>
      <c r="F1130" s="19">
        <f>Source!AL354</f>
        <v>53410.15</v>
      </c>
      <c r="G1130" s="18" t="str">
        <f>Source!DD354</f>
        <v/>
      </c>
      <c r="H1130" s="8">
        <f>Source!AW354</f>
        <v>1</v>
      </c>
      <c r="I1130" s="8">
        <f>IF(Source!BC354&lt;&gt; 0, Source!BC354, 1)</f>
        <v>1</v>
      </c>
      <c r="J1130" s="20">
        <f>Source!P354</f>
        <v>442.51</v>
      </c>
      <c r="K1130" s="20"/>
      <c r="Q1130">
        <f>ROUND((Source!BZ354/100)*ROUND((Source!AF354*Source!AV354)*Source!I354, 2), 2)</f>
        <v>0</v>
      </c>
      <c r="R1130">
        <f>Source!X354</f>
        <v>0</v>
      </c>
      <c r="S1130">
        <f>ROUND((Source!CA354/100)*ROUND((Source!AF354*Source!AV354)*Source!I354, 2), 2)</f>
        <v>0</v>
      </c>
      <c r="T1130">
        <f>Source!Y354</f>
        <v>0</v>
      </c>
      <c r="U1130">
        <f>ROUND((175/100)*ROUND((Source!AE354*Source!AV354)*Source!I354, 2), 2)</f>
        <v>0</v>
      </c>
      <c r="V1130">
        <f>ROUND((108/100)*ROUND(Source!CS354*Source!I354, 2), 2)</f>
        <v>0</v>
      </c>
    </row>
    <row r="1131" spans="1:22" ht="15" x14ac:dyDescent="0.25">
      <c r="A1131" s="24"/>
      <c r="B1131" s="24"/>
      <c r="C1131" s="24"/>
      <c r="D1131" s="24"/>
      <c r="E1131" s="24"/>
      <c r="F1131" s="24"/>
      <c r="G1131" s="24"/>
      <c r="H1131" s="24"/>
      <c r="I1131" s="59">
        <f>J1130</f>
        <v>442.51</v>
      </c>
      <c r="J1131" s="59"/>
      <c r="K1131" s="25">
        <f>IF(Source!I354&lt;&gt;0, ROUND(I1131/Source!I354, 2), 0)</f>
        <v>53410.07</v>
      </c>
      <c r="P1131" s="23">
        <f>I1131</f>
        <v>442.51</v>
      </c>
    </row>
    <row r="1132" spans="1:22" ht="28.5" x14ac:dyDescent="0.2">
      <c r="A1132" s="15" t="str">
        <f>Source!E355</f>
        <v>172</v>
      </c>
      <c r="B1132" s="16" t="str">
        <f>Source!F355</f>
        <v>Цена поставщика</v>
      </c>
      <c r="C1132" s="16" t="str">
        <f>Source!G355</f>
        <v>Скамья модульная "Дуэт"                                                Базисная стоимость: 16296,00/1,18=13810,17</v>
      </c>
      <c r="D1132" s="17" t="str">
        <f>Source!H355</f>
        <v>шт.</v>
      </c>
      <c r="E1132" s="8">
        <f>Source!I355</f>
        <v>2</v>
      </c>
      <c r="F1132" s="19">
        <f>Source!AL355</f>
        <v>13810.17</v>
      </c>
      <c r="G1132" s="18" t="str">
        <f>Source!DD355</f>
        <v/>
      </c>
      <c r="H1132" s="8">
        <f>Source!AW355</f>
        <v>1</v>
      </c>
      <c r="I1132" s="8">
        <f>IF(Source!BC355&lt;&gt; 0, Source!BC355, 1)</f>
        <v>1</v>
      </c>
      <c r="J1132" s="20">
        <f>Source!P355</f>
        <v>27620.34</v>
      </c>
      <c r="K1132" s="20"/>
      <c r="Q1132">
        <f>ROUND((Source!BZ355/100)*ROUND((Source!AF355*Source!AV355)*Source!I355, 2), 2)</f>
        <v>0</v>
      </c>
      <c r="R1132">
        <f>Source!X355</f>
        <v>0</v>
      </c>
      <c r="S1132">
        <f>ROUND((Source!CA355/100)*ROUND((Source!AF355*Source!AV355)*Source!I355, 2), 2)</f>
        <v>0</v>
      </c>
      <c r="T1132">
        <f>Source!Y355</f>
        <v>0</v>
      </c>
      <c r="U1132">
        <f>ROUND((175/100)*ROUND((Source!AE355*Source!AV355)*Source!I355, 2), 2)</f>
        <v>0</v>
      </c>
      <c r="V1132">
        <f>ROUND((108/100)*ROUND(Source!CS355*Source!I355, 2), 2)</f>
        <v>0</v>
      </c>
    </row>
    <row r="1133" spans="1:22" ht="15" x14ac:dyDescent="0.25">
      <c r="A1133" s="24"/>
      <c r="B1133" s="24"/>
      <c r="C1133" s="24"/>
      <c r="D1133" s="24"/>
      <c r="E1133" s="24"/>
      <c r="F1133" s="24"/>
      <c r="G1133" s="24"/>
      <c r="H1133" s="24"/>
      <c r="I1133" s="59">
        <f>J1132</f>
        <v>27620.34</v>
      </c>
      <c r="J1133" s="59"/>
      <c r="K1133" s="25">
        <f>IF(Source!I355&lt;&gt;0, ROUND(I1133/Source!I355, 2), 0)</f>
        <v>13810.17</v>
      </c>
      <c r="P1133" s="23">
        <f>I1133</f>
        <v>27620.34</v>
      </c>
    </row>
    <row r="1134" spans="1:22" ht="14.25" x14ac:dyDescent="0.2">
      <c r="A1134" s="15" t="str">
        <f>Source!E356</f>
        <v>173</v>
      </c>
      <c r="B1134" s="16" t="str">
        <f>Source!F356</f>
        <v>1.50-3203-10-4/1</v>
      </c>
      <c r="C1134" s="16" t="str">
        <f>Source!G356</f>
        <v>Установка монтажных изделий массой свыше 20 кг</v>
      </c>
      <c r="D1134" s="17" t="str">
        <f>Source!H356</f>
        <v>т</v>
      </c>
      <c r="E1134" s="8">
        <f>Source!I356</f>
        <v>1.9740000000000001E-2</v>
      </c>
      <c r="F1134" s="19"/>
      <c r="G1134" s="18"/>
      <c r="H1134" s="8"/>
      <c r="I1134" s="8"/>
      <c r="J1134" s="20"/>
      <c r="K1134" s="20"/>
      <c r="Q1134">
        <f>ROUND((Source!BZ356/100)*ROUND((Source!AF356*Source!AV356)*Source!I356, 2), 2)</f>
        <v>113.01</v>
      </c>
      <c r="R1134">
        <f>Source!X356</f>
        <v>113.01</v>
      </c>
      <c r="S1134">
        <f>ROUND((Source!CA356/100)*ROUND((Source!AF356*Source!AV356)*Source!I356, 2), 2)</f>
        <v>16.14</v>
      </c>
      <c r="T1134">
        <f>Source!Y356</f>
        <v>16.14</v>
      </c>
      <c r="U1134">
        <f>ROUND((175/100)*ROUND((Source!AE356*Source!AV356)*Source!I356, 2), 2)</f>
        <v>4.9400000000000004</v>
      </c>
      <c r="V1134">
        <f>ROUND((108/100)*ROUND(Source!CS356*Source!I356, 2), 2)</f>
        <v>3.05</v>
      </c>
    </row>
    <row r="1135" spans="1:22" ht="14.25" x14ac:dyDescent="0.2">
      <c r="A1135" s="15"/>
      <c r="B1135" s="16"/>
      <c r="C1135" s="16" t="s">
        <v>872</v>
      </c>
      <c r="D1135" s="17"/>
      <c r="E1135" s="8"/>
      <c r="F1135" s="19">
        <f>Source!AO356</f>
        <v>8178.55</v>
      </c>
      <c r="G1135" s="18" t="str">
        <f>Source!DG356</f>
        <v/>
      </c>
      <c r="H1135" s="8">
        <f>Source!AV356</f>
        <v>1</v>
      </c>
      <c r="I1135" s="8">
        <f>IF(Source!BA356&lt;&gt; 0, Source!BA356, 1)</f>
        <v>1</v>
      </c>
      <c r="J1135" s="20">
        <f>Source!S356</f>
        <v>161.44</v>
      </c>
      <c r="K1135" s="20"/>
    </row>
    <row r="1136" spans="1:22" ht="14.25" x14ac:dyDescent="0.2">
      <c r="A1136" s="15"/>
      <c r="B1136" s="16"/>
      <c r="C1136" s="16" t="s">
        <v>873</v>
      </c>
      <c r="D1136" s="17"/>
      <c r="E1136" s="8"/>
      <c r="F1136" s="19">
        <f>Source!AM356</f>
        <v>1555.17</v>
      </c>
      <c r="G1136" s="18" t="str">
        <f>Source!DE356</f>
        <v/>
      </c>
      <c r="H1136" s="8">
        <f>Source!AV356</f>
        <v>1</v>
      </c>
      <c r="I1136" s="8">
        <f>IF(Source!BB356&lt;&gt; 0, Source!BB356, 1)</f>
        <v>1</v>
      </c>
      <c r="J1136" s="20">
        <f>Source!Q356</f>
        <v>30.7</v>
      </c>
      <c r="K1136" s="20"/>
    </row>
    <row r="1137" spans="1:22" ht="14.25" x14ac:dyDescent="0.2">
      <c r="A1137" s="15"/>
      <c r="B1137" s="16"/>
      <c r="C1137" s="16" t="s">
        <v>874</v>
      </c>
      <c r="D1137" s="17"/>
      <c r="E1137" s="8"/>
      <c r="F1137" s="19">
        <f>Source!AN356</f>
        <v>142.85</v>
      </c>
      <c r="G1137" s="18" t="str">
        <f>Source!DF356</f>
        <v/>
      </c>
      <c r="H1137" s="8">
        <f>Source!AV356</f>
        <v>1</v>
      </c>
      <c r="I1137" s="8">
        <f>IF(Source!BS356&lt;&gt; 0, Source!BS356, 1)</f>
        <v>1</v>
      </c>
      <c r="J1137" s="21">
        <f>Source!R356</f>
        <v>2.82</v>
      </c>
      <c r="K1137" s="20"/>
    </row>
    <row r="1138" spans="1:22" ht="14.25" x14ac:dyDescent="0.2">
      <c r="A1138" s="15"/>
      <c r="B1138" s="16"/>
      <c r="C1138" s="16" t="s">
        <v>875</v>
      </c>
      <c r="D1138" s="17"/>
      <c r="E1138" s="8"/>
      <c r="F1138" s="19">
        <f>Source!AL356</f>
        <v>56933.42</v>
      </c>
      <c r="G1138" s="18" t="str">
        <f>Source!DD356</f>
        <v/>
      </c>
      <c r="H1138" s="8">
        <f>Source!AW356</f>
        <v>1</v>
      </c>
      <c r="I1138" s="8">
        <f>IF(Source!BC356&lt;&gt; 0, Source!BC356, 1)</f>
        <v>1</v>
      </c>
      <c r="J1138" s="20">
        <f>Source!P356</f>
        <v>1123.8699999999999</v>
      </c>
      <c r="K1138" s="20"/>
    </row>
    <row r="1139" spans="1:22" ht="42.75" x14ac:dyDescent="0.2">
      <c r="A1139" s="15" t="str">
        <f>Source!E357</f>
        <v>173,1</v>
      </c>
      <c r="B1139" s="16" t="str">
        <f>Source!F357</f>
        <v>21.3-4-24</v>
      </c>
      <c r="C1139" s="16" t="str">
        <f>Source!G357</f>
        <v>Арматурные заготовки (стержни, хомуты и т.п.), не собранные в каркасы или сетки, закладные и накладные детали, со сваркой</v>
      </c>
      <c r="D1139" s="17" t="str">
        <f>Source!H357</f>
        <v>т</v>
      </c>
      <c r="E1139" s="8">
        <f>Source!I357</f>
        <v>-1.9740000000000001E-2</v>
      </c>
      <c r="F1139" s="19">
        <f>Source!AK357</f>
        <v>53410.15</v>
      </c>
      <c r="G1139" s="22" t="s">
        <v>3</v>
      </c>
      <c r="H1139" s="8">
        <f>Source!AW357</f>
        <v>1</v>
      </c>
      <c r="I1139" s="8">
        <f>IF(Source!BC357&lt;&gt; 0, Source!BC357, 1)</f>
        <v>1</v>
      </c>
      <c r="J1139" s="20">
        <f>Source!O357</f>
        <v>-1054.32</v>
      </c>
      <c r="K1139" s="20"/>
      <c r="Q1139">
        <f>ROUND((Source!BZ357/100)*ROUND((Source!AF357*Source!AV357)*Source!I357, 2), 2)</f>
        <v>0</v>
      </c>
      <c r="R1139">
        <f>Source!X357</f>
        <v>0</v>
      </c>
      <c r="S1139">
        <f>ROUND((Source!CA357/100)*ROUND((Source!AF357*Source!AV357)*Source!I357, 2), 2)</f>
        <v>0</v>
      </c>
      <c r="T1139">
        <f>Source!Y357</f>
        <v>0</v>
      </c>
      <c r="U1139">
        <f>ROUND((175/100)*ROUND((Source!AE357*Source!AV357)*Source!I357, 2), 2)</f>
        <v>0</v>
      </c>
      <c r="V1139">
        <f>ROUND((108/100)*ROUND(Source!CS357*Source!I357, 2), 2)</f>
        <v>0</v>
      </c>
    </row>
    <row r="1140" spans="1:22" ht="14.25" x14ac:dyDescent="0.2">
      <c r="A1140" s="15"/>
      <c r="B1140" s="16"/>
      <c r="C1140" s="16" t="s">
        <v>876</v>
      </c>
      <c r="D1140" s="17" t="s">
        <v>877</v>
      </c>
      <c r="E1140" s="8">
        <f>Source!AT356</f>
        <v>70</v>
      </c>
      <c r="F1140" s="19"/>
      <c r="G1140" s="18"/>
      <c r="H1140" s="8"/>
      <c r="I1140" s="8"/>
      <c r="J1140" s="20">
        <f>SUM(R1134:R1139)</f>
        <v>113.01</v>
      </c>
      <c r="K1140" s="20"/>
    </row>
    <row r="1141" spans="1:22" ht="14.25" x14ac:dyDescent="0.2">
      <c r="A1141" s="15"/>
      <c r="B1141" s="16"/>
      <c r="C1141" s="16" t="s">
        <v>878</v>
      </c>
      <c r="D1141" s="17" t="s">
        <v>877</v>
      </c>
      <c r="E1141" s="8">
        <f>Source!AU356</f>
        <v>10</v>
      </c>
      <c r="F1141" s="19"/>
      <c r="G1141" s="18"/>
      <c r="H1141" s="8"/>
      <c r="I1141" s="8"/>
      <c r="J1141" s="20">
        <f>SUM(T1134:T1140)</f>
        <v>16.14</v>
      </c>
      <c r="K1141" s="20"/>
    </row>
    <row r="1142" spans="1:22" ht="14.25" x14ac:dyDescent="0.2">
      <c r="A1142" s="15"/>
      <c r="B1142" s="16"/>
      <c r="C1142" s="16" t="s">
        <v>879</v>
      </c>
      <c r="D1142" s="17" t="s">
        <v>877</v>
      </c>
      <c r="E1142" s="8">
        <f>108</f>
        <v>108</v>
      </c>
      <c r="F1142" s="19"/>
      <c r="G1142" s="18"/>
      <c r="H1142" s="8"/>
      <c r="I1142" s="8"/>
      <c r="J1142" s="20">
        <f>SUM(V1134:V1141)</f>
        <v>3.05</v>
      </c>
      <c r="K1142" s="20"/>
    </row>
    <row r="1143" spans="1:22" ht="14.25" x14ac:dyDescent="0.2">
      <c r="A1143" s="15"/>
      <c r="B1143" s="16"/>
      <c r="C1143" s="16" t="s">
        <v>880</v>
      </c>
      <c r="D1143" s="17" t="s">
        <v>881</v>
      </c>
      <c r="E1143" s="8">
        <f>Source!AQ356</f>
        <v>36.11</v>
      </c>
      <c r="F1143" s="19"/>
      <c r="G1143" s="18" t="str">
        <f>Source!DI356</f>
        <v/>
      </c>
      <c r="H1143" s="8">
        <f>Source!AV356</f>
        <v>1</v>
      </c>
      <c r="I1143" s="8"/>
      <c r="J1143" s="20"/>
      <c r="K1143" s="20">
        <f>Source!U356</f>
        <v>0.71281139999999998</v>
      </c>
    </row>
    <row r="1144" spans="1:22" ht="15" x14ac:dyDescent="0.25">
      <c r="A1144" s="24"/>
      <c r="B1144" s="24"/>
      <c r="C1144" s="24"/>
      <c r="D1144" s="24"/>
      <c r="E1144" s="24"/>
      <c r="F1144" s="24"/>
      <c r="G1144" s="24"/>
      <c r="H1144" s="24"/>
      <c r="I1144" s="59">
        <f>J1135+J1136+J1138+J1140+J1141+J1142+SUM(J1139:J1139)</f>
        <v>393.88999999999987</v>
      </c>
      <c r="J1144" s="59"/>
      <c r="K1144" s="25">
        <f>IF(Source!I356&lt;&gt;0, ROUND(I1144/Source!I356, 2), 0)</f>
        <v>19953.900000000001</v>
      </c>
      <c r="P1144" s="23">
        <f>I1144</f>
        <v>393.88999999999987</v>
      </c>
    </row>
    <row r="1145" spans="1:22" ht="28.5" x14ac:dyDescent="0.2">
      <c r="A1145" s="15" t="str">
        <f>Source!E358</f>
        <v>174</v>
      </c>
      <c r="B1145" s="16" t="str">
        <f>Source!F358</f>
        <v>1.2-3103-3-1/1</v>
      </c>
      <c r="C1145" s="16" t="str">
        <f>Source!G358</f>
        <v>Устройство фундаментов общего назначения бетонных под оборудование объемом до 5 м3</v>
      </c>
      <c r="D1145" s="17" t="str">
        <f>Source!H358</f>
        <v>100 м3</v>
      </c>
      <c r="E1145" s="8">
        <f>Source!I358</f>
        <v>2.6800000000000001E-3</v>
      </c>
      <c r="F1145" s="19"/>
      <c r="G1145" s="18"/>
      <c r="H1145" s="8"/>
      <c r="I1145" s="8"/>
      <c r="J1145" s="20"/>
      <c r="K1145" s="20"/>
      <c r="Q1145">
        <f>ROUND((Source!BZ358/100)*ROUND((Source!AF358*Source!AV358)*Source!I358, 2), 2)</f>
        <v>147.54</v>
      </c>
      <c r="R1145">
        <f>Source!X358</f>
        <v>147.54</v>
      </c>
      <c r="S1145">
        <f>ROUND((Source!CA358/100)*ROUND((Source!AF358*Source!AV358)*Source!I358, 2), 2)</f>
        <v>21.08</v>
      </c>
      <c r="T1145">
        <f>Source!Y358</f>
        <v>21.08</v>
      </c>
      <c r="U1145">
        <f>ROUND((175/100)*ROUND((Source!AE358*Source!AV358)*Source!I358, 2), 2)</f>
        <v>0.7</v>
      </c>
      <c r="V1145">
        <f>ROUND((108/100)*ROUND(Source!CS358*Source!I358, 2), 2)</f>
        <v>0.43</v>
      </c>
    </row>
    <row r="1146" spans="1:22" ht="14.25" x14ac:dyDescent="0.2">
      <c r="A1146" s="15"/>
      <c r="B1146" s="16"/>
      <c r="C1146" s="16" t="s">
        <v>872</v>
      </c>
      <c r="D1146" s="17"/>
      <c r="E1146" s="8"/>
      <c r="F1146" s="19">
        <f>Source!AO358</f>
        <v>78644.570000000007</v>
      </c>
      <c r="G1146" s="18" t="str">
        <f>Source!DG358</f>
        <v/>
      </c>
      <c r="H1146" s="8">
        <f>Source!AV358</f>
        <v>1</v>
      </c>
      <c r="I1146" s="8">
        <f>IF(Source!BA358&lt;&gt; 0, Source!BA358, 1)</f>
        <v>1</v>
      </c>
      <c r="J1146" s="20">
        <f>Source!S358</f>
        <v>210.77</v>
      </c>
      <c r="K1146" s="20"/>
    </row>
    <row r="1147" spans="1:22" ht="14.25" x14ac:dyDescent="0.2">
      <c r="A1147" s="15"/>
      <c r="B1147" s="16"/>
      <c r="C1147" s="16" t="s">
        <v>873</v>
      </c>
      <c r="D1147" s="17"/>
      <c r="E1147" s="8"/>
      <c r="F1147" s="19">
        <f>Source!AM358</f>
        <v>435.13</v>
      </c>
      <c r="G1147" s="18" t="str">
        <f>Source!DE358</f>
        <v/>
      </c>
      <c r="H1147" s="8">
        <f>Source!AV358</f>
        <v>1</v>
      </c>
      <c r="I1147" s="8">
        <f>IF(Source!BB358&lt;&gt; 0, Source!BB358, 1)</f>
        <v>1</v>
      </c>
      <c r="J1147" s="20">
        <f>Source!Q358</f>
        <v>1.17</v>
      </c>
      <c r="K1147" s="20"/>
    </row>
    <row r="1148" spans="1:22" ht="14.25" x14ac:dyDescent="0.2">
      <c r="A1148" s="15"/>
      <c r="B1148" s="16"/>
      <c r="C1148" s="16" t="s">
        <v>874</v>
      </c>
      <c r="D1148" s="17"/>
      <c r="E1148" s="8"/>
      <c r="F1148" s="19">
        <f>Source!AN358</f>
        <v>147.43</v>
      </c>
      <c r="G1148" s="18" t="str">
        <f>Source!DF358</f>
        <v/>
      </c>
      <c r="H1148" s="8">
        <f>Source!AV358</f>
        <v>1</v>
      </c>
      <c r="I1148" s="8">
        <f>IF(Source!BS358&lt;&gt; 0, Source!BS358, 1)</f>
        <v>1</v>
      </c>
      <c r="J1148" s="21">
        <f>Source!R358</f>
        <v>0.4</v>
      </c>
      <c r="K1148" s="20"/>
    </row>
    <row r="1149" spans="1:22" ht="14.25" x14ac:dyDescent="0.2">
      <c r="A1149" s="15"/>
      <c r="B1149" s="16"/>
      <c r="C1149" s="16" t="s">
        <v>875</v>
      </c>
      <c r="D1149" s="17"/>
      <c r="E1149" s="8"/>
      <c r="F1149" s="19">
        <f>Source!AL358</f>
        <v>347832.49</v>
      </c>
      <c r="G1149" s="18" t="str">
        <f>Source!DD358</f>
        <v/>
      </c>
      <c r="H1149" s="8">
        <f>Source!AW358</f>
        <v>1</v>
      </c>
      <c r="I1149" s="8">
        <f>IF(Source!BC358&lt;&gt; 0, Source!BC358, 1)</f>
        <v>1</v>
      </c>
      <c r="J1149" s="20">
        <f>Source!P358</f>
        <v>932.19</v>
      </c>
      <c r="K1149" s="20"/>
    </row>
    <row r="1150" spans="1:22" ht="14.25" x14ac:dyDescent="0.2">
      <c r="A1150" s="15"/>
      <c r="B1150" s="16"/>
      <c r="C1150" s="16" t="s">
        <v>876</v>
      </c>
      <c r="D1150" s="17" t="s">
        <v>877</v>
      </c>
      <c r="E1150" s="8">
        <f>Source!AT358</f>
        <v>70</v>
      </c>
      <c r="F1150" s="19"/>
      <c r="G1150" s="18"/>
      <c r="H1150" s="8"/>
      <c r="I1150" s="8"/>
      <c r="J1150" s="20">
        <f>SUM(R1145:R1149)</f>
        <v>147.54</v>
      </c>
      <c r="K1150" s="20"/>
    </row>
    <row r="1151" spans="1:22" ht="14.25" x14ac:dyDescent="0.2">
      <c r="A1151" s="15"/>
      <c r="B1151" s="16"/>
      <c r="C1151" s="16" t="s">
        <v>878</v>
      </c>
      <c r="D1151" s="17" t="s">
        <v>877</v>
      </c>
      <c r="E1151" s="8">
        <f>Source!AU358</f>
        <v>10</v>
      </c>
      <c r="F1151" s="19"/>
      <c r="G1151" s="18"/>
      <c r="H1151" s="8"/>
      <c r="I1151" s="8"/>
      <c r="J1151" s="20">
        <f>SUM(T1145:T1150)</f>
        <v>21.08</v>
      </c>
      <c r="K1151" s="20"/>
    </row>
    <row r="1152" spans="1:22" ht="14.25" x14ac:dyDescent="0.2">
      <c r="A1152" s="15"/>
      <c r="B1152" s="16"/>
      <c r="C1152" s="16" t="s">
        <v>879</v>
      </c>
      <c r="D1152" s="17" t="s">
        <v>877</v>
      </c>
      <c r="E1152" s="8">
        <f>108</f>
        <v>108</v>
      </c>
      <c r="F1152" s="19"/>
      <c r="G1152" s="18"/>
      <c r="H1152" s="8"/>
      <c r="I1152" s="8"/>
      <c r="J1152" s="20">
        <f>SUM(V1145:V1151)</f>
        <v>0.43</v>
      </c>
      <c r="K1152" s="20"/>
    </row>
    <row r="1153" spans="1:22" ht="14.25" x14ac:dyDescent="0.2">
      <c r="A1153" s="15"/>
      <c r="B1153" s="16"/>
      <c r="C1153" s="16" t="s">
        <v>880</v>
      </c>
      <c r="D1153" s="17" t="s">
        <v>881</v>
      </c>
      <c r="E1153" s="8">
        <f>Source!AQ358</f>
        <v>453.1</v>
      </c>
      <c r="F1153" s="19"/>
      <c r="G1153" s="18" t="str">
        <f>Source!DI358</f>
        <v/>
      </c>
      <c r="H1153" s="8">
        <f>Source!AV358</f>
        <v>1</v>
      </c>
      <c r="I1153" s="8"/>
      <c r="J1153" s="20"/>
      <c r="K1153" s="20">
        <f>Source!U358</f>
        <v>1.2143080000000002</v>
      </c>
    </row>
    <row r="1154" spans="1:22" ht="15" x14ac:dyDescent="0.25">
      <c r="A1154" s="24"/>
      <c r="B1154" s="24"/>
      <c r="C1154" s="24"/>
      <c r="D1154" s="24"/>
      <c r="E1154" s="24"/>
      <c r="F1154" s="24"/>
      <c r="G1154" s="24"/>
      <c r="H1154" s="24"/>
      <c r="I1154" s="59">
        <f>J1146+J1147+J1149+J1150+J1151+J1152</f>
        <v>1313.18</v>
      </c>
      <c r="J1154" s="59"/>
      <c r="K1154" s="25">
        <f>IF(Source!I358&lt;&gt;0, ROUND(I1154/Source!I358, 2), 0)</f>
        <v>489992.54</v>
      </c>
      <c r="P1154" s="23">
        <f>I1154</f>
        <v>1313.18</v>
      </c>
    </row>
    <row r="1155" spans="1:22" ht="42.75" x14ac:dyDescent="0.2">
      <c r="A1155" s="15" t="str">
        <f>Source!E359</f>
        <v>175</v>
      </c>
      <c r="B1155" s="16" t="str">
        <f>Source!F359</f>
        <v>21.3-4-24</v>
      </c>
      <c r="C1155" s="16" t="str">
        <f>Source!G359</f>
        <v>Арматурные заготовки (стержни, хомуты и т.п.), не собранные в каркасы или сетки, закладные и накладные детали, со сваркой</v>
      </c>
      <c r="D1155" s="17" t="str">
        <f>Source!H359</f>
        <v>т</v>
      </c>
      <c r="E1155" s="8">
        <f>Source!I359</f>
        <v>5.8966154599999999E-3</v>
      </c>
      <c r="F1155" s="19">
        <f>Source!AL359</f>
        <v>53410.15</v>
      </c>
      <c r="G1155" s="18" t="str">
        <f>Source!DD359</f>
        <v/>
      </c>
      <c r="H1155" s="8">
        <f>Source!AW359</f>
        <v>1</v>
      </c>
      <c r="I1155" s="8">
        <f>IF(Source!BC359&lt;&gt; 0, Source!BC359, 1)</f>
        <v>1</v>
      </c>
      <c r="J1155" s="20">
        <f>Source!P359</f>
        <v>314.94</v>
      </c>
      <c r="K1155" s="20"/>
      <c r="Q1155">
        <f>ROUND((Source!BZ359/100)*ROUND((Source!AF359*Source!AV359)*Source!I359, 2), 2)</f>
        <v>0</v>
      </c>
      <c r="R1155">
        <f>Source!X359</f>
        <v>0</v>
      </c>
      <c r="S1155">
        <f>ROUND((Source!CA359/100)*ROUND((Source!AF359*Source!AV359)*Source!I359, 2), 2)</f>
        <v>0</v>
      </c>
      <c r="T1155">
        <f>Source!Y359</f>
        <v>0</v>
      </c>
      <c r="U1155">
        <f>ROUND((175/100)*ROUND((Source!AE359*Source!AV359)*Source!I359, 2), 2)</f>
        <v>0</v>
      </c>
      <c r="V1155">
        <f>ROUND((108/100)*ROUND(Source!CS359*Source!I359, 2), 2)</f>
        <v>0</v>
      </c>
    </row>
    <row r="1156" spans="1:22" ht="15" x14ac:dyDescent="0.25">
      <c r="A1156" s="24"/>
      <c r="B1156" s="24"/>
      <c r="C1156" s="24"/>
      <c r="D1156" s="24"/>
      <c r="E1156" s="24"/>
      <c r="F1156" s="24"/>
      <c r="G1156" s="24"/>
      <c r="H1156" s="24"/>
      <c r="I1156" s="59">
        <f>J1155</f>
        <v>314.94</v>
      </c>
      <c r="J1156" s="59"/>
      <c r="K1156" s="25">
        <f>IF(Source!I359&lt;&gt;0, ROUND(I1156/Source!I359, 2), 0)</f>
        <v>53410.3</v>
      </c>
      <c r="P1156" s="23">
        <f>I1156</f>
        <v>314.94</v>
      </c>
    </row>
    <row r="1157" spans="1:22" ht="28.5" x14ac:dyDescent="0.2">
      <c r="A1157" s="15" t="str">
        <f>Source!E360</f>
        <v>176</v>
      </c>
      <c r="B1157" s="16" t="str">
        <f>Source!F360</f>
        <v>Цена поставщика</v>
      </c>
      <c r="C1157" s="16" t="str">
        <f>Source!G360</f>
        <v>Столбики чугунные  6897                                                Базисная стоимость: 11046,00/1,18=9361,02</v>
      </c>
      <c r="D1157" s="17" t="str">
        <f>Source!H360</f>
        <v>шт.</v>
      </c>
      <c r="E1157" s="8">
        <f>Source!I360</f>
        <v>21</v>
      </c>
      <c r="F1157" s="19">
        <f>Source!AL360</f>
        <v>9361.02</v>
      </c>
      <c r="G1157" s="18" t="str">
        <f>Source!DD360</f>
        <v/>
      </c>
      <c r="H1157" s="8">
        <f>Source!AW360</f>
        <v>1</v>
      </c>
      <c r="I1157" s="8">
        <f>IF(Source!BC360&lt;&gt; 0, Source!BC360, 1)</f>
        <v>1</v>
      </c>
      <c r="J1157" s="20">
        <f>Source!P360</f>
        <v>196581.42</v>
      </c>
      <c r="K1157" s="20"/>
      <c r="Q1157">
        <f>ROUND((Source!BZ360/100)*ROUND((Source!AF360*Source!AV360)*Source!I360, 2), 2)</f>
        <v>0</v>
      </c>
      <c r="R1157">
        <f>Source!X360</f>
        <v>0</v>
      </c>
      <c r="S1157">
        <f>ROUND((Source!CA360/100)*ROUND((Source!AF360*Source!AV360)*Source!I360, 2), 2)</f>
        <v>0</v>
      </c>
      <c r="T1157">
        <f>Source!Y360</f>
        <v>0</v>
      </c>
      <c r="U1157">
        <f>ROUND((175/100)*ROUND((Source!AE360*Source!AV360)*Source!I360, 2), 2)</f>
        <v>0</v>
      </c>
      <c r="V1157">
        <f>ROUND((108/100)*ROUND(Source!CS360*Source!I360, 2), 2)</f>
        <v>0</v>
      </c>
    </row>
    <row r="1158" spans="1:22" ht="15" x14ac:dyDescent="0.25">
      <c r="A1158" s="24"/>
      <c r="B1158" s="24"/>
      <c r="C1158" s="24"/>
      <c r="D1158" s="24"/>
      <c r="E1158" s="24"/>
      <c r="F1158" s="24"/>
      <c r="G1158" s="24"/>
      <c r="H1158" s="24"/>
      <c r="I1158" s="59">
        <f>J1157</f>
        <v>196581.42</v>
      </c>
      <c r="J1158" s="59"/>
      <c r="K1158" s="25">
        <f>IF(Source!I360&lt;&gt;0, ROUND(I1158/Source!I360, 2), 0)</f>
        <v>9361.02</v>
      </c>
      <c r="P1158" s="23">
        <f>I1158</f>
        <v>196581.42</v>
      </c>
    </row>
    <row r="1159" spans="1:22" ht="14.25" x14ac:dyDescent="0.2">
      <c r="A1159" s="15" t="str">
        <f>Source!E361</f>
        <v>177</v>
      </c>
      <c r="B1159" s="16" t="str">
        <f>Source!F361</f>
        <v>1.50-3203-10-4/1</v>
      </c>
      <c r="C1159" s="16" t="str">
        <f>Source!G361</f>
        <v>Установка монтажных изделий массой свыше 20 кг</v>
      </c>
      <c r="D1159" s="17" t="str">
        <f>Source!H361</f>
        <v>т</v>
      </c>
      <c r="E1159" s="8">
        <f>Source!I361</f>
        <v>7.689E-2</v>
      </c>
      <c r="F1159" s="19"/>
      <c r="G1159" s="18"/>
      <c r="H1159" s="8"/>
      <c r="I1159" s="8"/>
      <c r="J1159" s="20"/>
      <c r="K1159" s="20"/>
      <c r="Q1159">
        <f>ROUND((Source!BZ361/100)*ROUND((Source!AF361*Source!AV361)*Source!I361, 2), 2)</f>
        <v>440.2</v>
      </c>
      <c r="R1159">
        <f>Source!X361</f>
        <v>440.2</v>
      </c>
      <c r="S1159">
        <f>ROUND((Source!CA361/100)*ROUND((Source!AF361*Source!AV361)*Source!I361, 2), 2)</f>
        <v>62.89</v>
      </c>
      <c r="T1159">
        <f>Source!Y361</f>
        <v>62.89</v>
      </c>
      <c r="U1159">
        <f>ROUND((175/100)*ROUND((Source!AE361*Source!AV361)*Source!I361, 2), 2)</f>
        <v>19.22</v>
      </c>
      <c r="V1159">
        <f>ROUND((108/100)*ROUND(Source!CS361*Source!I361, 2), 2)</f>
        <v>11.86</v>
      </c>
    </row>
    <row r="1160" spans="1:22" ht="14.25" x14ac:dyDescent="0.2">
      <c r="A1160" s="15"/>
      <c r="B1160" s="16"/>
      <c r="C1160" s="16" t="s">
        <v>872</v>
      </c>
      <c r="D1160" s="17"/>
      <c r="E1160" s="8"/>
      <c r="F1160" s="19">
        <f>Source!AO361</f>
        <v>8178.55</v>
      </c>
      <c r="G1160" s="18" t="str">
        <f>Source!DG361</f>
        <v/>
      </c>
      <c r="H1160" s="8">
        <f>Source!AV361</f>
        <v>1</v>
      </c>
      <c r="I1160" s="8">
        <f>IF(Source!BA361&lt;&gt; 0, Source!BA361, 1)</f>
        <v>1</v>
      </c>
      <c r="J1160" s="20">
        <f>Source!S361</f>
        <v>628.85</v>
      </c>
      <c r="K1160" s="20"/>
    </row>
    <row r="1161" spans="1:22" ht="14.25" x14ac:dyDescent="0.2">
      <c r="A1161" s="15"/>
      <c r="B1161" s="16"/>
      <c r="C1161" s="16" t="s">
        <v>873</v>
      </c>
      <c r="D1161" s="17"/>
      <c r="E1161" s="8"/>
      <c r="F1161" s="19">
        <f>Source!AM361</f>
        <v>1555.17</v>
      </c>
      <c r="G1161" s="18" t="str">
        <f>Source!DE361</f>
        <v/>
      </c>
      <c r="H1161" s="8">
        <f>Source!AV361</f>
        <v>1</v>
      </c>
      <c r="I1161" s="8">
        <f>IF(Source!BB361&lt;&gt; 0, Source!BB361, 1)</f>
        <v>1</v>
      </c>
      <c r="J1161" s="20">
        <f>Source!Q361</f>
        <v>119.58</v>
      </c>
      <c r="K1161" s="20"/>
    </row>
    <row r="1162" spans="1:22" ht="14.25" x14ac:dyDescent="0.2">
      <c r="A1162" s="15"/>
      <c r="B1162" s="16"/>
      <c r="C1162" s="16" t="s">
        <v>874</v>
      </c>
      <c r="D1162" s="17"/>
      <c r="E1162" s="8"/>
      <c r="F1162" s="19">
        <f>Source!AN361</f>
        <v>142.85</v>
      </c>
      <c r="G1162" s="18" t="str">
        <f>Source!DF361</f>
        <v/>
      </c>
      <c r="H1162" s="8">
        <f>Source!AV361</f>
        <v>1</v>
      </c>
      <c r="I1162" s="8">
        <f>IF(Source!BS361&lt;&gt; 0, Source!BS361, 1)</f>
        <v>1</v>
      </c>
      <c r="J1162" s="21">
        <f>Source!R361</f>
        <v>10.98</v>
      </c>
      <c r="K1162" s="20"/>
    </row>
    <row r="1163" spans="1:22" ht="14.25" x14ac:dyDescent="0.2">
      <c r="A1163" s="15"/>
      <c r="B1163" s="16"/>
      <c r="C1163" s="16" t="s">
        <v>875</v>
      </c>
      <c r="D1163" s="17"/>
      <c r="E1163" s="8"/>
      <c r="F1163" s="19">
        <f>Source!AL361</f>
        <v>56933.42</v>
      </c>
      <c r="G1163" s="18" t="str">
        <f>Source!DD361</f>
        <v/>
      </c>
      <c r="H1163" s="8">
        <f>Source!AW361</f>
        <v>1</v>
      </c>
      <c r="I1163" s="8">
        <f>IF(Source!BC361&lt;&gt; 0, Source!BC361, 1)</f>
        <v>1</v>
      </c>
      <c r="J1163" s="20">
        <f>Source!P361</f>
        <v>4377.6099999999997</v>
      </c>
      <c r="K1163" s="20"/>
    </row>
    <row r="1164" spans="1:22" ht="42.75" x14ac:dyDescent="0.2">
      <c r="A1164" s="15" t="str">
        <f>Source!E362</f>
        <v>177,1</v>
      </c>
      <c r="B1164" s="16" t="str">
        <f>Source!F362</f>
        <v>21.3-4-24</v>
      </c>
      <c r="C1164" s="16" t="str">
        <f>Source!G362</f>
        <v>Арматурные заготовки (стержни, хомуты и т.п.), не собранные в каркасы или сетки, закладные и накладные детали, со сваркой</v>
      </c>
      <c r="D1164" s="17" t="str">
        <f>Source!H362</f>
        <v>т</v>
      </c>
      <c r="E1164" s="8">
        <f>Source!I362</f>
        <v>-7.689E-2</v>
      </c>
      <c r="F1164" s="19">
        <f>Source!AK362</f>
        <v>53410.15</v>
      </c>
      <c r="G1164" s="22" t="s">
        <v>3</v>
      </c>
      <c r="H1164" s="8">
        <f>Source!AW362</f>
        <v>1</v>
      </c>
      <c r="I1164" s="8">
        <f>IF(Source!BC362&lt;&gt; 0, Source!BC362, 1)</f>
        <v>1</v>
      </c>
      <c r="J1164" s="20">
        <f>Source!O362</f>
        <v>-4106.71</v>
      </c>
      <c r="K1164" s="20"/>
      <c r="Q1164">
        <f>ROUND((Source!BZ362/100)*ROUND((Source!AF362*Source!AV362)*Source!I362, 2), 2)</f>
        <v>0</v>
      </c>
      <c r="R1164">
        <f>Source!X362</f>
        <v>0</v>
      </c>
      <c r="S1164">
        <f>ROUND((Source!CA362/100)*ROUND((Source!AF362*Source!AV362)*Source!I362, 2), 2)</f>
        <v>0</v>
      </c>
      <c r="T1164">
        <f>Source!Y362</f>
        <v>0</v>
      </c>
      <c r="U1164">
        <f>ROUND((175/100)*ROUND((Source!AE362*Source!AV362)*Source!I362, 2), 2)</f>
        <v>0</v>
      </c>
      <c r="V1164">
        <f>ROUND((108/100)*ROUND(Source!CS362*Source!I362, 2), 2)</f>
        <v>0</v>
      </c>
    </row>
    <row r="1165" spans="1:22" ht="14.25" x14ac:dyDescent="0.2">
      <c r="A1165" s="15"/>
      <c r="B1165" s="16"/>
      <c r="C1165" s="16" t="s">
        <v>876</v>
      </c>
      <c r="D1165" s="17" t="s">
        <v>877</v>
      </c>
      <c r="E1165" s="8">
        <f>Source!AT361</f>
        <v>70</v>
      </c>
      <c r="F1165" s="19"/>
      <c r="G1165" s="18"/>
      <c r="H1165" s="8"/>
      <c r="I1165" s="8"/>
      <c r="J1165" s="20">
        <f>SUM(R1159:R1164)</f>
        <v>440.2</v>
      </c>
      <c r="K1165" s="20"/>
    </row>
    <row r="1166" spans="1:22" ht="14.25" x14ac:dyDescent="0.2">
      <c r="A1166" s="15"/>
      <c r="B1166" s="16"/>
      <c r="C1166" s="16" t="s">
        <v>878</v>
      </c>
      <c r="D1166" s="17" t="s">
        <v>877</v>
      </c>
      <c r="E1166" s="8">
        <f>Source!AU361</f>
        <v>10</v>
      </c>
      <c r="F1166" s="19"/>
      <c r="G1166" s="18"/>
      <c r="H1166" s="8"/>
      <c r="I1166" s="8"/>
      <c r="J1166" s="20">
        <f>SUM(T1159:T1165)</f>
        <v>62.89</v>
      </c>
      <c r="K1166" s="20"/>
    </row>
    <row r="1167" spans="1:22" ht="14.25" x14ac:dyDescent="0.2">
      <c r="A1167" s="15"/>
      <c r="B1167" s="16"/>
      <c r="C1167" s="16" t="s">
        <v>879</v>
      </c>
      <c r="D1167" s="17" t="s">
        <v>877</v>
      </c>
      <c r="E1167" s="8">
        <f>108</f>
        <v>108</v>
      </c>
      <c r="F1167" s="19"/>
      <c r="G1167" s="18"/>
      <c r="H1167" s="8"/>
      <c r="I1167" s="8"/>
      <c r="J1167" s="20">
        <f>SUM(V1159:V1166)</f>
        <v>11.86</v>
      </c>
      <c r="K1167" s="20"/>
    </row>
    <row r="1168" spans="1:22" ht="14.25" x14ac:dyDescent="0.2">
      <c r="A1168" s="15"/>
      <c r="B1168" s="16"/>
      <c r="C1168" s="16" t="s">
        <v>880</v>
      </c>
      <c r="D1168" s="17" t="s">
        <v>881</v>
      </c>
      <c r="E1168" s="8">
        <f>Source!AQ361</f>
        <v>36.11</v>
      </c>
      <c r="F1168" s="19"/>
      <c r="G1168" s="18" t="str">
        <f>Source!DI361</f>
        <v/>
      </c>
      <c r="H1168" s="8">
        <f>Source!AV361</f>
        <v>1</v>
      </c>
      <c r="I1168" s="8"/>
      <c r="J1168" s="20"/>
      <c r="K1168" s="20">
        <f>Source!U361</f>
        <v>2.7764978999999999</v>
      </c>
    </row>
    <row r="1169" spans="1:22" ht="15" x14ac:dyDescent="0.25">
      <c r="A1169" s="24"/>
      <c r="B1169" s="24"/>
      <c r="C1169" s="24"/>
      <c r="D1169" s="24"/>
      <c r="E1169" s="24"/>
      <c r="F1169" s="24"/>
      <c r="G1169" s="24"/>
      <c r="H1169" s="24"/>
      <c r="I1169" s="59">
        <f>J1160+J1161+J1163+J1165+J1166+J1167+SUM(J1164:J1164)</f>
        <v>1534.2799999999997</v>
      </c>
      <c r="J1169" s="59"/>
      <c r="K1169" s="25">
        <f>IF(Source!I361&lt;&gt;0, ROUND(I1169/Source!I361, 2), 0)</f>
        <v>19954.22</v>
      </c>
      <c r="P1169" s="23">
        <f>I1169</f>
        <v>1534.2799999999997</v>
      </c>
    </row>
    <row r="1170" spans="1:22" ht="28.5" x14ac:dyDescent="0.2">
      <c r="A1170" s="15" t="str">
        <f>Source!E363</f>
        <v>178</v>
      </c>
      <c r="B1170" s="16" t="str">
        <f>Source!F363</f>
        <v>1.2-3103-3-1/1</v>
      </c>
      <c r="C1170" s="16" t="str">
        <f>Source!G363</f>
        <v>Устройство фундаментов общего назначения бетонных под оборудование объемом до 5 м3</v>
      </c>
      <c r="D1170" s="17" t="str">
        <f>Source!H363</f>
        <v>100 м3</v>
      </c>
      <c r="E1170" s="8">
        <f>Source!I363</f>
        <v>1.06E-2</v>
      </c>
      <c r="F1170" s="19"/>
      <c r="G1170" s="18"/>
      <c r="H1170" s="8"/>
      <c r="I1170" s="8"/>
      <c r="J1170" s="20"/>
      <c r="K1170" s="20"/>
      <c r="Q1170">
        <f>ROUND((Source!BZ363/100)*ROUND((Source!AF363*Source!AV363)*Source!I363, 2), 2)</f>
        <v>583.54</v>
      </c>
      <c r="R1170">
        <f>Source!X363</f>
        <v>583.54</v>
      </c>
      <c r="S1170">
        <f>ROUND((Source!CA363/100)*ROUND((Source!AF363*Source!AV363)*Source!I363, 2), 2)</f>
        <v>83.36</v>
      </c>
      <c r="T1170">
        <f>Source!Y363</f>
        <v>83.36</v>
      </c>
      <c r="U1170">
        <f>ROUND((175/100)*ROUND((Source!AE363*Source!AV363)*Source!I363, 2), 2)</f>
        <v>2.73</v>
      </c>
      <c r="V1170">
        <f>ROUND((108/100)*ROUND(Source!CS363*Source!I363, 2), 2)</f>
        <v>1.68</v>
      </c>
    </row>
    <row r="1171" spans="1:22" ht="14.25" x14ac:dyDescent="0.2">
      <c r="A1171" s="15"/>
      <c r="B1171" s="16"/>
      <c r="C1171" s="16" t="s">
        <v>872</v>
      </c>
      <c r="D1171" s="17"/>
      <c r="E1171" s="8"/>
      <c r="F1171" s="19">
        <f>Source!AO363</f>
        <v>78644.570000000007</v>
      </c>
      <c r="G1171" s="18" t="str">
        <f>Source!DG363</f>
        <v/>
      </c>
      <c r="H1171" s="8">
        <f>Source!AV363</f>
        <v>1</v>
      </c>
      <c r="I1171" s="8">
        <f>IF(Source!BA363&lt;&gt; 0, Source!BA363, 1)</f>
        <v>1</v>
      </c>
      <c r="J1171" s="20">
        <f>Source!S363</f>
        <v>833.63</v>
      </c>
      <c r="K1171" s="20"/>
    </row>
    <row r="1172" spans="1:22" ht="14.25" x14ac:dyDescent="0.2">
      <c r="A1172" s="15"/>
      <c r="B1172" s="16"/>
      <c r="C1172" s="16" t="s">
        <v>873</v>
      </c>
      <c r="D1172" s="17"/>
      <c r="E1172" s="8"/>
      <c r="F1172" s="19">
        <f>Source!AM363</f>
        <v>435.13</v>
      </c>
      <c r="G1172" s="18" t="str">
        <f>Source!DE363</f>
        <v/>
      </c>
      <c r="H1172" s="8">
        <f>Source!AV363</f>
        <v>1</v>
      </c>
      <c r="I1172" s="8">
        <f>IF(Source!BB363&lt;&gt; 0, Source!BB363, 1)</f>
        <v>1</v>
      </c>
      <c r="J1172" s="20">
        <f>Source!Q363</f>
        <v>4.6100000000000003</v>
      </c>
      <c r="K1172" s="20"/>
    </row>
    <row r="1173" spans="1:22" ht="14.25" x14ac:dyDescent="0.2">
      <c r="A1173" s="15"/>
      <c r="B1173" s="16"/>
      <c r="C1173" s="16" t="s">
        <v>874</v>
      </c>
      <c r="D1173" s="17"/>
      <c r="E1173" s="8"/>
      <c r="F1173" s="19">
        <f>Source!AN363</f>
        <v>147.43</v>
      </c>
      <c r="G1173" s="18" t="str">
        <f>Source!DF363</f>
        <v/>
      </c>
      <c r="H1173" s="8">
        <f>Source!AV363</f>
        <v>1</v>
      </c>
      <c r="I1173" s="8">
        <f>IF(Source!BS363&lt;&gt; 0, Source!BS363, 1)</f>
        <v>1</v>
      </c>
      <c r="J1173" s="21">
        <f>Source!R363</f>
        <v>1.56</v>
      </c>
      <c r="K1173" s="20"/>
    </row>
    <row r="1174" spans="1:22" ht="14.25" x14ac:dyDescent="0.2">
      <c r="A1174" s="15"/>
      <c r="B1174" s="16"/>
      <c r="C1174" s="16" t="s">
        <v>875</v>
      </c>
      <c r="D1174" s="17"/>
      <c r="E1174" s="8"/>
      <c r="F1174" s="19">
        <f>Source!AL363</f>
        <v>347832.49</v>
      </c>
      <c r="G1174" s="18" t="str">
        <f>Source!DD363</f>
        <v/>
      </c>
      <c r="H1174" s="8">
        <f>Source!AW363</f>
        <v>1</v>
      </c>
      <c r="I1174" s="8">
        <f>IF(Source!BC363&lt;&gt; 0, Source!BC363, 1)</f>
        <v>1</v>
      </c>
      <c r="J1174" s="20">
        <f>Source!P363</f>
        <v>3687.02</v>
      </c>
      <c r="K1174" s="20"/>
    </row>
    <row r="1175" spans="1:22" ht="14.25" x14ac:dyDescent="0.2">
      <c r="A1175" s="15"/>
      <c r="B1175" s="16"/>
      <c r="C1175" s="16" t="s">
        <v>876</v>
      </c>
      <c r="D1175" s="17" t="s">
        <v>877</v>
      </c>
      <c r="E1175" s="8">
        <f>Source!AT363</f>
        <v>70</v>
      </c>
      <c r="F1175" s="19"/>
      <c r="G1175" s="18"/>
      <c r="H1175" s="8"/>
      <c r="I1175" s="8"/>
      <c r="J1175" s="20">
        <f>SUM(R1170:R1174)</f>
        <v>583.54</v>
      </c>
      <c r="K1175" s="20"/>
    </row>
    <row r="1176" spans="1:22" ht="14.25" x14ac:dyDescent="0.2">
      <c r="A1176" s="15"/>
      <c r="B1176" s="16"/>
      <c r="C1176" s="16" t="s">
        <v>878</v>
      </c>
      <c r="D1176" s="17" t="s">
        <v>877</v>
      </c>
      <c r="E1176" s="8">
        <f>Source!AU363</f>
        <v>10</v>
      </c>
      <c r="F1176" s="19"/>
      <c r="G1176" s="18"/>
      <c r="H1176" s="8"/>
      <c r="I1176" s="8"/>
      <c r="J1176" s="20">
        <f>SUM(T1170:T1175)</f>
        <v>83.36</v>
      </c>
      <c r="K1176" s="20"/>
    </row>
    <row r="1177" spans="1:22" ht="14.25" x14ac:dyDescent="0.2">
      <c r="A1177" s="15"/>
      <c r="B1177" s="16"/>
      <c r="C1177" s="16" t="s">
        <v>879</v>
      </c>
      <c r="D1177" s="17" t="s">
        <v>877</v>
      </c>
      <c r="E1177" s="8">
        <f>108</f>
        <v>108</v>
      </c>
      <c r="F1177" s="19"/>
      <c r="G1177" s="18"/>
      <c r="H1177" s="8"/>
      <c r="I1177" s="8"/>
      <c r="J1177" s="20">
        <f>SUM(V1170:V1176)</f>
        <v>1.68</v>
      </c>
      <c r="K1177" s="20"/>
    </row>
    <row r="1178" spans="1:22" ht="14.25" x14ac:dyDescent="0.2">
      <c r="A1178" s="15"/>
      <c r="B1178" s="16"/>
      <c r="C1178" s="16" t="s">
        <v>880</v>
      </c>
      <c r="D1178" s="17" t="s">
        <v>881</v>
      </c>
      <c r="E1178" s="8">
        <f>Source!AQ363</f>
        <v>453.1</v>
      </c>
      <c r="F1178" s="19"/>
      <c r="G1178" s="18" t="str">
        <f>Source!DI363</f>
        <v/>
      </c>
      <c r="H1178" s="8">
        <f>Source!AV363</f>
        <v>1</v>
      </c>
      <c r="I1178" s="8"/>
      <c r="J1178" s="20"/>
      <c r="K1178" s="20">
        <f>Source!U363</f>
        <v>4.8028599999999999</v>
      </c>
    </row>
    <row r="1179" spans="1:22" ht="15" x14ac:dyDescent="0.25">
      <c r="A1179" s="24"/>
      <c r="B1179" s="24"/>
      <c r="C1179" s="24"/>
      <c r="D1179" s="24"/>
      <c r="E1179" s="24"/>
      <c r="F1179" s="24"/>
      <c r="G1179" s="24"/>
      <c r="H1179" s="24"/>
      <c r="I1179" s="59">
        <f>J1171+J1172+J1174+J1175+J1176+J1177</f>
        <v>5193.84</v>
      </c>
      <c r="J1179" s="59"/>
      <c r="K1179" s="25">
        <f>IF(Source!I363&lt;&gt;0, ROUND(I1179/Source!I363, 2), 0)</f>
        <v>489984.91</v>
      </c>
      <c r="P1179" s="23">
        <f>I1179</f>
        <v>5193.84</v>
      </c>
    </row>
    <row r="1180" spans="1:22" ht="42.75" x14ac:dyDescent="0.2">
      <c r="A1180" s="15" t="str">
        <f>Source!E364</f>
        <v>179</v>
      </c>
      <c r="B1180" s="16" t="str">
        <f>Source!F364</f>
        <v>21.3-4-24</v>
      </c>
      <c r="C1180" s="16" t="str">
        <f>Source!G364</f>
        <v>Арматурные заготовки (стержни, хомуты и т.п.), не собранные в каркасы или сетки, закладные и накладные детали, со сваркой</v>
      </c>
      <c r="D1180" s="17" t="str">
        <f>Source!H364</f>
        <v>т</v>
      </c>
      <c r="E1180" s="8">
        <f>Source!I364</f>
        <v>3.1968847600000003E-2</v>
      </c>
      <c r="F1180" s="19">
        <f>Source!AL364</f>
        <v>53410.15</v>
      </c>
      <c r="G1180" s="18" t="str">
        <f>Source!DD364</f>
        <v/>
      </c>
      <c r="H1180" s="8">
        <f>Source!AW364</f>
        <v>1</v>
      </c>
      <c r="I1180" s="8">
        <f>IF(Source!BC364&lt;&gt; 0, Source!BC364, 1)</f>
        <v>1</v>
      </c>
      <c r="J1180" s="20">
        <f>Source!P364</f>
        <v>1707.46</v>
      </c>
      <c r="K1180" s="20"/>
      <c r="Q1180">
        <f>ROUND((Source!BZ364/100)*ROUND((Source!AF364*Source!AV364)*Source!I364, 2), 2)</f>
        <v>0</v>
      </c>
      <c r="R1180">
        <f>Source!X364</f>
        <v>0</v>
      </c>
      <c r="S1180">
        <f>ROUND((Source!CA364/100)*ROUND((Source!AF364*Source!AV364)*Source!I364, 2), 2)</f>
        <v>0</v>
      </c>
      <c r="T1180">
        <f>Source!Y364</f>
        <v>0</v>
      </c>
      <c r="U1180">
        <f>ROUND((175/100)*ROUND((Source!AE364*Source!AV364)*Source!I364, 2), 2)</f>
        <v>0</v>
      </c>
      <c r="V1180">
        <f>ROUND((108/100)*ROUND(Source!CS364*Source!I364, 2), 2)</f>
        <v>0</v>
      </c>
    </row>
    <row r="1181" spans="1:22" ht="15" x14ac:dyDescent="0.25">
      <c r="A1181" s="24"/>
      <c r="B1181" s="24"/>
      <c r="C1181" s="24"/>
      <c r="D1181" s="24"/>
      <c r="E1181" s="24"/>
      <c r="F1181" s="24"/>
      <c r="G1181" s="24"/>
      <c r="H1181" s="24"/>
      <c r="I1181" s="59">
        <f>J1180</f>
        <v>1707.46</v>
      </c>
      <c r="J1181" s="59"/>
      <c r="K1181" s="25">
        <f>IF(Source!I364&lt;&gt;0, ROUND(I1181/Source!I364, 2), 0)</f>
        <v>53410.12</v>
      </c>
      <c r="P1181" s="23">
        <f>I1181</f>
        <v>1707.46</v>
      </c>
    </row>
    <row r="1182" spans="1:22" ht="28.5" x14ac:dyDescent="0.2">
      <c r="A1182" s="15" t="str">
        <f>Source!E365</f>
        <v>180</v>
      </c>
      <c r="B1182" s="16" t="str">
        <f>Source!F365</f>
        <v>Цена поставщика</v>
      </c>
      <c r="C1182" s="16" t="str">
        <f>Source!G365</f>
        <v>Тренажер  ЛГТУ-10                                                 Базисная стоимость: 40303,00/1,18=34155,08</v>
      </c>
      <c r="D1182" s="17" t="str">
        <f>Source!H365</f>
        <v>шт.</v>
      </c>
      <c r="E1182" s="8">
        <f>Source!I365</f>
        <v>1</v>
      </c>
      <c r="F1182" s="19">
        <f>Source!AL365</f>
        <v>34155.08</v>
      </c>
      <c r="G1182" s="18" t="str">
        <f>Source!DD365</f>
        <v/>
      </c>
      <c r="H1182" s="8">
        <f>Source!AW365</f>
        <v>1</v>
      </c>
      <c r="I1182" s="8">
        <f>IF(Source!BC365&lt;&gt; 0, Source!BC365, 1)</f>
        <v>1</v>
      </c>
      <c r="J1182" s="20">
        <f>Source!P365</f>
        <v>34155.08</v>
      </c>
      <c r="K1182" s="20"/>
      <c r="Q1182">
        <f>ROUND((Source!BZ365/100)*ROUND((Source!AF365*Source!AV365)*Source!I365, 2), 2)</f>
        <v>0</v>
      </c>
      <c r="R1182">
        <f>Source!X365</f>
        <v>0</v>
      </c>
      <c r="S1182">
        <f>ROUND((Source!CA365/100)*ROUND((Source!AF365*Source!AV365)*Source!I365, 2), 2)</f>
        <v>0</v>
      </c>
      <c r="T1182">
        <f>Source!Y365</f>
        <v>0</v>
      </c>
      <c r="U1182">
        <f>ROUND((175/100)*ROUND((Source!AE365*Source!AV365)*Source!I365, 2), 2)</f>
        <v>0</v>
      </c>
      <c r="V1182">
        <f>ROUND((108/100)*ROUND(Source!CS365*Source!I365, 2), 2)</f>
        <v>0</v>
      </c>
    </row>
    <row r="1183" spans="1:22" ht="15" x14ac:dyDescent="0.25">
      <c r="A1183" s="24"/>
      <c r="B1183" s="24"/>
      <c r="C1183" s="24"/>
      <c r="D1183" s="24"/>
      <c r="E1183" s="24"/>
      <c r="F1183" s="24"/>
      <c r="G1183" s="24"/>
      <c r="H1183" s="24"/>
      <c r="I1183" s="59">
        <f>J1182</f>
        <v>34155.08</v>
      </c>
      <c r="J1183" s="59"/>
      <c r="K1183" s="25">
        <f>IF(Source!I365&lt;&gt;0, ROUND(I1183/Source!I365, 2), 0)</f>
        <v>34155.08</v>
      </c>
      <c r="P1183" s="23">
        <f>I1183</f>
        <v>34155.08</v>
      </c>
    </row>
    <row r="1184" spans="1:22" ht="14.25" x14ac:dyDescent="0.2">
      <c r="A1184" s="15" t="str">
        <f>Source!E366</f>
        <v>181</v>
      </c>
      <c r="B1184" s="16" t="str">
        <f>Source!F366</f>
        <v>1.50-3203-10-4/1</v>
      </c>
      <c r="C1184" s="16" t="str">
        <f>Source!G366</f>
        <v>Установка монтажных изделий массой свыше 20 кг</v>
      </c>
      <c r="D1184" s="17" t="str">
        <f>Source!H366</f>
        <v>т</v>
      </c>
      <c r="E1184" s="8">
        <f>Source!I366</f>
        <v>7.689E-2</v>
      </c>
      <c r="F1184" s="19"/>
      <c r="G1184" s="18"/>
      <c r="H1184" s="8"/>
      <c r="I1184" s="8"/>
      <c r="J1184" s="20"/>
      <c r="K1184" s="20"/>
      <c r="Q1184">
        <f>ROUND((Source!BZ366/100)*ROUND((Source!AF366*Source!AV366)*Source!I366, 2), 2)</f>
        <v>440.2</v>
      </c>
      <c r="R1184">
        <f>Source!X366</f>
        <v>440.2</v>
      </c>
      <c r="S1184">
        <f>ROUND((Source!CA366/100)*ROUND((Source!AF366*Source!AV366)*Source!I366, 2), 2)</f>
        <v>62.89</v>
      </c>
      <c r="T1184">
        <f>Source!Y366</f>
        <v>62.89</v>
      </c>
      <c r="U1184">
        <f>ROUND((175/100)*ROUND((Source!AE366*Source!AV366)*Source!I366, 2), 2)</f>
        <v>19.22</v>
      </c>
      <c r="V1184">
        <f>ROUND((108/100)*ROUND(Source!CS366*Source!I366, 2), 2)</f>
        <v>11.86</v>
      </c>
    </row>
    <row r="1185" spans="1:22" ht="14.25" x14ac:dyDescent="0.2">
      <c r="A1185" s="15"/>
      <c r="B1185" s="16"/>
      <c r="C1185" s="16" t="s">
        <v>872</v>
      </c>
      <c r="D1185" s="17"/>
      <c r="E1185" s="8"/>
      <c r="F1185" s="19">
        <f>Source!AO366</f>
        <v>8178.55</v>
      </c>
      <c r="G1185" s="18" t="str">
        <f>Source!DG366</f>
        <v/>
      </c>
      <c r="H1185" s="8">
        <f>Source!AV366</f>
        <v>1</v>
      </c>
      <c r="I1185" s="8">
        <f>IF(Source!BA366&lt;&gt; 0, Source!BA366, 1)</f>
        <v>1</v>
      </c>
      <c r="J1185" s="20">
        <f>Source!S366</f>
        <v>628.85</v>
      </c>
      <c r="K1185" s="20"/>
    </row>
    <row r="1186" spans="1:22" ht="14.25" x14ac:dyDescent="0.2">
      <c r="A1186" s="15"/>
      <c r="B1186" s="16"/>
      <c r="C1186" s="16" t="s">
        <v>873</v>
      </c>
      <c r="D1186" s="17"/>
      <c r="E1186" s="8"/>
      <c r="F1186" s="19">
        <f>Source!AM366</f>
        <v>1555.17</v>
      </c>
      <c r="G1186" s="18" t="str">
        <f>Source!DE366</f>
        <v/>
      </c>
      <c r="H1186" s="8">
        <f>Source!AV366</f>
        <v>1</v>
      </c>
      <c r="I1186" s="8">
        <f>IF(Source!BB366&lt;&gt; 0, Source!BB366, 1)</f>
        <v>1</v>
      </c>
      <c r="J1186" s="20">
        <f>Source!Q366</f>
        <v>119.58</v>
      </c>
      <c r="K1186" s="20"/>
    </row>
    <row r="1187" spans="1:22" ht="14.25" x14ac:dyDescent="0.2">
      <c r="A1187" s="15"/>
      <c r="B1187" s="16"/>
      <c r="C1187" s="16" t="s">
        <v>874</v>
      </c>
      <c r="D1187" s="17"/>
      <c r="E1187" s="8"/>
      <c r="F1187" s="19">
        <f>Source!AN366</f>
        <v>142.85</v>
      </c>
      <c r="G1187" s="18" t="str">
        <f>Source!DF366</f>
        <v/>
      </c>
      <c r="H1187" s="8">
        <f>Source!AV366</f>
        <v>1</v>
      </c>
      <c r="I1187" s="8">
        <f>IF(Source!BS366&lt;&gt; 0, Source!BS366, 1)</f>
        <v>1</v>
      </c>
      <c r="J1187" s="21">
        <f>Source!R366</f>
        <v>10.98</v>
      </c>
      <c r="K1187" s="20"/>
    </row>
    <row r="1188" spans="1:22" ht="14.25" x14ac:dyDescent="0.2">
      <c r="A1188" s="15"/>
      <c r="B1188" s="16"/>
      <c r="C1188" s="16" t="s">
        <v>875</v>
      </c>
      <c r="D1188" s="17"/>
      <c r="E1188" s="8"/>
      <c r="F1188" s="19">
        <f>Source!AL366</f>
        <v>56933.42</v>
      </c>
      <c r="G1188" s="18" t="str">
        <f>Source!DD366</f>
        <v/>
      </c>
      <c r="H1188" s="8">
        <f>Source!AW366</f>
        <v>1</v>
      </c>
      <c r="I1188" s="8">
        <f>IF(Source!BC366&lt;&gt; 0, Source!BC366, 1)</f>
        <v>1</v>
      </c>
      <c r="J1188" s="20">
        <f>Source!P366</f>
        <v>4377.6099999999997</v>
      </c>
      <c r="K1188" s="20"/>
    </row>
    <row r="1189" spans="1:22" ht="42.75" x14ac:dyDescent="0.2">
      <c r="A1189" s="15" t="str">
        <f>Source!E367</f>
        <v>181,1</v>
      </c>
      <c r="B1189" s="16" t="str">
        <f>Source!F367</f>
        <v>21.3-4-24</v>
      </c>
      <c r="C1189" s="16" t="str">
        <f>Source!G367</f>
        <v>Арматурные заготовки (стержни, хомуты и т.п.), не собранные в каркасы или сетки, закладные и накладные детали, со сваркой</v>
      </c>
      <c r="D1189" s="17" t="str">
        <f>Source!H367</f>
        <v>т</v>
      </c>
      <c r="E1189" s="8">
        <f>Source!I367</f>
        <v>-7.689E-2</v>
      </c>
      <c r="F1189" s="19">
        <f>Source!AK367</f>
        <v>53410.15</v>
      </c>
      <c r="G1189" s="22" t="s">
        <v>3</v>
      </c>
      <c r="H1189" s="8">
        <f>Source!AW367</f>
        <v>1</v>
      </c>
      <c r="I1189" s="8">
        <f>IF(Source!BC367&lt;&gt; 0, Source!BC367, 1)</f>
        <v>1</v>
      </c>
      <c r="J1189" s="20">
        <f>Source!O367</f>
        <v>-4106.71</v>
      </c>
      <c r="K1189" s="20"/>
      <c r="Q1189">
        <f>ROUND((Source!BZ367/100)*ROUND((Source!AF367*Source!AV367)*Source!I367, 2), 2)</f>
        <v>0</v>
      </c>
      <c r="R1189">
        <f>Source!X367</f>
        <v>0</v>
      </c>
      <c r="S1189">
        <f>ROUND((Source!CA367/100)*ROUND((Source!AF367*Source!AV367)*Source!I367, 2), 2)</f>
        <v>0</v>
      </c>
      <c r="T1189">
        <f>Source!Y367</f>
        <v>0</v>
      </c>
      <c r="U1189">
        <f>ROUND((175/100)*ROUND((Source!AE367*Source!AV367)*Source!I367, 2), 2)</f>
        <v>0</v>
      </c>
      <c r="V1189">
        <f>ROUND((108/100)*ROUND(Source!CS367*Source!I367, 2), 2)</f>
        <v>0</v>
      </c>
    </row>
    <row r="1190" spans="1:22" ht="14.25" x14ac:dyDescent="0.2">
      <c r="A1190" s="15"/>
      <c r="B1190" s="16"/>
      <c r="C1190" s="16" t="s">
        <v>876</v>
      </c>
      <c r="D1190" s="17" t="s">
        <v>877</v>
      </c>
      <c r="E1190" s="8">
        <f>Source!AT366</f>
        <v>70</v>
      </c>
      <c r="F1190" s="19"/>
      <c r="G1190" s="18"/>
      <c r="H1190" s="8"/>
      <c r="I1190" s="8"/>
      <c r="J1190" s="20">
        <f>SUM(R1184:R1189)</f>
        <v>440.2</v>
      </c>
      <c r="K1190" s="20"/>
    </row>
    <row r="1191" spans="1:22" ht="14.25" x14ac:dyDescent="0.2">
      <c r="A1191" s="15"/>
      <c r="B1191" s="16"/>
      <c r="C1191" s="16" t="s">
        <v>878</v>
      </c>
      <c r="D1191" s="17" t="s">
        <v>877</v>
      </c>
      <c r="E1191" s="8">
        <f>Source!AU366</f>
        <v>10</v>
      </c>
      <c r="F1191" s="19"/>
      <c r="G1191" s="18"/>
      <c r="H1191" s="8"/>
      <c r="I1191" s="8"/>
      <c r="J1191" s="20">
        <f>SUM(T1184:T1190)</f>
        <v>62.89</v>
      </c>
      <c r="K1191" s="20"/>
    </row>
    <row r="1192" spans="1:22" ht="14.25" x14ac:dyDescent="0.2">
      <c r="A1192" s="15"/>
      <c r="B1192" s="16"/>
      <c r="C1192" s="16" t="s">
        <v>879</v>
      </c>
      <c r="D1192" s="17" t="s">
        <v>877</v>
      </c>
      <c r="E1192" s="8">
        <f>108</f>
        <v>108</v>
      </c>
      <c r="F1192" s="19"/>
      <c r="G1192" s="18"/>
      <c r="H1192" s="8"/>
      <c r="I1192" s="8"/>
      <c r="J1192" s="20">
        <f>SUM(V1184:V1191)</f>
        <v>11.86</v>
      </c>
      <c r="K1192" s="20"/>
    </row>
    <row r="1193" spans="1:22" ht="14.25" x14ac:dyDescent="0.2">
      <c r="A1193" s="15"/>
      <c r="B1193" s="16"/>
      <c r="C1193" s="16" t="s">
        <v>880</v>
      </c>
      <c r="D1193" s="17" t="s">
        <v>881</v>
      </c>
      <c r="E1193" s="8">
        <f>Source!AQ366</f>
        <v>36.11</v>
      </c>
      <c r="F1193" s="19"/>
      <c r="G1193" s="18" t="str">
        <f>Source!DI366</f>
        <v/>
      </c>
      <c r="H1193" s="8">
        <f>Source!AV366</f>
        <v>1</v>
      </c>
      <c r="I1193" s="8"/>
      <c r="J1193" s="20"/>
      <c r="K1193" s="20">
        <f>Source!U366</f>
        <v>2.7764978999999999</v>
      </c>
    </row>
    <row r="1194" spans="1:22" ht="15" x14ac:dyDescent="0.25">
      <c r="A1194" s="24"/>
      <c r="B1194" s="24"/>
      <c r="C1194" s="24"/>
      <c r="D1194" s="24"/>
      <c r="E1194" s="24"/>
      <c r="F1194" s="24"/>
      <c r="G1194" s="24"/>
      <c r="H1194" s="24"/>
      <c r="I1194" s="59">
        <f>J1185+J1186+J1188+J1190+J1191+J1192+SUM(J1189:J1189)</f>
        <v>1534.2799999999997</v>
      </c>
      <c r="J1194" s="59"/>
      <c r="K1194" s="25">
        <f>IF(Source!I366&lt;&gt;0, ROUND(I1194/Source!I366, 2), 0)</f>
        <v>19954.22</v>
      </c>
      <c r="P1194" s="23">
        <f>I1194</f>
        <v>1534.2799999999997</v>
      </c>
    </row>
    <row r="1195" spans="1:22" ht="28.5" x14ac:dyDescent="0.2">
      <c r="A1195" s="15" t="str">
        <f>Source!E368</f>
        <v>182</v>
      </c>
      <c r="B1195" s="16" t="str">
        <f>Source!F368</f>
        <v>1.2-3103-3-1/1</v>
      </c>
      <c r="C1195" s="16" t="str">
        <f>Source!G368</f>
        <v>Устройство фундаментов общего назначения бетонных под оборудование объемом до 5 м3</v>
      </c>
      <c r="D1195" s="17" t="str">
        <f>Source!H368</f>
        <v>100 м3</v>
      </c>
      <c r="E1195" s="8">
        <f>Source!I368</f>
        <v>1.06E-2</v>
      </c>
      <c r="F1195" s="19"/>
      <c r="G1195" s="18"/>
      <c r="H1195" s="8"/>
      <c r="I1195" s="8"/>
      <c r="J1195" s="20"/>
      <c r="K1195" s="20"/>
      <c r="Q1195">
        <f>ROUND((Source!BZ368/100)*ROUND((Source!AF368*Source!AV368)*Source!I368, 2), 2)</f>
        <v>583.54</v>
      </c>
      <c r="R1195">
        <f>Source!X368</f>
        <v>583.54</v>
      </c>
      <c r="S1195">
        <f>ROUND((Source!CA368/100)*ROUND((Source!AF368*Source!AV368)*Source!I368, 2), 2)</f>
        <v>83.36</v>
      </c>
      <c r="T1195">
        <f>Source!Y368</f>
        <v>83.36</v>
      </c>
      <c r="U1195">
        <f>ROUND((175/100)*ROUND((Source!AE368*Source!AV368)*Source!I368, 2), 2)</f>
        <v>2.73</v>
      </c>
      <c r="V1195">
        <f>ROUND((108/100)*ROUND(Source!CS368*Source!I368, 2), 2)</f>
        <v>1.68</v>
      </c>
    </row>
    <row r="1196" spans="1:22" ht="14.25" x14ac:dyDescent="0.2">
      <c r="A1196" s="15"/>
      <c r="B1196" s="16"/>
      <c r="C1196" s="16" t="s">
        <v>872</v>
      </c>
      <c r="D1196" s="17"/>
      <c r="E1196" s="8"/>
      <c r="F1196" s="19">
        <f>Source!AO368</f>
        <v>78644.570000000007</v>
      </c>
      <c r="G1196" s="18" t="str">
        <f>Source!DG368</f>
        <v/>
      </c>
      <c r="H1196" s="8">
        <f>Source!AV368</f>
        <v>1</v>
      </c>
      <c r="I1196" s="8">
        <f>IF(Source!BA368&lt;&gt; 0, Source!BA368, 1)</f>
        <v>1</v>
      </c>
      <c r="J1196" s="20">
        <f>Source!S368</f>
        <v>833.63</v>
      </c>
      <c r="K1196" s="20"/>
    </row>
    <row r="1197" spans="1:22" ht="14.25" x14ac:dyDescent="0.2">
      <c r="A1197" s="15"/>
      <c r="B1197" s="16"/>
      <c r="C1197" s="16" t="s">
        <v>873</v>
      </c>
      <c r="D1197" s="17"/>
      <c r="E1197" s="8"/>
      <c r="F1197" s="19">
        <f>Source!AM368</f>
        <v>435.13</v>
      </c>
      <c r="G1197" s="18" t="str">
        <f>Source!DE368</f>
        <v/>
      </c>
      <c r="H1197" s="8">
        <f>Source!AV368</f>
        <v>1</v>
      </c>
      <c r="I1197" s="8">
        <f>IF(Source!BB368&lt;&gt; 0, Source!BB368, 1)</f>
        <v>1</v>
      </c>
      <c r="J1197" s="20">
        <f>Source!Q368</f>
        <v>4.6100000000000003</v>
      </c>
      <c r="K1197" s="20"/>
    </row>
    <row r="1198" spans="1:22" ht="14.25" x14ac:dyDescent="0.2">
      <c r="A1198" s="15"/>
      <c r="B1198" s="16"/>
      <c r="C1198" s="16" t="s">
        <v>874</v>
      </c>
      <c r="D1198" s="17"/>
      <c r="E1198" s="8"/>
      <c r="F1198" s="19">
        <f>Source!AN368</f>
        <v>147.43</v>
      </c>
      <c r="G1198" s="18" t="str">
        <f>Source!DF368</f>
        <v/>
      </c>
      <c r="H1198" s="8">
        <f>Source!AV368</f>
        <v>1</v>
      </c>
      <c r="I1198" s="8">
        <f>IF(Source!BS368&lt;&gt; 0, Source!BS368, 1)</f>
        <v>1</v>
      </c>
      <c r="J1198" s="21">
        <f>Source!R368</f>
        <v>1.56</v>
      </c>
      <c r="K1198" s="20"/>
    </row>
    <row r="1199" spans="1:22" ht="14.25" x14ac:dyDescent="0.2">
      <c r="A1199" s="15"/>
      <c r="B1199" s="16"/>
      <c r="C1199" s="16" t="s">
        <v>875</v>
      </c>
      <c r="D1199" s="17"/>
      <c r="E1199" s="8"/>
      <c r="F1199" s="19">
        <f>Source!AL368</f>
        <v>347832.49</v>
      </c>
      <c r="G1199" s="18" t="str">
        <f>Source!DD368</f>
        <v/>
      </c>
      <c r="H1199" s="8">
        <f>Source!AW368</f>
        <v>1</v>
      </c>
      <c r="I1199" s="8">
        <f>IF(Source!BC368&lt;&gt; 0, Source!BC368, 1)</f>
        <v>1</v>
      </c>
      <c r="J1199" s="20">
        <f>Source!P368</f>
        <v>3687.02</v>
      </c>
      <c r="K1199" s="20"/>
    </row>
    <row r="1200" spans="1:22" ht="14.25" x14ac:dyDescent="0.2">
      <c r="A1200" s="15"/>
      <c r="B1200" s="16"/>
      <c r="C1200" s="16" t="s">
        <v>876</v>
      </c>
      <c r="D1200" s="17" t="s">
        <v>877</v>
      </c>
      <c r="E1200" s="8">
        <f>Source!AT368</f>
        <v>70</v>
      </c>
      <c r="F1200" s="19"/>
      <c r="G1200" s="18"/>
      <c r="H1200" s="8"/>
      <c r="I1200" s="8"/>
      <c r="J1200" s="20">
        <f>SUM(R1195:R1199)</f>
        <v>583.54</v>
      </c>
      <c r="K1200" s="20"/>
    </row>
    <row r="1201" spans="1:22" ht="14.25" x14ac:dyDescent="0.2">
      <c r="A1201" s="15"/>
      <c r="B1201" s="16"/>
      <c r="C1201" s="16" t="s">
        <v>878</v>
      </c>
      <c r="D1201" s="17" t="s">
        <v>877</v>
      </c>
      <c r="E1201" s="8">
        <f>Source!AU368</f>
        <v>10</v>
      </c>
      <c r="F1201" s="19"/>
      <c r="G1201" s="18"/>
      <c r="H1201" s="8"/>
      <c r="I1201" s="8"/>
      <c r="J1201" s="20">
        <f>SUM(T1195:T1200)</f>
        <v>83.36</v>
      </c>
      <c r="K1201" s="20"/>
    </row>
    <row r="1202" spans="1:22" ht="14.25" x14ac:dyDescent="0.2">
      <c r="A1202" s="15"/>
      <c r="B1202" s="16"/>
      <c r="C1202" s="16" t="s">
        <v>879</v>
      </c>
      <c r="D1202" s="17" t="s">
        <v>877</v>
      </c>
      <c r="E1202" s="8">
        <f>108</f>
        <v>108</v>
      </c>
      <c r="F1202" s="19"/>
      <c r="G1202" s="18"/>
      <c r="H1202" s="8"/>
      <c r="I1202" s="8"/>
      <c r="J1202" s="20">
        <f>SUM(V1195:V1201)</f>
        <v>1.68</v>
      </c>
      <c r="K1202" s="20"/>
    </row>
    <row r="1203" spans="1:22" ht="14.25" x14ac:dyDescent="0.2">
      <c r="A1203" s="15"/>
      <c r="B1203" s="16"/>
      <c r="C1203" s="16" t="s">
        <v>880</v>
      </c>
      <c r="D1203" s="17" t="s">
        <v>881</v>
      </c>
      <c r="E1203" s="8">
        <f>Source!AQ368</f>
        <v>453.1</v>
      </c>
      <c r="F1203" s="19"/>
      <c r="G1203" s="18" t="str">
        <f>Source!DI368</f>
        <v/>
      </c>
      <c r="H1203" s="8">
        <f>Source!AV368</f>
        <v>1</v>
      </c>
      <c r="I1203" s="8"/>
      <c r="J1203" s="20"/>
      <c r="K1203" s="20">
        <f>Source!U368</f>
        <v>4.8028599999999999</v>
      </c>
    </row>
    <row r="1204" spans="1:22" ht="15" x14ac:dyDescent="0.25">
      <c r="A1204" s="24"/>
      <c r="B1204" s="24"/>
      <c r="C1204" s="24"/>
      <c r="D1204" s="24"/>
      <c r="E1204" s="24"/>
      <c r="F1204" s="24"/>
      <c r="G1204" s="24"/>
      <c r="H1204" s="24"/>
      <c r="I1204" s="59">
        <f>J1196+J1197+J1199+J1200+J1201+J1202</f>
        <v>5193.84</v>
      </c>
      <c r="J1204" s="59"/>
      <c r="K1204" s="25">
        <f>IF(Source!I368&lt;&gt;0, ROUND(I1204/Source!I368, 2), 0)</f>
        <v>489984.91</v>
      </c>
      <c r="P1204" s="23">
        <f>I1204</f>
        <v>5193.84</v>
      </c>
    </row>
    <row r="1205" spans="1:22" ht="42.75" x14ac:dyDescent="0.2">
      <c r="A1205" s="15" t="str">
        <f>Source!E369</f>
        <v>183</v>
      </c>
      <c r="B1205" s="16" t="str">
        <f>Source!F369</f>
        <v>21.3-4-24</v>
      </c>
      <c r="C1205" s="16" t="str">
        <f>Source!G369</f>
        <v>Арматурные заготовки (стержни, хомуты и т.п.), не собранные в каркасы или сетки, закладные и накладные детали, со сваркой</v>
      </c>
      <c r="D1205" s="17" t="str">
        <f>Source!H369</f>
        <v>т</v>
      </c>
      <c r="E1205" s="8">
        <f>Source!I369</f>
        <v>3.6869572980000001E-2</v>
      </c>
      <c r="F1205" s="19">
        <f>Source!AL369</f>
        <v>53410.15</v>
      </c>
      <c r="G1205" s="18" t="str">
        <f>Source!DD369</f>
        <v/>
      </c>
      <c r="H1205" s="8">
        <f>Source!AW369</f>
        <v>1</v>
      </c>
      <c r="I1205" s="8">
        <f>IF(Source!BC369&lt;&gt; 0, Source!BC369, 1)</f>
        <v>1</v>
      </c>
      <c r="J1205" s="20">
        <f>Source!P369</f>
        <v>1969.21</v>
      </c>
      <c r="K1205" s="20"/>
      <c r="Q1205">
        <f>ROUND((Source!BZ369/100)*ROUND((Source!AF369*Source!AV369)*Source!I369, 2), 2)</f>
        <v>0</v>
      </c>
      <c r="R1205">
        <f>Source!X369</f>
        <v>0</v>
      </c>
      <c r="S1205">
        <f>ROUND((Source!CA369/100)*ROUND((Source!AF369*Source!AV369)*Source!I369, 2), 2)</f>
        <v>0</v>
      </c>
      <c r="T1205">
        <f>Source!Y369</f>
        <v>0</v>
      </c>
      <c r="U1205">
        <f>ROUND((175/100)*ROUND((Source!AE369*Source!AV369)*Source!I369, 2), 2)</f>
        <v>0</v>
      </c>
      <c r="V1205">
        <f>ROUND((108/100)*ROUND(Source!CS369*Source!I369, 2), 2)</f>
        <v>0</v>
      </c>
    </row>
    <row r="1206" spans="1:22" ht="15" x14ac:dyDescent="0.25">
      <c r="A1206" s="24"/>
      <c r="B1206" s="24"/>
      <c r="C1206" s="24"/>
      <c r="D1206" s="24"/>
      <c r="E1206" s="24"/>
      <c r="F1206" s="24"/>
      <c r="G1206" s="24"/>
      <c r="H1206" s="24"/>
      <c r="I1206" s="59">
        <f>J1205</f>
        <v>1969.21</v>
      </c>
      <c r="J1206" s="59"/>
      <c r="K1206" s="25">
        <f>IF(Source!I369&lt;&gt;0, ROUND(I1206/Source!I369, 2), 0)</f>
        <v>53410.17</v>
      </c>
      <c r="P1206" s="23">
        <f>I1206</f>
        <v>1969.21</v>
      </c>
    </row>
    <row r="1207" spans="1:22" ht="28.5" x14ac:dyDescent="0.2">
      <c r="A1207" s="15" t="str">
        <f>Source!E370</f>
        <v>184</v>
      </c>
      <c r="B1207" s="16" t="str">
        <f>Source!F370</f>
        <v>Цена поставщика</v>
      </c>
      <c r="C1207" s="16" t="str">
        <f>Source!G370</f>
        <v>Тренажер  ЛГТУ-39                                               Базисная стоимость: 41195,00/1,18=34911,02</v>
      </c>
      <c r="D1207" s="17" t="str">
        <f>Source!H370</f>
        <v>шт.</v>
      </c>
      <c r="E1207" s="8">
        <f>Source!I370</f>
        <v>1</v>
      </c>
      <c r="F1207" s="19">
        <f>Source!AL370</f>
        <v>34911.019999999997</v>
      </c>
      <c r="G1207" s="18" t="str">
        <f>Source!DD370</f>
        <v/>
      </c>
      <c r="H1207" s="8">
        <f>Source!AW370</f>
        <v>1</v>
      </c>
      <c r="I1207" s="8">
        <f>IF(Source!BC370&lt;&gt; 0, Source!BC370, 1)</f>
        <v>1</v>
      </c>
      <c r="J1207" s="20">
        <f>Source!P370</f>
        <v>34911.019999999997</v>
      </c>
      <c r="K1207" s="20"/>
      <c r="Q1207">
        <f>ROUND((Source!BZ370/100)*ROUND((Source!AF370*Source!AV370)*Source!I370, 2), 2)</f>
        <v>0</v>
      </c>
      <c r="R1207">
        <f>Source!X370</f>
        <v>0</v>
      </c>
      <c r="S1207">
        <f>ROUND((Source!CA370/100)*ROUND((Source!AF370*Source!AV370)*Source!I370, 2), 2)</f>
        <v>0</v>
      </c>
      <c r="T1207">
        <f>Source!Y370</f>
        <v>0</v>
      </c>
      <c r="U1207">
        <f>ROUND((175/100)*ROUND((Source!AE370*Source!AV370)*Source!I370, 2), 2)</f>
        <v>0</v>
      </c>
      <c r="V1207">
        <f>ROUND((108/100)*ROUND(Source!CS370*Source!I370, 2), 2)</f>
        <v>0</v>
      </c>
    </row>
    <row r="1208" spans="1:22" ht="15" x14ac:dyDescent="0.25">
      <c r="A1208" s="24"/>
      <c r="B1208" s="24"/>
      <c r="C1208" s="24"/>
      <c r="D1208" s="24"/>
      <c r="E1208" s="24"/>
      <c r="F1208" s="24"/>
      <c r="G1208" s="24"/>
      <c r="H1208" s="24"/>
      <c r="I1208" s="59">
        <f>J1207</f>
        <v>34911.019999999997</v>
      </c>
      <c r="J1208" s="59"/>
      <c r="K1208" s="25">
        <f>IF(Source!I370&lt;&gt;0, ROUND(I1208/Source!I370, 2), 0)</f>
        <v>34911.019999999997</v>
      </c>
      <c r="P1208" s="23">
        <f>I1208</f>
        <v>34911.019999999997</v>
      </c>
    </row>
    <row r="1209" spans="1:22" ht="14.25" x14ac:dyDescent="0.2">
      <c r="A1209" s="15" t="str">
        <f>Source!E371</f>
        <v>185</v>
      </c>
      <c r="B1209" s="16" t="str">
        <f>Source!F371</f>
        <v>1.50-3203-10-4/1</v>
      </c>
      <c r="C1209" s="16" t="str">
        <f>Source!G371</f>
        <v>Установка монтажных изделий массой свыше 20 кг</v>
      </c>
      <c r="D1209" s="17" t="str">
        <f>Source!H371</f>
        <v>т</v>
      </c>
      <c r="E1209" s="8">
        <f>Source!I371</f>
        <v>0.1003</v>
      </c>
      <c r="F1209" s="19"/>
      <c r="G1209" s="18"/>
      <c r="H1209" s="8"/>
      <c r="I1209" s="8"/>
      <c r="J1209" s="20"/>
      <c r="K1209" s="20"/>
      <c r="Q1209">
        <f>ROUND((Source!BZ371/100)*ROUND((Source!AF371*Source!AV371)*Source!I371, 2), 2)</f>
        <v>574.22</v>
      </c>
      <c r="R1209">
        <f>Source!X371</f>
        <v>574.22</v>
      </c>
      <c r="S1209">
        <f>ROUND((Source!CA371/100)*ROUND((Source!AF371*Source!AV371)*Source!I371, 2), 2)</f>
        <v>82.03</v>
      </c>
      <c r="T1209">
        <f>Source!Y371</f>
        <v>82.03</v>
      </c>
      <c r="U1209">
        <f>ROUND((175/100)*ROUND((Source!AE371*Source!AV371)*Source!I371, 2), 2)</f>
        <v>25.08</v>
      </c>
      <c r="V1209">
        <f>ROUND((108/100)*ROUND(Source!CS371*Source!I371, 2), 2)</f>
        <v>15.48</v>
      </c>
    </row>
    <row r="1210" spans="1:22" ht="14.25" x14ac:dyDescent="0.2">
      <c r="A1210" s="15"/>
      <c r="B1210" s="16"/>
      <c r="C1210" s="16" t="s">
        <v>872</v>
      </c>
      <c r="D1210" s="17"/>
      <c r="E1210" s="8"/>
      <c r="F1210" s="19">
        <f>Source!AO371</f>
        <v>8178.55</v>
      </c>
      <c r="G1210" s="18" t="str">
        <f>Source!DG371</f>
        <v/>
      </c>
      <c r="H1210" s="8">
        <f>Source!AV371</f>
        <v>1</v>
      </c>
      <c r="I1210" s="8">
        <f>IF(Source!BA371&lt;&gt; 0, Source!BA371, 1)</f>
        <v>1</v>
      </c>
      <c r="J1210" s="20">
        <f>Source!S371</f>
        <v>820.31</v>
      </c>
      <c r="K1210" s="20"/>
    </row>
    <row r="1211" spans="1:22" ht="14.25" x14ac:dyDescent="0.2">
      <c r="A1211" s="15"/>
      <c r="B1211" s="16"/>
      <c r="C1211" s="16" t="s">
        <v>873</v>
      </c>
      <c r="D1211" s="17"/>
      <c r="E1211" s="8"/>
      <c r="F1211" s="19">
        <f>Source!AM371</f>
        <v>1555.17</v>
      </c>
      <c r="G1211" s="18" t="str">
        <f>Source!DE371</f>
        <v/>
      </c>
      <c r="H1211" s="8">
        <f>Source!AV371</f>
        <v>1</v>
      </c>
      <c r="I1211" s="8">
        <f>IF(Source!BB371&lt;&gt; 0, Source!BB371, 1)</f>
        <v>1</v>
      </c>
      <c r="J1211" s="20">
        <f>Source!Q371</f>
        <v>155.97999999999999</v>
      </c>
      <c r="K1211" s="20"/>
    </row>
    <row r="1212" spans="1:22" ht="14.25" x14ac:dyDescent="0.2">
      <c r="A1212" s="15"/>
      <c r="B1212" s="16"/>
      <c r="C1212" s="16" t="s">
        <v>874</v>
      </c>
      <c r="D1212" s="17"/>
      <c r="E1212" s="8"/>
      <c r="F1212" s="19">
        <f>Source!AN371</f>
        <v>142.85</v>
      </c>
      <c r="G1212" s="18" t="str">
        <f>Source!DF371</f>
        <v/>
      </c>
      <c r="H1212" s="8">
        <f>Source!AV371</f>
        <v>1</v>
      </c>
      <c r="I1212" s="8">
        <f>IF(Source!BS371&lt;&gt; 0, Source!BS371, 1)</f>
        <v>1</v>
      </c>
      <c r="J1212" s="21">
        <f>Source!R371</f>
        <v>14.33</v>
      </c>
      <c r="K1212" s="20"/>
    </row>
    <row r="1213" spans="1:22" ht="14.25" x14ac:dyDescent="0.2">
      <c r="A1213" s="15"/>
      <c r="B1213" s="16"/>
      <c r="C1213" s="16" t="s">
        <v>875</v>
      </c>
      <c r="D1213" s="17"/>
      <c r="E1213" s="8"/>
      <c r="F1213" s="19">
        <f>Source!AL371</f>
        <v>56933.42</v>
      </c>
      <c r="G1213" s="18" t="str">
        <f>Source!DD371</f>
        <v/>
      </c>
      <c r="H1213" s="8">
        <f>Source!AW371</f>
        <v>1</v>
      </c>
      <c r="I1213" s="8">
        <f>IF(Source!BC371&lt;&gt; 0, Source!BC371, 1)</f>
        <v>1</v>
      </c>
      <c r="J1213" s="20">
        <f>Source!P371</f>
        <v>5710.42</v>
      </c>
      <c r="K1213" s="20"/>
    </row>
    <row r="1214" spans="1:22" ht="42.75" x14ac:dyDescent="0.2">
      <c r="A1214" s="15" t="str">
        <f>Source!E372</f>
        <v>185,1</v>
      </c>
      <c r="B1214" s="16" t="str">
        <f>Source!F372</f>
        <v>21.3-4-24</v>
      </c>
      <c r="C1214" s="16" t="str">
        <f>Source!G372</f>
        <v>Арматурные заготовки (стержни, хомуты и т.п.), не собранные в каркасы или сетки, закладные и накладные детали, со сваркой</v>
      </c>
      <c r="D1214" s="17" t="str">
        <f>Source!H372</f>
        <v>т</v>
      </c>
      <c r="E1214" s="8">
        <f>Source!I372</f>
        <v>-0.1003</v>
      </c>
      <c r="F1214" s="19">
        <f>Source!AK372</f>
        <v>53410.15</v>
      </c>
      <c r="G1214" s="22" t="s">
        <v>3</v>
      </c>
      <c r="H1214" s="8">
        <f>Source!AW372</f>
        <v>1</v>
      </c>
      <c r="I1214" s="8">
        <f>IF(Source!BC372&lt;&gt; 0, Source!BC372, 1)</f>
        <v>1</v>
      </c>
      <c r="J1214" s="20">
        <f>Source!O372</f>
        <v>-5357.04</v>
      </c>
      <c r="K1214" s="20"/>
      <c r="Q1214">
        <f>ROUND((Source!BZ372/100)*ROUND((Source!AF372*Source!AV372)*Source!I372, 2), 2)</f>
        <v>0</v>
      </c>
      <c r="R1214">
        <f>Source!X372</f>
        <v>0</v>
      </c>
      <c r="S1214">
        <f>ROUND((Source!CA372/100)*ROUND((Source!AF372*Source!AV372)*Source!I372, 2), 2)</f>
        <v>0</v>
      </c>
      <c r="T1214">
        <f>Source!Y372</f>
        <v>0</v>
      </c>
      <c r="U1214">
        <f>ROUND((175/100)*ROUND((Source!AE372*Source!AV372)*Source!I372, 2), 2)</f>
        <v>0</v>
      </c>
      <c r="V1214">
        <f>ROUND((108/100)*ROUND(Source!CS372*Source!I372, 2), 2)</f>
        <v>0</v>
      </c>
    </row>
    <row r="1215" spans="1:22" ht="14.25" x14ac:dyDescent="0.2">
      <c r="A1215" s="15"/>
      <c r="B1215" s="16"/>
      <c r="C1215" s="16" t="s">
        <v>876</v>
      </c>
      <c r="D1215" s="17" t="s">
        <v>877</v>
      </c>
      <c r="E1215" s="8">
        <f>Source!AT371</f>
        <v>70</v>
      </c>
      <c r="F1215" s="19"/>
      <c r="G1215" s="18"/>
      <c r="H1215" s="8"/>
      <c r="I1215" s="8"/>
      <c r="J1215" s="20">
        <f>SUM(R1209:R1214)</f>
        <v>574.22</v>
      </c>
      <c r="K1215" s="20"/>
    </row>
    <row r="1216" spans="1:22" ht="14.25" x14ac:dyDescent="0.2">
      <c r="A1216" s="15"/>
      <c r="B1216" s="16"/>
      <c r="C1216" s="16" t="s">
        <v>878</v>
      </c>
      <c r="D1216" s="17" t="s">
        <v>877</v>
      </c>
      <c r="E1216" s="8">
        <f>Source!AU371</f>
        <v>10</v>
      </c>
      <c r="F1216" s="19"/>
      <c r="G1216" s="18"/>
      <c r="H1216" s="8"/>
      <c r="I1216" s="8"/>
      <c r="J1216" s="20">
        <f>SUM(T1209:T1215)</f>
        <v>82.03</v>
      </c>
      <c r="K1216" s="20"/>
    </row>
    <row r="1217" spans="1:22" ht="14.25" x14ac:dyDescent="0.2">
      <c r="A1217" s="15"/>
      <c r="B1217" s="16"/>
      <c r="C1217" s="16" t="s">
        <v>879</v>
      </c>
      <c r="D1217" s="17" t="s">
        <v>877</v>
      </c>
      <c r="E1217" s="8">
        <f>108</f>
        <v>108</v>
      </c>
      <c r="F1217" s="19"/>
      <c r="G1217" s="18"/>
      <c r="H1217" s="8"/>
      <c r="I1217" s="8"/>
      <c r="J1217" s="20">
        <f>SUM(V1209:V1216)</f>
        <v>15.48</v>
      </c>
      <c r="K1217" s="20"/>
    </row>
    <row r="1218" spans="1:22" ht="14.25" x14ac:dyDescent="0.2">
      <c r="A1218" s="15"/>
      <c r="B1218" s="16"/>
      <c r="C1218" s="16" t="s">
        <v>880</v>
      </c>
      <c r="D1218" s="17" t="s">
        <v>881</v>
      </c>
      <c r="E1218" s="8">
        <f>Source!AQ371</f>
        <v>36.11</v>
      </c>
      <c r="F1218" s="19"/>
      <c r="G1218" s="18" t="str">
        <f>Source!DI371</f>
        <v/>
      </c>
      <c r="H1218" s="8">
        <f>Source!AV371</f>
        <v>1</v>
      </c>
      <c r="I1218" s="8"/>
      <c r="J1218" s="20"/>
      <c r="K1218" s="20">
        <f>Source!U371</f>
        <v>3.6218330000000001</v>
      </c>
    </row>
    <row r="1219" spans="1:22" ht="15" x14ac:dyDescent="0.25">
      <c r="A1219" s="24"/>
      <c r="B1219" s="24"/>
      <c r="C1219" s="24"/>
      <c r="D1219" s="24"/>
      <c r="E1219" s="24"/>
      <c r="F1219" s="24"/>
      <c r="G1219" s="24"/>
      <c r="H1219" s="24"/>
      <c r="I1219" s="59">
        <f>J1210+J1211+J1213+J1215+J1216+J1217+SUM(J1214:J1214)</f>
        <v>2001.3999999999996</v>
      </c>
      <c r="J1219" s="59"/>
      <c r="K1219" s="25">
        <f>IF(Source!I371&lt;&gt;0, ROUND(I1219/Source!I371, 2), 0)</f>
        <v>19954.14</v>
      </c>
      <c r="P1219" s="23">
        <f>I1219</f>
        <v>2001.3999999999996</v>
      </c>
    </row>
    <row r="1220" spans="1:22" ht="28.5" x14ac:dyDescent="0.2">
      <c r="A1220" s="15" t="str">
        <f>Source!E373</f>
        <v>186</v>
      </c>
      <c r="B1220" s="16" t="str">
        <f>Source!F373</f>
        <v>1.2-3103-3-1/1</v>
      </c>
      <c r="C1220" s="16" t="str">
        <f>Source!G373</f>
        <v>Устройство фундаментов общего назначения бетонных под оборудование объемом до 5 м3</v>
      </c>
      <c r="D1220" s="17" t="str">
        <f>Source!H373</f>
        <v>100 м3</v>
      </c>
      <c r="E1220" s="8">
        <f>Source!I373</f>
        <v>1.3650000000000001E-2</v>
      </c>
      <c r="F1220" s="19"/>
      <c r="G1220" s="18"/>
      <c r="H1220" s="8"/>
      <c r="I1220" s="8"/>
      <c r="J1220" s="20"/>
      <c r="K1220" s="20"/>
      <c r="Q1220">
        <f>ROUND((Source!BZ373/100)*ROUND((Source!AF373*Source!AV373)*Source!I373, 2), 2)</f>
        <v>751.45</v>
      </c>
      <c r="R1220">
        <f>Source!X373</f>
        <v>751.45</v>
      </c>
      <c r="S1220">
        <f>ROUND((Source!CA373/100)*ROUND((Source!AF373*Source!AV373)*Source!I373, 2), 2)</f>
        <v>107.35</v>
      </c>
      <c r="T1220">
        <f>Source!Y373</f>
        <v>107.35</v>
      </c>
      <c r="U1220">
        <f>ROUND((175/100)*ROUND((Source!AE373*Source!AV373)*Source!I373, 2), 2)</f>
        <v>3.52</v>
      </c>
      <c r="V1220">
        <f>ROUND((108/100)*ROUND(Source!CS373*Source!I373, 2), 2)</f>
        <v>2.17</v>
      </c>
    </row>
    <row r="1221" spans="1:22" ht="14.25" x14ac:dyDescent="0.2">
      <c r="A1221" s="15"/>
      <c r="B1221" s="16"/>
      <c r="C1221" s="16" t="s">
        <v>872</v>
      </c>
      <c r="D1221" s="17"/>
      <c r="E1221" s="8"/>
      <c r="F1221" s="19">
        <f>Source!AO373</f>
        <v>78644.570000000007</v>
      </c>
      <c r="G1221" s="18" t="str">
        <f>Source!DG373</f>
        <v/>
      </c>
      <c r="H1221" s="8">
        <f>Source!AV373</f>
        <v>1</v>
      </c>
      <c r="I1221" s="8">
        <f>IF(Source!BA373&lt;&gt; 0, Source!BA373, 1)</f>
        <v>1</v>
      </c>
      <c r="J1221" s="20">
        <f>Source!S373</f>
        <v>1073.5</v>
      </c>
      <c r="K1221" s="20"/>
    </row>
    <row r="1222" spans="1:22" ht="14.25" x14ac:dyDescent="0.2">
      <c r="A1222" s="15"/>
      <c r="B1222" s="16"/>
      <c r="C1222" s="16" t="s">
        <v>873</v>
      </c>
      <c r="D1222" s="17"/>
      <c r="E1222" s="8"/>
      <c r="F1222" s="19">
        <f>Source!AM373</f>
        <v>435.13</v>
      </c>
      <c r="G1222" s="18" t="str">
        <f>Source!DE373</f>
        <v/>
      </c>
      <c r="H1222" s="8">
        <f>Source!AV373</f>
        <v>1</v>
      </c>
      <c r="I1222" s="8">
        <f>IF(Source!BB373&lt;&gt; 0, Source!BB373, 1)</f>
        <v>1</v>
      </c>
      <c r="J1222" s="20">
        <f>Source!Q373</f>
        <v>5.94</v>
      </c>
      <c r="K1222" s="20"/>
    </row>
    <row r="1223" spans="1:22" ht="14.25" x14ac:dyDescent="0.2">
      <c r="A1223" s="15"/>
      <c r="B1223" s="16"/>
      <c r="C1223" s="16" t="s">
        <v>874</v>
      </c>
      <c r="D1223" s="17"/>
      <c r="E1223" s="8"/>
      <c r="F1223" s="19">
        <f>Source!AN373</f>
        <v>147.43</v>
      </c>
      <c r="G1223" s="18" t="str">
        <f>Source!DF373</f>
        <v/>
      </c>
      <c r="H1223" s="8">
        <f>Source!AV373</f>
        <v>1</v>
      </c>
      <c r="I1223" s="8">
        <f>IF(Source!BS373&lt;&gt; 0, Source!BS373, 1)</f>
        <v>1</v>
      </c>
      <c r="J1223" s="21">
        <f>Source!R373</f>
        <v>2.0099999999999998</v>
      </c>
      <c r="K1223" s="20"/>
    </row>
    <row r="1224" spans="1:22" ht="14.25" x14ac:dyDescent="0.2">
      <c r="A1224" s="15"/>
      <c r="B1224" s="16"/>
      <c r="C1224" s="16" t="s">
        <v>875</v>
      </c>
      <c r="D1224" s="17"/>
      <c r="E1224" s="8"/>
      <c r="F1224" s="19">
        <f>Source!AL373</f>
        <v>347832.49</v>
      </c>
      <c r="G1224" s="18" t="str">
        <f>Source!DD373</f>
        <v/>
      </c>
      <c r="H1224" s="8">
        <f>Source!AW373</f>
        <v>1</v>
      </c>
      <c r="I1224" s="8">
        <f>IF(Source!BC373&lt;&gt; 0, Source!BC373, 1)</f>
        <v>1</v>
      </c>
      <c r="J1224" s="20">
        <f>Source!P373</f>
        <v>4747.91</v>
      </c>
      <c r="K1224" s="20"/>
    </row>
    <row r="1225" spans="1:22" ht="14.25" x14ac:dyDescent="0.2">
      <c r="A1225" s="15"/>
      <c r="B1225" s="16"/>
      <c r="C1225" s="16" t="s">
        <v>876</v>
      </c>
      <c r="D1225" s="17" t="s">
        <v>877</v>
      </c>
      <c r="E1225" s="8">
        <f>Source!AT373</f>
        <v>70</v>
      </c>
      <c r="F1225" s="19"/>
      <c r="G1225" s="18"/>
      <c r="H1225" s="8"/>
      <c r="I1225" s="8"/>
      <c r="J1225" s="20">
        <f>SUM(R1220:R1224)</f>
        <v>751.45</v>
      </c>
      <c r="K1225" s="20"/>
    </row>
    <row r="1226" spans="1:22" ht="14.25" x14ac:dyDescent="0.2">
      <c r="A1226" s="15"/>
      <c r="B1226" s="16"/>
      <c r="C1226" s="16" t="s">
        <v>878</v>
      </c>
      <c r="D1226" s="17" t="s">
        <v>877</v>
      </c>
      <c r="E1226" s="8">
        <f>Source!AU373</f>
        <v>10</v>
      </c>
      <c r="F1226" s="19"/>
      <c r="G1226" s="18"/>
      <c r="H1226" s="8"/>
      <c r="I1226" s="8"/>
      <c r="J1226" s="20">
        <f>SUM(T1220:T1225)</f>
        <v>107.35</v>
      </c>
      <c r="K1226" s="20"/>
    </row>
    <row r="1227" spans="1:22" ht="14.25" x14ac:dyDescent="0.2">
      <c r="A1227" s="15"/>
      <c r="B1227" s="16"/>
      <c r="C1227" s="16" t="s">
        <v>879</v>
      </c>
      <c r="D1227" s="17" t="s">
        <v>877</v>
      </c>
      <c r="E1227" s="8">
        <f>108</f>
        <v>108</v>
      </c>
      <c r="F1227" s="19"/>
      <c r="G1227" s="18"/>
      <c r="H1227" s="8"/>
      <c r="I1227" s="8"/>
      <c r="J1227" s="20">
        <f>SUM(V1220:V1226)</f>
        <v>2.17</v>
      </c>
      <c r="K1227" s="20"/>
    </row>
    <row r="1228" spans="1:22" ht="14.25" x14ac:dyDescent="0.2">
      <c r="A1228" s="15"/>
      <c r="B1228" s="16"/>
      <c r="C1228" s="16" t="s">
        <v>880</v>
      </c>
      <c r="D1228" s="17" t="s">
        <v>881</v>
      </c>
      <c r="E1228" s="8">
        <f>Source!AQ373</f>
        <v>453.1</v>
      </c>
      <c r="F1228" s="19"/>
      <c r="G1228" s="18" t="str">
        <f>Source!DI373</f>
        <v/>
      </c>
      <c r="H1228" s="8">
        <f>Source!AV373</f>
        <v>1</v>
      </c>
      <c r="I1228" s="8"/>
      <c r="J1228" s="20"/>
      <c r="K1228" s="20">
        <f>Source!U373</f>
        <v>6.1848150000000004</v>
      </c>
    </row>
    <row r="1229" spans="1:22" ht="15" x14ac:dyDescent="0.25">
      <c r="A1229" s="24"/>
      <c r="B1229" s="24"/>
      <c r="C1229" s="24"/>
      <c r="D1229" s="24"/>
      <c r="E1229" s="24"/>
      <c r="F1229" s="24"/>
      <c r="G1229" s="24"/>
      <c r="H1229" s="24"/>
      <c r="I1229" s="59">
        <f>J1221+J1222+J1224+J1225+J1226+J1227</f>
        <v>6688.3200000000006</v>
      </c>
      <c r="J1229" s="59"/>
      <c r="K1229" s="25">
        <f>IF(Source!I373&lt;&gt;0, ROUND(I1229/Source!I373, 2), 0)</f>
        <v>489986.81</v>
      </c>
      <c r="P1229" s="23">
        <f>I1229</f>
        <v>6688.3200000000006</v>
      </c>
    </row>
    <row r="1230" spans="1:22" ht="42.75" x14ac:dyDescent="0.2">
      <c r="A1230" s="15" t="str">
        <f>Source!E374</f>
        <v>187</v>
      </c>
      <c r="B1230" s="16" t="str">
        <f>Source!F374</f>
        <v>21.3-4-24</v>
      </c>
      <c r="C1230" s="16" t="str">
        <f>Source!G374</f>
        <v>Арматурные заготовки (стержни, хомуты и т.п.), не собранные в каркасы или сетки, закладные и накладные детали, со сваркой</v>
      </c>
      <c r="D1230" s="17" t="str">
        <f>Source!H374</f>
        <v>т</v>
      </c>
      <c r="E1230" s="8">
        <f>Source!I374</f>
        <v>2.9988752930000001E-2</v>
      </c>
      <c r="F1230" s="19">
        <f>Source!AL374</f>
        <v>53410.15</v>
      </c>
      <c r="G1230" s="18" t="str">
        <f>Source!DD374</f>
        <v/>
      </c>
      <c r="H1230" s="8">
        <f>Source!AW374</f>
        <v>1</v>
      </c>
      <c r="I1230" s="8">
        <f>IF(Source!BC374&lt;&gt; 0, Source!BC374, 1)</f>
        <v>1</v>
      </c>
      <c r="J1230" s="20">
        <f>Source!P374</f>
        <v>1601.7</v>
      </c>
      <c r="K1230" s="20"/>
      <c r="Q1230">
        <f>ROUND((Source!BZ374/100)*ROUND((Source!AF374*Source!AV374)*Source!I374, 2), 2)</f>
        <v>0</v>
      </c>
      <c r="R1230">
        <f>Source!X374</f>
        <v>0</v>
      </c>
      <c r="S1230">
        <f>ROUND((Source!CA374/100)*ROUND((Source!AF374*Source!AV374)*Source!I374, 2), 2)</f>
        <v>0</v>
      </c>
      <c r="T1230">
        <f>Source!Y374</f>
        <v>0</v>
      </c>
      <c r="U1230">
        <f>ROUND((175/100)*ROUND((Source!AE374*Source!AV374)*Source!I374, 2), 2)</f>
        <v>0</v>
      </c>
      <c r="V1230">
        <f>ROUND((108/100)*ROUND(Source!CS374*Source!I374, 2), 2)</f>
        <v>0</v>
      </c>
    </row>
    <row r="1231" spans="1:22" ht="15" x14ac:dyDescent="0.25">
      <c r="A1231" s="24"/>
      <c r="B1231" s="24"/>
      <c r="C1231" s="24"/>
      <c r="D1231" s="24"/>
      <c r="E1231" s="24"/>
      <c r="F1231" s="24"/>
      <c r="G1231" s="24"/>
      <c r="H1231" s="24"/>
      <c r="I1231" s="59">
        <f>J1230</f>
        <v>1601.7</v>
      </c>
      <c r="J1231" s="59"/>
      <c r="K1231" s="25">
        <f>IF(Source!I374&lt;&gt;0, ROUND(I1231/Source!I374, 2), 0)</f>
        <v>53410.02</v>
      </c>
      <c r="P1231" s="23">
        <f>I1231</f>
        <v>1601.7</v>
      </c>
    </row>
    <row r="1232" spans="1:22" ht="28.5" x14ac:dyDescent="0.2">
      <c r="A1232" s="15" t="str">
        <f>Source!E375</f>
        <v>188</v>
      </c>
      <c r="B1232" s="16" t="str">
        <f>Source!F375</f>
        <v>Цена поставщика</v>
      </c>
      <c r="C1232" s="16" t="str">
        <f>Source!G375</f>
        <v>Тренажер  ЛГТУ-15                                                   Базисная стоимость: 48741,00/1,18=41305,93</v>
      </c>
      <c r="D1232" s="17" t="str">
        <f>Source!H375</f>
        <v>шт.</v>
      </c>
      <c r="E1232" s="8">
        <f>Source!I375</f>
        <v>1</v>
      </c>
      <c r="F1232" s="19">
        <f>Source!AL375</f>
        <v>41305.93</v>
      </c>
      <c r="G1232" s="18" t="str">
        <f>Source!DD375</f>
        <v/>
      </c>
      <c r="H1232" s="8">
        <f>Source!AW375</f>
        <v>1</v>
      </c>
      <c r="I1232" s="8">
        <f>IF(Source!BC375&lt;&gt; 0, Source!BC375, 1)</f>
        <v>1</v>
      </c>
      <c r="J1232" s="20">
        <f>Source!P375</f>
        <v>41305.93</v>
      </c>
      <c r="K1232" s="20"/>
      <c r="Q1232">
        <f>ROUND((Source!BZ375/100)*ROUND((Source!AF375*Source!AV375)*Source!I375, 2), 2)</f>
        <v>0</v>
      </c>
      <c r="R1232">
        <f>Source!X375</f>
        <v>0</v>
      </c>
      <c r="S1232">
        <f>ROUND((Source!CA375/100)*ROUND((Source!AF375*Source!AV375)*Source!I375, 2), 2)</f>
        <v>0</v>
      </c>
      <c r="T1232">
        <f>Source!Y375</f>
        <v>0</v>
      </c>
      <c r="U1232">
        <f>ROUND((175/100)*ROUND((Source!AE375*Source!AV375)*Source!I375, 2), 2)</f>
        <v>0</v>
      </c>
      <c r="V1232">
        <f>ROUND((108/100)*ROUND(Source!CS375*Source!I375, 2), 2)</f>
        <v>0</v>
      </c>
    </row>
    <row r="1233" spans="1:22" ht="15" x14ac:dyDescent="0.25">
      <c r="A1233" s="24"/>
      <c r="B1233" s="24"/>
      <c r="C1233" s="24"/>
      <c r="D1233" s="24"/>
      <c r="E1233" s="24"/>
      <c r="F1233" s="24"/>
      <c r="G1233" s="24"/>
      <c r="H1233" s="24"/>
      <c r="I1233" s="59">
        <f>J1232</f>
        <v>41305.93</v>
      </c>
      <c r="J1233" s="59"/>
      <c r="K1233" s="25">
        <f>IF(Source!I375&lt;&gt;0, ROUND(I1233/Source!I375, 2), 0)</f>
        <v>41305.93</v>
      </c>
      <c r="P1233" s="23">
        <f>I1233</f>
        <v>41305.93</v>
      </c>
    </row>
    <row r="1234" spans="1:22" ht="14.25" x14ac:dyDescent="0.2">
      <c r="A1234" s="15" t="str">
        <f>Source!E376</f>
        <v>189</v>
      </c>
      <c r="B1234" s="16" t="str">
        <f>Source!F376</f>
        <v>1.50-3203-10-4/1</v>
      </c>
      <c r="C1234" s="16" t="str">
        <f>Source!G376</f>
        <v>Установка монтажных изделий массой свыше 20 кг</v>
      </c>
      <c r="D1234" s="17" t="str">
        <f>Source!H376</f>
        <v>т</v>
      </c>
      <c r="E1234" s="8">
        <f>Source!I376</f>
        <v>7.689E-2</v>
      </c>
      <c r="F1234" s="19"/>
      <c r="G1234" s="18"/>
      <c r="H1234" s="8"/>
      <c r="I1234" s="8"/>
      <c r="J1234" s="20"/>
      <c r="K1234" s="20"/>
      <c r="Q1234">
        <f>ROUND((Source!BZ376/100)*ROUND((Source!AF376*Source!AV376)*Source!I376, 2), 2)</f>
        <v>440.2</v>
      </c>
      <c r="R1234">
        <f>Source!X376</f>
        <v>440.2</v>
      </c>
      <c r="S1234">
        <f>ROUND((Source!CA376/100)*ROUND((Source!AF376*Source!AV376)*Source!I376, 2), 2)</f>
        <v>62.89</v>
      </c>
      <c r="T1234">
        <f>Source!Y376</f>
        <v>62.89</v>
      </c>
      <c r="U1234">
        <f>ROUND((175/100)*ROUND((Source!AE376*Source!AV376)*Source!I376, 2), 2)</f>
        <v>19.22</v>
      </c>
      <c r="V1234">
        <f>ROUND((108/100)*ROUND(Source!CS376*Source!I376, 2), 2)</f>
        <v>11.86</v>
      </c>
    </row>
    <row r="1235" spans="1:22" ht="14.25" x14ac:dyDescent="0.2">
      <c r="A1235" s="15"/>
      <c r="B1235" s="16"/>
      <c r="C1235" s="16" t="s">
        <v>872</v>
      </c>
      <c r="D1235" s="17"/>
      <c r="E1235" s="8"/>
      <c r="F1235" s="19">
        <f>Source!AO376</f>
        <v>8178.55</v>
      </c>
      <c r="G1235" s="18" t="str">
        <f>Source!DG376</f>
        <v/>
      </c>
      <c r="H1235" s="8">
        <f>Source!AV376</f>
        <v>1</v>
      </c>
      <c r="I1235" s="8">
        <f>IF(Source!BA376&lt;&gt; 0, Source!BA376, 1)</f>
        <v>1</v>
      </c>
      <c r="J1235" s="20">
        <f>Source!S376</f>
        <v>628.85</v>
      </c>
      <c r="K1235" s="20"/>
    </row>
    <row r="1236" spans="1:22" ht="14.25" x14ac:dyDescent="0.2">
      <c r="A1236" s="15"/>
      <c r="B1236" s="16"/>
      <c r="C1236" s="16" t="s">
        <v>873</v>
      </c>
      <c r="D1236" s="17"/>
      <c r="E1236" s="8"/>
      <c r="F1236" s="19">
        <f>Source!AM376</f>
        <v>1555.17</v>
      </c>
      <c r="G1236" s="18" t="str">
        <f>Source!DE376</f>
        <v/>
      </c>
      <c r="H1236" s="8">
        <f>Source!AV376</f>
        <v>1</v>
      </c>
      <c r="I1236" s="8">
        <f>IF(Source!BB376&lt;&gt; 0, Source!BB376, 1)</f>
        <v>1</v>
      </c>
      <c r="J1236" s="20">
        <f>Source!Q376</f>
        <v>119.58</v>
      </c>
      <c r="K1236" s="20"/>
    </row>
    <row r="1237" spans="1:22" ht="14.25" x14ac:dyDescent="0.2">
      <c r="A1237" s="15"/>
      <c r="B1237" s="16"/>
      <c r="C1237" s="16" t="s">
        <v>874</v>
      </c>
      <c r="D1237" s="17"/>
      <c r="E1237" s="8"/>
      <c r="F1237" s="19">
        <f>Source!AN376</f>
        <v>142.85</v>
      </c>
      <c r="G1237" s="18" t="str">
        <f>Source!DF376</f>
        <v/>
      </c>
      <c r="H1237" s="8">
        <f>Source!AV376</f>
        <v>1</v>
      </c>
      <c r="I1237" s="8">
        <f>IF(Source!BS376&lt;&gt; 0, Source!BS376, 1)</f>
        <v>1</v>
      </c>
      <c r="J1237" s="21">
        <f>Source!R376</f>
        <v>10.98</v>
      </c>
      <c r="K1237" s="20"/>
    </row>
    <row r="1238" spans="1:22" ht="14.25" x14ac:dyDescent="0.2">
      <c r="A1238" s="15"/>
      <c r="B1238" s="16"/>
      <c r="C1238" s="16" t="s">
        <v>875</v>
      </c>
      <c r="D1238" s="17"/>
      <c r="E1238" s="8"/>
      <c r="F1238" s="19">
        <f>Source!AL376</f>
        <v>56933.42</v>
      </c>
      <c r="G1238" s="18" t="str">
        <f>Source!DD376</f>
        <v/>
      </c>
      <c r="H1238" s="8">
        <f>Source!AW376</f>
        <v>1</v>
      </c>
      <c r="I1238" s="8">
        <f>IF(Source!BC376&lt;&gt; 0, Source!BC376, 1)</f>
        <v>1</v>
      </c>
      <c r="J1238" s="20">
        <f>Source!P376</f>
        <v>4377.6099999999997</v>
      </c>
      <c r="K1238" s="20"/>
    </row>
    <row r="1239" spans="1:22" ht="42.75" x14ac:dyDescent="0.2">
      <c r="A1239" s="15" t="str">
        <f>Source!E377</f>
        <v>189,1</v>
      </c>
      <c r="B1239" s="16" t="str">
        <f>Source!F377</f>
        <v>21.3-4-24</v>
      </c>
      <c r="C1239" s="16" t="str">
        <f>Source!G377</f>
        <v>Арматурные заготовки (стержни, хомуты и т.п.), не собранные в каркасы или сетки, закладные и накладные детали, со сваркой</v>
      </c>
      <c r="D1239" s="17" t="str">
        <f>Source!H377</f>
        <v>т</v>
      </c>
      <c r="E1239" s="8">
        <f>Source!I377</f>
        <v>-7.689E-2</v>
      </c>
      <c r="F1239" s="19">
        <f>Source!AK377</f>
        <v>53410.15</v>
      </c>
      <c r="G1239" s="22" t="s">
        <v>3</v>
      </c>
      <c r="H1239" s="8">
        <f>Source!AW377</f>
        <v>1</v>
      </c>
      <c r="I1239" s="8">
        <f>IF(Source!BC377&lt;&gt; 0, Source!BC377, 1)</f>
        <v>1</v>
      </c>
      <c r="J1239" s="20">
        <f>Source!O377</f>
        <v>-4106.71</v>
      </c>
      <c r="K1239" s="20"/>
      <c r="Q1239">
        <f>ROUND((Source!BZ377/100)*ROUND((Source!AF377*Source!AV377)*Source!I377, 2), 2)</f>
        <v>0</v>
      </c>
      <c r="R1239">
        <f>Source!X377</f>
        <v>0</v>
      </c>
      <c r="S1239">
        <f>ROUND((Source!CA377/100)*ROUND((Source!AF377*Source!AV377)*Source!I377, 2), 2)</f>
        <v>0</v>
      </c>
      <c r="T1239">
        <f>Source!Y377</f>
        <v>0</v>
      </c>
      <c r="U1239">
        <f>ROUND((175/100)*ROUND((Source!AE377*Source!AV377)*Source!I377, 2), 2)</f>
        <v>0</v>
      </c>
      <c r="V1239">
        <f>ROUND((108/100)*ROUND(Source!CS377*Source!I377, 2), 2)</f>
        <v>0</v>
      </c>
    </row>
    <row r="1240" spans="1:22" ht="14.25" x14ac:dyDescent="0.2">
      <c r="A1240" s="15"/>
      <c r="B1240" s="16"/>
      <c r="C1240" s="16" t="s">
        <v>876</v>
      </c>
      <c r="D1240" s="17" t="s">
        <v>877</v>
      </c>
      <c r="E1240" s="8">
        <f>Source!AT376</f>
        <v>70</v>
      </c>
      <c r="F1240" s="19"/>
      <c r="G1240" s="18"/>
      <c r="H1240" s="8"/>
      <c r="I1240" s="8"/>
      <c r="J1240" s="20">
        <f>SUM(R1234:R1239)</f>
        <v>440.2</v>
      </c>
      <c r="K1240" s="20"/>
    </row>
    <row r="1241" spans="1:22" ht="14.25" x14ac:dyDescent="0.2">
      <c r="A1241" s="15"/>
      <c r="B1241" s="16"/>
      <c r="C1241" s="16" t="s">
        <v>878</v>
      </c>
      <c r="D1241" s="17" t="s">
        <v>877</v>
      </c>
      <c r="E1241" s="8">
        <f>Source!AU376</f>
        <v>10</v>
      </c>
      <c r="F1241" s="19"/>
      <c r="G1241" s="18"/>
      <c r="H1241" s="8"/>
      <c r="I1241" s="8"/>
      <c r="J1241" s="20">
        <f>SUM(T1234:T1240)</f>
        <v>62.89</v>
      </c>
      <c r="K1241" s="20"/>
    </row>
    <row r="1242" spans="1:22" ht="14.25" x14ac:dyDescent="0.2">
      <c r="A1242" s="15"/>
      <c r="B1242" s="16"/>
      <c r="C1242" s="16" t="s">
        <v>879</v>
      </c>
      <c r="D1242" s="17" t="s">
        <v>877</v>
      </c>
      <c r="E1242" s="8">
        <f>108</f>
        <v>108</v>
      </c>
      <c r="F1242" s="19"/>
      <c r="G1242" s="18"/>
      <c r="H1242" s="8"/>
      <c r="I1242" s="8"/>
      <c r="J1242" s="20">
        <f>SUM(V1234:V1241)</f>
        <v>11.86</v>
      </c>
      <c r="K1242" s="20"/>
    </row>
    <row r="1243" spans="1:22" ht="14.25" x14ac:dyDescent="0.2">
      <c r="A1243" s="15"/>
      <c r="B1243" s="16"/>
      <c r="C1243" s="16" t="s">
        <v>880</v>
      </c>
      <c r="D1243" s="17" t="s">
        <v>881</v>
      </c>
      <c r="E1243" s="8">
        <f>Source!AQ376</f>
        <v>36.11</v>
      </c>
      <c r="F1243" s="19"/>
      <c r="G1243" s="18" t="str">
        <f>Source!DI376</f>
        <v/>
      </c>
      <c r="H1243" s="8">
        <f>Source!AV376</f>
        <v>1</v>
      </c>
      <c r="I1243" s="8"/>
      <c r="J1243" s="20"/>
      <c r="K1243" s="20">
        <f>Source!U376</f>
        <v>2.7764978999999999</v>
      </c>
    </row>
    <row r="1244" spans="1:22" ht="15" x14ac:dyDescent="0.25">
      <c r="A1244" s="24"/>
      <c r="B1244" s="24"/>
      <c r="C1244" s="24"/>
      <c r="D1244" s="24"/>
      <c r="E1244" s="24"/>
      <c r="F1244" s="24"/>
      <c r="G1244" s="24"/>
      <c r="H1244" s="24"/>
      <c r="I1244" s="59">
        <f>J1235+J1236+J1238+J1240+J1241+J1242+SUM(J1239:J1239)</f>
        <v>1534.2799999999997</v>
      </c>
      <c r="J1244" s="59"/>
      <c r="K1244" s="25">
        <f>IF(Source!I376&lt;&gt;0, ROUND(I1244/Source!I376, 2), 0)</f>
        <v>19954.22</v>
      </c>
      <c r="P1244" s="23">
        <f>I1244</f>
        <v>1534.2799999999997</v>
      </c>
    </row>
    <row r="1245" spans="1:22" ht="28.5" x14ac:dyDescent="0.2">
      <c r="A1245" s="15" t="str">
        <f>Source!E378</f>
        <v>190</v>
      </c>
      <c r="B1245" s="16" t="str">
        <f>Source!F378</f>
        <v>1.2-3103-3-1/1</v>
      </c>
      <c r="C1245" s="16" t="str">
        <f>Source!G378</f>
        <v>Устройство фундаментов общего назначения бетонных под оборудование объемом до 5 м3</v>
      </c>
      <c r="D1245" s="17" t="str">
        <f>Source!H378</f>
        <v>100 м3</v>
      </c>
      <c r="E1245" s="8">
        <f>Source!I378</f>
        <v>1.06E-2</v>
      </c>
      <c r="F1245" s="19"/>
      <c r="G1245" s="18"/>
      <c r="H1245" s="8"/>
      <c r="I1245" s="8"/>
      <c r="J1245" s="20"/>
      <c r="K1245" s="20"/>
      <c r="Q1245">
        <f>ROUND((Source!BZ378/100)*ROUND((Source!AF378*Source!AV378)*Source!I378, 2), 2)</f>
        <v>583.54</v>
      </c>
      <c r="R1245">
        <f>Source!X378</f>
        <v>583.54</v>
      </c>
      <c r="S1245">
        <f>ROUND((Source!CA378/100)*ROUND((Source!AF378*Source!AV378)*Source!I378, 2), 2)</f>
        <v>83.36</v>
      </c>
      <c r="T1245">
        <f>Source!Y378</f>
        <v>83.36</v>
      </c>
      <c r="U1245">
        <f>ROUND((175/100)*ROUND((Source!AE378*Source!AV378)*Source!I378, 2), 2)</f>
        <v>2.73</v>
      </c>
      <c r="V1245">
        <f>ROUND((108/100)*ROUND(Source!CS378*Source!I378, 2), 2)</f>
        <v>1.68</v>
      </c>
    </row>
    <row r="1246" spans="1:22" ht="14.25" x14ac:dyDescent="0.2">
      <c r="A1246" s="15"/>
      <c r="B1246" s="16"/>
      <c r="C1246" s="16" t="s">
        <v>872</v>
      </c>
      <c r="D1246" s="17"/>
      <c r="E1246" s="8"/>
      <c r="F1246" s="19">
        <f>Source!AO378</f>
        <v>78644.570000000007</v>
      </c>
      <c r="G1246" s="18" t="str">
        <f>Source!DG378</f>
        <v/>
      </c>
      <c r="H1246" s="8">
        <f>Source!AV378</f>
        <v>1</v>
      </c>
      <c r="I1246" s="8">
        <f>IF(Source!BA378&lt;&gt; 0, Source!BA378, 1)</f>
        <v>1</v>
      </c>
      <c r="J1246" s="20">
        <f>Source!S378</f>
        <v>833.63</v>
      </c>
      <c r="K1246" s="20"/>
    </row>
    <row r="1247" spans="1:22" ht="14.25" x14ac:dyDescent="0.2">
      <c r="A1247" s="15"/>
      <c r="B1247" s="16"/>
      <c r="C1247" s="16" t="s">
        <v>873</v>
      </c>
      <c r="D1247" s="17"/>
      <c r="E1247" s="8"/>
      <c r="F1247" s="19">
        <f>Source!AM378</f>
        <v>435.13</v>
      </c>
      <c r="G1247" s="18" t="str">
        <f>Source!DE378</f>
        <v/>
      </c>
      <c r="H1247" s="8">
        <f>Source!AV378</f>
        <v>1</v>
      </c>
      <c r="I1247" s="8">
        <f>IF(Source!BB378&lt;&gt; 0, Source!BB378, 1)</f>
        <v>1</v>
      </c>
      <c r="J1247" s="20">
        <f>Source!Q378</f>
        <v>4.6100000000000003</v>
      </c>
      <c r="K1247" s="20"/>
    </row>
    <row r="1248" spans="1:22" ht="14.25" x14ac:dyDescent="0.2">
      <c r="A1248" s="15"/>
      <c r="B1248" s="16"/>
      <c r="C1248" s="16" t="s">
        <v>874</v>
      </c>
      <c r="D1248" s="17"/>
      <c r="E1248" s="8"/>
      <c r="F1248" s="19">
        <f>Source!AN378</f>
        <v>147.43</v>
      </c>
      <c r="G1248" s="18" t="str">
        <f>Source!DF378</f>
        <v/>
      </c>
      <c r="H1248" s="8">
        <f>Source!AV378</f>
        <v>1</v>
      </c>
      <c r="I1248" s="8">
        <f>IF(Source!BS378&lt;&gt; 0, Source!BS378, 1)</f>
        <v>1</v>
      </c>
      <c r="J1248" s="21">
        <f>Source!R378</f>
        <v>1.56</v>
      </c>
      <c r="K1248" s="20"/>
    </row>
    <row r="1249" spans="1:22" ht="14.25" x14ac:dyDescent="0.2">
      <c r="A1249" s="15"/>
      <c r="B1249" s="16"/>
      <c r="C1249" s="16" t="s">
        <v>875</v>
      </c>
      <c r="D1249" s="17"/>
      <c r="E1249" s="8"/>
      <c r="F1249" s="19">
        <f>Source!AL378</f>
        <v>347832.49</v>
      </c>
      <c r="G1249" s="18" t="str">
        <f>Source!DD378</f>
        <v/>
      </c>
      <c r="H1249" s="8">
        <f>Source!AW378</f>
        <v>1</v>
      </c>
      <c r="I1249" s="8">
        <f>IF(Source!BC378&lt;&gt; 0, Source!BC378, 1)</f>
        <v>1</v>
      </c>
      <c r="J1249" s="20">
        <f>Source!P378</f>
        <v>3687.02</v>
      </c>
      <c r="K1249" s="20"/>
    </row>
    <row r="1250" spans="1:22" ht="14.25" x14ac:dyDescent="0.2">
      <c r="A1250" s="15"/>
      <c r="B1250" s="16"/>
      <c r="C1250" s="16" t="s">
        <v>876</v>
      </c>
      <c r="D1250" s="17" t="s">
        <v>877</v>
      </c>
      <c r="E1250" s="8">
        <f>Source!AT378</f>
        <v>70</v>
      </c>
      <c r="F1250" s="19"/>
      <c r="G1250" s="18"/>
      <c r="H1250" s="8"/>
      <c r="I1250" s="8"/>
      <c r="J1250" s="20">
        <f>SUM(R1245:R1249)</f>
        <v>583.54</v>
      </c>
      <c r="K1250" s="20"/>
    </row>
    <row r="1251" spans="1:22" ht="14.25" x14ac:dyDescent="0.2">
      <c r="A1251" s="15"/>
      <c r="B1251" s="16"/>
      <c r="C1251" s="16" t="s">
        <v>878</v>
      </c>
      <c r="D1251" s="17" t="s">
        <v>877</v>
      </c>
      <c r="E1251" s="8">
        <f>Source!AU378</f>
        <v>10</v>
      </c>
      <c r="F1251" s="19"/>
      <c r="G1251" s="18"/>
      <c r="H1251" s="8"/>
      <c r="I1251" s="8"/>
      <c r="J1251" s="20">
        <f>SUM(T1245:T1250)</f>
        <v>83.36</v>
      </c>
      <c r="K1251" s="20"/>
    </row>
    <row r="1252" spans="1:22" ht="14.25" x14ac:dyDescent="0.2">
      <c r="A1252" s="15"/>
      <c r="B1252" s="16"/>
      <c r="C1252" s="16" t="s">
        <v>879</v>
      </c>
      <c r="D1252" s="17" t="s">
        <v>877</v>
      </c>
      <c r="E1252" s="8">
        <f>108</f>
        <v>108</v>
      </c>
      <c r="F1252" s="19"/>
      <c r="G1252" s="18"/>
      <c r="H1252" s="8"/>
      <c r="I1252" s="8"/>
      <c r="J1252" s="20">
        <f>SUM(V1245:V1251)</f>
        <v>1.68</v>
      </c>
      <c r="K1252" s="20"/>
    </row>
    <row r="1253" spans="1:22" ht="14.25" x14ac:dyDescent="0.2">
      <c r="A1253" s="15"/>
      <c r="B1253" s="16"/>
      <c r="C1253" s="16" t="s">
        <v>880</v>
      </c>
      <c r="D1253" s="17" t="s">
        <v>881</v>
      </c>
      <c r="E1253" s="8">
        <f>Source!AQ378</f>
        <v>453.1</v>
      </c>
      <c r="F1253" s="19"/>
      <c r="G1253" s="18" t="str">
        <f>Source!DI378</f>
        <v/>
      </c>
      <c r="H1253" s="8">
        <f>Source!AV378</f>
        <v>1</v>
      </c>
      <c r="I1253" s="8"/>
      <c r="J1253" s="20"/>
      <c r="K1253" s="20">
        <f>Source!U378</f>
        <v>4.8028599999999999</v>
      </c>
    </row>
    <row r="1254" spans="1:22" ht="15" x14ac:dyDescent="0.25">
      <c r="A1254" s="24"/>
      <c r="B1254" s="24"/>
      <c r="C1254" s="24"/>
      <c r="D1254" s="24"/>
      <c r="E1254" s="24"/>
      <c r="F1254" s="24"/>
      <c r="G1254" s="24"/>
      <c r="H1254" s="24"/>
      <c r="I1254" s="59">
        <f>J1246+J1247+J1249+J1250+J1251+J1252</f>
        <v>5193.84</v>
      </c>
      <c r="J1254" s="59"/>
      <c r="K1254" s="25">
        <f>IF(Source!I378&lt;&gt;0, ROUND(I1254/Source!I378, 2), 0)</f>
        <v>489984.91</v>
      </c>
      <c r="P1254" s="23">
        <f>I1254</f>
        <v>5193.84</v>
      </c>
    </row>
    <row r="1255" spans="1:22" ht="42.75" x14ac:dyDescent="0.2">
      <c r="A1255" s="15" t="str">
        <f>Source!E379</f>
        <v>191</v>
      </c>
      <c r="B1255" s="16" t="str">
        <f>Source!F379</f>
        <v>21.3-4-24</v>
      </c>
      <c r="C1255" s="16" t="str">
        <f>Source!G379</f>
        <v>Арматурные заготовки (стержни, хомуты и т.п.), не собранные в каркасы или сетки, закладные и накладные детали, со сваркой</v>
      </c>
      <c r="D1255" s="17" t="str">
        <f>Source!H379</f>
        <v>т</v>
      </c>
      <c r="E1255" s="8">
        <f>Source!I379</f>
        <v>1.987711331E-2</v>
      </c>
      <c r="F1255" s="19">
        <f>Source!AL379</f>
        <v>53410.15</v>
      </c>
      <c r="G1255" s="18" t="str">
        <f>Source!DD379</f>
        <v/>
      </c>
      <c r="H1255" s="8">
        <f>Source!AW379</f>
        <v>1</v>
      </c>
      <c r="I1255" s="8">
        <f>IF(Source!BC379&lt;&gt; 0, Source!BC379, 1)</f>
        <v>1</v>
      </c>
      <c r="J1255" s="20">
        <f>Source!P379</f>
        <v>1061.6400000000001</v>
      </c>
      <c r="K1255" s="20"/>
      <c r="Q1255">
        <f>ROUND((Source!BZ379/100)*ROUND((Source!AF379*Source!AV379)*Source!I379, 2), 2)</f>
        <v>0</v>
      </c>
      <c r="R1255">
        <f>Source!X379</f>
        <v>0</v>
      </c>
      <c r="S1255">
        <f>ROUND((Source!CA379/100)*ROUND((Source!AF379*Source!AV379)*Source!I379, 2), 2)</f>
        <v>0</v>
      </c>
      <c r="T1255">
        <f>Source!Y379</f>
        <v>0</v>
      </c>
      <c r="U1255">
        <f>ROUND((175/100)*ROUND((Source!AE379*Source!AV379)*Source!I379, 2), 2)</f>
        <v>0</v>
      </c>
      <c r="V1255">
        <f>ROUND((108/100)*ROUND(Source!CS379*Source!I379, 2), 2)</f>
        <v>0</v>
      </c>
    </row>
    <row r="1256" spans="1:22" ht="15" x14ac:dyDescent="0.25">
      <c r="A1256" s="24"/>
      <c r="B1256" s="24"/>
      <c r="C1256" s="24"/>
      <c r="D1256" s="24"/>
      <c r="E1256" s="24"/>
      <c r="F1256" s="24"/>
      <c r="G1256" s="24"/>
      <c r="H1256" s="24"/>
      <c r="I1256" s="59">
        <f>J1255</f>
        <v>1061.6400000000001</v>
      </c>
      <c r="J1256" s="59"/>
      <c r="K1256" s="25">
        <f>IF(Source!I379&lt;&gt;0, ROUND(I1256/Source!I379, 2), 0)</f>
        <v>53410.17</v>
      </c>
      <c r="P1256" s="23">
        <f>I1256</f>
        <v>1061.6400000000001</v>
      </c>
    </row>
    <row r="1257" spans="1:22" ht="28.5" x14ac:dyDescent="0.2">
      <c r="A1257" s="15" t="str">
        <f>Source!E380</f>
        <v>192</v>
      </c>
      <c r="B1257" s="16" t="str">
        <f>Source!F380</f>
        <v>Цена поставщика</v>
      </c>
      <c r="C1257" s="16" t="str">
        <f>Source!G380</f>
        <v>Тренажер ЛГТУ-202                                              Базисная стоимость: 58339,00/1,18=49439,83</v>
      </c>
      <c r="D1257" s="17" t="str">
        <f>Source!H380</f>
        <v>шт.</v>
      </c>
      <c r="E1257" s="8">
        <f>Source!I380</f>
        <v>1</v>
      </c>
      <c r="F1257" s="19">
        <f>Source!AL380</f>
        <v>49439.83</v>
      </c>
      <c r="G1257" s="18" t="str">
        <f>Source!DD380</f>
        <v/>
      </c>
      <c r="H1257" s="8">
        <f>Source!AW380</f>
        <v>1</v>
      </c>
      <c r="I1257" s="8">
        <f>IF(Source!BC380&lt;&gt; 0, Source!BC380, 1)</f>
        <v>1</v>
      </c>
      <c r="J1257" s="20">
        <f>Source!P380</f>
        <v>49439.83</v>
      </c>
      <c r="K1257" s="20"/>
      <c r="Q1257">
        <f>ROUND((Source!BZ380/100)*ROUND((Source!AF380*Source!AV380)*Source!I380, 2), 2)</f>
        <v>0</v>
      </c>
      <c r="R1257">
        <f>Source!X380</f>
        <v>0</v>
      </c>
      <c r="S1257">
        <f>ROUND((Source!CA380/100)*ROUND((Source!AF380*Source!AV380)*Source!I380, 2), 2)</f>
        <v>0</v>
      </c>
      <c r="T1257">
        <f>Source!Y380</f>
        <v>0</v>
      </c>
      <c r="U1257">
        <f>ROUND((175/100)*ROUND((Source!AE380*Source!AV380)*Source!I380, 2), 2)</f>
        <v>0</v>
      </c>
      <c r="V1257">
        <f>ROUND((108/100)*ROUND(Source!CS380*Source!I380, 2), 2)</f>
        <v>0</v>
      </c>
    </row>
    <row r="1258" spans="1:22" ht="15" x14ac:dyDescent="0.25">
      <c r="A1258" s="24"/>
      <c r="B1258" s="24"/>
      <c r="C1258" s="24"/>
      <c r="D1258" s="24"/>
      <c r="E1258" s="24"/>
      <c r="F1258" s="24"/>
      <c r="G1258" s="24"/>
      <c r="H1258" s="24"/>
      <c r="I1258" s="59">
        <f>J1257</f>
        <v>49439.83</v>
      </c>
      <c r="J1258" s="59"/>
      <c r="K1258" s="25">
        <f>IF(Source!I380&lt;&gt;0, ROUND(I1258/Source!I380, 2), 0)</f>
        <v>49439.83</v>
      </c>
      <c r="P1258" s="23">
        <f>I1258</f>
        <v>49439.83</v>
      </c>
    </row>
    <row r="1259" spans="1:22" ht="14.25" x14ac:dyDescent="0.2">
      <c r="A1259" s="15" t="str">
        <f>Source!E381</f>
        <v>193</v>
      </c>
      <c r="B1259" s="16" t="str">
        <f>Source!F381</f>
        <v>1.50-3203-10-4/1</v>
      </c>
      <c r="C1259" s="16" t="str">
        <f>Source!G381</f>
        <v>Установка монтажных изделий массой свыше 20 кг</v>
      </c>
      <c r="D1259" s="17" t="str">
        <f>Source!H381</f>
        <v>т</v>
      </c>
      <c r="E1259" s="8">
        <f>Source!I381</f>
        <v>0.1003</v>
      </c>
      <c r="F1259" s="19"/>
      <c r="G1259" s="18"/>
      <c r="H1259" s="8"/>
      <c r="I1259" s="8"/>
      <c r="J1259" s="20"/>
      <c r="K1259" s="20"/>
      <c r="Q1259">
        <f>ROUND((Source!BZ381/100)*ROUND((Source!AF381*Source!AV381)*Source!I381, 2), 2)</f>
        <v>574.22</v>
      </c>
      <c r="R1259">
        <f>Source!X381</f>
        <v>574.22</v>
      </c>
      <c r="S1259">
        <f>ROUND((Source!CA381/100)*ROUND((Source!AF381*Source!AV381)*Source!I381, 2), 2)</f>
        <v>82.03</v>
      </c>
      <c r="T1259">
        <f>Source!Y381</f>
        <v>82.03</v>
      </c>
      <c r="U1259">
        <f>ROUND((175/100)*ROUND((Source!AE381*Source!AV381)*Source!I381, 2), 2)</f>
        <v>25.08</v>
      </c>
      <c r="V1259">
        <f>ROUND((108/100)*ROUND(Source!CS381*Source!I381, 2), 2)</f>
        <v>15.48</v>
      </c>
    </row>
    <row r="1260" spans="1:22" ht="14.25" x14ac:dyDescent="0.2">
      <c r="A1260" s="15"/>
      <c r="B1260" s="16"/>
      <c r="C1260" s="16" t="s">
        <v>872</v>
      </c>
      <c r="D1260" s="17"/>
      <c r="E1260" s="8"/>
      <c r="F1260" s="19">
        <f>Source!AO381</f>
        <v>8178.55</v>
      </c>
      <c r="G1260" s="18" t="str">
        <f>Source!DG381</f>
        <v/>
      </c>
      <c r="H1260" s="8">
        <f>Source!AV381</f>
        <v>1</v>
      </c>
      <c r="I1260" s="8">
        <f>IF(Source!BA381&lt;&gt; 0, Source!BA381, 1)</f>
        <v>1</v>
      </c>
      <c r="J1260" s="20">
        <f>Source!S381</f>
        <v>820.31</v>
      </c>
      <c r="K1260" s="20"/>
    </row>
    <row r="1261" spans="1:22" ht="14.25" x14ac:dyDescent="0.2">
      <c r="A1261" s="15"/>
      <c r="B1261" s="16"/>
      <c r="C1261" s="16" t="s">
        <v>873</v>
      </c>
      <c r="D1261" s="17"/>
      <c r="E1261" s="8"/>
      <c r="F1261" s="19">
        <f>Source!AM381</f>
        <v>1555.17</v>
      </c>
      <c r="G1261" s="18" t="str">
        <f>Source!DE381</f>
        <v/>
      </c>
      <c r="H1261" s="8">
        <f>Source!AV381</f>
        <v>1</v>
      </c>
      <c r="I1261" s="8">
        <f>IF(Source!BB381&lt;&gt; 0, Source!BB381, 1)</f>
        <v>1</v>
      </c>
      <c r="J1261" s="20">
        <f>Source!Q381</f>
        <v>155.97999999999999</v>
      </c>
      <c r="K1261" s="20"/>
    </row>
    <row r="1262" spans="1:22" ht="14.25" x14ac:dyDescent="0.2">
      <c r="A1262" s="15"/>
      <c r="B1262" s="16"/>
      <c r="C1262" s="16" t="s">
        <v>874</v>
      </c>
      <c r="D1262" s="17"/>
      <c r="E1262" s="8"/>
      <c r="F1262" s="19">
        <f>Source!AN381</f>
        <v>142.85</v>
      </c>
      <c r="G1262" s="18" t="str">
        <f>Source!DF381</f>
        <v/>
      </c>
      <c r="H1262" s="8">
        <f>Source!AV381</f>
        <v>1</v>
      </c>
      <c r="I1262" s="8">
        <f>IF(Source!BS381&lt;&gt; 0, Source!BS381, 1)</f>
        <v>1</v>
      </c>
      <c r="J1262" s="21">
        <f>Source!R381</f>
        <v>14.33</v>
      </c>
      <c r="K1262" s="20"/>
    </row>
    <row r="1263" spans="1:22" ht="14.25" x14ac:dyDescent="0.2">
      <c r="A1263" s="15"/>
      <c r="B1263" s="16"/>
      <c r="C1263" s="16" t="s">
        <v>875</v>
      </c>
      <c r="D1263" s="17"/>
      <c r="E1263" s="8"/>
      <c r="F1263" s="19">
        <f>Source!AL381</f>
        <v>56933.42</v>
      </c>
      <c r="G1263" s="18" t="str">
        <f>Source!DD381</f>
        <v/>
      </c>
      <c r="H1263" s="8">
        <f>Source!AW381</f>
        <v>1</v>
      </c>
      <c r="I1263" s="8">
        <f>IF(Source!BC381&lt;&gt; 0, Source!BC381, 1)</f>
        <v>1</v>
      </c>
      <c r="J1263" s="20">
        <f>Source!P381</f>
        <v>5710.42</v>
      </c>
      <c r="K1263" s="20"/>
    </row>
    <row r="1264" spans="1:22" ht="42.75" x14ac:dyDescent="0.2">
      <c r="A1264" s="15" t="str">
        <f>Source!E382</f>
        <v>193,1</v>
      </c>
      <c r="B1264" s="16" t="str">
        <f>Source!F382</f>
        <v>21.3-4-24</v>
      </c>
      <c r="C1264" s="16" t="str">
        <f>Source!G382</f>
        <v>Арматурные заготовки (стержни, хомуты и т.п.), не собранные в каркасы или сетки, закладные и накладные детали, со сваркой</v>
      </c>
      <c r="D1264" s="17" t="str">
        <f>Source!H382</f>
        <v>т</v>
      </c>
      <c r="E1264" s="8">
        <f>Source!I382</f>
        <v>-0.1003</v>
      </c>
      <c r="F1264" s="19">
        <f>Source!AK382</f>
        <v>53410.15</v>
      </c>
      <c r="G1264" s="22" t="s">
        <v>3</v>
      </c>
      <c r="H1264" s="8">
        <f>Source!AW382</f>
        <v>1</v>
      </c>
      <c r="I1264" s="8">
        <f>IF(Source!BC382&lt;&gt; 0, Source!BC382, 1)</f>
        <v>1</v>
      </c>
      <c r="J1264" s="20">
        <f>Source!O382</f>
        <v>-5357.04</v>
      </c>
      <c r="K1264" s="20"/>
      <c r="Q1264">
        <f>ROUND((Source!BZ382/100)*ROUND((Source!AF382*Source!AV382)*Source!I382, 2), 2)</f>
        <v>0</v>
      </c>
      <c r="R1264">
        <f>Source!X382</f>
        <v>0</v>
      </c>
      <c r="S1264">
        <f>ROUND((Source!CA382/100)*ROUND((Source!AF382*Source!AV382)*Source!I382, 2), 2)</f>
        <v>0</v>
      </c>
      <c r="T1264">
        <f>Source!Y382</f>
        <v>0</v>
      </c>
      <c r="U1264">
        <f>ROUND((175/100)*ROUND((Source!AE382*Source!AV382)*Source!I382, 2), 2)</f>
        <v>0</v>
      </c>
      <c r="V1264">
        <f>ROUND((108/100)*ROUND(Source!CS382*Source!I382, 2), 2)</f>
        <v>0</v>
      </c>
    </row>
    <row r="1265" spans="1:22" ht="14.25" x14ac:dyDescent="0.2">
      <c r="A1265" s="15"/>
      <c r="B1265" s="16"/>
      <c r="C1265" s="16" t="s">
        <v>876</v>
      </c>
      <c r="D1265" s="17" t="s">
        <v>877</v>
      </c>
      <c r="E1265" s="8">
        <f>Source!AT381</f>
        <v>70</v>
      </c>
      <c r="F1265" s="19"/>
      <c r="G1265" s="18"/>
      <c r="H1265" s="8"/>
      <c r="I1265" s="8"/>
      <c r="J1265" s="20">
        <f>SUM(R1259:R1264)</f>
        <v>574.22</v>
      </c>
      <c r="K1265" s="20"/>
    </row>
    <row r="1266" spans="1:22" ht="14.25" x14ac:dyDescent="0.2">
      <c r="A1266" s="15"/>
      <c r="B1266" s="16"/>
      <c r="C1266" s="16" t="s">
        <v>878</v>
      </c>
      <c r="D1266" s="17" t="s">
        <v>877</v>
      </c>
      <c r="E1266" s="8">
        <f>Source!AU381</f>
        <v>10</v>
      </c>
      <c r="F1266" s="19"/>
      <c r="G1266" s="18"/>
      <c r="H1266" s="8"/>
      <c r="I1266" s="8"/>
      <c r="J1266" s="20">
        <f>SUM(T1259:T1265)</f>
        <v>82.03</v>
      </c>
      <c r="K1266" s="20"/>
    </row>
    <row r="1267" spans="1:22" ht="14.25" x14ac:dyDescent="0.2">
      <c r="A1267" s="15"/>
      <c r="B1267" s="16"/>
      <c r="C1267" s="16" t="s">
        <v>879</v>
      </c>
      <c r="D1267" s="17" t="s">
        <v>877</v>
      </c>
      <c r="E1267" s="8">
        <f>108</f>
        <v>108</v>
      </c>
      <c r="F1267" s="19"/>
      <c r="G1267" s="18"/>
      <c r="H1267" s="8"/>
      <c r="I1267" s="8"/>
      <c r="J1267" s="20">
        <f>SUM(V1259:V1266)</f>
        <v>15.48</v>
      </c>
      <c r="K1267" s="20"/>
    </row>
    <row r="1268" spans="1:22" ht="14.25" x14ac:dyDescent="0.2">
      <c r="A1268" s="15"/>
      <c r="B1268" s="16"/>
      <c r="C1268" s="16" t="s">
        <v>880</v>
      </c>
      <c r="D1268" s="17" t="s">
        <v>881</v>
      </c>
      <c r="E1268" s="8">
        <f>Source!AQ381</f>
        <v>36.11</v>
      </c>
      <c r="F1268" s="19"/>
      <c r="G1268" s="18" t="str">
        <f>Source!DI381</f>
        <v/>
      </c>
      <c r="H1268" s="8">
        <f>Source!AV381</f>
        <v>1</v>
      </c>
      <c r="I1268" s="8"/>
      <c r="J1268" s="20"/>
      <c r="K1268" s="20">
        <f>Source!U381</f>
        <v>3.6218330000000001</v>
      </c>
    </row>
    <row r="1269" spans="1:22" ht="15" x14ac:dyDescent="0.25">
      <c r="A1269" s="24"/>
      <c r="B1269" s="24"/>
      <c r="C1269" s="24"/>
      <c r="D1269" s="24"/>
      <c r="E1269" s="24"/>
      <c r="F1269" s="24"/>
      <c r="G1269" s="24"/>
      <c r="H1269" s="24"/>
      <c r="I1269" s="59">
        <f>J1260+J1261+J1263+J1265+J1266+J1267+SUM(J1264:J1264)</f>
        <v>2001.3999999999996</v>
      </c>
      <c r="J1269" s="59"/>
      <c r="K1269" s="25">
        <f>IF(Source!I381&lt;&gt;0, ROUND(I1269/Source!I381, 2), 0)</f>
        <v>19954.14</v>
      </c>
      <c r="P1269" s="23">
        <f>I1269</f>
        <v>2001.3999999999996</v>
      </c>
    </row>
    <row r="1270" spans="1:22" ht="28.5" x14ac:dyDescent="0.2">
      <c r="A1270" s="15" t="str">
        <f>Source!E383</f>
        <v>194</v>
      </c>
      <c r="B1270" s="16" t="str">
        <f>Source!F383</f>
        <v>1.2-3103-3-1/1</v>
      </c>
      <c r="C1270" s="16" t="str">
        <f>Source!G383</f>
        <v>Устройство фундаментов общего назначения бетонных под оборудование объемом до 5 м3</v>
      </c>
      <c r="D1270" s="17" t="str">
        <f>Source!H383</f>
        <v>100 м3</v>
      </c>
      <c r="E1270" s="8">
        <f>Source!I383</f>
        <v>1.3650000000000001E-2</v>
      </c>
      <c r="F1270" s="19"/>
      <c r="G1270" s="18"/>
      <c r="H1270" s="8"/>
      <c r="I1270" s="8"/>
      <c r="J1270" s="20"/>
      <c r="K1270" s="20"/>
      <c r="Q1270">
        <f>ROUND((Source!BZ383/100)*ROUND((Source!AF383*Source!AV383)*Source!I383, 2), 2)</f>
        <v>751.45</v>
      </c>
      <c r="R1270">
        <f>Source!X383</f>
        <v>751.45</v>
      </c>
      <c r="S1270">
        <f>ROUND((Source!CA383/100)*ROUND((Source!AF383*Source!AV383)*Source!I383, 2), 2)</f>
        <v>107.35</v>
      </c>
      <c r="T1270">
        <f>Source!Y383</f>
        <v>107.35</v>
      </c>
      <c r="U1270">
        <f>ROUND((175/100)*ROUND((Source!AE383*Source!AV383)*Source!I383, 2), 2)</f>
        <v>3.52</v>
      </c>
      <c r="V1270">
        <f>ROUND((108/100)*ROUND(Source!CS383*Source!I383, 2), 2)</f>
        <v>2.17</v>
      </c>
    </row>
    <row r="1271" spans="1:22" ht="14.25" x14ac:dyDescent="0.2">
      <c r="A1271" s="15"/>
      <c r="B1271" s="16"/>
      <c r="C1271" s="16" t="s">
        <v>872</v>
      </c>
      <c r="D1271" s="17"/>
      <c r="E1271" s="8"/>
      <c r="F1271" s="19">
        <f>Source!AO383</f>
        <v>78644.570000000007</v>
      </c>
      <c r="G1271" s="18" t="str">
        <f>Source!DG383</f>
        <v/>
      </c>
      <c r="H1271" s="8">
        <f>Source!AV383</f>
        <v>1</v>
      </c>
      <c r="I1271" s="8">
        <f>IF(Source!BA383&lt;&gt; 0, Source!BA383, 1)</f>
        <v>1</v>
      </c>
      <c r="J1271" s="20">
        <f>Source!S383</f>
        <v>1073.5</v>
      </c>
      <c r="K1271" s="20"/>
    </row>
    <row r="1272" spans="1:22" ht="14.25" x14ac:dyDescent="0.2">
      <c r="A1272" s="15"/>
      <c r="B1272" s="16"/>
      <c r="C1272" s="16" t="s">
        <v>873</v>
      </c>
      <c r="D1272" s="17"/>
      <c r="E1272" s="8"/>
      <c r="F1272" s="19">
        <f>Source!AM383</f>
        <v>435.13</v>
      </c>
      <c r="G1272" s="18" t="str">
        <f>Source!DE383</f>
        <v/>
      </c>
      <c r="H1272" s="8">
        <f>Source!AV383</f>
        <v>1</v>
      </c>
      <c r="I1272" s="8">
        <f>IF(Source!BB383&lt;&gt; 0, Source!BB383, 1)</f>
        <v>1</v>
      </c>
      <c r="J1272" s="20">
        <f>Source!Q383</f>
        <v>5.94</v>
      </c>
      <c r="K1272" s="20"/>
    </row>
    <row r="1273" spans="1:22" ht="14.25" x14ac:dyDescent="0.2">
      <c r="A1273" s="15"/>
      <c r="B1273" s="16"/>
      <c r="C1273" s="16" t="s">
        <v>874</v>
      </c>
      <c r="D1273" s="17"/>
      <c r="E1273" s="8"/>
      <c r="F1273" s="19">
        <f>Source!AN383</f>
        <v>147.43</v>
      </c>
      <c r="G1273" s="18" t="str">
        <f>Source!DF383</f>
        <v/>
      </c>
      <c r="H1273" s="8">
        <f>Source!AV383</f>
        <v>1</v>
      </c>
      <c r="I1273" s="8">
        <f>IF(Source!BS383&lt;&gt; 0, Source!BS383, 1)</f>
        <v>1</v>
      </c>
      <c r="J1273" s="21">
        <f>Source!R383</f>
        <v>2.0099999999999998</v>
      </c>
      <c r="K1273" s="20"/>
    </row>
    <row r="1274" spans="1:22" ht="14.25" x14ac:dyDescent="0.2">
      <c r="A1274" s="15"/>
      <c r="B1274" s="16"/>
      <c r="C1274" s="16" t="s">
        <v>875</v>
      </c>
      <c r="D1274" s="17"/>
      <c r="E1274" s="8"/>
      <c r="F1274" s="19">
        <f>Source!AL383</f>
        <v>347832.49</v>
      </c>
      <c r="G1274" s="18" t="str">
        <f>Source!DD383</f>
        <v/>
      </c>
      <c r="H1274" s="8">
        <f>Source!AW383</f>
        <v>1</v>
      </c>
      <c r="I1274" s="8">
        <f>IF(Source!BC383&lt;&gt; 0, Source!BC383, 1)</f>
        <v>1</v>
      </c>
      <c r="J1274" s="20">
        <f>Source!P383</f>
        <v>4747.91</v>
      </c>
      <c r="K1274" s="20"/>
    </row>
    <row r="1275" spans="1:22" ht="14.25" x14ac:dyDescent="0.2">
      <c r="A1275" s="15"/>
      <c r="B1275" s="16"/>
      <c r="C1275" s="16" t="s">
        <v>876</v>
      </c>
      <c r="D1275" s="17" t="s">
        <v>877</v>
      </c>
      <c r="E1275" s="8">
        <f>Source!AT383</f>
        <v>70</v>
      </c>
      <c r="F1275" s="19"/>
      <c r="G1275" s="18"/>
      <c r="H1275" s="8"/>
      <c r="I1275" s="8"/>
      <c r="J1275" s="20">
        <f>SUM(R1270:R1274)</f>
        <v>751.45</v>
      </c>
      <c r="K1275" s="20"/>
    </row>
    <row r="1276" spans="1:22" ht="14.25" x14ac:dyDescent="0.2">
      <c r="A1276" s="15"/>
      <c r="B1276" s="16"/>
      <c r="C1276" s="16" t="s">
        <v>878</v>
      </c>
      <c r="D1276" s="17" t="s">
        <v>877</v>
      </c>
      <c r="E1276" s="8">
        <f>Source!AU383</f>
        <v>10</v>
      </c>
      <c r="F1276" s="19"/>
      <c r="G1276" s="18"/>
      <c r="H1276" s="8"/>
      <c r="I1276" s="8"/>
      <c r="J1276" s="20">
        <f>SUM(T1270:T1275)</f>
        <v>107.35</v>
      </c>
      <c r="K1276" s="20"/>
    </row>
    <row r="1277" spans="1:22" ht="14.25" x14ac:dyDescent="0.2">
      <c r="A1277" s="15"/>
      <c r="B1277" s="16"/>
      <c r="C1277" s="16" t="s">
        <v>879</v>
      </c>
      <c r="D1277" s="17" t="s">
        <v>877</v>
      </c>
      <c r="E1277" s="8">
        <f>108</f>
        <v>108</v>
      </c>
      <c r="F1277" s="19"/>
      <c r="G1277" s="18"/>
      <c r="H1277" s="8"/>
      <c r="I1277" s="8"/>
      <c r="J1277" s="20">
        <f>SUM(V1270:V1276)</f>
        <v>2.17</v>
      </c>
      <c r="K1277" s="20"/>
    </row>
    <row r="1278" spans="1:22" ht="14.25" x14ac:dyDescent="0.2">
      <c r="A1278" s="15"/>
      <c r="B1278" s="16"/>
      <c r="C1278" s="16" t="s">
        <v>880</v>
      </c>
      <c r="D1278" s="17" t="s">
        <v>881</v>
      </c>
      <c r="E1278" s="8">
        <f>Source!AQ383</f>
        <v>453.1</v>
      </c>
      <c r="F1278" s="19"/>
      <c r="G1278" s="18" t="str">
        <f>Source!DI383</f>
        <v/>
      </c>
      <c r="H1278" s="8">
        <f>Source!AV383</f>
        <v>1</v>
      </c>
      <c r="I1278" s="8"/>
      <c r="J1278" s="20"/>
      <c r="K1278" s="20">
        <f>Source!U383</f>
        <v>6.1848150000000004</v>
      </c>
    </row>
    <row r="1279" spans="1:22" ht="15" x14ac:dyDescent="0.25">
      <c r="A1279" s="24"/>
      <c r="B1279" s="24"/>
      <c r="C1279" s="24"/>
      <c r="D1279" s="24"/>
      <c r="E1279" s="24"/>
      <c r="F1279" s="24"/>
      <c r="G1279" s="24"/>
      <c r="H1279" s="24"/>
      <c r="I1279" s="59">
        <f>J1271+J1272+J1274+J1275+J1276+J1277</f>
        <v>6688.3200000000006</v>
      </c>
      <c r="J1279" s="59"/>
      <c r="K1279" s="25">
        <f>IF(Source!I383&lt;&gt;0, ROUND(I1279/Source!I383, 2), 0)</f>
        <v>489986.81</v>
      </c>
      <c r="P1279" s="23">
        <f>I1279</f>
        <v>6688.3200000000006</v>
      </c>
    </row>
    <row r="1280" spans="1:22" ht="42.75" x14ac:dyDescent="0.2">
      <c r="A1280" s="15" t="str">
        <f>Source!E384</f>
        <v>195</v>
      </c>
      <c r="B1280" s="16" t="str">
        <f>Source!F384</f>
        <v>21.3-4-24</v>
      </c>
      <c r="C1280" s="16" t="str">
        <f>Source!G384</f>
        <v>Арматурные заготовки (стержни, хомуты и т.п.), не собранные в каркасы или сетки, закладные и накладные детали, со сваркой</v>
      </c>
      <c r="D1280" s="17" t="str">
        <f>Source!H384</f>
        <v>т</v>
      </c>
      <c r="E1280" s="8">
        <f>Source!I384</f>
        <v>3.8984573779999997E-2</v>
      </c>
      <c r="F1280" s="19">
        <f>Source!AL384</f>
        <v>53410.15</v>
      </c>
      <c r="G1280" s="18" t="str">
        <f>Source!DD384</f>
        <v/>
      </c>
      <c r="H1280" s="8">
        <f>Source!AW384</f>
        <v>1</v>
      </c>
      <c r="I1280" s="8">
        <f>IF(Source!BC384&lt;&gt; 0, Source!BC384, 1)</f>
        <v>1</v>
      </c>
      <c r="J1280" s="20">
        <f>Source!P384</f>
        <v>2082.17</v>
      </c>
      <c r="K1280" s="20"/>
      <c r="Q1280">
        <f>ROUND((Source!BZ384/100)*ROUND((Source!AF384*Source!AV384)*Source!I384, 2), 2)</f>
        <v>0</v>
      </c>
      <c r="R1280">
        <f>Source!X384</f>
        <v>0</v>
      </c>
      <c r="S1280">
        <f>ROUND((Source!CA384/100)*ROUND((Source!AF384*Source!AV384)*Source!I384, 2), 2)</f>
        <v>0</v>
      </c>
      <c r="T1280">
        <f>Source!Y384</f>
        <v>0</v>
      </c>
      <c r="U1280">
        <f>ROUND((175/100)*ROUND((Source!AE384*Source!AV384)*Source!I384, 2), 2)</f>
        <v>0</v>
      </c>
      <c r="V1280">
        <f>ROUND((108/100)*ROUND(Source!CS384*Source!I384, 2), 2)</f>
        <v>0</v>
      </c>
    </row>
    <row r="1281" spans="1:22" ht="15" x14ac:dyDescent="0.25">
      <c r="A1281" s="24"/>
      <c r="B1281" s="24"/>
      <c r="C1281" s="24"/>
      <c r="D1281" s="24"/>
      <c r="E1281" s="24"/>
      <c r="F1281" s="24"/>
      <c r="G1281" s="24"/>
      <c r="H1281" s="24"/>
      <c r="I1281" s="59">
        <f>J1280</f>
        <v>2082.17</v>
      </c>
      <c r="J1281" s="59"/>
      <c r="K1281" s="25">
        <f>IF(Source!I384&lt;&gt;0, ROUND(I1281/Source!I384, 2), 0)</f>
        <v>53410.1</v>
      </c>
      <c r="P1281" s="23">
        <f>I1281</f>
        <v>2082.17</v>
      </c>
    </row>
    <row r="1282" spans="1:22" ht="28.5" x14ac:dyDescent="0.2">
      <c r="A1282" s="15" t="str">
        <f>Source!E385</f>
        <v>196</v>
      </c>
      <c r="B1282" s="16" t="str">
        <f>Source!F385</f>
        <v>Цена поставщика</v>
      </c>
      <c r="C1282" s="16" t="str">
        <f>Source!G385</f>
        <v>Тренажер  ЛГТУ-41                                                           Базисная стоимость: 59452,00/1,18=50383,05</v>
      </c>
      <c r="D1282" s="17" t="str">
        <f>Source!H385</f>
        <v>шт.</v>
      </c>
      <c r="E1282" s="8">
        <f>Source!I385</f>
        <v>1</v>
      </c>
      <c r="F1282" s="19">
        <f>Source!AL385</f>
        <v>50383.05</v>
      </c>
      <c r="G1282" s="18" t="str">
        <f>Source!DD385</f>
        <v/>
      </c>
      <c r="H1282" s="8">
        <f>Source!AW385</f>
        <v>1</v>
      </c>
      <c r="I1282" s="8">
        <f>IF(Source!BC385&lt;&gt; 0, Source!BC385, 1)</f>
        <v>1</v>
      </c>
      <c r="J1282" s="20">
        <f>Source!P385</f>
        <v>50383.05</v>
      </c>
      <c r="K1282" s="20"/>
      <c r="Q1282">
        <f>ROUND((Source!BZ385/100)*ROUND((Source!AF385*Source!AV385)*Source!I385, 2), 2)</f>
        <v>0</v>
      </c>
      <c r="R1282">
        <f>Source!X385</f>
        <v>0</v>
      </c>
      <c r="S1282">
        <f>ROUND((Source!CA385/100)*ROUND((Source!AF385*Source!AV385)*Source!I385, 2), 2)</f>
        <v>0</v>
      </c>
      <c r="T1282">
        <f>Source!Y385</f>
        <v>0</v>
      </c>
      <c r="U1282">
        <f>ROUND((175/100)*ROUND((Source!AE385*Source!AV385)*Source!I385, 2), 2)</f>
        <v>0</v>
      </c>
      <c r="V1282">
        <f>ROUND((108/100)*ROUND(Source!CS385*Source!I385, 2), 2)</f>
        <v>0</v>
      </c>
    </row>
    <row r="1283" spans="1:22" ht="15" x14ac:dyDescent="0.25">
      <c r="A1283" s="24"/>
      <c r="B1283" s="24"/>
      <c r="C1283" s="24"/>
      <c r="D1283" s="24"/>
      <c r="E1283" s="24"/>
      <c r="F1283" s="24"/>
      <c r="G1283" s="24"/>
      <c r="H1283" s="24"/>
      <c r="I1283" s="59">
        <f>J1282</f>
        <v>50383.05</v>
      </c>
      <c r="J1283" s="59"/>
      <c r="K1283" s="25">
        <f>IF(Source!I385&lt;&gt;0, ROUND(I1283/Source!I385, 2), 0)</f>
        <v>50383.05</v>
      </c>
      <c r="P1283" s="23">
        <f>I1283</f>
        <v>50383.05</v>
      </c>
    </row>
    <row r="1284" spans="1:22" ht="14.25" x14ac:dyDescent="0.2">
      <c r="A1284" s="15" t="str">
        <f>Source!E386</f>
        <v>197</v>
      </c>
      <c r="B1284" s="16" t="str">
        <f>Source!F386</f>
        <v>1.50-3203-10-4/1</v>
      </c>
      <c r="C1284" s="16" t="str">
        <f>Source!G386</f>
        <v>Установка монтажных изделий массой свыше 20 кг</v>
      </c>
      <c r="D1284" s="17" t="str">
        <f>Source!H386</f>
        <v>т</v>
      </c>
      <c r="E1284" s="8">
        <f>Source!I386</f>
        <v>5.8999999999999997E-2</v>
      </c>
      <c r="F1284" s="19"/>
      <c r="G1284" s="18"/>
      <c r="H1284" s="8"/>
      <c r="I1284" s="8"/>
      <c r="J1284" s="20"/>
      <c r="K1284" s="20"/>
      <c r="Q1284">
        <f>ROUND((Source!BZ386/100)*ROUND((Source!AF386*Source!AV386)*Source!I386, 2), 2)</f>
        <v>337.77</v>
      </c>
      <c r="R1284">
        <f>Source!X386</f>
        <v>337.77</v>
      </c>
      <c r="S1284">
        <f>ROUND((Source!CA386/100)*ROUND((Source!AF386*Source!AV386)*Source!I386, 2), 2)</f>
        <v>48.25</v>
      </c>
      <c r="T1284">
        <f>Source!Y386</f>
        <v>48.25</v>
      </c>
      <c r="U1284">
        <f>ROUND((175/100)*ROUND((Source!AE386*Source!AV386)*Source!I386, 2), 2)</f>
        <v>14.75</v>
      </c>
      <c r="V1284">
        <f>ROUND((108/100)*ROUND(Source!CS386*Source!I386, 2), 2)</f>
        <v>9.1</v>
      </c>
    </row>
    <row r="1285" spans="1:22" ht="14.25" x14ac:dyDescent="0.2">
      <c r="A1285" s="15"/>
      <c r="B1285" s="16"/>
      <c r="C1285" s="16" t="s">
        <v>872</v>
      </c>
      <c r="D1285" s="17"/>
      <c r="E1285" s="8"/>
      <c r="F1285" s="19">
        <f>Source!AO386</f>
        <v>8178.55</v>
      </c>
      <c r="G1285" s="18" t="str">
        <f>Source!DG386</f>
        <v/>
      </c>
      <c r="H1285" s="8">
        <f>Source!AV386</f>
        <v>1</v>
      </c>
      <c r="I1285" s="8">
        <f>IF(Source!BA386&lt;&gt; 0, Source!BA386, 1)</f>
        <v>1</v>
      </c>
      <c r="J1285" s="20">
        <f>Source!S386</f>
        <v>482.53</v>
      </c>
      <c r="K1285" s="20"/>
    </row>
    <row r="1286" spans="1:22" ht="14.25" x14ac:dyDescent="0.2">
      <c r="A1286" s="15"/>
      <c r="B1286" s="16"/>
      <c r="C1286" s="16" t="s">
        <v>873</v>
      </c>
      <c r="D1286" s="17"/>
      <c r="E1286" s="8"/>
      <c r="F1286" s="19">
        <f>Source!AM386</f>
        <v>1555.17</v>
      </c>
      <c r="G1286" s="18" t="str">
        <f>Source!DE386</f>
        <v/>
      </c>
      <c r="H1286" s="8">
        <f>Source!AV386</f>
        <v>1</v>
      </c>
      <c r="I1286" s="8">
        <f>IF(Source!BB386&lt;&gt; 0, Source!BB386, 1)</f>
        <v>1</v>
      </c>
      <c r="J1286" s="20">
        <f>Source!Q386</f>
        <v>91.76</v>
      </c>
      <c r="K1286" s="20"/>
    </row>
    <row r="1287" spans="1:22" ht="14.25" x14ac:dyDescent="0.2">
      <c r="A1287" s="15"/>
      <c r="B1287" s="16"/>
      <c r="C1287" s="16" t="s">
        <v>874</v>
      </c>
      <c r="D1287" s="17"/>
      <c r="E1287" s="8"/>
      <c r="F1287" s="19">
        <f>Source!AN386</f>
        <v>142.85</v>
      </c>
      <c r="G1287" s="18" t="str">
        <f>Source!DF386</f>
        <v/>
      </c>
      <c r="H1287" s="8">
        <f>Source!AV386</f>
        <v>1</v>
      </c>
      <c r="I1287" s="8">
        <f>IF(Source!BS386&lt;&gt; 0, Source!BS386, 1)</f>
        <v>1</v>
      </c>
      <c r="J1287" s="21">
        <f>Source!R386</f>
        <v>8.43</v>
      </c>
      <c r="K1287" s="20"/>
    </row>
    <row r="1288" spans="1:22" ht="14.25" x14ac:dyDescent="0.2">
      <c r="A1288" s="15"/>
      <c r="B1288" s="16"/>
      <c r="C1288" s="16" t="s">
        <v>875</v>
      </c>
      <c r="D1288" s="17"/>
      <c r="E1288" s="8"/>
      <c r="F1288" s="19">
        <f>Source!AL386</f>
        <v>56933.42</v>
      </c>
      <c r="G1288" s="18" t="str">
        <f>Source!DD386</f>
        <v/>
      </c>
      <c r="H1288" s="8">
        <f>Source!AW386</f>
        <v>1</v>
      </c>
      <c r="I1288" s="8">
        <f>IF(Source!BC386&lt;&gt; 0, Source!BC386, 1)</f>
        <v>1</v>
      </c>
      <c r="J1288" s="20">
        <f>Source!P386</f>
        <v>3359.07</v>
      </c>
      <c r="K1288" s="20"/>
    </row>
    <row r="1289" spans="1:22" ht="42.75" x14ac:dyDescent="0.2">
      <c r="A1289" s="15" t="str">
        <f>Source!E387</f>
        <v>197,1</v>
      </c>
      <c r="B1289" s="16" t="str">
        <f>Source!F387</f>
        <v>21.3-4-24</v>
      </c>
      <c r="C1289" s="16" t="str">
        <f>Source!G387</f>
        <v>Арматурные заготовки (стержни, хомуты и т.п.), не собранные в каркасы или сетки, закладные и накладные детали, со сваркой</v>
      </c>
      <c r="D1289" s="17" t="str">
        <f>Source!H387</f>
        <v>т</v>
      </c>
      <c r="E1289" s="8">
        <f>Source!I387</f>
        <v>-5.8999999999999997E-2</v>
      </c>
      <c r="F1289" s="19">
        <f>Source!AK387</f>
        <v>53410.15</v>
      </c>
      <c r="G1289" s="22" t="s">
        <v>3</v>
      </c>
      <c r="H1289" s="8">
        <f>Source!AW387</f>
        <v>1</v>
      </c>
      <c r="I1289" s="8">
        <f>IF(Source!BC387&lt;&gt; 0, Source!BC387, 1)</f>
        <v>1</v>
      </c>
      <c r="J1289" s="20">
        <f>Source!O387</f>
        <v>-3151.2</v>
      </c>
      <c r="K1289" s="20"/>
      <c r="Q1289">
        <f>ROUND((Source!BZ387/100)*ROUND((Source!AF387*Source!AV387)*Source!I387, 2), 2)</f>
        <v>0</v>
      </c>
      <c r="R1289">
        <f>Source!X387</f>
        <v>0</v>
      </c>
      <c r="S1289">
        <f>ROUND((Source!CA387/100)*ROUND((Source!AF387*Source!AV387)*Source!I387, 2), 2)</f>
        <v>0</v>
      </c>
      <c r="T1289">
        <f>Source!Y387</f>
        <v>0</v>
      </c>
      <c r="U1289">
        <f>ROUND((175/100)*ROUND((Source!AE387*Source!AV387)*Source!I387, 2), 2)</f>
        <v>0</v>
      </c>
      <c r="V1289">
        <f>ROUND((108/100)*ROUND(Source!CS387*Source!I387, 2), 2)</f>
        <v>0</v>
      </c>
    </row>
    <row r="1290" spans="1:22" ht="14.25" x14ac:dyDescent="0.2">
      <c r="A1290" s="15"/>
      <c r="B1290" s="16"/>
      <c r="C1290" s="16" t="s">
        <v>876</v>
      </c>
      <c r="D1290" s="17" t="s">
        <v>877</v>
      </c>
      <c r="E1290" s="8">
        <f>Source!AT386</f>
        <v>70</v>
      </c>
      <c r="F1290" s="19"/>
      <c r="G1290" s="18"/>
      <c r="H1290" s="8"/>
      <c r="I1290" s="8"/>
      <c r="J1290" s="20">
        <f>SUM(R1284:R1289)</f>
        <v>337.77</v>
      </c>
      <c r="K1290" s="20"/>
    </row>
    <row r="1291" spans="1:22" ht="14.25" x14ac:dyDescent="0.2">
      <c r="A1291" s="15"/>
      <c r="B1291" s="16"/>
      <c r="C1291" s="16" t="s">
        <v>878</v>
      </c>
      <c r="D1291" s="17" t="s">
        <v>877</v>
      </c>
      <c r="E1291" s="8">
        <f>Source!AU386</f>
        <v>10</v>
      </c>
      <c r="F1291" s="19"/>
      <c r="G1291" s="18"/>
      <c r="H1291" s="8"/>
      <c r="I1291" s="8"/>
      <c r="J1291" s="20">
        <f>SUM(T1284:T1290)</f>
        <v>48.25</v>
      </c>
      <c r="K1291" s="20"/>
    </row>
    <row r="1292" spans="1:22" ht="14.25" x14ac:dyDescent="0.2">
      <c r="A1292" s="15"/>
      <c r="B1292" s="16"/>
      <c r="C1292" s="16" t="s">
        <v>879</v>
      </c>
      <c r="D1292" s="17" t="s">
        <v>877</v>
      </c>
      <c r="E1292" s="8">
        <f>108</f>
        <v>108</v>
      </c>
      <c r="F1292" s="19"/>
      <c r="G1292" s="18"/>
      <c r="H1292" s="8"/>
      <c r="I1292" s="8"/>
      <c r="J1292" s="20">
        <f>SUM(V1284:V1291)</f>
        <v>9.1</v>
      </c>
      <c r="K1292" s="20"/>
    </row>
    <row r="1293" spans="1:22" ht="14.25" x14ac:dyDescent="0.2">
      <c r="A1293" s="15"/>
      <c r="B1293" s="16"/>
      <c r="C1293" s="16" t="s">
        <v>880</v>
      </c>
      <c r="D1293" s="17" t="s">
        <v>881</v>
      </c>
      <c r="E1293" s="8">
        <f>Source!AQ386</f>
        <v>36.11</v>
      </c>
      <c r="F1293" s="19"/>
      <c r="G1293" s="18" t="str">
        <f>Source!DI386</f>
        <v/>
      </c>
      <c r="H1293" s="8">
        <f>Source!AV386</f>
        <v>1</v>
      </c>
      <c r="I1293" s="8"/>
      <c r="J1293" s="20"/>
      <c r="K1293" s="20">
        <f>Source!U386</f>
        <v>2.13049</v>
      </c>
    </row>
    <row r="1294" spans="1:22" ht="15" x14ac:dyDescent="0.25">
      <c r="A1294" s="24"/>
      <c r="B1294" s="24"/>
      <c r="C1294" s="24"/>
      <c r="D1294" s="24"/>
      <c r="E1294" s="24"/>
      <c r="F1294" s="24"/>
      <c r="G1294" s="24"/>
      <c r="H1294" s="24"/>
      <c r="I1294" s="59">
        <f>J1285+J1286+J1288+J1290+J1291+J1292+SUM(J1289:J1289)</f>
        <v>1177.2800000000007</v>
      </c>
      <c r="J1294" s="59"/>
      <c r="K1294" s="25">
        <f>IF(Source!I386&lt;&gt;0, ROUND(I1294/Source!I386, 2), 0)</f>
        <v>19953.900000000001</v>
      </c>
      <c r="P1294" s="23">
        <f>I1294</f>
        <v>1177.2800000000007</v>
      </c>
    </row>
    <row r="1295" spans="1:22" ht="28.5" x14ac:dyDescent="0.2">
      <c r="A1295" s="15" t="str">
        <f>Source!E388</f>
        <v>198</v>
      </c>
      <c r="B1295" s="16" t="str">
        <f>Source!F388</f>
        <v>1.2-3103-3-1/1</v>
      </c>
      <c r="C1295" s="16" t="str">
        <f>Source!G388</f>
        <v>Устройство фундаментов общего назначения бетонных под оборудование объемом до 5 м3</v>
      </c>
      <c r="D1295" s="17" t="str">
        <f>Source!H388</f>
        <v>100 м3</v>
      </c>
      <c r="E1295" s="8">
        <f>Source!I388</f>
        <v>8.0000000000000002E-3</v>
      </c>
      <c r="F1295" s="19"/>
      <c r="G1295" s="18"/>
      <c r="H1295" s="8"/>
      <c r="I1295" s="8"/>
      <c r="J1295" s="20"/>
      <c r="K1295" s="20"/>
      <c r="Q1295">
        <f>ROUND((Source!BZ388/100)*ROUND((Source!AF388*Source!AV388)*Source!I388, 2), 2)</f>
        <v>440.41</v>
      </c>
      <c r="R1295">
        <f>Source!X388</f>
        <v>440.41</v>
      </c>
      <c r="S1295">
        <f>ROUND((Source!CA388/100)*ROUND((Source!AF388*Source!AV388)*Source!I388, 2), 2)</f>
        <v>62.92</v>
      </c>
      <c r="T1295">
        <f>Source!Y388</f>
        <v>62.92</v>
      </c>
      <c r="U1295">
        <f>ROUND((175/100)*ROUND((Source!AE388*Source!AV388)*Source!I388, 2), 2)</f>
        <v>2.0699999999999998</v>
      </c>
      <c r="V1295">
        <f>ROUND((108/100)*ROUND(Source!CS388*Source!I388, 2), 2)</f>
        <v>1.27</v>
      </c>
    </row>
    <row r="1296" spans="1:22" ht="14.25" x14ac:dyDescent="0.2">
      <c r="A1296" s="15"/>
      <c r="B1296" s="16"/>
      <c r="C1296" s="16" t="s">
        <v>872</v>
      </c>
      <c r="D1296" s="17"/>
      <c r="E1296" s="8"/>
      <c r="F1296" s="19">
        <f>Source!AO388</f>
        <v>78644.570000000007</v>
      </c>
      <c r="G1296" s="18" t="str">
        <f>Source!DG388</f>
        <v/>
      </c>
      <c r="H1296" s="8">
        <f>Source!AV388</f>
        <v>1</v>
      </c>
      <c r="I1296" s="8">
        <f>IF(Source!BA388&lt;&gt; 0, Source!BA388, 1)</f>
        <v>1</v>
      </c>
      <c r="J1296" s="20">
        <f>Source!S388</f>
        <v>629.16</v>
      </c>
      <c r="K1296" s="20"/>
    </row>
    <row r="1297" spans="1:22" ht="14.25" x14ac:dyDescent="0.2">
      <c r="A1297" s="15"/>
      <c r="B1297" s="16"/>
      <c r="C1297" s="16" t="s">
        <v>873</v>
      </c>
      <c r="D1297" s="17"/>
      <c r="E1297" s="8"/>
      <c r="F1297" s="19">
        <f>Source!AM388</f>
        <v>435.13</v>
      </c>
      <c r="G1297" s="18" t="str">
        <f>Source!DE388</f>
        <v/>
      </c>
      <c r="H1297" s="8">
        <f>Source!AV388</f>
        <v>1</v>
      </c>
      <c r="I1297" s="8">
        <f>IF(Source!BB388&lt;&gt; 0, Source!BB388, 1)</f>
        <v>1</v>
      </c>
      <c r="J1297" s="20">
        <f>Source!Q388</f>
        <v>3.48</v>
      </c>
      <c r="K1297" s="20"/>
    </row>
    <row r="1298" spans="1:22" ht="14.25" x14ac:dyDescent="0.2">
      <c r="A1298" s="15"/>
      <c r="B1298" s="16"/>
      <c r="C1298" s="16" t="s">
        <v>874</v>
      </c>
      <c r="D1298" s="17"/>
      <c r="E1298" s="8"/>
      <c r="F1298" s="19">
        <f>Source!AN388</f>
        <v>147.43</v>
      </c>
      <c r="G1298" s="18" t="str">
        <f>Source!DF388</f>
        <v/>
      </c>
      <c r="H1298" s="8">
        <f>Source!AV388</f>
        <v>1</v>
      </c>
      <c r="I1298" s="8">
        <f>IF(Source!BS388&lt;&gt; 0, Source!BS388, 1)</f>
        <v>1</v>
      </c>
      <c r="J1298" s="21">
        <f>Source!R388</f>
        <v>1.18</v>
      </c>
      <c r="K1298" s="20"/>
    </row>
    <row r="1299" spans="1:22" ht="14.25" x14ac:dyDescent="0.2">
      <c r="A1299" s="15"/>
      <c r="B1299" s="16"/>
      <c r="C1299" s="16" t="s">
        <v>875</v>
      </c>
      <c r="D1299" s="17"/>
      <c r="E1299" s="8"/>
      <c r="F1299" s="19">
        <f>Source!AL388</f>
        <v>347832.49</v>
      </c>
      <c r="G1299" s="18" t="str">
        <f>Source!DD388</f>
        <v/>
      </c>
      <c r="H1299" s="8">
        <f>Source!AW388</f>
        <v>1</v>
      </c>
      <c r="I1299" s="8">
        <f>IF(Source!BC388&lt;&gt; 0, Source!BC388, 1)</f>
        <v>1</v>
      </c>
      <c r="J1299" s="20">
        <f>Source!P388</f>
        <v>2782.66</v>
      </c>
      <c r="K1299" s="20"/>
    </row>
    <row r="1300" spans="1:22" ht="14.25" x14ac:dyDescent="0.2">
      <c r="A1300" s="15"/>
      <c r="B1300" s="16"/>
      <c r="C1300" s="16" t="s">
        <v>876</v>
      </c>
      <c r="D1300" s="17" t="s">
        <v>877</v>
      </c>
      <c r="E1300" s="8">
        <f>Source!AT388</f>
        <v>70</v>
      </c>
      <c r="F1300" s="19"/>
      <c r="G1300" s="18"/>
      <c r="H1300" s="8"/>
      <c r="I1300" s="8"/>
      <c r="J1300" s="20">
        <f>SUM(R1295:R1299)</f>
        <v>440.41</v>
      </c>
      <c r="K1300" s="20"/>
    </row>
    <row r="1301" spans="1:22" ht="14.25" x14ac:dyDescent="0.2">
      <c r="A1301" s="15"/>
      <c r="B1301" s="16"/>
      <c r="C1301" s="16" t="s">
        <v>878</v>
      </c>
      <c r="D1301" s="17" t="s">
        <v>877</v>
      </c>
      <c r="E1301" s="8">
        <f>Source!AU388</f>
        <v>10</v>
      </c>
      <c r="F1301" s="19"/>
      <c r="G1301" s="18"/>
      <c r="H1301" s="8"/>
      <c r="I1301" s="8"/>
      <c r="J1301" s="20">
        <f>SUM(T1295:T1300)</f>
        <v>62.92</v>
      </c>
      <c r="K1301" s="20"/>
    </row>
    <row r="1302" spans="1:22" ht="14.25" x14ac:dyDescent="0.2">
      <c r="A1302" s="15"/>
      <c r="B1302" s="16"/>
      <c r="C1302" s="16" t="s">
        <v>879</v>
      </c>
      <c r="D1302" s="17" t="s">
        <v>877</v>
      </c>
      <c r="E1302" s="8">
        <f>108</f>
        <v>108</v>
      </c>
      <c r="F1302" s="19"/>
      <c r="G1302" s="18"/>
      <c r="H1302" s="8"/>
      <c r="I1302" s="8"/>
      <c r="J1302" s="20">
        <f>SUM(V1295:V1301)</f>
        <v>1.27</v>
      </c>
      <c r="K1302" s="20"/>
    </row>
    <row r="1303" spans="1:22" ht="14.25" x14ac:dyDescent="0.2">
      <c r="A1303" s="15"/>
      <c r="B1303" s="16"/>
      <c r="C1303" s="16" t="s">
        <v>880</v>
      </c>
      <c r="D1303" s="17" t="s">
        <v>881</v>
      </c>
      <c r="E1303" s="8">
        <f>Source!AQ388</f>
        <v>453.1</v>
      </c>
      <c r="F1303" s="19"/>
      <c r="G1303" s="18" t="str">
        <f>Source!DI388</f>
        <v/>
      </c>
      <c r="H1303" s="8">
        <f>Source!AV388</f>
        <v>1</v>
      </c>
      <c r="I1303" s="8"/>
      <c r="J1303" s="20"/>
      <c r="K1303" s="20">
        <f>Source!U388</f>
        <v>3.6248000000000005</v>
      </c>
    </row>
    <row r="1304" spans="1:22" ht="15" x14ac:dyDescent="0.25">
      <c r="A1304" s="24"/>
      <c r="B1304" s="24"/>
      <c r="C1304" s="24"/>
      <c r="D1304" s="24"/>
      <c r="E1304" s="24"/>
      <c r="F1304" s="24"/>
      <c r="G1304" s="24"/>
      <c r="H1304" s="24"/>
      <c r="I1304" s="59">
        <f>J1296+J1297+J1299+J1300+J1301+J1302</f>
        <v>3919.8999999999996</v>
      </c>
      <c r="J1304" s="59"/>
      <c r="K1304" s="25">
        <f>IF(Source!I388&lt;&gt;0, ROUND(I1304/Source!I388, 2), 0)</f>
        <v>489987.5</v>
      </c>
      <c r="P1304" s="23">
        <f>I1304</f>
        <v>3919.8999999999996</v>
      </c>
    </row>
    <row r="1305" spans="1:22" ht="42.75" x14ac:dyDescent="0.2">
      <c r="A1305" s="15" t="str">
        <f>Source!E389</f>
        <v>199</v>
      </c>
      <c r="B1305" s="16" t="str">
        <f>Source!F389</f>
        <v>21.3-4-24</v>
      </c>
      <c r="C1305" s="16" t="str">
        <f>Source!G389</f>
        <v>Арматурные заготовки (стержни, хомуты и т.п.), не собранные в каркасы или сетки, закладные и накладные детали, со сваркой</v>
      </c>
      <c r="D1305" s="17" t="str">
        <f>Source!H389</f>
        <v>т</v>
      </c>
      <c r="E1305" s="8">
        <f>Source!I389</f>
        <v>1.7622635170000001E-2</v>
      </c>
      <c r="F1305" s="19">
        <f>Source!AL389</f>
        <v>53410.15</v>
      </c>
      <c r="G1305" s="18" t="str">
        <f>Source!DD389</f>
        <v/>
      </c>
      <c r="H1305" s="8">
        <f>Source!AW389</f>
        <v>1</v>
      </c>
      <c r="I1305" s="8">
        <f>IF(Source!BC389&lt;&gt; 0, Source!BC389, 1)</f>
        <v>1</v>
      </c>
      <c r="J1305" s="20">
        <f>Source!P389</f>
        <v>941.23</v>
      </c>
      <c r="K1305" s="20"/>
      <c r="Q1305">
        <f>ROUND((Source!BZ389/100)*ROUND((Source!AF389*Source!AV389)*Source!I389, 2), 2)</f>
        <v>0</v>
      </c>
      <c r="R1305">
        <f>Source!X389</f>
        <v>0</v>
      </c>
      <c r="S1305">
        <f>ROUND((Source!CA389/100)*ROUND((Source!AF389*Source!AV389)*Source!I389, 2), 2)</f>
        <v>0</v>
      </c>
      <c r="T1305">
        <f>Source!Y389</f>
        <v>0</v>
      </c>
      <c r="U1305">
        <f>ROUND((175/100)*ROUND((Source!AE389*Source!AV389)*Source!I389, 2), 2)</f>
        <v>0</v>
      </c>
      <c r="V1305">
        <f>ROUND((108/100)*ROUND(Source!CS389*Source!I389, 2), 2)</f>
        <v>0</v>
      </c>
    </row>
    <row r="1306" spans="1:22" ht="15" x14ac:dyDescent="0.25">
      <c r="A1306" s="24"/>
      <c r="B1306" s="24"/>
      <c r="C1306" s="24"/>
      <c r="D1306" s="24"/>
      <c r="E1306" s="24"/>
      <c r="F1306" s="24"/>
      <c r="G1306" s="24"/>
      <c r="H1306" s="24"/>
      <c r="I1306" s="59">
        <f>J1305</f>
        <v>941.23</v>
      </c>
      <c r="J1306" s="59"/>
      <c r="K1306" s="25">
        <f>IF(Source!I389&lt;&gt;0, ROUND(I1306/Source!I389, 2), 0)</f>
        <v>53410.29</v>
      </c>
      <c r="P1306" s="23">
        <f>I1306</f>
        <v>941.23</v>
      </c>
    </row>
    <row r="1307" spans="1:22" ht="28.5" x14ac:dyDescent="0.2">
      <c r="A1307" s="15" t="str">
        <f>Source!E390</f>
        <v>200</v>
      </c>
      <c r="B1307" s="16" t="str">
        <f>Source!F390</f>
        <v>Цена поставщика</v>
      </c>
      <c r="C1307" s="16" t="str">
        <f>Source!G390</f>
        <v>Тренажер для пресса  ЛГТУ-06                                    Базисная стоимость: 35627,00/1,18=30192,37</v>
      </c>
      <c r="D1307" s="17" t="str">
        <f>Source!H390</f>
        <v>шт.</v>
      </c>
      <c r="E1307" s="8">
        <f>Source!I390</f>
        <v>1</v>
      </c>
      <c r="F1307" s="19">
        <f>Source!AL390</f>
        <v>30192.37</v>
      </c>
      <c r="G1307" s="18" t="str">
        <f>Source!DD390</f>
        <v/>
      </c>
      <c r="H1307" s="8">
        <f>Source!AW390</f>
        <v>1</v>
      </c>
      <c r="I1307" s="8">
        <f>IF(Source!BC390&lt;&gt; 0, Source!BC390, 1)</f>
        <v>1</v>
      </c>
      <c r="J1307" s="20">
        <f>Source!P390</f>
        <v>30192.37</v>
      </c>
      <c r="K1307" s="20"/>
      <c r="Q1307">
        <f>ROUND((Source!BZ390/100)*ROUND((Source!AF390*Source!AV390)*Source!I390, 2), 2)</f>
        <v>0</v>
      </c>
      <c r="R1307">
        <f>Source!X390</f>
        <v>0</v>
      </c>
      <c r="S1307">
        <f>ROUND((Source!CA390/100)*ROUND((Source!AF390*Source!AV390)*Source!I390, 2), 2)</f>
        <v>0</v>
      </c>
      <c r="T1307">
        <f>Source!Y390</f>
        <v>0</v>
      </c>
      <c r="U1307">
        <f>ROUND((175/100)*ROUND((Source!AE390*Source!AV390)*Source!I390, 2), 2)</f>
        <v>0</v>
      </c>
      <c r="V1307">
        <f>ROUND((108/100)*ROUND(Source!CS390*Source!I390, 2), 2)</f>
        <v>0</v>
      </c>
    </row>
    <row r="1308" spans="1:22" ht="15" x14ac:dyDescent="0.25">
      <c r="A1308" s="24"/>
      <c r="B1308" s="24"/>
      <c r="C1308" s="24"/>
      <c r="D1308" s="24"/>
      <c r="E1308" s="24"/>
      <c r="F1308" s="24"/>
      <c r="G1308" s="24"/>
      <c r="H1308" s="24"/>
      <c r="I1308" s="59">
        <f>J1307</f>
        <v>30192.37</v>
      </c>
      <c r="J1308" s="59"/>
      <c r="K1308" s="25">
        <f>IF(Source!I390&lt;&gt;0, ROUND(I1308/Source!I390, 2), 0)</f>
        <v>30192.37</v>
      </c>
      <c r="P1308" s="23">
        <f>I1308</f>
        <v>30192.37</v>
      </c>
    </row>
    <row r="1309" spans="1:22" ht="14.25" x14ac:dyDescent="0.2">
      <c r="A1309" s="15" t="str">
        <f>Source!E391</f>
        <v>201</v>
      </c>
      <c r="B1309" s="16" t="str">
        <f>Source!F391</f>
        <v>1.50-3203-10-4/1</v>
      </c>
      <c r="C1309" s="16" t="str">
        <f>Source!G391</f>
        <v>Установка монтажных изделий массой свыше 20 кг</v>
      </c>
      <c r="D1309" s="17" t="str">
        <f>Source!H391</f>
        <v>т</v>
      </c>
      <c r="E1309" s="8">
        <f>Source!I391</f>
        <v>4.4600000000000001E-2</v>
      </c>
      <c r="F1309" s="19"/>
      <c r="G1309" s="18"/>
      <c r="H1309" s="8"/>
      <c r="I1309" s="8"/>
      <c r="J1309" s="20"/>
      <c r="K1309" s="20"/>
      <c r="Q1309">
        <f>ROUND((Source!BZ391/100)*ROUND((Source!AF391*Source!AV391)*Source!I391, 2), 2)</f>
        <v>255.33</v>
      </c>
      <c r="R1309">
        <f>Source!X391</f>
        <v>255.33</v>
      </c>
      <c r="S1309">
        <f>ROUND((Source!CA391/100)*ROUND((Source!AF391*Source!AV391)*Source!I391, 2), 2)</f>
        <v>36.479999999999997</v>
      </c>
      <c r="T1309">
        <f>Source!Y391</f>
        <v>36.479999999999997</v>
      </c>
      <c r="U1309">
        <f>ROUND((175/100)*ROUND((Source!AE391*Source!AV391)*Source!I391, 2), 2)</f>
        <v>11.15</v>
      </c>
      <c r="V1309">
        <f>ROUND((108/100)*ROUND(Source!CS391*Source!I391, 2), 2)</f>
        <v>6.88</v>
      </c>
    </row>
    <row r="1310" spans="1:22" ht="14.25" x14ac:dyDescent="0.2">
      <c r="A1310" s="15"/>
      <c r="B1310" s="16"/>
      <c r="C1310" s="16" t="s">
        <v>872</v>
      </c>
      <c r="D1310" s="17"/>
      <c r="E1310" s="8"/>
      <c r="F1310" s="19">
        <f>Source!AO391</f>
        <v>8178.55</v>
      </c>
      <c r="G1310" s="18" t="str">
        <f>Source!DG391</f>
        <v/>
      </c>
      <c r="H1310" s="8">
        <f>Source!AV391</f>
        <v>1</v>
      </c>
      <c r="I1310" s="8">
        <f>IF(Source!BA391&lt;&gt; 0, Source!BA391, 1)</f>
        <v>1</v>
      </c>
      <c r="J1310" s="20">
        <f>Source!S391</f>
        <v>364.76</v>
      </c>
      <c r="K1310" s="20"/>
    </row>
    <row r="1311" spans="1:22" ht="14.25" x14ac:dyDescent="0.2">
      <c r="A1311" s="15"/>
      <c r="B1311" s="16"/>
      <c r="C1311" s="16" t="s">
        <v>873</v>
      </c>
      <c r="D1311" s="17"/>
      <c r="E1311" s="8"/>
      <c r="F1311" s="19">
        <f>Source!AM391</f>
        <v>1555.17</v>
      </c>
      <c r="G1311" s="18" t="str">
        <f>Source!DE391</f>
        <v/>
      </c>
      <c r="H1311" s="8">
        <f>Source!AV391</f>
        <v>1</v>
      </c>
      <c r="I1311" s="8">
        <f>IF(Source!BB391&lt;&gt; 0, Source!BB391, 1)</f>
        <v>1</v>
      </c>
      <c r="J1311" s="20">
        <f>Source!Q391</f>
        <v>69.36</v>
      </c>
      <c r="K1311" s="20"/>
    </row>
    <row r="1312" spans="1:22" ht="14.25" x14ac:dyDescent="0.2">
      <c r="A1312" s="15"/>
      <c r="B1312" s="16"/>
      <c r="C1312" s="16" t="s">
        <v>874</v>
      </c>
      <c r="D1312" s="17"/>
      <c r="E1312" s="8"/>
      <c r="F1312" s="19">
        <f>Source!AN391</f>
        <v>142.85</v>
      </c>
      <c r="G1312" s="18" t="str">
        <f>Source!DF391</f>
        <v/>
      </c>
      <c r="H1312" s="8">
        <f>Source!AV391</f>
        <v>1</v>
      </c>
      <c r="I1312" s="8">
        <f>IF(Source!BS391&lt;&gt; 0, Source!BS391, 1)</f>
        <v>1</v>
      </c>
      <c r="J1312" s="21">
        <f>Source!R391</f>
        <v>6.37</v>
      </c>
      <c r="K1312" s="20"/>
    </row>
    <row r="1313" spans="1:22" ht="14.25" x14ac:dyDescent="0.2">
      <c r="A1313" s="15"/>
      <c r="B1313" s="16"/>
      <c r="C1313" s="16" t="s">
        <v>875</v>
      </c>
      <c r="D1313" s="17"/>
      <c r="E1313" s="8"/>
      <c r="F1313" s="19">
        <f>Source!AL391</f>
        <v>56933.42</v>
      </c>
      <c r="G1313" s="18" t="str">
        <f>Source!DD391</f>
        <v/>
      </c>
      <c r="H1313" s="8">
        <f>Source!AW391</f>
        <v>1</v>
      </c>
      <c r="I1313" s="8">
        <f>IF(Source!BC391&lt;&gt; 0, Source!BC391, 1)</f>
        <v>1</v>
      </c>
      <c r="J1313" s="20">
        <f>Source!P391</f>
        <v>2539.23</v>
      </c>
      <c r="K1313" s="20"/>
    </row>
    <row r="1314" spans="1:22" ht="42.75" x14ac:dyDescent="0.2">
      <c r="A1314" s="15" t="str">
        <f>Source!E392</f>
        <v>201,1</v>
      </c>
      <c r="B1314" s="16" t="str">
        <f>Source!F392</f>
        <v>21.3-4-24</v>
      </c>
      <c r="C1314" s="16" t="str">
        <f>Source!G392</f>
        <v>Арматурные заготовки (стержни, хомуты и т.п.), не собранные в каркасы или сетки, закладные и накладные детали, со сваркой</v>
      </c>
      <c r="D1314" s="17" t="str">
        <f>Source!H392</f>
        <v>т</v>
      </c>
      <c r="E1314" s="8">
        <f>Source!I392</f>
        <v>-4.4600000000000001E-2</v>
      </c>
      <c r="F1314" s="19">
        <f>Source!AK392</f>
        <v>53410.15</v>
      </c>
      <c r="G1314" s="22" t="s">
        <v>3</v>
      </c>
      <c r="H1314" s="8">
        <f>Source!AW392</f>
        <v>1</v>
      </c>
      <c r="I1314" s="8">
        <f>IF(Source!BC392&lt;&gt; 0, Source!BC392, 1)</f>
        <v>1</v>
      </c>
      <c r="J1314" s="20">
        <f>Source!O392</f>
        <v>-2382.09</v>
      </c>
      <c r="K1314" s="20"/>
      <c r="Q1314">
        <f>ROUND((Source!BZ392/100)*ROUND((Source!AF392*Source!AV392)*Source!I392, 2), 2)</f>
        <v>0</v>
      </c>
      <c r="R1314">
        <f>Source!X392</f>
        <v>0</v>
      </c>
      <c r="S1314">
        <f>ROUND((Source!CA392/100)*ROUND((Source!AF392*Source!AV392)*Source!I392, 2), 2)</f>
        <v>0</v>
      </c>
      <c r="T1314">
        <f>Source!Y392</f>
        <v>0</v>
      </c>
      <c r="U1314">
        <f>ROUND((175/100)*ROUND((Source!AE392*Source!AV392)*Source!I392, 2), 2)</f>
        <v>0</v>
      </c>
      <c r="V1314">
        <f>ROUND((108/100)*ROUND(Source!CS392*Source!I392, 2), 2)</f>
        <v>0</v>
      </c>
    </row>
    <row r="1315" spans="1:22" ht="14.25" x14ac:dyDescent="0.2">
      <c r="A1315" s="15"/>
      <c r="B1315" s="16"/>
      <c r="C1315" s="16" t="s">
        <v>876</v>
      </c>
      <c r="D1315" s="17" t="s">
        <v>877</v>
      </c>
      <c r="E1315" s="8">
        <f>Source!AT391</f>
        <v>70</v>
      </c>
      <c r="F1315" s="19"/>
      <c r="G1315" s="18"/>
      <c r="H1315" s="8"/>
      <c r="I1315" s="8"/>
      <c r="J1315" s="20">
        <f>SUM(R1309:R1314)</f>
        <v>255.33</v>
      </c>
      <c r="K1315" s="20"/>
    </row>
    <row r="1316" spans="1:22" ht="14.25" x14ac:dyDescent="0.2">
      <c r="A1316" s="15"/>
      <c r="B1316" s="16"/>
      <c r="C1316" s="16" t="s">
        <v>878</v>
      </c>
      <c r="D1316" s="17" t="s">
        <v>877</v>
      </c>
      <c r="E1316" s="8">
        <f>Source!AU391</f>
        <v>10</v>
      </c>
      <c r="F1316" s="19"/>
      <c r="G1316" s="18"/>
      <c r="H1316" s="8"/>
      <c r="I1316" s="8"/>
      <c r="J1316" s="20">
        <f>SUM(T1309:T1315)</f>
        <v>36.479999999999997</v>
      </c>
      <c r="K1316" s="20"/>
    </row>
    <row r="1317" spans="1:22" ht="14.25" x14ac:dyDescent="0.2">
      <c r="A1317" s="15"/>
      <c r="B1317" s="16"/>
      <c r="C1317" s="16" t="s">
        <v>879</v>
      </c>
      <c r="D1317" s="17" t="s">
        <v>877</v>
      </c>
      <c r="E1317" s="8">
        <f>108</f>
        <v>108</v>
      </c>
      <c r="F1317" s="19"/>
      <c r="G1317" s="18"/>
      <c r="H1317" s="8"/>
      <c r="I1317" s="8"/>
      <c r="J1317" s="20">
        <f>SUM(V1309:V1316)</f>
        <v>6.88</v>
      </c>
      <c r="K1317" s="20"/>
    </row>
    <row r="1318" spans="1:22" ht="14.25" x14ac:dyDescent="0.2">
      <c r="A1318" s="15"/>
      <c r="B1318" s="16"/>
      <c r="C1318" s="16" t="s">
        <v>880</v>
      </c>
      <c r="D1318" s="17" t="s">
        <v>881</v>
      </c>
      <c r="E1318" s="8">
        <f>Source!AQ391</f>
        <v>36.11</v>
      </c>
      <c r="F1318" s="19"/>
      <c r="G1318" s="18" t="str">
        <f>Source!DI391</f>
        <v/>
      </c>
      <c r="H1318" s="8">
        <f>Source!AV391</f>
        <v>1</v>
      </c>
      <c r="I1318" s="8"/>
      <c r="J1318" s="20"/>
      <c r="K1318" s="20">
        <f>Source!U391</f>
        <v>1.610506</v>
      </c>
    </row>
    <row r="1319" spans="1:22" ht="15" x14ac:dyDescent="0.25">
      <c r="A1319" s="24"/>
      <c r="B1319" s="24"/>
      <c r="C1319" s="24"/>
      <c r="D1319" s="24"/>
      <c r="E1319" s="24"/>
      <c r="F1319" s="24"/>
      <c r="G1319" s="24"/>
      <c r="H1319" s="24"/>
      <c r="I1319" s="59">
        <f>J1310+J1311+J1313+J1315+J1316+J1317+SUM(J1314:J1314)</f>
        <v>889.94999999999982</v>
      </c>
      <c r="J1319" s="59"/>
      <c r="K1319" s="25">
        <f>IF(Source!I391&lt;&gt;0, ROUND(I1319/Source!I391, 2), 0)</f>
        <v>19954.04</v>
      </c>
      <c r="P1319" s="23">
        <f>I1319</f>
        <v>889.94999999999982</v>
      </c>
    </row>
    <row r="1320" spans="1:22" ht="28.5" x14ac:dyDescent="0.2">
      <c r="A1320" s="15" t="str">
        <f>Source!E393</f>
        <v>202</v>
      </c>
      <c r="B1320" s="16" t="str">
        <f>Source!F393</f>
        <v>1.2-3103-3-1/1</v>
      </c>
      <c r="C1320" s="16" t="str">
        <f>Source!G393</f>
        <v>Устройство фундаментов общего назначения бетонных под оборудование объемом до 5 м3</v>
      </c>
      <c r="D1320" s="17" t="str">
        <f>Source!H393</f>
        <v>100 м3</v>
      </c>
      <c r="E1320" s="8">
        <f>Source!I393</f>
        <v>6.0000000000000001E-3</v>
      </c>
      <c r="F1320" s="19"/>
      <c r="G1320" s="18"/>
      <c r="H1320" s="8"/>
      <c r="I1320" s="8"/>
      <c r="J1320" s="20"/>
      <c r="K1320" s="20"/>
      <c r="Q1320">
        <f>ROUND((Source!BZ393/100)*ROUND((Source!AF393*Source!AV393)*Source!I393, 2), 2)</f>
        <v>330.31</v>
      </c>
      <c r="R1320">
        <f>Source!X393</f>
        <v>330.31</v>
      </c>
      <c r="S1320">
        <f>ROUND((Source!CA393/100)*ROUND((Source!AF393*Source!AV393)*Source!I393, 2), 2)</f>
        <v>47.19</v>
      </c>
      <c r="T1320">
        <f>Source!Y393</f>
        <v>47.19</v>
      </c>
      <c r="U1320">
        <f>ROUND((175/100)*ROUND((Source!AE393*Source!AV393)*Source!I393, 2), 2)</f>
        <v>1.54</v>
      </c>
      <c r="V1320">
        <f>ROUND((108/100)*ROUND(Source!CS393*Source!I393, 2), 2)</f>
        <v>0.95</v>
      </c>
    </row>
    <row r="1321" spans="1:22" ht="14.25" x14ac:dyDescent="0.2">
      <c r="A1321" s="15"/>
      <c r="B1321" s="16"/>
      <c r="C1321" s="16" t="s">
        <v>872</v>
      </c>
      <c r="D1321" s="17"/>
      <c r="E1321" s="8"/>
      <c r="F1321" s="19">
        <f>Source!AO393</f>
        <v>78644.570000000007</v>
      </c>
      <c r="G1321" s="18" t="str">
        <f>Source!DG393</f>
        <v/>
      </c>
      <c r="H1321" s="8">
        <f>Source!AV393</f>
        <v>1</v>
      </c>
      <c r="I1321" s="8">
        <f>IF(Source!BA393&lt;&gt; 0, Source!BA393, 1)</f>
        <v>1</v>
      </c>
      <c r="J1321" s="20">
        <f>Source!S393</f>
        <v>471.87</v>
      </c>
      <c r="K1321" s="20"/>
    </row>
    <row r="1322" spans="1:22" ht="14.25" x14ac:dyDescent="0.2">
      <c r="A1322" s="15"/>
      <c r="B1322" s="16"/>
      <c r="C1322" s="16" t="s">
        <v>873</v>
      </c>
      <c r="D1322" s="17"/>
      <c r="E1322" s="8"/>
      <c r="F1322" s="19">
        <f>Source!AM393</f>
        <v>435.13</v>
      </c>
      <c r="G1322" s="18" t="str">
        <f>Source!DE393</f>
        <v/>
      </c>
      <c r="H1322" s="8">
        <f>Source!AV393</f>
        <v>1</v>
      </c>
      <c r="I1322" s="8">
        <f>IF(Source!BB393&lt;&gt; 0, Source!BB393, 1)</f>
        <v>1</v>
      </c>
      <c r="J1322" s="20">
        <f>Source!Q393</f>
        <v>2.61</v>
      </c>
      <c r="K1322" s="20"/>
    </row>
    <row r="1323" spans="1:22" ht="14.25" x14ac:dyDescent="0.2">
      <c r="A1323" s="15"/>
      <c r="B1323" s="16"/>
      <c r="C1323" s="16" t="s">
        <v>874</v>
      </c>
      <c r="D1323" s="17"/>
      <c r="E1323" s="8"/>
      <c r="F1323" s="19">
        <f>Source!AN393</f>
        <v>147.43</v>
      </c>
      <c r="G1323" s="18" t="str">
        <f>Source!DF393</f>
        <v/>
      </c>
      <c r="H1323" s="8">
        <f>Source!AV393</f>
        <v>1</v>
      </c>
      <c r="I1323" s="8">
        <f>IF(Source!BS393&lt;&gt; 0, Source!BS393, 1)</f>
        <v>1</v>
      </c>
      <c r="J1323" s="21">
        <f>Source!R393</f>
        <v>0.88</v>
      </c>
      <c r="K1323" s="20"/>
    </row>
    <row r="1324" spans="1:22" ht="14.25" x14ac:dyDescent="0.2">
      <c r="A1324" s="15"/>
      <c r="B1324" s="16"/>
      <c r="C1324" s="16" t="s">
        <v>875</v>
      </c>
      <c r="D1324" s="17"/>
      <c r="E1324" s="8"/>
      <c r="F1324" s="19">
        <f>Source!AL393</f>
        <v>347832.49</v>
      </c>
      <c r="G1324" s="18" t="str">
        <f>Source!DD393</f>
        <v/>
      </c>
      <c r="H1324" s="8">
        <f>Source!AW393</f>
        <v>1</v>
      </c>
      <c r="I1324" s="8">
        <f>IF(Source!BC393&lt;&gt; 0, Source!BC393, 1)</f>
        <v>1</v>
      </c>
      <c r="J1324" s="20">
        <f>Source!P393</f>
        <v>2086.9899999999998</v>
      </c>
      <c r="K1324" s="20"/>
    </row>
    <row r="1325" spans="1:22" ht="14.25" x14ac:dyDescent="0.2">
      <c r="A1325" s="15"/>
      <c r="B1325" s="16"/>
      <c r="C1325" s="16" t="s">
        <v>876</v>
      </c>
      <c r="D1325" s="17" t="s">
        <v>877</v>
      </c>
      <c r="E1325" s="8">
        <f>Source!AT393</f>
        <v>70</v>
      </c>
      <c r="F1325" s="19"/>
      <c r="G1325" s="18"/>
      <c r="H1325" s="8"/>
      <c r="I1325" s="8"/>
      <c r="J1325" s="20">
        <f>SUM(R1320:R1324)</f>
        <v>330.31</v>
      </c>
      <c r="K1325" s="20"/>
    </row>
    <row r="1326" spans="1:22" ht="14.25" x14ac:dyDescent="0.2">
      <c r="A1326" s="15"/>
      <c r="B1326" s="16"/>
      <c r="C1326" s="16" t="s">
        <v>878</v>
      </c>
      <c r="D1326" s="17" t="s">
        <v>877</v>
      </c>
      <c r="E1326" s="8">
        <f>Source!AU393</f>
        <v>10</v>
      </c>
      <c r="F1326" s="19"/>
      <c r="G1326" s="18"/>
      <c r="H1326" s="8"/>
      <c r="I1326" s="8"/>
      <c r="J1326" s="20">
        <f>SUM(T1320:T1325)</f>
        <v>47.19</v>
      </c>
      <c r="K1326" s="20"/>
    </row>
    <row r="1327" spans="1:22" ht="14.25" x14ac:dyDescent="0.2">
      <c r="A1327" s="15"/>
      <c r="B1327" s="16"/>
      <c r="C1327" s="16" t="s">
        <v>879</v>
      </c>
      <c r="D1327" s="17" t="s">
        <v>877</v>
      </c>
      <c r="E1327" s="8">
        <f>108</f>
        <v>108</v>
      </c>
      <c r="F1327" s="19"/>
      <c r="G1327" s="18"/>
      <c r="H1327" s="8"/>
      <c r="I1327" s="8"/>
      <c r="J1327" s="20">
        <f>SUM(V1320:V1326)</f>
        <v>0.95</v>
      </c>
      <c r="K1327" s="20"/>
    </row>
    <row r="1328" spans="1:22" ht="14.25" x14ac:dyDescent="0.2">
      <c r="A1328" s="15"/>
      <c r="B1328" s="16"/>
      <c r="C1328" s="16" t="s">
        <v>880</v>
      </c>
      <c r="D1328" s="17" t="s">
        <v>881</v>
      </c>
      <c r="E1328" s="8">
        <f>Source!AQ393</f>
        <v>453.1</v>
      </c>
      <c r="F1328" s="19"/>
      <c r="G1328" s="18" t="str">
        <f>Source!DI393</f>
        <v/>
      </c>
      <c r="H1328" s="8">
        <f>Source!AV393</f>
        <v>1</v>
      </c>
      <c r="I1328" s="8"/>
      <c r="J1328" s="20"/>
      <c r="K1328" s="20">
        <f>Source!U393</f>
        <v>2.7186000000000003</v>
      </c>
    </row>
    <row r="1329" spans="1:22" ht="15" x14ac:dyDescent="0.25">
      <c r="A1329" s="24"/>
      <c r="B1329" s="24"/>
      <c r="C1329" s="24"/>
      <c r="D1329" s="24"/>
      <c r="E1329" s="24"/>
      <c r="F1329" s="24"/>
      <c r="G1329" s="24"/>
      <c r="H1329" s="24"/>
      <c r="I1329" s="59">
        <f>J1321+J1322+J1324+J1325+J1326+J1327</f>
        <v>2939.9199999999996</v>
      </c>
      <c r="J1329" s="59"/>
      <c r="K1329" s="25">
        <f>IF(Source!I393&lt;&gt;0, ROUND(I1329/Source!I393, 2), 0)</f>
        <v>489986.67</v>
      </c>
      <c r="P1329" s="23">
        <f>I1329</f>
        <v>2939.9199999999996</v>
      </c>
    </row>
    <row r="1330" spans="1:22" ht="42.75" x14ac:dyDescent="0.2">
      <c r="A1330" s="15" t="str">
        <f>Source!E394</f>
        <v>203</v>
      </c>
      <c r="B1330" s="16" t="str">
        <f>Source!F394</f>
        <v>21.3-4-24</v>
      </c>
      <c r="C1330" s="16" t="str">
        <f>Source!G394</f>
        <v>Арматурные заготовки (стержни, хомуты и т.п.), не собранные в каркасы или сетки, закладные и накладные детали, со сваркой</v>
      </c>
      <c r="D1330" s="17" t="str">
        <f>Source!H394</f>
        <v>т</v>
      </c>
      <c r="E1330" s="8">
        <f>Source!I394</f>
        <v>1.3326051340000001E-2</v>
      </c>
      <c r="F1330" s="19">
        <f>Source!AL394</f>
        <v>53410.15</v>
      </c>
      <c r="G1330" s="18" t="str">
        <f>Source!DD394</f>
        <v/>
      </c>
      <c r="H1330" s="8">
        <f>Source!AW394</f>
        <v>1</v>
      </c>
      <c r="I1330" s="8">
        <f>IF(Source!BC394&lt;&gt; 0, Source!BC394, 1)</f>
        <v>1</v>
      </c>
      <c r="J1330" s="20">
        <f>Source!P394</f>
        <v>711.75</v>
      </c>
      <c r="K1330" s="20"/>
      <c r="Q1330">
        <f>ROUND((Source!BZ394/100)*ROUND((Source!AF394*Source!AV394)*Source!I394, 2), 2)</f>
        <v>0</v>
      </c>
      <c r="R1330">
        <f>Source!X394</f>
        <v>0</v>
      </c>
      <c r="S1330">
        <f>ROUND((Source!CA394/100)*ROUND((Source!AF394*Source!AV394)*Source!I394, 2), 2)</f>
        <v>0</v>
      </c>
      <c r="T1330">
        <f>Source!Y394</f>
        <v>0</v>
      </c>
      <c r="U1330">
        <f>ROUND((175/100)*ROUND((Source!AE394*Source!AV394)*Source!I394, 2), 2)</f>
        <v>0</v>
      </c>
      <c r="V1330">
        <f>ROUND((108/100)*ROUND(Source!CS394*Source!I394, 2), 2)</f>
        <v>0</v>
      </c>
    </row>
    <row r="1331" spans="1:22" ht="15" x14ac:dyDescent="0.25">
      <c r="A1331" s="24"/>
      <c r="B1331" s="24"/>
      <c r="C1331" s="24"/>
      <c r="D1331" s="24"/>
      <c r="E1331" s="24"/>
      <c r="F1331" s="24"/>
      <c r="G1331" s="24"/>
      <c r="H1331" s="24"/>
      <c r="I1331" s="59">
        <f>J1330</f>
        <v>711.75</v>
      </c>
      <c r="J1331" s="59"/>
      <c r="K1331" s="25">
        <f>IF(Source!I394&lt;&gt;0, ROUND(I1331/Source!I394, 2), 0)</f>
        <v>53410.42</v>
      </c>
      <c r="P1331" s="23">
        <f>I1331</f>
        <v>711.75</v>
      </c>
    </row>
    <row r="1332" spans="1:22" ht="28.5" x14ac:dyDescent="0.2">
      <c r="A1332" s="15" t="str">
        <f>Source!E395</f>
        <v>204</v>
      </c>
      <c r="B1332" s="16" t="str">
        <f>Source!F395</f>
        <v>Цена поставщика</v>
      </c>
      <c r="C1332" s="16" t="str">
        <f>Source!G395</f>
        <v>Турник классический  ЛГВО-07                                     Базисная стоимость: 26795,99/1,18=22708,47</v>
      </c>
      <c r="D1332" s="17" t="str">
        <f>Source!H395</f>
        <v>шт.</v>
      </c>
      <c r="E1332" s="8">
        <f>Source!I395</f>
        <v>1</v>
      </c>
      <c r="F1332" s="19">
        <f>Source!AL395</f>
        <v>22708.47</v>
      </c>
      <c r="G1332" s="18" t="str">
        <f>Source!DD395</f>
        <v/>
      </c>
      <c r="H1332" s="8">
        <f>Source!AW395</f>
        <v>1</v>
      </c>
      <c r="I1332" s="8">
        <f>IF(Source!BC395&lt;&gt; 0, Source!BC395, 1)</f>
        <v>1</v>
      </c>
      <c r="J1332" s="20">
        <f>Source!P395</f>
        <v>22708.47</v>
      </c>
      <c r="K1332" s="20"/>
      <c r="Q1332">
        <f>ROUND((Source!BZ395/100)*ROUND((Source!AF395*Source!AV395)*Source!I395, 2), 2)</f>
        <v>0</v>
      </c>
      <c r="R1332">
        <f>Source!X395</f>
        <v>0</v>
      </c>
      <c r="S1332">
        <f>ROUND((Source!CA395/100)*ROUND((Source!AF395*Source!AV395)*Source!I395, 2), 2)</f>
        <v>0</v>
      </c>
      <c r="T1332">
        <f>Source!Y395</f>
        <v>0</v>
      </c>
      <c r="U1332">
        <f>ROUND((175/100)*ROUND((Source!AE395*Source!AV395)*Source!I395, 2), 2)</f>
        <v>0</v>
      </c>
      <c r="V1332">
        <f>ROUND((108/100)*ROUND(Source!CS395*Source!I395, 2), 2)</f>
        <v>0</v>
      </c>
    </row>
    <row r="1333" spans="1:22" ht="15" x14ac:dyDescent="0.25">
      <c r="A1333" s="24"/>
      <c r="B1333" s="24"/>
      <c r="C1333" s="24"/>
      <c r="D1333" s="24"/>
      <c r="E1333" s="24"/>
      <c r="F1333" s="24"/>
      <c r="G1333" s="24"/>
      <c r="H1333" s="24"/>
      <c r="I1333" s="59">
        <f>J1332</f>
        <v>22708.47</v>
      </c>
      <c r="J1333" s="59"/>
      <c r="K1333" s="25">
        <f>IF(Source!I395&lt;&gt;0, ROUND(I1333/Source!I395, 2), 0)</f>
        <v>22708.47</v>
      </c>
      <c r="P1333" s="23">
        <f>I1333</f>
        <v>22708.47</v>
      </c>
    </row>
    <row r="1334" spans="1:22" ht="14.25" x14ac:dyDescent="0.2">
      <c r="A1334" s="15" t="str">
        <f>Source!E396</f>
        <v>205</v>
      </c>
      <c r="B1334" s="16" t="str">
        <f>Source!F396</f>
        <v>1.50-3203-10-4/1</v>
      </c>
      <c r="C1334" s="16" t="str">
        <f>Source!G396</f>
        <v>Установка монтажных изделий массой свыше 20 кг</v>
      </c>
      <c r="D1334" s="17" t="str">
        <f>Source!H396</f>
        <v>т</v>
      </c>
      <c r="E1334" s="8">
        <f>Source!I396</f>
        <v>8.0000000000000002E-3</v>
      </c>
      <c r="F1334" s="19"/>
      <c r="G1334" s="18"/>
      <c r="H1334" s="8"/>
      <c r="I1334" s="8"/>
      <c r="J1334" s="20"/>
      <c r="K1334" s="20"/>
      <c r="Q1334">
        <f>ROUND((Source!BZ396/100)*ROUND((Source!AF396*Source!AV396)*Source!I396, 2), 2)</f>
        <v>45.8</v>
      </c>
      <c r="R1334">
        <f>Source!X396</f>
        <v>45.8</v>
      </c>
      <c r="S1334">
        <f>ROUND((Source!CA396/100)*ROUND((Source!AF396*Source!AV396)*Source!I396, 2), 2)</f>
        <v>6.54</v>
      </c>
      <c r="T1334">
        <f>Source!Y396</f>
        <v>6.54</v>
      </c>
      <c r="U1334">
        <f>ROUND((175/100)*ROUND((Source!AE396*Source!AV396)*Source!I396, 2), 2)</f>
        <v>2</v>
      </c>
      <c r="V1334">
        <f>ROUND((108/100)*ROUND(Source!CS396*Source!I396, 2), 2)</f>
        <v>1.23</v>
      </c>
    </row>
    <row r="1335" spans="1:22" ht="14.25" x14ac:dyDescent="0.2">
      <c r="A1335" s="15"/>
      <c r="B1335" s="16"/>
      <c r="C1335" s="16" t="s">
        <v>872</v>
      </c>
      <c r="D1335" s="17"/>
      <c r="E1335" s="8"/>
      <c r="F1335" s="19">
        <f>Source!AO396</f>
        <v>8178.55</v>
      </c>
      <c r="G1335" s="18" t="str">
        <f>Source!DG396</f>
        <v/>
      </c>
      <c r="H1335" s="8">
        <f>Source!AV396</f>
        <v>1</v>
      </c>
      <c r="I1335" s="8">
        <f>IF(Source!BA396&lt;&gt; 0, Source!BA396, 1)</f>
        <v>1</v>
      </c>
      <c r="J1335" s="20">
        <f>Source!S396</f>
        <v>65.430000000000007</v>
      </c>
      <c r="K1335" s="20"/>
    </row>
    <row r="1336" spans="1:22" ht="14.25" x14ac:dyDescent="0.2">
      <c r="A1336" s="15"/>
      <c r="B1336" s="16"/>
      <c r="C1336" s="16" t="s">
        <v>873</v>
      </c>
      <c r="D1336" s="17"/>
      <c r="E1336" s="8"/>
      <c r="F1336" s="19">
        <f>Source!AM396</f>
        <v>1555.17</v>
      </c>
      <c r="G1336" s="18" t="str">
        <f>Source!DE396</f>
        <v/>
      </c>
      <c r="H1336" s="8">
        <f>Source!AV396</f>
        <v>1</v>
      </c>
      <c r="I1336" s="8">
        <f>IF(Source!BB396&lt;&gt; 0, Source!BB396, 1)</f>
        <v>1</v>
      </c>
      <c r="J1336" s="20">
        <f>Source!Q396</f>
        <v>12.44</v>
      </c>
      <c r="K1336" s="20"/>
    </row>
    <row r="1337" spans="1:22" ht="14.25" x14ac:dyDescent="0.2">
      <c r="A1337" s="15"/>
      <c r="B1337" s="16"/>
      <c r="C1337" s="16" t="s">
        <v>874</v>
      </c>
      <c r="D1337" s="17"/>
      <c r="E1337" s="8"/>
      <c r="F1337" s="19">
        <f>Source!AN396</f>
        <v>142.85</v>
      </c>
      <c r="G1337" s="18" t="str">
        <f>Source!DF396</f>
        <v/>
      </c>
      <c r="H1337" s="8">
        <f>Source!AV396</f>
        <v>1</v>
      </c>
      <c r="I1337" s="8">
        <f>IF(Source!BS396&lt;&gt; 0, Source!BS396, 1)</f>
        <v>1</v>
      </c>
      <c r="J1337" s="21">
        <f>Source!R396</f>
        <v>1.1399999999999999</v>
      </c>
      <c r="K1337" s="20"/>
    </row>
    <row r="1338" spans="1:22" ht="14.25" x14ac:dyDescent="0.2">
      <c r="A1338" s="15"/>
      <c r="B1338" s="16"/>
      <c r="C1338" s="16" t="s">
        <v>875</v>
      </c>
      <c r="D1338" s="17"/>
      <c r="E1338" s="8"/>
      <c r="F1338" s="19">
        <f>Source!AL396</f>
        <v>56933.42</v>
      </c>
      <c r="G1338" s="18" t="str">
        <f>Source!DD396</f>
        <v/>
      </c>
      <c r="H1338" s="8">
        <f>Source!AW396</f>
        <v>1</v>
      </c>
      <c r="I1338" s="8">
        <f>IF(Source!BC396&lt;&gt; 0, Source!BC396, 1)</f>
        <v>1</v>
      </c>
      <c r="J1338" s="20">
        <f>Source!P396</f>
        <v>455.47</v>
      </c>
      <c r="K1338" s="20"/>
    </row>
    <row r="1339" spans="1:22" ht="42.75" x14ac:dyDescent="0.2">
      <c r="A1339" s="15" t="str">
        <f>Source!E397</f>
        <v>205,1</v>
      </c>
      <c r="B1339" s="16" t="str">
        <f>Source!F397</f>
        <v>21.3-4-24</v>
      </c>
      <c r="C1339" s="16" t="str">
        <f>Source!G397</f>
        <v>Арматурные заготовки (стержни, хомуты и т.п.), не собранные в каркасы или сетки, закладные и накладные детали, со сваркой</v>
      </c>
      <c r="D1339" s="17" t="str">
        <f>Source!H397</f>
        <v>т</v>
      </c>
      <c r="E1339" s="8">
        <f>Source!I397</f>
        <v>-8.0000000000000002E-3</v>
      </c>
      <c r="F1339" s="19">
        <f>Source!AK397</f>
        <v>53410.15</v>
      </c>
      <c r="G1339" s="22" t="s">
        <v>3</v>
      </c>
      <c r="H1339" s="8">
        <f>Source!AW397</f>
        <v>1</v>
      </c>
      <c r="I1339" s="8">
        <f>IF(Source!BC397&lt;&gt; 0, Source!BC397, 1)</f>
        <v>1</v>
      </c>
      <c r="J1339" s="20">
        <f>Source!O397</f>
        <v>-427.28</v>
      </c>
      <c r="K1339" s="20"/>
      <c r="Q1339">
        <f>ROUND((Source!BZ397/100)*ROUND((Source!AF397*Source!AV397)*Source!I397, 2), 2)</f>
        <v>0</v>
      </c>
      <c r="R1339">
        <f>Source!X397</f>
        <v>0</v>
      </c>
      <c r="S1339">
        <f>ROUND((Source!CA397/100)*ROUND((Source!AF397*Source!AV397)*Source!I397, 2), 2)</f>
        <v>0</v>
      </c>
      <c r="T1339">
        <f>Source!Y397</f>
        <v>0</v>
      </c>
      <c r="U1339">
        <f>ROUND((175/100)*ROUND((Source!AE397*Source!AV397)*Source!I397, 2), 2)</f>
        <v>0</v>
      </c>
      <c r="V1339">
        <f>ROUND((108/100)*ROUND(Source!CS397*Source!I397, 2), 2)</f>
        <v>0</v>
      </c>
    </row>
    <row r="1340" spans="1:22" ht="14.25" x14ac:dyDescent="0.2">
      <c r="A1340" s="15"/>
      <c r="B1340" s="16"/>
      <c r="C1340" s="16" t="s">
        <v>876</v>
      </c>
      <c r="D1340" s="17" t="s">
        <v>877</v>
      </c>
      <c r="E1340" s="8">
        <f>Source!AT396</f>
        <v>70</v>
      </c>
      <c r="F1340" s="19"/>
      <c r="G1340" s="18"/>
      <c r="H1340" s="8"/>
      <c r="I1340" s="8"/>
      <c r="J1340" s="20">
        <f>SUM(R1334:R1339)</f>
        <v>45.8</v>
      </c>
      <c r="K1340" s="20"/>
    </row>
    <row r="1341" spans="1:22" ht="14.25" x14ac:dyDescent="0.2">
      <c r="A1341" s="15"/>
      <c r="B1341" s="16"/>
      <c r="C1341" s="16" t="s">
        <v>878</v>
      </c>
      <c r="D1341" s="17" t="s">
        <v>877</v>
      </c>
      <c r="E1341" s="8">
        <f>Source!AU396</f>
        <v>10</v>
      </c>
      <c r="F1341" s="19"/>
      <c r="G1341" s="18"/>
      <c r="H1341" s="8"/>
      <c r="I1341" s="8"/>
      <c r="J1341" s="20">
        <f>SUM(T1334:T1340)</f>
        <v>6.54</v>
      </c>
      <c r="K1341" s="20"/>
    </row>
    <row r="1342" spans="1:22" ht="14.25" x14ac:dyDescent="0.2">
      <c r="A1342" s="15"/>
      <c r="B1342" s="16"/>
      <c r="C1342" s="16" t="s">
        <v>879</v>
      </c>
      <c r="D1342" s="17" t="s">
        <v>877</v>
      </c>
      <c r="E1342" s="8">
        <f>108</f>
        <v>108</v>
      </c>
      <c r="F1342" s="19"/>
      <c r="G1342" s="18"/>
      <c r="H1342" s="8"/>
      <c r="I1342" s="8"/>
      <c r="J1342" s="20">
        <f>SUM(V1334:V1341)</f>
        <v>1.23</v>
      </c>
      <c r="K1342" s="20"/>
    </row>
    <row r="1343" spans="1:22" ht="14.25" x14ac:dyDescent="0.2">
      <c r="A1343" s="15"/>
      <c r="B1343" s="16"/>
      <c r="C1343" s="16" t="s">
        <v>880</v>
      </c>
      <c r="D1343" s="17" t="s">
        <v>881</v>
      </c>
      <c r="E1343" s="8">
        <f>Source!AQ396</f>
        <v>36.11</v>
      </c>
      <c r="F1343" s="19"/>
      <c r="G1343" s="18" t="str">
        <f>Source!DI396</f>
        <v/>
      </c>
      <c r="H1343" s="8">
        <f>Source!AV396</f>
        <v>1</v>
      </c>
      <c r="I1343" s="8"/>
      <c r="J1343" s="20"/>
      <c r="K1343" s="20">
        <f>Source!U396</f>
        <v>0.28888000000000003</v>
      </c>
    </row>
    <row r="1344" spans="1:22" ht="15" x14ac:dyDescent="0.25">
      <c r="A1344" s="24"/>
      <c r="B1344" s="24"/>
      <c r="C1344" s="24"/>
      <c r="D1344" s="24"/>
      <c r="E1344" s="24"/>
      <c r="F1344" s="24"/>
      <c r="G1344" s="24"/>
      <c r="H1344" s="24"/>
      <c r="I1344" s="59">
        <f>J1335+J1336+J1338+J1340+J1341+J1342+SUM(J1339:J1339)</f>
        <v>159.63</v>
      </c>
      <c r="J1344" s="59"/>
      <c r="K1344" s="25">
        <f>IF(Source!I396&lt;&gt;0, ROUND(I1344/Source!I396, 2), 0)</f>
        <v>19953.75</v>
      </c>
      <c r="P1344" s="23">
        <f>I1344</f>
        <v>159.63</v>
      </c>
    </row>
    <row r="1345" spans="1:22" ht="28.5" x14ac:dyDescent="0.2">
      <c r="A1345" s="15" t="str">
        <f>Source!E398</f>
        <v>206</v>
      </c>
      <c r="B1345" s="16" t="str">
        <f>Source!F398</f>
        <v>1.2-3103-3-1/1</v>
      </c>
      <c r="C1345" s="16" t="str">
        <f>Source!G398</f>
        <v>Устройство фундаментов общего назначения бетонных под оборудование объемом до 5 м3</v>
      </c>
      <c r="D1345" s="17" t="str">
        <f>Source!H398</f>
        <v>100 м3</v>
      </c>
      <c r="E1345" s="8">
        <f>Source!I398</f>
        <v>1.1900000000000001E-3</v>
      </c>
      <c r="F1345" s="19"/>
      <c r="G1345" s="18"/>
      <c r="H1345" s="8"/>
      <c r="I1345" s="8"/>
      <c r="J1345" s="20"/>
      <c r="K1345" s="20"/>
      <c r="Q1345">
        <f>ROUND((Source!BZ398/100)*ROUND((Source!AF398*Source!AV398)*Source!I398, 2), 2)</f>
        <v>65.510000000000005</v>
      </c>
      <c r="R1345">
        <f>Source!X398</f>
        <v>65.510000000000005</v>
      </c>
      <c r="S1345">
        <f>ROUND((Source!CA398/100)*ROUND((Source!AF398*Source!AV398)*Source!I398, 2), 2)</f>
        <v>9.36</v>
      </c>
      <c r="T1345">
        <f>Source!Y398</f>
        <v>9.36</v>
      </c>
      <c r="U1345">
        <f>ROUND((175/100)*ROUND((Source!AE398*Source!AV398)*Source!I398, 2), 2)</f>
        <v>0.32</v>
      </c>
      <c r="V1345">
        <f>ROUND((108/100)*ROUND(Source!CS398*Source!I398, 2), 2)</f>
        <v>0.19</v>
      </c>
    </row>
    <row r="1346" spans="1:22" ht="14.25" x14ac:dyDescent="0.2">
      <c r="A1346" s="15"/>
      <c r="B1346" s="16"/>
      <c r="C1346" s="16" t="s">
        <v>872</v>
      </c>
      <c r="D1346" s="17"/>
      <c r="E1346" s="8"/>
      <c r="F1346" s="19">
        <f>Source!AO398</f>
        <v>78644.570000000007</v>
      </c>
      <c r="G1346" s="18" t="str">
        <f>Source!DG398</f>
        <v/>
      </c>
      <c r="H1346" s="8">
        <f>Source!AV398</f>
        <v>1</v>
      </c>
      <c r="I1346" s="8">
        <f>IF(Source!BA398&lt;&gt; 0, Source!BA398, 1)</f>
        <v>1</v>
      </c>
      <c r="J1346" s="20">
        <f>Source!S398</f>
        <v>93.59</v>
      </c>
      <c r="K1346" s="20"/>
    </row>
    <row r="1347" spans="1:22" ht="14.25" x14ac:dyDescent="0.2">
      <c r="A1347" s="15"/>
      <c r="B1347" s="16"/>
      <c r="C1347" s="16" t="s">
        <v>873</v>
      </c>
      <c r="D1347" s="17"/>
      <c r="E1347" s="8"/>
      <c r="F1347" s="19">
        <f>Source!AM398</f>
        <v>435.13</v>
      </c>
      <c r="G1347" s="18" t="str">
        <f>Source!DE398</f>
        <v/>
      </c>
      <c r="H1347" s="8">
        <f>Source!AV398</f>
        <v>1</v>
      </c>
      <c r="I1347" s="8">
        <f>IF(Source!BB398&lt;&gt; 0, Source!BB398, 1)</f>
        <v>1</v>
      </c>
      <c r="J1347" s="20">
        <f>Source!Q398</f>
        <v>0.52</v>
      </c>
      <c r="K1347" s="20"/>
    </row>
    <row r="1348" spans="1:22" ht="14.25" x14ac:dyDescent="0.2">
      <c r="A1348" s="15"/>
      <c r="B1348" s="16"/>
      <c r="C1348" s="16" t="s">
        <v>874</v>
      </c>
      <c r="D1348" s="17"/>
      <c r="E1348" s="8"/>
      <c r="F1348" s="19">
        <f>Source!AN398</f>
        <v>147.43</v>
      </c>
      <c r="G1348" s="18" t="str">
        <f>Source!DF398</f>
        <v/>
      </c>
      <c r="H1348" s="8">
        <f>Source!AV398</f>
        <v>1</v>
      </c>
      <c r="I1348" s="8">
        <f>IF(Source!BS398&lt;&gt; 0, Source!BS398, 1)</f>
        <v>1</v>
      </c>
      <c r="J1348" s="21">
        <f>Source!R398</f>
        <v>0.18</v>
      </c>
      <c r="K1348" s="20"/>
    </row>
    <row r="1349" spans="1:22" ht="14.25" x14ac:dyDescent="0.2">
      <c r="A1349" s="15"/>
      <c r="B1349" s="16"/>
      <c r="C1349" s="16" t="s">
        <v>875</v>
      </c>
      <c r="D1349" s="17"/>
      <c r="E1349" s="8"/>
      <c r="F1349" s="19">
        <f>Source!AL398</f>
        <v>347832.49</v>
      </c>
      <c r="G1349" s="18" t="str">
        <f>Source!DD398</f>
        <v/>
      </c>
      <c r="H1349" s="8">
        <f>Source!AW398</f>
        <v>1</v>
      </c>
      <c r="I1349" s="8">
        <f>IF(Source!BC398&lt;&gt; 0, Source!BC398, 1)</f>
        <v>1</v>
      </c>
      <c r="J1349" s="20">
        <f>Source!P398</f>
        <v>413.92</v>
      </c>
      <c r="K1349" s="20"/>
    </row>
    <row r="1350" spans="1:22" ht="14.25" x14ac:dyDescent="0.2">
      <c r="A1350" s="15"/>
      <c r="B1350" s="16"/>
      <c r="C1350" s="16" t="s">
        <v>876</v>
      </c>
      <c r="D1350" s="17" t="s">
        <v>877</v>
      </c>
      <c r="E1350" s="8">
        <f>Source!AT398</f>
        <v>70</v>
      </c>
      <c r="F1350" s="19"/>
      <c r="G1350" s="18"/>
      <c r="H1350" s="8"/>
      <c r="I1350" s="8"/>
      <c r="J1350" s="20">
        <f>SUM(R1345:R1349)</f>
        <v>65.510000000000005</v>
      </c>
      <c r="K1350" s="20"/>
    </row>
    <row r="1351" spans="1:22" ht="14.25" x14ac:dyDescent="0.2">
      <c r="A1351" s="15"/>
      <c r="B1351" s="16"/>
      <c r="C1351" s="16" t="s">
        <v>878</v>
      </c>
      <c r="D1351" s="17" t="s">
        <v>877</v>
      </c>
      <c r="E1351" s="8">
        <f>Source!AU398</f>
        <v>10</v>
      </c>
      <c r="F1351" s="19"/>
      <c r="G1351" s="18"/>
      <c r="H1351" s="8"/>
      <c r="I1351" s="8"/>
      <c r="J1351" s="20">
        <f>SUM(T1345:T1350)</f>
        <v>9.36</v>
      </c>
      <c r="K1351" s="20"/>
    </row>
    <row r="1352" spans="1:22" ht="14.25" x14ac:dyDescent="0.2">
      <c r="A1352" s="15"/>
      <c r="B1352" s="16"/>
      <c r="C1352" s="16" t="s">
        <v>879</v>
      </c>
      <c r="D1352" s="17" t="s">
        <v>877</v>
      </c>
      <c r="E1352" s="8">
        <f>108</f>
        <v>108</v>
      </c>
      <c r="F1352" s="19"/>
      <c r="G1352" s="18"/>
      <c r="H1352" s="8"/>
      <c r="I1352" s="8"/>
      <c r="J1352" s="20">
        <f>SUM(V1345:V1351)</f>
        <v>0.19</v>
      </c>
      <c r="K1352" s="20"/>
    </row>
    <row r="1353" spans="1:22" ht="14.25" x14ac:dyDescent="0.2">
      <c r="A1353" s="15"/>
      <c r="B1353" s="16"/>
      <c r="C1353" s="16" t="s">
        <v>880</v>
      </c>
      <c r="D1353" s="17" t="s">
        <v>881</v>
      </c>
      <c r="E1353" s="8">
        <f>Source!AQ398</f>
        <v>453.1</v>
      </c>
      <c r="F1353" s="19"/>
      <c r="G1353" s="18" t="str">
        <f>Source!DI398</f>
        <v/>
      </c>
      <c r="H1353" s="8">
        <f>Source!AV398</f>
        <v>1</v>
      </c>
      <c r="I1353" s="8"/>
      <c r="J1353" s="20"/>
      <c r="K1353" s="20">
        <f>Source!U398</f>
        <v>0.53918900000000003</v>
      </c>
    </row>
    <row r="1354" spans="1:22" ht="15" x14ac:dyDescent="0.25">
      <c r="A1354" s="24"/>
      <c r="B1354" s="24"/>
      <c r="C1354" s="24"/>
      <c r="D1354" s="24"/>
      <c r="E1354" s="24"/>
      <c r="F1354" s="24"/>
      <c r="G1354" s="24"/>
      <c r="H1354" s="24"/>
      <c r="I1354" s="59">
        <f>J1346+J1347+J1349+J1350+J1351+J1352</f>
        <v>583.09000000000015</v>
      </c>
      <c r="J1354" s="59"/>
      <c r="K1354" s="25">
        <f>IF(Source!I398&lt;&gt;0, ROUND(I1354/Source!I398, 2), 0)</f>
        <v>489991.6</v>
      </c>
      <c r="P1354" s="23">
        <f>I1354</f>
        <v>583.09000000000015</v>
      </c>
    </row>
    <row r="1355" spans="1:22" ht="42.75" x14ac:dyDescent="0.2">
      <c r="A1355" s="15" t="str">
        <f>Source!E399</f>
        <v>207</v>
      </c>
      <c r="B1355" s="16" t="str">
        <f>Source!F399</f>
        <v>21.3-4-24</v>
      </c>
      <c r="C1355" s="16" t="str">
        <f>Source!G399</f>
        <v>Арматурные заготовки (стержни, хомуты и т.п.), не собранные в каркасы или сетки, закладные и накладные детали, со сваркой</v>
      </c>
      <c r="D1355" s="17" t="str">
        <f>Source!H399</f>
        <v>т</v>
      </c>
      <c r="E1355" s="8">
        <f>Source!I399</f>
        <v>2.3479999999999998E-3</v>
      </c>
      <c r="F1355" s="19">
        <f>Source!AL399</f>
        <v>53410.15</v>
      </c>
      <c r="G1355" s="18" t="str">
        <f>Source!DD399</f>
        <v/>
      </c>
      <c r="H1355" s="8">
        <f>Source!AW399</f>
        <v>1</v>
      </c>
      <c r="I1355" s="8">
        <f>IF(Source!BC399&lt;&gt; 0, Source!BC399, 1)</f>
        <v>1</v>
      </c>
      <c r="J1355" s="20">
        <f>Source!P399</f>
        <v>125.41</v>
      </c>
      <c r="K1355" s="20"/>
      <c r="Q1355">
        <f>ROUND((Source!BZ399/100)*ROUND((Source!AF399*Source!AV399)*Source!I399, 2), 2)</f>
        <v>0</v>
      </c>
      <c r="R1355">
        <f>Source!X399</f>
        <v>0</v>
      </c>
      <c r="S1355">
        <f>ROUND((Source!CA399/100)*ROUND((Source!AF399*Source!AV399)*Source!I399, 2), 2)</f>
        <v>0</v>
      </c>
      <c r="T1355">
        <f>Source!Y399</f>
        <v>0</v>
      </c>
      <c r="U1355">
        <f>ROUND((175/100)*ROUND((Source!AE399*Source!AV399)*Source!I399, 2), 2)</f>
        <v>0</v>
      </c>
      <c r="V1355">
        <f>ROUND((108/100)*ROUND(Source!CS399*Source!I399, 2), 2)</f>
        <v>0</v>
      </c>
    </row>
    <row r="1356" spans="1:22" ht="15" x14ac:dyDescent="0.25">
      <c r="A1356" s="24"/>
      <c r="B1356" s="24"/>
      <c r="C1356" s="24"/>
      <c r="D1356" s="24"/>
      <c r="E1356" s="24"/>
      <c r="F1356" s="24"/>
      <c r="G1356" s="24"/>
      <c r="H1356" s="24"/>
      <c r="I1356" s="59">
        <f>J1355</f>
        <v>125.41</v>
      </c>
      <c r="J1356" s="59"/>
      <c r="K1356" s="25">
        <f>IF(Source!I399&lt;&gt;0, ROUND(I1356/Source!I399, 2), 0)</f>
        <v>53411.41</v>
      </c>
      <c r="P1356" s="23">
        <f>I1356</f>
        <v>125.41</v>
      </c>
    </row>
    <row r="1357" spans="1:22" ht="28.5" x14ac:dyDescent="0.2">
      <c r="A1357" s="15" t="str">
        <f>Source!E400</f>
        <v>208</v>
      </c>
      <c r="B1357" s="16" t="str">
        <f>Source!F400</f>
        <v>Цена поставщика</v>
      </c>
      <c r="C1357" s="16" t="str">
        <f>Source!G400</f>
        <v>Урна  7281                                                                         Базисная стоимость: 4968,00/1,18=4210,17</v>
      </c>
      <c r="D1357" s="17" t="str">
        <f>Source!H400</f>
        <v>шт.</v>
      </c>
      <c r="E1357" s="8">
        <f>Source!I400</f>
        <v>3</v>
      </c>
      <c r="F1357" s="19">
        <f>Source!AL400</f>
        <v>4210.17</v>
      </c>
      <c r="G1357" s="18" t="str">
        <f>Source!DD400</f>
        <v/>
      </c>
      <c r="H1357" s="8">
        <f>Source!AW400</f>
        <v>1</v>
      </c>
      <c r="I1357" s="8">
        <f>IF(Source!BC400&lt;&gt; 0, Source!BC400, 1)</f>
        <v>1</v>
      </c>
      <c r="J1357" s="20">
        <f>Source!P400</f>
        <v>12630.51</v>
      </c>
      <c r="K1357" s="20"/>
      <c r="Q1357">
        <f>ROUND((Source!BZ400/100)*ROUND((Source!AF400*Source!AV400)*Source!I400, 2), 2)</f>
        <v>0</v>
      </c>
      <c r="R1357">
        <f>Source!X400</f>
        <v>0</v>
      </c>
      <c r="S1357">
        <f>ROUND((Source!CA400/100)*ROUND((Source!AF400*Source!AV400)*Source!I400, 2), 2)</f>
        <v>0</v>
      </c>
      <c r="T1357">
        <f>Source!Y400</f>
        <v>0</v>
      </c>
      <c r="U1357">
        <f>ROUND((175/100)*ROUND((Source!AE400*Source!AV400)*Source!I400, 2), 2)</f>
        <v>0</v>
      </c>
      <c r="V1357">
        <f>ROUND((108/100)*ROUND(Source!CS400*Source!I400, 2), 2)</f>
        <v>0</v>
      </c>
    </row>
    <row r="1358" spans="1:22" ht="15" x14ac:dyDescent="0.25">
      <c r="A1358" s="24"/>
      <c r="B1358" s="24"/>
      <c r="C1358" s="24"/>
      <c r="D1358" s="24"/>
      <c r="E1358" s="24"/>
      <c r="F1358" s="24"/>
      <c r="G1358" s="24"/>
      <c r="H1358" s="24"/>
      <c r="I1358" s="59">
        <f>J1357</f>
        <v>12630.51</v>
      </c>
      <c r="J1358" s="59"/>
      <c r="K1358" s="25">
        <f>IF(Source!I400&lt;&gt;0, ROUND(I1358/Source!I400, 2), 0)</f>
        <v>4210.17</v>
      </c>
      <c r="P1358" s="23">
        <f>I1358</f>
        <v>12630.51</v>
      </c>
    </row>
    <row r="1359" spans="1:22" ht="14.25" x14ac:dyDescent="0.2">
      <c r="A1359" s="15" t="str">
        <f>Source!E401</f>
        <v>209</v>
      </c>
      <c r="B1359" s="16" t="str">
        <f>Source!F401</f>
        <v>1.50-3203-10-4/1</v>
      </c>
      <c r="C1359" s="16" t="str">
        <f>Source!G401</f>
        <v>Установка монтажных изделий массой свыше 20 кг</v>
      </c>
      <c r="D1359" s="17" t="str">
        <f>Source!H401</f>
        <v>т</v>
      </c>
      <c r="E1359" s="8">
        <f>Source!I401</f>
        <v>1.6840000000000001E-2</v>
      </c>
      <c r="F1359" s="19"/>
      <c r="G1359" s="18"/>
      <c r="H1359" s="8"/>
      <c r="I1359" s="8"/>
      <c r="J1359" s="20"/>
      <c r="K1359" s="20"/>
      <c r="Q1359">
        <f>ROUND((Source!BZ401/100)*ROUND((Source!AF401*Source!AV401)*Source!I401, 2), 2)</f>
        <v>96.41</v>
      </c>
      <c r="R1359">
        <f>Source!X401</f>
        <v>96.41</v>
      </c>
      <c r="S1359">
        <f>ROUND((Source!CA401/100)*ROUND((Source!AF401*Source!AV401)*Source!I401, 2), 2)</f>
        <v>13.77</v>
      </c>
      <c r="T1359">
        <f>Source!Y401</f>
        <v>13.77</v>
      </c>
      <c r="U1359">
        <f>ROUND((175/100)*ROUND((Source!AE401*Source!AV401)*Source!I401, 2), 2)</f>
        <v>4.22</v>
      </c>
      <c r="V1359">
        <f>ROUND((108/100)*ROUND(Source!CS401*Source!I401, 2), 2)</f>
        <v>2.6</v>
      </c>
    </row>
    <row r="1360" spans="1:22" ht="14.25" x14ac:dyDescent="0.2">
      <c r="A1360" s="15"/>
      <c r="B1360" s="16"/>
      <c r="C1360" s="16" t="s">
        <v>872</v>
      </c>
      <c r="D1360" s="17"/>
      <c r="E1360" s="8"/>
      <c r="F1360" s="19">
        <f>Source!AO401</f>
        <v>8178.55</v>
      </c>
      <c r="G1360" s="18" t="str">
        <f>Source!DG401</f>
        <v/>
      </c>
      <c r="H1360" s="8">
        <f>Source!AV401</f>
        <v>1</v>
      </c>
      <c r="I1360" s="8">
        <f>IF(Source!BA401&lt;&gt; 0, Source!BA401, 1)</f>
        <v>1</v>
      </c>
      <c r="J1360" s="20">
        <f>Source!S401</f>
        <v>137.72999999999999</v>
      </c>
      <c r="K1360" s="20"/>
    </row>
    <row r="1361" spans="1:22" ht="14.25" x14ac:dyDescent="0.2">
      <c r="A1361" s="15"/>
      <c r="B1361" s="16"/>
      <c r="C1361" s="16" t="s">
        <v>873</v>
      </c>
      <c r="D1361" s="17"/>
      <c r="E1361" s="8"/>
      <c r="F1361" s="19">
        <f>Source!AM401</f>
        <v>1555.17</v>
      </c>
      <c r="G1361" s="18" t="str">
        <f>Source!DE401</f>
        <v/>
      </c>
      <c r="H1361" s="8">
        <f>Source!AV401</f>
        <v>1</v>
      </c>
      <c r="I1361" s="8">
        <f>IF(Source!BB401&lt;&gt; 0, Source!BB401, 1)</f>
        <v>1</v>
      </c>
      <c r="J1361" s="20">
        <f>Source!Q401</f>
        <v>26.19</v>
      </c>
      <c r="K1361" s="20"/>
    </row>
    <row r="1362" spans="1:22" ht="14.25" x14ac:dyDescent="0.2">
      <c r="A1362" s="15"/>
      <c r="B1362" s="16"/>
      <c r="C1362" s="16" t="s">
        <v>874</v>
      </c>
      <c r="D1362" s="17"/>
      <c r="E1362" s="8"/>
      <c r="F1362" s="19">
        <f>Source!AN401</f>
        <v>142.85</v>
      </c>
      <c r="G1362" s="18" t="str">
        <f>Source!DF401</f>
        <v/>
      </c>
      <c r="H1362" s="8">
        <f>Source!AV401</f>
        <v>1</v>
      </c>
      <c r="I1362" s="8">
        <f>IF(Source!BS401&lt;&gt; 0, Source!BS401, 1)</f>
        <v>1</v>
      </c>
      <c r="J1362" s="21">
        <f>Source!R401</f>
        <v>2.41</v>
      </c>
      <c r="K1362" s="20"/>
    </row>
    <row r="1363" spans="1:22" ht="14.25" x14ac:dyDescent="0.2">
      <c r="A1363" s="15"/>
      <c r="B1363" s="16"/>
      <c r="C1363" s="16" t="s">
        <v>875</v>
      </c>
      <c r="D1363" s="17"/>
      <c r="E1363" s="8"/>
      <c r="F1363" s="19">
        <f>Source!AL401</f>
        <v>56933.42</v>
      </c>
      <c r="G1363" s="18" t="str">
        <f>Source!DD401</f>
        <v/>
      </c>
      <c r="H1363" s="8">
        <f>Source!AW401</f>
        <v>1</v>
      </c>
      <c r="I1363" s="8">
        <f>IF(Source!BC401&lt;&gt; 0, Source!BC401, 1)</f>
        <v>1</v>
      </c>
      <c r="J1363" s="20">
        <f>Source!P401</f>
        <v>958.76</v>
      </c>
      <c r="K1363" s="20"/>
    </row>
    <row r="1364" spans="1:22" ht="42.75" x14ac:dyDescent="0.2">
      <c r="A1364" s="15" t="str">
        <f>Source!E402</f>
        <v>209,1</v>
      </c>
      <c r="B1364" s="16" t="str">
        <f>Source!F402</f>
        <v>21.3-4-24</v>
      </c>
      <c r="C1364" s="16" t="str">
        <f>Source!G402</f>
        <v>Арматурные заготовки (стержни, хомуты и т.п.), не собранные в каркасы или сетки, закладные и накладные детали, со сваркой</v>
      </c>
      <c r="D1364" s="17" t="str">
        <f>Source!H402</f>
        <v>т</v>
      </c>
      <c r="E1364" s="8">
        <f>Source!I402</f>
        <v>-1.6840000000000001E-2</v>
      </c>
      <c r="F1364" s="19">
        <f>Source!AK402</f>
        <v>53410.15</v>
      </c>
      <c r="G1364" s="22" t="s">
        <v>3</v>
      </c>
      <c r="H1364" s="8">
        <f>Source!AW402</f>
        <v>1</v>
      </c>
      <c r="I1364" s="8">
        <f>IF(Source!BC402&lt;&gt; 0, Source!BC402, 1)</f>
        <v>1</v>
      </c>
      <c r="J1364" s="20">
        <f>Source!O402</f>
        <v>-899.43</v>
      </c>
      <c r="K1364" s="20"/>
      <c r="Q1364">
        <f>ROUND((Source!BZ402/100)*ROUND((Source!AF402*Source!AV402)*Source!I402, 2), 2)</f>
        <v>0</v>
      </c>
      <c r="R1364">
        <f>Source!X402</f>
        <v>0</v>
      </c>
      <c r="S1364">
        <f>ROUND((Source!CA402/100)*ROUND((Source!AF402*Source!AV402)*Source!I402, 2), 2)</f>
        <v>0</v>
      </c>
      <c r="T1364">
        <f>Source!Y402</f>
        <v>0</v>
      </c>
      <c r="U1364">
        <f>ROUND((175/100)*ROUND((Source!AE402*Source!AV402)*Source!I402, 2), 2)</f>
        <v>0</v>
      </c>
      <c r="V1364">
        <f>ROUND((108/100)*ROUND(Source!CS402*Source!I402, 2), 2)</f>
        <v>0</v>
      </c>
    </row>
    <row r="1365" spans="1:22" ht="14.25" x14ac:dyDescent="0.2">
      <c r="A1365" s="15"/>
      <c r="B1365" s="16"/>
      <c r="C1365" s="16" t="s">
        <v>876</v>
      </c>
      <c r="D1365" s="17" t="s">
        <v>877</v>
      </c>
      <c r="E1365" s="8">
        <f>Source!AT401</f>
        <v>70</v>
      </c>
      <c r="F1365" s="19"/>
      <c r="G1365" s="18"/>
      <c r="H1365" s="8"/>
      <c r="I1365" s="8"/>
      <c r="J1365" s="20">
        <f>SUM(R1359:R1364)</f>
        <v>96.41</v>
      </c>
      <c r="K1365" s="20"/>
    </row>
    <row r="1366" spans="1:22" ht="14.25" x14ac:dyDescent="0.2">
      <c r="A1366" s="15"/>
      <c r="B1366" s="16"/>
      <c r="C1366" s="16" t="s">
        <v>878</v>
      </c>
      <c r="D1366" s="17" t="s">
        <v>877</v>
      </c>
      <c r="E1366" s="8">
        <f>Source!AU401</f>
        <v>10</v>
      </c>
      <c r="F1366" s="19"/>
      <c r="G1366" s="18"/>
      <c r="H1366" s="8"/>
      <c r="I1366" s="8"/>
      <c r="J1366" s="20">
        <f>SUM(T1359:T1365)</f>
        <v>13.77</v>
      </c>
      <c r="K1366" s="20"/>
    </row>
    <row r="1367" spans="1:22" ht="14.25" x14ac:dyDescent="0.2">
      <c r="A1367" s="15"/>
      <c r="B1367" s="16"/>
      <c r="C1367" s="16" t="s">
        <v>879</v>
      </c>
      <c r="D1367" s="17" t="s">
        <v>877</v>
      </c>
      <c r="E1367" s="8">
        <f>108</f>
        <v>108</v>
      </c>
      <c r="F1367" s="19"/>
      <c r="G1367" s="18"/>
      <c r="H1367" s="8"/>
      <c r="I1367" s="8"/>
      <c r="J1367" s="20">
        <f>SUM(V1359:V1366)</f>
        <v>2.6</v>
      </c>
      <c r="K1367" s="20"/>
    </row>
    <row r="1368" spans="1:22" ht="14.25" x14ac:dyDescent="0.2">
      <c r="A1368" s="15"/>
      <c r="B1368" s="16"/>
      <c r="C1368" s="16" t="s">
        <v>880</v>
      </c>
      <c r="D1368" s="17" t="s">
        <v>881</v>
      </c>
      <c r="E1368" s="8">
        <f>Source!AQ401</f>
        <v>36.11</v>
      </c>
      <c r="F1368" s="19"/>
      <c r="G1368" s="18" t="str">
        <f>Source!DI401</f>
        <v/>
      </c>
      <c r="H1368" s="8">
        <f>Source!AV401</f>
        <v>1</v>
      </c>
      <c r="I1368" s="8"/>
      <c r="J1368" s="20"/>
      <c r="K1368" s="20">
        <f>Source!U401</f>
        <v>0.60809239999999998</v>
      </c>
    </row>
    <row r="1369" spans="1:22" ht="15" x14ac:dyDescent="0.25">
      <c r="A1369" s="24"/>
      <c r="B1369" s="24"/>
      <c r="C1369" s="24"/>
      <c r="D1369" s="24"/>
      <c r="E1369" s="24"/>
      <c r="F1369" s="24"/>
      <c r="G1369" s="24"/>
      <c r="H1369" s="24"/>
      <c r="I1369" s="59">
        <f>J1360+J1361+J1363+J1365+J1366+J1367+SUM(J1364:J1364)</f>
        <v>336.03000000000009</v>
      </c>
      <c r="J1369" s="59"/>
      <c r="K1369" s="25">
        <f>IF(Source!I401&lt;&gt;0, ROUND(I1369/Source!I401, 2), 0)</f>
        <v>19954.28</v>
      </c>
      <c r="P1369" s="23">
        <f>I1369</f>
        <v>336.03000000000009</v>
      </c>
    </row>
    <row r="1370" spans="1:22" ht="28.5" x14ac:dyDescent="0.2">
      <c r="A1370" s="15" t="str">
        <f>Source!E403</f>
        <v>210</v>
      </c>
      <c r="B1370" s="16" t="str">
        <f>Source!F403</f>
        <v>1.2-3103-3-1/1</v>
      </c>
      <c r="C1370" s="16" t="str">
        <f>Source!G403</f>
        <v>Устройство фундаментов общего назначения бетонных под оборудование объемом до 5 м3</v>
      </c>
      <c r="D1370" s="17" t="str">
        <f>Source!H403</f>
        <v>100 м3</v>
      </c>
      <c r="E1370" s="8">
        <f>Source!I403</f>
        <v>2.2899999999999999E-3</v>
      </c>
      <c r="F1370" s="19"/>
      <c r="G1370" s="18"/>
      <c r="H1370" s="8"/>
      <c r="I1370" s="8"/>
      <c r="J1370" s="20"/>
      <c r="K1370" s="20"/>
      <c r="Q1370">
        <f>ROUND((Source!BZ403/100)*ROUND((Source!AF403*Source!AV403)*Source!I403, 2), 2)</f>
        <v>126.07</v>
      </c>
      <c r="R1370">
        <f>Source!X403</f>
        <v>126.07</v>
      </c>
      <c r="S1370">
        <f>ROUND((Source!CA403/100)*ROUND((Source!AF403*Source!AV403)*Source!I403, 2), 2)</f>
        <v>18.010000000000002</v>
      </c>
      <c r="T1370">
        <f>Source!Y403</f>
        <v>18.010000000000002</v>
      </c>
      <c r="U1370">
        <f>ROUND((175/100)*ROUND((Source!AE403*Source!AV403)*Source!I403, 2), 2)</f>
        <v>0.6</v>
      </c>
      <c r="V1370">
        <f>ROUND((108/100)*ROUND(Source!CS403*Source!I403, 2), 2)</f>
        <v>0.37</v>
      </c>
    </row>
    <row r="1371" spans="1:22" ht="14.25" x14ac:dyDescent="0.2">
      <c r="A1371" s="15"/>
      <c r="B1371" s="16"/>
      <c r="C1371" s="16" t="s">
        <v>872</v>
      </c>
      <c r="D1371" s="17"/>
      <c r="E1371" s="8"/>
      <c r="F1371" s="19">
        <f>Source!AO403</f>
        <v>78644.570000000007</v>
      </c>
      <c r="G1371" s="18" t="str">
        <f>Source!DG403</f>
        <v/>
      </c>
      <c r="H1371" s="8">
        <f>Source!AV403</f>
        <v>1</v>
      </c>
      <c r="I1371" s="8">
        <f>IF(Source!BA403&lt;&gt; 0, Source!BA403, 1)</f>
        <v>1</v>
      </c>
      <c r="J1371" s="20">
        <f>Source!S403</f>
        <v>180.1</v>
      </c>
      <c r="K1371" s="20"/>
    </row>
    <row r="1372" spans="1:22" ht="14.25" x14ac:dyDescent="0.2">
      <c r="A1372" s="15"/>
      <c r="B1372" s="16"/>
      <c r="C1372" s="16" t="s">
        <v>873</v>
      </c>
      <c r="D1372" s="17"/>
      <c r="E1372" s="8"/>
      <c r="F1372" s="19">
        <f>Source!AM403</f>
        <v>435.13</v>
      </c>
      <c r="G1372" s="18" t="str">
        <f>Source!DE403</f>
        <v/>
      </c>
      <c r="H1372" s="8">
        <f>Source!AV403</f>
        <v>1</v>
      </c>
      <c r="I1372" s="8">
        <f>IF(Source!BB403&lt;&gt; 0, Source!BB403, 1)</f>
        <v>1</v>
      </c>
      <c r="J1372" s="20">
        <f>Source!Q403</f>
        <v>1</v>
      </c>
      <c r="K1372" s="20"/>
    </row>
    <row r="1373" spans="1:22" ht="14.25" x14ac:dyDescent="0.2">
      <c r="A1373" s="15"/>
      <c r="B1373" s="16"/>
      <c r="C1373" s="16" t="s">
        <v>874</v>
      </c>
      <c r="D1373" s="17"/>
      <c r="E1373" s="8"/>
      <c r="F1373" s="19">
        <f>Source!AN403</f>
        <v>147.43</v>
      </c>
      <c r="G1373" s="18" t="str">
        <f>Source!DF403</f>
        <v/>
      </c>
      <c r="H1373" s="8">
        <f>Source!AV403</f>
        <v>1</v>
      </c>
      <c r="I1373" s="8">
        <f>IF(Source!BS403&lt;&gt; 0, Source!BS403, 1)</f>
        <v>1</v>
      </c>
      <c r="J1373" s="21">
        <f>Source!R403</f>
        <v>0.34</v>
      </c>
      <c r="K1373" s="20"/>
    </row>
    <row r="1374" spans="1:22" ht="14.25" x14ac:dyDescent="0.2">
      <c r="A1374" s="15"/>
      <c r="B1374" s="16"/>
      <c r="C1374" s="16" t="s">
        <v>875</v>
      </c>
      <c r="D1374" s="17"/>
      <c r="E1374" s="8"/>
      <c r="F1374" s="19">
        <f>Source!AL403</f>
        <v>347832.49</v>
      </c>
      <c r="G1374" s="18" t="str">
        <f>Source!DD403</f>
        <v/>
      </c>
      <c r="H1374" s="8">
        <f>Source!AW403</f>
        <v>1</v>
      </c>
      <c r="I1374" s="8">
        <f>IF(Source!BC403&lt;&gt; 0, Source!BC403, 1)</f>
        <v>1</v>
      </c>
      <c r="J1374" s="20">
        <f>Source!P403</f>
        <v>796.54</v>
      </c>
      <c r="K1374" s="20"/>
    </row>
    <row r="1375" spans="1:22" ht="14.25" x14ac:dyDescent="0.2">
      <c r="A1375" s="15"/>
      <c r="B1375" s="16"/>
      <c r="C1375" s="16" t="s">
        <v>876</v>
      </c>
      <c r="D1375" s="17" t="s">
        <v>877</v>
      </c>
      <c r="E1375" s="8">
        <f>Source!AT403</f>
        <v>70</v>
      </c>
      <c r="F1375" s="19"/>
      <c r="G1375" s="18"/>
      <c r="H1375" s="8"/>
      <c r="I1375" s="8"/>
      <c r="J1375" s="20">
        <f>SUM(R1370:R1374)</f>
        <v>126.07</v>
      </c>
      <c r="K1375" s="20"/>
    </row>
    <row r="1376" spans="1:22" ht="14.25" x14ac:dyDescent="0.2">
      <c r="A1376" s="15"/>
      <c r="B1376" s="16"/>
      <c r="C1376" s="16" t="s">
        <v>878</v>
      </c>
      <c r="D1376" s="17" t="s">
        <v>877</v>
      </c>
      <c r="E1376" s="8">
        <f>Source!AU403</f>
        <v>10</v>
      </c>
      <c r="F1376" s="19"/>
      <c r="G1376" s="18"/>
      <c r="H1376" s="8"/>
      <c r="I1376" s="8"/>
      <c r="J1376" s="20">
        <f>SUM(T1370:T1375)</f>
        <v>18.010000000000002</v>
      </c>
      <c r="K1376" s="20"/>
    </row>
    <row r="1377" spans="1:22" ht="14.25" x14ac:dyDescent="0.2">
      <c r="A1377" s="15"/>
      <c r="B1377" s="16"/>
      <c r="C1377" s="16" t="s">
        <v>879</v>
      </c>
      <c r="D1377" s="17" t="s">
        <v>877</v>
      </c>
      <c r="E1377" s="8">
        <f>108</f>
        <v>108</v>
      </c>
      <c r="F1377" s="19"/>
      <c r="G1377" s="18"/>
      <c r="H1377" s="8"/>
      <c r="I1377" s="8"/>
      <c r="J1377" s="20">
        <f>SUM(V1370:V1376)</f>
        <v>0.37</v>
      </c>
      <c r="K1377" s="20"/>
    </row>
    <row r="1378" spans="1:22" ht="14.25" x14ac:dyDescent="0.2">
      <c r="A1378" s="15"/>
      <c r="B1378" s="16"/>
      <c r="C1378" s="16" t="s">
        <v>880</v>
      </c>
      <c r="D1378" s="17" t="s">
        <v>881</v>
      </c>
      <c r="E1378" s="8">
        <f>Source!AQ403</f>
        <v>453.1</v>
      </c>
      <c r="F1378" s="19"/>
      <c r="G1378" s="18" t="str">
        <f>Source!DI403</f>
        <v/>
      </c>
      <c r="H1378" s="8">
        <f>Source!AV403</f>
        <v>1</v>
      </c>
      <c r="I1378" s="8"/>
      <c r="J1378" s="20"/>
      <c r="K1378" s="20">
        <f>Source!U403</f>
        <v>1.0375989999999999</v>
      </c>
    </row>
    <row r="1379" spans="1:22" ht="15" x14ac:dyDescent="0.25">
      <c r="A1379" s="24"/>
      <c r="B1379" s="24"/>
      <c r="C1379" s="24"/>
      <c r="D1379" s="24"/>
      <c r="E1379" s="24"/>
      <c r="F1379" s="24"/>
      <c r="G1379" s="24"/>
      <c r="H1379" s="24"/>
      <c r="I1379" s="59">
        <f>J1371+J1372+J1374+J1375+J1376+J1377</f>
        <v>1122.0899999999999</v>
      </c>
      <c r="J1379" s="59"/>
      <c r="K1379" s="25">
        <f>IF(Source!I403&lt;&gt;0, ROUND(I1379/Source!I403, 2), 0)</f>
        <v>489995.63</v>
      </c>
      <c r="P1379" s="23">
        <f>I1379</f>
        <v>1122.0899999999999</v>
      </c>
    </row>
    <row r="1380" spans="1:22" ht="42.75" x14ac:dyDescent="0.2">
      <c r="A1380" s="15" t="str">
        <f>Source!E404</f>
        <v>211</v>
      </c>
      <c r="B1380" s="16" t="str">
        <f>Source!F404</f>
        <v>21.3-4-24</v>
      </c>
      <c r="C1380" s="16" t="str">
        <f>Source!G404</f>
        <v>Арматурные заготовки (стержни, хомуты и т.п.), не собранные в каркасы или сетки, закладные и накладные детали, со сваркой</v>
      </c>
      <c r="D1380" s="17" t="str">
        <f>Source!H404</f>
        <v>т</v>
      </c>
      <c r="E1380" s="8">
        <f>Source!I404</f>
        <v>5.0499999999999998E-3</v>
      </c>
      <c r="F1380" s="19">
        <f>Source!AL404</f>
        <v>53410.15</v>
      </c>
      <c r="G1380" s="18" t="str">
        <f>Source!DD404</f>
        <v/>
      </c>
      <c r="H1380" s="8">
        <f>Source!AW404</f>
        <v>1</v>
      </c>
      <c r="I1380" s="8">
        <f>IF(Source!BC404&lt;&gt; 0, Source!BC404, 1)</f>
        <v>1</v>
      </c>
      <c r="J1380" s="20">
        <f>Source!P404</f>
        <v>269.72000000000003</v>
      </c>
      <c r="K1380" s="20"/>
      <c r="Q1380">
        <f>ROUND((Source!BZ404/100)*ROUND((Source!AF404*Source!AV404)*Source!I404, 2), 2)</f>
        <v>0</v>
      </c>
      <c r="R1380">
        <f>Source!X404</f>
        <v>0</v>
      </c>
      <c r="S1380">
        <f>ROUND((Source!CA404/100)*ROUND((Source!AF404*Source!AV404)*Source!I404, 2), 2)</f>
        <v>0</v>
      </c>
      <c r="T1380">
        <f>Source!Y404</f>
        <v>0</v>
      </c>
      <c r="U1380">
        <f>ROUND((175/100)*ROUND((Source!AE404*Source!AV404)*Source!I404, 2), 2)</f>
        <v>0</v>
      </c>
      <c r="V1380">
        <f>ROUND((108/100)*ROUND(Source!CS404*Source!I404, 2), 2)</f>
        <v>0</v>
      </c>
    </row>
    <row r="1381" spans="1:22" ht="15" x14ac:dyDescent="0.25">
      <c r="A1381" s="24"/>
      <c r="B1381" s="24"/>
      <c r="C1381" s="24"/>
      <c r="D1381" s="24"/>
      <c r="E1381" s="24"/>
      <c r="F1381" s="24"/>
      <c r="G1381" s="24"/>
      <c r="H1381" s="24"/>
      <c r="I1381" s="59">
        <f>J1380</f>
        <v>269.72000000000003</v>
      </c>
      <c r="J1381" s="59"/>
      <c r="K1381" s="25">
        <f>IF(Source!I404&lt;&gt;0, ROUND(I1381/Source!I404, 2), 0)</f>
        <v>53409.9</v>
      </c>
      <c r="P1381" s="23">
        <f>I1381</f>
        <v>269.72000000000003</v>
      </c>
    </row>
    <row r="1382" spans="1:22" ht="28.5" x14ac:dyDescent="0.2">
      <c r="A1382" s="15" t="str">
        <f>Source!E405</f>
        <v>212</v>
      </c>
      <c r="B1382" s="16" t="str">
        <f>Source!F405</f>
        <v>Цена поставщика</v>
      </c>
      <c r="C1382" s="16" t="str">
        <f>Source!G405</f>
        <v>Урна "Ранчо" ЛГУД-14                                                  Базисная стоимость: 10819,00/1,18=9168,64</v>
      </c>
      <c r="D1382" s="17" t="str">
        <f>Source!H405</f>
        <v>шт.</v>
      </c>
      <c r="E1382" s="8">
        <f>Source!I405</f>
        <v>5</v>
      </c>
      <c r="F1382" s="19">
        <f>Source!AL405</f>
        <v>9168.64</v>
      </c>
      <c r="G1382" s="18" t="str">
        <f>Source!DD405</f>
        <v/>
      </c>
      <c r="H1382" s="8">
        <f>Source!AW405</f>
        <v>1</v>
      </c>
      <c r="I1382" s="8">
        <f>IF(Source!BC405&lt;&gt; 0, Source!BC405, 1)</f>
        <v>1</v>
      </c>
      <c r="J1382" s="20">
        <f>Source!P405</f>
        <v>45843.199999999997</v>
      </c>
      <c r="K1382" s="20"/>
      <c r="Q1382">
        <f>ROUND((Source!BZ405/100)*ROUND((Source!AF405*Source!AV405)*Source!I405, 2), 2)</f>
        <v>0</v>
      </c>
      <c r="R1382">
        <f>Source!X405</f>
        <v>0</v>
      </c>
      <c r="S1382">
        <f>ROUND((Source!CA405/100)*ROUND((Source!AF405*Source!AV405)*Source!I405, 2), 2)</f>
        <v>0</v>
      </c>
      <c r="T1382">
        <f>Source!Y405</f>
        <v>0</v>
      </c>
      <c r="U1382">
        <f>ROUND((175/100)*ROUND((Source!AE405*Source!AV405)*Source!I405, 2), 2)</f>
        <v>0</v>
      </c>
      <c r="V1382">
        <f>ROUND((108/100)*ROUND(Source!CS405*Source!I405, 2), 2)</f>
        <v>0</v>
      </c>
    </row>
    <row r="1383" spans="1:22" ht="15" x14ac:dyDescent="0.25">
      <c r="A1383" s="24"/>
      <c r="B1383" s="24"/>
      <c r="C1383" s="24"/>
      <c r="D1383" s="24"/>
      <c r="E1383" s="24"/>
      <c r="F1383" s="24"/>
      <c r="G1383" s="24"/>
      <c r="H1383" s="24"/>
      <c r="I1383" s="59">
        <f>J1382</f>
        <v>45843.199999999997</v>
      </c>
      <c r="J1383" s="59"/>
      <c r="K1383" s="25">
        <f>IF(Source!I405&lt;&gt;0, ROUND(I1383/Source!I405, 2), 0)</f>
        <v>9168.64</v>
      </c>
      <c r="P1383" s="23">
        <f>I1383</f>
        <v>45843.199999999997</v>
      </c>
    </row>
    <row r="1384" spans="1:22" ht="14.25" x14ac:dyDescent="0.2">
      <c r="A1384" s="15" t="str">
        <f>Source!E406</f>
        <v>213</v>
      </c>
      <c r="B1384" s="16" t="str">
        <f>Source!F406</f>
        <v>1.50-3203-10-4/1</v>
      </c>
      <c r="C1384" s="16" t="str">
        <f>Source!G406</f>
        <v>Установка монтажных изделий массой свыше 20 кг</v>
      </c>
      <c r="D1384" s="17" t="str">
        <f>Source!H406</f>
        <v>т</v>
      </c>
      <c r="E1384" s="8">
        <f>Source!I406</f>
        <v>1.32E-3</v>
      </c>
      <c r="F1384" s="19"/>
      <c r="G1384" s="18"/>
      <c r="H1384" s="8"/>
      <c r="I1384" s="8"/>
      <c r="J1384" s="20"/>
      <c r="K1384" s="20"/>
      <c r="Q1384">
        <f>ROUND((Source!BZ406/100)*ROUND((Source!AF406*Source!AV406)*Source!I406, 2), 2)</f>
        <v>7.56</v>
      </c>
      <c r="R1384">
        <f>Source!X406</f>
        <v>7.56</v>
      </c>
      <c r="S1384">
        <f>ROUND((Source!CA406/100)*ROUND((Source!AF406*Source!AV406)*Source!I406, 2), 2)</f>
        <v>1.08</v>
      </c>
      <c r="T1384">
        <f>Source!Y406</f>
        <v>1.08</v>
      </c>
      <c r="U1384">
        <f>ROUND((175/100)*ROUND((Source!AE406*Source!AV406)*Source!I406, 2), 2)</f>
        <v>0.33</v>
      </c>
      <c r="V1384">
        <f>ROUND((108/100)*ROUND(Source!CS406*Source!I406, 2), 2)</f>
        <v>0.21</v>
      </c>
    </row>
    <row r="1385" spans="1:22" ht="14.25" x14ac:dyDescent="0.2">
      <c r="A1385" s="15"/>
      <c r="B1385" s="16"/>
      <c r="C1385" s="16" t="s">
        <v>872</v>
      </c>
      <c r="D1385" s="17"/>
      <c r="E1385" s="8"/>
      <c r="F1385" s="19">
        <f>Source!AO406</f>
        <v>8178.55</v>
      </c>
      <c r="G1385" s="18" t="str">
        <f>Source!DG406</f>
        <v/>
      </c>
      <c r="H1385" s="8">
        <f>Source!AV406</f>
        <v>1</v>
      </c>
      <c r="I1385" s="8">
        <f>IF(Source!BA406&lt;&gt; 0, Source!BA406, 1)</f>
        <v>1</v>
      </c>
      <c r="J1385" s="20">
        <f>Source!S406</f>
        <v>10.8</v>
      </c>
      <c r="K1385" s="20"/>
    </row>
    <row r="1386" spans="1:22" ht="14.25" x14ac:dyDescent="0.2">
      <c r="A1386" s="15"/>
      <c r="B1386" s="16"/>
      <c r="C1386" s="16" t="s">
        <v>873</v>
      </c>
      <c r="D1386" s="17"/>
      <c r="E1386" s="8"/>
      <c r="F1386" s="19">
        <f>Source!AM406</f>
        <v>1555.17</v>
      </c>
      <c r="G1386" s="18" t="str">
        <f>Source!DE406</f>
        <v/>
      </c>
      <c r="H1386" s="8">
        <f>Source!AV406</f>
        <v>1</v>
      </c>
      <c r="I1386" s="8">
        <f>IF(Source!BB406&lt;&gt; 0, Source!BB406, 1)</f>
        <v>1</v>
      </c>
      <c r="J1386" s="20">
        <f>Source!Q406</f>
        <v>2.0499999999999998</v>
      </c>
      <c r="K1386" s="20"/>
    </row>
    <row r="1387" spans="1:22" ht="14.25" x14ac:dyDescent="0.2">
      <c r="A1387" s="15"/>
      <c r="B1387" s="16"/>
      <c r="C1387" s="16" t="s">
        <v>874</v>
      </c>
      <c r="D1387" s="17"/>
      <c r="E1387" s="8"/>
      <c r="F1387" s="19">
        <f>Source!AN406</f>
        <v>142.85</v>
      </c>
      <c r="G1387" s="18" t="str">
        <f>Source!DF406</f>
        <v/>
      </c>
      <c r="H1387" s="8">
        <f>Source!AV406</f>
        <v>1</v>
      </c>
      <c r="I1387" s="8">
        <f>IF(Source!BS406&lt;&gt; 0, Source!BS406, 1)</f>
        <v>1</v>
      </c>
      <c r="J1387" s="21">
        <f>Source!R406</f>
        <v>0.19</v>
      </c>
      <c r="K1387" s="20"/>
    </row>
    <row r="1388" spans="1:22" ht="14.25" x14ac:dyDescent="0.2">
      <c r="A1388" s="15"/>
      <c r="B1388" s="16"/>
      <c r="C1388" s="16" t="s">
        <v>875</v>
      </c>
      <c r="D1388" s="17"/>
      <c r="E1388" s="8"/>
      <c r="F1388" s="19">
        <f>Source!AL406</f>
        <v>56933.42</v>
      </c>
      <c r="G1388" s="18" t="str">
        <f>Source!DD406</f>
        <v/>
      </c>
      <c r="H1388" s="8">
        <f>Source!AW406</f>
        <v>1</v>
      </c>
      <c r="I1388" s="8">
        <f>IF(Source!BC406&lt;&gt; 0, Source!BC406, 1)</f>
        <v>1</v>
      </c>
      <c r="J1388" s="20">
        <f>Source!P406</f>
        <v>75.150000000000006</v>
      </c>
      <c r="K1388" s="20"/>
    </row>
    <row r="1389" spans="1:22" ht="42.75" x14ac:dyDescent="0.2">
      <c r="A1389" s="15" t="str">
        <f>Source!E407</f>
        <v>213,1</v>
      </c>
      <c r="B1389" s="16" t="str">
        <f>Source!F407</f>
        <v>21.3-4-24</v>
      </c>
      <c r="C1389" s="16" t="str">
        <f>Source!G407</f>
        <v>Арматурные заготовки (стержни, хомуты и т.п.), не собранные в каркасы или сетки, закладные и накладные детали, со сваркой</v>
      </c>
      <c r="D1389" s="17" t="str">
        <f>Source!H407</f>
        <v>т</v>
      </c>
      <c r="E1389" s="8">
        <f>Source!I407</f>
        <v>-1.32E-3</v>
      </c>
      <c r="F1389" s="19">
        <f>Source!AK407</f>
        <v>53410.15</v>
      </c>
      <c r="G1389" s="22" t="s">
        <v>3</v>
      </c>
      <c r="H1389" s="8">
        <f>Source!AW407</f>
        <v>1</v>
      </c>
      <c r="I1389" s="8">
        <f>IF(Source!BC407&lt;&gt; 0, Source!BC407, 1)</f>
        <v>1</v>
      </c>
      <c r="J1389" s="20">
        <f>Source!O407</f>
        <v>-70.5</v>
      </c>
      <c r="K1389" s="20"/>
      <c r="Q1389">
        <f>ROUND((Source!BZ407/100)*ROUND((Source!AF407*Source!AV407)*Source!I407, 2), 2)</f>
        <v>0</v>
      </c>
      <c r="R1389">
        <f>Source!X407</f>
        <v>0</v>
      </c>
      <c r="S1389">
        <f>ROUND((Source!CA407/100)*ROUND((Source!AF407*Source!AV407)*Source!I407, 2), 2)</f>
        <v>0</v>
      </c>
      <c r="T1389">
        <f>Source!Y407</f>
        <v>0</v>
      </c>
      <c r="U1389">
        <f>ROUND((175/100)*ROUND((Source!AE407*Source!AV407)*Source!I407, 2), 2)</f>
        <v>0</v>
      </c>
      <c r="V1389">
        <f>ROUND((108/100)*ROUND(Source!CS407*Source!I407, 2), 2)</f>
        <v>0</v>
      </c>
    </row>
    <row r="1390" spans="1:22" ht="14.25" x14ac:dyDescent="0.2">
      <c r="A1390" s="15"/>
      <c r="B1390" s="16"/>
      <c r="C1390" s="16" t="s">
        <v>876</v>
      </c>
      <c r="D1390" s="17" t="s">
        <v>877</v>
      </c>
      <c r="E1390" s="8">
        <f>Source!AT406</f>
        <v>70</v>
      </c>
      <c r="F1390" s="19"/>
      <c r="G1390" s="18"/>
      <c r="H1390" s="8"/>
      <c r="I1390" s="8"/>
      <c r="J1390" s="20">
        <f>SUM(R1384:R1389)</f>
        <v>7.56</v>
      </c>
      <c r="K1390" s="20"/>
    </row>
    <row r="1391" spans="1:22" ht="14.25" x14ac:dyDescent="0.2">
      <c r="A1391" s="15"/>
      <c r="B1391" s="16"/>
      <c r="C1391" s="16" t="s">
        <v>878</v>
      </c>
      <c r="D1391" s="17" t="s">
        <v>877</v>
      </c>
      <c r="E1391" s="8">
        <f>Source!AU406</f>
        <v>10</v>
      </c>
      <c r="F1391" s="19"/>
      <c r="G1391" s="18"/>
      <c r="H1391" s="8"/>
      <c r="I1391" s="8"/>
      <c r="J1391" s="20">
        <f>SUM(T1384:T1390)</f>
        <v>1.08</v>
      </c>
      <c r="K1391" s="20"/>
    </row>
    <row r="1392" spans="1:22" ht="14.25" x14ac:dyDescent="0.2">
      <c r="A1392" s="15"/>
      <c r="B1392" s="16"/>
      <c r="C1392" s="16" t="s">
        <v>879</v>
      </c>
      <c r="D1392" s="17" t="s">
        <v>877</v>
      </c>
      <c r="E1392" s="8">
        <f>108</f>
        <v>108</v>
      </c>
      <c r="F1392" s="19"/>
      <c r="G1392" s="18"/>
      <c r="H1392" s="8"/>
      <c r="I1392" s="8"/>
      <c r="J1392" s="20">
        <f>SUM(V1384:V1391)</f>
        <v>0.21</v>
      </c>
      <c r="K1392" s="20"/>
    </row>
    <row r="1393" spans="1:22" ht="14.25" x14ac:dyDescent="0.2">
      <c r="A1393" s="15"/>
      <c r="B1393" s="16"/>
      <c r="C1393" s="16" t="s">
        <v>880</v>
      </c>
      <c r="D1393" s="17" t="s">
        <v>881</v>
      </c>
      <c r="E1393" s="8">
        <f>Source!AQ406</f>
        <v>36.11</v>
      </c>
      <c r="F1393" s="19"/>
      <c r="G1393" s="18" t="str">
        <f>Source!DI406</f>
        <v/>
      </c>
      <c r="H1393" s="8">
        <f>Source!AV406</f>
        <v>1</v>
      </c>
      <c r="I1393" s="8"/>
      <c r="J1393" s="20"/>
      <c r="K1393" s="20">
        <f>Source!U406</f>
        <v>4.7665199999999998E-2</v>
      </c>
    </row>
    <row r="1394" spans="1:22" ht="15" x14ac:dyDescent="0.25">
      <c r="A1394" s="24"/>
      <c r="B1394" s="24"/>
      <c r="C1394" s="24"/>
      <c r="D1394" s="24"/>
      <c r="E1394" s="24"/>
      <c r="F1394" s="24"/>
      <c r="G1394" s="24"/>
      <c r="H1394" s="24"/>
      <c r="I1394" s="59">
        <f>J1385+J1386+J1388+J1390+J1391+J1392+SUM(J1389:J1389)</f>
        <v>26.349999999999994</v>
      </c>
      <c r="J1394" s="59"/>
      <c r="K1394" s="25">
        <f>IF(Source!I406&lt;&gt;0, ROUND(I1394/Source!I406, 2), 0)</f>
        <v>19962.12</v>
      </c>
      <c r="P1394" s="23">
        <f>I1394</f>
        <v>26.349999999999994</v>
      </c>
    </row>
    <row r="1395" spans="1:22" ht="28.5" x14ac:dyDescent="0.2">
      <c r="A1395" s="15" t="str">
        <f>Source!E408</f>
        <v>214</v>
      </c>
      <c r="B1395" s="16" t="str">
        <f>Source!F408</f>
        <v>1.2-3103-3-1/1</v>
      </c>
      <c r="C1395" s="16" t="str">
        <f>Source!G408</f>
        <v>Устройство фундаментов общего назначения бетонных под оборудование объемом до 5 м3</v>
      </c>
      <c r="D1395" s="17" t="str">
        <f>Source!H408</f>
        <v>100 м3</v>
      </c>
      <c r="E1395" s="8">
        <f>Source!I408</f>
        <v>1.8000000000000001E-4</v>
      </c>
      <c r="F1395" s="19"/>
      <c r="G1395" s="18"/>
      <c r="H1395" s="8"/>
      <c r="I1395" s="8"/>
      <c r="J1395" s="20"/>
      <c r="K1395" s="20"/>
      <c r="Q1395">
        <f>ROUND((Source!BZ408/100)*ROUND((Source!AF408*Source!AV408)*Source!I408, 2), 2)</f>
        <v>9.91</v>
      </c>
      <c r="R1395">
        <f>Source!X408</f>
        <v>9.91</v>
      </c>
      <c r="S1395">
        <f>ROUND((Source!CA408/100)*ROUND((Source!AF408*Source!AV408)*Source!I408, 2), 2)</f>
        <v>1.42</v>
      </c>
      <c r="T1395">
        <f>Source!Y408</f>
        <v>1.42</v>
      </c>
      <c r="U1395">
        <f>ROUND((175/100)*ROUND((Source!AE408*Source!AV408)*Source!I408, 2), 2)</f>
        <v>0.05</v>
      </c>
      <c r="V1395">
        <f>ROUND((108/100)*ROUND(Source!CS408*Source!I408, 2), 2)</f>
        <v>0.03</v>
      </c>
    </row>
    <row r="1396" spans="1:22" ht="14.25" x14ac:dyDescent="0.2">
      <c r="A1396" s="15"/>
      <c r="B1396" s="16"/>
      <c r="C1396" s="16" t="s">
        <v>872</v>
      </c>
      <c r="D1396" s="17"/>
      <c r="E1396" s="8"/>
      <c r="F1396" s="19">
        <f>Source!AO408</f>
        <v>78644.570000000007</v>
      </c>
      <c r="G1396" s="18" t="str">
        <f>Source!DG408</f>
        <v/>
      </c>
      <c r="H1396" s="8">
        <f>Source!AV408</f>
        <v>1</v>
      </c>
      <c r="I1396" s="8">
        <f>IF(Source!BA408&lt;&gt; 0, Source!BA408, 1)</f>
        <v>1</v>
      </c>
      <c r="J1396" s="20">
        <f>Source!S408</f>
        <v>14.16</v>
      </c>
      <c r="K1396" s="20"/>
    </row>
    <row r="1397" spans="1:22" ht="14.25" x14ac:dyDescent="0.2">
      <c r="A1397" s="15"/>
      <c r="B1397" s="16"/>
      <c r="C1397" s="16" t="s">
        <v>873</v>
      </c>
      <c r="D1397" s="17"/>
      <c r="E1397" s="8"/>
      <c r="F1397" s="19">
        <f>Source!AM408</f>
        <v>435.13</v>
      </c>
      <c r="G1397" s="18" t="str">
        <f>Source!DE408</f>
        <v/>
      </c>
      <c r="H1397" s="8">
        <f>Source!AV408</f>
        <v>1</v>
      </c>
      <c r="I1397" s="8">
        <f>IF(Source!BB408&lt;&gt; 0, Source!BB408, 1)</f>
        <v>1</v>
      </c>
      <c r="J1397" s="20">
        <f>Source!Q408</f>
        <v>0.08</v>
      </c>
      <c r="K1397" s="20"/>
    </row>
    <row r="1398" spans="1:22" ht="14.25" x14ac:dyDescent="0.2">
      <c r="A1398" s="15"/>
      <c r="B1398" s="16"/>
      <c r="C1398" s="16" t="s">
        <v>874</v>
      </c>
      <c r="D1398" s="17"/>
      <c r="E1398" s="8"/>
      <c r="F1398" s="19">
        <f>Source!AN408</f>
        <v>147.43</v>
      </c>
      <c r="G1398" s="18" t="str">
        <f>Source!DF408</f>
        <v/>
      </c>
      <c r="H1398" s="8">
        <f>Source!AV408</f>
        <v>1</v>
      </c>
      <c r="I1398" s="8">
        <f>IF(Source!BS408&lt;&gt; 0, Source!BS408, 1)</f>
        <v>1</v>
      </c>
      <c r="J1398" s="21">
        <f>Source!R408</f>
        <v>0.03</v>
      </c>
      <c r="K1398" s="20"/>
    </row>
    <row r="1399" spans="1:22" ht="14.25" x14ac:dyDescent="0.2">
      <c r="A1399" s="15"/>
      <c r="B1399" s="16"/>
      <c r="C1399" s="16" t="s">
        <v>875</v>
      </c>
      <c r="D1399" s="17"/>
      <c r="E1399" s="8"/>
      <c r="F1399" s="19">
        <f>Source!AL408</f>
        <v>347832.49</v>
      </c>
      <c r="G1399" s="18" t="str">
        <f>Source!DD408</f>
        <v/>
      </c>
      <c r="H1399" s="8">
        <f>Source!AW408</f>
        <v>1</v>
      </c>
      <c r="I1399" s="8">
        <f>IF(Source!BC408&lt;&gt; 0, Source!BC408, 1)</f>
        <v>1</v>
      </c>
      <c r="J1399" s="20">
        <f>Source!P408</f>
        <v>62.61</v>
      </c>
      <c r="K1399" s="20"/>
    </row>
    <row r="1400" spans="1:22" ht="14.25" x14ac:dyDescent="0.2">
      <c r="A1400" s="15"/>
      <c r="B1400" s="16"/>
      <c r="C1400" s="16" t="s">
        <v>876</v>
      </c>
      <c r="D1400" s="17" t="s">
        <v>877</v>
      </c>
      <c r="E1400" s="8">
        <f>Source!AT408</f>
        <v>70</v>
      </c>
      <c r="F1400" s="19"/>
      <c r="G1400" s="18"/>
      <c r="H1400" s="8"/>
      <c r="I1400" s="8"/>
      <c r="J1400" s="20">
        <f>SUM(R1395:R1399)</f>
        <v>9.91</v>
      </c>
      <c r="K1400" s="20"/>
    </row>
    <row r="1401" spans="1:22" ht="14.25" x14ac:dyDescent="0.2">
      <c r="A1401" s="15"/>
      <c r="B1401" s="16"/>
      <c r="C1401" s="16" t="s">
        <v>878</v>
      </c>
      <c r="D1401" s="17" t="s">
        <v>877</v>
      </c>
      <c r="E1401" s="8">
        <f>Source!AU408</f>
        <v>10</v>
      </c>
      <c r="F1401" s="19"/>
      <c r="G1401" s="18"/>
      <c r="H1401" s="8"/>
      <c r="I1401" s="8"/>
      <c r="J1401" s="20">
        <f>SUM(T1395:T1400)</f>
        <v>1.42</v>
      </c>
      <c r="K1401" s="20"/>
    </row>
    <row r="1402" spans="1:22" ht="14.25" x14ac:dyDescent="0.2">
      <c r="A1402" s="15"/>
      <c r="B1402" s="16"/>
      <c r="C1402" s="16" t="s">
        <v>879</v>
      </c>
      <c r="D1402" s="17" t="s">
        <v>877</v>
      </c>
      <c r="E1402" s="8">
        <f>108</f>
        <v>108</v>
      </c>
      <c r="F1402" s="19"/>
      <c r="G1402" s="18"/>
      <c r="H1402" s="8"/>
      <c r="I1402" s="8"/>
      <c r="J1402" s="20">
        <f>SUM(V1395:V1401)</f>
        <v>0.03</v>
      </c>
      <c r="K1402" s="20"/>
    </row>
    <row r="1403" spans="1:22" ht="14.25" x14ac:dyDescent="0.2">
      <c r="A1403" s="15"/>
      <c r="B1403" s="16"/>
      <c r="C1403" s="16" t="s">
        <v>880</v>
      </c>
      <c r="D1403" s="17" t="s">
        <v>881</v>
      </c>
      <c r="E1403" s="8">
        <f>Source!AQ408</f>
        <v>453.1</v>
      </c>
      <c r="F1403" s="19"/>
      <c r="G1403" s="18" t="str">
        <f>Source!DI408</f>
        <v/>
      </c>
      <c r="H1403" s="8">
        <f>Source!AV408</f>
        <v>1</v>
      </c>
      <c r="I1403" s="8"/>
      <c r="J1403" s="20"/>
      <c r="K1403" s="20">
        <f>Source!U408</f>
        <v>8.1558000000000005E-2</v>
      </c>
    </row>
    <row r="1404" spans="1:22" ht="15" x14ac:dyDescent="0.25">
      <c r="A1404" s="24"/>
      <c r="B1404" s="24"/>
      <c r="C1404" s="24"/>
      <c r="D1404" s="24"/>
      <c r="E1404" s="24"/>
      <c r="F1404" s="24"/>
      <c r="G1404" s="24"/>
      <c r="H1404" s="24"/>
      <c r="I1404" s="59">
        <f>J1396+J1397+J1399+J1400+J1401+J1402</f>
        <v>88.21</v>
      </c>
      <c r="J1404" s="59"/>
      <c r="K1404" s="25">
        <f>IF(Source!I408&lt;&gt;0, ROUND(I1404/Source!I408, 2), 0)</f>
        <v>490055.56</v>
      </c>
      <c r="P1404" s="23">
        <f>I1404</f>
        <v>88.21</v>
      </c>
    </row>
    <row r="1405" spans="1:22" ht="42.75" x14ac:dyDescent="0.2">
      <c r="A1405" s="15" t="str">
        <f>Source!E409</f>
        <v>215</v>
      </c>
      <c r="B1405" s="16" t="str">
        <f>Source!F409</f>
        <v>21.3-4-24</v>
      </c>
      <c r="C1405" s="16" t="str">
        <f>Source!G409</f>
        <v>Арматурные заготовки (стержни, хомуты и т.п.), не собранные в каркасы или сетки, закладные и накладные детали, со сваркой</v>
      </c>
      <c r="D1405" s="17" t="str">
        <f>Source!H409</f>
        <v>т</v>
      </c>
      <c r="E1405" s="8">
        <f>Source!I409</f>
        <v>3.9371927000000001E-4</v>
      </c>
      <c r="F1405" s="19">
        <f>Source!AL409</f>
        <v>53410.15</v>
      </c>
      <c r="G1405" s="18" t="str">
        <f>Source!DD409</f>
        <v/>
      </c>
      <c r="H1405" s="8">
        <f>Source!AW409</f>
        <v>1</v>
      </c>
      <c r="I1405" s="8">
        <f>IF(Source!BC409&lt;&gt; 0, Source!BC409, 1)</f>
        <v>1</v>
      </c>
      <c r="J1405" s="20">
        <f>Source!P409</f>
        <v>21.03</v>
      </c>
      <c r="K1405" s="20"/>
      <c r="Q1405">
        <f>ROUND((Source!BZ409/100)*ROUND((Source!AF409*Source!AV409)*Source!I409, 2), 2)</f>
        <v>0</v>
      </c>
      <c r="R1405">
        <f>Source!X409</f>
        <v>0</v>
      </c>
      <c r="S1405">
        <f>ROUND((Source!CA409/100)*ROUND((Source!AF409*Source!AV409)*Source!I409, 2), 2)</f>
        <v>0</v>
      </c>
      <c r="T1405">
        <f>Source!Y409</f>
        <v>0</v>
      </c>
      <c r="U1405">
        <f>ROUND((175/100)*ROUND((Source!AE409*Source!AV409)*Source!I409, 2), 2)</f>
        <v>0</v>
      </c>
      <c r="V1405">
        <f>ROUND((108/100)*ROUND(Source!CS409*Source!I409, 2), 2)</f>
        <v>0</v>
      </c>
    </row>
    <row r="1406" spans="1:22" ht="15" x14ac:dyDescent="0.25">
      <c r="A1406" s="24"/>
      <c r="B1406" s="24"/>
      <c r="C1406" s="24"/>
      <c r="D1406" s="24"/>
      <c r="E1406" s="24"/>
      <c r="F1406" s="24"/>
      <c r="G1406" s="24"/>
      <c r="H1406" s="24"/>
      <c r="I1406" s="59">
        <f>J1405</f>
        <v>21.03</v>
      </c>
      <c r="J1406" s="59"/>
      <c r="K1406" s="25">
        <f>IF(Source!I409&lt;&gt;0, ROUND(I1406/Source!I409, 2), 0)</f>
        <v>53413.69</v>
      </c>
      <c r="P1406" s="23">
        <f>I1406</f>
        <v>21.03</v>
      </c>
    </row>
    <row r="1407" spans="1:22" ht="28.5" x14ac:dyDescent="0.2">
      <c r="A1407" s="15" t="str">
        <f>Source!E410</f>
        <v>216</v>
      </c>
      <c r="B1407" s="16" t="str">
        <f>Source!F410</f>
        <v>Цена поставщика</v>
      </c>
      <c r="C1407" s="16" t="str">
        <f>Source!G410</f>
        <v>Цепь металлическая                                                       Базисная стоимость: 800,00/1,18=677,97</v>
      </c>
      <c r="D1407" s="17" t="str">
        <f>Source!H410</f>
        <v>шт.</v>
      </c>
      <c r="E1407" s="8">
        <f>Source!I410</f>
        <v>21</v>
      </c>
      <c r="F1407" s="19">
        <f>Source!AL410</f>
        <v>677.97</v>
      </c>
      <c r="G1407" s="18" t="str">
        <f>Source!DD410</f>
        <v/>
      </c>
      <c r="H1407" s="8">
        <f>Source!AW410</f>
        <v>1</v>
      </c>
      <c r="I1407" s="8">
        <f>IF(Source!BC410&lt;&gt; 0, Source!BC410, 1)</f>
        <v>1</v>
      </c>
      <c r="J1407" s="20">
        <f>Source!P410</f>
        <v>14237.37</v>
      </c>
      <c r="K1407" s="20"/>
      <c r="Q1407">
        <f>ROUND((Source!BZ410/100)*ROUND((Source!AF410*Source!AV410)*Source!I410, 2), 2)</f>
        <v>0</v>
      </c>
      <c r="R1407">
        <f>Source!X410</f>
        <v>0</v>
      </c>
      <c r="S1407">
        <f>ROUND((Source!CA410/100)*ROUND((Source!AF410*Source!AV410)*Source!I410, 2), 2)</f>
        <v>0</v>
      </c>
      <c r="T1407">
        <f>Source!Y410</f>
        <v>0</v>
      </c>
      <c r="U1407">
        <f>ROUND((175/100)*ROUND((Source!AE410*Source!AV410)*Source!I410, 2), 2)</f>
        <v>0</v>
      </c>
      <c r="V1407">
        <f>ROUND((108/100)*ROUND(Source!CS410*Source!I410, 2), 2)</f>
        <v>0</v>
      </c>
    </row>
    <row r="1408" spans="1:22" ht="15" x14ac:dyDescent="0.25">
      <c r="A1408" s="24"/>
      <c r="B1408" s="24"/>
      <c r="C1408" s="24"/>
      <c r="D1408" s="24"/>
      <c r="E1408" s="24"/>
      <c r="F1408" s="24"/>
      <c r="G1408" s="24"/>
      <c r="H1408" s="24"/>
      <c r="I1408" s="59">
        <f>J1407</f>
        <v>14237.37</v>
      </c>
      <c r="J1408" s="59"/>
      <c r="K1408" s="25">
        <f>IF(Source!I410&lt;&gt;0, ROUND(I1408/Source!I410, 2), 0)</f>
        <v>677.97</v>
      </c>
      <c r="P1408" s="23">
        <f>I1408</f>
        <v>14237.37</v>
      </c>
    </row>
    <row r="1409" spans="1:22" ht="14.25" x14ac:dyDescent="0.2">
      <c r="A1409" s="15" t="str">
        <f>Source!E411</f>
        <v>217</v>
      </c>
      <c r="B1409" s="16" t="str">
        <f>Source!F411</f>
        <v>1.50-3203-10-4/1</v>
      </c>
      <c r="C1409" s="16" t="str">
        <f>Source!G411</f>
        <v>Установка монтажных изделий массой свыше 20 кг</v>
      </c>
      <c r="D1409" s="17" t="str">
        <f>Source!H411</f>
        <v>т</v>
      </c>
      <c r="E1409" s="8">
        <f>Source!I411</f>
        <v>0.1353</v>
      </c>
      <c r="F1409" s="19"/>
      <c r="G1409" s="18"/>
      <c r="H1409" s="8"/>
      <c r="I1409" s="8"/>
      <c r="J1409" s="20"/>
      <c r="K1409" s="20"/>
      <c r="Q1409">
        <f>ROUND((Source!BZ411/100)*ROUND((Source!AF411*Source!AV411)*Source!I411, 2), 2)</f>
        <v>774.59</v>
      </c>
      <c r="R1409">
        <f>Source!X411</f>
        <v>774.59</v>
      </c>
      <c r="S1409">
        <f>ROUND((Source!CA411/100)*ROUND((Source!AF411*Source!AV411)*Source!I411, 2), 2)</f>
        <v>110.66</v>
      </c>
      <c r="T1409">
        <f>Source!Y411</f>
        <v>110.66</v>
      </c>
      <c r="U1409">
        <f>ROUND((175/100)*ROUND((Source!AE411*Source!AV411)*Source!I411, 2), 2)</f>
        <v>33.83</v>
      </c>
      <c r="V1409">
        <f>ROUND((108/100)*ROUND(Source!CS411*Source!I411, 2), 2)</f>
        <v>20.88</v>
      </c>
    </row>
    <row r="1410" spans="1:22" ht="14.25" x14ac:dyDescent="0.2">
      <c r="A1410" s="15"/>
      <c r="B1410" s="16"/>
      <c r="C1410" s="16" t="s">
        <v>872</v>
      </c>
      <c r="D1410" s="17"/>
      <c r="E1410" s="8"/>
      <c r="F1410" s="19">
        <f>Source!AO411</f>
        <v>8178.55</v>
      </c>
      <c r="G1410" s="18" t="str">
        <f>Source!DG411</f>
        <v/>
      </c>
      <c r="H1410" s="8">
        <f>Source!AV411</f>
        <v>1</v>
      </c>
      <c r="I1410" s="8">
        <f>IF(Source!BA411&lt;&gt; 0, Source!BA411, 1)</f>
        <v>1</v>
      </c>
      <c r="J1410" s="20">
        <f>Source!S411</f>
        <v>1106.56</v>
      </c>
      <c r="K1410" s="20"/>
    </row>
    <row r="1411" spans="1:22" ht="14.25" x14ac:dyDescent="0.2">
      <c r="A1411" s="15"/>
      <c r="B1411" s="16"/>
      <c r="C1411" s="16" t="s">
        <v>873</v>
      </c>
      <c r="D1411" s="17"/>
      <c r="E1411" s="8"/>
      <c r="F1411" s="19">
        <f>Source!AM411</f>
        <v>1555.17</v>
      </c>
      <c r="G1411" s="18" t="str">
        <f>Source!DE411</f>
        <v/>
      </c>
      <c r="H1411" s="8">
        <f>Source!AV411</f>
        <v>1</v>
      </c>
      <c r="I1411" s="8">
        <f>IF(Source!BB411&lt;&gt; 0, Source!BB411, 1)</f>
        <v>1</v>
      </c>
      <c r="J1411" s="20">
        <f>Source!Q411</f>
        <v>210.41</v>
      </c>
      <c r="K1411" s="20"/>
    </row>
    <row r="1412" spans="1:22" ht="14.25" x14ac:dyDescent="0.2">
      <c r="A1412" s="15"/>
      <c r="B1412" s="16"/>
      <c r="C1412" s="16" t="s">
        <v>874</v>
      </c>
      <c r="D1412" s="17"/>
      <c r="E1412" s="8"/>
      <c r="F1412" s="19">
        <f>Source!AN411</f>
        <v>142.85</v>
      </c>
      <c r="G1412" s="18" t="str">
        <f>Source!DF411</f>
        <v/>
      </c>
      <c r="H1412" s="8">
        <f>Source!AV411</f>
        <v>1</v>
      </c>
      <c r="I1412" s="8">
        <f>IF(Source!BS411&lt;&gt; 0, Source!BS411, 1)</f>
        <v>1</v>
      </c>
      <c r="J1412" s="21">
        <f>Source!R411</f>
        <v>19.329999999999998</v>
      </c>
      <c r="K1412" s="20"/>
    </row>
    <row r="1413" spans="1:22" ht="14.25" x14ac:dyDescent="0.2">
      <c r="A1413" s="15"/>
      <c r="B1413" s="16"/>
      <c r="C1413" s="16" t="s">
        <v>875</v>
      </c>
      <c r="D1413" s="17"/>
      <c r="E1413" s="8"/>
      <c r="F1413" s="19">
        <f>Source!AL411</f>
        <v>56933.42</v>
      </c>
      <c r="G1413" s="18" t="str">
        <f>Source!DD411</f>
        <v/>
      </c>
      <c r="H1413" s="8">
        <f>Source!AW411</f>
        <v>1</v>
      </c>
      <c r="I1413" s="8">
        <f>IF(Source!BC411&lt;&gt; 0, Source!BC411, 1)</f>
        <v>1</v>
      </c>
      <c r="J1413" s="20">
        <f>Source!P411</f>
        <v>7703.09</v>
      </c>
      <c r="K1413" s="20"/>
    </row>
    <row r="1414" spans="1:22" ht="42.75" x14ac:dyDescent="0.2">
      <c r="A1414" s="15" t="str">
        <f>Source!E412</f>
        <v>217,1</v>
      </c>
      <c r="B1414" s="16" t="str">
        <f>Source!F412</f>
        <v>21.3-4-24</v>
      </c>
      <c r="C1414" s="16" t="str">
        <f>Source!G412</f>
        <v>Арматурные заготовки (стержни, хомуты и т.п.), не собранные в каркасы или сетки, закладные и накладные детали, со сваркой</v>
      </c>
      <c r="D1414" s="17" t="str">
        <f>Source!H412</f>
        <v>т</v>
      </c>
      <c r="E1414" s="8">
        <f>Source!I412</f>
        <v>-0.1353</v>
      </c>
      <c r="F1414" s="19">
        <f>Source!AK412</f>
        <v>53410.15</v>
      </c>
      <c r="G1414" s="22" t="s">
        <v>3</v>
      </c>
      <c r="H1414" s="8">
        <f>Source!AW412</f>
        <v>1</v>
      </c>
      <c r="I1414" s="8">
        <f>IF(Source!BC412&lt;&gt; 0, Source!BC412, 1)</f>
        <v>1</v>
      </c>
      <c r="J1414" s="20">
        <f>Source!O412</f>
        <v>-7226.39</v>
      </c>
      <c r="K1414" s="20"/>
      <c r="Q1414">
        <f>ROUND((Source!BZ412/100)*ROUND((Source!AF412*Source!AV412)*Source!I412, 2), 2)</f>
        <v>0</v>
      </c>
      <c r="R1414">
        <f>Source!X412</f>
        <v>0</v>
      </c>
      <c r="S1414">
        <f>ROUND((Source!CA412/100)*ROUND((Source!AF412*Source!AV412)*Source!I412, 2), 2)</f>
        <v>0</v>
      </c>
      <c r="T1414">
        <f>Source!Y412</f>
        <v>0</v>
      </c>
      <c r="U1414">
        <f>ROUND((175/100)*ROUND((Source!AE412*Source!AV412)*Source!I412, 2), 2)</f>
        <v>0</v>
      </c>
      <c r="V1414">
        <f>ROUND((108/100)*ROUND(Source!CS412*Source!I412, 2), 2)</f>
        <v>0</v>
      </c>
    </row>
    <row r="1415" spans="1:22" ht="14.25" x14ac:dyDescent="0.2">
      <c r="A1415" s="15"/>
      <c r="B1415" s="16"/>
      <c r="C1415" s="16" t="s">
        <v>876</v>
      </c>
      <c r="D1415" s="17" t="s">
        <v>877</v>
      </c>
      <c r="E1415" s="8">
        <f>Source!AT411</f>
        <v>70</v>
      </c>
      <c r="F1415" s="19"/>
      <c r="G1415" s="18"/>
      <c r="H1415" s="8"/>
      <c r="I1415" s="8"/>
      <c r="J1415" s="20">
        <f>SUM(R1409:R1414)</f>
        <v>774.59</v>
      </c>
      <c r="K1415" s="20"/>
    </row>
    <row r="1416" spans="1:22" ht="14.25" x14ac:dyDescent="0.2">
      <c r="A1416" s="15"/>
      <c r="B1416" s="16"/>
      <c r="C1416" s="16" t="s">
        <v>878</v>
      </c>
      <c r="D1416" s="17" t="s">
        <v>877</v>
      </c>
      <c r="E1416" s="8">
        <f>Source!AU411</f>
        <v>10</v>
      </c>
      <c r="F1416" s="19"/>
      <c r="G1416" s="18"/>
      <c r="H1416" s="8"/>
      <c r="I1416" s="8"/>
      <c r="J1416" s="20">
        <f>SUM(T1409:T1415)</f>
        <v>110.66</v>
      </c>
      <c r="K1416" s="20"/>
    </row>
    <row r="1417" spans="1:22" ht="14.25" x14ac:dyDescent="0.2">
      <c r="A1417" s="15"/>
      <c r="B1417" s="16"/>
      <c r="C1417" s="16" t="s">
        <v>879</v>
      </c>
      <c r="D1417" s="17" t="s">
        <v>877</v>
      </c>
      <c r="E1417" s="8">
        <f>108</f>
        <v>108</v>
      </c>
      <c r="F1417" s="19"/>
      <c r="G1417" s="18"/>
      <c r="H1417" s="8"/>
      <c r="I1417" s="8"/>
      <c r="J1417" s="20">
        <f>SUM(V1409:V1416)</f>
        <v>20.88</v>
      </c>
      <c r="K1417" s="20"/>
    </row>
    <row r="1418" spans="1:22" ht="14.25" x14ac:dyDescent="0.2">
      <c r="A1418" s="15"/>
      <c r="B1418" s="16"/>
      <c r="C1418" s="16" t="s">
        <v>880</v>
      </c>
      <c r="D1418" s="17" t="s">
        <v>881</v>
      </c>
      <c r="E1418" s="8">
        <f>Source!AQ411</f>
        <v>36.11</v>
      </c>
      <c r="F1418" s="19"/>
      <c r="G1418" s="18" t="str">
        <f>Source!DI411</f>
        <v/>
      </c>
      <c r="H1418" s="8">
        <f>Source!AV411</f>
        <v>1</v>
      </c>
      <c r="I1418" s="8"/>
      <c r="J1418" s="20"/>
      <c r="K1418" s="20">
        <f>Source!U411</f>
        <v>4.8856830000000002</v>
      </c>
    </row>
    <row r="1419" spans="1:22" ht="15" x14ac:dyDescent="0.25">
      <c r="A1419" s="24"/>
      <c r="B1419" s="24"/>
      <c r="C1419" s="24"/>
      <c r="D1419" s="24"/>
      <c r="E1419" s="24"/>
      <c r="F1419" s="24"/>
      <c r="G1419" s="24"/>
      <c r="H1419" s="24"/>
      <c r="I1419" s="59">
        <f>J1410+J1411+J1413+J1415+J1416+J1417+SUM(J1414:J1414)</f>
        <v>2699.7999999999984</v>
      </c>
      <c r="J1419" s="59"/>
      <c r="K1419" s="25">
        <f>IF(Source!I411&lt;&gt;0, ROUND(I1419/Source!I411, 2), 0)</f>
        <v>19954.18</v>
      </c>
      <c r="P1419" s="23">
        <f>I1419</f>
        <v>2699.7999999999984</v>
      </c>
    </row>
    <row r="1420" spans="1:22" ht="28.5" x14ac:dyDescent="0.2">
      <c r="A1420" s="15" t="str">
        <f>Source!E413</f>
        <v>218</v>
      </c>
      <c r="B1420" s="16" t="str">
        <f>Source!F413</f>
        <v>1.2-3103-3-1/1</v>
      </c>
      <c r="C1420" s="16" t="str">
        <f>Source!G413</f>
        <v>Устройство фундаментов общего назначения бетонных под оборудование объемом до 5 м3</v>
      </c>
      <c r="D1420" s="17" t="str">
        <f>Source!H413</f>
        <v>100 м3</v>
      </c>
      <c r="E1420" s="8">
        <f>Source!I413</f>
        <v>1.8499999999999999E-2</v>
      </c>
      <c r="F1420" s="19"/>
      <c r="G1420" s="18"/>
      <c r="H1420" s="8"/>
      <c r="I1420" s="8"/>
      <c r="J1420" s="20"/>
      <c r="K1420" s="20"/>
      <c r="Q1420">
        <f>ROUND((Source!BZ413/100)*ROUND((Source!AF413*Source!AV413)*Source!I413, 2), 2)</f>
        <v>1018.44</v>
      </c>
      <c r="R1420">
        <f>Source!X413</f>
        <v>1018.44</v>
      </c>
      <c r="S1420">
        <f>ROUND((Source!CA413/100)*ROUND((Source!AF413*Source!AV413)*Source!I413, 2), 2)</f>
        <v>145.49</v>
      </c>
      <c r="T1420">
        <f>Source!Y413</f>
        <v>145.49</v>
      </c>
      <c r="U1420">
        <f>ROUND((175/100)*ROUND((Source!AE413*Source!AV413)*Source!I413, 2), 2)</f>
        <v>4.78</v>
      </c>
      <c r="V1420">
        <f>ROUND((108/100)*ROUND(Source!CS413*Source!I413, 2), 2)</f>
        <v>2.95</v>
      </c>
    </row>
    <row r="1421" spans="1:22" ht="14.25" x14ac:dyDescent="0.2">
      <c r="A1421" s="15"/>
      <c r="B1421" s="16"/>
      <c r="C1421" s="16" t="s">
        <v>872</v>
      </c>
      <c r="D1421" s="17"/>
      <c r="E1421" s="8"/>
      <c r="F1421" s="19">
        <f>Source!AO413</f>
        <v>78644.570000000007</v>
      </c>
      <c r="G1421" s="18" t="str">
        <f>Source!DG413</f>
        <v/>
      </c>
      <c r="H1421" s="8">
        <f>Source!AV413</f>
        <v>1</v>
      </c>
      <c r="I1421" s="8">
        <f>IF(Source!BA413&lt;&gt; 0, Source!BA413, 1)</f>
        <v>1</v>
      </c>
      <c r="J1421" s="20">
        <f>Source!S413</f>
        <v>1454.92</v>
      </c>
      <c r="K1421" s="20"/>
    </row>
    <row r="1422" spans="1:22" ht="14.25" x14ac:dyDescent="0.2">
      <c r="A1422" s="15"/>
      <c r="B1422" s="16"/>
      <c r="C1422" s="16" t="s">
        <v>873</v>
      </c>
      <c r="D1422" s="17"/>
      <c r="E1422" s="8"/>
      <c r="F1422" s="19">
        <f>Source!AM413</f>
        <v>435.13</v>
      </c>
      <c r="G1422" s="18" t="str">
        <f>Source!DE413</f>
        <v/>
      </c>
      <c r="H1422" s="8">
        <f>Source!AV413</f>
        <v>1</v>
      </c>
      <c r="I1422" s="8">
        <f>IF(Source!BB413&lt;&gt; 0, Source!BB413, 1)</f>
        <v>1</v>
      </c>
      <c r="J1422" s="20">
        <f>Source!Q413</f>
        <v>8.0500000000000007</v>
      </c>
      <c r="K1422" s="20"/>
    </row>
    <row r="1423" spans="1:22" ht="14.25" x14ac:dyDescent="0.2">
      <c r="A1423" s="15"/>
      <c r="B1423" s="16"/>
      <c r="C1423" s="16" t="s">
        <v>874</v>
      </c>
      <c r="D1423" s="17"/>
      <c r="E1423" s="8"/>
      <c r="F1423" s="19">
        <f>Source!AN413</f>
        <v>147.43</v>
      </c>
      <c r="G1423" s="18" t="str">
        <f>Source!DF413</f>
        <v/>
      </c>
      <c r="H1423" s="8">
        <f>Source!AV413</f>
        <v>1</v>
      </c>
      <c r="I1423" s="8">
        <f>IF(Source!BS413&lt;&gt; 0, Source!BS413, 1)</f>
        <v>1</v>
      </c>
      <c r="J1423" s="21">
        <f>Source!R413</f>
        <v>2.73</v>
      </c>
      <c r="K1423" s="20"/>
    </row>
    <row r="1424" spans="1:22" ht="14.25" x14ac:dyDescent="0.2">
      <c r="A1424" s="15"/>
      <c r="B1424" s="16"/>
      <c r="C1424" s="16" t="s">
        <v>875</v>
      </c>
      <c r="D1424" s="17"/>
      <c r="E1424" s="8"/>
      <c r="F1424" s="19">
        <f>Source!AL413</f>
        <v>347832.49</v>
      </c>
      <c r="G1424" s="18" t="str">
        <f>Source!DD413</f>
        <v/>
      </c>
      <c r="H1424" s="8">
        <f>Source!AW413</f>
        <v>1</v>
      </c>
      <c r="I1424" s="8">
        <f>IF(Source!BC413&lt;&gt; 0, Source!BC413, 1)</f>
        <v>1</v>
      </c>
      <c r="J1424" s="20">
        <f>Source!P413</f>
        <v>6434.9</v>
      </c>
      <c r="K1424" s="20"/>
    </row>
    <row r="1425" spans="1:32" ht="14.25" x14ac:dyDescent="0.2">
      <c r="A1425" s="15"/>
      <c r="B1425" s="16"/>
      <c r="C1425" s="16" t="s">
        <v>876</v>
      </c>
      <c r="D1425" s="17" t="s">
        <v>877</v>
      </c>
      <c r="E1425" s="8">
        <f>Source!AT413</f>
        <v>70</v>
      </c>
      <c r="F1425" s="19"/>
      <c r="G1425" s="18"/>
      <c r="H1425" s="8"/>
      <c r="I1425" s="8"/>
      <c r="J1425" s="20">
        <f>SUM(R1420:R1424)</f>
        <v>1018.44</v>
      </c>
      <c r="K1425" s="20"/>
    </row>
    <row r="1426" spans="1:32" ht="14.25" x14ac:dyDescent="0.2">
      <c r="A1426" s="15"/>
      <c r="B1426" s="16"/>
      <c r="C1426" s="16" t="s">
        <v>878</v>
      </c>
      <c r="D1426" s="17" t="s">
        <v>877</v>
      </c>
      <c r="E1426" s="8">
        <f>Source!AU413</f>
        <v>10</v>
      </c>
      <c r="F1426" s="19"/>
      <c r="G1426" s="18"/>
      <c r="H1426" s="8"/>
      <c r="I1426" s="8"/>
      <c r="J1426" s="20">
        <f>SUM(T1420:T1425)</f>
        <v>145.49</v>
      </c>
      <c r="K1426" s="20"/>
    </row>
    <row r="1427" spans="1:32" ht="14.25" x14ac:dyDescent="0.2">
      <c r="A1427" s="15"/>
      <c r="B1427" s="16"/>
      <c r="C1427" s="16" t="s">
        <v>879</v>
      </c>
      <c r="D1427" s="17" t="s">
        <v>877</v>
      </c>
      <c r="E1427" s="8">
        <f>108</f>
        <v>108</v>
      </c>
      <c r="F1427" s="19"/>
      <c r="G1427" s="18"/>
      <c r="H1427" s="8"/>
      <c r="I1427" s="8"/>
      <c r="J1427" s="20">
        <f>SUM(V1420:V1426)</f>
        <v>2.95</v>
      </c>
      <c r="K1427" s="20"/>
    </row>
    <row r="1428" spans="1:32" ht="14.25" x14ac:dyDescent="0.2">
      <c r="A1428" s="15"/>
      <c r="B1428" s="16"/>
      <c r="C1428" s="16" t="s">
        <v>880</v>
      </c>
      <c r="D1428" s="17" t="s">
        <v>881</v>
      </c>
      <c r="E1428" s="8">
        <f>Source!AQ413</f>
        <v>453.1</v>
      </c>
      <c r="F1428" s="19"/>
      <c r="G1428" s="18" t="str">
        <f>Source!DI413</f>
        <v/>
      </c>
      <c r="H1428" s="8">
        <f>Source!AV413</f>
        <v>1</v>
      </c>
      <c r="I1428" s="8"/>
      <c r="J1428" s="20"/>
      <c r="K1428" s="20">
        <f>Source!U413</f>
        <v>8.3823500000000006</v>
      </c>
    </row>
    <row r="1429" spans="1:32" ht="15" x14ac:dyDescent="0.25">
      <c r="A1429" s="24"/>
      <c r="B1429" s="24"/>
      <c r="C1429" s="24"/>
      <c r="D1429" s="24"/>
      <c r="E1429" s="24"/>
      <c r="F1429" s="24"/>
      <c r="G1429" s="24"/>
      <c r="H1429" s="24"/>
      <c r="I1429" s="59">
        <f>J1421+J1422+J1424+J1425+J1426+J1427</f>
        <v>9064.75</v>
      </c>
      <c r="J1429" s="59"/>
      <c r="K1429" s="25">
        <f>IF(Source!I413&lt;&gt;0, ROUND(I1429/Source!I413, 2), 0)</f>
        <v>489986.49</v>
      </c>
      <c r="P1429" s="23">
        <f>I1429</f>
        <v>9064.75</v>
      </c>
    </row>
    <row r="1430" spans="1:32" ht="42.75" x14ac:dyDescent="0.2">
      <c r="A1430" s="15" t="str">
        <f>Source!E414</f>
        <v>219</v>
      </c>
      <c r="B1430" s="16" t="str">
        <f>Source!F414</f>
        <v>21.3-4-24</v>
      </c>
      <c r="C1430" s="16" t="str">
        <f>Source!G414</f>
        <v>Арматурные заготовки (стержни, хомуты и т.п.), не собранные в каркасы или сетки, закладные и накладные детали, со сваркой</v>
      </c>
      <c r="D1430" s="17" t="str">
        <f>Source!H414</f>
        <v>т</v>
      </c>
      <c r="E1430" s="8">
        <f>Source!I414</f>
        <v>4.0410470099999998E-2</v>
      </c>
      <c r="F1430" s="19">
        <f>Source!AL414</f>
        <v>53410.15</v>
      </c>
      <c r="G1430" s="18" t="str">
        <f>Source!DD414</f>
        <v/>
      </c>
      <c r="H1430" s="8">
        <f>Source!AW414</f>
        <v>1</v>
      </c>
      <c r="I1430" s="8">
        <f>IF(Source!BC414&lt;&gt; 0, Source!BC414, 1)</f>
        <v>1</v>
      </c>
      <c r="J1430" s="20">
        <f>Source!P414</f>
        <v>2158.33</v>
      </c>
      <c r="K1430" s="20"/>
      <c r="Q1430">
        <f>ROUND((Source!BZ414/100)*ROUND((Source!AF414*Source!AV414)*Source!I414, 2), 2)</f>
        <v>0</v>
      </c>
      <c r="R1430">
        <f>Source!X414</f>
        <v>0</v>
      </c>
      <c r="S1430">
        <f>ROUND((Source!CA414/100)*ROUND((Source!AF414*Source!AV414)*Source!I414, 2), 2)</f>
        <v>0</v>
      </c>
      <c r="T1430">
        <f>Source!Y414</f>
        <v>0</v>
      </c>
      <c r="U1430">
        <f>ROUND((175/100)*ROUND((Source!AE414*Source!AV414)*Source!I414, 2), 2)</f>
        <v>0</v>
      </c>
      <c r="V1430">
        <f>ROUND((108/100)*ROUND(Source!CS414*Source!I414, 2), 2)</f>
        <v>0</v>
      </c>
    </row>
    <row r="1431" spans="1:32" ht="15" x14ac:dyDescent="0.25">
      <c r="A1431" s="24"/>
      <c r="B1431" s="24"/>
      <c r="C1431" s="24"/>
      <c r="D1431" s="24"/>
      <c r="E1431" s="24"/>
      <c r="F1431" s="24"/>
      <c r="G1431" s="24"/>
      <c r="H1431" s="24"/>
      <c r="I1431" s="59">
        <f>J1430</f>
        <v>2158.33</v>
      </c>
      <c r="J1431" s="59"/>
      <c r="K1431" s="25">
        <f>IF(Source!I414&lt;&gt;0, ROUND(I1431/Source!I414, 2), 0)</f>
        <v>53410.17</v>
      </c>
      <c r="P1431" s="23">
        <f>I1431</f>
        <v>2158.33</v>
      </c>
    </row>
    <row r="1432" spans="1:32" ht="28.5" x14ac:dyDescent="0.2">
      <c r="A1432" s="15" t="str">
        <f>Source!E415</f>
        <v>220</v>
      </c>
      <c r="B1432" s="16" t="str">
        <f>Source!F415</f>
        <v>Цена поставщика</v>
      </c>
      <c r="C1432" s="16" t="str">
        <f>Source!G415</f>
        <v>Шпалера                                                                              Базисная стоимость: 61608,75/1,18=52210,81</v>
      </c>
      <c r="D1432" s="17" t="str">
        <f>Source!H415</f>
        <v>шт.</v>
      </c>
      <c r="E1432" s="8">
        <f>Source!I415</f>
        <v>2</v>
      </c>
      <c r="F1432" s="19">
        <f>Source!AL415</f>
        <v>52210.81</v>
      </c>
      <c r="G1432" s="18" t="str">
        <f>Source!DD415</f>
        <v/>
      </c>
      <c r="H1432" s="8">
        <f>Source!AW415</f>
        <v>1</v>
      </c>
      <c r="I1432" s="8">
        <f>IF(Source!BC415&lt;&gt; 0, Source!BC415, 1)</f>
        <v>1</v>
      </c>
      <c r="J1432" s="20">
        <f>Source!P415</f>
        <v>104421.62</v>
      </c>
      <c r="K1432" s="20"/>
      <c r="Q1432">
        <f>ROUND((Source!BZ415/100)*ROUND((Source!AF415*Source!AV415)*Source!I415, 2), 2)</f>
        <v>0</v>
      </c>
      <c r="R1432">
        <f>Source!X415</f>
        <v>0</v>
      </c>
      <c r="S1432">
        <f>ROUND((Source!CA415/100)*ROUND((Source!AF415*Source!AV415)*Source!I415, 2), 2)</f>
        <v>0</v>
      </c>
      <c r="T1432">
        <f>Source!Y415</f>
        <v>0</v>
      </c>
      <c r="U1432">
        <f>ROUND((175/100)*ROUND((Source!AE415*Source!AV415)*Source!I415, 2), 2)</f>
        <v>0</v>
      </c>
      <c r="V1432">
        <f>ROUND((108/100)*ROUND(Source!CS415*Source!I415, 2), 2)</f>
        <v>0</v>
      </c>
    </row>
    <row r="1433" spans="1:32" ht="15" x14ac:dyDescent="0.25">
      <c r="A1433" s="24"/>
      <c r="B1433" s="24"/>
      <c r="C1433" s="24"/>
      <c r="D1433" s="24"/>
      <c r="E1433" s="24"/>
      <c r="F1433" s="24"/>
      <c r="G1433" s="24"/>
      <c r="H1433" s="24"/>
      <c r="I1433" s="59">
        <f>J1432</f>
        <v>104421.62</v>
      </c>
      <c r="J1433" s="59"/>
      <c r="K1433" s="25">
        <f>IF(Source!I415&lt;&gt;0, ROUND(I1433/Source!I415, 2), 0)</f>
        <v>52210.81</v>
      </c>
      <c r="P1433" s="23">
        <f>I1433</f>
        <v>104421.62</v>
      </c>
    </row>
    <row r="1435" spans="1:32" ht="30" x14ac:dyDescent="0.25">
      <c r="A1435" s="56" t="str">
        <f>CONCATENATE("Итого по разделу: ",IF(Source!G417&lt;&gt;"Новый раздел", Source!G417, ""))</f>
        <v>Итого по разделу: Гиляровского ул., д. 44;  Капельский пер., д. 13; Гиляровского ул., д. 48;  Мира пр-кт д. 55, стр. 1 и д. 57, стр. 1.</v>
      </c>
      <c r="B1435" s="56"/>
      <c r="C1435" s="56"/>
      <c r="D1435" s="56"/>
      <c r="E1435" s="56"/>
      <c r="F1435" s="56"/>
      <c r="G1435" s="56"/>
      <c r="H1435" s="56"/>
      <c r="I1435" s="54">
        <f>SUM(P656:P1434)</f>
        <v>4368192.9099999992</v>
      </c>
      <c r="J1435" s="55"/>
      <c r="K1435" s="14"/>
      <c r="AF1435" s="28" t="str">
        <f>CONCATENATE("Итого по разделу: ",IF(Source!G417&lt;&gt;"Новый раздел", Source!G417, ""))</f>
        <v>Итого по разделу: Гиляровского ул., д. 44;  Капельский пер., д. 13; Гиляровского ул., д. 48;  Мира пр-кт д. 55, стр. 1 и д. 57, стр. 1.</v>
      </c>
    </row>
    <row r="1437" spans="1:32" ht="14.25" x14ac:dyDescent="0.2">
      <c r="C1437" s="50" t="str">
        <f>Source!H445</f>
        <v>НДС</v>
      </c>
      <c r="D1437" s="50"/>
      <c r="E1437" s="50"/>
      <c r="F1437" s="50"/>
      <c r="G1437" s="50"/>
      <c r="H1437" s="50"/>
      <c r="I1437" s="57">
        <f>IF(Source!F445=0, "", Source!F445)</f>
        <v>786274.72</v>
      </c>
      <c r="J1437" s="57"/>
    </row>
    <row r="1438" spans="1:32" ht="14.25" x14ac:dyDescent="0.2">
      <c r="C1438" s="50" t="str">
        <f>Source!H446</f>
        <v>Итого с НДС</v>
      </c>
      <c r="D1438" s="50"/>
      <c r="E1438" s="50"/>
      <c r="F1438" s="50"/>
      <c r="G1438" s="50"/>
      <c r="H1438" s="50"/>
      <c r="I1438" s="57">
        <f>IF(Source!F446=0, "", Source!F446)</f>
        <v>5154467.63</v>
      </c>
      <c r="J1438" s="57"/>
    </row>
    <row r="1440" spans="1:32" ht="16.5" x14ac:dyDescent="0.25">
      <c r="A1440" s="60" t="str">
        <f>CONCATENATE("Раздел: ",IF(Source!G448&lt;&gt;"Новый раздел", Source!G448, ""))</f>
        <v>Раздел: Мещанская ул., д. 14</v>
      </c>
      <c r="B1440" s="60"/>
      <c r="C1440" s="60"/>
      <c r="D1440" s="60"/>
      <c r="E1440" s="60"/>
      <c r="F1440" s="60"/>
      <c r="G1440" s="60"/>
      <c r="H1440" s="60"/>
      <c r="I1440" s="60"/>
      <c r="J1440" s="60"/>
      <c r="K1440" s="60"/>
    </row>
    <row r="1442" spans="1:22" ht="15" x14ac:dyDescent="0.25">
      <c r="B1442" s="62" t="str">
        <f>Source!G452</f>
        <v>Мещанская ул., д. 14</v>
      </c>
      <c r="C1442" s="62"/>
      <c r="D1442" s="62"/>
      <c r="E1442" s="62"/>
      <c r="F1442" s="62"/>
      <c r="G1442" s="62"/>
      <c r="H1442" s="62"/>
      <c r="I1442" s="62"/>
      <c r="J1442" s="62"/>
    </row>
    <row r="1443" spans="1:22" ht="14.25" x14ac:dyDescent="0.2">
      <c r="A1443" s="15" t="str">
        <f>Source!E453</f>
        <v>221</v>
      </c>
      <c r="B1443" s="16" t="str">
        <f>Source!F453</f>
        <v>1.50-3203-10-4/1</v>
      </c>
      <c r="C1443" s="16" t="str">
        <f>Source!G453</f>
        <v>Установка монтажных изделий массой свыше 20 кг</v>
      </c>
      <c r="D1443" s="17" t="str">
        <f>Source!H453</f>
        <v>т</v>
      </c>
      <c r="E1443" s="8">
        <f>Source!I453</f>
        <v>0.11</v>
      </c>
      <c r="F1443" s="19"/>
      <c r="G1443" s="18"/>
      <c r="H1443" s="8"/>
      <c r="I1443" s="8"/>
      <c r="J1443" s="20"/>
      <c r="K1443" s="20"/>
      <c r="Q1443">
        <f>ROUND((Source!BZ453/100)*ROUND((Source!AF453*Source!AV453)*Source!I453, 2), 2)</f>
        <v>629.75</v>
      </c>
      <c r="R1443">
        <f>Source!X453</f>
        <v>629.75</v>
      </c>
      <c r="S1443">
        <f>ROUND((Source!CA453/100)*ROUND((Source!AF453*Source!AV453)*Source!I453, 2), 2)</f>
        <v>89.96</v>
      </c>
      <c r="T1443">
        <f>Source!Y453</f>
        <v>89.96</v>
      </c>
      <c r="U1443">
        <f>ROUND((175/100)*ROUND((Source!AE453*Source!AV453)*Source!I453, 2), 2)</f>
        <v>27.49</v>
      </c>
      <c r="V1443">
        <f>ROUND((108/100)*ROUND(Source!CS453*Source!I453, 2), 2)</f>
        <v>16.97</v>
      </c>
    </row>
    <row r="1444" spans="1:22" ht="14.25" x14ac:dyDescent="0.2">
      <c r="A1444" s="15"/>
      <c r="B1444" s="16"/>
      <c r="C1444" s="16" t="s">
        <v>872</v>
      </c>
      <c r="D1444" s="17"/>
      <c r="E1444" s="8"/>
      <c r="F1444" s="19">
        <f>Source!AO453</f>
        <v>8178.55</v>
      </c>
      <c r="G1444" s="18" t="str">
        <f>Source!DG453</f>
        <v/>
      </c>
      <c r="H1444" s="8">
        <f>Source!AV453</f>
        <v>1</v>
      </c>
      <c r="I1444" s="8">
        <f>IF(Source!BA453&lt;&gt; 0, Source!BA453, 1)</f>
        <v>1</v>
      </c>
      <c r="J1444" s="20">
        <f>Source!S453</f>
        <v>899.64</v>
      </c>
      <c r="K1444" s="20"/>
    </row>
    <row r="1445" spans="1:22" ht="14.25" x14ac:dyDescent="0.2">
      <c r="A1445" s="15"/>
      <c r="B1445" s="16"/>
      <c r="C1445" s="16" t="s">
        <v>873</v>
      </c>
      <c r="D1445" s="17"/>
      <c r="E1445" s="8"/>
      <c r="F1445" s="19">
        <f>Source!AM453</f>
        <v>1555.17</v>
      </c>
      <c r="G1445" s="18" t="str">
        <f>Source!DE453</f>
        <v/>
      </c>
      <c r="H1445" s="8">
        <f>Source!AV453</f>
        <v>1</v>
      </c>
      <c r="I1445" s="8">
        <f>IF(Source!BB453&lt;&gt; 0, Source!BB453, 1)</f>
        <v>1</v>
      </c>
      <c r="J1445" s="20">
        <f>Source!Q453</f>
        <v>171.07</v>
      </c>
      <c r="K1445" s="20"/>
    </row>
    <row r="1446" spans="1:22" ht="14.25" x14ac:dyDescent="0.2">
      <c r="A1446" s="15"/>
      <c r="B1446" s="16"/>
      <c r="C1446" s="16" t="s">
        <v>874</v>
      </c>
      <c r="D1446" s="17"/>
      <c r="E1446" s="8"/>
      <c r="F1446" s="19">
        <f>Source!AN453</f>
        <v>142.85</v>
      </c>
      <c r="G1446" s="18" t="str">
        <f>Source!DF453</f>
        <v/>
      </c>
      <c r="H1446" s="8">
        <f>Source!AV453</f>
        <v>1</v>
      </c>
      <c r="I1446" s="8">
        <f>IF(Source!BS453&lt;&gt; 0, Source!BS453, 1)</f>
        <v>1</v>
      </c>
      <c r="J1446" s="21">
        <f>Source!R453</f>
        <v>15.71</v>
      </c>
      <c r="K1446" s="20"/>
    </row>
    <row r="1447" spans="1:22" ht="14.25" x14ac:dyDescent="0.2">
      <c r="A1447" s="15"/>
      <c r="B1447" s="16"/>
      <c r="C1447" s="16" t="s">
        <v>875</v>
      </c>
      <c r="D1447" s="17"/>
      <c r="E1447" s="8"/>
      <c r="F1447" s="19">
        <f>Source!AL453</f>
        <v>56933.42</v>
      </c>
      <c r="G1447" s="18" t="str">
        <f>Source!DD453</f>
        <v/>
      </c>
      <c r="H1447" s="8">
        <f>Source!AW453</f>
        <v>1</v>
      </c>
      <c r="I1447" s="8">
        <f>IF(Source!BC453&lt;&gt; 0, Source!BC453, 1)</f>
        <v>1</v>
      </c>
      <c r="J1447" s="20">
        <f>Source!P453</f>
        <v>6262.68</v>
      </c>
      <c r="K1447" s="20"/>
    </row>
    <row r="1448" spans="1:22" ht="42.75" x14ac:dyDescent="0.2">
      <c r="A1448" s="15" t="str">
        <f>Source!E454</f>
        <v>221,1</v>
      </c>
      <c r="B1448" s="16" t="str">
        <f>Source!F454</f>
        <v>21.3-4-24</v>
      </c>
      <c r="C1448" s="16" t="str">
        <f>Source!G454</f>
        <v>Арматурные заготовки (стержни, хомуты и т.п.), не собранные в каркасы или сетки, закладные и накладные детали, со сваркой</v>
      </c>
      <c r="D1448" s="17" t="str">
        <f>Source!H454</f>
        <v>т</v>
      </c>
      <c r="E1448" s="8">
        <f>Source!I454</f>
        <v>-0.11</v>
      </c>
      <c r="F1448" s="19">
        <f>Source!AK454</f>
        <v>53410.15</v>
      </c>
      <c r="G1448" s="22" t="s">
        <v>3</v>
      </c>
      <c r="H1448" s="8">
        <f>Source!AW454</f>
        <v>1</v>
      </c>
      <c r="I1448" s="8">
        <f>IF(Source!BC454&lt;&gt; 0, Source!BC454, 1)</f>
        <v>1</v>
      </c>
      <c r="J1448" s="20">
        <f>Source!O454</f>
        <v>-5875.12</v>
      </c>
      <c r="K1448" s="20"/>
      <c r="Q1448">
        <f>ROUND((Source!BZ454/100)*ROUND((Source!AF454*Source!AV454)*Source!I454, 2), 2)</f>
        <v>0</v>
      </c>
      <c r="R1448">
        <f>Source!X454</f>
        <v>0</v>
      </c>
      <c r="S1448">
        <f>ROUND((Source!CA454/100)*ROUND((Source!AF454*Source!AV454)*Source!I454, 2), 2)</f>
        <v>0</v>
      </c>
      <c r="T1448">
        <f>Source!Y454</f>
        <v>0</v>
      </c>
      <c r="U1448">
        <f>ROUND((175/100)*ROUND((Source!AE454*Source!AV454)*Source!I454, 2), 2)</f>
        <v>0</v>
      </c>
      <c r="V1448">
        <f>ROUND((108/100)*ROUND(Source!CS454*Source!I454, 2), 2)</f>
        <v>0</v>
      </c>
    </row>
    <row r="1449" spans="1:22" ht="14.25" x14ac:dyDescent="0.2">
      <c r="A1449" s="15"/>
      <c r="B1449" s="16"/>
      <c r="C1449" s="16" t="s">
        <v>876</v>
      </c>
      <c r="D1449" s="17" t="s">
        <v>877</v>
      </c>
      <c r="E1449" s="8">
        <f>Source!AT453</f>
        <v>70</v>
      </c>
      <c r="F1449" s="19"/>
      <c r="G1449" s="18"/>
      <c r="H1449" s="8"/>
      <c r="I1449" s="8"/>
      <c r="J1449" s="20">
        <f>SUM(R1443:R1448)</f>
        <v>629.75</v>
      </c>
      <c r="K1449" s="20"/>
    </row>
    <row r="1450" spans="1:22" ht="14.25" x14ac:dyDescent="0.2">
      <c r="A1450" s="15"/>
      <c r="B1450" s="16"/>
      <c r="C1450" s="16" t="s">
        <v>878</v>
      </c>
      <c r="D1450" s="17" t="s">
        <v>877</v>
      </c>
      <c r="E1450" s="8">
        <f>Source!AU453</f>
        <v>10</v>
      </c>
      <c r="F1450" s="19"/>
      <c r="G1450" s="18"/>
      <c r="H1450" s="8"/>
      <c r="I1450" s="8"/>
      <c r="J1450" s="20">
        <f>SUM(T1443:T1449)</f>
        <v>89.96</v>
      </c>
      <c r="K1450" s="20"/>
    </row>
    <row r="1451" spans="1:22" ht="14.25" x14ac:dyDescent="0.2">
      <c r="A1451" s="15"/>
      <c r="B1451" s="16"/>
      <c r="C1451" s="16" t="s">
        <v>879</v>
      </c>
      <c r="D1451" s="17" t="s">
        <v>877</v>
      </c>
      <c r="E1451" s="8">
        <f>108</f>
        <v>108</v>
      </c>
      <c r="F1451" s="19"/>
      <c r="G1451" s="18"/>
      <c r="H1451" s="8"/>
      <c r="I1451" s="8"/>
      <c r="J1451" s="20">
        <f>SUM(V1443:V1450)</f>
        <v>16.97</v>
      </c>
      <c r="K1451" s="20"/>
    </row>
    <row r="1452" spans="1:22" ht="14.25" x14ac:dyDescent="0.2">
      <c r="A1452" s="15"/>
      <c r="B1452" s="16"/>
      <c r="C1452" s="16" t="s">
        <v>880</v>
      </c>
      <c r="D1452" s="17" t="s">
        <v>881</v>
      </c>
      <c r="E1452" s="8">
        <f>Source!AQ453</f>
        <v>36.11</v>
      </c>
      <c r="F1452" s="19"/>
      <c r="G1452" s="18" t="str">
        <f>Source!DI453</f>
        <v/>
      </c>
      <c r="H1452" s="8">
        <f>Source!AV453</f>
        <v>1</v>
      </c>
      <c r="I1452" s="8"/>
      <c r="J1452" s="20"/>
      <c r="K1452" s="20">
        <f>Source!U453</f>
        <v>3.9720999999999997</v>
      </c>
    </row>
    <row r="1453" spans="1:22" ht="15" x14ac:dyDescent="0.25">
      <c r="A1453" s="24"/>
      <c r="B1453" s="24"/>
      <c r="C1453" s="24"/>
      <c r="D1453" s="24"/>
      <c r="E1453" s="24"/>
      <c r="F1453" s="24"/>
      <c r="G1453" s="24"/>
      <c r="H1453" s="24"/>
      <c r="I1453" s="59">
        <f>J1444+J1445+J1447+J1449+J1450+J1451+SUM(J1448:J1448)</f>
        <v>2194.9500000000007</v>
      </c>
      <c r="J1453" s="59"/>
      <c r="K1453" s="25">
        <f>IF(Source!I453&lt;&gt;0, ROUND(I1453/Source!I453, 2), 0)</f>
        <v>19954.09</v>
      </c>
      <c r="P1453" s="23">
        <f>I1453</f>
        <v>2194.9500000000007</v>
      </c>
    </row>
    <row r="1454" spans="1:22" ht="28.5" x14ac:dyDescent="0.2">
      <c r="A1454" s="15" t="str">
        <f>Source!E455</f>
        <v>222</v>
      </c>
      <c r="B1454" s="16" t="str">
        <f>Source!F455</f>
        <v>1.2-3103-3-1/1</v>
      </c>
      <c r="C1454" s="16" t="str">
        <f>Source!G455</f>
        <v>Устройство фундаментов общего назначения бетонных под оборудование объемом до 5 м3</v>
      </c>
      <c r="D1454" s="17" t="str">
        <f>Source!H455</f>
        <v>100 м3</v>
      </c>
      <c r="E1454" s="8">
        <f>Source!I455</f>
        <v>2.3199999999999998E-2</v>
      </c>
      <c r="F1454" s="19"/>
      <c r="G1454" s="18"/>
      <c r="H1454" s="8"/>
      <c r="I1454" s="8"/>
      <c r="J1454" s="20"/>
      <c r="K1454" s="20"/>
      <c r="Q1454">
        <f>ROUND((Source!BZ455/100)*ROUND((Source!AF455*Source!AV455)*Source!I455, 2), 2)</f>
        <v>1277.19</v>
      </c>
      <c r="R1454">
        <f>Source!X455</f>
        <v>1277.19</v>
      </c>
      <c r="S1454">
        <f>ROUND((Source!CA455/100)*ROUND((Source!AF455*Source!AV455)*Source!I455, 2), 2)</f>
        <v>182.46</v>
      </c>
      <c r="T1454">
        <f>Source!Y455</f>
        <v>182.46</v>
      </c>
      <c r="U1454">
        <f>ROUND((175/100)*ROUND((Source!AE455*Source!AV455)*Source!I455, 2), 2)</f>
        <v>5.99</v>
      </c>
      <c r="V1454">
        <f>ROUND((108/100)*ROUND(Source!CS455*Source!I455, 2), 2)</f>
        <v>3.69</v>
      </c>
    </row>
    <row r="1455" spans="1:22" ht="14.25" x14ac:dyDescent="0.2">
      <c r="A1455" s="15"/>
      <c r="B1455" s="16"/>
      <c r="C1455" s="16" t="s">
        <v>872</v>
      </c>
      <c r="D1455" s="17"/>
      <c r="E1455" s="8"/>
      <c r="F1455" s="19">
        <f>Source!AO455</f>
        <v>78644.570000000007</v>
      </c>
      <c r="G1455" s="18" t="str">
        <f>Source!DG455</f>
        <v/>
      </c>
      <c r="H1455" s="8">
        <f>Source!AV455</f>
        <v>1</v>
      </c>
      <c r="I1455" s="8">
        <f>IF(Source!BA455&lt;&gt; 0, Source!BA455, 1)</f>
        <v>1</v>
      </c>
      <c r="J1455" s="20">
        <f>Source!S455</f>
        <v>1824.55</v>
      </c>
      <c r="K1455" s="20"/>
    </row>
    <row r="1456" spans="1:22" ht="14.25" x14ac:dyDescent="0.2">
      <c r="A1456" s="15"/>
      <c r="B1456" s="16"/>
      <c r="C1456" s="16" t="s">
        <v>873</v>
      </c>
      <c r="D1456" s="17"/>
      <c r="E1456" s="8"/>
      <c r="F1456" s="19">
        <f>Source!AM455</f>
        <v>435.13</v>
      </c>
      <c r="G1456" s="18" t="str">
        <f>Source!DE455</f>
        <v/>
      </c>
      <c r="H1456" s="8">
        <f>Source!AV455</f>
        <v>1</v>
      </c>
      <c r="I1456" s="8">
        <f>IF(Source!BB455&lt;&gt; 0, Source!BB455, 1)</f>
        <v>1</v>
      </c>
      <c r="J1456" s="20">
        <f>Source!Q455</f>
        <v>10.1</v>
      </c>
      <c r="K1456" s="20"/>
    </row>
    <row r="1457" spans="1:22" ht="14.25" x14ac:dyDescent="0.2">
      <c r="A1457" s="15"/>
      <c r="B1457" s="16"/>
      <c r="C1457" s="16" t="s">
        <v>874</v>
      </c>
      <c r="D1457" s="17"/>
      <c r="E1457" s="8"/>
      <c r="F1457" s="19">
        <f>Source!AN455</f>
        <v>147.43</v>
      </c>
      <c r="G1457" s="18" t="str">
        <f>Source!DF455</f>
        <v/>
      </c>
      <c r="H1457" s="8">
        <f>Source!AV455</f>
        <v>1</v>
      </c>
      <c r="I1457" s="8">
        <f>IF(Source!BS455&lt;&gt; 0, Source!BS455, 1)</f>
        <v>1</v>
      </c>
      <c r="J1457" s="21">
        <f>Source!R455</f>
        <v>3.42</v>
      </c>
      <c r="K1457" s="20"/>
    </row>
    <row r="1458" spans="1:22" ht="14.25" x14ac:dyDescent="0.2">
      <c r="A1458" s="15"/>
      <c r="B1458" s="16"/>
      <c r="C1458" s="16" t="s">
        <v>875</v>
      </c>
      <c r="D1458" s="17"/>
      <c r="E1458" s="8"/>
      <c r="F1458" s="19">
        <f>Source!AL455</f>
        <v>347832.49</v>
      </c>
      <c r="G1458" s="18" t="str">
        <f>Source!DD455</f>
        <v/>
      </c>
      <c r="H1458" s="8">
        <f>Source!AW455</f>
        <v>1</v>
      </c>
      <c r="I1458" s="8">
        <f>IF(Source!BC455&lt;&gt; 0, Source!BC455, 1)</f>
        <v>1</v>
      </c>
      <c r="J1458" s="20">
        <f>Source!P455</f>
        <v>8069.71</v>
      </c>
      <c r="K1458" s="20"/>
    </row>
    <row r="1459" spans="1:22" ht="14.25" x14ac:dyDescent="0.2">
      <c r="A1459" s="15"/>
      <c r="B1459" s="16"/>
      <c r="C1459" s="16" t="s">
        <v>876</v>
      </c>
      <c r="D1459" s="17" t="s">
        <v>877</v>
      </c>
      <c r="E1459" s="8">
        <f>Source!AT455</f>
        <v>70</v>
      </c>
      <c r="F1459" s="19"/>
      <c r="G1459" s="18"/>
      <c r="H1459" s="8"/>
      <c r="I1459" s="8"/>
      <c r="J1459" s="20">
        <f>SUM(R1454:R1458)</f>
        <v>1277.19</v>
      </c>
      <c r="K1459" s="20"/>
    </row>
    <row r="1460" spans="1:22" ht="14.25" x14ac:dyDescent="0.2">
      <c r="A1460" s="15"/>
      <c r="B1460" s="16"/>
      <c r="C1460" s="16" t="s">
        <v>878</v>
      </c>
      <c r="D1460" s="17" t="s">
        <v>877</v>
      </c>
      <c r="E1460" s="8">
        <f>Source!AU455</f>
        <v>10</v>
      </c>
      <c r="F1460" s="19"/>
      <c r="G1460" s="18"/>
      <c r="H1460" s="8"/>
      <c r="I1460" s="8"/>
      <c r="J1460" s="20">
        <f>SUM(T1454:T1459)</f>
        <v>182.46</v>
      </c>
      <c r="K1460" s="20"/>
    </row>
    <row r="1461" spans="1:22" ht="14.25" x14ac:dyDescent="0.2">
      <c r="A1461" s="15"/>
      <c r="B1461" s="16"/>
      <c r="C1461" s="16" t="s">
        <v>879</v>
      </c>
      <c r="D1461" s="17" t="s">
        <v>877</v>
      </c>
      <c r="E1461" s="8">
        <f>108</f>
        <v>108</v>
      </c>
      <c r="F1461" s="19"/>
      <c r="G1461" s="18"/>
      <c r="H1461" s="8"/>
      <c r="I1461" s="8"/>
      <c r="J1461" s="20">
        <f>SUM(V1454:V1460)</f>
        <v>3.69</v>
      </c>
      <c r="K1461" s="20"/>
    </row>
    <row r="1462" spans="1:22" ht="14.25" x14ac:dyDescent="0.2">
      <c r="A1462" s="15"/>
      <c r="B1462" s="16"/>
      <c r="C1462" s="16" t="s">
        <v>880</v>
      </c>
      <c r="D1462" s="17" t="s">
        <v>881</v>
      </c>
      <c r="E1462" s="8">
        <f>Source!AQ455</f>
        <v>453.1</v>
      </c>
      <c r="F1462" s="19"/>
      <c r="G1462" s="18" t="str">
        <f>Source!DI455</f>
        <v/>
      </c>
      <c r="H1462" s="8">
        <f>Source!AV455</f>
        <v>1</v>
      </c>
      <c r="I1462" s="8"/>
      <c r="J1462" s="20"/>
      <c r="K1462" s="20">
        <f>Source!U455</f>
        <v>10.51192</v>
      </c>
    </row>
    <row r="1463" spans="1:22" ht="15" x14ac:dyDescent="0.25">
      <c r="A1463" s="24"/>
      <c r="B1463" s="24"/>
      <c r="C1463" s="24"/>
      <c r="D1463" s="24"/>
      <c r="E1463" s="24"/>
      <c r="F1463" s="24"/>
      <c r="G1463" s="24"/>
      <c r="H1463" s="24"/>
      <c r="I1463" s="59">
        <f>J1455+J1456+J1458+J1459+J1460+J1461</f>
        <v>11367.7</v>
      </c>
      <c r="J1463" s="59"/>
      <c r="K1463" s="25">
        <f>IF(Source!I455&lt;&gt;0, ROUND(I1463/Source!I455, 2), 0)</f>
        <v>489987.07</v>
      </c>
      <c r="P1463" s="23">
        <f>I1463</f>
        <v>11367.7</v>
      </c>
    </row>
    <row r="1464" spans="1:22" ht="42.75" x14ac:dyDescent="0.2">
      <c r="A1464" s="15" t="str">
        <f>Source!E456</f>
        <v>223</v>
      </c>
      <c r="B1464" s="16" t="str">
        <f>Source!F456</f>
        <v>21.3-4-24</v>
      </c>
      <c r="C1464" s="16" t="str">
        <f>Source!G456</f>
        <v>Арматурные заготовки (стержни, хомуты и т.п.), не собранные в каркасы или сетки, закладные и накладные детали, со сваркой</v>
      </c>
      <c r="D1464" s="17" t="str">
        <f>Source!H456</f>
        <v>т</v>
      </c>
      <c r="E1464" s="8">
        <f>Source!I456</f>
        <v>3.2843638930000002E-2</v>
      </c>
      <c r="F1464" s="19">
        <f>Source!AL456</f>
        <v>53410.15</v>
      </c>
      <c r="G1464" s="18" t="str">
        <f>Source!DD456</f>
        <v/>
      </c>
      <c r="H1464" s="8">
        <f>Source!AW456</f>
        <v>1</v>
      </c>
      <c r="I1464" s="8">
        <f>IF(Source!BC456&lt;&gt; 0, Source!BC456, 1)</f>
        <v>1</v>
      </c>
      <c r="J1464" s="20">
        <f>Source!P456</f>
        <v>1754.18</v>
      </c>
      <c r="K1464" s="20"/>
      <c r="Q1464">
        <f>ROUND((Source!BZ456/100)*ROUND((Source!AF456*Source!AV456)*Source!I456, 2), 2)</f>
        <v>0</v>
      </c>
      <c r="R1464">
        <f>Source!X456</f>
        <v>0</v>
      </c>
      <c r="S1464">
        <f>ROUND((Source!CA456/100)*ROUND((Source!AF456*Source!AV456)*Source!I456, 2), 2)</f>
        <v>0</v>
      </c>
      <c r="T1464">
        <f>Source!Y456</f>
        <v>0</v>
      </c>
      <c r="U1464">
        <f>ROUND((175/100)*ROUND((Source!AE456*Source!AV456)*Source!I456, 2), 2)</f>
        <v>0</v>
      </c>
      <c r="V1464">
        <f>ROUND((108/100)*ROUND(Source!CS456*Source!I456, 2), 2)</f>
        <v>0</v>
      </c>
    </row>
    <row r="1465" spans="1:22" ht="15" x14ac:dyDescent="0.25">
      <c r="A1465" s="24"/>
      <c r="B1465" s="24"/>
      <c r="C1465" s="24"/>
      <c r="D1465" s="24"/>
      <c r="E1465" s="24"/>
      <c r="F1465" s="24"/>
      <c r="G1465" s="24"/>
      <c r="H1465" s="24"/>
      <c r="I1465" s="59">
        <f>J1464</f>
        <v>1754.18</v>
      </c>
      <c r="J1465" s="59"/>
      <c r="K1465" s="25">
        <f>IF(Source!I456&lt;&gt;0, ROUND(I1465/Source!I456, 2), 0)</f>
        <v>53410.04</v>
      </c>
      <c r="P1465" s="23">
        <f>I1465</f>
        <v>1754.18</v>
      </c>
    </row>
    <row r="1466" spans="1:22" ht="42.75" x14ac:dyDescent="0.2">
      <c r="A1466" s="15" t="str">
        <f>Source!E457</f>
        <v>224</v>
      </c>
      <c r="B1466" s="16" t="str">
        <f>Source!F457</f>
        <v>21.7-7-176</v>
      </c>
      <c r="C1466" s="16" t="str">
        <f>Source!G457</f>
        <v>Спортивный комплекс «Минимакс» на опорах из клееного бруса с каркасом из металлических труб, 2700х3000х2400 мм, в составе: рукоход, брусья, турник</v>
      </c>
      <c r="D1466" s="17" t="str">
        <f>Source!H457</f>
        <v>комплекс</v>
      </c>
      <c r="E1466" s="8">
        <f>Source!I457</f>
        <v>1</v>
      </c>
      <c r="F1466" s="19">
        <f>Source!AL457</f>
        <v>68126.850000000006</v>
      </c>
      <c r="G1466" s="18" t="str">
        <f>Source!DD457</f>
        <v/>
      </c>
      <c r="H1466" s="8">
        <f>Source!AW457</f>
        <v>1</v>
      </c>
      <c r="I1466" s="8">
        <f>IF(Source!BC457&lt;&gt; 0, Source!BC457, 1)</f>
        <v>1</v>
      </c>
      <c r="J1466" s="20">
        <f>Source!P457</f>
        <v>68126.850000000006</v>
      </c>
      <c r="K1466" s="20"/>
      <c r="Q1466">
        <f>ROUND((Source!BZ457/100)*ROUND((Source!AF457*Source!AV457)*Source!I457, 2), 2)</f>
        <v>0</v>
      </c>
      <c r="R1466">
        <f>Source!X457</f>
        <v>0</v>
      </c>
      <c r="S1466">
        <f>ROUND((Source!CA457/100)*ROUND((Source!AF457*Source!AV457)*Source!I457, 2), 2)</f>
        <v>0</v>
      </c>
      <c r="T1466">
        <f>Source!Y457</f>
        <v>0</v>
      </c>
      <c r="U1466">
        <f>ROUND((175/100)*ROUND((Source!AE457*Source!AV457)*Source!I457, 2), 2)</f>
        <v>0</v>
      </c>
      <c r="V1466">
        <f>ROUND((108/100)*ROUND(Source!CS457*Source!I457, 2), 2)</f>
        <v>0</v>
      </c>
    </row>
    <row r="1467" spans="1:22" ht="15" x14ac:dyDescent="0.25">
      <c r="A1467" s="24"/>
      <c r="B1467" s="24"/>
      <c r="C1467" s="24"/>
      <c r="D1467" s="24"/>
      <c r="E1467" s="24"/>
      <c r="F1467" s="24"/>
      <c r="G1467" s="24"/>
      <c r="H1467" s="24"/>
      <c r="I1467" s="59">
        <f>J1466</f>
        <v>68126.850000000006</v>
      </c>
      <c r="J1467" s="59"/>
      <c r="K1467" s="25">
        <f>IF(Source!I457&lt;&gt;0, ROUND(I1467/Source!I457, 2), 0)</f>
        <v>68126.850000000006</v>
      </c>
      <c r="P1467" s="23">
        <f>I1467</f>
        <v>68126.850000000006</v>
      </c>
    </row>
    <row r="1468" spans="1:22" ht="14.25" x14ac:dyDescent="0.2">
      <c r="A1468" s="15" t="str">
        <f>Source!E458</f>
        <v>225</v>
      </c>
      <c r="B1468" s="16" t="str">
        <f>Source!F458</f>
        <v>1.50-3203-10-4/1</v>
      </c>
      <c r="C1468" s="16" t="str">
        <f>Source!G458</f>
        <v>Установка монтажных изделий массой свыше 20 кг</v>
      </c>
      <c r="D1468" s="17" t="str">
        <f>Source!H458</f>
        <v>т</v>
      </c>
      <c r="E1468" s="8">
        <f>Source!I458</f>
        <v>1.9800000000000002E-2</v>
      </c>
      <c r="F1468" s="19"/>
      <c r="G1468" s="18"/>
      <c r="H1468" s="8"/>
      <c r="I1468" s="8"/>
      <c r="J1468" s="20"/>
      <c r="K1468" s="20"/>
      <c r="Q1468">
        <f>ROUND((Source!BZ458/100)*ROUND((Source!AF458*Source!AV458)*Source!I458, 2), 2)</f>
        <v>113.36</v>
      </c>
      <c r="R1468">
        <f>Source!X458</f>
        <v>113.36</v>
      </c>
      <c r="S1468">
        <f>ROUND((Source!CA458/100)*ROUND((Source!AF458*Source!AV458)*Source!I458, 2), 2)</f>
        <v>16.190000000000001</v>
      </c>
      <c r="T1468">
        <f>Source!Y458</f>
        <v>16.190000000000001</v>
      </c>
      <c r="U1468">
        <f>ROUND((175/100)*ROUND((Source!AE458*Source!AV458)*Source!I458, 2), 2)</f>
        <v>4.95</v>
      </c>
      <c r="V1468">
        <f>ROUND((108/100)*ROUND(Source!CS458*Source!I458, 2), 2)</f>
        <v>3.06</v>
      </c>
    </row>
    <row r="1469" spans="1:22" ht="14.25" x14ac:dyDescent="0.2">
      <c r="A1469" s="15"/>
      <c r="B1469" s="16"/>
      <c r="C1469" s="16" t="s">
        <v>872</v>
      </c>
      <c r="D1469" s="17"/>
      <c r="E1469" s="8"/>
      <c r="F1469" s="19">
        <f>Source!AO458</f>
        <v>8178.55</v>
      </c>
      <c r="G1469" s="18" t="str">
        <f>Source!DG458</f>
        <v/>
      </c>
      <c r="H1469" s="8">
        <f>Source!AV458</f>
        <v>1</v>
      </c>
      <c r="I1469" s="8">
        <f>IF(Source!BA458&lt;&gt; 0, Source!BA458, 1)</f>
        <v>1</v>
      </c>
      <c r="J1469" s="20">
        <f>Source!S458</f>
        <v>161.94</v>
      </c>
      <c r="K1469" s="20"/>
    </row>
    <row r="1470" spans="1:22" ht="14.25" x14ac:dyDescent="0.2">
      <c r="A1470" s="15"/>
      <c r="B1470" s="16"/>
      <c r="C1470" s="16" t="s">
        <v>873</v>
      </c>
      <c r="D1470" s="17"/>
      <c r="E1470" s="8"/>
      <c r="F1470" s="19">
        <f>Source!AM458</f>
        <v>1555.17</v>
      </c>
      <c r="G1470" s="18" t="str">
        <f>Source!DE458</f>
        <v/>
      </c>
      <c r="H1470" s="8">
        <f>Source!AV458</f>
        <v>1</v>
      </c>
      <c r="I1470" s="8">
        <f>IF(Source!BB458&lt;&gt; 0, Source!BB458, 1)</f>
        <v>1</v>
      </c>
      <c r="J1470" s="20">
        <f>Source!Q458</f>
        <v>30.79</v>
      </c>
      <c r="K1470" s="20"/>
    </row>
    <row r="1471" spans="1:22" ht="14.25" x14ac:dyDescent="0.2">
      <c r="A1471" s="15"/>
      <c r="B1471" s="16"/>
      <c r="C1471" s="16" t="s">
        <v>874</v>
      </c>
      <c r="D1471" s="17"/>
      <c r="E1471" s="8"/>
      <c r="F1471" s="19">
        <f>Source!AN458</f>
        <v>142.85</v>
      </c>
      <c r="G1471" s="18" t="str">
        <f>Source!DF458</f>
        <v/>
      </c>
      <c r="H1471" s="8">
        <f>Source!AV458</f>
        <v>1</v>
      </c>
      <c r="I1471" s="8">
        <f>IF(Source!BS458&lt;&gt; 0, Source!BS458, 1)</f>
        <v>1</v>
      </c>
      <c r="J1471" s="21">
        <f>Source!R458</f>
        <v>2.83</v>
      </c>
      <c r="K1471" s="20"/>
    </row>
    <row r="1472" spans="1:22" ht="14.25" x14ac:dyDescent="0.2">
      <c r="A1472" s="15"/>
      <c r="B1472" s="16"/>
      <c r="C1472" s="16" t="s">
        <v>875</v>
      </c>
      <c r="D1472" s="17"/>
      <c r="E1472" s="8"/>
      <c r="F1472" s="19">
        <f>Source!AL458</f>
        <v>56933.42</v>
      </c>
      <c r="G1472" s="18" t="str">
        <f>Source!DD458</f>
        <v/>
      </c>
      <c r="H1472" s="8">
        <f>Source!AW458</f>
        <v>1</v>
      </c>
      <c r="I1472" s="8">
        <f>IF(Source!BC458&lt;&gt; 0, Source!BC458, 1)</f>
        <v>1</v>
      </c>
      <c r="J1472" s="20">
        <f>Source!P458</f>
        <v>1127.28</v>
      </c>
      <c r="K1472" s="20"/>
    </row>
    <row r="1473" spans="1:22" ht="42.75" x14ac:dyDescent="0.2">
      <c r="A1473" s="15" t="str">
        <f>Source!E459</f>
        <v>225,1</v>
      </c>
      <c r="B1473" s="16" t="str">
        <f>Source!F459</f>
        <v>21.3-4-24</v>
      </c>
      <c r="C1473" s="16" t="str">
        <f>Source!G459</f>
        <v>Арматурные заготовки (стержни, хомуты и т.п.), не собранные в каркасы или сетки, закладные и накладные детали, со сваркой</v>
      </c>
      <c r="D1473" s="17" t="str">
        <f>Source!H459</f>
        <v>т</v>
      </c>
      <c r="E1473" s="8">
        <f>Source!I459</f>
        <v>-1.9800000000000002E-2</v>
      </c>
      <c r="F1473" s="19">
        <f>Source!AK459</f>
        <v>53410.15</v>
      </c>
      <c r="G1473" s="22" t="s">
        <v>3</v>
      </c>
      <c r="H1473" s="8">
        <f>Source!AW459</f>
        <v>1</v>
      </c>
      <c r="I1473" s="8">
        <f>IF(Source!BC459&lt;&gt; 0, Source!BC459, 1)</f>
        <v>1</v>
      </c>
      <c r="J1473" s="20">
        <f>Source!O459</f>
        <v>-1057.52</v>
      </c>
      <c r="K1473" s="20"/>
      <c r="Q1473">
        <f>ROUND((Source!BZ459/100)*ROUND((Source!AF459*Source!AV459)*Source!I459, 2), 2)</f>
        <v>0</v>
      </c>
      <c r="R1473">
        <f>Source!X459</f>
        <v>0</v>
      </c>
      <c r="S1473">
        <f>ROUND((Source!CA459/100)*ROUND((Source!AF459*Source!AV459)*Source!I459, 2), 2)</f>
        <v>0</v>
      </c>
      <c r="T1473">
        <f>Source!Y459</f>
        <v>0</v>
      </c>
      <c r="U1473">
        <f>ROUND((175/100)*ROUND((Source!AE459*Source!AV459)*Source!I459, 2), 2)</f>
        <v>0</v>
      </c>
      <c r="V1473">
        <f>ROUND((108/100)*ROUND(Source!CS459*Source!I459, 2), 2)</f>
        <v>0</v>
      </c>
    </row>
    <row r="1474" spans="1:22" ht="14.25" x14ac:dyDescent="0.2">
      <c r="A1474" s="15"/>
      <c r="B1474" s="16"/>
      <c r="C1474" s="16" t="s">
        <v>876</v>
      </c>
      <c r="D1474" s="17" t="s">
        <v>877</v>
      </c>
      <c r="E1474" s="8">
        <f>Source!AT458</f>
        <v>70</v>
      </c>
      <c r="F1474" s="19"/>
      <c r="G1474" s="18"/>
      <c r="H1474" s="8"/>
      <c r="I1474" s="8"/>
      <c r="J1474" s="20">
        <f>SUM(R1468:R1473)</f>
        <v>113.36</v>
      </c>
      <c r="K1474" s="20"/>
    </row>
    <row r="1475" spans="1:22" ht="14.25" x14ac:dyDescent="0.2">
      <c r="A1475" s="15"/>
      <c r="B1475" s="16"/>
      <c r="C1475" s="16" t="s">
        <v>878</v>
      </c>
      <c r="D1475" s="17" t="s">
        <v>877</v>
      </c>
      <c r="E1475" s="8">
        <f>Source!AU458</f>
        <v>10</v>
      </c>
      <c r="F1475" s="19"/>
      <c r="G1475" s="18"/>
      <c r="H1475" s="8"/>
      <c r="I1475" s="8"/>
      <c r="J1475" s="20">
        <f>SUM(T1468:T1474)</f>
        <v>16.190000000000001</v>
      </c>
      <c r="K1475" s="20"/>
    </row>
    <row r="1476" spans="1:22" ht="14.25" x14ac:dyDescent="0.2">
      <c r="A1476" s="15"/>
      <c r="B1476" s="16"/>
      <c r="C1476" s="16" t="s">
        <v>879</v>
      </c>
      <c r="D1476" s="17" t="s">
        <v>877</v>
      </c>
      <c r="E1476" s="8">
        <f>108</f>
        <v>108</v>
      </c>
      <c r="F1476" s="19"/>
      <c r="G1476" s="18"/>
      <c r="H1476" s="8"/>
      <c r="I1476" s="8"/>
      <c r="J1476" s="20">
        <f>SUM(V1468:V1475)</f>
        <v>3.06</v>
      </c>
      <c r="K1476" s="20"/>
    </row>
    <row r="1477" spans="1:22" ht="14.25" x14ac:dyDescent="0.2">
      <c r="A1477" s="15"/>
      <c r="B1477" s="16"/>
      <c r="C1477" s="16" t="s">
        <v>880</v>
      </c>
      <c r="D1477" s="17" t="s">
        <v>881</v>
      </c>
      <c r="E1477" s="8">
        <f>Source!AQ458</f>
        <v>36.11</v>
      </c>
      <c r="F1477" s="19"/>
      <c r="G1477" s="18" t="str">
        <f>Source!DI458</f>
        <v/>
      </c>
      <c r="H1477" s="8">
        <f>Source!AV458</f>
        <v>1</v>
      </c>
      <c r="I1477" s="8"/>
      <c r="J1477" s="20"/>
      <c r="K1477" s="20">
        <f>Source!U458</f>
        <v>0.714978</v>
      </c>
    </row>
    <row r="1478" spans="1:22" ht="15" x14ac:dyDescent="0.25">
      <c r="A1478" s="24"/>
      <c r="B1478" s="24"/>
      <c r="C1478" s="24"/>
      <c r="D1478" s="24"/>
      <c r="E1478" s="24"/>
      <c r="F1478" s="24"/>
      <c r="G1478" s="24"/>
      <c r="H1478" s="24"/>
      <c r="I1478" s="59">
        <f>J1469+J1470+J1472+J1474+J1475+J1476+SUM(J1473:J1473)</f>
        <v>395.09999999999991</v>
      </c>
      <c r="J1478" s="59"/>
      <c r="K1478" s="25">
        <f>IF(Source!I458&lt;&gt;0, ROUND(I1478/Source!I458, 2), 0)</f>
        <v>19954.55</v>
      </c>
      <c r="P1478" s="23">
        <f>I1478</f>
        <v>395.09999999999991</v>
      </c>
    </row>
    <row r="1479" spans="1:22" ht="28.5" x14ac:dyDescent="0.2">
      <c r="A1479" s="15" t="str">
        <f>Source!E460</f>
        <v>226</v>
      </c>
      <c r="B1479" s="16" t="str">
        <f>Source!F460</f>
        <v>1.2-3103-3-1/1</v>
      </c>
      <c r="C1479" s="16" t="str">
        <f>Source!G460</f>
        <v>Устройство фундаментов общего назначения бетонных под оборудование объемом до 5 м3</v>
      </c>
      <c r="D1479" s="17" t="str">
        <f>Source!H460</f>
        <v>100 м3</v>
      </c>
      <c r="E1479" s="8">
        <f>Source!I460</f>
        <v>2.7000000000000001E-3</v>
      </c>
      <c r="F1479" s="19"/>
      <c r="G1479" s="18"/>
      <c r="H1479" s="8"/>
      <c r="I1479" s="8"/>
      <c r="J1479" s="20"/>
      <c r="K1479" s="20"/>
      <c r="Q1479">
        <f>ROUND((Source!BZ460/100)*ROUND((Source!AF460*Source!AV460)*Source!I460, 2), 2)</f>
        <v>148.63999999999999</v>
      </c>
      <c r="R1479">
        <f>Source!X460</f>
        <v>148.63999999999999</v>
      </c>
      <c r="S1479">
        <f>ROUND((Source!CA460/100)*ROUND((Source!AF460*Source!AV460)*Source!I460, 2), 2)</f>
        <v>21.23</v>
      </c>
      <c r="T1479">
        <f>Source!Y460</f>
        <v>21.23</v>
      </c>
      <c r="U1479">
        <f>ROUND((175/100)*ROUND((Source!AE460*Source!AV460)*Source!I460, 2), 2)</f>
        <v>0.7</v>
      </c>
      <c r="V1479">
        <f>ROUND((108/100)*ROUND(Source!CS460*Source!I460, 2), 2)</f>
        <v>0.43</v>
      </c>
    </row>
    <row r="1480" spans="1:22" ht="14.25" x14ac:dyDescent="0.2">
      <c r="A1480" s="15"/>
      <c r="B1480" s="16"/>
      <c r="C1480" s="16" t="s">
        <v>872</v>
      </c>
      <c r="D1480" s="17"/>
      <c r="E1480" s="8"/>
      <c r="F1480" s="19">
        <f>Source!AO460</f>
        <v>78644.570000000007</v>
      </c>
      <c r="G1480" s="18" t="str">
        <f>Source!DG460</f>
        <v/>
      </c>
      <c r="H1480" s="8">
        <f>Source!AV460</f>
        <v>1</v>
      </c>
      <c r="I1480" s="8">
        <f>IF(Source!BA460&lt;&gt; 0, Source!BA460, 1)</f>
        <v>1</v>
      </c>
      <c r="J1480" s="20">
        <f>Source!S460</f>
        <v>212.34</v>
      </c>
      <c r="K1480" s="20"/>
    </row>
    <row r="1481" spans="1:22" ht="14.25" x14ac:dyDescent="0.2">
      <c r="A1481" s="15"/>
      <c r="B1481" s="16"/>
      <c r="C1481" s="16" t="s">
        <v>873</v>
      </c>
      <c r="D1481" s="17"/>
      <c r="E1481" s="8"/>
      <c r="F1481" s="19">
        <f>Source!AM460</f>
        <v>435.13</v>
      </c>
      <c r="G1481" s="18" t="str">
        <f>Source!DE460</f>
        <v/>
      </c>
      <c r="H1481" s="8">
        <f>Source!AV460</f>
        <v>1</v>
      </c>
      <c r="I1481" s="8">
        <f>IF(Source!BB460&lt;&gt; 0, Source!BB460, 1)</f>
        <v>1</v>
      </c>
      <c r="J1481" s="20">
        <f>Source!Q460</f>
        <v>1.17</v>
      </c>
      <c r="K1481" s="20"/>
    </row>
    <row r="1482" spans="1:22" ht="14.25" x14ac:dyDescent="0.2">
      <c r="A1482" s="15"/>
      <c r="B1482" s="16"/>
      <c r="C1482" s="16" t="s">
        <v>874</v>
      </c>
      <c r="D1482" s="17"/>
      <c r="E1482" s="8"/>
      <c r="F1482" s="19">
        <f>Source!AN460</f>
        <v>147.43</v>
      </c>
      <c r="G1482" s="18" t="str">
        <f>Source!DF460</f>
        <v/>
      </c>
      <c r="H1482" s="8">
        <f>Source!AV460</f>
        <v>1</v>
      </c>
      <c r="I1482" s="8">
        <f>IF(Source!BS460&lt;&gt; 0, Source!BS460, 1)</f>
        <v>1</v>
      </c>
      <c r="J1482" s="21">
        <f>Source!R460</f>
        <v>0.4</v>
      </c>
      <c r="K1482" s="20"/>
    </row>
    <row r="1483" spans="1:22" ht="14.25" x14ac:dyDescent="0.2">
      <c r="A1483" s="15"/>
      <c r="B1483" s="16"/>
      <c r="C1483" s="16" t="s">
        <v>875</v>
      </c>
      <c r="D1483" s="17"/>
      <c r="E1483" s="8"/>
      <c r="F1483" s="19">
        <f>Source!AL460</f>
        <v>347832.49</v>
      </c>
      <c r="G1483" s="18" t="str">
        <f>Source!DD460</f>
        <v/>
      </c>
      <c r="H1483" s="8">
        <f>Source!AW460</f>
        <v>1</v>
      </c>
      <c r="I1483" s="8">
        <f>IF(Source!BC460&lt;&gt; 0, Source!BC460, 1)</f>
        <v>1</v>
      </c>
      <c r="J1483" s="20">
        <f>Source!P460</f>
        <v>939.15</v>
      </c>
      <c r="K1483" s="20"/>
    </row>
    <row r="1484" spans="1:22" ht="14.25" x14ac:dyDescent="0.2">
      <c r="A1484" s="15"/>
      <c r="B1484" s="16"/>
      <c r="C1484" s="16" t="s">
        <v>876</v>
      </c>
      <c r="D1484" s="17" t="s">
        <v>877</v>
      </c>
      <c r="E1484" s="8">
        <f>Source!AT460</f>
        <v>70</v>
      </c>
      <c r="F1484" s="19"/>
      <c r="G1484" s="18"/>
      <c r="H1484" s="8"/>
      <c r="I1484" s="8"/>
      <c r="J1484" s="20">
        <f>SUM(R1479:R1483)</f>
        <v>148.63999999999999</v>
      </c>
      <c r="K1484" s="20"/>
    </row>
    <row r="1485" spans="1:22" ht="14.25" x14ac:dyDescent="0.2">
      <c r="A1485" s="15"/>
      <c r="B1485" s="16"/>
      <c r="C1485" s="16" t="s">
        <v>878</v>
      </c>
      <c r="D1485" s="17" t="s">
        <v>877</v>
      </c>
      <c r="E1485" s="8">
        <f>Source!AU460</f>
        <v>10</v>
      </c>
      <c r="F1485" s="19"/>
      <c r="G1485" s="18"/>
      <c r="H1485" s="8"/>
      <c r="I1485" s="8"/>
      <c r="J1485" s="20">
        <f>SUM(T1479:T1484)</f>
        <v>21.23</v>
      </c>
      <c r="K1485" s="20"/>
    </row>
    <row r="1486" spans="1:22" ht="14.25" x14ac:dyDescent="0.2">
      <c r="A1486" s="15"/>
      <c r="B1486" s="16"/>
      <c r="C1486" s="16" t="s">
        <v>879</v>
      </c>
      <c r="D1486" s="17" t="s">
        <v>877</v>
      </c>
      <c r="E1486" s="8">
        <f>108</f>
        <v>108</v>
      </c>
      <c r="F1486" s="19"/>
      <c r="G1486" s="18"/>
      <c r="H1486" s="8"/>
      <c r="I1486" s="8"/>
      <c r="J1486" s="20">
        <f>SUM(V1479:V1485)</f>
        <v>0.43</v>
      </c>
      <c r="K1486" s="20"/>
    </row>
    <row r="1487" spans="1:22" ht="14.25" x14ac:dyDescent="0.2">
      <c r="A1487" s="15"/>
      <c r="B1487" s="16"/>
      <c r="C1487" s="16" t="s">
        <v>880</v>
      </c>
      <c r="D1487" s="17" t="s">
        <v>881</v>
      </c>
      <c r="E1487" s="8">
        <f>Source!AQ460</f>
        <v>453.1</v>
      </c>
      <c r="F1487" s="19"/>
      <c r="G1487" s="18" t="str">
        <f>Source!DI460</f>
        <v/>
      </c>
      <c r="H1487" s="8">
        <f>Source!AV460</f>
        <v>1</v>
      </c>
      <c r="I1487" s="8"/>
      <c r="J1487" s="20"/>
      <c r="K1487" s="20">
        <f>Source!U460</f>
        <v>1.2233700000000001</v>
      </c>
    </row>
    <row r="1488" spans="1:22" ht="15" x14ac:dyDescent="0.25">
      <c r="A1488" s="24"/>
      <c r="B1488" s="24"/>
      <c r="C1488" s="24"/>
      <c r="D1488" s="24"/>
      <c r="E1488" s="24"/>
      <c r="F1488" s="24"/>
      <c r="G1488" s="24"/>
      <c r="H1488" s="24"/>
      <c r="I1488" s="59">
        <f>J1480+J1481+J1483+J1484+J1485+J1486</f>
        <v>1322.9599999999998</v>
      </c>
      <c r="J1488" s="59"/>
      <c r="K1488" s="25">
        <f>IF(Source!I460&lt;&gt;0, ROUND(I1488/Source!I460, 2), 0)</f>
        <v>489985.19</v>
      </c>
      <c r="P1488" s="23">
        <f>I1488</f>
        <v>1322.9599999999998</v>
      </c>
    </row>
    <row r="1489" spans="1:22" ht="42.75" x14ac:dyDescent="0.2">
      <c r="A1489" s="15" t="str">
        <f>Source!E461</f>
        <v>227</v>
      </c>
      <c r="B1489" s="16" t="str">
        <f>Source!F461</f>
        <v>21.3-4-24</v>
      </c>
      <c r="C1489" s="16" t="str">
        <f>Source!G461</f>
        <v>Арматурные заготовки (стержни, хомуты и т.п.), не собранные в каркасы или сетки, закладные и накладные детали, со сваркой</v>
      </c>
      <c r="D1489" s="17" t="str">
        <f>Source!H461</f>
        <v>т</v>
      </c>
      <c r="E1489" s="8">
        <f>Source!I461</f>
        <v>5.9130906400000002E-3</v>
      </c>
      <c r="F1489" s="19">
        <f>Source!AL461</f>
        <v>53410.15</v>
      </c>
      <c r="G1489" s="18" t="str">
        <f>Source!DD461</f>
        <v/>
      </c>
      <c r="H1489" s="8">
        <f>Source!AW461</f>
        <v>1</v>
      </c>
      <c r="I1489" s="8">
        <f>IF(Source!BC461&lt;&gt; 0, Source!BC461, 1)</f>
        <v>1</v>
      </c>
      <c r="J1489" s="20">
        <f>Source!P461</f>
        <v>315.82</v>
      </c>
      <c r="K1489" s="20"/>
      <c r="Q1489">
        <f>ROUND((Source!BZ461/100)*ROUND((Source!AF461*Source!AV461)*Source!I461, 2), 2)</f>
        <v>0</v>
      </c>
      <c r="R1489">
        <f>Source!X461</f>
        <v>0</v>
      </c>
      <c r="S1489">
        <f>ROUND((Source!CA461/100)*ROUND((Source!AF461*Source!AV461)*Source!I461, 2), 2)</f>
        <v>0</v>
      </c>
      <c r="T1489">
        <f>Source!Y461</f>
        <v>0</v>
      </c>
      <c r="U1489">
        <f>ROUND((175/100)*ROUND((Source!AE461*Source!AV461)*Source!I461, 2), 2)</f>
        <v>0</v>
      </c>
      <c r="V1489">
        <f>ROUND((108/100)*ROUND(Source!CS461*Source!I461, 2), 2)</f>
        <v>0</v>
      </c>
    </row>
    <row r="1490" spans="1:22" ht="15" x14ac:dyDescent="0.25">
      <c r="A1490" s="24"/>
      <c r="B1490" s="24"/>
      <c r="C1490" s="24"/>
      <c r="D1490" s="24"/>
      <c r="E1490" s="24"/>
      <c r="F1490" s="24"/>
      <c r="G1490" s="24"/>
      <c r="H1490" s="24"/>
      <c r="I1490" s="59">
        <f>J1489</f>
        <v>315.82</v>
      </c>
      <c r="J1490" s="59"/>
      <c r="K1490" s="25">
        <f>IF(Source!I461&lt;&gt;0, ROUND(I1490/Source!I461, 2), 0)</f>
        <v>53410.31</v>
      </c>
      <c r="P1490" s="23">
        <f>I1490</f>
        <v>315.82</v>
      </c>
    </row>
    <row r="1491" spans="1:22" ht="28.5" x14ac:dyDescent="0.2">
      <c r="A1491" s="15" t="str">
        <f>Source!E462</f>
        <v>228</v>
      </c>
      <c r="B1491" s="16" t="str">
        <f>Source!F462</f>
        <v>Цена поставщика</v>
      </c>
      <c r="C1491" s="16" t="s">
        <v>890</v>
      </c>
      <c r="D1491" s="17" t="str">
        <f>Source!H462</f>
        <v>шт.</v>
      </c>
      <c r="E1491" s="8">
        <f>Source!I462</f>
        <v>2</v>
      </c>
      <c r="F1491" s="19">
        <f>Source!AL462</f>
        <v>10169.49</v>
      </c>
      <c r="G1491" s="18" t="str">
        <f>Source!DD462</f>
        <v/>
      </c>
      <c r="H1491" s="8">
        <f>Source!AW462</f>
        <v>1</v>
      </c>
      <c r="I1491" s="8">
        <f>IF(Source!BC462&lt;&gt; 0, Source!BC462, 1)</f>
        <v>1</v>
      </c>
      <c r="J1491" s="20">
        <f>Source!P462</f>
        <v>20338.98</v>
      </c>
      <c r="K1491" s="20"/>
      <c r="Q1491">
        <f>ROUND((Source!BZ462/100)*ROUND((Source!AF462*Source!AV462)*Source!I462, 2), 2)</f>
        <v>0</v>
      </c>
      <c r="R1491">
        <f>Source!X462</f>
        <v>0</v>
      </c>
      <c r="S1491">
        <f>ROUND((Source!CA462/100)*ROUND((Source!AF462*Source!AV462)*Source!I462, 2), 2)</f>
        <v>0</v>
      </c>
      <c r="T1491">
        <f>Source!Y462</f>
        <v>0</v>
      </c>
      <c r="U1491">
        <f>ROUND((175/100)*ROUND((Source!AE462*Source!AV462)*Source!I462, 2), 2)</f>
        <v>0</v>
      </c>
      <c r="V1491">
        <f>ROUND((108/100)*ROUND(Source!CS462*Source!I462, 2), 2)</f>
        <v>0</v>
      </c>
    </row>
    <row r="1492" spans="1:22" ht="15" x14ac:dyDescent="0.25">
      <c r="A1492" s="24"/>
      <c r="B1492" s="24"/>
      <c r="C1492" s="24"/>
      <c r="D1492" s="24"/>
      <c r="E1492" s="24"/>
      <c r="F1492" s="24"/>
      <c r="G1492" s="24"/>
      <c r="H1492" s="24"/>
      <c r="I1492" s="59">
        <f>J1491</f>
        <v>20338.98</v>
      </c>
      <c r="J1492" s="59"/>
      <c r="K1492" s="25">
        <f>IF(Source!I462&lt;&gt;0, ROUND(I1492/Source!I462, 2), 0)</f>
        <v>10169.49</v>
      </c>
      <c r="P1492" s="23">
        <f>I1492</f>
        <v>20338.98</v>
      </c>
    </row>
    <row r="1493" spans="1:22" ht="14.25" x14ac:dyDescent="0.2">
      <c r="A1493" s="15" t="str">
        <f>Source!E463</f>
        <v>229</v>
      </c>
      <c r="B1493" s="16" t="str">
        <f>Source!F463</f>
        <v>1.50-3203-10-4/1</v>
      </c>
      <c r="C1493" s="16" t="str">
        <f>Source!G463</f>
        <v>Установка монтажных изделий массой свыше 20 кг</v>
      </c>
      <c r="D1493" s="17" t="str">
        <f>Source!H463</f>
        <v>т</v>
      </c>
      <c r="E1493" s="8">
        <f>Source!I463</f>
        <v>3.4000000000000002E-2</v>
      </c>
      <c r="F1493" s="19"/>
      <c r="G1493" s="18"/>
      <c r="H1493" s="8"/>
      <c r="I1493" s="8"/>
      <c r="J1493" s="20"/>
      <c r="K1493" s="20"/>
      <c r="Q1493">
        <f>ROUND((Source!BZ463/100)*ROUND((Source!AF463*Source!AV463)*Source!I463, 2), 2)</f>
        <v>194.65</v>
      </c>
      <c r="R1493">
        <f>Source!X463</f>
        <v>194.65</v>
      </c>
      <c r="S1493">
        <f>ROUND((Source!CA463/100)*ROUND((Source!AF463*Source!AV463)*Source!I463, 2), 2)</f>
        <v>27.81</v>
      </c>
      <c r="T1493">
        <f>Source!Y463</f>
        <v>27.81</v>
      </c>
      <c r="U1493">
        <f>ROUND((175/100)*ROUND((Source!AE463*Source!AV463)*Source!I463, 2), 2)</f>
        <v>8.51</v>
      </c>
      <c r="V1493">
        <f>ROUND((108/100)*ROUND(Source!CS463*Source!I463, 2), 2)</f>
        <v>5.25</v>
      </c>
    </row>
    <row r="1494" spans="1:22" ht="14.25" x14ac:dyDescent="0.2">
      <c r="A1494" s="15"/>
      <c r="B1494" s="16"/>
      <c r="C1494" s="16" t="s">
        <v>872</v>
      </c>
      <c r="D1494" s="17"/>
      <c r="E1494" s="8"/>
      <c r="F1494" s="19">
        <f>Source!AO463</f>
        <v>8178.55</v>
      </c>
      <c r="G1494" s="18" t="str">
        <f>Source!DG463</f>
        <v/>
      </c>
      <c r="H1494" s="8">
        <f>Source!AV463</f>
        <v>1</v>
      </c>
      <c r="I1494" s="8">
        <f>IF(Source!BA463&lt;&gt; 0, Source!BA463, 1)</f>
        <v>1</v>
      </c>
      <c r="J1494" s="20">
        <f>Source!S463</f>
        <v>278.07</v>
      </c>
      <c r="K1494" s="20"/>
    </row>
    <row r="1495" spans="1:22" ht="14.25" x14ac:dyDescent="0.2">
      <c r="A1495" s="15"/>
      <c r="B1495" s="16"/>
      <c r="C1495" s="16" t="s">
        <v>873</v>
      </c>
      <c r="D1495" s="17"/>
      <c r="E1495" s="8"/>
      <c r="F1495" s="19">
        <f>Source!AM463</f>
        <v>1555.17</v>
      </c>
      <c r="G1495" s="18" t="str">
        <f>Source!DE463</f>
        <v/>
      </c>
      <c r="H1495" s="8">
        <f>Source!AV463</f>
        <v>1</v>
      </c>
      <c r="I1495" s="8">
        <f>IF(Source!BB463&lt;&gt; 0, Source!BB463, 1)</f>
        <v>1</v>
      </c>
      <c r="J1495" s="20">
        <f>Source!Q463</f>
        <v>52.88</v>
      </c>
      <c r="K1495" s="20"/>
    </row>
    <row r="1496" spans="1:22" ht="14.25" x14ac:dyDescent="0.2">
      <c r="A1496" s="15"/>
      <c r="B1496" s="16"/>
      <c r="C1496" s="16" t="s">
        <v>874</v>
      </c>
      <c r="D1496" s="17"/>
      <c r="E1496" s="8"/>
      <c r="F1496" s="19">
        <f>Source!AN463</f>
        <v>142.85</v>
      </c>
      <c r="G1496" s="18" t="str">
        <f>Source!DF463</f>
        <v/>
      </c>
      <c r="H1496" s="8">
        <f>Source!AV463</f>
        <v>1</v>
      </c>
      <c r="I1496" s="8">
        <f>IF(Source!BS463&lt;&gt; 0, Source!BS463, 1)</f>
        <v>1</v>
      </c>
      <c r="J1496" s="21">
        <f>Source!R463</f>
        <v>4.8600000000000003</v>
      </c>
      <c r="K1496" s="20"/>
    </row>
    <row r="1497" spans="1:22" ht="14.25" x14ac:dyDescent="0.2">
      <c r="A1497" s="15"/>
      <c r="B1497" s="16"/>
      <c r="C1497" s="16" t="s">
        <v>875</v>
      </c>
      <c r="D1497" s="17"/>
      <c r="E1497" s="8"/>
      <c r="F1497" s="19">
        <f>Source!AL463</f>
        <v>56933.42</v>
      </c>
      <c r="G1497" s="18" t="str">
        <f>Source!DD463</f>
        <v/>
      </c>
      <c r="H1497" s="8">
        <f>Source!AW463</f>
        <v>1</v>
      </c>
      <c r="I1497" s="8">
        <f>IF(Source!BC463&lt;&gt; 0, Source!BC463, 1)</f>
        <v>1</v>
      </c>
      <c r="J1497" s="20">
        <f>Source!P463</f>
        <v>1935.74</v>
      </c>
      <c r="K1497" s="20"/>
    </row>
    <row r="1498" spans="1:22" ht="42.75" x14ac:dyDescent="0.2">
      <c r="A1498" s="15" t="str">
        <f>Source!E464</f>
        <v>229,1</v>
      </c>
      <c r="B1498" s="16" t="str">
        <f>Source!F464</f>
        <v>21.3-4-24</v>
      </c>
      <c r="C1498" s="16" t="str">
        <f>Source!G464</f>
        <v>Арматурные заготовки (стержни, хомуты и т.п.), не собранные в каркасы или сетки, закладные и накладные детали, со сваркой</v>
      </c>
      <c r="D1498" s="17" t="str">
        <f>Source!H464</f>
        <v>т</v>
      </c>
      <c r="E1498" s="8">
        <f>Source!I464</f>
        <v>-3.4000000000000002E-2</v>
      </c>
      <c r="F1498" s="19">
        <f>Source!AK464</f>
        <v>53410.15</v>
      </c>
      <c r="G1498" s="22" t="s">
        <v>3</v>
      </c>
      <c r="H1498" s="8">
        <f>Source!AW464</f>
        <v>1</v>
      </c>
      <c r="I1498" s="8">
        <f>IF(Source!BC464&lt;&gt; 0, Source!BC464, 1)</f>
        <v>1</v>
      </c>
      <c r="J1498" s="20">
        <f>Source!O464</f>
        <v>-1815.95</v>
      </c>
      <c r="K1498" s="20"/>
      <c r="Q1498">
        <f>ROUND((Source!BZ464/100)*ROUND((Source!AF464*Source!AV464)*Source!I464, 2), 2)</f>
        <v>0</v>
      </c>
      <c r="R1498">
        <f>Source!X464</f>
        <v>0</v>
      </c>
      <c r="S1498">
        <f>ROUND((Source!CA464/100)*ROUND((Source!AF464*Source!AV464)*Source!I464, 2), 2)</f>
        <v>0</v>
      </c>
      <c r="T1498">
        <f>Source!Y464</f>
        <v>0</v>
      </c>
      <c r="U1498">
        <f>ROUND((175/100)*ROUND((Source!AE464*Source!AV464)*Source!I464, 2), 2)</f>
        <v>0</v>
      </c>
      <c r="V1498">
        <f>ROUND((108/100)*ROUND(Source!CS464*Source!I464, 2), 2)</f>
        <v>0</v>
      </c>
    </row>
    <row r="1499" spans="1:22" ht="14.25" x14ac:dyDescent="0.2">
      <c r="A1499" s="15"/>
      <c r="B1499" s="16"/>
      <c r="C1499" s="16" t="s">
        <v>876</v>
      </c>
      <c r="D1499" s="17" t="s">
        <v>877</v>
      </c>
      <c r="E1499" s="8">
        <f>Source!AT463</f>
        <v>70</v>
      </c>
      <c r="F1499" s="19"/>
      <c r="G1499" s="18"/>
      <c r="H1499" s="8"/>
      <c r="I1499" s="8"/>
      <c r="J1499" s="20">
        <f>SUM(R1493:R1498)</f>
        <v>194.65</v>
      </c>
      <c r="K1499" s="20"/>
    </row>
    <row r="1500" spans="1:22" ht="14.25" x14ac:dyDescent="0.2">
      <c r="A1500" s="15"/>
      <c r="B1500" s="16"/>
      <c r="C1500" s="16" t="s">
        <v>878</v>
      </c>
      <c r="D1500" s="17" t="s">
        <v>877</v>
      </c>
      <c r="E1500" s="8">
        <f>Source!AU463</f>
        <v>10</v>
      </c>
      <c r="F1500" s="19"/>
      <c r="G1500" s="18"/>
      <c r="H1500" s="8"/>
      <c r="I1500" s="8"/>
      <c r="J1500" s="20">
        <f>SUM(T1493:T1499)</f>
        <v>27.81</v>
      </c>
      <c r="K1500" s="20"/>
    </row>
    <row r="1501" spans="1:22" ht="14.25" x14ac:dyDescent="0.2">
      <c r="A1501" s="15"/>
      <c r="B1501" s="16"/>
      <c r="C1501" s="16" t="s">
        <v>879</v>
      </c>
      <c r="D1501" s="17" t="s">
        <v>877</v>
      </c>
      <c r="E1501" s="8">
        <f>108</f>
        <v>108</v>
      </c>
      <c r="F1501" s="19"/>
      <c r="G1501" s="18"/>
      <c r="H1501" s="8"/>
      <c r="I1501" s="8"/>
      <c r="J1501" s="20">
        <f>SUM(V1493:V1500)</f>
        <v>5.25</v>
      </c>
      <c r="K1501" s="20"/>
    </row>
    <row r="1502" spans="1:22" ht="14.25" x14ac:dyDescent="0.2">
      <c r="A1502" s="15"/>
      <c r="B1502" s="16"/>
      <c r="C1502" s="16" t="s">
        <v>880</v>
      </c>
      <c r="D1502" s="17" t="s">
        <v>881</v>
      </c>
      <c r="E1502" s="8">
        <f>Source!AQ463</f>
        <v>36.11</v>
      </c>
      <c r="F1502" s="19"/>
      <c r="G1502" s="18" t="str">
        <f>Source!DI463</f>
        <v/>
      </c>
      <c r="H1502" s="8">
        <f>Source!AV463</f>
        <v>1</v>
      </c>
      <c r="I1502" s="8"/>
      <c r="J1502" s="20"/>
      <c r="K1502" s="20">
        <f>Source!U463</f>
        <v>1.2277400000000001</v>
      </c>
    </row>
    <row r="1503" spans="1:22" ht="15" x14ac:dyDescent="0.25">
      <c r="A1503" s="24"/>
      <c r="B1503" s="24"/>
      <c r="C1503" s="24"/>
      <c r="D1503" s="24"/>
      <c r="E1503" s="24"/>
      <c r="F1503" s="24"/>
      <c r="G1503" s="24"/>
      <c r="H1503" s="24"/>
      <c r="I1503" s="59">
        <f>J1494+J1495+J1497+J1499+J1500+J1501+SUM(J1498:J1498)</f>
        <v>678.45</v>
      </c>
      <c r="J1503" s="59"/>
      <c r="K1503" s="25">
        <f>IF(Source!I463&lt;&gt;0, ROUND(I1503/Source!I463, 2), 0)</f>
        <v>19954.41</v>
      </c>
      <c r="P1503" s="23">
        <f>I1503</f>
        <v>678.45</v>
      </c>
    </row>
    <row r="1504" spans="1:22" ht="28.5" x14ac:dyDescent="0.2">
      <c r="A1504" s="15" t="str">
        <f>Source!E465</f>
        <v>230</v>
      </c>
      <c r="B1504" s="16" t="str">
        <f>Source!F465</f>
        <v>1.2-3103-3-1/1</v>
      </c>
      <c r="C1504" s="16" t="str">
        <f>Source!G465</f>
        <v>Устройство фундаментов общего назначения бетонных под оборудование объемом до 5 м3</v>
      </c>
      <c r="D1504" s="17" t="str">
        <f>Source!H465</f>
        <v>100 м3</v>
      </c>
      <c r="E1504" s="8">
        <f>Source!I465</f>
        <v>4.6499999999999996E-3</v>
      </c>
      <c r="F1504" s="19"/>
      <c r="G1504" s="18"/>
      <c r="H1504" s="8"/>
      <c r="I1504" s="8"/>
      <c r="J1504" s="20"/>
      <c r="K1504" s="20"/>
      <c r="Q1504">
        <f>ROUND((Source!BZ465/100)*ROUND((Source!AF465*Source!AV465)*Source!I465, 2), 2)</f>
        <v>255.99</v>
      </c>
      <c r="R1504">
        <f>Source!X465</f>
        <v>255.99</v>
      </c>
      <c r="S1504">
        <f>ROUND((Source!CA465/100)*ROUND((Source!AF465*Source!AV465)*Source!I465, 2), 2)</f>
        <v>36.57</v>
      </c>
      <c r="T1504">
        <f>Source!Y465</f>
        <v>36.57</v>
      </c>
      <c r="U1504">
        <f>ROUND((175/100)*ROUND((Source!AE465*Source!AV465)*Source!I465, 2), 2)</f>
        <v>1.21</v>
      </c>
      <c r="V1504">
        <f>ROUND((108/100)*ROUND(Source!CS465*Source!I465, 2), 2)</f>
        <v>0.75</v>
      </c>
    </row>
    <row r="1505" spans="1:22" ht="14.25" x14ac:dyDescent="0.2">
      <c r="A1505" s="15"/>
      <c r="B1505" s="16"/>
      <c r="C1505" s="16" t="s">
        <v>872</v>
      </c>
      <c r="D1505" s="17"/>
      <c r="E1505" s="8"/>
      <c r="F1505" s="19">
        <f>Source!AO465</f>
        <v>78644.570000000007</v>
      </c>
      <c r="G1505" s="18" t="str">
        <f>Source!DG465</f>
        <v/>
      </c>
      <c r="H1505" s="8">
        <f>Source!AV465</f>
        <v>1</v>
      </c>
      <c r="I1505" s="8">
        <f>IF(Source!BA465&lt;&gt; 0, Source!BA465, 1)</f>
        <v>1</v>
      </c>
      <c r="J1505" s="20">
        <f>Source!S465</f>
        <v>365.7</v>
      </c>
      <c r="K1505" s="20"/>
    </row>
    <row r="1506" spans="1:22" ht="14.25" x14ac:dyDescent="0.2">
      <c r="A1506" s="15"/>
      <c r="B1506" s="16"/>
      <c r="C1506" s="16" t="s">
        <v>873</v>
      </c>
      <c r="D1506" s="17"/>
      <c r="E1506" s="8"/>
      <c r="F1506" s="19">
        <f>Source!AM465</f>
        <v>435.13</v>
      </c>
      <c r="G1506" s="18" t="str">
        <f>Source!DE465</f>
        <v/>
      </c>
      <c r="H1506" s="8">
        <f>Source!AV465</f>
        <v>1</v>
      </c>
      <c r="I1506" s="8">
        <f>IF(Source!BB465&lt;&gt; 0, Source!BB465, 1)</f>
        <v>1</v>
      </c>
      <c r="J1506" s="20">
        <f>Source!Q465</f>
        <v>2.02</v>
      </c>
      <c r="K1506" s="20"/>
    </row>
    <row r="1507" spans="1:22" ht="14.25" x14ac:dyDescent="0.2">
      <c r="A1507" s="15"/>
      <c r="B1507" s="16"/>
      <c r="C1507" s="16" t="s">
        <v>874</v>
      </c>
      <c r="D1507" s="17"/>
      <c r="E1507" s="8"/>
      <c r="F1507" s="19">
        <f>Source!AN465</f>
        <v>147.43</v>
      </c>
      <c r="G1507" s="18" t="str">
        <f>Source!DF465</f>
        <v/>
      </c>
      <c r="H1507" s="8">
        <f>Source!AV465</f>
        <v>1</v>
      </c>
      <c r="I1507" s="8">
        <f>IF(Source!BS465&lt;&gt; 0, Source!BS465, 1)</f>
        <v>1</v>
      </c>
      <c r="J1507" s="21">
        <f>Source!R465</f>
        <v>0.69</v>
      </c>
      <c r="K1507" s="20"/>
    </row>
    <row r="1508" spans="1:22" ht="14.25" x14ac:dyDescent="0.2">
      <c r="A1508" s="15"/>
      <c r="B1508" s="16"/>
      <c r="C1508" s="16" t="s">
        <v>875</v>
      </c>
      <c r="D1508" s="17"/>
      <c r="E1508" s="8"/>
      <c r="F1508" s="19">
        <f>Source!AL465</f>
        <v>347832.49</v>
      </c>
      <c r="G1508" s="18" t="str">
        <f>Source!DD465</f>
        <v/>
      </c>
      <c r="H1508" s="8">
        <f>Source!AW465</f>
        <v>1</v>
      </c>
      <c r="I1508" s="8">
        <f>IF(Source!BC465&lt;&gt; 0, Source!BC465, 1)</f>
        <v>1</v>
      </c>
      <c r="J1508" s="20">
        <f>Source!P465</f>
        <v>1617.42</v>
      </c>
      <c r="K1508" s="20"/>
    </row>
    <row r="1509" spans="1:22" ht="14.25" x14ac:dyDescent="0.2">
      <c r="A1509" s="15"/>
      <c r="B1509" s="16"/>
      <c r="C1509" s="16" t="s">
        <v>876</v>
      </c>
      <c r="D1509" s="17" t="s">
        <v>877</v>
      </c>
      <c r="E1509" s="8">
        <f>Source!AT465</f>
        <v>70</v>
      </c>
      <c r="F1509" s="19"/>
      <c r="G1509" s="18"/>
      <c r="H1509" s="8"/>
      <c r="I1509" s="8"/>
      <c r="J1509" s="20">
        <f>SUM(R1504:R1508)</f>
        <v>255.99</v>
      </c>
      <c r="K1509" s="20"/>
    </row>
    <row r="1510" spans="1:22" ht="14.25" x14ac:dyDescent="0.2">
      <c r="A1510" s="15"/>
      <c r="B1510" s="16"/>
      <c r="C1510" s="16" t="s">
        <v>878</v>
      </c>
      <c r="D1510" s="17" t="s">
        <v>877</v>
      </c>
      <c r="E1510" s="8">
        <f>Source!AU465</f>
        <v>10</v>
      </c>
      <c r="F1510" s="19"/>
      <c r="G1510" s="18"/>
      <c r="H1510" s="8"/>
      <c r="I1510" s="8"/>
      <c r="J1510" s="20">
        <f>SUM(T1504:T1509)</f>
        <v>36.57</v>
      </c>
      <c r="K1510" s="20"/>
    </row>
    <row r="1511" spans="1:22" ht="14.25" x14ac:dyDescent="0.2">
      <c r="A1511" s="15"/>
      <c r="B1511" s="16"/>
      <c r="C1511" s="16" t="s">
        <v>879</v>
      </c>
      <c r="D1511" s="17" t="s">
        <v>877</v>
      </c>
      <c r="E1511" s="8">
        <f>108</f>
        <v>108</v>
      </c>
      <c r="F1511" s="19"/>
      <c r="G1511" s="18"/>
      <c r="H1511" s="8"/>
      <c r="I1511" s="8"/>
      <c r="J1511" s="20">
        <f>SUM(V1504:V1510)</f>
        <v>0.75</v>
      </c>
      <c r="K1511" s="20"/>
    </row>
    <row r="1512" spans="1:22" ht="14.25" x14ac:dyDescent="0.2">
      <c r="A1512" s="15"/>
      <c r="B1512" s="16"/>
      <c r="C1512" s="16" t="s">
        <v>880</v>
      </c>
      <c r="D1512" s="17" t="s">
        <v>881</v>
      </c>
      <c r="E1512" s="8">
        <f>Source!AQ465</f>
        <v>453.1</v>
      </c>
      <c r="F1512" s="19"/>
      <c r="G1512" s="18" t="str">
        <f>Source!DI465</f>
        <v/>
      </c>
      <c r="H1512" s="8">
        <f>Source!AV465</f>
        <v>1</v>
      </c>
      <c r="I1512" s="8"/>
      <c r="J1512" s="20"/>
      <c r="K1512" s="20">
        <f>Source!U465</f>
        <v>2.1069149999999999</v>
      </c>
    </row>
    <row r="1513" spans="1:22" ht="15" x14ac:dyDescent="0.25">
      <c r="A1513" s="24"/>
      <c r="B1513" s="24"/>
      <c r="C1513" s="24"/>
      <c r="D1513" s="24"/>
      <c r="E1513" s="24"/>
      <c r="F1513" s="24"/>
      <c r="G1513" s="24"/>
      <c r="H1513" s="24"/>
      <c r="I1513" s="59">
        <f>J1505+J1506+J1508+J1509+J1510+J1511</f>
        <v>2278.4500000000003</v>
      </c>
      <c r="J1513" s="59"/>
      <c r="K1513" s="25">
        <f>IF(Source!I465&lt;&gt;0, ROUND(I1513/Source!I465, 2), 0)</f>
        <v>489989.25</v>
      </c>
      <c r="P1513" s="23">
        <f>I1513</f>
        <v>2278.4500000000003</v>
      </c>
    </row>
    <row r="1514" spans="1:22" ht="42.75" x14ac:dyDescent="0.2">
      <c r="A1514" s="15" t="str">
        <f>Source!E466</f>
        <v>231</v>
      </c>
      <c r="B1514" s="16" t="str">
        <f>Source!F466</f>
        <v>21.3-4-24</v>
      </c>
      <c r="C1514" s="16" t="str">
        <f>Source!G466</f>
        <v>Арматурные заготовки (стержни, хомуты и т.п.), не собранные в каркасы или сетки, закладные и накладные детали, со сваркой</v>
      </c>
      <c r="D1514" s="17" t="str">
        <f>Source!H466</f>
        <v>т</v>
      </c>
      <c r="E1514" s="8">
        <f>Source!I466</f>
        <v>1.0248E-2</v>
      </c>
      <c r="F1514" s="19">
        <f>Source!AL466</f>
        <v>53410.15</v>
      </c>
      <c r="G1514" s="18" t="str">
        <f>Source!DD466</f>
        <v/>
      </c>
      <c r="H1514" s="8">
        <f>Source!AW466</f>
        <v>1</v>
      </c>
      <c r="I1514" s="8">
        <f>IF(Source!BC466&lt;&gt; 0, Source!BC466, 1)</f>
        <v>1</v>
      </c>
      <c r="J1514" s="20">
        <f>Source!P466</f>
        <v>547.35</v>
      </c>
      <c r="K1514" s="20"/>
      <c r="Q1514">
        <f>ROUND((Source!BZ466/100)*ROUND((Source!AF466*Source!AV466)*Source!I466, 2), 2)</f>
        <v>0</v>
      </c>
      <c r="R1514">
        <f>Source!X466</f>
        <v>0</v>
      </c>
      <c r="S1514">
        <f>ROUND((Source!CA466/100)*ROUND((Source!AF466*Source!AV466)*Source!I466, 2), 2)</f>
        <v>0</v>
      </c>
      <c r="T1514">
        <f>Source!Y466</f>
        <v>0</v>
      </c>
      <c r="U1514">
        <f>ROUND((175/100)*ROUND((Source!AE466*Source!AV466)*Source!I466, 2), 2)</f>
        <v>0</v>
      </c>
      <c r="V1514">
        <f>ROUND((108/100)*ROUND(Source!CS466*Source!I466, 2), 2)</f>
        <v>0</v>
      </c>
    </row>
    <row r="1515" spans="1:22" ht="15" x14ac:dyDescent="0.25">
      <c r="A1515" s="24"/>
      <c r="B1515" s="24"/>
      <c r="C1515" s="24"/>
      <c r="D1515" s="24"/>
      <c r="E1515" s="24"/>
      <c r="F1515" s="24"/>
      <c r="G1515" s="24"/>
      <c r="H1515" s="24"/>
      <c r="I1515" s="59">
        <f>J1514</f>
        <v>547.35</v>
      </c>
      <c r="J1515" s="59"/>
      <c r="K1515" s="25">
        <f>IF(Source!I466&lt;&gt;0, ROUND(I1515/Source!I466, 2), 0)</f>
        <v>53410.42</v>
      </c>
      <c r="P1515" s="23">
        <f>I1515</f>
        <v>547.35</v>
      </c>
    </row>
    <row r="1516" spans="1:22" ht="28.5" x14ac:dyDescent="0.2">
      <c r="A1516" s="15" t="str">
        <f>Source!E467</f>
        <v>232</v>
      </c>
      <c r="B1516" s="16" t="str">
        <f>Source!F467</f>
        <v>Цена поставщика</v>
      </c>
      <c r="C1516" s="16" t="str">
        <f>Source!G467</f>
        <v>Диван парковый  1.3                                                     Базисная стоимость: 18360,00/1,18= 15559,32</v>
      </c>
      <c r="D1516" s="17" t="str">
        <f>Source!H467</f>
        <v>шт.</v>
      </c>
      <c r="E1516" s="8">
        <f>Source!I467</f>
        <v>5</v>
      </c>
      <c r="F1516" s="19">
        <f>Source!AL467</f>
        <v>15559.32</v>
      </c>
      <c r="G1516" s="18" t="str">
        <f>Source!DD467</f>
        <v/>
      </c>
      <c r="H1516" s="8">
        <f>Source!AW467</f>
        <v>1</v>
      </c>
      <c r="I1516" s="8">
        <f>IF(Source!BC467&lt;&gt; 0, Source!BC467, 1)</f>
        <v>1</v>
      </c>
      <c r="J1516" s="20">
        <f>Source!P467</f>
        <v>77796.600000000006</v>
      </c>
      <c r="K1516" s="20"/>
      <c r="Q1516">
        <f>ROUND((Source!BZ467/100)*ROUND((Source!AF467*Source!AV467)*Source!I467, 2), 2)</f>
        <v>0</v>
      </c>
      <c r="R1516">
        <f>Source!X467</f>
        <v>0</v>
      </c>
      <c r="S1516">
        <f>ROUND((Source!CA467/100)*ROUND((Source!AF467*Source!AV467)*Source!I467, 2), 2)</f>
        <v>0</v>
      </c>
      <c r="T1516">
        <f>Source!Y467</f>
        <v>0</v>
      </c>
      <c r="U1516">
        <f>ROUND((175/100)*ROUND((Source!AE467*Source!AV467)*Source!I467, 2), 2)</f>
        <v>0</v>
      </c>
      <c r="V1516">
        <f>ROUND((108/100)*ROUND(Source!CS467*Source!I467, 2), 2)</f>
        <v>0</v>
      </c>
    </row>
    <row r="1517" spans="1:22" ht="15" x14ac:dyDescent="0.25">
      <c r="A1517" s="24"/>
      <c r="B1517" s="24"/>
      <c r="C1517" s="24"/>
      <c r="D1517" s="24"/>
      <c r="E1517" s="24"/>
      <c r="F1517" s="24"/>
      <c r="G1517" s="24"/>
      <c r="H1517" s="24"/>
      <c r="I1517" s="59">
        <f>J1516</f>
        <v>77796.600000000006</v>
      </c>
      <c r="J1517" s="59"/>
      <c r="K1517" s="25">
        <f>IF(Source!I467&lt;&gt;0, ROUND(I1517/Source!I467, 2), 0)</f>
        <v>15559.32</v>
      </c>
      <c r="P1517" s="23">
        <f>I1517</f>
        <v>77796.600000000006</v>
      </c>
    </row>
    <row r="1518" spans="1:22" ht="14.25" x14ac:dyDescent="0.2">
      <c r="A1518" s="15" t="str">
        <f>Source!E468</f>
        <v>233</v>
      </c>
      <c r="B1518" s="16" t="str">
        <f>Source!F468</f>
        <v>1.50-3203-10-4/1</v>
      </c>
      <c r="C1518" s="16" t="str">
        <f>Source!G468</f>
        <v>Установка монтажных изделий массой свыше 20 кг</v>
      </c>
      <c r="D1518" s="17" t="str">
        <f>Source!H468</f>
        <v>т</v>
      </c>
      <c r="E1518" s="8">
        <f>Source!I468</f>
        <v>1.4109700000000001</v>
      </c>
      <c r="F1518" s="19"/>
      <c r="G1518" s="18"/>
      <c r="H1518" s="8"/>
      <c r="I1518" s="8"/>
      <c r="J1518" s="20"/>
      <c r="K1518" s="20"/>
      <c r="Q1518">
        <f>ROUND((Source!BZ468/100)*ROUND((Source!AF468*Source!AV468)*Source!I468, 2), 2)</f>
        <v>8077.78</v>
      </c>
      <c r="R1518">
        <f>Source!X468</f>
        <v>8077.78</v>
      </c>
      <c r="S1518">
        <f>ROUND((Source!CA468/100)*ROUND((Source!AF468*Source!AV468)*Source!I468, 2), 2)</f>
        <v>1153.97</v>
      </c>
      <c r="T1518">
        <f>Source!Y468</f>
        <v>1153.97</v>
      </c>
      <c r="U1518">
        <f>ROUND((175/100)*ROUND((Source!AE468*Source!AV468)*Source!I468, 2), 2)</f>
        <v>352.73</v>
      </c>
      <c r="V1518">
        <f>ROUND((108/100)*ROUND(Source!CS468*Source!I468, 2), 2)</f>
        <v>217.68</v>
      </c>
    </row>
    <row r="1519" spans="1:22" ht="14.25" x14ac:dyDescent="0.2">
      <c r="A1519" s="15"/>
      <c r="B1519" s="16"/>
      <c r="C1519" s="16" t="s">
        <v>872</v>
      </c>
      <c r="D1519" s="17"/>
      <c r="E1519" s="8"/>
      <c r="F1519" s="19">
        <f>Source!AO468</f>
        <v>8178.55</v>
      </c>
      <c r="G1519" s="18" t="str">
        <f>Source!DG468</f>
        <v/>
      </c>
      <c r="H1519" s="8">
        <f>Source!AV468</f>
        <v>1</v>
      </c>
      <c r="I1519" s="8">
        <f>IF(Source!BA468&lt;&gt; 0, Source!BA468, 1)</f>
        <v>1</v>
      </c>
      <c r="J1519" s="20">
        <f>Source!S468</f>
        <v>11539.69</v>
      </c>
      <c r="K1519" s="20"/>
    </row>
    <row r="1520" spans="1:22" ht="14.25" x14ac:dyDescent="0.2">
      <c r="A1520" s="15"/>
      <c r="B1520" s="16"/>
      <c r="C1520" s="16" t="s">
        <v>873</v>
      </c>
      <c r="D1520" s="17"/>
      <c r="E1520" s="8"/>
      <c r="F1520" s="19">
        <f>Source!AM468</f>
        <v>1555.17</v>
      </c>
      <c r="G1520" s="18" t="str">
        <f>Source!DE468</f>
        <v/>
      </c>
      <c r="H1520" s="8">
        <f>Source!AV468</f>
        <v>1</v>
      </c>
      <c r="I1520" s="8">
        <f>IF(Source!BB468&lt;&gt; 0, Source!BB468, 1)</f>
        <v>1</v>
      </c>
      <c r="J1520" s="20">
        <f>Source!Q468</f>
        <v>2194.3000000000002</v>
      </c>
      <c r="K1520" s="20"/>
    </row>
    <row r="1521" spans="1:22" ht="14.25" x14ac:dyDescent="0.2">
      <c r="A1521" s="15"/>
      <c r="B1521" s="16"/>
      <c r="C1521" s="16" t="s">
        <v>874</v>
      </c>
      <c r="D1521" s="17"/>
      <c r="E1521" s="8"/>
      <c r="F1521" s="19">
        <f>Source!AN468</f>
        <v>142.85</v>
      </c>
      <c r="G1521" s="18" t="str">
        <f>Source!DF468</f>
        <v/>
      </c>
      <c r="H1521" s="8">
        <f>Source!AV468</f>
        <v>1</v>
      </c>
      <c r="I1521" s="8">
        <f>IF(Source!BS468&lt;&gt; 0, Source!BS468, 1)</f>
        <v>1</v>
      </c>
      <c r="J1521" s="21">
        <f>Source!R468</f>
        <v>201.56</v>
      </c>
      <c r="K1521" s="20"/>
    </row>
    <row r="1522" spans="1:22" ht="14.25" x14ac:dyDescent="0.2">
      <c r="A1522" s="15"/>
      <c r="B1522" s="16"/>
      <c r="C1522" s="16" t="s">
        <v>875</v>
      </c>
      <c r="D1522" s="17"/>
      <c r="E1522" s="8"/>
      <c r="F1522" s="19">
        <f>Source!AL468</f>
        <v>56933.42</v>
      </c>
      <c r="G1522" s="18" t="str">
        <f>Source!DD468</f>
        <v/>
      </c>
      <c r="H1522" s="8">
        <f>Source!AW468</f>
        <v>1</v>
      </c>
      <c r="I1522" s="8">
        <f>IF(Source!BC468&lt;&gt; 0, Source!BC468, 1)</f>
        <v>1</v>
      </c>
      <c r="J1522" s="20">
        <f>Source!P468</f>
        <v>80331.350000000006</v>
      </c>
      <c r="K1522" s="20"/>
    </row>
    <row r="1523" spans="1:22" ht="42.75" x14ac:dyDescent="0.2">
      <c r="A1523" s="15" t="str">
        <f>Source!E469</f>
        <v>233,1</v>
      </c>
      <c r="B1523" s="16" t="str">
        <f>Source!F469</f>
        <v>21.3-4-24</v>
      </c>
      <c r="C1523" s="16" t="str">
        <f>Source!G469</f>
        <v>Арматурные заготовки (стержни, хомуты и т.п.), не собранные в каркасы или сетки, закладные и накладные детали, со сваркой</v>
      </c>
      <c r="D1523" s="17" t="str">
        <f>Source!H469</f>
        <v>т</v>
      </c>
      <c r="E1523" s="8">
        <f>Source!I469</f>
        <v>-1.4109700000000001</v>
      </c>
      <c r="F1523" s="19">
        <f>Source!AK469</f>
        <v>53410.15</v>
      </c>
      <c r="G1523" s="22" t="s">
        <v>3</v>
      </c>
      <c r="H1523" s="8">
        <f>Source!AW469</f>
        <v>1</v>
      </c>
      <c r="I1523" s="8">
        <f>IF(Source!BC469&lt;&gt; 0, Source!BC469, 1)</f>
        <v>1</v>
      </c>
      <c r="J1523" s="20">
        <f>Source!O469</f>
        <v>-75360.12</v>
      </c>
      <c r="K1523" s="20"/>
      <c r="Q1523">
        <f>ROUND((Source!BZ469/100)*ROUND((Source!AF469*Source!AV469)*Source!I469, 2), 2)</f>
        <v>0</v>
      </c>
      <c r="R1523">
        <f>Source!X469</f>
        <v>0</v>
      </c>
      <c r="S1523">
        <f>ROUND((Source!CA469/100)*ROUND((Source!AF469*Source!AV469)*Source!I469, 2), 2)</f>
        <v>0</v>
      </c>
      <c r="T1523">
        <f>Source!Y469</f>
        <v>0</v>
      </c>
      <c r="U1523">
        <f>ROUND((175/100)*ROUND((Source!AE469*Source!AV469)*Source!I469, 2), 2)</f>
        <v>0</v>
      </c>
      <c r="V1523">
        <f>ROUND((108/100)*ROUND(Source!CS469*Source!I469, 2), 2)</f>
        <v>0</v>
      </c>
    </row>
    <row r="1524" spans="1:22" ht="14.25" x14ac:dyDescent="0.2">
      <c r="A1524" s="15"/>
      <c r="B1524" s="16"/>
      <c r="C1524" s="16" t="s">
        <v>876</v>
      </c>
      <c r="D1524" s="17" t="s">
        <v>877</v>
      </c>
      <c r="E1524" s="8">
        <f>Source!AT468</f>
        <v>70</v>
      </c>
      <c r="F1524" s="19"/>
      <c r="G1524" s="18"/>
      <c r="H1524" s="8"/>
      <c r="I1524" s="8"/>
      <c r="J1524" s="20">
        <f>SUM(R1518:R1523)</f>
        <v>8077.78</v>
      </c>
      <c r="K1524" s="20"/>
    </row>
    <row r="1525" spans="1:22" ht="14.25" x14ac:dyDescent="0.2">
      <c r="A1525" s="15"/>
      <c r="B1525" s="16"/>
      <c r="C1525" s="16" t="s">
        <v>878</v>
      </c>
      <c r="D1525" s="17" t="s">
        <v>877</v>
      </c>
      <c r="E1525" s="8">
        <f>Source!AU468</f>
        <v>10</v>
      </c>
      <c r="F1525" s="19"/>
      <c r="G1525" s="18"/>
      <c r="H1525" s="8"/>
      <c r="I1525" s="8"/>
      <c r="J1525" s="20">
        <f>SUM(T1518:T1524)</f>
        <v>1153.97</v>
      </c>
      <c r="K1525" s="20"/>
    </row>
    <row r="1526" spans="1:22" ht="14.25" x14ac:dyDescent="0.2">
      <c r="A1526" s="15"/>
      <c r="B1526" s="16"/>
      <c r="C1526" s="16" t="s">
        <v>879</v>
      </c>
      <c r="D1526" s="17" t="s">
        <v>877</v>
      </c>
      <c r="E1526" s="8">
        <f>108</f>
        <v>108</v>
      </c>
      <c r="F1526" s="19"/>
      <c r="G1526" s="18"/>
      <c r="H1526" s="8"/>
      <c r="I1526" s="8"/>
      <c r="J1526" s="20">
        <f>SUM(V1518:V1525)</f>
        <v>217.68</v>
      </c>
      <c r="K1526" s="20"/>
    </row>
    <row r="1527" spans="1:22" ht="14.25" x14ac:dyDescent="0.2">
      <c r="A1527" s="15"/>
      <c r="B1527" s="16"/>
      <c r="C1527" s="16" t="s">
        <v>880</v>
      </c>
      <c r="D1527" s="17" t="s">
        <v>881</v>
      </c>
      <c r="E1527" s="8">
        <f>Source!AQ468</f>
        <v>36.11</v>
      </c>
      <c r="F1527" s="19"/>
      <c r="G1527" s="18" t="str">
        <f>Source!DI468</f>
        <v/>
      </c>
      <c r="H1527" s="8">
        <f>Source!AV468</f>
        <v>1</v>
      </c>
      <c r="I1527" s="8"/>
      <c r="J1527" s="20"/>
      <c r="K1527" s="20">
        <f>Source!U468</f>
        <v>50.950126699999998</v>
      </c>
    </row>
    <row r="1528" spans="1:22" ht="15" x14ac:dyDescent="0.25">
      <c r="A1528" s="24"/>
      <c r="B1528" s="24"/>
      <c r="C1528" s="24"/>
      <c r="D1528" s="24"/>
      <c r="E1528" s="24"/>
      <c r="F1528" s="24"/>
      <c r="G1528" s="24"/>
      <c r="H1528" s="24"/>
      <c r="I1528" s="59">
        <f>J1519+J1520+J1522+J1524+J1525+J1526+SUM(J1523:J1523)</f>
        <v>28154.650000000009</v>
      </c>
      <c r="J1528" s="59"/>
      <c r="K1528" s="25">
        <f>IF(Source!I468&lt;&gt;0, ROUND(I1528/Source!I468, 2), 0)</f>
        <v>19954.11</v>
      </c>
      <c r="P1528" s="23">
        <f>I1528</f>
        <v>28154.650000000009</v>
      </c>
    </row>
    <row r="1529" spans="1:22" ht="28.5" x14ac:dyDescent="0.2">
      <c r="A1529" s="15" t="str">
        <f>Source!E470</f>
        <v>234</v>
      </c>
      <c r="B1529" s="16" t="str">
        <f>Source!F470</f>
        <v>1.2-3103-3-1/1</v>
      </c>
      <c r="C1529" s="16" t="str">
        <f>Source!G470</f>
        <v>Устройство фундаментов общего назначения бетонных под оборудование объемом до 5 м3</v>
      </c>
      <c r="D1529" s="17" t="str">
        <f>Source!H470</f>
        <v>100 м3</v>
      </c>
      <c r="E1529" s="8">
        <f>Source!I470</f>
        <v>0.19206999999999999</v>
      </c>
      <c r="F1529" s="19"/>
      <c r="G1529" s="18"/>
      <c r="H1529" s="8"/>
      <c r="I1529" s="8"/>
      <c r="J1529" s="20"/>
      <c r="K1529" s="20"/>
      <c r="Q1529">
        <f>ROUND((Source!BZ470/100)*ROUND((Source!AF470*Source!AV470)*Source!I470, 2), 2)</f>
        <v>10573.68</v>
      </c>
      <c r="R1529">
        <f>Source!X470</f>
        <v>10573.68</v>
      </c>
      <c r="S1529">
        <f>ROUND((Source!CA470/100)*ROUND((Source!AF470*Source!AV470)*Source!I470, 2), 2)</f>
        <v>1510.53</v>
      </c>
      <c r="T1529">
        <f>Source!Y470</f>
        <v>1510.53</v>
      </c>
      <c r="U1529">
        <f>ROUND((175/100)*ROUND((Source!AE470*Source!AV470)*Source!I470, 2), 2)</f>
        <v>49.56</v>
      </c>
      <c r="V1529">
        <f>ROUND((108/100)*ROUND(Source!CS470*Source!I470, 2), 2)</f>
        <v>30.59</v>
      </c>
    </row>
    <row r="1530" spans="1:22" ht="14.25" x14ac:dyDescent="0.2">
      <c r="A1530" s="15"/>
      <c r="B1530" s="16"/>
      <c r="C1530" s="16" t="s">
        <v>872</v>
      </c>
      <c r="D1530" s="17"/>
      <c r="E1530" s="8"/>
      <c r="F1530" s="19">
        <f>Source!AO470</f>
        <v>78644.570000000007</v>
      </c>
      <c r="G1530" s="18" t="str">
        <f>Source!DG470</f>
        <v/>
      </c>
      <c r="H1530" s="8">
        <f>Source!AV470</f>
        <v>1</v>
      </c>
      <c r="I1530" s="8">
        <f>IF(Source!BA470&lt;&gt; 0, Source!BA470, 1)</f>
        <v>1</v>
      </c>
      <c r="J1530" s="20">
        <f>Source!S470</f>
        <v>15105.26</v>
      </c>
      <c r="K1530" s="20"/>
    </row>
    <row r="1531" spans="1:22" ht="14.25" x14ac:dyDescent="0.2">
      <c r="A1531" s="15"/>
      <c r="B1531" s="16"/>
      <c r="C1531" s="16" t="s">
        <v>873</v>
      </c>
      <c r="D1531" s="17"/>
      <c r="E1531" s="8"/>
      <c r="F1531" s="19">
        <f>Source!AM470</f>
        <v>435.13</v>
      </c>
      <c r="G1531" s="18" t="str">
        <f>Source!DE470</f>
        <v/>
      </c>
      <c r="H1531" s="8">
        <f>Source!AV470</f>
        <v>1</v>
      </c>
      <c r="I1531" s="8">
        <f>IF(Source!BB470&lt;&gt; 0, Source!BB470, 1)</f>
        <v>1</v>
      </c>
      <c r="J1531" s="20">
        <f>Source!Q470</f>
        <v>83.58</v>
      </c>
      <c r="K1531" s="20"/>
    </row>
    <row r="1532" spans="1:22" ht="14.25" x14ac:dyDescent="0.2">
      <c r="A1532" s="15"/>
      <c r="B1532" s="16"/>
      <c r="C1532" s="16" t="s">
        <v>874</v>
      </c>
      <c r="D1532" s="17"/>
      <c r="E1532" s="8"/>
      <c r="F1532" s="19">
        <f>Source!AN470</f>
        <v>147.43</v>
      </c>
      <c r="G1532" s="18" t="str">
        <f>Source!DF470</f>
        <v/>
      </c>
      <c r="H1532" s="8">
        <f>Source!AV470</f>
        <v>1</v>
      </c>
      <c r="I1532" s="8">
        <f>IF(Source!BS470&lt;&gt; 0, Source!BS470, 1)</f>
        <v>1</v>
      </c>
      <c r="J1532" s="21">
        <f>Source!R470</f>
        <v>28.32</v>
      </c>
      <c r="K1532" s="20"/>
    </row>
    <row r="1533" spans="1:22" ht="14.25" x14ac:dyDescent="0.2">
      <c r="A1533" s="15"/>
      <c r="B1533" s="16"/>
      <c r="C1533" s="16" t="s">
        <v>875</v>
      </c>
      <c r="D1533" s="17"/>
      <c r="E1533" s="8"/>
      <c r="F1533" s="19">
        <f>Source!AL470</f>
        <v>347832.49</v>
      </c>
      <c r="G1533" s="18" t="str">
        <f>Source!DD470</f>
        <v/>
      </c>
      <c r="H1533" s="8">
        <f>Source!AW470</f>
        <v>1</v>
      </c>
      <c r="I1533" s="8">
        <f>IF(Source!BC470&lt;&gt; 0, Source!BC470, 1)</f>
        <v>1</v>
      </c>
      <c r="J1533" s="20">
        <f>Source!P470</f>
        <v>66808.19</v>
      </c>
      <c r="K1533" s="20"/>
    </row>
    <row r="1534" spans="1:22" ht="14.25" x14ac:dyDescent="0.2">
      <c r="A1534" s="15"/>
      <c r="B1534" s="16"/>
      <c r="C1534" s="16" t="s">
        <v>876</v>
      </c>
      <c r="D1534" s="17" t="s">
        <v>877</v>
      </c>
      <c r="E1534" s="8">
        <f>Source!AT470</f>
        <v>70</v>
      </c>
      <c r="F1534" s="19"/>
      <c r="G1534" s="18"/>
      <c r="H1534" s="8"/>
      <c r="I1534" s="8"/>
      <c r="J1534" s="20">
        <f>SUM(R1529:R1533)</f>
        <v>10573.68</v>
      </c>
      <c r="K1534" s="20"/>
    </row>
    <row r="1535" spans="1:22" ht="14.25" x14ac:dyDescent="0.2">
      <c r="A1535" s="15"/>
      <c r="B1535" s="16"/>
      <c r="C1535" s="16" t="s">
        <v>878</v>
      </c>
      <c r="D1535" s="17" t="s">
        <v>877</v>
      </c>
      <c r="E1535" s="8">
        <f>Source!AU470</f>
        <v>10</v>
      </c>
      <c r="F1535" s="19"/>
      <c r="G1535" s="18"/>
      <c r="H1535" s="8"/>
      <c r="I1535" s="8"/>
      <c r="J1535" s="20">
        <f>SUM(T1529:T1534)</f>
        <v>1510.53</v>
      </c>
      <c r="K1535" s="20"/>
    </row>
    <row r="1536" spans="1:22" ht="14.25" x14ac:dyDescent="0.2">
      <c r="A1536" s="15"/>
      <c r="B1536" s="16"/>
      <c r="C1536" s="16" t="s">
        <v>879</v>
      </c>
      <c r="D1536" s="17" t="s">
        <v>877</v>
      </c>
      <c r="E1536" s="8">
        <f>108</f>
        <v>108</v>
      </c>
      <c r="F1536" s="19"/>
      <c r="G1536" s="18"/>
      <c r="H1536" s="8"/>
      <c r="I1536" s="8"/>
      <c r="J1536" s="20">
        <f>SUM(V1529:V1535)</f>
        <v>30.59</v>
      </c>
      <c r="K1536" s="20"/>
    </row>
    <row r="1537" spans="1:22" ht="14.25" x14ac:dyDescent="0.2">
      <c r="A1537" s="15"/>
      <c r="B1537" s="16"/>
      <c r="C1537" s="16" t="s">
        <v>880</v>
      </c>
      <c r="D1537" s="17" t="s">
        <v>881</v>
      </c>
      <c r="E1537" s="8">
        <f>Source!AQ470</f>
        <v>453.1</v>
      </c>
      <c r="F1537" s="19"/>
      <c r="G1537" s="18" t="str">
        <f>Source!DI470</f>
        <v/>
      </c>
      <c r="H1537" s="8">
        <f>Source!AV470</f>
        <v>1</v>
      </c>
      <c r="I1537" s="8"/>
      <c r="J1537" s="20"/>
      <c r="K1537" s="20">
        <f>Source!U470</f>
        <v>87.026916999999997</v>
      </c>
    </row>
    <row r="1538" spans="1:22" ht="15" x14ac:dyDescent="0.25">
      <c r="A1538" s="24"/>
      <c r="B1538" s="24"/>
      <c r="C1538" s="24"/>
      <c r="D1538" s="24"/>
      <c r="E1538" s="24"/>
      <c r="F1538" s="24"/>
      <c r="G1538" s="24"/>
      <c r="H1538" s="24"/>
      <c r="I1538" s="59">
        <f>J1530+J1531+J1533+J1534+J1535+J1536</f>
        <v>94111.829999999987</v>
      </c>
      <c r="J1538" s="59"/>
      <c r="K1538" s="25">
        <f>IF(Source!I470&lt;&gt;0, ROUND(I1538/Source!I470, 2), 0)</f>
        <v>489987.14</v>
      </c>
      <c r="P1538" s="23">
        <f>I1538</f>
        <v>94111.829999999987</v>
      </c>
    </row>
    <row r="1539" spans="1:22" ht="42.75" x14ac:dyDescent="0.2">
      <c r="A1539" s="15" t="str">
        <f>Source!E471</f>
        <v>235</v>
      </c>
      <c r="B1539" s="16" t="str">
        <f>Source!F471</f>
        <v>21.3-4-24</v>
      </c>
      <c r="C1539" s="16" t="str">
        <f>Source!G471</f>
        <v>Арматурные заготовки (стержни, хомуты и т.п.), не собранные в каркасы или сетки, закладные и накладные детали, со сваркой</v>
      </c>
      <c r="D1539" s="17" t="str">
        <f>Source!H471</f>
        <v>т</v>
      </c>
      <c r="E1539" s="8">
        <f>Source!I471</f>
        <v>0.42172442016</v>
      </c>
      <c r="F1539" s="19">
        <f>Source!AL471</f>
        <v>53410.15</v>
      </c>
      <c r="G1539" s="18" t="str">
        <f>Source!DD471</f>
        <v/>
      </c>
      <c r="H1539" s="8">
        <f>Source!AW471</f>
        <v>1</v>
      </c>
      <c r="I1539" s="8">
        <f>IF(Source!BC471&lt;&gt; 0, Source!BC471, 1)</f>
        <v>1</v>
      </c>
      <c r="J1539" s="20">
        <f>Source!P471</f>
        <v>22524.36</v>
      </c>
      <c r="K1539" s="20"/>
      <c r="Q1539">
        <f>ROUND((Source!BZ471/100)*ROUND((Source!AF471*Source!AV471)*Source!I471, 2), 2)</f>
        <v>0</v>
      </c>
      <c r="R1539">
        <f>Source!X471</f>
        <v>0</v>
      </c>
      <c r="S1539">
        <f>ROUND((Source!CA471/100)*ROUND((Source!AF471*Source!AV471)*Source!I471, 2), 2)</f>
        <v>0</v>
      </c>
      <c r="T1539">
        <f>Source!Y471</f>
        <v>0</v>
      </c>
      <c r="U1539">
        <f>ROUND((175/100)*ROUND((Source!AE471*Source!AV471)*Source!I471, 2), 2)</f>
        <v>0</v>
      </c>
      <c r="V1539">
        <f>ROUND((108/100)*ROUND(Source!CS471*Source!I471, 2), 2)</f>
        <v>0</v>
      </c>
    </row>
    <row r="1540" spans="1:22" ht="15" x14ac:dyDescent="0.25">
      <c r="A1540" s="24"/>
      <c r="B1540" s="24"/>
      <c r="C1540" s="24"/>
      <c r="D1540" s="24"/>
      <c r="E1540" s="24"/>
      <c r="F1540" s="24"/>
      <c r="G1540" s="24"/>
      <c r="H1540" s="24"/>
      <c r="I1540" s="59">
        <f>J1539</f>
        <v>22524.36</v>
      </c>
      <c r="J1540" s="59"/>
      <c r="K1540" s="25">
        <f>IF(Source!I471&lt;&gt;0, ROUND(I1540/Source!I471, 2), 0)</f>
        <v>53410.14</v>
      </c>
      <c r="P1540" s="23">
        <f>I1540</f>
        <v>22524.36</v>
      </c>
    </row>
    <row r="1541" spans="1:22" ht="71.25" x14ac:dyDescent="0.2">
      <c r="A1541" s="15" t="str">
        <f>Source!E472</f>
        <v>236</v>
      </c>
      <c r="B1541" s="16" t="str">
        <f>Source!F472</f>
        <v>21.7-7-68</v>
      </c>
      <c r="C1541" s="16" t="str">
        <f>Source!G472</f>
        <v>Игровой комплекс ДИФ 3-5 пл, из сварных металлических профилей с настилом из досок хвойных пород дерева, с приставными игровыми элементами и переходными мостиками, окрашен цветными эмалями, размеры 14940х7170х4000 мм</v>
      </c>
      <c r="D1541" s="17" t="str">
        <f>Source!H472</f>
        <v>комплекс</v>
      </c>
      <c r="E1541" s="8">
        <f>Source!I472</f>
        <v>1</v>
      </c>
      <c r="F1541" s="19">
        <f>Source!AL472</f>
        <v>823651.4</v>
      </c>
      <c r="G1541" s="18" t="str">
        <f>Source!DD472</f>
        <v/>
      </c>
      <c r="H1541" s="8">
        <f>Source!AW472</f>
        <v>1</v>
      </c>
      <c r="I1541" s="8">
        <f>IF(Source!BC472&lt;&gt; 0, Source!BC472, 1)</f>
        <v>1</v>
      </c>
      <c r="J1541" s="20">
        <f>Source!P472</f>
        <v>823651.4</v>
      </c>
      <c r="K1541" s="20"/>
      <c r="Q1541">
        <f>ROUND((Source!BZ472/100)*ROUND((Source!AF472*Source!AV472)*Source!I472, 2), 2)</f>
        <v>0</v>
      </c>
      <c r="R1541">
        <f>Source!X472</f>
        <v>0</v>
      </c>
      <c r="S1541">
        <f>ROUND((Source!CA472/100)*ROUND((Source!AF472*Source!AV472)*Source!I472, 2), 2)</f>
        <v>0</v>
      </c>
      <c r="T1541">
        <f>Source!Y472</f>
        <v>0</v>
      </c>
      <c r="U1541">
        <f>ROUND((175/100)*ROUND((Source!AE472*Source!AV472)*Source!I472, 2), 2)</f>
        <v>0</v>
      </c>
      <c r="V1541">
        <f>ROUND((108/100)*ROUND(Source!CS472*Source!I472, 2), 2)</f>
        <v>0</v>
      </c>
    </row>
    <row r="1542" spans="1:22" ht="15" x14ac:dyDescent="0.25">
      <c r="A1542" s="24"/>
      <c r="B1542" s="24"/>
      <c r="C1542" s="24"/>
      <c r="D1542" s="24"/>
      <c r="E1542" s="24"/>
      <c r="F1542" s="24"/>
      <c r="G1542" s="24"/>
      <c r="H1542" s="24"/>
      <c r="I1542" s="59">
        <f>J1541</f>
        <v>823651.4</v>
      </c>
      <c r="J1542" s="59"/>
      <c r="K1542" s="25">
        <f>IF(Source!I472&lt;&gt;0, ROUND(I1542/Source!I472, 2), 0)</f>
        <v>823651.4</v>
      </c>
      <c r="P1542" s="23">
        <f>I1542</f>
        <v>823651.4</v>
      </c>
    </row>
    <row r="1543" spans="1:22" ht="14.25" x14ac:dyDescent="0.2">
      <c r="A1543" s="15" t="str">
        <f>Source!E473</f>
        <v>237</v>
      </c>
      <c r="B1543" s="16" t="str">
        <f>Source!F473</f>
        <v>1.50-3203-10-4/1</v>
      </c>
      <c r="C1543" s="16" t="str">
        <f>Source!G473</f>
        <v>Установка монтажных изделий массой свыше 20 кг</v>
      </c>
      <c r="D1543" s="17" t="str">
        <f>Source!H473</f>
        <v>т</v>
      </c>
      <c r="E1543" s="8">
        <f>Source!I473</f>
        <v>6.7900000000000002E-2</v>
      </c>
      <c r="F1543" s="19"/>
      <c r="G1543" s="18"/>
      <c r="H1543" s="8"/>
      <c r="I1543" s="8"/>
      <c r="J1543" s="20"/>
      <c r="K1543" s="20"/>
      <c r="Q1543">
        <f>ROUND((Source!BZ473/100)*ROUND((Source!AF473*Source!AV473)*Source!I473, 2), 2)</f>
        <v>388.72</v>
      </c>
      <c r="R1543">
        <f>Source!X473</f>
        <v>388.72</v>
      </c>
      <c r="S1543">
        <f>ROUND((Source!CA473/100)*ROUND((Source!AF473*Source!AV473)*Source!I473, 2), 2)</f>
        <v>55.53</v>
      </c>
      <c r="T1543">
        <f>Source!Y473</f>
        <v>55.53</v>
      </c>
      <c r="U1543">
        <f>ROUND((175/100)*ROUND((Source!AE473*Source!AV473)*Source!I473, 2), 2)</f>
        <v>16.98</v>
      </c>
      <c r="V1543">
        <f>ROUND((108/100)*ROUND(Source!CS473*Source!I473, 2), 2)</f>
        <v>10.48</v>
      </c>
    </row>
    <row r="1544" spans="1:22" ht="14.25" x14ac:dyDescent="0.2">
      <c r="A1544" s="15"/>
      <c r="B1544" s="16"/>
      <c r="C1544" s="16" t="s">
        <v>872</v>
      </c>
      <c r="D1544" s="17"/>
      <c r="E1544" s="8"/>
      <c r="F1544" s="19">
        <f>Source!AO473</f>
        <v>8178.55</v>
      </c>
      <c r="G1544" s="18" t="str">
        <f>Source!DG473</f>
        <v/>
      </c>
      <c r="H1544" s="8">
        <f>Source!AV473</f>
        <v>1</v>
      </c>
      <c r="I1544" s="8">
        <f>IF(Source!BA473&lt;&gt; 0, Source!BA473, 1)</f>
        <v>1</v>
      </c>
      <c r="J1544" s="20">
        <f>Source!S473</f>
        <v>555.32000000000005</v>
      </c>
      <c r="K1544" s="20"/>
    </row>
    <row r="1545" spans="1:22" ht="14.25" x14ac:dyDescent="0.2">
      <c r="A1545" s="15"/>
      <c r="B1545" s="16"/>
      <c r="C1545" s="16" t="s">
        <v>873</v>
      </c>
      <c r="D1545" s="17"/>
      <c r="E1545" s="8"/>
      <c r="F1545" s="19">
        <f>Source!AM473</f>
        <v>1555.17</v>
      </c>
      <c r="G1545" s="18" t="str">
        <f>Source!DE473</f>
        <v/>
      </c>
      <c r="H1545" s="8">
        <f>Source!AV473</f>
        <v>1</v>
      </c>
      <c r="I1545" s="8">
        <f>IF(Source!BB473&lt;&gt; 0, Source!BB473, 1)</f>
        <v>1</v>
      </c>
      <c r="J1545" s="20">
        <f>Source!Q473</f>
        <v>105.6</v>
      </c>
      <c r="K1545" s="20"/>
    </row>
    <row r="1546" spans="1:22" ht="14.25" x14ac:dyDescent="0.2">
      <c r="A1546" s="15"/>
      <c r="B1546" s="16"/>
      <c r="C1546" s="16" t="s">
        <v>874</v>
      </c>
      <c r="D1546" s="17"/>
      <c r="E1546" s="8"/>
      <c r="F1546" s="19">
        <f>Source!AN473</f>
        <v>142.85</v>
      </c>
      <c r="G1546" s="18" t="str">
        <f>Source!DF473</f>
        <v/>
      </c>
      <c r="H1546" s="8">
        <f>Source!AV473</f>
        <v>1</v>
      </c>
      <c r="I1546" s="8">
        <f>IF(Source!BS473&lt;&gt; 0, Source!BS473, 1)</f>
        <v>1</v>
      </c>
      <c r="J1546" s="21">
        <f>Source!R473</f>
        <v>9.6999999999999993</v>
      </c>
      <c r="K1546" s="20"/>
    </row>
    <row r="1547" spans="1:22" ht="14.25" x14ac:dyDescent="0.2">
      <c r="A1547" s="15"/>
      <c r="B1547" s="16"/>
      <c r="C1547" s="16" t="s">
        <v>875</v>
      </c>
      <c r="D1547" s="17"/>
      <c r="E1547" s="8"/>
      <c r="F1547" s="19">
        <f>Source!AL473</f>
        <v>56933.42</v>
      </c>
      <c r="G1547" s="18" t="str">
        <f>Source!DD473</f>
        <v/>
      </c>
      <c r="H1547" s="8">
        <f>Source!AW473</f>
        <v>1</v>
      </c>
      <c r="I1547" s="8">
        <f>IF(Source!BC473&lt;&gt; 0, Source!BC473, 1)</f>
        <v>1</v>
      </c>
      <c r="J1547" s="20">
        <f>Source!P473</f>
        <v>3865.78</v>
      </c>
      <c r="K1547" s="20"/>
    </row>
    <row r="1548" spans="1:22" ht="42.75" x14ac:dyDescent="0.2">
      <c r="A1548" s="15" t="str">
        <f>Source!E474</f>
        <v>237,1</v>
      </c>
      <c r="B1548" s="16" t="str">
        <f>Source!F474</f>
        <v>21.3-4-24</v>
      </c>
      <c r="C1548" s="16" t="str">
        <f>Source!G474</f>
        <v>Арматурные заготовки (стержни, хомуты и т.п.), не собранные в каркасы или сетки, закладные и накладные детали, со сваркой</v>
      </c>
      <c r="D1548" s="17" t="str">
        <f>Source!H474</f>
        <v>т</v>
      </c>
      <c r="E1548" s="8">
        <f>Source!I474</f>
        <v>-6.7900000000000002E-2</v>
      </c>
      <c r="F1548" s="19">
        <f>Source!AK474</f>
        <v>53410.15</v>
      </c>
      <c r="G1548" s="22" t="s">
        <v>3</v>
      </c>
      <c r="H1548" s="8">
        <f>Source!AW474</f>
        <v>1</v>
      </c>
      <c r="I1548" s="8">
        <f>IF(Source!BC474&lt;&gt; 0, Source!BC474, 1)</f>
        <v>1</v>
      </c>
      <c r="J1548" s="20">
        <f>Source!O474</f>
        <v>-3626.55</v>
      </c>
      <c r="K1548" s="20"/>
      <c r="Q1548">
        <f>ROUND((Source!BZ474/100)*ROUND((Source!AF474*Source!AV474)*Source!I474, 2), 2)</f>
        <v>0</v>
      </c>
      <c r="R1548">
        <f>Source!X474</f>
        <v>0</v>
      </c>
      <c r="S1548">
        <f>ROUND((Source!CA474/100)*ROUND((Source!AF474*Source!AV474)*Source!I474, 2), 2)</f>
        <v>0</v>
      </c>
      <c r="T1548">
        <f>Source!Y474</f>
        <v>0</v>
      </c>
      <c r="U1548">
        <f>ROUND((175/100)*ROUND((Source!AE474*Source!AV474)*Source!I474, 2), 2)</f>
        <v>0</v>
      </c>
      <c r="V1548">
        <f>ROUND((108/100)*ROUND(Source!CS474*Source!I474, 2), 2)</f>
        <v>0</v>
      </c>
    </row>
    <row r="1549" spans="1:22" ht="14.25" x14ac:dyDescent="0.2">
      <c r="A1549" s="15"/>
      <c r="B1549" s="16"/>
      <c r="C1549" s="16" t="s">
        <v>876</v>
      </c>
      <c r="D1549" s="17" t="s">
        <v>877</v>
      </c>
      <c r="E1549" s="8">
        <f>Source!AT473</f>
        <v>70</v>
      </c>
      <c r="F1549" s="19"/>
      <c r="G1549" s="18"/>
      <c r="H1549" s="8"/>
      <c r="I1549" s="8"/>
      <c r="J1549" s="20">
        <f>SUM(R1543:R1548)</f>
        <v>388.72</v>
      </c>
      <c r="K1549" s="20"/>
    </row>
    <row r="1550" spans="1:22" ht="14.25" x14ac:dyDescent="0.2">
      <c r="A1550" s="15"/>
      <c r="B1550" s="16"/>
      <c r="C1550" s="16" t="s">
        <v>878</v>
      </c>
      <c r="D1550" s="17" t="s">
        <v>877</v>
      </c>
      <c r="E1550" s="8">
        <f>Source!AU473</f>
        <v>10</v>
      </c>
      <c r="F1550" s="19"/>
      <c r="G1550" s="18"/>
      <c r="H1550" s="8"/>
      <c r="I1550" s="8"/>
      <c r="J1550" s="20">
        <f>SUM(T1543:T1549)</f>
        <v>55.53</v>
      </c>
      <c r="K1550" s="20"/>
    </row>
    <row r="1551" spans="1:22" ht="14.25" x14ac:dyDescent="0.2">
      <c r="A1551" s="15"/>
      <c r="B1551" s="16"/>
      <c r="C1551" s="16" t="s">
        <v>879</v>
      </c>
      <c r="D1551" s="17" t="s">
        <v>877</v>
      </c>
      <c r="E1551" s="8">
        <f>108</f>
        <v>108</v>
      </c>
      <c r="F1551" s="19"/>
      <c r="G1551" s="18"/>
      <c r="H1551" s="8"/>
      <c r="I1551" s="8"/>
      <c r="J1551" s="20">
        <f>SUM(V1543:V1550)</f>
        <v>10.48</v>
      </c>
      <c r="K1551" s="20"/>
    </row>
    <row r="1552" spans="1:22" ht="14.25" x14ac:dyDescent="0.2">
      <c r="A1552" s="15"/>
      <c r="B1552" s="16"/>
      <c r="C1552" s="16" t="s">
        <v>880</v>
      </c>
      <c r="D1552" s="17" t="s">
        <v>881</v>
      </c>
      <c r="E1552" s="8">
        <f>Source!AQ473</f>
        <v>36.11</v>
      </c>
      <c r="F1552" s="19"/>
      <c r="G1552" s="18" t="str">
        <f>Source!DI473</f>
        <v/>
      </c>
      <c r="H1552" s="8">
        <f>Source!AV473</f>
        <v>1</v>
      </c>
      <c r="I1552" s="8"/>
      <c r="J1552" s="20"/>
      <c r="K1552" s="20">
        <f>Source!U473</f>
        <v>2.4518689999999999</v>
      </c>
    </row>
    <row r="1553" spans="1:22" ht="15" x14ac:dyDescent="0.25">
      <c r="A1553" s="24"/>
      <c r="B1553" s="24"/>
      <c r="C1553" s="24"/>
      <c r="D1553" s="24"/>
      <c r="E1553" s="24"/>
      <c r="F1553" s="24"/>
      <c r="G1553" s="24"/>
      <c r="H1553" s="24"/>
      <c r="I1553" s="59">
        <f>J1544+J1545+J1547+J1549+J1550+J1551+SUM(J1548:J1548)</f>
        <v>1354.88</v>
      </c>
      <c r="J1553" s="59"/>
      <c r="K1553" s="25">
        <f>IF(Source!I473&lt;&gt;0, ROUND(I1553/Source!I473, 2), 0)</f>
        <v>19954.05</v>
      </c>
      <c r="P1553" s="23">
        <f>I1553</f>
        <v>1354.88</v>
      </c>
    </row>
    <row r="1554" spans="1:22" ht="28.5" x14ac:dyDescent="0.2">
      <c r="A1554" s="15" t="str">
        <f>Source!E475</f>
        <v>238</v>
      </c>
      <c r="B1554" s="16" t="str">
        <f>Source!F475</f>
        <v>1.2-3103-3-1/1</v>
      </c>
      <c r="C1554" s="16" t="str">
        <f>Source!G475</f>
        <v>Устройство фундаментов общего назначения бетонных под оборудование объемом до 5 м3</v>
      </c>
      <c r="D1554" s="17" t="str">
        <f>Source!H475</f>
        <v>100 м3</v>
      </c>
      <c r="E1554" s="8">
        <f>Source!I475</f>
        <v>9.2399999999999999E-3</v>
      </c>
      <c r="F1554" s="19"/>
      <c r="G1554" s="18"/>
      <c r="H1554" s="8"/>
      <c r="I1554" s="8"/>
      <c r="J1554" s="20"/>
      <c r="K1554" s="20"/>
      <c r="Q1554">
        <f>ROUND((Source!BZ475/100)*ROUND((Source!AF475*Source!AV475)*Source!I475, 2), 2)</f>
        <v>508.68</v>
      </c>
      <c r="R1554">
        <f>Source!X475</f>
        <v>508.68</v>
      </c>
      <c r="S1554">
        <f>ROUND((Source!CA475/100)*ROUND((Source!AF475*Source!AV475)*Source!I475, 2), 2)</f>
        <v>72.67</v>
      </c>
      <c r="T1554">
        <f>Source!Y475</f>
        <v>72.67</v>
      </c>
      <c r="U1554">
        <f>ROUND((175/100)*ROUND((Source!AE475*Source!AV475)*Source!I475, 2), 2)</f>
        <v>2.38</v>
      </c>
      <c r="V1554">
        <f>ROUND((108/100)*ROUND(Source!CS475*Source!I475, 2), 2)</f>
        <v>1.47</v>
      </c>
    </row>
    <row r="1555" spans="1:22" ht="14.25" x14ac:dyDescent="0.2">
      <c r="A1555" s="15"/>
      <c r="B1555" s="16"/>
      <c r="C1555" s="16" t="s">
        <v>872</v>
      </c>
      <c r="D1555" s="17"/>
      <c r="E1555" s="8"/>
      <c r="F1555" s="19">
        <f>Source!AO475</f>
        <v>78644.570000000007</v>
      </c>
      <c r="G1555" s="18" t="str">
        <f>Source!DG475</f>
        <v/>
      </c>
      <c r="H1555" s="8">
        <f>Source!AV475</f>
        <v>1</v>
      </c>
      <c r="I1555" s="8">
        <f>IF(Source!BA475&lt;&gt; 0, Source!BA475, 1)</f>
        <v>1</v>
      </c>
      <c r="J1555" s="20">
        <f>Source!S475</f>
        <v>726.68</v>
      </c>
      <c r="K1555" s="20"/>
    </row>
    <row r="1556" spans="1:22" ht="14.25" x14ac:dyDescent="0.2">
      <c r="A1556" s="15"/>
      <c r="B1556" s="16"/>
      <c r="C1556" s="16" t="s">
        <v>873</v>
      </c>
      <c r="D1556" s="17"/>
      <c r="E1556" s="8"/>
      <c r="F1556" s="19">
        <f>Source!AM475</f>
        <v>435.13</v>
      </c>
      <c r="G1556" s="18" t="str">
        <f>Source!DE475</f>
        <v/>
      </c>
      <c r="H1556" s="8">
        <f>Source!AV475</f>
        <v>1</v>
      </c>
      <c r="I1556" s="8">
        <f>IF(Source!BB475&lt;&gt; 0, Source!BB475, 1)</f>
        <v>1</v>
      </c>
      <c r="J1556" s="20">
        <f>Source!Q475</f>
        <v>4.0199999999999996</v>
      </c>
      <c r="K1556" s="20"/>
    </row>
    <row r="1557" spans="1:22" ht="14.25" x14ac:dyDescent="0.2">
      <c r="A1557" s="15"/>
      <c r="B1557" s="16"/>
      <c r="C1557" s="16" t="s">
        <v>874</v>
      </c>
      <c r="D1557" s="17"/>
      <c r="E1557" s="8"/>
      <c r="F1557" s="19">
        <f>Source!AN475</f>
        <v>147.43</v>
      </c>
      <c r="G1557" s="18" t="str">
        <f>Source!DF475</f>
        <v/>
      </c>
      <c r="H1557" s="8">
        <f>Source!AV475</f>
        <v>1</v>
      </c>
      <c r="I1557" s="8">
        <f>IF(Source!BS475&lt;&gt; 0, Source!BS475, 1)</f>
        <v>1</v>
      </c>
      <c r="J1557" s="21">
        <f>Source!R475</f>
        <v>1.36</v>
      </c>
      <c r="K1557" s="20"/>
    </row>
    <row r="1558" spans="1:22" ht="14.25" x14ac:dyDescent="0.2">
      <c r="A1558" s="15"/>
      <c r="B1558" s="16"/>
      <c r="C1558" s="16" t="s">
        <v>875</v>
      </c>
      <c r="D1558" s="17"/>
      <c r="E1558" s="8"/>
      <c r="F1558" s="19">
        <f>Source!AL475</f>
        <v>347832.49</v>
      </c>
      <c r="G1558" s="18" t="str">
        <f>Source!DD475</f>
        <v/>
      </c>
      <c r="H1558" s="8">
        <f>Source!AW475</f>
        <v>1</v>
      </c>
      <c r="I1558" s="8">
        <f>IF(Source!BC475&lt;&gt; 0, Source!BC475, 1)</f>
        <v>1</v>
      </c>
      <c r="J1558" s="20">
        <f>Source!P475</f>
        <v>3213.97</v>
      </c>
      <c r="K1558" s="20"/>
    </row>
    <row r="1559" spans="1:22" ht="14.25" x14ac:dyDescent="0.2">
      <c r="A1559" s="15"/>
      <c r="B1559" s="16"/>
      <c r="C1559" s="16" t="s">
        <v>876</v>
      </c>
      <c r="D1559" s="17" t="s">
        <v>877</v>
      </c>
      <c r="E1559" s="8">
        <f>Source!AT475</f>
        <v>70</v>
      </c>
      <c r="F1559" s="19"/>
      <c r="G1559" s="18"/>
      <c r="H1559" s="8"/>
      <c r="I1559" s="8"/>
      <c r="J1559" s="20">
        <f>SUM(R1554:R1558)</f>
        <v>508.68</v>
      </c>
      <c r="K1559" s="20"/>
    </row>
    <row r="1560" spans="1:22" ht="14.25" x14ac:dyDescent="0.2">
      <c r="A1560" s="15"/>
      <c r="B1560" s="16"/>
      <c r="C1560" s="16" t="s">
        <v>878</v>
      </c>
      <c r="D1560" s="17" t="s">
        <v>877</v>
      </c>
      <c r="E1560" s="8">
        <f>Source!AU475</f>
        <v>10</v>
      </c>
      <c r="F1560" s="19"/>
      <c r="G1560" s="18"/>
      <c r="H1560" s="8"/>
      <c r="I1560" s="8"/>
      <c r="J1560" s="20">
        <f>SUM(T1554:T1559)</f>
        <v>72.67</v>
      </c>
      <c r="K1560" s="20"/>
    </row>
    <row r="1561" spans="1:22" ht="14.25" x14ac:dyDescent="0.2">
      <c r="A1561" s="15"/>
      <c r="B1561" s="16"/>
      <c r="C1561" s="16" t="s">
        <v>879</v>
      </c>
      <c r="D1561" s="17" t="s">
        <v>877</v>
      </c>
      <c r="E1561" s="8">
        <f>108</f>
        <v>108</v>
      </c>
      <c r="F1561" s="19"/>
      <c r="G1561" s="18"/>
      <c r="H1561" s="8"/>
      <c r="I1561" s="8"/>
      <c r="J1561" s="20">
        <f>SUM(V1554:V1560)</f>
        <v>1.47</v>
      </c>
      <c r="K1561" s="20"/>
    </row>
    <row r="1562" spans="1:22" ht="14.25" x14ac:dyDescent="0.2">
      <c r="A1562" s="15"/>
      <c r="B1562" s="16"/>
      <c r="C1562" s="16" t="s">
        <v>880</v>
      </c>
      <c r="D1562" s="17" t="s">
        <v>881</v>
      </c>
      <c r="E1562" s="8">
        <f>Source!AQ475</f>
        <v>453.1</v>
      </c>
      <c r="F1562" s="19"/>
      <c r="G1562" s="18" t="str">
        <f>Source!DI475</f>
        <v/>
      </c>
      <c r="H1562" s="8">
        <f>Source!AV475</f>
        <v>1</v>
      </c>
      <c r="I1562" s="8"/>
      <c r="J1562" s="20"/>
      <c r="K1562" s="20">
        <f>Source!U475</f>
        <v>4.1866440000000003</v>
      </c>
    </row>
    <row r="1563" spans="1:22" ht="15" x14ac:dyDescent="0.25">
      <c r="A1563" s="24"/>
      <c r="B1563" s="24"/>
      <c r="C1563" s="24"/>
      <c r="D1563" s="24"/>
      <c r="E1563" s="24"/>
      <c r="F1563" s="24"/>
      <c r="G1563" s="24"/>
      <c r="H1563" s="24"/>
      <c r="I1563" s="59">
        <f>J1555+J1556+J1558+J1559+J1560+J1561</f>
        <v>4527.49</v>
      </c>
      <c r="J1563" s="59"/>
      <c r="K1563" s="25">
        <f>IF(Source!I475&lt;&gt;0, ROUND(I1563/Source!I475, 2), 0)</f>
        <v>489988.1</v>
      </c>
      <c r="P1563" s="23">
        <f>I1563</f>
        <v>4527.49</v>
      </c>
    </row>
    <row r="1564" spans="1:22" ht="42.75" x14ac:dyDescent="0.2">
      <c r="A1564" s="15" t="str">
        <f>Source!E476</f>
        <v>239</v>
      </c>
      <c r="B1564" s="16" t="str">
        <f>Source!F476</f>
        <v>21.3-4-24</v>
      </c>
      <c r="C1564" s="16" t="str">
        <f>Source!G476</f>
        <v>Арматурные заготовки (стержни, хомуты и т.п.), не собранные в каркасы или сетки, закладные и накладные детали, со сваркой</v>
      </c>
      <c r="D1564" s="17" t="str">
        <f>Source!H476</f>
        <v>т</v>
      </c>
      <c r="E1564" s="8">
        <f>Source!I476</f>
        <v>1.8548454789999998E-2</v>
      </c>
      <c r="F1564" s="19">
        <f>Source!AL476</f>
        <v>53410.15</v>
      </c>
      <c r="G1564" s="18" t="str">
        <f>Source!DD476</f>
        <v/>
      </c>
      <c r="H1564" s="8">
        <f>Source!AW476</f>
        <v>1</v>
      </c>
      <c r="I1564" s="8">
        <f>IF(Source!BC476&lt;&gt; 0, Source!BC476, 1)</f>
        <v>1</v>
      </c>
      <c r="J1564" s="20">
        <f>Source!P476</f>
        <v>990.68</v>
      </c>
      <c r="K1564" s="20"/>
      <c r="Q1564">
        <f>ROUND((Source!BZ476/100)*ROUND((Source!AF476*Source!AV476)*Source!I476, 2), 2)</f>
        <v>0</v>
      </c>
      <c r="R1564">
        <f>Source!X476</f>
        <v>0</v>
      </c>
      <c r="S1564">
        <f>ROUND((Source!CA476/100)*ROUND((Source!AF476*Source!AV476)*Source!I476, 2), 2)</f>
        <v>0</v>
      </c>
      <c r="T1564">
        <f>Source!Y476</f>
        <v>0</v>
      </c>
      <c r="U1564">
        <f>ROUND((175/100)*ROUND((Source!AE476*Source!AV476)*Source!I476, 2), 2)</f>
        <v>0</v>
      </c>
      <c r="V1564">
        <f>ROUND((108/100)*ROUND(Source!CS476*Source!I476, 2), 2)</f>
        <v>0</v>
      </c>
    </row>
    <row r="1565" spans="1:22" ht="15" x14ac:dyDescent="0.25">
      <c r="A1565" s="24"/>
      <c r="B1565" s="24"/>
      <c r="C1565" s="24"/>
      <c r="D1565" s="24"/>
      <c r="E1565" s="24"/>
      <c r="F1565" s="24"/>
      <c r="G1565" s="24"/>
      <c r="H1565" s="24"/>
      <c r="I1565" s="59">
        <f>J1564</f>
        <v>990.68</v>
      </c>
      <c r="J1565" s="59"/>
      <c r="K1565" s="25">
        <f>IF(Source!I476&lt;&gt;0, ROUND(I1565/Source!I476, 2), 0)</f>
        <v>53410.38</v>
      </c>
      <c r="P1565" s="23">
        <f>I1565</f>
        <v>990.68</v>
      </c>
    </row>
    <row r="1566" spans="1:22" ht="42.75" x14ac:dyDescent="0.2">
      <c r="A1566" s="15" t="str">
        <f>Source!E477</f>
        <v>240</v>
      </c>
      <c r="B1566" s="16" t="str">
        <f>Source!F477</f>
        <v>21.7-7-77</v>
      </c>
      <c r="C1566" s="16" t="str">
        <f>Source!G477</f>
        <v>Карусель 4-х местная, сборная из металлических труб, окрашена цветными эмалями, диаметр 2650 мм, высота 930 мм</v>
      </c>
      <c r="D1566" s="17" t="str">
        <f>Source!H477</f>
        <v>компл.</v>
      </c>
      <c r="E1566" s="8">
        <f>Source!I477</f>
        <v>1</v>
      </c>
      <c r="F1566" s="19">
        <f>Source!AL477</f>
        <v>31807.82</v>
      </c>
      <c r="G1566" s="18" t="str">
        <f>Source!DD477</f>
        <v/>
      </c>
      <c r="H1566" s="8">
        <f>Source!AW477</f>
        <v>1</v>
      </c>
      <c r="I1566" s="8">
        <f>IF(Source!BC477&lt;&gt; 0, Source!BC477, 1)</f>
        <v>1</v>
      </c>
      <c r="J1566" s="20">
        <f>Source!P477</f>
        <v>31807.82</v>
      </c>
      <c r="K1566" s="20"/>
      <c r="Q1566">
        <f>ROUND((Source!BZ477/100)*ROUND((Source!AF477*Source!AV477)*Source!I477, 2), 2)</f>
        <v>0</v>
      </c>
      <c r="R1566">
        <f>Source!X477</f>
        <v>0</v>
      </c>
      <c r="S1566">
        <f>ROUND((Source!CA477/100)*ROUND((Source!AF477*Source!AV477)*Source!I477, 2), 2)</f>
        <v>0</v>
      </c>
      <c r="T1566">
        <f>Source!Y477</f>
        <v>0</v>
      </c>
      <c r="U1566">
        <f>ROUND((175/100)*ROUND((Source!AE477*Source!AV477)*Source!I477, 2), 2)</f>
        <v>0</v>
      </c>
      <c r="V1566">
        <f>ROUND((108/100)*ROUND(Source!CS477*Source!I477, 2), 2)</f>
        <v>0</v>
      </c>
    </row>
    <row r="1567" spans="1:22" ht="15" x14ac:dyDescent="0.25">
      <c r="A1567" s="24"/>
      <c r="B1567" s="24"/>
      <c r="C1567" s="24"/>
      <c r="D1567" s="24"/>
      <c r="E1567" s="24"/>
      <c r="F1567" s="24"/>
      <c r="G1567" s="24"/>
      <c r="H1567" s="24"/>
      <c r="I1567" s="59">
        <f>J1566</f>
        <v>31807.82</v>
      </c>
      <c r="J1567" s="59"/>
      <c r="K1567" s="25">
        <f>IF(Source!I477&lt;&gt;0, ROUND(I1567/Source!I477, 2), 0)</f>
        <v>31807.82</v>
      </c>
      <c r="P1567" s="23">
        <f>I1567</f>
        <v>31807.82</v>
      </c>
    </row>
    <row r="1568" spans="1:22" ht="14.25" x14ac:dyDescent="0.2">
      <c r="A1568" s="15" t="str">
        <f>Source!E478</f>
        <v>241</v>
      </c>
      <c r="B1568" s="16" t="str">
        <f>Source!F478</f>
        <v>1.50-3203-10-4/1</v>
      </c>
      <c r="C1568" s="16" t="str">
        <f>Source!G478</f>
        <v>Установка монтажных изделий массой свыше 20 кг</v>
      </c>
      <c r="D1568" s="17" t="str">
        <f>Source!H478</f>
        <v>т</v>
      </c>
      <c r="E1568" s="8">
        <f>Source!I478</f>
        <v>6.9800000000000001E-2</v>
      </c>
      <c r="F1568" s="19"/>
      <c r="G1568" s="18"/>
      <c r="H1568" s="8"/>
      <c r="I1568" s="8"/>
      <c r="J1568" s="20"/>
      <c r="K1568" s="20"/>
      <c r="Q1568">
        <f>ROUND((Source!BZ478/100)*ROUND((Source!AF478*Source!AV478)*Source!I478, 2), 2)</f>
        <v>399.6</v>
      </c>
      <c r="R1568">
        <f>Source!X478</f>
        <v>399.6</v>
      </c>
      <c r="S1568">
        <f>ROUND((Source!CA478/100)*ROUND((Source!AF478*Source!AV478)*Source!I478, 2), 2)</f>
        <v>57.09</v>
      </c>
      <c r="T1568">
        <f>Source!Y478</f>
        <v>57.09</v>
      </c>
      <c r="U1568">
        <f>ROUND((175/100)*ROUND((Source!AE478*Source!AV478)*Source!I478, 2), 2)</f>
        <v>17.45</v>
      </c>
      <c r="V1568">
        <f>ROUND((108/100)*ROUND(Source!CS478*Source!I478, 2), 2)</f>
        <v>10.77</v>
      </c>
    </row>
    <row r="1569" spans="1:22" ht="14.25" x14ac:dyDescent="0.2">
      <c r="A1569" s="15"/>
      <c r="B1569" s="16"/>
      <c r="C1569" s="16" t="s">
        <v>872</v>
      </c>
      <c r="D1569" s="17"/>
      <c r="E1569" s="8"/>
      <c r="F1569" s="19">
        <f>Source!AO478</f>
        <v>8178.55</v>
      </c>
      <c r="G1569" s="18" t="str">
        <f>Source!DG478</f>
        <v/>
      </c>
      <c r="H1569" s="8">
        <f>Source!AV478</f>
        <v>1</v>
      </c>
      <c r="I1569" s="8">
        <f>IF(Source!BA478&lt;&gt; 0, Source!BA478, 1)</f>
        <v>1</v>
      </c>
      <c r="J1569" s="20">
        <f>Source!S478</f>
        <v>570.86</v>
      </c>
      <c r="K1569" s="20"/>
    </row>
    <row r="1570" spans="1:22" ht="14.25" x14ac:dyDescent="0.2">
      <c r="A1570" s="15"/>
      <c r="B1570" s="16"/>
      <c r="C1570" s="16" t="s">
        <v>873</v>
      </c>
      <c r="D1570" s="17"/>
      <c r="E1570" s="8"/>
      <c r="F1570" s="19">
        <f>Source!AM478</f>
        <v>1555.17</v>
      </c>
      <c r="G1570" s="18" t="str">
        <f>Source!DE478</f>
        <v/>
      </c>
      <c r="H1570" s="8">
        <f>Source!AV478</f>
        <v>1</v>
      </c>
      <c r="I1570" s="8">
        <f>IF(Source!BB478&lt;&gt; 0, Source!BB478, 1)</f>
        <v>1</v>
      </c>
      <c r="J1570" s="20">
        <f>Source!Q478</f>
        <v>108.55</v>
      </c>
      <c r="K1570" s="20"/>
    </row>
    <row r="1571" spans="1:22" ht="14.25" x14ac:dyDescent="0.2">
      <c r="A1571" s="15"/>
      <c r="B1571" s="16"/>
      <c r="C1571" s="16" t="s">
        <v>874</v>
      </c>
      <c r="D1571" s="17"/>
      <c r="E1571" s="8"/>
      <c r="F1571" s="19">
        <f>Source!AN478</f>
        <v>142.85</v>
      </c>
      <c r="G1571" s="18" t="str">
        <f>Source!DF478</f>
        <v/>
      </c>
      <c r="H1571" s="8">
        <f>Source!AV478</f>
        <v>1</v>
      </c>
      <c r="I1571" s="8">
        <f>IF(Source!BS478&lt;&gt; 0, Source!BS478, 1)</f>
        <v>1</v>
      </c>
      <c r="J1571" s="21">
        <f>Source!R478</f>
        <v>9.9700000000000006</v>
      </c>
      <c r="K1571" s="20"/>
    </row>
    <row r="1572" spans="1:22" ht="14.25" x14ac:dyDescent="0.2">
      <c r="A1572" s="15"/>
      <c r="B1572" s="16"/>
      <c r="C1572" s="16" t="s">
        <v>875</v>
      </c>
      <c r="D1572" s="17"/>
      <c r="E1572" s="8"/>
      <c r="F1572" s="19">
        <f>Source!AL478</f>
        <v>56933.42</v>
      </c>
      <c r="G1572" s="18" t="str">
        <f>Source!DD478</f>
        <v/>
      </c>
      <c r="H1572" s="8">
        <f>Source!AW478</f>
        <v>1</v>
      </c>
      <c r="I1572" s="8">
        <f>IF(Source!BC478&lt;&gt; 0, Source!BC478, 1)</f>
        <v>1</v>
      </c>
      <c r="J1572" s="20">
        <f>Source!P478</f>
        <v>3973.95</v>
      </c>
      <c r="K1572" s="20"/>
    </row>
    <row r="1573" spans="1:22" ht="42.75" x14ac:dyDescent="0.2">
      <c r="A1573" s="15" t="str">
        <f>Source!E479</f>
        <v>241,1</v>
      </c>
      <c r="B1573" s="16" t="str">
        <f>Source!F479</f>
        <v>21.3-4-24</v>
      </c>
      <c r="C1573" s="16" t="str">
        <f>Source!G479</f>
        <v>Арматурные заготовки (стержни, хомуты и т.п.), не собранные в каркасы или сетки, закладные и накладные детали, со сваркой</v>
      </c>
      <c r="D1573" s="17" t="str">
        <f>Source!H479</f>
        <v>т</v>
      </c>
      <c r="E1573" s="8">
        <f>Source!I479</f>
        <v>-6.9800000000000001E-2</v>
      </c>
      <c r="F1573" s="19">
        <f>Source!AK479</f>
        <v>53410.15</v>
      </c>
      <c r="G1573" s="22" t="s">
        <v>3</v>
      </c>
      <c r="H1573" s="8">
        <f>Source!AW479</f>
        <v>1</v>
      </c>
      <c r="I1573" s="8">
        <f>IF(Source!BC479&lt;&gt; 0, Source!BC479, 1)</f>
        <v>1</v>
      </c>
      <c r="J1573" s="20">
        <f>Source!O479</f>
        <v>-3728.03</v>
      </c>
      <c r="K1573" s="20"/>
      <c r="Q1573">
        <f>ROUND((Source!BZ479/100)*ROUND((Source!AF479*Source!AV479)*Source!I479, 2), 2)</f>
        <v>0</v>
      </c>
      <c r="R1573">
        <f>Source!X479</f>
        <v>0</v>
      </c>
      <c r="S1573">
        <f>ROUND((Source!CA479/100)*ROUND((Source!AF479*Source!AV479)*Source!I479, 2), 2)</f>
        <v>0</v>
      </c>
      <c r="T1573">
        <f>Source!Y479</f>
        <v>0</v>
      </c>
      <c r="U1573">
        <f>ROUND((175/100)*ROUND((Source!AE479*Source!AV479)*Source!I479, 2), 2)</f>
        <v>0</v>
      </c>
      <c r="V1573">
        <f>ROUND((108/100)*ROUND(Source!CS479*Source!I479, 2), 2)</f>
        <v>0</v>
      </c>
    </row>
    <row r="1574" spans="1:22" ht="14.25" x14ac:dyDescent="0.2">
      <c r="A1574" s="15"/>
      <c r="B1574" s="16"/>
      <c r="C1574" s="16" t="s">
        <v>876</v>
      </c>
      <c r="D1574" s="17" t="s">
        <v>877</v>
      </c>
      <c r="E1574" s="8">
        <f>Source!AT478</f>
        <v>70</v>
      </c>
      <c r="F1574" s="19"/>
      <c r="G1574" s="18"/>
      <c r="H1574" s="8"/>
      <c r="I1574" s="8"/>
      <c r="J1574" s="20">
        <f>SUM(R1568:R1573)</f>
        <v>399.6</v>
      </c>
      <c r="K1574" s="20"/>
    </row>
    <row r="1575" spans="1:22" ht="14.25" x14ac:dyDescent="0.2">
      <c r="A1575" s="15"/>
      <c r="B1575" s="16"/>
      <c r="C1575" s="16" t="s">
        <v>878</v>
      </c>
      <c r="D1575" s="17" t="s">
        <v>877</v>
      </c>
      <c r="E1575" s="8">
        <f>Source!AU478</f>
        <v>10</v>
      </c>
      <c r="F1575" s="19"/>
      <c r="G1575" s="18"/>
      <c r="H1575" s="8"/>
      <c r="I1575" s="8"/>
      <c r="J1575" s="20">
        <f>SUM(T1568:T1574)</f>
        <v>57.09</v>
      </c>
      <c r="K1575" s="20"/>
    </row>
    <row r="1576" spans="1:22" ht="14.25" x14ac:dyDescent="0.2">
      <c r="A1576" s="15"/>
      <c r="B1576" s="16"/>
      <c r="C1576" s="16" t="s">
        <v>879</v>
      </c>
      <c r="D1576" s="17" t="s">
        <v>877</v>
      </c>
      <c r="E1576" s="8">
        <f>108</f>
        <v>108</v>
      </c>
      <c r="F1576" s="19"/>
      <c r="G1576" s="18"/>
      <c r="H1576" s="8"/>
      <c r="I1576" s="8"/>
      <c r="J1576" s="20">
        <f>SUM(V1568:V1575)</f>
        <v>10.77</v>
      </c>
      <c r="K1576" s="20"/>
    </row>
    <row r="1577" spans="1:22" ht="14.25" x14ac:dyDescent="0.2">
      <c r="A1577" s="15"/>
      <c r="B1577" s="16"/>
      <c r="C1577" s="16" t="s">
        <v>880</v>
      </c>
      <c r="D1577" s="17" t="s">
        <v>881</v>
      </c>
      <c r="E1577" s="8">
        <f>Source!AQ478</f>
        <v>36.11</v>
      </c>
      <c r="F1577" s="19"/>
      <c r="G1577" s="18" t="str">
        <f>Source!DI478</f>
        <v/>
      </c>
      <c r="H1577" s="8">
        <f>Source!AV478</f>
        <v>1</v>
      </c>
      <c r="I1577" s="8"/>
      <c r="J1577" s="20"/>
      <c r="K1577" s="20">
        <f>Source!U478</f>
        <v>2.5204779999999998</v>
      </c>
    </row>
    <row r="1578" spans="1:22" ht="15" x14ac:dyDescent="0.25">
      <c r="A1578" s="24"/>
      <c r="B1578" s="24"/>
      <c r="C1578" s="24"/>
      <c r="D1578" s="24"/>
      <c r="E1578" s="24"/>
      <c r="F1578" s="24"/>
      <c r="G1578" s="24"/>
      <c r="H1578" s="24"/>
      <c r="I1578" s="59">
        <f>J1569+J1570+J1572+J1574+J1575+J1576+SUM(J1573:J1573)</f>
        <v>1392.7900000000004</v>
      </c>
      <c r="J1578" s="59"/>
      <c r="K1578" s="25">
        <f>IF(Source!I478&lt;&gt;0, ROUND(I1578/Source!I478, 2), 0)</f>
        <v>19954.009999999998</v>
      </c>
      <c r="P1578" s="23">
        <f>I1578</f>
        <v>1392.7900000000004</v>
      </c>
    </row>
    <row r="1579" spans="1:22" ht="28.5" x14ac:dyDescent="0.2">
      <c r="A1579" s="15" t="str">
        <f>Source!E480</f>
        <v>242</v>
      </c>
      <c r="B1579" s="16" t="str">
        <f>Source!F480</f>
        <v>1.2-3103-3-1/1</v>
      </c>
      <c r="C1579" s="16" t="str">
        <f>Source!G480</f>
        <v>Устройство фундаментов общего назначения бетонных под оборудование объемом до 5 м3</v>
      </c>
      <c r="D1579" s="17" t="str">
        <f>Source!H480</f>
        <v>100 м3</v>
      </c>
      <c r="E1579" s="8">
        <f>Source!I480</f>
        <v>9.4970000000000002E-3</v>
      </c>
      <c r="F1579" s="19"/>
      <c r="G1579" s="18"/>
      <c r="H1579" s="8"/>
      <c r="I1579" s="8"/>
      <c r="J1579" s="20"/>
      <c r="K1579" s="20"/>
      <c r="Q1579">
        <f>ROUND((Source!BZ480/100)*ROUND((Source!AF480*Source!AV480)*Source!I480, 2), 2)</f>
        <v>522.82000000000005</v>
      </c>
      <c r="R1579">
        <f>Source!X480</f>
        <v>522.82000000000005</v>
      </c>
      <c r="S1579">
        <f>ROUND((Source!CA480/100)*ROUND((Source!AF480*Source!AV480)*Source!I480, 2), 2)</f>
        <v>74.69</v>
      </c>
      <c r="T1579">
        <f>Source!Y480</f>
        <v>74.69</v>
      </c>
      <c r="U1579">
        <f>ROUND((175/100)*ROUND((Source!AE480*Source!AV480)*Source!I480, 2), 2)</f>
        <v>2.4500000000000002</v>
      </c>
      <c r="V1579">
        <f>ROUND((108/100)*ROUND(Source!CS480*Source!I480, 2), 2)</f>
        <v>1.51</v>
      </c>
    </row>
    <row r="1580" spans="1:22" ht="14.25" x14ac:dyDescent="0.2">
      <c r="A1580" s="15"/>
      <c r="B1580" s="16"/>
      <c r="C1580" s="16" t="s">
        <v>872</v>
      </c>
      <c r="D1580" s="17"/>
      <c r="E1580" s="8"/>
      <c r="F1580" s="19">
        <f>Source!AO480</f>
        <v>78644.570000000007</v>
      </c>
      <c r="G1580" s="18" t="str">
        <f>Source!DG480</f>
        <v/>
      </c>
      <c r="H1580" s="8">
        <f>Source!AV480</f>
        <v>1</v>
      </c>
      <c r="I1580" s="8">
        <f>IF(Source!BA480&lt;&gt; 0, Source!BA480, 1)</f>
        <v>1</v>
      </c>
      <c r="J1580" s="20">
        <f>Source!S480</f>
        <v>746.89</v>
      </c>
      <c r="K1580" s="20"/>
    </row>
    <row r="1581" spans="1:22" ht="14.25" x14ac:dyDescent="0.2">
      <c r="A1581" s="15"/>
      <c r="B1581" s="16"/>
      <c r="C1581" s="16" t="s">
        <v>873</v>
      </c>
      <c r="D1581" s="17"/>
      <c r="E1581" s="8"/>
      <c r="F1581" s="19">
        <f>Source!AM480</f>
        <v>435.13</v>
      </c>
      <c r="G1581" s="18" t="str">
        <f>Source!DE480</f>
        <v/>
      </c>
      <c r="H1581" s="8">
        <f>Source!AV480</f>
        <v>1</v>
      </c>
      <c r="I1581" s="8">
        <f>IF(Source!BB480&lt;&gt; 0, Source!BB480, 1)</f>
        <v>1</v>
      </c>
      <c r="J1581" s="20">
        <f>Source!Q480</f>
        <v>4.13</v>
      </c>
      <c r="K1581" s="20"/>
    </row>
    <row r="1582" spans="1:22" ht="14.25" x14ac:dyDescent="0.2">
      <c r="A1582" s="15"/>
      <c r="B1582" s="16"/>
      <c r="C1582" s="16" t="s">
        <v>874</v>
      </c>
      <c r="D1582" s="17"/>
      <c r="E1582" s="8"/>
      <c r="F1582" s="19">
        <f>Source!AN480</f>
        <v>147.43</v>
      </c>
      <c r="G1582" s="18" t="str">
        <f>Source!DF480</f>
        <v/>
      </c>
      <c r="H1582" s="8">
        <f>Source!AV480</f>
        <v>1</v>
      </c>
      <c r="I1582" s="8">
        <f>IF(Source!BS480&lt;&gt; 0, Source!BS480, 1)</f>
        <v>1</v>
      </c>
      <c r="J1582" s="21">
        <f>Source!R480</f>
        <v>1.4</v>
      </c>
      <c r="K1582" s="20"/>
    </row>
    <row r="1583" spans="1:22" ht="14.25" x14ac:dyDescent="0.2">
      <c r="A1583" s="15"/>
      <c r="B1583" s="16"/>
      <c r="C1583" s="16" t="s">
        <v>875</v>
      </c>
      <c r="D1583" s="17"/>
      <c r="E1583" s="8"/>
      <c r="F1583" s="19">
        <f>Source!AL480</f>
        <v>347832.49</v>
      </c>
      <c r="G1583" s="18" t="str">
        <f>Source!DD480</f>
        <v/>
      </c>
      <c r="H1583" s="8">
        <f>Source!AW480</f>
        <v>1</v>
      </c>
      <c r="I1583" s="8">
        <f>IF(Source!BC480&lt;&gt; 0, Source!BC480, 1)</f>
        <v>1</v>
      </c>
      <c r="J1583" s="20">
        <f>Source!P480</f>
        <v>3303.37</v>
      </c>
      <c r="K1583" s="20"/>
    </row>
    <row r="1584" spans="1:22" ht="14.25" x14ac:dyDescent="0.2">
      <c r="A1584" s="15"/>
      <c r="B1584" s="16"/>
      <c r="C1584" s="16" t="s">
        <v>876</v>
      </c>
      <c r="D1584" s="17" t="s">
        <v>877</v>
      </c>
      <c r="E1584" s="8">
        <f>Source!AT480</f>
        <v>70</v>
      </c>
      <c r="F1584" s="19"/>
      <c r="G1584" s="18"/>
      <c r="H1584" s="8"/>
      <c r="I1584" s="8"/>
      <c r="J1584" s="20">
        <f>SUM(R1579:R1583)</f>
        <v>522.82000000000005</v>
      </c>
      <c r="K1584" s="20"/>
    </row>
    <row r="1585" spans="1:22" ht="14.25" x14ac:dyDescent="0.2">
      <c r="A1585" s="15"/>
      <c r="B1585" s="16"/>
      <c r="C1585" s="16" t="s">
        <v>878</v>
      </c>
      <c r="D1585" s="17" t="s">
        <v>877</v>
      </c>
      <c r="E1585" s="8">
        <f>Source!AU480</f>
        <v>10</v>
      </c>
      <c r="F1585" s="19"/>
      <c r="G1585" s="18"/>
      <c r="H1585" s="8"/>
      <c r="I1585" s="8"/>
      <c r="J1585" s="20">
        <f>SUM(T1579:T1584)</f>
        <v>74.69</v>
      </c>
      <c r="K1585" s="20"/>
    </row>
    <row r="1586" spans="1:22" ht="14.25" x14ac:dyDescent="0.2">
      <c r="A1586" s="15"/>
      <c r="B1586" s="16"/>
      <c r="C1586" s="16" t="s">
        <v>879</v>
      </c>
      <c r="D1586" s="17" t="s">
        <v>877</v>
      </c>
      <c r="E1586" s="8">
        <f>108</f>
        <v>108</v>
      </c>
      <c r="F1586" s="19"/>
      <c r="G1586" s="18"/>
      <c r="H1586" s="8"/>
      <c r="I1586" s="8"/>
      <c r="J1586" s="20">
        <f>SUM(V1579:V1585)</f>
        <v>1.51</v>
      </c>
      <c r="K1586" s="20"/>
    </row>
    <row r="1587" spans="1:22" ht="14.25" x14ac:dyDescent="0.2">
      <c r="A1587" s="15"/>
      <c r="B1587" s="16"/>
      <c r="C1587" s="16" t="s">
        <v>880</v>
      </c>
      <c r="D1587" s="17" t="s">
        <v>881</v>
      </c>
      <c r="E1587" s="8">
        <f>Source!AQ480</f>
        <v>453.1</v>
      </c>
      <c r="F1587" s="19"/>
      <c r="G1587" s="18" t="str">
        <f>Source!DI480</f>
        <v/>
      </c>
      <c r="H1587" s="8">
        <f>Source!AV480</f>
        <v>1</v>
      </c>
      <c r="I1587" s="8"/>
      <c r="J1587" s="20"/>
      <c r="K1587" s="20">
        <f>Source!U480</f>
        <v>4.3030907000000003</v>
      </c>
    </row>
    <row r="1588" spans="1:22" ht="15" x14ac:dyDescent="0.25">
      <c r="A1588" s="24"/>
      <c r="B1588" s="24"/>
      <c r="C1588" s="24"/>
      <c r="D1588" s="24"/>
      <c r="E1588" s="24"/>
      <c r="F1588" s="24"/>
      <c r="G1588" s="24"/>
      <c r="H1588" s="24"/>
      <c r="I1588" s="59">
        <f>J1580+J1581+J1583+J1584+J1585+J1586</f>
        <v>4653.41</v>
      </c>
      <c r="J1588" s="59"/>
      <c r="K1588" s="25">
        <f>IF(Source!I480&lt;&gt;0, ROUND(I1588/Source!I480, 2), 0)</f>
        <v>489987.36</v>
      </c>
      <c r="P1588" s="23">
        <f>I1588</f>
        <v>4653.41</v>
      </c>
    </row>
    <row r="1589" spans="1:22" ht="42.75" x14ac:dyDescent="0.2">
      <c r="A1589" s="15" t="str">
        <f>Source!E481</f>
        <v>243</v>
      </c>
      <c r="B1589" s="16" t="str">
        <f>Source!F481</f>
        <v>21.3-4-24</v>
      </c>
      <c r="C1589" s="16" t="str">
        <f>Source!G481</f>
        <v>Арматурные заготовки (стержни, хомуты и т.п.), не собранные в каркасы или сетки, закладные и накладные детали, со сваркой</v>
      </c>
      <c r="D1589" s="17" t="str">
        <f>Source!H481</f>
        <v>т</v>
      </c>
      <c r="E1589" s="8">
        <f>Source!I481</f>
        <v>1.99903193E-2</v>
      </c>
      <c r="F1589" s="19">
        <f>Source!AL481</f>
        <v>53410.15</v>
      </c>
      <c r="G1589" s="18" t="str">
        <f>Source!DD481</f>
        <v/>
      </c>
      <c r="H1589" s="8">
        <f>Source!AW481</f>
        <v>1</v>
      </c>
      <c r="I1589" s="8">
        <f>IF(Source!BC481&lt;&gt; 0, Source!BC481, 1)</f>
        <v>1</v>
      </c>
      <c r="J1589" s="20">
        <f>Source!P481</f>
        <v>1067.69</v>
      </c>
      <c r="K1589" s="20"/>
      <c r="Q1589">
        <f>ROUND((Source!BZ481/100)*ROUND((Source!AF481*Source!AV481)*Source!I481, 2), 2)</f>
        <v>0</v>
      </c>
      <c r="R1589">
        <f>Source!X481</f>
        <v>0</v>
      </c>
      <c r="S1589">
        <f>ROUND((Source!CA481/100)*ROUND((Source!AF481*Source!AV481)*Source!I481, 2), 2)</f>
        <v>0</v>
      </c>
      <c r="T1589">
        <f>Source!Y481</f>
        <v>0</v>
      </c>
      <c r="U1589">
        <f>ROUND((175/100)*ROUND((Source!AE481*Source!AV481)*Source!I481, 2), 2)</f>
        <v>0</v>
      </c>
      <c r="V1589">
        <f>ROUND((108/100)*ROUND(Source!CS481*Source!I481, 2), 2)</f>
        <v>0</v>
      </c>
    </row>
    <row r="1590" spans="1:22" ht="15" x14ac:dyDescent="0.25">
      <c r="A1590" s="24"/>
      <c r="B1590" s="24"/>
      <c r="C1590" s="24"/>
      <c r="D1590" s="24"/>
      <c r="E1590" s="24"/>
      <c r="F1590" s="24"/>
      <c r="G1590" s="24"/>
      <c r="H1590" s="24"/>
      <c r="I1590" s="59">
        <f>J1589</f>
        <v>1067.69</v>
      </c>
      <c r="J1590" s="59"/>
      <c r="K1590" s="25">
        <f>IF(Source!I481&lt;&gt;0, ROUND(I1590/Source!I481, 2), 0)</f>
        <v>53410.35</v>
      </c>
      <c r="P1590" s="23">
        <f>I1590</f>
        <v>1067.69</v>
      </c>
    </row>
    <row r="1591" spans="1:22" ht="28.5" x14ac:dyDescent="0.2">
      <c r="A1591" s="15" t="str">
        <f>Source!E482</f>
        <v>244</v>
      </c>
      <c r="B1591" s="16" t="str">
        <f>Source!F482</f>
        <v>21.7-7-86</v>
      </c>
      <c r="C1591" s="16" t="str">
        <f>Source!G482</f>
        <v>Качалка пружинная деревянная, окрашена цветными эмалями, размеры 1000х900х290 мм</v>
      </c>
      <c r="D1591" s="17" t="str">
        <f>Source!H482</f>
        <v>шт.</v>
      </c>
      <c r="E1591" s="8">
        <f>Source!I482</f>
        <v>1</v>
      </c>
      <c r="F1591" s="19">
        <f>Source!AL482</f>
        <v>22181.5</v>
      </c>
      <c r="G1591" s="18" t="str">
        <f>Source!DD482</f>
        <v/>
      </c>
      <c r="H1591" s="8">
        <f>Source!AW482</f>
        <v>1</v>
      </c>
      <c r="I1591" s="8">
        <f>IF(Source!BC482&lt;&gt; 0, Source!BC482, 1)</f>
        <v>1</v>
      </c>
      <c r="J1591" s="20">
        <f>Source!P482</f>
        <v>22181.5</v>
      </c>
      <c r="K1591" s="20"/>
      <c r="Q1591">
        <f>ROUND((Source!BZ482/100)*ROUND((Source!AF482*Source!AV482)*Source!I482, 2), 2)</f>
        <v>0</v>
      </c>
      <c r="R1591">
        <f>Source!X482</f>
        <v>0</v>
      </c>
      <c r="S1591">
        <f>ROUND((Source!CA482/100)*ROUND((Source!AF482*Source!AV482)*Source!I482, 2), 2)</f>
        <v>0</v>
      </c>
      <c r="T1591">
        <f>Source!Y482</f>
        <v>0</v>
      </c>
      <c r="U1591">
        <f>ROUND((175/100)*ROUND((Source!AE482*Source!AV482)*Source!I482, 2), 2)</f>
        <v>0</v>
      </c>
      <c r="V1591">
        <f>ROUND((108/100)*ROUND(Source!CS482*Source!I482, 2), 2)</f>
        <v>0</v>
      </c>
    </row>
    <row r="1592" spans="1:22" ht="15" x14ac:dyDescent="0.25">
      <c r="A1592" s="24"/>
      <c r="B1592" s="24"/>
      <c r="C1592" s="24"/>
      <c r="D1592" s="24"/>
      <c r="E1592" s="24"/>
      <c r="F1592" s="24"/>
      <c r="G1592" s="24"/>
      <c r="H1592" s="24"/>
      <c r="I1592" s="59">
        <f>J1591</f>
        <v>22181.5</v>
      </c>
      <c r="J1592" s="59"/>
      <c r="K1592" s="25">
        <f>IF(Source!I482&lt;&gt;0, ROUND(I1592/Source!I482, 2), 0)</f>
        <v>22181.5</v>
      </c>
      <c r="P1592" s="23">
        <f>I1592</f>
        <v>22181.5</v>
      </c>
    </row>
    <row r="1593" spans="1:22" ht="14.25" x14ac:dyDescent="0.2">
      <c r="A1593" s="15" t="str">
        <f>Source!E483</f>
        <v>245</v>
      </c>
      <c r="B1593" s="16" t="str">
        <f>Source!F483</f>
        <v>1.50-3203-10-4/1</v>
      </c>
      <c r="C1593" s="16" t="str">
        <f>Source!G483</f>
        <v>Установка монтажных изделий массой свыше 20 кг</v>
      </c>
      <c r="D1593" s="17" t="str">
        <f>Source!H483</f>
        <v>т</v>
      </c>
      <c r="E1593" s="8">
        <f>Source!I483</f>
        <v>2.6499999999999999E-2</v>
      </c>
      <c r="F1593" s="19"/>
      <c r="G1593" s="18"/>
      <c r="H1593" s="8"/>
      <c r="I1593" s="8"/>
      <c r="J1593" s="20"/>
      <c r="K1593" s="20"/>
      <c r="Q1593">
        <f>ROUND((Source!BZ483/100)*ROUND((Source!AF483*Source!AV483)*Source!I483, 2), 2)</f>
        <v>151.71</v>
      </c>
      <c r="R1593">
        <f>Source!X483</f>
        <v>151.71</v>
      </c>
      <c r="S1593">
        <f>ROUND((Source!CA483/100)*ROUND((Source!AF483*Source!AV483)*Source!I483, 2), 2)</f>
        <v>21.67</v>
      </c>
      <c r="T1593">
        <f>Source!Y483</f>
        <v>21.67</v>
      </c>
      <c r="U1593">
        <f>ROUND((175/100)*ROUND((Source!AE483*Source!AV483)*Source!I483, 2), 2)</f>
        <v>6.63</v>
      </c>
      <c r="V1593">
        <f>ROUND((108/100)*ROUND(Source!CS483*Source!I483, 2), 2)</f>
        <v>4.09</v>
      </c>
    </row>
    <row r="1594" spans="1:22" ht="14.25" x14ac:dyDescent="0.2">
      <c r="A1594" s="15"/>
      <c r="B1594" s="16"/>
      <c r="C1594" s="16" t="s">
        <v>872</v>
      </c>
      <c r="D1594" s="17"/>
      <c r="E1594" s="8"/>
      <c r="F1594" s="19">
        <f>Source!AO483</f>
        <v>8178.55</v>
      </c>
      <c r="G1594" s="18" t="str">
        <f>Source!DG483</f>
        <v/>
      </c>
      <c r="H1594" s="8">
        <f>Source!AV483</f>
        <v>1</v>
      </c>
      <c r="I1594" s="8">
        <f>IF(Source!BA483&lt;&gt; 0, Source!BA483, 1)</f>
        <v>1</v>
      </c>
      <c r="J1594" s="20">
        <f>Source!S483</f>
        <v>216.73</v>
      </c>
      <c r="K1594" s="20"/>
    </row>
    <row r="1595" spans="1:22" ht="14.25" x14ac:dyDescent="0.2">
      <c r="A1595" s="15"/>
      <c r="B1595" s="16"/>
      <c r="C1595" s="16" t="s">
        <v>873</v>
      </c>
      <c r="D1595" s="17"/>
      <c r="E1595" s="8"/>
      <c r="F1595" s="19">
        <f>Source!AM483</f>
        <v>1555.17</v>
      </c>
      <c r="G1595" s="18" t="str">
        <f>Source!DE483</f>
        <v/>
      </c>
      <c r="H1595" s="8">
        <f>Source!AV483</f>
        <v>1</v>
      </c>
      <c r="I1595" s="8">
        <f>IF(Source!BB483&lt;&gt; 0, Source!BB483, 1)</f>
        <v>1</v>
      </c>
      <c r="J1595" s="20">
        <f>Source!Q483</f>
        <v>41.21</v>
      </c>
      <c r="K1595" s="20"/>
    </row>
    <row r="1596" spans="1:22" ht="14.25" x14ac:dyDescent="0.2">
      <c r="A1596" s="15"/>
      <c r="B1596" s="16"/>
      <c r="C1596" s="16" t="s">
        <v>874</v>
      </c>
      <c r="D1596" s="17"/>
      <c r="E1596" s="8"/>
      <c r="F1596" s="19">
        <f>Source!AN483</f>
        <v>142.85</v>
      </c>
      <c r="G1596" s="18" t="str">
        <f>Source!DF483</f>
        <v/>
      </c>
      <c r="H1596" s="8">
        <f>Source!AV483</f>
        <v>1</v>
      </c>
      <c r="I1596" s="8">
        <f>IF(Source!BS483&lt;&gt; 0, Source!BS483, 1)</f>
        <v>1</v>
      </c>
      <c r="J1596" s="21">
        <f>Source!R483</f>
        <v>3.79</v>
      </c>
      <c r="K1596" s="20"/>
    </row>
    <row r="1597" spans="1:22" ht="14.25" x14ac:dyDescent="0.2">
      <c r="A1597" s="15"/>
      <c r="B1597" s="16"/>
      <c r="C1597" s="16" t="s">
        <v>875</v>
      </c>
      <c r="D1597" s="17"/>
      <c r="E1597" s="8"/>
      <c r="F1597" s="19">
        <f>Source!AL483</f>
        <v>56933.42</v>
      </c>
      <c r="G1597" s="18" t="str">
        <f>Source!DD483</f>
        <v/>
      </c>
      <c r="H1597" s="8">
        <f>Source!AW483</f>
        <v>1</v>
      </c>
      <c r="I1597" s="8">
        <f>IF(Source!BC483&lt;&gt; 0, Source!BC483, 1)</f>
        <v>1</v>
      </c>
      <c r="J1597" s="20">
        <f>Source!P483</f>
        <v>1508.74</v>
      </c>
      <c r="K1597" s="20"/>
    </row>
    <row r="1598" spans="1:22" ht="42.75" x14ac:dyDescent="0.2">
      <c r="A1598" s="15" t="str">
        <f>Source!E484</f>
        <v>245,1</v>
      </c>
      <c r="B1598" s="16" t="str">
        <f>Source!F484</f>
        <v>21.3-4-24</v>
      </c>
      <c r="C1598" s="16" t="str">
        <f>Source!G484</f>
        <v>Арматурные заготовки (стержни, хомуты и т.п.), не собранные в каркасы или сетки, закладные и накладные детали, со сваркой</v>
      </c>
      <c r="D1598" s="17" t="str">
        <f>Source!H484</f>
        <v>т</v>
      </c>
      <c r="E1598" s="8">
        <f>Source!I484</f>
        <v>-2.6499999999999999E-2</v>
      </c>
      <c r="F1598" s="19">
        <f>Source!AK484</f>
        <v>53410.15</v>
      </c>
      <c r="G1598" s="22" t="s">
        <v>3</v>
      </c>
      <c r="H1598" s="8">
        <f>Source!AW484</f>
        <v>1</v>
      </c>
      <c r="I1598" s="8">
        <f>IF(Source!BC484&lt;&gt; 0, Source!BC484, 1)</f>
        <v>1</v>
      </c>
      <c r="J1598" s="20">
        <f>Source!O484</f>
        <v>-1415.37</v>
      </c>
      <c r="K1598" s="20"/>
      <c r="Q1598">
        <f>ROUND((Source!BZ484/100)*ROUND((Source!AF484*Source!AV484)*Source!I484, 2), 2)</f>
        <v>0</v>
      </c>
      <c r="R1598">
        <f>Source!X484</f>
        <v>0</v>
      </c>
      <c r="S1598">
        <f>ROUND((Source!CA484/100)*ROUND((Source!AF484*Source!AV484)*Source!I484, 2), 2)</f>
        <v>0</v>
      </c>
      <c r="T1598">
        <f>Source!Y484</f>
        <v>0</v>
      </c>
      <c r="U1598">
        <f>ROUND((175/100)*ROUND((Source!AE484*Source!AV484)*Source!I484, 2), 2)</f>
        <v>0</v>
      </c>
      <c r="V1598">
        <f>ROUND((108/100)*ROUND(Source!CS484*Source!I484, 2), 2)</f>
        <v>0</v>
      </c>
    </row>
    <row r="1599" spans="1:22" ht="14.25" x14ac:dyDescent="0.2">
      <c r="A1599" s="15"/>
      <c r="B1599" s="16"/>
      <c r="C1599" s="16" t="s">
        <v>876</v>
      </c>
      <c r="D1599" s="17" t="s">
        <v>877</v>
      </c>
      <c r="E1599" s="8">
        <f>Source!AT483</f>
        <v>70</v>
      </c>
      <c r="F1599" s="19"/>
      <c r="G1599" s="18"/>
      <c r="H1599" s="8"/>
      <c r="I1599" s="8"/>
      <c r="J1599" s="20">
        <f>SUM(R1593:R1598)</f>
        <v>151.71</v>
      </c>
      <c r="K1599" s="20"/>
    </row>
    <row r="1600" spans="1:22" ht="14.25" x14ac:dyDescent="0.2">
      <c r="A1600" s="15"/>
      <c r="B1600" s="16"/>
      <c r="C1600" s="16" t="s">
        <v>878</v>
      </c>
      <c r="D1600" s="17" t="s">
        <v>877</v>
      </c>
      <c r="E1600" s="8">
        <f>Source!AU483</f>
        <v>10</v>
      </c>
      <c r="F1600" s="19"/>
      <c r="G1600" s="18"/>
      <c r="H1600" s="8"/>
      <c r="I1600" s="8"/>
      <c r="J1600" s="20">
        <f>SUM(T1593:T1599)</f>
        <v>21.67</v>
      </c>
      <c r="K1600" s="20"/>
    </row>
    <row r="1601" spans="1:22" ht="14.25" x14ac:dyDescent="0.2">
      <c r="A1601" s="15"/>
      <c r="B1601" s="16"/>
      <c r="C1601" s="16" t="s">
        <v>879</v>
      </c>
      <c r="D1601" s="17" t="s">
        <v>877</v>
      </c>
      <c r="E1601" s="8">
        <f>108</f>
        <v>108</v>
      </c>
      <c r="F1601" s="19"/>
      <c r="G1601" s="18"/>
      <c r="H1601" s="8"/>
      <c r="I1601" s="8"/>
      <c r="J1601" s="20">
        <f>SUM(V1593:V1600)</f>
        <v>4.09</v>
      </c>
      <c r="K1601" s="20"/>
    </row>
    <row r="1602" spans="1:22" ht="14.25" x14ac:dyDescent="0.2">
      <c r="A1602" s="15"/>
      <c r="B1602" s="16"/>
      <c r="C1602" s="16" t="s">
        <v>880</v>
      </c>
      <c r="D1602" s="17" t="s">
        <v>881</v>
      </c>
      <c r="E1602" s="8">
        <f>Source!AQ483</f>
        <v>36.11</v>
      </c>
      <c r="F1602" s="19"/>
      <c r="G1602" s="18" t="str">
        <f>Source!DI483</f>
        <v/>
      </c>
      <c r="H1602" s="8">
        <f>Source!AV483</f>
        <v>1</v>
      </c>
      <c r="I1602" s="8"/>
      <c r="J1602" s="20"/>
      <c r="K1602" s="20">
        <f>Source!U483</f>
        <v>0.95691499999999996</v>
      </c>
    </row>
    <row r="1603" spans="1:22" ht="15" x14ac:dyDescent="0.25">
      <c r="A1603" s="24"/>
      <c r="B1603" s="24"/>
      <c r="C1603" s="24"/>
      <c r="D1603" s="24"/>
      <c r="E1603" s="24"/>
      <c r="F1603" s="24"/>
      <c r="G1603" s="24"/>
      <c r="H1603" s="24"/>
      <c r="I1603" s="59">
        <f>J1594+J1595+J1597+J1599+J1600+J1601+SUM(J1598:J1598)</f>
        <v>528.7800000000002</v>
      </c>
      <c r="J1603" s="59"/>
      <c r="K1603" s="25">
        <f>IF(Source!I483&lt;&gt;0, ROUND(I1603/Source!I483, 2), 0)</f>
        <v>19953.96</v>
      </c>
      <c r="P1603" s="23">
        <f>I1603</f>
        <v>528.7800000000002</v>
      </c>
    </row>
    <row r="1604" spans="1:22" ht="28.5" x14ac:dyDescent="0.2">
      <c r="A1604" s="15" t="str">
        <f>Source!E485</f>
        <v>246</v>
      </c>
      <c r="B1604" s="16" t="str">
        <f>Source!F485</f>
        <v>1.2-3103-3-1/1</v>
      </c>
      <c r="C1604" s="16" t="str">
        <f>Source!G485</f>
        <v>Устройство фундаментов общего назначения бетонных под оборудование объемом до 5 м3</v>
      </c>
      <c r="D1604" s="17" t="str">
        <f>Source!H485</f>
        <v>100 м3</v>
      </c>
      <c r="E1604" s="8">
        <f>Source!I485</f>
        <v>3.5999999999999999E-3</v>
      </c>
      <c r="F1604" s="19"/>
      <c r="G1604" s="18"/>
      <c r="H1604" s="8"/>
      <c r="I1604" s="8"/>
      <c r="J1604" s="20"/>
      <c r="K1604" s="20"/>
      <c r="Q1604">
        <f>ROUND((Source!BZ485/100)*ROUND((Source!AF485*Source!AV485)*Source!I485, 2), 2)</f>
        <v>198.18</v>
      </c>
      <c r="R1604">
        <f>Source!X485</f>
        <v>198.18</v>
      </c>
      <c r="S1604">
        <f>ROUND((Source!CA485/100)*ROUND((Source!AF485*Source!AV485)*Source!I485, 2), 2)</f>
        <v>28.31</v>
      </c>
      <c r="T1604">
        <f>Source!Y485</f>
        <v>28.31</v>
      </c>
      <c r="U1604">
        <f>ROUND((175/100)*ROUND((Source!AE485*Source!AV485)*Source!I485, 2), 2)</f>
        <v>0.93</v>
      </c>
      <c r="V1604">
        <f>ROUND((108/100)*ROUND(Source!CS485*Source!I485, 2), 2)</f>
        <v>0.56999999999999995</v>
      </c>
    </row>
    <row r="1605" spans="1:22" ht="14.25" x14ac:dyDescent="0.2">
      <c r="A1605" s="15"/>
      <c r="B1605" s="16"/>
      <c r="C1605" s="16" t="s">
        <v>872</v>
      </c>
      <c r="D1605" s="17"/>
      <c r="E1605" s="8"/>
      <c r="F1605" s="19">
        <f>Source!AO485</f>
        <v>78644.570000000007</v>
      </c>
      <c r="G1605" s="18" t="str">
        <f>Source!DG485</f>
        <v/>
      </c>
      <c r="H1605" s="8">
        <f>Source!AV485</f>
        <v>1</v>
      </c>
      <c r="I1605" s="8">
        <f>IF(Source!BA485&lt;&gt; 0, Source!BA485, 1)</f>
        <v>1</v>
      </c>
      <c r="J1605" s="20">
        <f>Source!S485</f>
        <v>283.12</v>
      </c>
      <c r="K1605" s="20"/>
    </row>
    <row r="1606" spans="1:22" ht="14.25" x14ac:dyDescent="0.2">
      <c r="A1606" s="15"/>
      <c r="B1606" s="16"/>
      <c r="C1606" s="16" t="s">
        <v>873</v>
      </c>
      <c r="D1606" s="17"/>
      <c r="E1606" s="8"/>
      <c r="F1606" s="19">
        <f>Source!AM485</f>
        <v>435.13</v>
      </c>
      <c r="G1606" s="18" t="str">
        <f>Source!DE485</f>
        <v/>
      </c>
      <c r="H1606" s="8">
        <f>Source!AV485</f>
        <v>1</v>
      </c>
      <c r="I1606" s="8">
        <f>IF(Source!BB485&lt;&gt; 0, Source!BB485, 1)</f>
        <v>1</v>
      </c>
      <c r="J1606" s="20">
        <f>Source!Q485</f>
        <v>1.57</v>
      </c>
      <c r="K1606" s="20"/>
    </row>
    <row r="1607" spans="1:22" ht="14.25" x14ac:dyDescent="0.2">
      <c r="A1607" s="15"/>
      <c r="B1607" s="16"/>
      <c r="C1607" s="16" t="s">
        <v>874</v>
      </c>
      <c r="D1607" s="17"/>
      <c r="E1607" s="8"/>
      <c r="F1607" s="19">
        <f>Source!AN485</f>
        <v>147.43</v>
      </c>
      <c r="G1607" s="18" t="str">
        <f>Source!DF485</f>
        <v/>
      </c>
      <c r="H1607" s="8">
        <f>Source!AV485</f>
        <v>1</v>
      </c>
      <c r="I1607" s="8">
        <f>IF(Source!BS485&lt;&gt; 0, Source!BS485, 1)</f>
        <v>1</v>
      </c>
      <c r="J1607" s="21">
        <f>Source!R485</f>
        <v>0.53</v>
      </c>
      <c r="K1607" s="20"/>
    </row>
    <row r="1608" spans="1:22" ht="14.25" x14ac:dyDescent="0.2">
      <c r="A1608" s="15"/>
      <c r="B1608" s="16"/>
      <c r="C1608" s="16" t="s">
        <v>875</v>
      </c>
      <c r="D1608" s="17"/>
      <c r="E1608" s="8"/>
      <c r="F1608" s="19">
        <f>Source!AL485</f>
        <v>347832.49</v>
      </c>
      <c r="G1608" s="18" t="str">
        <f>Source!DD485</f>
        <v/>
      </c>
      <c r="H1608" s="8">
        <f>Source!AW485</f>
        <v>1</v>
      </c>
      <c r="I1608" s="8">
        <f>IF(Source!BC485&lt;&gt; 0, Source!BC485, 1)</f>
        <v>1</v>
      </c>
      <c r="J1608" s="20">
        <f>Source!P485</f>
        <v>1252.2</v>
      </c>
      <c r="K1608" s="20"/>
    </row>
    <row r="1609" spans="1:22" ht="14.25" x14ac:dyDescent="0.2">
      <c r="A1609" s="15"/>
      <c r="B1609" s="16"/>
      <c r="C1609" s="16" t="s">
        <v>876</v>
      </c>
      <c r="D1609" s="17" t="s">
        <v>877</v>
      </c>
      <c r="E1609" s="8">
        <f>Source!AT485</f>
        <v>70</v>
      </c>
      <c r="F1609" s="19"/>
      <c r="G1609" s="18"/>
      <c r="H1609" s="8"/>
      <c r="I1609" s="8"/>
      <c r="J1609" s="20">
        <f>SUM(R1604:R1608)</f>
        <v>198.18</v>
      </c>
      <c r="K1609" s="20"/>
    </row>
    <row r="1610" spans="1:22" ht="14.25" x14ac:dyDescent="0.2">
      <c r="A1610" s="15"/>
      <c r="B1610" s="16"/>
      <c r="C1610" s="16" t="s">
        <v>878</v>
      </c>
      <c r="D1610" s="17" t="s">
        <v>877</v>
      </c>
      <c r="E1610" s="8">
        <f>Source!AU485</f>
        <v>10</v>
      </c>
      <c r="F1610" s="19"/>
      <c r="G1610" s="18"/>
      <c r="H1610" s="8"/>
      <c r="I1610" s="8"/>
      <c r="J1610" s="20">
        <f>SUM(T1604:T1609)</f>
        <v>28.31</v>
      </c>
      <c r="K1610" s="20"/>
    </row>
    <row r="1611" spans="1:22" ht="14.25" x14ac:dyDescent="0.2">
      <c r="A1611" s="15"/>
      <c r="B1611" s="16"/>
      <c r="C1611" s="16" t="s">
        <v>879</v>
      </c>
      <c r="D1611" s="17" t="s">
        <v>877</v>
      </c>
      <c r="E1611" s="8">
        <f>108</f>
        <v>108</v>
      </c>
      <c r="F1611" s="19"/>
      <c r="G1611" s="18"/>
      <c r="H1611" s="8"/>
      <c r="I1611" s="8"/>
      <c r="J1611" s="20">
        <f>SUM(V1604:V1610)</f>
        <v>0.56999999999999995</v>
      </c>
      <c r="K1611" s="20"/>
    </row>
    <row r="1612" spans="1:22" ht="14.25" x14ac:dyDescent="0.2">
      <c r="A1612" s="15"/>
      <c r="B1612" s="16"/>
      <c r="C1612" s="16" t="s">
        <v>880</v>
      </c>
      <c r="D1612" s="17" t="s">
        <v>881</v>
      </c>
      <c r="E1612" s="8">
        <f>Source!AQ485</f>
        <v>453.1</v>
      </c>
      <c r="F1612" s="19"/>
      <c r="G1612" s="18" t="str">
        <f>Source!DI485</f>
        <v/>
      </c>
      <c r="H1612" s="8">
        <f>Source!AV485</f>
        <v>1</v>
      </c>
      <c r="I1612" s="8"/>
      <c r="J1612" s="20"/>
      <c r="K1612" s="20">
        <f>Source!U485</f>
        <v>1.6311599999999999</v>
      </c>
    </row>
    <row r="1613" spans="1:22" ht="15" x14ac:dyDescent="0.25">
      <c r="A1613" s="24"/>
      <c r="B1613" s="24"/>
      <c r="C1613" s="24"/>
      <c r="D1613" s="24"/>
      <c r="E1613" s="24"/>
      <c r="F1613" s="24"/>
      <c r="G1613" s="24"/>
      <c r="H1613" s="24"/>
      <c r="I1613" s="59">
        <f>J1605+J1606+J1608+J1609+J1610+J1611</f>
        <v>1763.95</v>
      </c>
      <c r="J1613" s="59"/>
      <c r="K1613" s="25">
        <f>IF(Source!I485&lt;&gt;0, ROUND(I1613/Source!I485, 2), 0)</f>
        <v>489986.11</v>
      </c>
      <c r="P1613" s="23">
        <f>I1613</f>
        <v>1763.95</v>
      </c>
    </row>
    <row r="1614" spans="1:22" ht="42.75" x14ac:dyDescent="0.2">
      <c r="A1614" s="15" t="str">
        <f>Source!E486</f>
        <v>247</v>
      </c>
      <c r="B1614" s="16" t="str">
        <f>Source!F486</f>
        <v>21.3-4-24</v>
      </c>
      <c r="C1614" s="16" t="str">
        <f>Source!G486</f>
        <v>Арматурные заготовки (стержни, хомуты и т.п.), не собранные в каркасы или сетки, закладные и накладные детали, со сваркой</v>
      </c>
      <c r="D1614" s="17" t="str">
        <f>Source!H486</f>
        <v>т</v>
      </c>
      <c r="E1614" s="8">
        <f>Source!I486</f>
        <v>7.9421584100000005E-3</v>
      </c>
      <c r="F1614" s="19">
        <f>Source!AL486</f>
        <v>53410.15</v>
      </c>
      <c r="G1614" s="18" t="str">
        <f>Source!DD486</f>
        <v/>
      </c>
      <c r="H1614" s="8">
        <f>Source!AW486</f>
        <v>1</v>
      </c>
      <c r="I1614" s="8">
        <f>IF(Source!BC486&lt;&gt; 0, Source!BC486, 1)</f>
        <v>1</v>
      </c>
      <c r="J1614" s="20">
        <f>Source!P486</f>
        <v>424.19</v>
      </c>
      <c r="K1614" s="20"/>
      <c r="Q1614">
        <f>ROUND((Source!BZ486/100)*ROUND((Source!AF486*Source!AV486)*Source!I486, 2), 2)</f>
        <v>0</v>
      </c>
      <c r="R1614">
        <f>Source!X486</f>
        <v>0</v>
      </c>
      <c r="S1614">
        <f>ROUND((Source!CA486/100)*ROUND((Source!AF486*Source!AV486)*Source!I486, 2), 2)</f>
        <v>0</v>
      </c>
      <c r="T1614">
        <f>Source!Y486</f>
        <v>0</v>
      </c>
      <c r="U1614">
        <f>ROUND((175/100)*ROUND((Source!AE486*Source!AV486)*Source!I486, 2), 2)</f>
        <v>0</v>
      </c>
      <c r="V1614">
        <f>ROUND((108/100)*ROUND(Source!CS486*Source!I486, 2), 2)</f>
        <v>0</v>
      </c>
    </row>
    <row r="1615" spans="1:22" ht="15" x14ac:dyDescent="0.25">
      <c r="A1615" s="24"/>
      <c r="B1615" s="24"/>
      <c r="C1615" s="24"/>
      <c r="D1615" s="24"/>
      <c r="E1615" s="24"/>
      <c r="F1615" s="24"/>
      <c r="G1615" s="24"/>
      <c r="H1615" s="24"/>
      <c r="I1615" s="59">
        <f>J1614</f>
        <v>424.19</v>
      </c>
      <c r="J1615" s="59"/>
      <c r="K1615" s="25">
        <f>IF(Source!I486&lt;&gt;0, ROUND(I1615/Source!I486, 2), 0)</f>
        <v>53409.91</v>
      </c>
      <c r="P1615" s="23">
        <f>I1615</f>
        <v>424.19</v>
      </c>
    </row>
    <row r="1616" spans="1:22" ht="42.75" x14ac:dyDescent="0.2">
      <c r="A1616" s="15" t="str">
        <f>Source!E487</f>
        <v>248</v>
      </c>
      <c r="B1616" s="16" t="str">
        <f>Source!F487</f>
        <v>21.7-7-87</v>
      </c>
      <c r="C1616" s="16" t="str">
        <f>Source!G487</f>
        <v>Качели "Балансир" деревянные на каркасе из металлической профильной трубы с опорами из металлических труб, окрашены цветными эмалями, размеры 3000х270х810 мм</v>
      </c>
      <c r="D1616" s="17" t="str">
        <f>Source!H487</f>
        <v>шт.</v>
      </c>
      <c r="E1616" s="8">
        <f>Source!I487</f>
        <v>1</v>
      </c>
      <c r="F1616" s="19">
        <f>Source!AL487</f>
        <v>14311.28</v>
      </c>
      <c r="G1616" s="18" t="str">
        <f>Source!DD487</f>
        <v/>
      </c>
      <c r="H1616" s="8">
        <f>Source!AW487</f>
        <v>1</v>
      </c>
      <c r="I1616" s="8">
        <f>IF(Source!BC487&lt;&gt; 0, Source!BC487, 1)</f>
        <v>1</v>
      </c>
      <c r="J1616" s="20">
        <f>Source!P487</f>
        <v>14311.28</v>
      </c>
      <c r="K1616" s="20"/>
      <c r="Q1616">
        <f>ROUND((Source!BZ487/100)*ROUND((Source!AF487*Source!AV487)*Source!I487, 2), 2)</f>
        <v>0</v>
      </c>
      <c r="R1616">
        <f>Source!X487</f>
        <v>0</v>
      </c>
      <c r="S1616">
        <f>ROUND((Source!CA487/100)*ROUND((Source!AF487*Source!AV487)*Source!I487, 2), 2)</f>
        <v>0</v>
      </c>
      <c r="T1616">
        <f>Source!Y487</f>
        <v>0</v>
      </c>
      <c r="U1616">
        <f>ROUND((175/100)*ROUND((Source!AE487*Source!AV487)*Source!I487, 2), 2)</f>
        <v>0</v>
      </c>
      <c r="V1616">
        <f>ROUND((108/100)*ROUND(Source!CS487*Source!I487, 2), 2)</f>
        <v>0</v>
      </c>
    </row>
    <row r="1617" spans="1:22" ht="15" x14ac:dyDescent="0.25">
      <c r="A1617" s="24"/>
      <c r="B1617" s="24"/>
      <c r="C1617" s="24"/>
      <c r="D1617" s="24"/>
      <c r="E1617" s="24"/>
      <c r="F1617" s="24"/>
      <c r="G1617" s="24"/>
      <c r="H1617" s="24"/>
      <c r="I1617" s="59">
        <f>J1616</f>
        <v>14311.28</v>
      </c>
      <c r="J1617" s="59"/>
      <c r="K1617" s="25">
        <f>IF(Source!I487&lt;&gt;0, ROUND(I1617/Source!I487, 2), 0)</f>
        <v>14311.28</v>
      </c>
      <c r="P1617" s="23">
        <f>I1617</f>
        <v>14311.28</v>
      </c>
    </row>
    <row r="1618" spans="1:22" ht="14.25" x14ac:dyDescent="0.2">
      <c r="A1618" s="15" t="str">
        <f>Source!E488</f>
        <v>249</v>
      </c>
      <c r="B1618" s="16" t="str">
        <f>Source!F488</f>
        <v>1.50-3203-10-4/1</v>
      </c>
      <c r="C1618" s="16" t="str">
        <f>Source!G488</f>
        <v>Установка монтажных изделий массой свыше 20 кг</v>
      </c>
      <c r="D1618" s="17" t="str">
        <f>Source!H488</f>
        <v>т</v>
      </c>
      <c r="E1618" s="8">
        <f>Source!I488</f>
        <v>0.16200000000000001</v>
      </c>
      <c r="F1618" s="19"/>
      <c r="G1618" s="18"/>
      <c r="H1618" s="8"/>
      <c r="I1618" s="8"/>
      <c r="J1618" s="20"/>
      <c r="K1618" s="20"/>
      <c r="Q1618">
        <f>ROUND((Source!BZ488/100)*ROUND((Source!AF488*Source!AV488)*Source!I488, 2), 2)</f>
        <v>927.45</v>
      </c>
      <c r="R1618">
        <f>Source!X488</f>
        <v>927.45</v>
      </c>
      <c r="S1618">
        <f>ROUND((Source!CA488/100)*ROUND((Source!AF488*Source!AV488)*Source!I488, 2), 2)</f>
        <v>132.49</v>
      </c>
      <c r="T1618">
        <f>Source!Y488</f>
        <v>132.49</v>
      </c>
      <c r="U1618">
        <f>ROUND((175/100)*ROUND((Source!AE488*Source!AV488)*Source!I488, 2), 2)</f>
        <v>40.5</v>
      </c>
      <c r="V1618">
        <f>ROUND((108/100)*ROUND(Source!CS488*Source!I488, 2), 2)</f>
        <v>24.99</v>
      </c>
    </row>
    <row r="1619" spans="1:22" ht="14.25" x14ac:dyDescent="0.2">
      <c r="A1619" s="15"/>
      <c r="B1619" s="16"/>
      <c r="C1619" s="16" t="s">
        <v>872</v>
      </c>
      <c r="D1619" s="17"/>
      <c r="E1619" s="8"/>
      <c r="F1619" s="19">
        <f>Source!AO488</f>
        <v>8178.55</v>
      </c>
      <c r="G1619" s="18" t="str">
        <f>Source!DG488</f>
        <v/>
      </c>
      <c r="H1619" s="8">
        <f>Source!AV488</f>
        <v>1</v>
      </c>
      <c r="I1619" s="8">
        <f>IF(Source!BA488&lt;&gt; 0, Source!BA488, 1)</f>
        <v>1</v>
      </c>
      <c r="J1619" s="20">
        <f>Source!S488</f>
        <v>1324.93</v>
      </c>
      <c r="K1619" s="20"/>
    </row>
    <row r="1620" spans="1:22" ht="14.25" x14ac:dyDescent="0.2">
      <c r="A1620" s="15"/>
      <c r="B1620" s="16"/>
      <c r="C1620" s="16" t="s">
        <v>873</v>
      </c>
      <c r="D1620" s="17"/>
      <c r="E1620" s="8"/>
      <c r="F1620" s="19">
        <f>Source!AM488</f>
        <v>1555.17</v>
      </c>
      <c r="G1620" s="18" t="str">
        <f>Source!DE488</f>
        <v/>
      </c>
      <c r="H1620" s="8">
        <f>Source!AV488</f>
        <v>1</v>
      </c>
      <c r="I1620" s="8">
        <f>IF(Source!BB488&lt;&gt; 0, Source!BB488, 1)</f>
        <v>1</v>
      </c>
      <c r="J1620" s="20">
        <f>Source!Q488</f>
        <v>251.94</v>
      </c>
      <c r="K1620" s="20"/>
    </row>
    <row r="1621" spans="1:22" ht="14.25" x14ac:dyDescent="0.2">
      <c r="A1621" s="15"/>
      <c r="B1621" s="16"/>
      <c r="C1621" s="16" t="s">
        <v>874</v>
      </c>
      <c r="D1621" s="17"/>
      <c r="E1621" s="8"/>
      <c r="F1621" s="19">
        <f>Source!AN488</f>
        <v>142.85</v>
      </c>
      <c r="G1621" s="18" t="str">
        <f>Source!DF488</f>
        <v/>
      </c>
      <c r="H1621" s="8">
        <f>Source!AV488</f>
        <v>1</v>
      </c>
      <c r="I1621" s="8">
        <f>IF(Source!BS488&lt;&gt; 0, Source!BS488, 1)</f>
        <v>1</v>
      </c>
      <c r="J1621" s="21">
        <f>Source!R488</f>
        <v>23.14</v>
      </c>
      <c r="K1621" s="20"/>
    </row>
    <row r="1622" spans="1:22" ht="14.25" x14ac:dyDescent="0.2">
      <c r="A1622" s="15"/>
      <c r="B1622" s="16"/>
      <c r="C1622" s="16" t="s">
        <v>875</v>
      </c>
      <c r="D1622" s="17"/>
      <c r="E1622" s="8"/>
      <c r="F1622" s="19">
        <f>Source!AL488</f>
        <v>56933.42</v>
      </c>
      <c r="G1622" s="18" t="str">
        <f>Source!DD488</f>
        <v/>
      </c>
      <c r="H1622" s="8">
        <f>Source!AW488</f>
        <v>1</v>
      </c>
      <c r="I1622" s="8">
        <f>IF(Source!BC488&lt;&gt; 0, Source!BC488, 1)</f>
        <v>1</v>
      </c>
      <c r="J1622" s="20">
        <f>Source!P488</f>
        <v>9223.2099999999991</v>
      </c>
      <c r="K1622" s="20"/>
    </row>
    <row r="1623" spans="1:22" ht="42.75" x14ac:dyDescent="0.2">
      <c r="A1623" s="15" t="str">
        <f>Source!E489</f>
        <v>249,1</v>
      </c>
      <c r="B1623" s="16" t="str">
        <f>Source!F489</f>
        <v>21.3-4-24</v>
      </c>
      <c r="C1623" s="16" t="str">
        <f>Source!G489</f>
        <v>Арматурные заготовки (стержни, хомуты и т.п.), не собранные в каркасы или сетки, закладные и накладные детали, со сваркой</v>
      </c>
      <c r="D1623" s="17" t="str">
        <f>Source!H489</f>
        <v>т</v>
      </c>
      <c r="E1623" s="8">
        <f>Source!I489</f>
        <v>-0.16200000000000001</v>
      </c>
      <c r="F1623" s="19">
        <f>Source!AK489</f>
        <v>53410.15</v>
      </c>
      <c r="G1623" s="22" t="s">
        <v>3</v>
      </c>
      <c r="H1623" s="8">
        <f>Source!AW489</f>
        <v>1</v>
      </c>
      <c r="I1623" s="8">
        <f>IF(Source!BC489&lt;&gt; 0, Source!BC489, 1)</f>
        <v>1</v>
      </c>
      <c r="J1623" s="20">
        <f>Source!O489</f>
        <v>-8652.44</v>
      </c>
      <c r="K1623" s="20"/>
      <c r="Q1623">
        <f>ROUND((Source!BZ489/100)*ROUND((Source!AF489*Source!AV489)*Source!I489, 2), 2)</f>
        <v>0</v>
      </c>
      <c r="R1623">
        <f>Source!X489</f>
        <v>0</v>
      </c>
      <c r="S1623">
        <f>ROUND((Source!CA489/100)*ROUND((Source!AF489*Source!AV489)*Source!I489, 2), 2)</f>
        <v>0</v>
      </c>
      <c r="T1623">
        <f>Source!Y489</f>
        <v>0</v>
      </c>
      <c r="U1623">
        <f>ROUND((175/100)*ROUND((Source!AE489*Source!AV489)*Source!I489, 2), 2)</f>
        <v>0</v>
      </c>
      <c r="V1623">
        <f>ROUND((108/100)*ROUND(Source!CS489*Source!I489, 2), 2)</f>
        <v>0</v>
      </c>
    </row>
    <row r="1624" spans="1:22" ht="14.25" x14ac:dyDescent="0.2">
      <c r="A1624" s="15"/>
      <c r="B1624" s="16"/>
      <c r="C1624" s="16" t="s">
        <v>876</v>
      </c>
      <c r="D1624" s="17" t="s">
        <v>877</v>
      </c>
      <c r="E1624" s="8">
        <f>Source!AT488</f>
        <v>70</v>
      </c>
      <c r="F1624" s="19"/>
      <c r="G1624" s="18"/>
      <c r="H1624" s="8"/>
      <c r="I1624" s="8"/>
      <c r="J1624" s="20">
        <f>SUM(R1618:R1623)</f>
        <v>927.45</v>
      </c>
      <c r="K1624" s="20"/>
    </row>
    <row r="1625" spans="1:22" ht="14.25" x14ac:dyDescent="0.2">
      <c r="A1625" s="15"/>
      <c r="B1625" s="16"/>
      <c r="C1625" s="16" t="s">
        <v>878</v>
      </c>
      <c r="D1625" s="17" t="s">
        <v>877</v>
      </c>
      <c r="E1625" s="8">
        <f>Source!AU488</f>
        <v>10</v>
      </c>
      <c r="F1625" s="19"/>
      <c r="G1625" s="18"/>
      <c r="H1625" s="8"/>
      <c r="I1625" s="8"/>
      <c r="J1625" s="20">
        <f>SUM(T1618:T1624)</f>
        <v>132.49</v>
      </c>
      <c r="K1625" s="20"/>
    </row>
    <row r="1626" spans="1:22" ht="14.25" x14ac:dyDescent="0.2">
      <c r="A1626" s="15"/>
      <c r="B1626" s="16"/>
      <c r="C1626" s="16" t="s">
        <v>879</v>
      </c>
      <c r="D1626" s="17" t="s">
        <v>877</v>
      </c>
      <c r="E1626" s="8">
        <f>108</f>
        <v>108</v>
      </c>
      <c r="F1626" s="19"/>
      <c r="G1626" s="18"/>
      <c r="H1626" s="8"/>
      <c r="I1626" s="8"/>
      <c r="J1626" s="20">
        <f>SUM(V1618:V1625)</f>
        <v>24.99</v>
      </c>
      <c r="K1626" s="20"/>
    </row>
    <row r="1627" spans="1:22" ht="14.25" x14ac:dyDescent="0.2">
      <c r="A1627" s="15"/>
      <c r="B1627" s="16"/>
      <c r="C1627" s="16" t="s">
        <v>880</v>
      </c>
      <c r="D1627" s="17" t="s">
        <v>881</v>
      </c>
      <c r="E1627" s="8">
        <f>Source!AQ488</f>
        <v>36.11</v>
      </c>
      <c r="F1627" s="19"/>
      <c r="G1627" s="18" t="str">
        <f>Source!DI488</f>
        <v/>
      </c>
      <c r="H1627" s="8">
        <f>Source!AV488</f>
        <v>1</v>
      </c>
      <c r="I1627" s="8"/>
      <c r="J1627" s="20"/>
      <c r="K1627" s="20">
        <f>Source!U488</f>
        <v>5.8498200000000002</v>
      </c>
    </row>
    <row r="1628" spans="1:22" ht="15" x14ac:dyDescent="0.25">
      <c r="A1628" s="24"/>
      <c r="B1628" s="24"/>
      <c r="C1628" s="24"/>
      <c r="D1628" s="24"/>
      <c r="E1628" s="24"/>
      <c r="F1628" s="24"/>
      <c r="G1628" s="24"/>
      <c r="H1628" s="24"/>
      <c r="I1628" s="59">
        <f>J1619+J1620+J1622+J1624+J1625+J1626+SUM(J1623:J1623)</f>
        <v>3232.5699999999997</v>
      </c>
      <c r="J1628" s="59"/>
      <c r="K1628" s="25">
        <f>IF(Source!I488&lt;&gt;0, ROUND(I1628/Source!I488, 2), 0)</f>
        <v>19954.14</v>
      </c>
      <c r="P1628" s="23">
        <f>I1628</f>
        <v>3232.5699999999997</v>
      </c>
    </row>
    <row r="1629" spans="1:22" ht="28.5" x14ac:dyDescent="0.2">
      <c r="A1629" s="15" t="str">
        <f>Source!E490</f>
        <v>250</v>
      </c>
      <c r="B1629" s="16" t="str">
        <f>Source!F490</f>
        <v>1.2-3103-3-1/1</v>
      </c>
      <c r="C1629" s="16" t="str">
        <f>Source!G490</f>
        <v>Устройство фундаментов общего назначения бетонных под оборудование объемом до 5 м3</v>
      </c>
      <c r="D1629" s="17" t="str">
        <f>Source!H490</f>
        <v>100 м3</v>
      </c>
      <c r="E1629" s="8">
        <f>Source!I490</f>
        <v>2.1999999999999999E-2</v>
      </c>
      <c r="F1629" s="19"/>
      <c r="G1629" s="18"/>
      <c r="H1629" s="8"/>
      <c r="I1629" s="8"/>
      <c r="J1629" s="20"/>
      <c r="K1629" s="20"/>
      <c r="Q1629">
        <f>ROUND((Source!BZ490/100)*ROUND((Source!AF490*Source!AV490)*Source!I490, 2), 2)</f>
        <v>1211.1300000000001</v>
      </c>
      <c r="R1629">
        <f>Source!X490</f>
        <v>1211.1300000000001</v>
      </c>
      <c r="S1629">
        <f>ROUND((Source!CA490/100)*ROUND((Source!AF490*Source!AV490)*Source!I490, 2), 2)</f>
        <v>173.02</v>
      </c>
      <c r="T1629">
        <f>Source!Y490</f>
        <v>173.02</v>
      </c>
      <c r="U1629">
        <f>ROUND((175/100)*ROUND((Source!AE490*Source!AV490)*Source!I490, 2), 2)</f>
        <v>5.67</v>
      </c>
      <c r="V1629">
        <f>ROUND((108/100)*ROUND(Source!CS490*Source!I490, 2), 2)</f>
        <v>3.5</v>
      </c>
    </row>
    <row r="1630" spans="1:22" ht="14.25" x14ac:dyDescent="0.2">
      <c r="A1630" s="15"/>
      <c r="B1630" s="16"/>
      <c r="C1630" s="16" t="s">
        <v>872</v>
      </c>
      <c r="D1630" s="17"/>
      <c r="E1630" s="8"/>
      <c r="F1630" s="19">
        <f>Source!AO490</f>
        <v>78644.570000000007</v>
      </c>
      <c r="G1630" s="18" t="str">
        <f>Source!DG490</f>
        <v/>
      </c>
      <c r="H1630" s="8">
        <f>Source!AV490</f>
        <v>1</v>
      </c>
      <c r="I1630" s="8">
        <f>IF(Source!BA490&lt;&gt; 0, Source!BA490, 1)</f>
        <v>1</v>
      </c>
      <c r="J1630" s="20">
        <f>Source!S490</f>
        <v>1730.18</v>
      </c>
      <c r="K1630" s="20"/>
    </row>
    <row r="1631" spans="1:22" ht="14.25" x14ac:dyDescent="0.2">
      <c r="A1631" s="15"/>
      <c r="B1631" s="16"/>
      <c r="C1631" s="16" t="s">
        <v>873</v>
      </c>
      <c r="D1631" s="17"/>
      <c r="E1631" s="8"/>
      <c r="F1631" s="19">
        <f>Source!AM490</f>
        <v>435.13</v>
      </c>
      <c r="G1631" s="18" t="str">
        <f>Source!DE490</f>
        <v/>
      </c>
      <c r="H1631" s="8">
        <f>Source!AV490</f>
        <v>1</v>
      </c>
      <c r="I1631" s="8">
        <f>IF(Source!BB490&lt;&gt; 0, Source!BB490, 1)</f>
        <v>1</v>
      </c>
      <c r="J1631" s="20">
        <f>Source!Q490</f>
        <v>9.57</v>
      </c>
      <c r="K1631" s="20"/>
    </row>
    <row r="1632" spans="1:22" ht="14.25" x14ac:dyDescent="0.2">
      <c r="A1632" s="15"/>
      <c r="B1632" s="16"/>
      <c r="C1632" s="16" t="s">
        <v>874</v>
      </c>
      <c r="D1632" s="17"/>
      <c r="E1632" s="8"/>
      <c r="F1632" s="19">
        <f>Source!AN490</f>
        <v>147.43</v>
      </c>
      <c r="G1632" s="18" t="str">
        <f>Source!DF490</f>
        <v/>
      </c>
      <c r="H1632" s="8">
        <f>Source!AV490</f>
        <v>1</v>
      </c>
      <c r="I1632" s="8">
        <f>IF(Source!BS490&lt;&gt; 0, Source!BS490, 1)</f>
        <v>1</v>
      </c>
      <c r="J1632" s="21">
        <f>Source!R490</f>
        <v>3.24</v>
      </c>
      <c r="K1632" s="20"/>
    </row>
    <row r="1633" spans="1:22" ht="14.25" x14ac:dyDescent="0.2">
      <c r="A1633" s="15"/>
      <c r="B1633" s="16"/>
      <c r="C1633" s="16" t="s">
        <v>875</v>
      </c>
      <c r="D1633" s="17"/>
      <c r="E1633" s="8"/>
      <c r="F1633" s="19">
        <f>Source!AL490</f>
        <v>347832.49</v>
      </c>
      <c r="G1633" s="18" t="str">
        <f>Source!DD490</f>
        <v/>
      </c>
      <c r="H1633" s="8">
        <f>Source!AW490</f>
        <v>1</v>
      </c>
      <c r="I1633" s="8">
        <f>IF(Source!BC490&lt;&gt; 0, Source!BC490, 1)</f>
        <v>1</v>
      </c>
      <c r="J1633" s="20">
        <f>Source!P490</f>
        <v>7652.31</v>
      </c>
      <c r="K1633" s="20"/>
    </row>
    <row r="1634" spans="1:22" ht="14.25" x14ac:dyDescent="0.2">
      <c r="A1634" s="15"/>
      <c r="B1634" s="16"/>
      <c r="C1634" s="16" t="s">
        <v>876</v>
      </c>
      <c r="D1634" s="17" t="s">
        <v>877</v>
      </c>
      <c r="E1634" s="8">
        <f>Source!AT490</f>
        <v>70</v>
      </c>
      <c r="F1634" s="19"/>
      <c r="G1634" s="18"/>
      <c r="H1634" s="8"/>
      <c r="I1634" s="8"/>
      <c r="J1634" s="20">
        <f>SUM(R1629:R1633)</f>
        <v>1211.1300000000001</v>
      </c>
      <c r="K1634" s="20"/>
    </row>
    <row r="1635" spans="1:22" ht="14.25" x14ac:dyDescent="0.2">
      <c r="A1635" s="15"/>
      <c r="B1635" s="16"/>
      <c r="C1635" s="16" t="s">
        <v>878</v>
      </c>
      <c r="D1635" s="17" t="s">
        <v>877</v>
      </c>
      <c r="E1635" s="8">
        <f>Source!AU490</f>
        <v>10</v>
      </c>
      <c r="F1635" s="19"/>
      <c r="G1635" s="18"/>
      <c r="H1635" s="8"/>
      <c r="I1635" s="8"/>
      <c r="J1635" s="20">
        <f>SUM(T1629:T1634)</f>
        <v>173.02</v>
      </c>
      <c r="K1635" s="20"/>
    </row>
    <row r="1636" spans="1:22" ht="14.25" x14ac:dyDescent="0.2">
      <c r="A1636" s="15"/>
      <c r="B1636" s="16"/>
      <c r="C1636" s="16" t="s">
        <v>879</v>
      </c>
      <c r="D1636" s="17" t="s">
        <v>877</v>
      </c>
      <c r="E1636" s="8">
        <f>108</f>
        <v>108</v>
      </c>
      <c r="F1636" s="19"/>
      <c r="G1636" s="18"/>
      <c r="H1636" s="8"/>
      <c r="I1636" s="8"/>
      <c r="J1636" s="20">
        <f>SUM(V1629:V1635)</f>
        <v>3.5</v>
      </c>
      <c r="K1636" s="20"/>
    </row>
    <row r="1637" spans="1:22" ht="14.25" x14ac:dyDescent="0.2">
      <c r="A1637" s="15"/>
      <c r="B1637" s="16"/>
      <c r="C1637" s="16" t="s">
        <v>880</v>
      </c>
      <c r="D1637" s="17" t="s">
        <v>881</v>
      </c>
      <c r="E1637" s="8">
        <f>Source!AQ490</f>
        <v>453.1</v>
      </c>
      <c r="F1637" s="19"/>
      <c r="G1637" s="18" t="str">
        <f>Source!DI490</f>
        <v/>
      </c>
      <c r="H1637" s="8">
        <f>Source!AV490</f>
        <v>1</v>
      </c>
      <c r="I1637" s="8"/>
      <c r="J1637" s="20"/>
      <c r="K1637" s="20">
        <f>Source!U490</f>
        <v>9.9681999999999995</v>
      </c>
    </row>
    <row r="1638" spans="1:22" ht="15" x14ac:dyDescent="0.25">
      <c r="A1638" s="24"/>
      <c r="B1638" s="24"/>
      <c r="C1638" s="24"/>
      <c r="D1638" s="24"/>
      <c r="E1638" s="24"/>
      <c r="F1638" s="24"/>
      <c r="G1638" s="24"/>
      <c r="H1638" s="24"/>
      <c r="I1638" s="59">
        <f>J1630+J1631+J1633+J1634+J1635+J1636</f>
        <v>10779.710000000003</v>
      </c>
      <c r="J1638" s="59"/>
      <c r="K1638" s="25">
        <f>IF(Source!I490&lt;&gt;0, ROUND(I1638/Source!I490, 2), 0)</f>
        <v>489986.82</v>
      </c>
      <c r="P1638" s="23">
        <f>I1638</f>
        <v>10779.710000000003</v>
      </c>
    </row>
    <row r="1639" spans="1:22" ht="42.75" x14ac:dyDescent="0.2">
      <c r="A1639" s="15" t="str">
        <f>Source!E491</f>
        <v>251</v>
      </c>
      <c r="B1639" s="16" t="str">
        <f>Source!F491</f>
        <v>21.3-4-24</v>
      </c>
      <c r="C1639" s="16" t="str">
        <f>Source!G491</f>
        <v>Арматурные заготовки (стержни, хомуты и т.п.), не собранные в каркасы или сетки, закладные и накладные детали, со сваркой</v>
      </c>
      <c r="D1639" s="17" t="str">
        <f>Source!H491</f>
        <v>т</v>
      </c>
      <c r="E1639" s="8">
        <f>Source!I491</f>
        <v>4.84179057E-2</v>
      </c>
      <c r="F1639" s="19">
        <f>Source!AL491</f>
        <v>53410.15</v>
      </c>
      <c r="G1639" s="18" t="str">
        <f>Source!DD491</f>
        <v/>
      </c>
      <c r="H1639" s="8">
        <f>Source!AW491</f>
        <v>1</v>
      </c>
      <c r="I1639" s="8">
        <f>IF(Source!BC491&lt;&gt; 0, Source!BC491, 1)</f>
        <v>1</v>
      </c>
      <c r="J1639" s="20">
        <f>Source!P491</f>
        <v>2586.0100000000002</v>
      </c>
      <c r="K1639" s="20"/>
      <c r="Q1639">
        <f>ROUND((Source!BZ491/100)*ROUND((Source!AF491*Source!AV491)*Source!I491, 2), 2)</f>
        <v>0</v>
      </c>
      <c r="R1639">
        <f>Source!X491</f>
        <v>0</v>
      </c>
      <c r="S1639">
        <f>ROUND((Source!CA491/100)*ROUND((Source!AF491*Source!AV491)*Source!I491, 2), 2)</f>
        <v>0</v>
      </c>
      <c r="T1639">
        <f>Source!Y491</f>
        <v>0</v>
      </c>
      <c r="U1639">
        <f>ROUND((175/100)*ROUND((Source!AE491*Source!AV491)*Source!I491, 2), 2)</f>
        <v>0</v>
      </c>
      <c r="V1639">
        <f>ROUND((108/100)*ROUND(Source!CS491*Source!I491, 2), 2)</f>
        <v>0</v>
      </c>
    </row>
    <row r="1640" spans="1:22" ht="15" x14ac:dyDescent="0.25">
      <c r="A1640" s="24"/>
      <c r="B1640" s="24"/>
      <c r="C1640" s="24"/>
      <c r="D1640" s="24"/>
      <c r="E1640" s="24"/>
      <c r="F1640" s="24"/>
      <c r="G1640" s="24"/>
      <c r="H1640" s="24"/>
      <c r="I1640" s="59">
        <f>J1639</f>
        <v>2586.0100000000002</v>
      </c>
      <c r="J1640" s="59"/>
      <c r="K1640" s="25">
        <f>IF(Source!I491&lt;&gt;0, ROUND(I1640/Source!I491, 2), 0)</f>
        <v>53410.2</v>
      </c>
      <c r="P1640" s="23">
        <f>I1640</f>
        <v>2586.0100000000002</v>
      </c>
    </row>
    <row r="1641" spans="1:22" ht="28.5" x14ac:dyDescent="0.2">
      <c r="A1641" s="15" t="str">
        <f>Source!E492</f>
        <v>252</v>
      </c>
      <c r="B1641" s="16" t="str">
        <f>Source!F492</f>
        <v>21.7-7-91</v>
      </c>
      <c r="C1641" s="16" t="s">
        <v>892</v>
      </c>
      <c r="D1641" s="17" t="str">
        <f>Source!H492</f>
        <v>шт.</v>
      </c>
      <c r="E1641" s="8">
        <f>Source!I492</f>
        <v>1</v>
      </c>
      <c r="F1641" s="19">
        <f>Source!AL492</f>
        <v>60904.58</v>
      </c>
      <c r="G1641" s="18" t="str">
        <f>Source!DD492</f>
        <v/>
      </c>
      <c r="H1641" s="8">
        <f>Source!AW492</f>
        <v>1</v>
      </c>
      <c r="I1641" s="8">
        <f>IF(Source!BC492&lt;&gt; 0, Source!BC492, 1)</f>
        <v>1</v>
      </c>
      <c r="J1641" s="20">
        <f>Source!P492</f>
        <v>60904.58</v>
      </c>
      <c r="K1641" s="20"/>
      <c r="Q1641">
        <f>ROUND((Source!BZ492/100)*ROUND((Source!AF492*Source!AV492)*Source!I492, 2), 2)</f>
        <v>0</v>
      </c>
      <c r="R1641">
        <f>Source!X492</f>
        <v>0</v>
      </c>
      <c r="S1641">
        <f>ROUND((Source!CA492/100)*ROUND((Source!AF492*Source!AV492)*Source!I492, 2), 2)</f>
        <v>0</v>
      </c>
      <c r="T1641">
        <f>Source!Y492</f>
        <v>0</v>
      </c>
      <c r="U1641">
        <f>ROUND((175/100)*ROUND((Source!AE492*Source!AV492)*Source!I492, 2), 2)</f>
        <v>0</v>
      </c>
      <c r="V1641">
        <f>ROUND((108/100)*ROUND(Source!CS492*Source!I492, 2), 2)</f>
        <v>0</v>
      </c>
    </row>
    <row r="1642" spans="1:22" ht="15" x14ac:dyDescent="0.25">
      <c r="A1642" s="24"/>
      <c r="B1642" s="24"/>
      <c r="C1642" s="24"/>
      <c r="D1642" s="24"/>
      <c r="E1642" s="24"/>
      <c r="F1642" s="24"/>
      <c r="G1642" s="24"/>
      <c r="H1642" s="24"/>
      <c r="I1642" s="59">
        <f>J1641</f>
        <v>60904.58</v>
      </c>
      <c r="J1642" s="59"/>
      <c r="K1642" s="25">
        <f>IF(Source!I492&lt;&gt;0, ROUND(I1642/Source!I492, 2), 0)</f>
        <v>60904.58</v>
      </c>
      <c r="P1642" s="23">
        <f>I1642</f>
        <v>60904.58</v>
      </c>
    </row>
    <row r="1643" spans="1:22" ht="14.25" x14ac:dyDescent="0.2">
      <c r="A1643" s="15" t="str">
        <f>Source!E493</f>
        <v>253</v>
      </c>
      <c r="B1643" s="16" t="str">
        <f>Source!F493</f>
        <v>1.50-3203-10-4/1</v>
      </c>
      <c r="C1643" s="16" t="str">
        <f>Source!G493</f>
        <v>Установка монтажных изделий массой свыше 20 кг</v>
      </c>
      <c r="D1643" s="17" t="str">
        <f>Source!H493</f>
        <v>т</v>
      </c>
      <c r="E1643" s="8">
        <f>Source!I493</f>
        <v>6.9800000000000001E-2</v>
      </c>
      <c r="F1643" s="19"/>
      <c r="G1643" s="18"/>
      <c r="H1643" s="8"/>
      <c r="I1643" s="8"/>
      <c r="J1643" s="20"/>
      <c r="K1643" s="20"/>
      <c r="Q1643">
        <f>ROUND((Source!BZ493/100)*ROUND((Source!AF493*Source!AV493)*Source!I493, 2), 2)</f>
        <v>399.6</v>
      </c>
      <c r="R1643">
        <f>Source!X493</f>
        <v>399.6</v>
      </c>
      <c r="S1643">
        <f>ROUND((Source!CA493/100)*ROUND((Source!AF493*Source!AV493)*Source!I493, 2), 2)</f>
        <v>57.09</v>
      </c>
      <c r="T1643">
        <f>Source!Y493</f>
        <v>57.09</v>
      </c>
      <c r="U1643">
        <f>ROUND((175/100)*ROUND((Source!AE493*Source!AV493)*Source!I493, 2), 2)</f>
        <v>17.45</v>
      </c>
      <c r="V1643">
        <f>ROUND((108/100)*ROUND(Source!CS493*Source!I493, 2), 2)</f>
        <v>10.77</v>
      </c>
    </row>
    <row r="1644" spans="1:22" ht="14.25" x14ac:dyDescent="0.2">
      <c r="A1644" s="15"/>
      <c r="B1644" s="16"/>
      <c r="C1644" s="16" t="s">
        <v>872</v>
      </c>
      <c r="D1644" s="17"/>
      <c r="E1644" s="8"/>
      <c r="F1644" s="19">
        <f>Source!AO493</f>
        <v>8178.55</v>
      </c>
      <c r="G1644" s="18" t="str">
        <f>Source!DG493</f>
        <v/>
      </c>
      <c r="H1644" s="8">
        <f>Source!AV493</f>
        <v>1</v>
      </c>
      <c r="I1644" s="8">
        <f>IF(Source!BA493&lt;&gt; 0, Source!BA493, 1)</f>
        <v>1</v>
      </c>
      <c r="J1644" s="20">
        <f>Source!S493</f>
        <v>570.86</v>
      </c>
      <c r="K1644" s="20"/>
    </row>
    <row r="1645" spans="1:22" ht="14.25" x14ac:dyDescent="0.2">
      <c r="A1645" s="15"/>
      <c r="B1645" s="16"/>
      <c r="C1645" s="16" t="s">
        <v>873</v>
      </c>
      <c r="D1645" s="17"/>
      <c r="E1645" s="8"/>
      <c r="F1645" s="19">
        <f>Source!AM493</f>
        <v>1555.17</v>
      </c>
      <c r="G1645" s="18" t="str">
        <f>Source!DE493</f>
        <v/>
      </c>
      <c r="H1645" s="8">
        <f>Source!AV493</f>
        <v>1</v>
      </c>
      <c r="I1645" s="8">
        <f>IF(Source!BB493&lt;&gt; 0, Source!BB493, 1)</f>
        <v>1</v>
      </c>
      <c r="J1645" s="20">
        <f>Source!Q493</f>
        <v>108.55</v>
      </c>
      <c r="K1645" s="20"/>
    </row>
    <row r="1646" spans="1:22" ht="14.25" x14ac:dyDescent="0.2">
      <c r="A1646" s="15"/>
      <c r="B1646" s="16"/>
      <c r="C1646" s="16" t="s">
        <v>874</v>
      </c>
      <c r="D1646" s="17"/>
      <c r="E1646" s="8"/>
      <c r="F1646" s="19">
        <f>Source!AN493</f>
        <v>142.85</v>
      </c>
      <c r="G1646" s="18" t="str">
        <f>Source!DF493</f>
        <v/>
      </c>
      <c r="H1646" s="8">
        <f>Source!AV493</f>
        <v>1</v>
      </c>
      <c r="I1646" s="8">
        <f>IF(Source!BS493&lt;&gt; 0, Source!BS493, 1)</f>
        <v>1</v>
      </c>
      <c r="J1646" s="21">
        <f>Source!R493</f>
        <v>9.9700000000000006</v>
      </c>
      <c r="K1646" s="20"/>
    </row>
    <row r="1647" spans="1:22" ht="14.25" x14ac:dyDescent="0.2">
      <c r="A1647" s="15"/>
      <c r="B1647" s="16"/>
      <c r="C1647" s="16" t="s">
        <v>875</v>
      </c>
      <c r="D1647" s="17"/>
      <c r="E1647" s="8"/>
      <c r="F1647" s="19">
        <f>Source!AL493</f>
        <v>56933.42</v>
      </c>
      <c r="G1647" s="18" t="str">
        <f>Source!DD493</f>
        <v/>
      </c>
      <c r="H1647" s="8">
        <f>Source!AW493</f>
        <v>1</v>
      </c>
      <c r="I1647" s="8">
        <f>IF(Source!BC493&lt;&gt; 0, Source!BC493, 1)</f>
        <v>1</v>
      </c>
      <c r="J1647" s="20">
        <f>Source!P493</f>
        <v>3973.95</v>
      </c>
      <c r="K1647" s="20"/>
    </row>
    <row r="1648" spans="1:22" ht="42.75" x14ac:dyDescent="0.2">
      <c r="A1648" s="15" t="str">
        <f>Source!E494</f>
        <v>253,1</v>
      </c>
      <c r="B1648" s="16" t="str">
        <f>Source!F494</f>
        <v>21.3-4-24</v>
      </c>
      <c r="C1648" s="16" t="str">
        <f>Source!G494</f>
        <v>Арматурные заготовки (стержни, хомуты и т.п.), не собранные в каркасы или сетки, закладные и накладные детали, со сваркой</v>
      </c>
      <c r="D1648" s="17" t="str">
        <f>Source!H494</f>
        <v>т</v>
      </c>
      <c r="E1648" s="8">
        <f>Source!I494</f>
        <v>-6.9800000000000001E-2</v>
      </c>
      <c r="F1648" s="19">
        <f>Source!AK494</f>
        <v>53410.15</v>
      </c>
      <c r="G1648" s="22" t="s">
        <v>3</v>
      </c>
      <c r="H1648" s="8">
        <f>Source!AW494</f>
        <v>1</v>
      </c>
      <c r="I1648" s="8">
        <f>IF(Source!BC494&lt;&gt; 0, Source!BC494, 1)</f>
        <v>1</v>
      </c>
      <c r="J1648" s="20">
        <f>Source!O494</f>
        <v>-3728.03</v>
      </c>
      <c r="K1648" s="20"/>
      <c r="Q1648">
        <f>ROUND((Source!BZ494/100)*ROUND((Source!AF494*Source!AV494)*Source!I494, 2), 2)</f>
        <v>0</v>
      </c>
      <c r="R1648">
        <f>Source!X494</f>
        <v>0</v>
      </c>
      <c r="S1648">
        <f>ROUND((Source!CA494/100)*ROUND((Source!AF494*Source!AV494)*Source!I494, 2), 2)</f>
        <v>0</v>
      </c>
      <c r="T1648">
        <f>Source!Y494</f>
        <v>0</v>
      </c>
      <c r="U1648">
        <f>ROUND((175/100)*ROUND((Source!AE494*Source!AV494)*Source!I494, 2), 2)</f>
        <v>0</v>
      </c>
      <c r="V1648">
        <f>ROUND((108/100)*ROUND(Source!CS494*Source!I494, 2), 2)</f>
        <v>0</v>
      </c>
    </row>
    <row r="1649" spans="1:22" ht="14.25" x14ac:dyDescent="0.2">
      <c r="A1649" s="15"/>
      <c r="B1649" s="16"/>
      <c r="C1649" s="16" t="s">
        <v>876</v>
      </c>
      <c r="D1649" s="17" t="s">
        <v>877</v>
      </c>
      <c r="E1649" s="8">
        <f>Source!AT493</f>
        <v>70</v>
      </c>
      <c r="F1649" s="19"/>
      <c r="G1649" s="18"/>
      <c r="H1649" s="8"/>
      <c r="I1649" s="8"/>
      <c r="J1649" s="20">
        <f>SUM(R1643:R1648)</f>
        <v>399.6</v>
      </c>
      <c r="K1649" s="20"/>
    </row>
    <row r="1650" spans="1:22" ht="14.25" x14ac:dyDescent="0.2">
      <c r="A1650" s="15"/>
      <c r="B1650" s="16"/>
      <c r="C1650" s="16" t="s">
        <v>878</v>
      </c>
      <c r="D1650" s="17" t="s">
        <v>877</v>
      </c>
      <c r="E1650" s="8">
        <f>Source!AU493</f>
        <v>10</v>
      </c>
      <c r="F1650" s="19"/>
      <c r="G1650" s="18"/>
      <c r="H1650" s="8"/>
      <c r="I1650" s="8"/>
      <c r="J1650" s="20">
        <f>SUM(T1643:T1649)</f>
        <v>57.09</v>
      </c>
      <c r="K1650" s="20"/>
    </row>
    <row r="1651" spans="1:22" ht="14.25" x14ac:dyDescent="0.2">
      <c r="A1651" s="15"/>
      <c r="B1651" s="16"/>
      <c r="C1651" s="16" t="s">
        <v>879</v>
      </c>
      <c r="D1651" s="17" t="s">
        <v>877</v>
      </c>
      <c r="E1651" s="8">
        <f>108</f>
        <v>108</v>
      </c>
      <c r="F1651" s="19"/>
      <c r="G1651" s="18"/>
      <c r="H1651" s="8"/>
      <c r="I1651" s="8"/>
      <c r="J1651" s="20">
        <f>SUM(V1643:V1650)</f>
        <v>10.77</v>
      </c>
      <c r="K1651" s="20"/>
    </row>
    <row r="1652" spans="1:22" ht="14.25" x14ac:dyDescent="0.2">
      <c r="A1652" s="15"/>
      <c r="B1652" s="16"/>
      <c r="C1652" s="16" t="s">
        <v>880</v>
      </c>
      <c r="D1652" s="17" t="s">
        <v>881</v>
      </c>
      <c r="E1652" s="8">
        <f>Source!AQ493</f>
        <v>36.11</v>
      </c>
      <c r="F1652" s="19"/>
      <c r="G1652" s="18" t="str">
        <f>Source!DI493</f>
        <v/>
      </c>
      <c r="H1652" s="8">
        <f>Source!AV493</f>
        <v>1</v>
      </c>
      <c r="I1652" s="8"/>
      <c r="J1652" s="20"/>
      <c r="K1652" s="20">
        <f>Source!U493</f>
        <v>2.5204779999999998</v>
      </c>
    </row>
    <row r="1653" spans="1:22" ht="15" x14ac:dyDescent="0.25">
      <c r="A1653" s="24"/>
      <c r="B1653" s="24"/>
      <c r="C1653" s="24"/>
      <c r="D1653" s="24"/>
      <c r="E1653" s="24"/>
      <c r="F1653" s="24"/>
      <c r="G1653" s="24"/>
      <c r="H1653" s="24"/>
      <c r="I1653" s="59">
        <f>J1644+J1645+J1647+J1649+J1650+J1651+SUM(J1648:J1648)</f>
        <v>1392.7900000000004</v>
      </c>
      <c r="J1653" s="59"/>
      <c r="K1653" s="25">
        <f>IF(Source!I493&lt;&gt;0, ROUND(I1653/Source!I493, 2), 0)</f>
        <v>19954.009999999998</v>
      </c>
      <c r="P1653" s="23">
        <f>I1653</f>
        <v>1392.7900000000004</v>
      </c>
    </row>
    <row r="1654" spans="1:22" ht="28.5" x14ac:dyDescent="0.2">
      <c r="A1654" s="15" t="str">
        <f>Source!E495</f>
        <v>254</v>
      </c>
      <c r="B1654" s="16" t="str">
        <f>Source!F495</f>
        <v>1.2-3103-3-1/1</v>
      </c>
      <c r="C1654" s="16" t="str">
        <f>Source!G495</f>
        <v>Устройство фундаментов общего назначения бетонных под оборудование объемом до 5 м3</v>
      </c>
      <c r="D1654" s="17" t="str">
        <f>Source!H495</f>
        <v>100 м3</v>
      </c>
      <c r="E1654" s="8">
        <f>Source!I495</f>
        <v>9.4970000000000002E-3</v>
      </c>
      <c r="F1654" s="19"/>
      <c r="G1654" s="18"/>
      <c r="H1654" s="8"/>
      <c r="I1654" s="8"/>
      <c r="J1654" s="20"/>
      <c r="K1654" s="20"/>
      <c r="Q1654">
        <f>ROUND((Source!BZ495/100)*ROUND((Source!AF495*Source!AV495)*Source!I495, 2), 2)</f>
        <v>522.82000000000005</v>
      </c>
      <c r="R1654">
        <f>Source!X495</f>
        <v>522.82000000000005</v>
      </c>
      <c r="S1654">
        <f>ROUND((Source!CA495/100)*ROUND((Source!AF495*Source!AV495)*Source!I495, 2), 2)</f>
        <v>74.69</v>
      </c>
      <c r="T1654">
        <f>Source!Y495</f>
        <v>74.69</v>
      </c>
      <c r="U1654">
        <f>ROUND((175/100)*ROUND((Source!AE495*Source!AV495)*Source!I495, 2), 2)</f>
        <v>2.4500000000000002</v>
      </c>
      <c r="V1654">
        <f>ROUND((108/100)*ROUND(Source!CS495*Source!I495, 2), 2)</f>
        <v>1.51</v>
      </c>
    </row>
    <row r="1655" spans="1:22" ht="14.25" x14ac:dyDescent="0.2">
      <c r="A1655" s="15"/>
      <c r="B1655" s="16"/>
      <c r="C1655" s="16" t="s">
        <v>872</v>
      </c>
      <c r="D1655" s="17"/>
      <c r="E1655" s="8"/>
      <c r="F1655" s="19">
        <f>Source!AO495</f>
        <v>78644.570000000007</v>
      </c>
      <c r="G1655" s="18" t="str">
        <f>Source!DG495</f>
        <v/>
      </c>
      <c r="H1655" s="8">
        <f>Source!AV495</f>
        <v>1</v>
      </c>
      <c r="I1655" s="8">
        <f>IF(Source!BA495&lt;&gt; 0, Source!BA495, 1)</f>
        <v>1</v>
      </c>
      <c r="J1655" s="20">
        <f>Source!S495</f>
        <v>746.89</v>
      </c>
      <c r="K1655" s="20"/>
    </row>
    <row r="1656" spans="1:22" ht="14.25" x14ac:dyDescent="0.2">
      <c r="A1656" s="15"/>
      <c r="B1656" s="16"/>
      <c r="C1656" s="16" t="s">
        <v>873</v>
      </c>
      <c r="D1656" s="17"/>
      <c r="E1656" s="8"/>
      <c r="F1656" s="19">
        <f>Source!AM495</f>
        <v>435.13</v>
      </c>
      <c r="G1656" s="18" t="str">
        <f>Source!DE495</f>
        <v/>
      </c>
      <c r="H1656" s="8">
        <f>Source!AV495</f>
        <v>1</v>
      </c>
      <c r="I1656" s="8">
        <f>IF(Source!BB495&lt;&gt; 0, Source!BB495, 1)</f>
        <v>1</v>
      </c>
      <c r="J1656" s="20">
        <f>Source!Q495</f>
        <v>4.13</v>
      </c>
      <c r="K1656" s="20"/>
    </row>
    <row r="1657" spans="1:22" ht="14.25" x14ac:dyDescent="0.2">
      <c r="A1657" s="15"/>
      <c r="B1657" s="16"/>
      <c r="C1657" s="16" t="s">
        <v>874</v>
      </c>
      <c r="D1657" s="17"/>
      <c r="E1657" s="8"/>
      <c r="F1657" s="19">
        <f>Source!AN495</f>
        <v>147.43</v>
      </c>
      <c r="G1657" s="18" t="str">
        <f>Source!DF495</f>
        <v/>
      </c>
      <c r="H1657" s="8">
        <f>Source!AV495</f>
        <v>1</v>
      </c>
      <c r="I1657" s="8">
        <f>IF(Source!BS495&lt;&gt; 0, Source!BS495, 1)</f>
        <v>1</v>
      </c>
      <c r="J1657" s="21">
        <f>Source!R495</f>
        <v>1.4</v>
      </c>
      <c r="K1657" s="20"/>
    </row>
    <row r="1658" spans="1:22" ht="14.25" x14ac:dyDescent="0.2">
      <c r="A1658" s="15"/>
      <c r="B1658" s="16"/>
      <c r="C1658" s="16" t="s">
        <v>875</v>
      </c>
      <c r="D1658" s="17"/>
      <c r="E1658" s="8"/>
      <c r="F1658" s="19">
        <f>Source!AL495</f>
        <v>347832.49</v>
      </c>
      <c r="G1658" s="18" t="str">
        <f>Source!DD495</f>
        <v/>
      </c>
      <c r="H1658" s="8">
        <f>Source!AW495</f>
        <v>1</v>
      </c>
      <c r="I1658" s="8">
        <f>IF(Source!BC495&lt;&gt; 0, Source!BC495, 1)</f>
        <v>1</v>
      </c>
      <c r="J1658" s="20">
        <f>Source!P495</f>
        <v>3303.37</v>
      </c>
      <c r="K1658" s="20"/>
    </row>
    <row r="1659" spans="1:22" ht="14.25" x14ac:dyDescent="0.2">
      <c r="A1659" s="15"/>
      <c r="B1659" s="16"/>
      <c r="C1659" s="16" t="s">
        <v>876</v>
      </c>
      <c r="D1659" s="17" t="s">
        <v>877</v>
      </c>
      <c r="E1659" s="8">
        <f>Source!AT495</f>
        <v>70</v>
      </c>
      <c r="F1659" s="19"/>
      <c r="G1659" s="18"/>
      <c r="H1659" s="8"/>
      <c r="I1659" s="8"/>
      <c r="J1659" s="20">
        <f>SUM(R1654:R1658)</f>
        <v>522.82000000000005</v>
      </c>
      <c r="K1659" s="20"/>
    </row>
    <row r="1660" spans="1:22" ht="14.25" x14ac:dyDescent="0.2">
      <c r="A1660" s="15"/>
      <c r="B1660" s="16"/>
      <c r="C1660" s="16" t="s">
        <v>878</v>
      </c>
      <c r="D1660" s="17" t="s">
        <v>877</v>
      </c>
      <c r="E1660" s="8">
        <f>Source!AU495</f>
        <v>10</v>
      </c>
      <c r="F1660" s="19"/>
      <c r="G1660" s="18"/>
      <c r="H1660" s="8"/>
      <c r="I1660" s="8"/>
      <c r="J1660" s="20">
        <f>SUM(T1654:T1659)</f>
        <v>74.69</v>
      </c>
      <c r="K1660" s="20"/>
    </row>
    <row r="1661" spans="1:22" ht="14.25" x14ac:dyDescent="0.2">
      <c r="A1661" s="15"/>
      <c r="B1661" s="16"/>
      <c r="C1661" s="16" t="s">
        <v>879</v>
      </c>
      <c r="D1661" s="17" t="s">
        <v>877</v>
      </c>
      <c r="E1661" s="8">
        <f>108</f>
        <v>108</v>
      </c>
      <c r="F1661" s="19"/>
      <c r="G1661" s="18"/>
      <c r="H1661" s="8"/>
      <c r="I1661" s="8"/>
      <c r="J1661" s="20">
        <f>SUM(V1654:V1660)</f>
        <v>1.51</v>
      </c>
      <c r="K1661" s="20"/>
    </row>
    <row r="1662" spans="1:22" ht="14.25" x14ac:dyDescent="0.2">
      <c r="A1662" s="15"/>
      <c r="B1662" s="16"/>
      <c r="C1662" s="16" t="s">
        <v>880</v>
      </c>
      <c r="D1662" s="17" t="s">
        <v>881</v>
      </c>
      <c r="E1662" s="8">
        <f>Source!AQ495</f>
        <v>453.1</v>
      </c>
      <c r="F1662" s="19"/>
      <c r="G1662" s="18" t="str">
        <f>Source!DI495</f>
        <v/>
      </c>
      <c r="H1662" s="8">
        <f>Source!AV495</f>
        <v>1</v>
      </c>
      <c r="I1662" s="8"/>
      <c r="J1662" s="20"/>
      <c r="K1662" s="20">
        <f>Source!U495</f>
        <v>4.3030907000000003</v>
      </c>
    </row>
    <row r="1663" spans="1:22" ht="15" x14ac:dyDescent="0.25">
      <c r="A1663" s="24"/>
      <c r="B1663" s="24"/>
      <c r="C1663" s="24"/>
      <c r="D1663" s="24"/>
      <c r="E1663" s="24"/>
      <c r="F1663" s="24"/>
      <c r="G1663" s="24"/>
      <c r="H1663" s="24"/>
      <c r="I1663" s="59">
        <f>J1655+J1656+J1658+J1659+J1660+J1661</f>
        <v>4653.41</v>
      </c>
      <c r="J1663" s="59"/>
      <c r="K1663" s="25">
        <f>IF(Source!I495&lt;&gt;0, ROUND(I1663/Source!I495, 2), 0)</f>
        <v>489987.36</v>
      </c>
      <c r="P1663" s="23">
        <f>I1663</f>
        <v>4653.41</v>
      </c>
    </row>
    <row r="1664" spans="1:22" ht="42.75" x14ac:dyDescent="0.2">
      <c r="A1664" s="15" t="str">
        <f>Source!E496</f>
        <v>255</v>
      </c>
      <c r="B1664" s="16" t="str">
        <f>Source!F496</f>
        <v>21.3-4-24</v>
      </c>
      <c r="C1664" s="16" t="str">
        <f>Source!G496</f>
        <v>Арматурные заготовки (стержни, хомуты и т.п.), не собранные в каркасы или сетки, закладные и накладные детали, со сваркой</v>
      </c>
      <c r="D1664" s="17" t="str">
        <f>Source!H496</f>
        <v>т</v>
      </c>
      <c r="E1664" s="8">
        <f>Source!I496</f>
        <v>2.0011348559999999E-2</v>
      </c>
      <c r="F1664" s="19">
        <f>Source!AL496</f>
        <v>53410.15</v>
      </c>
      <c r="G1664" s="18" t="str">
        <f>Source!DD496</f>
        <v/>
      </c>
      <c r="H1664" s="8">
        <f>Source!AW496</f>
        <v>1</v>
      </c>
      <c r="I1664" s="8">
        <f>IF(Source!BC496&lt;&gt; 0, Source!BC496, 1)</f>
        <v>1</v>
      </c>
      <c r="J1664" s="20">
        <f>Source!P496</f>
        <v>1068.81</v>
      </c>
      <c r="K1664" s="20"/>
      <c r="Q1664">
        <f>ROUND((Source!BZ496/100)*ROUND((Source!AF496*Source!AV496)*Source!I496, 2), 2)</f>
        <v>0</v>
      </c>
      <c r="R1664">
        <f>Source!X496</f>
        <v>0</v>
      </c>
      <c r="S1664">
        <f>ROUND((Source!CA496/100)*ROUND((Source!AF496*Source!AV496)*Source!I496, 2), 2)</f>
        <v>0</v>
      </c>
      <c r="T1664">
        <f>Source!Y496</f>
        <v>0</v>
      </c>
      <c r="U1664">
        <f>ROUND((175/100)*ROUND((Source!AE496*Source!AV496)*Source!I496, 2), 2)</f>
        <v>0</v>
      </c>
      <c r="V1664">
        <f>ROUND((108/100)*ROUND(Source!CS496*Source!I496, 2), 2)</f>
        <v>0</v>
      </c>
    </row>
    <row r="1665" spans="1:22" ht="15" x14ac:dyDescent="0.25">
      <c r="A1665" s="24"/>
      <c r="B1665" s="24"/>
      <c r="C1665" s="24"/>
      <c r="D1665" s="24"/>
      <c r="E1665" s="24"/>
      <c r="F1665" s="24"/>
      <c r="G1665" s="24"/>
      <c r="H1665" s="24"/>
      <c r="I1665" s="59">
        <f>J1664</f>
        <v>1068.81</v>
      </c>
      <c r="J1665" s="59"/>
      <c r="K1665" s="25">
        <f>IF(Source!I496&lt;&gt;0, ROUND(I1665/Source!I496, 2), 0)</f>
        <v>53410.19</v>
      </c>
      <c r="P1665" s="23">
        <f>I1665</f>
        <v>1068.81</v>
      </c>
    </row>
    <row r="1666" spans="1:22" ht="42.75" x14ac:dyDescent="0.2">
      <c r="A1666" s="15" t="str">
        <f>Source!E497</f>
        <v>256</v>
      </c>
      <c r="B1666" s="16" t="str">
        <f>Source!F497</f>
        <v>21.7-7-95</v>
      </c>
      <c r="C1666" s="16" t="str">
        <f>Source!G497</f>
        <v>Качели КЧ006 двухсекционные, размеры 3000х1000х2100 мм, каркас из стальной трубы, сиденья из полиэтилена низкого давления с креплением на цепях</v>
      </c>
      <c r="D1666" s="17" t="str">
        <f>Source!H497</f>
        <v>шт.</v>
      </c>
      <c r="E1666" s="8">
        <f>Source!I497</f>
        <v>1</v>
      </c>
      <c r="F1666" s="19">
        <f>Source!AL497</f>
        <v>33362.199999999997</v>
      </c>
      <c r="G1666" s="18" t="str">
        <f>Source!DD497</f>
        <v/>
      </c>
      <c r="H1666" s="8">
        <f>Source!AW497</f>
        <v>1</v>
      </c>
      <c r="I1666" s="8">
        <f>IF(Source!BC497&lt;&gt; 0, Source!BC497, 1)</f>
        <v>1</v>
      </c>
      <c r="J1666" s="20">
        <f>Source!P497</f>
        <v>33362.199999999997</v>
      </c>
      <c r="K1666" s="20"/>
      <c r="Q1666">
        <f>ROUND((Source!BZ497/100)*ROUND((Source!AF497*Source!AV497)*Source!I497, 2), 2)</f>
        <v>0</v>
      </c>
      <c r="R1666">
        <f>Source!X497</f>
        <v>0</v>
      </c>
      <c r="S1666">
        <f>ROUND((Source!CA497/100)*ROUND((Source!AF497*Source!AV497)*Source!I497, 2), 2)</f>
        <v>0</v>
      </c>
      <c r="T1666">
        <f>Source!Y497</f>
        <v>0</v>
      </c>
      <c r="U1666">
        <f>ROUND((175/100)*ROUND((Source!AE497*Source!AV497)*Source!I497, 2), 2)</f>
        <v>0</v>
      </c>
      <c r="V1666">
        <f>ROUND((108/100)*ROUND(Source!CS497*Source!I497, 2), 2)</f>
        <v>0</v>
      </c>
    </row>
    <row r="1667" spans="1:22" ht="15" x14ac:dyDescent="0.25">
      <c r="A1667" s="24"/>
      <c r="B1667" s="24"/>
      <c r="C1667" s="24"/>
      <c r="D1667" s="24"/>
      <c r="E1667" s="24"/>
      <c r="F1667" s="24"/>
      <c r="G1667" s="24"/>
      <c r="H1667" s="24"/>
      <c r="I1667" s="59">
        <f>J1666</f>
        <v>33362.199999999997</v>
      </c>
      <c r="J1667" s="59"/>
      <c r="K1667" s="25">
        <f>IF(Source!I497&lt;&gt;0, ROUND(I1667/Source!I497, 2), 0)</f>
        <v>33362.199999999997</v>
      </c>
      <c r="P1667" s="23">
        <f>I1667</f>
        <v>33362.199999999997</v>
      </c>
    </row>
    <row r="1668" spans="1:22" ht="14.25" x14ac:dyDescent="0.2">
      <c r="A1668" s="15" t="str">
        <f>Source!E498</f>
        <v>257</v>
      </c>
      <c r="B1668" s="16" t="str">
        <f>Source!F498</f>
        <v>1.50-3203-10-4/1</v>
      </c>
      <c r="C1668" s="16" t="str">
        <f>Source!G498</f>
        <v>Установка монтажных изделий массой свыше 20 кг</v>
      </c>
      <c r="D1668" s="17" t="str">
        <f>Source!H498</f>
        <v>т</v>
      </c>
      <c r="E1668" s="8">
        <f>Source!I498</f>
        <v>5.2699999999999997E-2</v>
      </c>
      <c r="F1668" s="19"/>
      <c r="G1668" s="18"/>
      <c r="H1668" s="8"/>
      <c r="I1668" s="8"/>
      <c r="J1668" s="20"/>
      <c r="K1668" s="20"/>
      <c r="Q1668">
        <f>ROUND((Source!BZ498/100)*ROUND((Source!AF498*Source!AV498)*Source!I498, 2), 2)</f>
        <v>301.70999999999998</v>
      </c>
      <c r="R1668">
        <f>Source!X498</f>
        <v>301.70999999999998</v>
      </c>
      <c r="S1668">
        <f>ROUND((Source!CA498/100)*ROUND((Source!AF498*Source!AV498)*Source!I498, 2), 2)</f>
        <v>43.1</v>
      </c>
      <c r="T1668">
        <f>Source!Y498</f>
        <v>43.1</v>
      </c>
      <c r="U1668">
        <f>ROUND((175/100)*ROUND((Source!AE498*Source!AV498)*Source!I498, 2), 2)</f>
        <v>13.18</v>
      </c>
      <c r="V1668">
        <f>ROUND((108/100)*ROUND(Source!CS498*Source!I498, 2), 2)</f>
        <v>8.1300000000000008</v>
      </c>
    </row>
    <row r="1669" spans="1:22" ht="14.25" x14ac:dyDescent="0.2">
      <c r="A1669" s="15"/>
      <c r="B1669" s="16"/>
      <c r="C1669" s="16" t="s">
        <v>872</v>
      </c>
      <c r="D1669" s="17"/>
      <c r="E1669" s="8"/>
      <c r="F1669" s="19">
        <f>Source!AO498</f>
        <v>8178.55</v>
      </c>
      <c r="G1669" s="18" t="str">
        <f>Source!DG498</f>
        <v/>
      </c>
      <c r="H1669" s="8">
        <f>Source!AV498</f>
        <v>1</v>
      </c>
      <c r="I1669" s="8">
        <f>IF(Source!BA498&lt;&gt; 0, Source!BA498, 1)</f>
        <v>1</v>
      </c>
      <c r="J1669" s="20">
        <f>Source!S498</f>
        <v>431.01</v>
      </c>
      <c r="K1669" s="20"/>
    </row>
    <row r="1670" spans="1:22" ht="14.25" x14ac:dyDescent="0.2">
      <c r="A1670" s="15"/>
      <c r="B1670" s="16"/>
      <c r="C1670" s="16" t="s">
        <v>873</v>
      </c>
      <c r="D1670" s="17"/>
      <c r="E1670" s="8"/>
      <c r="F1670" s="19">
        <f>Source!AM498</f>
        <v>1555.17</v>
      </c>
      <c r="G1670" s="18" t="str">
        <f>Source!DE498</f>
        <v/>
      </c>
      <c r="H1670" s="8">
        <f>Source!AV498</f>
        <v>1</v>
      </c>
      <c r="I1670" s="8">
        <f>IF(Source!BB498&lt;&gt; 0, Source!BB498, 1)</f>
        <v>1</v>
      </c>
      <c r="J1670" s="20">
        <f>Source!Q498</f>
        <v>81.96</v>
      </c>
      <c r="K1670" s="20"/>
    </row>
    <row r="1671" spans="1:22" ht="14.25" x14ac:dyDescent="0.2">
      <c r="A1671" s="15"/>
      <c r="B1671" s="16"/>
      <c r="C1671" s="16" t="s">
        <v>874</v>
      </c>
      <c r="D1671" s="17"/>
      <c r="E1671" s="8"/>
      <c r="F1671" s="19">
        <f>Source!AN498</f>
        <v>142.85</v>
      </c>
      <c r="G1671" s="18" t="str">
        <f>Source!DF498</f>
        <v/>
      </c>
      <c r="H1671" s="8">
        <f>Source!AV498</f>
        <v>1</v>
      </c>
      <c r="I1671" s="8">
        <f>IF(Source!BS498&lt;&gt; 0, Source!BS498, 1)</f>
        <v>1</v>
      </c>
      <c r="J1671" s="21">
        <f>Source!R498</f>
        <v>7.53</v>
      </c>
      <c r="K1671" s="20"/>
    </row>
    <row r="1672" spans="1:22" ht="14.25" x14ac:dyDescent="0.2">
      <c r="A1672" s="15"/>
      <c r="B1672" s="16"/>
      <c r="C1672" s="16" t="s">
        <v>875</v>
      </c>
      <c r="D1672" s="17"/>
      <c r="E1672" s="8"/>
      <c r="F1672" s="19">
        <f>Source!AL498</f>
        <v>56933.42</v>
      </c>
      <c r="G1672" s="18" t="str">
        <f>Source!DD498</f>
        <v/>
      </c>
      <c r="H1672" s="8">
        <f>Source!AW498</f>
        <v>1</v>
      </c>
      <c r="I1672" s="8">
        <f>IF(Source!BC498&lt;&gt; 0, Source!BC498, 1)</f>
        <v>1</v>
      </c>
      <c r="J1672" s="20">
        <f>Source!P498</f>
        <v>3000.39</v>
      </c>
      <c r="K1672" s="20"/>
    </row>
    <row r="1673" spans="1:22" ht="42.75" x14ac:dyDescent="0.2">
      <c r="A1673" s="15" t="str">
        <f>Source!E499</f>
        <v>257,1</v>
      </c>
      <c r="B1673" s="16" t="str">
        <f>Source!F499</f>
        <v>21.3-4-24</v>
      </c>
      <c r="C1673" s="16" t="str">
        <f>Source!G499</f>
        <v>Арматурные заготовки (стержни, хомуты и т.п.), не собранные в каркасы или сетки, закладные и накладные детали, со сваркой</v>
      </c>
      <c r="D1673" s="17" t="str">
        <f>Source!H499</f>
        <v>т</v>
      </c>
      <c r="E1673" s="8">
        <f>Source!I499</f>
        <v>-5.2699999999999997E-2</v>
      </c>
      <c r="F1673" s="19">
        <f>Source!AK499</f>
        <v>53410.15</v>
      </c>
      <c r="G1673" s="22" t="s">
        <v>3</v>
      </c>
      <c r="H1673" s="8">
        <f>Source!AW499</f>
        <v>1</v>
      </c>
      <c r="I1673" s="8">
        <f>IF(Source!BC499&lt;&gt; 0, Source!BC499, 1)</f>
        <v>1</v>
      </c>
      <c r="J1673" s="20">
        <f>Source!O499</f>
        <v>-2814.71</v>
      </c>
      <c r="K1673" s="20"/>
      <c r="Q1673">
        <f>ROUND((Source!BZ499/100)*ROUND((Source!AF499*Source!AV499)*Source!I499, 2), 2)</f>
        <v>0</v>
      </c>
      <c r="R1673">
        <f>Source!X499</f>
        <v>0</v>
      </c>
      <c r="S1673">
        <f>ROUND((Source!CA499/100)*ROUND((Source!AF499*Source!AV499)*Source!I499, 2), 2)</f>
        <v>0</v>
      </c>
      <c r="T1673">
        <f>Source!Y499</f>
        <v>0</v>
      </c>
      <c r="U1673">
        <f>ROUND((175/100)*ROUND((Source!AE499*Source!AV499)*Source!I499, 2), 2)</f>
        <v>0</v>
      </c>
      <c r="V1673">
        <f>ROUND((108/100)*ROUND(Source!CS499*Source!I499, 2), 2)</f>
        <v>0</v>
      </c>
    </row>
    <row r="1674" spans="1:22" ht="14.25" x14ac:dyDescent="0.2">
      <c r="A1674" s="15"/>
      <c r="B1674" s="16"/>
      <c r="C1674" s="16" t="s">
        <v>876</v>
      </c>
      <c r="D1674" s="17" t="s">
        <v>877</v>
      </c>
      <c r="E1674" s="8">
        <f>Source!AT498</f>
        <v>70</v>
      </c>
      <c r="F1674" s="19"/>
      <c r="G1674" s="18"/>
      <c r="H1674" s="8"/>
      <c r="I1674" s="8"/>
      <c r="J1674" s="20">
        <f>SUM(R1668:R1673)</f>
        <v>301.70999999999998</v>
      </c>
      <c r="K1674" s="20"/>
    </row>
    <row r="1675" spans="1:22" ht="14.25" x14ac:dyDescent="0.2">
      <c r="A1675" s="15"/>
      <c r="B1675" s="16"/>
      <c r="C1675" s="16" t="s">
        <v>878</v>
      </c>
      <c r="D1675" s="17" t="s">
        <v>877</v>
      </c>
      <c r="E1675" s="8">
        <f>Source!AU498</f>
        <v>10</v>
      </c>
      <c r="F1675" s="19"/>
      <c r="G1675" s="18"/>
      <c r="H1675" s="8"/>
      <c r="I1675" s="8"/>
      <c r="J1675" s="20">
        <f>SUM(T1668:T1674)</f>
        <v>43.1</v>
      </c>
      <c r="K1675" s="20"/>
    </row>
    <row r="1676" spans="1:22" ht="14.25" x14ac:dyDescent="0.2">
      <c r="A1676" s="15"/>
      <c r="B1676" s="16"/>
      <c r="C1676" s="16" t="s">
        <v>879</v>
      </c>
      <c r="D1676" s="17" t="s">
        <v>877</v>
      </c>
      <c r="E1676" s="8">
        <f>108</f>
        <v>108</v>
      </c>
      <c r="F1676" s="19"/>
      <c r="G1676" s="18"/>
      <c r="H1676" s="8"/>
      <c r="I1676" s="8"/>
      <c r="J1676" s="20">
        <f>SUM(V1668:V1675)</f>
        <v>8.1300000000000008</v>
      </c>
      <c r="K1676" s="20"/>
    </row>
    <row r="1677" spans="1:22" ht="14.25" x14ac:dyDescent="0.2">
      <c r="A1677" s="15"/>
      <c r="B1677" s="16"/>
      <c r="C1677" s="16" t="s">
        <v>880</v>
      </c>
      <c r="D1677" s="17" t="s">
        <v>881</v>
      </c>
      <c r="E1677" s="8">
        <f>Source!AQ498</f>
        <v>36.11</v>
      </c>
      <c r="F1677" s="19"/>
      <c r="G1677" s="18" t="str">
        <f>Source!DI498</f>
        <v/>
      </c>
      <c r="H1677" s="8">
        <f>Source!AV498</f>
        <v>1</v>
      </c>
      <c r="I1677" s="8"/>
      <c r="J1677" s="20"/>
      <c r="K1677" s="20">
        <f>Source!U498</f>
        <v>1.9029969999999998</v>
      </c>
    </row>
    <row r="1678" spans="1:22" ht="15" x14ac:dyDescent="0.25">
      <c r="A1678" s="24"/>
      <c r="B1678" s="24"/>
      <c r="C1678" s="24"/>
      <c r="D1678" s="24"/>
      <c r="E1678" s="24"/>
      <c r="F1678" s="24"/>
      <c r="G1678" s="24"/>
      <c r="H1678" s="24"/>
      <c r="I1678" s="59">
        <f>J1669+J1670+J1672+J1674+J1675+J1676+SUM(J1673:J1673)</f>
        <v>1051.5899999999997</v>
      </c>
      <c r="J1678" s="59"/>
      <c r="K1678" s="25">
        <f>IF(Source!I498&lt;&gt;0, ROUND(I1678/Source!I498, 2), 0)</f>
        <v>19954.27</v>
      </c>
      <c r="P1678" s="23">
        <f>I1678</f>
        <v>1051.5899999999997</v>
      </c>
    </row>
    <row r="1679" spans="1:22" ht="28.5" x14ac:dyDescent="0.2">
      <c r="A1679" s="15" t="str">
        <f>Source!E500</f>
        <v>258</v>
      </c>
      <c r="B1679" s="16" t="str">
        <f>Source!F500</f>
        <v>1.2-3103-3-1/1</v>
      </c>
      <c r="C1679" s="16" t="str">
        <f>Source!G500</f>
        <v>Устройство фундаментов общего назначения бетонных под оборудование объемом до 5 м3</v>
      </c>
      <c r="D1679" s="17" t="str">
        <f>Source!H500</f>
        <v>100 м3</v>
      </c>
      <c r="E1679" s="8">
        <f>Source!I500</f>
        <v>7.1700000000000002E-3</v>
      </c>
      <c r="F1679" s="19"/>
      <c r="G1679" s="18"/>
      <c r="H1679" s="8"/>
      <c r="I1679" s="8"/>
      <c r="J1679" s="20"/>
      <c r="K1679" s="20"/>
      <c r="Q1679">
        <f>ROUND((Source!BZ500/100)*ROUND((Source!AF500*Source!AV500)*Source!I500, 2), 2)</f>
        <v>394.72</v>
      </c>
      <c r="R1679">
        <f>Source!X500</f>
        <v>394.72</v>
      </c>
      <c r="S1679">
        <f>ROUND((Source!CA500/100)*ROUND((Source!AF500*Source!AV500)*Source!I500, 2), 2)</f>
        <v>56.39</v>
      </c>
      <c r="T1679">
        <f>Source!Y500</f>
        <v>56.39</v>
      </c>
      <c r="U1679">
        <f>ROUND((175/100)*ROUND((Source!AE500*Source!AV500)*Source!I500, 2), 2)</f>
        <v>1.86</v>
      </c>
      <c r="V1679">
        <f>ROUND((108/100)*ROUND(Source!CS500*Source!I500, 2), 2)</f>
        <v>1.1399999999999999</v>
      </c>
    </row>
    <row r="1680" spans="1:22" ht="14.25" x14ac:dyDescent="0.2">
      <c r="A1680" s="15"/>
      <c r="B1680" s="16"/>
      <c r="C1680" s="16" t="s">
        <v>872</v>
      </c>
      <c r="D1680" s="17"/>
      <c r="E1680" s="8"/>
      <c r="F1680" s="19">
        <f>Source!AO500</f>
        <v>78644.570000000007</v>
      </c>
      <c r="G1680" s="18" t="str">
        <f>Source!DG500</f>
        <v/>
      </c>
      <c r="H1680" s="8">
        <f>Source!AV500</f>
        <v>1</v>
      </c>
      <c r="I1680" s="8">
        <f>IF(Source!BA500&lt;&gt; 0, Source!BA500, 1)</f>
        <v>1</v>
      </c>
      <c r="J1680" s="20">
        <f>Source!S500</f>
        <v>563.88</v>
      </c>
      <c r="K1680" s="20"/>
    </row>
    <row r="1681" spans="1:22" ht="14.25" x14ac:dyDescent="0.2">
      <c r="A1681" s="15"/>
      <c r="B1681" s="16"/>
      <c r="C1681" s="16" t="s">
        <v>873</v>
      </c>
      <c r="D1681" s="17"/>
      <c r="E1681" s="8"/>
      <c r="F1681" s="19">
        <f>Source!AM500</f>
        <v>435.13</v>
      </c>
      <c r="G1681" s="18" t="str">
        <f>Source!DE500</f>
        <v/>
      </c>
      <c r="H1681" s="8">
        <f>Source!AV500</f>
        <v>1</v>
      </c>
      <c r="I1681" s="8">
        <f>IF(Source!BB500&lt;&gt; 0, Source!BB500, 1)</f>
        <v>1</v>
      </c>
      <c r="J1681" s="20">
        <f>Source!Q500</f>
        <v>3.12</v>
      </c>
      <c r="K1681" s="20"/>
    </row>
    <row r="1682" spans="1:22" ht="14.25" x14ac:dyDescent="0.2">
      <c r="A1682" s="15"/>
      <c r="B1682" s="16"/>
      <c r="C1682" s="16" t="s">
        <v>874</v>
      </c>
      <c r="D1682" s="17"/>
      <c r="E1682" s="8"/>
      <c r="F1682" s="19">
        <f>Source!AN500</f>
        <v>147.43</v>
      </c>
      <c r="G1682" s="18" t="str">
        <f>Source!DF500</f>
        <v/>
      </c>
      <c r="H1682" s="8">
        <f>Source!AV500</f>
        <v>1</v>
      </c>
      <c r="I1682" s="8">
        <f>IF(Source!BS500&lt;&gt; 0, Source!BS500, 1)</f>
        <v>1</v>
      </c>
      <c r="J1682" s="21">
        <f>Source!R500</f>
        <v>1.06</v>
      </c>
      <c r="K1682" s="20"/>
    </row>
    <row r="1683" spans="1:22" ht="14.25" x14ac:dyDescent="0.2">
      <c r="A1683" s="15"/>
      <c r="B1683" s="16"/>
      <c r="C1683" s="16" t="s">
        <v>875</v>
      </c>
      <c r="D1683" s="17"/>
      <c r="E1683" s="8"/>
      <c r="F1683" s="19">
        <f>Source!AL500</f>
        <v>347832.49</v>
      </c>
      <c r="G1683" s="18" t="str">
        <f>Source!DD500</f>
        <v/>
      </c>
      <c r="H1683" s="8">
        <f>Source!AW500</f>
        <v>1</v>
      </c>
      <c r="I1683" s="8">
        <f>IF(Source!BC500&lt;&gt; 0, Source!BC500, 1)</f>
        <v>1</v>
      </c>
      <c r="J1683" s="20">
        <f>Source!P500</f>
        <v>2493.96</v>
      </c>
      <c r="K1683" s="20"/>
    </row>
    <row r="1684" spans="1:22" ht="14.25" x14ac:dyDescent="0.2">
      <c r="A1684" s="15"/>
      <c r="B1684" s="16"/>
      <c r="C1684" s="16" t="s">
        <v>876</v>
      </c>
      <c r="D1684" s="17" t="s">
        <v>877</v>
      </c>
      <c r="E1684" s="8">
        <f>Source!AT500</f>
        <v>70</v>
      </c>
      <c r="F1684" s="19"/>
      <c r="G1684" s="18"/>
      <c r="H1684" s="8"/>
      <c r="I1684" s="8"/>
      <c r="J1684" s="20">
        <f>SUM(R1679:R1683)</f>
        <v>394.72</v>
      </c>
      <c r="K1684" s="20"/>
    </row>
    <row r="1685" spans="1:22" ht="14.25" x14ac:dyDescent="0.2">
      <c r="A1685" s="15"/>
      <c r="B1685" s="16"/>
      <c r="C1685" s="16" t="s">
        <v>878</v>
      </c>
      <c r="D1685" s="17" t="s">
        <v>877</v>
      </c>
      <c r="E1685" s="8">
        <f>Source!AU500</f>
        <v>10</v>
      </c>
      <c r="F1685" s="19"/>
      <c r="G1685" s="18"/>
      <c r="H1685" s="8"/>
      <c r="I1685" s="8"/>
      <c r="J1685" s="20">
        <f>SUM(T1679:T1684)</f>
        <v>56.39</v>
      </c>
      <c r="K1685" s="20"/>
    </row>
    <row r="1686" spans="1:22" ht="14.25" x14ac:dyDescent="0.2">
      <c r="A1686" s="15"/>
      <c r="B1686" s="16"/>
      <c r="C1686" s="16" t="s">
        <v>879</v>
      </c>
      <c r="D1686" s="17" t="s">
        <v>877</v>
      </c>
      <c r="E1686" s="8">
        <f>108</f>
        <v>108</v>
      </c>
      <c r="F1686" s="19"/>
      <c r="G1686" s="18"/>
      <c r="H1686" s="8"/>
      <c r="I1686" s="8"/>
      <c r="J1686" s="20">
        <f>SUM(V1679:V1685)</f>
        <v>1.1399999999999999</v>
      </c>
      <c r="K1686" s="20"/>
    </row>
    <row r="1687" spans="1:22" ht="14.25" x14ac:dyDescent="0.2">
      <c r="A1687" s="15"/>
      <c r="B1687" s="16"/>
      <c r="C1687" s="16" t="s">
        <v>880</v>
      </c>
      <c r="D1687" s="17" t="s">
        <v>881</v>
      </c>
      <c r="E1687" s="8">
        <f>Source!AQ500</f>
        <v>453.1</v>
      </c>
      <c r="F1687" s="19"/>
      <c r="G1687" s="18" t="str">
        <f>Source!DI500</f>
        <v/>
      </c>
      <c r="H1687" s="8">
        <f>Source!AV500</f>
        <v>1</v>
      </c>
      <c r="I1687" s="8"/>
      <c r="J1687" s="20"/>
      <c r="K1687" s="20">
        <f>Source!U500</f>
        <v>3.2487270000000001</v>
      </c>
    </row>
    <row r="1688" spans="1:22" ht="15" x14ac:dyDescent="0.25">
      <c r="A1688" s="24"/>
      <c r="B1688" s="24"/>
      <c r="C1688" s="24"/>
      <c r="D1688" s="24"/>
      <c r="E1688" s="24"/>
      <c r="F1688" s="24"/>
      <c r="G1688" s="24"/>
      <c r="H1688" s="24"/>
      <c r="I1688" s="59">
        <f>J1680+J1681+J1683+J1684+J1685+J1686</f>
        <v>3513.21</v>
      </c>
      <c r="J1688" s="59"/>
      <c r="K1688" s="25">
        <f>IF(Source!I500&lt;&gt;0, ROUND(I1688/Source!I500, 2), 0)</f>
        <v>489987.45</v>
      </c>
      <c r="P1688" s="23">
        <f>I1688</f>
        <v>3513.21</v>
      </c>
    </row>
    <row r="1689" spans="1:22" ht="42.75" x14ac:dyDescent="0.2">
      <c r="A1689" s="15" t="str">
        <f>Source!E501</f>
        <v>259</v>
      </c>
      <c r="B1689" s="16" t="str">
        <f>Source!F501</f>
        <v>21.3-4-24</v>
      </c>
      <c r="C1689" s="16" t="str">
        <f>Source!G501</f>
        <v>Арматурные заготовки (стержни, хомуты и т.п.), не собранные в каркасы или сетки, закладные и накладные детали, со сваркой</v>
      </c>
      <c r="D1689" s="17" t="str">
        <f>Source!H501</f>
        <v>т</v>
      </c>
      <c r="E1689" s="8">
        <f>Source!I501</f>
        <v>1.2250604300000001E-2</v>
      </c>
      <c r="F1689" s="19">
        <f>Source!AL501</f>
        <v>53410.15</v>
      </c>
      <c r="G1689" s="18" t="str">
        <f>Source!DD501</f>
        <v/>
      </c>
      <c r="H1689" s="8">
        <f>Source!AW501</f>
        <v>1</v>
      </c>
      <c r="I1689" s="8">
        <f>IF(Source!BC501&lt;&gt; 0, Source!BC501, 1)</f>
        <v>1</v>
      </c>
      <c r="J1689" s="20">
        <f>Source!P501</f>
        <v>654.30999999999995</v>
      </c>
      <c r="K1689" s="20"/>
      <c r="Q1689">
        <f>ROUND((Source!BZ501/100)*ROUND((Source!AF501*Source!AV501)*Source!I501, 2), 2)</f>
        <v>0</v>
      </c>
      <c r="R1689">
        <f>Source!X501</f>
        <v>0</v>
      </c>
      <c r="S1689">
        <f>ROUND((Source!CA501/100)*ROUND((Source!AF501*Source!AV501)*Source!I501, 2), 2)</f>
        <v>0</v>
      </c>
      <c r="T1689">
        <f>Source!Y501</f>
        <v>0</v>
      </c>
      <c r="U1689">
        <f>ROUND((175/100)*ROUND((Source!AE501*Source!AV501)*Source!I501, 2), 2)</f>
        <v>0</v>
      </c>
      <c r="V1689">
        <f>ROUND((108/100)*ROUND(Source!CS501*Source!I501, 2), 2)</f>
        <v>0</v>
      </c>
    </row>
    <row r="1690" spans="1:22" ht="15" x14ac:dyDescent="0.25">
      <c r="A1690" s="24"/>
      <c r="B1690" s="24"/>
      <c r="C1690" s="24"/>
      <c r="D1690" s="24"/>
      <c r="E1690" s="24"/>
      <c r="F1690" s="24"/>
      <c r="G1690" s="24"/>
      <c r="H1690" s="24"/>
      <c r="I1690" s="59">
        <f>J1689</f>
        <v>654.30999999999995</v>
      </c>
      <c r="J1690" s="59"/>
      <c r="K1690" s="25">
        <f>IF(Source!I501&lt;&gt;0, ROUND(I1690/Source!I501, 2), 0)</f>
        <v>53410.43</v>
      </c>
      <c r="P1690" s="23">
        <f>I1690</f>
        <v>654.30999999999995</v>
      </c>
    </row>
    <row r="1691" spans="1:22" ht="28.5" x14ac:dyDescent="0.2">
      <c r="A1691" s="15" t="str">
        <f>Source!E502</f>
        <v>260</v>
      </c>
      <c r="B1691" s="16" t="str">
        <f>Source!F502</f>
        <v>21.7-7-149</v>
      </c>
      <c r="C1691" s="16" t="str">
        <f>Source!G502</f>
        <v>Песочница "Опушка" из влагостойкой фанеры, 2000х2000х300 мм</v>
      </c>
      <c r="D1691" s="17" t="str">
        <f>Source!H502</f>
        <v>шт.</v>
      </c>
      <c r="E1691" s="8">
        <f>Source!I502</f>
        <v>1</v>
      </c>
      <c r="F1691" s="19">
        <f>Source!AL502</f>
        <v>11752.06</v>
      </c>
      <c r="G1691" s="18" t="str">
        <f>Source!DD502</f>
        <v/>
      </c>
      <c r="H1691" s="8">
        <f>Source!AW502</f>
        <v>1</v>
      </c>
      <c r="I1691" s="8">
        <f>IF(Source!BC502&lt;&gt; 0, Source!BC502, 1)</f>
        <v>1</v>
      </c>
      <c r="J1691" s="20">
        <f>Source!P502</f>
        <v>11752.06</v>
      </c>
      <c r="K1691" s="20"/>
      <c r="Q1691">
        <f>ROUND((Source!BZ502/100)*ROUND((Source!AF502*Source!AV502)*Source!I502, 2), 2)</f>
        <v>0</v>
      </c>
      <c r="R1691">
        <f>Source!X502</f>
        <v>0</v>
      </c>
      <c r="S1691">
        <f>ROUND((Source!CA502/100)*ROUND((Source!AF502*Source!AV502)*Source!I502, 2), 2)</f>
        <v>0</v>
      </c>
      <c r="T1691">
        <f>Source!Y502</f>
        <v>0</v>
      </c>
      <c r="U1691">
        <f>ROUND((175/100)*ROUND((Source!AE502*Source!AV502)*Source!I502, 2), 2)</f>
        <v>0</v>
      </c>
      <c r="V1691">
        <f>ROUND((108/100)*ROUND(Source!CS502*Source!I502, 2), 2)</f>
        <v>0</v>
      </c>
    </row>
    <row r="1692" spans="1:22" ht="15" x14ac:dyDescent="0.25">
      <c r="A1692" s="24"/>
      <c r="B1692" s="24"/>
      <c r="C1692" s="24"/>
      <c r="D1692" s="24"/>
      <c r="E1692" s="24"/>
      <c r="F1692" s="24"/>
      <c r="G1692" s="24"/>
      <c r="H1692" s="24"/>
      <c r="I1692" s="59">
        <f>J1691</f>
        <v>11752.06</v>
      </c>
      <c r="J1692" s="59"/>
      <c r="K1692" s="25">
        <f>IF(Source!I502&lt;&gt;0, ROUND(I1692/Source!I502, 2), 0)</f>
        <v>11752.06</v>
      </c>
      <c r="P1692" s="23">
        <f>I1692</f>
        <v>11752.06</v>
      </c>
    </row>
    <row r="1693" spans="1:22" ht="14.25" x14ac:dyDescent="0.2">
      <c r="A1693" s="15" t="str">
        <f>Source!E503</f>
        <v>261</v>
      </c>
      <c r="B1693" s="16" t="str">
        <f>Source!F503</f>
        <v>1.50-3203-10-4/1</v>
      </c>
      <c r="C1693" s="16" t="str">
        <f>Source!G503</f>
        <v>Установка монтажных изделий массой свыше 20 кг</v>
      </c>
      <c r="D1693" s="17" t="str">
        <f>Source!H503</f>
        <v>т</v>
      </c>
      <c r="E1693" s="8">
        <f>Source!I503</f>
        <v>0.03</v>
      </c>
      <c r="F1693" s="19"/>
      <c r="G1693" s="18"/>
      <c r="H1693" s="8"/>
      <c r="I1693" s="8"/>
      <c r="J1693" s="20"/>
      <c r="K1693" s="20"/>
      <c r="Q1693">
        <f>ROUND((Source!BZ503/100)*ROUND((Source!AF503*Source!AV503)*Source!I503, 2), 2)</f>
        <v>171.75</v>
      </c>
      <c r="R1693">
        <f>Source!X503</f>
        <v>171.75</v>
      </c>
      <c r="S1693">
        <f>ROUND((Source!CA503/100)*ROUND((Source!AF503*Source!AV503)*Source!I503, 2), 2)</f>
        <v>24.54</v>
      </c>
      <c r="T1693">
        <f>Source!Y503</f>
        <v>24.54</v>
      </c>
      <c r="U1693">
        <f>ROUND((175/100)*ROUND((Source!AE503*Source!AV503)*Source!I503, 2), 2)</f>
        <v>7.51</v>
      </c>
      <c r="V1693">
        <f>ROUND((108/100)*ROUND(Source!CS503*Source!I503, 2), 2)</f>
        <v>4.63</v>
      </c>
    </row>
    <row r="1694" spans="1:22" ht="14.25" x14ac:dyDescent="0.2">
      <c r="A1694" s="15"/>
      <c r="B1694" s="16"/>
      <c r="C1694" s="16" t="s">
        <v>872</v>
      </c>
      <c r="D1694" s="17"/>
      <c r="E1694" s="8"/>
      <c r="F1694" s="19">
        <f>Source!AO503</f>
        <v>8178.55</v>
      </c>
      <c r="G1694" s="18" t="str">
        <f>Source!DG503</f>
        <v/>
      </c>
      <c r="H1694" s="8">
        <f>Source!AV503</f>
        <v>1</v>
      </c>
      <c r="I1694" s="8">
        <f>IF(Source!BA503&lt;&gt; 0, Source!BA503, 1)</f>
        <v>1</v>
      </c>
      <c r="J1694" s="20">
        <f>Source!S503</f>
        <v>245.36</v>
      </c>
      <c r="K1694" s="20"/>
    </row>
    <row r="1695" spans="1:22" ht="14.25" x14ac:dyDescent="0.2">
      <c r="A1695" s="15"/>
      <c r="B1695" s="16"/>
      <c r="C1695" s="16" t="s">
        <v>873</v>
      </c>
      <c r="D1695" s="17"/>
      <c r="E1695" s="8"/>
      <c r="F1695" s="19">
        <f>Source!AM503</f>
        <v>1555.17</v>
      </c>
      <c r="G1695" s="18" t="str">
        <f>Source!DE503</f>
        <v/>
      </c>
      <c r="H1695" s="8">
        <f>Source!AV503</f>
        <v>1</v>
      </c>
      <c r="I1695" s="8">
        <f>IF(Source!BB503&lt;&gt; 0, Source!BB503, 1)</f>
        <v>1</v>
      </c>
      <c r="J1695" s="20">
        <f>Source!Q503</f>
        <v>46.66</v>
      </c>
      <c r="K1695" s="20"/>
    </row>
    <row r="1696" spans="1:22" ht="14.25" x14ac:dyDescent="0.2">
      <c r="A1696" s="15"/>
      <c r="B1696" s="16"/>
      <c r="C1696" s="16" t="s">
        <v>874</v>
      </c>
      <c r="D1696" s="17"/>
      <c r="E1696" s="8"/>
      <c r="F1696" s="19">
        <f>Source!AN503</f>
        <v>142.85</v>
      </c>
      <c r="G1696" s="18" t="str">
        <f>Source!DF503</f>
        <v/>
      </c>
      <c r="H1696" s="8">
        <f>Source!AV503</f>
        <v>1</v>
      </c>
      <c r="I1696" s="8">
        <f>IF(Source!BS503&lt;&gt; 0, Source!BS503, 1)</f>
        <v>1</v>
      </c>
      <c r="J1696" s="21">
        <f>Source!R503</f>
        <v>4.29</v>
      </c>
      <c r="K1696" s="20"/>
    </row>
    <row r="1697" spans="1:22" ht="14.25" x14ac:dyDescent="0.2">
      <c r="A1697" s="15"/>
      <c r="B1697" s="16"/>
      <c r="C1697" s="16" t="s">
        <v>875</v>
      </c>
      <c r="D1697" s="17"/>
      <c r="E1697" s="8"/>
      <c r="F1697" s="19">
        <f>Source!AL503</f>
        <v>56933.42</v>
      </c>
      <c r="G1697" s="18" t="str">
        <f>Source!DD503</f>
        <v/>
      </c>
      <c r="H1697" s="8">
        <f>Source!AW503</f>
        <v>1</v>
      </c>
      <c r="I1697" s="8">
        <f>IF(Source!BC503&lt;&gt; 0, Source!BC503, 1)</f>
        <v>1</v>
      </c>
      <c r="J1697" s="20">
        <f>Source!P503</f>
        <v>1708</v>
      </c>
      <c r="K1697" s="20"/>
    </row>
    <row r="1698" spans="1:22" ht="42.75" x14ac:dyDescent="0.2">
      <c r="A1698" s="15" t="str">
        <f>Source!E504</f>
        <v>261,1</v>
      </c>
      <c r="B1698" s="16" t="str">
        <f>Source!F504</f>
        <v>21.3-4-24</v>
      </c>
      <c r="C1698" s="16" t="str">
        <f>Source!G504</f>
        <v>Арматурные заготовки (стержни, хомуты и т.п.), не собранные в каркасы или сетки, закладные и накладные детали, со сваркой</v>
      </c>
      <c r="D1698" s="17" t="str">
        <f>Source!H504</f>
        <v>т</v>
      </c>
      <c r="E1698" s="8">
        <f>Source!I504</f>
        <v>-0.03</v>
      </c>
      <c r="F1698" s="19">
        <f>Source!AK504</f>
        <v>53410.15</v>
      </c>
      <c r="G1698" s="22" t="s">
        <v>3</v>
      </c>
      <c r="H1698" s="8">
        <f>Source!AW504</f>
        <v>1</v>
      </c>
      <c r="I1698" s="8">
        <f>IF(Source!BC504&lt;&gt; 0, Source!BC504, 1)</f>
        <v>1</v>
      </c>
      <c r="J1698" s="20">
        <f>Source!O504</f>
        <v>-1602.3</v>
      </c>
      <c r="K1698" s="20"/>
      <c r="Q1698">
        <f>ROUND((Source!BZ504/100)*ROUND((Source!AF504*Source!AV504)*Source!I504, 2), 2)</f>
        <v>0</v>
      </c>
      <c r="R1698">
        <f>Source!X504</f>
        <v>0</v>
      </c>
      <c r="S1698">
        <f>ROUND((Source!CA504/100)*ROUND((Source!AF504*Source!AV504)*Source!I504, 2), 2)</f>
        <v>0</v>
      </c>
      <c r="T1698">
        <f>Source!Y504</f>
        <v>0</v>
      </c>
      <c r="U1698">
        <f>ROUND((175/100)*ROUND((Source!AE504*Source!AV504)*Source!I504, 2), 2)</f>
        <v>0</v>
      </c>
      <c r="V1698">
        <f>ROUND((108/100)*ROUND(Source!CS504*Source!I504, 2), 2)</f>
        <v>0</v>
      </c>
    </row>
    <row r="1699" spans="1:22" ht="14.25" x14ac:dyDescent="0.2">
      <c r="A1699" s="15"/>
      <c r="B1699" s="16"/>
      <c r="C1699" s="16" t="s">
        <v>876</v>
      </c>
      <c r="D1699" s="17" t="s">
        <v>877</v>
      </c>
      <c r="E1699" s="8">
        <f>Source!AT503</f>
        <v>70</v>
      </c>
      <c r="F1699" s="19"/>
      <c r="G1699" s="18"/>
      <c r="H1699" s="8"/>
      <c r="I1699" s="8"/>
      <c r="J1699" s="20">
        <f>SUM(R1693:R1698)</f>
        <v>171.75</v>
      </c>
      <c r="K1699" s="20"/>
    </row>
    <row r="1700" spans="1:22" ht="14.25" x14ac:dyDescent="0.2">
      <c r="A1700" s="15"/>
      <c r="B1700" s="16"/>
      <c r="C1700" s="16" t="s">
        <v>878</v>
      </c>
      <c r="D1700" s="17" t="s">
        <v>877</v>
      </c>
      <c r="E1700" s="8">
        <f>Source!AU503</f>
        <v>10</v>
      </c>
      <c r="F1700" s="19"/>
      <c r="G1700" s="18"/>
      <c r="H1700" s="8"/>
      <c r="I1700" s="8"/>
      <c r="J1700" s="20">
        <f>SUM(T1693:T1699)</f>
        <v>24.54</v>
      </c>
      <c r="K1700" s="20"/>
    </row>
    <row r="1701" spans="1:22" ht="14.25" x14ac:dyDescent="0.2">
      <c r="A1701" s="15"/>
      <c r="B1701" s="16"/>
      <c r="C1701" s="16" t="s">
        <v>879</v>
      </c>
      <c r="D1701" s="17" t="s">
        <v>877</v>
      </c>
      <c r="E1701" s="8">
        <f>108</f>
        <v>108</v>
      </c>
      <c r="F1701" s="19"/>
      <c r="G1701" s="18"/>
      <c r="H1701" s="8"/>
      <c r="I1701" s="8"/>
      <c r="J1701" s="20">
        <f>SUM(V1693:V1700)</f>
        <v>4.63</v>
      </c>
      <c r="K1701" s="20"/>
    </row>
    <row r="1702" spans="1:22" ht="14.25" x14ac:dyDescent="0.2">
      <c r="A1702" s="15"/>
      <c r="B1702" s="16"/>
      <c r="C1702" s="16" t="s">
        <v>880</v>
      </c>
      <c r="D1702" s="17" t="s">
        <v>881</v>
      </c>
      <c r="E1702" s="8">
        <f>Source!AQ503</f>
        <v>36.11</v>
      </c>
      <c r="F1702" s="19"/>
      <c r="G1702" s="18" t="str">
        <f>Source!DI503</f>
        <v/>
      </c>
      <c r="H1702" s="8">
        <f>Source!AV503</f>
        <v>1</v>
      </c>
      <c r="I1702" s="8"/>
      <c r="J1702" s="20"/>
      <c r="K1702" s="20">
        <f>Source!U503</f>
        <v>1.0832999999999999</v>
      </c>
    </row>
    <row r="1703" spans="1:22" ht="15" x14ac:dyDescent="0.25">
      <c r="A1703" s="24"/>
      <c r="B1703" s="24"/>
      <c r="C1703" s="24"/>
      <c r="D1703" s="24"/>
      <c r="E1703" s="24"/>
      <c r="F1703" s="24"/>
      <c r="G1703" s="24"/>
      <c r="H1703" s="24"/>
      <c r="I1703" s="59">
        <f>J1694+J1695+J1697+J1699+J1700+J1701+SUM(J1698:J1698)</f>
        <v>598.6400000000001</v>
      </c>
      <c r="J1703" s="59"/>
      <c r="K1703" s="25">
        <f>IF(Source!I503&lt;&gt;0, ROUND(I1703/Source!I503, 2), 0)</f>
        <v>19954.669999999998</v>
      </c>
      <c r="P1703" s="23">
        <f>I1703</f>
        <v>598.6400000000001</v>
      </c>
    </row>
    <row r="1704" spans="1:22" ht="28.5" x14ac:dyDescent="0.2">
      <c r="A1704" s="15" t="str">
        <f>Source!E505</f>
        <v>262</v>
      </c>
      <c r="B1704" s="16" t="str">
        <f>Source!F505</f>
        <v>1.2-3103-3-1/1</v>
      </c>
      <c r="C1704" s="16" t="str">
        <f>Source!G505</f>
        <v>Устройство фундаментов общего назначения бетонных под оборудование объемом до 5 м3</v>
      </c>
      <c r="D1704" s="17" t="str">
        <f>Source!H505</f>
        <v>100 м3</v>
      </c>
      <c r="E1704" s="8">
        <f>Source!I505</f>
        <v>4.0000000000000001E-3</v>
      </c>
      <c r="F1704" s="19"/>
      <c r="G1704" s="18"/>
      <c r="H1704" s="8"/>
      <c r="I1704" s="8"/>
      <c r="J1704" s="20"/>
      <c r="K1704" s="20"/>
      <c r="Q1704">
        <f>ROUND((Source!BZ505/100)*ROUND((Source!AF505*Source!AV505)*Source!I505, 2), 2)</f>
        <v>220.21</v>
      </c>
      <c r="R1704">
        <f>Source!X505</f>
        <v>220.21</v>
      </c>
      <c r="S1704">
        <f>ROUND((Source!CA505/100)*ROUND((Source!AF505*Source!AV505)*Source!I505, 2), 2)</f>
        <v>31.46</v>
      </c>
      <c r="T1704">
        <f>Source!Y505</f>
        <v>31.46</v>
      </c>
      <c r="U1704">
        <f>ROUND((175/100)*ROUND((Source!AE505*Source!AV505)*Source!I505, 2), 2)</f>
        <v>1.03</v>
      </c>
      <c r="V1704">
        <f>ROUND((108/100)*ROUND(Source!CS505*Source!I505, 2), 2)</f>
        <v>0.64</v>
      </c>
    </row>
    <row r="1705" spans="1:22" ht="14.25" x14ac:dyDescent="0.2">
      <c r="A1705" s="15"/>
      <c r="B1705" s="16"/>
      <c r="C1705" s="16" t="s">
        <v>872</v>
      </c>
      <c r="D1705" s="17"/>
      <c r="E1705" s="8"/>
      <c r="F1705" s="19">
        <f>Source!AO505</f>
        <v>78644.570000000007</v>
      </c>
      <c r="G1705" s="18" t="str">
        <f>Source!DG505</f>
        <v/>
      </c>
      <c r="H1705" s="8">
        <f>Source!AV505</f>
        <v>1</v>
      </c>
      <c r="I1705" s="8">
        <f>IF(Source!BA505&lt;&gt; 0, Source!BA505, 1)</f>
        <v>1</v>
      </c>
      <c r="J1705" s="20">
        <f>Source!S505</f>
        <v>314.58</v>
      </c>
      <c r="K1705" s="20"/>
    </row>
    <row r="1706" spans="1:22" ht="14.25" x14ac:dyDescent="0.2">
      <c r="A1706" s="15"/>
      <c r="B1706" s="16"/>
      <c r="C1706" s="16" t="s">
        <v>873</v>
      </c>
      <c r="D1706" s="17"/>
      <c r="E1706" s="8"/>
      <c r="F1706" s="19">
        <f>Source!AM505</f>
        <v>435.13</v>
      </c>
      <c r="G1706" s="18" t="str">
        <f>Source!DE505</f>
        <v/>
      </c>
      <c r="H1706" s="8">
        <f>Source!AV505</f>
        <v>1</v>
      </c>
      <c r="I1706" s="8">
        <f>IF(Source!BB505&lt;&gt; 0, Source!BB505, 1)</f>
        <v>1</v>
      </c>
      <c r="J1706" s="20">
        <f>Source!Q505</f>
        <v>1.74</v>
      </c>
      <c r="K1706" s="20"/>
    </row>
    <row r="1707" spans="1:22" ht="14.25" x14ac:dyDescent="0.2">
      <c r="A1707" s="15"/>
      <c r="B1707" s="16"/>
      <c r="C1707" s="16" t="s">
        <v>874</v>
      </c>
      <c r="D1707" s="17"/>
      <c r="E1707" s="8"/>
      <c r="F1707" s="19">
        <f>Source!AN505</f>
        <v>147.43</v>
      </c>
      <c r="G1707" s="18" t="str">
        <f>Source!DF505</f>
        <v/>
      </c>
      <c r="H1707" s="8">
        <f>Source!AV505</f>
        <v>1</v>
      </c>
      <c r="I1707" s="8">
        <f>IF(Source!BS505&lt;&gt; 0, Source!BS505, 1)</f>
        <v>1</v>
      </c>
      <c r="J1707" s="21">
        <f>Source!R505</f>
        <v>0.59</v>
      </c>
      <c r="K1707" s="20"/>
    </row>
    <row r="1708" spans="1:22" ht="14.25" x14ac:dyDescent="0.2">
      <c r="A1708" s="15"/>
      <c r="B1708" s="16"/>
      <c r="C1708" s="16" t="s">
        <v>875</v>
      </c>
      <c r="D1708" s="17"/>
      <c r="E1708" s="8"/>
      <c r="F1708" s="19">
        <f>Source!AL505</f>
        <v>347832.49</v>
      </c>
      <c r="G1708" s="18" t="str">
        <f>Source!DD505</f>
        <v/>
      </c>
      <c r="H1708" s="8">
        <f>Source!AW505</f>
        <v>1</v>
      </c>
      <c r="I1708" s="8">
        <f>IF(Source!BC505&lt;&gt; 0, Source!BC505, 1)</f>
        <v>1</v>
      </c>
      <c r="J1708" s="20">
        <f>Source!P505</f>
        <v>1391.33</v>
      </c>
      <c r="K1708" s="20"/>
    </row>
    <row r="1709" spans="1:22" ht="14.25" x14ac:dyDescent="0.2">
      <c r="A1709" s="15"/>
      <c r="B1709" s="16"/>
      <c r="C1709" s="16" t="s">
        <v>876</v>
      </c>
      <c r="D1709" s="17" t="s">
        <v>877</v>
      </c>
      <c r="E1709" s="8">
        <f>Source!AT505</f>
        <v>70</v>
      </c>
      <c r="F1709" s="19"/>
      <c r="G1709" s="18"/>
      <c r="H1709" s="8"/>
      <c r="I1709" s="8"/>
      <c r="J1709" s="20">
        <f>SUM(R1704:R1708)</f>
        <v>220.21</v>
      </c>
      <c r="K1709" s="20"/>
    </row>
    <row r="1710" spans="1:22" ht="14.25" x14ac:dyDescent="0.2">
      <c r="A1710" s="15"/>
      <c r="B1710" s="16"/>
      <c r="C1710" s="16" t="s">
        <v>878</v>
      </c>
      <c r="D1710" s="17" t="s">
        <v>877</v>
      </c>
      <c r="E1710" s="8">
        <f>Source!AU505</f>
        <v>10</v>
      </c>
      <c r="F1710" s="19"/>
      <c r="G1710" s="18"/>
      <c r="H1710" s="8"/>
      <c r="I1710" s="8"/>
      <c r="J1710" s="20">
        <f>SUM(T1704:T1709)</f>
        <v>31.46</v>
      </c>
      <c r="K1710" s="20"/>
    </row>
    <row r="1711" spans="1:22" ht="14.25" x14ac:dyDescent="0.2">
      <c r="A1711" s="15"/>
      <c r="B1711" s="16"/>
      <c r="C1711" s="16" t="s">
        <v>879</v>
      </c>
      <c r="D1711" s="17" t="s">
        <v>877</v>
      </c>
      <c r="E1711" s="8">
        <f>108</f>
        <v>108</v>
      </c>
      <c r="F1711" s="19"/>
      <c r="G1711" s="18"/>
      <c r="H1711" s="8"/>
      <c r="I1711" s="8"/>
      <c r="J1711" s="20">
        <f>SUM(V1704:V1710)</f>
        <v>0.64</v>
      </c>
      <c r="K1711" s="20"/>
    </row>
    <row r="1712" spans="1:22" ht="14.25" x14ac:dyDescent="0.2">
      <c r="A1712" s="15"/>
      <c r="B1712" s="16"/>
      <c r="C1712" s="16" t="s">
        <v>880</v>
      </c>
      <c r="D1712" s="17" t="s">
        <v>881</v>
      </c>
      <c r="E1712" s="8">
        <f>Source!AQ505</f>
        <v>453.1</v>
      </c>
      <c r="F1712" s="19"/>
      <c r="G1712" s="18" t="str">
        <f>Source!DI505</f>
        <v/>
      </c>
      <c r="H1712" s="8">
        <f>Source!AV505</f>
        <v>1</v>
      </c>
      <c r="I1712" s="8"/>
      <c r="J1712" s="20"/>
      <c r="K1712" s="20">
        <f>Source!U505</f>
        <v>1.8124000000000002</v>
      </c>
    </row>
    <row r="1713" spans="1:22" ht="15" x14ac:dyDescent="0.25">
      <c r="A1713" s="24"/>
      <c r="B1713" s="24"/>
      <c r="C1713" s="24"/>
      <c r="D1713" s="24"/>
      <c r="E1713" s="24"/>
      <c r="F1713" s="24"/>
      <c r="G1713" s="24"/>
      <c r="H1713" s="24"/>
      <c r="I1713" s="59">
        <f>J1705+J1706+J1708+J1709+J1710+J1711</f>
        <v>1959.96</v>
      </c>
      <c r="J1713" s="59"/>
      <c r="K1713" s="25">
        <f>IF(Source!I505&lt;&gt;0, ROUND(I1713/Source!I505, 2), 0)</f>
        <v>489990</v>
      </c>
      <c r="P1713" s="23">
        <f>I1713</f>
        <v>1959.96</v>
      </c>
    </row>
    <row r="1714" spans="1:22" ht="42.75" x14ac:dyDescent="0.2">
      <c r="A1714" s="15" t="str">
        <f>Source!E506</f>
        <v>263</v>
      </c>
      <c r="B1714" s="16" t="str">
        <f>Source!F506</f>
        <v>21.3-4-24</v>
      </c>
      <c r="C1714" s="16" t="str">
        <f>Source!G506</f>
        <v>Арматурные заготовки (стержни, хомуты и т.п.), не собранные в каркасы или сетки, закладные и накладные детали, со сваркой</v>
      </c>
      <c r="D1714" s="17" t="str">
        <f>Source!H506</f>
        <v>т</v>
      </c>
      <c r="E1714" s="8">
        <f>Source!I506</f>
        <v>7.3117956900000001E-3</v>
      </c>
      <c r="F1714" s="19">
        <f>Source!AL506</f>
        <v>53410.15</v>
      </c>
      <c r="G1714" s="18" t="str">
        <f>Source!DD506</f>
        <v/>
      </c>
      <c r="H1714" s="8">
        <f>Source!AW506</f>
        <v>1</v>
      </c>
      <c r="I1714" s="8">
        <f>IF(Source!BC506&lt;&gt; 0, Source!BC506, 1)</f>
        <v>1</v>
      </c>
      <c r="J1714" s="20">
        <f>Source!P506</f>
        <v>390.52</v>
      </c>
      <c r="K1714" s="20"/>
      <c r="Q1714">
        <f>ROUND((Source!BZ506/100)*ROUND((Source!AF506*Source!AV506)*Source!I506, 2), 2)</f>
        <v>0</v>
      </c>
      <c r="R1714">
        <f>Source!X506</f>
        <v>0</v>
      </c>
      <c r="S1714">
        <f>ROUND((Source!CA506/100)*ROUND((Source!AF506*Source!AV506)*Source!I506, 2), 2)</f>
        <v>0</v>
      </c>
      <c r="T1714">
        <f>Source!Y506</f>
        <v>0</v>
      </c>
      <c r="U1714">
        <f>ROUND((175/100)*ROUND((Source!AE506*Source!AV506)*Source!I506, 2), 2)</f>
        <v>0</v>
      </c>
      <c r="V1714">
        <f>ROUND((108/100)*ROUND(Source!CS506*Source!I506, 2), 2)</f>
        <v>0</v>
      </c>
    </row>
    <row r="1715" spans="1:22" ht="15" x14ac:dyDescent="0.25">
      <c r="A1715" s="24"/>
      <c r="B1715" s="24"/>
      <c r="C1715" s="24"/>
      <c r="D1715" s="24"/>
      <c r="E1715" s="24"/>
      <c r="F1715" s="24"/>
      <c r="G1715" s="24"/>
      <c r="H1715" s="24"/>
      <c r="I1715" s="59">
        <f>J1714</f>
        <v>390.52</v>
      </c>
      <c r="J1715" s="59"/>
      <c r="K1715" s="25">
        <f>IF(Source!I506&lt;&gt;0, ROUND(I1715/Source!I506, 2), 0)</f>
        <v>53409.59</v>
      </c>
      <c r="P1715" s="23">
        <f>I1715</f>
        <v>390.52</v>
      </c>
    </row>
    <row r="1716" spans="1:22" ht="28.5" x14ac:dyDescent="0.2">
      <c r="A1716" s="15" t="str">
        <f>Source!E507</f>
        <v>264</v>
      </c>
      <c r="B1716" s="16" t="str">
        <f>Source!F507</f>
        <v>Цена поставщика</v>
      </c>
      <c r="C1716" s="16" t="str">
        <f>Source!G507</f>
        <v>Урна «Город 2»                                                                     Базисная стоимость: 12320,00/1,18=10440,68</v>
      </c>
      <c r="D1716" s="17" t="str">
        <f>Source!H507</f>
        <v>шт.</v>
      </c>
      <c r="E1716" s="8">
        <f>Source!I507</f>
        <v>5</v>
      </c>
      <c r="F1716" s="19">
        <f>Source!AL507</f>
        <v>10440.68</v>
      </c>
      <c r="G1716" s="18" t="str">
        <f>Source!DD507</f>
        <v/>
      </c>
      <c r="H1716" s="8">
        <f>Source!AW507</f>
        <v>1</v>
      </c>
      <c r="I1716" s="8">
        <f>IF(Source!BC507&lt;&gt; 0, Source!BC507, 1)</f>
        <v>1</v>
      </c>
      <c r="J1716" s="20">
        <f>Source!P507</f>
        <v>52203.4</v>
      </c>
      <c r="K1716" s="20"/>
      <c r="Q1716">
        <f>ROUND((Source!BZ507/100)*ROUND((Source!AF507*Source!AV507)*Source!I507, 2), 2)</f>
        <v>0</v>
      </c>
      <c r="R1716">
        <f>Source!X507</f>
        <v>0</v>
      </c>
      <c r="S1716">
        <f>ROUND((Source!CA507/100)*ROUND((Source!AF507*Source!AV507)*Source!I507, 2), 2)</f>
        <v>0</v>
      </c>
      <c r="T1716">
        <f>Source!Y507</f>
        <v>0</v>
      </c>
      <c r="U1716">
        <f>ROUND((175/100)*ROUND((Source!AE507*Source!AV507)*Source!I507, 2), 2)</f>
        <v>0</v>
      </c>
      <c r="V1716">
        <f>ROUND((108/100)*ROUND(Source!CS507*Source!I507, 2), 2)</f>
        <v>0</v>
      </c>
    </row>
    <row r="1717" spans="1:22" ht="15" x14ac:dyDescent="0.25">
      <c r="A1717" s="24"/>
      <c r="B1717" s="24"/>
      <c r="C1717" s="24"/>
      <c r="D1717" s="24"/>
      <c r="E1717" s="24"/>
      <c r="F1717" s="24"/>
      <c r="G1717" s="24"/>
      <c r="H1717" s="24"/>
      <c r="I1717" s="59">
        <f>J1716</f>
        <v>52203.4</v>
      </c>
      <c r="J1717" s="59"/>
      <c r="K1717" s="25">
        <f>IF(Source!I507&lt;&gt;0, ROUND(I1717/Source!I507, 2), 0)</f>
        <v>10440.68</v>
      </c>
      <c r="P1717" s="23">
        <f>I1717</f>
        <v>52203.4</v>
      </c>
    </row>
    <row r="1719" spans="1:22" ht="15" x14ac:dyDescent="0.25">
      <c r="A1719" s="56" t="str">
        <f>CONCATENATE("Итого по разделу: ",IF(Source!G509&lt;&gt;"Новый раздел", Source!G509, ""))</f>
        <v>Итого по разделу: Мещанская ул., д. 14</v>
      </c>
      <c r="B1719" s="56"/>
      <c r="C1719" s="56"/>
      <c r="D1719" s="56"/>
      <c r="E1719" s="56"/>
      <c r="F1719" s="56"/>
      <c r="G1719" s="56"/>
      <c r="H1719" s="56"/>
      <c r="I1719" s="54">
        <f>SUM(P1440:P1718)</f>
        <v>1430667.8599999996</v>
      </c>
      <c r="J1719" s="55"/>
      <c r="K1719" s="14"/>
    </row>
    <row r="1721" spans="1:22" ht="14.25" x14ac:dyDescent="0.2">
      <c r="C1721" s="50" t="str">
        <f>Source!H537</f>
        <v>НДС</v>
      </c>
      <c r="D1721" s="50"/>
      <c r="E1721" s="50"/>
      <c r="F1721" s="50"/>
      <c r="G1721" s="50"/>
      <c r="H1721" s="50"/>
      <c r="I1721" s="57">
        <f>IF(Source!F537=0, "", Source!F537)</f>
        <v>257520.21</v>
      </c>
      <c r="J1721" s="57"/>
    </row>
    <row r="1722" spans="1:22" ht="14.25" x14ac:dyDescent="0.2">
      <c r="C1722" s="50" t="str">
        <f>Source!H538</f>
        <v>Итого с НДС</v>
      </c>
      <c r="D1722" s="50"/>
      <c r="E1722" s="50"/>
      <c r="F1722" s="50"/>
      <c r="G1722" s="50"/>
      <c r="H1722" s="50"/>
      <c r="I1722" s="57">
        <f>IF(Source!F538=0, "", Source!F538)</f>
        <v>1688188.07</v>
      </c>
      <c r="J1722" s="57"/>
    </row>
    <row r="1724" spans="1:22" ht="16.5" x14ac:dyDescent="0.25">
      <c r="A1724" s="60" t="str">
        <f>CONCATENATE("Раздел: ",IF(Source!G540&lt;&gt;"Новый раздел", Source!G540, ""))</f>
        <v>Раздел: Б. Переяславская ул., д. 3, к. 1,2,3; д.5, к. 1,2</v>
      </c>
      <c r="B1724" s="60"/>
      <c r="C1724" s="60"/>
      <c r="D1724" s="60"/>
      <c r="E1724" s="60"/>
      <c r="F1724" s="60"/>
      <c r="G1724" s="60"/>
      <c r="H1724" s="60"/>
      <c r="I1724" s="60"/>
      <c r="J1724" s="60"/>
      <c r="K1724" s="60"/>
    </row>
    <row r="1726" spans="1:22" ht="15" x14ac:dyDescent="0.25">
      <c r="B1726" s="62" t="str">
        <f>Source!G544</f>
        <v>Б. Переяславская ул., д. 3, к. 1,2,3; д.5, к. 1,2</v>
      </c>
      <c r="C1726" s="62"/>
      <c r="D1726" s="62"/>
      <c r="E1726" s="62"/>
      <c r="F1726" s="62"/>
      <c r="G1726" s="62"/>
      <c r="H1726" s="62"/>
      <c r="I1726" s="62"/>
      <c r="J1726" s="62"/>
    </row>
    <row r="1727" spans="1:22" ht="14.25" x14ac:dyDescent="0.2">
      <c r="A1727" s="15" t="str">
        <f>Source!E545</f>
        <v>265</v>
      </c>
      <c r="B1727" s="16" t="str">
        <f>Source!F545</f>
        <v>1.50-3203-10-4/1</v>
      </c>
      <c r="C1727" s="16" t="str">
        <f>Source!G545</f>
        <v>Установка монтажных изделий массой свыше 20 кг</v>
      </c>
      <c r="D1727" s="17" t="str">
        <f>Source!H545</f>
        <v>т</v>
      </c>
      <c r="E1727" s="8">
        <f>Source!I545</f>
        <v>7.689E-2</v>
      </c>
      <c r="F1727" s="19"/>
      <c r="G1727" s="18"/>
      <c r="H1727" s="8"/>
      <c r="I1727" s="8"/>
      <c r="J1727" s="20"/>
      <c r="K1727" s="20"/>
      <c r="Q1727">
        <f>ROUND((Source!BZ545/100)*ROUND((Source!AF545*Source!AV545)*Source!I545, 2), 2)</f>
        <v>440.2</v>
      </c>
      <c r="R1727">
        <f>Source!X545</f>
        <v>440.2</v>
      </c>
      <c r="S1727">
        <f>ROUND((Source!CA545/100)*ROUND((Source!AF545*Source!AV545)*Source!I545, 2), 2)</f>
        <v>62.89</v>
      </c>
      <c r="T1727">
        <f>Source!Y545</f>
        <v>62.89</v>
      </c>
      <c r="U1727">
        <f>ROUND((175/100)*ROUND((Source!AE545*Source!AV545)*Source!I545, 2), 2)</f>
        <v>19.22</v>
      </c>
      <c r="V1727">
        <f>ROUND((108/100)*ROUND(Source!CS545*Source!I545, 2), 2)</f>
        <v>11.86</v>
      </c>
    </row>
    <row r="1728" spans="1:22" ht="14.25" x14ac:dyDescent="0.2">
      <c r="A1728" s="15"/>
      <c r="B1728" s="16"/>
      <c r="C1728" s="16" t="s">
        <v>872</v>
      </c>
      <c r="D1728" s="17"/>
      <c r="E1728" s="8"/>
      <c r="F1728" s="19">
        <f>Source!AO545</f>
        <v>8178.55</v>
      </c>
      <c r="G1728" s="18" t="str">
        <f>Source!DG545</f>
        <v/>
      </c>
      <c r="H1728" s="8">
        <f>Source!AV545</f>
        <v>1</v>
      </c>
      <c r="I1728" s="8">
        <f>IF(Source!BA545&lt;&gt; 0, Source!BA545, 1)</f>
        <v>1</v>
      </c>
      <c r="J1728" s="20">
        <f>Source!S545</f>
        <v>628.85</v>
      </c>
      <c r="K1728" s="20"/>
    </row>
    <row r="1729" spans="1:22" ht="14.25" x14ac:dyDescent="0.2">
      <c r="A1729" s="15"/>
      <c r="B1729" s="16"/>
      <c r="C1729" s="16" t="s">
        <v>873</v>
      </c>
      <c r="D1729" s="17"/>
      <c r="E1729" s="8"/>
      <c r="F1729" s="19">
        <f>Source!AM545</f>
        <v>1555.17</v>
      </c>
      <c r="G1729" s="18" t="str">
        <f>Source!DE545</f>
        <v/>
      </c>
      <c r="H1729" s="8">
        <f>Source!AV545</f>
        <v>1</v>
      </c>
      <c r="I1729" s="8">
        <f>IF(Source!BB545&lt;&gt; 0, Source!BB545, 1)</f>
        <v>1</v>
      </c>
      <c r="J1729" s="20">
        <f>Source!Q545</f>
        <v>119.58</v>
      </c>
      <c r="K1729" s="20"/>
    </row>
    <row r="1730" spans="1:22" ht="14.25" x14ac:dyDescent="0.2">
      <c r="A1730" s="15"/>
      <c r="B1730" s="16"/>
      <c r="C1730" s="16" t="s">
        <v>874</v>
      </c>
      <c r="D1730" s="17"/>
      <c r="E1730" s="8"/>
      <c r="F1730" s="19">
        <f>Source!AN545</f>
        <v>142.85</v>
      </c>
      <c r="G1730" s="18" t="str">
        <f>Source!DF545</f>
        <v/>
      </c>
      <c r="H1730" s="8">
        <f>Source!AV545</f>
        <v>1</v>
      </c>
      <c r="I1730" s="8">
        <f>IF(Source!BS545&lt;&gt; 0, Source!BS545, 1)</f>
        <v>1</v>
      </c>
      <c r="J1730" s="21">
        <f>Source!R545</f>
        <v>10.98</v>
      </c>
      <c r="K1730" s="20"/>
    </row>
    <row r="1731" spans="1:22" ht="14.25" x14ac:dyDescent="0.2">
      <c r="A1731" s="15"/>
      <c r="B1731" s="16"/>
      <c r="C1731" s="16" t="s">
        <v>875</v>
      </c>
      <c r="D1731" s="17"/>
      <c r="E1731" s="8"/>
      <c r="F1731" s="19">
        <f>Source!AL545</f>
        <v>56933.42</v>
      </c>
      <c r="G1731" s="18" t="str">
        <f>Source!DD545</f>
        <v/>
      </c>
      <c r="H1731" s="8">
        <f>Source!AW545</f>
        <v>1</v>
      </c>
      <c r="I1731" s="8">
        <f>IF(Source!BC545&lt;&gt; 0, Source!BC545, 1)</f>
        <v>1</v>
      </c>
      <c r="J1731" s="20">
        <f>Source!P545</f>
        <v>4377.6099999999997</v>
      </c>
      <c r="K1731" s="20"/>
    </row>
    <row r="1732" spans="1:22" ht="42.75" x14ac:dyDescent="0.2">
      <c r="A1732" s="15" t="str">
        <f>Source!E546</f>
        <v>265,1</v>
      </c>
      <c r="B1732" s="16" t="str">
        <f>Source!F546</f>
        <v>21.3-4-24</v>
      </c>
      <c r="C1732" s="16" t="str">
        <f>Source!G546</f>
        <v>Арматурные заготовки (стержни, хомуты и т.п.), не собранные в каркасы или сетки, закладные и накладные детали, со сваркой</v>
      </c>
      <c r="D1732" s="17" t="str">
        <f>Source!H546</f>
        <v>т</v>
      </c>
      <c r="E1732" s="8">
        <f>Source!I546</f>
        <v>-7.689E-2</v>
      </c>
      <c r="F1732" s="19">
        <f>Source!AK546</f>
        <v>53410.15</v>
      </c>
      <c r="G1732" s="22" t="s">
        <v>3</v>
      </c>
      <c r="H1732" s="8">
        <f>Source!AW546</f>
        <v>1</v>
      </c>
      <c r="I1732" s="8">
        <f>IF(Source!BC546&lt;&gt; 0, Source!BC546, 1)</f>
        <v>1</v>
      </c>
      <c r="J1732" s="20">
        <f>Source!O546</f>
        <v>-4106.71</v>
      </c>
      <c r="K1732" s="20"/>
      <c r="Q1732">
        <f>ROUND((Source!BZ546/100)*ROUND((Source!AF546*Source!AV546)*Source!I546, 2), 2)</f>
        <v>0</v>
      </c>
      <c r="R1732">
        <f>Source!X546</f>
        <v>0</v>
      </c>
      <c r="S1732">
        <f>ROUND((Source!CA546/100)*ROUND((Source!AF546*Source!AV546)*Source!I546, 2), 2)</f>
        <v>0</v>
      </c>
      <c r="T1732">
        <f>Source!Y546</f>
        <v>0</v>
      </c>
      <c r="U1732">
        <f>ROUND((175/100)*ROUND((Source!AE546*Source!AV546)*Source!I546, 2), 2)</f>
        <v>0</v>
      </c>
      <c r="V1732">
        <f>ROUND((108/100)*ROUND(Source!CS546*Source!I546, 2), 2)</f>
        <v>0</v>
      </c>
    </row>
    <row r="1733" spans="1:22" ht="14.25" x14ac:dyDescent="0.2">
      <c r="A1733" s="15"/>
      <c r="B1733" s="16"/>
      <c r="C1733" s="16" t="s">
        <v>876</v>
      </c>
      <c r="D1733" s="17" t="s">
        <v>877</v>
      </c>
      <c r="E1733" s="8">
        <f>Source!AT545</f>
        <v>70</v>
      </c>
      <c r="F1733" s="19"/>
      <c r="G1733" s="18"/>
      <c r="H1733" s="8"/>
      <c r="I1733" s="8"/>
      <c r="J1733" s="20">
        <f>SUM(R1727:R1732)</f>
        <v>440.2</v>
      </c>
      <c r="K1733" s="20"/>
    </row>
    <row r="1734" spans="1:22" ht="14.25" x14ac:dyDescent="0.2">
      <c r="A1734" s="15"/>
      <c r="B1734" s="16"/>
      <c r="C1734" s="16" t="s">
        <v>878</v>
      </c>
      <c r="D1734" s="17" t="s">
        <v>877</v>
      </c>
      <c r="E1734" s="8">
        <f>Source!AU545</f>
        <v>10</v>
      </c>
      <c r="F1734" s="19"/>
      <c r="G1734" s="18"/>
      <c r="H1734" s="8"/>
      <c r="I1734" s="8"/>
      <c r="J1734" s="20">
        <f>SUM(T1727:T1733)</f>
        <v>62.89</v>
      </c>
      <c r="K1734" s="20"/>
    </row>
    <row r="1735" spans="1:22" ht="14.25" x14ac:dyDescent="0.2">
      <c r="A1735" s="15"/>
      <c r="B1735" s="16"/>
      <c r="C1735" s="16" t="s">
        <v>879</v>
      </c>
      <c r="D1735" s="17" t="s">
        <v>877</v>
      </c>
      <c r="E1735" s="8">
        <f>108</f>
        <v>108</v>
      </c>
      <c r="F1735" s="19"/>
      <c r="G1735" s="18"/>
      <c r="H1735" s="8"/>
      <c r="I1735" s="8"/>
      <c r="J1735" s="20">
        <f>SUM(V1727:V1734)</f>
        <v>11.86</v>
      </c>
      <c r="K1735" s="20"/>
    </row>
    <row r="1736" spans="1:22" ht="14.25" x14ac:dyDescent="0.2">
      <c r="A1736" s="15"/>
      <c r="B1736" s="16"/>
      <c r="C1736" s="16" t="s">
        <v>880</v>
      </c>
      <c r="D1736" s="17" t="s">
        <v>881</v>
      </c>
      <c r="E1736" s="8">
        <f>Source!AQ545</f>
        <v>36.11</v>
      </c>
      <c r="F1736" s="19"/>
      <c r="G1736" s="18" t="str">
        <f>Source!DI545</f>
        <v/>
      </c>
      <c r="H1736" s="8">
        <f>Source!AV545</f>
        <v>1</v>
      </c>
      <c r="I1736" s="8"/>
      <c r="J1736" s="20"/>
      <c r="K1736" s="20">
        <f>Source!U545</f>
        <v>2.7764978999999999</v>
      </c>
    </row>
    <row r="1737" spans="1:22" ht="15" x14ac:dyDescent="0.25">
      <c r="A1737" s="24"/>
      <c r="B1737" s="24"/>
      <c r="C1737" s="24"/>
      <c r="D1737" s="24"/>
      <c r="E1737" s="24"/>
      <c r="F1737" s="24"/>
      <c r="G1737" s="24"/>
      <c r="H1737" s="24"/>
      <c r="I1737" s="59">
        <f>J1728+J1729+J1731+J1733+J1734+J1735+SUM(J1732:J1732)</f>
        <v>1534.2799999999997</v>
      </c>
      <c r="J1737" s="59"/>
      <c r="K1737" s="25">
        <f>IF(Source!I545&lt;&gt;0, ROUND(I1737/Source!I545, 2), 0)</f>
        <v>19954.22</v>
      </c>
      <c r="P1737" s="23">
        <f>I1737</f>
        <v>1534.2799999999997</v>
      </c>
    </row>
    <row r="1738" spans="1:22" ht="28.5" x14ac:dyDescent="0.2">
      <c r="A1738" s="15" t="str">
        <f>Source!E547</f>
        <v>266</v>
      </c>
      <c r="B1738" s="16" t="str">
        <f>Source!F547</f>
        <v>1.2-3103-3-1/1</v>
      </c>
      <c r="C1738" s="16" t="str">
        <f>Source!G547</f>
        <v>Устройство фундаментов общего назначения бетонных под оборудование объемом до 5 м3</v>
      </c>
      <c r="D1738" s="17" t="str">
        <f>Source!H547</f>
        <v>100 м3</v>
      </c>
      <c r="E1738" s="8">
        <f>Source!I547</f>
        <v>1.06E-2</v>
      </c>
      <c r="F1738" s="19"/>
      <c r="G1738" s="18"/>
      <c r="H1738" s="8"/>
      <c r="I1738" s="8"/>
      <c r="J1738" s="20"/>
      <c r="K1738" s="20"/>
      <c r="Q1738">
        <f>ROUND((Source!BZ547/100)*ROUND((Source!AF547*Source!AV547)*Source!I547, 2), 2)</f>
        <v>583.54</v>
      </c>
      <c r="R1738">
        <f>Source!X547</f>
        <v>583.54</v>
      </c>
      <c r="S1738">
        <f>ROUND((Source!CA547/100)*ROUND((Source!AF547*Source!AV547)*Source!I547, 2), 2)</f>
        <v>83.36</v>
      </c>
      <c r="T1738">
        <f>Source!Y547</f>
        <v>83.36</v>
      </c>
      <c r="U1738">
        <f>ROUND((175/100)*ROUND((Source!AE547*Source!AV547)*Source!I547, 2), 2)</f>
        <v>2.73</v>
      </c>
      <c r="V1738">
        <f>ROUND((108/100)*ROUND(Source!CS547*Source!I547, 2), 2)</f>
        <v>1.68</v>
      </c>
    </row>
    <row r="1739" spans="1:22" ht="14.25" x14ac:dyDescent="0.2">
      <c r="A1739" s="15"/>
      <c r="B1739" s="16"/>
      <c r="C1739" s="16" t="s">
        <v>872</v>
      </c>
      <c r="D1739" s="17"/>
      <c r="E1739" s="8"/>
      <c r="F1739" s="19">
        <f>Source!AO547</f>
        <v>78644.570000000007</v>
      </c>
      <c r="G1739" s="18" t="str">
        <f>Source!DG547</f>
        <v/>
      </c>
      <c r="H1739" s="8">
        <f>Source!AV547</f>
        <v>1</v>
      </c>
      <c r="I1739" s="8">
        <f>IF(Source!BA547&lt;&gt; 0, Source!BA547, 1)</f>
        <v>1</v>
      </c>
      <c r="J1739" s="20">
        <f>Source!S547</f>
        <v>833.63</v>
      </c>
      <c r="K1739" s="20"/>
    </row>
    <row r="1740" spans="1:22" ht="14.25" x14ac:dyDescent="0.2">
      <c r="A1740" s="15"/>
      <c r="B1740" s="16"/>
      <c r="C1740" s="16" t="s">
        <v>873</v>
      </c>
      <c r="D1740" s="17"/>
      <c r="E1740" s="8"/>
      <c r="F1740" s="19">
        <f>Source!AM547</f>
        <v>435.13</v>
      </c>
      <c r="G1740" s="18" t="str">
        <f>Source!DE547</f>
        <v/>
      </c>
      <c r="H1740" s="8">
        <f>Source!AV547</f>
        <v>1</v>
      </c>
      <c r="I1740" s="8">
        <f>IF(Source!BB547&lt;&gt; 0, Source!BB547, 1)</f>
        <v>1</v>
      </c>
      <c r="J1740" s="20">
        <f>Source!Q547</f>
        <v>4.6100000000000003</v>
      </c>
      <c r="K1740" s="20"/>
    </row>
    <row r="1741" spans="1:22" ht="14.25" x14ac:dyDescent="0.2">
      <c r="A1741" s="15"/>
      <c r="B1741" s="16"/>
      <c r="C1741" s="16" t="s">
        <v>874</v>
      </c>
      <c r="D1741" s="17"/>
      <c r="E1741" s="8"/>
      <c r="F1741" s="19">
        <f>Source!AN547</f>
        <v>147.43</v>
      </c>
      <c r="G1741" s="18" t="str">
        <f>Source!DF547</f>
        <v/>
      </c>
      <c r="H1741" s="8">
        <f>Source!AV547</f>
        <v>1</v>
      </c>
      <c r="I1741" s="8">
        <f>IF(Source!BS547&lt;&gt; 0, Source!BS547, 1)</f>
        <v>1</v>
      </c>
      <c r="J1741" s="21">
        <f>Source!R547</f>
        <v>1.56</v>
      </c>
      <c r="K1741" s="20"/>
    </row>
    <row r="1742" spans="1:22" ht="14.25" x14ac:dyDescent="0.2">
      <c r="A1742" s="15"/>
      <c r="B1742" s="16"/>
      <c r="C1742" s="16" t="s">
        <v>875</v>
      </c>
      <c r="D1742" s="17"/>
      <c r="E1742" s="8"/>
      <c r="F1742" s="19">
        <f>Source!AL547</f>
        <v>347832.49</v>
      </c>
      <c r="G1742" s="18" t="str">
        <f>Source!DD547</f>
        <v/>
      </c>
      <c r="H1742" s="8">
        <f>Source!AW547</f>
        <v>1</v>
      </c>
      <c r="I1742" s="8">
        <f>IF(Source!BC547&lt;&gt; 0, Source!BC547, 1)</f>
        <v>1</v>
      </c>
      <c r="J1742" s="20">
        <f>Source!P547</f>
        <v>3687.02</v>
      </c>
      <c r="K1742" s="20"/>
    </row>
    <row r="1743" spans="1:22" ht="14.25" x14ac:dyDescent="0.2">
      <c r="A1743" s="15"/>
      <c r="B1743" s="16"/>
      <c r="C1743" s="16" t="s">
        <v>876</v>
      </c>
      <c r="D1743" s="17" t="s">
        <v>877</v>
      </c>
      <c r="E1743" s="8">
        <f>Source!AT547</f>
        <v>70</v>
      </c>
      <c r="F1743" s="19"/>
      <c r="G1743" s="18"/>
      <c r="H1743" s="8"/>
      <c r="I1743" s="8"/>
      <c r="J1743" s="20">
        <f>SUM(R1738:R1742)</f>
        <v>583.54</v>
      </c>
      <c r="K1743" s="20"/>
    </row>
    <row r="1744" spans="1:22" ht="14.25" x14ac:dyDescent="0.2">
      <c r="A1744" s="15"/>
      <c r="B1744" s="16"/>
      <c r="C1744" s="16" t="s">
        <v>878</v>
      </c>
      <c r="D1744" s="17" t="s">
        <v>877</v>
      </c>
      <c r="E1744" s="8">
        <f>Source!AU547</f>
        <v>10</v>
      </c>
      <c r="F1744" s="19"/>
      <c r="G1744" s="18"/>
      <c r="H1744" s="8"/>
      <c r="I1744" s="8"/>
      <c r="J1744" s="20">
        <f>SUM(T1738:T1743)</f>
        <v>83.36</v>
      </c>
      <c r="K1744" s="20"/>
    </row>
    <row r="1745" spans="1:22" ht="14.25" x14ac:dyDescent="0.2">
      <c r="A1745" s="15"/>
      <c r="B1745" s="16"/>
      <c r="C1745" s="16" t="s">
        <v>879</v>
      </c>
      <c r="D1745" s="17" t="s">
        <v>877</v>
      </c>
      <c r="E1745" s="8">
        <f>108</f>
        <v>108</v>
      </c>
      <c r="F1745" s="19"/>
      <c r="G1745" s="18"/>
      <c r="H1745" s="8"/>
      <c r="I1745" s="8"/>
      <c r="J1745" s="20">
        <f>SUM(V1738:V1744)</f>
        <v>1.68</v>
      </c>
      <c r="K1745" s="20"/>
    </row>
    <row r="1746" spans="1:22" ht="14.25" x14ac:dyDescent="0.2">
      <c r="A1746" s="15"/>
      <c r="B1746" s="16"/>
      <c r="C1746" s="16" t="s">
        <v>880</v>
      </c>
      <c r="D1746" s="17" t="s">
        <v>881</v>
      </c>
      <c r="E1746" s="8">
        <f>Source!AQ547</f>
        <v>453.1</v>
      </c>
      <c r="F1746" s="19"/>
      <c r="G1746" s="18" t="str">
        <f>Source!DI547</f>
        <v/>
      </c>
      <c r="H1746" s="8">
        <f>Source!AV547</f>
        <v>1</v>
      </c>
      <c r="I1746" s="8"/>
      <c r="J1746" s="20"/>
      <c r="K1746" s="20">
        <f>Source!U547</f>
        <v>4.8028599999999999</v>
      </c>
    </row>
    <row r="1747" spans="1:22" ht="15" x14ac:dyDescent="0.25">
      <c r="A1747" s="24"/>
      <c r="B1747" s="24"/>
      <c r="C1747" s="24"/>
      <c r="D1747" s="24"/>
      <c r="E1747" s="24"/>
      <c r="F1747" s="24"/>
      <c r="G1747" s="24"/>
      <c r="H1747" s="24"/>
      <c r="I1747" s="59">
        <f>J1739+J1740+J1742+J1743+J1744+J1745</f>
        <v>5193.84</v>
      </c>
      <c r="J1747" s="59"/>
      <c r="K1747" s="25">
        <f>IF(Source!I547&lt;&gt;0, ROUND(I1747/Source!I547, 2), 0)</f>
        <v>489984.91</v>
      </c>
      <c r="P1747" s="23">
        <f>I1747</f>
        <v>5193.84</v>
      </c>
    </row>
    <row r="1748" spans="1:22" ht="42.75" x14ac:dyDescent="0.2">
      <c r="A1748" s="15" t="str">
        <f>Source!E548</f>
        <v>267</v>
      </c>
      <c r="B1748" s="16" t="str">
        <f>Source!F548</f>
        <v>21.3-4-24</v>
      </c>
      <c r="C1748" s="16" t="str">
        <f>Source!G548</f>
        <v>Арматурные заготовки (стержни, хомуты и т.п.), не собранные в каркасы или сетки, закладные и накладные детали, со сваркой</v>
      </c>
      <c r="D1748" s="17" t="str">
        <f>Source!H548</f>
        <v>т</v>
      </c>
      <c r="E1748" s="8">
        <f>Source!I548</f>
        <v>3.1916161370000001E-2</v>
      </c>
      <c r="F1748" s="19">
        <f>Source!AL548</f>
        <v>53410.15</v>
      </c>
      <c r="G1748" s="18" t="str">
        <f>Source!DD548</f>
        <v/>
      </c>
      <c r="H1748" s="8">
        <f>Source!AW548</f>
        <v>1</v>
      </c>
      <c r="I1748" s="8">
        <f>IF(Source!BC548&lt;&gt; 0, Source!BC548, 1)</f>
        <v>1</v>
      </c>
      <c r="J1748" s="20">
        <f>Source!P548</f>
        <v>1704.65</v>
      </c>
      <c r="K1748" s="20"/>
      <c r="Q1748">
        <f>ROUND((Source!BZ548/100)*ROUND((Source!AF548*Source!AV548)*Source!I548, 2), 2)</f>
        <v>0</v>
      </c>
      <c r="R1748">
        <f>Source!X548</f>
        <v>0</v>
      </c>
      <c r="S1748">
        <f>ROUND((Source!CA548/100)*ROUND((Source!AF548*Source!AV548)*Source!I548, 2), 2)</f>
        <v>0</v>
      </c>
      <c r="T1748">
        <f>Source!Y548</f>
        <v>0</v>
      </c>
      <c r="U1748">
        <f>ROUND((175/100)*ROUND((Source!AE548*Source!AV548)*Source!I548, 2), 2)</f>
        <v>0</v>
      </c>
      <c r="V1748">
        <f>ROUND((108/100)*ROUND(Source!CS548*Source!I548, 2), 2)</f>
        <v>0</v>
      </c>
    </row>
    <row r="1749" spans="1:22" ht="15" x14ac:dyDescent="0.25">
      <c r="A1749" s="24"/>
      <c r="B1749" s="24"/>
      <c r="C1749" s="24"/>
      <c r="D1749" s="24"/>
      <c r="E1749" s="24"/>
      <c r="F1749" s="24"/>
      <c r="G1749" s="24"/>
      <c r="H1749" s="24"/>
      <c r="I1749" s="59">
        <f>J1748</f>
        <v>1704.65</v>
      </c>
      <c r="J1749" s="59"/>
      <c r="K1749" s="25">
        <f>IF(Source!I548&lt;&gt;0, ROUND(I1749/Source!I548, 2), 0)</f>
        <v>53410.25</v>
      </c>
      <c r="P1749" s="23">
        <f>I1749</f>
        <v>1704.65</v>
      </c>
    </row>
    <row r="1750" spans="1:22" ht="28.5" x14ac:dyDescent="0.2">
      <c r="A1750" s="15" t="str">
        <f>Source!E549</f>
        <v>268</v>
      </c>
      <c r="B1750" s="16" t="str">
        <f>Source!F549</f>
        <v>21.7-7-185</v>
      </c>
      <c r="C1750" s="16" t="str">
        <f>Source!G549</f>
        <v>Тренажер многофункциональный ТР001, размеры 1600х800х2000 мм на металлическом каркасе</v>
      </c>
      <c r="D1750" s="17" t="str">
        <f>Source!H549</f>
        <v>шт.</v>
      </c>
      <c r="E1750" s="8">
        <f>Source!I549</f>
        <v>1</v>
      </c>
      <c r="F1750" s="19">
        <f>Source!AL549</f>
        <v>44459.39</v>
      </c>
      <c r="G1750" s="18" t="str">
        <f>Source!DD549</f>
        <v/>
      </c>
      <c r="H1750" s="8">
        <f>Source!AW549</f>
        <v>1</v>
      </c>
      <c r="I1750" s="8">
        <f>IF(Source!BC549&lt;&gt; 0, Source!BC549, 1)</f>
        <v>1</v>
      </c>
      <c r="J1750" s="20">
        <f>Source!P549</f>
        <v>44459.39</v>
      </c>
      <c r="K1750" s="20"/>
      <c r="Q1750">
        <f>ROUND((Source!BZ549/100)*ROUND((Source!AF549*Source!AV549)*Source!I549, 2), 2)</f>
        <v>0</v>
      </c>
      <c r="R1750">
        <f>Source!X549</f>
        <v>0</v>
      </c>
      <c r="S1750">
        <f>ROUND((Source!CA549/100)*ROUND((Source!AF549*Source!AV549)*Source!I549, 2), 2)</f>
        <v>0</v>
      </c>
      <c r="T1750">
        <f>Source!Y549</f>
        <v>0</v>
      </c>
      <c r="U1750">
        <f>ROUND((175/100)*ROUND((Source!AE549*Source!AV549)*Source!I549, 2), 2)</f>
        <v>0</v>
      </c>
      <c r="V1750">
        <f>ROUND((108/100)*ROUND(Source!CS549*Source!I549, 2), 2)</f>
        <v>0</v>
      </c>
    </row>
    <row r="1751" spans="1:22" ht="15" x14ac:dyDescent="0.25">
      <c r="A1751" s="24"/>
      <c r="B1751" s="24"/>
      <c r="C1751" s="24"/>
      <c r="D1751" s="24"/>
      <c r="E1751" s="24"/>
      <c r="F1751" s="24"/>
      <c r="G1751" s="24"/>
      <c r="H1751" s="24"/>
      <c r="I1751" s="59">
        <f>J1750</f>
        <v>44459.39</v>
      </c>
      <c r="J1751" s="59"/>
      <c r="K1751" s="25">
        <f>IF(Source!I549&lt;&gt;0, ROUND(I1751/Source!I549, 2), 0)</f>
        <v>44459.39</v>
      </c>
      <c r="P1751" s="23">
        <f>I1751</f>
        <v>44459.39</v>
      </c>
    </row>
    <row r="1752" spans="1:22" ht="14.25" x14ac:dyDescent="0.2">
      <c r="A1752" s="15" t="str">
        <f>Source!E550</f>
        <v>269</v>
      </c>
      <c r="B1752" s="16" t="str">
        <f>Source!F550</f>
        <v>1.50-3203-10-4/1</v>
      </c>
      <c r="C1752" s="16" t="str">
        <f>Source!G550</f>
        <v>Установка монтажных изделий массой свыше 20 кг</v>
      </c>
      <c r="D1752" s="17" t="str">
        <f>Source!H550</f>
        <v>т</v>
      </c>
      <c r="E1752" s="8">
        <f>Source!I550</f>
        <v>3.4000000000000002E-2</v>
      </c>
      <c r="F1752" s="19"/>
      <c r="G1752" s="18"/>
      <c r="H1752" s="8"/>
      <c r="I1752" s="8"/>
      <c r="J1752" s="20"/>
      <c r="K1752" s="20"/>
      <c r="Q1752">
        <f>ROUND((Source!BZ550/100)*ROUND((Source!AF550*Source!AV550)*Source!I550, 2), 2)</f>
        <v>194.65</v>
      </c>
      <c r="R1752">
        <f>Source!X550</f>
        <v>194.65</v>
      </c>
      <c r="S1752">
        <f>ROUND((Source!CA550/100)*ROUND((Source!AF550*Source!AV550)*Source!I550, 2), 2)</f>
        <v>27.81</v>
      </c>
      <c r="T1752">
        <f>Source!Y550</f>
        <v>27.81</v>
      </c>
      <c r="U1752">
        <f>ROUND((175/100)*ROUND((Source!AE550*Source!AV550)*Source!I550, 2), 2)</f>
        <v>8.51</v>
      </c>
      <c r="V1752">
        <f>ROUND((108/100)*ROUND(Source!CS550*Source!I550, 2), 2)</f>
        <v>5.25</v>
      </c>
    </row>
    <row r="1753" spans="1:22" ht="14.25" x14ac:dyDescent="0.2">
      <c r="A1753" s="15"/>
      <c r="B1753" s="16"/>
      <c r="C1753" s="16" t="s">
        <v>872</v>
      </c>
      <c r="D1753" s="17"/>
      <c r="E1753" s="8"/>
      <c r="F1753" s="19">
        <f>Source!AO550</f>
        <v>8178.55</v>
      </c>
      <c r="G1753" s="18" t="str">
        <f>Source!DG550</f>
        <v/>
      </c>
      <c r="H1753" s="8">
        <f>Source!AV550</f>
        <v>1</v>
      </c>
      <c r="I1753" s="8">
        <f>IF(Source!BA550&lt;&gt; 0, Source!BA550, 1)</f>
        <v>1</v>
      </c>
      <c r="J1753" s="20">
        <f>Source!S550</f>
        <v>278.07</v>
      </c>
      <c r="K1753" s="20"/>
    </row>
    <row r="1754" spans="1:22" ht="14.25" x14ac:dyDescent="0.2">
      <c r="A1754" s="15"/>
      <c r="B1754" s="16"/>
      <c r="C1754" s="16" t="s">
        <v>873</v>
      </c>
      <c r="D1754" s="17"/>
      <c r="E1754" s="8"/>
      <c r="F1754" s="19">
        <f>Source!AM550</f>
        <v>1555.17</v>
      </c>
      <c r="G1754" s="18" t="str">
        <f>Source!DE550</f>
        <v/>
      </c>
      <c r="H1754" s="8">
        <f>Source!AV550</f>
        <v>1</v>
      </c>
      <c r="I1754" s="8">
        <f>IF(Source!BB550&lt;&gt; 0, Source!BB550, 1)</f>
        <v>1</v>
      </c>
      <c r="J1754" s="20">
        <f>Source!Q550</f>
        <v>52.88</v>
      </c>
      <c r="K1754" s="20"/>
    </row>
    <row r="1755" spans="1:22" ht="14.25" x14ac:dyDescent="0.2">
      <c r="A1755" s="15"/>
      <c r="B1755" s="16"/>
      <c r="C1755" s="16" t="s">
        <v>874</v>
      </c>
      <c r="D1755" s="17"/>
      <c r="E1755" s="8"/>
      <c r="F1755" s="19">
        <f>Source!AN550</f>
        <v>142.85</v>
      </c>
      <c r="G1755" s="18" t="str">
        <f>Source!DF550</f>
        <v/>
      </c>
      <c r="H1755" s="8">
        <f>Source!AV550</f>
        <v>1</v>
      </c>
      <c r="I1755" s="8">
        <f>IF(Source!BS550&lt;&gt; 0, Source!BS550, 1)</f>
        <v>1</v>
      </c>
      <c r="J1755" s="21">
        <f>Source!R550</f>
        <v>4.8600000000000003</v>
      </c>
      <c r="K1755" s="20"/>
    </row>
    <row r="1756" spans="1:22" ht="14.25" x14ac:dyDescent="0.2">
      <c r="A1756" s="15"/>
      <c r="B1756" s="16"/>
      <c r="C1756" s="16" t="s">
        <v>875</v>
      </c>
      <c r="D1756" s="17"/>
      <c r="E1756" s="8"/>
      <c r="F1756" s="19">
        <f>Source!AL550</f>
        <v>56933.42</v>
      </c>
      <c r="G1756" s="18" t="str">
        <f>Source!DD550</f>
        <v/>
      </c>
      <c r="H1756" s="8">
        <f>Source!AW550</f>
        <v>1</v>
      </c>
      <c r="I1756" s="8">
        <f>IF(Source!BC550&lt;&gt; 0, Source!BC550, 1)</f>
        <v>1</v>
      </c>
      <c r="J1756" s="20">
        <f>Source!P550</f>
        <v>1935.74</v>
      </c>
      <c r="K1756" s="20"/>
    </row>
    <row r="1757" spans="1:22" ht="42.75" x14ac:dyDescent="0.2">
      <c r="A1757" s="15" t="str">
        <f>Source!E551</f>
        <v>269,1</v>
      </c>
      <c r="B1757" s="16" t="str">
        <f>Source!F551</f>
        <v>21.3-4-24</v>
      </c>
      <c r="C1757" s="16" t="str">
        <f>Source!G551</f>
        <v>Арматурные заготовки (стержни, хомуты и т.п.), не собранные в каркасы или сетки, закладные и накладные детали, со сваркой</v>
      </c>
      <c r="D1757" s="17" t="str">
        <f>Source!H551</f>
        <v>т</v>
      </c>
      <c r="E1757" s="8">
        <f>Source!I551</f>
        <v>-3.4000000000000002E-2</v>
      </c>
      <c r="F1757" s="19">
        <f>Source!AK551</f>
        <v>53410.15</v>
      </c>
      <c r="G1757" s="22" t="s">
        <v>3</v>
      </c>
      <c r="H1757" s="8">
        <f>Source!AW551</f>
        <v>1</v>
      </c>
      <c r="I1757" s="8">
        <f>IF(Source!BC551&lt;&gt; 0, Source!BC551, 1)</f>
        <v>1</v>
      </c>
      <c r="J1757" s="20">
        <f>Source!O551</f>
        <v>-1815.95</v>
      </c>
      <c r="K1757" s="20"/>
      <c r="Q1757">
        <f>ROUND((Source!BZ551/100)*ROUND((Source!AF551*Source!AV551)*Source!I551, 2), 2)</f>
        <v>0</v>
      </c>
      <c r="R1757">
        <f>Source!X551</f>
        <v>0</v>
      </c>
      <c r="S1757">
        <f>ROUND((Source!CA551/100)*ROUND((Source!AF551*Source!AV551)*Source!I551, 2), 2)</f>
        <v>0</v>
      </c>
      <c r="T1757">
        <f>Source!Y551</f>
        <v>0</v>
      </c>
      <c r="U1757">
        <f>ROUND((175/100)*ROUND((Source!AE551*Source!AV551)*Source!I551, 2), 2)</f>
        <v>0</v>
      </c>
      <c r="V1757">
        <f>ROUND((108/100)*ROUND(Source!CS551*Source!I551, 2), 2)</f>
        <v>0</v>
      </c>
    </row>
    <row r="1758" spans="1:22" ht="14.25" x14ac:dyDescent="0.2">
      <c r="A1758" s="15"/>
      <c r="B1758" s="16"/>
      <c r="C1758" s="16" t="s">
        <v>876</v>
      </c>
      <c r="D1758" s="17" t="s">
        <v>877</v>
      </c>
      <c r="E1758" s="8">
        <f>Source!AT550</f>
        <v>70</v>
      </c>
      <c r="F1758" s="19"/>
      <c r="G1758" s="18"/>
      <c r="H1758" s="8"/>
      <c r="I1758" s="8"/>
      <c r="J1758" s="20">
        <f>SUM(R1752:R1757)</f>
        <v>194.65</v>
      </c>
      <c r="K1758" s="20"/>
    </row>
    <row r="1759" spans="1:22" ht="14.25" x14ac:dyDescent="0.2">
      <c r="A1759" s="15"/>
      <c r="B1759" s="16"/>
      <c r="C1759" s="16" t="s">
        <v>878</v>
      </c>
      <c r="D1759" s="17" t="s">
        <v>877</v>
      </c>
      <c r="E1759" s="8">
        <f>Source!AU550</f>
        <v>10</v>
      </c>
      <c r="F1759" s="19"/>
      <c r="G1759" s="18"/>
      <c r="H1759" s="8"/>
      <c r="I1759" s="8"/>
      <c r="J1759" s="20">
        <f>SUM(T1752:T1758)</f>
        <v>27.81</v>
      </c>
      <c r="K1759" s="20"/>
    </row>
    <row r="1760" spans="1:22" ht="14.25" x14ac:dyDescent="0.2">
      <c r="A1760" s="15"/>
      <c r="B1760" s="16"/>
      <c r="C1760" s="16" t="s">
        <v>879</v>
      </c>
      <c r="D1760" s="17" t="s">
        <v>877</v>
      </c>
      <c r="E1760" s="8">
        <f>108</f>
        <v>108</v>
      </c>
      <c r="F1760" s="19"/>
      <c r="G1760" s="18"/>
      <c r="H1760" s="8"/>
      <c r="I1760" s="8"/>
      <c r="J1760" s="20">
        <f>SUM(V1752:V1759)</f>
        <v>5.25</v>
      </c>
      <c r="K1760" s="20"/>
    </row>
    <row r="1761" spans="1:22" ht="14.25" x14ac:dyDescent="0.2">
      <c r="A1761" s="15"/>
      <c r="B1761" s="16"/>
      <c r="C1761" s="16" t="s">
        <v>880</v>
      </c>
      <c r="D1761" s="17" t="s">
        <v>881</v>
      </c>
      <c r="E1761" s="8">
        <f>Source!AQ550</f>
        <v>36.11</v>
      </c>
      <c r="F1761" s="19"/>
      <c r="G1761" s="18" t="str">
        <f>Source!DI550</f>
        <v/>
      </c>
      <c r="H1761" s="8">
        <f>Source!AV550</f>
        <v>1</v>
      </c>
      <c r="I1761" s="8"/>
      <c r="J1761" s="20"/>
      <c r="K1761" s="20">
        <f>Source!U550</f>
        <v>1.2277400000000001</v>
      </c>
    </row>
    <row r="1762" spans="1:22" ht="15" x14ac:dyDescent="0.25">
      <c r="A1762" s="24"/>
      <c r="B1762" s="24"/>
      <c r="C1762" s="24"/>
      <c r="D1762" s="24"/>
      <c r="E1762" s="24"/>
      <c r="F1762" s="24"/>
      <c r="G1762" s="24"/>
      <c r="H1762" s="24"/>
      <c r="I1762" s="59">
        <f>J1753+J1754+J1756+J1758+J1759+J1760+SUM(J1757:J1757)</f>
        <v>678.45</v>
      </c>
      <c r="J1762" s="59"/>
      <c r="K1762" s="25">
        <f>IF(Source!I550&lt;&gt;0, ROUND(I1762/Source!I550, 2), 0)</f>
        <v>19954.41</v>
      </c>
      <c r="P1762" s="23">
        <f>I1762</f>
        <v>678.45</v>
      </c>
    </row>
    <row r="1763" spans="1:22" ht="28.5" x14ac:dyDescent="0.2">
      <c r="A1763" s="15" t="str">
        <f>Source!E552</f>
        <v>270</v>
      </c>
      <c r="B1763" s="16" t="str">
        <f>Source!F552</f>
        <v>1.2-3103-3-1/1</v>
      </c>
      <c r="C1763" s="16" t="str">
        <f>Source!G552</f>
        <v>Устройство фундаментов общего назначения бетонных под оборудование объемом до 5 м3</v>
      </c>
      <c r="D1763" s="17" t="str">
        <f>Source!H552</f>
        <v>100 м3</v>
      </c>
      <c r="E1763" s="8">
        <f>Source!I552</f>
        <v>4.6499999999999996E-3</v>
      </c>
      <c r="F1763" s="19"/>
      <c r="G1763" s="18"/>
      <c r="H1763" s="8"/>
      <c r="I1763" s="8"/>
      <c r="J1763" s="20"/>
      <c r="K1763" s="20"/>
      <c r="Q1763">
        <f>ROUND((Source!BZ552/100)*ROUND((Source!AF552*Source!AV552)*Source!I552, 2), 2)</f>
        <v>255.99</v>
      </c>
      <c r="R1763">
        <f>Source!X552</f>
        <v>255.99</v>
      </c>
      <c r="S1763">
        <f>ROUND((Source!CA552/100)*ROUND((Source!AF552*Source!AV552)*Source!I552, 2), 2)</f>
        <v>36.57</v>
      </c>
      <c r="T1763">
        <f>Source!Y552</f>
        <v>36.57</v>
      </c>
      <c r="U1763">
        <f>ROUND((175/100)*ROUND((Source!AE552*Source!AV552)*Source!I552, 2), 2)</f>
        <v>1.21</v>
      </c>
      <c r="V1763">
        <f>ROUND((108/100)*ROUND(Source!CS552*Source!I552, 2), 2)</f>
        <v>0.75</v>
      </c>
    </row>
    <row r="1764" spans="1:22" ht="14.25" x14ac:dyDescent="0.2">
      <c r="A1764" s="15"/>
      <c r="B1764" s="16"/>
      <c r="C1764" s="16" t="s">
        <v>872</v>
      </c>
      <c r="D1764" s="17"/>
      <c r="E1764" s="8"/>
      <c r="F1764" s="19">
        <f>Source!AO552</f>
        <v>78644.570000000007</v>
      </c>
      <c r="G1764" s="18" t="str">
        <f>Source!DG552</f>
        <v/>
      </c>
      <c r="H1764" s="8">
        <f>Source!AV552</f>
        <v>1</v>
      </c>
      <c r="I1764" s="8">
        <f>IF(Source!BA552&lt;&gt; 0, Source!BA552, 1)</f>
        <v>1</v>
      </c>
      <c r="J1764" s="20">
        <f>Source!S552</f>
        <v>365.7</v>
      </c>
      <c r="K1764" s="20"/>
    </row>
    <row r="1765" spans="1:22" ht="14.25" x14ac:dyDescent="0.2">
      <c r="A1765" s="15"/>
      <c r="B1765" s="16"/>
      <c r="C1765" s="16" t="s">
        <v>873</v>
      </c>
      <c r="D1765" s="17"/>
      <c r="E1765" s="8"/>
      <c r="F1765" s="19">
        <f>Source!AM552</f>
        <v>435.13</v>
      </c>
      <c r="G1765" s="18" t="str">
        <f>Source!DE552</f>
        <v/>
      </c>
      <c r="H1765" s="8">
        <f>Source!AV552</f>
        <v>1</v>
      </c>
      <c r="I1765" s="8">
        <f>IF(Source!BB552&lt;&gt; 0, Source!BB552, 1)</f>
        <v>1</v>
      </c>
      <c r="J1765" s="20">
        <f>Source!Q552</f>
        <v>2.02</v>
      </c>
      <c r="K1765" s="20"/>
    </row>
    <row r="1766" spans="1:22" ht="14.25" x14ac:dyDescent="0.2">
      <c r="A1766" s="15"/>
      <c r="B1766" s="16"/>
      <c r="C1766" s="16" t="s">
        <v>874</v>
      </c>
      <c r="D1766" s="17"/>
      <c r="E1766" s="8"/>
      <c r="F1766" s="19">
        <f>Source!AN552</f>
        <v>147.43</v>
      </c>
      <c r="G1766" s="18" t="str">
        <f>Source!DF552</f>
        <v/>
      </c>
      <c r="H1766" s="8">
        <f>Source!AV552</f>
        <v>1</v>
      </c>
      <c r="I1766" s="8">
        <f>IF(Source!BS552&lt;&gt; 0, Source!BS552, 1)</f>
        <v>1</v>
      </c>
      <c r="J1766" s="21">
        <f>Source!R552</f>
        <v>0.69</v>
      </c>
      <c r="K1766" s="20"/>
    </row>
    <row r="1767" spans="1:22" ht="14.25" x14ac:dyDescent="0.2">
      <c r="A1767" s="15"/>
      <c r="B1767" s="16"/>
      <c r="C1767" s="16" t="s">
        <v>875</v>
      </c>
      <c r="D1767" s="17"/>
      <c r="E1767" s="8"/>
      <c r="F1767" s="19">
        <f>Source!AL552</f>
        <v>347832.49</v>
      </c>
      <c r="G1767" s="18" t="str">
        <f>Source!DD552</f>
        <v/>
      </c>
      <c r="H1767" s="8">
        <f>Source!AW552</f>
        <v>1</v>
      </c>
      <c r="I1767" s="8">
        <f>IF(Source!BC552&lt;&gt; 0, Source!BC552, 1)</f>
        <v>1</v>
      </c>
      <c r="J1767" s="20">
        <f>Source!P552</f>
        <v>1617.42</v>
      </c>
      <c r="K1767" s="20"/>
    </row>
    <row r="1768" spans="1:22" ht="14.25" x14ac:dyDescent="0.2">
      <c r="A1768" s="15"/>
      <c r="B1768" s="16"/>
      <c r="C1768" s="16" t="s">
        <v>876</v>
      </c>
      <c r="D1768" s="17" t="s">
        <v>877</v>
      </c>
      <c r="E1768" s="8">
        <f>Source!AT552</f>
        <v>70</v>
      </c>
      <c r="F1768" s="19"/>
      <c r="G1768" s="18"/>
      <c r="H1768" s="8"/>
      <c r="I1768" s="8"/>
      <c r="J1768" s="20">
        <f>SUM(R1763:R1767)</f>
        <v>255.99</v>
      </c>
      <c r="K1768" s="20"/>
    </row>
    <row r="1769" spans="1:22" ht="14.25" x14ac:dyDescent="0.2">
      <c r="A1769" s="15"/>
      <c r="B1769" s="16"/>
      <c r="C1769" s="16" t="s">
        <v>878</v>
      </c>
      <c r="D1769" s="17" t="s">
        <v>877</v>
      </c>
      <c r="E1769" s="8">
        <f>Source!AU552</f>
        <v>10</v>
      </c>
      <c r="F1769" s="19"/>
      <c r="G1769" s="18"/>
      <c r="H1769" s="8"/>
      <c r="I1769" s="8"/>
      <c r="J1769" s="20">
        <f>SUM(T1763:T1768)</f>
        <v>36.57</v>
      </c>
      <c r="K1769" s="20"/>
    </row>
    <row r="1770" spans="1:22" ht="14.25" x14ac:dyDescent="0.2">
      <c r="A1770" s="15"/>
      <c r="B1770" s="16"/>
      <c r="C1770" s="16" t="s">
        <v>879</v>
      </c>
      <c r="D1770" s="17" t="s">
        <v>877</v>
      </c>
      <c r="E1770" s="8">
        <f>108</f>
        <v>108</v>
      </c>
      <c r="F1770" s="19"/>
      <c r="G1770" s="18"/>
      <c r="H1770" s="8"/>
      <c r="I1770" s="8"/>
      <c r="J1770" s="20">
        <f>SUM(V1763:V1769)</f>
        <v>0.75</v>
      </c>
      <c r="K1770" s="20"/>
    </row>
    <row r="1771" spans="1:22" ht="14.25" x14ac:dyDescent="0.2">
      <c r="A1771" s="15"/>
      <c r="B1771" s="16"/>
      <c r="C1771" s="16" t="s">
        <v>880</v>
      </c>
      <c r="D1771" s="17" t="s">
        <v>881</v>
      </c>
      <c r="E1771" s="8">
        <f>Source!AQ552</f>
        <v>453.1</v>
      </c>
      <c r="F1771" s="19"/>
      <c r="G1771" s="18" t="str">
        <f>Source!DI552</f>
        <v/>
      </c>
      <c r="H1771" s="8">
        <f>Source!AV552</f>
        <v>1</v>
      </c>
      <c r="I1771" s="8"/>
      <c r="J1771" s="20"/>
      <c r="K1771" s="20">
        <f>Source!U552</f>
        <v>2.1069149999999999</v>
      </c>
    </row>
    <row r="1772" spans="1:22" ht="15" x14ac:dyDescent="0.25">
      <c r="A1772" s="24"/>
      <c r="B1772" s="24"/>
      <c r="C1772" s="24"/>
      <c r="D1772" s="24"/>
      <c r="E1772" s="24"/>
      <c r="F1772" s="24"/>
      <c r="G1772" s="24"/>
      <c r="H1772" s="24"/>
      <c r="I1772" s="59">
        <f>J1764+J1765+J1767+J1768+J1769+J1770</f>
        <v>2278.4500000000003</v>
      </c>
      <c r="J1772" s="59"/>
      <c r="K1772" s="25">
        <f>IF(Source!I552&lt;&gt;0, ROUND(I1772/Source!I552, 2), 0)</f>
        <v>489989.25</v>
      </c>
      <c r="P1772" s="23">
        <f>I1772</f>
        <v>2278.4500000000003</v>
      </c>
    </row>
    <row r="1773" spans="1:22" ht="42.75" x14ac:dyDescent="0.2">
      <c r="A1773" s="15" t="str">
        <f>Source!E553</f>
        <v>271</v>
      </c>
      <c r="B1773" s="16" t="str">
        <f>Source!F553</f>
        <v>21.3-4-24</v>
      </c>
      <c r="C1773" s="16" t="str">
        <f>Source!G553</f>
        <v>Арматурные заготовки (стержни, хомуты и т.п.), не собранные в каркасы или сетки, закладные и накладные детали, со сваркой</v>
      </c>
      <c r="D1773" s="17" t="str">
        <f>Source!H553</f>
        <v>т</v>
      </c>
      <c r="E1773" s="8">
        <f>Source!I553</f>
        <v>1.4629395139999999E-2</v>
      </c>
      <c r="F1773" s="19">
        <f>Source!AL553</f>
        <v>53410.15</v>
      </c>
      <c r="G1773" s="18" t="str">
        <f>Source!DD553</f>
        <v/>
      </c>
      <c r="H1773" s="8">
        <f>Source!AW553</f>
        <v>1</v>
      </c>
      <c r="I1773" s="8">
        <f>IF(Source!BC553&lt;&gt; 0, Source!BC553, 1)</f>
        <v>1</v>
      </c>
      <c r="J1773" s="20">
        <f>Source!P553</f>
        <v>781.36</v>
      </c>
      <c r="K1773" s="20"/>
      <c r="Q1773">
        <f>ROUND((Source!BZ553/100)*ROUND((Source!AF553*Source!AV553)*Source!I553, 2), 2)</f>
        <v>0</v>
      </c>
      <c r="R1773">
        <f>Source!X553</f>
        <v>0</v>
      </c>
      <c r="S1773">
        <f>ROUND((Source!CA553/100)*ROUND((Source!AF553*Source!AV553)*Source!I553, 2), 2)</f>
        <v>0</v>
      </c>
      <c r="T1773">
        <f>Source!Y553</f>
        <v>0</v>
      </c>
      <c r="U1773">
        <f>ROUND((175/100)*ROUND((Source!AE553*Source!AV553)*Source!I553, 2), 2)</f>
        <v>0</v>
      </c>
      <c r="V1773">
        <f>ROUND((108/100)*ROUND(Source!CS553*Source!I553, 2), 2)</f>
        <v>0</v>
      </c>
    </row>
    <row r="1774" spans="1:22" ht="15" x14ac:dyDescent="0.25">
      <c r="A1774" s="24"/>
      <c r="B1774" s="24"/>
      <c r="C1774" s="24"/>
      <c r="D1774" s="24"/>
      <c r="E1774" s="24"/>
      <c r="F1774" s="24"/>
      <c r="G1774" s="24"/>
      <c r="H1774" s="24"/>
      <c r="I1774" s="59">
        <f>J1773</f>
        <v>781.36</v>
      </c>
      <c r="J1774" s="59"/>
      <c r="K1774" s="25">
        <f>IF(Source!I553&lt;&gt;0, ROUND(I1774/Source!I553, 2), 0)</f>
        <v>53410.27</v>
      </c>
      <c r="P1774" s="23">
        <f>I1774</f>
        <v>781.36</v>
      </c>
    </row>
    <row r="1775" spans="1:22" ht="28.5" x14ac:dyDescent="0.2">
      <c r="A1775" s="15" t="str">
        <f>Source!E554</f>
        <v>272</v>
      </c>
      <c r="B1775" s="16" t="str">
        <f>Source!F554</f>
        <v>Цена поставщика</v>
      </c>
      <c r="C1775" s="16" t="str">
        <f>Source!G554</f>
        <v>Диван парковый  1.8                                                          Базисная стоимость: 20600,00/1,18= 17457,63</v>
      </c>
      <c r="D1775" s="17" t="str">
        <f>Source!H554</f>
        <v>шт.</v>
      </c>
      <c r="E1775" s="8">
        <f>Source!I554</f>
        <v>8</v>
      </c>
      <c r="F1775" s="19">
        <f>Source!AL554</f>
        <v>17457.63</v>
      </c>
      <c r="G1775" s="18" t="str">
        <f>Source!DD554</f>
        <v/>
      </c>
      <c r="H1775" s="8">
        <f>Source!AW554</f>
        <v>1</v>
      </c>
      <c r="I1775" s="8">
        <f>IF(Source!BC554&lt;&gt; 0, Source!BC554, 1)</f>
        <v>1</v>
      </c>
      <c r="J1775" s="20">
        <f>Source!P554</f>
        <v>139661.04</v>
      </c>
      <c r="K1775" s="20"/>
      <c r="Q1775">
        <f>ROUND((Source!BZ554/100)*ROUND((Source!AF554*Source!AV554)*Source!I554, 2), 2)</f>
        <v>0</v>
      </c>
      <c r="R1775">
        <f>Source!X554</f>
        <v>0</v>
      </c>
      <c r="S1775">
        <f>ROUND((Source!CA554/100)*ROUND((Source!AF554*Source!AV554)*Source!I554, 2), 2)</f>
        <v>0</v>
      </c>
      <c r="T1775">
        <f>Source!Y554</f>
        <v>0</v>
      </c>
      <c r="U1775">
        <f>ROUND((175/100)*ROUND((Source!AE554*Source!AV554)*Source!I554, 2), 2)</f>
        <v>0</v>
      </c>
      <c r="V1775">
        <f>ROUND((108/100)*ROUND(Source!CS554*Source!I554, 2), 2)</f>
        <v>0</v>
      </c>
    </row>
    <row r="1776" spans="1:22" ht="15" x14ac:dyDescent="0.25">
      <c r="A1776" s="24"/>
      <c r="B1776" s="24"/>
      <c r="C1776" s="24"/>
      <c r="D1776" s="24"/>
      <c r="E1776" s="24"/>
      <c r="F1776" s="24"/>
      <c r="G1776" s="24"/>
      <c r="H1776" s="24"/>
      <c r="I1776" s="59">
        <f>J1775</f>
        <v>139661.04</v>
      </c>
      <c r="J1776" s="59"/>
      <c r="K1776" s="25">
        <f>IF(Source!I554&lt;&gt;0, ROUND(I1776/Source!I554, 2), 0)</f>
        <v>17457.63</v>
      </c>
      <c r="P1776" s="23">
        <f>I1776</f>
        <v>139661.04</v>
      </c>
    </row>
    <row r="1777" spans="1:22" ht="14.25" x14ac:dyDescent="0.2">
      <c r="A1777" s="15" t="str">
        <f>Source!E555</f>
        <v>273</v>
      </c>
      <c r="B1777" s="16" t="str">
        <f>Source!F555</f>
        <v>1.50-3203-10-4/1</v>
      </c>
      <c r="C1777" s="16" t="str">
        <f>Source!G555</f>
        <v>Установка монтажных изделий массой свыше 20 кг</v>
      </c>
      <c r="D1777" s="17" t="str">
        <f>Source!H555</f>
        <v>т</v>
      </c>
      <c r="E1777" s="8">
        <f>Source!I555</f>
        <v>0.17249999999999999</v>
      </c>
      <c r="F1777" s="19"/>
      <c r="G1777" s="18"/>
      <c r="H1777" s="8"/>
      <c r="I1777" s="8"/>
      <c r="J1777" s="20"/>
      <c r="K1777" s="20"/>
      <c r="Q1777">
        <f>ROUND((Source!BZ555/100)*ROUND((Source!AF555*Source!AV555)*Source!I555, 2), 2)</f>
        <v>987.56</v>
      </c>
      <c r="R1777">
        <f>Source!X555</f>
        <v>987.56</v>
      </c>
      <c r="S1777">
        <f>ROUND((Source!CA555/100)*ROUND((Source!AF555*Source!AV555)*Source!I555, 2), 2)</f>
        <v>141.08000000000001</v>
      </c>
      <c r="T1777">
        <f>Source!Y555</f>
        <v>141.08000000000001</v>
      </c>
      <c r="U1777">
        <f>ROUND((175/100)*ROUND((Source!AE555*Source!AV555)*Source!I555, 2), 2)</f>
        <v>43.12</v>
      </c>
      <c r="V1777">
        <f>ROUND((108/100)*ROUND(Source!CS555*Source!I555, 2), 2)</f>
        <v>26.61</v>
      </c>
    </row>
    <row r="1778" spans="1:22" ht="14.25" x14ac:dyDescent="0.2">
      <c r="A1778" s="15"/>
      <c r="B1778" s="16"/>
      <c r="C1778" s="16" t="s">
        <v>872</v>
      </c>
      <c r="D1778" s="17"/>
      <c r="E1778" s="8"/>
      <c r="F1778" s="19">
        <f>Source!AO555</f>
        <v>8178.55</v>
      </c>
      <c r="G1778" s="18" t="str">
        <f>Source!DG555</f>
        <v/>
      </c>
      <c r="H1778" s="8">
        <f>Source!AV555</f>
        <v>1</v>
      </c>
      <c r="I1778" s="8">
        <f>IF(Source!BA555&lt;&gt; 0, Source!BA555, 1)</f>
        <v>1</v>
      </c>
      <c r="J1778" s="20">
        <f>Source!S555</f>
        <v>1410.8</v>
      </c>
      <c r="K1778" s="20"/>
    </row>
    <row r="1779" spans="1:22" ht="14.25" x14ac:dyDescent="0.2">
      <c r="A1779" s="15"/>
      <c r="B1779" s="16"/>
      <c r="C1779" s="16" t="s">
        <v>873</v>
      </c>
      <c r="D1779" s="17"/>
      <c r="E1779" s="8"/>
      <c r="F1779" s="19">
        <f>Source!AM555</f>
        <v>1555.17</v>
      </c>
      <c r="G1779" s="18" t="str">
        <f>Source!DE555</f>
        <v/>
      </c>
      <c r="H1779" s="8">
        <f>Source!AV555</f>
        <v>1</v>
      </c>
      <c r="I1779" s="8">
        <f>IF(Source!BB555&lt;&gt; 0, Source!BB555, 1)</f>
        <v>1</v>
      </c>
      <c r="J1779" s="20">
        <f>Source!Q555</f>
        <v>268.27</v>
      </c>
      <c r="K1779" s="20"/>
    </row>
    <row r="1780" spans="1:22" ht="14.25" x14ac:dyDescent="0.2">
      <c r="A1780" s="15"/>
      <c r="B1780" s="16"/>
      <c r="C1780" s="16" t="s">
        <v>874</v>
      </c>
      <c r="D1780" s="17"/>
      <c r="E1780" s="8"/>
      <c r="F1780" s="19">
        <f>Source!AN555</f>
        <v>142.85</v>
      </c>
      <c r="G1780" s="18" t="str">
        <f>Source!DF555</f>
        <v/>
      </c>
      <c r="H1780" s="8">
        <f>Source!AV555</f>
        <v>1</v>
      </c>
      <c r="I1780" s="8">
        <f>IF(Source!BS555&lt;&gt; 0, Source!BS555, 1)</f>
        <v>1</v>
      </c>
      <c r="J1780" s="21">
        <f>Source!R555</f>
        <v>24.64</v>
      </c>
      <c r="K1780" s="20"/>
    </row>
    <row r="1781" spans="1:22" ht="14.25" x14ac:dyDescent="0.2">
      <c r="A1781" s="15"/>
      <c r="B1781" s="16"/>
      <c r="C1781" s="16" t="s">
        <v>875</v>
      </c>
      <c r="D1781" s="17"/>
      <c r="E1781" s="8"/>
      <c r="F1781" s="19">
        <f>Source!AL555</f>
        <v>56933.42</v>
      </c>
      <c r="G1781" s="18" t="str">
        <f>Source!DD555</f>
        <v/>
      </c>
      <c r="H1781" s="8">
        <f>Source!AW555</f>
        <v>1</v>
      </c>
      <c r="I1781" s="8">
        <f>IF(Source!BC555&lt;&gt; 0, Source!BC555, 1)</f>
        <v>1</v>
      </c>
      <c r="J1781" s="20">
        <f>Source!P555</f>
        <v>9821.01</v>
      </c>
      <c r="K1781" s="20"/>
    </row>
    <row r="1782" spans="1:22" ht="42.75" x14ac:dyDescent="0.2">
      <c r="A1782" s="15" t="str">
        <f>Source!E556</f>
        <v>273,1</v>
      </c>
      <c r="B1782" s="16" t="str">
        <f>Source!F556</f>
        <v>21.3-4-24</v>
      </c>
      <c r="C1782" s="16" t="str">
        <f>Source!G556</f>
        <v>Арматурные заготовки (стержни, хомуты и т.п.), не собранные в каркасы или сетки, закладные и накладные детали, со сваркой</v>
      </c>
      <c r="D1782" s="17" t="str">
        <f>Source!H556</f>
        <v>т</v>
      </c>
      <c r="E1782" s="8">
        <f>Source!I556</f>
        <v>-0.17249999999999999</v>
      </c>
      <c r="F1782" s="19">
        <f>Source!AK556</f>
        <v>53410.15</v>
      </c>
      <c r="G1782" s="22" t="s">
        <v>3</v>
      </c>
      <c r="H1782" s="8">
        <f>Source!AW556</f>
        <v>1</v>
      </c>
      <c r="I1782" s="8">
        <f>IF(Source!BC556&lt;&gt; 0, Source!BC556, 1)</f>
        <v>1</v>
      </c>
      <c r="J1782" s="20">
        <f>Source!O556</f>
        <v>-9213.25</v>
      </c>
      <c r="K1782" s="20"/>
      <c r="Q1782">
        <f>ROUND((Source!BZ556/100)*ROUND((Source!AF556*Source!AV556)*Source!I556, 2), 2)</f>
        <v>0</v>
      </c>
      <c r="R1782">
        <f>Source!X556</f>
        <v>0</v>
      </c>
      <c r="S1782">
        <f>ROUND((Source!CA556/100)*ROUND((Source!AF556*Source!AV556)*Source!I556, 2), 2)</f>
        <v>0</v>
      </c>
      <c r="T1782">
        <f>Source!Y556</f>
        <v>0</v>
      </c>
      <c r="U1782">
        <f>ROUND((175/100)*ROUND((Source!AE556*Source!AV556)*Source!I556, 2), 2)</f>
        <v>0</v>
      </c>
      <c r="V1782">
        <f>ROUND((108/100)*ROUND(Source!CS556*Source!I556, 2), 2)</f>
        <v>0</v>
      </c>
    </row>
    <row r="1783" spans="1:22" ht="14.25" x14ac:dyDescent="0.2">
      <c r="A1783" s="15"/>
      <c r="B1783" s="16"/>
      <c r="C1783" s="16" t="s">
        <v>876</v>
      </c>
      <c r="D1783" s="17" t="s">
        <v>877</v>
      </c>
      <c r="E1783" s="8">
        <f>Source!AT555</f>
        <v>70</v>
      </c>
      <c r="F1783" s="19"/>
      <c r="G1783" s="18"/>
      <c r="H1783" s="8"/>
      <c r="I1783" s="8"/>
      <c r="J1783" s="20">
        <f>SUM(R1777:R1782)</f>
        <v>987.56</v>
      </c>
      <c r="K1783" s="20"/>
    </row>
    <row r="1784" spans="1:22" ht="14.25" x14ac:dyDescent="0.2">
      <c r="A1784" s="15"/>
      <c r="B1784" s="16"/>
      <c r="C1784" s="16" t="s">
        <v>878</v>
      </c>
      <c r="D1784" s="17" t="s">
        <v>877</v>
      </c>
      <c r="E1784" s="8">
        <f>Source!AU555</f>
        <v>10</v>
      </c>
      <c r="F1784" s="19"/>
      <c r="G1784" s="18"/>
      <c r="H1784" s="8"/>
      <c r="I1784" s="8"/>
      <c r="J1784" s="20">
        <f>SUM(T1777:T1783)</f>
        <v>141.08000000000001</v>
      </c>
      <c r="K1784" s="20"/>
    </row>
    <row r="1785" spans="1:22" ht="14.25" x14ac:dyDescent="0.2">
      <c r="A1785" s="15"/>
      <c r="B1785" s="16"/>
      <c r="C1785" s="16" t="s">
        <v>879</v>
      </c>
      <c r="D1785" s="17" t="s">
        <v>877</v>
      </c>
      <c r="E1785" s="8">
        <f>108</f>
        <v>108</v>
      </c>
      <c r="F1785" s="19"/>
      <c r="G1785" s="18"/>
      <c r="H1785" s="8"/>
      <c r="I1785" s="8"/>
      <c r="J1785" s="20">
        <f>SUM(V1777:V1784)</f>
        <v>26.61</v>
      </c>
      <c r="K1785" s="20"/>
    </row>
    <row r="1786" spans="1:22" ht="14.25" x14ac:dyDescent="0.2">
      <c r="A1786" s="15"/>
      <c r="B1786" s="16"/>
      <c r="C1786" s="16" t="s">
        <v>880</v>
      </c>
      <c r="D1786" s="17" t="s">
        <v>881</v>
      </c>
      <c r="E1786" s="8">
        <f>Source!AQ555</f>
        <v>36.11</v>
      </c>
      <c r="F1786" s="19"/>
      <c r="G1786" s="18" t="str">
        <f>Source!DI555</f>
        <v/>
      </c>
      <c r="H1786" s="8">
        <f>Source!AV555</f>
        <v>1</v>
      </c>
      <c r="I1786" s="8"/>
      <c r="J1786" s="20"/>
      <c r="K1786" s="20">
        <f>Source!U555</f>
        <v>6.2289749999999993</v>
      </c>
    </row>
    <row r="1787" spans="1:22" ht="15" x14ac:dyDescent="0.25">
      <c r="A1787" s="24"/>
      <c r="B1787" s="24"/>
      <c r="C1787" s="24"/>
      <c r="D1787" s="24"/>
      <c r="E1787" s="24"/>
      <c r="F1787" s="24"/>
      <c r="G1787" s="24"/>
      <c r="H1787" s="24"/>
      <c r="I1787" s="59">
        <f>J1778+J1779+J1781+J1783+J1784+J1785+SUM(J1782:J1782)</f>
        <v>3442.08</v>
      </c>
      <c r="J1787" s="59"/>
      <c r="K1787" s="25">
        <f>IF(Source!I555&lt;&gt;0, ROUND(I1787/Source!I555, 2), 0)</f>
        <v>19954.09</v>
      </c>
      <c r="P1787" s="23">
        <f>I1787</f>
        <v>3442.08</v>
      </c>
    </row>
    <row r="1788" spans="1:22" ht="28.5" x14ac:dyDescent="0.2">
      <c r="A1788" s="15" t="str">
        <f>Source!E557</f>
        <v>274</v>
      </c>
      <c r="B1788" s="16" t="str">
        <f>Source!F557</f>
        <v>1.2-3103-3-1/1</v>
      </c>
      <c r="C1788" s="16" t="str">
        <f>Source!G557</f>
        <v>Устройство фундаментов общего назначения бетонных под оборудование объемом до 5 м3</v>
      </c>
      <c r="D1788" s="17" t="str">
        <f>Source!H557</f>
        <v>100 м3</v>
      </c>
      <c r="E1788" s="8">
        <f>Source!I557</f>
        <v>2.35E-2</v>
      </c>
      <c r="F1788" s="19"/>
      <c r="G1788" s="18"/>
      <c r="H1788" s="8"/>
      <c r="I1788" s="8"/>
      <c r="J1788" s="20"/>
      <c r="K1788" s="20"/>
      <c r="Q1788">
        <f>ROUND((Source!BZ557/100)*ROUND((Source!AF557*Source!AV557)*Source!I557, 2), 2)</f>
        <v>1293.71</v>
      </c>
      <c r="R1788">
        <f>Source!X557</f>
        <v>1293.71</v>
      </c>
      <c r="S1788">
        <f>ROUND((Source!CA557/100)*ROUND((Source!AF557*Source!AV557)*Source!I557, 2), 2)</f>
        <v>184.82</v>
      </c>
      <c r="T1788">
        <f>Source!Y557</f>
        <v>184.82</v>
      </c>
      <c r="U1788">
        <f>ROUND((175/100)*ROUND((Source!AE557*Source!AV557)*Source!I557, 2), 2)</f>
        <v>6.06</v>
      </c>
      <c r="V1788">
        <f>ROUND((108/100)*ROUND(Source!CS557*Source!I557, 2), 2)</f>
        <v>3.74</v>
      </c>
    </row>
    <row r="1789" spans="1:22" ht="14.25" x14ac:dyDescent="0.2">
      <c r="A1789" s="15"/>
      <c r="B1789" s="16"/>
      <c r="C1789" s="16" t="s">
        <v>872</v>
      </c>
      <c r="D1789" s="17"/>
      <c r="E1789" s="8"/>
      <c r="F1789" s="19">
        <f>Source!AO557</f>
        <v>78644.570000000007</v>
      </c>
      <c r="G1789" s="18" t="str">
        <f>Source!DG557</f>
        <v/>
      </c>
      <c r="H1789" s="8">
        <f>Source!AV557</f>
        <v>1</v>
      </c>
      <c r="I1789" s="8">
        <f>IF(Source!BA557&lt;&gt; 0, Source!BA557, 1)</f>
        <v>1</v>
      </c>
      <c r="J1789" s="20">
        <f>Source!S557</f>
        <v>1848.15</v>
      </c>
      <c r="K1789" s="20"/>
    </row>
    <row r="1790" spans="1:22" ht="14.25" x14ac:dyDescent="0.2">
      <c r="A1790" s="15"/>
      <c r="B1790" s="16"/>
      <c r="C1790" s="16" t="s">
        <v>873</v>
      </c>
      <c r="D1790" s="17"/>
      <c r="E1790" s="8"/>
      <c r="F1790" s="19">
        <f>Source!AM557</f>
        <v>435.13</v>
      </c>
      <c r="G1790" s="18" t="str">
        <f>Source!DE557</f>
        <v/>
      </c>
      <c r="H1790" s="8">
        <f>Source!AV557</f>
        <v>1</v>
      </c>
      <c r="I1790" s="8">
        <f>IF(Source!BB557&lt;&gt; 0, Source!BB557, 1)</f>
        <v>1</v>
      </c>
      <c r="J1790" s="20">
        <f>Source!Q557</f>
        <v>10.23</v>
      </c>
      <c r="K1790" s="20"/>
    </row>
    <row r="1791" spans="1:22" ht="14.25" x14ac:dyDescent="0.2">
      <c r="A1791" s="15"/>
      <c r="B1791" s="16"/>
      <c r="C1791" s="16" t="s">
        <v>874</v>
      </c>
      <c r="D1791" s="17"/>
      <c r="E1791" s="8"/>
      <c r="F1791" s="19">
        <f>Source!AN557</f>
        <v>147.43</v>
      </c>
      <c r="G1791" s="18" t="str">
        <f>Source!DF557</f>
        <v/>
      </c>
      <c r="H1791" s="8">
        <f>Source!AV557</f>
        <v>1</v>
      </c>
      <c r="I1791" s="8">
        <f>IF(Source!BS557&lt;&gt; 0, Source!BS557, 1)</f>
        <v>1</v>
      </c>
      <c r="J1791" s="21">
        <f>Source!R557</f>
        <v>3.46</v>
      </c>
      <c r="K1791" s="20"/>
    </row>
    <row r="1792" spans="1:22" ht="14.25" x14ac:dyDescent="0.2">
      <c r="A1792" s="15"/>
      <c r="B1792" s="16"/>
      <c r="C1792" s="16" t="s">
        <v>875</v>
      </c>
      <c r="D1792" s="17"/>
      <c r="E1792" s="8"/>
      <c r="F1792" s="19">
        <f>Source!AL557</f>
        <v>347832.49</v>
      </c>
      <c r="G1792" s="18" t="str">
        <f>Source!DD557</f>
        <v/>
      </c>
      <c r="H1792" s="8">
        <f>Source!AW557</f>
        <v>1</v>
      </c>
      <c r="I1792" s="8">
        <f>IF(Source!BC557&lt;&gt; 0, Source!BC557, 1)</f>
        <v>1</v>
      </c>
      <c r="J1792" s="20">
        <f>Source!P557</f>
        <v>8174.06</v>
      </c>
      <c r="K1792" s="20"/>
    </row>
    <row r="1793" spans="1:22" ht="14.25" x14ac:dyDescent="0.2">
      <c r="A1793" s="15"/>
      <c r="B1793" s="16"/>
      <c r="C1793" s="16" t="s">
        <v>876</v>
      </c>
      <c r="D1793" s="17" t="s">
        <v>877</v>
      </c>
      <c r="E1793" s="8">
        <f>Source!AT557</f>
        <v>70</v>
      </c>
      <c r="F1793" s="19"/>
      <c r="G1793" s="18"/>
      <c r="H1793" s="8"/>
      <c r="I1793" s="8"/>
      <c r="J1793" s="20">
        <f>SUM(R1788:R1792)</f>
        <v>1293.71</v>
      </c>
      <c r="K1793" s="20"/>
    </row>
    <row r="1794" spans="1:22" ht="14.25" x14ac:dyDescent="0.2">
      <c r="A1794" s="15"/>
      <c r="B1794" s="16"/>
      <c r="C1794" s="16" t="s">
        <v>878</v>
      </c>
      <c r="D1794" s="17" t="s">
        <v>877</v>
      </c>
      <c r="E1794" s="8">
        <f>Source!AU557</f>
        <v>10</v>
      </c>
      <c r="F1794" s="19"/>
      <c r="G1794" s="18"/>
      <c r="H1794" s="8"/>
      <c r="I1794" s="8"/>
      <c r="J1794" s="20">
        <f>SUM(T1788:T1793)</f>
        <v>184.82</v>
      </c>
      <c r="K1794" s="20"/>
    </row>
    <row r="1795" spans="1:22" ht="14.25" x14ac:dyDescent="0.2">
      <c r="A1795" s="15"/>
      <c r="B1795" s="16"/>
      <c r="C1795" s="16" t="s">
        <v>879</v>
      </c>
      <c r="D1795" s="17" t="s">
        <v>877</v>
      </c>
      <c r="E1795" s="8">
        <f>108</f>
        <v>108</v>
      </c>
      <c r="F1795" s="19"/>
      <c r="G1795" s="18"/>
      <c r="H1795" s="8"/>
      <c r="I1795" s="8"/>
      <c r="J1795" s="20">
        <f>SUM(V1788:V1794)</f>
        <v>3.74</v>
      </c>
      <c r="K1795" s="20"/>
    </row>
    <row r="1796" spans="1:22" ht="14.25" x14ac:dyDescent="0.2">
      <c r="A1796" s="15"/>
      <c r="B1796" s="16"/>
      <c r="C1796" s="16" t="s">
        <v>880</v>
      </c>
      <c r="D1796" s="17" t="s">
        <v>881</v>
      </c>
      <c r="E1796" s="8">
        <f>Source!AQ557</f>
        <v>453.1</v>
      </c>
      <c r="F1796" s="19"/>
      <c r="G1796" s="18" t="str">
        <f>Source!DI557</f>
        <v/>
      </c>
      <c r="H1796" s="8">
        <f>Source!AV557</f>
        <v>1</v>
      </c>
      <c r="I1796" s="8"/>
      <c r="J1796" s="20"/>
      <c r="K1796" s="20">
        <f>Source!U557</f>
        <v>10.64785</v>
      </c>
    </row>
    <row r="1797" spans="1:22" ht="15" x14ac:dyDescent="0.25">
      <c r="A1797" s="24"/>
      <c r="B1797" s="24"/>
      <c r="C1797" s="24"/>
      <c r="D1797" s="24"/>
      <c r="E1797" s="24"/>
      <c r="F1797" s="24"/>
      <c r="G1797" s="24"/>
      <c r="H1797" s="24"/>
      <c r="I1797" s="59">
        <f>J1789+J1790+J1792+J1793+J1794+J1795</f>
        <v>11514.710000000001</v>
      </c>
      <c r="J1797" s="59"/>
      <c r="K1797" s="25">
        <f>IF(Source!I557&lt;&gt;0, ROUND(I1797/Source!I557, 2), 0)</f>
        <v>489987.66</v>
      </c>
      <c r="P1797" s="23">
        <f>I1797</f>
        <v>11514.710000000001</v>
      </c>
    </row>
    <row r="1798" spans="1:22" ht="42.75" x14ac:dyDescent="0.2">
      <c r="A1798" s="15" t="str">
        <f>Source!E558</f>
        <v>275</v>
      </c>
      <c r="B1798" s="16" t="str">
        <f>Source!F558</f>
        <v>21.3-4-24</v>
      </c>
      <c r="C1798" s="16" t="str">
        <f>Source!G558</f>
        <v>Арматурные заготовки (стержни, хомуты и т.п.), не собранные в каркасы или сетки, закладные и накладные детали, со сваркой</v>
      </c>
      <c r="D1798" s="17" t="str">
        <f>Source!H558</f>
        <v>т</v>
      </c>
      <c r="E1798" s="8">
        <f>Source!I558</f>
        <v>5.1564119960000002E-2</v>
      </c>
      <c r="F1798" s="19">
        <f>Source!AL558</f>
        <v>53410.15</v>
      </c>
      <c r="G1798" s="18" t="str">
        <f>Source!DD558</f>
        <v/>
      </c>
      <c r="H1798" s="8">
        <f>Source!AW558</f>
        <v>1</v>
      </c>
      <c r="I1798" s="8">
        <f>IF(Source!BC558&lt;&gt; 0, Source!BC558, 1)</f>
        <v>1</v>
      </c>
      <c r="J1798" s="20">
        <f>Source!P558</f>
        <v>2754.05</v>
      </c>
      <c r="K1798" s="20"/>
      <c r="Q1798">
        <f>ROUND((Source!BZ558/100)*ROUND((Source!AF558*Source!AV558)*Source!I558, 2), 2)</f>
        <v>0</v>
      </c>
      <c r="R1798">
        <f>Source!X558</f>
        <v>0</v>
      </c>
      <c r="S1798">
        <f>ROUND((Source!CA558/100)*ROUND((Source!AF558*Source!AV558)*Source!I558, 2), 2)</f>
        <v>0</v>
      </c>
      <c r="T1798">
        <f>Source!Y558</f>
        <v>0</v>
      </c>
      <c r="U1798">
        <f>ROUND((175/100)*ROUND((Source!AE558*Source!AV558)*Source!I558, 2), 2)</f>
        <v>0</v>
      </c>
      <c r="V1798">
        <f>ROUND((108/100)*ROUND(Source!CS558*Source!I558, 2), 2)</f>
        <v>0</v>
      </c>
    </row>
    <row r="1799" spans="1:22" ht="15" x14ac:dyDescent="0.25">
      <c r="A1799" s="24"/>
      <c r="B1799" s="24"/>
      <c r="C1799" s="24"/>
      <c r="D1799" s="24"/>
      <c r="E1799" s="24"/>
      <c r="F1799" s="24"/>
      <c r="G1799" s="24"/>
      <c r="H1799" s="24"/>
      <c r="I1799" s="59">
        <f>J1798</f>
        <v>2754.05</v>
      </c>
      <c r="J1799" s="59"/>
      <c r="K1799" s="25">
        <f>IF(Source!I558&lt;&gt;0, ROUND(I1799/Source!I558, 2), 0)</f>
        <v>53410.2</v>
      </c>
      <c r="P1799" s="23">
        <f>I1799</f>
        <v>2754.05</v>
      </c>
    </row>
    <row r="1800" spans="1:22" ht="28.5" x14ac:dyDescent="0.2">
      <c r="A1800" s="15" t="str">
        <f>Source!E559</f>
        <v>276</v>
      </c>
      <c r="B1800" s="16" t="str">
        <f>Source!F559</f>
        <v>Цена поставщика</v>
      </c>
      <c r="C1800" s="16" t="str">
        <f>Source!G559</f>
        <v>Домик со счетами и скамейкой  ЛГД-07                     Базисная стоимость: 104494,99/1,18=88555,08</v>
      </c>
      <c r="D1800" s="17" t="str">
        <f>Source!H559</f>
        <v>шт.</v>
      </c>
      <c r="E1800" s="8">
        <f>Source!I559</f>
        <v>1</v>
      </c>
      <c r="F1800" s="19">
        <f>Source!AL559</f>
        <v>88555.08</v>
      </c>
      <c r="G1800" s="18" t="str">
        <f>Source!DD559</f>
        <v/>
      </c>
      <c r="H1800" s="8">
        <f>Source!AW559</f>
        <v>1</v>
      </c>
      <c r="I1800" s="8">
        <f>IF(Source!BC559&lt;&gt; 0, Source!BC559, 1)</f>
        <v>1</v>
      </c>
      <c r="J1800" s="20">
        <f>Source!P559</f>
        <v>88555.08</v>
      </c>
      <c r="K1800" s="20"/>
      <c r="Q1800">
        <f>ROUND((Source!BZ559/100)*ROUND((Source!AF559*Source!AV559)*Source!I559, 2), 2)</f>
        <v>0</v>
      </c>
      <c r="R1800">
        <f>Source!X559</f>
        <v>0</v>
      </c>
      <c r="S1800">
        <f>ROUND((Source!CA559/100)*ROUND((Source!AF559*Source!AV559)*Source!I559, 2), 2)</f>
        <v>0</v>
      </c>
      <c r="T1800">
        <f>Source!Y559</f>
        <v>0</v>
      </c>
      <c r="U1800">
        <f>ROUND((175/100)*ROUND((Source!AE559*Source!AV559)*Source!I559, 2), 2)</f>
        <v>0</v>
      </c>
      <c r="V1800">
        <f>ROUND((108/100)*ROUND(Source!CS559*Source!I559, 2), 2)</f>
        <v>0</v>
      </c>
    </row>
    <row r="1801" spans="1:22" ht="15" x14ac:dyDescent="0.25">
      <c r="A1801" s="24"/>
      <c r="B1801" s="24"/>
      <c r="C1801" s="24"/>
      <c r="D1801" s="24"/>
      <c r="E1801" s="24"/>
      <c r="F1801" s="24"/>
      <c r="G1801" s="24"/>
      <c r="H1801" s="24"/>
      <c r="I1801" s="59">
        <f>J1800</f>
        <v>88555.08</v>
      </c>
      <c r="J1801" s="59"/>
      <c r="K1801" s="25">
        <f>IF(Source!I559&lt;&gt;0, ROUND(I1801/Source!I559, 2), 0)</f>
        <v>88555.08</v>
      </c>
      <c r="P1801" s="23">
        <f>I1801</f>
        <v>88555.08</v>
      </c>
    </row>
    <row r="1802" spans="1:22" ht="14.25" x14ac:dyDescent="0.2">
      <c r="A1802" s="15" t="str">
        <f>Source!E560</f>
        <v>277</v>
      </c>
      <c r="B1802" s="16" t="str">
        <f>Source!F560</f>
        <v>1.50-3203-10-4/1</v>
      </c>
      <c r="C1802" s="16" t="str">
        <f>Source!G560</f>
        <v>Установка монтажных изделий массой свыше 20 кг</v>
      </c>
      <c r="D1802" s="17" t="str">
        <f>Source!H560</f>
        <v>т</v>
      </c>
      <c r="E1802" s="8">
        <f>Source!I560</f>
        <v>0.68145</v>
      </c>
      <c r="F1802" s="19"/>
      <c r="G1802" s="18"/>
      <c r="H1802" s="8"/>
      <c r="I1802" s="8"/>
      <c r="J1802" s="20"/>
      <c r="K1802" s="20"/>
      <c r="Q1802">
        <f>ROUND((Source!BZ560/100)*ROUND((Source!AF560*Source!AV560)*Source!I560, 2), 2)</f>
        <v>3901.29</v>
      </c>
      <c r="R1802">
        <f>Source!X560</f>
        <v>3901.29</v>
      </c>
      <c r="S1802">
        <f>ROUND((Source!CA560/100)*ROUND((Source!AF560*Source!AV560)*Source!I560, 2), 2)</f>
        <v>557.33000000000004</v>
      </c>
      <c r="T1802">
        <f>Source!Y560</f>
        <v>557.33000000000004</v>
      </c>
      <c r="U1802">
        <f>ROUND((175/100)*ROUND((Source!AE560*Source!AV560)*Source!I560, 2), 2)</f>
        <v>170.36</v>
      </c>
      <c r="V1802">
        <f>ROUND((108/100)*ROUND(Source!CS560*Source!I560, 2), 2)</f>
        <v>105.14</v>
      </c>
    </row>
    <row r="1803" spans="1:22" ht="14.25" x14ac:dyDescent="0.2">
      <c r="A1803" s="15"/>
      <c r="B1803" s="16"/>
      <c r="C1803" s="16" t="s">
        <v>872</v>
      </c>
      <c r="D1803" s="17"/>
      <c r="E1803" s="8"/>
      <c r="F1803" s="19">
        <f>Source!AO560</f>
        <v>8178.55</v>
      </c>
      <c r="G1803" s="18" t="str">
        <f>Source!DG560</f>
        <v/>
      </c>
      <c r="H1803" s="8">
        <f>Source!AV560</f>
        <v>1</v>
      </c>
      <c r="I1803" s="8">
        <f>IF(Source!BA560&lt;&gt; 0, Source!BA560, 1)</f>
        <v>1</v>
      </c>
      <c r="J1803" s="20">
        <f>Source!S560</f>
        <v>5573.27</v>
      </c>
      <c r="K1803" s="20"/>
    </row>
    <row r="1804" spans="1:22" ht="14.25" x14ac:dyDescent="0.2">
      <c r="A1804" s="15"/>
      <c r="B1804" s="16"/>
      <c r="C1804" s="16" t="s">
        <v>873</v>
      </c>
      <c r="D1804" s="17"/>
      <c r="E1804" s="8"/>
      <c r="F1804" s="19">
        <f>Source!AM560</f>
        <v>1555.17</v>
      </c>
      <c r="G1804" s="18" t="str">
        <f>Source!DE560</f>
        <v/>
      </c>
      <c r="H1804" s="8">
        <f>Source!AV560</f>
        <v>1</v>
      </c>
      <c r="I1804" s="8">
        <f>IF(Source!BB560&lt;&gt; 0, Source!BB560, 1)</f>
        <v>1</v>
      </c>
      <c r="J1804" s="20">
        <f>Source!Q560</f>
        <v>1059.77</v>
      </c>
      <c r="K1804" s="20"/>
    </row>
    <row r="1805" spans="1:22" ht="14.25" x14ac:dyDescent="0.2">
      <c r="A1805" s="15"/>
      <c r="B1805" s="16"/>
      <c r="C1805" s="16" t="s">
        <v>874</v>
      </c>
      <c r="D1805" s="17"/>
      <c r="E1805" s="8"/>
      <c r="F1805" s="19">
        <f>Source!AN560</f>
        <v>142.85</v>
      </c>
      <c r="G1805" s="18" t="str">
        <f>Source!DF560</f>
        <v/>
      </c>
      <c r="H1805" s="8">
        <f>Source!AV560</f>
        <v>1</v>
      </c>
      <c r="I1805" s="8">
        <f>IF(Source!BS560&lt;&gt; 0, Source!BS560, 1)</f>
        <v>1</v>
      </c>
      <c r="J1805" s="21">
        <f>Source!R560</f>
        <v>97.35</v>
      </c>
      <c r="K1805" s="20"/>
    </row>
    <row r="1806" spans="1:22" ht="14.25" x14ac:dyDescent="0.2">
      <c r="A1806" s="15"/>
      <c r="B1806" s="16"/>
      <c r="C1806" s="16" t="s">
        <v>875</v>
      </c>
      <c r="D1806" s="17"/>
      <c r="E1806" s="8"/>
      <c r="F1806" s="19">
        <f>Source!AL560</f>
        <v>56933.42</v>
      </c>
      <c r="G1806" s="18" t="str">
        <f>Source!DD560</f>
        <v/>
      </c>
      <c r="H1806" s="8">
        <f>Source!AW560</f>
        <v>1</v>
      </c>
      <c r="I1806" s="8">
        <f>IF(Source!BC560&lt;&gt; 0, Source!BC560, 1)</f>
        <v>1</v>
      </c>
      <c r="J1806" s="20">
        <f>Source!P560</f>
        <v>38797.279999999999</v>
      </c>
      <c r="K1806" s="20"/>
    </row>
    <row r="1807" spans="1:22" ht="42.75" x14ac:dyDescent="0.2">
      <c r="A1807" s="15" t="str">
        <f>Source!E561</f>
        <v>277,1</v>
      </c>
      <c r="B1807" s="16" t="str">
        <f>Source!F561</f>
        <v>21.3-4-24</v>
      </c>
      <c r="C1807" s="16" t="str">
        <f>Source!G561</f>
        <v>Арматурные заготовки (стержни, хомуты и т.п.), не собранные в каркасы или сетки, закладные и накладные детали, со сваркой</v>
      </c>
      <c r="D1807" s="17" t="str">
        <f>Source!H561</f>
        <v>т</v>
      </c>
      <c r="E1807" s="8">
        <f>Source!I561</f>
        <v>-0.68145</v>
      </c>
      <c r="F1807" s="19">
        <f>Source!AK561</f>
        <v>53410.15</v>
      </c>
      <c r="G1807" s="22" t="s">
        <v>3</v>
      </c>
      <c r="H1807" s="8">
        <f>Source!AW561</f>
        <v>1</v>
      </c>
      <c r="I1807" s="8">
        <f>IF(Source!BC561&lt;&gt; 0, Source!BC561, 1)</f>
        <v>1</v>
      </c>
      <c r="J1807" s="20">
        <f>Source!O561</f>
        <v>-36396.35</v>
      </c>
      <c r="K1807" s="20"/>
      <c r="Q1807">
        <f>ROUND((Source!BZ561/100)*ROUND((Source!AF561*Source!AV561)*Source!I561, 2), 2)</f>
        <v>0</v>
      </c>
      <c r="R1807">
        <f>Source!X561</f>
        <v>0</v>
      </c>
      <c r="S1807">
        <f>ROUND((Source!CA561/100)*ROUND((Source!AF561*Source!AV561)*Source!I561, 2), 2)</f>
        <v>0</v>
      </c>
      <c r="T1807">
        <f>Source!Y561</f>
        <v>0</v>
      </c>
      <c r="U1807">
        <f>ROUND((175/100)*ROUND((Source!AE561*Source!AV561)*Source!I561, 2), 2)</f>
        <v>0</v>
      </c>
      <c r="V1807">
        <f>ROUND((108/100)*ROUND(Source!CS561*Source!I561, 2), 2)</f>
        <v>0</v>
      </c>
    </row>
    <row r="1808" spans="1:22" ht="14.25" x14ac:dyDescent="0.2">
      <c r="A1808" s="15"/>
      <c r="B1808" s="16"/>
      <c r="C1808" s="16" t="s">
        <v>876</v>
      </c>
      <c r="D1808" s="17" t="s">
        <v>877</v>
      </c>
      <c r="E1808" s="8">
        <f>Source!AT560</f>
        <v>70</v>
      </c>
      <c r="F1808" s="19"/>
      <c r="G1808" s="18"/>
      <c r="H1808" s="8"/>
      <c r="I1808" s="8"/>
      <c r="J1808" s="20">
        <f>SUM(R1802:R1807)</f>
        <v>3901.29</v>
      </c>
      <c r="K1808" s="20"/>
    </row>
    <row r="1809" spans="1:22" ht="14.25" x14ac:dyDescent="0.2">
      <c r="A1809" s="15"/>
      <c r="B1809" s="16"/>
      <c r="C1809" s="16" t="s">
        <v>878</v>
      </c>
      <c r="D1809" s="17" t="s">
        <v>877</v>
      </c>
      <c r="E1809" s="8">
        <f>Source!AU560</f>
        <v>10</v>
      </c>
      <c r="F1809" s="19"/>
      <c r="G1809" s="18"/>
      <c r="H1809" s="8"/>
      <c r="I1809" s="8"/>
      <c r="J1809" s="20">
        <f>SUM(T1802:T1808)</f>
        <v>557.33000000000004</v>
      </c>
      <c r="K1809" s="20"/>
    </row>
    <row r="1810" spans="1:22" ht="14.25" x14ac:dyDescent="0.2">
      <c r="A1810" s="15"/>
      <c r="B1810" s="16"/>
      <c r="C1810" s="16" t="s">
        <v>879</v>
      </c>
      <c r="D1810" s="17" t="s">
        <v>877</v>
      </c>
      <c r="E1810" s="8">
        <f>108</f>
        <v>108</v>
      </c>
      <c r="F1810" s="19"/>
      <c r="G1810" s="18"/>
      <c r="H1810" s="8"/>
      <c r="I1810" s="8"/>
      <c r="J1810" s="20">
        <f>SUM(V1802:V1809)</f>
        <v>105.14</v>
      </c>
      <c r="K1810" s="20"/>
    </row>
    <row r="1811" spans="1:22" ht="14.25" x14ac:dyDescent="0.2">
      <c r="A1811" s="15"/>
      <c r="B1811" s="16"/>
      <c r="C1811" s="16" t="s">
        <v>880</v>
      </c>
      <c r="D1811" s="17" t="s">
        <v>881</v>
      </c>
      <c r="E1811" s="8">
        <f>Source!AQ560</f>
        <v>36.11</v>
      </c>
      <c r="F1811" s="19"/>
      <c r="G1811" s="18" t="str">
        <f>Source!DI560</f>
        <v/>
      </c>
      <c r="H1811" s="8">
        <f>Source!AV560</f>
        <v>1</v>
      </c>
      <c r="I1811" s="8"/>
      <c r="J1811" s="20"/>
      <c r="K1811" s="20">
        <f>Source!U560</f>
        <v>24.607159499999998</v>
      </c>
    </row>
    <row r="1812" spans="1:22" ht="15" x14ac:dyDescent="0.25">
      <c r="A1812" s="24"/>
      <c r="B1812" s="24"/>
      <c r="C1812" s="24"/>
      <c r="D1812" s="24"/>
      <c r="E1812" s="24"/>
      <c r="F1812" s="24"/>
      <c r="G1812" s="24"/>
      <c r="H1812" s="24"/>
      <c r="I1812" s="59">
        <f>J1803+J1804+J1806+J1808+J1809+J1810+SUM(J1807:J1807)</f>
        <v>13597.730000000003</v>
      </c>
      <c r="J1812" s="59"/>
      <c r="K1812" s="25">
        <f>IF(Source!I560&lt;&gt;0, ROUND(I1812/Source!I560, 2), 0)</f>
        <v>19954.11</v>
      </c>
      <c r="P1812" s="23">
        <f>I1812</f>
        <v>13597.730000000003</v>
      </c>
    </row>
    <row r="1813" spans="1:22" ht="28.5" x14ac:dyDescent="0.2">
      <c r="A1813" s="15" t="str">
        <f>Source!E562</f>
        <v>278</v>
      </c>
      <c r="B1813" s="16" t="str">
        <f>Source!F562</f>
        <v>1.2-3103-3-1/1</v>
      </c>
      <c r="C1813" s="16" t="str">
        <f>Source!G562</f>
        <v>Устройство фундаментов общего назначения бетонных под оборудование объемом до 5 м3</v>
      </c>
      <c r="D1813" s="17" t="str">
        <f>Source!H562</f>
        <v>100 м3</v>
      </c>
      <c r="E1813" s="8">
        <f>Source!I562</f>
        <v>9.2770000000000005E-2</v>
      </c>
      <c r="F1813" s="19"/>
      <c r="G1813" s="18"/>
      <c r="H1813" s="8"/>
      <c r="I1813" s="8"/>
      <c r="J1813" s="20"/>
      <c r="K1813" s="20"/>
      <c r="Q1813">
        <f>ROUND((Source!BZ562/100)*ROUND((Source!AF562*Source!AV562)*Source!I562, 2), 2)</f>
        <v>5107.1000000000004</v>
      </c>
      <c r="R1813">
        <f>Source!X562</f>
        <v>5107.1000000000004</v>
      </c>
      <c r="S1813">
        <f>ROUND((Source!CA562/100)*ROUND((Source!AF562*Source!AV562)*Source!I562, 2), 2)</f>
        <v>729.59</v>
      </c>
      <c r="T1813">
        <f>Source!Y562</f>
        <v>729.59</v>
      </c>
      <c r="U1813">
        <f>ROUND((175/100)*ROUND((Source!AE562*Source!AV562)*Source!I562, 2), 2)</f>
        <v>23.94</v>
      </c>
      <c r="V1813">
        <f>ROUND((108/100)*ROUND(Source!CS562*Source!I562, 2), 2)</f>
        <v>14.77</v>
      </c>
    </row>
    <row r="1814" spans="1:22" ht="14.25" x14ac:dyDescent="0.2">
      <c r="A1814" s="15"/>
      <c r="B1814" s="16"/>
      <c r="C1814" s="16" t="s">
        <v>872</v>
      </c>
      <c r="D1814" s="17"/>
      <c r="E1814" s="8"/>
      <c r="F1814" s="19">
        <f>Source!AO562</f>
        <v>78644.570000000007</v>
      </c>
      <c r="G1814" s="18" t="str">
        <f>Source!DG562</f>
        <v/>
      </c>
      <c r="H1814" s="8">
        <f>Source!AV562</f>
        <v>1</v>
      </c>
      <c r="I1814" s="8">
        <f>IF(Source!BA562&lt;&gt; 0, Source!BA562, 1)</f>
        <v>1</v>
      </c>
      <c r="J1814" s="20">
        <f>Source!S562</f>
        <v>7295.86</v>
      </c>
      <c r="K1814" s="20"/>
    </row>
    <row r="1815" spans="1:22" ht="14.25" x14ac:dyDescent="0.2">
      <c r="A1815" s="15"/>
      <c r="B1815" s="16"/>
      <c r="C1815" s="16" t="s">
        <v>873</v>
      </c>
      <c r="D1815" s="17"/>
      <c r="E1815" s="8"/>
      <c r="F1815" s="19">
        <f>Source!AM562</f>
        <v>435.13</v>
      </c>
      <c r="G1815" s="18" t="str">
        <f>Source!DE562</f>
        <v/>
      </c>
      <c r="H1815" s="8">
        <f>Source!AV562</f>
        <v>1</v>
      </c>
      <c r="I1815" s="8">
        <f>IF(Source!BB562&lt;&gt; 0, Source!BB562, 1)</f>
        <v>1</v>
      </c>
      <c r="J1815" s="20">
        <f>Source!Q562</f>
        <v>40.369999999999997</v>
      </c>
      <c r="K1815" s="20"/>
    </row>
    <row r="1816" spans="1:22" ht="14.25" x14ac:dyDescent="0.2">
      <c r="A1816" s="15"/>
      <c r="B1816" s="16"/>
      <c r="C1816" s="16" t="s">
        <v>874</v>
      </c>
      <c r="D1816" s="17"/>
      <c r="E1816" s="8"/>
      <c r="F1816" s="19">
        <f>Source!AN562</f>
        <v>147.43</v>
      </c>
      <c r="G1816" s="18" t="str">
        <f>Source!DF562</f>
        <v/>
      </c>
      <c r="H1816" s="8">
        <f>Source!AV562</f>
        <v>1</v>
      </c>
      <c r="I1816" s="8">
        <f>IF(Source!BS562&lt;&gt; 0, Source!BS562, 1)</f>
        <v>1</v>
      </c>
      <c r="J1816" s="21">
        <f>Source!R562</f>
        <v>13.68</v>
      </c>
      <c r="K1816" s="20"/>
    </row>
    <row r="1817" spans="1:22" ht="14.25" x14ac:dyDescent="0.2">
      <c r="A1817" s="15"/>
      <c r="B1817" s="16"/>
      <c r="C1817" s="16" t="s">
        <v>875</v>
      </c>
      <c r="D1817" s="17"/>
      <c r="E1817" s="8"/>
      <c r="F1817" s="19">
        <f>Source!AL562</f>
        <v>347832.49</v>
      </c>
      <c r="G1817" s="18" t="str">
        <f>Source!DD562</f>
        <v/>
      </c>
      <c r="H1817" s="8">
        <f>Source!AW562</f>
        <v>1</v>
      </c>
      <c r="I1817" s="8">
        <f>IF(Source!BC562&lt;&gt; 0, Source!BC562, 1)</f>
        <v>1</v>
      </c>
      <c r="J1817" s="20">
        <f>Source!P562</f>
        <v>32268.42</v>
      </c>
      <c r="K1817" s="20"/>
    </row>
    <row r="1818" spans="1:22" ht="14.25" x14ac:dyDescent="0.2">
      <c r="A1818" s="15"/>
      <c r="B1818" s="16"/>
      <c r="C1818" s="16" t="s">
        <v>876</v>
      </c>
      <c r="D1818" s="17" t="s">
        <v>877</v>
      </c>
      <c r="E1818" s="8">
        <f>Source!AT562</f>
        <v>70</v>
      </c>
      <c r="F1818" s="19"/>
      <c r="G1818" s="18"/>
      <c r="H1818" s="8"/>
      <c r="I1818" s="8"/>
      <c r="J1818" s="20">
        <f>SUM(R1813:R1817)</f>
        <v>5107.1000000000004</v>
      </c>
      <c r="K1818" s="20"/>
    </row>
    <row r="1819" spans="1:22" ht="14.25" x14ac:dyDescent="0.2">
      <c r="A1819" s="15"/>
      <c r="B1819" s="16"/>
      <c r="C1819" s="16" t="s">
        <v>878</v>
      </c>
      <c r="D1819" s="17" t="s">
        <v>877</v>
      </c>
      <c r="E1819" s="8">
        <f>Source!AU562</f>
        <v>10</v>
      </c>
      <c r="F1819" s="19"/>
      <c r="G1819" s="18"/>
      <c r="H1819" s="8"/>
      <c r="I1819" s="8"/>
      <c r="J1819" s="20">
        <f>SUM(T1813:T1818)</f>
        <v>729.59</v>
      </c>
      <c r="K1819" s="20"/>
    </row>
    <row r="1820" spans="1:22" ht="14.25" x14ac:dyDescent="0.2">
      <c r="A1820" s="15"/>
      <c r="B1820" s="16"/>
      <c r="C1820" s="16" t="s">
        <v>879</v>
      </c>
      <c r="D1820" s="17" t="s">
        <v>877</v>
      </c>
      <c r="E1820" s="8">
        <f>108</f>
        <v>108</v>
      </c>
      <c r="F1820" s="19"/>
      <c r="G1820" s="18"/>
      <c r="H1820" s="8"/>
      <c r="I1820" s="8"/>
      <c r="J1820" s="20">
        <f>SUM(V1813:V1819)</f>
        <v>14.77</v>
      </c>
      <c r="K1820" s="20"/>
    </row>
    <row r="1821" spans="1:22" ht="14.25" x14ac:dyDescent="0.2">
      <c r="A1821" s="15"/>
      <c r="B1821" s="16"/>
      <c r="C1821" s="16" t="s">
        <v>880</v>
      </c>
      <c r="D1821" s="17" t="s">
        <v>881</v>
      </c>
      <c r="E1821" s="8">
        <f>Source!AQ562</f>
        <v>453.1</v>
      </c>
      <c r="F1821" s="19"/>
      <c r="G1821" s="18" t="str">
        <f>Source!DI562</f>
        <v/>
      </c>
      <c r="H1821" s="8">
        <f>Source!AV562</f>
        <v>1</v>
      </c>
      <c r="I1821" s="8"/>
      <c r="J1821" s="20"/>
      <c r="K1821" s="20">
        <f>Source!U562</f>
        <v>42.034087000000007</v>
      </c>
    </row>
    <row r="1822" spans="1:22" ht="15" x14ac:dyDescent="0.25">
      <c r="A1822" s="24"/>
      <c r="B1822" s="24"/>
      <c r="C1822" s="24"/>
      <c r="D1822" s="24"/>
      <c r="E1822" s="24"/>
      <c r="F1822" s="24"/>
      <c r="G1822" s="24"/>
      <c r="H1822" s="24"/>
      <c r="I1822" s="59">
        <f>J1814+J1815+J1817+J1818+J1819+J1820</f>
        <v>45456.109999999986</v>
      </c>
      <c r="J1822" s="59"/>
      <c r="K1822" s="25">
        <f>IF(Source!I562&lt;&gt;0, ROUND(I1822/Source!I562, 2), 0)</f>
        <v>489987.17</v>
      </c>
      <c r="P1822" s="23">
        <f>I1822</f>
        <v>45456.109999999986</v>
      </c>
    </row>
    <row r="1823" spans="1:22" ht="42.75" x14ac:dyDescent="0.2">
      <c r="A1823" s="15" t="str">
        <f>Source!E563</f>
        <v>279</v>
      </c>
      <c r="B1823" s="16" t="str">
        <f>Source!F563</f>
        <v>21.3-4-24</v>
      </c>
      <c r="C1823" s="16" t="str">
        <f>Source!G563</f>
        <v>Арматурные заготовки (стержни, хомуты и т.п.), не собранные в каркасы или сетки, закладные и накладные детали, со сваркой</v>
      </c>
      <c r="D1823" s="17" t="str">
        <f>Source!H563</f>
        <v>т</v>
      </c>
      <c r="E1823" s="8">
        <f>Source!I563</f>
        <v>0.20366557112</v>
      </c>
      <c r="F1823" s="19">
        <f>Source!AL563</f>
        <v>53410.15</v>
      </c>
      <c r="G1823" s="18" t="str">
        <f>Source!DD563</f>
        <v/>
      </c>
      <c r="H1823" s="8">
        <f>Source!AW563</f>
        <v>1</v>
      </c>
      <c r="I1823" s="8">
        <f>IF(Source!BC563&lt;&gt; 0, Source!BC563, 1)</f>
        <v>1</v>
      </c>
      <c r="J1823" s="20">
        <f>Source!P563</f>
        <v>10877.81</v>
      </c>
      <c r="K1823" s="20"/>
      <c r="Q1823">
        <f>ROUND((Source!BZ563/100)*ROUND((Source!AF563*Source!AV563)*Source!I563, 2), 2)</f>
        <v>0</v>
      </c>
      <c r="R1823">
        <f>Source!X563</f>
        <v>0</v>
      </c>
      <c r="S1823">
        <f>ROUND((Source!CA563/100)*ROUND((Source!AF563*Source!AV563)*Source!I563, 2), 2)</f>
        <v>0</v>
      </c>
      <c r="T1823">
        <f>Source!Y563</f>
        <v>0</v>
      </c>
      <c r="U1823">
        <f>ROUND((175/100)*ROUND((Source!AE563*Source!AV563)*Source!I563, 2), 2)</f>
        <v>0</v>
      </c>
      <c r="V1823">
        <f>ROUND((108/100)*ROUND(Source!CS563*Source!I563, 2), 2)</f>
        <v>0</v>
      </c>
    </row>
    <row r="1824" spans="1:22" ht="15" x14ac:dyDescent="0.25">
      <c r="A1824" s="24"/>
      <c r="B1824" s="24"/>
      <c r="C1824" s="24"/>
      <c r="D1824" s="24"/>
      <c r="E1824" s="24"/>
      <c r="F1824" s="24"/>
      <c r="G1824" s="24"/>
      <c r="H1824" s="24"/>
      <c r="I1824" s="59">
        <f>J1823</f>
        <v>10877.81</v>
      </c>
      <c r="J1824" s="59"/>
      <c r="K1824" s="25">
        <f>IF(Source!I563&lt;&gt;0, ROUND(I1824/Source!I563, 2), 0)</f>
        <v>53410.16</v>
      </c>
      <c r="P1824" s="23">
        <f>I1824</f>
        <v>10877.81</v>
      </c>
    </row>
    <row r="1825" spans="1:22" ht="28.5" x14ac:dyDescent="0.2">
      <c r="A1825" s="15" t="str">
        <f>Source!E564</f>
        <v>280</v>
      </c>
      <c r="B1825" s="16" t="str">
        <f>Source!F564</f>
        <v>Цена поставщика</v>
      </c>
      <c r="C1825" s="16" t="str">
        <f>Source!G564</f>
        <v>Игровой комплекс "Весна-2"  ЛГИК-7.02                     Базисная стоимость: 412600,99/1,18= 349661,86</v>
      </c>
      <c r="D1825" s="17" t="str">
        <f>Source!H564</f>
        <v>шт.</v>
      </c>
      <c r="E1825" s="8">
        <f>Source!I564</f>
        <v>1</v>
      </c>
      <c r="F1825" s="19">
        <f>Source!AL564</f>
        <v>349661.86</v>
      </c>
      <c r="G1825" s="18" t="str">
        <f>Source!DD564</f>
        <v/>
      </c>
      <c r="H1825" s="8">
        <f>Source!AW564</f>
        <v>1</v>
      </c>
      <c r="I1825" s="8">
        <f>IF(Source!BC564&lt;&gt; 0, Source!BC564, 1)</f>
        <v>1</v>
      </c>
      <c r="J1825" s="20">
        <f>Source!P564</f>
        <v>349661.86</v>
      </c>
      <c r="K1825" s="20"/>
      <c r="Q1825">
        <f>ROUND((Source!BZ564/100)*ROUND((Source!AF564*Source!AV564)*Source!I564, 2), 2)</f>
        <v>0</v>
      </c>
      <c r="R1825">
        <f>Source!X564</f>
        <v>0</v>
      </c>
      <c r="S1825">
        <f>ROUND((Source!CA564/100)*ROUND((Source!AF564*Source!AV564)*Source!I564, 2), 2)</f>
        <v>0</v>
      </c>
      <c r="T1825">
        <f>Source!Y564</f>
        <v>0</v>
      </c>
      <c r="U1825">
        <f>ROUND((175/100)*ROUND((Source!AE564*Source!AV564)*Source!I564, 2), 2)</f>
        <v>0</v>
      </c>
      <c r="V1825">
        <f>ROUND((108/100)*ROUND(Source!CS564*Source!I564, 2), 2)</f>
        <v>0</v>
      </c>
    </row>
    <row r="1826" spans="1:22" ht="15" x14ac:dyDescent="0.25">
      <c r="A1826" s="24"/>
      <c r="B1826" s="24"/>
      <c r="C1826" s="24"/>
      <c r="D1826" s="24"/>
      <c r="E1826" s="24"/>
      <c r="F1826" s="24"/>
      <c r="G1826" s="24"/>
      <c r="H1826" s="24"/>
      <c r="I1826" s="59">
        <f>J1825</f>
        <v>349661.86</v>
      </c>
      <c r="J1826" s="59"/>
      <c r="K1826" s="25">
        <f>IF(Source!I564&lt;&gt;0, ROUND(I1826/Source!I564, 2), 0)</f>
        <v>349661.86</v>
      </c>
      <c r="P1826" s="23">
        <f>I1826</f>
        <v>349661.86</v>
      </c>
    </row>
    <row r="1827" spans="1:22" ht="14.25" x14ac:dyDescent="0.2">
      <c r="A1827" s="15" t="str">
        <f>Source!E565</f>
        <v>281</v>
      </c>
      <c r="B1827" s="16" t="str">
        <f>Source!F565</f>
        <v>1.50-3203-10-4/1</v>
      </c>
      <c r="C1827" s="16" t="str">
        <f>Source!G565</f>
        <v>Установка монтажных изделий массой свыше 20 кг</v>
      </c>
      <c r="D1827" s="17" t="str">
        <f>Source!H565</f>
        <v>т</v>
      </c>
      <c r="E1827" s="8">
        <f>Source!I565</f>
        <v>0.36330000000000001</v>
      </c>
      <c r="F1827" s="19"/>
      <c r="G1827" s="18"/>
      <c r="H1827" s="8"/>
      <c r="I1827" s="8"/>
      <c r="J1827" s="20"/>
      <c r="K1827" s="20"/>
      <c r="Q1827">
        <f>ROUND((Source!BZ565/100)*ROUND((Source!AF565*Source!AV565)*Source!I565, 2), 2)</f>
        <v>2079.89</v>
      </c>
      <c r="R1827">
        <f>Source!X565</f>
        <v>2079.89</v>
      </c>
      <c r="S1827">
        <f>ROUND((Source!CA565/100)*ROUND((Source!AF565*Source!AV565)*Source!I565, 2), 2)</f>
        <v>297.13</v>
      </c>
      <c r="T1827">
        <f>Source!Y565</f>
        <v>297.13</v>
      </c>
      <c r="U1827">
        <f>ROUND((175/100)*ROUND((Source!AE565*Source!AV565)*Source!I565, 2), 2)</f>
        <v>90.83</v>
      </c>
      <c r="V1827">
        <f>ROUND((108/100)*ROUND(Source!CS565*Source!I565, 2), 2)</f>
        <v>56.05</v>
      </c>
    </row>
    <row r="1828" spans="1:22" ht="14.25" x14ac:dyDescent="0.2">
      <c r="A1828" s="15"/>
      <c r="B1828" s="16"/>
      <c r="C1828" s="16" t="s">
        <v>872</v>
      </c>
      <c r="D1828" s="17"/>
      <c r="E1828" s="8"/>
      <c r="F1828" s="19">
        <f>Source!AO565</f>
        <v>8178.55</v>
      </c>
      <c r="G1828" s="18" t="str">
        <f>Source!DG565</f>
        <v/>
      </c>
      <c r="H1828" s="8">
        <f>Source!AV565</f>
        <v>1</v>
      </c>
      <c r="I1828" s="8">
        <f>IF(Source!BA565&lt;&gt; 0, Source!BA565, 1)</f>
        <v>1</v>
      </c>
      <c r="J1828" s="20">
        <f>Source!S565</f>
        <v>2971.27</v>
      </c>
      <c r="K1828" s="20"/>
    </row>
    <row r="1829" spans="1:22" ht="14.25" x14ac:dyDescent="0.2">
      <c r="A1829" s="15"/>
      <c r="B1829" s="16"/>
      <c r="C1829" s="16" t="s">
        <v>873</v>
      </c>
      <c r="D1829" s="17"/>
      <c r="E1829" s="8"/>
      <c r="F1829" s="19">
        <f>Source!AM565</f>
        <v>1555.17</v>
      </c>
      <c r="G1829" s="18" t="str">
        <f>Source!DE565</f>
        <v/>
      </c>
      <c r="H1829" s="8">
        <f>Source!AV565</f>
        <v>1</v>
      </c>
      <c r="I1829" s="8">
        <f>IF(Source!BB565&lt;&gt; 0, Source!BB565, 1)</f>
        <v>1</v>
      </c>
      <c r="J1829" s="20">
        <f>Source!Q565</f>
        <v>564.99</v>
      </c>
      <c r="K1829" s="20"/>
    </row>
    <row r="1830" spans="1:22" ht="14.25" x14ac:dyDescent="0.2">
      <c r="A1830" s="15"/>
      <c r="B1830" s="16"/>
      <c r="C1830" s="16" t="s">
        <v>874</v>
      </c>
      <c r="D1830" s="17"/>
      <c r="E1830" s="8"/>
      <c r="F1830" s="19">
        <f>Source!AN565</f>
        <v>142.85</v>
      </c>
      <c r="G1830" s="18" t="str">
        <f>Source!DF565</f>
        <v/>
      </c>
      <c r="H1830" s="8">
        <f>Source!AV565</f>
        <v>1</v>
      </c>
      <c r="I1830" s="8">
        <f>IF(Source!BS565&lt;&gt; 0, Source!BS565, 1)</f>
        <v>1</v>
      </c>
      <c r="J1830" s="21">
        <f>Source!R565</f>
        <v>51.9</v>
      </c>
      <c r="K1830" s="20"/>
    </row>
    <row r="1831" spans="1:22" ht="14.25" x14ac:dyDescent="0.2">
      <c r="A1831" s="15"/>
      <c r="B1831" s="16"/>
      <c r="C1831" s="16" t="s">
        <v>875</v>
      </c>
      <c r="D1831" s="17"/>
      <c r="E1831" s="8"/>
      <c r="F1831" s="19">
        <f>Source!AL565</f>
        <v>56933.42</v>
      </c>
      <c r="G1831" s="18" t="str">
        <f>Source!DD565</f>
        <v/>
      </c>
      <c r="H1831" s="8">
        <f>Source!AW565</f>
        <v>1</v>
      </c>
      <c r="I1831" s="8">
        <f>IF(Source!BC565&lt;&gt; 0, Source!BC565, 1)</f>
        <v>1</v>
      </c>
      <c r="J1831" s="20">
        <f>Source!P565</f>
        <v>20683.91</v>
      </c>
      <c r="K1831" s="20"/>
    </row>
    <row r="1832" spans="1:22" ht="42.75" x14ac:dyDescent="0.2">
      <c r="A1832" s="15" t="str">
        <f>Source!E566</f>
        <v>281,1</v>
      </c>
      <c r="B1832" s="16" t="str">
        <f>Source!F566</f>
        <v>21.3-4-24</v>
      </c>
      <c r="C1832" s="16" t="str">
        <f>Source!G566</f>
        <v>Арматурные заготовки (стержни, хомуты и т.п.), не собранные в каркасы или сетки, закладные и накладные детали, со сваркой</v>
      </c>
      <c r="D1832" s="17" t="str">
        <f>Source!H566</f>
        <v>т</v>
      </c>
      <c r="E1832" s="8">
        <f>Source!I566</f>
        <v>-0.36330000000000001</v>
      </c>
      <c r="F1832" s="19">
        <f>Source!AK566</f>
        <v>53410.15</v>
      </c>
      <c r="G1832" s="22" t="s">
        <v>3</v>
      </c>
      <c r="H1832" s="8">
        <f>Source!AW566</f>
        <v>1</v>
      </c>
      <c r="I1832" s="8">
        <f>IF(Source!BC566&lt;&gt; 0, Source!BC566, 1)</f>
        <v>1</v>
      </c>
      <c r="J1832" s="20">
        <f>Source!O566</f>
        <v>-19403.91</v>
      </c>
      <c r="K1832" s="20"/>
      <c r="Q1832">
        <f>ROUND((Source!BZ566/100)*ROUND((Source!AF566*Source!AV566)*Source!I566, 2), 2)</f>
        <v>0</v>
      </c>
      <c r="R1832">
        <f>Source!X566</f>
        <v>0</v>
      </c>
      <c r="S1832">
        <f>ROUND((Source!CA566/100)*ROUND((Source!AF566*Source!AV566)*Source!I566, 2), 2)</f>
        <v>0</v>
      </c>
      <c r="T1832">
        <f>Source!Y566</f>
        <v>0</v>
      </c>
      <c r="U1832">
        <f>ROUND((175/100)*ROUND((Source!AE566*Source!AV566)*Source!I566, 2), 2)</f>
        <v>0</v>
      </c>
      <c r="V1832">
        <f>ROUND((108/100)*ROUND(Source!CS566*Source!I566, 2), 2)</f>
        <v>0</v>
      </c>
    </row>
    <row r="1833" spans="1:22" ht="14.25" x14ac:dyDescent="0.2">
      <c r="A1833" s="15"/>
      <c r="B1833" s="16"/>
      <c r="C1833" s="16" t="s">
        <v>876</v>
      </c>
      <c r="D1833" s="17" t="s">
        <v>877</v>
      </c>
      <c r="E1833" s="8">
        <f>Source!AT565</f>
        <v>70</v>
      </c>
      <c r="F1833" s="19"/>
      <c r="G1833" s="18"/>
      <c r="H1833" s="8"/>
      <c r="I1833" s="8"/>
      <c r="J1833" s="20">
        <f>SUM(R1827:R1832)</f>
        <v>2079.89</v>
      </c>
      <c r="K1833" s="20"/>
    </row>
    <row r="1834" spans="1:22" ht="14.25" x14ac:dyDescent="0.2">
      <c r="A1834" s="15"/>
      <c r="B1834" s="16"/>
      <c r="C1834" s="16" t="s">
        <v>878</v>
      </c>
      <c r="D1834" s="17" t="s">
        <v>877</v>
      </c>
      <c r="E1834" s="8">
        <f>Source!AU565</f>
        <v>10</v>
      </c>
      <c r="F1834" s="19"/>
      <c r="G1834" s="18"/>
      <c r="H1834" s="8"/>
      <c r="I1834" s="8"/>
      <c r="J1834" s="20">
        <f>SUM(T1827:T1833)</f>
        <v>297.13</v>
      </c>
      <c r="K1834" s="20"/>
    </row>
    <row r="1835" spans="1:22" ht="14.25" x14ac:dyDescent="0.2">
      <c r="A1835" s="15"/>
      <c r="B1835" s="16"/>
      <c r="C1835" s="16" t="s">
        <v>879</v>
      </c>
      <c r="D1835" s="17" t="s">
        <v>877</v>
      </c>
      <c r="E1835" s="8">
        <f>108</f>
        <v>108</v>
      </c>
      <c r="F1835" s="19"/>
      <c r="G1835" s="18"/>
      <c r="H1835" s="8"/>
      <c r="I1835" s="8"/>
      <c r="J1835" s="20">
        <f>SUM(V1827:V1834)</f>
        <v>56.05</v>
      </c>
      <c r="K1835" s="20"/>
    </row>
    <row r="1836" spans="1:22" ht="14.25" x14ac:dyDescent="0.2">
      <c r="A1836" s="15"/>
      <c r="B1836" s="16"/>
      <c r="C1836" s="16" t="s">
        <v>880</v>
      </c>
      <c r="D1836" s="17" t="s">
        <v>881</v>
      </c>
      <c r="E1836" s="8">
        <f>Source!AQ565</f>
        <v>36.11</v>
      </c>
      <c r="F1836" s="19"/>
      <c r="G1836" s="18" t="str">
        <f>Source!DI565</f>
        <v/>
      </c>
      <c r="H1836" s="8">
        <f>Source!AV565</f>
        <v>1</v>
      </c>
      <c r="I1836" s="8"/>
      <c r="J1836" s="20"/>
      <c r="K1836" s="20">
        <f>Source!U565</f>
        <v>13.118763</v>
      </c>
    </row>
    <row r="1837" spans="1:22" ht="15" x14ac:dyDescent="0.25">
      <c r="A1837" s="24"/>
      <c r="B1837" s="24"/>
      <c r="C1837" s="24"/>
      <c r="D1837" s="24"/>
      <c r="E1837" s="24"/>
      <c r="F1837" s="24"/>
      <c r="G1837" s="24"/>
      <c r="H1837" s="24"/>
      <c r="I1837" s="59">
        <f>J1828+J1829+J1831+J1833+J1834+J1835+SUM(J1832:J1832)</f>
        <v>7249.3299999999981</v>
      </c>
      <c r="J1837" s="59"/>
      <c r="K1837" s="25">
        <f>IF(Source!I565&lt;&gt;0, ROUND(I1837/Source!I565, 2), 0)</f>
        <v>19954.12</v>
      </c>
      <c r="P1837" s="23">
        <f>I1837</f>
        <v>7249.3299999999981</v>
      </c>
    </row>
    <row r="1838" spans="1:22" ht="28.5" x14ac:dyDescent="0.2">
      <c r="A1838" s="15" t="str">
        <f>Source!E567</f>
        <v>282</v>
      </c>
      <c r="B1838" s="16" t="str">
        <f>Source!F567</f>
        <v>1.2-3103-3-1/1</v>
      </c>
      <c r="C1838" s="16" t="str">
        <f>Source!G567</f>
        <v>Устройство фундаментов общего назначения бетонных под оборудование объемом до 5 м3</v>
      </c>
      <c r="D1838" s="17" t="str">
        <f>Source!H567</f>
        <v>100 м3</v>
      </c>
      <c r="E1838" s="8">
        <f>Source!I567</f>
        <v>4.947E-2</v>
      </c>
      <c r="F1838" s="19"/>
      <c r="G1838" s="18"/>
      <c r="H1838" s="8"/>
      <c r="I1838" s="8"/>
      <c r="J1838" s="20"/>
      <c r="K1838" s="20"/>
      <c r="Q1838">
        <f>ROUND((Source!BZ567/100)*ROUND((Source!AF567*Source!AV567)*Source!I567, 2), 2)</f>
        <v>2723.39</v>
      </c>
      <c r="R1838">
        <f>Source!X567</f>
        <v>2723.39</v>
      </c>
      <c r="S1838">
        <f>ROUND((Source!CA567/100)*ROUND((Source!AF567*Source!AV567)*Source!I567, 2), 2)</f>
        <v>389.06</v>
      </c>
      <c r="T1838">
        <f>Source!Y567</f>
        <v>389.06</v>
      </c>
      <c r="U1838">
        <f>ROUND((175/100)*ROUND((Source!AE567*Source!AV567)*Source!I567, 2), 2)</f>
        <v>12.76</v>
      </c>
      <c r="V1838">
        <f>ROUND((108/100)*ROUND(Source!CS567*Source!I567, 2), 2)</f>
        <v>7.87</v>
      </c>
    </row>
    <row r="1839" spans="1:22" ht="14.25" x14ac:dyDescent="0.2">
      <c r="A1839" s="15"/>
      <c r="B1839" s="16"/>
      <c r="C1839" s="16" t="s">
        <v>872</v>
      </c>
      <c r="D1839" s="17"/>
      <c r="E1839" s="8"/>
      <c r="F1839" s="19">
        <f>Source!AO567</f>
        <v>78644.570000000007</v>
      </c>
      <c r="G1839" s="18" t="str">
        <f>Source!DG567</f>
        <v/>
      </c>
      <c r="H1839" s="8">
        <f>Source!AV567</f>
        <v>1</v>
      </c>
      <c r="I1839" s="8">
        <f>IF(Source!BA567&lt;&gt; 0, Source!BA567, 1)</f>
        <v>1</v>
      </c>
      <c r="J1839" s="20">
        <f>Source!S567</f>
        <v>3890.55</v>
      </c>
      <c r="K1839" s="20"/>
    </row>
    <row r="1840" spans="1:22" ht="14.25" x14ac:dyDescent="0.2">
      <c r="A1840" s="15"/>
      <c r="B1840" s="16"/>
      <c r="C1840" s="16" t="s">
        <v>873</v>
      </c>
      <c r="D1840" s="17"/>
      <c r="E1840" s="8"/>
      <c r="F1840" s="19">
        <f>Source!AM567</f>
        <v>435.13</v>
      </c>
      <c r="G1840" s="18" t="str">
        <f>Source!DE567</f>
        <v/>
      </c>
      <c r="H1840" s="8">
        <f>Source!AV567</f>
        <v>1</v>
      </c>
      <c r="I1840" s="8">
        <f>IF(Source!BB567&lt;&gt; 0, Source!BB567, 1)</f>
        <v>1</v>
      </c>
      <c r="J1840" s="20">
        <f>Source!Q567</f>
        <v>21.53</v>
      </c>
      <c r="K1840" s="20"/>
    </row>
    <row r="1841" spans="1:22" ht="14.25" x14ac:dyDescent="0.2">
      <c r="A1841" s="15"/>
      <c r="B1841" s="16"/>
      <c r="C1841" s="16" t="s">
        <v>874</v>
      </c>
      <c r="D1841" s="17"/>
      <c r="E1841" s="8"/>
      <c r="F1841" s="19">
        <f>Source!AN567</f>
        <v>147.43</v>
      </c>
      <c r="G1841" s="18" t="str">
        <f>Source!DF567</f>
        <v/>
      </c>
      <c r="H1841" s="8">
        <f>Source!AV567</f>
        <v>1</v>
      </c>
      <c r="I1841" s="8">
        <f>IF(Source!BS567&lt;&gt; 0, Source!BS567, 1)</f>
        <v>1</v>
      </c>
      <c r="J1841" s="21">
        <f>Source!R567</f>
        <v>7.29</v>
      </c>
      <c r="K1841" s="20"/>
    </row>
    <row r="1842" spans="1:22" ht="14.25" x14ac:dyDescent="0.2">
      <c r="A1842" s="15"/>
      <c r="B1842" s="16"/>
      <c r="C1842" s="16" t="s">
        <v>875</v>
      </c>
      <c r="D1842" s="17"/>
      <c r="E1842" s="8"/>
      <c r="F1842" s="19">
        <f>Source!AL567</f>
        <v>347832.49</v>
      </c>
      <c r="G1842" s="18" t="str">
        <f>Source!DD567</f>
        <v/>
      </c>
      <c r="H1842" s="8">
        <f>Source!AW567</f>
        <v>1</v>
      </c>
      <c r="I1842" s="8">
        <f>IF(Source!BC567&lt;&gt; 0, Source!BC567, 1)</f>
        <v>1</v>
      </c>
      <c r="J1842" s="20">
        <f>Source!P567</f>
        <v>17207.27</v>
      </c>
      <c r="K1842" s="20"/>
    </row>
    <row r="1843" spans="1:22" ht="14.25" x14ac:dyDescent="0.2">
      <c r="A1843" s="15"/>
      <c r="B1843" s="16"/>
      <c r="C1843" s="16" t="s">
        <v>876</v>
      </c>
      <c r="D1843" s="17" t="s">
        <v>877</v>
      </c>
      <c r="E1843" s="8">
        <f>Source!AT567</f>
        <v>70</v>
      </c>
      <c r="F1843" s="19"/>
      <c r="G1843" s="18"/>
      <c r="H1843" s="8"/>
      <c r="I1843" s="8"/>
      <c r="J1843" s="20">
        <f>SUM(R1838:R1842)</f>
        <v>2723.39</v>
      </c>
      <c r="K1843" s="20"/>
    </row>
    <row r="1844" spans="1:22" ht="14.25" x14ac:dyDescent="0.2">
      <c r="A1844" s="15"/>
      <c r="B1844" s="16"/>
      <c r="C1844" s="16" t="s">
        <v>878</v>
      </c>
      <c r="D1844" s="17" t="s">
        <v>877</v>
      </c>
      <c r="E1844" s="8">
        <f>Source!AU567</f>
        <v>10</v>
      </c>
      <c r="F1844" s="19"/>
      <c r="G1844" s="18"/>
      <c r="H1844" s="8"/>
      <c r="I1844" s="8"/>
      <c r="J1844" s="20">
        <f>SUM(T1838:T1843)</f>
        <v>389.06</v>
      </c>
      <c r="K1844" s="20"/>
    </row>
    <row r="1845" spans="1:22" ht="14.25" x14ac:dyDescent="0.2">
      <c r="A1845" s="15"/>
      <c r="B1845" s="16"/>
      <c r="C1845" s="16" t="s">
        <v>879</v>
      </c>
      <c r="D1845" s="17" t="s">
        <v>877</v>
      </c>
      <c r="E1845" s="8">
        <f>108</f>
        <v>108</v>
      </c>
      <c r="F1845" s="19"/>
      <c r="G1845" s="18"/>
      <c r="H1845" s="8"/>
      <c r="I1845" s="8"/>
      <c r="J1845" s="20">
        <f>SUM(V1838:V1844)</f>
        <v>7.87</v>
      </c>
      <c r="K1845" s="20"/>
    </row>
    <row r="1846" spans="1:22" ht="14.25" x14ac:dyDescent="0.2">
      <c r="A1846" s="15"/>
      <c r="B1846" s="16"/>
      <c r="C1846" s="16" t="s">
        <v>880</v>
      </c>
      <c r="D1846" s="17" t="s">
        <v>881</v>
      </c>
      <c r="E1846" s="8">
        <f>Source!AQ567</f>
        <v>453.1</v>
      </c>
      <c r="F1846" s="19"/>
      <c r="G1846" s="18" t="str">
        <f>Source!DI567</f>
        <v/>
      </c>
      <c r="H1846" s="8">
        <f>Source!AV567</f>
        <v>1</v>
      </c>
      <c r="I1846" s="8"/>
      <c r="J1846" s="20"/>
      <c r="K1846" s="20">
        <f>Source!U567</f>
        <v>22.414857000000001</v>
      </c>
    </row>
    <row r="1847" spans="1:22" ht="15" x14ac:dyDescent="0.25">
      <c r="A1847" s="24"/>
      <c r="B1847" s="24"/>
      <c r="C1847" s="24"/>
      <c r="D1847" s="24"/>
      <c r="E1847" s="24"/>
      <c r="F1847" s="24"/>
      <c r="G1847" s="24"/>
      <c r="H1847" s="24"/>
      <c r="I1847" s="59">
        <f>J1839+J1840+J1842+J1843+J1844+J1845</f>
        <v>24239.670000000002</v>
      </c>
      <c r="J1847" s="59"/>
      <c r="K1847" s="25">
        <f>IF(Source!I567&lt;&gt;0, ROUND(I1847/Source!I567, 2), 0)</f>
        <v>489987.27</v>
      </c>
      <c r="P1847" s="23">
        <f>I1847</f>
        <v>24239.670000000002</v>
      </c>
    </row>
    <row r="1848" spans="1:22" ht="42.75" x14ac:dyDescent="0.2">
      <c r="A1848" s="15" t="str">
        <f>Source!E568</f>
        <v>283</v>
      </c>
      <c r="B1848" s="16" t="str">
        <f>Source!F568</f>
        <v>21.3-4-24</v>
      </c>
      <c r="C1848" s="16" t="str">
        <f>Source!G568</f>
        <v>Арматурные заготовки (стержни, хомуты и т.п.), не собранные в каркасы или сетки, закладные и накладные детали, со сваркой</v>
      </c>
      <c r="D1848" s="17" t="str">
        <f>Source!H568</f>
        <v>т</v>
      </c>
      <c r="E1848" s="8">
        <f>Source!I568</f>
        <v>0.10859003886</v>
      </c>
      <c r="F1848" s="19">
        <f>Source!AL568</f>
        <v>53410.15</v>
      </c>
      <c r="G1848" s="18" t="str">
        <f>Source!DD568</f>
        <v/>
      </c>
      <c r="H1848" s="8">
        <f>Source!AW568</f>
        <v>1</v>
      </c>
      <c r="I1848" s="8">
        <f>IF(Source!BC568&lt;&gt; 0, Source!BC568, 1)</f>
        <v>1</v>
      </c>
      <c r="J1848" s="20">
        <f>Source!P568</f>
        <v>5799.81</v>
      </c>
      <c r="K1848" s="20"/>
      <c r="Q1848">
        <f>ROUND((Source!BZ568/100)*ROUND((Source!AF568*Source!AV568)*Source!I568, 2), 2)</f>
        <v>0</v>
      </c>
      <c r="R1848">
        <f>Source!X568</f>
        <v>0</v>
      </c>
      <c r="S1848">
        <f>ROUND((Source!CA568/100)*ROUND((Source!AF568*Source!AV568)*Source!I568, 2), 2)</f>
        <v>0</v>
      </c>
      <c r="T1848">
        <f>Source!Y568</f>
        <v>0</v>
      </c>
      <c r="U1848">
        <f>ROUND((175/100)*ROUND((Source!AE568*Source!AV568)*Source!I568, 2), 2)</f>
        <v>0</v>
      </c>
      <c r="V1848">
        <f>ROUND((108/100)*ROUND(Source!CS568*Source!I568, 2), 2)</f>
        <v>0</v>
      </c>
    </row>
    <row r="1849" spans="1:22" ht="15" x14ac:dyDescent="0.25">
      <c r="A1849" s="24"/>
      <c r="B1849" s="24"/>
      <c r="C1849" s="24"/>
      <c r="D1849" s="24"/>
      <c r="E1849" s="24"/>
      <c r="F1849" s="24"/>
      <c r="G1849" s="24"/>
      <c r="H1849" s="24"/>
      <c r="I1849" s="59">
        <f>J1848</f>
        <v>5799.81</v>
      </c>
      <c r="J1849" s="59"/>
      <c r="K1849" s="25">
        <f>IF(Source!I568&lt;&gt;0, ROUND(I1849/Source!I568, 2), 0)</f>
        <v>53410.15</v>
      </c>
      <c r="P1849" s="23">
        <f>I1849</f>
        <v>5799.81</v>
      </c>
    </row>
    <row r="1850" spans="1:22" ht="28.5" x14ac:dyDescent="0.2">
      <c r="A1850" s="15" t="str">
        <f>Source!E569</f>
        <v>284</v>
      </c>
      <c r="B1850" s="16" t="str">
        <f>Source!F569</f>
        <v>Цена поставщика</v>
      </c>
      <c r="C1850" s="16" t="str">
        <f>Source!G569</f>
        <v>Игровой комплекс "Баркасик"  ЛГИК-03                      Базисная стоимость: 220004,00/1,18=186444,07</v>
      </c>
      <c r="D1850" s="17" t="str">
        <f>Source!H569</f>
        <v>шт.</v>
      </c>
      <c r="E1850" s="8">
        <f>Source!I569</f>
        <v>1</v>
      </c>
      <c r="F1850" s="19">
        <f>Source!AL569</f>
        <v>186444.07</v>
      </c>
      <c r="G1850" s="18" t="str">
        <f>Source!DD569</f>
        <v/>
      </c>
      <c r="H1850" s="8">
        <f>Source!AW569</f>
        <v>1</v>
      </c>
      <c r="I1850" s="8">
        <f>IF(Source!BC569&lt;&gt; 0, Source!BC569, 1)</f>
        <v>1</v>
      </c>
      <c r="J1850" s="20">
        <f>Source!P569</f>
        <v>186444.07</v>
      </c>
      <c r="K1850" s="20"/>
      <c r="Q1850">
        <f>ROUND((Source!BZ569/100)*ROUND((Source!AF569*Source!AV569)*Source!I569, 2), 2)</f>
        <v>0</v>
      </c>
      <c r="R1850">
        <f>Source!X569</f>
        <v>0</v>
      </c>
      <c r="S1850">
        <f>ROUND((Source!CA569/100)*ROUND((Source!AF569*Source!AV569)*Source!I569, 2), 2)</f>
        <v>0</v>
      </c>
      <c r="T1850">
        <f>Source!Y569</f>
        <v>0</v>
      </c>
      <c r="U1850">
        <f>ROUND((175/100)*ROUND((Source!AE569*Source!AV569)*Source!I569, 2), 2)</f>
        <v>0</v>
      </c>
      <c r="V1850">
        <f>ROUND((108/100)*ROUND(Source!CS569*Source!I569, 2), 2)</f>
        <v>0</v>
      </c>
    </row>
    <row r="1851" spans="1:22" ht="15" x14ac:dyDescent="0.25">
      <c r="A1851" s="24"/>
      <c r="B1851" s="24"/>
      <c r="C1851" s="24"/>
      <c r="D1851" s="24"/>
      <c r="E1851" s="24"/>
      <c r="F1851" s="24"/>
      <c r="G1851" s="24"/>
      <c r="H1851" s="24"/>
      <c r="I1851" s="59">
        <f>J1850</f>
        <v>186444.07</v>
      </c>
      <c r="J1851" s="59"/>
      <c r="K1851" s="25">
        <f>IF(Source!I569&lt;&gt;0, ROUND(I1851/Source!I569, 2), 0)</f>
        <v>186444.07</v>
      </c>
      <c r="P1851" s="23">
        <f>I1851</f>
        <v>186444.07</v>
      </c>
    </row>
    <row r="1852" spans="1:22" ht="14.25" x14ac:dyDescent="0.2">
      <c r="A1852" s="15" t="str">
        <f>Source!E570</f>
        <v>285</v>
      </c>
      <c r="B1852" s="16" t="str">
        <f>Source!F570</f>
        <v>1.50-3203-10-4/1</v>
      </c>
      <c r="C1852" s="16" t="str">
        <f>Source!G570</f>
        <v>Установка монтажных изделий массой свыше 20 кг</v>
      </c>
      <c r="D1852" s="17" t="str">
        <f>Source!H570</f>
        <v>т</v>
      </c>
      <c r="E1852" s="8">
        <f>Source!I570</f>
        <v>2.5960999999999999</v>
      </c>
      <c r="F1852" s="19"/>
      <c r="G1852" s="18"/>
      <c r="H1852" s="8"/>
      <c r="I1852" s="8"/>
      <c r="J1852" s="20"/>
      <c r="K1852" s="20"/>
      <c r="Q1852">
        <f>ROUND((Source!BZ570/100)*ROUND((Source!AF570*Source!AV570)*Source!I570, 2), 2)</f>
        <v>14862.63</v>
      </c>
      <c r="R1852">
        <f>Source!X570</f>
        <v>14862.63</v>
      </c>
      <c r="S1852">
        <f>ROUND((Source!CA570/100)*ROUND((Source!AF570*Source!AV570)*Source!I570, 2), 2)</f>
        <v>2123.23</v>
      </c>
      <c r="T1852">
        <f>Source!Y570</f>
        <v>2123.23</v>
      </c>
      <c r="U1852">
        <f>ROUND((175/100)*ROUND((Source!AE570*Source!AV570)*Source!I570, 2), 2)</f>
        <v>648.99</v>
      </c>
      <c r="V1852">
        <f>ROUND((108/100)*ROUND(Source!CS570*Source!I570, 2), 2)</f>
        <v>400.52</v>
      </c>
    </row>
    <row r="1853" spans="1:22" ht="14.25" x14ac:dyDescent="0.2">
      <c r="A1853" s="15"/>
      <c r="B1853" s="16"/>
      <c r="C1853" s="16" t="s">
        <v>872</v>
      </c>
      <c r="D1853" s="17"/>
      <c r="E1853" s="8"/>
      <c r="F1853" s="19">
        <f>Source!AO570</f>
        <v>8178.55</v>
      </c>
      <c r="G1853" s="18" t="str">
        <f>Source!DG570</f>
        <v/>
      </c>
      <c r="H1853" s="8">
        <f>Source!AV570</f>
        <v>1</v>
      </c>
      <c r="I1853" s="8">
        <f>IF(Source!BA570&lt;&gt; 0, Source!BA570, 1)</f>
        <v>1</v>
      </c>
      <c r="J1853" s="20">
        <f>Source!S570</f>
        <v>21232.33</v>
      </c>
      <c r="K1853" s="20"/>
    </row>
    <row r="1854" spans="1:22" ht="14.25" x14ac:dyDescent="0.2">
      <c r="A1854" s="15"/>
      <c r="B1854" s="16"/>
      <c r="C1854" s="16" t="s">
        <v>873</v>
      </c>
      <c r="D1854" s="17"/>
      <c r="E1854" s="8"/>
      <c r="F1854" s="19">
        <f>Source!AM570</f>
        <v>1555.17</v>
      </c>
      <c r="G1854" s="18" t="str">
        <f>Source!DE570</f>
        <v/>
      </c>
      <c r="H1854" s="8">
        <f>Source!AV570</f>
        <v>1</v>
      </c>
      <c r="I1854" s="8">
        <f>IF(Source!BB570&lt;&gt; 0, Source!BB570, 1)</f>
        <v>1</v>
      </c>
      <c r="J1854" s="20">
        <f>Source!Q570</f>
        <v>4037.38</v>
      </c>
      <c r="K1854" s="20"/>
    </row>
    <row r="1855" spans="1:22" ht="14.25" x14ac:dyDescent="0.2">
      <c r="A1855" s="15"/>
      <c r="B1855" s="16"/>
      <c r="C1855" s="16" t="s">
        <v>874</v>
      </c>
      <c r="D1855" s="17"/>
      <c r="E1855" s="8"/>
      <c r="F1855" s="19">
        <f>Source!AN570</f>
        <v>142.85</v>
      </c>
      <c r="G1855" s="18" t="str">
        <f>Source!DF570</f>
        <v/>
      </c>
      <c r="H1855" s="8">
        <f>Source!AV570</f>
        <v>1</v>
      </c>
      <c r="I1855" s="8">
        <f>IF(Source!BS570&lt;&gt; 0, Source!BS570, 1)</f>
        <v>1</v>
      </c>
      <c r="J1855" s="21">
        <f>Source!R570</f>
        <v>370.85</v>
      </c>
      <c r="K1855" s="20"/>
    </row>
    <row r="1856" spans="1:22" ht="14.25" x14ac:dyDescent="0.2">
      <c r="A1856" s="15"/>
      <c r="B1856" s="16"/>
      <c r="C1856" s="16" t="s">
        <v>875</v>
      </c>
      <c r="D1856" s="17"/>
      <c r="E1856" s="8"/>
      <c r="F1856" s="19">
        <f>Source!AL570</f>
        <v>56933.42</v>
      </c>
      <c r="G1856" s="18" t="str">
        <f>Source!DD570</f>
        <v/>
      </c>
      <c r="H1856" s="8">
        <f>Source!AW570</f>
        <v>1</v>
      </c>
      <c r="I1856" s="8">
        <f>IF(Source!BC570&lt;&gt; 0, Source!BC570, 1)</f>
        <v>1</v>
      </c>
      <c r="J1856" s="20">
        <f>Source!P570</f>
        <v>147804.85</v>
      </c>
      <c r="K1856" s="20"/>
    </row>
    <row r="1857" spans="1:22" ht="42.75" x14ac:dyDescent="0.2">
      <c r="A1857" s="15" t="str">
        <f>Source!E571</f>
        <v>285,1</v>
      </c>
      <c r="B1857" s="16" t="str">
        <f>Source!F571</f>
        <v>21.3-4-24</v>
      </c>
      <c r="C1857" s="16" t="str">
        <f>Source!G571</f>
        <v>Арматурные заготовки (стержни, хомуты и т.п.), не собранные в каркасы или сетки, закладные и накладные детали, со сваркой</v>
      </c>
      <c r="D1857" s="17" t="str">
        <f>Source!H571</f>
        <v>т</v>
      </c>
      <c r="E1857" s="8">
        <f>Source!I571</f>
        <v>-2.5960999999999999</v>
      </c>
      <c r="F1857" s="19">
        <f>Source!AK571</f>
        <v>53410.15</v>
      </c>
      <c r="G1857" s="22" t="s">
        <v>3</v>
      </c>
      <c r="H1857" s="8">
        <f>Source!AW571</f>
        <v>1</v>
      </c>
      <c r="I1857" s="8">
        <f>IF(Source!BC571&lt;&gt; 0, Source!BC571, 1)</f>
        <v>1</v>
      </c>
      <c r="J1857" s="20">
        <f>Source!O571</f>
        <v>-138658.09</v>
      </c>
      <c r="K1857" s="20"/>
      <c r="Q1857">
        <f>ROUND((Source!BZ571/100)*ROUND((Source!AF571*Source!AV571)*Source!I571, 2), 2)</f>
        <v>0</v>
      </c>
      <c r="R1857">
        <f>Source!X571</f>
        <v>0</v>
      </c>
      <c r="S1857">
        <f>ROUND((Source!CA571/100)*ROUND((Source!AF571*Source!AV571)*Source!I571, 2), 2)</f>
        <v>0</v>
      </c>
      <c r="T1857">
        <f>Source!Y571</f>
        <v>0</v>
      </c>
      <c r="U1857">
        <f>ROUND((175/100)*ROUND((Source!AE571*Source!AV571)*Source!I571, 2), 2)</f>
        <v>0</v>
      </c>
      <c r="V1857">
        <f>ROUND((108/100)*ROUND(Source!CS571*Source!I571, 2), 2)</f>
        <v>0</v>
      </c>
    </row>
    <row r="1858" spans="1:22" ht="14.25" x14ac:dyDescent="0.2">
      <c r="A1858" s="15"/>
      <c r="B1858" s="16"/>
      <c r="C1858" s="16" t="s">
        <v>876</v>
      </c>
      <c r="D1858" s="17" t="s">
        <v>877</v>
      </c>
      <c r="E1858" s="8">
        <f>Source!AT570</f>
        <v>70</v>
      </c>
      <c r="F1858" s="19"/>
      <c r="G1858" s="18"/>
      <c r="H1858" s="8"/>
      <c r="I1858" s="8"/>
      <c r="J1858" s="20">
        <f>SUM(R1852:R1857)</f>
        <v>14862.63</v>
      </c>
      <c r="K1858" s="20"/>
    </row>
    <row r="1859" spans="1:22" ht="14.25" x14ac:dyDescent="0.2">
      <c r="A1859" s="15"/>
      <c r="B1859" s="16"/>
      <c r="C1859" s="16" t="s">
        <v>878</v>
      </c>
      <c r="D1859" s="17" t="s">
        <v>877</v>
      </c>
      <c r="E1859" s="8">
        <f>Source!AU570</f>
        <v>10</v>
      </c>
      <c r="F1859" s="19"/>
      <c r="G1859" s="18"/>
      <c r="H1859" s="8"/>
      <c r="I1859" s="8"/>
      <c r="J1859" s="20">
        <f>SUM(T1852:T1858)</f>
        <v>2123.23</v>
      </c>
      <c r="K1859" s="20"/>
    </row>
    <row r="1860" spans="1:22" ht="14.25" x14ac:dyDescent="0.2">
      <c r="A1860" s="15"/>
      <c r="B1860" s="16"/>
      <c r="C1860" s="16" t="s">
        <v>879</v>
      </c>
      <c r="D1860" s="17" t="s">
        <v>877</v>
      </c>
      <c r="E1860" s="8">
        <f>108</f>
        <v>108</v>
      </c>
      <c r="F1860" s="19"/>
      <c r="G1860" s="18"/>
      <c r="H1860" s="8"/>
      <c r="I1860" s="8"/>
      <c r="J1860" s="20">
        <f>SUM(V1852:V1859)</f>
        <v>400.52</v>
      </c>
      <c r="K1860" s="20"/>
    </row>
    <row r="1861" spans="1:22" ht="14.25" x14ac:dyDescent="0.2">
      <c r="A1861" s="15"/>
      <c r="B1861" s="16"/>
      <c r="C1861" s="16" t="s">
        <v>880</v>
      </c>
      <c r="D1861" s="17" t="s">
        <v>881</v>
      </c>
      <c r="E1861" s="8">
        <f>Source!AQ570</f>
        <v>36.11</v>
      </c>
      <c r="F1861" s="19"/>
      <c r="G1861" s="18" t="str">
        <f>Source!DI570</f>
        <v/>
      </c>
      <c r="H1861" s="8">
        <f>Source!AV570</f>
        <v>1</v>
      </c>
      <c r="I1861" s="8"/>
      <c r="J1861" s="20"/>
      <c r="K1861" s="20">
        <f>Source!U570</f>
        <v>93.745170999999999</v>
      </c>
    </row>
    <row r="1862" spans="1:22" ht="15" x14ac:dyDescent="0.25">
      <c r="A1862" s="24"/>
      <c r="B1862" s="24"/>
      <c r="C1862" s="24"/>
      <c r="D1862" s="24"/>
      <c r="E1862" s="24"/>
      <c r="F1862" s="24"/>
      <c r="G1862" s="24"/>
      <c r="H1862" s="24"/>
      <c r="I1862" s="59">
        <f>J1853+J1854+J1856+J1858+J1859+J1860+SUM(J1857:J1857)</f>
        <v>51802.850000000006</v>
      </c>
      <c r="J1862" s="59"/>
      <c r="K1862" s="25">
        <f>IF(Source!I570&lt;&gt;0, ROUND(I1862/Source!I570, 2), 0)</f>
        <v>19954.099999999999</v>
      </c>
      <c r="P1862" s="23">
        <f>I1862</f>
        <v>51802.850000000006</v>
      </c>
    </row>
    <row r="1863" spans="1:22" ht="28.5" x14ac:dyDescent="0.2">
      <c r="A1863" s="15" t="str">
        <f>Source!E572</f>
        <v>286</v>
      </c>
      <c r="B1863" s="16" t="str">
        <f>Source!F572</f>
        <v>1.2-3103-3-1/1</v>
      </c>
      <c r="C1863" s="16" t="str">
        <f>Source!G572</f>
        <v>Устройство фундаментов общего назначения бетонных под оборудование объемом до 5 м3</v>
      </c>
      <c r="D1863" s="17" t="str">
        <f>Source!H572</f>
        <v>100 м3</v>
      </c>
      <c r="E1863" s="8">
        <f>Source!I572</f>
        <v>0.35339999999999999</v>
      </c>
      <c r="F1863" s="19"/>
      <c r="G1863" s="18"/>
      <c r="H1863" s="8"/>
      <c r="I1863" s="8"/>
      <c r="J1863" s="20"/>
      <c r="K1863" s="20"/>
      <c r="Q1863">
        <f>ROUND((Source!BZ572/100)*ROUND((Source!AF572*Source!AV572)*Source!I572, 2), 2)</f>
        <v>19455.09</v>
      </c>
      <c r="R1863">
        <f>Source!X572</f>
        <v>19455.09</v>
      </c>
      <c r="S1863">
        <f>ROUND((Source!CA572/100)*ROUND((Source!AF572*Source!AV572)*Source!I572, 2), 2)</f>
        <v>2779.3</v>
      </c>
      <c r="T1863">
        <f>Source!Y572</f>
        <v>2779.3</v>
      </c>
      <c r="U1863">
        <f>ROUND((175/100)*ROUND((Source!AE572*Source!AV572)*Source!I572, 2), 2)</f>
        <v>91.18</v>
      </c>
      <c r="V1863">
        <f>ROUND((108/100)*ROUND(Source!CS572*Source!I572, 2), 2)</f>
        <v>56.27</v>
      </c>
    </row>
    <row r="1864" spans="1:22" ht="14.25" x14ac:dyDescent="0.2">
      <c r="A1864" s="15"/>
      <c r="B1864" s="16"/>
      <c r="C1864" s="16" t="s">
        <v>872</v>
      </c>
      <c r="D1864" s="17"/>
      <c r="E1864" s="8"/>
      <c r="F1864" s="19">
        <f>Source!AO572</f>
        <v>78644.570000000007</v>
      </c>
      <c r="G1864" s="18" t="str">
        <f>Source!DG572</f>
        <v/>
      </c>
      <c r="H1864" s="8">
        <f>Source!AV572</f>
        <v>1</v>
      </c>
      <c r="I1864" s="8">
        <f>IF(Source!BA572&lt;&gt; 0, Source!BA572, 1)</f>
        <v>1</v>
      </c>
      <c r="J1864" s="20">
        <f>Source!S572</f>
        <v>27792.99</v>
      </c>
      <c r="K1864" s="20"/>
    </row>
    <row r="1865" spans="1:22" ht="14.25" x14ac:dyDescent="0.2">
      <c r="A1865" s="15"/>
      <c r="B1865" s="16"/>
      <c r="C1865" s="16" t="s">
        <v>873</v>
      </c>
      <c r="D1865" s="17"/>
      <c r="E1865" s="8"/>
      <c r="F1865" s="19">
        <f>Source!AM572</f>
        <v>435.13</v>
      </c>
      <c r="G1865" s="18" t="str">
        <f>Source!DE572</f>
        <v/>
      </c>
      <c r="H1865" s="8">
        <f>Source!AV572</f>
        <v>1</v>
      </c>
      <c r="I1865" s="8">
        <f>IF(Source!BB572&lt;&gt; 0, Source!BB572, 1)</f>
        <v>1</v>
      </c>
      <c r="J1865" s="20">
        <f>Source!Q572</f>
        <v>153.77000000000001</v>
      </c>
      <c r="K1865" s="20"/>
    </row>
    <row r="1866" spans="1:22" ht="14.25" x14ac:dyDescent="0.2">
      <c r="A1866" s="15"/>
      <c r="B1866" s="16"/>
      <c r="C1866" s="16" t="s">
        <v>874</v>
      </c>
      <c r="D1866" s="17"/>
      <c r="E1866" s="8"/>
      <c r="F1866" s="19">
        <f>Source!AN572</f>
        <v>147.43</v>
      </c>
      <c r="G1866" s="18" t="str">
        <f>Source!DF572</f>
        <v/>
      </c>
      <c r="H1866" s="8">
        <f>Source!AV572</f>
        <v>1</v>
      </c>
      <c r="I1866" s="8">
        <f>IF(Source!BS572&lt;&gt; 0, Source!BS572, 1)</f>
        <v>1</v>
      </c>
      <c r="J1866" s="21">
        <f>Source!R572</f>
        <v>52.1</v>
      </c>
      <c r="K1866" s="20"/>
    </row>
    <row r="1867" spans="1:22" ht="14.25" x14ac:dyDescent="0.2">
      <c r="A1867" s="15"/>
      <c r="B1867" s="16"/>
      <c r="C1867" s="16" t="s">
        <v>875</v>
      </c>
      <c r="D1867" s="17"/>
      <c r="E1867" s="8"/>
      <c r="F1867" s="19">
        <f>Source!AL572</f>
        <v>347832.49</v>
      </c>
      <c r="G1867" s="18" t="str">
        <f>Source!DD572</f>
        <v/>
      </c>
      <c r="H1867" s="8">
        <f>Source!AW572</f>
        <v>1</v>
      </c>
      <c r="I1867" s="8">
        <f>IF(Source!BC572&lt;&gt; 0, Source!BC572, 1)</f>
        <v>1</v>
      </c>
      <c r="J1867" s="20">
        <f>Source!P572</f>
        <v>122924</v>
      </c>
      <c r="K1867" s="20"/>
    </row>
    <row r="1868" spans="1:22" ht="14.25" x14ac:dyDescent="0.2">
      <c r="A1868" s="15"/>
      <c r="B1868" s="16"/>
      <c r="C1868" s="16" t="s">
        <v>876</v>
      </c>
      <c r="D1868" s="17" t="s">
        <v>877</v>
      </c>
      <c r="E1868" s="8">
        <f>Source!AT572</f>
        <v>70</v>
      </c>
      <c r="F1868" s="19"/>
      <c r="G1868" s="18"/>
      <c r="H1868" s="8"/>
      <c r="I1868" s="8"/>
      <c r="J1868" s="20">
        <f>SUM(R1863:R1867)</f>
        <v>19455.09</v>
      </c>
      <c r="K1868" s="20"/>
    </row>
    <row r="1869" spans="1:22" ht="14.25" x14ac:dyDescent="0.2">
      <c r="A1869" s="15"/>
      <c r="B1869" s="16"/>
      <c r="C1869" s="16" t="s">
        <v>878</v>
      </c>
      <c r="D1869" s="17" t="s">
        <v>877</v>
      </c>
      <c r="E1869" s="8">
        <f>Source!AU572</f>
        <v>10</v>
      </c>
      <c r="F1869" s="19"/>
      <c r="G1869" s="18"/>
      <c r="H1869" s="8"/>
      <c r="I1869" s="8"/>
      <c r="J1869" s="20">
        <f>SUM(T1863:T1868)</f>
        <v>2779.3</v>
      </c>
      <c r="K1869" s="20"/>
    </row>
    <row r="1870" spans="1:22" ht="14.25" x14ac:dyDescent="0.2">
      <c r="A1870" s="15"/>
      <c r="B1870" s="16"/>
      <c r="C1870" s="16" t="s">
        <v>879</v>
      </c>
      <c r="D1870" s="17" t="s">
        <v>877</v>
      </c>
      <c r="E1870" s="8">
        <f>108</f>
        <v>108</v>
      </c>
      <c r="F1870" s="19"/>
      <c r="G1870" s="18"/>
      <c r="H1870" s="8"/>
      <c r="I1870" s="8"/>
      <c r="J1870" s="20">
        <f>SUM(V1863:V1869)</f>
        <v>56.27</v>
      </c>
      <c r="K1870" s="20"/>
    </row>
    <row r="1871" spans="1:22" ht="14.25" x14ac:dyDescent="0.2">
      <c r="A1871" s="15"/>
      <c r="B1871" s="16"/>
      <c r="C1871" s="16" t="s">
        <v>880</v>
      </c>
      <c r="D1871" s="17" t="s">
        <v>881</v>
      </c>
      <c r="E1871" s="8">
        <f>Source!AQ572</f>
        <v>453.1</v>
      </c>
      <c r="F1871" s="19"/>
      <c r="G1871" s="18" t="str">
        <f>Source!DI572</f>
        <v/>
      </c>
      <c r="H1871" s="8">
        <f>Source!AV572</f>
        <v>1</v>
      </c>
      <c r="I1871" s="8"/>
      <c r="J1871" s="20"/>
      <c r="K1871" s="20">
        <f>Source!U572</f>
        <v>160.12554</v>
      </c>
    </row>
    <row r="1872" spans="1:22" ht="15" x14ac:dyDescent="0.25">
      <c r="A1872" s="24"/>
      <c r="B1872" s="24"/>
      <c r="C1872" s="24"/>
      <c r="D1872" s="24"/>
      <c r="E1872" s="24"/>
      <c r="F1872" s="24"/>
      <c r="G1872" s="24"/>
      <c r="H1872" s="24"/>
      <c r="I1872" s="59">
        <f>J1864+J1865+J1867+J1868+J1869+J1870</f>
        <v>173161.41999999998</v>
      </c>
      <c r="J1872" s="59"/>
      <c r="K1872" s="25">
        <f>IF(Source!I572&lt;&gt;0, ROUND(I1872/Source!I572, 2), 0)</f>
        <v>489987.04</v>
      </c>
      <c r="P1872" s="23">
        <f>I1872</f>
        <v>173161.41999999998</v>
      </c>
    </row>
    <row r="1873" spans="1:22" ht="42.75" x14ac:dyDescent="0.2">
      <c r="A1873" s="15" t="str">
        <f>Source!E573</f>
        <v>287</v>
      </c>
      <c r="B1873" s="16" t="str">
        <f>Source!F573</f>
        <v>21.3-4-24</v>
      </c>
      <c r="C1873" s="16" t="str">
        <f>Source!G573</f>
        <v>Арматурные заготовки (стержни, хомуты и т.п.), не собранные в каркасы или сетки, закладные и накладные детали, со сваркой</v>
      </c>
      <c r="D1873" s="17" t="str">
        <f>Source!H573</f>
        <v>т</v>
      </c>
      <c r="E1873" s="8">
        <f>Source!I573</f>
        <v>0.77594248835000001</v>
      </c>
      <c r="F1873" s="19">
        <f>Source!AL573</f>
        <v>53410.15</v>
      </c>
      <c r="G1873" s="18" t="str">
        <f>Source!DD573</f>
        <v/>
      </c>
      <c r="H1873" s="8">
        <f>Source!AW573</f>
        <v>1</v>
      </c>
      <c r="I1873" s="8">
        <f>IF(Source!BC573&lt;&gt; 0, Source!BC573, 1)</f>
        <v>1</v>
      </c>
      <c r="J1873" s="20">
        <f>Source!P573</f>
        <v>41443.199999999997</v>
      </c>
      <c r="K1873" s="20"/>
      <c r="Q1873">
        <f>ROUND((Source!BZ573/100)*ROUND((Source!AF573*Source!AV573)*Source!I573, 2), 2)</f>
        <v>0</v>
      </c>
      <c r="R1873">
        <f>Source!X573</f>
        <v>0</v>
      </c>
      <c r="S1873">
        <f>ROUND((Source!CA573/100)*ROUND((Source!AF573*Source!AV573)*Source!I573, 2), 2)</f>
        <v>0</v>
      </c>
      <c r="T1873">
        <f>Source!Y573</f>
        <v>0</v>
      </c>
      <c r="U1873">
        <f>ROUND((175/100)*ROUND((Source!AE573*Source!AV573)*Source!I573, 2), 2)</f>
        <v>0</v>
      </c>
      <c r="V1873">
        <f>ROUND((108/100)*ROUND(Source!CS573*Source!I573, 2), 2)</f>
        <v>0</v>
      </c>
    </row>
    <row r="1874" spans="1:22" ht="15" x14ac:dyDescent="0.25">
      <c r="A1874" s="24"/>
      <c r="B1874" s="24"/>
      <c r="C1874" s="24"/>
      <c r="D1874" s="24"/>
      <c r="E1874" s="24"/>
      <c r="F1874" s="24"/>
      <c r="G1874" s="24"/>
      <c r="H1874" s="24"/>
      <c r="I1874" s="59">
        <f>J1873</f>
        <v>41443.199999999997</v>
      </c>
      <c r="J1874" s="59"/>
      <c r="K1874" s="25">
        <f>IF(Source!I573&lt;&gt;0, ROUND(I1874/Source!I573, 2), 0)</f>
        <v>53410.14</v>
      </c>
      <c r="P1874" s="23">
        <f>I1874</f>
        <v>41443.199999999997</v>
      </c>
    </row>
    <row r="1875" spans="1:22" ht="28.5" x14ac:dyDescent="0.2">
      <c r="A1875" s="15" t="str">
        <f>Source!E574</f>
        <v>288</v>
      </c>
      <c r="B1875" s="16" t="str">
        <f>Source!F574</f>
        <v>Цена поставщика</v>
      </c>
      <c r="C1875" s="16" t="str">
        <f>Source!G574</f>
        <v>Игровой комплекс "Бригантина"  ЛГИК-9.18               Базисная стоимость: 1571804,00/1,18=1332037,29</v>
      </c>
      <c r="D1875" s="17" t="str">
        <f>Source!H574</f>
        <v>шт.</v>
      </c>
      <c r="E1875" s="8">
        <f>Source!I574</f>
        <v>1</v>
      </c>
      <c r="F1875" s="19">
        <f>Source!AL574</f>
        <v>1332037.29</v>
      </c>
      <c r="G1875" s="18" t="str">
        <f>Source!DD574</f>
        <v/>
      </c>
      <c r="H1875" s="8">
        <f>Source!AW574</f>
        <v>1</v>
      </c>
      <c r="I1875" s="8">
        <f>IF(Source!BC574&lt;&gt; 0, Source!BC574, 1)</f>
        <v>1</v>
      </c>
      <c r="J1875" s="20">
        <f>Source!P574</f>
        <v>1332037.29</v>
      </c>
      <c r="K1875" s="20"/>
      <c r="Q1875">
        <f>ROUND((Source!BZ574/100)*ROUND((Source!AF574*Source!AV574)*Source!I574, 2), 2)</f>
        <v>0</v>
      </c>
      <c r="R1875">
        <f>Source!X574</f>
        <v>0</v>
      </c>
      <c r="S1875">
        <f>ROUND((Source!CA574/100)*ROUND((Source!AF574*Source!AV574)*Source!I574, 2), 2)</f>
        <v>0</v>
      </c>
      <c r="T1875">
        <f>Source!Y574</f>
        <v>0</v>
      </c>
      <c r="U1875">
        <f>ROUND((175/100)*ROUND((Source!AE574*Source!AV574)*Source!I574, 2), 2)</f>
        <v>0</v>
      </c>
      <c r="V1875">
        <f>ROUND((108/100)*ROUND(Source!CS574*Source!I574, 2), 2)</f>
        <v>0</v>
      </c>
    </row>
    <row r="1876" spans="1:22" ht="15" x14ac:dyDescent="0.25">
      <c r="A1876" s="24"/>
      <c r="B1876" s="24"/>
      <c r="C1876" s="24"/>
      <c r="D1876" s="24"/>
      <c r="E1876" s="24"/>
      <c r="F1876" s="24"/>
      <c r="G1876" s="24"/>
      <c r="H1876" s="24"/>
      <c r="I1876" s="59">
        <f>J1875</f>
        <v>1332037.29</v>
      </c>
      <c r="J1876" s="59"/>
      <c r="K1876" s="25">
        <f>IF(Source!I574&lt;&gt;0, ROUND(I1876/Source!I574, 2), 0)</f>
        <v>1332037.29</v>
      </c>
      <c r="P1876" s="23">
        <f>I1876</f>
        <v>1332037.29</v>
      </c>
    </row>
    <row r="1877" spans="1:22" ht="14.25" x14ac:dyDescent="0.2">
      <c r="A1877" s="15" t="str">
        <f>Source!E575</f>
        <v>289</v>
      </c>
      <c r="B1877" s="16" t="str">
        <f>Source!F575</f>
        <v>1.50-3203-10-4/1</v>
      </c>
      <c r="C1877" s="16" t="str">
        <f>Source!G575</f>
        <v>Установка монтажных изделий массой свыше 20 кг</v>
      </c>
      <c r="D1877" s="17" t="str">
        <f>Source!H575</f>
        <v>т</v>
      </c>
      <c r="E1877" s="8">
        <f>Source!I575</f>
        <v>0.17249999999999999</v>
      </c>
      <c r="F1877" s="19"/>
      <c r="G1877" s="18"/>
      <c r="H1877" s="8"/>
      <c r="I1877" s="8"/>
      <c r="J1877" s="20"/>
      <c r="K1877" s="20"/>
      <c r="Q1877">
        <f>ROUND((Source!BZ575/100)*ROUND((Source!AF575*Source!AV575)*Source!I575, 2), 2)</f>
        <v>987.56</v>
      </c>
      <c r="R1877">
        <f>Source!X575</f>
        <v>987.56</v>
      </c>
      <c r="S1877">
        <f>ROUND((Source!CA575/100)*ROUND((Source!AF575*Source!AV575)*Source!I575, 2), 2)</f>
        <v>141.08000000000001</v>
      </c>
      <c r="T1877">
        <f>Source!Y575</f>
        <v>141.08000000000001</v>
      </c>
      <c r="U1877">
        <f>ROUND((175/100)*ROUND((Source!AE575*Source!AV575)*Source!I575, 2), 2)</f>
        <v>43.12</v>
      </c>
      <c r="V1877">
        <f>ROUND((108/100)*ROUND(Source!CS575*Source!I575, 2), 2)</f>
        <v>26.61</v>
      </c>
    </row>
    <row r="1878" spans="1:22" ht="14.25" x14ac:dyDescent="0.2">
      <c r="A1878" s="15"/>
      <c r="B1878" s="16"/>
      <c r="C1878" s="16" t="s">
        <v>872</v>
      </c>
      <c r="D1878" s="17"/>
      <c r="E1878" s="8"/>
      <c r="F1878" s="19">
        <f>Source!AO575</f>
        <v>8178.55</v>
      </c>
      <c r="G1878" s="18" t="str">
        <f>Source!DG575</f>
        <v/>
      </c>
      <c r="H1878" s="8">
        <f>Source!AV575</f>
        <v>1</v>
      </c>
      <c r="I1878" s="8">
        <f>IF(Source!BA575&lt;&gt; 0, Source!BA575, 1)</f>
        <v>1</v>
      </c>
      <c r="J1878" s="20">
        <f>Source!S575</f>
        <v>1410.8</v>
      </c>
      <c r="K1878" s="20"/>
    </row>
    <row r="1879" spans="1:22" ht="14.25" x14ac:dyDescent="0.2">
      <c r="A1879" s="15"/>
      <c r="B1879" s="16"/>
      <c r="C1879" s="16" t="s">
        <v>873</v>
      </c>
      <c r="D1879" s="17"/>
      <c r="E1879" s="8"/>
      <c r="F1879" s="19">
        <f>Source!AM575</f>
        <v>1555.17</v>
      </c>
      <c r="G1879" s="18" t="str">
        <f>Source!DE575</f>
        <v/>
      </c>
      <c r="H1879" s="8">
        <f>Source!AV575</f>
        <v>1</v>
      </c>
      <c r="I1879" s="8">
        <f>IF(Source!BB575&lt;&gt; 0, Source!BB575, 1)</f>
        <v>1</v>
      </c>
      <c r="J1879" s="20">
        <f>Source!Q575</f>
        <v>268.27</v>
      </c>
      <c r="K1879" s="20"/>
    </row>
    <row r="1880" spans="1:22" ht="14.25" x14ac:dyDescent="0.2">
      <c r="A1880" s="15"/>
      <c r="B1880" s="16"/>
      <c r="C1880" s="16" t="s">
        <v>874</v>
      </c>
      <c r="D1880" s="17"/>
      <c r="E1880" s="8"/>
      <c r="F1880" s="19">
        <f>Source!AN575</f>
        <v>142.85</v>
      </c>
      <c r="G1880" s="18" t="str">
        <f>Source!DF575</f>
        <v/>
      </c>
      <c r="H1880" s="8">
        <f>Source!AV575</f>
        <v>1</v>
      </c>
      <c r="I1880" s="8">
        <f>IF(Source!BS575&lt;&gt; 0, Source!BS575, 1)</f>
        <v>1</v>
      </c>
      <c r="J1880" s="21">
        <f>Source!R575</f>
        <v>24.64</v>
      </c>
      <c r="K1880" s="20"/>
    </row>
    <row r="1881" spans="1:22" ht="14.25" x14ac:dyDescent="0.2">
      <c r="A1881" s="15"/>
      <c r="B1881" s="16"/>
      <c r="C1881" s="16" t="s">
        <v>875</v>
      </c>
      <c r="D1881" s="17"/>
      <c r="E1881" s="8"/>
      <c r="F1881" s="19">
        <f>Source!AL575</f>
        <v>56933.42</v>
      </c>
      <c r="G1881" s="18" t="str">
        <f>Source!DD575</f>
        <v/>
      </c>
      <c r="H1881" s="8">
        <f>Source!AW575</f>
        <v>1</v>
      </c>
      <c r="I1881" s="8">
        <f>IF(Source!BC575&lt;&gt; 0, Source!BC575, 1)</f>
        <v>1</v>
      </c>
      <c r="J1881" s="20">
        <f>Source!P575</f>
        <v>9821.01</v>
      </c>
      <c r="K1881" s="20"/>
    </row>
    <row r="1882" spans="1:22" ht="42.75" x14ac:dyDescent="0.2">
      <c r="A1882" s="15" t="str">
        <f>Source!E576</f>
        <v>289,1</v>
      </c>
      <c r="B1882" s="16" t="str">
        <f>Source!F576</f>
        <v>21.3-4-24</v>
      </c>
      <c r="C1882" s="16" t="str">
        <f>Source!G576</f>
        <v>Арматурные заготовки (стержни, хомуты и т.п.), не собранные в каркасы или сетки, закладные и накладные детали, со сваркой</v>
      </c>
      <c r="D1882" s="17" t="str">
        <f>Source!H576</f>
        <v>т</v>
      </c>
      <c r="E1882" s="8">
        <f>Source!I576</f>
        <v>-0.17249999999999999</v>
      </c>
      <c r="F1882" s="19">
        <f>Source!AK576</f>
        <v>53410.15</v>
      </c>
      <c r="G1882" s="22" t="s">
        <v>3</v>
      </c>
      <c r="H1882" s="8">
        <f>Source!AW576</f>
        <v>1</v>
      </c>
      <c r="I1882" s="8">
        <f>IF(Source!BC576&lt;&gt; 0, Source!BC576, 1)</f>
        <v>1</v>
      </c>
      <c r="J1882" s="20">
        <f>Source!O576</f>
        <v>-9213.25</v>
      </c>
      <c r="K1882" s="20"/>
      <c r="Q1882">
        <f>ROUND((Source!BZ576/100)*ROUND((Source!AF576*Source!AV576)*Source!I576, 2), 2)</f>
        <v>0</v>
      </c>
      <c r="R1882">
        <f>Source!X576</f>
        <v>0</v>
      </c>
      <c r="S1882">
        <f>ROUND((Source!CA576/100)*ROUND((Source!AF576*Source!AV576)*Source!I576, 2), 2)</f>
        <v>0</v>
      </c>
      <c r="T1882">
        <f>Source!Y576</f>
        <v>0</v>
      </c>
      <c r="U1882">
        <f>ROUND((175/100)*ROUND((Source!AE576*Source!AV576)*Source!I576, 2), 2)</f>
        <v>0</v>
      </c>
      <c r="V1882">
        <f>ROUND((108/100)*ROUND(Source!CS576*Source!I576, 2), 2)</f>
        <v>0</v>
      </c>
    </row>
    <row r="1883" spans="1:22" ht="14.25" x14ac:dyDescent="0.2">
      <c r="A1883" s="15"/>
      <c r="B1883" s="16"/>
      <c r="C1883" s="16" t="s">
        <v>876</v>
      </c>
      <c r="D1883" s="17" t="s">
        <v>877</v>
      </c>
      <c r="E1883" s="8">
        <f>Source!AT575</f>
        <v>70</v>
      </c>
      <c r="F1883" s="19"/>
      <c r="G1883" s="18"/>
      <c r="H1883" s="8"/>
      <c r="I1883" s="8"/>
      <c r="J1883" s="20">
        <f>SUM(R1877:R1882)</f>
        <v>987.56</v>
      </c>
      <c r="K1883" s="20"/>
    </row>
    <row r="1884" spans="1:22" ht="14.25" x14ac:dyDescent="0.2">
      <c r="A1884" s="15"/>
      <c r="B1884" s="16"/>
      <c r="C1884" s="16" t="s">
        <v>878</v>
      </c>
      <c r="D1884" s="17" t="s">
        <v>877</v>
      </c>
      <c r="E1884" s="8">
        <f>Source!AU575</f>
        <v>10</v>
      </c>
      <c r="F1884" s="19"/>
      <c r="G1884" s="18"/>
      <c r="H1884" s="8"/>
      <c r="I1884" s="8"/>
      <c r="J1884" s="20">
        <f>SUM(T1877:T1883)</f>
        <v>141.08000000000001</v>
      </c>
      <c r="K1884" s="20"/>
    </row>
    <row r="1885" spans="1:22" ht="14.25" x14ac:dyDescent="0.2">
      <c r="A1885" s="15"/>
      <c r="B1885" s="16"/>
      <c r="C1885" s="16" t="s">
        <v>879</v>
      </c>
      <c r="D1885" s="17" t="s">
        <v>877</v>
      </c>
      <c r="E1885" s="8">
        <f>108</f>
        <v>108</v>
      </c>
      <c r="F1885" s="19"/>
      <c r="G1885" s="18"/>
      <c r="H1885" s="8"/>
      <c r="I1885" s="8"/>
      <c r="J1885" s="20">
        <f>SUM(V1877:V1884)</f>
        <v>26.61</v>
      </c>
      <c r="K1885" s="20"/>
    </row>
    <row r="1886" spans="1:22" ht="14.25" x14ac:dyDescent="0.2">
      <c r="A1886" s="15"/>
      <c r="B1886" s="16"/>
      <c r="C1886" s="16" t="s">
        <v>880</v>
      </c>
      <c r="D1886" s="17" t="s">
        <v>881</v>
      </c>
      <c r="E1886" s="8">
        <f>Source!AQ575</f>
        <v>36.11</v>
      </c>
      <c r="F1886" s="19"/>
      <c r="G1886" s="18" t="str">
        <f>Source!DI575</f>
        <v/>
      </c>
      <c r="H1886" s="8">
        <f>Source!AV575</f>
        <v>1</v>
      </c>
      <c r="I1886" s="8"/>
      <c r="J1886" s="20"/>
      <c r="K1886" s="20">
        <f>Source!U575</f>
        <v>6.2289749999999993</v>
      </c>
    </row>
    <row r="1887" spans="1:22" ht="15" x14ac:dyDescent="0.25">
      <c r="A1887" s="24"/>
      <c r="B1887" s="24"/>
      <c r="C1887" s="24"/>
      <c r="D1887" s="24"/>
      <c r="E1887" s="24"/>
      <c r="F1887" s="24"/>
      <c r="G1887" s="24"/>
      <c r="H1887" s="24"/>
      <c r="I1887" s="59">
        <f>J1878+J1879+J1881+J1883+J1884+J1885+SUM(J1882:J1882)</f>
        <v>3442.08</v>
      </c>
      <c r="J1887" s="59"/>
      <c r="K1887" s="25">
        <f>IF(Source!I575&lt;&gt;0, ROUND(I1887/Source!I575, 2), 0)</f>
        <v>19954.09</v>
      </c>
      <c r="P1887" s="23">
        <f>I1887</f>
        <v>3442.08</v>
      </c>
    </row>
    <row r="1888" spans="1:22" ht="28.5" x14ac:dyDescent="0.2">
      <c r="A1888" s="15" t="str">
        <f>Source!E577</f>
        <v>290</v>
      </c>
      <c r="B1888" s="16" t="str">
        <f>Source!F577</f>
        <v>1.2-3103-3-1/1</v>
      </c>
      <c r="C1888" s="16" t="str">
        <f>Source!G577</f>
        <v>Устройство фундаментов общего назначения бетонных под оборудование объемом до 5 м3</v>
      </c>
      <c r="D1888" s="17" t="str">
        <f>Source!H577</f>
        <v>100 м3</v>
      </c>
      <c r="E1888" s="8">
        <f>Source!I577</f>
        <v>2.35E-2</v>
      </c>
      <c r="F1888" s="19"/>
      <c r="G1888" s="18"/>
      <c r="H1888" s="8"/>
      <c r="I1888" s="8"/>
      <c r="J1888" s="20"/>
      <c r="K1888" s="20"/>
      <c r="Q1888">
        <f>ROUND((Source!BZ577/100)*ROUND((Source!AF577*Source!AV577)*Source!I577, 2), 2)</f>
        <v>1293.71</v>
      </c>
      <c r="R1888">
        <f>Source!X577</f>
        <v>1293.71</v>
      </c>
      <c r="S1888">
        <f>ROUND((Source!CA577/100)*ROUND((Source!AF577*Source!AV577)*Source!I577, 2), 2)</f>
        <v>184.82</v>
      </c>
      <c r="T1888">
        <f>Source!Y577</f>
        <v>184.82</v>
      </c>
      <c r="U1888">
        <f>ROUND((175/100)*ROUND((Source!AE577*Source!AV577)*Source!I577, 2), 2)</f>
        <v>6.06</v>
      </c>
      <c r="V1888">
        <f>ROUND((108/100)*ROUND(Source!CS577*Source!I577, 2), 2)</f>
        <v>3.74</v>
      </c>
    </row>
    <row r="1889" spans="1:22" ht="14.25" x14ac:dyDescent="0.2">
      <c r="A1889" s="15"/>
      <c r="B1889" s="16"/>
      <c r="C1889" s="16" t="s">
        <v>872</v>
      </c>
      <c r="D1889" s="17"/>
      <c r="E1889" s="8"/>
      <c r="F1889" s="19">
        <f>Source!AO577</f>
        <v>78644.570000000007</v>
      </c>
      <c r="G1889" s="18" t="str">
        <f>Source!DG577</f>
        <v/>
      </c>
      <c r="H1889" s="8">
        <f>Source!AV577</f>
        <v>1</v>
      </c>
      <c r="I1889" s="8">
        <f>IF(Source!BA577&lt;&gt; 0, Source!BA577, 1)</f>
        <v>1</v>
      </c>
      <c r="J1889" s="20">
        <f>Source!S577</f>
        <v>1848.15</v>
      </c>
      <c r="K1889" s="20"/>
    </row>
    <row r="1890" spans="1:22" ht="14.25" x14ac:dyDescent="0.2">
      <c r="A1890" s="15"/>
      <c r="B1890" s="16"/>
      <c r="C1890" s="16" t="s">
        <v>873</v>
      </c>
      <c r="D1890" s="17"/>
      <c r="E1890" s="8"/>
      <c r="F1890" s="19">
        <f>Source!AM577</f>
        <v>435.13</v>
      </c>
      <c r="G1890" s="18" t="str">
        <f>Source!DE577</f>
        <v/>
      </c>
      <c r="H1890" s="8">
        <f>Source!AV577</f>
        <v>1</v>
      </c>
      <c r="I1890" s="8">
        <f>IF(Source!BB577&lt;&gt; 0, Source!BB577, 1)</f>
        <v>1</v>
      </c>
      <c r="J1890" s="20">
        <f>Source!Q577</f>
        <v>10.23</v>
      </c>
      <c r="K1890" s="20"/>
    </row>
    <row r="1891" spans="1:22" ht="14.25" x14ac:dyDescent="0.2">
      <c r="A1891" s="15"/>
      <c r="B1891" s="16"/>
      <c r="C1891" s="16" t="s">
        <v>874</v>
      </c>
      <c r="D1891" s="17"/>
      <c r="E1891" s="8"/>
      <c r="F1891" s="19">
        <f>Source!AN577</f>
        <v>147.43</v>
      </c>
      <c r="G1891" s="18" t="str">
        <f>Source!DF577</f>
        <v/>
      </c>
      <c r="H1891" s="8">
        <f>Source!AV577</f>
        <v>1</v>
      </c>
      <c r="I1891" s="8">
        <f>IF(Source!BS577&lt;&gt; 0, Source!BS577, 1)</f>
        <v>1</v>
      </c>
      <c r="J1891" s="21">
        <f>Source!R577</f>
        <v>3.46</v>
      </c>
      <c r="K1891" s="20"/>
    </row>
    <row r="1892" spans="1:22" ht="14.25" x14ac:dyDescent="0.2">
      <c r="A1892" s="15"/>
      <c r="B1892" s="16"/>
      <c r="C1892" s="16" t="s">
        <v>875</v>
      </c>
      <c r="D1892" s="17"/>
      <c r="E1892" s="8"/>
      <c r="F1892" s="19">
        <f>Source!AL577</f>
        <v>347832.49</v>
      </c>
      <c r="G1892" s="18" t="str">
        <f>Source!DD577</f>
        <v/>
      </c>
      <c r="H1892" s="8">
        <f>Source!AW577</f>
        <v>1</v>
      </c>
      <c r="I1892" s="8">
        <f>IF(Source!BC577&lt;&gt; 0, Source!BC577, 1)</f>
        <v>1</v>
      </c>
      <c r="J1892" s="20">
        <f>Source!P577</f>
        <v>8174.06</v>
      </c>
      <c r="K1892" s="20"/>
    </row>
    <row r="1893" spans="1:22" ht="14.25" x14ac:dyDescent="0.2">
      <c r="A1893" s="15"/>
      <c r="B1893" s="16"/>
      <c r="C1893" s="16" t="s">
        <v>876</v>
      </c>
      <c r="D1893" s="17" t="s">
        <v>877</v>
      </c>
      <c r="E1893" s="8">
        <f>Source!AT577</f>
        <v>70</v>
      </c>
      <c r="F1893" s="19"/>
      <c r="G1893" s="18"/>
      <c r="H1893" s="8"/>
      <c r="I1893" s="8"/>
      <c r="J1893" s="20">
        <f>SUM(R1888:R1892)</f>
        <v>1293.71</v>
      </c>
      <c r="K1893" s="20"/>
    </row>
    <row r="1894" spans="1:22" ht="14.25" x14ac:dyDescent="0.2">
      <c r="A1894" s="15"/>
      <c r="B1894" s="16"/>
      <c r="C1894" s="16" t="s">
        <v>878</v>
      </c>
      <c r="D1894" s="17" t="s">
        <v>877</v>
      </c>
      <c r="E1894" s="8">
        <f>Source!AU577</f>
        <v>10</v>
      </c>
      <c r="F1894" s="19"/>
      <c r="G1894" s="18"/>
      <c r="H1894" s="8"/>
      <c r="I1894" s="8"/>
      <c r="J1894" s="20">
        <f>SUM(T1888:T1893)</f>
        <v>184.82</v>
      </c>
      <c r="K1894" s="20"/>
    </row>
    <row r="1895" spans="1:22" ht="14.25" x14ac:dyDescent="0.2">
      <c r="A1895" s="15"/>
      <c r="B1895" s="16"/>
      <c r="C1895" s="16" t="s">
        <v>879</v>
      </c>
      <c r="D1895" s="17" t="s">
        <v>877</v>
      </c>
      <c r="E1895" s="8">
        <f>108</f>
        <v>108</v>
      </c>
      <c r="F1895" s="19"/>
      <c r="G1895" s="18"/>
      <c r="H1895" s="8"/>
      <c r="I1895" s="8"/>
      <c r="J1895" s="20">
        <f>SUM(V1888:V1894)</f>
        <v>3.74</v>
      </c>
      <c r="K1895" s="20"/>
    </row>
    <row r="1896" spans="1:22" ht="14.25" x14ac:dyDescent="0.2">
      <c r="A1896" s="15"/>
      <c r="B1896" s="16"/>
      <c r="C1896" s="16" t="s">
        <v>880</v>
      </c>
      <c r="D1896" s="17" t="s">
        <v>881</v>
      </c>
      <c r="E1896" s="8">
        <f>Source!AQ577</f>
        <v>453.1</v>
      </c>
      <c r="F1896" s="19"/>
      <c r="G1896" s="18" t="str">
        <f>Source!DI577</f>
        <v/>
      </c>
      <c r="H1896" s="8">
        <f>Source!AV577</f>
        <v>1</v>
      </c>
      <c r="I1896" s="8"/>
      <c r="J1896" s="20"/>
      <c r="K1896" s="20">
        <f>Source!U577</f>
        <v>10.64785</v>
      </c>
    </row>
    <row r="1897" spans="1:22" ht="15" x14ac:dyDescent="0.25">
      <c r="A1897" s="24"/>
      <c r="B1897" s="24"/>
      <c r="C1897" s="24"/>
      <c r="D1897" s="24"/>
      <c r="E1897" s="24"/>
      <c r="F1897" s="24"/>
      <c r="G1897" s="24"/>
      <c r="H1897" s="24"/>
      <c r="I1897" s="59">
        <f>J1889+J1890+J1892+J1893+J1894+J1895</f>
        <v>11514.710000000001</v>
      </c>
      <c r="J1897" s="59"/>
      <c r="K1897" s="25">
        <f>IF(Source!I577&lt;&gt;0, ROUND(I1897/Source!I577, 2), 0)</f>
        <v>489987.66</v>
      </c>
      <c r="P1897" s="23">
        <f>I1897</f>
        <v>11514.710000000001</v>
      </c>
    </row>
    <row r="1898" spans="1:22" ht="42.75" x14ac:dyDescent="0.2">
      <c r="A1898" s="15" t="str">
        <f>Source!E578</f>
        <v>291</v>
      </c>
      <c r="B1898" s="16" t="str">
        <f>Source!F578</f>
        <v>21.3-4-24</v>
      </c>
      <c r="C1898" s="16" t="str">
        <f>Source!G578</f>
        <v>Арматурные заготовки (стержни, хомуты и т.п.), не собранные в каркасы или сетки, закладные и накладные детали, со сваркой</v>
      </c>
      <c r="D1898" s="17" t="str">
        <f>Source!H578</f>
        <v>т</v>
      </c>
      <c r="E1898" s="8">
        <f>Source!I578</f>
        <v>4.7553163340000003E-2</v>
      </c>
      <c r="F1898" s="19">
        <f>Source!AL578</f>
        <v>53410.15</v>
      </c>
      <c r="G1898" s="18" t="str">
        <f>Source!DD578</f>
        <v/>
      </c>
      <c r="H1898" s="8">
        <f>Source!AW578</f>
        <v>1</v>
      </c>
      <c r="I1898" s="8">
        <f>IF(Source!BC578&lt;&gt; 0, Source!BC578, 1)</f>
        <v>1</v>
      </c>
      <c r="J1898" s="20">
        <f>Source!P578</f>
        <v>2539.8200000000002</v>
      </c>
      <c r="K1898" s="20"/>
      <c r="Q1898">
        <f>ROUND((Source!BZ578/100)*ROUND((Source!AF578*Source!AV578)*Source!I578, 2), 2)</f>
        <v>0</v>
      </c>
      <c r="R1898">
        <f>Source!X578</f>
        <v>0</v>
      </c>
      <c r="S1898">
        <f>ROUND((Source!CA578/100)*ROUND((Source!AF578*Source!AV578)*Source!I578, 2), 2)</f>
        <v>0</v>
      </c>
      <c r="T1898">
        <f>Source!Y578</f>
        <v>0</v>
      </c>
      <c r="U1898">
        <f>ROUND((175/100)*ROUND((Source!AE578*Source!AV578)*Source!I578, 2), 2)</f>
        <v>0</v>
      </c>
      <c r="V1898">
        <f>ROUND((108/100)*ROUND(Source!CS578*Source!I578, 2), 2)</f>
        <v>0</v>
      </c>
    </row>
    <row r="1899" spans="1:22" ht="15" x14ac:dyDescent="0.25">
      <c r="A1899" s="24"/>
      <c r="B1899" s="24"/>
      <c r="C1899" s="24"/>
      <c r="D1899" s="24"/>
      <c r="E1899" s="24"/>
      <c r="F1899" s="24"/>
      <c r="G1899" s="24"/>
      <c r="H1899" s="24"/>
      <c r="I1899" s="59">
        <f>J1898</f>
        <v>2539.8200000000002</v>
      </c>
      <c r="J1899" s="59"/>
      <c r="K1899" s="25">
        <f>IF(Source!I578&lt;&gt;0, ROUND(I1899/Source!I578, 2), 0)</f>
        <v>53410.12</v>
      </c>
      <c r="P1899" s="23">
        <f>I1899</f>
        <v>2539.8200000000002</v>
      </c>
    </row>
    <row r="1900" spans="1:22" ht="28.5" x14ac:dyDescent="0.2">
      <c r="A1900" s="15" t="str">
        <f>Source!E579</f>
        <v>292</v>
      </c>
      <c r="B1900" s="16" t="str">
        <f>Source!F579</f>
        <v>Цена поставщика</v>
      </c>
      <c r="C1900" s="16" t="str">
        <f>Source!G579</f>
        <v>Игровой модуль "Внедорожник-2"  ЛГИК-04                Базисная стоимость: 103231,00/1,18=87483,90</v>
      </c>
      <c r="D1900" s="17" t="str">
        <f>Source!H579</f>
        <v>шт.</v>
      </c>
      <c r="E1900" s="8">
        <f>Source!I579</f>
        <v>1</v>
      </c>
      <c r="F1900" s="19">
        <f>Source!AL579</f>
        <v>87483.9</v>
      </c>
      <c r="G1900" s="18" t="str">
        <f>Source!DD579</f>
        <v/>
      </c>
      <c r="H1900" s="8">
        <f>Source!AW579</f>
        <v>1</v>
      </c>
      <c r="I1900" s="8">
        <f>IF(Source!BC579&lt;&gt; 0, Source!BC579, 1)</f>
        <v>1</v>
      </c>
      <c r="J1900" s="20">
        <f>Source!P579</f>
        <v>87483.9</v>
      </c>
      <c r="K1900" s="20"/>
      <c r="Q1900">
        <f>ROUND((Source!BZ579/100)*ROUND((Source!AF579*Source!AV579)*Source!I579, 2), 2)</f>
        <v>0</v>
      </c>
      <c r="R1900">
        <f>Source!X579</f>
        <v>0</v>
      </c>
      <c r="S1900">
        <f>ROUND((Source!CA579/100)*ROUND((Source!AF579*Source!AV579)*Source!I579, 2), 2)</f>
        <v>0</v>
      </c>
      <c r="T1900">
        <f>Source!Y579</f>
        <v>0</v>
      </c>
      <c r="U1900">
        <f>ROUND((175/100)*ROUND((Source!AE579*Source!AV579)*Source!I579, 2), 2)</f>
        <v>0</v>
      </c>
      <c r="V1900">
        <f>ROUND((108/100)*ROUND(Source!CS579*Source!I579, 2), 2)</f>
        <v>0</v>
      </c>
    </row>
    <row r="1901" spans="1:22" ht="15" x14ac:dyDescent="0.25">
      <c r="A1901" s="24"/>
      <c r="B1901" s="24"/>
      <c r="C1901" s="24"/>
      <c r="D1901" s="24"/>
      <c r="E1901" s="24"/>
      <c r="F1901" s="24"/>
      <c r="G1901" s="24"/>
      <c r="H1901" s="24"/>
      <c r="I1901" s="59">
        <f>J1900</f>
        <v>87483.9</v>
      </c>
      <c r="J1901" s="59"/>
      <c r="K1901" s="25">
        <f>IF(Source!I579&lt;&gt;0, ROUND(I1901/Source!I579, 2), 0)</f>
        <v>87483.9</v>
      </c>
      <c r="P1901" s="23">
        <f>I1901</f>
        <v>87483.9</v>
      </c>
    </row>
    <row r="1902" spans="1:22" ht="14.25" x14ac:dyDescent="0.2">
      <c r="A1902" s="15" t="str">
        <f>Source!E580</f>
        <v>293</v>
      </c>
      <c r="B1902" s="16" t="str">
        <f>Source!F580</f>
        <v>1.50-3203-10-4/1</v>
      </c>
      <c r="C1902" s="16" t="str">
        <f>Source!G580</f>
        <v>Установка монтажных изделий массой свыше 20 кг</v>
      </c>
      <c r="D1902" s="17" t="str">
        <f>Source!H580</f>
        <v>т</v>
      </c>
      <c r="E1902" s="8">
        <f>Source!I580</f>
        <v>2.395</v>
      </c>
      <c r="F1902" s="19"/>
      <c r="G1902" s="18"/>
      <c r="H1902" s="8"/>
      <c r="I1902" s="8"/>
      <c r="J1902" s="20"/>
      <c r="K1902" s="20"/>
      <c r="Q1902">
        <f>ROUND((Source!BZ580/100)*ROUND((Source!AF580*Source!AV580)*Source!I580, 2), 2)</f>
        <v>13711.34</v>
      </c>
      <c r="R1902">
        <f>Source!X580</f>
        <v>13711.34</v>
      </c>
      <c r="S1902">
        <f>ROUND((Source!CA580/100)*ROUND((Source!AF580*Source!AV580)*Source!I580, 2), 2)</f>
        <v>1958.76</v>
      </c>
      <c r="T1902">
        <f>Source!Y580</f>
        <v>1958.76</v>
      </c>
      <c r="U1902">
        <f>ROUND((175/100)*ROUND((Source!AE580*Source!AV580)*Source!I580, 2), 2)</f>
        <v>598.73</v>
      </c>
      <c r="V1902">
        <f>ROUND((108/100)*ROUND(Source!CS580*Source!I580, 2), 2)</f>
        <v>369.5</v>
      </c>
    </row>
    <row r="1903" spans="1:22" ht="14.25" x14ac:dyDescent="0.2">
      <c r="A1903" s="15"/>
      <c r="B1903" s="16"/>
      <c r="C1903" s="16" t="s">
        <v>872</v>
      </c>
      <c r="D1903" s="17"/>
      <c r="E1903" s="8"/>
      <c r="F1903" s="19">
        <f>Source!AO580</f>
        <v>8178.55</v>
      </c>
      <c r="G1903" s="18" t="str">
        <f>Source!DG580</f>
        <v/>
      </c>
      <c r="H1903" s="8">
        <f>Source!AV580</f>
        <v>1</v>
      </c>
      <c r="I1903" s="8">
        <f>IF(Source!BA580&lt;&gt; 0, Source!BA580, 1)</f>
        <v>1</v>
      </c>
      <c r="J1903" s="20">
        <f>Source!S580</f>
        <v>19587.63</v>
      </c>
      <c r="K1903" s="20"/>
    </row>
    <row r="1904" spans="1:22" ht="14.25" x14ac:dyDescent="0.2">
      <c r="A1904" s="15"/>
      <c r="B1904" s="16"/>
      <c r="C1904" s="16" t="s">
        <v>873</v>
      </c>
      <c r="D1904" s="17"/>
      <c r="E1904" s="8"/>
      <c r="F1904" s="19">
        <f>Source!AM580</f>
        <v>1555.17</v>
      </c>
      <c r="G1904" s="18" t="str">
        <f>Source!DE580</f>
        <v/>
      </c>
      <c r="H1904" s="8">
        <f>Source!AV580</f>
        <v>1</v>
      </c>
      <c r="I1904" s="8">
        <f>IF(Source!BB580&lt;&gt; 0, Source!BB580, 1)</f>
        <v>1</v>
      </c>
      <c r="J1904" s="20">
        <f>Source!Q580</f>
        <v>3724.63</v>
      </c>
      <c r="K1904" s="20"/>
    </row>
    <row r="1905" spans="1:22" ht="14.25" x14ac:dyDescent="0.2">
      <c r="A1905" s="15"/>
      <c r="B1905" s="16"/>
      <c r="C1905" s="16" t="s">
        <v>874</v>
      </c>
      <c r="D1905" s="17"/>
      <c r="E1905" s="8"/>
      <c r="F1905" s="19">
        <f>Source!AN580</f>
        <v>142.85</v>
      </c>
      <c r="G1905" s="18" t="str">
        <f>Source!DF580</f>
        <v/>
      </c>
      <c r="H1905" s="8">
        <f>Source!AV580</f>
        <v>1</v>
      </c>
      <c r="I1905" s="8">
        <f>IF(Source!BS580&lt;&gt; 0, Source!BS580, 1)</f>
        <v>1</v>
      </c>
      <c r="J1905" s="21">
        <f>Source!R580</f>
        <v>342.13</v>
      </c>
      <c r="K1905" s="20"/>
    </row>
    <row r="1906" spans="1:22" ht="14.25" x14ac:dyDescent="0.2">
      <c r="A1906" s="15"/>
      <c r="B1906" s="16"/>
      <c r="C1906" s="16" t="s">
        <v>875</v>
      </c>
      <c r="D1906" s="17"/>
      <c r="E1906" s="8"/>
      <c r="F1906" s="19">
        <f>Source!AL580</f>
        <v>56933.42</v>
      </c>
      <c r="G1906" s="18" t="str">
        <f>Source!DD580</f>
        <v/>
      </c>
      <c r="H1906" s="8">
        <f>Source!AW580</f>
        <v>1</v>
      </c>
      <c r="I1906" s="8">
        <f>IF(Source!BC580&lt;&gt; 0, Source!BC580, 1)</f>
        <v>1</v>
      </c>
      <c r="J1906" s="20">
        <f>Source!P580</f>
        <v>136355.54</v>
      </c>
      <c r="K1906" s="20"/>
    </row>
    <row r="1907" spans="1:22" ht="42.75" x14ac:dyDescent="0.2">
      <c r="A1907" s="15" t="str">
        <f>Source!E581</f>
        <v>293,1</v>
      </c>
      <c r="B1907" s="16" t="str">
        <f>Source!F581</f>
        <v>21.3-4-24</v>
      </c>
      <c r="C1907" s="16" t="str">
        <f>Source!G581</f>
        <v>Арматурные заготовки (стержни, хомуты и т.п.), не собранные в каркасы или сетки, закладные и накладные детали, со сваркой</v>
      </c>
      <c r="D1907" s="17" t="str">
        <f>Source!H581</f>
        <v>т</v>
      </c>
      <c r="E1907" s="8">
        <f>Source!I581</f>
        <v>-2.395</v>
      </c>
      <c r="F1907" s="19">
        <f>Source!AK581</f>
        <v>53410.15</v>
      </c>
      <c r="G1907" s="22" t="s">
        <v>3</v>
      </c>
      <c r="H1907" s="8">
        <f>Source!AW581</f>
        <v>1</v>
      </c>
      <c r="I1907" s="8">
        <f>IF(Source!BC581&lt;&gt; 0, Source!BC581, 1)</f>
        <v>1</v>
      </c>
      <c r="J1907" s="20">
        <f>Source!O581</f>
        <v>-127917.31</v>
      </c>
      <c r="K1907" s="20"/>
      <c r="Q1907">
        <f>ROUND((Source!BZ581/100)*ROUND((Source!AF581*Source!AV581)*Source!I581, 2), 2)</f>
        <v>0</v>
      </c>
      <c r="R1907">
        <f>Source!X581</f>
        <v>0</v>
      </c>
      <c r="S1907">
        <f>ROUND((Source!CA581/100)*ROUND((Source!AF581*Source!AV581)*Source!I581, 2), 2)</f>
        <v>0</v>
      </c>
      <c r="T1907">
        <f>Source!Y581</f>
        <v>0</v>
      </c>
      <c r="U1907">
        <f>ROUND((175/100)*ROUND((Source!AE581*Source!AV581)*Source!I581, 2), 2)</f>
        <v>0</v>
      </c>
      <c r="V1907">
        <f>ROUND((108/100)*ROUND(Source!CS581*Source!I581, 2), 2)</f>
        <v>0</v>
      </c>
    </row>
    <row r="1908" spans="1:22" ht="14.25" x14ac:dyDescent="0.2">
      <c r="A1908" s="15"/>
      <c r="B1908" s="16"/>
      <c r="C1908" s="16" t="s">
        <v>876</v>
      </c>
      <c r="D1908" s="17" t="s">
        <v>877</v>
      </c>
      <c r="E1908" s="8">
        <f>Source!AT580</f>
        <v>70</v>
      </c>
      <c r="F1908" s="19"/>
      <c r="G1908" s="18"/>
      <c r="H1908" s="8"/>
      <c r="I1908" s="8"/>
      <c r="J1908" s="20">
        <f>SUM(R1902:R1907)</f>
        <v>13711.34</v>
      </c>
      <c r="K1908" s="20"/>
    </row>
    <row r="1909" spans="1:22" ht="14.25" x14ac:dyDescent="0.2">
      <c r="A1909" s="15"/>
      <c r="B1909" s="16"/>
      <c r="C1909" s="16" t="s">
        <v>878</v>
      </c>
      <c r="D1909" s="17" t="s">
        <v>877</v>
      </c>
      <c r="E1909" s="8">
        <f>Source!AU580</f>
        <v>10</v>
      </c>
      <c r="F1909" s="19"/>
      <c r="G1909" s="18"/>
      <c r="H1909" s="8"/>
      <c r="I1909" s="8"/>
      <c r="J1909" s="20">
        <f>SUM(T1902:T1908)</f>
        <v>1958.76</v>
      </c>
      <c r="K1909" s="20"/>
    </row>
    <row r="1910" spans="1:22" ht="14.25" x14ac:dyDescent="0.2">
      <c r="A1910" s="15"/>
      <c r="B1910" s="16"/>
      <c r="C1910" s="16" t="s">
        <v>879</v>
      </c>
      <c r="D1910" s="17" t="s">
        <v>877</v>
      </c>
      <c r="E1910" s="8">
        <f>108</f>
        <v>108</v>
      </c>
      <c r="F1910" s="19"/>
      <c r="G1910" s="18"/>
      <c r="H1910" s="8"/>
      <c r="I1910" s="8"/>
      <c r="J1910" s="20">
        <f>SUM(V1902:V1909)</f>
        <v>369.5</v>
      </c>
      <c r="K1910" s="20"/>
    </row>
    <row r="1911" spans="1:22" ht="14.25" x14ac:dyDescent="0.2">
      <c r="A1911" s="15"/>
      <c r="B1911" s="16"/>
      <c r="C1911" s="16" t="s">
        <v>880</v>
      </c>
      <c r="D1911" s="17" t="s">
        <v>881</v>
      </c>
      <c r="E1911" s="8">
        <f>Source!AQ580</f>
        <v>36.11</v>
      </c>
      <c r="F1911" s="19"/>
      <c r="G1911" s="18" t="str">
        <f>Source!DI580</f>
        <v/>
      </c>
      <c r="H1911" s="8">
        <f>Source!AV580</f>
        <v>1</v>
      </c>
      <c r="I1911" s="8"/>
      <c r="J1911" s="20"/>
      <c r="K1911" s="20">
        <f>Source!U580</f>
        <v>86.483450000000005</v>
      </c>
    </row>
    <row r="1912" spans="1:22" ht="15" x14ac:dyDescent="0.25">
      <c r="A1912" s="24"/>
      <c r="B1912" s="24"/>
      <c r="C1912" s="24"/>
      <c r="D1912" s="24"/>
      <c r="E1912" s="24"/>
      <c r="F1912" s="24"/>
      <c r="G1912" s="24"/>
      <c r="H1912" s="24"/>
      <c r="I1912" s="59">
        <f>J1903+J1904+J1906+J1908+J1909+J1910+SUM(J1907:J1907)</f>
        <v>47790.090000000026</v>
      </c>
      <c r="J1912" s="59"/>
      <c r="K1912" s="25">
        <f>IF(Source!I580&lt;&gt;0, ROUND(I1912/Source!I580, 2), 0)</f>
        <v>19954.11</v>
      </c>
      <c r="P1912" s="23">
        <f>I1912</f>
        <v>47790.090000000026</v>
      </c>
    </row>
    <row r="1913" spans="1:22" ht="28.5" x14ac:dyDescent="0.2">
      <c r="A1913" s="15" t="str">
        <f>Source!E582</f>
        <v>294</v>
      </c>
      <c r="B1913" s="16" t="str">
        <f>Source!F582</f>
        <v>1.2-3103-3-1/1</v>
      </c>
      <c r="C1913" s="16" t="str">
        <f>Source!G582</f>
        <v>Устройство фундаментов общего назначения бетонных под оборудование объемом до 5 м3</v>
      </c>
      <c r="D1913" s="17" t="str">
        <f>Source!H582</f>
        <v>100 м3</v>
      </c>
      <c r="E1913" s="8">
        <f>Source!I582</f>
        <v>0.32600000000000001</v>
      </c>
      <c r="F1913" s="19"/>
      <c r="G1913" s="18"/>
      <c r="H1913" s="8"/>
      <c r="I1913" s="8"/>
      <c r="J1913" s="20"/>
      <c r="K1913" s="20"/>
      <c r="Q1913">
        <f>ROUND((Source!BZ582/100)*ROUND((Source!AF582*Source!AV582)*Source!I582, 2), 2)</f>
        <v>17946.689999999999</v>
      </c>
      <c r="R1913">
        <f>Source!X582</f>
        <v>17946.689999999999</v>
      </c>
      <c r="S1913">
        <f>ROUND((Source!CA582/100)*ROUND((Source!AF582*Source!AV582)*Source!I582, 2), 2)</f>
        <v>2563.81</v>
      </c>
      <c r="T1913">
        <f>Source!Y582</f>
        <v>2563.81</v>
      </c>
      <c r="U1913">
        <f>ROUND((175/100)*ROUND((Source!AE582*Source!AV582)*Source!I582, 2), 2)</f>
        <v>84.11</v>
      </c>
      <c r="V1913">
        <f>ROUND((108/100)*ROUND(Source!CS582*Source!I582, 2), 2)</f>
        <v>51.9</v>
      </c>
    </row>
    <row r="1914" spans="1:22" ht="14.25" x14ac:dyDescent="0.2">
      <c r="A1914" s="15"/>
      <c r="B1914" s="16"/>
      <c r="C1914" s="16" t="s">
        <v>872</v>
      </c>
      <c r="D1914" s="17"/>
      <c r="E1914" s="8"/>
      <c r="F1914" s="19">
        <f>Source!AO582</f>
        <v>78644.570000000007</v>
      </c>
      <c r="G1914" s="18" t="str">
        <f>Source!DG582</f>
        <v/>
      </c>
      <c r="H1914" s="8">
        <f>Source!AV582</f>
        <v>1</v>
      </c>
      <c r="I1914" s="8">
        <f>IF(Source!BA582&lt;&gt; 0, Source!BA582, 1)</f>
        <v>1</v>
      </c>
      <c r="J1914" s="20">
        <f>Source!S582</f>
        <v>25638.13</v>
      </c>
      <c r="K1914" s="20"/>
    </row>
    <row r="1915" spans="1:22" ht="14.25" x14ac:dyDescent="0.2">
      <c r="A1915" s="15"/>
      <c r="B1915" s="16"/>
      <c r="C1915" s="16" t="s">
        <v>873</v>
      </c>
      <c r="D1915" s="17"/>
      <c r="E1915" s="8"/>
      <c r="F1915" s="19">
        <f>Source!AM582</f>
        <v>435.13</v>
      </c>
      <c r="G1915" s="18" t="str">
        <f>Source!DE582</f>
        <v/>
      </c>
      <c r="H1915" s="8">
        <f>Source!AV582</f>
        <v>1</v>
      </c>
      <c r="I1915" s="8">
        <f>IF(Source!BB582&lt;&gt; 0, Source!BB582, 1)</f>
        <v>1</v>
      </c>
      <c r="J1915" s="20">
        <f>Source!Q582</f>
        <v>141.85</v>
      </c>
      <c r="K1915" s="20"/>
    </row>
    <row r="1916" spans="1:22" ht="14.25" x14ac:dyDescent="0.2">
      <c r="A1916" s="15"/>
      <c r="B1916" s="16"/>
      <c r="C1916" s="16" t="s">
        <v>874</v>
      </c>
      <c r="D1916" s="17"/>
      <c r="E1916" s="8"/>
      <c r="F1916" s="19">
        <f>Source!AN582</f>
        <v>147.43</v>
      </c>
      <c r="G1916" s="18" t="str">
        <f>Source!DF582</f>
        <v/>
      </c>
      <c r="H1916" s="8">
        <f>Source!AV582</f>
        <v>1</v>
      </c>
      <c r="I1916" s="8">
        <f>IF(Source!BS582&lt;&gt; 0, Source!BS582, 1)</f>
        <v>1</v>
      </c>
      <c r="J1916" s="21">
        <f>Source!R582</f>
        <v>48.06</v>
      </c>
      <c r="K1916" s="20"/>
    </row>
    <row r="1917" spans="1:22" ht="14.25" x14ac:dyDescent="0.2">
      <c r="A1917" s="15"/>
      <c r="B1917" s="16"/>
      <c r="C1917" s="16" t="s">
        <v>875</v>
      </c>
      <c r="D1917" s="17"/>
      <c r="E1917" s="8"/>
      <c r="F1917" s="19">
        <f>Source!AL582</f>
        <v>347832.49</v>
      </c>
      <c r="G1917" s="18" t="str">
        <f>Source!DD582</f>
        <v/>
      </c>
      <c r="H1917" s="8">
        <f>Source!AW582</f>
        <v>1</v>
      </c>
      <c r="I1917" s="8">
        <f>IF(Source!BC582&lt;&gt; 0, Source!BC582, 1)</f>
        <v>1</v>
      </c>
      <c r="J1917" s="20">
        <f>Source!P582</f>
        <v>113393.39</v>
      </c>
      <c r="K1917" s="20"/>
    </row>
    <row r="1918" spans="1:22" ht="14.25" x14ac:dyDescent="0.2">
      <c r="A1918" s="15"/>
      <c r="B1918" s="16"/>
      <c r="C1918" s="16" t="s">
        <v>876</v>
      </c>
      <c r="D1918" s="17" t="s">
        <v>877</v>
      </c>
      <c r="E1918" s="8">
        <f>Source!AT582</f>
        <v>70</v>
      </c>
      <c r="F1918" s="19"/>
      <c r="G1918" s="18"/>
      <c r="H1918" s="8"/>
      <c r="I1918" s="8"/>
      <c r="J1918" s="20">
        <f>SUM(R1913:R1917)</f>
        <v>17946.689999999999</v>
      </c>
      <c r="K1918" s="20"/>
    </row>
    <row r="1919" spans="1:22" ht="14.25" x14ac:dyDescent="0.2">
      <c r="A1919" s="15"/>
      <c r="B1919" s="16"/>
      <c r="C1919" s="16" t="s">
        <v>878</v>
      </c>
      <c r="D1919" s="17" t="s">
        <v>877</v>
      </c>
      <c r="E1919" s="8">
        <f>Source!AU582</f>
        <v>10</v>
      </c>
      <c r="F1919" s="19"/>
      <c r="G1919" s="18"/>
      <c r="H1919" s="8"/>
      <c r="I1919" s="8"/>
      <c r="J1919" s="20">
        <f>SUM(T1913:T1918)</f>
        <v>2563.81</v>
      </c>
      <c r="K1919" s="20"/>
    </row>
    <row r="1920" spans="1:22" ht="14.25" x14ac:dyDescent="0.2">
      <c r="A1920" s="15"/>
      <c r="B1920" s="16"/>
      <c r="C1920" s="16" t="s">
        <v>879</v>
      </c>
      <c r="D1920" s="17" t="s">
        <v>877</v>
      </c>
      <c r="E1920" s="8">
        <f>108</f>
        <v>108</v>
      </c>
      <c r="F1920" s="19"/>
      <c r="G1920" s="18"/>
      <c r="H1920" s="8"/>
      <c r="I1920" s="8"/>
      <c r="J1920" s="20">
        <f>SUM(V1913:V1919)</f>
        <v>51.9</v>
      </c>
      <c r="K1920" s="20"/>
    </row>
    <row r="1921" spans="1:22" ht="14.25" x14ac:dyDescent="0.2">
      <c r="A1921" s="15"/>
      <c r="B1921" s="16"/>
      <c r="C1921" s="16" t="s">
        <v>880</v>
      </c>
      <c r="D1921" s="17" t="s">
        <v>881</v>
      </c>
      <c r="E1921" s="8">
        <f>Source!AQ582</f>
        <v>453.1</v>
      </c>
      <c r="F1921" s="19"/>
      <c r="G1921" s="18" t="str">
        <f>Source!DI582</f>
        <v/>
      </c>
      <c r="H1921" s="8">
        <f>Source!AV582</f>
        <v>1</v>
      </c>
      <c r="I1921" s="8"/>
      <c r="J1921" s="20"/>
      <c r="K1921" s="20">
        <f>Source!U582</f>
        <v>147.7106</v>
      </c>
    </row>
    <row r="1922" spans="1:22" ht="15" x14ac:dyDescent="0.25">
      <c r="A1922" s="24"/>
      <c r="B1922" s="24"/>
      <c r="C1922" s="24"/>
      <c r="D1922" s="24"/>
      <c r="E1922" s="24"/>
      <c r="F1922" s="24"/>
      <c r="G1922" s="24"/>
      <c r="H1922" s="24"/>
      <c r="I1922" s="59">
        <f>J1914+J1915+J1917+J1918+J1919+J1920</f>
        <v>159735.76999999999</v>
      </c>
      <c r="J1922" s="59"/>
      <c r="K1922" s="25">
        <f>IF(Source!I582&lt;&gt;0, ROUND(I1922/Source!I582, 2), 0)</f>
        <v>489987.02</v>
      </c>
      <c r="P1922" s="23">
        <f>I1922</f>
        <v>159735.76999999999</v>
      </c>
    </row>
    <row r="1923" spans="1:22" ht="42.75" x14ac:dyDescent="0.2">
      <c r="A1923" s="15" t="str">
        <f>Source!E583</f>
        <v>295</v>
      </c>
      <c r="B1923" s="16" t="str">
        <f>Source!F583</f>
        <v>21.3-4-24</v>
      </c>
      <c r="C1923" s="16" t="str">
        <f>Source!G583</f>
        <v>Арматурные заготовки (стержни, хомуты и т.п.), не собранные в каркасы или сетки, закладные и накладные детали, со сваркой</v>
      </c>
      <c r="D1923" s="17" t="str">
        <f>Source!H583</f>
        <v>т</v>
      </c>
      <c r="E1923" s="8">
        <f>Source!I583</f>
        <v>0.71590955647999999</v>
      </c>
      <c r="F1923" s="19">
        <f>Source!AL583</f>
        <v>53410.15</v>
      </c>
      <c r="G1923" s="18" t="str">
        <f>Source!DD583</f>
        <v/>
      </c>
      <c r="H1923" s="8">
        <f>Source!AW583</f>
        <v>1</v>
      </c>
      <c r="I1923" s="8">
        <f>IF(Source!BC583&lt;&gt; 0, Source!BC583, 1)</f>
        <v>1</v>
      </c>
      <c r="J1923" s="20">
        <f>Source!P583</f>
        <v>38236.839999999997</v>
      </c>
      <c r="K1923" s="20"/>
      <c r="Q1923">
        <f>ROUND((Source!BZ583/100)*ROUND((Source!AF583*Source!AV583)*Source!I583, 2), 2)</f>
        <v>0</v>
      </c>
      <c r="R1923">
        <f>Source!X583</f>
        <v>0</v>
      </c>
      <c r="S1923">
        <f>ROUND((Source!CA583/100)*ROUND((Source!AF583*Source!AV583)*Source!I583, 2), 2)</f>
        <v>0</v>
      </c>
      <c r="T1923">
        <f>Source!Y583</f>
        <v>0</v>
      </c>
      <c r="U1923">
        <f>ROUND((175/100)*ROUND((Source!AE583*Source!AV583)*Source!I583, 2), 2)</f>
        <v>0</v>
      </c>
      <c r="V1923">
        <f>ROUND((108/100)*ROUND(Source!CS583*Source!I583, 2), 2)</f>
        <v>0</v>
      </c>
    </row>
    <row r="1924" spans="1:22" ht="15" x14ac:dyDescent="0.25">
      <c r="A1924" s="24"/>
      <c r="B1924" s="24"/>
      <c r="C1924" s="24"/>
      <c r="D1924" s="24"/>
      <c r="E1924" s="24"/>
      <c r="F1924" s="24"/>
      <c r="G1924" s="24"/>
      <c r="H1924" s="24"/>
      <c r="I1924" s="59">
        <f>J1923</f>
        <v>38236.839999999997</v>
      </c>
      <c r="J1924" s="59"/>
      <c r="K1924" s="25">
        <f>IF(Source!I583&lt;&gt;0, ROUND(I1924/Source!I583, 2), 0)</f>
        <v>53410.15</v>
      </c>
      <c r="P1924" s="23">
        <f>I1924</f>
        <v>38236.839999999997</v>
      </c>
    </row>
    <row r="1925" spans="1:22" ht="28.5" x14ac:dyDescent="0.2">
      <c r="A1925" s="15" t="str">
        <f>Source!E584</f>
        <v>296</v>
      </c>
      <c r="B1925" s="16" t="str">
        <f>Source!F584</f>
        <v>Цена поставщика</v>
      </c>
      <c r="C1925" s="16" t="str">
        <f>Source!G584</f>
        <v>Канатный комплекс "Эйлер"  ЛГСК-11.0659                Базисная стоимость: 1450000,00/1,18=1228813,56</v>
      </c>
      <c r="D1925" s="17" t="str">
        <f>Source!H584</f>
        <v>шт.</v>
      </c>
      <c r="E1925" s="8">
        <f>Source!I584</f>
        <v>1</v>
      </c>
      <c r="F1925" s="19">
        <f>Source!AL584</f>
        <v>1228813.56</v>
      </c>
      <c r="G1925" s="18" t="str">
        <f>Source!DD584</f>
        <v/>
      </c>
      <c r="H1925" s="8">
        <f>Source!AW584</f>
        <v>1</v>
      </c>
      <c r="I1925" s="8">
        <f>IF(Source!BC584&lt;&gt; 0, Source!BC584, 1)</f>
        <v>1</v>
      </c>
      <c r="J1925" s="20">
        <f>Source!P584</f>
        <v>1228813.56</v>
      </c>
      <c r="K1925" s="20"/>
      <c r="Q1925">
        <f>ROUND((Source!BZ584/100)*ROUND((Source!AF584*Source!AV584)*Source!I584, 2), 2)</f>
        <v>0</v>
      </c>
      <c r="R1925">
        <f>Source!X584</f>
        <v>0</v>
      </c>
      <c r="S1925">
        <f>ROUND((Source!CA584/100)*ROUND((Source!AF584*Source!AV584)*Source!I584, 2), 2)</f>
        <v>0</v>
      </c>
      <c r="T1925">
        <f>Source!Y584</f>
        <v>0</v>
      </c>
      <c r="U1925">
        <f>ROUND((175/100)*ROUND((Source!AE584*Source!AV584)*Source!I584, 2), 2)</f>
        <v>0</v>
      </c>
      <c r="V1925">
        <f>ROUND((108/100)*ROUND(Source!CS584*Source!I584, 2), 2)</f>
        <v>0</v>
      </c>
    </row>
    <row r="1926" spans="1:22" ht="15" x14ac:dyDescent="0.25">
      <c r="A1926" s="24"/>
      <c r="B1926" s="24"/>
      <c r="C1926" s="24"/>
      <c r="D1926" s="24"/>
      <c r="E1926" s="24"/>
      <c r="F1926" s="24"/>
      <c r="G1926" s="24"/>
      <c r="H1926" s="24"/>
      <c r="I1926" s="59">
        <f>J1925</f>
        <v>1228813.56</v>
      </c>
      <c r="J1926" s="59"/>
      <c r="K1926" s="25">
        <f>IF(Source!I584&lt;&gt;0, ROUND(I1926/Source!I584, 2), 0)</f>
        <v>1228813.56</v>
      </c>
      <c r="P1926" s="23">
        <f>I1926</f>
        <v>1228813.56</v>
      </c>
    </row>
    <row r="1927" spans="1:22" ht="14.25" x14ac:dyDescent="0.2">
      <c r="A1927" s="15" t="str">
        <f>Source!E585</f>
        <v>297</v>
      </c>
      <c r="B1927" s="16" t="str">
        <f>Source!F585</f>
        <v>1.50-3203-10-4/1</v>
      </c>
      <c r="C1927" s="16" t="str">
        <f>Source!G585</f>
        <v>Установка монтажных изделий массой свыше 20 кг</v>
      </c>
      <c r="D1927" s="17" t="str">
        <f>Source!H585</f>
        <v>т</v>
      </c>
      <c r="E1927" s="8">
        <f>Source!I585</f>
        <v>9.4E-2</v>
      </c>
      <c r="F1927" s="19"/>
      <c r="G1927" s="18"/>
      <c r="H1927" s="8"/>
      <c r="I1927" s="8"/>
      <c r="J1927" s="20"/>
      <c r="K1927" s="20"/>
      <c r="Q1927">
        <f>ROUND((Source!BZ585/100)*ROUND((Source!AF585*Source!AV585)*Source!I585, 2), 2)</f>
        <v>538.15</v>
      </c>
      <c r="R1927">
        <f>Source!X585</f>
        <v>538.15</v>
      </c>
      <c r="S1927">
        <f>ROUND((Source!CA585/100)*ROUND((Source!AF585*Source!AV585)*Source!I585, 2), 2)</f>
        <v>76.88</v>
      </c>
      <c r="T1927">
        <f>Source!Y585</f>
        <v>76.88</v>
      </c>
      <c r="U1927">
        <f>ROUND((175/100)*ROUND((Source!AE585*Source!AV585)*Source!I585, 2), 2)</f>
        <v>23.5</v>
      </c>
      <c r="V1927">
        <f>ROUND((108/100)*ROUND(Source!CS585*Source!I585, 2), 2)</f>
        <v>14.5</v>
      </c>
    </row>
    <row r="1928" spans="1:22" ht="14.25" x14ac:dyDescent="0.2">
      <c r="A1928" s="15"/>
      <c r="B1928" s="16"/>
      <c r="C1928" s="16" t="s">
        <v>872</v>
      </c>
      <c r="D1928" s="17"/>
      <c r="E1928" s="8"/>
      <c r="F1928" s="19">
        <f>Source!AO585</f>
        <v>8178.55</v>
      </c>
      <c r="G1928" s="18" t="str">
        <f>Source!DG585</f>
        <v/>
      </c>
      <c r="H1928" s="8">
        <f>Source!AV585</f>
        <v>1</v>
      </c>
      <c r="I1928" s="8">
        <f>IF(Source!BA585&lt;&gt; 0, Source!BA585, 1)</f>
        <v>1</v>
      </c>
      <c r="J1928" s="20">
        <f>Source!S585</f>
        <v>768.78</v>
      </c>
      <c r="K1928" s="20"/>
    </row>
    <row r="1929" spans="1:22" ht="14.25" x14ac:dyDescent="0.2">
      <c r="A1929" s="15"/>
      <c r="B1929" s="16"/>
      <c r="C1929" s="16" t="s">
        <v>873</v>
      </c>
      <c r="D1929" s="17"/>
      <c r="E1929" s="8"/>
      <c r="F1929" s="19">
        <f>Source!AM585</f>
        <v>1555.17</v>
      </c>
      <c r="G1929" s="18" t="str">
        <f>Source!DE585</f>
        <v/>
      </c>
      <c r="H1929" s="8">
        <f>Source!AV585</f>
        <v>1</v>
      </c>
      <c r="I1929" s="8">
        <f>IF(Source!BB585&lt;&gt; 0, Source!BB585, 1)</f>
        <v>1</v>
      </c>
      <c r="J1929" s="20">
        <f>Source!Q585</f>
        <v>146.19</v>
      </c>
      <c r="K1929" s="20"/>
    </row>
    <row r="1930" spans="1:22" ht="14.25" x14ac:dyDescent="0.2">
      <c r="A1930" s="15"/>
      <c r="B1930" s="16"/>
      <c r="C1930" s="16" t="s">
        <v>874</v>
      </c>
      <c r="D1930" s="17"/>
      <c r="E1930" s="8"/>
      <c r="F1930" s="19">
        <f>Source!AN585</f>
        <v>142.85</v>
      </c>
      <c r="G1930" s="18" t="str">
        <f>Source!DF585</f>
        <v/>
      </c>
      <c r="H1930" s="8">
        <f>Source!AV585</f>
        <v>1</v>
      </c>
      <c r="I1930" s="8">
        <f>IF(Source!BS585&lt;&gt; 0, Source!BS585, 1)</f>
        <v>1</v>
      </c>
      <c r="J1930" s="21">
        <f>Source!R585</f>
        <v>13.43</v>
      </c>
      <c r="K1930" s="20"/>
    </row>
    <row r="1931" spans="1:22" ht="14.25" x14ac:dyDescent="0.2">
      <c r="A1931" s="15"/>
      <c r="B1931" s="16"/>
      <c r="C1931" s="16" t="s">
        <v>875</v>
      </c>
      <c r="D1931" s="17"/>
      <c r="E1931" s="8"/>
      <c r="F1931" s="19">
        <f>Source!AL585</f>
        <v>56933.42</v>
      </c>
      <c r="G1931" s="18" t="str">
        <f>Source!DD585</f>
        <v/>
      </c>
      <c r="H1931" s="8">
        <f>Source!AW585</f>
        <v>1</v>
      </c>
      <c r="I1931" s="8">
        <f>IF(Source!BC585&lt;&gt; 0, Source!BC585, 1)</f>
        <v>1</v>
      </c>
      <c r="J1931" s="20">
        <f>Source!P585</f>
        <v>5351.74</v>
      </c>
      <c r="K1931" s="20"/>
    </row>
    <row r="1932" spans="1:22" ht="42.75" x14ac:dyDescent="0.2">
      <c r="A1932" s="15" t="str">
        <f>Source!E586</f>
        <v>297,1</v>
      </c>
      <c r="B1932" s="16" t="str">
        <f>Source!F586</f>
        <v>21.3-4-24</v>
      </c>
      <c r="C1932" s="16" t="str">
        <f>Source!G586</f>
        <v>Арматурные заготовки (стержни, хомуты и т.п.), не собранные в каркасы или сетки, закладные и накладные детали, со сваркой</v>
      </c>
      <c r="D1932" s="17" t="str">
        <f>Source!H586</f>
        <v>т</v>
      </c>
      <c r="E1932" s="8">
        <f>Source!I586</f>
        <v>-9.4E-2</v>
      </c>
      <c r="F1932" s="19">
        <f>Source!AK586</f>
        <v>53410.15</v>
      </c>
      <c r="G1932" s="22" t="s">
        <v>3</v>
      </c>
      <c r="H1932" s="8">
        <f>Source!AW586</f>
        <v>1</v>
      </c>
      <c r="I1932" s="8">
        <f>IF(Source!BC586&lt;&gt; 0, Source!BC586, 1)</f>
        <v>1</v>
      </c>
      <c r="J1932" s="20">
        <f>Source!O586</f>
        <v>-5020.55</v>
      </c>
      <c r="K1932" s="20"/>
      <c r="Q1932">
        <f>ROUND((Source!BZ586/100)*ROUND((Source!AF586*Source!AV586)*Source!I586, 2), 2)</f>
        <v>0</v>
      </c>
      <c r="R1932">
        <f>Source!X586</f>
        <v>0</v>
      </c>
      <c r="S1932">
        <f>ROUND((Source!CA586/100)*ROUND((Source!AF586*Source!AV586)*Source!I586, 2), 2)</f>
        <v>0</v>
      </c>
      <c r="T1932">
        <f>Source!Y586</f>
        <v>0</v>
      </c>
      <c r="U1932">
        <f>ROUND((175/100)*ROUND((Source!AE586*Source!AV586)*Source!I586, 2), 2)</f>
        <v>0</v>
      </c>
      <c r="V1932">
        <f>ROUND((108/100)*ROUND(Source!CS586*Source!I586, 2), 2)</f>
        <v>0</v>
      </c>
    </row>
    <row r="1933" spans="1:22" ht="14.25" x14ac:dyDescent="0.2">
      <c r="A1933" s="15"/>
      <c r="B1933" s="16"/>
      <c r="C1933" s="16" t="s">
        <v>876</v>
      </c>
      <c r="D1933" s="17" t="s">
        <v>877</v>
      </c>
      <c r="E1933" s="8">
        <f>Source!AT585</f>
        <v>70</v>
      </c>
      <c r="F1933" s="19"/>
      <c r="G1933" s="18"/>
      <c r="H1933" s="8"/>
      <c r="I1933" s="8"/>
      <c r="J1933" s="20">
        <f>SUM(R1927:R1932)</f>
        <v>538.15</v>
      </c>
      <c r="K1933" s="20"/>
    </row>
    <row r="1934" spans="1:22" ht="14.25" x14ac:dyDescent="0.2">
      <c r="A1934" s="15"/>
      <c r="B1934" s="16"/>
      <c r="C1934" s="16" t="s">
        <v>878</v>
      </c>
      <c r="D1934" s="17" t="s">
        <v>877</v>
      </c>
      <c r="E1934" s="8">
        <f>Source!AU585</f>
        <v>10</v>
      </c>
      <c r="F1934" s="19"/>
      <c r="G1934" s="18"/>
      <c r="H1934" s="8"/>
      <c r="I1934" s="8"/>
      <c r="J1934" s="20">
        <f>SUM(T1927:T1933)</f>
        <v>76.88</v>
      </c>
      <c r="K1934" s="20"/>
    </row>
    <row r="1935" spans="1:22" ht="14.25" x14ac:dyDescent="0.2">
      <c r="A1935" s="15"/>
      <c r="B1935" s="16"/>
      <c r="C1935" s="16" t="s">
        <v>879</v>
      </c>
      <c r="D1935" s="17" t="s">
        <v>877</v>
      </c>
      <c r="E1935" s="8">
        <f>108</f>
        <v>108</v>
      </c>
      <c r="F1935" s="19"/>
      <c r="G1935" s="18"/>
      <c r="H1935" s="8"/>
      <c r="I1935" s="8"/>
      <c r="J1935" s="20">
        <f>SUM(V1927:V1934)</f>
        <v>14.5</v>
      </c>
      <c r="K1935" s="20"/>
    </row>
    <row r="1936" spans="1:22" ht="14.25" x14ac:dyDescent="0.2">
      <c r="A1936" s="15"/>
      <c r="B1936" s="16"/>
      <c r="C1936" s="16" t="s">
        <v>880</v>
      </c>
      <c r="D1936" s="17" t="s">
        <v>881</v>
      </c>
      <c r="E1936" s="8">
        <f>Source!AQ585</f>
        <v>36.11</v>
      </c>
      <c r="F1936" s="19"/>
      <c r="G1936" s="18" t="str">
        <f>Source!DI585</f>
        <v/>
      </c>
      <c r="H1936" s="8">
        <f>Source!AV585</f>
        <v>1</v>
      </c>
      <c r="I1936" s="8"/>
      <c r="J1936" s="20"/>
      <c r="K1936" s="20">
        <f>Source!U585</f>
        <v>3.3943400000000001</v>
      </c>
    </row>
    <row r="1937" spans="1:22" ht="15" x14ac:dyDescent="0.25">
      <c r="A1937" s="24"/>
      <c r="B1937" s="24"/>
      <c r="C1937" s="24"/>
      <c r="D1937" s="24"/>
      <c r="E1937" s="24"/>
      <c r="F1937" s="24"/>
      <c r="G1937" s="24"/>
      <c r="H1937" s="24"/>
      <c r="I1937" s="59">
        <f>J1928+J1929+J1931+J1933+J1934+J1935+SUM(J1932:J1932)</f>
        <v>1875.6899999999996</v>
      </c>
      <c r="J1937" s="59"/>
      <c r="K1937" s="25">
        <f>IF(Source!I585&lt;&gt;0, ROUND(I1937/Source!I585, 2), 0)</f>
        <v>19954.150000000001</v>
      </c>
      <c r="P1937" s="23">
        <f>I1937</f>
        <v>1875.6899999999996</v>
      </c>
    </row>
    <row r="1938" spans="1:22" ht="28.5" x14ac:dyDescent="0.2">
      <c r="A1938" s="15" t="str">
        <f>Source!E587</f>
        <v>298</v>
      </c>
      <c r="B1938" s="16" t="str">
        <f>Source!F587</f>
        <v>1.2-3103-3-1/1</v>
      </c>
      <c r="C1938" s="16" t="str">
        <f>Source!G587</f>
        <v>Устройство фундаментов общего назначения бетонных под оборудование объемом до 5 м3</v>
      </c>
      <c r="D1938" s="17" t="str">
        <f>Source!H587</f>
        <v>100 м3</v>
      </c>
      <c r="E1938" s="8">
        <f>Source!I587</f>
        <v>1.2699999999999999E-2</v>
      </c>
      <c r="F1938" s="19"/>
      <c r="G1938" s="18"/>
      <c r="H1938" s="8"/>
      <c r="I1938" s="8"/>
      <c r="J1938" s="20"/>
      <c r="K1938" s="20"/>
      <c r="Q1938">
        <f>ROUND((Source!BZ587/100)*ROUND((Source!AF587*Source!AV587)*Source!I587, 2), 2)</f>
        <v>699.15</v>
      </c>
      <c r="R1938">
        <f>Source!X587</f>
        <v>699.15</v>
      </c>
      <c r="S1938">
        <f>ROUND((Source!CA587/100)*ROUND((Source!AF587*Source!AV587)*Source!I587, 2), 2)</f>
        <v>99.88</v>
      </c>
      <c r="T1938">
        <f>Source!Y587</f>
        <v>99.88</v>
      </c>
      <c r="U1938">
        <f>ROUND((175/100)*ROUND((Source!AE587*Source!AV587)*Source!I587, 2), 2)</f>
        <v>3.27</v>
      </c>
      <c r="V1938">
        <f>ROUND((108/100)*ROUND(Source!CS587*Source!I587, 2), 2)</f>
        <v>2.02</v>
      </c>
    </row>
    <row r="1939" spans="1:22" ht="14.25" x14ac:dyDescent="0.2">
      <c r="A1939" s="15"/>
      <c r="B1939" s="16"/>
      <c r="C1939" s="16" t="s">
        <v>872</v>
      </c>
      <c r="D1939" s="17"/>
      <c r="E1939" s="8"/>
      <c r="F1939" s="19">
        <f>Source!AO587</f>
        <v>78644.570000000007</v>
      </c>
      <c r="G1939" s="18" t="str">
        <f>Source!DG587</f>
        <v/>
      </c>
      <c r="H1939" s="8">
        <f>Source!AV587</f>
        <v>1</v>
      </c>
      <c r="I1939" s="8">
        <f>IF(Source!BA587&lt;&gt; 0, Source!BA587, 1)</f>
        <v>1</v>
      </c>
      <c r="J1939" s="20">
        <f>Source!S587</f>
        <v>998.79</v>
      </c>
      <c r="K1939" s="20"/>
    </row>
    <row r="1940" spans="1:22" ht="14.25" x14ac:dyDescent="0.2">
      <c r="A1940" s="15"/>
      <c r="B1940" s="16"/>
      <c r="C1940" s="16" t="s">
        <v>873</v>
      </c>
      <c r="D1940" s="17"/>
      <c r="E1940" s="8"/>
      <c r="F1940" s="19">
        <f>Source!AM587</f>
        <v>435.13</v>
      </c>
      <c r="G1940" s="18" t="str">
        <f>Source!DE587</f>
        <v/>
      </c>
      <c r="H1940" s="8">
        <f>Source!AV587</f>
        <v>1</v>
      </c>
      <c r="I1940" s="8">
        <f>IF(Source!BB587&lt;&gt; 0, Source!BB587, 1)</f>
        <v>1</v>
      </c>
      <c r="J1940" s="20">
        <f>Source!Q587</f>
        <v>5.53</v>
      </c>
      <c r="K1940" s="20"/>
    </row>
    <row r="1941" spans="1:22" ht="14.25" x14ac:dyDescent="0.2">
      <c r="A1941" s="15"/>
      <c r="B1941" s="16"/>
      <c r="C1941" s="16" t="s">
        <v>874</v>
      </c>
      <c r="D1941" s="17"/>
      <c r="E1941" s="8"/>
      <c r="F1941" s="19">
        <f>Source!AN587</f>
        <v>147.43</v>
      </c>
      <c r="G1941" s="18" t="str">
        <f>Source!DF587</f>
        <v/>
      </c>
      <c r="H1941" s="8">
        <f>Source!AV587</f>
        <v>1</v>
      </c>
      <c r="I1941" s="8">
        <f>IF(Source!BS587&lt;&gt; 0, Source!BS587, 1)</f>
        <v>1</v>
      </c>
      <c r="J1941" s="21">
        <f>Source!R587</f>
        <v>1.87</v>
      </c>
      <c r="K1941" s="20"/>
    </row>
    <row r="1942" spans="1:22" ht="14.25" x14ac:dyDescent="0.2">
      <c r="A1942" s="15"/>
      <c r="B1942" s="16"/>
      <c r="C1942" s="16" t="s">
        <v>875</v>
      </c>
      <c r="D1942" s="17"/>
      <c r="E1942" s="8"/>
      <c r="F1942" s="19">
        <f>Source!AL587</f>
        <v>347832.49</v>
      </c>
      <c r="G1942" s="18" t="str">
        <f>Source!DD587</f>
        <v/>
      </c>
      <c r="H1942" s="8">
        <f>Source!AW587</f>
        <v>1</v>
      </c>
      <c r="I1942" s="8">
        <f>IF(Source!BC587&lt;&gt; 0, Source!BC587, 1)</f>
        <v>1</v>
      </c>
      <c r="J1942" s="20">
        <f>Source!P587</f>
        <v>4417.47</v>
      </c>
      <c r="K1942" s="20"/>
    </row>
    <row r="1943" spans="1:22" ht="14.25" x14ac:dyDescent="0.2">
      <c r="A1943" s="15"/>
      <c r="B1943" s="16"/>
      <c r="C1943" s="16" t="s">
        <v>876</v>
      </c>
      <c r="D1943" s="17" t="s">
        <v>877</v>
      </c>
      <c r="E1943" s="8">
        <f>Source!AT587</f>
        <v>70</v>
      </c>
      <c r="F1943" s="19"/>
      <c r="G1943" s="18"/>
      <c r="H1943" s="8"/>
      <c r="I1943" s="8"/>
      <c r="J1943" s="20">
        <f>SUM(R1938:R1942)</f>
        <v>699.15</v>
      </c>
      <c r="K1943" s="20"/>
    </row>
    <row r="1944" spans="1:22" ht="14.25" x14ac:dyDescent="0.2">
      <c r="A1944" s="15"/>
      <c r="B1944" s="16"/>
      <c r="C1944" s="16" t="s">
        <v>878</v>
      </c>
      <c r="D1944" s="17" t="s">
        <v>877</v>
      </c>
      <c r="E1944" s="8">
        <f>Source!AU587</f>
        <v>10</v>
      </c>
      <c r="F1944" s="19"/>
      <c r="G1944" s="18"/>
      <c r="H1944" s="8"/>
      <c r="I1944" s="8"/>
      <c r="J1944" s="20">
        <f>SUM(T1938:T1943)</f>
        <v>99.88</v>
      </c>
      <c r="K1944" s="20"/>
    </row>
    <row r="1945" spans="1:22" ht="14.25" x14ac:dyDescent="0.2">
      <c r="A1945" s="15"/>
      <c r="B1945" s="16"/>
      <c r="C1945" s="16" t="s">
        <v>879</v>
      </c>
      <c r="D1945" s="17" t="s">
        <v>877</v>
      </c>
      <c r="E1945" s="8">
        <f>108</f>
        <v>108</v>
      </c>
      <c r="F1945" s="19"/>
      <c r="G1945" s="18"/>
      <c r="H1945" s="8"/>
      <c r="I1945" s="8"/>
      <c r="J1945" s="20">
        <f>SUM(V1938:V1944)</f>
        <v>2.02</v>
      </c>
      <c r="K1945" s="20"/>
    </row>
    <row r="1946" spans="1:22" ht="14.25" x14ac:dyDescent="0.2">
      <c r="A1946" s="15"/>
      <c r="B1946" s="16"/>
      <c r="C1946" s="16" t="s">
        <v>880</v>
      </c>
      <c r="D1946" s="17" t="s">
        <v>881</v>
      </c>
      <c r="E1946" s="8">
        <f>Source!AQ587</f>
        <v>453.1</v>
      </c>
      <c r="F1946" s="19"/>
      <c r="G1946" s="18" t="str">
        <f>Source!DI587</f>
        <v/>
      </c>
      <c r="H1946" s="8">
        <f>Source!AV587</f>
        <v>1</v>
      </c>
      <c r="I1946" s="8"/>
      <c r="J1946" s="20"/>
      <c r="K1946" s="20">
        <f>Source!U587</f>
        <v>5.7543699999999998</v>
      </c>
    </row>
    <row r="1947" spans="1:22" ht="15" x14ac:dyDescent="0.25">
      <c r="A1947" s="24"/>
      <c r="B1947" s="24"/>
      <c r="C1947" s="24"/>
      <c r="D1947" s="24"/>
      <c r="E1947" s="24"/>
      <c r="F1947" s="24"/>
      <c r="G1947" s="24"/>
      <c r="H1947" s="24"/>
      <c r="I1947" s="59">
        <f>J1939+J1940+J1942+J1943+J1944+J1945</f>
        <v>6222.84</v>
      </c>
      <c r="J1947" s="59"/>
      <c r="K1947" s="25">
        <f>IF(Source!I587&lt;&gt;0, ROUND(I1947/Source!I587, 2), 0)</f>
        <v>489987.4</v>
      </c>
      <c r="P1947" s="23">
        <f>I1947</f>
        <v>6222.84</v>
      </c>
    </row>
    <row r="1948" spans="1:22" ht="42.75" x14ac:dyDescent="0.2">
      <c r="A1948" s="15" t="str">
        <f>Source!E588</f>
        <v>299</v>
      </c>
      <c r="B1948" s="16" t="str">
        <f>Source!F588</f>
        <v>21.3-4-24</v>
      </c>
      <c r="C1948" s="16" t="str">
        <f>Source!G588</f>
        <v>Арматурные заготовки (стержни, хомуты и т.п.), не собранные в каркасы или сетки, закладные и накладные детали, со сваркой</v>
      </c>
      <c r="D1948" s="17" t="str">
        <f>Source!H588</f>
        <v>т</v>
      </c>
      <c r="E1948" s="8">
        <f>Source!I588</f>
        <v>2.9966474E-2</v>
      </c>
      <c r="F1948" s="19">
        <f>Source!AL588</f>
        <v>53410.15</v>
      </c>
      <c r="G1948" s="18" t="str">
        <f>Source!DD588</f>
        <v/>
      </c>
      <c r="H1948" s="8">
        <f>Source!AW588</f>
        <v>1</v>
      </c>
      <c r="I1948" s="8">
        <f>IF(Source!BC588&lt;&gt; 0, Source!BC588, 1)</f>
        <v>1</v>
      </c>
      <c r="J1948" s="20">
        <f>Source!P588</f>
        <v>1600.51</v>
      </c>
      <c r="K1948" s="20"/>
      <c r="Q1948">
        <f>ROUND((Source!BZ588/100)*ROUND((Source!AF588*Source!AV588)*Source!I588, 2), 2)</f>
        <v>0</v>
      </c>
      <c r="R1948">
        <f>Source!X588</f>
        <v>0</v>
      </c>
      <c r="S1948">
        <f>ROUND((Source!CA588/100)*ROUND((Source!AF588*Source!AV588)*Source!I588, 2), 2)</f>
        <v>0</v>
      </c>
      <c r="T1948">
        <f>Source!Y588</f>
        <v>0</v>
      </c>
      <c r="U1948">
        <f>ROUND((175/100)*ROUND((Source!AE588*Source!AV588)*Source!I588, 2), 2)</f>
        <v>0</v>
      </c>
      <c r="V1948">
        <f>ROUND((108/100)*ROUND(Source!CS588*Source!I588, 2), 2)</f>
        <v>0</v>
      </c>
    </row>
    <row r="1949" spans="1:22" ht="15" x14ac:dyDescent="0.25">
      <c r="A1949" s="24"/>
      <c r="B1949" s="24"/>
      <c r="C1949" s="24"/>
      <c r="D1949" s="24"/>
      <c r="E1949" s="24"/>
      <c r="F1949" s="24"/>
      <c r="G1949" s="24"/>
      <c r="H1949" s="24"/>
      <c r="I1949" s="59">
        <f>J1948</f>
        <v>1600.51</v>
      </c>
      <c r="J1949" s="59"/>
      <c r="K1949" s="25">
        <f>IF(Source!I588&lt;&gt;0, ROUND(I1949/Source!I588, 2), 0)</f>
        <v>53410.02</v>
      </c>
      <c r="P1949" s="23">
        <f>I1949</f>
        <v>1600.51</v>
      </c>
    </row>
    <row r="1950" spans="1:22" ht="28.5" x14ac:dyDescent="0.2">
      <c r="A1950" s="15" t="str">
        <f>Source!E589</f>
        <v>300</v>
      </c>
      <c r="B1950" s="16" t="str">
        <f>Source!F589</f>
        <v>Цена поставщика</v>
      </c>
      <c r="C1950" s="16" t="str">
        <f>Source!G589</f>
        <v>Карусель "Кувшинка"  ЛГК-19.1                               Базисная стоимость: 57225,00/1,18=48495,76</v>
      </c>
      <c r="D1950" s="17" t="str">
        <f>Source!H589</f>
        <v>шт.</v>
      </c>
      <c r="E1950" s="8">
        <f>Source!I589</f>
        <v>1</v>
      </c>
      <c r="F1950" s="19">
        <f>Source!AL589</f>
        <v>48495.76</v>
      </c>
      <c r="G1950" s="18" t="str">
        <f>Source!DD589</f>
        <v/>
      </c>
      <c r="H1950" s="8">
        <f>Source!AW589</f>
        <v>1</v>
      </c>
      <c r="I1950" s="8">
        <f>IF(Source!BC589&lt;&gt; 0, Source!BC589, 1)</f>
        <v>1</v>
      </c>
      <c r="J1950" s="20">
        <f>Source!P589</f>
        <v>48495.76</v>
      </c>
      <c r="K1950" s="20"/>
      <c r="Q1950">
        <f>ROUND((Source!BZ589/100)*ROUND((Source!AF589*Source!AV589)*Source!I589, 2), 2)</f>
        <v>0</v>
      </c>
      <c r="R1950">
        <f>Source!X589</f>
        <v>0</v>
      </c>
      <c r="S1950">
        <f>ROUND((Source!CA589/100)*ROUND((Source!AF589*Source!AV589)*Source!I589, 2), 2)</f>
        <v>0</v>
      </c>
      <c r="T1950">
        <f>Source!Y589</f>
        <v>0</v>
      </c>
      <c r="U1950">
        <f>ROUND((175/100)*ROUND((Source!AE589*Source!AV589)*Source!I589, 2), 2)</f>
        <v>0</v>
      </c>
      <c r="V1950">
        <f>ROUND((108/100)*ROUND(Source!CS589*Source!I589, 2), 2)</f>
        <v>0</v>
      </c>
    </row>
    <row r="1951" spans="1:22" ht="15" x14ac:dyDescent="0.25">
      <c r="A1951" s="24"/>
      <c r="B1951" s="24"/>
      <c r="C1951" s="24"/>
      <c r="D1951" s="24"/>
      <c r="E1951" s="24"/>
      <c r="F1951" s="24"/>
      <c r="G1951" s="24"/>
      <c r="H1951" s="24"/>
      <c r="I1951" s="59">
        <f>J1950</f>
        <v>48495.76</v>
      </c>
      <c r="J1951" s="59"/>
      <c r="K1951" s="25">
        <f>IF(Source!I589&lt;&gt;0, ROUND(I1951/Source!I589, 2), 0)</f>
        <v>48495.76</v>
      </c>
      <c r="P1951" s="23">
        <f>I1951</f>
        <v>48495.76</v>
      </c>
    </row>
    <row r="1952" spans="1:22" ht="14.25" x14ac:dyDescent="0.2">
      <c r="A1952" s="15" t="str">
        <f>Source!E590</f>
        <v>301</v>
      </c>
      <c r="B1952" s="16" t="str">
        <f>Source!F590</f>
        <v>1.50-3203-10-4/1</v>
      </c>
      <c r="C1952" s="16" t="str">
        <f>Source!G590</f>
        <v>Установка монтажных изделий массой свыше 20 кг</v>
      </c>
      <c r="D1952" s="17" t="str">
        <f>Source!H590</f>
        <v>т</v>
      </c>
      <c r="E1952" s="8">
        <f>Source!I590</f>
        <v>8.5500000000000007E-2</v>
      </c>
      <c r="F1952" s="19"/>
      <c r="G1952" s="18"/>
      <c r="H1952" s="8"/>
      <c r="I1952" s="8"/>
      <c r="J1952" s="20"/>
      <c r="K1952" s="20"/>
      <c r="Q1952">
        <f>ROUND((Source!BZ590/100)*ROUND((Source!AF590*Source!AV590)*Source!I590, 2), 2)</f>
        <v>489.49</v>
      </c>
      <c r="R1952">
        <f>Source!X590</f>
        <v>489.49</v>
      </c>
      <c r="S1952">
        <f>ROUND((Source!CA590/100)*ROUND((Source!AF590*Source!AV590)*Source!I590, 2), 2)</f>
        <v>69.930000000000007</v>
      </c>
      <c r="T1952">
        <f>Source!Y590</f>
        <v>69.930000000000007</v>
      </c>
      <c r="U1952">
        <f>ROUND((175/100)*ROUND((Source!AE590*Source!AV590)*Source!I590, 2), 2)</f>
        <v>21.37</v>
      </c>
      <c r="V1952">
        <f>ROUND((108/100)*ROUND(Source!CS590*Source!I590, 2), 2)</f>
        <v>13.19</v>
      </c>
    </row>
    <row r="1953" spans="1:22" ht="14.25" x14ac:dyDescent="0.2">
      <c r="A1953" s="15"/>
      <c r="B1953" s="16"/>
      <c r="C1953" s="16" t="s">
        <v>872</v>
      </c>
      <c r="D1953" s="17"/>
      <c r="E1953" s="8"/>
      <c r="F1953" s="19">
        <f>Source!AO590</f>
        <v>8178.55</v>
      </c>
      <c r="G1953" s="18" t="str">
        <f>Source!DG590</f>
        <v/>
      </c>
      <c r="H1953" s="8">
        <f>Source!AV590</f>
        <v>1</v>
      </c>
      <c r="I1953" s="8">
        <f>IF(Source!BA590&lt;&gt; 0, Source!BA590, 1)</f>
        <v>1</v>
      </c>
      <c r="J1953" s="20">
        <f>Source!S590</f>
        <v>699.27</v>
      </c>
      <c r="K1953" s="20"/>
    </row>
    <row r="1954" spans="1:22" ht="14.25" x14ac:dyDescent="0.2">
      <c r="A1954" s="15"/>
      <c r="B1954" s="16"/>
      <c r="C1954" s="16" t="s">
        <v>873</v>
      </c>
      <c r="D1954" s="17"/>
      <c r="E1954" s="8"/>
      <c r="F1954" s="19">
        <f>Source!AM590</f>
        <v>1555.17</v>
      </c>
      <c r="G1954" s="18" t="str">
        <f>Source!DE590</f>
        <v/>
      </c>
      <c r="H1954" s="8">
        <f>Source!AV590</f>
        <v>1</v>
      </c>
      <c r="I1954" s="8">
        <f>IF(Source!BB590&lt;&gt; 0, Source!BB590, 1)</f>
        <v>1</v>
      </c>
      <c r="J1954" s="20">
        <f>Source!Q590</f>
        <v>132.97</v>
      </c>
      <c r="K1954" s="20"/>
    </row>
    <row r="1955" spans="1:22" ht="14.25" x14ac:dyDescent="0.2">
      <c r="A1955" s="15"/>
      <c r="B1955" s="16"/>
      <c r="C1955" s="16" t="s">
        <v>874</v>
      </c>
      <c r="D1955" s="17"/>
      <c r="E1955" s="8"/>
      <c r="F1955" s="19">
        <f>Source!AN590</f>
        <v>142.85</v>
      </c>
      <c r="G1955" s="18" t="str">
        <f>Source!DF590</f>
        <v/>
      </c>
      <c r="H1955" s="8">
        <f>Source!AV590</f>
        <v>1</v>
      </c>
      <c r="I1955" s="8">
        <f>IF(Source!BS590&lt;&gt; 0, Source!BS590, 1)</f>
        <v>1</v>
      </c>
      <c r="J1955" s="21">
        <f>Source!R590</f>
        <v>12.21</v>
      </c>
      <c r="K1955" s="20"/>
    </row>
    <row r="1956" spans="1:22" ht="14.25" x14ac:dyDescent="0.2">
      <c r="A1956" s="15"/>
      <c r="B1956" s="16"/>
      <c r="C1956" s="16" t="s">
        <v>875</v>
      </c>
      <c r="D1956" s="17"/>
      <c r="E1956" s="8"/>
      <c r="F1956" s="19">
        <f>Source!AL590</f>
        <v>56933.42</v>
      </c>
      <c r="G1956" s="18" t="str">
        <f>Source!DD590</f>
        <v/>
      </c>
      <c r="H1956" s="8">
        <f>Source!AW590</f>
        <v>1</v>
      </c>
      <c r="I1956" s="8">
        <f>IF(Source!BC590&lt;&gt; 0, Source!BC590, 1)</f>
        <v>1</v>
      </c>
      <c r="J1956" s="20">
        <f>Source!P590</f>
        <v>4867.8100000000004</v>
      </c>
      <c r="K1956" s="20"/>
    </row>
    <row r="1957" spans="1:22" ht="42.75" x14ac:dyDescent="0.2">
      <c r="A1957" s="15" t="str">
        <f>Source!E591</f>
        <v>301,1</v>
      </c>
      <c r="B1957" s="16" t="str">
        <f>Source!F591</f>
        <v>21.3-4-24</v>
      </c>
      <c r="C1957" s="16" t="str">
        <f>Source!G591</f>
        <v>Арматурные заготовки (стержни, хомуты и т.п.), не собранные в каркасы или сетки, закладные и накладные детали, со сваркой</v>
      </c>
      <c r="D1957" s="17" t="str">
        <f>Source!H591</f>
        <v>т</v>
      </c>
      <c r="E1957" s="8">
        <f>Source!I591</f>
        <v>-8.5500000000000007E-2</v>
      </c>
      <c r="F1957" s="19">
        <f>Source!AK591</f>
        <v>53410.15</v>
      </c>
      <c r="G1957" s="22" t="s">
        <v>3</v>
      </c>
      <c r="H1957" s="8">
        <f>Source!AW591</f>
        <v>1</v>
      </c>
      <c r="I1957" s="8">
        <f>IF(Source!BC591&lt;&gt; 0, Source!BC591, 1)</f>
        <v>1</v>
      </c>
      <c r="J1957" s="20">
        <f>Source!O591</f>
        <v>-4566.57</v>
      </c>
      <c r="K1957" s="20"/>
      <c r="Q1957">
        <f>ROUND((Source!BZ591/100)*ROUND((Source!AF591*Source!AV591)*Source!I591, 2), 2)</f>
        <v>0</v>
      </c>
      <c r="R1957">
        <f>Source!X591</f>
        <v>0</v>
      </c>
      <c r="S1957">
        <f>ROUND((Source!CA591/100)*ROUND((Source!AF591*Source!AV591)*Source!I591, 2), 2)</f>
        <v>0</v>
      </c>
      <c r="T1957">
        <f>Source!Y591</f>
        <v>0</v>
      </c>
      <c r="U1957">
        <f>ROUND((175/100)*ROUND((Source!AE591*Source!AV591)*Source!I591, 2), 2)</f>
        <v>0</v>
      </c>
      <c r="V1957">
        <f>ROUND((108/100)*ROUND(Source!CS591*Source!I591, 2), 2)</f>
        <v>0</v>
      </c>
    </row>
    <row r="1958" spans="1:22" ht="14.25" x14ac:dyDescent="0.2">
      <c r="A1958" s="15"/>
      <c r="B1958" s="16"/>
      <c r="C1958" s="16" t="s">
        <v>876</v>
      </c>
      <c r="D1958" s="17" t="s">
        <v>877</v>
      </c>
      <c r="E1958" s="8">
        <f>Source!AT590</f>
        <v>70</v>
      </c>
      <c r="F1958" s="19"/>
      <c r="G1958" s="18"/>
      <c r="H1958" s="8"/>
      <c r="I1958" s="8"/>
      <c r="J1958" s="20">
        <f>SUM(R1952:R1957)</f>
        <v>489.49</v>
      </c>
      <c r="K1958" s="20"/>
    </row>
    <row r="1959" spans="1:22" ht="14.25" x14ac:dyDescent="0.2">
      <c r="A1959" s="15"/>
      <c r="B1959" s="16"/>
      <c r="C1959" s="16" t="s">
        <v>878</v>
      </c>
      <c r="D1959" s="17" t="s">
        <v>877</v>
      </c>
      <c r="E1959" s="8">
        <f>Source!AU590</f>
        <v>10</v>
      </c>
      <c r="F1959" s="19"/>
      <c r="G1959" s="18"/>
      <c r="H1959" s="8"/>
      <c r="I1959" s="8"/>
      <c r="J1959" s="20">
        <f>SUM(T1952:T1958)</f>
        <v>69.930000000000007</v>
      </c>
      <c r="K1959" s="20"/>
    </row>
    <row r="1960" spans="1:22" ht="14.25" x14ac:dyDescent="0.2">
      <c r="A1960" s="15"/>
      <c r="B1960" s="16"/>
      <c r="C1960" s="16" t="s">
        <v>879</v>
      </c>
      <c r="D1960" s="17" t="s">
        <v>877</v>
      </c>
      <c r="E1960" s="8">
        <f>108</f>
        <v>108</v>
      </c>
      <c r="F1960" s="19"/>
      <c r="G1960" s="18"/>
      <c r="H1960" s="8"/>
      <c r="I1960" s="8"/>
      <c r="J1960" s="20">
        <f>SUM(V1952:V1959)</f>
        <v>13.19</v>
      </c>
      <c r="K1960" s="20"/>
    </row>
    <row r="1961" spans="1:22" ht="14.25" x14ac:dyDescent="0.2">
      <c r="A1961" s="15"/>
      <c r="B1961" s="16"/>
      <c r="C1961" s="16" t="s">
        <v>880</v>
      </c>
      <c r="D1961" s="17" t="s">
        <v>881</v>
      </c>
      <c r="E1961" s="8">
        <f>Source!AQ590</f>
        <v>36.11</v>
      </c>
      <c r="F1961" s="19"/>
      <c r="G1961" s="18" t="str">
        <f>Source!DI590</f>
        <v/>
      </c>
      <c r="H1961" s="8">
        <f>Source!AV590</f>
        <v>1</v>
      </c>
      <c r="I1961" s="8"/>
      <c r="J1961" s="20"/>
      <c r="K1961" s="20">
        <f>Source!U590</f>
        <v>3.0874050000000004</v>
      </c>
    </row>
    <row r="1962" spans="1:22" ht="15" x14ac:dyDescent="0.25">
      <c r="A1962" s="24"/>
      <c r="B1962" s="24"/>
      <c r="C1962" s="24"/>
      <c r="D1962" s="24"/>
      <c r="E1962" s="24"/>
      <c r="F1962" s="24"/>
      <c r="G1962" s="24"/>
      <c r="H1962" s="24"/>
      <c r="I1962" s="59">
        <f>J1953+J1954+J1956+J1958+J1959+J1960+SUM(J1957:J1957)</f>
        <v>1706.0900000000001</v>
      </c>
      <c r="J1962" s="59"/>
      <c r="K1962" s="25">
        <f>IF(Source!I590&lt;&gt;0, ROUND(I1962/Source!I590, 2), 0)</f>
        <v>19954.27</v>
      </c>
      <c r="P1962" s="23">
        <f>I1962</f>
        <v>1706.0900000000001</v>
      </c>
    </row>
    <row r="1963" spans="1:22" ht="28.5" x14ac:dyDescent="0.2">
      <c r="A1963" s="15" t="str">
        <f>Source!E592</f>
        <v>302</v>
      </c>
      <c r="B1963" s="16" t="str">
        <f>Source!F592</f>
        <v>1.2-3103-3-1/1</v>
      </c>
      <c r="C1963" s="16" t="str">
        <f>Source!G592</f>
        <v>Устройство фундаментов общего назначения бетонных под оборудование объемом до 5 м3</v>
      </c>
      <c r="D1963" s="17" t="str">
        <f>Source!H592</f>
        <v>100 м3</v>
      </c>
      <c r="E1963" s="8">
        <f>Source!I592</f>
        <v>1.166E-2</v>
      </c>
      <c r="F1963" s="19"/>
      <c r="G1963" s="18"/>
      <c r="H1963" s="8"/>
      <c r="I1963" s="8"/>
      <c r="J1963" s="20"/>
      <c r="K1963" s="20"/>
      <c r="Q1963">
        <f>ROUND((Source!BZ592/100)*ROUND((Source!AF592*Source!AV592)*Source!I592, 2), 2)</f>
        <v>641.9</v>
      </c>
      <c r="R1963">
        <f>Source!X592</f>
        <v>641.9</v>
      </c>
      <c r="S1963">
        <f>ROUND((Source!CA592/100)*ROUND((Source!AF592*Source!AV592)*Source!I592, 2), 2)</f>
        <v>91.7</v>
      </c>
      <c r="T1963">
        <f>Source!Y592</f>
        <v>91.7</v>
      </c>
      <c r="U1963">
        <f>ROUND((175/100)*ROUND((Source!AE592*Source!AV592)*Source!I592, 2), 2)</f>
        <v>3.01</v>
      </c>
      <c r="V1963">
        <f>ROUND((108/100)*ROUND(Source!CS592*Source!I592, 2), 2)</f>
        <v>1.86</v>
      </c>
    </row>
    <row r="1964" spans="1:22" ht="14.25" x14ac:dyDescent="0.2">
      <c r="A1964" s="15"/>
      <c r="B1964" s="16"/>
      <c r="C1964" s="16" t="s">
        <v>872</v>
      </c>
      <c r="D1964" s="17"/>
      <c r="E1964" s="8"/>
      <c r="F1964" s="19">
        <f>Source!AO592</f>
        <v>78644.570000000007</v>
      </c>
      <c r="G1964" s="18" t="str">
        <f>Source!DG592</f>
        <v/>
      </c>
      <c r="H1964" s="8">
        <f>Source!AV592</f>
        <v>1</v>
      </c>
      <c r="I1964" s="8">
        <f>IF(Source!BA592&lt;&gt; 0, Source!BA592, 1)</f>
        <v>1</v>
      </c>
      <c r="J1964" s="20">
        <f>Source!S592</f>
        <v>917</v>
      </c>
      <c r="K1964" s="20"/>
    </row>
    <row r="1965" spans="1:22" ht="14.25" x14ac:dyDescent="0.2">
      <c r="A1965" s="15"/>
      <c r="B1965" s="16"/>
      <c r="C1965" s="16" t="s">
        <v>873</v>
      </c>
      <c r="D1965" s="17"/>
      <c r="E1965" s="8"/>
      <c r="F1965" s="19">
        <f>Source!AM592</f>
        <v>435.13</v>
      </c>
      <c r="G1965" s="18" t="str">
        <f>Source!DE592</f>
        <v/>
      </c>
      <c r="H1965" s="8">
        <f>Source!AV592</f>
        <v>1</v>
      </c>
      <c r="I1965" s="8">
        <f>IF(Source!BB592&lt;&gt; 0, Source!BB592, 1)</f>
        <v>1</v>
      </c>
      <c r="J1965" s="20">
        <f>Source!Q592</f>
        <v>5.07</v>
      </c>
      <c r="K1965" s="20"/>
    </row>
    <row r="1966" spans="1:22" ht="14.25" x14ac:dyDescent="0.2">
      <c r="A1966" s="15"/>
      <c r="B1966" s="16"/>
      <c r="C1966" s="16" t="s">
        <v>874</v>
      </c>
      <c r="D1966" s="17"/>
      <c r="E1966" s="8"/>
      <c r="F1966" s="19">
        <f>Source!AN592</f>
        <v>147.43</v>
      </c>
      <c r="G1966" s="18" t="str">
        <f>Source!DF592</f>
        <v/>
      </c>
      <c r="H1966" s="8">
        <f>Source!AV592</f>
        <v>1</v>
      </c>
      <c r="I1966" s="8">
        <f>IF(Source!BS592&lt;&gt; 0, Source!BS592, 1)</f>
        <v>1</v>
      </c>
      <c r="J1966" s="21">
        <f>Source!R592</f>
        <v>1.72</v>
      </c>
      <c r="K1966" s="20"/>
    </row>
    <row r="1967" spans="1:22" ht="14.25" x14ac:dyDescent="0.2">
      <c r="A1967" s="15"/>
      <c r="B1967" s="16"/>
      <c r="C1967" s="16" t="s">
        <v>875</v>
      </c>
      <c r="D1967" s="17"/>
      <c r="E1967" s="8"/>
      <c r="F1967" s="19">
        <f>Source!AL592</f>
        <v>347832.49</v>
      </c>
      <c r="G1967" s="18" t="str">
        <f>Source!DD592</f>
        <v/>
      </c>
      <c r="H1967" s="8">
        <f>Source!AW592</f>
        <v>1</v>
      </c>
      <c r="I1967" s="8">
        <f>IF(Source!BC592&lt;&gt; 0, Source!BC592, 1)</f>
        <v>1</v>
      </c>
      <c r="J1967" s="20">
        <f>Source!P592</f>
        <v>4055.73</v>
      </c>
      <c r="K1967" s="20"/>
    </row>
    <row r="1968" spans="1:22" ht="14.25" x14ac:dyDescent="0.2">
      <c r="A1968" s="15"/>
      <c r="B1968" s="16"/>
      <c r="C1968" s="16" t="s">
        <v>876</v>
      </c>
      <c r="D1968" s="17" t="s">
        <v>877</v>
      </c>
      <c r="E1968" s="8">
        <f>Source!AT592</f>
        <v>70</v>
      </c>
      <c r="F1968" s="19"/>
      <c r="G1968" s="18"/>
      <c r="H1968" s="8"/>
      <c r="I1968" s="8"/>
      <c r="J1968" s="20">
        <f>SUM(R1963:R1967)</f>
        <v>641.9</v>
      </c>
      <c r="K1968" s="20"/>
    </row>
    <row r="1969" spans="1:22" ht="14.25" x14ac:dyDescent="0.2">
      <c r="A1969" s="15"/>
      <c r="B1969" s="16"/>
      <c r="C1969" s="16" t="s">
        <v>878</v>
      </c>
      <c r="D1969" s="17" t="s">
        <v>877</v>
      </c>
      <c r="E1969" s="8">
        <f>Source!AU592</f>
        <v>10</v>
      </c>
      <c r="F1969" s="19"/>
      <c r="G1969" s="18"/>
      <c r="H1969" s="8"/>
      <c r="I1969" s="8"/>
      <c r="J1969" s="20">
        <f>SUM(T1963:T1968)</f>
        <v>91.7</v>
      </c>
      <c r="K1969" s="20"/>
    </row>
    <row r="1970" spans="1:22" ht="14.25" x14ac:dyDescent="0.2">
      <c r="A1970" s="15"/>
      <c r="B1970" s="16"/>
      <c r="C1970" s="16" t="s">
        <v>879</v>
      </c>
      <c r="D1970" s="17" t="s">
        <v>877</v>
      </c>
      <c r="E1970" s="8">
        <f>108</f>
        <v>108</v>
      </c>
      <c r="F1970" s="19"/>
      <c r="G1970" s="18"/>
      <c r="H1970" s="8"/>
      <c r="I1970" s="8"/>
      <c r="J1970" s="20">
        <f>SUM(V1963:V1969)</f>
        <v>1.86</v>
      </c>
      <c r="K1970" s="20"/>
    </row>
    <row r="1971" spans="1:22" ht="14.25" x14ac:dyDescent="0.2">
      <c r="A1971" s="15"/>
      <c r="B1971" s="16"/>
      <c r="C1971" s="16" t="s">
        <v>880</v>
      </c>
      <c r="D1971" s="17" t="s">
        <v>881</v>
      </c>
      <c r="E1971" s="8">
        <f>Source!AQ592</f>
        <v>453.1</v>
      </c>
      <c r="F1971" s="19"/>
      <c r="G1971" s="18" t="str">
        <f>Source!DI592</f>
        <v/>
      </c>
      <c r="H1971" s="8">
        <f>Source!AV592</f>
        <v>1</v>
      </c>
      <c r="I1971" s="8"/>
      <c r="J1971" s="20"/>
      <c r="K1971" s="20">
        <f>Source!U592</f>
        <v>5.2831460000000003</v>
      </c>
    </row>
    <row r="1972" spans="1:22" ht="15" x14ac:dyDescent="0.25">
      <c r="A1972" s="24"/>
      <c r="B1972" s="24"/>
      <c r="C1972" s="24"/>
      <c r="D1972" s="24"/>
      <c r="E1972" s="24"/>
      <c r="F1972" s="24"/>
      <c r="G1972" s="24"/>
      <c r="H1972" s="24"/>
      <c r="I1972" s="59">
        <f>J1964+J1965+J1967+J1968+J1969+J1970</f>
        <v>5713.2599999999993</v>
      </c>
      <c r="J1972" s="59"/>
      <c r="K1972" s="25">
        <f>IF(Source!I592&lt;&gt;0, ROUND(I1972/Source!I592, 2), 0)</f>
        <v>489987.99</v>
      </c>
      <c r="P1972" s="23">
        <f>I1972</f>
        <v>5713.2599999999993</v>
      </c>
    </row>
    <row r="1973" spans="1:22" ht="42.75" x14ac:dyDescent="0.2">
      <c r="A1973" s="15" t="str">
        <f>Source!E593</f>
        <v>303</v>
      </c>
      <c r="B1973" s="16" t="str">
        <f>Source!F593</f>
        <v>21.3-4-24</v>
      </c>
      <c r="C1973" s="16" t="str">
        <f>Source!G593</f>
        <v>Арматурные заготовки (стержни, хомуты и т.п.), не собранные в каркасы или сетки, закладные и накладные детали, со сваркой</v>
      </c>
      <c r="D1973" s="17" t="str">
        <f>Source!H593</f>
        <v>т</v>
      </c>
      <c r="E1973" s="8">
        <f>Source!I593</f>
        <v>2.55816432E-2</v>
      </c>
      <c r="F1973" s="19">
        <f>Source!AL593</f>
        <v>53410.15</v>
      </c>
      <c r="G1973" s="18" t="str">
        <f>Source!DD593</f>
        <v/>
      </c>
      <c r="H1973" s="8">
        <f>Source!AW593</f>
        <v>1</v>
      </c>
      <c r="I1973" s="8">
        <f>IF(Source!BC593&lt;&gt; 0, Source!BC593, 1)</f>
        <v>1</v>
      </c>
      <c r="J1973" s="20">
        <f>Source!P593</f>
        <v>1366.32</v>
      </c>
      <c r="K1973" s="20"/>
      <c r="Q1973">
        <f>ROUND((Source!BZ593/100)*ROUND((Source!AF593*Source!AV593)*Source!I593, 2), 2)</f>
        <v>0</v>
      </c>
      <c r="R1973">
        <f>Source!X593</f>
        <v>0</v>
      </c>
      <c r="S1973">
        <f>ROUND((Source!CA593/100)*ROUND((Source!AF593*Source!AV593)*Source!I593, 2), 2)</f>
        <v>0</v>
      </c>
      <c r="T1973">
        <f>Source!Y593</f>
        <v>0</v>
      </c>
      <c r="U1973">
        <f>ROUND((175/100)*ROUND((Source!AE593*Source!AV593)*Source!I593, 2), 2)</f>
        <v>0</v>
      </c>
      <c r="V1973">
        <f>ROUND((108/100)*ROUND(Source!CS593*Source!I593, 2), 2)</f>
        <v>0</v>
      </c>
    </row>
    <row r="1974" spans="1:22" ht="15" x14ac:dyDescent="0.25">
      <c r="A1974" s="24"/>
      <c r="B1974" s="24"/>
      <c r="C1974" s="24"/>
      <c r="D1974" s="24"/>
      <c r="E1974" s="24"/>
      <c r="F1974" s="24"/>
      <c r="G1974" s="24"/>
      <c r="H1974" s="24"/>
      <c r="I1974" s="59">
        <f>J1973</f>
        <v>1366.32</v>
      </c>
      <c r="J1974" s="59"/>
      <c r="K1974" s="25">
        <f>IF(Source!I593&lt;&gt;0, ROUND(I1974/Source!I593, 2), 0)</f>
        <v>53410.17</v>
      </c>
      <c r="P1974" s="23">
        <f>I1974</f>
        <v>1366.32</v>
      </c>
    </row>
    <row r="1975" spans="1:22" ht="28.5" x14ac:dyDescent="0.2">
      <c r="A1975" s="15" t="str">
        <f>Source!E594</f>
        <v>304</v>
      </c>
      <c r="B1975" s="16" t="str">
        <f>Source!F594</f>
        <v>Цена поставщика</v>
      </c>
      <c r="C1975" s="16" t="str">
        <f>Source!G594</f>
        <v>Качалка на 2-х пружинах "Кораблик"  ЛГК-41.  Базисная стоимость: 51836,00/1,18=43928,81</v>
      </c>
      <c r="D1975" s="17" t="str">
        <f>Source!H594</f>
        <v>шт.</v>
      </c>
      <c r="E1975" s="8">
        <f>Source!I594</f>
        <v>1</v>
      </c>
      <c r="F1975" s="19">
        <f>Source!AL594</f>
        <v>43928.81</v>
      </c>
      <c r="G1975" s="18" t="str">
        <f>Source!DD594</f>
        <v/>
      </c>
      <c r="H1975" s="8">
        <f>Source!AW594</f>
        <v>1</v>
      </c>
      <c r="I1975" s="8">
        <f>IF(Source!BC594&lt;&gt; 0, Source!BC594, 1)</f>
        <v>1</v>
      </c>
      <c r="J1975" s="20">
        <f>Source!P594</f>
        <v>43928.81</v>
      </c>
      <c r="K1975" s="20"/>
      <c r="Q1975">
        <f>ROUND((Source!BZ594/100)*ROUND((Source!AF594*Source!AV594)*Source!I594, 2), 2)</f>
        <v>0</v>
      </c>
      <c r="R1975">
        <f>Source!X594</f>
        <v>0</v>
      </c>
      <c r="S1975">
        <f>ROUND((Source!CA594/100)*ROUND((Source!AF594*Source!AV594)*Source!I594, 2), 2)</f>
        <v>0</v>
      </c>
      <c r="T1975">
        <f>Source!Y594</f>
        <v>0</v>
      </c>
      <c r="U1975">
        <f>ROUND((175/100)*ROUND((Source!AE594*Source!AV594)*Source!I594, 2), 2)</f>
        <v>0</v>
      </c>
      <c r="V1975">
        <f>ROUND((108/100)*ROUND(Source!CS594*Source!I594, 2), 2)</f>
        <v>0</v>
      </c>
    </row>
    <row r="1976" spans="1:22" ht="15" x14ac:dyDescent="0.25">
      <c r="A1976" s="24"/>
      <c r="B1976" s="24"/>
      <c r="C1976" s="24"/>
      <c r="D1976" s="24"/>
      <c r="E1976" s="24"/>
      <c r="F1976" s="24"/>
      <c r="G1976" s="24"/>
      <c r="H1976" s="24"/>
      <c r="I1976" s="59">
        <f>J1975</f>
        <v>43928.81</v>
      </c>
      <c r="J1976" s="59"/>
      <c r="K1976" s="25">
        <f>IF(Source!I594&lt;&gt;0, ROUND(I1976/Source!I594, 2), 0)</f>
        <v>43928.81</v>
      </c>
      <c r="P1976" s="23">
        <f>I1976</f>
        <v>43928.81</v>
      </c>
    </row>
    <row r="1977" spans="1:22" ht="14.25" x14ac:dyDescent="0.2">
      <c r="A1977" s="15" t="str">
        <f>Source!E595</f>
        <v>305</v>
      </c>
      <c r="B1977" s="16" t="str">
        <f>Source!F595</f>
        <v>1.50-3203-10-4/1</v>
      </c>
      <c r="C1977" s="16" t="str">
        <f>Source!G595</f>
        <v>Установка монтажных изделий массой свыше 20 кг</v>
      </c>
      <c r="D1977" s="17" t="str">
        <f>Source!H595</f>
        <v>т</v>
      </c>
      <c r="E1977" s="8">
        <f>Source!I595</f>
        <v>4.4999999999999998E-2</v>
      </c>
      <c r="F1977" s="19"/>
      <c r="G1977" s="18"/>
      <c r="H1977" s="8"/>
      <c r="I1977" s="8"/>
      <c r="J1977" s="20"/>
      <c r="K1977" s="20"/>
      <c r="Q1977">
        <f>ROUND((Source!BZ595/100)*ROUND((Source!AF595*Source!AV595)*Source!I595, 2), 2)</f>
        <v>257.62</v>
      </c>
      <c r="R1977">
        <f>Source!X595</f>
        <v>257.62</v>
      </c>
      <c r="S1977">
        <f>ROUND((Source!CA595/100)*ROUND((Source!AF595*Source!AV595)*Source!I595, 2), 2)</f>
        <v>36.799999999999997</v>
      </c>
      <c r="T1977">
        <f>Source!Y595</f>
        <v>36.799999999999997</v>
      </c>
      <c r="U1977">
        <f>ROUND((175/100)*ROUND((Source!AE595*Source!AV595)*Source!I595, 2), 2)</f>
        <v>11.25</v>
      </c>
      <c r="V1977">
        <f>ROUND((108/100)*ROUND(Source!CS595*Source!I595, 2), 2)</f>
        <v>6.94</v>
      </c>
    </row>
    <row r="1978" spans="1:22" ht="14.25" x14ac:dyDescent="0.2">
      <c r="A1978" s="15"/>
      <c r="B1978" s="16"/>
      <c r="C1978" s="16" t="s">
        <v>872</v>
      </c>
      <c r="D1978" s="17"/>
      <c r="E1978" s="8"/>
      <c r="F1978" s="19">
        <f>Source!AO595</f>
        <v>8178.55</v>
      </c>
      <c r="G1978" s="18" t="str">
        <f>Source!DG595</f>
        <v/>
      </c>
      <c r="H1978" s="8">
        <f>Source!AV595</f>
        <v>1</v>
      </c>
      <c r="I1978" s="8">
        <f>IF(Source!BA595&lt;&gt; 0, Source!BA595, 1)</f>
        <v>1</v>
      </c>
      <c r="J1978" s="20">
        <f>Source!S595</f>
        <v>368.03</v>
      </c>
      <c r="K1978" s="20"/>
    </row>
    <row r="1979" spans="1:22" ht="14.25" x14ac:dyDescent="0.2">
      <c r="A1979" s="15"/>
      <c r="B1979" s="16"/>
      <c r="C1979" s="16" t="s">
        <v>873</v>
      </c>
      <c r="D1979" s="17"/>
      <c r="E1979" s="8"/>
      <c r="F1979" s="19">
        <f>Source!AM595</f>
        <v>1555.17</v>
      </c>
      <c r="G1979" s="18" t="str">
        <f>Source!DE595</f>
        <v/>
      </c>
      <c r="H1979" s="8">
        <f>Source!AV595</f>
        <v>1</v>
      </c>
      <c r="I1979" s="8">
        <f>IF(Source!BB595&lt;&gt; 0, Source!BB595, 1)</f>
        <v>1</v>
      </c>
      <c r="J1979" s="20">
        <f>Source!Q595</f>
        <v>69.98</v>
      </c>
      <c r="K1979" s="20"/>
    </row>
    <row r="1980" spans="1:22" ht="14.25" x14ac:dyDescent="0.2">
      <c r="A1980" s="15"/>
      <c r="B1980" s="16"/>
      <c r="C1980" s="16" t="s">
        <v>874</v>
      </c>
      <c r="D1980" s="17"/>
      <c r="E1980" s="8"/>
      <c r="F1980" s="19">
        <f>Source!AN595</f>
        <v>142.85</v>
      </c>
      <c r="G1980" s="18" t="str">
        <f>Source!DF595</f>
        <v/>
      </c>
      <c r="H1980" s="8">
        <f>Source!AV595</f>
        <v>1</v>
      </c>
      <c r="I1980" s="8">
        <f>IF(Source!BS595&lt;&gt; 0, Source!BS595, 1)</f>
        <v>1</v>
      </c>
      <c r="J1980" s="21">
        <f>Source!R595</f>
        <v>6.43</v>
      </c>
      <c r="K1980" s="20"/>
    </row>
    <row r="1981" spans="1:22" ht="14.25" x14ac:dyDescent="0.2">
      <c r="A1981" s="15"/>
      <c r="B1981" s="16"/>
      <c r="C1981" s="16" t="s">
        <v>875</v>
      </c>
      <c r="D1981" s="17"/>
      <c r="E1981" s="8"/>
      <c r="F1981" s="19">
        <f>Source!AL595</f>
        <v>56933.42</v>
      </c>
      <c r="G1981" s="18" t="str">
        <f>Source!DD595</f>
        <v/>
      </c>
      <c r="H1981" s="8">
        <f>Source!AW595</f>
        <v>1</v>
      </c>
      <c r="I1981" s="8">
        <f>IF(Source!BC595&lt;&gt; 0, Source!BC595, 1)</f>
        <v>1</v>
      </c>
      <c r="J1981" s="20">
        <f>Source!P595</f>
        <v>2562</v>
      </c>
      <c r="K1981" s="20"/>
    </row>
    <row r="1982" spans="1:22" ht="42.75" x14ac:dyDescent="0.2">
      <c r="A1982" s="15" t="str">
        <f>Source!E596</f>
        <v>305,1</v>
      </c>
      <c r="B1982" s="16" t="str">
        <f>Source!F596</f>
        <v>21.3-4-24</v>
      </c>
      <c r="C1982" s="16" t="str">
        <f>Source!G596</f>
        <v>Арматурные заготовки (стержни, хомуты и т.п.), не собранные в каркасы или сетки, закладные и накладные детали, со сваркой</v>
      </c>
      <c r="D1982" s="17" t="str">
        <f>Source!H596</f>
        <v>т</v>
      </c>
      <c r="E1982" s="8">
        <f>Source!I596</f>
        <v>-4.4999999999999998E-2</v>
      </c>
      <c r="F1982" s="19">
        <f>Source!AK596</f>
        <v>53410.15</v>
      </c>
      <c r="G1982" s="22" t="s">
        <v>3</v>
      </c>
      <c r="H1982" s="8">
        <f>Source!AW596</f>
        <v>1</v>
      </c>
      <c r="I1982" s="8">
        <f>IF(Source!BC596&lt;&gt; 0, Source!BC596, 1)</f>
        <v>1</v>
      </c>
      <c r="J1982" s="20">
        <f>Source!O596</f>
        <v>-2403.46</v>
      </c>
      <c r="K1982" s="20"/>
      <c r="Q1982">
        <f>ROUND((Source!BZ596/100)*ROUND((Source!AF596*Source!AV596)*Source!I596, 2), 2)</f>
        <v>0</v>
      </c>
      <c r="R1982">
        <f>Source!X596</f>
        <v>0</v>
      </c>
      <c r="S1982">
        <f>ROUND((Source!CA596/100)*ROUND((Source!AF596*Source!AV596)*Source!I596, 2), 2)</f>
        <v>0</v>
      </c>
      <c r="T1982">
        <f>Source!Y596</f>
        <v>0</v>
      </c>
      <c r="U1982">
        <f>ROUND((175/100)*ROUND((Source!AE596*Source!AV596)*Source!I596, 2), 2)</f>
        <v>0</v>
      </c>
      <c r="V1982">
        <f>ROUND((108/100)*ROUND(Source!CS596*Source!I596, 2), 2)</f>
        <v>0</v>
      </c>
    </row>
    <row r="1983" spans="1:22" ht="14.25" x14ac:dyDescent="0.2">
      <c r="A1983" s="15"/>
      <c r="B1983" s="16"/>
      <c r="C1983" s="16" t="s">
        <v>876</v>
      </c>
      <c r="D1983" s="17" t="s">
        <v>877</v>
      </c>
      <c r="E1983" s="8">
        <f>Source!AT595</f>
        <v>70</v>
      </c>
      <c r="F1983" s="19"/>
      <c r="G1983" s="18"/>
      <c r="H1983" s="8"/>
      <c r="I1983" s="8"/>
      <c r="J1983" s="20">
        <f>SUM(R1977:R1982)</f>
        <v>257.62</v>
      </c>
      <c r="K1983" s="20"/>
    </row>
    <row r="1984" spans="1:22" ht="14.25" x14ac:dyDescent="0.2">
      <c r="A1984" s="15"/>
      <c r="B1984" s="16"/>
      <c r="C1984" s="16" t="s">
        <v>878</v>
      </c>
      <c r="D1984" s="17" t="s">
        <v>877</v>
      </c>
      <c r="E1984" s="8">
        <f>Source!AU595</f>
        <v>10</v>
      </c>
      <c r="F1984" s="19"/>
      <c r="G1984" s="18"/>
      <c r="H1984" s="8"/>
      <c r="I1984" s="8"/>
      <c r="J1984" s="20">
        <f>SUM(T1977:T1983)</f>
        <v>36.799999999999997</v>
      </c>
      <c r="K1984" s="20"/>
    </row>
    <row r="1985" spans="1:22" ht="14.25" x14ac:dyDescent="0.2">
      <c r="A1985" s="15"/>
      <c r="B1985" s="16"/>
      <c r="C1985" s="16" t="s">
        <v>879</v>
      </c>
      <c r="D1985" s="17" t="s">
        <v>877</v>
      </c>
      <c r="E1985" s="8">
        <f>108</f>
        <v>108</v>
      </c>
      <c r="F1985" s="19"/>
      <c r="G1985" s="18"/>
      <c r="H1985" s="8"/>
      <c r="I1985" s="8"/>
      <c r="J1985" s="20">
        <f>SUM(V1977:V1984)</f>
        <v>6.94</v>
      </c>
      <c r="K1985" s="20"/>
    </row>
    <row r="1986" spans="1:22" ht="14.25" x14ac:dyDescent="0.2">
      <c r="A1986" s="15"/>
      <c r="B1986" s="16"/>
      <c r="C1986" s="16" t="s">
        <v>880</v>
      </c>
      <c r="D1986" s="17" t="s">
        <v>881</v>
      </c>
      <c r="E1986" s="8">
        <f>Source!AQ595</f>
        <v>36.11</v>
      </c>
      <c r="F1986" s="19"/>
      <c r="G1986" s="18" t="str">
        <f>Source!DI595</f>
        <v/>
      </c>
      <c r="H1986" s="8">
        <f>Source!AV595</f>
        <v>1</v>
      </c>
      <c r="I1986" s="8"/>
      <c r="J1986" s="20"/>
      <c r="K1986" s="20">
        <f>Source!U595</f>
        <v>1.6249499999999999</v>
      </c>
    </row>
    <row r="1987" spans="1:22" ht="15" x14ac:dyDescent="0.25">
      <c r="A1987" s="24"/>
      <c r="B1987" s="24"/>
      <c r="C1987" s="24"/>
      <c r="D1987" s="24"/>
      <c r="E1987" s="24"/>
      <c r="F1987" s="24"/>
      <c r="G1987" s="24"/>
      <c r="H1987" s="24"/>
      <c r="I1987" s="59">
        <f>J1978+J1979+J1981+J1983+J1984+J1985+SUM(J1982:J1982)</f>
        <v>897.91000000000031</v>
      </c>
      <c r="J1987" s="59"/>
      <c r="K1987" s="25">
        <f>IF(Source!I595&lt;&gt;0, ROUND(I1987/Source!I595, 2), 0)</f>
        <v>19953.560000000001</v>
      </c>
      <c r="P1987" s="23">
        <f>I1987</f>
        <v>897.91000000000031</v>
      </c>
    </row>
    <row r="1988" spans="1:22" ht="28.5" x14ac:dyDescent="0.2">
      <c r="A1988" s="15" t="str">
        <f>Source!E597</f>
        <v>306</v>
      </c>
      <c r="B1988" s="16" t="str">
        <f>Source!F597</f>
        <v>1.2-3103-3-1/1</v>
      </c>
      <c r="C1988" s="16" t="str">
        <f>Source!G597</f>
        <v>Устройство фундаментов общего назначения бетонных под оборудование объемом до 5 м3</v>
      </c>
      <c r="D1988" s="17" t="str">
        <f>Source!H597</f>
        <v>100 м3</v>
      </c>
      <c r="E1988" s="8">
        <f>Source!I597</f>
        <v>6.1000000000000004E-3</v>
      </c>
      <c r="F1988" s="19"/>
      <c r="G1988" s="18"/>
      <c r="H1988" s="8"/>
      <c r="I1988" s="8"/>
      <c r="J1988" s="20"/>
      <c r="K1988" s="20"/>
      <c r="Q1988">
        <f>ROUND((Source!BZ597/100)*ROUND((Source!AF597*Source!AV597)*Source!I597, 2), 2)</f>
        <v>335.81</v>
      </c>
      <c r="R1988">
        <f>Source!X597</f>
        <v>335.81</v>
      </c>
      <c r="S1988">
        <f>ROUND((Source!CA597/100)*ROUND((Source!AF597*Source!AV597)*Source!I597, 2), 2)</f>
        <v>47.97</v>
      </c>
      <c r="T1988">
        <f>Source!Y597</f>
        <v>47.97</v>
      </c>
      <c r="U1988">
        <f>ROUND((175/100)*ROUND((Source!AE597*Source!AV597)*Source!I597, 2), 2)</f>
        <v>1.58</v>
      </c>
      <c r="V1988">
        <f>ROUND((108/100)*ROUND(Source!CS597*Source!I597, 2), 2)</f>
        <v>0.97</v>
      </c>
    </row>
    <row r="1989" spans="1:22" ht="14.25" x14ac:dyDescent="0.2">
      <c r="A1989" s="15"/>
      <c r="B1989" s="16"/>
      <c r="C1989" s="16" t="s">
        <v>872</v>
      </c>
      <c r="D1989" s="17"/>
      <c r="E1989" s="8"/>
      <c r="F1989" s="19">
        <f>Source!AO597</f>
        <v>78644.570000000007</v>
      </c>
      <c r="G1989" s="18" t="str">
        <f>Source!DG597</f>
        <v/>
      </c>
      <c r="H1989" s="8">
        <f>Source!AV597</f>
        <v>1</v>
      </c>
      <c r="I1989" s="8">
        <f>IF(Source!BA597&lt;&gt; 0, Source!BA597, 1)</f>
        <v>1</v>
      </c>
      <c r="J1989" s="20">
        <f>Source!S597</f>
        <v>479.73</v>
      </c>
      <c r="K1989" s="20"/>
    </row>
    <row r="1990" spans="1:22" ht="14.25" x14ac:dyDescent="0.2">
      <c r="A1990" s="15"/>
      <c r="B1990" s="16"/>
      <c r="C1990" s="16" t="s">
        <v>873</v>
      </c>
      <c r="D1990" s="17"/>
      <c r="E1990" s="8"/>
      <c r="F1990" s="19">
        <f>Source!AM597</f>
        <v>435.13</v>
      </c>
      <c r="G1990" s="18" t="str">
        <f>Source!DE597</f>
        <v/>
      </c>
      <c r="H1990" s="8">
        <f>Source!AV597</f>
        <v>1</v>
      </c>
      <c r="I1990" s="8">
        <f>IF(Source!BB597&lt;&gt; 0, Source!BB597, 1)</f>
        <v>1</v>
      </c>
      <c r="J1990" s="20">
        <f>Source!Q597</f>
        <v>2.65</v>
      </c>
      <c r="K1990" s="20"/>
    </row>
    <row r="1991" spans="1:22" ht="14.25" x14ac:dyDescent="0.2">
      <c r="A1991" s="15"/>
      <c r="B1991" s="16"/>
      <c r="C1991" s="16" t="s">
        <v>874</v>
      </c>
      <c r="D1991" s="17"/>
      <c r="E1991" s="8"/>
      <c r="F1991" s="19">
        <f>Source!AN597</f>
        <v>147.43</v>
      </c>
      <c r="G1991" s="18" t="str">
        <f>Source!DF597</f>
        <v/>
      </c>
      <c r="H1991" s="8">
        <f>Source!AV597</f>
        <v>1</v>
      </c>
      <c r="I1991" s="8">
        <f>IF(Source!BS597&lt;&gt; 0, Source!BS597, 1)</f>
        <v>1</v>
      </c>
      <c r="J1991" s="21">
        <f>Source!R597</f>
        <v>0.9</v>
      </c>
      <c r="K1991" s="20"/>
    </row>
    <row r="1992" spans="1:22" ht="14.25" x14ac:dyDescent="0.2">
      <c r="A1992" s="15"/>
      <c r="B1992" s="16"/>
      <c r="C1992" s="16" t="s">
        <v>875</v>
      </c>
      <c r="D1992" s="17"/>
      <c r="E1992" s="8"/>
      <c r="F1992" s="19">
        <f>Source!AL597</f>
        <v>347832.49</v>
      </c>
      <c r="G1992" s="18" t="str">
        <f>Source!DD597</f>
        <v/>
      </c>
      <c r="H1992" s="8">
        <f>Source!AW597</f>
        <v>1</v>
      </c>
      <c r="I1992" s="8">
        <f>IF(Source!BC597&lt;&gt; 0, Source!BC597, 1)</f>
        <v>1</v>
      </c>
      <c r="J1992" s="20">
        <f>Source!P597</f>
        <v>2121.7800000000002</v>
      </c>
      <c r="K1992" s="20"/>
    </row>
    <row r="1993" spans="1:22" ht="14.25" x14ac:dyDescent="0.2">
      <c r="A1993" s="15"/>
      <c r="B1993" s="16"/>
      <c r="C1993" s="16" t="s">
        <v>876</v>
      </c>
      <c r="D1993" s="17" t="s">
        <v>877</v>
      </c>
      <c r="E1993" s="8">
        <f>Source!AT597</f>
        <v>70</v>
      </c>
      <c r="F1993" s="19"/>
      <c r="G1993" s="18"/>
      <c r="H1993" s="8"/>
      <c r="I1993" s="8"/>
      <c r="J1993" s="20">
        <f>SUM(R1988:R1992)</f>
        <v>335.81</v>
      </c>
      <c r="K1993" s="20"/>
    </row>
    <row r="1994" spans="1:22" ht="14.25" x14ac:dyDescent="0.2">
      <c r="A1994" s="15"/>
      <c r="B1994" s="16"/>
      <c r="C1994" s="16" t="s">
        <v>878</v>
      </c>
      <c r="D1994" s="17" t="s">
        <v>877</v>
      </c>
      <c r="E1994" s="8">
        <f>Source!AU597</f>
        <v>10</v>
      </c>
      <c r="F1994" s="19"/>
      <c r="G1994" s="18"/>
      <c r="H1994" s="8"/>
      <c r="I1994" s="8"/>
      <c r="J1994" s="20">
        <f>SUM(T1988:T1993)</f>
        <v>47.97</v>
      </c>
      <c r="K1994" s="20"/>
    </row>
    <row r="1995" spans="1:22" ht="14.25" x14ac:dyDescent="0.2">
      <c r="A1995" s="15"/>
      <c r="B1995" s="16"/>
      <c r="C1995" s="16" t="s">
        <v>879</v>
      </c>
      <c r="D1995" s="17" t="s">
        <v>877</v>
      </c>
      <c r="E1995" s="8">
        <f>108</f>
        <v>108</v>
      </c>
      <c r="F1995" s="19"/>
      <c r="G1995" s="18"/>
      <c r="H1995" s="8"/>
      <c r="I1995" s="8"/>
      <c r="J1995" s="20">
        <f>SUM(V1988:V1994)</f>
        <v>0.97</v>
      </c>
      <c r="K1995" s="20"/>
    </row>
    <row r="1996" spans="1:22" ht="14.25" x14ac:dyDescent="0.2">
      <c r="A1996" s="15"/>
      <c r="B1996" s="16"/>
      <c r="C1996" s="16" t="s">
        <v>880</v>
      </c>
      <c r="D1996" s="17" t="s">
        <v>881</v>
      </c>
      <c r="E1996" s="8">
        <f>Source!AQ597</f>
        <v>453.1</v>
      </c>
      <c r="F1996" s="19"/>
      <c r="G1996" s="18" t="str">
        <f>Source!DI597</f>
        <v/>
      </c>
      <c r="H1996" s="8">
        <f>Source!AV597</f>
        <v>1</v>
      </c>
      <c r="I1996" s="8"/>
      <c r="J1996" s="20"/>
      <c r="K1996" s="20">
        <f>Source!U597</f>
        <v>2.7639100000000005</v>
      </c>
    </row>
    <row r="1997" spans="1:22" ht="15" x14ac:dyDescent="0.25">
      <c r="A1997" s="24"/>
      <c r="B1997" s="24"/>
      <c r="C1997" s="24"/>
      <c r="D1997" s="24"/>
      <c r="E1997" s="24"/>
      <c r="F1997" s="24"/>
      <c r="G1997" s="24"/>
      <c r="H1997" s="24"/>
      <c r="I1997" s="59">
        <f>J1989+J1990+J1992+J1993+J1994+J1995</f>
        <v>2988.91</v>
      </c>
      <c r="J1997" s="59"/>
      <c r="K1997" s="25">
        <f>IF(Source!I597&lt;&gt;0, ROUND(I1997/Source!I597, 2), 0)</f>
        <v>489985.25</v>
      </c>
      <c r="P1997" s="23">
        <f>I1997</f>
        <v>2988.91</v>
      </c>
    </row>
    <row r="1998" spans="1:22" ht="42.75" x14ac:dyDescent="0.2">
      <c r="A1998" s="15" t="str">
        <f>Source!E598</f>
        <v>307</v>
      </c>
      <c r="B1998" s="16" t="str">
        <f>Source!F598</f>
        <v>21.3-4-24</v>
      </c>
      <c r="C1998" s="16" t="str">
        <f>Source!G598</f>
        <v>Арматурные заготовки (стержни, хомуты и т.п.), не собранные в каркасы или сетки, закладные и накладные детали, со сваркой</v>
      </c>
      <c r="D1998" s="17" t="str">
        <f>Source!H598</f>
        <v>т</v>
      </c>
      <c r="E1998" s="8">
        <f>Source!I598</f>
        <v>1.018203355E-2</v>
      </c>
      <c r="F1998" s="19">
        <f>Source!AL598</f>
        <v>53410.15</v>
      </c>
      <c r="G1998" s="18" t="str">
        <f>Source!DD598</f>
        <v/>
      </c>
      <c r="H1998" s="8">
        <f>Source!AW598</f>
        <v>1</v>
      </c>
      <c r="I1998" s="8">
        <f>IF(Source!BC598&lt;&gt; 0, Source!BC598, 1)</f>
        <v>1</v>
      </c>
      <c r="J1998" s="20">
        <f>Source!P598</f>
        <v>543.82000000000005</v>
      </c>
      <c r="K1998" s="20"/>
      <c r="Q1998">
        <f>ROUND((Source!BZ598/100)*ROUND((Source!AF598*Source!AV598)*Source!I598, 2), 2)</f>
        <v>0</v>
      </c>
      <c r="R1998">
        <f>Source!X598</f>
        <v>0</v>
      </c>
      <c r="S1998">
        <f>ROUND((Source!CA598/100)*ROUND((Source!AF598*Source!AV598)*Source!I598, 2), 2)</f>
        <v>0</v>
      </c>
      <c r="T1998">
        <f>Source!Y598</f>
        <v>0</v>
      </c>
      <c r="U1998">
        <f>ROUND((175/100)*ROUND((Source!AE598*Source!AV598)*Source!I598, 2), 2)</f>
        <v>0</v>
      </c>
      <c r="V1998">
        <f>ROUND((108/100)*ROUND(Source!CS598*Source!I598, 2), 2)</f>
        <v>0</v>
      </c>
    </row>
    <row r="1999" spans="1:22" ht="15" x14ac:dyDescent="0.25">
      <c r="A1999" s="24"/>
      <c r="B1999" s="24"/>
      <c r="C1999" s="24"/>
      <c r="D1999" s="24"/>
      <c r="E1999" s="24"/>
      <c r="F1999" s="24"/>
      <c r="G1999" s="24"/>
      <c r="H1999" s="24"/>
      <c r="I1999" s="59">
        <f>J1998</f>
        <v>543.82000000000005</v>
      </c>
      <c r="J1999" s="59"/>
      <c r="K1999" s="25">
        <f>IF(Source!I598&lt;&gt;0, ROUND(I1999/Source!I598, 2), 0)</f>
        <v>53409.760000000002</v>
      </c>
      <c r="P1999" s="23">
        <f>I1999</f>
        <v>543.82000000000005</v>
      </c>
    </row>
    <row r="2000" spans="1:22" ht="28.5" x14ac:dyDescent="0.2">
      <c r="A2000" s="15" t="str">
        <f>Source!E599</f>
        <v>308</v>
      </c>
      <c r="B2000" s="16" t="str">
        <f>Source!F599</f>
        <v>Цена поставщика</v>
      </c>
      <c r="C2000" s="16" t="str">
        <f>Source!G599</f>
        <v>Качели-балансир ЛГК-04                                          Базисная стоимость: 26141,00/1,18=22153,39</v>
      </c>
      <c r="D2000" s="17" t="str">
        <f>Source!H599</f>
        <v>шт.</v>
      </c>
      <c r="E2000" s="8">
        <f>Source!I599</f>
        <v>1</v>
      </c>
      <c r="F2000" s="19">
        <f>Source!AL599</f>
        <v>22153.39</v>
      </c>
      <c r="G2000" s="18" t="str">
        <f>Source!DD599</f>
        <v/>
      </c>
      <c r="H2000" s="8">
        <f>Source!AW599</f>
        <v>1</v>
      </c>
      <c r="I2000" s="8">
        <f>IF(Source!BC599&lt;&gt; 0, Source!BC599, 1)</f>
        <v>1</v>
      </c>
      <c r="J2000" s="20">
        <f>Source!P599</f>
        <v>22153.39</v>
      </c>
      <c r="K2000" s="20"/>
      <c r="Q2000">
        <f>ROUND((Source!BZ599/100)*ROUND((Source!AF599*Source!AV599)*Source!I599, 2), 2)</f>
        <v>0</v>
      </c>
      <c r="R2000">
        <f>Source!X599</f>
        <v>0</v>
      </c>
      <c r="S2000">
        <f>ROUND((Source!CA599/100)*ROUND((Source!AF599*Source!AV599)*Source!I599, 2), 2)</f>
        <v>0</v>
      </c>
      <c r="T2000">
        <f>Source!Y599</f>
        <v>0</v>
      </c>
      <c r="U2000">
        <f>ROUND((175/100)*ROUND((Source!AE599*Source!AV599)*Source!I599, 2), 2)</f>
        <v>0</v>
      </c>
      <c r="V2000">
        <f>ROUND((108/100)*ROUND(Source!CS599*Source!I599, 2), 2)</f>
        <v>0</v>
      </c>
    </row>
    <row r="2001" spans="1:22" ht="15" x14ac:dyDescent="0.25">
      <c r="A2001" s="24"/>
      <c r="B2001" s="24"/>
      <c r="C2001" s="24"/>
      <c r="D2001" s="24"/>
      <c r="E2001" s="24"/>
      <c r="F2001" s="24"/>
      <c r="G2001" s="24"/>
      <c r="H2001" s="24"/>
      <c r="I2001" s="59">
        <f>J2000</f>
        <v>22153.39</v>
      </c>
      <c r="J2001" s="59"/>
      <c r="K2001" s="25">
        <f>IF(Source!I599&lt;&gt;0, ROUND(I2001/Source!I599, 2), 0)</f>
        <v>22153.39</v>
      </c>
      <c r="P2001" s="23">
        <f>I2001</f>
        <v>22153.39</v>
      </c>
    </row>
    <row r="2002" spans="1:22" ht="14.25" x14ac:dyDescent="0.2">
      <c r="A2002" s="15" t="str">
        <f>Source!E600</f>
        <v>309</v>
      </c>
      <c r="B2002" s="16" t="str">
        <f>Source!F600</f>
        <v>1.50-3203-10-4/1</v>
      </c>
      <c r="C2002" s="16" t="str">
        <f>Source!G600</f>
        <v>Установка монтажных изделий массой свыше 20 кг</v>
      </c>
      <c r="D2002" s="17" t="str">
        <f>Source!H600</f>
        <v>т</v>
      </c>
      <c r="E2002" s="8">
        <f>Source!I600</f>
        <v>0.26989999999999997</v>
      </c>
      <c r="F2002" s="19"/>
      <c r="G2002" s="18"/>
      <c r="H2002" s="8"/>
      <c r="I2002" s="8"/>
      <c r="J2002" s="20"/>
      <c r="K2002" s="20"/>
      <c r="Q2002">
        <f>ROUND((Source!BZ600/100)*ROUND((Source!AF600*Source!AV600)*Source!I600, 2), 2)</f>
        <v>1545.17</v>
      </c>
      <c r="R2002">
        <f>Source!X600</f>
        <v>1545.17</v>
      </c>
      <c r="S2002">
        <f>ROUND((Source!CA600/100)*ROUND((Source!AF600*Source!AV600)*Source!I600, 2), 2)</f>
        <v>220.74</v>
      </c>
      <c r="T2002">
        <f>Source!Y600</f>
        <v>220.74</v>
      </c>
      <c r="U2002">
        <f>ROUND((175/100)*ROUND((Source!AE600*Source!AV600)*Source!I600, 2), 2)</f>
        <v>67.48</v>
      </c>
      <c r="V2002">
        <f>ROUND((108/100)*ROUND(Source!CS600*Source!I600, 2), 2)</f>
        <v>41.64</v>
      </c>
    </row>
    <row r="2003" spans="1:22" ht="14.25" x14ac:dyDescent="0.2">
      <c r="A2003" s="15"/>
      <c r="B2003" s="16"/>
      <c r="C2003" s="16" t="s">
        <v>872</v>
      </c>
      <c r="D2003" s="17"/>
      <c r="E2003" s="8"/>
      <c r="F2003" s="19">
        <f>Source!AO600</f>
        <v>8178.55</v>
      </c>
      <c r="G2003" s="18" t="str">
        <f>Source!DG600</f>
        <v/>
      </c>
      <c r="H2003" s="8">
        <f>Source!AV600</f>
        <v>1</v>
      </c>
      <c r="I2003" s="8">
        <f>IF(Source!BA600&lt;&gt; 0, Source!BA600, 1)</f>
        <v>1</v>
      </c>
      <c r="J2003" s="20">
        <f>Source!S600</f>
        <v>2207.39</v>
      </c>
      <c r="K2003" s="20"/>
    </row>
    <row r="2004" spans="1:22" ht="14.25" x14ac:dyDescent="0.2">
      <c r="A2004" s="15"/>
      <c r="B2004" s="16"/>
      <c r="C2004" s="16" t="s">
        <v>873</v>
      </c>
      <c r="D2004" s="17"/>
      <c r="E2004" s="8"/>
      <c r="F2004" s="19">
        <f>Source!AM600</f>
        <v>1555.17</v>
      </c>
      <c r="G2004" s="18" t="str">
        <f>Source!DE600</f>
        <v/>
      </c>
      <c r="H2004" s="8">
        <f>Source!AV600</f>
        <v>1</v>
      </c>
      <c r="I2004" s="8">
        <f>IF(Source!BB600&lt;&gt; 0, Source!BB600, 1)</f>
        <v>1</v>
      </c>
      <c r="J2004" s="20">
        <f>Source!Q600</f>
        <v>419.74</v>
      </c>
      <c r="K2004" s="20"/>
    </row>
    <row r="2005" spans="1:22" ht="14.25" x14ac:dyDescent="0.2">
      <c r="A2005" s="15"/>
      <c r="B2005" s="16"/>
      <c r="C2005" s="16" t="s">
        <v>874</v>
      </c>
      <c r="D2005" s="17"/>
      <c r="E2005" s="8"/>
      <c r="F2005" s="19">
        <f>Source!AN600</f>
        <v>142.85</v>
      </c>
      <c r="G2005" s="18" t="str">
        <f>Source!DF600</f>
        <v/>
      </c>
      <c r="H2005" s="8">
        <f>Source!AV600</f>
        <v>1</v>
      </c>
      <c r="I2005" s="8">
        <f>IF(Source!BS600&lt;&gt; 0, Source!BS600, 1)</f>
        <v>1</v>
      </c>
      <c r="J2005" s="21">
        <f>Source!R600</f>
        <v>38.56</v>
      </c>
      <c r="K2005" s="20"/>
    </row>
    <row r="2006" spans="1:22" ht="14.25" x14ac:dyDescent="0.2">
      <c r="A2006" s="15"/>
      <c r="B2006" s="16"/>
      <c r="C2006" s="16" t="s">
        <v>875</v>
      </c>
      <c r="D2006" s="17"/>
      <c r="E2006" s="8"/>
      <c r="F2006" s="19">
        <f>Source!AL600</f>
        <v>56933.42</v>
      </c>
      <c r="G2006" s="18" t="str">
        <f>Source!DD600</f>
        <v/>
      </c>
      <c r="H2006" s="8">
        <f>Source!AW600</f>
        <v>1</v>
      </c>
      <c r="I2006" s="8">
        <f>IF(Source!BC600&lt;&gt; 0, Source!BC600, 1)</f>
        <v>1</v>
      </c>
      <c r="J2006" s="20">
        <f>Source!P600</f>
        <v>15366.33</v>
      </c>
      <c r="K2006" s="20"/>
    </row>
    <row r="2007" spans="1:22" ht="42.75" x14ac:dyDescent="0.2">
      <c r="A2007" s="15" t="str">
        <f>Source!E601</f>
        <v>309,1</v>
      </c>
      <c r="B2007" s="16" t="str">
        <f>Source!F601</f>
        <v>21.3-4-24</v>
      </c>
      <c r="C2007" s="16" t="str">
        <f>Source!G601</f>
        <v>Арматурные заготовки (стержни, хомуты и т.п.), не собранные в каркасы или сетки, закладные и накладные детали, со сваркой</v>
      </c>
      <c r="D2007" s="17" t="str">
        <f>Source!H601</f>
        <v>т</v>
      </c>
      <c r="E2007" s="8">
        <f>Source!I601</f>
        <v>-0.26989999999999997</v>
      </c>
      <c r="F2007" s="19">
        <f>Source!AK601</f>
        <v>53410.15</v>
      </c>
      <c r="G2007" s="22" t="s">
        <v>3</v>
      </c>
      <c r="H2007" s="8">
        <f>Source!AW601</f>
        <v>1</v>
      </c>
      <c r="I2007" s="8">
        <f>IF(Source!BC601&lt;&gt; 0, Source!BC601, 1)</f>
        <v>1</v>
      </c>
      <c r="J2007" s="20">
        <f>Source!O601</f>
        <v>-14415.4</v>
      </c>
      <c r="K2007" s="20"/>
      <c r="Q2007">
        <f>ROUND((Source!BZ601/100)*ROUND((Source!AF601*Source!AV601)*Source!I601, 2), 2)</f>
        <v>0</v>
      </c>
      <c r="R2007">
        <f>Source!X601</f>
        <v>0</v>
      </c>
      <c r="S2007">
        <f>ROUND((Source!CA601/100)*ROUND((Source!AF601*Source!AV601)*Source!I601, 2), 2)</f>
        <v>0</v>
      </c>
      <c r="T2007">
        <f>Source!Y601</f>
        <v>0</v>
      </c>
      <c r="U2007">
        <f>ROUND((175/100)*ROUND((Source!AE601*Source!AV601)*Source!I601, 2), 2)</f>
        <v>0</v>
      </c>
      <c r="V2007">
        <f>ROUND((108/100)*ROUND(Source!CS601*Source!I601, 2), 2)</f>
        <v>0</v>
      </c>
    </row>
    <row r="2008" spans="1:22" ht="14.25" x14ac:dyDescent="0.2">
      <c r="A2008" s="15"/>
      <c r="B2008" s="16"/>
      <c r="C2008" s="16" t="s">
        <v>876</v>
      </c>
      <c r="D2008" s="17" t="s">
        <v>877</v>
      </c>
      <c r="E2008" s="8">
        <f>Source!AT600</f>
        <v>70</v>
      </c>
      <c r="F2008" s="19"/>
      <c r="G2008" s="18"/>
      <c r="H2008" s="8"/>
      <c r="I2008" s="8"/>
      <c r="J2008" s="20">
        <f>SUM(R2002:R2007)</f>
        <v>1545.17</v>
      </c>
      <c r="K2008" s="20"/>
    </row>
    <row r="2009" spans="1:22" ht="14.25" x14ac:dyDescent="0.2">
      <c r="A2009" s="15"/>
      <c r="B2009" s="16"/>
      <c r="C2009" s="16" t="s">
        <v>878</v>
      </c>
      <c r="D2009" s="17" t="s">
        <v>877</v>
      </c>
      <c r="E2009" s="8">
        <f>Source!AU600</f>
        <v>10</v>
      </c>
      <c r="F2009" s="19"/>
      <c r="G2009" s="18"/>
      <c r="H2009" s="8"/>
      <c r="I2009" s="8"/>
      <c r="J2009" s="20">
        <f>SUM(T2002:T2008)</f>
        <v>220.74</v>
      </c>
      <c r="K2009" s="20"/>
    </row>
    <row r="2010" spans="1:22" ht="14.25" x14ac:dyDescent="0.2">
      <c r="A2010" s="15"/>
      <c r="B2010" s="16"/>
      <c r="C2010" s="16" t="s">
        <v>879</v>
      </c>
      <c r="D2010" s="17" t="s">
        <v>877</v>
      </c>
      <c r="E2010" s="8">
        <f>108</f>
        <v>108</v>
      </c>
      <c r="F2010" s="19"/>
      <c r="G2010" s="18"/>
      <c r="H2010" s="8"/>
      <c r="I2010" s="8"/>
      <c r="J2010" s="20">
        <f>SUM(V2002:V2009)</f>
        <v>41.64</v>
      </c>
      <c r="K2010" s="20"/>
    </row>
    <row r="2011" spans="1:22" ht="14.25" x14ac:dyDescent="0.2">
      <c r="A2011" s="15"/>
      <c r="B2011" s="16"/>
      <c r="C2011" s="16" t="s">
        <v>880</v>
      </c>
      <c r="D2011" s="17" t="s">
        <v>881</v>
      </c>
      <c r="E2011" s="8">
        <f>Source!AQ600</f>
        <v>36.11</v>
      </c>
      <c r="F2011" s="19"/>
      <c r="G2011" s="18" t="str">
        <f>Source!DI600</f>
        <v/>
      </c>
      <c r="H2011" s="8">
        <f>Source!AV600</f>
        <v>1</v>
      </c>
      <c r="I2011" s="8"/>
      <c r="J2011" s="20"/>
      <c r="K2011" s="20">
        <f>Source!U600</f>
        <v>9.7460889999999996</v>
      </c>
    </row>
    <row r="2012" spans="1:22" ht="15" x14ac:dyDescent="0.25">
      <c r="A2012" s="24"/>
      <c r="B2012" s="24"/>
      <c r="C2012" s="24"/>
      <c r="D2012" s="24"/>
      <c r="E2012" s="24"/>
      <c r="F2012" s="24"/>
      <c r="G2012" s="24"/>
      <c r="H2012" s="24"/>
      <c r="I2012" s="59">
        <f>J2003+J2004+J2006+J2008+J2009+J2010+SUM(J2007:J2007)</f>
        <v>5385.6099999999988</v>
      </c>
      <c r="J2012" s="59"/>
      <c r="K2012" s="25">
        <f>IF(Source!I600&lt;&gt;0, ROUND(I2012/Source!I600, 2), 0)</f>
        <v>19954.09</v>
      </c>
      <c r="P2012" s="23">
        <f>I2012</f>
        <v>5385.6099999999988</v>
      </c>
    </row>
    <row r="2013" spans="1:22" ht="28.5" x14ac:dyDescent="0.2">
      <c r="A2013" s="15" t="str">
        <f>Source!E602</f>
        <v>310</v>
      </c>
      <c r="B2013" s="16" t="str">
        <f>Source!F602</f>
        <v>1.2-3103-3-1/1</v>
      </c>
      <c r="C2013" s="16" t="str">
        <f>Source!G602</f>
        <v>Устройство фундаментов общего назначения бетонных под оборудование объемом до 5 м3</v>
      </c>
      <c r="D2013" s="17" t="str">
        <f>Source!H602</f>
        <v>100 м3</v>
      </c>
      <c r="E2013" s="8">
        <f>Source!I602</f>
        <v>3.6740000000000002E-2</v>
      </c>
      <c r="F2013" s="19"/>
      <c r="G2013" s="18"/>
      <c r="H2013" s="8"/>
      <c r="I2013" s="8"/>
      <c r="J2013" s="20"/>
      <c r="K2013" s="20"/>
      <c r="Q2013">
        <f>ROUND((Source!BZ602/100)*ROUND((Source!AF602*Source!AV602)*Source!I602, 2), 2)</f>
        <v>2022.58</v>
      </c>
      <c r="R2013">
        <f>Source!X602</f>
        <v>2022.58</v>
      </c>
      <c r="S2013">
        <f>ROUND((Source!CA602/100)*ROUND((Source!AF602*Source!AV602)*Source!I602, 2), 2)</f>
        <v>288.94</v>
      </c>
      <c r="T2013">
        <f>Source!Y602</f>
        <v>288.94</v>
      </c>
      <c r="U2013">
        <f>ROUND((175/100)*ROUND((Source!AE602*Source!AV602)*Source!I602, 2), 2)</f>
        <v>9.49</v>
      </c>
      <c r="V2013">
        <f>ROUND((108/100)*ROUND(Source!CS602*Source!I602, 2), 2)</f>
        <v>5.85</v>
      </c>
    </row>
    <row r="2014" spans="1:22" ht="14.25" x14ac:dyDescent="0.2">
      <c r="A2014" s="15"/>
      <c r="B2014" s="16"/>
      <c r="C2014" s="16" t="s">
        <v>872</v>
      </c>
      <c r="D2014" s="17"/>
      <c r="E2014" s="8"/>
      <c r="F2014" s="19">
        <f>Source!AO602</f>
        <v>78644.570000000007</v>
      </c>
      <c r="G2014" s="18" t="str">
        <f>Source!DG602</f>
        <v/>
      </c>
      <c r="H2014" s="8">
        <f>Source!AV602</f>
        <v>1</v>
      </c>
      <c r="I2014" s="8">
        <f>IF(Source!BA602&lt;&gt; 0, Source!BA602, 1)</f>
        <v>1</v>
      </c>
      <c r="J2014" s="20">
        <f>Source!S602</f>
        <v>2889.4</v>
      </c>
      <c r="K2014" s="20"/>
    </row>
    <row r="2015" spans="1:22" ht="14.25" x14ac:dyDescent="0.2">
      <c r="A2015" s="15"/>
      <c r="B2015" s="16"/>
      <c r="C2015" s="16" t="s">
        <v>873</v>
      </c>
      <c r="D2015" s="17"/>
      <c r="E2015" s="8"/>
      <c r="F2015" s="19">
        <f>Source!AM602</f>
        <v>435.13</v>
      </c>
      <c r="G2015" s="18" t="str">
        <f>Source!DE602</f>
        <v/>
      </c>
      <c r="H2015" s="8">
        <f>Source!AV602</f>
        <v>1</v>
      </c>
      <c r="I2015" s="8">
        <f>IF(Source!BB602&lt;&gt; 0, Source!BB602, 1)</f>
        <v>1</v>
      </c>
      <c r="J2015" s="20">
        <f>Source!Q602</f>
        <v>15.99</v>
      </c>
      <c r="K2015" s="20"/>
    </row>
    <row r="2016" spans="1:22" ht="14.25" x14ac:dyDescent="0.2">
      <c r="A2016" s="15"/>
      <c r="B2016" s="16"/>
      <c r="C2016" s="16" t="s">
        <v>874</v>
      </c>
      <c r="D2016" s="17"/>
      <c r="E2016" s="8"/>
      <c r="F2016" s="19">
        <f>Source!AN602</f>
        <v>147.43</v>
      </c>
      <c r="G2016" s="18" t="str">
        <f>Source!DF602</f>
        <v/>
      </c>
      <c r="H2016" s="8">
        <f>Source!AV602</f>
        <v>1</v>
      </c>
      <c r="I2016" s="8">
        <f>IF(Source!BS602&lt;&gt; 0, Source!BS602, 1)</f>
        <v>1</v>
      </c>
      <c r="J2016" s="21">
        <f>Source!R602</f>
        <v>5.42</v>
      </c>
      <c r="K2016" s="20"/>
    </row>
    <row r="2017" spans="1:22" ht="14.25" x14ac:dyDescent="0.2">
      <c r="A2017" s="15"/>
      <c r="B2017" s="16"/>
      <c r="C2017" s="16" t="s">
        <v>875</v>
      </c>
      <c r="D2017" s="17"/>
      <c r="E2017" s="8"/>
      <c r="F2017" s="19">
        <f>Source!AL602</f>
        <v>347832.49</v>
      </c>
      <c r="G2017" s="18" t="str">
        <f>Source!DD602</f>
        <v/>
      </c>
      <c r="H2017" s="8">
        <f>Source!AW602</f>
        <v>1</v>
      </c>
      <c r="I2017" s="8">
        <f>IF(Source!BC602&lt;&gt; 0, Source!BC602, 1)</f>
        <v>1</v>
      </c>
      <c r="J2017" s="20">
        <f>Source!P602</f>
        <v>12779.37</v>
      </c>
      <c r="K2017" s="20"/>
    </row>
    <row r="2018" spans="1:22" ht="14.25" x14ac:dyDescent="0.2">
      <c r="A2018" s="15"/>
      <c r="B2018" s="16"/>
      <c r="C2018" s="16" t="s">
        <v>876</v>
      </c>
      <c r="D2018" s="17" t="s">
        <v>877</v>
      </c>
      <c r="E2018" s="8">
        <f>Source!AT602</f>
        <v>70</v>
      </c>
      <c r="F2018" s="19"/>
      <c r="G2018" s="18"/>
      <c r="H2018" s="8"/>
      <c r="I2018" s="8"/>
      <c r="J2018" s="20">
        <f>SUM(R2013:R2017)</f>
        <v>2022.58</v>
      </c>
      <c r="K2018" s="20"/>
    </row>
    <row r="2019" spans="1:22" ht="14.25" x14ac:dyDescent="0.2">
      <c r="A2019" s="15"/>
      <c r="B2019" s="16"/>
      <c r="C2019" s="16" t="s">
        <v>878</v>
      </c>
      <c r="D2019" s="17" t="s">
        <v>877</v>
      </c>
      <c r="E2019" s="8">
        <f>Source!AU602</f>
        <v>10</v>
      </c>
      <c r="F2019" s="19"/>
      <c r="G2019" s="18"/>
      <c r="H2019" s="8"/>
      <c r="I2019" s="8"/>
      <c r="J2019" s="20">
        <f>SUM(T2013:T2018)</f>
        <v>288.94</v>
      </c>
      <c r="K2019" s="20"/>
    </row>
    <row r="2020" spans="1:22" ht="14.25" x14ac:dyDescent="0.2">
      <c r="A2020" s="15"/>
      <c r="B2020" s="16"/>
      <c r="C2020" s="16" t="s">
        <v>879</v>
      </c>
      <c r="D2020" s="17" t="s">
        <v>877</v>
      </c>
      <c r="E2020" s="8">
        <f>108</f>
        <v>108</v>
      </c>
      <c r="F2020" s="19"/>
      <c r="G2020" s="18"/>
      <c r="H2020" s="8"/>
      <c r="I2020" s="8"/>
      <c r="J2020" s="20">
        <f>SUM(V2013:V2019)</f>
        <v>5.85</v>
      </c>
      <c r="K2020" s="20"/>
    </row>
    <row r="2021" spans="1:22" ht="14.25" x14ac:dyDescent="0.2">
      <c r="A2021" s="15"/>
      <c r="B2021" s="16"/>
      <c r="C2021" s="16" t="s">
        <v>880</v>
      </c>
      <c r="D2021" s="17" t="s">
        <v>881</v>
      </c>
      <c r="E2021" s="8">
        <f>Source!AQ602</f>
        <v>453.1</v>
      </c>
      <c r="F2021" s="19"/>
      <c r="G2021" s="18" t="str">
        <f>Source!DI602</f>
        <v/>
      </c>
      <c r="H2021" s="8">
        <f>Source!AV602</f>
        <v>1</v>
      </c>
      <c r="I2021" s="8"/>
      <c r="J2021" s="20"/>
      <c r="K2021" s="20">
        <f>Source!U602</f>
        <v>16.646894000000003</v>
      </c>
    </row>
    <row r="2022" spans="1:22" ht="15" x14ac:dyDescent="0.25">
      <c r="A2022" s="24"/>
      <c r="B2022" s="24"/>
      <c r="C2022" s="24"/>
      <c r="D2022" s="24"/>
      <c r="E2022" s="24"/>
      <c r="F2022" s="24"/>
      <c r="G2022" s="24"/>
      <c r="H2022" s="24"/>
      <c r="I2022" s="59">
        <f>J2014+J2015+J2017+J2018+J2019+J2020</f>
        <v>18002.129999999997</v>
      </c>
      <c r="J2022" s="59"/>
      <c r="K2022" s="25">
        <f>IF(Source!I602&lt;&gt;0, ROUND(I2022/Source!I602, 2), 0)</f>
        <v>489987.21</v>
      </c>
      <c r="P2022" s="23">
        <f>I2022</f>
        <v>18002.129999999997</v>
      </c>
    </row>
    <row r="2023" spans="1:22" ht="42.75" x14ac:dyDescent="0.2">
      <c r="A2023" s="15" t="str">
        <f>Source!E603</f>
        <v>311</v>
      </c>
      <c r="B2023" s="16" t="str">
        <f>Source!F603</f>
        <v>21.3-4-24</v>
      </c>
      <c r="C2023" s="16" t="str">
        <f>Source!G603</f>
        <v>Арматурные заготовки (стержни, хомуты и т.п.), не собранные в каркасы или сетки, закладные и накладные детали, со сваркой</v>
      </c>
      <c r="D2023" s="17" t="str">
        <f>Source!H603</f>
        <v>т</v>
      </c>
      <c r="E2023" s="8">
        <f>Source!I603</f>
        <v>8.0660999999999997E-2</v>
      </c>
      <c r="F2023" s="19">
        <f>Source!AL603</f>
        <v>53410.15</v>
      </c>
      <c r="G2023" s="18" t="str">
        <f>Source!DD603</f>
        <v/>
      </c>
      <c r="H2023" s="8">
        <f>Source!AW603</f>
        <v>1</v>
      </c>
      <c r="I2023" s="8">
        <f>IF(Source!BC603&lt;&gt; 0, Source!BC603, 1)</f>
        <v>1</v>
      </c>
      <c r="J2023" s="20">
        <f>Source!P603</f>
        <v>4308.12</v>
      </c>
      <c r="K2023" s="20"/>
      <c r="Q2023">
        <f>ROUND((Source!BZ603/100)*ROUND((Source!AF603*Source!AV603)*Source!I603, 2), 2)</f>
        <v>0</v>
      </c>
      <c r="R2023">
        <f>Source!X603</f>
        <v>0</v>
      </c>
      <c r="S2023">
        <f>ROUND((Source!CA603/100)*ROUND((Source!AF603*Source!AV603)*Source!I603, 2), 2)</f>
        <v>0</v>
      </c>
      <c r="T2023">
        <f>Source!Y603</f>
        <v>0</v>
      </c>
      <c r="U2023">
        <f>ROUND((175/100)*ROUND((Source!AE603*Source!AV603)*Source!I603, 2), 2)</f>
        <v>0</v>
      </c>
      <c r="V2023">
        <f>ROUND((108/100)*ROUND(Source!CS603*Source!I603, 2), 2)</f>
        <v>0</v>
      </c>
    </row>
    <row r="2024" spans="1:22" ht="15" x14ac:dyDescent="0.25">
      <c r="A2024" s="24"/>
      <c r="B2024" s="24"/>
      <c r="C2024" s="24"/>
      <c r="D2024" s="24"/>
      <c r="E2024" s="24"/>
      <c r="F2024" s="24"/>
      <c r="G2024" s="24"/>
      <c r="H2024" s="24"/>
      <c r="I2024" s="59">
        <f>J2023</f>
        <v>4308.12</v>
      </c>
      <c r="J2024" s="59"/>
      <c r="K2024" s="25">
        <f>IF(Source!I603&lt;&gt;0, ROUND(I2024/Source!I603, 2), 0)</f>
        <v>53410.2</v>
      </c>
      <c r="P2024" s="23">
        <f>I2024</f>
        <v>4308.12</v>
      </c>
    </row>
    <row r="2025" spans="1:22" ht="28.5" x14ac:dyDescent="0.2">
      <c r="A2025" s="15" t="str">
        <f>Source!E604</f>
        <v>312</v>
      </c>
      <c r="B2025" s="16" t="str">
        <f>Source!F604</f>
        <v>Цена поставщика</v>
      </c>
      <c r="C2025" s="16" t="str">
        <f>Source!G604</f>
        <v>Качели "Гнездо"  ЛГК-36                                                 Базисная стоимость: 163405,00/1,18=138478,81</v>
      </c>
      <c r="D2025" s="17" t="str">
        <f>Source!H604</f>
        <v>шт.</v>
      </c>
      <c r="E2025" s="8">
        <f>Source!I604</f>
        <v>1</v>
      </c>
      <c r="F2025" s="19">
        <f>Source!AL604</f>
        <v>138478.81</v>
      </c>
      <c r="G2025" s="18" t="str">
        <f>Source!DD604</f>
        <v/>
      </c>
      <c r="H2025" s="8">
        <f>Source!AW604</f>
        <v>1</v>
      </c>
      <c r="I2025" s="8">
        <f>IF(Source!BC604&lt;&gt; 0, Source!BC604, 1)</f>
        <v>1</v>
      </c>
      <c r="J2025" s="20">
        <f>Source!P604</f>
        <v>138478.81</v>
      </c>
      <c r="K2025" s="20"/>
      <c r="Q2025">
        <f>ROUND((Source!BZ604/100)*ROUND((Source!AF604*Source!AV604)*Source!I604, 2), 2)</f>
        <v>0</v>
      </c>
      <c r="R2025">
        <f>Source!X604</f>
        <v>0</v>
      </c>
      <c r="S2025">
        <f>ROUND((Source!CA604/100)*ROUND((Source!AF604*Source!AV604)*Source!I604, 2), 2)</f>
        <v>0</v>
      </c>
      <c r="T2025">
        <f>Source!Y604</f>
        <v>0</v>
      </c>
      <c r="U2025">
        <f>ROUND((175/100)*ROUND((Source!AE604*Source!AV604)*Source!I604, 2), 2)</f>
        <v>0</v>
      </c>
      <c r="V2025">
        <f>ROUND((108/100)*ROUND(Source!CS604*Source!I604, 2), 2)</f>
        <v>0</v>
      </c>
    </row>
    <row r="2026" spans="1:22" ht="15" x14ac:dyDescent="0.25">
      <c r="A2026" s="24"/>
      <c r="B2026" s="24"/>
      <c r="C2026" s="24"/>
      <c r="D2026" s="24"/>
      <c r="E2026" s="24"/>
      <c r="F2026" s="24"/>
      <c r="G2026" s="24"/>
      <c r="H2026" s="24"/>
      <c r="I2026" s="59">
        <f>J2025</f>
        <v>138478.81</v>
      </c>
      <c r="J2026" s="59"/>
      <c r="K2026" s="25">
        <f>IF(Source!I604&lt;&gt;0, ROUND(I2026/Source!I604, 2), 0)</f>
        <v>138478.81</v>
      </c>
      <c r="P2026" s="23">
        <f>I2026</f>
        <v>138478.81</v>
      </c>
    </row>
    <row r="2027" spans="1:22" ht="14.25" x14ac:dyDescent="0.2">
      <c r="A2027" s="15" t="str">
        <f>Source!E605</f>
        <v>313</v>
      </c>
      <c r="B2027" s="16" t="str">
        <f>Source!F605</f>
        <v>1.50-3203-10-4/1</v>
      </c>
      <c r="C2027" s="16" t="str">
        <f>Source!G605</f>
        <v>Установка монтажных изделий массой свыше 20 кг</v>
      </c>
      <c r="D2027" s="17" t="str">
        <f>Source!H605</f>
        <v>т</v>
      </c>
      <c r="E2027" s="8">
        <f>Source!I605</f>
        <v>0.10589999999999999</v>
      </c>
      <c r="F2027" s="19"/>
      <c r="G2027" s="18"/>
      <c r="H2027" s="8"/>
      <c r="I2027" s="8"/>
      <c r="J2027" s="20"/>
      <c r="K2027" s="20"/>
      <c r="Q2027">
        <f>ROUND((Source!BZ605/100)*ROUND((Source!AF605*Source!AV605)*Source!I605, 2), 2)</f>
        <v>606.28</v>
      </c>
      <c r="R2027">
        <f>Source!X605</f>
        <v>606.28</v>
      </c>
      <c r="S2027">
        <f>ROUND((Source!CA605/100)*ROUND((Source!AF605*Source!AV605)*Source!I605, 2), 2)</f>
        <v>86.61</v>
      </c>
      <c r="T2027">
        <f>Source!Y605</f>
        <v>86.61</v>
      </c>
      <c r="U2027">
        <f>ROUND((175/100)*ROUND((Source!AE605*Source!AV605)*Source!I605, 2), 2)</f>
        <v>26.48</v>
      </c>
      <c r="V2027">
        <f>ROUND((108/100)*ROUND(Source!CS605*Source!I605, 2), 2)</f>
        <v>16.34</v>
      </c>
    </row>
    <row r="2028" spans="1:22" ht="14.25" x14ac:dyDescent="0.2">
      <c r="A2028" s="15"/>
      <c r="B2028" s="16"/>
      <c r="C2028" s="16" t="s">
        <v>872</v>
      </c>
      <c r="D2028" s="17"/>
      <c r="E2028" s="8"/>
      <c r="F2028" s="19">
        <f>Source!AO605</f>
        <v>8178.55</v>
      </c>
      <c r="G2028" s="18" t="str">
        <f>Source!DG605</f>
        <v/>
      </c>
      <c r="H2028" s="8">
        <f>Source!AV605</f>
        <v>1</v>
      </c>
      <c r="I2028" s="8">
        <f>IF(Source!BA605&lt;&gt; 0, Source!BA605, 1)</f>
        <v>1</v>
      </c>
      <c r="J2028" s="20">
        <f>Source!S605</f>
        <v>866.11</v>
      </c>
      <c r="K2028" s="20"/>
    </row>
    <row r="2029" spans="1:22" ht="14.25" x14ac:dyDescent="0.2">
      <c r="A2029" s="15"/>
      <c r="B2029" s="16"/>
      <c r="C2029" s="16" t="s">
        <v>873</v>
      </c>
      <c r="D2029" s="17"/>
      <c r="E2029" s="8"/>
      <c r="F2029" s="19">
        <f>Source!AM605</f>
        <v>1555.17</v>
      </c>
      <c r="G2029" s="18" t="str">
        <f>Source!DE605</f>
        <v/>
      </c>
      <c r="H2029" s="8">
        <f>Source!AV605</f>
        <v>1</v>
      </c>
      <c r="I2029" s="8">
        <f>IF(Source!BB605&lt;&gt; 0, Source!BB605, 1)</f>
        <v>1</v>
      </c>
      <c r="J2029" s="20">
        <f>Source!Q605</f>
        <v>164.69</v>
      </c>
      <c r="K2029" s="20"/>
    </row>
    <row r="2030" spans="1:22" ht="14.25" x14ac:dyDescent="0.2">
      <c r="A2030" s="15"/>
      <c r="B2030" s="16"/>
      <c r="C2030" s="16" t="s">
        <v>874</v>
      </c>
      <c r="D2030" s="17"/>
      <c r="E2030" s="8"/>
      <c r="F2030" s="19">
        <f>Source!AN605</f>
        <v>142.85</v>
      </c>
      <c r="G2030" s="18" t="str">
        <f>Source!DF605</f>
        <v/>
      </c>
      <c r="H2030" s="8">
        <f>Source!AV605</f>
        <v>1</v>
      </c>
      <c r="I2030" s="8">
        <f>IF(Source!BS605&lt;&gt; 0, Source!BS605, 1)</f>
        <v>1</v>
      </c>
      <c r="J2030" s="21">
        <f>Source!R605</f>
        <v>15.13</v>
      </c>
      <c r="K2030" s="20"/>
    </row>
    <row r="2031" spans="1:22" ht="14.25" x14ac:dyDescent="0.2">
      <c r="A2031" s="15"/>
      <c r="B2031" s="16"/>
      <c r="C2031" s="16" t="s">
        <v>875</v>
      </c>
      <c r="D2031" s="17"/>
      <c r="E2031" s="8"/>
      <c r="F2031" s="19">
        <f>Source!AL605</f>
        <v>56933.42</v>
      </c>
      <c r="G2031" s="18" t="str">
        <f>Source!DD605</f>
        <v/>
      </c>
      <c r="H2031" s="8">
        <f>Source!AW605</f>
        <v>1</v>
      </c>
      <c r="I2031" s="8">
        <f>IF(Source!BC605&lt;&gt; 0, Source!BC605, 1)</f>
        <v>1</v>
      </c>
      <c r="J2031" s="20">
        <f>Source!P605</f>
        <v>6029.25</v>
      </c>
      <c r="K2031" s="20"/>
    </row>
    <row r="2032" spans="1:22" ht="42.75" x14ac:dyDescent="0.2">
      <c r="A2032" s="15" t="str">
        <f>Source!E606</f>
        <v>313,1</v>
      </c>
      <c r="B2032" s="16" t="str">
        <f>Source!F606</f>
        <v>21.3-4-24</v>
      </c>
      <c r="C2032" s="16" t="str">
        <f>Source!G606</f>
        <v>Арматурные заготовки (стержни, хомуты и т.п.), не собранные в каркасы или сетки, закладные и накладные детали, со сваркой</v>
      </c>
      <c r="D2032" s="17" t="str">
        <f>Source!H606</f>
        <v>т</v>
      </c>
      <c r="E2032" s="8">
        <f>Source!I606</f>
        <v>-0.10589999999999999</v>
      </c>
      <c r="F2032" s="19">
        <f>Source!AK606</f>
        <v>53410.15</v>
      </c>
      <c r="G2032" s="22" t="s">
        <v>3</v>
      </c>
      <c r="H2032" s="8">
        <f>Source!AW606</f>
        <v>1</v>
      </c>
      <c r="I2032" s="8">
        <f>IF(Source!BC606&lt;&gt; 0, Source!BC606, 1)</f>
        <v>1</v>
      </c>
      <c r="J2032" s="20">
        <f>Source!O606</f>
        <v>-5656.13</v>
      </c>
      <c r="K2032" s="20"/>
      <c r="Q2032">
        <f>ROUND((Source!BZ606/100)*ROUND((Source!AF606*Source!AV606)*Source!I606, 2), 2)</f>
        <v>0</v>
      </c>
      <c r="R2032">
        <f>Source!X606</f>
        <v>0</v>
      </c>
      <c r="S2032">
        <f>ROUND((Source!CA606/100)*ROUND((Source!AF606*Source!AV606)*Source!I606, 2), 2)</f>
        <v>0</v>
      </c>
      <c r="T2032">
        <f>Source!Y606</f>
        <v>0</v>
      </c>
      <c r="U2032">
        <f>ROUND((175/100)*ROUND((Source!AE606*Source!AV606)*Source!I606, 2), 2)</f>
        <v>0</v>
      </c>
      <c r="V2032">
        <f>ROUND((108/100)*ROUND(Source!CS606*Source!I606, 2), 2)</f>
        <v>0</v>
      </c>
    </row>
    <row r="2033" spans="1:22" ht="14.25" x14ac:dyDescent="0.2">
      <c r="A2033" s="15"/>
      <c r="B2033" s="16"/>
      <c r="C2033" s="16" t="s">
        <v>876</v>
      </c>
      <c r="D2033" s="17" t="s">
        <v>877</v>
      </c>
      <c r="E2033" s="8">
        <f>Source!AT605</f>
        <v>70</v>
      </c>
      <c r="F2033" s="19"/>
      <c r="G2033" s="18"/>
      <c r="H2033" s="8"/>
      <c r="I2033" s="8"/>
      <c r="J2033" s="20">
        <f>SUM(R2027:R2032)</f>
        <v>606.28</v>
      </c>
      <c r="K2033" s="20"/>
    </row>
    <row r="2034" spans="1:22" ht="14.25" x14ac:dyDescent="0.2">
      <c r="A2034" s="15"/>
      <c r="B2034" s="16"/>
      <c r="C2034" s="16" t="s">
        <v>878</v>
      </c>
      <c r="D2034" s="17" t="s">
        <v>877</v>
      </c>
      <c r="E2034" s="8">
        <f>Source!AU605</f>
        <v>10</v>
      </c>
      <c r="F2034" s="19"/>
      <c r="G2034" s="18"/>
      <c r="H2034" s="8"/>
      <c r="I2034" s="8"/>
      <c r="J2034" s="20">
        <f>SUM(T2027:T2033)</f>
        <v>86.61</v>
      </c>
      <c r="K2034" s="20"/>
    </row>
    <row r="2035" spans="1:22" ht="14.25" x14ac:dyDescent="0.2">
      <c r="A2035" s="15"/>
      <c r="B2035" s="16"/>
      <c r="C2035" s="16" t="s">
        <v>879</v>
      </c>
      <c r="D2035" s="17" t="s">
        <v>877</v>
      </c>
      <c r="E2035" s="8">
        <f>108</f>
        <v>108</v>
      </c>
      <c r="F2035" s="19"/>
      <c r="G2035" s="18"/>
      <c r="H2035" s="8"/>
      <c r="I2035" s="8"/>
      <c r="J2035" s="20">
        <f>SUM(V2027:V2034)</f>
        <v>16.34</v>
      </c>
      <c r="K2035" s="20"/>
    </row>
    <row r="2036" spans="1:22" ht="14.25" x14ac:dyDescent="0.2">
      <c r="A2036" s="15"/>
      <c r="B2036" s="16"/>
      <c r="C2036" s="16" t="s">
        <v>880</v>
      </c>
      <c r="D2036" s="17" t="s">
        <v>881</v>
      </c>
      <c r="E2036" s="8">
        <f>Source!AQ605</f>
        <v>36.11</v>
      </c>
      <c r="F2036" s="19"/>
      <c r="G2036" s="18" t="str">
        <f>Source!DI605</f>
        <v/>
      </c>
      <c r="H2036" s="8">
        <f>Source!AV605</f>
        <v>1</v>
      </c>
      <c r="I2036" s="8"/>
      <c r="J2036" s="20"/>
      <c r="K2036" s="20">
        <f>Source!U605</f>
        <v>3.8240489999999996</v>
      </c>
    </row>
    <row r="2037" spans="1:22" ht="15" x14ac:dyDescent="0.25">
      <c r="A2037" s="24"/>
      <c r="B2037" s="24"/>
      <c r="C2037" s="24"/>
      <c r="D2037" s="24"/>
      <c r="E2037" s="24"/>
      <c r="F2037" s="24"/>
      <c r="G2037" s="24"/>
      <c r="H2037" s="24"/>
      <c r="I2037" s="59">
        <f>J2028+J2029+J2031+J2033+J2034+J2035+SUM(J2032:J2032)</f>
        <v>2113.1499999999996</v>
      </c>
      <c r="J2037" s="59"/>
      <c r="K2037" s="25">
        <f>IF(Source!I605&lt;&gt;0, ROUND(I2037/Source!I605, 2), 0)</f>
        <v>19954.2</v>
      </c>
      <c r="P2037" s="23">
        <f>I2037</f>
        <v>2113.1499999999996</v>
      </c>
    </row>
    <row r="2038" spans="1:22" ht="28.5" x14ac:dyDescent="0.2">
      <c r="A2038" s="15" t="str">
        <f>Source!E607</f>
        <v>314</v>
      </c>
      <c r="B2038" s="16" t="str">
        <f>Source!F607</f>
        <v>1.2-3103-3-1/1</v>
      </c>
      <c r="C2038" s="16" t="str">
        <f>Source!G607</f>
        <v>Устройство фундаментов общего назначения бетонных под оборудование объемом до 5 м3</v>
      </c>
      <c r="D2038" s="17" t="str">
        <f>Source!H607</f>
        <v>100 м3</v>
      </c>
      <c r="E2038" s="8">
        <f>Source!I607</f>
        <v>1.4500000000000001E-2</v>
      </c>
      <c r="F2038" s="19"/>
      <c r="G2038" s="18"/>
      <c r="H2038" s="8"/>
      <c r="I2038" s="8"/>
      <c r="J2038" s="20"/>
      <c r="K2038" s="20"/>
      <c r="Q2038">
        <f>ROUND((Source!BZ607/100)*ROUND((Source!AF607*Source!AV607)*Source!I607, 2), 2)</f>
        <v>798.25</v>
      </c>
      <c r="R2038">
        <f>Source!X607</f>
        <v>798.25</v>
      </c>
      <c r="S2038">
        <f>ROUND((Source!CA607/100)*ROUND((Source!AF607*Source!AV607)*Source!I607, 2), 2)</f>
        <v>114.04</v>
      </c>
      <c r="T2038">
        <f>Source!Y607</f>
        <v>114.04</v>
      </c>
      <c r="U2038">
        <f>ROUND((175/100)*ROUND((Source!AE607*Source!AV607)*Source!I607, 2), 2)</f>
        <v>3.75</v>
      </c>
      <c r="V2038">
        <f>ROUND((108/100)*ROUND(Source!CS607*Source!I607, 2), 2)</f>
        <v>2.31</v>
      </c>
    </row>
    <row r="2039" spans="1:22" ht="14.25" x14ac:dyDescent="0.2">
      <c r="A2039" s="15"/>
      <c r="B2039" s="16"/>
      <c r="C2039" s="16" t="s">
        <v>872</v>
      </c>
      <c r="D2039" s="17"/>
      <c r="E2039" s="8"/>
      <c r="F2039" s="19">
        <f>Source!AO607</f>
        <v>78644.570000000007</v>
      </c>
      <c r="G2039" s="18" t="str">
        <f>Source!DG607</f>
        <v/>
      </c>
      <c r="H2039" s="8">
        <f>Source!AV607</f>
        <v>1</v>
      </c>
      <c r="I2039" s="8">
        <f>IF(Source!BA607&lt;&gt; 0, Source!BA607, 1)</f>
        <v>1</v>
      </c>
      <c r="J2039" s="20">
        <f>Source!S607</f>
        <v>1140.3499999999999</v>
      </c>
      <c r="K2039" s="20"/>
    </row>
    <row r="2040" spans="1:22" ht="14.25" x14ac:dyDescent="0.2">
      <c r="A2040" s="15"/>
      <c r="B2040" s="16"/>
      <c r="C2040" s="16" t="s">
        <v>873</v>
      </c>
      <c r="D2040" s="17"/>
      <c r="E2040" s="8"/>
      <c r="F2040" s="19">
        <f>Source!AM607</f>
        <v>435.13</v>
      </c>
      <c r="G2040" s="18" t="str">
        <f>Source!DE607</f>
        <v/>
      </c>
      <c r="H2040" s="8">
        <f>Source!AV607</f>
        <v>1</v>
      </c>
      <c r="I2040" s="8">
        <f>IF(Source!BB607&lt;&gt; 0, Source!BB607, 1)</f>
        <v>1</v>
      </c>
      <c r="J2040" s="20">
        <f>Source!Q607</f>
        <v>6.31</v>
      </c>
      <c r="K2040" s="20"/>
    </row>
    <row r="2041" spans="1:22" ht="14.25" x14ac:dyDescent="0.2">
      <c r="A2041" s="15"/>
      <c r="B2041" s="16"/>
      <c r="C2041" s="16" t="s">
        <v>874</v>
      </c>
      <c r="D2041" s="17"/>
      <c r="E2041" s="8"/>
      <c r="F2041" s="19">
        <f>Source!AN607</f>
        <v>147.43</v>
      </c>
      <c r="G2041" s="18" t="str">
        <f>Source!DF607</f>
        <v/>
      </c>
      <c r="H2041" s="8">
        <f>Source!AV607</f>
        <v>1</v>
      </c>
      <c r="I2041" s="8">
        <f>IF(Source!BS607&lt;&gt; 0, Source!BS607, 1)</f>
        <v>1</v>
      </c>
      <c r="J2041" s="21">
        <f>Source!R607</f>
        <v>2.14</v>
      </c>
      <c r="K2041" s="20"/>
    </row>
    <row r="2042" spans="1:22" ht="14.25" x14ac:dyDescent="0.2">
      <c r="A2042" s="15"/>
      <c r="B2042" s="16"/>
      <c r="C2042" s="16" t="s">
        <v>875</v>
      </c>
      <c r="D2042" s="17"/>
      <c r="E2042" s="8"/>
      <c r="F2042" s="19">
        <f>Source!AL607</f>
        <v>347832.49</v>
      </c>
      <c r="G2042" s="18" t="str">
        <f>Source!DD607</f>
        <v/>
      </c>
      <c r="H2042" s="8">
        <f>Source!AW607</f>
        <v>1</v>
      </c>
      <c r="I2042" s="8">
        <f>IF(Source!BC607&lt;&gt; 0, Source!BC607, 1)</f>
        <v>1</v>
      </c>
      <c r="J2042" s="20">
        <f>Source!P607</f>
        <v>5043.57</v>
      </c>
      <c r="K2042" s="20"/>
    </row>
    <row r="2043" spans="1:22" ht="14.25" x14ac:dyDescent="0.2">
      <c r="A2043" s="15"/>
      <c r="B2043" s="16"/>
      <c r="C2043" s="16" t="s">
        <v>876</v>
      </c>
      <c r="D2043" s="17" t="s">
        <v>877</v>
      </c>
      <c r="E2043" s="8">
        <f>Source!AT607</f>
        <v>70</v>
      </c>
      <c r="F2043" s="19"/>
      <c r="G2043" s="18"/>
      <c r="H2043" s="8"/>
      <c r="I2043" s="8"/>
      <c r="J2043" s="20">
        <f>SUM(R2038:R2042)</f>
        <v>798.25</v>
      </c>
      <c r="K2043" s="20"/>
    </row>
    <row r="2044" spans="1:22" ht="14.25" x14ac:dyDescent="0.2">
      <c r="A2044" s="15"/>
      <c r="B2044" s="16"/>
      <c r="C2044" s="16" t="s">
        <v>878</v>
      </c>
      <c r="D2044" s="17" t="s">
        <v>877</v>
      </c>
      <c r="E2044" s="8">
        <f>Source!AU607</f>
        <v>10</v>
      </c>
      <c r="F2044" s="19"/>
      <c r="G2044" s="18"/>
      <c r="H2044" s="8"/>
      <c r="I2044" s="8"/>
      <c r="J2044" s="20">
        <f>SUM(T2038:T2043)</f>
        <v>114.04</v>
      </c>
      <c r="K2044" s="20"/>
    </row>
    <row r="2045" spans="1:22" ht="14.25" x14ac:dyDescent="0.2">
      <c r="A2045" s="15"/>
      <c r="B2045" s="16"/>
      <c r="C2045" s="16" t="s">
        <v>879</v>
      </c>
      <c r="D2045" s="17" t="s">
        <v>877</v>
      </c>
      <c r="E2045" s="8">
        <f>108</f>
        <v>108</v>
      </c>
      <c r="F2045" s="19"/>
      <c r="G2045" s="18"/>
      <c r="H2045" s="8"/>
      <c r="I2045" s="8"/>
      <c r="J2045" s="20">
        <f>SUM(V2038:V2044)</f>
        <v>2.31</v>
      </c>
      <c r="K2045" s="20"/>
    </row>
    <row r="2046" spans="1:22" ht="14.25" x14ac:dyDescent="0.2">
      <c r="A2046" s="15"/>
      <c r="B2046" s="16"/>
      <c r="C2046" s="16" t="s">
        <v>880</v>
      </c>
      <c r="D2046" s="17" t="s">
        <v>881</v>
      </c>
      <c r="E2046" s="8">
        <f>Source!AQ607</f>
        <v>453.1</v>
      </c>
      <c r="F2046" s="19"/>
      <c r="G2046" s="18" t="str">
        <f>Source!DI607</f>
        <v/>
      </c>
      <c r="H2046" s="8">
        <f>Source!AV607</f>
        <v>1</v>
      </c>
      <c r="I2046" s="8"/>
      <c r="J2046" s="20"/>
      <c r="K2046" s="20">
        <f>Source!U607</f>
        <v>6.5699500000000004</v>
      </c>
    </row>
    <row r="2047" spans="1:22" ht="15" x14ac:dyDescent="0.25">
      <c r="A2047" s="24"/>
      <c r="B2047" s="24"/>
      <c r="C2047" s="24"/>
      <c r="D2047" s="24"/>
      <c r="E2047" s="24"/>
      <c r="F2047" s="24"/>
      <c r="G2047" s="24"/>
      <c r="H2047" s="24"/>
      <c r="I2047" s="59">
        <f>J2039+J2040+J2042+J2043+J2044+J2045</f>
        <v>7104.83</v>
      </c>
      <c r="J2047" s="59"/>
      <c r="K2047" s="25">
        <f>IF(Source!I607&lt;&gt;0, ROUND(I2047/Source!I607, 2), 0)</f>
        <v>489988.28</v>
      </c>
      <c r="P2047" s="23">
        <f>I2047</f>
        <v>7104.83</v>
      </c>
    </row>
    <row r="2048" spans="1:22" ht="42.75" x14ac:dyDescent="0.2">
      <c r="A2048" s="15" t="str">
        <f>Source!E608</f>
        <v>315</v>
      </c>
      <c r="B2048" s="16" t="str">
        <f>Source!F608</f>
        <v>21.3-4-24</v>
      </c>
      <c r="C2048" s="16" t="str">
        <f>Source!G608</f>
        <v>Арматурные заготовки (стержни, хомуты и т.п.), не собранные в каркасы или сетки, закладные и накладные детали, со сваркой</v>
      </c>
      <c r="D2048" s="17" t="str">
        <f>Source!H608</f>
        <v>т</v>
      </c>
      <c r="E2048" s="8">
        <f>Source!I608</f>
        <v>3.1620544280000003E-2</v>
      </c>
      <c r="F2048" s="19">
        <f>Source!AL608</f>
        <v>53410.15</v>
      </c>
      <c r="G2048" s="18" t="str">
        <f>Source!DD608</f>
        <v/>
      </c>
      <c r="H2048" s="8">
        <f>Source!AW608</f>
        <v>1</v>
      </c>
      <c r="I2048" s="8">
        <f>IF(Source!BC608&lt;&gt; 0, Source!BC608, 1)</f>
        <v>1</v>
      </c>
      <c r="J2048" s="20">
        <f>Source!P608</f>
        <v>1688.86</v>
      </c>
      <c r="K2048" s="20"/>
      <c r="Q2048">
        <f>ROUND((Source!BZ608/100)*ROUND((Source!AF608*Source!AV608)*Source!I608, 2), 2)</f>
        <v>0</v>
      </c>
      <c r="R2048">
        <f>Source!X608</f>
        <v>0</v>
      </c>
      <c r="S2048">
        <f>ROUND((Source!CA608/100)*ROUND((Source!AF608*Source!AV608)*Source!I608, 2), 2)</f>
        <v>0</v>
      </c>
      <c r="T2048">
        <f>Source!Y608</f>
        <v>0</v>
      </c>
      <c r="U2048">
        <f>ROUND((175/100)*ROUND((Source!AE608*Source!AV608)*Source!I608, 2), 2)</f>
        <v>0</v>
      </c>
      <c r="V2048">
        <f>ROUND((108/100)*ROUND(Source!CS608*Source!I608, 2), 2)</f>
        <v>0</v>
      </c>
    </row>
    <row r="2049" spans="1:22" ht="15" x14ac:dyDescent="0.25">
      <c r="A2049" s="24"/>
      <c r="B2049" s="24"/>
      <c r="C2049" s="24"/>
      <c r="D2049" s="24"/>
      <c r="E2049" s="24"/>
      <c r="F2049" s="24"/>
      <c r="G2049" s="24"/>
      <c r="H2049" s="24"/>
      <c r="I2049" s="59">
        <f>J2048</f>
        <v>1688.86</v>
      </c>
      <c r="J2049" s="59"/>
      <c r="K2049" s="25">
        <f>IF(Source!I608&lt;&gt;0, ROUND(I2049/Source!I608, 2), 0)</f>
        <v>53410.21</v>
      </c>
      <c r="P2049" s="23">
        <f>I2049</f>
        <v>1688.86</v>
      </c>
    </row>
    <row r="2050" spans="1:22" ht="28.5" x14ac:dyDescent="0.2">
      <c r="A2050" s="15" t="str">
        <f>Source!E609</f>
        <v>316</v>
      </c>
      <c r="B2050" s="16" t="str">
        <f>Source!F609</f>
        <v>Цена поставщика</v>
      </c>
      <c r="C2050" s="16" t="str">
        <f>Source!G609</f>
        <v>Качели  двойные на деревянных стойках на цепях  ЛГК-40.4М                                                                   Базисная стоимость: 64351,00/1,18=54534,75</v>
      </c>
      <c r="D2050" s="17" t="str">
        <f>Source!H609</f>
        <v>шт.</v>
      </c>
      <c r="E2050" s="8">
        <f>Source!I609</f>
        <v>1</v>
      </c>
      <c r="F2050" s="19">
        <f>Source!AL609</f>
        <v>54534.75</v>
      </c>
      <c r="G2050" s="18" t="str">
        <f>Source!DD609</f>
        <v/>
      </c>
      <c r="H2050" s="8">
        <f>Source!AW609</f>
        <v>1</v>
      </c>
      <c r="I2050" s="8">
        <f>IF(Source!BC609&lt;&gt; 0, Source!BC609, 1)</f>
        <v>1</v>
      </c>
      <c r="J2050" s="20">
        <f>Source!P609</f>
        <v>54534.75</v>
      </c>
      <c r="K2050" s="20"/>
      <c r="Q2050">
        <f>ROUND((Source!BZ609/100)*ROUND((Source!AF609*Source!AV609)*Source!I609, 2), 2)</f>
        <v>0</v>
      </c>
      <c r="R2050">
        <f>Source!X609</f>
        <v>0</v>
      </c>
      <c r="S2050">
        <f>ROUND((Source!CA609/100)*ROUND((Source!AF609*Source!AV609)*Source!I609, 2), 2)</f>
        <v>0</v>
      </c>
      <c r="T2050">
        <f>Source!Y609</f>
        <v>0</v>
      </c>
      <c r="U2050">
        <f>ROUND((175/100)*ROUND((Source!AE609*Source!AV609)*Source!I609, 2), 2)</f>
        <v>0</v>
      </c>
      <c r="V2050">
        <f>ROUND((108/100)*ROUND(Source!CS609*Source!I609, 2), 2)</f>
        <v>0</v>
      </c>
    </row>
    <row r="2051" spans="1:22" ht="15" x14ac:dyDescent="0.25">
      <c r="A2051" s="24"/>
      <c r="B2051" s="24"/>
      <c r="C2051" s="24"/>
      <c r="D2051" s="24"/>
      <c r="E2051" s="24"/>
      <c r="F2051" s="24"/>
      <c r="G2051" s="24"/>
      <c r="H2051" s="24"/>
      <c r="I2051" s="59">
        <f>J2050</f>
        <v>54534.75</v>
      </c>
      <c r="J2051" s="59"/>
      <c r="K2051" s="25">
        <f>IF(Source!I609&lt;&gt;0, ROUND(I2051/Source!I609, 2), 0)</f>
        <v>54534.75</v>
      </c>
      <c r="P2051" s="23">
        <f>I2051</f>
        <v>54534.75</v>
      </c>
    </row>
    <row r="2052" spans="1:22" ht="14.25" x14ac:dyDescent="0.2">
      <c r="A2052" s="15" t="str">
        <f>Source!E610</f>
        <v>317</v>
      </c>
      <c r="B2052" s="16" t="str">
        <f>Source!F610</f>
        <v>1.50-3203-10-4/1</v>
      </c>
      <c r="C2052" s="16" t="str">
        <f>Source!G610</f>
        <v>Установка монтажных изделий массой свыше 20 кг</v>
      </c>
      <c r="D2052" s="17" t="str">
        <f>Source!H610</f>
        <v>т</v>
      </c>
      <c r="E2052" s="8">
        <f>Source!I610</f>
        <v>0.1353</v>
      </c>
      <c r="F2052" s="19"/>
      <c r="G2052" s="18"/>
      <c r="H2052" s="8"/>
      <c r="I2052" s="8"/>
      <c r="J2052" s="20"/>
      <c r="K2052" s="20"/>
      <c r="Q2052">
        <f>ROUND((Source!BZ610/100)*ROUND((Source!AF610*Source!AV610)*Source!I610, 2), 2)</f>
        <v>774.59</v>
      </c>
      <c r="R2052">
        <f>Source!X610</f>
        <v>774.59</v>
      </c>
      <c r="S2052">
        <f>ROUND((Source!CA610/100)*ROUND((Source!AF610*Source!AV610)*Source!I610, 2), 2)</f>
        <v>110.66</v>
      </c>
      <c r="T2052">
        <f>Source!Y610</f>
        <v>110.66</v>
      </c>
      <c r="U2052">
        <f>ROUND((175/100)*ROUND((Source!AE610*Source!AV610)*Source!I610, 2), 2)</f>
        <v>33.83</v>
      </c>
      <c r="V2052">
        <f>ROUND((108/100)*ROUND(Source!CS610*Source!I610, 2), 2)</f>
        <v>20.88</v>
      </c>
    </row>
    <row r="2053" spans="1:22" ht="14.25" x14ac:dyDescent="0.2">
      <c r="A2053" s="15"/>
      <c r="B2053" s="16"/>
      <c r="C2053" s="16" t="s">
        <v>872</v>
      </c>
      <c r="D2053" s="17"/>
      <c r="E2053" s="8"/>
      <c r="F2053" s="19">
        <f>Source!AO610</f>
        <v>8178.55</v>
      </c>
      <c r="G2053" s="18" t="str">
        <f>Source!DG610</f>
        <v/>
      </c>
      <c r="H2053" s="8">
        <f>Source!AV610</f>
        <v>1</v>
      </c>
      <c r="I2053" s="8">
        <f>IF(Source!BA610&lt;&gt; 0, Source!BA610, 1)</f>
        <v>1</v>
      </c>
      <c r="J2053" s="20">
        <f>Source!S610</f>
        <v>1106.56</v>
      </c>
      <c r="K2053" s="20"/>
    </row>
    <row r="2054" spans="1:22" ht="14.25" x14ac:dyDescent="0.2">
      <c r="A2054" s="15"/>
      <c r="B2054" s="16"/>
      <c r="C2054" s="16" t="s">
        <v>873</v>
      </c>
      <c r="D2054" s="17"/>
      <c r="E2054" s="8"/>
      <c r="F2054" s="19">
        <f>Source!AM610</f>
        <v>1555.17</v>
      </c>
      <c r="G2054" s="18" t="str">
        <f>Source!DE610</f>
        <v/>
      </c>
      <c r="H2054" s="8">
        <f>Source!AV610</f>
        <v>1</v>
      </c>
      <c r="I2054" s="8">
        <f>IF(Source!BB610&lt;&gt; 0, Source!BB610, 1)</f>
        <v>1</v>
      </c>
      <c r="J2054" s="20">
        <f>Source!Q610</f>
        <v>210.41</v>
      </c>
      <c r="K2054" s="20"/>
    </row>
    <row r="2055" spans="1:22" ht="14.25" x14ac:dyDescent="0.2">
      <c r="A2055" s="15"/>
      <c r="B2055" s="16"/>
      <c r="C2055" s="16" t="s">
        <v>874</v>
      </c>
      <c r="D2055" s="17"/>
      <c r="E2055" s="8"/>
      <c r="F2055" s="19">
        <f>Source!AN610</f>
        <v>142.85</v>
      </c>
      <c r="G2055" s="18" t="str">
        <f>Source!DF610</f>
        <v/>
      </c>
      <c r="H2055" s="8">
        <f>Source!AV610</f>
        <v>1</v>
      </c>
      <c r="I2055" s="8">
        <f>IF(Source!BS610&lt;&gt; 0, Source!BS610, 1)</f>
        <v>1</v>
      </c>
      <c r="J2055" s="21">
        <f>Source!R610</f>
        <v>19.329999999999998</v>
      </c>
      <c r="K2055" s="20"/>
    </row>
    <row r="2056" spans="1:22" ht="14.25" x14ac:dyDescent="0.2">
      <c r="A2056" s="15"/>
      <c r="B2056" s="16"/>
      <c r="C2056" s="16" t="s">
        <v>875</v>
      </c>
      <c r="D2056" s="17"/>
      <c r="E2056" s="8"/>
      <c r="F2056" s="19">
        <f>Source!AL610</f>
        <v>56933.42</v>
      </c>
      <c r="G2056" s="18" t="str">
        <f>Source!DD610</f>
        <v/>
      </c>
      <c r="H2056" s="8">
        <f>Source!AW610</f>
        <v>1</v>
      </c>
      <c r="I2056" s="8">
        <f>IF(Source!BC610&lt;&gt; 0, Source!BC610, 1)</f>
        <v>1</v>
      </c>
      <c r="J2056" s="20">
        <f>Source!P610</f>
        <v>7703.09</v>
      </c>
      <c r="K2056" s="20"/>
    </row>
    <row r="2057" spans="1:22" ht="42.75" x14ac:dyDescent="0.2">
      <c r="A2057" s="15" t="str">
        <f>Source!E611</f>
        <v>317,1</v>
      </c>
      <c r="B2057" s="16" t="str">
        <f>Source!F611</f>
        <v>21.3-4-24</v>
      </c>
      <c r="C2057" s="16" t="str">
        <f>Source!G611</f>
        <v>Арматурные заготовки (стержни, хомуты и т.п.), не собранные в каркасы или сетки, закладные и накладные детали, со сваркой</v>
      </c>
      <c r="D2057" s="17" t="str">
        <f>Source!H611</f>
        <v>т</v>
      </c>
      <c r="E2057" s="8">
        <f>Source!I611</f>
        <v>-0.1353</v>
      </c>
      <c r="F2057" s="19">
        <f>Source!AK611</f>
        <v>53410.15</v>
      </c>
      <c r="G2057" s="22" t="s">
        <v>3</v>
      </c>
      <c r="H2057" s="8">
        <f>Source!AW611</f>
        <v>1</v>
      </c>
      <c r="I2057" s="8">
        <f>IF(Source!BC611&lt;&gt; 0, Source!BC611, 1)</f>
        <v>1</v>
      </c>
      <c r="J2057" s="20">
        <f>Source!O611</f>
        <v>-7226.39</v>
      </c>
      <c r="K2057" s="20"/>
      <c r="Q2057">
        <f>ROUND((Source!BZ611/100)*ROUND((Source!AF611*Source!AV611)*Source!I611, 2), 2)</f>
        <v>0</v>
      </c>
      <c r="R2057">
        <f>Source!X611</f>
        <v>0</v>
      </c>
      <c r="S2057">
        <f>ROUND((Source!CA611/100)*ROUND((Source!AF611*Source!AV611)*Source!I611, 2), 2)</f>
        <v>0</v>
      </c>
      <c r="T2057">
        <f>Source!Y611</f>
        <v>0</v>
      </c>
      <c r="U2057">
        <f>ROUND((175/100)*ROUND((Source!AE611*Source!AV611)*Source!I611, 2), 2)</f>
        <v>0</v>
      </c>
      <c r="V2057">
        <f>ROUND((108/100)*ROUND(Source!CS611*Source!I611, 2), 2)</f>
        <v>0</v>
      </c>
    </row>
    <row r="2058" spans="1:22" ht="14.25" x14ac:dyDescent="0.2">
      <c r="A2058" s="15"/>
      <c r="B2058" s="16"/>
      <c r="C2058" s="16" t="s">
        <v>876</v>
      </c>
      <c r="D2058" s="17" t="s">
        <v>877</v>
      </c>
      <c r="E2058" s="8">
        <f>Source!AT610</f>
        <v>70</v>
      </c>
      <c r="F2058" s="19"/>
      <c r="G2058" s="18"/>
      <c r="H2058" s="8"/>
      <c r="I2058" s="8"/>
      <c r="J2058" s="20">
        <f>SUM(R2052:R2057)</f>
        <v>774.59</v>
      </c>
      <c r="K2058" s="20"/>
    </row>
    <row r="2059" spans="1:22" ht="14.25" x14ac:dyDescent="0.2">
      <c r="A2059" s="15"/>
      <c r="B2059" s="16"/>
      <c r="C2059" s="16" t="s">
        <v>878</v>
      </c>
      <c r="D2059" s="17" t="s">
        <v>877</v>
      </c>
      <c r="E2059" s="8">
        <f>Source!AU610</f>
        <v>10</v>
      </c>
      <c r="F2059" s="19"/>
      <c r="G2059" s="18"/>
      <c r="H2059" s="8"/>
      <c r="I2059" s="8"/>
      <c r="J2059" s="20">
        <f>SUM(T2052:T2058)</f>
        <v>110.66</v>
      </c>
      <c r="K2059" s="20"/>
    </row>
    <row r="2060" spans="1:22" ht="14.25" x14ac:dyDescent="0.2">
      <c r="A2060" s="15"/>
      <c r="B2060" s="16"/>
      <c r="C2060" s="16" t="s">
        <v>879</v>
      </c>
      <c r="D2060" s="17" t="s">
        <v>877</v>
      </c>
      <c r="E2060" s="8">
        <f>108</f>
        <v>108</v>
      </c>
      <c r="F2060" s="19"/>
      <c r="G2060" s="18"/>
      <c r="H2060" s="8"/>
      <c r="I2060" s="8"/>
      <c r="J2060" s="20">
        <f>SUM(V2052:V2059)</f>
        <v>20.88</v>
      </c>
      <c r="K2060" s="20"/>
    </row>
    <row r="2061" spans="1:22" ht="14.25" x14ac:dyDescent="0.2">
      <c r="A2061" s="15"/>
      <c r="B2061" s="16"/>
      <c r="C2061" s="16" t="s">
        <v>880</v>
      </c>
      <c r="D2061" s="17" t="s">
        <v>881</v>
      </c>
      <c r="E2061" s="8">
        <f>Source!AQ610</f>
        <v>36.11</v>
      </c>
      <c r="F2061" s="19"/>
      <c r="G2061" s="18" t="str">
        <f>Source!DI610</f>
        <v/>
      </c>
      <c r="H2061" s="8">
        <f>Source!AV610</f>
        <v>1</v>
      </c>
      <c r="I2061" s="8"/>
      <c r="J2061" s="20"/>
      <c r="K2061" s="20">
        <f>Source!U610</f>
        <v>4.8856830000000002</v>
      </c>
    </row>
    <row r="2062" spans="1:22" ht="15" x14ac:dyDescent="0.25">
      <c r="A2062" s="24"/>
      <c r="B2062" s="24"/>
      <c r="C2062" s="24"/>
      <c r="D2062" s="24"/>
      <c r="E2062" s="24"/>
      <c r="F2062" s="24"/>
      <c r="G2062" s="24"/>
      <c r="H2062" s="24"/>
      <c r="I2062" s="59">
        <f>J2053+J2054+J2056+J2058+J2059+J2060+SUM(J2057:J2057)</f>
        <v>2699.7999999999984</v>
      </c>
      <c r="J2062" s="59"/>
      <c r="K2062" s="25">
        <f>IF(Source!I610&lt;&gt;0, ROUND(I2062/Source!I610, 2), 0)</f>
        <v>19954.18</v>
      </c>
      <c r="P2062" s="23">
        <f>I2062</f>
        <v>2699.7999999999984</v>
      </c>
    </row>
    <row r="2063" spans="1:22" ht="28.5" x14ac:dyDescent="0.2">
      <c r="A2063" s="15" t="str">
        <f>Source!E612</f>
        <v>318</v>
      </c>
      <c r="B2063" s="16" t="str">
        <f>Source!F612</f>
        <v>1.2-3103-3-1/1</v>
      </c>
      <c r="C2063" s="16" t="str">
        <f>Source!G612</f>
        <v>Устройство фундаментов общего назначения бетонных под оборудование объемом до 5 м3</v>
      </c>
      <c r="D2063" s="17" t="str">
        <f>Source!H612</f>
        <v>100 м3</v>
      </c>
      <c r="E2063" s="8">
        <f>Source!I612</f>
        <v>1.8499999999999999E-2</v>
      </c>
      <c r="F2063" s="19"/>
      <c r="G2063" s="18"/>
      <c r="H2063" s="8"/>
      <c r="I2063" s="8"/>
      <c r="J2063" s="20"/>
      <c r="K2063" s="20"/>
      <c r="Q2063">
        <f>ROUND((Source!BZ612/100)*ROUND((Source!AF612*Source!AV612)*Source!I612, 2), 2)</f>
        <v>1018.44</v>
      </c>
      <c r="R2063">
        <f>Source!X612</f>
        <v>1018.44</v>
      </c>
      <c r="S2063">
        <f>ROUND((Source!CA612/100)*ROUND((Source!AF612*Source!AV612)*Source!I612, 2), 2)</f>
        <v>145.49</v>
      </c>
      <c r="T2063">
        <f>Source!Y612</f>
        <v>145.49</v>
      </c>
      <c r="U2063">
        <f>ROUND((175/100)*ROUND((Source!AE612*Source!AV612)*Source!I612, 2), 2)</f>
        <v>4.78</v>
      </c>
      <c r="V2063">
        <f>ROUND((108/100)*ROUND(Source!CS612*Source!I612, 2), 2)</f>
        <v>2.95</v>
      </c>
    </row>
    <row r="2064" spans="1:22" ht="14.25" x14ac:dyDescent="0.2">
      <c r="A2064" s="15"/>
      <c r="B2064" s="16"/>
      <c r="C2064" s="16" t="s">
        <v>872</v>
      </c>
      <c r="D2064" s="17"/>
      <c r="E2064" s="8"/>
      <c r="F2064" s="19">
        <f>Source!AO612</f>
        <v>78644.570000000007</v>
      </c>
      <c r="G2064" s="18" t="str">
        <f>Source!DG612</f>
        <v/>
      </c>
      <c r="H2064" s="8">
        <f>Source!AV612</f>
        <v>1</v>
      </c>
      <c r="I2064" s="8">
        <f>IF(Source!BA612&lt;&gt; 0, Source!BA612, 1)</f>
        <v>1</v>
      </c>
      <c r="J2064" s="20">
        <f>Source!S612</f>
        <v>1454.92</v>
      </c>
      <c r="K2064" s="20"/>
    </row>
    <row r="2065" spans="1:22" ht="14.25" x14ac:dyDescent="0.2">
      <c r="A2065" s="15"/>
      <c r="B2065" s="16"/>
      <c r="C2065" s="16" t="s">
        <v>873</v>
      </c>
      <c r="D2065" s="17"/>
      <c r="E2065" s="8"/>
      <c r="F2065" s="19">
        <f>Source!AM612</f>
        <v>435.13</v>
      </c>
      <c r="G2065" s="18" t="str">
        <f>Source!DE612</f>
        <v/>
      </c>
      <c r="H2065" s="8">
        <f>Source!AV612</f>
        <v>1</v>
      </c>
      <c r="I2065" s="8">
        <f>IF(Source!BB612&lt;&gt; 0, Source!BB612, 1)</f>
        <v>1</v>
      </c>
      <c r="J2065" s="20">
        <f>Source!Q612</f>
        <v>8.0500000000000007</v>
      </c>
      <c r="K2065" s="20"/>
    </row>
    <row r="2066" spans="1:22" ht="14.25" x14ac:dyDescent="0.2">
      <c r="A2066" s="15"/>
      <c r="B2066" s="16"/>
      <c r="C2066" s="16" t="s">
        <v>874</v>
      </c>
      <c r="D2066" s="17"/>
      <c r="E2066" s="8"/>
      <c r="F2066" s="19">
        <f>Source!AN612</f>
        <v>147.43</v>
      </c>
      <c r="G2066" s="18" t="str">
        <f>Source!DF612</f>
        <v/>
      </c>
      <c r="H2066" s="8">
        <f>Source!AV612</f>
        <v>1</v>
      </c>
      <c r="I2066" s="8">
        <f>IF(Source!BS612&lt;&gt; 0, Source!BS612, 1)</f>
        <v>1</v>
      </c>
      <c r="J2066" s="21">
        <f>Source!R612</f>
        <v>2.73</v>
      </c>
      <c r="K2066" s="20"/>
    </row>
    <row r="2067" spans="1:22" ht="14.25" x14ac:dyDescent="0.2">
      <c r="A2067" s="15"/>
      <c r="B2067" s="16"/>
      <c r="C2067" s="16" t="s">
        <v>875</v>
      </c>
      <c r="D2067" s="17"/>
      <c r="E2067" s="8"/>
      <c r="F2067" s="19">
        <f>Source!AL612</f>
        <v>347832.49</v>
      </c>
      <c r="G2067" s="18" t="str">
        <f>Source!DD612</f>
        <v/>
      </c>
      <c r="H2067" s="8">
        <f>Source!AW612</f>
        <v>1</v>
      </c>
      <c r="I2067" s="8">
        <f>IF(Source!BC612&lt;&gt; 0, Source!BC612, 1)</f>
        <v>1</v>
      </c>
      <c r="J2067" s="20">
        <f>Source!P612</f>
        <v>6434.9</v>
      </c>
      <c r="K2067" s="20"/>
    </row>
    <row r="2068" spans="1:22" ht="14.25" x14ac:dyDescent="0.2">
      <c r="A2068" s="15"/>
      <c r="B2068" s="16"/>
      <c r="C2068" s="16" t="s">
        <v>876</v>
      </c>
      <c r="D2068" s="17" t="s">
        <v>877</v>
      </c>
      <c r="E2068" s="8">
        <f>Source!AT612</f>
        <v>70</v>
      </c>
      <c r="F2068" s="19"/>
      <c r="G2068" s="18"/>
      <c r="H2068" s="8"/>
      <c r="I2068" s="8"/>
      <c r="J2068" s="20">
        <f>SUM(R2063:R2067)</f>
        <v>1018.44</v>
      </c>
      <c r="K2068" s="20"/>
    </row>
    <row r="2069" spans="1:22" ht="14.25" x14ac:dyDescent="0.2">
      <c r="A2069" s="15"/>
      <c r="B2069" s="16"/>
      <c r="C2069" s="16" t="s">
        <v>878</v>
      </c>
      <c r="D2069" s="17" t="s">
        <v>877</v>
      </c>
      <c r="E2069" s="8">
        <f>Source!AU612</f>
        <v>10</v>
      </c>
      <c r="F2069" s="19"/>
      <c r="G2069" s="18"/>
      <c r="H2069" s="8"/>
      <c r="I2069" s="8"/>
      <c r="J2069" s="20">
        <f>SUM(T2063:T2068)</f>
        <v>145.49</v>
      </c>
      <c r="K2069" s="20"/>
    </row>
    <row r="2070" spans="1:22" ht="14.25" x14ac:dyDescent="0.2">
      <c r="A2070" s="15"/>
      <c r="B2070" s="16"/>
      <c r="C2070" s="16" t="s">
        <v>879</v>
      </c>
      <c r="D2070" s="17" t="s">
        <v>877</v>
      </c>
      <c r="E2070" s="8">
        <f>108</f>
        <v>108</v>
      </c>
      <c r="F2070" s="19"/>
      <c r="G2070" s="18"/>
      <c r="H2070" s="8"/>
      <c r="I2070" s="8"/>
      <c r="J2070" s="20">
        <f>SUM(V2063:V2069)</f>
        <v>2.95</v>
      </c>
      <c r="K2070" s="20"/>
    </row>
    <row r="2071" spans="1:22" ht="14.25" x14ac:dyDescent="0.2">
      <c r="A2071" s="15"/>
      <c r="B2071" s="16"/>
      <c r="C2071" s="16" t="s">
        <v>880</v>
      </c>
      <c r="D2071" s="17" t="s">
        <v>881</v>
      </c>
      <c r="E2071" s="8">
        <f>Source!AQ612</f>
        <v>453.1</v>
      </c>
      <c r="F2071" s="19"/>
      <c r="G2071" s="18" t="str">
        <f>Source!DI612</f>
        <v/>
      </c>
      <c r="H2071" s="8">
        <f>Source!AV612</f>
        <v>1</v>
      </c>
      <c r="I2071" s="8"/>
      <c r="J2071" s="20"/>
      <c r="K2071" s="20">
        <f>Source!U612</f>
        <v>8.3823500000000006</v>
      </c>
    </row>
    <row r="2072" spans="1:22" ht="15" x14ac:dyDescent="0.25">
      <c r="A2072" s="24"/>
      <c r="B2072" s="24"/>
      <c r="C2072" s="24"/>
      <c r="D2072" s="24"/>
      <c r="E2072" s="24"/>
      <c r="F2072" s="24"/>
      <c r="G2072" s="24"/>
      <c r="H2072" s="24"/>
      <c r="I2072" s="59">
        <f>J2064+J2065+J2067+J2068+J2069+J2070</f>
        <v>9064.75</v>
      </c>
      <c r="J2072" s="59"/>
      <c r="K2072" s="25">
        <f>IF(Source!I612&lt;&gt;0, ROUND(I2072/Source!I612, 2), 0)</f>
        <v>489986.49</v>
      </c>
      <c r="P2072" s="23">
        <f>I2072</f>
        <v>9064.75</v>
      </c>
    </row>
    <row r="2073" spans="1:22" ht="42.75" x14ac:dyDescent="0.2">
      <c r="A2073" s="15" t="str">
        <f>Source!E613</f>
        <v>319</v>
      </c>
      <c r="B2073" s="16" t="str">
        <f>Source!F613</f>
        <v>21.3-4-24</v>
      </c>
      <c r="C2073" s="16" t="str">
        <f>Source!G613</f>
        <v>Арматурные заготовки (стержни, хомуты и т.п.), не собранные в каркасы или сетки, закладные и накладные детали, со сваркой</v>
      </c>
      <c r="D2073" s="17" t="str">
        <f>Source!H613</f>
        <v>т</v>
      </c>
      <c r="E2073" s="8">
        <f>Source!I613</f>
        <v>3.7431413949999999E-2</v>
      </c>
      <c r="F2073" s="19">
        <f>Source!AL613</f>
        <v>53410.15</v>
      </c>
      <c r="G2073" s="18" t="str">
        <f>Source!DD613</f>
        <v/>
      </c>
      <c r="H2073" s="8">
        <f>Source!AW613</f>
        <v>1</v>
      </c>
      <c r="I2073" s="8">
        <f>IF(Source!BC613&lt;&gt; 0, Source!BC613, 1)</f>
        <v>1</v>
      </c>
      <c r="J2073" s="20">
        <f>Source!P613</f>
        <v>1999.22</v>
      </c>
      <c r="K2073" s="20"/>
      <c r="Q2073">
        <f>ROUND((Source!BZ613/100)*ROUND((Source!AF613*Source!AV613)*Source!I613, 2), 2)</f>
        <v>0</v>
      </c>
      <c r="R2073">
        <f>Source!X613</f>
        <v>0</v>
      </c>
      <c r="S2073">
        <f>ROUND((Source!CA613/100)*ROUND((Source!AF613*Source!AV613)*Source!I613, 2), 2)</f>
        <v>0</v>
      </c>
      <c r="T2073">
        <f>Source!Y613</f>
        <v>0</v>
      </c>
      <c r="U2073">
        <f>ROUND((175/100)*ROUND((Source!AE613*Source!AV613)*Source!I613, 2), 2)</f>
        <v>0</v>
      </c>
      <c r="V2073">
        <f>ROUND((108/100)*ROUND(Source!CS613*Source!I613, 2), 2)</f>
        <v>0</v>
      </c>
    </row>
    <row r="2074" spans="1:22" ht="15" x14ac:dyDescent="0.25">
      <c r="A2074" s="24"/>
      <c r="B2074" s="24"/>
      <c r="C2074" s="24"/>
      <c r="D2074" s="24"/>
      <c r="E2074" s="24"/>
      <c r="F2074" s="24"/>
      <c r="G2074" s="24"/>
      <c r="H2074" s="24"/>
      <c r="I2074" s="59">
        <f>J2073</f>
        <v>1999.22</v>
      </c>
      <c r="J2074" s="59"/>
      <c r="K2074" s="25">
        <f>IF(Source!I613&lt;&gt;0, ROUND(I2074/Source!I613, 2), 0)</f>
        <v>53410.22</v>
      </c>
      <c r="P2074" s="23">
        <f>I2074</f>
        <v>1999.22</v>
      </c>
    </row>
    <row r="2075" spans="1:22" ht="28.5" x14ac:dyDescent="0.2">
      <c r="A2075" s="15" t="str">
        <f>Source!E614</f>
        <v>320</v>
      </c>
      <c r="B2075" s="16" t="str">
        <f>Source!F614</f>
        <v>21.7-7-193</v>
      </c>
      <c r="C2075" s="16" t="str">
        <f>Source!G614</f>
        <v>Тренажер многофункциональный ТР009, размеры 2100х600х2000 мм на металлическом каркасе</v>
      </c>
      <c r="D2075" s="17" t="str">
        <f>Source!H614</f>
        <v>шт.</v>
      </c>
      <c r="E2075" s="8">
        <f>Source!I614</f>
        <v>1</v>
      </c>
      <c r="F2075" s="19">
        <f>Source!AL614</f>
        <v>60957.52</v>
      </c>
      <c r="G2075" s="18" t="str">
        <f>Source!DD614</f>
        <v/>
      </c>
      <c r="H2075" s="8">
        <f>Source!AW614</f>
        <v>1</v>
      </c>
      <c r="I2075" s="8">
        <f>IF(Source!BC614&lt;&gt; 0, Source!BC614, 1)</f>
        <v>1</v>
      </c>
      <c r="J2075" s="20">
        <f>Source!P614</f>
        <v>60957.52</v>
      </c>
      <c r="K2075" s="20"/>
      <c r="Q2075">
        <f>ROUND((Source!BZ614/100)*ROUND((Source!AF614*Source!AV614)*Source!I614, 2), 2)</f>
        <v>0</v>
      </c>
      <c r="R2075">
        <f>Source!X614</f>
        <v>0</v>
      </c>
      <c r="S2075">
        <f>ROUND((Source!CA614/100)*ROUND((Source!AF614*Source!AV614)*Source!I614, 2), 2)</f>
        <v>0</v>
      </c>
      <c r="T2075">
        <f>Source!Y614</f>
        <v>0</v>
      </c>
      <c r="U2075">
        <f>ROUND((175/100)*ROUND((Source!AE614*Source!AV614)*Source!I614, 2), 2)</f>
        <v>0</v>
      </c>
      <c r="V2075">
        <f>ROUND((108/100)*ROUND(Source!CS614*Source!I614, 2), 2)</f>
        <v>0</v>
      </c>
    </row>
    <row r="2076" spans="1:22" ht="15" x14ac:dyDescent="0.25">
      <c r="A2076" s="24"/>
      <c r="B2076" s="24"/>
      <c r="C2076" s="24"/>
      <c r="D2076" s="24"/>
      <c r="E2076" s="24"/>
      <c r="F2076" s="24"/>
      <c r="G2076" s="24"/>
      <c r="H2076" s="24"/>
      <c r="I2076" s="59">
        <f>J2075</f>
        <v>60957.52</v>
      </c>
      <c r="J2076" s="59"/>
      <c r="K2076" s="25">
        <f>IF(Source!I614&lt;&gt;0, ROUND(I2076/Source!I614, 2), 0)</f>
        <v>60957.52</v>
      </c>
      <c r="P2076" s="23">
        <f>I2076</f>
        <v>60957.52</v>
      </c>
    </row>
    <row r="2077" spans="1:22" ht="14.25" x14ac:dyDescent="0.2">
      <c r="A2077" s="15" t="str">
        <f>Source!E615</f>
        <v>321</v>
      </c>
      <c r="B2077" s="16" t="str">
        <f>Source!F615</f>
        <v>1.50-3203-10-4/1</v>
      </c>
      <c r="C2077" s="16" t="str">
        <f>Source!G615</f>
        <v>Установка монтажных изделий массой свыше 20 кг</v>
      </c>
      <c r="D2077" s="17" t="str">
        <f>Source!H615</f>
        <v>т</v>
      </c>
      <c r="E2077" s="8">
        <f>Source!I615</f>
        <v>0.10589999999999999</v>
      </c>
      <c r="F2077" s="19"/>
      <c r="G2077" s="18"/>
      <c r="H2077" s="8"/>
      <c r="I2077" s="8"/>
      <c r="J2077" s="20"/>
      <c r="K2077" s="20"/>
      <c r="Q2077">
        <f>ROUND((Source!BZ615/100)*ROUND((Source!AF615*Source!AV615)*Source!I615, 2), 2)</f>
        <v>606.28</v>
      </c>
      <c r="R2077">
        <f>Source!X615</f>
        <v>606.28</v>
      </c>
      <c r="S2077">
        <f>ROUND((Source!CA615/100)*ROUND((Source!AF615*Source!AV615)*Source!I615, 2), 2)</f>
        <v>86.61</v>
      </c>
      <c r="T2077">
        <f>Source!Y615</f>
        <v>86.61</v>
      </c>
      <c r="U2077">
        <f>ROUND((175/100)*ROUND((Source!AE615*Source!AV615)*Source!I615, 2), 2)</f>
        <v>26.48</v>
      </c>
      <c r="V2077">
        <f>ROUND((108/100)*ROUND(Source!CS615*Source!I615, 2), 2)</f>
        <v>16.34</v>
      </c>
    </row>
    <row r="2078" spans="1:22" ht="14.25" x14ac:dyDescent="0.2">
      <c r="A2078" s="15"/>
      <c r="B2078" s="16"/>
      <c r="C2078" s="16" t="s">
        <v>872</v>
      </c>
      <c r="D2078" s="17"/>
      <c r="E2078" s="8"/>
      <c r="F2078" s="19">
        <f>Source!AO615</f>
        <v>8178.55</v>
      </c>
      <c r="G2078" s="18" t="str">
        <f>Source!DG615</f>
        <v/>
      </c>
      <c r="H2078" s="8">
        <f>Source!AV615</f>
        <v>1</v>
      </c>
      <c r="I2078" s="8">
        <f>IF(Source!BA615&lt;&gt; 0, Source!BA615, 1)</f>
        <v>1</v>
      </c>
      <c r="J2078" s="20">
        <f>Source!S615</f>
        <v>866.11</v>
      </c>
      <c r="K2078" s="20"/>
    </row>
    <row r="2079" spans="1:22" ht="14.25" x14ac:dyDescent="0.2">
      <c r="A2079" s="15"/>
      <c r="B2079" s="16"/>
      <c r="C2079" s="16" t="s">
        <v>873</v>
      </c>
      <c r="D2079" s="17"/>
      <c r="E2079" s="8"/>
      <c r="F2079" s="19">
        <f>Source!AM615</f>
        <v>1555.17</v>
      </c>
      <c r="G2079" s="18" t="str">
        <f>Source!DE615</f>
        <v/>
      </c>
      <c r="H2079" s="8">
        <f>Source!AV615</f>
        <v>1</v>
      </c>
      <c r="I2079" s="8">
        <f>IF(Source!BB615&lt;&gt; 0, Source!BB615, 1)</f>
        <v>1</v>
      </c>
      <c r="J2079" s="20">
        <f>Source!Q615</f>
        <v>164.69</v>
      </c>
      <c r="K2079" s="20"/>
    </row>
    <row r="2080" spans="1:22" ht="14.25" x14ac:dyDescent="0.2">
      <c r="A2080" s="15"/>
      <c r="B2080" s="16"/>
      <c r="C2080" s="16" t="s">
        <v>874</v>
      </c>
      <c r="D2080" s="17"/>
      <c r="E2080" s="8"/>
      <c r="F2080" s="19">
        <f>Source!AN615</f>
        <v>142.85</v>
      </c>
      <c r="G2080" s="18" t="str">
        <f>Source!DF615</f>
        <v/>
      </c>
      <c r="H2080" s="8">
        <f>Source!AV615</f>
        <v>1</v>
      </c>
      <c r="I2080" s="8">
        <f>IF(Source!BS615&lt;&gt; 0, Source!BS615, 1)</f>
        <v>1</v>
      </c>
      <c r="J2080" s="21">
        <f>Source!R615</f>
        <v>15.13</v>
      </c>
      <c r="K2080" s="20"/>
    </row>
    <row r="2081" spans="1:22" ht="14.25" x14ac:dyDescent="0.2">
      <c r="A2081" s="15"/>
      <c r="B2081" s="16"/>
      <c r="C2081" s="16" t="s">
        <v>875</v>
      </c>
      <c r="D2081" s="17"/>
      <c r="E2081" s="8"/>
      <c r="F2081" s="19">
        <f>Source!AL615</f>
        <v>56933.42</v>
      </c>
      <c r="G2081" s="18" t="str">
        <f>Source!DD615</f>
        <v/>
      </c>
      <c r="H2081" s="8">
        <f>Source!AW615</f>
        <v>1</v>
      </c>
      <c r="I2081" s="8">
        <f>IF(Source!BC615&lt;&gt; 0, Source!BC615, 1)</f>
        <v>1</v>
      </c>
      <c r="J2081" s="20">
        <f>Source!P615</f>
        <v>6029.25</v>
      </c>
      <c r="K2081" s="20"/>
    </row>
    <row r="2082" spans="1:22" ht="42.75" x14ac:dyDescent="0.2">
      <c r="A2082" s="15" t="str">
        <f>Source!E616</f>
        <v>321,1</v>
      </c>
      <c r="B2082" s="16" t="str">
        <f>Source!F616</f>
        <v>21.3-4-24</v>
      </c>
      <c r="C2082" s="16" t="str">
        <f>Source!G616</f>
        <v>Арматурные заготовки (стержни, хомуты и т.п.), не собранные в каркасы или сетки, закладные и накладные детали, со сваркой</v>
      </c>
      <c r="D2082" s="17" t="str">
        <f>Source!H616</f>
        <v>т</v>
      </c>
      <c r="E2082" s="8">
        <f>Source!I616</f>
        <v>-0.10589999999999999</v>
      </c>
      <c r="F2082" s="19">
        <f>Source!AK616</f>
        <v>53410.15</v>
      </c>
      <c r="G2082" s="22" t="s">
        <v>3</v>
      </c>
      <c r="H2082" s="8">
        <f>Source!AW616</f>
        <v>1</v>
      </c>
      <c r="I2082" s="8">
        <f>IF(Source!BC616&lt;&gt; 0, Source!BC616, 1)</f>
        <v>1</v>
      </c>
      <c r="J2082" s="20">
        <f>Source!O616</f>
        <v>-5656.13</v>
      </c>
      <c r="K2082" s="20"/>
      <c r="Q2082">
        <f>ROUND((Source!BZ616/100)*ROUND((Source!AF616*Source!AV616)*Source!I616, 2), 2)</f>
        <v>0</v>
      </c>
      <c r="R2082">
        <f>Source!X616</f>
        <v>0</v>
      </c>
      <c r="S2082">
        <f>ROUND((Source!CA616/100)*ROUND((Source!AF616*Source!AV616)*Source!I616, 2), 2)</f>
        <v>0</v>
      </c>
      <c r="T2082">
        <f>Source!Y616</f>
        <v>0</v>
      </c>
      <c r="U2082">
        <f>ROUND((175/100)*ROUND((Source!AE616*Source!AV616)*Source!I616, 2), 2)</f>
        <v>0</v>
      </c>
      <c r="V2082">
        <f>ROUND((108/100)*ROUND(Source!CS616*Source!I616, 2), 2)</f>
        <v>0</v>
      </c>
    </row>
    <row r="2083" spans="1:22" ht="14.25" x14ac:dyDescent="0.2">
      <c r="A2083" s="15"/>
      <c r="B2083" s="16"/>
      <c r="C2083" s="16" t="s">
        <v>876</v>
      </c>
      <c r="D2083" s="17" t="s">
        <v>877</v>
      </c>
      <c r="E2083" s="8">
        <f>Source!AT615</f>
        <v>70</v>
      </c>
      <c r="F2083" s="19"/>
      <c r="G2083" s="18"/>
      <c r="H2083" s="8"/>
      <c r="I2083" s="8"/>
      <c r="J2083" s="20">
        <f>SUM(R2077:R2082)</f>
        <v>606.28</v>
      </c>
      <c r="K2083" s="20"/>
    </row>
    <row r="2084" spans="1:22" ht="14.25" x14ac:dyDescent="0.2">
      <c r="A2084" s="15"/>
      <c r="B2084" s="16"/>
      <c r="C2084" s="16" t="s">
        <v>878</v>
      </c>
      <c r="D2084" s="17" t="s">
        <v>877</v>
      </c>
      <c r="E2084" s="8">
        <f>Source!AU615</f>
        <v>10</v>
      </c>
      <c r="F2084" s="19"/>
      <c r="G2084" s="18"/>
      <c r="H2084" s="8"/>
      <c r="I2084" s="8"/>
      <c r="J2084" s="20">
        <f>SUM(T2077:T2083)</f>
        <v>86.61</v>
      </c>
      <c r="K2084" s="20"/>
    </row>
    <row r="2085" spans="1:22" ht="14.25" x14ac:dyDescent="0.2">
      <c r="A2085" s="15"/>
      <c r="B2085" s="16"/>
      <c r="C2085" s="16" t="s">
        <v>879</v>
      </c>
      <c r="D2085" s="17" t="s">
        <v>877</v>
      </c>
      <c r="E2085" s="8">
        <f>108</f>
        <v>108</v>
      </c>
      <c r="F2085" s="19"/>
      <c r="G2085" s="18"/>
      <c r="H2085" s="8"/>
      <c r="I2085" s="8"/>
      <c r="J2085" s="20">
        <f>SUM(V2077:V2084)</f>
        <v>16.34</v>
      </c>
      <c r="K2085" s="20"/>
    </row>
    <row r="2086" spans="1:22" ht="14.25" x14ac:dyDescent="0.2">
      <c r="A2086" s="15"/>
      <c r="B2086" s="16"/>
      <c r="C2086" s="16" t="s">
        <v>880</v>
      </c>
      <c r="D2086" s="17" t="s">
        <v>881</v>
      </c>
      <c r="E2086" s="8">
        <f>Source!AQ615</f>
        <v>36.11</v>
      </c>
      <c r="F2086" s="19"/>
      <c r="G2086" s="18" t="str">
        <f>Source!DI615</f>
        <v/>
      </c>
      <c r="H2086" s="8">
        <f>Source!AV615</f>
        <v>1</v>
      </c>
      <c r="I2086" s="8"/>
      <c r="J2086" s="20"/>
      <c r="K2086" s="20">
        <f>Source!U615</f>
        <v>3.8240489999999996</v>
      </c>
    </row>
    <row r="2087" spans="1:22" ht="15" x14ac:dyDescent="0.25">
      <c r="A2087" s="24"/>
      <c r="B2087" s="24"/>
      <c r="C2087" s="24"/>
      <c r="D2087" s="24"/>
      <c r="E2087" s="24"/>
      <c r="F2087" s="24"/>
      <c r="G2087" s="24"/>
      <c r="H2087" s="24"/>
      <c r="I2087" s="59">
        <f>J2078+J2079+J2081+J2083+J2084+J2085+SUM(J2082:J2082)</f>
        <v>2113.1499999999996</v>
      </c>
      <c r="J2087" s="59"/>
      <c r="K2087" s="25">
        <f>IF(Source!I615&lt;&gt;0, ROUND(I2087/Source!I615, 2), 0)</f>
        <v>19954.2</v>
      </c>
      <c r="P2087" s="23">
        <f>I2087</f>
        <v>2113.1499999999996</v>
      </c>
    </row>
    <row r="2088" spans="1:22" ht="28.5" x14ac:dyDescent="0.2">
      <c r="A2088" s="15" t="str">
        <f>Source!E617</f>
        <v>322</v>
      </c>
      <c r="B2088" s="16" t="str">
        <f>Source!F617</f>
        <v>1.2-3103-3-1/1</v>
      </c>
      <c r="C2088" s="16" t="str">
        <f>Source!G617</f>
        <v>Устройство фундаментов общего назначения бетонных под оборудование объемом до 5 м3</v>
      </c>
      <c r="D2088" s="17" t="str">
        <f>Source!H617</f>
        <v>100 м3</v>
      </c>
      <c r="E2088" s="8">
        <f>Source!I617</f>
        <v>1.4500000000000001E-2</v>
      </c>
      <c r="F2088" s="19"/>
      <c r="G2088" s="18"/>
      <c r="H2088" s="8"/>
      <c r="I2088" s="8"/>
      <c r="J2088" s="20"/>
      <c r="K2088" s="20"/>
      <c r="Q2088">
        <f>ROUND((Source!BZ617/100)*ROUND((Source!AF617*Source!AV617)*Source!I617, 2), 2)</f>
        <v>798.25</v>
      </c>
      <c r="R2088">
        <f>Source!X617</f>
        <v>798.25</v>
      </c>
      <c r="S2088">
        <f>ROUND((Source!CA617/100)*ROUND((Source!AF617*Source!AV617)*Source!I617, 2), 2)</f>
        <v>114.04</v>
      </c>
      <c r="T2088">
        <f>Source!Y617</f>
        <v>114.04</v>
      </c>
      <c r="U2088">
        <f>ROUND((175/100)*ROUND((Source!AE617*Source!AV617)*Source!I617, 2), 2)</f>
        <v>3.75</v>
      </c>
      <c r="V2088">
        <f>ROUND((108/100)*ROUND(Source!CS617*Source!I617, 2), 2)</f>
        <v>2.31</v>
      </c>
    </row>
    <row r="2089" spans="1:22" ht="14.25" x14ac:dyDescent="0.2">
      <c r="A2089" s="15"/>
      <c r="B2089" s="16"/>
      <c r="C2089" s="16" t="s">
        <v>872</v>
      </c>
      <c r="D2089" s="17"/>
      <c r="E2089" s="8"/>
      <c r="F2089" s="19">
        <f>Source!AO617</f>
        <v>78644.570000000007</v>
      </c>
      <c r="G2089" s="18" t="str">
        <f>Source!DG617</f>
        <v/>
      </c>
      <c r="H2089" s="8">
        <f>Source!AV617</f>
        <v>1</v>
      </c>
      <c r="I2089" s="8">
        <f>IF(Source!BA617&lt;&gt; 0, Source!BA617, 1)</f>
        <v>1</v>
      </c>
      <c r="J2089" s="20">
        <f>Source!S617</f>
        <v>1140.3499999999999</v>
      </c>
      <c r="K2089" s="20"/>
    </row>
    <row r="2090" spans="1:22" ht="14.25" x14ac:dyDescent="0.2">
      <c r="A2090" s="15"/>
      <c r="B2090" s="16"/>
      <c r="C2090" s="16" t="s">
        <v>873</v>
      </c>
      <c r="D2090" s="17"/>
      <c r="E2090" s="8"/>
      <c r="F2090" s="19">
        <f>Source!AM617</f>
        <v>435.13</v>
      </c>
      <c r="G2090" s="18" t="str">
        <f>Source!DE617</f>
        <v/>
      </c>
      <c r="H2090" s="8">
        <f>Source!AV617</f>
        <v>1</v>
      </c>
      <c r="I2090" s="8">
        <f>IF(Source!BB617&lt;&gt; 0, Source!BB617, 1)</f>
        <v>1</v>
      </c>
      <c r="J2090" s="20">
        <f>Source!Q617</f>
        <v>6.31</v>
      </c>
      <c r="K2090" s="20"/>
    </row>
    <row r="2091" spans="1:22" ht="14.25" x14ac:dyDescent="0.2">
      <c r="A2091" s="15"/>
      <c r="B2091" s="16"/>
      <c r="C2091" s="16" t="s">
        <v>874</v>
      </c>
      <c r="D2091" s="17"/>
      <c r="E2091" s="8"/>
      <c r="F2091" s="19">
        <f>Source!AN617</f>
        <v>147.43</v>
      </c>
      <c r="G2091" s="18" t="str">
        <f>Source!DF617</f>
        <v/>
      </c>
      <c r="H2091" s="8">
        <f>Source!AV617</f>
        <v>1</v>
      </c>
      <c r="I2091" s="8">
        <f>IF(Source!BS617&lt;&gt; 0, Source!BS617, 1)</f>
        <v>1</v>
      </c>
      <c r="J2091" s="21">
        <f>Source!R617</f>
        <v>2.14</v>
      </c>
      <c r="K2091" s="20"/>
    </row>
    <row r="2092" spans="1:22" ht="14.25" x14ac:dyDescent="0.2">
      <c r="A2092" s="15"/>
      <c r="B2092" s="16"/>
      <c r="C2092" s="16" t="s">
        <v>875</v>
      </c>
      <c r="D2092" s="17"/>
      <c r="E2092" s="8"/>
      <c r="F2092" s="19">
        <f>Source!AL617</f>
        <v>347832.49</v>
      </c>
      <c r="G2092" s="18" t="str">
        <f>Source!DD617</f>
        <v/>
      </c>
      <c r="H2092" s="8">
        <f>Source!AW617</f>
        <v>1</v>
      </c>
      <c r="I2092" s="8">
        <f>IF(Source!BC617&lt;&gt; 0, Source!BC617, 1)</f>
        <v>1</v>
      </c>
      <c r="J2092" s="20">
        <f>Source!P617</f>
        <v>5043.57</v>
      </c>
      <c r="K2092" s="20"/>
    </row>
    <row r="2093" spans="1:22" ht="14.25" x14ac:dyDescent="0.2">
      <c r="A2093" s="15"/>
      <c r="B2093" s="16"/>
      <c r="C2093" s="16" t="s">
        <v>876</v>
      </c>
      <c r="D2093" s="17" t="s">
        <v>877</v>
      </c>
      <c r="E2093" s="8">
        <f>Source!AT617</f>
        <v>70</v>
      </c>
      <c r="F2093" s="19"/>
      <c r="G2093" s="18"/>
      <c r="H2093" s="8"/>
      <c r="I2093" s="8"/>
      <c r="J2093" s="20">
        <f>SUM(R2088:R2092)</f>
        <v>798.25</v>
      </c>
      <c r="K2093" s="20"/>
    </row>
    <row r="2094" spans="1:22" ht="14.25" x14ac:dyDescent="0.2">
      <c r="A2094" s="15"/>
      <c r="B2094" s="16"/>
      <c r="C2094" s="16" t="s">
        <v>878</v>
      </c>
      <c r="D2094" s="17" t="s">
        <v>877</v>
      </c>
      <c r="E2094" s="8">
        <f>Source!AU617</f>
        <v>10</v>
      </c>
      <c r="F2094" s="19"/>
      <c r="G2094" s="18"/>
      <c r="H2094" s="8"/>
      <c r="I2094" s="8"/>
      <c r="J2094" s="20">
        <f>SUM(T2088:T2093)</f>
        <v>114.04</v>
      </c>
      <c r="K2094" s="20"/>
    </row>
    <row r="2095" spans="1:22" ht="14.25" x14ac:dyDescent="0.2">
      <c r="A2095" s="15"/>
      <c r="B2095" s="16"/>
      <c r="C2095" s="16" t="s">
        <v>879</v>
      </c>
      <c r="D2095" s="17" t="s">
        <v>877</v>
      </c>
      <c r="E2095" s="8">
        <f>108</f>
        <v>108</v>
      </c>
      <c r="F2095" s="19"/>
      <c r="G2095" s="18"/>
      <c r="H2095" s="8"/>
      <c r="I2095" s="8"/>
      <c r="J2095" s="20">
        <f>SUM(V2088:V2094)</f>
        <v>2.31</v>
      </c>
      <c r="K2095" s="20"/>
    </row>
    <row r="2096" spans="1:22" ht="14.25" x14ac:dyDescent="0.2">
      <c r="A2096" s="15"/>
      <c r="B2096" s="16"/>
      <c r="C2096" s="16" t="s">
        <v>880</v>
      </c>
      <c r="D2096" s="17" t="s">
        <v>881</v>
      </c>
      <c r="E2096" s="8">
        <f>Source!AQ617</f>
        <v>453.1</v>
      </c>
      <c r="F2096" s="19"/>
      <c r="G2096" s="18" t="str">
        <f>Source!DI617</f>
        <v/>
      </c>
      <c r="H2096" s="8">
        <f>Source!AV617</f>
        <v>1</v>
      </c>
      <c r="I2096" s="8"/>
      <c r="J2096" s="20"/>
      <c r="K2096" s="20">
        <f>Source!U617</f>
        <v>6.5699500000000004</v>
      </c>
    </row>
    <row r="2097" spans="1:22" ht="15" x14ac:dyDescent="0.25">
      <c r="A2097" s="24"/>
      <c r="B2097" s="24"/>
      <c r="C2097" s="24"/>
      <c r="D2097" s="24"/>
      <c r="E2097" s="24"/>
      <c r="F2097" s="24"/>
      <c r="G2097" s="24"/>
      <c r="H2097" s="24"/>
      <c r="I2097" s="59">
        <f>J2089+J2090+J2092+J2093+J2094+J2095</f>
        <v>7104.83</v>
      </c>
      <c r="J2097" s="59"/>
      <c r="K2097" s="25">
        <f>IF(Source!I617&lt;&gt;0, ROUND(I2097/Source!I617, 2), 0)</f>
        <v>489988.28</v>
      </c>
      <c r="P2097" s="23">
        <f>I2097</f>
        <v>7104.83</v>
      </c>
    </row>
    <row r="2098" spans="1:22" ht="42.75" x14ac:dyDescent="0.2">
      <c r="A2098" s="15" t="str">
        <f>Source!E618</f>
        <v>323</v>
      </c>
      <c r="B2098" s="16" t="str">
        <f>Source!F618</f>
        <v>21.3-4-24</v>
      </c>
      <c r="C2098" s="16" t="str">
        <f>Source!G618</f>
        <v>Арматурные заготовки (стержни, хомуты и т.п.), не собранные в каркасы или сетки, закладные и накладные детали, со сваркой</v>
      </c>
      <c r="D2098" s="17" t="str">
        <f>Source!H618</f>
        <v>т</v>
      </c>
      <c r="E2098" s="8">
        <f>Source!I618</f>
        <v>2.3620909969999999E-2</v>
      </c>
      <c r="F2098" s="19">
        <f>Source!AL618</f>
        <v>53410.15</v>
      </c>
      <c r="G2098" s="18" t="str">
        <f>Source!DD618</f>
        <v/>
      </c>
      <c r="H2098" s="8">
        <f>Source!AW618</f>
        <v>1</v>
      </c>
      <c r="I2098" s="8">
        <f>IF(Source!BC618&lt;&gt; 0, Source!BC618, 1)</f>
        <v>1</v>
      </c>
      <c r="J2098" s="20">
        <f>Source!P618</f>
        <v>1261.5999999999999</v>
      </c>
      <c r="K2098" s="20"/>
      <c r="Q2098">
        <f>ROUND((Source!BZ618/100)*ROUND((Source!AF618*Source!AV618)*Source!I618, 2), 2)</f>
        <v>0</v>
      </c>
      <c r="R2098">
        <f>Source!X618</f>
        <v>0</v>
      </c>
      <c r="S2098">
        <f>ROUND((Source!CA618/100)*ROUND((Source!AF618*Source!AV618)*Source!I618, 2), 2)</f>
        <v>0</v>
      </c>
      <c r="T2098">
        <f>Source!Y618</f>
        <v>0</v>
      </c>
      <c r="U2098">
        <f>ROUND((175/100)*ROUND((Source!AE618*Source!AV618)*Source!I618, 2), 2)</f>
        <v>0</v>
      </c>
      <c r="V2098">
        <f>ROUND((108/100)*ROUND(Source!CS618*Source!I618, 2), 2)</f>
        <v>0</v>
      </c>
    </row>
    <row r="2099" spans="1:22" ht="15" x14ac:dyDescent="0.25">
      <c r="A2099" s="24"/>
      <c r="B2099" s="24"/>
      <c r="C2099" s="24"/>
      <c r="D2099" s="24"/>
      <c r="E2099" s="24"/>
      <c r="F2099" s="24"/>
      <c r="G2099" s="24"/>
      <c r="H2099" s="24"/>
      <c r="I2099" s="59">
        <f>J2098</f>
        <v>1261.5999999999999</v>
      </c>
      <c r="J2099" s="59"/>
      <c r="K2099" s="25">
        <f>IF(Source!I618&lt;&gt;0, ROUND(I2099/Source!I618, 2), 0)</f>
        <v>53410.3</v>
      </c>
      <c r="P2099" s="23">
        <f>I2099</f>
        <v>1261.5999999999999</v>
      </c>
    </row>
    <row r="2100" spans="1:22" ht="28.5" x14ac:dyDescent="0.2">
      <c r="A2100" s="15" t="str">
        <f>Source!E619</f>
        <v>324</v>
      </c>
      <c r="B2100" s="16" t="str">
        <f>Source!F619</f>
        <v>Цена поставщика</v>
      </c>
      <c r="C2100" s="16" t="str">
        <f>Source!G619</f>
        <v>Пергола Летний сад                                                Базисная стоимость: 61830,01/1,18=52398,31</v>
      </c>
      <c r="D2100" s="17" t="str">
        <f>Source!H619</f>
        <v>шт.</v>
      </c>
      <c r="E2100" s="8">
        <f>Source!I619</f>
        <v>2</v>
      </c>
      <c r="F2100" s="19">
        <f>Source!AL619</f>
        <v>52398.31</v>
      </c>
      <c r="G2100" s="18" t="str">
        <f>Source!DD619</f>
        <v/>
      </c>
      <c r="H2100" s="8">
        <f>Source!AW619</f>
        <v>1</v>
      </c>
      <c r="I2100" s="8">
        <f>IF(Source!BC619&lt;&gt; 0, Source!BC619, 1)</f>
        <v>1</v>
      </c>
      <c r="J2100" s="20">
        <f>Source!P619</f>
        <v>104796.62</v>
      </c>
      <c r="K2100" s="20"/>
      <c r="Q2100">
        <f>ROUND((Source!BZ619/100)*ROUND((Source!AF619*Source!AV619)*Source!I619, 2), 2)</f>
        <v>0</v>
      </c>
      <c r="R2100">
        <f>Source!X619</f>
        <v>0</v>
      </c>
      <c r="S2100">
        <f>ROUND((Source!CA619/100)*ROUND((Source!AF619*Source!AV619)*Source!I619, 2), 2)</f>
        <v>0</v>
      </c>
      <c r="T2100">
        <f>Source!Y619</f>
        <v>0</v>
      </c>
      <c r="U2100">
        <f>ROUND((175/100)*ROUND((Source!AE619*Source!AV619)*Source!I619, 2), 2)</f>
        <v>0</v>
      </c>
      <c r="V2100">
        <f>ROUND((108/100)*ROUND(Source!CS619*Source!I619, 2), 2)</f>
        <v>0</v>
      </c>
    </row>
    <row r="2101" spans="1:22" ht="15" x14ac:dyDescent="0.25">
      <c r="A2101" s="24"/>
      <c r="B2101" s="24"/>
      <c r="C2101" s="24"/>
      <c r="D2101" s="24"/>
      <c r="E2101" s="24"/>
      <c r="F2101" s="24"/>
      <c r="G2101" s="24"/>
      <c r="H2101" s="24"/>
      <c r="I2101" s="59">
        <f>J2100</f>
        <v>104796.62</v>
      </c>
      <c r="J2101" s="59"/>
      <c r="K2101" s="25">
        <f>IF(Source!I619&lt;&gt;0, ROUND(I2101/Source!I619, 2), 0)</f>
        <v>52398.31</v>
      </c>
      <c r="P2101" s="23">
        <f>I2101</f>
        <v>104796.62</v>
      </c>
    </row>
    <row r="2102" spans="1:22" ht="14.25" x14ac:dyDescent="0.2">
      <c r="A2102" s="15" t="str">
        <f>Source!E620</f>
        <v>325</v>
      </c>
      <c r="B2102" s="16" t="str">
        <f>Source!F620</f>
        <v>1.50-3203-10-4/1</v>
      </c>
      <c r="C2102" s="16" t="str">
        <f>Source!G620</f>
        <v>Установка монтажных изделий массой свыше 20 кг</v>
      </c>
      <c r="D2102" s="17" t="str">
        <f>Source!H620</f>
        <v>т</v>
      </c>
      <c r="E2102" s="8">
        <f>Source!I620</f>
        <v>8.9099999999999999E-2</v>
      </c>
      <c r="F2102" s="19"/>
      <c r="G2102" s="18"/>
      <c r="H2102" s="8"/>
      <c r="I2102" s="8"/>
      <c r="J2102" s="20"/>
      <c r="K2102" s="20"/>
      <c r="Q2102">
        <f>ROUND((Source!BZ620/100)*ROUND((Source!AF620*Source!AV620)*Source!I620, 2), 2)</f>
        <v>510.1</v>
      </c>
      <c r="R2102">
        <f>Source!X620</f>
        <v>510.1</v>
      </c>
      <c r="S2102">
        <f>ROUND((Source!CA620/100)*ROUND((Source!AF620*Source!AV620)*Source!I620, 2), 2)</f>
        <v>72.87</v>
      </c>
      <c r="T2102">
        <f>Source!Y620</f>
        <v>72.87</v>
      </c>
      <c r="U2102">
        <f>ROUND((175/100)*ROUND((Source!AE620*Source!AV620)*Source!I620, 2), 2)</f>
        <v>22.28</v>
      </c>
      <c r="V2102">
        <f>ROUND((108/100)*ROUND(Source!CS620*Source!I620, 2), 2)</f>
        <v>13.75</v>
      </c>
    </row>
    <row r="2103" spans="1:22" ht="14.25" x14ac:dyDescent="0.2">
      <c r="A2103" s="15"/>
      <c r="B2103" s="16"/>
      <c r="C2103" s="16" t="s">
        <v>872</v>
      </c>
      <c r="D2103" s="17"/>
      <c r="E2103" s="8"/>
      <c r="F2103" s="19">
        <f>Source!AO620</f>
        <v>8178.55</v>
      </c>
      <c r="G2103" s="18" t="str">
        <f>Source!DG620</f>
        <v/>
      </c>
      <c r="H2103" s="8">
        <f>Source!AV620</f>
        <v>1</v>
      </c>
      <c r="I2103" s="8">
        <f>IF(Source!BA620&lt;&gt; 0, Source!BA620, 1)</f>
        <v>1</v>
      </c>
      <c r="J2103" s="20">
        <f>Source!S620</f>
        <v>728.71</v>
      </c>
      <c r="K2103" s="20"/>
    </row>
    <row r="2104" spans="1:22" ht="14.25" x14ac:dyDescent="0.2">
      <c r="A2104" s="15"/>
      <c r="B2104" s="16"/>
      <c r="C2104" s="16" t="s">
        <v>873</v>
      </c>
      <c r="D2104" s="17"/>
      <c r="E2104" s="8"/>
      <c r="F2104" s="19">
        <f>Source!AM620</f>
        <v>1555.17</v>
      </c>
      <c r="G2104" s="18" t="str">
        <f>Source!DE620</f>
        <v/>
      </c>
      <c r="H2104" s="8">
        <f>Source!AV620</f>
        <v>1</v>
      </c>
      <c r="I2104" s="8">
        <f>IF(Source!BB620&lt;&gt; 0, Source!BB620, 1)</f>
        <v>1</v>
      </c>
      <c r="J2104" s="20">
        <f>Source!Q620</f>
        <v>138.57</v>
      </c>
      <c r="K2104" s="20"/>
    </row>
    <row r="2105" spans="1:22" ht="14.25" x14ac:dyDescent="0.2">
      <c r="A2105" s="15"/>
      <c r="B2105" s="16"/>
      <c r="C2105" s="16" t="s">
        <v>874</v>
      </c>
      <c r="D2105" s="17"/>
      <c r="E2105" s="8"/>
      <c r="F2105" s="19">
        <f>Source!AN620</f>
        <v>142.85</v>
      </c>
      <c r="G2105" s="18" t="str">
        <f>Source!DF620</f>
        <v/>
      </c>
      <c r="H2105" s="8">
        <f>Source!AV620</f>
        <v>1</v>
      </c>
      <c r="I2105" s="8">
        <f>IF(Source!BS620&lt;&gt; 0, Source!BS620, 1)</f>
        <v>1</v>
      </c>
      <c r="J2105" s="21">
        <f>Source!R620</f>
        <v>12.73</v>
      </c>
      <c r="K2105" s="20"/>
    </row>
    <row r="2106" spans="1:22" ht="14.25" x14ac:dyDescent="0.2">
      <c r="A2106" s="15"/>
      <c r="B2106" s="16"/>
      <c r="C2106" s="16" t="s">
        <v>875</v>
      </c>
      <c r="D2106" s="17"/>
      <c r="E2106" s="8"/>
      <c r="F2106" s="19">
        <f>Source!AL620</f>
        <v>56933.42</v>
      </c>
      <c r="G2106" s="18" t="str">
        <f>Source!DD620</f>
        <v/>
      </c>
      <c r="H2106" s="8">
        <f>Source!AW620</f>
        <v>1</v>
      </c>
      <c r="I2106" s="8">
        <f>IF(Source!BC620&lt;&gt; 0, Source!BC620, 1)</f>
        <v>1</v>
      </c>
      <c r="J2106" s="20">
        <f>Source!P620</f>
        <v>5072.7700000000004</v>
      </c>
      <c r="K2106" s="20"/>
    </row>
    <row r="2107" spans="1:22" ht="42.75" x14ac:dyDescent="0.2">
      <c r="A2107" s="15" t="str">
        <f>Source!E621</f>
        <v>325,1</v>
      </c>
      <c r="B2107" s="16" t="str">
        <f>Source!F621</f>
        <v>21.3-4-24</v>
      </c>
      <c r="C2107" s="16" t="str">
        <f>Source!G621</f>
        <v>Арматурные заготовки (стержни, хомуты и т.п.), не собранные в каркасы или сетки, закладные и накладные детали, со сваркой</v>
      </c>
      <c r="D2107" s="17" t="str">
        <f>Source!H621</f>
        <v>т</v>
      </c>
      <c r="E2107" s="8">
        <f>Source!I621</f>
        <v>-8.9099999999999999E-2</v>
      </c>
      <c r="F2107" s="19">
        <f>Source!AK621</f>
        <v>53410.15</v>
      </c>
      <c r="G2107" s="22" t="s">
        <v>3</v>
      </c>
      <c r="H2107" s="8">
        <f>Source!AW621</f>
        <v>1</v>
      </c>
      <c r="I2107" s="8">
        <f>IF(Source!BC621&lt;&gt; 0, Source!BC621, 1)</f>
        <v>1</v>
      </c>
      <c r="J2107" s="20">
        <f>Source!O621</f>
        <v>-4758.84</v>
      </c>
      <c r="K2107" s="20"/>
      <c r="Q2107">
        <f>ROUND((Source!BZ621/100)*ROUND((Source!AF621*Source!AV621)*Source!I621, 2), 2)</f>
        <v>0</v>
      </c>
      <c r="R2107">
        <f>Source!X621</f>
        <v>0</v>
      </c>
      <c r="S2107">
        <f>ROUND((Source!CA621/100)*ROUND((Source!AF621*Source!AV621)*Source!I621, 2), 2)</f>
        <v>0</v>
      </c>
      <c r="T2107">
        <f>Source!Y621</f>
        <v>0</v>
      </c>
      <c r="U2107">
        <f>ROUND((175/100)*ROUND((Source!AE621*Source!AV621)*Source!I621, 2), 2)</f>
        <v>0</v>
      </c>
      <c r="V2107">
        <f>ROUND((108/100)*ROUND(Source!CS621*Source!I621, 2), 2)</f>
        <v>0</v>
      </c>
    </row>
    <row r="2108" spans="1:22" ht="14.25" x14ac:dyDescent="0.2">
      <c r="A2108" s="15"/>
      <c r="B2108" s="16"/>
      <c r="C2108" s="16" t="s">
        <v>876</v>
      </c>
      <c r="D2108" s="17" t="s">
        <v>877</v>
      </c>
      <c r="E2108" s="8">
        <f>Source!AT620</f>
        <v>70</v>
      </c>
      <c r="F2108" s="19"/>
      <c r="G2108" s="18"/>
      <c r="H2108" s="8"/>
      <c r="I2108" s="8"/>
      <c r="J2108" s="20">
        <f>SUM(R2102:R2107)</f>
        <v>510.1</v>
      </c>
      <c r="K2108" s="20"/>
    </row>
    <row r="2109" spans="1:22" ht="14.25" x14ac:dyDescent="0.2">
      <c r="A2109" s="15"/>
      <c r="B2109" s="16"/>
      <c r="C2109" s="16" t="s">
        <v>878</v>
      </c>
      <c r="D2109" s="17" t="s">
        <v>877</v>
      </c>
      <c r="E2109" s="8">
        <f>Source!AU620</f>
        <v>10</v>
      </c>
      <c r="F2109" s="19"/>
      <c r="G2109" s="18"/>
      <c r="H2109" s="8"/>
      <c r="I2109" s="8"/>
      <c r="J2109" s="20">
        <f>SUM(T2102:T2108)</f>
        <v>72.87</v>
      </c>
      <c r="K2109" s="20"/>
    </row>
    <row r="2110" spans="1:22" ht="14.25" x14ac:dyDescent="0.2">
      <c r="A2110" s="15"/>
      <c r="B2110" s="16"/>
      <c r="C2110" s="16" t="s">
        <v>879</v>
      </c>
      <c r="D2110" s="17" t="s">
        <v>877</v>
      </c>
      <c r="E2110" s="8">
        <f>108</f>
        <v>108</v>
      </c>
      <c r="F2110" s="19"/>
      <c r="G2110" s="18"/>
      <c r="H2110" s="8"/>
      <c r="I2110" s="8"/>
      <c r="J2110" s="20">
        <f>SUM(V2102:V2109)</f>
        <v>13.75</v>
      </c>
      <c r="K2110" s="20"/>
    </row>
    <row r="2111" spans="1:22" ht="14.25" x14ac:dyDescent="0.2">
      <c r="A2111" s="15"/>
      <c r="B2111" s="16"/>
      <c r="C2111" s="16" t="s">
        <v>880</v>
      </c>
      <c r="D2111" s="17" t="s">
        <v>881</v>
      </c>
      <c r="E2111" s="8">
        <f>Source!AQ620</f>
        <v>36.11</v>
      </c>
      <c r="F2111" s="19"/>
      <c r="G2111" s="18" t="str">
        <f>Source!DI620</f>
        <v/>
      </c>
      <c r="H2111" s="8">
        <f>Source!AV620</f>
        <v>1</v>
      </c>
      <c r="I2111" s="8"/>
      <c r="J2111" s="20"/>
      <c r="K2111" s="20">
        <f>Source!U620</f>
        <v>3.2174009999999997</v>
      </c>
    </row>
    <row r="2112" spans="1:22" ht="15" x14ac:dyDescent="0.25">
      <c r="A2112" s="24"/>
      <c r="B2112" s="24"/>
      <c r="C2112" s="24"/>
      <c r="D2112" s="24"/>
      <c r="E2112" s="24"/>
      <c r="F2112" s="24"/>
      <c r="G2112" s="24"/>
      <c r="H2112" s="24"/>
      <c r="I2112" s="59">
        <f>J2103+J2104+J2106+J2108+J2109+J2110+SUM(J2107:J2107)</f>
        <v>1777.9300000000003</v>
      </c>
      <c r="J2112" s="59"/>
      <c r="K2112" s="25">
        <f>IF(Source!I620&lt;&gt;0, ROUND(I2112/Source!I620, 2), 0)</f>
        <v>19954.32</v>
      </c>
      <c r="P2112" s="23">
        <f>I2112</f>
        <v>1777.9300000000003</v>
      </c>
    </row>
    <row r="2113" spans="1:22" ht="28.5" x14ac:dyDescent="0.2">
      <c r="A2113" s="15" t="str">
        <f>Source!E622</f>
        <v>326</v>
      </c>
      <c r="B2113" s="16" t="str">
        <f>Source!F622</f>
        <v>1.2-3103-3-1/1</v>
      </c>
      <c r="C2113" s="16" t="str">
        <f>Source!G622</f>
        <v>Устройство фундаментов общего назначения бетонных под оборудование объемом до 5 м3</v>
      </c>
      <c r="D2113" s="17" t="str">
        <f>Source!H622</f>
        <v>100 м3</v>
      </c>
      <c r="E2113" s="8">
        <f>Source!I622</f>
        <v>1.2E-2</v>
      </c>
      <c r="F2113" s="19"/>
      <c r="G2113" s="18"/>
      <c r="H2113" s="8"/>
      <c r="I2113" s="8"/>
      <c r="J2113" s="20"/>
      <c r="K2113" s="20"/>
      <c r="Q2113">
        <f>ROUND((Source!BZ622/100)*ROUND((Source!AF622*Source!AV622)*Source!I622, 2), 2)</f>
        <v>660.61</v>
      </c>
      <c r="R2113">
        <f>Source!X622</f>
        <v>660.61</v>
      </c>
      <c r="S2113">
        <f>ROUND((Source!CA622/100)*ROUND((Source!AF622*Source!AV622)*Source!I622, 2), 2)</f>
        <v>94.37</v>
      </c>
      <c r="T2113">
        <f>Source!Y622</f>
        <v>94.37</v>
      </c>
      <c r="U2113">
        <f>ROUND((175/100)*ROUND((Source!AE622*Source!AV622)*Source!I622, 2), 2)</f>
        <v>3.1</v>
      </c>
      <c r="V2113">
        <f>ROUND((108/100)*ROUND(Source!CS622*Source!I622, 2), 2)</f>
        <v>1.91</v>
      </c>
    </row>
    <row r="2114" spans="1:22" ht="14.25" x14ac:dyDescent="0.2">
      <c r="A2114" s="15"/>
      <c r="B2114" s="16"/>
      <c r="C2114" s="16" t="s">
        <v>872</v>
      </c>
      <c r="D2114" s="17"/>
      <c r="E2114" s="8"/>
      <c r="F2114" s="19">
        <f>Source!AO622</f>
        <v>78644.570000000007</v>
      </c>
      <c r="G2114" s="18" t="str">
        <f>Source!DG622</f>
        <v/>
      </c>
      <c r="H2114" s="8">
        <f>Source!AV622</f>
        <v>1</v>
      </c>
      <c r="I2114" s="8">
        <f>IF(Source!BA622&lt;&gt; 0, Source!BA622, 1)</f>
        <v>1</v>
      </c>
      <c r="J2114" s="20">
        <f>Source!S622</f>
        <v>943.73</v>
      </c>
      <c r="K2114" s="20"/>
    </row>
    <row r="2115" spans="1:22" ht="14.25" x14ac:dyDescent="0.2">
      <c r="A2115" s="15"/>
      <c r="B2115" s="16"/>
      <c r="C2115" s="16" t="s">
        <v>873</v>
      </c>
      <c r="D2115" s="17"/>
      <c r="E2115" s="8"/>
      <c r="F2115" s="19">
        <f>Source!AM622</f>
        <v>435.13</v>
      </c>
      <c r="G2115" s="18" t="str">
        <f>Source!DE622</f>
        <v/>
      </c>
      <c r="H2115" s="8">
        <f>Source!AV622</f>
        <v>1</v>
      </c>
      <c r="I2115" s="8">
        <f>IF(Source!BB622&lt;&gt; 0, Source!BB622, 1)</f>
        <v>1</v>
      </c>
      <c r="J2115" s="20">
        <f>Source!Q622</f>
        <v>5.22</v>
      </c>
      <c r="K2115" s="20"/>
    </row>
    <row r="2116" spans="1:22" ht="14.25" x14ac:dyDescent="0.2">
      <c r="A2116" s="15"/>
      <c r="B2116" s="16"/>
      <c r="C2116" s="16" t="s">
        <v>874</v>
      </c>
      <c r="D2116" s="17"/>
      <c r="E2116" s="8"/>
      <c r="F2116" s="19">
        <f>Source!AN622</f>
        <v>147.43</v>
      </c>
      <c r="G2116" s="18" t="str">
        <f>Source!DF622</f>
        <v/>
      </c>
      <c r="H2116" s="8">
        <f>Source!AV622</f>
        <v>1</v>
      </c>
      <c r="I2116" s="8">
        <f>IF(Source!BS622&lt;&gt; 0, Source!BS622, 1)</f>
        <v>1</v>
      </c>
      <c r="J2116" s="21">
        <f>Source!R622</f>
        <v>1.77</v>
      </c>
      <c r="K2116" s="20"/>
    </row>
    <row r="2117" spans="1:22" ht="14.25" x14ac:dyDescent="0.2">
      <c r="A2117" s="15"/>
      <c r="B2117" s="16"/>
      <c r="C2117" s="16" t="s">
        <v>875</v>
      </c>
      <c r="D2117" s="17"/>
      <c r="E2117" s="8"/>
      <c r="F2117" s="19">
        <f>Source!AL622</f>
        <v>347832.49</v>
      </c>
      <c r="G2117" s="18" t="str">
        <f>Source!DD622</f>
        <v/>
      </c>
      <c r="H2117" s="8">
        <f>Source!AW622</f>
        <v>1</v>
      </c>
      <c r="I2117" s="8">
        <f>IF(Source!BC622&lt;&gt; 0, Source!BC622, 1)</f>
        <v>1</v>
      </c>
      <c r="J2117" s="20">
        <f>Source!P622</f>
        <v>4173.99</v>
      </c>
      <c r="K2117" s="20"/>
    </row>
    <row r="2118" spans="1:22" ht="14.25" x14ac:dyDescent="0.2">
      <c r="A2118" s="15"/>
      <c r="B2118" s="16"/>
      <c r="C2118" s="16" t="s">
        <v>876</v>
      </c>
      <c r="D2118" s="17" t="s">
        <v>877</v>
      </c>
      <c r="E2118" s="8">
        <f>Source!AT622</f>
        <v>70</v>
      </c>
      <c r="F2118" s="19"/>
      <c r="G2118" s="18"/>
      <c r="H2118" s="8"/>
      <c r="I2118" s="8"/>
      <c r="J2118" s="20">
        <f>SUM(R2113:R2117)</f>
        <v>660.61</v>
      </c>
      <c r="K2118" s="20"/>
    </row>
    <row r="2119" spans="1:22" ht="14.25" x14ac:dyDescent="0.2">
      <c r="A2119" s="15"/>
      <c r="B2119" s="16"/>
      <c r="C2119" s="16" t="s">
        <v>878</v>
      </c>
      <c r="D2119" s="17" t="s">
        <v>877</v>
      </c>
      <c r="E2119" s="8">
        <f>Source!AU622</f>
        <v>10</v>
      </c>
      <c r="F2119" s="19"/>
      <c r="G2119" s="18"/>
      <c r="H2119" s="8"/>
      <c r="I2119" s="8"/>
      <c r="J2119" s="20">
        <f>SUM(T2113:T2118)</f>
        <v>94.37</v>
      </c>
      <c r="K2119" s="20"/>
    </row>
    <row r="2120" spans="1:22" ht="14.25" x14ac:dyDescent="0.2">
      <c r="A2120" s="15"/>
      <c r="B2120" s="16"/>
      <c r="C2120" s="16" t="s">
        <v>879</v>
      </c>
      <c r="D2120" s="17" t="s">
        <v>877</v>
      </c>
      <c r="E2120" s="8">
        <f>108</f>
        <v>108</v>
      </c>
      <c r="F2120" s="19"/>
      <c r="G2120" s="18"/>
      <c r="H2120" s="8"/>
      <c r="I2120" s="8"/>
      <c r="J2120" s="20">
        <f>SUM(V2113:V2119)</f>
        <v>1.91</v>
      </c>
      <c r="K2120" s="20"/>
    </row>
    <row r="2121" spans="1:22" ht="14.25" x14ac:dyDescent="0.2">
      <c r="A2121" s="15"/>
      <c r="B2121" s="16"/>
      <c r="C2121" s="16" t="s">
        <v>880</v>
      </c>
      <c r="D2121" s="17" t="s">
        <v>881</v>
      </c>
      <c r="E2121" s="8">
        <f>Source!AQ622</f>
        <v>453.1</v>
      </c>
      <c r="F2121" s="19"/>
      <c r="G2121" s="18" t="str">
        <f>Source!DI622</f>
        <v/>
      </c>
      <c r="H2121" s="8">
        <f>Source!AV622</f>
        <v>1</v>
      </c>
      <c r="I2121" s="8"/>
      <c r="J2121" s="20"/>
      <c r="K2121" s="20">
        <f>Source!U622</f>
        <v>5.4372000000000007</v>
      </c>
    </row>
    <row r="2122" spans="1:22" ht="15" x14ac:dyDescent="0.25">
      <c r="A2122" s="24"/>
      <c r="B2122" s="24"/>
      <c r="C2122" s="24"/>
      <c r="D2122" s="24"/>
      <c r="E2122" s="24"/>
      <c r="F2122" s="24"/>
      <c r="G2122" s="24"/>
      <c r="H2122" s="24"/>
      <c r="I2122" s="59">
        <f>J2114+J2115+J2117+J2118+J2119+J2120</f>
        <v>5879.829999999999</v>
      </c>
      <c r="J2122" s="59"/>
      <c r="K2122" s="25">
        <f>IF(Source!I622&lt;&gt;0, ROUND(I2122/Source!I622, 2), 0)</f>
        <v>489985.83</v>
      </c>
      <c r="P2122" s="23">
        <f>I2122</f>
        <v>5879.829999999999</v>
      </c>
    </row>
    <row r="2123" spans="1:22" ht="42.75" x14ac:dyDescent="0.2">
      <c r="A2123" s="15" t="str">
        <f>Source!E623</f>
        <v>327</v>
      </c>
      <c r="B2123" s="16" t="str">
        <f>Source!F623</f>
        <v>21.3-4-24</v>
      </c>
      <c r="C2123" s="16" t="str">
        <f>Source!G623</f>
        <v>Арматурные заготовки (стержни, хомуты и т.п.), не собранные в каркасы или сетки, закладные и накладные детали, со сваркой</v>
      </c>
      <c r="D2123" s="17" t="str">
        <f>Source!H623</f>
        <v>т</v>
      </c>
      <c r="E2123" s="8">
        <f>Source!I623</f>
        <v>2.6626880820000001E-2</v>
      </c>
      <c r="F2123" s="19">
        <f>Source!AL623</f>
        <v>53410.15</v>
      </c>
      <c r="G2123" s="18" t="str">
        <f>Source!DD623</f>
        <v/>
      </c>
      <c r="H2123" s="8">
        <f>Source!AW623</f>
        <v>1</v>
      </c>
      <c r="I2123" s="8">
        <f>IF(Source!BC623&lt;&gt; 0, Source!BC623, 1)</f>
        <v>1</v>
      </c>
      <c r="J2123" s="20">
        <f>Source!P623</f>
        <v>1422.15</v>
      </c>
      <c r="K2123" s="20"/>
      <c r="Q2123">
        <f>ROUND((Source!BZ623/100)*ROUND((Source!AF623*Source!AV623)*Source!I623, 2), 2)</f>
        <v>0</v>
      </c>
      <c r="R2123">
        <f>Source!X623</f>
        <v>0</v>
      </c>
      <c r="S2123">
        <f>ROUND((Source!CA623/100)*ROUND((Source!AF623*Source!AV623)*Source!I623, 2), 2)</f>
        <v>0</v>
      </c>
      <c r="T2123">
        <f>Source!Y623</f>
        <v>0</v>
      </c>
      <c r="U2123">
        <f>ROUND((175/100)*ROUND((Source!AE623*Source!AV623)*Source!I623, 2), 2)</f>
        <v>0</v>
      </c>
      <c r="V2123">
        <f>ROUND((108/100)*ROUND(Source!CS623*Source!I623, 2), 2)</f>
        <v>0</v>
      </c>
    </row>
    <row r="2124" spans="1:22" ht="15" x14ac:dyDescent="0.25">
      <c r="A2124" s="24"/>
      <c r="B2124" s="24"/>
      <c r="C2124" s="24"/>
      <c r="D2124" s="24"/>
      <c r="E2124" s="24"/>
      <c r="F2124" s="24"/>
      <c r="G2124" s="24"/>
      <c r="H2124" s="24"/>
      <c r="I2124" s="59">
        <f>J2123</f>
        <v>1422.15</v>
      </c>
      <c r="J2124" s="59"/>
      <c r="K2124" s="25">
        <f>IF(Source!I623&lt;&gt;0, ROUND(I2124/Source!I623, 2), 0)</f>
        <v>53410.31</v>
      </c>
      <c r="P2124" s="23">
        <f>I2124</f>
        <v>1422.15</v>
      </c>
    </row>
    <row r="2125" spans="1:22" ht="28.5" x14ac:dyDescent="0.2">
      <c r="A2125" s="15" t="str">
        <f>Source!E624</f>
        <v>328</v>
      </c>
      <c r="B2125" s="16" t="str">
        <f>Source!F624</f>
        <v>Цена поставщика</v>
      </c>
      <c r="C2125" s="16" t="str">
        <f>Source!G624</f>
        <v>Песочница с крышей на петлях ЛГП-02                         Базисная стоимость: 53100,00/1,18=45000,00</v>
      </c>
      <c r="D2125" s="17" t="str">
        <f>Source!H624</f>
        <v>шт.</v>
      </c>
      <c r="E2125" s="8">
        <f>Source!I624</f>
        <v>1</v>
      </c>
      <c r="F2125" s="19">
        <f>Source!AL624</f>
        <v>45000</v>
      </c>
      <c r="G2125" s="18" t="str">
        <f>Source!DD624</f>
        <v/>
      </c>
      <c r="H2125" s="8">
        <f>Source!AW624</f>
        <v>1</v>
      </c>
      <c r="I2125" s="8">
        <f>IF(Source!BC624&lt;&gt; 0, Source!BC624, 1)</f>
        <v>1</v>
      </c>
      <c r="J2125" s="20">
        <f>Source!P624</f>
        <v>45000</v>
      </c>
      <c r="K2125" s="20"/>
      <c r="Q2125">
        <f>ROUND((Source!BZ624/100)*ROUND((Source!AF624*Source!AV624)*Source!I624, 2), 2)</f>
        <v>0</v>
      </c>
      <c r="R2125">
        <f>Source!X624</f>
        <v>0</v>
      </c>
      <c r="S2125">
        <f>ROUND((Source!CA624/100)*ROUND((Source!AF624*Source!AV624)*Source!I624, 2), 2)</f>
        <v>0</v>
      </c>
      <c r="T2125">
        <f>Source!Y624</f>
        <v>0</v>
      </c>
      <c r="U2125">
        <f>ROUND((175/100)*ROUND((Source!AE624*Source!AV624)*Source!I624, 2), 2)</f>
        <v>0</v>
      </c>
      <c r="V2125">
        <f>ROUND((108/100)*ROUND(Source!CS624*Source!I624, 2), 2)</f>
        <v>0</v>
      </c>
    </row>
    <row r="2126" spans="1:22" ht="15" x14ac:dyDescent="0.25">
      <c r="A2126" s="24"/>
      <c r="B2126" s="24"/>
      <c r="C2126" s="24"/>
      <c r="D2126" s="24"/>
      <c r="E2126" s="24"/>
      <c r="F2126" s="24"/>
      <c r="G2126" s="24"/>
      <c r="H2126" s="24"/>
      <c r="I2126" s="59">
        <f>J2125</f>
        <v>45000</v>
      </c>
      <c r="J2126" s="59"/>
      <c r="K2126" s="25">
        <f>IF(Source!I624&lt;&gt;0, ROUND(I2126/Source!I624, 2), 0)</f>
        <v>45000</v>
      </c>
      <c r="P2126" s="23">
        <f>I2126</f>
        <v>45000</v>
      </c>
    </row>
    <row r="2127" spans="1:22" ht="14.25" x14ac:dyDescent="0.2">
      <c r="A2127" s="15" t="str">
        <f>Source!E625</f>
        <v>329</v>
      </c>
      <c r="B2127" s="16" t="str">
        <f>Source!F625</f>
        <v>1.50-3203-10-4/1</v>
      </c>
      <c r="C2127" s="16" t="str">
        <f>Source!G625</f>
        <v>Установка монтажных изделий массой свыше 20 кг</v>
      </c>
      <c r="D2127" s="17" t="str">
        <f>Source!H625</f>
        <v>т</v>
      </c>
      <c r="E2127" s="8">
        <f>Source!I625</f>
        <v>0.24460000000000001</v>
      </c>
      <c r="F2127" s="19"/>
      <c r="G2127" s="18"/>
      <c r="H2127" s="8"/>
      <c r="I2127" s="8"/>
      <c r="J2127" s="20"/>
      <c r="K2127" s="20"/>
      <c r="Q2127">
        <f>ROUND((Source!BZ625/100)*ROUND((Source!AF625*Source!AV625)*Source!I625, 2), 2)</f>
        <v>1400.33</v>
      </c>
      <c r="R2127">
        <f>Source!X625</f>
        <v>1400.33</v>
      </c>
      <c r="S2127">
        <f>ROUND((Source!CA625/100)*ROUND((Source!AF625*Source!AV625)*Source!I625, 2), 2)</f>
        <v>200.05</v>
      </c>
      <c r="T2127">
        <f>Source!Y625</f>
        <v>200.05</v>
      </c>
      <c r="U2127">
        <f>ROUND((175/100)*ROUND((Source!AE625*Source!AV625)*Source!I625, 2), 2)</f>
        <v>61.15</v>
      </c>
      <c r="V2127">
        <f>ROUND((108/100)*ROUND(Source!CS625*Source!I625, 2), 2)</f>
        <v>37.74</v>
      </c>
    </row>
    <row r="2128" spans="1:22" ht="14.25" x14ac:dyDescent="0.2">
      <c r="A2128" s="15"/>
      <c r="B2128" s="16"/>
      <c r="C2128" s="16" t="s">
        <v>872</v>
      </c>
      <c r="D2128" s="17"/>
      <c r="E2128" s="8"/>
      <c r="F2128" s="19">
        <f>Source!AO625</f>
        <v>8178.55</v>
      </c>
      <c r="G2128" s="18" t="str">
        <f>Source!DG625</f>
        <v/>
      </c>
      <c r="H2128" s="8">
        <f>Source!AV625</f>
        <v>1</v>
      </c>
      <c r="I2128" s="8">
        <f>IF(Source!BA625&lt;&gt; 0, Source!BA625, 1)</f>
        <v>1</v>
      </c>
      <c r="J2128" s="20">
        <f>Source!S625</f>
        <v>2000.47</v>
      </c>
      <c r="K2128" s="20"/>
    </row>
    <row r="2129" spans="1:22" ht="14.25" x14ac:dyDescent="0.2">
      <c r="A2129" s="15"/>
      <c r="B2129" s="16"/>
      <c r="C2129" s="16" t="s">
        <v>873</v>
      </c>
      <c r="D2129" s="17"/>
      <c r="E2129" s="8"/>
      <c r="F2129" s="19">
        <f>Source!AM625</f>
        <v>1555.17</v>
      </c>
      <c r="G2129" s="18" t="str">
        <f>Source!DE625</f>
        <v/>
      </c>
      <c r="H2129" s="8">
        <f>Source!AV625</f>
        <v>1</v>
      </c>
      <c r="I2129" s="8">
        <f>IF(Source!BB625&lt;&gt; 0, Source!BB625, 1)</f>
        <v>1</v>
      </c>
      <c r="J2129" s="20">
        <f>Source!Q625</f>
        <v>380.39</v>
      </c>
      <c r="K2129" s="20"/>
    </row>
    <row r="2130" spans="1:22" ht="14.25" x14ac:dyDescent="0.2">
      <c r="A2130" s="15"/>
      <c r="B2130" s="16"/>
      <c r="C2130" s="16" t="s">
        <v>874</v>
      </c>
      <c r="D2130" s="17"/>
      <c r="E2130" s="8"/>
      <c r="F2130" s="19">
        <f>Source!AN625</f>
        <v>142.85</v>
      </c>
      <c r="G2130" s="18" t="str">
        <f>Source!DF625</f>
        <v/>
      </c>
      <c r="H2130" s="8">
        <f>Source!AV625</f>
        <v>1</v>
      </c>
      <c r="I2130" s="8">
        <f>IF(Source!BS625&lt;&gt; 0, Source!BS625, 1)</f>
        <v>1</v>
      </c>
      <c r="J2130" s="21">
        <f>Source!R625</f>
        <v>34.94</v>
      </c>
      <c r="K2130" s="20"/>
    </row>
    <row r="2131" spans="1:22" ht="14.25" x14ac:dyDescent="0.2">
      <c r="A2131" s="15"/>
      <c r="B2131" s="16"/>
      <c r="C2131" s="16" t="s">
        <v>875</v>
      </c>
      <c r="D2131" s="17"/>
      <c r="E2131" s="8"/>
      <c r="F2131" s="19">
        <f>Source!AL625</f>
        <v>56933.42</v>
      </c>
      <c r="G2131" s="18" t="str">
        <f>Source!DD625</f>
        <v/>
      </c>
      <c r="H2131" s="8">
        <f>Source!AW625</f>
        <v>1</v>
      </c>
      <c r="I2131" s="8">
        <f>IF(Source!BC625&lt;&gt; 0, Source!BC625, 1)</f>
        <v>1</v>
      </c>
      <c r="J2131" s="20">
        <f>Source!P625</f>
        <v>13925.91</v>
      </c>
      <c r="K2131" s="20"/>
    </row>
    <row r="2132" spans="1:22" ht="42.75" x14ac:dyDescent="0.2">
      <c r="A2132" s="15" t="str">
        <f>Source!E626</f>
        <v>329,1</v>
      </c>
      <c r="B2132" s="16" t="str">
        <f>Source!F626</f>
        <v>21.3-4-24</v>
      </c>
      <c r="C2132" s="16" t="str">
        <f>Source!G626</f>
        <v>Арматурные заготовки (стержни, хомуты и т.п.), не собранные в каркасы или сетки, закладные и накладные детали, со сваркой</v>
      </c>
      <c r="D2132" s="17" t="str">
        <f>Source!H626</f>
        <v>т</v>
      </c>
      <c r="E2132" s="8">
        <f>Source!I626</f>
        <v>-0.24460000000000001</v>
      </c>
      <c r="F2132" s="19">
        <f>Source!AK626</f>
        <v>53410.15</v>
      </c>
      <c r="G2132" s="22" t="s">
        <v>3</v>
      </c>
      <c r="H2132" s="8">
        <f>Source!AW626</f>
        <v>1</v>
      </c>
      <c r="I2132" s="8">
        <f>IF(Source!BC626&lt;&gt; 0, Source!BC626, 1)</f>
        <v>1</v>
      </c>
      <c r="J2132" s="20">
        <f>Source!O626</f>
        <v>-13064.12</v>
      </c>
      <c r="K2132" s="20"/>
      <c r="Q2132">
        <f>ROUND((Source!BZ626/100)*ROUND((Source!AF626*Source!AV626)*Source!I626, 2), 2)</f>
        <v>0</v>
      </c>
      <c r="R2132">
        <f>Source!X626</f>
        <v>0</v>
      </c>
      <c r="S2132">
        <f>ROUND((Source!CA626/100)*ROUND((Source!AF626*Source!AV626)*Source!I626, 2), 2)</f>
        <v>0</v>
      </c>
      <c r="T2132">
        <f>Source!Y626</f>
        <v>0</v>
      </c>
      <c r="U2132">
        <f>ROUND((175/100)*ROUND((Source!AE626*Source!AV626)*Source!I626, 2), 2)</f>
        <v>0</v>
      </c>
      <c r="V2132">
        <f>ROUND((108/100)*ROUND(Source!CS626*Source!I626, 2), 2)</f>
        <v>0</v>
      </c>
    </row>
    <row r="2133" spans="1:22" ht="14.25" x14ac:dyDescent="0.2">
      <c r="A2133" s="15"/>
      <c r="B2133" s="16"/>
      <c r="C2133" s="16" t="s">
        <v>876</v>
      </c>
      <c r="D2133" s="17" t="s">
        <v>877</v>
      </c>
      <c r="E2133" s="8">
        <f>Source!AT625</f>
        <v>70</v>
      </c>
      <c r="F2133" s="19"/>
      <c r="G2133" s="18"/>
      <c r="H2133" s="8"/>
      <c r="I2133" s="8"/>
      <c r="J2133" s="20">
        <f>SUM(R2127:R2132)</f>
        <v>1400.33</v>
      </c>
      <c r="K2133" s="20"/>
    </row>
    <row r="2134" spans="1:22" ht="14.25" x14ac:dyDescent="0.2">
      <c r="A2134" s="15"/>
      <c r="B2134" s="16"/>
      <c r="C2134" s="16" t="s">
        <v>878</v>
      </c>
      <c r="D2134" s="17" t="s">
        <v>877</v>
      </c>
      <c r="E2134" s="8">
        <f>Source!AU625</f>
        <v>10</v>
      </c>
      <c r="F2134" s="19"/>
      <c r="G2134" s="18"/>
      <c r="H2134" s="8"/>
      <c r="I2134" s="8"/>
      <c r="J2134" s="20">
        <f>SUM(T2127:T2133)</f>
        <v>200.05</v>
      </c>
      <c r="K2134" s="20"/>
    </row>
    <row r="2135" spans="1:22" ht="14.25" x14ac:dyDescent="0.2">
      <c r="A2135" s="15"/>
      <c r="B2135" s="16"/>
      <c r="C2135" s="16" t="s">
        <v>879</v>
      </c>
      <c r="D2135" s="17" t="s">
        <v>877</v>
      </c>
      <c r="E2135" s="8">
        <f>108</f>
        <v>108</v>
      </c>
      <c r="F2135" s="19"/>
      <c r="G2135" s="18"/>
      <c r="H2135" s="8"/>
      <c r="I2135" s="8"/>
      <c r="J2135" s="20">
        <f>SUM(V2127:V2134)</f>
        <v>37.74</v>
      </c>
      <c r="K2135" s="20"/>
    </row>
    <row r="2136" spans="1:22" ht="14.25" x14ac:dyDescent="0.2">
      <c r="A2136" s="15"/>
      <c r="B2136" s="16"/>
      <c r="C2136" s="16" t="s">
        <v>880</v>
      </c>
      <c r="D2136" s="17" t="s">
        <v>881</v>
      </c>
      <c r="E2136" s="8">
        <f>Source!AQ625</f>
        <v>36.11</v>
      </c>
      <c r="F2136" s="19"/>
      <c r="G2136" s="18" t="str">
        <f>Source!DI625</f>
        <v/>
      </c>
      <c r="H2136" s="8">
        <f>Source!AV625</f>
        <v>1</v>
      </c>
      <c r="I2136" s="8"/>
      <c r="J2136" s="20"/>
      <c r="K2136" s="20">
        <f>Source!U625</f>
        <v>8.8325060000000004</v>
      </c>
    </row>
    <row r="2137" spans="1:22" ht="15" x14ac:dyDescent="0.25">
      <c r="A2137" s="24"/>
      <c r="B2137" s="24"/>
      <c r="C2137" s="24"/>
      <c r="D2137" s="24"/>
      <c r="E2137" s="24"/>
      <c r="F2137" s="24"/>
      <c r="G2137" s="24"/>
      <c r="H2137" s="24"/>
      <c r="I2137" s="59">
        <f>J2128+J2129+J2131+J2133+J2134+J2135+SUM(J2132:J2132)</f>
        <v>4880.7699999999986</v>
      </c>
      <c r="J2137" s="59"/>
      <c r="K2137" s="25">
        <f>IF(Source!I625&lt;&gt;0, ROUND(I2137/Source!I625, 2), 0)</f>
        <v>19954.09</v>
      </c>
      <c r="P2137" s="23">
        <f>I2137</f>
        <v>4880.7699999999986</v>
      </c>
    </row>
    <row r="2138" spans="1:22" ht="28.5" x14ac:dyDescent="0.2">
      <c r="A2138" s="15" t="str">
        <f>Source!E627</f>
        <v>330</v>
      </c>
      <c r="B2138" s="16" t="str">
        <f>Source!F627</f>
        <v>1.2-3103-3-1/1</v>
      </c>
      <c r="C2138" s="16" t="str">
        <f>Source!G627</f>
        <v>Устройство фундаментов общего назначения бетонных под оборудование объемом до 5 м3</v>
      </c>
      <c r="D2138" s="17" t="str">
        <f>Source!H627</f>
        <v>100 м3</v>
      </c>
      <c r="E2138" s="8">
        <f>Source!I627</f>
        <v>3.3300000000000003E-2</v>
      </c>
      <c r="F2138" s="19"/>
      <c r="G2138" s="18"/>
      <c r="H2138" s="8"/>
      <c r="I2138" s="8"/>
      <c r="J2138" s="20"/>
      <c r="K2138" s="20"/>
      <c r="Q2138">
        <f>ROUND((Source!BZ627/100)*ROUND((Source!AF627*Source!AV627)*Source!I627, 2), 2)</f>
        <v>1833.2</v>
      </c>
      <c r="R2138">
        <f>Source!X627</f>
        <v>1833.2</v>
      </c>
      <c r="S2138">
        <f>ROUND((Source!CA627/100)*ROUND((Source!AF627*Source!AV627)*Source!I627, 2), 2)</f>
        <v>261.89</v>
      </c>
      <c r="T2138">
        <f>Source!Y627</f>
        <v>261.89</v>
      </c>
      <c r="U2138">
        <f>ROUND((175/100)*ROUND((Source!AE627*Source!AV627)*Source!I627, 2), 2)</f>
        <v>8.59</v>
      </c>
      <c r="V2138">
        <f>ROUND((108/100)*ROUND(Source!CS627*Source!I627, 2), 2)</f>
        <v>5.3</v>
      </c>
    </row>
    <row r="2139" spans="1:22" ht="14.25" x14ac:dyDescent="0.2">
      <c r="A2139" s="15"/>
      <c r="B2139" s="16"/>
      <c r="C2139" s="16" t="s">
        <v>872</v>
      </c>
      <c r="D2139" s="17"/>
      <c r="E2139" s="8"/>
      <c r="F2139" s="19">
        <f>Source!AO627</f>
        <v>78644.570000000007</v>
      </c>
      <c r="G2139" s="18" t="str">
        <f>Source!DG627</f>
        <v/>
      </c>
      <c r="H2139" s="8">
        <f>Source!AV627</f>
        <v>1</v>
      </c>
      <c r="I2139" s="8">
        <f>IF(Source!BA627&lt;&gt; 0, Source!BA627, 1)</f>
        <v>1</v>
      </c>
      <c r="J2139" s="20">
        <f>Source!S627</f>
        <v>2618.86</v>
      </c>
      <c r="K2139" s="20"/>
    </row>
    <row r="2140" spans="1:22" ht="14.25" x14ac:dyDescent="0.2">
      <c r="A2140" s="15"/>
      <c r="B2140" s="16"/>
      <c r="C2140" s="16" t="s">
        <v>873</v>
      </c>
      <c r="D2140" s="17"/>
      <c r="E2140" s="8"/>
      <c r="F2140" s="19">
        <f>Source!AM627</f>
        <v>435.13</v>
      </c>
      <c r="G2140" s="18" t="str">
        <f>Source!DE627</f>
        <v/>
      </c>
      <c r="H2140" s="8">
        <f>Source!AV627</f>
        <v>1</v>
      </c>
      <c r="I2140" s="8">
        <f>IF(Source!BB627&lt;&gt; 0, Source!BB627, 1)</f>
        <v>1</v>
      </c>
      <c r="J2140" s="20">
        <f>Source!Q627</f>
        <v>14.49</v>
      </c>
      <c r="K2140" s="20"/>
    </row>
    <row r="2141" spans="1:22" ht="14.25" x14ac:dyDescent="0.2">
      <c r="A2141" s="15"/>
      <c r="B2141" s="16"/>
      <c r="C2141" s="16" t="s">
        <v>874</v>
      </c>
      <c r="D2141" s="17"/>
      <c r="E2141" s="8"/>
      <c r="F2141" s="19">
        <f>Source!AN627</f>
        <v>147.43</v>
      </c>
      <c r="G2141" s="18" t="str">
        <f>Source!DF627</f>
        <v/>
      </c>
      <c r="H2141" s="8">
        <f>Source!AV627</f>
        <v>1</v>
      </c>
      <c r="I2141" s="8">
        <f>IF(Source!BS627&lt;&gt; 0, Source!BS627, 1)</f>
        <v>1</v>
      </c>
      <c r="J2141" s="21">
        <f>Source!R627</f>
        <v>4.91</v>
      </c>
      <c r="K2141" s="20"/>
    </row>
    <row r="2142" spans="1:22" ht="14.25" x14ac:dyDescent="0.2">
      <c r="A2142" s="15"/>
      <c r="B2142" s="16"/>
      <c r="C2142" s="16" t="s">
        <v>875</v>
      </c>
      <c r="D2142" s="17"/>
      <c r="E2142" s="8"/>
      <c r="F2142" s="19">
        <f>Source!AL627</f>
        <v>347832.49</v>
      </c>
      <c r="G2142" s="18" t="str">
        <f>Source!DD627</f>
        <v/>
      </c>
      <c r="H2142" s="8">
        <f>Source!AW627</f>
        <v>1</v>
      </c>
      <c r="I2142" s="8">
        <f>IF(Source!BC627&lt;&gt; 0, Source!BC627, 1)</f>
        <v>1</v>
      </c>
      <c r="J2142" s="20">
        <f>Source!P627</f>
        <v>11582.82</v>
      </c>
      <c r="K2142" s="20"/>
    </row>
    <row r="2143" spans="1:22" ht="14.25" x14ac:dyDescent="0.2">
      <c r="A2143" s="15"/>
      <c r="B2143" s="16"/>
      <c r="C2143" s="16" t="s">
        <v>876</v>
      </c>
      <c r="D2143" s="17" t="s">
        <v>877</v>
      </c>
      <c r="E2143" s="8">
        <f>Source!AT627</f>
        <v>70</v>
      </c>
      <c r="F2143" s="19"/>
      <c r="G2143" s="18"/>
      <c r="H2143" s="8"/>
      <c r="I2143" s="8"/>
      <c r="J2143" s="20">
        <f>SUM(R2138:R2142)</f>
        <v>1833.2</v>
      </c>
      <c r="K2143" s="20"/>
    </row>
    <row r="2144" spans="1:22" ht="14.25" x14ac:dyDescent="0.2">
      <c r="A2144" s="15"/>
      <c r="B2144" s="16"/>
      <c r="C2144" s="16" t="s">
        <v>878</v>
      </c>
      <c r="D2144" s="17" t="s">
        <v>877</v>
      </c>
      <c r="E2144" s="8">
        <f>Source!AU627</f>
        <v>10</v>
      </c>
      <c r="F2144" s="19"/>
      <c r="G2144" s="18"/>
      <c r="H2144" s="8"/>
      <c r="I2144" s="8"/>
      <c r="J2144" s="20">
        <f>SUM(T2138:T2143)</f>
        <v>261.89</v>
      </c>
      <c r="K2144" s="20"/>
    </row>
    <row r="2145" spans="1:22" ht="14.25" x14ac:dyDescent="0.2">
      <c r="A2145" s="15"/>
      <c r="B2145" s="16"/>
      <c r="C2145" s="16" t="s">
        <v>879</v>
      </c>
      <c r="D2145" s="17" t="s">
        <v>877</v>
      </c>
      <c r="E2145" s="8">
        <f>108</f>
        <v>108</v>
      </c>
      <c r="F2145" s="19"/>
      <c r="G2145" s="18"/>
      <c r="H2145" s="8"/>
      <c r="I2145" s="8"/>
      <c r="J2145" s="20">
        <f>SUM(V2138:V2144)</f>
        <v>5.3</v>
      </c>
      <c r="K2145" s="20"/>
    </row>
    <row r="2146" spans="1:22" ht="14.25" x14ac:dyDescent="0.2">
      <c r="A2146" s="15"/>
      <c r="B2146" s="16"/>
      <c r="C2146" s="16" t="s">
        <v>880</v>
      </c>
      <c r="D2146" s="17" t="s">
        <v>881</v>
      </c>
      <c r="E2146" s="8">
        <f>Source!AQ627</f>
        <v>453.1</v>
      </c>
      <c r="F2146" s="19"/>
      <c r="G2146" s="18" t="str">
        <f>Source!DI627</f>
        <v/>
      </c>
      <c r="H2146" s="8">
        <f>Source!AV627</f>
        <v>1</v>
      </c>
      <c r="I2146" s="8"/>
      <c r="J2146" s="20"/>
      <c r="K2146" s="20">
        <f>Source!U627</f>
        <v>15.088230000000003</v>
      </c>
    </row>
    <row r="2147" spans="1:22" ht="15" x14ac:dyDescent="0.25">
      <c r="A2147" s="24"/>
      <c r="B2147" s="24"/>
      <c r="C2147" s="24"/>
      <c r="D2147" s="24"/>
      <c r="E2147" s="24"/>
      <c r="F2147" s="24"/>
      <c r="G2147" s="24"/>
      <c r="H2147" s="24"/>
      <c r="I2147" s="59">
        <f>J2139+J2140+J2142+J2143+J2144+J2145</f>
        <v>16316.56</v>
      </c>
      <c r="J2147" s="59"/>
      <c r="K2147" s="25">
        <f>IF(Source!I627&lt;&gt;0, ROUND(I2147/Source!I627, 2), 0)</f>
        <v>489986.79</v>
      </c>
      <c r="P2147" s="23">
        <f>I2147</f>
        <v>16316.56</v>
      </c>
    </row>
    <row r="2148" spans="1:22" ht="42.75" x14ac:dyDescent="0.2">
      <c r="A2148" s="15" t="str">
        <f>Source!E628</f>
        <v>331</v>
      </c>
      <c r="B2148" s="16" t="str">
        <f>Source!F628</f>
        <v>21.3-4-24</v>
      </c>
      <c r="C2148" s="16" t="str">
        <f>Source!G628</f>
        <v>Арматурные заготовки (стержни, хомуты и т.п.), не собранные в каркасы или сетки, закладные и накладные детали, со сваркой</v>
      </c>
      <c r="D2148" s="17" t="str">
        <f>Source!H628</f>
        <v>т</v>
      </c>
      <c r="E2148" s="8">
        <f>Source!I628</f>
        <v>7.3096614089999998E-2</v>
      </c>
      <c r="F2148" s="19">
        <f>Source!AL628</f>
        <v>53410.15</v>
      </c>
      <c r="G2148" s="18" t="str">
        <f>Source!DD628</f>
        <v/>
      </c>
      <c r="H2148" s="8">
        <f>Source!AW628</f>
        <v>1</v>
      </c>
      <c r="I2148" s="8">
        <f>IF(Source!BC628&lt;&gt; 0, Source!BC628, 1)</f>
        <v>1</v>
      </c>
      <c r="J2148" s="20">
        <f>Source!P628</f>
        <v>3904.1</v>
      </c>
      <c r="K2148" s="20"/>
      <c r="Q2148">
        <f>ROUND((Source!BZ628/100)*ROUND((Source!AF628*Source!AV628)*Source!I628, 2), 2)</f>
        <v>0</v>
      </c>
      <c r="R2148">
        <f>Source!X628</f>
        <v>0</v>
      </c>
      <c r="S2148">
        <f>ROUND((Source!CA628/100)*ROUND((Source!AF628*Source!AV628)*Source!I628, 2), 2)</f>
        <v>0</v>
      </c>
      <c r="T2148">
        <f>Source!Y628</f>
        <v>0</v>
      </c>
      <c r="U2148">
        <f>ROUND((175/100)*ROUND((Source!AE628*Source!AV628)*Source!I628, 2), 2)</f>
        <v>0</v>
      </c>
      <c r="V2148">
        <f>ROUND((108/100)*ROUND(Source!CS628*Source!I628, 2), 2)</f>
        <v>0</v>
      </c>
    </row>
    <row r="2149" spans="1:22" ht="15" x14ac:dyDescent="0.25">
      <c r="A2149" s="24"/>
      <c r="B2149" s="24"/>
      <c r="C2149" s="24"/>
      <c r="D2149" s="24"/>
      <c r="E2149" s="24"/>
      <c r="F2149" s="24"/>
      <c r="G2149" s="24"/>
      <c r="H2149" s="24"/>
      <c r="I2149" s="59">
        <f>J2148</f>
        <v>3904.1</v>
      </c>
      <c r="J2149" s="59"/>
      <c r="K2149" s="25">
        <f>IF(Source!I628&lt;&gt;0, ROUND(I2149/Source!I628, 2), 0)</f>
        <v>53410.13</v>
      </c>
      <c r="P2149" s="23">
        <f>I2149</f>
        <v>3904.1</v>
      </c>
    </row>
    <row r="2150" spans="1:22" ht="71.25" x14ac:dyDescent="0.2">
      <c r="A2150" s="15" t="str">
        <f>Source!E629</f>
        <v>332</v>
      </c>
      <c r="B2150" s="16" t="str">
        <f>Source!F629</f>
        <v>21.7-7-122</v>
      </c>
      <c r="C2150" s="16" t="str">
        <f>Source!G629</f>
        <v>Комплекс спортивный многофункциональный СКО06, размеры 5000х5000х2000 мм, в составе: тренажер штанга, доска для пресса, шведская стенка, стенка лаз, рукоход; на металлическом каркасе, с элементами из влагостойкой фанеры</v>
      </c>
      <c r="D2150" s="17" t="str">
        <f>Source!H629</f>
        <v>комплекс</v>
      </c>
      <c r="E2150" s="8">
        <f>Source!I629</f>
        <v>1</v>
      </c>
      <c r="F2150" s="19">
        <f>Source!AL629</f>
        <v>133078.18</v>
      </c>
      <c r="G2150" s="18" t="str">
        <f>Source!DD629</f>
        <v/>
      </c>
      <c r="H2150" s="8">
        <f>Source!AW629</f>
        <v>1</v>
      </c>
      <c r="I2150" s="8">
        <f>IF(Source!BC629&lt;&gt; 0, Source!BC629, 1)</f>
        <v>1</v>
      </c>
      <c r="J2150" s="20">
        <f>Source!P629</f>
        <v>133078.18</v>
      </c>
      <c r="K2150" s="20"/>
      <c r="Q2150">
        <f>ROUND((Source!BZ629/100)*ROUND((Source!AF629*Source!AV629)*Source!I629, 2), 2)</f>
        <v>0</v>
      </c>
      <c r="R2150">
        <f>Source!X629</f>
        <v>0</v>
      </c>
      <c r="S2150">
        <f>ROUND((Source!CA629/100)*ROUND((Source!AF629*Source!AV629)*Source!I629, 2), 2)</f>
        <v>0</v>
      </c>
      <c r="T2150">
        <f>Source!Y629</f>
        <v>0</v>
      </c>
      <c r="U2150">
        <f>ROUND((175/100)*ROUND((Source!AE629*Source!AV629)*Source!I629, 2), 2)</f>
        <v>0</v>
      </c>
      <c r="V2150">
        <f>ROUND((108/100)*ROUND(Source!CS629*Source!I629, 2), 2)</f>
        <v>0</v>
      </c>
    </row>
    <row r="2151" spans="1:22" ht="15" x14ac:dyDescent="0.25">
      <c r="A2151" s="24"/>
      <c r="B2151" s="24"/>
      <c r="C2151" s="24"/>
      <c r="D2151" s="24"/>
      <c r="E2151" s="24"/>
      <c r="F2151" s="24"/>
      <c r="G2151" s="24"/>
      <c r="H2151" s="24"/>
      <c r="I2151" s="59">
        <f>J2150</f>
        <v>133078.18</v>
      </c>
      <c r="J2151" s="59"/>
      <c r="K2151" s="25">
        <f>IF(Source!I629&lt;&gt;0, ROUND(I2151/Source!I629, 2), 0)</f>
        <v>133078.18</v>
      </c>
      <c r="P2151" s="23">
        <f>I2151</f>
        <v>133078.18</v>
      </c>
    </row>
    <row r="2152" spans="1:22" ht="14.25" x14ac:dyDescent="0.2">
      <c r="A2152" s="15" t="str">
        <f>Source!E630</f>
        <v>333</v>
      </c>
      <c r="B2152" s="16" t="str">
        <f>Source!F630</f>
        <v>1.50-3203-10-4/1</v>
      </c>
      <c r="C2152" s="16" t="str">
        <f>Source!G630</f>
        <v>Установка монтажных изделий массой свыше 20 кг</v>
      </c>
      <c r="D2152" s="17" t="str">
        <f>Source!H630</f>
        <v>т</v>
      </c>
      <c r="E2152" s="8">
        <f>Source!I630</f>
        <v>0.28799999999999998</v>
      </c>
      <c r="F2152" s="19"/>
      <c r="G2152" s="18"/>
      <c r="H2152" s="8"/>
      <c r="I2152" s="8"/>
      <c r="J2152" s="20"/>
      <c r="K2152" s="20"/>
      <c r="Q2152">
        <f>ROUND((Source!BZ630/100)*ROUND((Source!AF630*Source!AV630)*Source!I630, 2), 2)</f>
        <v>1648.79</v>
      </c>
      <c r="R2152">
        <f>Source!X630</f>
        <v>1648.79</v>
      </c>
      <c r="S2152">
        <f>ROUND((Source!CA630/100)*ROUND((Source!AF630*Source!AV630)*Source!I630, 2), 2)</f>
        <v>235.54</v>
      </c>
      <c r="T2152">
        <f>Source!Y630</f>
        <v>235.54</v>
      </c>
      <c r="U2152">
        <f>ROUND((175/100)*ROUND((Source!AE630*Source!AV630)*Source!I630, 2), 2)</f>
        <v>72</v>
      </c>
      <c r="V2152">
        <f>ROUND((108/100)*ROUND(Source!CS630*Source!I630, 2), 2)</f>
        <v>44.43</v>
      </c>
    </row>
    <row r="2153" spans="1:22" ht="14.25" x14ac:dyDescent="0.2">
      <c r="A2153" s="15"/>
      <c r="B2153" s="16"/>
      <c r="C2153" s="16" t="s">
        <v>872</v>
      </c>
      <c r="D2153" s="17"/>
      <c r="E2153" s="8"/>
      <c r="F2153" s="19">
        <f>Source!AO630</f>
        <v>8178.55</v>
      </c>
      <c r="G2153" s="18" t="str">
        <f>Source!DG630</f>
        <v/>
      </c>
      <c r="H2153" s="8">
        <f>Source!AV630</f>
        <v>1</v>
      </c>
      <c r="I2153" s="8">
        <f>IF(Source!BA630&lt;&gt; 0, Source!BA630, 1)</f>
        <v>1</v>
      </c>
      <c r="J2153" s="20">
        <f>Source!S630</f>
        <v>2355.42</v>
      </c>
      <c r="K2153" s="20"/>
    </row>
    <row r="2154" spans="1:22" ht="14.25" x14ac:dyDescent="0.2">
      <c r="A2154" s="15"/>
      <c r="B2154" s="16"/>
      <c r="C2154" s="16" t="s">
        <v>873</v>
      </c>
      <c r="D2154" s="17"/>
      <c r="E2154" s="8"/>
      <c r="F2154" s="19">
        <f>Source!AM630</f>
        <v>1555.17</v>
      </c>
      <c r="G2154" s="18" t="str">
        <f>Source!DE630</f>
        <v/>
      </c>
      <c r="H2154" s="8">
        <f>Source!AV630</f>
        <v>1</v>
      </c>
      <c r="I2154" s="8">
        <f>IF(Source!BB630&lt;&gt; 0, Source!BB630, 1)</f>
        <v>1</v>
      </c>
      <c r="J2154" s="20">
        <f>Source!Q630</f>
        <v>447.89</v>
      </c>
      <c r="K2154" s="20"/>
    </row>
    <row r="2155" spans="1:22" ht="14.25" x14ac:dyDescent="0.2">
      <c r="A2155" s="15"/>
      <c r="B2155" s="16"/>
      <c r="C2155" s="16" t="s">
        <v>874</v>
      </c>
      <c r="D2155" s="17"/>
      <c r="E2155" s="8"/>
      <c r="F2155" s="19">
        <f>Source!AN630</f>
        <v>142.85</v>
      </c>
      <c r="G2155" s="18" t="str">
        <f>Source!DF630</f>
        <v/>
      </c>
      <c r="H2155" s="8">
        <f>Source!AV630</f>
        <v>1</v>
      </c>
      <c r="I2155" s="8">
        <f>IF(Source!BS630&lt;&gt; 0, Source!BS630, 1)</f>
        <v>1</v>
      </c>
      <c r="J2155" s="21">
        <f>Source!R630</f>
        <v>41.14</v>
      </c>
      <c r="K2155" s="20"/>
    </row>
    <row r="2156" spans="1:22" ht="14.25" x14ac:dyDescent="0.2">
      <c r="A2156" s="15"/>
      <c r="B2156" s="16"/>
      <c r="C2156" s="16" t="s">
        <v>875</v>
      </c>
      <c r="D2156" s="17"/>
      <c r="E2156" s="8"/>
      <c r="F2156" s="19">
        <f>Source!AL630</f>
        <v>56933.42</v>
      </c>
      <c r="G2156" s="18" t="str">
        <f>Source!DD630</f>
        <v/>
      </c>
      <c r="H2156" s="8">
        <f>Source!AW630</f>
        <v>1</v>
      </c>
      <c r="I2156" s="8">
        <f>IF(Source!BC630&lt;&gt; 0, Source!BC630, 1)</f>
        <v>1</v>
      </c>
      <c r="J2156" s="20">
        <f>Source!P630</f>
        <v>16396.82</v>
      </c>
      <c r="K2156" s="20"/>
    </row>
    <row r="2157" spans="1:22" ht="42.75" x14ac:dyDescent="0.2">
      <c r="A2157" s="15" t="str">
        <f>Source!E631</f>
        <v>333,1</v>
      </c>
      <c r="B2157" s="16" t="str">
        <f>Source!F631</f>
        <v>21.3-4-24</v>
      </c>
      <c r="C2157" s="16" t="str">
        <f>Source!G631</f>
        <v>Арматурные заготовки (стержни, хомуты и т.п.), не собранные в каркасы или сетки, закладные и накладные детали, со сваркой</v>
      </c>
      <c r="D2157" s="17" t="str">
        <f>Source!H631</f>
        <v>т</v>
      </c>
      <c r="E2157" s="8">
        <f>Source!I631</f>
        <v>-0.28799999999999998</v>
      </c>
      <c r="F2157" s="19">
        <f>Source!AK631</f>
        <v>53410.15</v>
      </c>
      <c r="G2157" s="22" t="s">
        <v>3</v>
      </c>
      <c r="H2157" s="8">
        <f>Source!AW631</f>
        <v>1</v>
      </c>
      <c r="I2157" s="8">
        <f>IF(Source!BC631&lt;&gt; 0, Source!BC631, 1)</f>
        <v>1</v>
      </c>
      <c r="J2157" s="20">
        <f>Source!O631</f>
        <v>-15382.12</v>
      </c>
      <c r="K2157" s="20"/>
      <c r="Q2157">
        <f>ROUND((Source!BZ631/100)*ROUND((Source!AF631*Source!AV631)*Source!I631, 2), 2)</f>
        <v>0</v>
      </c>
      <c r="R2157">
        <f>Source!X631</f>
        <v>0</v>
      </c>
      <c r="S2157">
        <f>ROUND((Source!CA631/100)*ROUND((Source!AF631*Source!AV631)*Source!I631, 2), 2)</f>
        <v>0</v>
      </c>
      <c r="T2157">
        <f>Source!Y631</f>
        <v>0</v>
      </c>
      <c r="U2157">
        <f>ROUND((175/100)*ROUND((Source!AE631*Source!AV631)*Source!I631, 2), 2)</f>
        <v>0</v>
      </c>
      <c r="V2157">
        <f>ROUND((108/100)*ROUND(Source!CS631*Source!I631, 2), 2)</f>
        <v>0</v>
      </c>
    </row>
    <row r="2158" spans="1:22" ht="14.25" x14ac:dyDescent="0.2">
      <c r="A2158" s="15"/>
      <c r="B2158" s="16"/>
      <c r="C2158" s="16" t="s">
        <v>876</v>
      </c>
      <c r="D2158" s="17" t="s">
        <v>877</v>
      </c>
      <c r="E2158" s="8">
        <f>Source!AT630</f>
        <v>70</v>
      </c>
      <c r="F2158" s="19"/>
      <c r="G2158" s="18"/>
      <c r="H2158" s="8"/>
      <c r="I2158" s="8"/>
      <c r="J2158" s="20">
        <f>SUM(R2152:R2157)</f>
        <v>1648.79</v>
      </c>
      <c r="K2158" s="20"/>
    </row>
    <row r="2159" spans="1:22" ht="14.25" x14ac:dyDescent="0.2">
      <c r="A2159" s="15"/>
      <c r="B2159" s="16"/>
      <c r="C2159" s="16" t="s">
        <v>878</v>
      </c>
      <c r="D2159" s="17" t="s">
        <v>877</v>
      </c>
      <c r="E2159" s="8">
        <f>Source!AU630</f>
        <v>10</v>
      </c>
      <c r="F2159" s="19"/>
      <c r="G2159" s="18"/>
      <c r="H2159" s="8"/>
      <c r="I2159" s="8"/>
      <c r="J2159" s="20">
        <f>SUM(T2152:T2158)</f>
        <v>235.54</v>
      </c>
      <c r="K2159" s="20"/>
    </row>
    <row r="2160" spans="1:22" ht="14.25" x14ac:dyDescent="0.2">
      <c r="A2160" s="15"/>
      <c r="B2160" s="16"/>
      <c r="C2160" s="16" t="s">
        <v>879</v>
      </c>
      <c r="D2160" s="17" t="s">
        <v>877</v>
      </c>
      <c r="E2160" s="8">
        <f>108</f>
        <v>108</v>
      </c>
      <c r="F2160" s="19"/>
      <c r="G2160" s="18"/>
      <c r="H2160" s="8"/>
      <c r="I2160" s="8"/>
      <c r="J2160" s="20">
        <f>SUM(V2152:V2159)</f>
        <v>44.43</v>
      </c>
      <c r="K2160" s="20"/>
    </row>
    <row r="2161" spans="1:22" ht="14.25" x14ac:dyDescent="0.2">
      <c r="A2161" s="15"/>
      <c r="B2161" s="16"/>
      <c r="C2161" s="16" t="s">
        <v>880</v>
      </c>
      <c r="D2161" s="17" t="s">
        <v>881</v>
      </c>
      <c r="E2161" s="8">
        <f>Source!AQ630</f>
        <v>36.11</v>
      </c>
      <c r="F2161" s="19"/>
      <c r="G2161" s="18" t="str">
        <f>Source!DI630</f>
        <v/>
      </c>
      <c r="H2161" s="8">
        <f>Source!AV630</f>
        <v>1</v>
      </c>
      <c r="I2161" s="8"/>
      <c r="J2161" s="20"/>
      <c r="K2161" s="20">
        <f>Source!U630</f>
        <v>10.399679999999998</v>
      </c>
    </row>
    <row r="2162" spans="1:22" ht="15" x14ac:dyDescent="0.25">
      <c r="A2162" s="24"/>
      <c r="B2162" s="24"/>
      <c r="C2162" s="24"/>
      <c r="D2162" s="24"/>
      <c r="E2162" s="24"/>
      <c r="F2162" s="24"/>
      <c r="G2162" s="24"/>
      <c r="H2162" s="24"/>
      <c r="I2162" s="59">
        <f>J2153+J2154+J2156+J2158+J2159+J2160+SUM(J2157:J2157)</f>
        <v>5746.7700000000023</v>
      </c>
      <c r="J2162" s="59"/>
      <c r="K2162" s="25">
        <f>IF(Source!I630&lt;&gt;0, ROUND(I2162/Source!I630, 2), 0)</f>
        <v>19954.060000000001</v>
      </c>
      <c r="P2162" s="23">
        <f>I2162</f>
        <v>5746.7700000000023</v>
      </c>
    </row>
    <row r="2163" spans="1:22" ht="28.5" x14ac:dyDescent="0.2">
      <c r="A2163" s="15" t="str">
        <f>Source!E632</f>
        <v>334</v>
      </c>
      <c r="B2163" s="16" t="str">
        <f>Source!F632</f>
        <v>1.2-3103-3-1/1</v>
      </c>
      <c r="C2163" s="16" t="str">
        <f>Source!G632</f>
        <v>Устройство фундаментов общего назначения бетонных под оборудование объемом до 5 м3</v>
      </c>
      <c r="D2163" s="17" t="str">
        <f>Source!H632</f>
        <v>100 м3</v>
      </c>
      <c r="E2163" s="8">
        <f>Source!I632</f>
        <v>3.9199999999999999E-2</v>
      </c>
      <c r="F2163" s="19"/>
      <c r="G2163" s="18"/>
      <c r="H2163" s="8"/>
      <c r="I2163" s="8"/>
      <c r="J2163" s="20"/>
      <c r="K2163" s="20"/>
      <c r="Q2163">
        <f>ROUND((Source!BZ632/100)*ROUND((Source!AF632*Source!AV632)*Source!I632, 2), 2)</f>
        <v>2158.0100000000002</v>
      </c>
      <c r="R2163">
        <f>Source!X632</f>
        <v>2158.0100000000002</v>
      </c>
      <c r="S2163">
        <f>ROUND((Source!CA632/100)*ROUND((Source!AF632*Source!AV632)*Source!I632, 2), 2)</f>
        <v>308.29000000000002</v>
      </c>
      <c r="T2163">
        <f>Source!Y632</f>
        <v>308.29000000000002</v>
      </c>
      <c r="U2163">
        <f>ROUND((175/100)*ROUND((Source!AE632*Source!AV632)*Source!I632, 2), 2)</f>
        <v>10.119999999999999</v>
      </c>
      <c r="V2163">
        <f>ROUND((108/100)*ROUND(Source!CS632*Source!I632, 2), 2)</f>
        <v>6.24</v>
      </c>
    </row>
    <row r="2164" spans="1:22" ht="14.25" x14ac:dyDescent="0.2">
      <c r="A2164" s="15"/>
      <c r="B2164" s="16"/>
      <c r="C2164" s="16" t="s">
        <v>872</v>
      </c>
      <c r="D2164" s="17"/>
      <c r="E2164" s="8"/>
      <c r="F2164" s="19">
        <f>Source!AO632</f>
        <v>78644.570000000007</v>
      </c>
      <c r="G2164" s="18" t="str">
        <f>Source!DG632</f>
        <v/>
      </c>
      <c r="H2164" s="8">
        <f>Source!AV632</f>
        <v>1</v>
      </c>
      <c r="I2164" s="8">
        <f>IF(Source!BA632&lt;&gt; 0, Source!BA632, 1)</f>
        <v>1</v>
      </c>
      <c r="J2164" s="20">
        <f>Source!S632</f>
        <v>3082.87</v>
      </c>
      <c r="K2164" s="20"/>
    </row>
    <row r="2165" spans="1:22" ht="14.25" x14ac:dyDescent="0.2">
      <c r="A2165" s="15"/>
      <c r="B2165" s="16"/>
      <c r="C2165" s="16" t="s">
        <v>873</v>
      </c>
      <c r="D2165" s="17"/>
      <c r="E2165" s="8"/>
      <c r="F2165" s="19">
        <f>Source!AM632</f>
        <v>435.13</v>
      </c>
      <c r="G2165" s="18" t="str">
        <f>Source!DE632</f>
        <v/>
      </c>
      <c r="H2165" s="8">
        <f>Source!AV632</f>
        <v>1</v>
      </c>
      <c r="I2165" s="8">
        <f>IF(Source!BB632&lt;&gt; 0, Source!BB632, 1)</f>
        <v>1</v>
      </c>
      <c r="J2165" s="20">
        <f>Source!Q632</f>
        <v>17.059999999999999</v>
      </c>
      <c r="K2165" s="20"/>
    </row>
    <row r="2166" spans="1:22" ht="14.25" x14ac:dyDescent="0.2">
      <c r="A2166" s="15"/>
      <c r="B2166" s="16"/>
      <c r="C2166" s="16" t="s">
        <v>874</v>
      </c>
      <c r="D2166" s="17"/>
      <c r="E2166" s="8"/>
      <c r="F2166" s="19">
        <f>Source!AN632</f>
        <v>147.43</v>
      </c>
      <c r="G2166" s="18" t="str">
        <f>Source!DF632</f>
        <v/>
      </c>
      <c r="H2166" s="8">
        <f>Source!AV632</f>
        <v>1</v>
      </c>
      <c r="I2166" s="8">
        <f>IF(Source!BS632&lt;&gt; 0, Source!BS632, 1)</f>
        <v>1</v>
      </c>
      <c r="J2166" s="21">
        <f>Source!R632</f>
        <v>5.78</v>
      </c>
      <c r="K2166" s="20"/>
    </row>
    <row r="2167" spans="1:22" ht="14.25" x14ac:dyDescent="0.2">
      <c r="A2167" s="15"/>
      <c r="B2167" s="16"/>
      <c r="C2167" s="16" t="s">
        <v>875</v>
      </c>
      <c r="D2167" s="17"/>
      <c r="E2167" s="8"/>
      <c r="F2167" s="19">
        <f>Source!AL632</f>
        <v>347832.49</v>
      </c>
      <c r="G2167" s="18" t="str">
        <f>Source!DD632</f>
        <v/>
      </c>
      <c r="H2167" s="8">
        <f>Source!AW632</f>
        <v>1</v>
      </c>
      <c r="I2167" s="8">
        <f>IF(Source!BC632&lt;&gt; 0, Source!BC632, 1)</f>
        <v>1</v>
      </c>
      <c r="J2167" s="20">
        <f>Source!P632</f>
        <v>13635.03</v>
      </c>
      <c r="K2167" s="20"/>
    </row>
    <row r="2168" spans="1:22" ht="14.25" x14ac:dyDescent="0.2">
      <c r="A2168" s="15"/>
      <c r="B2168" s="16"/>
      <c r="C2168" s="16" t="s">
        <v>876</v>
      </c>
      <c r="D2168" s="17" t="s">
        <v>877</v>
      </c>
      <c r="E2168" s="8">
        <f>Source!AT632</f>
        <v>70</v>
      </c>
      <c r="F2168" s="19"/>
      <c r="G2168" s="18"/>
      <c r="H2168" s="8"/>
      <c r="I2168" s="8"/>
      <c r="J2168" s="20">
        <f>SUM(R2163:R2167)</f>
        <v>2158.0100000000002</v>
      </c>
      <c r="K2168" s="20"/>
    </row>
    <row r="2169" spans="1:22" ht="14.25" x14ac:dyDescent="0.2">
      <c r="A2169" s="15"/>
      <c r="B2169" s="16"/>
      <c r="C2169" s="16" t="s">
        <v>878</v>
      </c>
      <c r="D2169" s="17" t="s">
        <v>877</v>
      </c>
      <c r="E2169" s="8">
        <f>Source!AU632</f>
        <v>10</v>
      </c>
      <c r="F2169" s="19"/>
      <c r="G2169" s="18"/>
      <c r="H2169" s="8"/>
      <c r="I2169" s="8"/>
      <c r="J2169" s="20">
        <f>SUM(T2163:T2168)</f>
        <v>308.29000000000002</v>
      </c>
      <c r="K2169" s="20"/>
    </row>
    <row r="2170" spans="1:22" ht="14.25" x14ac:dyDescent="0.2">
      <c r="A2170" s="15"/>
      <c r="B2170" s="16"/>
      <c r="C2170" s="16" t="s">
        <v>879</v>
      </c>
      <c r="D2170" s="17" t="s">
        <v>877</v>
      </c>
      <c r="E2170" s="8">
        <f>108</f>
        <v>108</v>
      </c>
      <c r="F2170" s="19"/>
      <c r="G2170" s="18"/>
      <c r="H2170" s="8"/>
      <c r="I2170" s="8"/>
      <c r="J2170" s="20">
        <f>SUM(V2163:V2169)</f>
        <v>6.24</v>
      </c>
      <c r="K2170" s="20"/>
    </row>
    <row r="2171" spans="1:22" ht="14.25" x14ac:dyDescent="0.2">
      <c r="A2171" s="15"/>
      <c r="B2171" s="16"/>
      <c r="C2171" s="16" t="s">
        <v>880</v>
      </c>
      <c r="D2171" s="17" t="s">
        <v>881</v>
      </c>
      <c r="E2171" s="8">
        <f>Source!AQ632</f>
        <v>453.1</v>
      </c>
      <c r="F2171" s="19"/>
      <c r="G2171" s="18" t="str">
        <f>Source!DI632</f>
        <v/>
      </c>
      <c r="H2171" s="8">
        <f>Source!AV632</f>
        <v>1</v>
      </c>
      <c r="I2171" s="8"/>
      <c r="J2171" s="20"/>
      <c r="K2171" s="20">
        <f>Source!U632</f>
        <v>17.761520000000001</v>
      </c>
    </row>
    <row r="2172" spans="1:22" ht="15" x14ac:dyDescent="0.25">
      <c r="A2172" s="24"/>
      <c r="B2172" s="24"/>
      <c r="C2172" s="24"/>
      <c r="D2172" s="24"/>
      <c r="E2172" s="24"/>
      <c r="F2172" s="24"/>
      <c r="G2172" s="24"/>
      <c r="H2172" s="24"/>
      <c r="I2172" s="59">
        <f>J2164+J2165+J2167+J2168+J2169+J2170</f>
        <v>19207.500000000004</v>
      </c>
      <c r="J2172" s="59"/>
      <c r="K2172" s="25">
        <f>IF(Source!I632&lt;&gt;0, ROUND(I2172/Source!I632, 2), 0)</f>
        <v>489987.24</v>
      </c>
      <c r="P2172" s="23">
        <f>I2172</f>
        <v>19207.500000000004</v>
      </c>
    </row>
    <row r="2173" spans="1:22" ht="42.75" x14ac:dyDescent="0.2">
      <c r="A2173" s="15" t="str">
        <f>Source!E633</f>
        <v>335</v>
      </c>
      <c r="B2173" s="16" t="str">
        <f>Source!F633</f>
        <v>21.3-4-24</v>
      </c>
      <c r="C2173" s="16" t="str">
        <f>Source!G633</f>
        <v>Арматурные заготовки (стержни, хомуты и т.п.), не собранные в каркасы или сетки, закладные и накладные детали, со сваркой</v>
      </c>
      <c r="D2173" s="17" t="str">
        <f>Source!H633</f>
        <v>т</v>
      </c>
      <c r="E2173" s="8">
        <f>Source!I633</f>
        <v>8.6049847230000004E-2</v>
      </c>
      <c r="F2173" s="19">
        <f>Source!AL633</f>
        <v>53410.15</v>
      </c>
      <c r="G2173" s="18" t="str">
        <f>Source!DD633</f>
        <v/>
      </c>
      <c r="H2173" s="8">
        <f>Source!AW633</f>
        <v>1</v>
      </c>
      <c r="I2173" s="8">
        <f>IF(Source!BC633&lt;&gt; 0, Source!BC633, 1)</f>
        <v>1</v>
      </c>
      <c r="J2173" s="20">
        <f>Source!P633</f>
        <v>4595.9399999999996</v>
      </c>
      <c r="K2173" s="20"/>
      <c r="Q2173">
        <f>ROUND((Source!BZ633/100)*ROUND((Source!AF633*Source!AV633)*Source!I633, 2), 2)</f>
        <v>0</v>
      </c>
      <c r="R2173">
        <f>Source!X633</f>
        <v>0</v>
      </c>
      <c r="S2173">
        <f>ROUND((Source!CA633/100)*ROUND((Source!AF633*Source!AV633)*Source!I633, 2), 2)</f>
        <v>0</v>
      </c>
      <c r="T2173">
        <f>Source!Y633</f>
        <v>0</v>
      </c>
      <c r="U2173">
        <f>ROUND((175/100)*ROUND((Source!AE633*Source!AV633)*Source!I633, 2), 2)</f>
        <v>0</v>
      </c>
      <c r="V2173">
        <f>ROUND((108/100)*ROUND(Source!CS633*Source!I633, 2), 2)</f>
        <v>0</v>
      </c>
    </row>
    <row r="2174" spans="1:22" ht="15" x14ac:dyDescent="0.25">
      <c r="A2174" s="24"/>
      <c r="B2174" s="24"/>
      <c r="C2174" s="24"/>
      <c r="D2174" s="24"/>
      <c r="E2174" s="24"/>
      <c r="F2174" s="24"/>
      <c r="G2174" s="24"/>
      <c r="H2174" s="24"/>
      <c r="I2174" s="59">
        <f>J2173</f>
        <v>4595.9399999999996</v>
      </c>
      <c r="J2174" s="59"/>
      <c r="K2174" s="25">
        <f>IF(Source!I633&lt;&gt;0, ROUND(I2174/Source!I633, 2), 0)</f>
        <v>53410.21</v>
      </c>
      <c r="P2174" s="23">
        <f>I2174</f>
        <v>4595.9399999999996</v>
      </c>
    </row>
    <row r="2175" spans="1:22" ht="28.5" x14ac:dyDescent="0.2">
      <c r="A2175" s="15" t="str">
        <f>Source!E634</f>
        <v>336</v>
      </c>
      <c r="B2175" s="16" t="str">
        <f>Source!F634</f>
        <v>Цена поставщика</v>
      </c>
      <c r="C2175" s="16" t="str">
        <f>Source!G634</f>
        <v>Спортивный комплекс  "Спорт-1"  ЛГСК-7.60               Базисная стоимость: 174348,00/1,18=147752,54</v>
      </c>
      <c r="D2175" s="17" t="str">
        <f>Source!H634</f>
        <v>шт.</v>
      </c>
      <c r="E2175" s="8">
        <f>Source!I634</f>
        <v>1</v>
      </c>
      <c r="F2175" s="19">
        <f>Source!AL634</f>
        <v>147752.54</v>
      </c>
      <c r="G2175" s="18" t="str">
        <f>Source!DD634</f>
        <v/>
      </c>
      <c r="H2175" s="8">
        <f>Source!AW634</f>
        <v>1</v>
      </c>
      <c r="I2175" s="8">
        <f>IF(Source!BC634&lt;&gt; 0, Source!BC634, 1)</f>
        <v>1</v>
      </c>
      <c r="J2175" s="20">
        <f>Source!P634</f>
        <v>147752.54</v>
      </c>
      <c r="K2175" s="20"/>
      <c r="Q2175">
        <f>ROUND((Source!BZ634/100)*ROUND((Source!AF634*Source!AV634)*Source!I634, 2), 2)</f>
        <v>0</v>
      </c>
      <c r="R2175">
        <f>Source!X634</f>
        <v>0</v>
      </c>
      <c r="S2175">
        <f>ROUND((Source!CA634/100)*ROUND((Source!AF634*Source!AV634)*Source!I634, 2), 2)</f>
        <v>0</v>
      </c>
      <c r="T2175">
        <f>Source!Y634</f>
        <v>0</v>
      </c>
      <c r="U2175">
        <f>ROUND((175/100)*ROUND((Source!AE634*Source!AV634)*Source!I634, 2), 2)</f>
        <v>0</v>
      </c>
      <c r="V2175">
        <f>ROUND((108/100)*ROUND(Source!CS634*Source!I634, 2), 2)</f>
        <v>0</v>
      </c>
    </row>
    <row r="2176" spans="1:22" ht="15" x14ac:dyDescent="0.25">
      <c r="A2176" s="24"/>
      <c r="B2176" s="24"/>
      <c r="C2176" s="24"/>
      <c r="D2176" s="24"/>
      <c r="E2176" s="24"/>
      <c r="F2176" s="24"/>
      <c r="G2176" s="24"/>
      <c r="H2176" s="24"/>
      <c r="I2176" s="59">
        <f>J2175</f>
        <v>147752.54</v>
      </c>
      <c r="J2176" s="59"/>
      <c r="K2176" s="25">
        <f>IF(Source!I634&lt;&gt;0, ROUND(I2176/Source!I634, 2), 0)</f>
        <v>147752.54</v>
      </c>
      <c r="P2176" s="23">
        <f>I2176</f>
        <v>147752.54</v>
      </c>
    </row>
    <row r="2177" spans="1:22" ht="14.25" x14ac:dyDescent="0.2">
      <c r="A2177" s="15" t="str">
        <f>Source!E635</f>
        <v>337</v>
      </c>
      <c r="B2177" s="16" t="str">
        <f>Source!F635</f>
        <v>1.50-3203-10-4/1</v>
      </c>
      <c r="C2177" s="16" t="str">
        <f>Source!G635</f>
        <v>Установка монтажных изделий массой свыше 20 кг</v>
      </c>
      <c r="D2177" s="17" t="str">
        <f>Source!H635</f>
        <v>т</v>
      </c>
      <c r="E2177" s="8">
        <f>Source!I635</f>
        <v>2.427E-2</v>
      </c>
      <c r="F2177" s="19"/>
      <c r="G2177" s="18"/>
      <c r="H2177" s="8"/>
      <c r="I2177" s="8"/>
      <c r="J2177" s="20"/>
      <c r="K2177" s="20"/>
      <c r="Q2177">
        <f>ROUND((Source!BZ635/100)*ROUND((Source!AF635*Source!AV635)*Source!I635, 2), 2)</f>
        <v>138.94</v>
      </c>
      <c r="R2177">
        <f>Source!X635</f>
        <v>138.94</v>
      </c>
      <c r="S2177">
        <f>ROUND((Source!CA635/100)*ROUND((Source!AF635*Source!AV635)*Source!I635, 2), 2)</f>
        <v>19.850000000000001</v>
      </c>
      <c r="T2177">
        <f>Source!Y635</f>
        <v>19.850000000000001</v>
      </c>
      <c r="U2177">
        <f>ROUND((175/100)*ROUND((Source!AE635*Source!AV635)*Source!I635, 2), 2)</f>
        <v>6.07</v>
      </c>
      <c r="V2177">
        <f>ROUND((108/100)*ROUND(Source!CS635*Source!I635, 2), 2)</f>
        <v>3.75</v>
      </c>
    </row>
    <row r="2178" spans="1:22" ht="14.25" x14ac:dyDescent="0.2">
      <c r="A2178" s="15"/>
      <c r="B2178" s="16"/>
      <c r="C2178" s="16" t="s">
        <v>872</v>
      </c>
      <c r="D2178" s="17"/>
      <c r="E2178" s="8"/>
      <c r="F2178" s="19">
        <f>Source!AO635</f>
        <v>8178.55</v>
      </c>
      <c r="G2178" s="18" t="str">
        <f>Source!DG635</f>
        <v/>
      </c>
      <c r="H2178" s="8">
        <f>Source!AV635</f>
        <v>1</v>
      </c>
      <c r="I2178" s="8">
        <f>IF(Source!BA635&lt;&gt; 0, Source!BA635, 1)</f>
        <v>1</v>
      </c>
      <c r="J2178" s="20">
        <f>Source!S635</f>
        <v>198.49</v>
      </c>
      <c r="K2178" s="20"/>
    </row>
    <row r="2179" spans="1:22" ht="14.25" x14ac:dyDescent="0.2">
      <c r="A2179" s="15"/>
      <c r="B2179" s="16"/>
      <c r="C2179" s="16" t="s">
        <v>873</v>
      </c>
      <c r="D2179" s="17"/>
      <c r="E2179" s="8"/>
      <c r="F2179" s="19">
        <f>Source!AM635</f>
        <v>1555.17</v>
      </c>
      <c r="G2179" s="18" t="str">
        <f>Source!DE635</f>
        <v/>
      </c>
      <c r="H2179" s="8">
        <f>Source!AV635</f>
        <v>1</v>
      </c>
      <c r="I2179" s="8">
        <f>IF(Source!BB635&lt;&gt; 0, Source!BB635, 1)</f>
        <v>1</v>
      </c>
      <c r="J2179" s="20">
        <f>Source!Q635</f>
        <v>37.74</v>
      </c>
      <c r="K2179" s="20"/>
    </row>
    <row r="2180" spans="1:22" ht="14.25" x14ac:dyDescent="0.2">
      <c r="A2180" s="15"/>
      <c r="B2180" s="16"/>
      <c r="C2180" s="16" t="s">
        <v>874</v>
      </c>
      <c r="D2180" s="17"/>
      <c r="E2180" s="8"/>
      <c r="F2180" s="19">
        <f>Source!AN635</f>
        <v>142.85</v>
      </c>
      <c r="G2180" s="18" t="str">
        <f>Source!DF635</f>
        <v/>
      </c>
      <c r="H2180" s="8">
        <f>Source!AV635</f>
        <v>1</v>
      </c>
      <c r="I2180" s="8">
        <f>IF(Source!BS635&lt;&gt; 0, Source!BS635, 1)</f>
        <v>1</v>
      </c>
      <c r="J2180" s="21">
        <f>Source!R635</f>
        <v>3.47</v>
      </c>
      <c r="K2180" s="20"/>
    </row>
    <row r="2181" spans="1:22" ht="14.25" x14ac:dyDescent="0.2">
      <c r="A2181" s="15"/>
      <c r="B2181" s="16"/>
      <c r="C2181" s="16" t="s">
        <v>875</v>
      </c>
      <c r="D2181" s="17"/>
      <c r="E2181" s="8"/>
      <c r="F2181" s="19">
        <f>Source!AL635</f>
        <v>56933.42</v>
      </c>
      <c r="G2181" s="18" t="str">
        <f>Source!DD635</f>
        <v/>
      </c>
      <c r="H2181" s="8">
        <f>Source!AW635</f>
        <v>1</v>
      </c>
      <c r="I2181" s="8">
        <f>IF(Source!BC635&lt;&gt; 0, Source!BC635, 1)</f>
        <v>1</v>
      </c>
      <c r="J2181" s="20">
        <f>Source!P635</f>
        <v>1381.77</v>
      </c>
      <c r="K2181" s="20"/>
    </row>
    <row r="2182" spans="1:22" ht="42.75" x14ac:dyDescent="0.2">
      <c r="A2182" s="15" t="str">
        <f>Source!E636</f>
        <v>337,1</v>
      </c>
      <c r="B2182" s="16" t="str">
        <f>Source!F636</f>
        <v>21.3-4-24</v>
      </c>
      <c r="C2182" s="16" t="str">
        <f>Source!G636</f>
        <v>Арматурные заготовки (стержни, хомуты и т.п.), не собранные в каркасы или сетки, закладные и накладные детали, со сваркой</v>
      </c>
      <c r="D2182" s="17" t="str">
        <f>Source!H636</f>
        <v>т</v>
      </c>
      <c r="E2182" s="8">
        <f>Source!I636</f>
        <v>-2.427E-2</v>
      </c>
      <c r="F2182" s="19">
        <f>Source!AK636</f>
        <v>53410.15</v>
      </c>
      <c r="G2182" s="22" t="s">
        <v>3</v>
      </c>
      <c r="H2182" s="8">
        <f>Source!AW636</f>
        <v>1</v>
      </c>
      <c r="I2182" s="8">
        <f>IF(Source!BC636&lt;&gt; 0, Source!BC636, 1)</f>
        <v>1</v>
      </c>
      <c r="J2182" s="20">
        <f>Source!O636</f>
        <v>-1296.26</v>
      </c>
      <c r="K2182" s="20"/>
      <c r="Q2182">
        <f>ROUND((Source!BZ636/100)*ROUND((Source!AF636*Source!AV636)*Source!I636, 2), 2)</f>
        <v>0</v>
      </c>
      <c r="R2182">
        <f>Source!X636</f>
        <v>0</v>
      </c>
      <c r="S2182">
        <f>ROUND((Source!CA636/100)*ROUND((Source!AF636*Source!AV636)*Source!I636, 2), 2)</f>
        <v>0</v>
      </c>
      <c r="T2182">
        <f>Source!Y636</f>
        <v>0</v>
      </c>
      <c r="U2182">
        <f>ROUND((175/100)*ROUND((Source!AE636*Source!AV636)*Source!I636, 2), 2)</f>
        <v>0</v>
      </c>
      <c r="V2182">
        <f>ROUND((108/100)*ROUND(Source!CS636*Source!I636, 2), 2)</f>
        <v>0</v>
      </c>
    </row>
    <row r="2183" spans="1:22" ht="14.25" x14ac:dyDescent="0.2">
      <c r="A2183" s="15"/>
      <c r="B2183" s="16"/>
      <c r="C2183" s="16" t="s">
        <v>876</v>
      </c>
      <c r="D2183" s="17" t="s">
        <v>877</v>
      </c>
      <c r="E2183" s="8">
        <f>Source!AT635</f>
        <v>70</v>
      </c>
      <c r="F2183" s="19"/>
      <c r="G2183" s="18"/>
      <c r="H2183" s="8"/>
      <c r="I2183" s="8"/>
      <c r="J2183" s="20">
        <f>SUM(R2177:R2182)</f>
        <v>138.94</v>
      </c>
      <c r="K2183" s="20"/>
    </row>
    <row r="2184" spans="1:22" ht="14.25" x14ac:dyDescent="0.2">
      <c r="A2184" s="15"/>
      <c r="B2184" s="16"/>
      <c r="C2184" s="16" t="s">
        <v>878</v>
      </c>
      <c r="D2184" s="17" t="s">
        <v>877</v>
      </c>
      <c r="E2184" s="8">
        <f>Source!AU635</f>
        <v>10</v>
      </c>
      <c r="F2184" s="19"/>
      <c r="G2184" s="18"/>
      <c r="H2184" s="8"/>
      <c r="I2184" s="8"/>
      <c r="J2184" s="20">
        <f>SUM(T2177:T2183)</f>
        <v>19.850000000000001</v>
      </c>
      <c r="K2184" s="20"/>
    </row>
    <row r="2185" spans="1:22" ht="14.25" x14ac:dyDescent="0.2">
      <c r="A2185" s="15"/>
      <c r="B2185" s="16"/>
      <c r="C2185" s="16" t="s">
        <v>879</v>
      </c>
      <c r="D2185" s="17" t="s">
        <v>877</v>
      </c>
      <c r="E2185" s="8">
        <f>108</f>
        <v>108</v>
      </c>
      <c r="F2185" s="19"/>
      <c r="G2185" s="18"/>
      <c r="H2185" s="8"/>
      <c r="I2185" s="8"/>
      <c r="J2185" s="20">
        <f>SUM(V2177:V2184)</f>
        <v>3.75</v>
      </c>
      <c r="K2185" s="20"/>
    </row>
    <row r="2186" spans="1:22" ht="14.25" x14ac:dyDescent="0.2">
      <c r="A2186" s="15"/>
      <c r="B2186" s="16"/>
      <c r="C2186" s="16" t="s">
        <v>880</v>
      </c>
      <c r="D2186" s="17" t="s">
        <v>881</v>
      </c>
      <c r="E2186" s="8">
        <f>Source!AQ635</f>
        <v>36.11</v>
      </c>
      <c r="F2186" s="19"/>
      <c r="G2186" s="18" t="str">
        <f>Source!DI635</f>
        <v/>
      </c>
      <c r="H2186" s="8">
        <f>Source!AV635</f>
        <v>1</v>
      </c>
      <c r="I2186" s="8"/>
      <c r="J2186" s="20"/>
      <c r="K2186" s="20">
        <f>Source!U635</f>
        <v>0.87638969999999994</v>
      </c>
    </row>
    <row r="2187" spans="1:22" ht="15" x14ac:dyDescent="0.25">
      <c r="A2187" s="24"/>
      <c r="B2187" s="24"/>
      <c r="C2187" s="24"/>
      <c r="D2187" s="24"/>
      <c r="E2187" s="24"/>
      <c r="F2187" s="24"/>
      <c r="G2187" s="24"/>
      <c r="H2187" s="24"/>
      <c r="I2187" s="59">
        <f>J2178+J2179+J2181+J2183+J2184+J2185+SUM(J2182:J2182)</f>
        <v>484.28</v>
      </c>
      <c r="J2187" s="59"/>
      <c r="K2187" s="25">
        <f>IF(Source!I635&lt;&gt;0, ROUND(I2187/Source!I635, 2), 0)</f>
        <v>19953.849999999999</v>
      </c>
      <c r="P2187" s="23">
        <f>I2187</f>
        <v>484.28</v>
      </c>
    </row>
    <row r="2188" spans="1:22" ht="28.5" x14ac:dyDescent="0.2">
      <c r="A2188" s="15" t="str">
        <f>Source!E637</f>
        <v>338</v>
      </c>
      <c r="B2188" s="16" t="str">
        <f>Source!F637</f>
        <v>1.2-3103-3-1/1</v>
      </c>
      <c r="C2188" s="16" t="str">
        <f>Source!G637</f>
        <v>Устройство фундаментов общего назначения бетонных под оборудование объемом до 5 м3</v>
      </c>
      <c r="D2188" s="17" t="str">
        <f>Source!H637</f>
        <v>100 м3</v>
      </c>
      <c r="E2188" s="8">
        <f>Source!I637</f>
        <v>3.31E-3</v>
      </c>
      <c r="F2188" s="19"/>
      <c r="G2188" s="18"/>
      <c r="H2188" s="8"/>
      <c r="I2188" s="8"/>
      <c r="J2188" s="20"/>
      <c r="K2188" s="20"/>
      <c r="Q2188">
        <f>ROUND((Source!BZ637/100)*ROUND((Source!AF637*Source!AV637)*Source!I637, 2), 2)</f>
        <v>182.22</v>
      </c>
      <c r="R2188">
        <f>Source!X637</f>
        <v>182.22</v>
      </c>
      <c r="S2188">
        <f>ROUND((Source!CA637/100)*ROUND((Source!AF637*Source!AV637)*Source!I637, 2), 2)</f>
        <v>26.03</v>
      </c>
      <c r="T2188">
        <f>Source!Y637</f>
        <v>26.03</v>
      </c>
      <c r="U2188">
        <f>ROUND((175/100)*ROUND((Source!AE637*Source!AV637)*Source!I637, 2), 2)</f>
        <v>0.86</v>
      </c>
      <c r="V2188">
        <f>ROUND((108/100)*ROUND(Source!CS637*Source!I637, 2), 2)</f>
        <v>0.53</v>
      </c>
    </row>
    <row r="2189" spans="1:22" ht="14.25" x14ac:dyDescent="0.2">
      <c r="A2189" s="15"/>
      <c r="B2189" s="16"/>
      <c r="C2189" s="16" t="s">
        <v>872</v>
      </c>
      <c r="D2189" s="17"/>
      <c r="E2189" s="8"/>
      <c r="F2189" s="19">
        <f>Source!AO637</f>
        <v>78644.570000000007</v>
      </c>
      <c r="G2189" s="18" t="str">
        <f>Source!DG637</f>
        <v/>
      </c>
      <c r="H2189" s="8">
        <f>Source!AV637</f>
        <v>1</v>
      </c>
      <c r="I2189" s="8">
        <f>IF(Source!BA637&lt;&gt; 0, Source!BA637, 1)</f>
        <v>1</v>
      </c>
      <c r="J2189" s="20">
        <f>Source!S637</f>
        <v>260.31</v>
      </c>
      <c r="K2189" s="20"/>
    </row>
    <row r="2190" spans="1:22" ht="14.25" x14ac:dyDescent="0.2">
      <c r="A2190" s="15"/>
      <c r="B2190" s="16"/>
      <c r="C2190" s="16" t="s">
        <v>873</v>
      </c>
      <c r="D2190" s="17"/>
      <c r="E2190" s="8"/>
      <c r="F2190" s="19">
        <f>Source!AM637</f>
        <v>435.13</v>
      </c>
      <c r="G2190" s="18" t="str">
        <f>Source!DE637</f>
        <v/>
      </c>
      <c r="H2190" s="8">
        <f>Source!AV637</f>
        <v>1</v>
      </c>
      <c r="I2190" s="8">
        <f>IF(Source!BB637&lt;&gt; 0, Source!BB637, 1)</f>
        <v>1</v>
      </c>
      <c r="J2190" s="20">
        <f>Source!Q637</f>
        <v>1.44</v>
      </c>
      <c r="K2190" s="20"/>
    </row>
    <row r="2191" spans="1:22" ht="14.25" x14ac:dyDescent="0.2">
      <c r="A2191" s="15"/>
      <c r="B2191" s="16"/>
      <c r="C2191" s="16" t="s">
        <v>874</v>
      </c>
      <c r="D2191" s="17"/>
      <c r="E2191" s="8"/>
      <c r="F2191" s="19">
        <f>Source!AN637</f>
        <v>147.43</v>
      </c>
      <c r="G2191" s="18" t="str">
        <f>Source!DF637</f>
        <v/>
      </c>
      <c r="H2191" s="8">
        <f>Source!AV637</f>
        <v>1</v>
      </c>
      <c r="I2191" s="8">
        <f>IF(Source!BS637&lt;&gt; 0, Source!BS637, 1)</f>
        <v>1</v>
      </c>
      <c r="J2191" s="21">
        <f>Source!R637</f>
        <v>0.49</v>
      </c>
      <c r="K2191" s="20"/>
    </row>
    <row r="2192" spans="1:22" ht="14.25" x14ac:dyDescent="0.2">
      <c r="A2192" s="15"/>
      <c r="B2192" s="16"/>
      <c r="C2192" s="16" t="s">
        <v>875</v>
      </c>
      <c r="D2192" s="17"/>
      <c r="E2192" s="8"/>
      <c r="F2192" s="19">
        <f>Source!AL637</f>
        <v>347832.49</v>
      </c>
      <c r="G2192" s="18" t="str">
        <f>Source!DD637</f>
        <v/>
      </c>
      <c r="H2192" s="8">
        <f>Source!AW637</f>
        <v>1</v>
      </c>
      <c r="I2192" s="8">
        <f>IF(Source!BC637&lt;&gt; 0, Source!BC637, 1)</f>
        <v>1</v>
      </c>
      <c r="J2192" s="20">
        <f>Source!P637</f>
        <v>1151.33</v>
      </c>
      <c r="K2192" s="20"/>
    </row>
    <row r="2193" spans="1:22" ht="14.25" x14ac:dyDescent="0.2">
      <c r="A2193" s="15"/>
      <c r="B2193" s="16"/>
      <c r="C2193" s="16" t="s">
        <v>876</v>
      </c>
      <c r="D2193" s="17" t="s">
        <v>877</v>
      </c>
      <c r="E2193" s="8">
        <f>Source!AT637</f>
        <v>70</v>
      </c>
      <c r="F2193" s="19"/>
      <c r="G2193" s="18"/>
      <c r="H2193" s="8"/>
      <c r="I2193" s="8"/>
      <c r="J2193" s="20">
        <f>SUM(R2188:R2192)</f>
        <v>182.22</v>
      </c>
      <c r="K2193" s="20"/>
    </row>
    <row r="2194" spans="1:22" ht="14.25" x14ac:dyDescent="0.2">
      <c r="A2194" s="15"/>
      <c r="B2194" s="16"/>
      <c r="C2194" s="16" t="s">
        <v>878</v>
      </c>
      <c r="D2194" s="17" t="s">
        <v>877</v>
      </c>
      <c r="E2194" s="8">
        <f>Source!AU637</f>
        <v>10</v>
      </c>
      <c r="F2194" s="19"/>
      <c r="G2194" s="18"/>
      <c r="H2194" s="8"/>
      <c r="I2194" s="8"/>
      <c r="J2194" s="20">
        <f>SUM(T2188:T2193)</f>
        <v>26.03</v>
      </c>
      <c r="K2194" s="20"/>
    </row>
    <row r="2195" spans="1:22" ht="14.25" x14ac:dyDescent="0.2">
      <c r="A2195" s="15"/>
      <c r="B2195" s="16"/>
      <c r="C2195" s="16" t="s">
        <v>879</v>
      </c>
      <c r="D2195" s="17" t="s">
        <v>877</v>
      </c>
      <c r="E2195" s="8">
        <f>108</f>
        <v>108</v>
      </c>
      <c r="F2195" s="19"/>
      <c r="G2195" s="18"/>
      <c r="H2195" s="8"/>
      <c r="I2195" s="8"/>
      <c r="J2195" s="20">
        <f>SUM(V2188:V2194)</f>
        <v>0.53</v>
      </c>
      <c r="K2195" s="20"/>
    </row>
    <row r="2196" spans="1:22" ht="14.25" x14ac:dyDescent="0.2">
      <c r="A2196" s="15"/>
      <c r="B2196" s="16"/>
      <c r="C2196" s="16" t="s">
        <v>880</v>
      </c>
      <c r="D2196" s="17" t="s">
        <v>881</v>
      </c>
      <c r="E2196" s="8">
        <f>Source!AQ637</f>
        <v>453.1</v>
      </c>
      <c r="F2196" s="19"/>
      <c r="G2196" s="18" t="str">
        <f>Source!DI637</f>
        <v/>
      </c>
      <c r="H2196" s="8">
        <f>Source!AV637</f>
        <v>1</v>
      </c>
      <c r="I2196" s="8"/>
      <c r="J2196" s="20"/>
      <c r="K2196" s="20">
        <f>Source!U637</f>
        <v>1.4997610000000001</v>
      </c>
    </row>
    <row r="2197" spans="1:22" ht="15" x14ac:dyDescent="0.25">
      <c r="A2197" s="24"/>
      <c r="B2197" s="24"/>
      <c r="C2197" s="24"/>
      <c r="D2197" s="24"/>
      <c r="E2197" s="24"/>
      <c r="F2197" s="24"/>
      <c r="G2197" s="24"/>
      <c r="H2197" s="24"/>
      <c r="I2197" s="59">
        <f>J2189+J2190+J2192+J2193+J2194+J2195</f>
        <v>1621.86</v>
      </c>
      <c r="J2197" s="59"/>
      <c r="K2197" s="25">
        <f>IF(Source!I637&lt;&gt;0, ROUND(I2197/Source!I637, 2), 0)</f>
        <v>489987.92</v>
      </c>
      <c r="P2197" s="23">
        <f>I2197</f>
        <v>1621.86</v>
      </c>
    </row>
    <row r="2198" spans="1:22" ht="42.75" x14ac:dyDescent="0.2">
      <c r="A2198" s="15" t="str">
        <f>Source!E638</f>
        <v>339</v>
      </c>
      <c r="B2198" s="16" t="str">
        <f>Source!F638</f>
        <v>21.3-4-24</v>
      </c>
      <c r="C2198" s="16" t="str">
        <f>Source!G638</f>
        <v>Арматурные заготовки (стержни, хомуты и т.п.), не собранные в каркасы или сетки, закладные и накладные детали, со сваркой</v>
      </c>
      <c r="D2198" s="17" t="str">
        <f>Source!H638</f>
        <v>т</v>
      </c>
      <c r="E2198" s="8">
        <f>Source!I638</f>
        <v>7.2500137799999999E-3</v>
      </c>
      <c r="F2198" s="19">
        <f>Source!AL638</f>
        <v>53410.15</v>
      </c>
      <c r="G2198" s="18" t="str">
        <f>Source!DD638</f>
        <v/>
      </c>
      <c r="H2198" s="8">
        <f>Source!AW638</f>
        <v>1</v>
      </c>
      <c r="I2198" s="8">
        <f>IF(Source!BC638&lt;&gt; 0, Source!BC638, 1)</f>
        <v>1</v>
      </c>
      <c r="J2198" s="20">
        <f>Source!P638</f>
        <v>387.22</v>
      </c>
      <c r="K2198" s="20"/>
      <c r="Q2198">
        <f>ROUND((Source!BZ638/100)*ROUND((Source!AF638*Source!AV638)*Source!I638, 2), 2)</f>
        <v>0</v>
      </c>
      <c r="R2198">
        <f>Source!X638</f>
        <v>0</v>
      </c>
      <c r="S2198">
        <f>ROUND((Source!CA638/100)*ROUND((Source!AF638*Source!AV638)*Source!I638, 2), 2)</f>
        <v>0</v>
      </c>
      <c r="T2198">
        <f>Source!Y638</f>
        <v>0</v>
      </c>
      <c r="U2198">
        <f>ROUND((175/100)*ROUND((Source!AE638*Source!AV638)*Source!I638, 2), 2)</f>
        <v>0</v>
      </c>
      <c r="V2198">
        <f>ROUND((108/100)*ROUND(Source!CS638*Source!I638, 2), 2)</f>
        <v>0</v>
      </c>
    </row>
    <row r="2199" spans="1:22" ht="15" x14ac:dyDescent="0.25">
      <c r="A2199" s="24"/>
      <c r="B2199" s="24"/>
      <c r="C2199" s="24"/>
      <c r="D2199" s="24"/>
      <c r="E2199" s="24"/>
      <c r="F2199" s="24"/>
      <c r="G2199" s="24"/>
      <c r="H2199" s="24"/>
      <c r="I2199" s="59">
        <f>J2198</f>
        <v>387.22</v>
      </c>
      <c r="J2199" s="59"/>
      <c r="K2199" s="25">
        <f>IF(Source!I638&lt;&gt;0, ROUND(I2199/Source!I638, 2), 0)</f>
        <v>53409.55</v>
      </c>
      <c r="P2199" s="23">
        <f>I2199</f>
        <v>387.22</v>
      </c>
    </row>
    <row r="2200" spans="1:22" ht="28.5" x14ac:dyDescent="0.2">
      <c r="A2200" s="15" t="str">
        <f>Source!E639</f>
        <v>340</v>
      </c>
      <c r="B2200" s="16" t="str">
        <f>Source!F639</f>
        <v>21.7-7-186</v>
      </c>
      <c r="C2200" s="16" t="str">
        <f>Source!G639</f>
        <v>Тренажер многофункциональный ТР002, размеры 1700х600х2000 мм на металлическом каркасе</v>
      </c>
      <c r="D2200" s="17" t="str">
        <f>Source!H639</f>
        <v>шт.</v>
      </c>
      <c r="E2200" s="8">
        <f>Source!I639</f>
        <v>1</v>
      </c>
      <c r="F2200" s="19">
        <f>Source!AL639</f>
        <v>36067.83</v>
      </c>
      <c r="G2200" s="18" t="str">
        <f>Source!DD639</f>
        <v/>
      </c>
      <c r="H2200" s="8">
        <f>Source!AW639</f>
        <v>1</v>
      </c>
      <c r="I2200" s="8">
        <f>IF(Source!BC639&lt;&gt; 0, Source!BC639, 1)</f>
        <v>1</v>
      </c>
      <c r="J2200" s="20">
        <f>Source!P639</f>
        <v>36067.83</v>
      </c>
      <c r="K2200" s="20"/>
      <c r="Q2200">
        <f>ROUND((Source!BZ639/100)*ROUND((Source!AF639*Source!AV639)*Source!I639, 2), 2)</f>
        <v>0</v>
      </c>
      <c r="R2200">
        <f>Source!X639</f>
        <v>0</v>
      </c>
      <c r="S2200">
        <f>ROUND((Source!CA639/100)*ROUND((Source!AF639*Source!AV639)*Source!I639, 2), 2)</f>
        <v>0</v>
      </c>
      <c r="T2200">
        <f>Source!Y639</f>
        <v>0</v>
      </c>
      <c r="U2200">
        <f>ROUND((175/100)*ROUND((Source!AE639*Source!AV639)*Source!I639, 2), 2)</f>
        <v>0</v>
      </c>
      <c r="V2200">
        <f>ROUND((108/100)*ROUND(Source!CS639*Source!I639, 2), 2)</f>
        <v>0</v>
      </c>
    </row>
    <row r="2201" spans="1:22" ht="15" x14ac:dyDescent="0.25">
      <c r="A2201" s="24"/>
      <c r="B2201" s="24"/>
      <c r="C2201" s="24"/>
      <c r="D2201" s="24"/>
      <c r="E2201" s="24"/>
      <c r="F2201" s="24"/>
      <c r="G2201" s="24"/>
      <c r="H2201" s="24"/>
      <c r="I2201" s="59">
        <f>J2200</f>
        <v>36067.83</v>
      </c>
      <c r="J2201" s="59"/>
      <c r="K2201" s="25">
        <f>IF(Source!I639&lt;&gt;0, ROUND(I2201/Source!I639, 2), 0)</f>
        <v>36067.83</v>
      </c>
      <c r="P2201" s="23">
        <f>I2201</f>
        <v>36067.83</v>
      </c>
    </row>
    <row r="2202" spans="1:22" ht="14.25" x14ac:dyDescent="0.2">
      <c r="A2202" s="15" t="str">
        <f>Source!E640</f>
        <v>341</v>
      </c>
      <c r="B2202" s="16" t="str">
        <f>Source!F640</f>
        <v>1.50-3203-10-4/1</v>
      </c>
      <c r="C2202" s="16" t="str">
        <f>Source!G640</f>
        <v>Установка монтажных изделий массой свыше 20 кг</v>
      </c>
      <c r="D2202" s="17" t="str">
        <f>Source!H640</f>
        <v>т</v>
      </c>
      <c r="E2202" s="8">
        <f>Source!I640</f>
        <v>2.427E-2</v>
      </c>
      <c r="F2202" s="19"/>
      <c r="G2202" s="18"/>
      <c r="H2202" s="8"/>
      <c r="I2202" s="8"/>
      <c r="J2202" s="20"/>
      <c r="K2202" s="20"/>
      <c r="Q2202">
        <f>ROUND((Source!BZ640/100)*ROUND((Source!AF640*Source!AV640)*Source!I640, 2), 2)</f>
        <v>138.94</v>
      </c>
      <c r="R2202">
        <f>Source!X640</f>
        <v>138.94</v>
      </c>
      <c r="S2202">
        <f>ROUND((Source!CA640/100)*ROUND((Source!AF640*Source!AV640)*Source!I640, 2), 2)</f>
        <v>19.850000000000001</v>
      </c>
      <c r="T2202">
        <f>Source!Y640</f>
        <v>19.850000000000001</v>
      </c>
      <c r="U2202">
        <f>ROUND((175/100)*ROUND((Source!AE640*Source!AV640)*Source!I640, 2), 2)</f>
        <v>6.07</v>
      </c>
      <c r="V2202">
        <f>ROUND((108/100)*ROUND(Source!CS640*Source!I640, 2), 2)</f>
        <v>3.75</v>
      </c>
    </row>
    <row r="2203" spans="1:22" ht="14.25" x14ac:dyDescent="0.2">
      <c r="A2203" s="15"/>
      <c r="B2203" s="16"/>
      <c r="C2203" s="16" t="s">
        <v>872</v>
      </c>
      <c r="D2203" s="17"/>
      <c r="E2203" s="8"/>
      <c r="F2203" s="19">
        <f>Source!AO640</f>
        <v>8178.55</v>
      </c>
      <c r="G2203" s="18" t="str">
        <f>Source!DG640</f>
        <v/>
      </c>
      <c r="H2203" s="8">
        <f>Source!AV640</f>
        <v>1</v>
      </c>
      <c r="I2203" s="8">
        <f>IF(Source!BA640&lt;&gt; 0, Source!BA640, 1)</f>
        <v>1</v>
      </c>
      <c r="J2203" s="20">
        <f>Source!S640</f>
        <v>198.49</v>
      </c>
      <c r="K2203" s="20"/>
    </row>
    <row r="2204" spans="1:22" ht="14.25" x14ac:dyDescent="0.2">
      <c r="A2204" s="15"/>
      <c r="B2204" s="16"/>
      <c r="C2204" s="16" t="s">
        <v>873</v>
      </c>
      <c r="D2204" s="17"/>
      <c r="E2204" s="8"/>
      <c r="F2204" s="19">
        <f>Source!AM640</f>
        <v>1555.17</v>
      </c>
      <c r="G2204" s="18" t="str">
        <f>Source!DE640</f>
        <v/>
      </c>
      <c r="H2204" s="8">
        <f>Source!AV640</f>
        <v>1</v>
      </c>
      <c r="I2204" s="8">
        <f>IF(Source!BB640&lt;&gt; 0, Source!BB640, 1)</f>
        <v>1</v>
      </c>
      <c r="J2204" s="20">
        <f>Source!Q640</f>
        <v>37.74</v>
      </c>
      <c r="K2204" s="20"/>
    </row>
    <row r="2205" spans="1:22" ht="14.25" x14ac:dyDescent="0.2">
      <c r="A2205" s="15"/>
      <c r="B2205" s="16"/>
      <c r="C2205" s="16" t="s">
        <v>874</v>
      </c>
      <c r="D2205" s="17"/>
      <c r="E2205" s="8"/>
      <c r="F2205" s="19">
        <f>Source!AN640</f>
        <v>142.85</v>
      </c>
      <c r="G2205" s="18" t="str">
        <f>Source!DF640</f>
        <v/>
      </c>
      <c r="H2205" s="8">
        <f>Source!AV640</f>
        <v>1</v>
      </c>
      <c r="I2205" s="8">
        <f>IF(Source!BS640&lt;&gt; 0, Source!BS640, 1)</f>
        <v>1</v>
      </c>
      <c r="J2205" s="21">
        <f>Source!R640</f>
        <v>3.47</v>
      </c>
      <c r="K2205" s="20"/>
    </row>
    <row r="2206" spans="1:22" ht="14.25" x14ac:dyDescent="0.2">
      <c r="A2206" s="15"/>
      <c r="B2206" s="16"/>
      <c r="C2206" s="16" t="s">
        <v>875</v>
      </c>
      <c r="D2206" s="17"/>
      <c r="E2206" s="8"/>
      <c r="F2206" s="19">
        <f>Source!AL640</f>
        <v>56933.42</v>
      </c>
      <c r="G2206" s="18" t="str">
        <f>Source!DD640</f>
        <v/>
      </c>
      <c r="H2206" s="8">
        <f>Source!AW640</f>
        <v>1</v>
      </c>
      <c r="I2206" s="8">
        <f>IF(Source!BC640&lt;&gt; 0, Source!BC640, 1)</f>
        <v>1</v>
      </c>
      <c r="J2206" s="20">
        <f>Source!P640</f>
        <v>1381.77</v>
      </c>
      <c r="K2206" s="20"/>
    </row>
    <row r="2207" spans="1:22" ht="42.75" x14ac:dyDescent="0.2">
      <c r="A2207" s="15" t="str">
        <f>Source!E641</f>
        <v>341,1</v>
      </c>
      <c r="B2207" s="16" t="str">
        <f>Source!F641</f>
        <v>21.3-4-24</v>
      </c>
      <c r="C2207" s="16" t="str">
        <f>Source!G641</f>
        <v>Арматурные заготовки (стержни, хомуты и т.п.), не собранные в каркасы или сетки, закладные и накладные детали, со сваркой</v>
      </c>
      <c r="D2207" s="17" t="str">
        <f>Source!H641</f>
        <v>т</v>
      </c>
      <c r="E2207" s="8">
        <f>Source!I641</f>
        <v>-2.427E-2</v>
      </c>
      <c r="F2207" s="19">
        <f>Source!AK641</f>
        <v>53410.15</v>
      </c>
      <c r="G2207" s="22" t="s">
        <v>3</v>
      </c>
      <c r="H2207" s="8">
        <f>Source!AW641</f>
        <v>1</v>
      </c>
      <c r="I2207" s="8">
        <f>IF(Source!BC641&lt;&gt; 0, Source!BC641, 1)</f>
        <v>1</v>
      </c>
      <c r="J2207" s="20">
        <f>Source!O641</f>
        <v>-1296.26</v>
      </c>
      <c r="K2207" s="20"/>
      <c r="Q2207">
        <f>ROUND((Source!BZ641/100)*ROUND((Source!AF641*Source!AV641)*Source!I641, 2), 2)</f>
        <v>0</v>
      </c>
      <c r="R2207">
        <f>Source!X641</f>
        <v>0</v>
      </c>
      <c r="S2207">
        <f>ROUND((Source!CA641/100)*ROUND((Source!AF641*Source!AV641)*Source!I641, 2), 2)</f>
        <v>0</v>
      </c>
      <c r="T2207">
        <f>Source!Y641</f>
        <v>0</v>
      </c>
      <c r="U2207">
        <f>ROUND((175/100)*ROUND((Source!AE641*Source!AV641)*Source!I641, 2), 2)</f>
        <v>0</v>
      </c>
      <c r="V2207">
        <f>ROUND((108/100)*ROUND(Source!CS641*Source!I641, 2), 2)</f>
        <v>0</v>
      </c>
    </row>
    <row r="2208" spans="1:22" ht="14.25" x14ac:dyDescent="0.2">
      <c r="A2208" s="15"/>
      <c r="B2208" s="16"/>
      <c r="C2208" s="16" t="s">
        <v>876</v>
      </c>
      <c r="D2208" s="17" t="s">
        <v>877</v>
      </c>
      <c r="E2208" s="8">
        <f>Source!AT640</f>
        <v>70</v>
      </c>
      <c r="F2208" s="19"/>
      <c r="G2208" s="18"/>
      <c r="H2208" s="8"/>
      <c r="I2208" s="8"/>
      <c r="J2208" s="20">
        <f>SUM(R2202:R2207)</f>
        <v>138.94</v>
      </c>
      <c r="K2208" s="20"/>
    </row>
    <row r="2209" spans="1:22" ht="14.25" x14ac:dyDescent="0.2">
      <c r="A2209" s="15"/>
      <c r="B2209" s="16"/>
      <c r="C2209" s="16" t="s">
        <v>878</v>
      </c>
      <c r="D2209" s="17" t="s">
        <v>877</v>
      </c>
      <c r="E2209" s="8">
        <f>Source!AU640</f>
        <v>10</v>
      </c>
      <c r="F2209" s="19"/>
      <c r="G2209" s="18"/>
      <c r="H2209" s="8"/>
      <c r="I2209" s="8"/>
      <c r="J2209" s="20">
        <f>SUM(T2202:T2208)</f>
        <v>19.850000000000001</v>
      </c>
      <c r="K2209" s="20"/>
    </row>
    <row r="2210" spans="1:22" ht="14.25" x14ac:dyDescent="0.2">
      <c r="A2210" s="15"/>
      <c r="B2210" s="16"/>
      <c r="C2210" s="16" t="s">
        <v>879</v>
      </c>
      <c r="D2210" s="17" t="s">
        <v>877</v>
      </c>
      <c r="E2210" s="8">
        <f>108</f>
        <v>108</v>
      </c>
      <c r="F2210" s="19"/>
      <c r="G2210" s="18"/>
      <c r="H2210" s="8"/>
      <c r="I2210" s="8"/>
      <c r="J2210" s="20">
        <f>SUM(V2202:V2209)</f>
        <v>3.75</v>
      </c>
      <c r="K2210" s="20"/>
    </row>
    <row r="2211" spans="1:22" ht="14.25" x14ac:dyDescent="0.2">
      <c r="A2211" s="15"/>
      <c r="B2211" s="16"/>
      <c r="C2211" s="16" t="s">
        <v>880</v>
      </c>
      <c r="D2211" s="17" t="s">
        <v>881</v>
      </c>
      <c r="E2211" s="8">
        <f>Source!AQ640</f>
        <v>36.11</v>
      </c>
      <c r="F2211" s="19"/>
      <c r="G2211" s="18" t="str">
        <f>Source!DI640</f>
        <v/>
      </c>
      <c r="H2211" s="8">
        <f>Source!AV640</f>
        <v>1</v>
      </c>
      <c r="I2211" s="8"/>
      <c r="J2211" s="20"/>
      <c r="K2211" s="20">
        <f>Source!U640</f>
        <v>0.87638969999999994</v>
      </c>
    </row>
    <row r="2212" spans="1:22" ht="15" x14ac:dyDescent="0.25">
      <c r="A2212" s="24"/>
      <c r="B2212" s="24"/>
      <c r="C2212" s="24"/>
      <c r="D2212" s="24"/>
      <c r="E2212" s="24"/>
      <c r="F2212" s="24"/>
      <c r="G2212" s="24"/>
      <c r="H2212" s="24"/>
      <c r="I2212" s="59">
        <f>J2203+J2204+J2206+J2208+J2209+J2210+SUM(J2207:J2207)</f>
        <v>484.28</v>
      </c>
      <c r="J2212" s="59"/>
      <c r="K2212" s="25">
        <f>IF(Source!I640&lt;&gt;0, ROUND(I2212/Source!I640, 2), 0)</f>
        <v>19953.849999999999</v>
      </c>
      <c r="P2212" s="23">
        <f>I2212</f>
        <v>484.28</v>
      </c>
    </row>
    <row r="2213" spans="1:22" ht="28.5" x14ac:dyDescent="0.2">
      <c r="A2213" s="15" t="str">
        <f>Source!E642</f>
        <v>342</v>
      </c>
      <c r="B2213" s="16" t="str">
        <f>Source!F642</f>
        <v>1.2-3103-3-1/1</v>
      </c>
      <c r="C2213" s="16" t="str">
        <f>Source!G642</f>
        <v>Устройство фундаментов общего назначения бетонных под оборудование объемом до 5 м3</v>
      </c>
      <c r="D2213" s="17" t="str">
        <f>Source!H642</f>
        <v>100 м3</v>
      </c>
      <c r="E2213" s="8">
        <f>Source!I642</f>
        <v>3.31E-3</v>
      </c>
      <c r="F2213" s="19"/>
      <c r="G2213" s="18"/>
      <c r="H2213" s="8"/>
      <c r="I2213" s="8"/>
      <c r="J2213" s="20"/>
      <c r="K2213" s="20"/>
      <c r="Q2213">
        <f>ROUND((Source!BZ642/100)*ROUND((Source!AF642*Source!AV642)*Source!I642, 2), 2)</f>
        <v>182.22</v>
      </c>
      <c r="R2213">
        <f>Source!X642</f>
        <v>182.22</v>
      </c>
      <c r="S2213">
        <f>ROUND((Source!CA642/100)*ROUND((Source!AF642*Source!AV642)*Source!I642, 2), 2)</f>
        <v>26.03</v>
      </c>
      <c r="T2213">
        <f>Source!Y642</f>
        <v>26.03</v>
      </c>
      <c r="U2213">
        <f>ROUND((175/100)*ROUND((Source!AE642*Source!AV642)*Source!I642, 2), 2)</f>
        <v>0.86</v>
      </c>
      <c r="V2213">
        <f>ROUND((108/100)*ROUND(Source!CS642*Source!I642, 2), 2)</f>
        <v>0.53</v>
      </c>
    </row>
    <row r="2214" spans="1:22" ht="14.25" x14ac:dyDescent="0.2">
      <c r="A2214" s="15"/>
      <c r="B2214" s="16"/>
      <c r="C2214" s="16" t="s">
        <v>872</v>
      </c>
      <c r="D2214" s="17"/>
      <c r="E2214" s="8"/>
      <c r="F2214" s="19">
        <f>Source!AO642</f>
        <v>78644.570000000007</v>
      </c>
      <c r="G2214" s="18" t="str">
        <f>Source!DG642</f>
        <v/>
      </c>
      <c r="H2214" s="8">
        <f>Source!AV642</f>
        <v>1</v>
      </c>
      <c r="I2214" s="8">
        <f>IF(Source!BA642&lt;&gt; 0, Source!BA642, 1)</f>
        <v>1</v>
      </c>
      <c r="J2214" s="20">
        <f>Source!S642</f>
        <v>260.31</v>
      </c>
      <c r="K2214" s="20"/>
    </row>
    <row r="2215" spans="1:22" ht="14.25" x14ac:dyDescent="0.2">
      <c r="A2215" s="15"/>
      <c r="B2215" s="16"/>
      <c r="C2215" s="16" t="s">
        <v>873</v>
      </c>
      <c r="D2215" s="17"/>
      <c r="E2215" s="8"/>
      <c r="F2215" s="19">
        <f>Source!AM642</f>
        <v>435.13</v>
      </c>
      <c r="G2215" s="18" t="str">
        <f>Source!DE642</f>
        <v/>
      </c>
      <c r="H2215" s="8">
        <f>Source!AV642</f>
        <v>1</v>
      </c>
      <c r="I2215" s="8">
        <f>IF(Source!BB642&lt;&gt; 0, Source!BB642, 1)</f>
        <v>1</v>
      </c>
      <c r="J2215" s="20">
        <f>Source!Q642</f>
        <v>1.44</v>
      </c>
      <c r="K2215" s="20"/>
    </row>
    <row r="2216" spans="1:22" ht="14.25" x14ac:dyDescent="0.2">
      <c r="A2216" s="15"/>
      <c r="B2216" s="16"/>
      <c r="C2216" s="16" t="s">
        <v>874</v>
      </c>
      <c r="D2216" s="17"/>
      <c r="E2216" s="8"/>
      <c r="F2216" s="19">
        <f>Source!AN642</f>
        <v>147.43</v>
      </c>
      <c r="G2216" s="18" t="str">
        <f>Source!DF642</f>
        <v/>
      </c>
      <c r="H2216" s="8">
        <f>Source!AV642</f>
        <v>1</v>
      </c>
      <c r="I2216" s="8">
        <f>IF(Source!BS642&lt;&gt; 0, Source!BS642, 1)</f>
        <v>1</v>
      </c>
      <c r="J2216" s="21">
        <f>Source!R642</f>
        <v>0.49</v>
      </c>
      <c r="K2216" s="20"/>
    </row>
    <row r="2217" spans="1:22" ht="14.25" x14ac:dyDescent="0.2">
      <c r="A2217" s="15"/>
      <c r="B2217" s="16"/>
      <c r="C2217" s="16" t="s">
        <v>875</v>
      </c>
      <c r="D2217" s="17"/>
      <c r="E2217" s="8"/>
      <c r="F2217" s="19">
        <f>Source!AL642</f>
        <v>347832.49</v>
      </c>
      <c r="G2217" s="18" t="str">
        <f>Source!DD642</f>
        <v/>
      </c>
      <c r="H2217" s="8">
        <f>Source!AW642</f>
        <v>1</v>
      </c>
      <c r="I2217" s="8">
        <f>IF(Source!BC642&lt;&gt; 0, Source!BC642, 1)</f>
        <v>1</v>
      </c>
      <c r="J2217" s="20">
        <f>Source!P642</f>
        <v>1151.33</v>
      </c>
      <c r="K2217" s="20"/>
    </row>
    <row r="2218" spans="1:22" ht="14.25" x14ac:dyDescent="0.2">
      <c r="A2218" s="15"/>
      <c r="B2218" s="16"/>
      <c r="C2218" s="16" t="s">
        <v>876</v>
      </c>
      <c r="D2218" s="17" t="s">
        <v>877</v>
      </c>
      <c r="E2218" s="8">
        <f>Source!AT642</f>
        <v>70</v>
      </c>
      <c r="F2218" s="19"/>
      <c r="G2218" s="18"/>
      <c r="H2218" s="8"/>
      <c r="I2218" s="8"/>
      <c r="J2218" s="20">
        <f>SUM(R2213:R2217)</f>
        <v>182.22</v>
      </c>
      <c r="K2218" s="20"/>
    </row>
    <row r="2219" spans="1:22" ht="14.25" x14ac:dyDescent="0.2">
      <c r="A2219" s="15"/>
      <c r="B2219" s="16"/>
      <c r="C2219" s="16" t="s">
        <v>878</v>
      </c>
      <c r="D2219" s="17" t="s">
        <v>877</v>
      </c>
      <c r="E2219" s="8">
        <f>Source!AU642</f>
        <v>10</v>
      </c>
      <c r="F2219" s="19"/>
      <c r="G2219" s="18"/>
      <c r="H2219" s="8"/>
      <c r="I2219" s="8"/>
      <c r="J2219" s="20">
        <f>SUM(T2213:T2218)</f>
        <v>26.03</v>
      </c>
      <c r="K2219" s="20"/>
    </row>
    <row r="2220" spans="1:22" ht="14.25" x14ac:dyDescent="0.2">
      <c r="A2220" s="15"/>
      <c r="B2220" s="16"/>
      <c r="C2220" s="16" t="s">
        <v>879</v>
      </c>
      <c r="D2220" s="17" t="s">
        <v>877</v>
      </c>
      <c r="E2220" s="8">
        <f>108</f>
        <v>108</v>
      </c>
      <c r="F2220" s="19"/>
      <c r="G2220" s="18"/>
      <c r="H2220" s="8"/>
      <c r="I2220" s="8"/>
      <c r="J2220" s="20">
        <f>SUM(V2213:V2219)</f>
        <v>0.53</v>
      </c>
      <c r="K2220" s="20"/>
    </row>
    <row r="2221" spans="1:22" ht="14.25" x14ac:dyDescent="0.2">
      <c r="A2221" s="15"/>
      <c r="B2221" s="16"/>
      <c r="C2221" s="16" t="s">
        <v>880</v>
      </c>
      <c r="D2221" s="17" t="s">
        <v>881</v>
      </c>
      <c r="E2221" s="8">
        <f>Source!AQ642</f>
        <v>453.1</v>
      </c>
      <c r="F2221" s="19"/>
      <c r="G2221" s="18" t="str">
        <f>Source!DI642</f>
        <v/>
      </c>
      <c r="H2221" s="8">
        <f>Source!AV642</f>
        <v>1</v>
      </c>
      <c r="I2221" s="8"/>
      <c r="J2221" s="20"/>
      <c r="K2221" s="20">
        <f>Source!U642</f>
        <v>1.4997610000000001</v>
      </c>
    </row>
    <row r="2222" spans="1:22" ht="15" x14ac:dyDescent="0.25">
      <c r="A2222" s="24"/>
      <c r="B2222" s="24"/>
      <c r="C2222" s="24"/>
      <c r="D2222" s="24"/>
      <c r="E2222" s="24"/>
      <c r="F2222" s="24"/>
      <c r="G2222" s="24"/>
      <c r="H2222" s="24"/>
      <c r="I2222" s="59">
        <f>J2214+J2215+J2217+J2218+J2219+J2220</f>
        <v>1621.86</v>
      </c>
      <c r="J2222" s="59"/>
      <c r="K2222" s="25">
        <f>IF(Source!I642&lt;&gt;0, ROUND(I2222/Source!I642, 2), 0)</f>
        <v>489987.92</v>
      </c>
      <c r="P2222" s="23">
        <f>I2222</f>
        <v>1621.86</v>
      </c>
    </row>
    <row r="2223" spans="1:22" ht="42.75" x14ac:dyDescent="0.2">
      <c r="A2223" s="15" t="str">
        <f>Source!E643</f>
        <v>343</v>
      </c>
      <c r="B2223" s="16" t="str">
        <f>Source!F643</f>
        <v>21.3-4-24</v>
      </c>
      <c r="C2223" s="16" t="str">
        <f>Source!G643</f>
        <v>Арматурные заготовки (стержни, хомуты и т.п.), не собранные в каркасы или сетки, закладные и накладные детали, со сваркой</v>
      </c>
      <c r="D2223" s="17" t="str">
        <f>Source!H643</f>
        <v>т</v>
      </c>
      <c r="E2223" s="8">
        <f>Source!I643</f>
        <v>8.7445743999999999E-3</v>
      </c>
      <c r="F2223" s="19">
        <f>Source!AL643</f>
        <v>53410.15</v>
      </c>
      <c r="G2223" s="18" t="str">
        <f>Source!DD643</f>
        <v/>
      </c>
      <c r="H2223" s="8">
        <f>Source!AW643</f>
        <v>1</v>
      </c>
      <c r="I2223" s="8">
        <f>IF(Source!BC643&lt;&gt; 0, Source!BC643, 1)</f>
        <v>1</v>
      </c>
      <c r="J2223" s="20">
        <f>Source!P643</f>
        <v>467.05</v>
      </c>
      <c r="K2223" s="20"/>
      <c r="Q2223">
        <f>ROUND((Source!BZ643/100)*ROUND((Source!AF643*Source!AV643)*Source!I643, 2), 2)</f>
        <v>0</v>
      </c>
      <c r="R2223">
        <f>Source!X643</f>
        <v>0</v>
      </c>
      <c r="S2223">
        <f>ROUND((Source!CA643/100)*ROUND((Source!AF643*Source!AV643)*Source!I643, 2), 2)</f>
        <v>0</v>
      </c>
      <c r="T2223">
        <f>Source!Y643</f>
        <v>0</v>
      </c>
      <c r="U2223">
        <f>ROUND((175/100)*ROUND((Source!AE643*Source!AV643)*Source!I643, 2), 2)</f>
        <v>0</v>
      </c>
      <c r="V2223">
        <f>ROUND((108/100)*ROUND(Source!CS643*Source!I643, 2), 2)</f>
        <v>0</v>
      </c>
    </row>
    <row r="2224" spans="1:22" ht="15" x14ac:dyDescent="0.25">
      <c r="A2224" s="24"/>
      <c r="B2224" s="24"/>
      <c r="C2224" s="24"/>
      <c r="D2224" s="24"/>
      <c r="E2224" s="24"/>
      <c r="F2224" s="24"/>
      <c r="G2224" s="24"/>
      <c r="H2224" s="24"/>
      <c r="I2224" s="59">
        <f>J2223</f>
        <v>467.05</v>
      </c>
      <c r="J2224" s="59"/>
      <c r="K2224" s="25">
        <f>IF(Source!I643&lt;&gt;0, ROUND(I2224/Source!I643, 2), 0)</f>
        <v>53410.26</v>
      </c>
      <c r="P2224" s="23">
        <f>I2224</f>
        <v>467.05</v>
      </c>
    </row>
    <row r="2225" spans="1:22" ht="28.5" x14ac:dyDescent="0.2">
      <c r="A2225" s="15" t="str">
        <f>Source!E644</f>
        <v>344</v>
      </c>
      <c r="B2225" s="16" t="str">
        <f>Source!F644</f>
        <v>21.7-7-187</v>
      </c>
      <c r="C2225" s="16" t="str">
        <f>Source!G644</f>
        <v>Тренажер многофункциональный ТР003, размеры 1100х900х2000 мм на металлическом каркасе</v>
      </c>
      <c r="D2225" s="17" t="str">
        <f>Source!H644</f>
        <v>шт.</v>
      </c>
      <c r="E2225" s="8">
        <f>Source!I644</f>
        <v>1</v>
      </c>
      <c r="F2225" s="19">
        <f>Source!AL644</f>
        <v>37967.81</v>
      </c>
      <c r="G2225" s="18" t="str">
        <f>Source!DD644</f>
        <v/>
      </c>
      <c r="H2225" s="8">
        <f>Source!AW644</f>
        <v>1</v>
      </c>
      <c r="I2225" s="8">
        <f>IF(Source!BC644&lt;&gt; 0, Source!BC644, 1)</f>
        <v>1</v>
      </c>
      <c r="J2225" s="20">
        <f>Source!P644</f>
        <v>37967.81</v>
      </c>
      <c r="K2225" s="20"/>
      <c r="Q2225">
        <f>ROUND((Source!BZ644/100)*ROUND((Source!AF644*Source!AV644)*Source!I644, 2), 2)</f>
        <v>0</v>
      </c>
      <c r="R2225">
        <f>Source!X644</f>
        <v>0</v>
      </c>
      <c r="S2225">
        <f>ROUND((Source!CA644/100)*ROUND((Source!AF644*Source!AV644)*Source!I644, 2), 2)</f>
        <v>0</v>
      </c>
      <c r="T2225">
        <f>Source!Y644</f>
        <v>0</v>
      </c>
      <c r="U2225">
        <f>ROUND((175/100)*ROUND((Source!AE644*Source!AV644)*Source!I644, 2), 2)</f>
        <v>0</v>
      </c>
      <c r="V2225">
        <f>ROUND((108/100)*ROUND(Source!CS644*Source!I644, 2), 2)</f>
        <v>0</v>
      </c>
    </row>
    <row r="2226" spans="1:22" ht="15" x14ac:dyDescent="0.25">
      <c r="A2226" s="24"/>
      <c r="B2226" s="24"/>
      <c r="C2226" s="24"/>
      <c r="D2226" s="24"/>
      <c r="E2226" s="24"/>
      <c r="F2226" s="24"/>
      <c r="G2226" s="24"/>
      <c r="H2226" s="24"/>
      <c r="I2226" s="59">
        <f>J2225</f>
        <v>37967.81</v>
      </c>
      <c r="J2226" s="59"/>
      <c r="K2226" s="25">
        <f>IF(Source!I644&lt;&gt;0, ROUND(I2226/Source!I644, 2), 0)</f>
        <v>37967.81</v>
      </c>
      <c r="P2226" s="23">
        <f>I2226</f>
        <v>37967.81</v>
      </c>
    </row>
    <row r="2227" spans="1:22" ht="14.25" x14ac:dyDescent="0.2">
      <c r="A2227" s="15" t="str">
        <f>Source!E645</f>
        <v>345</v>
      </c>
      <c r="B2227" s="16" t="str">
        <f>Source!F645</f>
        <v>1.50-3203-10-4/1</v>
      </c>
      <c r="C2227" s="16" t="str">
        <f>Source!G645</f>
        <v>Установка монтажных изделий массой свыше 20 кг</v>
      </c>
      <c r="D2227" s="17" t="str">
        <f>Source!H645</f>
        <v>т</v>
      </c>
      <c r="E2227" s="8">
        <f>Source!I645</f>
        <v>2.427E-2</v>
      </c>
      <c r="F2227" s="19"/>
      <c r="G2227" s="18"/>
      <c r="H2227" s="8"/>
      <c r="I2227" s="8"/>
      <c r="J2227" s="20"/>
      <c r="K2227" s="20"/>
      <c r="Q2227">
        <f>ROUND((Source!BZ645/100)*ROUND((Source!AF645*Source!AV645)*Source!I645, 2), 2)</f>
        <v>138.94</v>
      </c>
      <c r="R2227">
        <f>Source!X645</f>
        <v>138.94</v>
      </c>
      <c r="S2227">
        <f>ROUND((Source!CA645/100)*ROUND((Source!AF645*Source!AV645)*Source!I645, 2), 2)</f>
        <v>19.850000000000001</v>
      </c>
      <c r="T2227">
        <f>Source!Y645</f>
        <v>19.850000000000001</v>
      </c>
      <c r="U2227">
        <f>ROUND((175/100)*ROUND((Source!AE645*Source!AV645)*Source!I645, 2), 2)</f>
        <v>6.07</v>
      </c>
      <c r="V2227">
        <f>ROUND((108/100)*ROUND(Source!CS645*Source!I645, 2), 2)</f>
        <v>3.75</v>
      </c>
    </row>
    <row r="2228" spans="1:22" ht="14.25" x14ac:dyDescent="0.2">
      <c r="A2228" s="15"/>
      <c r="B2228" s="16"/>
      <c r="C2228" s="16" t="s">
        <v>872</v>
      </c>
      <c r="D2228" s="17"/>
      <c r="E2228" s="8"/>
      <c r="F2228" s="19">
        <f>Source!AO645</f>
        <v>8178.55</v>
      </c>
      <c r="G2228" s="18" t="str">
        <f>Source!DG645</f>
        <v/>
      </c>
      <c r="H2228" s="8">
        <f>Source!AV645</f>
        <v>1</v>
      </c>
      <c r="I2228" s="8">
        <f>IF(Source!BA645&lt;&gt; 0, Source!BA645, 1)</f>
        <v>1</v>
      </c>
      <c r="J2228" s="20">
        <f>Source!S645</f>
        <v>198.49</v>
      </c>
      <c r="K2228" s="20"/>
    </row>
    <row r="2229" spans="1:22" ht="14.25" x14ac:dyDescent="0.2">
      <c r="A2229" s="15"/>
      <c r="B2229" s="16"/>
      <c r="C2229" s="16" t="s">
        <v>873</v>
      </c>
      <c r="D2229" s="17"/>
      <c r="E2229" s="8"/>
      <c r="F2229" s="19">
        <f>Source!AM645</f>
        <v>1555.17</v>
      </c>
      <c r="G2229" s="18" t="str">
        <f>Source!DE645</f>
        <v/>
      </c>
      <c r="H2229" s="8">
        <f>Source!AV645</f>
        <v>1</v>
      </c>
      <c r="I2229" s="8">
        <f>IF(Source!BB645&lt;&gt; 0, Source!BB645, 1)</f>
        <v>1</v>
      </c>
      <c r="J2229" s="20">
        <f>Source!Q645</f>
        <v>37.74</v>
      </c>
      <c r="K2229" s="20"/>
    </row>
    <row r="2230" spans="1:22" ht="14.25" x14ac:dyDescent="0.2">
      <c r="A2230" s="15"/>
      <c r="B2230" s="16"/>
      <c r="C2230" s="16" t="s">
        <v>874</v>
      </c>
      <c r="D2230" s="17"/>
      <c r="E2230" s="8"/>
      <c r="F2230" s="19">
        <f>Source!AN645</f>
        <v>142.85</v>
      </c>
      <c r="G2230" s="18" t="str">
        <f>Source!DF645</f>
        <v/>
      </c>
      <c r="H2230" s="8">
        <f>Source!AV645</f>
        <v>1</v>
      </c>
      <c r="I2230" s="8">
        <f>IF(Source!BS645&lt;&gt; 0, Source!BS645, 1)</f>
        <v>1</v>
      </c>
      <c r="J2230" s="21">
        <f>Source!R645</f>
        <v>3.47</v>
      </c>
      <c r="K2230" s="20"/>
    </row>
    <row r="2231" spans="1:22" ht="14.25" x14ac:dyDescent="0.2">
      <c r="A2231" s="15"/>
      <c r="B2231" s="16"/>
      <c r="C2231" s="16" t="s">
        <v>875</v>
      </c>
      <c r="D2231" s="17"/>
      <c r="E2231" s="8"/>
      <c r="F2231" s="19">
        <f>Source!AL645</f>
        <v>56933.42</v>
      </c>
      <c r="G2231" s="18" t="str">
        <f>Source!DD645</f>
        <v/>
      </c>
      <c r="H2231" s="8">
        <f>Source!AW645</f>
        <v>1</v>
      </c>
      <c r="I2231" s="8">
        <f>IF(Source!BC645&lt;&gt; 0, Source!BC645, 1)</f>
        <v>1</v>
      </c>
      <c r="J2231" s="20">
        <f>Source!P645</f>
        <v>1381.77</v>
      </c>
      <c r="K2231" s="20"/>
    </row>
    <row r="2232" spans="1:22" ht="42.75" x14ac:dyDescent="0.2">
      <c r="A2232" s="15" t="str">
        <f>Source!E646</f>
        <v>345,1</v>
      </c>
      <c r="B2232" s="16" t="str">
        <f>Source!F646</f>
        <v>21.3-4-24</v>
      </c>
      <c r="C2232" s="16" t="str">
        <f>Source!G646</f>
        <v>Арматурные заготовки (стержни, хомуты и т.п.), не собранные в каркасы или сетки, закладные и накладные детали, со сваркой</v>
      </c>
      <c r="D2232" s="17" t="str">
        <f>Source!H646</f>
        <v>т</v>
      </c>
      <c r="E2232" s="8">
        <f>Source!I646</f>
        <v>-2.427E-2</v>
      </c>
      <c r="F2232" s="19">
        <f>Source!AK646</f>
        <v>53410.15</v>
      </c>
      <c r="G2232" s="22" t="s">
        <v>3</v>
      </c>
      <c r="H2232" s="8">
        <f>Source!AW646</f>
        <v>1</v>
      </c>
      <c r="I2232" s="8">
        <f>IF(Source!BC646&lt;&gt; 0, Source!BC646, 1)</f>
        <v>1</v>
      </c>
      <c r="J2232" s="20">
        <f>Source!O646</f>
        <v>-1296.26</v>
      </c>
      <c r="K2232" s="20"/>
      <c r="Q2232">
        <f>ROUND((Source!BZ646/100)*ROUND((Source!AF646*Source!AV646)*Source!I646, 2), 2)</f>
        <v>0</v>
      </c>
      <c r="R2232">
        <f>Source!X646</f>
        <v>0</v>
      </c>
      <c r="S2232">
        <f>ROUND((Source!CA646/100)*ROUND((Source!AF646*Source!AV646)*Source!I646, 2), 2)</f>
        <v>0</v>
      </c>
      <c r="T2232">
        <f>Source!Y646</f>
        <v>0</v>
      </c>
      <c r="U2232">
        <f>ROUND((175/100)*ROUND((Source!AE646*Source!AV646)*Source!I646, 2), 2)</f>
        <v>0</v>
      </c>
      <c r="V2232">
        <f>ROUND((108/100)*ROUND(Source!CS646*Source!I646, 2), 2)</f>
        <v>0</v>
      </c>
    </row>
    <row r="2233" spans="1:22" ht="14.25" x14ac:dyDescent="0.2">
      <c r="A2233" s="15"/>
      <c r="B2233" s="16"/>
      <c r="C2233" s="16" t="s">
        <v>876</v>
      </c>
      <c r="D2233" s="17" t="s">
        <v>877</v>
      </c>
      <c r="E2233" s="8">
        <f>Source!AT645</f>
        <v>70</v>
      </c>
      <c r="F2233" s="19"/>
      <c r="G2233" s="18"/>
      <c r="H2233" s="8"/>
      <c r="I2233" s="8"/>
      <c r="J2233" s="20">
        <f>SUM(R2227:R2232)</f>
        <v>138.94</v>
      </c>
      <c r="K2233" s="20"/>
    </row>
    <row r="2234" spans="1:22" ht="14.25" x14ac:dyDescent="0.2">
      <c r="A2234" s="15"/>
      <c r="B2234" s="16"/>
      <c r="C2234" s="16" t="s">
        <v>878</v>
      </c>
      <c r="D2234" s="17" t="s">
        <v>877</v>
      </c>
      <c r="E2234" s="8">
        <f>Source!AU645</f>
        <v>10</v>
      </c>
      <c r="F2234" s="19"/>
      <c r="G2234" s="18"/>
      <c r="H2234" s="8"/>
      <c r="I2234" s="8"/>
      <c r="J2234" s="20">
        <f>SUM(T2227:T2233)</f>
        <v>19.850000000000001</v>
      </c>
      <c r="K2234" s="20"/>
    </row>
    <row r="2235" spans="1:22" ht="14.25" x14ac:dyDescent="0.2">
      <c r="A2235" s="15"/>
      <c r="B2235" s="16"/>
      <c r="C2235" s="16" t="s">
        <v>879</v>
      </c>
      <c r="D2235" s="17" t="s">
        <v>877</v>
      </c>
      <c r="E2235" s="8">
        <f>108</f>
        <v>108</v>
      </c>
      <c r="F2235" s="19"/>
      <c r="G2235" s="18"/>
      <c r="H2235" s="8"/>
      <c r="I2235" s="8"/>
      <c r="J2235" s="20">
        <f>SUM(V2227:V2234)</f>
        <v>3.75</v>
      </c>
      <c r="K2235" s="20"/>
    </row>
    <row r="2236" spans="1:22" ht="14.25" x14ac:dyDescent="0.2">
      <c r="A2236" s="15"/>
      <c r="B2236" s="16"/>
      <c r="C2236" s="16" t="s">
        <v>880</v>
      </c>
      <c r="D2236" s="17" t="s">
        <v>881</v>
      </c>
      <c r="E2236" s="8">
        <f>Source!AQ645</f>
        <v>36.11</v>
      </c>
      <c r="F2236" s="19"/>
      <c r="G2236" s="18" t="str">
        <f>Source!DI645</f>
        <v/>
      </c>
      <c r="H2236" s="8">
        <f>Source!AV645</f>
        <v>1</v>
      </c>
      <c r="I2236" s="8"/>
      <c r="J2236" s="20"/>
      <c r="K2236" s="20">
        <f>Source!U645</f>
        <v>0.87638969999999994</v>
      </c>
    </row>
    <row r="2237" spans="1:22" ht="15" x14ac:dyDescent="0.25">
      <c r="A2237" s="24"/>
      <c r="B2237" s="24"/>
      <c r="C2237" s="24"/>
      <c r="D2237" s="24"/>
      <c r="E2237" s="24"/>
      <c r="F2237" s="24"/>
      <c r="G2237" s="24"/>
      <c r="H2237" s="24"/>
      <c r="I2237" s="59">
        <f>J2228+J2229+J2231+J2233+J2234+J2235+SUM(J2232:J2232)</f>
        <v>484.28</v>
      </c>
      <c r="J2237" s="59"/>
      <c r="K2237" s="25">
        <f>IF(Source!I645&lt;&gt;0, ROUND(I2237/Source!I645, 2), 0)</f>
        <v>19953.849999999999</v>
      </c>
      <c r="P2237" s="23">
        <f>I2237</f>
        <v>484.28</v>
      </c>
    </row>
    <row r="2238" spans="1:22" ht="28.5" x14ac:dyDescent="0.2">
      <c r="A2238" s="15" t="str">
        <f>Source!E647</f>
        <v>346</v>
      </c>
      <c r="B2238" s="16" t="str">
        <f>Source!F647</f>
        <v>1.2-3103-3-1/1</v>
      </c>
      <c r="C2238" s="16" t="str">
        <f>Source!G647</f>
        <v>Устройство фундаментов общего назначения бетонных под оборудование объемом до 5 м3</v>
      </c>
      <c r="D2238" s="17" t="str">
        <f>Source!H647</f>
        <v>100 м3</v>
      </c>
      <c r="E2238" s="8">
        <f>Source!I647</f>
        <v>3.31E-3</v>
      </c>
      <c r="F2238" s="19"/>
      <c r="G2238" s="18"/>
      <c r="H2238" s="8"/>
      <c r="I2238" s="8"/>
      <c r="J2238" s="20"/>
      <c r="K2238" s="20"/>
      <c r="Q2238">
        <f>ROUND((Source!BZ647/100)*ROUND((Source!AF647*Source!AV647)*Source!I647, 2), 2)</f>
        <v>182.22</v>
      </c>
      <c r="R2238">
        <f>Source!X647</f>
        <v>182.22</v>
      </c>
      <c r="S2238">
        <f>ROUND((Source!CA647/100)*ROUND((Source!AF647*Source!AV647)*Source!I647, 2), 2)</f>
        <v>26.03</v>
      </c>
      <c r="T2238">
        <f>Source!Y647</f>
        <v>26.03</v>
      </c>
      <c r="U2238">
        <f>ROUND((175/100)*ROUND((Source!AE647*Source!AV647)*Source!I647, 2), 2)</f>
        <v>0.86</v>
      </c>
      <c r="V2238">
        <f>ROUND((108/100)*ROUND(Source!CS647*Source!I647, 2), 2)</f>
        <v>0.53</v>
      </c>
    </row>
    <row r="2239" spans="1:22" ht="14.25" x14ac:dyDescent="0.2">
      <c r="A2239" s="15"/>
      <c r="B2239" s="16"/>
      <c r="C2239" s="16" t="s">
        <v>872</v>
      </c>
      <c r="D2239" s="17"/>
      <c r="E2239" s="8"/>
      <c r="F2239" s="19">
        <f>Source!AO647</f>
        <v>78644.570000000007</v>
      </c>
      <c r="G2239" s="18" t="str">
        <f>Source!DG647</f>
        <v/>
      </c>
      <c r="H2239" s="8">
        <f>Source!AV647</f>
        <v>1</v>
      </c>
      <c r="I2239" s="8">
        <f>IF(Source!BA647&lt;&gt; 0, Source!BA647, 1)</f>
        <v>1</v>
      </c>
      <c r="J2239" s="20">
        <f>Source!S647</f>
        <v>260.31</v>
      </c>
      <c r="K2239" s="20"/>
    </row>
    <row r="2240" spans="1:22" ht="14.25" x14ac:dyDescent="0.2">
      <c r="A2240" s="15"/>
      <c r="B2240" s="16"/>
      <c r="C2240" s="16" t="s">
        <v>873</v>
      </c>
      <c r="D2240" s="17"/>
      <c r="E2240" s="8"/>
      <c r="F2240" s="19">
        <f>Source!AM647</f>
        <v>435.13</v>
      </c>
      <c r="G2240" s="18" t="str">
        <f>Source!DE647</f>
        <v/>
      </c>
      <c r="H2240" s="8">
        <f>Source!AV647</f>
        <v>1</v>
      </c>
      <c r="I2240" s="8">
        <f>IF(Source!BB647&lt;&gt; 0, Source!BB647, 1)</f>
        <v>1</v>
      </c>
      <c r="J2240" s="20">
        <f>Source!Q647</f>
        <v>1.44</v>
      </c>
      <c r="K2240" s="20"/>
    </row>
    <row r="2241" spans="1:22" ht="14.25" x14ac:dyDescent="0.2">
      <c r="A2241" s="15"/>
      <c r="B2241" s="16"/>
      <c r="C2241" s="16" t="s">
        <v>874</v>
      </c>
      <c r="D2241" s="17"/>
      <c r="E2241" s="8"/>
      <c r="F2241" s="19">
        <f>Source!AN647</f>
        <v>147.43</v>
      </c>
      <c r="G2241" s="18" t="str">
        <f>Source!DF647</f>
        <v/>
      </c>
      <c r="H2241" s="8">
        <f>Source!AV647</f>
        <v>1</v>
      </c>
      <c r="I2241" s="8">
        <f>IF(Source!BS647&lt;&gt; 0, Source!BS647, 1)</f>
        <v>1</v>
      </c>
      <c r="J2241" s="21">
        <f>Source!R647</f>
        <v>0.49</v>
      </c>
      <c r="K2241" s="20"/>
    </row>
    <row r="2242" spans="1:22" ht="14.25" x14ac:dyDescent="0.2">
      <c r="A2242" s="15"/>
      <c r="B2242" s="16"/>
      <c r="C2242" s="16" t="s">
        <v>875</v>
      </c>
      <c r="D2242" s="17"/>
      <c r="E2242" s="8"/>
      <c r="F2242" s="19">
        <f>Source!AL647</f>
        <v>347832.49</v>
      </c>
      <c r="G2242" s="18" t="str">
        <f>Source!DD647</f>
        <v/>
      </c>
      <c r="H2242" s="8">
        <f>Source!AW647</f>
        <v>1</v>
      </c>
      <c r="I2242" s="8">
        <f>IF(Source!BC647&lt;&gt; 0, Source!BC647, 1)</f>
        <v>1</v>
      </c>
      <c r="J2242" s="20">
        <f>Source!P647</f>
        <v>1151.33</v>
      </c>
      <c r="K2242" s="20"/>
    </row>
    <row r="2243" spans="1:22" ht="14.25" x14ac:dyDescent="0.2">
      <c r="A2243" s="15"/>
      <c r="B2243" s="16"/>
      <c r="C2243" s="16" t="s">
        <v>876</v>
      </c>
      <c r="D2243" s="17" t="s">
        <v>877</v>
      </c>
      <c r="E2243" s="8">
        <f>Source!AT647</f>
        <v>70</v>
      </c>
      <c r="F2243" s="19"/>
      <c r="G2243" s="18"/>
      <c r="H2243" s="8"/>
      <c r="I2243" s="8"/>
      <c r="J2243" s="20">
        <f>SUM(R2238:R2242)</f>
        <v>182.22</v>
      </c>
      <c r="K2243" s="20"/>
    </row>
    <row r="2244" spans="1:22" ht="14.25" x14ac:dyDescent="0.2">
      <c r="A2244" s="15"/>
      <c r="B2244" s="16"/>
      <c r="C2244" s="16" t="s">
        <v>878</v>
      </c>
      <c r="D2244" s="17" t="s">
        <v>877</v>
      </c>
      <c r="E2244" s="8">
        <f>Source!AU647</f>
        <v>10</v>
      </c>
      <c r="F2244" s="19"/>
      <c r="G2244" s="18"/>
      <c r="H2244" s="8"/>
      <c r="I2244" s="8"/>
      <c r="J2244" s="20">
        <f>SUM(T2238:T2243)</f>
        <v>26.03</v>
      </c>
      <c r="K2244" s="20"/>
    </row>
    <row r="2245" spans="1:22" ht="14.25" x14ac:dyDescent="0.2">
      <c r="A2245" s="15"/>
      <c r="B2245" s="16"/>
      <c r="C2245" s="16" t="s">
        <v>879</v>
      </c>
      <c r="D2245" s="17" t="s">
        <v>877</v>
      </c>
      <c r="E2245" s="8">
        <f>108</f>
        <v>108</v>
      </c>
      <c r="F2245" s="19"/>
      <c r="G2245" s="18"/>
      <c r="H2245" s="8"/>
      <c r="I2245" s="8"/>
      <c r="J2245" s="20">
        <f>SUM(V2238:V2244)</f>
        <v>0.53</v>
      </c>
      <c r="K2245" s="20"/>
    </row>
    <row r="2246" spans="1:22" ht="14.25" x14ac:dyDescent="0.2">
      <c r="A2246" s="15"/>
      <c r="B2246" s="16"/>
      <c r="C2246" s="16" t="s">
        <v>880</v>
      </c>
      <c r="D2246" s="17" t="s">
        <v>881</v>
      </c>
      <c r="E2246" s="8">
        <f>Source!AQ647</f>
        <v>453.1</v>
      </c>
      <c r="F2246" s="19"/>
      <c r="G2246" s="18" t="str">
        <f>Source!DI647</f>
        <v/>
      </c>
      <c r="H2246" s="8">
        <f>Source!AV647</f>
        <v>1</v>
      </c>
      <c r="I2246" s="8"/>
      <c r="J2246" s="20"/>
      <c r="K2246" s="20">
        <f>Source!U647</f>
        <v>1.4997610000000001</v>
      </c>
    </row>
    <row r="2247" spans="1:22" ht="15" x14ac:dyDescent="0.25">
      <c r="A2247" s="24"/>
      <c r="B2247" s="24"/>
      <c r="C2247" s="24"/>
      <c r="D2247" s="24"/>
      <c r="E2247" s="24"/>
      <c r="F2247" s="24"/>
      <c r="G2247" s="24"/>
      <c r="H2247" s="24"/>
      <c r="I2247" s="59">
        <f>J2239+J2240+J2242+J2243+J2244+J2245</f>
        <v>1621.86</v>
      </c>
      <c r="J2247" s="59"/>
      <c r="K2247" s="25">
        <f>IF(Source!I647&lt;&gt;0, ROUND(I2247/Source!I647, 2), 0)</f>
        <v>489987.92</v>
      </c>
      <c r="P2247" s="23">
        <f>I2247</f>
        <v>1621.86</v>
      </c>
    </row>
    <row r="2248" spans="1:22" ht="42.75" x14ac:dyDescent="0.2">
      <c r="A2248" s="15" t="str">
        <f>Source!E648</f>
        <v>347</v>
      </c>
      <c r="B2248" s="16" t="str">
        <f>Source!F648</f>
        <v>21.3-4-24</v>
      </c>
      <c r="C2248" s="16" t="str">
        <f>Source!G648</f>
        <v>Арматурные заготовки (стержни, хомуты и т.п.), не собранные в каркасы или сетки, закладные и накладные детали, со сваркой</v>
      </c>
      <c r="D2248" s="17" t="str">
        <f>Source!H648</f>
        <v>т</v>
      </c>
      <c r="E2248" s="8">
        <f>Source!I648</f>
        <v>7.5323383899999997E-3</v>
      </c>
      <c r="F2248" s="19">
        <f>Source!AL648</f>
        <v>53410.15</v>
      </c>
      <c r="G2248" s="18" t="str">
        <f>Source!DD648</f>
        <v/>
      </c>
      <c r="H2248" s="8">
        <f>Source!AW648</f>
        <v>1</v>
      </c>
      <c r="I2248" s="8">
        <f>IF(Source!BC648&lt;&gt; 0, Source!BC648, 1)</f>
        <v>1</v>
      </c>
      <c r="J2248" s="20">
        <f>Source!P648</f>
        <v>402.3</v>
      </c>
      <c r="K2248" s="20"/>
      <c r="Q2248">
        <f>ROUND((Source!BZ648/100)*ROUND((Source!AF648*Source!AV648)*Source!I648, 2), 2)</f>
        <v>0</v>
      </c>
      <c r="R2248">
        <f>Source!X648</f>
        <v>0</v>
      </c>
      <c r="S2248">
        <f>ROUND((Source!CA648/100)*ROUND((Source!AF648*Source!AV648)*Source!I648, 2), 2)</f>
        <v>0</v>
      </c>
      <c r="T2248">
        <f>Source!Y648</f>
        <v>0</v>
      </c>
      <c r="U2248">
        <f>ROUND((175/100)*ROUND((Source!AE648*Source!AV648)*Source!I648, 2), 2)</f>
        <v>0</v>
      </c>
      <c r="V2248">
        <f>ROUND((108/100)*ROUND(Source!CS648*Source!I648, 2), 2)</f>
        <v>0</v>
      </c>
    </row>
    <row r="2249" spans="1:22" ht="15" x14ac:dyDescent="0.25">
      <c r="A2249" s="24"/>
      <c r="B2249" s="24"/>
      <c r="C2249" s="24"/>
      <c r="D2249" s="24"/>
      <c r="E2249" s="24"/>
      <c r="F2249" s="24"/>
      <c r="G2249" s="24"/>
      <c r="H2249" s="24"/>
      <c r="I2249" s="59">
        <f>J2248</f>
        <v>402.3</v>
      </c>
      <c r="J2249" s="59"/>
      <c r="K2249" s="25">
        <f>IF(Source!I648&lt;&gt;0, ROUND(I2249/Source!I648, 2), 0)</f>
        <v>53409.71</v>
      </c>
      <c r="P2249" s="23">
        <f>I2249</f>
        <v>402.3</v>
      </c>
    </row>
    <row r="2250" spans="1:22" ht="28.5" x14ac:dyDescent="0.2">
      <c r="A2250" s="15" t="str">
        <f>Source!E649</f>
        <v>348</v>
      </c>
      <c r="B2250" s="16" t="str">
        <f>Source!F649</f>
        <v>Цена поставщика</v>
      </c>
      <c r="C2250" s="16" t="str">
        <f>Source!G649</f>
        <v>Урна  2.3                                                                         Базисная стоимость: 9520,00/1,18=8067,80</v>
      </c>
      <c r="D2250" s="17" t="str">
        <f>Source!H649</f>
        <v>шт.</v>
      </c>
      <c r="E2250" s="8">
        <f>Source!I649</f>
        <v>8</v>
      </c>
      <c r="F2250" s="19">
        <f>Source!AL649</f>
        <v>8067.8</v>
      </c>
      <c r="G2250" s="18" t="str">
        <f>Source!DD649</f>
        <v/>
      </c>
      <c r="H2250" s="8">
        <f>Source!AW649</f>
        <v>1</v>
      </c>
      <c r="I2250" s="8">
        <f>IF(Source!BC649&lt;&gt; 0, Source!BC649, 1)</f>
        <v>1</v>
      </c>
      <c r="J2250" s="20">
        <f>Source!P649</f>
        <v>64542.400000000001</v>
      </c>
      <c r="K2250" s="20"/>
      <c r="Q2250">
        <f>ROUND((Source!BZ649/100)*ROUND((Source!AF649*Source!AV649)*Source!I649, 2), 2)</f>
        <v>0</v>
      </c>
      <c r="R2250">
        <f>Source!X649</f>
        <v>0</v>
      </c>
      <c r="S2250">
        <f>ROUND((Source!CA649/100)*ROUND((Source!AF649*Source!AV649)*Source!I649, 2), 2)</f>
        <v>0</v>
      </c>
      <c r="T2250">
        <f>Source!Y649</f>
        <v>0</v>
      </c>
      <c r="U2250">
        <f>ROUND((175/100)*ROUND((Source!AE649*Source!AV649)*Source!I649, 2), 2)</f>
        <v>0</v>
      </c>
      <c r="V2250">
        <f>ROUND((108/100)*ROUND(Source!CS649*Source!I649, 2), 2)</f>
        <v>0</v>
      </c>
    </row>
    <row r="2251" spans="1:22" ht="15" x14ac:dyDescent="0.25">
      <c r="A2251" s="24"/>
      <c r="B2251" s="24"/>
      <c r="C2251" s="24"/>
      <c r="D2251" s="24"/>
      <c r="E2251" s="24"/>
      <c r="F2251" s="24"/>
      <c r="G2251" s="24"/>
      <c r="H2251" s="24"/>
      <c r="I2251" s="59">
        <f>J2250</f>
        <v>64542.400000000001</v>
      </c>
      <c r="J2251" s="59"/>
      <c r="K2251" s="25">
        <f>IF(Source!I649&lt;&gt;0, ROUND(I2251/Source!I649, 2), 0)</f>
        <v>8067.8</v>
      </c>
      <c r="P2251" s="23">
        <f>I2251</f>
        <v>64542.400000000001</v>
      </c>
    </row>
    <row r="2252" spans="1:22" ht="14.25" x14ac:dyDescent="0.2">
      <c r="A2252" s="15" t="str">
        <f>Source!E650</f>
        <v>349</v>
      </c>
      <c r="B2252" s="16" t="str">
        <f>Source!F650</f>
        <v>1.50-3203-10-4/1</v>
      </c>
      <c r="C2252" s="16" t="str">
        <f>Source!G650</f>
        <v>Установка монтажных изделий массой свыше 20 кг</v>
      </c>
      <c r="D2252" s="17" t="str">
        <f>Source!H650</f>
        <v>т</v>
      </c>
      <c r="E2252" s="8">
        <f>Source!I650</f>
        <v>5.8299999999999998E-2</v>
      </c>
      <c r="F2252" s="19"/>
      <c r="G2252" s="18"/>
      <c r="H2252" s="8"/>
      <c r="I2252" s="8"/>
      <c r="J2252" s="20"/>
      <c r="K2252" s="20"/>
      <c r="Q2252">
        <f>ROUND((Source!BZ650/100)*ROUND((Source!AF650*Source!AV650)*Source!I650, 2), 2)</f>
        <v>333.77</v>
      </c>
      <c r="R2252">
        <f>Source!X650</f>
        <v>333.77</v>
      </c>
      <c r="S2252">
        <f>ROUND((Source!CA650/100)*ROUND((Source!AF650*Source!AV650)*Source!I650, 2), 2)</f>
        <v>47.68</v>
      </c>
      <c r="T2252">
        <f>Source!Y650</f>
        <v>47.68</v>
      </c>
      <c r="U2252">
        <f>ROUND((175/100)*ROUND((Source!AE650*Source!AV650)*Source!I650, 2), 2)</f>
        <v>14.58</v>
      </c>
      <c r="V2252">
        <f>ROUND((108/100)*ROUND(Source!CS650*Source!I650, 2), 2)</f>
        <v>9</v>
      </c>
    </row>
    <row r="2253" spans="1:22" ht="14.25" x14ac:dyDescent="0.2">
      <c r="A2253" s="15"/>
      <c r="B2253" s="16"/>
      <c r="C2253" s="16" t="s">
        <v>872</v>
      </c>
      <c r="D2253" s="17"/>
      <c r="E2253" s="8"/>
      <c r="F2253" s="19">
        <f>Source!AO650</f>
        <v>8178.55</v>
      </c>
      <c r="G2253" s="18" t="str">
        <f>Source!DG650</f>
        <v/>
      </c>
      <c r="H2253" s="8">
        <f>Source!AV650</f>
        <v>1</v>
      </c>
      <c r="I2253" s="8">
        <f>IF(Source!BA650&lt;&gt; 0, Source!BA650, 1)</f>
        <v>1</v>
      </c>
      <c r="J2253" s="20">
        <f>Source!S650</f>
        <v>476.81</v>
      </c>
      <c r="K2253" s="20"/>
    </row>
    <row r="2254" spans="1:22" ht="14.25" x14ac:dyDescent="0.2">
      <c r="A2254" s="15"/>
      <c r="B2254" s="16"/>
      <c r="C2254" s="16" t="s">
        <v>873</v>
      </c>
      <c r="D2254" s="17"/>
      <c r="E2254" s="8"/>
      <c r="F2254" s="19">
        <f>Source!AM650</f>
        <v>1555.17</v>
      </c>
      <c r="G2254" s="18" t="str">
        <f>Source!DE650</f>
        <v/>
      </c>
      <c r="H2254" s="8">
        <f>Source!AV650</f>
        <v>1</v>
      </c>
      <c r="I2254" s="8">
        <f>IF(Source!BB650&lt;&gt; 0, Source!BB650, 1)</f>
        <v>1</v>
      </c>
      <c r="J2254" s="20">
        <f>Source!Q650</f>
        <v>90.67</v>
      </c>
      <c r="K2254" s="20"/>
    </row>
    <row r="2255" spans="1:22" ht="14.25" x14ac:dyDescent="0.2">
      <c r="A2255" s="15"/>
      <c r="B2255" s="16"/>
      <c r="C2255" s="16" t="s">
        <v>874</v>
      </c>
      <c r="D2255" s="17"/>
      <c r="E2255" s="8"/>
      <c r="F2255" s="19">
        <f>Source!AN650</f>
        <v>142.85</v>
      </c>
      <c r="G2255" s="18" t="str">
        <f>Source!DF650</f>
        <v/>
      </c>
      <c r="H2255" s="8">
        <f>Source!AV650</f>
        <v>1</v>
      </c>
      <c r="I2255" s="8">
        <f>IF(Source!BS650&lt;&gt; 0, Source!BS650, 1)</f>
        <v>1</v>
      </c>
      <c r="J2255" s="21">
        <f>Source!R650</f>
        <v>8.33</v>
      </c>
      <c r="K2255" s="20"/>
    </row>
    <row r="2256" spans="1:22" ht="14.25" x14ac:dyDescent="0.2">
      <c r="A2256" s="15"/>
      <c r="B2256" s="16"/>
      <c r="C2256" s="16" t="s">
        <v>875</v>
      </c>
      <c r="D2256" s="17"/>
      <c r="E2256" s="8"/>
      <c r="F2256" s="19">
        <f>Source!AL650</f>
        <v>56933.42</v>
      </c>
      <c r="G2256" s="18" t="str">
        <f>Source!DD650</f>
        <v/>
      </c>
      <c r="H2256" s="8">
        <f>Source!AW650</f>
        <v>1</v>
      </c>
      <c r="I2256" s="8">
        <f>IF(Source!BC650&lt;&gt; 0, Source!BC650, 1)</f>
        <v>1</v>
      </c>
      <c r="J2256" s="20">
        <f>Source!P650</f>
        <v>3319.22</v>
      </c>
      <c r="K2256" s="20"/>
    </row>
    <row r="2257" spans="1:22" ht="42.75" x14ac:dyDescent="0.2">
      <c r="A2257" s="15" t="str">
        <f>Source!E651</f>
        <v>349,1</v>
      </c>
      <c r="B2257" s="16" t="str">
        <f>Source!F651</f>
        <v>21.3-4-24</v>
      </c>
      <c r="C2257" s="16" t="str">
        <f>Source!G651</f>
        <v>Арматурные заготовки (стержни, хомуты и т.п.), не собранные в каркасы или сетки, закладные и накладные детали, со сваркой</v>
      </c>
      <c r="D2257" s="17" t="str">
        <f>Source!H651</f>
        <v>т</v>
      </c>
      <c r="E2257" s="8">
        <f>Source!I651</f>
        <v>-5.8299999999999998E-2</v>
      </c>
      <c r="F2257" s="19">
        <f>Source!AK651</f>
        <v>53410.15</v>
      </c>
      <c r="G2257" s="22" t="s">
        <v>3</v>
      </c>
      <c r="H2257" s="8">
        <f>Source!AW651</f>
        <v>1</v>
      </c>
      <c r="I2257" s="8">
        <f>IF(Source!BC651&lt;&gt; 0, Source!BC651, 1)</f>
        <v>1</v>
      </c>
      <c r="J2257" s="20">
        <f>Source!O651</f>
        <v>-3113.81</v>
      </c>
      <c r="K2257" s="20"/>
      <c r="Q2257">
        <f>ROUND((Source!BZ651/100)*ROUND((Source!AF651*Source!AV651)*Source!I651, 2), 2)</f>
        <v>0</v>
      </c>
      <c r="R2257">
        <f>Source!X651</f>
        <v>0</v>
      </c>
      <c r="S2257">
        <f>ROUND((Source!CA651/100)*ROUND((Source!AF651*Source!AV651)*Source!I651, 2), 2)</f>
        <v>0</v>
      </c>
      <c r="T2257">
        <f>Source!Y651</f>
        <v>0</v>
      </c>
      <c r="U2257">
        <f>ROUND((175/100)*ROUND((Source!AE651*Source!AV651)*Source!I651, 2), 2)</f>
        <v>0</v>
      </c>
      <c r="V2257">
        <f>ROUND((108/100)*ROUND(Source!CS651*Source!I651, 2), 2)</f>
        <v>0</v>
      </c>
    </row>
    <row r="2258" spans="1:22" ht="14.25" x14ac:dyDescent="0.2">
      <c r="A2258" s="15"/>
      <c r="B2258" s="16"/>
      <c r="C2258" s="16" t="s">
        <v>876</v>
      </c>
      <c r="D2258" s="17" t="s">
        <v>877</v>
      </c>
      <c r="E2258" s="8">
        <f>Source!AT650</f>
        <v>70</v>
      </c>
      <c r="F2258" s="19"/>
      <c r="G2258" s="18"/>
      <c r="H2258" s="8"/>
      <c r="I2258" s="8"/>
      <c r="J2258" s="20">
        <f>SUM(R2252:R2257)</f>
        <v>333.77</v>
      </c>
      <c r="K2258" s="20"/>
    </row>
    <row r="2259" spans="1:22" ht="14.25" x14ac:dyDescent="0.2">
      <c r="A2259" s="15"/>
      <c r="B2259" s="16"/>
      <c r="C2259" s="16" t="s">
        <v>878</v>
      </c>
      <c r="D2259" s="17" t="s">
        <v>877</v>
      </c>
      <c r="E2259" s="8">
        <f>Source!AU650</f>
        <v>10</v>
      </c>
      <c r="F2259" s="19"/>
      <c r="G2259" s="18"/>
      <c r="H2259" s="8"/>
      <c r="I2259" s="8"/>
      <c r="J2259" s="20">
        <f>SUM(T2252:T2258)</f>
        <v>47.68</v>
      </c>
      <c r="K2259" s="20"/>
    </row>
    <row r="2260" spans="1:22" ht="14.25" x14ac:dyDescent="0.2">
      <c r="A2260" s="15"/>
      <c r="B2260" s="16"/>
      <c r="C2260" s="16" t="s">
        <v>879</v>
      </c>
      <c r="D2260" s="17" t="s">
        <v>877</v>
      </c>
      <c r="E2260" s="8">
        <f>108</f>
        <v>108</v>
      </c>
      <c r="F2260" s="19"/>
      <c r="G2260" s="18"/>
      <c r="H2260" s="8"/>
      <c r="I2260" s="8"/>
      <c r="J2260" s="20">
        <f>SUM(V2252:V2259)</f>
        <v>9</v>
      </c>
      <c r="K2260" s="20"/>
    </row>
    <row r="2261" spans="1:22" ht="14.25" x14ac:dyDescent="0.2">
      <c r="A2261" s="15"/>
      <c r="B2261" s="16"/>
      <c r="C2261" s="16" t="s">
        <v>880</v>
      </c>
      <c r="D2261" s="17" t="s">
        <v>881</v>
      </c>
      <c r="E2261" s="8">
        <f>Source!AQ650</f>
        <v>36.11</v>
      </c>
      <c r="F2261" s="19"/>
      <c r="G2261" s="18" t="str">
        <f>Source!DI650</f>
        <v/>
      </c>
      <c r="H2261" s="8">
        <f>Source!AV650</f>
        <v>1</v>
      </c>
      <c r="I2261" s="8"/>
      <c r="J2261" s="20"/>
      <c r="K2261" s="20">
        <f>Source!U650</f>
        <v>2.105213</v>
      </c>
    </row>
    <row r="2262" spans="1:22" ht="15" x14ac:dyDescent="0.25">
      <c r="A2262" s="24"/>
      <c r="B2262" s="24"/>
      <c r="C2262" s="24"/>
      <c r="D2262" s="24"/>
      <c r="E2262" s="24"/>
      <c r="F2262" s="24"/>
      <c r="G2262" s="24"/>
      <c r="H2262" s="24"/>
      <c r="I2262" s="59">
        <f>J2253+J2254+J2256+J2258+J2259+J2260+SUM(J2257:J2257)</f>
        <v>1163.3399999999997</v>
      </c>
      <c r="J2262" s="59"/>
      <c r="K2262" s="25">
        <f>IF(Source!I650&lt;&gt;0, ROUND(I2262/Source!I650, 2), 0)</f>
        <v>19954.37</v>
      </c>
      <c r="P2262" s="23">
        <f>I2262</f>
        <v>1163.3399999999997</v>
      </c>
    </row>
    <row r="2263" spans="1:22" ht="28.5" x14ac:dyDescent="0.2">
      <c r="A2263" s="15" t="str">
        <f>Source!E652</f>
        <v>350</v>
      </c>
      <c r="B2263" s="16" t="str">
        <f>Source!F652</f>
        <v>1.2-3103-3-1/1</v>
      </c>
      <c r="C2263" s="16" t="str">
        <f>Source!G652</f>
        <v>Устройство фундаментов общего назначения бетонных под оборудование объемом до 5 м3</v>
      </c>
      <c r="D2263" s="17" t="str">
        <f>Source!H652</f>
        <v>100 м3</v>
      </c>
      <c r="E2263" s="8">
        <f>Source!I652</f>
        <v>7.9299999999999995E-3</v>
      </c>
      <c r="F2263" s="19"/>
      <c r="G2263" s="18"/>
      <c r="H2263" s="8"/>
      <c r="I2263" s="8"/>
      <c r="J2263" s="20"/>
      <c r="K2263" s="20"/>
      <c r="Q2263">
        <f>ROUND((Source!BZ652/100)*ROUND((Source!AF652*Source!AV652)*Source!I652, 2), 2)</f>
        <v>436.56</v>
      </c>
      <c r="R2263">
        <f>Source!X652</f>
        <v>436.56</v>
      </c>
      <c r="S2263">
        <f>ROUND((Source!CA652/100)*ROUND((Source!AF652*Source!AV652)*Source!I652, 2), 2)</f>
        <v>62.37</v>
      </c>
      <c r="T2263">
        <f>Source!Y652</f>
        <v>62.37</v>
      </c>
      <c r="U2263">
        <f>ROUND((175/100)*ROUND((Source!AE652*Source!AV652)*Source!I652, 2), 2)</f>
        <v>2.0499999999999998</v>
      </c>
      <c r="V2263">
        <f>ROUND((108/100)*ROUND(Source!CS652*Source!I652, 2), 2)</f>
        <v>1.26</v>
      </c>
    </row>
    <row r="2264" spans="1:22" ht="14.25" x14ac:dyDescent="0.2">
      <c r="A2264" s="15"/>
      <c r="B2264" s="16"/>
      <c r="C2264" s="16" t="s">
        <v>872</v>
      </c>
      <c r="D2264" s="17"/>
      <c r="E2264" s="8"/>
      <c r="F2264" s="19">
        <f>Source!AO652</f>
        <v>78644.570000000007</v>
      </c>
      <c r="G2264" s="18" t="str">
        <f>Source!DG652</f>
        <v/>
      </c>
      <c r="H2264" s="8">
        <f>Source!AV652</f>
        <v>1</v>
      </c>
      <c r="I2264" s="8">
        <f>IF(Source!BA652&lt;&gt; 0, Source!BA652, 1)</f>
        <v>1</v>
      </c>
      <c r="J2264" s="20">
        <f>Source!S652</f>
        <v>623.65</v>
      </c>
      <c r="K2264" s="20"/>
    </row>
    <row r="2265" spans="1:22" ht="14.25" x14ac:dyDescent="0.2">
      <c r="A2265" s="15"/>
      <c r="B2265" s="16"/>
      <c r="C2265" s="16" t="s">
        <v>873</v>
      </c>
      <c r="D2265" s="17"/>
      <c r="E2265" s="8"/>
      <c r="F2265" s="19">
        <f>Source!AM652</f>
        <v>435.13</v>
      </c>
      <c r="G2265" s="18" t="str">
        <f>Source!DE652</f>
        <v/>
      </c>
      <c r="H2265" s="8">
        <f>Source!AV652</f>
        <v>1</v>
      </c>
      <c r="I2265" s="8">
        <f>IF(Source!BB652&lt;&gt; 0, Source!BB652, 1)</f>
        <v>1</v>
      </c>
      <c r="J2265" s="20">
        <f>Source!Q652</f>
        <v>3.45</v>
      </c>
      <c r="K2265" s="20"/>
    </row>
    <row r="2266" spans="1:22" ht="14.25" x14ac:dyDescent="0.2">
      <c r="A2266" s="15"/>
      <c r="B2266" s="16"/>
      <c r="C2266" s="16" t="s">
        <v>874</v>
      </c>
      <c r="D2266" s="17"/>
      <c r="E2266" s="8"/>
      <c r="F2266" s="19">
        <f>Source!AN652</f>
        <v>147.43</v>
      </c>
      <c r="G2266" s="18" t="str">
        <f>Source!DF652</f>
        <v/>
      </c>
      <c r="H2266" s="8">
        <f>Source!AV652</f>
        <v>1</v>
      </c>
      <c r="I2266" s="8">
        <f>IF(Source!BS652&lt;&gt; 0, Source!BS652, 1)</f>
        <v>1</v>
      </c>
      <c r="J2266" s="21">
        <f>Source!R652</f>
        <v>1.17</v>
      </c>
      <c r="K2266" s="20"/>
    </row>
    <row r="2267" spans="1:22" ht="14.25" x14ac:dyDescent="0.2">
      <c r="A2267" s="15"/>
      <c r="B2267" s="16"/>
      <c r="C2267" s="16" t="s">
        <v>875</v>
      </c>
      <c r="D2267" s="17"/>
      <c r="E2267" s="8"/>
      <c r="F2267" s="19">
        <f>Source!AL652</f>
        <v>347832.49</v>
      </c>
      <c r="G2267" s="18" t="str">
        <f>Source!DD652</f>
        <v/>
      </c>
      <c r="H2267" s="8">
        <f>Source!AW652</f>
        <v>1</v>
      </c>
      <c r="I2267" s="8">
        <f>IF(Source!BC652&lt;&gt; 0, Source!BC652, 1)</f>
        <v>1</v>
      </c>
      <c r="J2267" s="20">
        <f>Source!P652</f>
        <v>2758.31</v>
      </c>
      <c r="K2267" s="20"/>
    </row>
    <row r="2268" spans="1:22" ht="14.25" x14ac:dyDescent="0.2">
      <c r="A2268" s="15"/>
      <c r="B2268" s="16"/>
      <c r="C2268" s="16" t="s">
        <v>876</v>
      </c>
      <c r="D2268" s="17" t="s">
        <v>877</v>
      </c>
      <c r="E2268" s="8">
        <f>Source!AT652</f>
        <v>70</v>
      </c>
      <c r="F2268" s="19"/>
      <c r="G2268" s="18"/>
      <c r="H2268" s="8"/>
      <c r="I2268" s="8"/>
      <c r="J2268" s="20">
        <f>SUM(R2263:R2267)</f>
        <v>436.56</v>
      </c>
      <c r="K2268" s="20"/>
    </row>
    <row r="2269" spans="1:22" ht="14.25" x14ac:dyDescent="0.2">
      <c r="A2269" s="15"/>
      <c r="B2269" s="16"/>
      <c r="C2269" s="16" t="s">
        <v>878</v>
      </c>
      <c r="D2269" s="17" t="s">
        <v>877</v>
      </c>
      <c r="E2269" s="8">
        <f>Source!AU652</f>
        <v>10</v>
      </c>
      <c r="F2269" s="19"/>
      <c r="G2269" s="18"/>
      <c r="H2269" s="8"/>
      <c r="I2269" s="8"/>
      <c r="J2269" s="20">
        <f>SUM(T2263:T2268)</f>
        <v>62.37</v>
      </c>
      <c r="K2269" s="20"/>
    </row>
    <row r="2270" spans="1:22" ht="14.25" x14ac:dyDescent="0.2">
      <c r="A2270" s="15"/>
      <c r="B2270" s="16"/>
      <c r="C2270" s="16" t="s">
        <v>879</v>
      </c>
      <c r="D2270" s="17" t="s">
        <v>877</v>
      </c>
      <c r="E2270" s="8">
        <f>108</f>
        <v>108</v>
      </c>
      <c r="F2270" s="19"/>
      <c r="G2270" s="18"/>
      <c r="H2270" s="8"/>
      <c r="I2270" s="8"/>
      <c r="J2270" s="20">
        <f>SUM(V2263:V2269)</f>
        <v>1.26</v>
      </c>
      <c r="K2270" s="20"/>
    </row>
    <row r="2271" spans="1:22" ht="14.25" x14ac:dyDescent="0.2">
      <c r="A2271" s="15"/>
      <c r="B2271" s="16"/>
      <c r="C2271" s="16" t="s">
        <v>880</v>
      </c>
      <c r="D2271" s="17" t="s">
        <v>881</v>
      </c>
      <c r="E2271" s="8">
        <f>Source!AQ652</f>
        <v>453.1</v>
      </c>
      <c r="F2271" s="19"/>
      <c r="G2271" s="18" t="str">
        <f>Source!DI652</f>
        <v/>
      </c>
      <c r="H2271" s="8">
        <f>Source!AV652</f>
        <v>1</v>
      </c>
      <c r="I2271" s="8"/>
      <c r="J2271" s="20"/>
      <c r="K2271" s="20">
        <f>Source!U652</f>
        <v>3.593083</v>
      </c>
    </row>
    <row r="2272" spans="1:22" ht="15" x14ac:dyDescent="0.25">
      <c r="A2272" s="24"/>
      <c r="B2272" s="24"/>
      <c r="C2272" s="24"/>
      <c r="D2272" s="24"/>
      <c r="E2272" s="24"/>
      <c r="F2272" s="24"/>
      <c r="G2272" s="24"/>
      <c r="H2272" s="24"/>
      <c r="I2272" s="59">
        <f>J2264+J2265+J2267+J2268+J2269+J2270</f>
        <v>3885.6</v>
      </c>
      <c r="J2272" s="59"/>
      <c r="K2272" s="25">
        <f>IF(Source!I652&lt;&gt;0, ROUND(I2272/Source!I652, 2), 0)</f>
        <v>489987.39</v>
      </c>
      <c r="P2272" s="23">
        <f>I2272</f>
        <v>3885.6</v>
      </c>
    </row>
    <row r="2273" spans="1:22" ht="42.75" x14ac:dyDescent="0.2">
      <c r="A2273" s="15" t="str">
        <f>Source!E653</f>
        <v>351</v>
      </c>
      <c r="B2273" s="16" t="str">
        <f>Source!F653</f>
        <v>21.3-4-24</v>
      </c>
      <c r="C2273" s="16" t="str">
        <f>Source!G653</f>
        <v>Арматурные заготовки (стержни, хомуты и т.п.), не собранные в каркасы или сетки, закладные и накладные детали, со сваркой</v>
      </c>
      <c r="D2273" s="17" t="str">
        <f>Source!H653</f>
        <v>т</v>
      </c>
      <c r="E2273" s="8">
        <f>Source!I653</f>
        <v>1.7434293949999999E-2</v>
      </c>
      <c r="F2273" s="19">
        <f>Source!AL653</f>
        <v>53410.15</v>
      </c>
      <c r="G2273" s="18" t="str">
        <f>Source!DD653</f>
        <v/>
      </c>
      <c r="H2273" s="8">
        <f>Source!AW653</f>
        <v>1</v>
      </c>
      <c r="I2273" s="8">
        <f>IF(Source!BC653&lt;&gt; 0, Source!BC653, 1)</f>
        <v>1</v>
      </c>
      <c r="J2273" s="20">
        <f>Source!P653</f>
        <v>931.17</v>
      </c>
      <c r="K2273" s="20"/>
      <c r="Q2273">
        <f>ROUND((Source!BZ653/100)*ROUND((Source!AF653*Source!AV653)*Source!I653, 2), 2)</f>
        <v>0</v>
      </c>
      <c r="R2273">
        <f>Source!X653</f>
        <v>0</v>
      </c>
      <c r="S2273">
        <f>ROUND((Source!CA653/100)*ROUND((Source!AF653*Source!AV653)*Source!I653, 2), 2)</f>
        <v>0</v>
      </c>
      <c r="T2273">
        <f>Source!Y653</f>
        <v>0</v>
      </c>
      <c r="U2273">
        <f>ROUND((175/100)*ROUND((Source!AE653*Source!AV653)*Source!I653, 2), 2)</f>
        <v>0</v>
      </c>
      <c r="V2273">
        <f>ROUND((108/100)*ROUND(Source!CS653*Source!I653, 2), 2)</f>
        <v>0</v>
      </c>
    </row>
    <row r="2274" spans="1:22" ht="15" x14ac:dyDescent="0.25">
      <c r="A2274" s="24"/>
      <c r="B2274" s="24"/>
      <c r="C2274" s="24"/>
      <c r="D2274" s="24"/>
      <c r="E2274" s="24"/>
      <c r="F2274" s="24"/>
      <c r="G2274" s="24"/>
      <c r="H2274" s="24"/>
      <c r="I2274" s="59">
        <f>J2273</f>
        <v>931.17</v>
      </c>
      <c r="J2274" s="59"/>
      <c r="K2274" s="25">
        <f>IF(Source!I653&lt;&gt;0, ROUND(I2274/Source!I653, 2), 0)</f>
        <v>53410.25</v>
      </c>
      <c r="P2274" s="23">
        <f>I2274</f>
        <v>931.17</v>
      </c>
    </row>
    <row r="2275" spans="1:22" ht="28.5" x14ac:dyDescent="0.2">
      <c r="A2275" s="15" t="str">
        <f>Source!E654</f>
        <v>352</v>
      </c>
      <c r="B2275" s="16" t="str">
        <f>Source!F654</f>
        <v>21.7-7-203</v>
      </c>
      <c r="C2275" s="16" t="str">
        <f>Source!G654</f>
        <v>Шведская стенка из металлических труб, окрашена цветной эмалью, размеры 3000х2000х2100 мм</v>
      </c>
      <c r="D2275" s="17" t="str">
        <f>Source!H654</f>
        <v>шт.</v>
      </c>
      <c r="E2275" s="8">
        <f>Source!I654</f>
        <v>1</v>
      </c>
      <c r="F2275" s="19">
        <f>Source!AL654</f>
        <v>20653.16</v>
      </c>
      <c r="G2275" s="18" t="str">
        <f>Source!DD654</f>
        <v/>
      </c>
      <c r="H2275" s="8">
        <f>Source!AW654</f>
        <v>1</v>
      </c>
      <c r="I2275" s="8">
        <f>IF(Source!BC654&lt;&gt; 0, Source!BC654, 1)</f>
        <v>1</v>
      </c>
      <c r="J2275" s="20">
        <f>Source!P654</f>
        <v>20653.16</v>
      </c>
      <c r="K2275" s="20"/>
      <c r="Q2275">
        <f>ROUND((Source!BZ654/100)*ROUND((Source!AF654*Source!AV654)*Source!I654, 2), 2)</f>
        <v>0</v>
      </c>
      <c r="R2275">
        <f>Source!X654</f>
        <v>0</v>
      </c>
      <c r="S2275">
        <f>ROUND((Source!CA654/100)*ROUND((Source!AF654*Source!AV654)*Source!I654, 2), 2)</f>
        <v>0</v>
      </c>
      <c r="T2275">
        <f>Source!Y654</f>
        <v>0</v>
      </c>
      <c r="U2275">
        <f>ROUND((175/100)*ROUND((Source!AE654*Source!AV654)*Source!I654, 2), 2)</f>
        <v>0</v>
      </c>
      <c r="V2275">
        <f>ROUND((108/100)*ROUND(Source!CS654*Source!I654, 2), 2)</f>
        <v>0</v>
      </c>
    </row>
    <row r="2276" spans="1:22" ht="15" x14ac:dyDescent="0.25">
      <c r="A2276" s="24"/>
      <c r="B2276" s="24"/>
      <c r="C2276" s="24"/>
      <c r="D2276" s="24"/>
      <c r="E2276" s="24"/>
      <c r="F2276" s="24"/>
      <c r="G2276" s="24"/>
      <c r="H2276" s="24"/>
      <c r="I2276" s="59">
        <f>J2275</f>
        <v>20653.16</v>
      </c>
      <c r="J2276" s="59"/>
      <c r="K2276" s="25">
        <f>IF(Source!I654&lt;&gt;0, ROUND(I2276/Source!I654, 2), 0)</f>
        <v>20653.16</v>
      </c>
      <c r="P2276" s="23">
        <f>I2276</f>
        <v>20653.16</v>
      </c>
    </row>
    <row r="2277" spans="1:22" ht="14.25" x14ac:dyDescent="0.2">
      <c r="A2277" s="15" t="str">
        <f>Source!E655</f>
        <v>353</v>
      </c>
      <c r="B2277" s="16" t="str">
        <f>Source!F655</f>
        <v>1.50-3203-10-4/1</v>
      </c>
      <c r="C2277" s="16" t="str">
        <f>Source!G655</f>
        <v>Установка монтажных изделий массой свыше 20 кг</v>
      </c>
      <c r="D2277" s="17" t="str">
        <f>Source!H655</f>
        <v>т</v>
      </c>
      <c r="E2277" s="8">
        <f>Source!I655</f>
        <v>7.689E-2</v>
      </c>
      <c r="F2277" s="19"/>
      <c r="G2277" s="18"/>
      <c r="H2277" s="8"/>
      <c r="I2277" s="8"/>
      <c r="J2277" s="20"/>
      <c r="K2277" s="20"/>
      <c r="Q2277">
        <f>ROUND((Source!BZ655/100)*ROUND((Source!AF655*Source!AV655)*Source!I655, 2), 2)</f>
        <v>440.2</v>
      </c>
      <c r="R2277">
        <f>Source!X655</f>
        <v>440.2</v>
      </c>
      <c r="S2277">
        <f>ROUND((Source!CA655/100)*ROUND((Source!AF655*Source!AV655)*Source!I655, 2), 2)</f>
        <v>62.89</v>
      </c>
      <c r="T2277">
        <f>Source!Y655</f>
        <v>62.89</v>
      </c>
      <c r="U2277">
        <f>ROUND((175/100)*ROUND((Source!AE655*Source!AV655)*Source!I655, 2), 2)</f>
        <v>19.22</v>
      </c>
      <c r="V2277">
        <f>ROUND((108/100)*ROUND(Source!CS655*Source!I655, 2), 2)</f>
        <v>11.86</v>
      </c>
    </row>
    <row r="2278" spans="1:22" ht="14.25" x14ac:dyDescent="0.2">
      <c r="A2278" s="15"/>
      <c r="B2278" s="16"/>
      <c r="C2278" s="16" t="s">
        <v>872</v>
      </c>
      <c r="D2278" s="17"/>
      <c r="E2278" s="8"/>
      <c r="F2278" s="19">
        <f>Source!AO655</f>
        <v>8178.55</v>
      </c>
      <c r="G2278" s="18" t="str">
        <f>Source!DG655</f>
        <v/>
      </c>
      <c r="H2278" s="8">
        <f>Source!AV655</f>
        <v>1</v>
      </c>
      <c r="I2278" s="8">
        <f>IF(Source!BA655&lt;&gt; 0, Source!BA655, 1)</f>
        <v>1</v>
      </c>
      <c r="J2278" s="20">
        <f>Source!S655</f>
        <v>628.85</v>
      </c>
      <c r="K2278" s="20"/>
    </row>
    <row r="2279" spans="1:22" ht="14.25" x14ac:dyDescent="0.2">
      <c r="A2279" s="15"/>
      <c r="B2279" s="16"/>
      <c r="C2279" s="16" t="s">
        <v>873</v>
      </c>
      <c r="D2279" s="17"/>
      <c r="E2279" s="8"/>
      <c r="F2279" s="19">
        <f>Source!AM655</f>
        <v>1555.17</v>
      </c>
      <c r="G2279" s="18" t="str">
        <f>Source!DE655</f>
        <v/>
      </c>
      <c r="H2279" s="8">
        <f>Source!AV655</f>
        <v>1</v>
      </c>
      <c r="I2279" s="8">
        <f>IF(Source!BB655&lt;&gt; 0, Source!BB655, 1)</f>
        <v>1</v>
      </c>
      <c r="J2279" s="20">
        <f>Source!Q655</f>
        <v>119.58</v>
      </c>
      <c r="K2279" s="20"/>
    </row>
    <row r="2280" spans="1:22" ht="14.25" x14ac:dyDescent="0.2">
      <c r="A2280" s="15"/>
      <c r="B2280" s="16"/>
      <c r="C2280" s="16" t="s">
        <v>874</v>
      </c>
      <c r="D2280" s="17"/>
      <c r="E2280" s="8"/>
      <c r="F2280" s="19">
        <f>Source!AN655</f>
        <v>142.85</v>
      </c>
      <c r="G2280" s="18" t="str">
        <f>Source!DF655</f>
        <v/>
      </c>
      <c r="H2280" s="8">
        <f>Source!AV655</f>
        <v>1</v>
      </c>
      <c r="I2280" s="8">
        <f>IF(Source!BS655&lt;&gt; 0, Source!BS655, 1)</f>
        <v>1</v>
      </c>
      <c r="J2280" s="21">
        <f>Source!R655</f>
        <v>10.98</v>
      </c>
      <c r="K2280" s="20"/>
    </row>
    <row r="2281" spans="1:22" ht="14.25" x14ac:dyDescent="0.2">
      <c r="A2281" s="15"/>
      <c r="B2281" s="16"/>
      <c r="C2281" s="16" t="s">
        <v>875</v>
      </c>
      <c r="D2281" s="17"/>
      <c r="E2281" s="8"/>
      <c r="F2281" s="19">
        <f>Source!AL655</f>
        <v>56933.42</v>
      </c>
      <c r="G2281" s="18" t="str">
        <f>Source!DD655</f>
        <v/>
      </c>
      <c r="H2281" s="8">
        <f>Source!AW655</f>
        <v>1</v>
      </c>
      <c r="I2281" s="8">
        <f>IF(Source!BC655&lt;&gt; 0, Source!BC655, 1)</f>
        <v>1</v>
      </c>
      <c r="J2281" s="20">
        <f>Source!P655</f>
        <v>4377.6099999999997</v>
      </c>
      <c r="K2281" s="20"/>
    </row>
    <row r="2282" spans="1:22" ht="42.75" x14ac:dyDescent="0.2">
      <c r="A2282" s="15" t="str">
        <f>Source!E656</f>
        <v>353,1</v>
      </c>
      <c r="B2282" s="16" t="str">
        <f>Source!F656</f>
        <v>21.3-4-24</v>
      </c>
      <c r="C2282" s="16" t="str">
        <f>Source!G656</f>
        <v>Арматурные заготовки (стержни, хомуты и т.п.), не собранные в каркасы или сетки, закладные и накладные детали, со сваркой</v>
      </c>
      <c r="D2282" s="17" t="str">
        <f>Source!H656</f>
        <v>т</v>
      </c>
      <c r="E2282" s="8">
        <f>Source!I656</f>
        <v>-7.689E-2</v>
      </c>
      <c r="F2282" s="19">
        <f>Source!AK656</f>
        <v>53410.15</v>
      </c>
      <c r="G2282" s="22" t="s">
        <v>3</v>
      </c>
      <c r="H2282" s="8">
        <f>Source!AW656</f>
        <v>1</v>
      </c>
      <c r="I2282" s="8">
        <f>IF(Source!BC656&lt;&gt; 0, Source!BC656, 1)</f>
        <v>1</v>
      </c>
      <c r="J2282" s="20">
        <f>Source!O656</f>
        <v>-4106.71</v>
      </c>
      <c r="K2282" s="20"/>
      <c r="Q2282">
        <f>ROUND((Source!BZ656/100)*ROUND((Source!AF656*Source!AV656)*Source!I656, 2), 2)</f>
        <v>0</v>
      </c>
      <c r="R2282">
        <f>Source!X656</f>
        <v>0</v>
      </c>
      <c r="S2282">
        <f>ROUND((Source!CA656/100)*ROUND((Source!AF656*Source!AV656)*Source!I656, 2), 2)</f>
        <v>0</v>
      </c>
      <c r="T2282">
        <f>Source!Y656</f>
        <v>0</v>
      </c>
      <c r="U2282">
        <f>ROUND((175/100)*ROUND((Source!AE656*Source!AV656)*Source!I656, 2), 2)</f>
        <v>0</v>
      </c>
      <c r="V2282">
        <f>ROUND((108/100)*ROUND(Source!CS656*Source!I656, 2), 2)</f>
        <v>0</v>
      </c>
    </row>
    <row r="2283" spans="1:22" ht="14.25" x14ac:dyDescent="0.2">
      <c r="A2283" s="15"/>
      <c r="B2283" s="16"/>
      <c r="C2283" s="16" t="s">
        <v>876</v>
      </c>
      <c r="D2283" s="17" t="s">
        <v>877</v>
      </c>
      <c r="E2283" s="8">
        <f>Source!AT655</f>
        <v>70</v>
      </c>
      <c r="F2283" s="19"/>
      <c r="G2283" s="18"/>
      <c r="H2283" s="8"/>
      <c r="I2283" s="8"/>
      <c r="J2283" s="20">
        <f>SUM(R2277:R2282)</f>
        <v>440.2</v>
      </c>
      <c r="K2283" s="20"/>
    </row>
    <row r="2284" spans="1:22" ht="14.25" x14ac:dyDescent="0.2">
      <c r="A2284" s="15"/>
      <c r="B2284" s="16"/>
      <c r="C2284" s="16" t="s">
        <v>878</v>
      </c>
      <c r="D2284" s="17" t="s">
        <v>877</v>
      </c>
      <c r="E2284" s="8">
        <f>Source!AU655</f>
        <v>10</v>
      </c>
      <c r="F2284" s="19"/>
      <c r="G2284" s="18"/>
      <c r="H2284" s="8"/>
      <c r="I2284" s="8"/>
      <c r="J2284" s="20">
        <f>SUM(T2277:T2283)</f>
        <v>62.89</v>
      </c>
      <c r="K2284" s="20"/>
    </row>
    <row r="2285" spans="1:22" ht="14.25" x14ac:dyDescent="0.2">
      <c r="A2285" s="15"/>
      <c r="B2285" s="16"/>
      <c r="C2285" s="16" t="s">
        <v>879</v>
      </c>
      <c r="D2285" s="17" t="s">
        <v>877</v>
      </c>
      <c r="E2285" s="8">
        <f>108</f>
        <v>108</v>
      </c>
      <c r="F2285" s="19"/>
      <c r="G2285" s="18"/>
      <c r="H2285" s="8"/>
      <c r="I2285" s="8"/>
      <c r="J2285" s="20">
        <f>SUM(V2277:V2284)</f>
        <v>11.86</v>
      </c>
      <c r="K2285" s="20"/>
    </row>
    <row r="2286" spans="1:22" ht="14.25" x14ac:dyDescent="0.2">
      <c r="A2286" s="15"/>
      <c r="B2286" s="16"/>
      <c r="C2286" s="16" t="s">
        <v>880</v>
      </c>
      <c r="D2286" s="17" t="s">
        <v>881</v>
      </c>
      <c r="E2286" s="8">
        <f>Source!AQ655</f>
        <v>36.11</v>
      </c>
      <c r="F2286" s="19"/>
      <c r="G2286" s="18" t="str">
        <f>Source!DI655</f>
        <v/>
      </c>
      <c r="H2286" s="8">
        <f>Source!AV655</f>
        <v>1</v>
      </c>
      <c r="I2286" s="8"/>
      <c r="J2286" s="20"/>
      <c r="K2286" s="20">
        <f>Source!U655</f>
        <v>2.7764978999999999</v>
      </c>
    </row>
    <row r="2287" spans="1:22" ht="15" x14ac:dyDescent="0.25">
      <c r="A2287" s="24"/>
      <c r="B2287" s="24"/>
      <c r="C2287" s="24"/>
      <c r="D2287" s="24"/>
      <c r="E2287" s="24"/>
      <c r="F2287" s="24"/>
      <c r="G2287" s="24"/>
      <c r="H2287" s="24"/>
      <c r="I2287" s="59">
        <f>J2278+J2279+J2281+J2283+J2284+J2285+SUM(J2282:J2282)</f>
        <v>1534.2799999999997</v>
      </c>
      <c r="J2287" s="59"/>
      <c r="K2287" s="25">
        <f>IF(Source!I655&lt;&gt;0, ROUND(I2287/Source!I655, 2), 0)</f>
        <v>19954.22</v>
      </c>
      <c r="P2287" s="23">
        <f>I2287</f>
        <v>1534.2799999999997</v>
      </c>
    </row>
    <row r="2288" spans="1:22" ht="28.5" x14ac:dyDescent="0.2">
      <c r="A2288" s="15" t="str">
        <f>Source!E657</f>
        <v>354</v>
      </c>
      <c r="B2288" s="16" t="str">
        <f>Source!F657</f>
        <v>1.2-3103-3-1/1</v>
      </c>
      <c r="C2288" s="16" t="str">
        <f>Source!G657</f>
        <v>Устройство фундаментов общего назначения бетонных под оборудование объемом до 5 м3</v>
      </c>
      <c r="D2288" s="17" t="str">
        <f>Source!H657</f>
        <v>100 м3</v>
      </c>
      <c r="E2288" s="8">
        <f>Source!I657</f>
        <v>1.06E-2</v>
      </c>
      <c r="F2288" s="19"/>
      <c r="G2288" s="18"/>
      <c r="H2288" s="8"/>
      <c r="I2288" s="8"/>
      <c r="J2288" s="20"/>
      <c r="K2288" s="20"/>
      <c r="Q2288">
        <f>ROUND((Source!BZ657/100)*ROUND((Source!AF657*Source!AV657)*Source!I657, 2), 2)</f>
        <v>583.54</v>
      </c>
      <c r="R2288">
        <f>Source!X657</f>
        <v>583.54</v>
      </c>
      <c r="S2288">
        <f>ROUND((Source!CA657/100)*ROUND((Source!AF657*Source!AV657)*Source!I657, 2), 2)</f>
        <v>83.36</v>
      </c>
      <c r="T2288">
        <f>Source!Y657</f>
        <v>83.36</v>
      </c>
      <c r="U2288">
        <f>ROUND((175/100)*ROUND((Source!AE657*Source!AV657)*Source!I657, 2), 2)</f>
        <v>2.73</v>
      </c>
      <c r="V2288">
        <f>ROUND((108/100)*ROUND(Source!CS657*Source!I657, 2), 2)</f>
        <v>1.68</v>
      </c>
    </row>
    <row r="2289" spans="1:22" ht="14.25" x14ac:dyDescent="0.2">
      <c r="A2289" s="15"/>
      <c r="B2289" s="16"/>
      <c r="C2289" s="16" t="s">
        <v>872</v>
      </c>
      <c r="D2289" s="17"/>
      <c r="E2289" s="8"/>
      <c r="F2289" s="19">
        <f>Source!AO657</f>
        <v>78644.570000000007</v>
      </c>
      <c r="G2289" s="18" t="str">
        <f>Source!DG657</f>
        <v/>
      </c>
      <c r="H2289" s="8">
        <f>Source!AV657</f>
        <v>1</v>
      </c>
      <c r="I2289" s="8">
        <f>IF(Source!BA657&lt;&gt; 0, Source!BA657, 1)</f>
        <v>1</v>
      </c>
      <c r="J2289" s="20">
        <f>Source!S657</f>
        <v>833.63</v>
      </c>
      <c r="K2289" s="20"/>
    </row>
    <row r="2290" spans="1:22" ht="14.25" x14ac:dyDescent="0.2">
      <c r="A2290" s="15"/>
      <c r="B2290" s="16"/>
      <c r="C2290" s="16" t="s">
        <v>873</v>
      </c>
      <c r="D2290" s="17"/>
      <c r="E2290" s="8"/>
      <c r="F2290" s="19">
        <f>Source!AM657</f>
        <v>435.13</v>
      </c>
      <c r="G2290" s="18" t="str">
        <f>Source!DE657</f>
        <v/>
      </c>
      <c r="H2290" s="8">
        <f>Source!AV657</f>
        <v>1</v>
      </c>
      <c r="I2290" s="8">
        <f>IF(Source!BB657&lt;&gt; 0, Source!BB657, 1)</f>
        <v>1</v>
      </c>
      <c r="J2290" s="20">
        <f>Source!Q657</f>
        <v>4.6100000000000003</v>
      </c>
      <c r="K2290" s="20"/>
    </row>
    <row r="2291" spans="1:22" ht="14.25" x14ac:dyDescent="0.2">
      <c r="A2291" s="15"/>
      <c r="B2291" s="16"/>
      <c r="C2291" s="16" t="s">
        <v>874</v>
      </c>
      <c r="D2291" s="17"/>
      <c r="E2291" s="8"/>
      <c r="F2291" s="19">
        <f>Source!AN657</f>
        <v>147.43</v>
      </c>
      <c r="G2291" s="18" t="str">
        <f>Source!DF657</f>
        <v/>
      </c>
      <c r="H2291" s="8">
        <f>Source!AV657</f>
        <v>1</v>
      </c>
      <c r="I2291" s="8">
        <f>IF(Source!BS657&lt;&gt; 0, Source!BS657, 1)</f>
        <v>1</v>
      </c>
      <c r="J2291" s="21">
        <f>Source!R657</f>
        <v>1.56</v>
      </c>
      <c r="K2291" s="20"/>
    </row>
    <row r="2292" spans="1:22" ht="14.25" x14ac:dyDescent="0.2">
      <c r="A2292" s="15"/>
      <c r="B2292" s="16"/>
      <c r="C2292" s="16" t="s">
        <v>875</v>
      </c>
      <c r="D2292" s="17"/>
      <c r="E2292" s="8"/>
      <c r="F2292" s="19">
        <f>Source!AL657</f>
        <v>347832.49</v>
      </c>
      <c r="G2292" s="18" t="str">
        <f>Source!DD657</f>
        <v/>
      </c>
      <c r="H2292" s="8">
        <f>Source!AW657</f>
        <v>1</v>
      </c>
      <c r="I2292" s="8">
        <f>IF(Source!BC657&lt;&gt; 0, Source!BC657, 1)</f>
        <v>1</v>
      </c>
      <c r="J2292" s="20">
        <f>Source!P657</f>
        <v>3687.02</v>
      </c>
      <c r="K2292" s="20"/>
    </row>
    <row r="2293" spans="1:22" ht="14.25" x14ac:dyDescent="0.2">
      <c r="A2293" s="15"/>
      <c r="B2293" s="16"/>
      <c r="C2293" s="16" t="s">
        <v>876</v>
      </c>
      <c r="D2293" s="17" t="s">
        <v>877</v>
      </c>
      <c r="E2293" s="8">
        <f>Source!AT657</f>
        <v>70</v>
      </c>
      <c r="F2293" s="19"/>
      <c r="G2293" s="18"/>
      <c r="H2293" s="8"/>
      <c r="I2293" s="8"/>
      <c r="J2293" s="20">
        <f>SUM(R2288:R2292)</f>
        <v>583.54</v>
      </c>
      <c r="K2293" s="20"/>
    </row>
    <row r="2294" spans="1:22" ht="14.25" x14ac:dyDescent="0.2">
      <c r="A2294" s="15"/>
      <c r="B2294" s="16"/>
      <c r="C2294" s="16" t="s">
        <v>878</v>
      </c>
      <c r="D2294" s="17" t="s">
        <v>877</v>
      </c>
      <c r="E2294" s="8">
        <f>Source!AU657</f>
        <v>10</v>
      </c>
      <c r="F2294" s="19"/>
      <c r="G2294" s="18"/>
      <c r="H2294" s="8"/>
      <c r="I2294" s="8"/>
      <c r="J2294" s="20">
        <f>SUM(T2288:T2293)</f>
        <v>83.36</v>
      </c>
      <c r="K2294" s="20"/>
    </row>
    <row r="2295" spans="1:22" ht="14.25" x14ac:dyDescent="0.2">
      <c r="A2295" s="15"/>
      <c r="B2295" s="16"/>
      <c r="C2295" s="16" t="s">
        <v>879</v>
      </c>
      <c r="D2295" s="17" t="s">
        <v>877</v>
      </c>
      <c r="E2295" s="8">
        <f>108</f>
        <v>108</v>
      </c>
      <c r="F2295" s="19"/>
      <c r="G2295" s="18"/>
      <c r="H2295" s="8"/>
      <c r="I2295" s="8"/>
      <c r="J2295" s="20">
        <f>SUM(V2288:V2294)</f>
        <v>1.68</v>
      </c>
      <c r="K2295" s="20"/>
    </row>
    <row r="2296" spans="1:22" ht="14.25" x14ac:dyDescent="0.2">
      <c r="A2296" s="15"/>
      <c r="B2296" s="16"/>
      <c r="C2296" s="16" t="s">
        <v>880</v>
      </c>
      <c r="D2296" s="17" t="s">
        <v>881</v>
      </c>
      <c r="E2296" s="8">
        <f>Source!AQ657</f>
        <v>453.1</v>
      </c>
      <c r="F2296" s="19"/>
      <c r="G2296" s="18" t="str">
        <f>Source!DI657</f>
        <v/>
      </c>
      <c r="H2296" s="8">
        <f>Source!AV657</f>
        <v>1</v>
      </c>
      <c r="I2296" s="8"/>
      <c r="J2296" s="20"/>
      <c r="K2296" s="20">
        <f>Source!U657</f>
        <v>4.8028599999999999</v>
      </c>
    </row>
    <row r="2297" spans="1:22" ht="15" x14ac:dyDescent="0.25">
      <c r="A2297" s="24"/>
      <c r="B2297" s="24"/>
      <c r="C2297" s="24"/>
      <c r="D2297" s="24"/>
      <c r="E2297" s="24"/>
      <c r="F2297" s="24"/>
      <c r="G2297" s="24"/>
      <c r="H2297" s="24"/>
      <c r="I2297" s="59">
        <f>J2289+J2290+J2292+J2293+J2294+J2295</f>
        <v>5193.84</v>
      </c>
      <c r="J2297" s="59"/>
      <c r="K2297" s="25">
        <f>IF(Source!I657&lt;&gt;0, ROUND(I2297/Source!I657, 2), 0)</f>
        <v>489984.91</v>
      </c>
      <c r="P2297" s="23">
        <f>I2297</f>
        <v>5193.84</v>
      </c>
    </row>
    <row r="2298" spans="1:22" ht="42.75" x14ac:dyDescent="0.2">
      <c r="A2298" s="15" t="str">
        <f>Source!E658</f>
        <v>355</v>
      </c>
      <c r="B2298" s="16" t="str">
        <f>Source!F658</f>
        <v>21.3-4-24</v>
      </c>
      <c r="C2298" s="16" t="str">
        <f>Source!G658</f>
        <v>Арматурные заготовки (стержни, хомуты и т.п.), не собранные в каркасы или сетки, закладные и накладные детали, со сваркой</v>
      </c>
      <c r="D2298" s="17" t="str">
        <f>Source!H658</f>
        <v>т</v>
      </c>
      <c r="E2298" s="8">
        <f>Source!I658</f>
        <v>2.0679903730000001E-2</v>
      </c>
      <c r="F2298" s="19">
        <f>Source!AL658</f>
        <v>53410.15</v>
      </c>
      <c r="G2298" s="18" t="str">
        <f>Source!DD658</f>
        <v/>
      </c>
      <c r="H2298" s="8">
        <f>Source!AW658</f>
        <v>1</v>
      </c>
      <c r="I2298" s="8">
        <f>IF(Source!BC658&lt;&gt; 0, Source!BC658, 1)</f>
        <v>1</v>
      </c>
      <c r="J2298" s="20">
        <f>Source!P658</f>
        <v>1104.52</v>
      </c>
      <c r="K2298" s="20"/>
      <c r="Q2298">
        <f>ROUND((Source!BZ658/100)*ROUND((Source!AF658*Source!AV658)*Source!I658, 2), 2)</f>
        <v>0</v>
      </c>
      <c r="R2298">
        <f>Source!X658</f>
        <v>0</v>
      </c>
      <c r="S2298">
        <f>ROUND((Source!CA658/100)*ROUND((Source!AF658*Source!AV658)*Source!I658, 2), 2)</f>
        <v>0</v>
      </c>
      <c r="T2298">
        <f>Source!Y658</f>
        <v>0</v>
      </c>
      <c r="U2298">
        <f>ROUND((175/100)*ROUND((Source!AE658*Source!AV658)*Source!I658, 2), 2)</f>
        <v>0</v>
      </c>
      <c r="V2298">
        <f>ROUND((108/100)*ROUND(Source!CS658*Source!I658, 2), 2)</f>
        <v>0</v>
      </c>
    </row>
    <row r="2299" spans="1:22" ht="15" x14ac:dyDescent="0.25">
      <c r="A2299" s="24"/>
      <c r="B2299" s="24"/>
      <c r="C2299" s="24"/>
      <c r="D2299" s="24"/>
      <c r="E2299" s="24"/>
      <c r="F2299" s="24"/>
      <c r="G2299" s="24"/>
      <c r="H2299" s="24"/>
      <c r="I2299" s="59">
        <f>J2298</f>
        <v>1104.52</v>
      </c>
      <c r="J2299" s="59"/>
      <c r="K2299" s="25">
        <f>IF(Source!I658&lt;&gt;0, ROUND(I2299/Source!I658, 2), 0)</f>
        <v>53410.31</v>
      </c>
      <c r="P2299" s="23">
        <f>I2299</f>
        <v>1104.52</v>
      </c>
    </row>
    <row r="2300" spans="1:22" ht="28.5" x14ac:dyDescent="0.2">
      <c r="A2300" s="15" t="str">
        <f>Source!E659</f>
        <v>356</v>
      </c>
      <c r="B2300" s="16" t="str">
        <f>Source!F659</f>
        <v>Цена поставщика</v>
      </c>
      <c r="C2300" s="16" t="str">
        <f>Source!G659</f>
        <v>Шведская стенка  ЛГС-55                                                  Базисная стоимость: 46213,00/1,18=39163,56</v>
      </c>
      <c r="D2300" s="17" t="str">
        <f>Source!H659</f>
        <v>шт.</v>
      </c>
      <c r="E2300" s="8">
        <f>Source!I659</f>
        <v>1</v>
      </c>
      <c r="F2300" s="19">
        <f>Source!AL659</f>
        <v>39163.56</v>
      </c>
      <c r="G2300" s="18" t="str">
        <f>Source!DD659</f>
        <v/>
      </c>
      <c r="H2300" s="8">
        <f>Source!AW659</f>
        <v>1</v>
      </c>
      <c r="I2300" s="8">
        <f>IF(Source!BC659&lt;&gt; 0, Source!BC659, 1)</f>
        <v>1</v>
      </c>
      <c r="J2300" s="20">
        <f>Source!P659</f>
        <v>39163.56</v>
      </c>
      <c r="K2300" s="20"/>
      <c r="Q2300">
        <f>ROUND((Source!BZ659/100)*ROUND((Source!AF659*Source!AV659)*Source!I659, 2), 2)</f>
        <v>0</v>
      </c>
      <c r="R2300">
        <f>Source!X659</f>
        <v>0</v>
      </c>
      <c r="S2300">
        <f>ROUND((Source!CA659/100)*ROUND((Source!AF659*Source!AV659)*Source!I659, 2), 2)</f>
        <v>0</v>
      </c>
      <c r="T2300">
        <f>Source!Y659</f>
        <v>0</v>
      </c>
      <c r="U2300">
        <f>ROUND((175/100)*ROUND((Source!AE659*Source!AV659)*Source!I659, 2), 2)</f>
        <v>0</v>
      </c>
      <c r="V2300">
        <f>ROUND((108/100)*ROUND(Source!CS659*Source!I659, 2), 2)</f>
        <v>0</v>
      </c>
    </row>
    <row r="2301" spans="1:22" ht="15" x14ac:dyDescent="0.25">
      <c r="A2301" s="24"/>
      <c r="B2301" s="24"/>
      <c r="C2301" s="24"/>
      <c r="D2301" s="24"/>
      <c r="E2301" s="24"/>
      <c r="F2301" s="24"/>
      <c r="G2301" s="24"/>
      <c r="H2301" s="24"/>
      <c r="I2301" s="59">
        <f>J2300</f>
        <v>39163.56</v>
      </c>
      <c r="J2301" s="59"/>
      <c r="K2301" s="25">
        <f>IF(Source!I659&lt;&gt;0, ROUND(I2301/Source!I659, 2), 0)</f>
        <v>39163.56</v>
      </c>
      <c r="P2301" s="23">
        <f>I2301</f>
        <v>39163.56</v>
      </c>
    </row>
    <row r="2303" spans="1:22" ht="15" x14ac:dyDescent="0.25">
      <c r="A2303" s="56" t="str">
        <f>CONCATENATE("Итого по разделу: ",IF(Source!G661&lt;&gt;"Новый раздел", Source!G661, ""))</f>
        <v>Итого по разделу: Б. Переяславская ул., д. 3, к. 1,2,3; д.5, к. 1,2</v>
      </c>
      <c r="B2303" s="56"/>
      <c r="C2303" s="56"/>
      <c r="D2303" s="56"/>
      <c r="E2303" s="56"/>
      <c r="F2303" s="56"/>
      <c r="G2303" s="56"/>
      <c r="H2303" s="56"/>
      <c r="I2303" s="54">
        <f>SUM(P1724:P2302)</f>
        <v>5292337.1299999971</v>
      </c>
      <c r="J2303" s="55"/>
      <c r="K2303" s="14"/>
    </row>
    <row r="2305" spans="1:22" ht="14.25" x14ac:dyDescent="0.2">
      <c r="C2305" s="50" t="str">
        <f>Source!H689</f>
        <v>НДС</v>
      </c>
      <c r="D2305" s="50"/>
      <c r="E2305" s="50"/>
      <c r="F2305" s="50"/>
      <c r="G2305" s="50"/>
      <c r="H2305" s="50"/>
      <c r="I2305" s="57">
        <f>IF(Source!F689=0, "", Source!F689)</f>
        <v>952620.68</v>
      </c>
      <c r="J2305" s="57"/>
    </row>
    <row r="2306" spans="1:22" ht="14.25" x14ac:dyDescent="0.2">
      <c r="C2306" s="50" t="str">
        <f>Source!H690</f>
        <v>Итого с НДС</v>
      </c>
      <c r="D2306" s="50"/>
      <c r="E2306" s="50"/>
      <c r="F2306" s="50"/>
      <c r="G2306" s="50"/>
      <c r="H2306" s="50"/>
      <c r="I2306" s="57">
        <f>IF(Source!F690=0, "", Source!F690)</f>
        <v>6244957.8099999996</v>
      </c>
      <c r="J2306" s="57"/>
    </row>
    <row r="2308" spans="1:22" ht="16.5" x14ac:dyDescent="0.25">
      <c r="A2308" s="60" t="str">
        <f>CONCATENATE("Раздел: ",IF(Source!G692&lt;&gt;"Новый раздел", Source!G692, ""))</f>
        <v>Раздел: Печатников пер., д. 13, 15а</v>
      </c>
      <c r="B2308" s="60"/>
      <c r="C2308" s="60"/>
      <c r="D2308" s="60"/>
      <c r="E2308" s="60"/>
      <c r="F2308" s="60"/>
      <c r="G2308" s="60"/>
      <c r="H2308" s="60"/>
      <c r="I2308" s="60"/>
      <c r="J2308" s="60"/>
      <c r="K2308" s="60"/>
    </row>
    <row r="2310" spans="1:22" ht="15" x14ac:dyDescent="0.25">
      <c r="B2310" s="62" t="str">
        <f>Source!G696</f>
        <v>Печатников пер., д. 13, 15а</v>
      </c>
      <c r="C2310" s="62"/>
      <c r="D2310" s="62"/>
      <c r="E2310" s="62"/>
      <c r="F2310" s="62"/>
      <c r="G2310" s="62"/>
      <c r="H2310" s="62"/>
      <c r="I2310" s="62"/>
      <c r="J2310" s="62"/>
    </row>
    <row r="2311" spans="1:22" ht="14.25" x14ac:dyDescent="0.2">
      <c r="A2311" s="15" t="str">
        <f>Source!E697</f>
        <v>357</v>
      </c>
      <c r="B2311" s="16" t="str">
        <f>Source!F697</f>
        <v>1.50-3203-10-4/1</v>
      </c>
      <c r="C2311" s="16" t="str">
        <f>Source!G697</f>
        <v>Установка монтажных изделий массой свыше 20 кг</v>
      </c>
      <c r="D2311" s="17" t="str">
        <f>Source!H697</f>
        <v>т</v>
      </c>
      <c r="E2311" s="8">
        <f>Source!I697</f>
        <v>0.03</v>
      </c>
      <c r="F2311" s="19"/>
      <c r="G2311" s="18"/>
      <c r="H2311" s="8"/>
      <c r="I2311" s="8"/>
      <c r="J2311" s="20"/>
      <c r="K2311" s="20"/>
      <c r="Q2311">
        <f>ROUND((Source!BZ697/100)*ROUND((Source!AF697*Source!AV697)*Source!I697, 2), 2)</f>
        <v>171.75</v>
      </c>
      <c r="R2311">
        <f>Source!X697</f>
        <v>171.75</v>
      </c>
      <c r="S2311">
        <f>ROUND((Source!CA697/100)*ROUND((Source!AF697*Source!AV697)*Source!I697, 2), 2)</f>
        <v>24.54</v>
      </c>
      <c r="T2311">
        <f>Source!Y697</f>
        <v>24.54</v>
      </c>
      <c r="U2311">
        <f>ROUND((175/100)*ROUND((Source!AE697*Source!AV697)*Source!I697, 2), 2)</f>
        <v>7.51</v>
      </c>
      <c r="V2311">
        <f>ROUND((108/100)*ROUND(Source!CS697*Source!I697, 2), 2)</f>
        <v>4.63</v>
      </c>
    </row>
    <row r="2312" spans="1:22" ht="14.25" x14ac:dyDescent="0.2">
      <c r="A2312" s="15"/>
      <c r="B2312" s="16"/>
      <c r="C2312" s="16" t="s">
        <v>872</v>
      </c>
      <c r="D2312" s="17"/>
      <c r="E2312" s="8"/>
      <c r="F2312" s="19">
        <f>Source!AO697</f>
        <v>8178.55</v>
      </c>
      <c r="G2312" s="18" t="str">
        <f>Source!DG697</f>
        <v/>
      </c>
      <c r="H2312" s="8">
        <f>Source!AV697</f>
        <v>1</v>
      </c>
      <c r="I2312" s="8">
        <f>IF(Source!BA697&lt;&gt; 0, Source!BA697, 1)</f>
        <v>1</v>
      </c>
      <c r="J2312" s="20">
        <f>Source!S697</f>
        <v>245.36</v>
      </c>
      <c r="K2312" s="20"/>
    </row>
    <row r="2313" spans="1:22" ht="14.25" x14ac:dyDescent="0.2">
      <c r="A2313" s="15"/>
      <c r="B2313" s="16"/>
      <c r="C2313" s="16" t="s">
        <v>873</v>
      </c>
      <c r="D2313" s="17"/>
      <c r="E2313" s="8"/>
      <c r="F2313" s="19">
        <f>Source!AM697</f>
        <v>1555.17</v>
      </c>
      <c r="G2313" s="18" t="str">
        <f>Source!DE697</f>
        <v/>
      </c>
      <c r="H2313" s="8">
        <f>Source!AV697</f>
        <v>1</v>
      </c>
      <c r="I2313" s="8">
        <f>IF(Source!BB697&lt;&gt; 0, Source!BB697, 1)</f>
        <v>1</v>
      </c>
      <c r="J2313" s="20">
        <f>Source!Q697</f>
        <v>46.66</v>
      </c>
      <c r="K2313" s="20"/>
    </row>
    <row r="2314" spans="1:22" ht="14.25" x14ac:dyDescent="0.2">
      <c r="A2314" s="15"/>
      <c r="B2314" s="16"/>
      <c r="C2314" s="16" t="s">
        <v>874</v>
      </c>
      <c r="D2314" s="17"/>
      <c r="E2314" s="8"/>
      <c r="F2314" s="19">
        <f>Source!AN697</f>
        <v>142.85</v>
      </c>
      <c r="G2314" s="18" t="str">
        <f>Source!DF697</f>
        <v/>
      </c>
      <c r="H2314" s="8">
        <f>Source!AV697</f>
        <v>1</v>
      </c>
      <c r="I2314" s="8">
        <f>IF(Source!BS697&lt;&gt; 0, Source!BS697, 1)</f>
        <v>1</v>
      </c>
      <c r="J2314" s="21">
        <f>Source!R697</f>
        <v>4.29</v>
      </c>
      <c r="K2314" s="20"/>
    </row>
    <row r="2315" spans="1:22" ht="14.25" x14ac:dyDescent="0.2">
      <c r="A2315" s="15"/>
      <c r="B2315" s="16"/>
      <c r="C2315" s="16" t="s">
        <v>875</v>
      </c>
      <c r="D2315" s="17"/>
      <c r="E2315" s="8"/>
      <c r="F2315" s="19">
        <f>Source!AL697</f>
        <v>56933.42</v>
      </c>
      <c r="G2315" s="18" t="str">
        <f>Source!DD697</f>
        <v/>
      </c>
      <c r="H2315" s="8">
        <f>Source!AW697</f>
        <v>1</v>
      </c>
      <c r="I2315" s="8">
        <f>IF(Source!BC697&lt;&gt; 0, Source!BC697, 1)</f>
        <v>1</v>
      </c>
      <c r="J2315" s="20">
        <f>Source!P697</f>
        <v>1708</v>
      </c>
      <c r="K2315" s="20"/>
    </row>
    <row r="2316" spans="1:22" ht="42.75" x14ac:dyDescent="0.2">
      <c r="A2316" s="15" t="str">
        <f>Source!E698</f>
        <v>357,1</v>
      </c>
      <c r="B2316" s="16" t="str">
        <f>Source!F698</f>
        <v>21.3-4-24</v>
      </c>
      <c r="C2316" s="16" t="str">
        <f>Source!G698</f>
        <v>Арматурные заготовки (стержни, хомуты и т.п.), не собранные в каркасы или сетки, закладные и накладные детали, со сваркой</v>
      </c>
      <c r="D2316" s="17" t="str">
        <f>Source!H698</f>
        <v>т</v>
      </c>
      <c r="E2316" s="8">
        <f>Source!I698</f>
        <v>-0.03</v>
      </c>
      <c r="F2316" s="19">
        <f>Source!AK698</f>
        <v>53410.15</v>
      </c>
      <c r="G2316" s="22" t="s">
        <v>3</v>
      </c>
      <c r="H2316" s="8">
        <f>Source!AW698</f>
        <v>1</v>
      </c>
      <c r="I2316" s="8">
        <f>IF(Source!BC698&lt;&gt; 0, Source!BC698, 1)</f>
        <v>1</v>
      </c>
      <c r="J2316" s="20">
        <f>Source!O698</f>
        <v>-1602.3</v>
      </c>
      <c r="K2316" s="20"/>
      <c r="Q2316">
        <f>ROUND((Source!BZ698/100)*ROUND((Source!AF698*Source!AV698)*Source!I698, 2), 2)</f>
        <v>0</v>
      </c>
      <c r="R2316">
        <f>Source!X698</f>
        <v>0</v>
      </c>
      <c r="S2316">
        <f>ROUND((Source!CA698/100)*ROUND((Source!AF698*Source!AV698)*Source!I698, 2), 2)</f>
        <v>0</v>
      </c>
      <c r="T2316">
        <f>Source!Y698</f>
        <v>0</v>
      </c>
      <c r="U2316">
        <f>ROUND((175/100)*ROUND((Source!AE698*Source!AV698)*Source!I698, 2), 2)</f>
        <v>0</v>
      </c>
      <c r="V2316">
        <f>ROUND((108/100)*ROUND(Source!CS698*Source!I698, 2), 2)</f>
        <v>0</v>
      </c>
    </row>
    <row r="2317" spans="1:22" ht="14.25" x14ac:dyDescent="0.2">
      <c r="A2317" s="15"/>
      <c r="B2317" s="16"/>
      <c r="C2317" s="16" t="s">
        <v>876</v>
      </c>
      <c r="D2317" s="17" t="s">
        <v>877</v>
      </c>
      <c r="E2317" s="8">
        <f>Source!AT697</f>
        <v>70</v>
      </c>
      <c r="F2317" s="19"/>
      <c r="G2317" s="18"/>
      <c r="H2317" s="8"/>
      <c r="I2317" s="8"/>
      <c r="J2317" s="20">
        <f>SUM(R2311:R2316)</f>
        <v>171.75</v>
      </c>
      <c r="K2317" s="20"/>
    </row>
    <row r="2318" spans="1:22" ht="14.25" x14ac:dyDescent="0.2">
      <c r="A2318" s="15"/>
      <c r="B2318" s="16"/>
      <c r="C2318" s="16" t="s">
        <v>878</v>
      </c>
      <c r="D2318" s="17" t="s">
        <v>877</v>
      </c>
      <c r="E2318" s="8">
        <f>Source!AU697</f>
        <v>10</v>
      </c>
      <c r="F2318" s="19"/>
      <c r="G2318" s="18"/>
      <c r="H2318" s="8"/>
      <c r="I2318" s="8"/>
      <c r="J2318" s="20">
        <f>SUM(T2311:T2317)</f>
        <v>24.54</v>
      </c>
      <c r="K2318" s="20"/>
    </row>
    <row r="2319" spans="1:22" ht="14.25" x14ac:dyDescent="0.2">
      <c r="A2319" s="15"/>
      <c r="B2319" s="16"/>
      <c r="C2319" s="16" t="s">
        <v>879</v>
      </c>
      <c r="D2319" s="17" t="s">
        <v>877</v>
      </c>
      <c r="E2319" s="8">
        <f>108</f>
        <v>108</v>
      </c>
      <c r="F2319" s="19"/>
      <c r="G2319" s="18"/>
      <c r="H2319" s="8"/>
      <c r="I2319" s="8"/>
      <c r="J2319" s="20">
        <f>SUM(V2311:V2318)</f>
        <v>4.63</v>
      </c>
      <c r="K2319" s="20"/>
    </row>
    <row r="2320" spans="1:22" ht="14.25" x14ac:dyDescent="0.2">
      <c r="A2320" s="15"/>
      <c r="B2320" s="16"/>
      <c r="C2320" s="16" t="s">
        <v>880</v>
      </c>
      <c r="D2320" s="17" t="s">
        <v>881</v>
      </c>
      <c r="E2320" s="8">
        <f>Source!AQ697</f>
        <v>36.11</v>
      </c>
      <c r="F2320" s="19"/>
      <c r="G2320" s="18" t="str">
        <f>Source!DI697</f>
        <v/>
      </c>
      <c r="H2320" s="8">
        <f>Source!AV697</f>
        <v>1</v>
      </c>
      <c r="I2320" s="8"/>
      <c r="J2320" s="20"/>
      <c r="K2320" s="20">
        <f>Source!U697</f>
        <v>1.0832999999999999</v>
      </c>
    </row>
    <row r="2321" spans="1:22" ht="15" x14ac:dyDescent="0.25">
      <c r="A2321" s="24"/>
      <c r="B2321" s="24"/>
      <c r="C2321" s="24"/>
      <c r="D2321" s="24"/>
      <c r="E2321" s="24"/>
      <c r="F2321" s="24"/>
      <c r="G2321" s="24"/>
      <c r="H2321" s="24"/>
      <c r="I2321" s="59">
        <f>J2312+J2313+J2315+J2317+J2318+J2319+SUM(J2316:J2316)</f>
        <v>598.6400000000001</v>
      </c>
      <c r="J2321" s="59"/>
      <c r="K2321" s="25">
        <f>IF(Source!I697&lt;&gt;0, ROUND(I2321/Source!I697, 2), 0)</f>
        <v>19954.669999999998</v>
      </c>
      <c r="P2321" s="23">
        <f>I2321</f>
        <v>598.6400000000001</v>
      </c>
    </row>
    <row r="2322" spans="1:22" ht="28.5" x14ac:dyDescent="0.2">
      <c r="A2322" s="15" t="str">
        <f>Source!E699</f>
        <v>358</v>
      </c>
      <c r="B2322" s="16" t="str">
        <f>Source!F699</f>
        <v>1.2-3103-3-1/1</v>
      </c>
      <c r="C2322" s="16" t="str">
        <f>Source!G699</f>
        <v>Устройство фундаментов общего назначения бетонных под оборудование объемом до 5 м3</v>
      </c>
      <c r="D2322" s="17" t="str">
        <f>Source!H699</f>
        <v>100 м3</v>
      </c>
      <c r="E2322" s="8">
        <f>Source!I699</f>
        <v>4.1000000000000003E-3</v>
      </c>
      <c r="F2322" s="19"/>
      <c r="G2322" s="18"/>
      <c r="H2322" s="8"/>
      <c r="I2322" s="8"/>
      <c r="J2322" s="20"/>
      <c r="K2322" s="20"/>
      <c r="Q2322">
        <f>ROUND((Source!BZ699/100)*ROUND((Source!AF699*Source!AV699)*Source!I699, 2), 2)</f>
        <v>225.71</v>
      </c>
      <c r="R2322">
        <f>Source!X699</f>
        <v>225.71</v>
      </c>
      <c r="S2322">
        <f>ROUND((Source!CA699/100)*ROUND((Source!AF699*Source!AV699)*Source!I699, 2), 2)</f>
        <v>32.24</v>
      </c>
      <c r="T2322">
        <f>Source!Y699</f>
        <v>32.24</v>
      </c>
      <c r="U2322">
        <f>ROUND((175/100)*ROUND((Source!AE699*Source!AV699)*Source!I699, 2), 2)</f>
        <v>1.05</v>
      </c>
      <c r="V2322">
        <f>ROUND((108/100)*ROUND(Source!CS699*Source!I699, 2), 2)</f>
        <v>0.65</v>
      </c>
    </row>
    <row r="2323" spans="1:22" ht="14.25" x14ac:dyDescent="0.2">
      <c r="A2323" s="15"/>
      <c r="B2323" s="16"/>
      <c r="C2323" s="16" t="s">
        <v>872</v>
      </c>
      <c r="D2323" s="17"/>
      <c r="E2323" s="8"/>
      <c r="F2323" s="19">
        <f>Source!AO699</f>
        <v>78644.570000000007</v>
      </c>
      <c r="G2323" s="18" t="str">
        <f>Source!DG699</f>
        <v/>
      </c>
      <c r="H2323" s="8">
        <f>Source!AV699</f>
        <v>1</v>
      </c>
      <c r="I2323" s="8">
        <f>IF(Source!BA699&lt;&gt; 0, Source!BA699, 1)</f>
        <v>1</v>
      </c>
      <c r="J2323" s="20">
        <f>Source!S699</f>
        <v>322.44</v>
      </c>
      <c r="K2323" s="20"/>
    </row>
    <row r="2324" spans="1:22" ht="14.25" x14ac:dyDescent="0.2">
      <c r="A2324" s="15"/>
      <c r="B2324" s="16"/>
      <c r="C2324" s="16" t="s">
        <v>873</v>
      </c>
      <c r="D2324" s="17"/>
      <c r="E2324" s="8"/>
      <c r="F2324" s="19">
        <f>Source!AM699</f>
        <v>435.13</v>
      </c>
      <c r="G2324" s="18" t="str">
        <f>Source!DE699</f>
        <v/>
      </c>
      <c r="H2324" s="8">
        <f>Source!AV699</f>
        <v>1</v>
      </c>
      <c r="I2324" s="8">
        <f>IF(Source!BB699&lt;&gt; 0, Source!BB699, 1)</f>
        <v>1</v>
      </c>
      <c r="J2324" s="20">
        <f>Source!Q699</f>
        <v>1.78</v>
      </c>
      <c r="K2324" s="20"/>
    </row>
    <row r="2325" spans="1:22" ht="14.25" x14ac:dyDescent="0.2">
      <c r="A2325" s="15"/>
      <c r="B2325" s="16"/>
      <c r="C2325" s="16" t="s">
        <v>874</v>
      </c>
      <c r="D2325" s="17"/>
      <c r="E2325" s="8"/>
      <c r="F2325" s="19">
        <f>Source!AN699</f>
        <v>147.43</v>
      </c>
      <c r="G2325" s="18" t="str">
        <f>Source!DF699</f>
        <v/>
      </c>
      <c r="H2325" s="8">
        <f>Source!AV699</f>
        <v>1</v>
      </c>
      <c r="I2325" s="8">
        <f>IF(Source!BS699&lt;&gt; 0, Source!BS699, 1)</f>
        <v>1</v>
      </c>
      <c r="J2325" s="21">
        <f>Source!R699</f>
        <v>0.6</v>
      </c>
      <c r="K2325" s="20"/>
    </row>
    <row r="2326" spans="1:22" ht="14.25" x14ac:dyDescent="0.2">
      <c r="A2326" s="15"/>
      <c r="B2326" s="16"/>
      <c r="C2326" s="16" t="s">
        <v>875</v>
      </c>
      <c r="D2326" s="17"/>
      <c r="E2326" s="8"/>
      <c r="F2326" s="19">
        <f>Source!AL699</f>
        <v>347832.49</v>
      </c>
      <c r="G2326" s="18" t="str">
        <f>Source!DD699</f>
        <v/>
      </c>
      <c r="H2326" s="8">
        <f>Source!AW699</f>
        <v>1</v>
      </c>
      <c r="I2326" s="8">
        <f>IF(Source!BC699&lt;&gt; 0, Source!BC699, 1)</f>
        <v>1</v>
      </c>
      <c r="J2326" s="20">
        <f>Source!P699</f>
        <v>1426.11</v>
      </c>
      <c r="K2326" s="20"/>
    </row>
    <row r="2327" spans="1:22" ht="14.25" x14ac:dyDescent="0.2">
      <c r="A2327" s="15"/>
      <c r="B2327" s="16"/>
      <c r="C2327" s="16" t="s">
        <v>876</v>
      </c>
      <c r="D2327" s="17" t="s">
        <v>877</v>
      </c>
      <c r="E2327" s="8">
        <f>Source!AT699</f>
        <v>70</v>
      </c>
      <c r="F2327" s="19"/>
      <c r="G2327" s="18"/>
      <c r="H2327" s="8"/>
      <c r="I2327" s="8"/>
      <c r="J2327" s="20">
        <f>SUM(R2322:R2326)</f>
        <v>225.71</v>
      </c>
      <c r="K2327" s="20"/>
    </row>
    <row r="2328" spans="1:22" ht="14.25" x14ac:dyDescent="0.2">
      <c r="A2328" s="15"/>
      <c r="B2328" s="16"/>
      <c r="C2328" s="16" t="s">
        <v>878</v>
      </c>
      <c r="D2328" s="17" t="s">
        <v>877</v>
      </c>
      <c r="E2328" s="8">
        <f>Source!AU699</f>
        <v>10</v>
      </c>
      <c r="F2328" s="19"/>
      <c r="G2328" s="18"/>
      <c r="H2328" s="8"/>
      <c r="I2328" s="8"/>
      <c r="J2328" s="20">
        <f>SUM(T2322:T2327)</f>
        <v>32.24</v>
      </c>
      <c r="K2328" s="20"/>
    </row>
    <row r="2329" spans="1:22" ht="14.25" x14ac:dyDescent="0.2">
      <c r="A2329" s="15"/>
      <c r="B2329" s="16"/>
      <c r="C2329" s="16" t="s">
        <v>879</v>
      </c>
      <c r="D2329" s="17" t="s">
        <v>877</v>
      </c>
      <c r="E2329" s="8">
        <f>108</f>
        <v>108</v>
      </c>
      <c r="F2329" s="19"/>
      <c r="G2329" s="18"/>
      <c r="H2329" s="8"/>
      <c r="I2329" s="8"/>
      <c r="J2329" s="20">
        <f>SUM(V2322:V2328)</f>
        <v>0.65</v>
      </c>
      <c r="K2329" s="20"/>
    </row>
    <row r="2330" spans="1:22" ht="14.25" x14ac:dyDescent="0.2">
      <c r="A2330" s="15"/>
      <c r="B2330" s="16"/>
      <c r="C2330" s="16" t="s">
        <v>880</v>
      </c>
      <c r="D2330" s="17" t="s">
        <v>881</v>
      </c>
      <c r="E2330" s="8">
        <f>Source!AQ699</f>
        <v>453.1</v>
      </c>
      <c r="F2330" s="19"/>
      <c r="G2330" s="18" t="str">
        <f>Source!DI699</f>
        <v/>
      </c>
      <c r="H2330" s="8">
        <f>Source!AV699</f>
        <v>1</v>
      </c>
      <c r="I2330" s="8"/>
      <c r="J2330" s="20"/>
      <c r="K2330" s="20">
        <f>Source!U699</f>
        <v>1.8577100000000002</v>
      </c>
    </row>
    <row r="2331" spans="1:22" ht="15" x14ac:dyDescent="0.25">
      <c r="A2331" s="24"/>
      <c r="B2331" s="24"/>
      <c r="C2331" s="24"/>
      <c r="D2331" s="24"/>
      <c r="E2331" s="24"/>
      <c r="F2331" s="24"/>
      <c r="G2331" s="24"/>
      <c r="H2331" s="24"/>
      <c r="I2331" s="59">
        <f>J2323+J2324+J2326+J2327+J2328+J2329</f>
        <v>2008.93</v>
      </c>
      <c r="J2331" s="59"/>
      <c r="K2331" s="25">
        <f>IF(Source!I699&lt;&gt;0, ROUND(I2331/Source!I699, 2), 0)</f>
        <v>489982.93</v>
      </c>
      <c r="P2331" s="23">
        <f>I2331</f>
        <v>2008.93</v>
      </c>
    </row>
    <row r="2332" spans="1:22" ht="42.75" x14ac:dyDescent="0.2">
      <c r="A2332" s="15" t="str">
        <f>Source!E700</f>
        <v>359</v>
      </c>
      <c r="B2332" s="16" t="str">
        <f>Source!F700</f>
        <v>21.3-4-24</v>
      </c>
      <c r="C2332" s="16" t="str">
        <f>Source!G700</f>
        <v>Арматурные заготовки (стержни, хомуты и т.п.), не собранные в каркасы или сетки, закладные и накладные детали, со сваркой</v>
      </c>
      <c r="D2332" s="17" t="str">
        <f>Source!H700</f>
        <v>т</v>
      </c>
      <c r="E2332" s="8">
        <f>Source!I700</f>
        <v>8.73371576E-3</v>
      </c>
      <c r="F2332" s="19">
        <f>Source!AL700</f>
        <v>53410.15</v>
      </c>
      <c r="G2332" s="18" t="str">
        <f>Source!DD700</f>
        <v/>
      </c>
      <c r="H2332" s="8">
        <f>Source!AW700</f>
        <v>1</v>
      </c>
      <c r="I2332" s="8">
        <f>IF(Source!BC700&lt;&gt; 0, Source!BC700, 1)</f>
        <v>1</v>
      </c>
      <c r="J2332" s="20">
        <f>Source!P700</f>
        <v>466.47</v>
      </c>
      <c r="K2332" s="20"/>
      <c r="Q2332">
        <f>ROUND((Source!BZ700/100)*ROUND((Source!AF700*Source!AV700)*Source!I700, 2), 2)</f>
        <v>0</v>
      </c>
      <c r="R2332">
        <f>Source!X700</f>
        <v>0</v>
      </c>
      <c r="S2332">
        <f>ROUND((Source!CA700/100)*ROUND((Source!AF700*Source!AV700)*Source!I700, 2), 2)</f>
        <v>0</v>
      </c>
      <c r="T2332">
        <f>Source!Y700</f>
        <v>0</v>
      </c>
      <c r="U2332">
        <f>ROUND((175/100)*ROUND((Source!AE700*Source!AV700)*Source!I700, 2), 2)</f>
        <v>0</v>
      </c>
      <c r="V2332">
        <f>ROUND((108/100)*ROUND(Source!CS700*Source!I700, 2), 2)</f>
        <v>0</v>
      </c>
    </row>
    <row r="2333" spans="1:22" ht="15" x14ac:dyDescent="0.25">
      <c r="A2333" s="24"/>
      <c r="B2333" s="24"/>
      <c r="C2333" s="24"/>
      <c r="D2333" s="24"/>
      <c r="E2333" s="24"/>
      <c r="F2333" s="24"/>
      <c r="G2333" s="24"/>
      <c r="H2333" s="24"/>
      <c r="I2333" s="59">
        <f>J2332</f>
        <v>466.47</v>
      </c>
      <c r="J2333" s="59"/>
      <c r="K2333" s="25">
        <f>IF(Source!I700&lt;&gt;0, ROUND(I2333/Source!I700, 2), 0)</f>
        <v>53410.26</v>
      </c>
      <c r="P2333" s="23">
        <f>I2333</f>
        <v>466.47</v>
      </c>
    </row>
    <row r="2334" spans="1:22" ht="28.5" x14ac:dyDescent="0.2">
      <c r="A2334" s="15" t="str">
        <f>Source!E701</f>
        <v>360</v>
      </c>
      <c r="B2334" s="16" t="str">
        <f>Source!F701</f>
        <v>Цена поставщика</v>
      </c>
      <c r="C2334" s="16" t="str">
        <f>Source!G701</f>
        <v>Диван парковый  1.2                                                        Базисная стоимость: 17197,00/1,18=14573,73</v>
      </c>
      <c r="D2334" s="17" t="str">
        <f>Source!H701</f>
        <v>шт.</v>
      </c>
      <c r="E2334" s="8">
        <f>Source!I701</f>
        <v>8</v>
      </c>
      <c r="F2334" s="19">
        <f>Source!AL701</f>
        <v>14573.73</v>
      </c>
      <c r="G2334" s="18" t="str">
        <f>Source!DD701</f>
        <v/>
      </c>
      <c r="H2334" s="8">
        <f>Source!AW701</f>
        <v>1</v>
      </c>
      <c r="I2334" s="8">
        <f>IF(Source!BC701&lt;&gt; 0, Source!BC701, 1)</f>
        <v>1</v>
      </c>
      <c r="J2334" s="20">
        <f>Source!P701</f>
        <v>116589.84</v>
      </c>
      <c r="K2334" s="20"/>
      <c r="Q2334">
        <f>ROUND((Source!BZ701/100)*ROUND((Source!AF701*Source!AV701)*Source!I701, 2), 2)</f>
        <v>0</v>
      </c>
      <c r="R2334">
        <f>Source!X701</f>
        <v>0</v>
      </c>
      <c r="S2334">
        <f>ROUND((Source!CA701/100)*ROUND((Source!AF701*Source!AV701)*Source!I701, 2), 2)</f>
        <v>0</v>
      </c>
      <c r="T2334">
        <f>Source!Y701</f>
        <v>0</v>
      </c>
      <c r="U2334">
        <f>ROUND((175/100)*ROUND((Source!AE701*Source!AV701)*Source!I701, 2), 2)</f>
        <v>0</v>
      </c>
      <c r="V2334">
        <f>ROUND((108/100)*ROUND(Source!CS701*Source!I701, 2), 2)</f>
        <v>0</v>
      </c>
    </row>
    <row r="2335" spans="1:22" ht="15" x14ac:dyDescent="0.25">
      <c r="A2335" s="24"/>
      <c r="B2335" s="24"/>
      <c r="C2335" s="24"/>
      <c r="D2335" s="24"/>
      <c r="E2335" s="24"/>
      <c r="F2335" s="24"/>
      <c r="G2335" s="24"/>
      <c r="H2335" s="24"/>
      <c r="I2335" s="59">
        <f>J2334</f>
        <v>116589.84</v>
      </c>
      <c r="J2335" s="59"/>
      <c r="K2335" s="25">
        <f>IF(Source!I701&lt;&gt;0, ROUND(I2335/Source!I701, 2), 0)</f>
        <v>14573.73</v>
      </c>
      <c r="P2335" s="23">
        <f>I2335</f>
        <v>116589.84</v>
      </c>
    </row>
    <row r="2336" spans="1:22" ht="14.25" x14ac:dyDescent="0.2">
      <c r="A2336" s="15" t="str">
        <f>Source!E702</f>
        <v>361</v>
      </c>
      <c r="B2336" s="16" t="str">
        <f>Source!F702</f>
        <v>1.50-3203-10-4/1</v>
      </c>
      <c r="C2336" s="16" t="str">
        <f>Source!G702</f>
        <v>Установка монтажных изделий массой свыше 20 кг</v>
      </c>
      <c r="D2336" s="17" t="str">
        <f>Source!H702</f>
        <v>т</v>
      </c>
      <c r="E2336" s="8">
        <f>Source!I702</f>
        <v>6.3609999999999998</v>
      </c>
      <c r="F2336" s="19"/>
      <c r="G2336" s="18"/>
      <c r="H2336" s="8"/>
      <c r="I2336" s="8"/>
      <c r="J2336" s="20"/>
      <c r="K2336" s="20"/>
      <c r="Q2336">
        <f>ROUND((Source!BZ702/100)*ROUND((Source!AF702*Source!AV702)*Source!I702, 2), 2)</f>
        <v>36416.629999999997</v>
      </c>
      <c r="R2336">
        <f>Source!X702</f>
        <v>36416.629999999997</v>
      </c>
      <c r="S2336">
        <f>ROUND((Source!CA702/100)*ROUND((Source!AF702*Source!AV702)*Source!I702, 2), 2)</f>
        <v>5202.38</v>
      </c>
      <c r="T2336">
        <f>Source!Y702</f>
        <v>5202.38</v>
      </c>
      <c r="U2336">
        <f>ROUND((175/100)*ROUND((Source!AE702*Source!AV702)*Source!I702, 2), 2)</f>
        <v>1590.17</v>
      </c>
      <c r="V2336">
        <f>ROUND((108/100)*ROUND(Source!CS702*Source!I702, 2), 2)</f>
        <v>981.36</v>
      </c>
    </row>
    <row r="2337" spans="1:22" ht="14.25" x14ac:dyDescent="0.2">
      <c r="A2337" s="15"/>
      <c r="B2337" s="16"/>
      <c r="C2337" s="16" t="s">
        <v>872</v>
      </c>
      <c r="D2337" s="17"/>
      <c r="E2337" s="8"/>
      <c r="F2337" s="19">
        <f>Source!AO702</f>
        <v>8178.55</v>
      </c>
      <c r="G2337" s="18" t="str">
        <f>Source!DG702</f>
        <v/>
      </c>
      <c r="H2337" s="8">
        <f>Source!AV702</f>
        <v>1</v>
      </c>
      <c r="I2337" s="8">
        <f>IF(Source!BA702&lt;&gt; 0, Source!BA702, 1)</f>
        <v>1</v>
      </c>
      <c r="J2337" s="20">
        <f>Source!S702</f>
        <v>52023.76</v>
      </c>
      <c r="K2337" s="20"/>
    </row>
    <row r="2338" spans="1:22" ht="14.25" x14ac:dyDescent="0.2">
      <c r="A2338" s="15"/>
      <c r="B2338" s="16"/>
      <c r="C2338" s="16" t="s">
        <v>873</v>
      </c>
      <c r="D2338" s="17"/>
      <c r="E2338" s="8"/>
      <c r="F2338" s="19">
        <f>Source!AM702</f>
        <v>1555.17</v>
      </c>
      <c r="G2338" s="18" t="str">
        <f>Source!DE702</f>
        <v/>
      </c>
      <c r="H2338" s="8">
        <f>Source!AV702</f>
        <v>1</v>
      </c>
      <c r="I2338" s="8">
        <f>IF(Source!BB702&lt;&gt; 0, Source!BB702, 1)</f>
        <v>1</v>
      </c>
      <c r="J2338" s="20">
        <f>Source!Q702</f>
        <v>9892.44</v>
      </c>
      <c r="K2338" s="20"/>
    </row>
    <row r="2339" spans="1:22" ht="14.25" x14ac:dyDescent="0.2">
      <c r="A2339" s="15"/>
      <c r="B2339" s="16"/>
      <c r="C2339" s="16" t="s">
        <v>874</v>
      </c>
      <c r="D2339" s="17"/>
      <c r="E2339" s="8"/>
      <c r="F2339" s="19">
        <f>Source!AN702</f>
        <v>142.85</v>
      </c>
      <c r="G2339" s="18" t="str">
        <f>Source!DF702</f>
        <v/>
      </c>
      <c r="H2339" s="8">
        <f>Source!AV702</f>
        <v>1</v>
      </c>
      <c r="I2339" s="8">
        <f>IF(Source!BS702&lt;&gt; 0, Source!BS702, 1)</f>
        <v>1</v>
      </c>
      <c r="J2339" s="21">
        <f>Source!R702</f>
        <v>908.67</v>
      </c>
      <c r="K2339" s="20"/>
    </row>
    <row r="2340" spans="1:22" ht="14.25" x14ac:dyDescent="0.2">
      <c r="A2340" s="15"/>
      <c r="B2340" s="16"/>
      <c r="C2340" s="16" t="s">
        <v>875</v>
      </c>
      <c r="D2340" s="17"/>
      <c r="E2340" s="8"/>
      <c r="F2340" s="19">
        <f>Source!AL702</f>
        <v>56933.42</v>
      </c>
      <c r="G2340" s="18" t="str">
        <f>Source!DD702</f>
        <v/>
      </c>
      <c r="H2340" s="8">
        <f>Source!AW702</f>
        <v>1</v>
      </c>
      <c r="I2340" s="8">
        <f>IF(Source!BC702&lt;&gt; 0, Source!BC702, 1)</f>
        <v>1</v>
      </c>
      <c r="J2340" s="20">
        <f>Source!P702</f>
        <v>362153.48</v>
      </c>
      <c r="K2340" s="20"/>
    </row>
    <row r="2341" spans="1:22" ht="42.75" x14ac:dyDescent="0.2">
      <c r="A2341" s="15" t="str">
        <f>Source!E703</f>
        <v>361,1</v>
      </c>
      <c r="B2341" s="16" t="str">
        <f>Source!F703</f>
        <v>21.3-4-24</v>
      </c>
      <c r="C2341" s="16" t="str">
        <f>Source!G703</f>
        <v>Арматурные заготовки (стержни, хомуты и т.п.), не собранные в каркасы или сетки, закладные и накладные детали, со сваркой</v>
      </c>
      <c r="D2341" s="17" t="str">
        <f>Source!H703</f>
        <v>т</v>
      </c>
      <c r="E2341" s="8">
        <f>Source!I703</f>
        <v>-6.3609999999999998</v>
      </c>
      <c r="F2341" s="19">
        <f>Source!AK703</f>
        <v>53410.15</v>
      </c>
      <c r="G2341" s="22" t="s">
        <v>3</v>
      </c>
      <c r="H2341" s="8">
        <f>Source!AW703</f>
        <v>1</v>
      </c>
      <c r="I2341" s="8">
        <f>IF(Source!BC703&lt;&gt; 0, Source!BC703, 1)</f>
        <v>1</v>
      </c>
      <c r="J2341" s="20">
        <f>Source!O703</f>
        <v>-339741.96</v>
      </c>
      <c r="K2341" s="20"/>
      <c r="Q2341">
        <f>ROUND((Source!BZ703/100)*ROUND((Source!AF703*Source!AV703)*Source!I703, 2), 2)</f>
        <v>0</v>
      </c>
      <c r="R2341">
        <f>Source!X703</f>
        <v>0</v>
      </c>
      <c r="S2341">
        <f>ROUND((Source!CA703/100)*ROUND((Source!AF703*Source!AV703)*Source!I703, 2), 2)</f>
        <v>0</v>
      </c>
      <c r="T2341">
        <f>Source!Y703</f>
        <v>0</v>
      </c>
      <c r="U2341">
        <f>ROUND((175/100)*ROUND((Source!AE703*Source!AV703)*Source!I703, 2), 2)</f>
        <v>0</v>
      </c>
      <c r="V2341">
        <f>ROUND((108/100)*ROUND(Source!CS703*Source!I703, 2), 2)</f>
        <v>0</v>
      </c>
    </row>
    <row r="2342" spans="1:22" ht="14.25" x14ac:dyDescent="0.2">
      <c r="A2342" s="15"/>
      <c r="B2342" s="16"/>
      <c r="C2342" s="16" t="s">
        <v>876</v>
      </c>
      <c r="D2342" s="17" t="s">
        <v>877</v>
      </c>
      <c r="E2342" s="8">
        <f>Source!AT702</f>
        <v>70</v>
      </c>
      <c r="F2342" s="19"/>
      <c r="G2342" s="18"/>
      <c r="H2342" s="8"/>
      <c r="I2342" s="8"/>
      <c r="J2342" s="20">
        <f>SUM(R2336:R2341)</f>
        <v>36416.629999999997</v>
      </c>
      <c r="K2342" s="20"/>
    </row>
    <row r="2343" spans="1:22" ht="14.25" x14ac:dyDescent="0.2">
      <c r="A2343" s="15"/>
      <c r="B2343" s="16"/>
      <c r="C2343" s="16" t="s">
        <v>878</v>
      </c>
      <c r="D2343" s="17" t="s">
        <v>877</v>
      </c>
      <c r="E2343" s="8">
        <f>Source!AU702</f>
        <v>10</v>
      </c>
      <c r="F2343" s="19"/>
      <c r="G2343" s="18"/>
      <c r="H2343" s="8"/>
      <c r="I2343" s="8"/>
      <c r="J2343" s="20">
        <f>SUM(T2336:T2342)</f>
        <v>5202.38</v>
      </c>
      <c r="K2343" s="20"/>
    </row>
    <row r="2344" spans="1:22" ht="14.25" x14ac:dyDescent="0.2">
      <c r="A2344" s="15"/>
      <c r="B2344" s="16"/>
      <c r="C2344" s="16" t="s">
        <v>879</v>
      </c>
      <c r="D2344" s="17" t="s">
        <v>877</v>
      </c>
      <c r="E2344" s="8">
        <f>108</f>
        <v>108</v>
      </c>
      <c r="F2344" s="19"/>
      <c r="G2344" s="18"/>
      <c r="H2344" s="8"/>
      <c r="I2344" s="8"/>
      <c r="J2344" s="20">
        <f>SUM(V2336:V2343)</f>
        <v>981.36</v>
      </c>
      <c r="K2344" s="20"/>
    </row>
    <row r="2345" spans="1:22" ht="14.25" x14ac:dyDescent="0.2">
      <c r="A2345" s="15"/>
      <c r="B2345" s="16"/>
      <c r="C2345" s="16" t="s">
        <v>880</v>
      </c>
      <c r="D2345" s="17" t="s">
        <v>881</v>
      </c>
      <c r="E2345" s="8">
        <f>Source!AQ702</f>
        <v>36.11</v>
      </c>
      <c r="F2345" s="19"/>
      <c r="G2345" s="18" t="str">
        <f>Source!DI702</f>
        <v/>
      </c>
      <c r="H2345" s="8">
        <f>Source!AV702</f>
        <v>1</v>
      </c>
      <c r="I2345" s="8"/>
      <c r="J2345" s="20"/>
      <c r="K2345" s="20">
        <f>Source!U702</f>
        <v>229.69570999999999</v>
      </c>
    </row>
    <row r="2346" spans="1:22" ht="15" x14ac:dyDescent="0.25">
      <c r="A2346" s="24"/>
      <c r="B2346" s="24"/>
      <c r="C2346" s="24"/>
      <c r="D2346" s="24"/>
      <c r="E2346" s="24"/>
      <c r="F2346" s="24"/>
      <c r="G2346" s="24"/>
      <c r="H2346" s="24"/>
      <c r="I2346" s="59">
        <f>J2337+J2338+J2340+J2342+J2343+J2344+SUM(J2341:J2341)</f>
        <v>126928.08999999997</v>
      </c>
      <c r="J2346" s="59"/>
      <c r="K2346" s="25">
        <f>IF(Source!I702&lt;&gt;0, ROUND(I2346/Source!I702, 2), 0)</f>
        <v>19954.11</v>
      </c>
      <c r="P2346" s="23">
        <f>I2346</f>
        <v>126928.08999999997</v>
      </c>
    </row>
    <row r="2347" spans="1:22" ht="28.5" x14ac:dyDescent="0.2">
      <c r="A2347" s="15" t="str">
        <f>Source!E704</f>
        <v>362</v>
      </c>
      <c r="B2347" s="16" t="str">
        <f>Source!F704</f>
        <v>1.2-3103-3-1/1</v>
      </c>
      <c r="C2347" s="16" t="str">
        <f>Source!G704</f>
        <v>Устройство фундаментов общего назначения бетонных под оборудование объемом до 5 м3</v>
      </c>
      <c r="D2347" s="17" t="str">
        <f>Source!H704</f>
        <v>100 м3</v>
      </c>
      <c r="E2347" s="8">
        <f>Source!I704</f>
        <v>0.86599999999999999</v>
      </c>
      <c r="F2347" s="19"/>
      <c r="G2347" s="18"/>
      <c r="H2347" s="8"/>
      <c r="I2347" s="8"/>
      <c r="J2347" s="20"/>
      <c r="K2347" s="20"/>
      <c r="Q2347">
        <f>ROUND((Source!BZ704/100)*ROUND((Source!AF704*Source!AV704)*Source!I704, 2), 2)</f>
        <v>47674.34</v>
      </c>
      <c r="R2347">
        <f>Source!X704</f>
        <v>47674.34</v>
      </c>
      <c r="S2347">
        <f>ROUND((Source!CA704/100)*ROUND((Source!AF704*Source!AV704)*Source!I704, 2), 2)</f>
        <v>6810.62</v>
      </c>
      <c r="T2347">
        <f>Source!Y704</f>
        <v>6810.62</v>
      </c>
      <c r="U2347">
        <f>ROUND((175/100)*ROUND((Source!AE704*Source!AV704)*Source!I704, 2), 2)</f>
        <v>223.42</v>
      </c>
      <c r="V2347">
        <f>ROUND((108/100)*ROUND(Source!CS704*Source!I704, 2), 2)</f>
        <v>137.88</v>
      </c>
    </row>
    <row r="2348" spans="1:22" ht="14.25" x14ac:dyDescent="0.2">
      <c r="A2348" s="15"/>
      <c r="B2348" s="16"/>
      <c r="C2348" s="16" t="s">
        <v>872</v>
      </c>
      <c r="D2348" s="17"/>
      <c r="E2348" s="8"/>
      <c r="F2348" s="19">
        <f>Source!AO704</f>
        <v>78644.570000000007</v>
      </c>
      <c r="G2348" s="18" t="str">
        <f>Source!DG704</f>
        <v/>
      </c>
      <c r="H2348" s="8">
        <f>Source!AV704</f>
        <v>1</v>
      </c>
      <c r="I2348" s="8">
        <f>IF(Source!BA704&lt;&gt; 0, Source!BA704, 1)</f>
        <v>1</v>
      </c>
      <c r="J2348" s="20">
        <f>Source!S704</f>
        <v>68106.2</v>
      </c>
      <c r="K2348" s="20"/>
    </row>
    <row r="2349" spans="1:22" ht="14.25" x14ac:dyDescent="0.2">
      <c r="A2349" s="15"/>
      <c r="B2349" s="16"/>
      <c r="C2349" s="16" t="s">
        <v>873</v>
      </c>
      <c r="D2349" s="17"/>
      <c r="E2349" s="8"/>
      <c r="F2349" s="19">
        <f>Source!AM704</f>
        <v>435.13</v>
      </c>
      <c r="G2349" s="18" t="str">
        <f>Source!DE704</f>
        <v/>
      </c>
      <c r="H2349" s="8">
        <f>Source!AV704</f>
        <v>1</v>
      </c>
      <c r="I2349" s="8">
        <f>IF(Source!BB704&lt;&gt; 0, Source!BB704, 1)</f>
        <v>1</v>
      </c>
      <c r="J2349" s="20">
        <f>Source!Q704</f>
        <v>376.82</v>
      </c>
      <c r="K2349" s="20"/>
    </row>
    <row r="2350" spans="1:22" ht="14.25" x14ac:dyDescent="0.2">
      <c r="A2350" s="15"/>
      <c r="B2350" s="16"/>
      <c r="C2350" s="16" t="s">
        <v>874</v>
      </c>
      <c r="D2350" s="17"/>
      <c r="E2350" s="8"/>
      <c r="F2350" s="19">
        <f>Source!AN704</f>
        <v>147.43</v>
      </c>
      <c r="G2350" s="18" t="str">
        <f>Source!DF704</f>
        <v/>
      </c>
      <c r="H2350" s="8">
        <f>Source!AV704</f>
        <v>1</v>
      </c>
      <c r="I2350" s="8">
        <f>IF(Source!BS704&lt;&gt; 0, Source!BS704, 1)</f>
        <v>1</v>
      </c>
      <c r="J2350" s="21">
        <f>Source!R704</f>
        <v>127.67</v>
      </c>
      <c r="K2350" s="20"/>
    </row>
    <row r="2351" spans="1:22" ht="14.25" x14ac:dyDescent="0.2">
      <c r="A2351" s="15"/>
      <c r="B2351" s="16"/>
      <c r="C2351" s="16" t="s">
        <v>875</v>
      </c>
      <c r="D2351" s="17"/>
      <c r="E2351" s="8"/>
      <c r="F2351" s="19">
        <f>Source!AL704</f>
        <v>347832.49</v>
      </c>
      <c r="G2351" s="18" t="str">
        <f>Source!DD704</f>
        <v/>
      </c>
      <c r="H2351" s="8">
        <f>Source!AW704</f>
        <v>1</v>
      </c>
      <c r="I2351" s="8">
        <f>IF(Source!BC704&lt;&gt; 0, Source!BC704, 1)</f>
        <v>1</v>
      </c>
      <c r="J2351" s="20">
        <f>Source!P704</f>
        <v>301222.94</v>
      </c>
      <c r="K2351" s="20"/>
    </row>
    <row r="2352" spans="1:22" ht="14.25" x14ac:dyDescent="0.2">
      <c r="A2352" s="15"/>
      <c r="B2352" s="16"/>
      <c r="C2352" s="16" t="s">
        <v>876</v>
      </c>
      <c r="D2352" s="17" t="s">
        <v>877</v>
      </c>
      <c r="E2352" s="8">
        <f>Source!AT704</f>
        <v>70</v>
      </c>
      <c r="F2352" s="19"/>
      <c r="G2352" s="18"/>
      <c r="H2352" s="8"/>
      <c r="I2352" s="8"/>
      <c r="J2352" s="20">
        <f>SUM(R2347:R2351)</f>
        <v>47674.34</v>
      </c>
      <c r="K2352" s="20"/>
    </row>
    <row r="2353" spans="1:22" ht="14.25" x14ac:dyDescent="0.2">
      <c r="A2353" s="15"/>
      <c r="B2353" s="16"/>
      <c r="C2353" s="16" t="s">
        <v>878</v>
      </c>
      <c r="D2353" s="17" t="s">
        <v>877</v>
      </c>
      <c r="E2353" s="8">
        <f>Source!AU704</f>
        <v>10</v>
      </c>
      <c r="F2353" s="19"/>
      <c r="G2353" s="18"/>
      <c r="H2353" s="8"/>
      <c r="I2353" s="8"/>
      <c r="J2353" s="20">
        <f>SUM(T2347:T2352)</f>
        <v>6810.62</v>
      </c>
      <c r="K2353" s="20"/>
    </row>
    <row r="2354" spans="1:22" ht="14.25" x14ac:dyDescent="0.2">
      <c r="A2354" s="15"/>
      <c r="B2354" s="16"/>
      <c r="C2354" s="16" t="s">
        <v>879</v>
      </c>
      <c r="D2354" s="17" t="s">
        <v>877</v>
      </c>
      <c r="E2354" s="8">
        <f>108</f>
        <v>108</v>
      </c>
      <c r="F2354" s="19"/>
      <c r="G2354" s="18"/>
      <c r="H2354" s="8"/>
      <c r="I2354" s="8"/>
      <c r="J2354" s="20">
        <f>SUM(V2347:V2353)</f>
        <v>137.88</v>
      </c>
      <c r="K2354" s="20"/>
    </row>
    <row r="2355" spans="1:22" ht="14.25" x14ac:dyDescent="0.2">
      <c r="A2355" s="15"/>
      <c r="B2355" s="16"/>
      <c r="C2355" s="16" t="s">
        <v>880</v>
      </c>
      <c r="D2355" s="17" t="s">
        <v>881</v>
      </c>
      <c r="E2355" s="8">
        <f>Source!AQ704</f>
        <v>453.1</v>
      </c>
      <c r="F2355" s="19"/>
      <c r="G2355" s="18" t="str">
        <f>Source!DI704</f>
        <v/>
      </c>
      <c r="H2355" s="8">
        <f>Source!AV704</f>
        <v>1</v>
      </c>
      <c r="I2355" s="8"/>
      <c r="J2355" s="20"/>
      <c r="K2355" s="20">
        <f>Source!U704</f>
        <v>392.38460000000003</v>
      </c>
    </row>
    <row r="2356" spans="1:22" ht="15" x14ac:dyDescent="0.25">
      <c r="A2356" s="24"/>
      <c r="B2356" s="24"/>
      <c r="C2356" s="24"/>
      <c r="D2356" s="24"/>
      <c r="E2356" s="24"/>
      <c r="F2356" s="24"/>
      <c r="G2356" s="24"/>
      <c r="H2356" s="24"/>
      <c r="I2356" s="59">
        <f>J2348+J2349+J2351+J2352+J2353+J2354</f>
        <v>424328.80000000005</v>
      </c>
      <c r="J2356" s="59"/>
      <c r="K2356" s="25">
        <f>IF(Source!I704&lt;&gt;0, ROUND(I2356/Source!I704, 2), 0)</f>
        <v>489987.07</v>
      </c>
      <c r="P2356" s="23">
        <f>I2356</f>
        <v>424328.80000000005</v>
      </c>
    </row>
    <row r="2357" spans="1:22" ht="42.75" x14ac:dyDescent="0.2">
      <c r="A2357" s="15" t="str">
        <f>Source!E705</f>
        <v>363</v>
      </c>
      <c r="B2357" s="16" t="str">
        <f>Source!F705</f>
        <v>21.3-4-24</v>
      </c>
      <c r="C2357" s="16" t="str">
        <f>Source!G705</f>
        <v>Арматурные заготовки (стержни, хомуты и т.п.), не собранные в каркасы или сетки, закладные и накладные детали, со сваркой</v>
      </c>
      <c r="D2357" s="17" t="str">
        <f>Source!H705</f>
        <v>т</v>
      </c>
      <c r="E2357" s="8">
        <f>Source!I705</f>
        <v>1.90108700599</v>
      </c>
      <c r="F2357" s="19">
        <f>Source!AL705</f>
        <v>53410.15</v>
      </c>
      <c r="G2357" s="18" t="str">
        <f>Source!DD705</f>
        <v/>
      </c>
      <c r="H2357" s="8">
        <f>Source!AW705</f>
        <v>1</v>
      </c>
      <c r="I2357" s="8">
        <f>IF(Source!BC705&lt;&gt; 0, Source!BC705, 1)</f>
        <v>1</v>
      </c>
      <c r="J2357" s="20">
        <f>Source!P705</f>
        <v>101537.34</v>
      </c>
      <c r="K2357" s="20"/>
      <c r="Q2357">
        <f>ROUND((Source!BZ705/100)*ROUND((Source!AF705*Source!AV705)*Source!I705, 2), 2)</f>
        <v>0</v>
      </c>
      <c r="R2357">
        <f>Source!X705</f>
        <v>0</v>
      </c>
      <c r="S2357">
        <f>ROUND((Source!CA705/100)*ROUND((Source!AF705*Source!AV705)*Source!I705, 2), 2)</f>
        <v>0</v>
      </c>
      <c r="T2357">
        <f>Source!Y705</f>
        <v>0</v>
      </c>
      <c r="U2357">
        <f>ROUND((175/100)*ROUND((Source!AE705*Source!AV705)*Source!I705, 2), 2)</f>
        <v>0</v>
      </c>
      <c r="V2357">
        <f>ROUND((108/100)*ROUND(Source!CS705*Source!I705, 2), 2)</f>
        <v>0</v>
      </c>
    </row>
    <row r="2358" spans="1:22" ht="15" x14ac:dyDescent="0.25">
      <c r="A2358" s="24"/>
      <c r="B2358" s="24"/>
      <c r="C2358" s="24"/>
      <c r="D2358" s="24"/>
      <c r="E2358" s="24"/>
      <c r="F2358" s="24"/>
      <c r="G2358" s="24"/>
      <c r="H2358" s="24"/>
      <c r="I2358" s="59">
        <f>J2357</f>
        <v>101537.34</v>
      </c>
      <c r="J2358" s="59"/>
      <c r="K2358" s="25">
        <f>IF(Source!I705&lt;&gt;0, ROUND(I2358/Source!I705, 2), 0)</f>
        <v>53410.15</v>
      </c>
      <c r="P2358" s="23">
        <f>I2358</f>
        <v>101537.34</v>
      </c>
    </row>
    <row r="2359" spans="1:22" ht="28.5" x14ac:dyDescent="0.2">
      <c r="A2359" s="15" t="str">
        <f>Source!E706</f>
        <v>364</v>
      </c>
      <c r="B2359" s="16" t="str">
        <f>Source!F706</f>
        <v>Цена поставщика</v>
      </c>
      <c r="C2359" s="16" t="str">
        <f>Source!G706</f>
        <v>Игровой комплекс "Ладога"  ЛГТК-04                        Базисная стоимость: 3851486,00/1,18=3263971,19</v>
      </c>
      <c r="D2359" s="17" t="str">
        <f>Source!H706</f>
        <v>шт.</v>
      </c>
      <c r="E2359" s="8">
        <f>Source!I706</f>
        <v>1</v>
      </c>
      <c r="F2359" s="19">
        <f>Source!AL706</f>
        <v>3263971.19</v>
      </c>
      <c r="G2359" s="18" t="str">
        <f>Source!DD706</f>
        <v/>
      </c>
      <c r="H2359" s="8">
        <f>Source!AW706</f>
        <v>1</v>
      </c>
      <c r="I2359" s="8">
        <f>IF(Source!BC706&lt;&gt; 0, Source!BC706, 1)</f>
        <v>1</v>
      </c>
      <c r="J2359" s="20">
        <f>Source!P706</f>
        <v>3263971.19</v>
      </c>
      <c r="K2359" s="20"/>
      <c r="Q2359">
        <f>ROUND((Source!BZ706/100)*ROUND((Source!AF706*Source!AV706)*Source!I706, 2), 2)</f>
        <v>0</v>
      </c>
      <c r="R2359">
        <f>Source!X706</f>
        <v>0</v>
      </c>
      <c r="S2359">
        <f>ROUND((Source!CA706/100)*ROUND((Source!AF706*Source!AV706)*Source!I706, 2), 2)</f>
        <v>0</v>
      </c>
      <c r="T2359">
        <f>Source!Y706</f>
        <v>0</v>
      </c>
      <c r="U2359">
        <f>ROUND((175/100)*ROUND((Source!AE706*Source!AV706)*Source!I706, 2), 2)</f>
        <v>0</v>
      </c>
      <c r="V2359">
        <f>ROUND((108/100)*ROUND(Source!CS706*Source!I706, 2), 2)</f>
        <v>0</v>
      </c>
    </row>
    <row r="2360" spans="1:22" ht="15" x14ac:dyDescent="0.25">
      <c r="A2360" s="24"/>
      <c r="B2360" s="24"/>
      <c r="C2360" s="24"/>
      <c r="D2360" s="24"/>
      <c r="E2360" s="24"/>
      <c r="F2360" s="24"/>
      <c r="G2360" s="24"/>
      <c r="H2360" s="24"/>
      <c r="I2360" s="59">
        <f>J2359</f>
        <v>3263971.19</v>
      </c>
      <c r="J2360" s="59"/>
      <c r="K2360" s="25">
        <f>IF(Source!I706&lt;&gt;0, ROUND(I2360/Source!I706, 2), 0)</f>
        <v>3263971.19</v>
      </c>
      <c r="P2360" s="23">
        <f>I2360</f>
        <v>3263971.19</v>
      </c>
    </row>
    <row r="2361" spans="1:22" ht="14.25" x14ac:dyDescent="0.2">
      <c r="A2361" s="15" t="str">
        <f>Source!E707</f>
        <v>365</v>
      </c>
      <c r="B2361" s="16" t="str">
        <f>Source!F707</f>
        <v>1.50-3203-10-4/1</v>
      </c>
      <c r="C2361" s="16" t="str">
        <f>Source!G707</f>
        <v>Установка монтажных изделий массой свыше 20 кг</v>
      </c>
      <c r="D2361" s="17" t="str">
        <f>Source!H707</f>
        <v>т</v>
      </c>
      <c r="E2361" s="8">
        <f>Source!I707</f>
        <v>1.6</v>
      </c>
      <c r="F2361" s="19"/>
      <c r="G2361" s="18"/>
      <c r="H2361" s="8"/>
      <c r="I2361" s="8"/>
      <c r="J2361" s="20"/>
      <c r="K2361" s="20"/>
      <c r="Q2361">
        <f>ROUND((Source!BZ707/100)*ROUND((Source!AF707*Source!AV707)*Source!I707, 2), 2)</f>
        <v>9159.98</v>
      </c>
      <c r="R2361">
        <f>Source!X707</f>
        <v>9159.98</v>
      </c>
      <c r="S2361">
        <f>ROUND((Source!CA707/100)*ROUND((Source!AF707*Source!AV707)*Source!I707, 2), 2)</f>
        <v>1308.57</v>
      </c>
      <c r="T2361">
        <f>Source!Y707</f>
        <v>1308.57</v>
      </c>
      <c r="U2361">
        <f>ROUND((175/100)*ROUND((Source!AE707*Source!AV707)*Source!I707, 2), 2)</f>
        <v>399.98</v>
      </c>
      <c r="V2361">
        <f>ROUND((108/100)*ROUND(Source!CS707*Source!I707, 2), 2)</f>
        <v>246.84</v>
      </c>
    </row>
    <row r="2362" spans="1:22" ht="14.25" x14ac:dyDescent="0.2">
      <c r="A2362" s="15"/>
      <c r="B2362" s="16"/>
      <c r="C2362" s="16" t="s">
        <v>872</v>
      </c>
      <c r="D2362" s="17"/>
      <c r="E2362" s="8"/>
      <c r="F2362" s="19">
        <f>Source!AO707</f>
        <v>8178.55</v>
      </c>
      <c r="G2362" s="18" t="str">
        <f>Source!DG707</f>
        <v/>
      </c>
      <c r="H2362" s="8">
        <f>Source!AV707</f>
        <v>1</v>
      </c>
      <c r="I2362" s="8">
        <f>IF(Source!BA707&lt;&gt; 0, Source!BA707, 1)</f>
        <v>1</v>
      </c>
      <c r="J2362" s="20">
        <f>Source!S707</f>
        <v>13085.68</v>
      </c>
      <c r="K2362" s="20"/>
    </row>
    <row r="2363" spans="1:22" ht="14.25" x14ac:dyDescent="0.2">
      <c r="A2363" s="15"/>
      <c r="B2363" s="16"/>
      <c r="C2363" s="16" t="s">
        <v>873</v>
      </c>
      <c r="D2363" s="17"/>
      <c r="E2363" s="8"/>
      <c r="F2363" s="19">
        <f>Source!AM707</f>
        <v>1555.17</v>
      </c>
      <c r="G2363" s="18" t="str">
        <f>Source!DE707</f>
        <v/>
      </c>
      <c r="H2363" s="8">
        <f>Source!AV707</f>
        <v>1</v>
      </c>
      <c r="I2363" s="8">
        <f>IF(Source!BB707&lt;&gt; 0, Source!BB707, 1)</f>
        <v>1</v>
      </c>
      <c r="J2363" s="20">
        <f>Source!Q707</f>
        <v>2488.27</v>
      </c>
      <c r="K2363" s="20"/>
    </row>
    <row r="2364" spans="1:22" ht="14.25" x14ac:dyDescent="0.2">
      <c r="A2364" s="15"/>
      <c r="B2364" s="16"/>
      <c r="C2364" s="16" t="s">
        <v>874</v>
      </c>
      <c r="D2364" s="17"/>
      <c r="E2364" s="8"/>
      <c r="F2364" s="19">
        <f>Source!AN707</f>
        <v>142.85</v>
      </c>
      <c r="G2364" s="18" t="str">
        <f>Source!DF707</f>
        <v/>
      </c>
      <c r="H2364" s="8">
        <f>Source!AV707</f>
        <v>1</v>
      </c>
      <c r="I2364" s="8">
        <f>IF(Source!BS707&lt;&gt; 0, Source!BS707, 1)</f>
        <v>1</v>
      </c>
      <c r="J2364" s="21">
        <f>Source!R707</f>
        <v>228.56</v>
      </c>
      <c r="K2364" s="20"/>
    </row>
    <row r="2365" spans="1:22" ht="14.25" x14ac:dyDescent="0.2">
      <c r="A2365" s="15"/>
      <c r="B2365" s="16"/>
      <c r="C2365" s="16" t="s">
        <v>875</v>
      </c>
      <c r="D2365" s="17"/>
      <c r="E2365" s="8"/>
      <c r="F2365" s="19">
        <f>Source!AL707</f>
        <v>56933.42</v>
      </c>
      <c r="G2365" s="18" t="str">
        <f>Source!DD707</f>
        <v/>
      </c>
      <c r="H2365" s="8">
        <f>Source!AW707</f>
        <v>1</v>
      </c>
      <c r="I2365" s="8">
        <f>IF(Source!BC707&lt;&gt; 0, Source!BC707, 1)</f>
        <v>1</v>
      </c>
      <c r="J2365" s="20">
        <f>Source!P707</f>
        <v>91093.47</v>
      </c>
      <c r="K2365" s="20"/>
    </row>
    <row r="2366" spans="1:22" ht="42.75" x14ac:dyDescent="0.2">
      <c r="A2366" s="15" t="str">
        <f>Source!E708</f>
        <v>365,1</v>
      </c>
      <c r="B2366" s="16" t="str">
        <f>Source!F708</f>
        <v>21.3-4-24</v>
      </c>
      <c r="C2366" s="16" t="str">
        <f>Source!G708</f>
        <v>Арматурные заготовки (стержни, хомуты и т.п.), не собранные в каркасы или сетки, закладные и накладные детали, со сваркой</v>
      </c>
      <c r="D2366" s="17" t="str">
        <f>Source!H708</f>
        <v>т</v>
      </c>
      <c r="E2366" s="8">
        <f>Source!I708</f>
        <v>-1.6</v>
      </c>
      <c r="F2366" s="19">
        <f>Source!AK708</f>
        <v>53410.15</v>
      </c>
      <c r="G2366" s="22" t="s">
        <v>3</v>
      </c>
      <c r="H2366" s="8">
        <f>Source!AW708</f>
        <v>1</v>
      </c>
      <c r="I2366" s="8">
        <f>IF(Source!BC708&lt;&gt; 0, Source!BC708, 1)</f>
        <v>1</v>
      </c>
      <c r="J2366" s="20">
        <f>Source!O708</f>
        <v>-85456.24</v>
      </c>
      <c r="K2366" s="20"/>
      <c r="Q2366">
        <f>ROUND((Source!BZ708/100)*ROUND((Source!AF708*Source!AV708)*Source!I708, 2), 2)</f>
        <v>0</v>
      </c>
      <c r="R2366">
        <f>Source!X708</f>
        <v>0</v>
      </c>
      <c r="S2366">
        <f>ROUND((Source!CA708/100)*ROUND((Source!AF708*Source!AV708)*Source!I708, 2), 2)</f>
        <v>0</v>
      </c>
      <c r="T2366">
        <f>Source!Y708</f>
        <v>0</v>
      </c>
      <c r="U2366">
        <f>ROUND((175/100)*ROUND((Source!AE708*Source!AV708)*Source!I708, 2), 2)</f>
        <v>0</v>
      </c>
      <c r="V2366">
        <f>ROUND((108/100)*ROUND(Source!CS708*Source!I708, 2), 2)</f>
        <v>0</v>
      </c>
    </row>
    <row r="2367" spans="1:22" ht="14.25" x14ac:dyDescent="0.2">
      <c r="A2367" s="15"/>
      <c r="B2367" s="16"/>
      <c r="C2367" s="16" t="s">
        <v>876</v>
      </c>
      <c r="D2367" s="17" t="s">
        <v>877</v>
      </c>
      <c r="E2367" s="8">
        <f>Source!AT707</f>
        <v>70</v>
      </c>
      <c r="F2367" s="19"/>
      <c r="G2367" s="18"/>
      <c r="H2367" s="8"/>
      <c r="I2367" s="8"/>
      <c r="J2367" s="20">
        <f>SUM(R2361:R2366)</f>
        <v>9159.98</v>
      </c>
      <c r="K2367" s="20"/>
    </row>
    <row r="2368" spans="1:22" ht="14.25" x14ac:dyDescent="0.2">
      <c r="A2368" s="15"/>
      <c r="B2368" s="16"/>
      <c r="C2368" s="16" t="s">
        <v>878</v>
      </c>
      <c r="D2368" s="17" t="s">
        <v>877</v>
      </c>
      <c r="E2368" s="8">
        <f>Source!AU707</f>
        <v>10</v>
      </c>
      <c r="F2368" s="19"/>
      <c r="G2368" s="18"/>
      <c r="H2368" s="8"/>
      <c r="I2368" s="8"/>
      <c r="J2368" s="20">
        <f>SUM(T2361:T2367)</f>
        <v>1308.57</v>
      </c>
      <c r="K2368" s="20"/>
    </row>
    <row r="2369" spans="1:22" ht="14.25" x14ac:dyDescent="0.2">
      <c r="A2369" s="15"/>
      <c r="B2369" s="16"/>
      <c r="C2369" s="16" t="s">
        <v>879</v>
      </c>
      <c r="D2369" s="17" t="s">
        <v>877</v>
      </c>
      <c r="E2369" s="8">
        <f>108</f>
        <v>108</v>
      </c>
      <c r="F2369" s="19"/>
      <c r="G2369" s="18"/>
      <c r="H2369" s="8"/>
      <c r="I2369" s="8"/>
      <c r="J2369" s="20">
        <f>SUM(V2361:V2368)</f>
        <v>246.84</v>
      </c>
      <c r="K2369" s="20"/>
    </row>
    <row r="2370" spans="1:22" ht="14.25" x14ac:dyDescent="0.2">
      <c r="A2370" s="15"/>
      <c r="B2370" s="16"/>
      <c r="C2370" s="16" t="s">
        <v>880</v>
      </c>
      <c r="D2370" s="17" t="s">
        <v>881</v>
      </c>
      <c r="E2370" s="8">
        <f>Source!AQ707</f>
        <v>36.11</v>
      </c>
      <c r="F2370" s="19"/>
      <c r="G2370" s="18" t="str">
        <f>Source!DI707</f>
        <v/>
      </c>
      <c r="H2370" s="8">
        <f>Source!AV707</f>
        <v>1</v>
      </c>
      <c r="I2370" s="8"/>
      <c r="J2370" s="20"/>
      <c r="K2370" s="20">
        <f>Source!U707</f>
        <v>57.776000000000003</v>
      </c>
    </row>
    <row r="2371" spans="1:22" ht="15" x14ac:dyDescent="0.25">
      <c r="A2371" s="24"/>
      <c r="B2371" s="24"/>
      <c r="C2371" s="24"/>
      <c r="D2371" s="24"/>
      <c r="E2371" s="24"/>
      <c r="F2371" s="24"/>
      <c r="G2371" s="24"/>
      <c r="H2371" s="24"/>
      <c r="I2371" s="59">
        <f>J2362+J2363+J2365+J2367+J2368+J2369+SUM(J2366:J2366)</f>
        <v>31926.569999999992</v>
      </c>
      <c r="J2371" s="59"/>
      <c r="K2371" s="25">
        <f>IF(Source!I707&lt;&gt;0, ROUND(I2371/Source!I707, 2), 0)</f>
        <v>19954.11</v>
      </c>
      <c r="P2371" s="23">
        <f>I2371</f>
        <v>31926.569999999992</v>
      </c>
    </row>
    <row r="2372" spans="1:22" ht="28.5" x14ac:dyDescent="0.2">
      <c r="A2372" s="15" t="str">
        <f>Source!E709</f>
        <v>366</v>
      </c>
      <c r="B2372" s="16" t="str">
        <f>Source!F709</f>
        <v>1.2-3103-3-1/1</v>
      </c>
      <c r="C2372" s="16" t="str">
        <f>Source!G709</f>
        <v>Устройство фундаментов общего назначения бетонных под оборудование объемом до 5 м3</v>
      </c>
      <c r="D2372" s="17" t="str">
        <f>Source!H709</f>
        <v>100 м3</v>
      </c>
      <c r="E2372" s="8">
        <f>Source!I709</f>
        <v>0.21779999999999999</v>
      </c>
      <c r="F2372" s="19"/>
      <c r="G2372" s="18"/>
      <c r="H2372" s="8"/>
      <c r="I2372" s="8"/>
      <c r="J2372" s="20"/>
      <c r="K2372" s="20"/>
      <c r="Q2372">
        <f>ROUND((Source!BZ709/100)*ROUND((Source!AF709*Source!AV709)*Source!I709, 2), 2)</f>
        <v>11990.15</v>
      </c>
      <c r="R2372">
        <f>Source!X709</f>
        <v>11990.15</v>
      </c>
      <c r="S2372">
        <f>ROUND((Source!CA709/100)*ROUND((Source!AF709*Source!AV709)*Source!I709, 2), 2)</f>
        <v>1712.88</v>
      </c>
      <c r="T2372">
        <f>Source!Y709</f>
        <v>1712.88</v>
      </c>
      <c r="U2372">
        <f>ROUND((175/100)*ROUND((Source!AE709*Source!AV709)*Source!I709, 2), 2)</f>
        <v>56.19</v>
      </c>
      <c r="V2372">
        <f>ROUND((108/100)*ROUND(Source!CS709*Source!I709, 2), 2)</f>
        <v>34.68</v>
      </c>
    </row>
    <row r="2373" spans="1:22" ht="14.25" x14ac:dyDescent="0.2">
      <c r="A2373" s="15"/>
      <c r="B2373" s="16"/>
      <c r="C2373" s="16" t="s">
        <v>872</v>
      </c>
      <c r="D2373" s="17"/>
      <c r="E2373" s="8"/>
      <c r="F2373" s="19">
        <f>Source!AO709</f>
        <v>78644.570000000007</v>
      </c>
      <c r="G2373" s="18" t="str">
        <f>Source!DG709</f>
        <v/>
      </c>
      <c r="H2373" s="8">
        <f>Source!AV709</f>
        <v>1</v>
      </c>
      <c r="I2373" s="8">
        <f>IF(Source!BA709&lt;&gt; 0, Source!BA709, 1)</f>
        <v>1</v>
      </c>
      <c r="J2373" s="20">
        <f>Source!S709</f>
        <v>17128.79</v>
      </c>
      <c r="K2373" s="20"/>
    </row>
    <row r="2374" spans="1:22" ht="14.25" x14ac:dyDescent="0.2">
      <c r="A2374" s="15"/>
      <c r="B2374" s="16"/>
      <c r="C2374" s="16" t="s">
        <v>873</v>
      </c>
      <c r="D2374" s="17"/>
      <c r="E2374" s="8"/>
      <c r="F2374" s="19">
        <f>Source!AM709</f>
        <v>435.13</v>
      </c>
      <c r="G2374" s="18" t="str">
        <f>Source!DE709</f>
        <v/>
      </c>
      <c r="H2374" s="8">
        <f>Source!AV709</f>
        <v>1</v>
      </c>
      <c r="I2374" s="8">
        <f>IF(Source!BB709&lt;&gt; 0, Source!BB709, 1)</f>
        <v>1</v>
      </c>
      <c r="J2374" s="20">
        <f>Source!Q709</f>
        <v>94.77</v>
      </c>
      <c r="K2374" s="20"/>
    </row>
    <row r="2375" spans="1:22" ht="14.25" x14ac:dyDescent="0.2">
      <c r="A2375" s="15"/>
      <c r="B2375" s="16"/>
      <c r="C2375" s="16" t="s">
        <v>874</v>
      </c>
      <c r="D2375" s="17"/>
      <c r="E2375" s="8"/>
      <c r="F2375" s="19">
        <f>Source!AN709</f>
        <v>147.43</v>
      </c>
      <c r="G2375" s="18" t="str">
        <f>Source!DF709</f>
        <v/>
      </c>
      <c r="H2375" s="8">
        <f>Source!AV709</f>
        <v>1</v>
      </c>
      <c r="I2375" s="8">
        <f>IF(Source!BS709&lt;&gt; 0, Source!BS709, 1)</f>
        <v>1</v>
      </c>
      <c r="J2375" s="21">
        <f>Source!R709</f>
        <v>32.11</v>
      </c>
      <c r="K2375" s="20"/>
    </row>
    <row r="2376" spans="1:22" ht="14.25" x14ac:dyDescent="0.2">
      <c r="A2376" s="15"/>
      <c r="B2376" s="16"/>
      <c r="C2376" s="16" t="s">
        <v>875</v>
      </c>
      <c r="D2376" s="17"/>
      <c r="E2376" s="8"/>
      <c r="F2376" s="19">
        <f>Source!AL709</f>
        <v>347832.49</v>
      </c>
      <c r="G2376" s="18" t="str">
        <f>Source!DD709</f>
        <v/>
      </c>
      <c r="H2376" s="8">
        <f>Source!AW709</f>
        <v>1</v>
      </c>
      <c r="I2376" s="8">
        <f>IF(Source!BC709&lt;&gt; 0, Source!BC709, 1)</f>
        <v>1</v>
      </c>
      <c r="J2376" s="20">
        <f>Source!P709</f>
        <v>75757.919999999998</v>
      </c>
      <c r="K2376" s="20"/>
    </row>
    <row r="2377" spans="1:22" ht="14.25" x14ac:dyDescent="0.2">
      <c r="A2377" s="15"/>
      <c r="B2377" s="16"/>
      <c r="C2377" s="16" t="s">
        <v>876</v>
      </c>
      <c r="D2377" s="17" t="s">
        <v>877</v>
      </c>
      <c r="E2377" s="8">
        <f>Source!AT709</f>
        <v>70</v>
      </c>
      <c r="F2377" s="19"/>
      <c r="G2377" s="18"/>
      <c r="H2377" s="8"/>
      <c r="I2377" s="8"/>
      <c r="J2377" s="20">
        <f>SUM(R2372:R2376)</f>
        <v>11990.15</v>
      </c>
      <c r="K2377" s="20"/>
    </row>
    <row r="2378" spans="1:22" ht="14.25" x14ac:dyDescent="0.2">
      <c r="A2378" s="15"/>
      <c r="B2378" s="16"/>
      <c r="C2378" s="16" t="s">
        <v>878</v>
      </c>
      <c r="D2378" s="17" t="s">
        <v>877</v>
      </c>
      <c r="E2378" s="8">
        <f>Source!AU709</f>
        <v>10</v>
      </c>
      <c r="F2378" s="19"/>
      <c r="G2378" s="18"/>
      <c r="H2378" s="8"/>
      <c r="I2378" s="8"/>
      <c r="J2378" s="20">
        <f>SUM(T2372:T2377)</f>
        <v>1712.88</v>
      </c>
      <c r="K2378" s="20"/>
    </row>
    <row r="2379" spans="1:22" ht="14.25" x14ac:dyDescent="0.2">
      <c r="A2379" s="15"/>
      <c r="B2379" s="16"/>
      <c r="C2379" s="16" t="s">
        <v>879</v>
      </c>
      <c r="D2379" s="17" t="s">
        <v>877</v>
      </c>
      <c r="E2379" s="8">
        <f>108</f>
        <v>108</v>
      </c>
      <c r="F2379" s="19"/>
      <c r="G2379" s="18"/>
      <c r="H2379" s="8"/>
      <c r="I2379" s="8"/>
      <c r="J2379" s="20">
        <f>SUM(V2372:V2378)</f>
        <v>34.68</v>
      </c>
      <c r="K2379" s="20"/>
    </row>
    <row r="2380" spans="1:22" ht="14.25" x14ac:dyDescent="0.2">
      <c r="A2380" s="15"/>
      <c r="B2380" s="16"/>
      <c r="C2380" s="16" t="s">
        <v>880</v>
      </c>
      <c r="D2380" s="17" t="s">
        <v>881</v>
      </c>
      <c r="E2380" s="8">
        <f>Source!AQ709</f>
        <v>453.1</v>
      </c>
      <c r="F2380" s="19"/>
      <c r="G2380" s="18" t="str">
        <f>Source!DI709</f>
        <v/>
      </c>
      <c r="H2380" s="8">
        <f>Source!AV709</f>
        <v>1</v>
      </c>
      <c r="I2380" s="8"/>
      <c r="J2380" s="20"/>
      <c r="K2380" s="20">
        <f>Source!U709</f>
        <v>98.685180000000003</v>
      </c>
    </row>
    <row r="2381" spans="1:22" ht="15" x14ac:dyDescent="0.25">
      <c r="A2381" s="24"/>
      <c r="B2381" s="24"/>
      <c r="C2381" s="24"/>
      <c r="D2381" s="24"/>
      <c r="E2381" s="24"/>
      <c r="F2381" s="24"/>
      <c r="G2381" s="24"/>
      <c r="H2381" s="24"/>
      <c r="I2381" s="59">
        <f>J2373+J2374+J2376+J2377+J2378+J2379</f>
        <v>106719.18999999999</v>
      </c>
      <c r="J2381" s="59"/>
      <c r="K2381" s="25">
        <f>IF(Source!I709&lt;&gt;0, ROUND(I2381/Source!I709, 2), 0)</f>
        <v>489987.1</v>
      </c>
      <c r="P2381" s="23">
        <f>I2381</f>
        <v>106719.18999999999</v>
      </c>
    </row>
    <row r="2382" spans="1:22" ht="42.75" x14ac:dyDescent="0.2">
      <c r="A2382" s="15" t="str">
        <f>Source!E710</f>
        <v>367</v>
      </c>
      <c r="B2382" s="16" t="str">
        <f>Source!F710</f>
        <v>21.3-4-24</v>
      </c>
      <c r="C2382" s="16" t="str">
        <f>Source!G710</f>
        <v>Арматурные заготовки (стержни, хомуты и т.п.), не собранные в каркасы или сетки, закладные и накладные детали, со сваркой</v>
      </c>
      <c r="D2382" s="17" t="str">
        <f>Source!H710</f>
        <v>т</v>
      </c>
      <c r="E2382" s="8">
        <f>Source!I710</f>
        <v>0.47863064191999999</v>
      </c>
      <c r="F2382" s="19">
        <f>Source!AL710</f>
        <v>53410.15</v>
      </c>
      <c r="G2382" s="18" t="str">
        <f>Source!DD710</f>
        <v/>
      </c>
      <c r="H2382" s="8">
        <f>Source!AW710</f>
        <v>1</v>
      </c>
      <c r="I2382" s="8">
        <f>IF(Source!BC710&lt;&gt; 0, Source!BC710, 1)</f>
        <v>1</v>
      </c>
      <c r="J2382" s="20">
        <f>Source!P710</f>
        <v>25563.73</v>
      </c>
      <c r="K2382" s="20"/>
      <c r="Q2382">
        <f>ROUND((Source!BZ710/100)*ROUND((Source!AF710*Source!AV710)*Source!I710, 2), 2)</f>
        <v>0</v>
      </c>
      <c r="R2382">
        <f>Source!X710</f>
        <v>0</v>
      </c>
      <c r="S2382">
        <f>ROUND((Source!CA710/100)*ROUND((Source!AF710*Source!AV710)*Source!I710, 2), 2)</f>
        <v>0</v>
      </c>
      <c r="T2382">
        <f>Source!Y710</f>
        <v>0</v>
      </c>
      <c r="U2382">
        <f>ROUND((175/100)*ROUND((Source!AE710*Source!AV710)*Source!I710, 2), 2)</f>
        <v>0</v>
      </c>
      <c r="V2382">
        <f>ROUND((108/100)*ROUND(Source!CS710*Source!I710, 2), 2)</f>
        <v>0</v>
      </c>
    </row>
    <row r="2383" spans="1:22" ht="15" x14ac:dyDescent="0.25">
      <c r="A2383" s="24"/>
      <c r="B2383" s="24"/>
      <c r="C2383" s="24"/>
      <c r="D2383" s="24"/>
      <c r="E2383" s="24"/>
      <c r="F2383" s="24"/>
      <c r="G2383" s="24"/>
      <c r="H2383" s="24"/>
      <c r="I2383" s="59">
        <f>J2382</f>
        <v>25563.73</v>
      </c>
      <c r="J2383" s="59"/>
      <c r="K2383" s="25">
        <f>IF(Source!I710&lt;&gt;0, ROUND(I2383/Source!I710, 2), 0)</f>
        <v>53410.14</v>
      </c>
      <c r="P2383" s="23">
        <f>I2383</f>
        <v>25563.73</v>
      </c>
    </row>
    <row r="2384" spans="1:22" ht="28.5" x14ac:dyDescent="0.2">
      <c r="A2384" s="15" t="str">
        <f>Source!E711</f>
        <v>368</v>
      </c>
      <c r="B2384" s="16" t="str">
        <f>Source!F711</f>
        <v>Цена поставщика</v>
      </c>
      <c r="C2384" s="16" t="str">
        <f>Source!G711</f>
        <v>Канатный комплекс  ЛГСК-11.19                        Базисная стоимость: 968836,00/1,18=821047,46</v>
      </c>
      <c r="D2384" s="17" t="str">
        <f>Source!H711</f>
        <v>шт.</v>
      </c>
      <c r="E2384" s="8">
        <f>Source!I711</f>
        <v>1</v>
      </c>
      <c r="F2384" s="19">
        <f>Source!AL711</f>
        <v>821047.46</v>
      </c>
      <c r="G2384" s="18" t="str">
        <f>Source!DD711</f>
        <v/>
      </c>
      <c r="H2384" s="8">
        <f>Source!AW711</f>
        <v>1</v>
      </c>
      <c r="I2384" s="8">
        <f>IF(Source!BC711&lt;&gt; 0, Source!BC711, 1)</f>
        <v>1</v>
      </c>
      <c r="J2384" s="20">
        <f>Source!P711</f>
        <v>821047.46</v>
      </c>
      <c r="K2384" s="20"/>
      <c r="Q2384">
        <f>ROUND((Source!BZ711/100)*ROUND((Source!AF711*Source!AV711)*Source!I711, 2), 2)</f>
        <v>0</v>
      </c>
      <c r="R2384">
        <f>Source!X711</f>
        <v>0</v>
      </c>
      <c r="S2384">
        <f>ROUND((Source!CA711/100)*ROUND((Source!AF711*Source!AV711)*Source!I711, 2), 2)</f>
        <v>0</v>
      </c>
      <c r="T2384">
        <f>Source!Y711</f>
        <v>0</v>
      </c>
      <c r="U2384">
        <f>ROUND((175/100)*ROUND((Source!AE711*Source!AV711)*Source!I711, 2), 2)</f>
        <v>0</v>
      </c>
      <c r="V2384">
        <f>ROUND((108/100)*ROUND(Source!CS711*Source!I711, 2), 2)</f>
        <v>0</v>
      </c>
    </row>
    <row r="2385" spans="1:22" ht="15" x14ac:dyDescent="0.25">
      <c r="A2385" s="24"/>
      <c r="B2385" s="24"/>
      <c r="C2385" s="24"/>
      <c r="D2385" s="24"/>
      <c r="E2385" s="24"/>
      <c r="F2385" s="24"/>
      <c r="G2385" s="24"/>
      <c r="H2385" s="24"/>
      <c r="I2385" s="59">
        <f>J2384</f>
        <v>821047.46</v>
      </c>
      <c r="J2385" s="59"/>
      <c r="K2385" s="25">
        <f>IF(Source!I711&lt;&gt;0, ROUND(I2385/Source!I711, 2), 0)</f>
        <v>821047.46</v>
      </c>
      <c r="P2385" s="23">
        <f>I2385</f>
        <v>821047.46</v>
      </c>
    </row>
    <row r="2386" spans="1:22" ht="14.25" x14ac:dyDescent="0.2">
      <c r="A2386" s="15" t="str">
        <f>Source!E712</f>
        <v>369</v>
      </c>
      <c r="B2386" s="16" t="str">
        <f>Source!F712</f>
        <v>1.50-3203-10-4/1</v>
      </c>
      <c r="C2386" s="16" t="str">
        <f>Source!G712</f>
        <v>Установка монтажных изделий массой свыше 20 кг</v>
      </c>
      <c r="D2386" s="17" t="str">
        <f>Source!H712</f>
        <v>т</v>
      </c>
      <c r="E2386" s="8">
        <f>Source!I712</f>
        <v>0.15260000000000001</v>
      </c>
      <c r="F2386" s="19"/>
      <c r="G2386" s="18"/>
      <c r="H2386" s="8"/>
      <c r="I2386" s="8"/>
      <c r="J2386" s="20"/>
      <c r="K2386" s="20"/>
      <c r="Q2386">
        <f>ROUND((Source!BZ712/100)*ROUND((Source!AF712*Source!AV712)*Source!I712, 2), 2)</f>
        <v>873.64</v>
      </c>
      <c r="R2386">
        <f>Source!X712</f>
        <v>873.64</v>
      </c>
      <c r="S2386">
        <f>ROUND((Source!CA712/100)*ROUND((Source!AF712*Source!AV712)*Source!I712, 2), 2)</f>
        <v>124.81</v>
      </c>
      <c r="T2386">
        <f>Source!Y712</f>
        <v>124.81</v>
      </c>
      <c r="U2386">
        <f>ROUND((175/100)*ROUND((Source!AE712*Source!AV712)*Source!I712, 2), 2)</f>
        <v>38.15</v>
      </c>
      <c r="V2386">
        <f>ROUND((108/100)*ROUND(Source!CS712*Source!I712, 2), 2)</f>
        <v>23.54</v>
      </c>
    </row>
    <row r="2387" spans="1:22" ht="14.25" x14ac:dyDescent="0.2">
      <c r="A2387" s="15"/>
      <c r="B2387" s="16"/>
      <c r="C2387" s="16" t="s">
        <v>872</v>
      </c>
      <c r="D2387" s="17"/>
      <c r="E2387" s="8"/>
      <c r="F2387" s="19">
        <f>Source!AO712</f>
        <v>8178.55</v>
      </c>
      <c r="G2387" s="18" t="str">
        <f>Source!DG712</f>
        <v/>
      </c>
      <c r="H2387" s="8">
        <f>Source!AV712</f>
        <v>1</v>
      </c>
      <c r="I2387" s="8">
        <f>IF(Source!BA712&lt;&gt; 0, Source!BA712, 1)</f>
        <v>1</v>
      </c>
      <c r="J2387" s="20">
        <f>Source!S712</f>
        <v>1248.05</v>
      </c>
      <c r="K2387" s="20"/>
    </row>
    <row r="2388" spans="1:22" ht="14.25" x14ac:dyDescent="0.2">
      <c r="A2388" s="15"/>
      <c r="B2388" s="16"/>
      <c r="C2388" s="16" t="s">
        <v>873</v>
      </c>
      <c r="D2388" s="17"/>
      <c r="E2388" s="8"/>
      <c r="F2388" s="19">
        <f>Source!AM712</f>
        <v>1555.17</v>
      </c>
      <c r="G2388" s="18" t="str">
        <f>Source!DE712</f>
        <v/>
      </c>
      <c r="H2388" s="8">
        <f>Source!AV712</f>
        <v>1</v>
      </c>
      <c r="I2388" s="8">
        <f>IF(Source!BB712&lt;&gt; 0, Source!BB712, 1)</f>
        <v>1</v>
      </c>
      <c r="J2388" s="20">
        <f>Source!Q712</f>
        <v>237.32</v>
      </c>
      <c r="K2388" s="20"/>
    </row>
    <row r="2389" spans="1:22" ht="14.25" x14ac:dyDescent="0.2">
      <c r="A2389" s="15"/>
      <c r="B2389" s="16"/>
      <c r="C2389" s="16" t="s">
        <v>874</v>
      </c>
      <c r="D2389" s="17"/>
      <c r="E2389" s="8"/>
      <c r="F2389" s="19">
        <f>Source!AN712</f>
        <v>142.85</v>
      </c>
      <c r="G2389" s="18" t="str">
        <f>Source!DF712</f>
        <v/>
      </c>
      <c r="H2389" s="8">
        <f>Source!AV712</f>
        <v>1</v>
      </c>
      <c r="I2389" s="8">
        <f>IF(Source!BS712&lt;&gt; 0, Source!BS712, 1)</f>
        <v>1</v>
      </c>
      <c r="J2389" s="21">
        <f>Source!R712</f>
        <v>21.8</v>
      </c>
      <c r="K2389" s="20"/>
    </row>
    <row r="2390" spans="1:22" ht="14.25" x14ac:dyDescent="0.2">
      <c r="A2390" s="15"/>
      <c r="B2390" s="16"/>
      <c r="C2390" s="16" t="s">
        <v>875</v>
      </c>
      <c r="D2390" s="17"/>
      <c r="E2390" s="8"/>
      <c r="F2390" s="19">
        <f>Source!AL712</f>
        <v>56933.42</v>
      </c>
      <c r="G2390" s="18" t="str">
        <f>Source!DD712</f>
        <v/>
      </c>
      <c r="H2390" s="8">
        <f>Source!AW712</f>
        <v>1</v>
      </c>
      <c r="I2390" s="8">
        <f>IF(Source!BC712&lt;&gt; 0, Source!BC712, 1)</f>
        <v>1</v>
      </c>
      <c r="J2390" s="20">
        <f>Source!P712</f>
        <v>8688.0400000000009</v>
      </c>
      <c r="K2390" s="20"/>
    </row>
    <row r="2391" spans="1:22" ht="42.75" x14ac:dyDescent="0.2">
      <c r="A2391" s="15" t="str">
        <f>Source!E713</f>
        <v>369,1</v>
      </c>
      <c r="B2391" s="16" t="str">
        <f>Source!F713</f>
        <v>21.3-4-24</v>
      </c>
      <c r="C2391" s="16" t="str">
        <f>Source!G713</f>
        <v>Арматурные заготовки (стержни, хомуты и т.п.), не собранные в каркасы или сетки, закладные и накладные детали, со сваркой</v>
      </c>
      <c r="D2391" s="17" t="str">
        <f>Source!H713</f>
        <v>т</v>
      </c>
      <c r="E2391" s="8">
        <f>Source!I713</f>
        <v>-0.15260000000000001</v>
      </c>
      <c r="F2391" s="19">
        <f>Source!AK713</f>
        <v>53410.15</v>
      </c>
      <c r="G2391" s="22" t="s">
        <v>3</v>
      </c>
      <c r="H2391" s="8">
        <f>Source!AW713</f>
        <v>1</v>
      </c>
      <c r="I2391" s="8">
        <f>IF(Source!BC713&lt;&gt; 0, Source!BC713, 1)</f>
        <v>1</v>
      </c>
      <c r="J2391" s="20">
        <f>Source!O713</f>
        <v>-8150.39</v>
      </c>
      <c r="K2391" s="20"/>
      <c r="Q2391">
        <f>ROUND((Source!BZ713/100)*ROUND((Source!AF713*Source!AV713)*Source!I713, 2), 2)</f>
        <v>0</v>
      </c>
      <c r="R2391">
        <f>Source!X713</f>
        <v>0</v>
      </c>
      <c r="S2391">
        <f>ROUND((Source!CA713/100)*ROUND((Source!AF713*Source!AV713)*Source!I713, 2), 2)</f>
        <v>0</v>
      </c>
      <c r="T2391">
        <f>Source!Y713</f>
        <v>0</v>
      </c>
      <c r="U2391">
        <f>ROUND((175/100)*ROUND((Source!AE713*Source!AV713)*Source!I713, 2), 2)</f>
        <v>0</v>
      </c>
      <c r="V2391">
        <f>ROUND((108/100)*ROUND(Source!CS713*Source!I713, 2), 2)</f>
        <v>0</v>
      </c>
    </row>
    <row r="2392" spans="1:22" ht="14.25" x14ac:dyDescent="0.2">
      <c r="A2392" s="15"/>
      <c r="B2392" s="16"/>
      <c r="C2392" s="16" t="s">
        <v>876</v>
      </c>
      <c r="D2392" s="17" t="s">
        <v>877</v>
      </c>
      <c r="E2392" s="8">
        <f>Source!AT712</f>
        <v>70</v>
      </c>
      <c r="F2392" s="19"/>
      <c r="G2392" s="18"/>
      <c r="H2392" s="8"/>
      <c r="I2392" s="8"/>
      <c r="J2392" s="20">
        <f>SUM(R2386:R2391)</f>
        <v>873.64</v>
      </c>
      <c r="K2392" s="20"/>
    </row>
    <row r="2393" spans="1:22" ht="14.25" x14ac:dyDescent="0.2">
      <c r="A2393" s="15"/>
      <c r="B2393" s="16"/>
      <c r="C2393" s="16" t="s">
        <v>878</v>
      </c>
      <c r="D2393" s="17" t="s">
        <v>877</v>
      </c>
      <c r="E2393" s="8">
        <f>Source!AU712</f>
        <v>10</v>
      </c>
      <c r="F2393" s="19"/>
      <c r="G2393" s="18"/>
      <c r="H2393" s="8"/>
      <c r="I2393" s="8"/>
      <c r="J2393" s="20">
        <f>SUM(T2386:T2392)</f>
        <v>124.81</v>
      </c>
      <c r="K2393" s="20"/>
    </row>
    <row r="2394" spans="1:22" ht="14.25" x14ac:dyDescent="0.2">
      <c r="A2394" s="15"/>
      <c r="B2394" s="16"/>
      <c r="C2394" s="16" t="s">
        <v>879</v>
      </c>
      <c r="D2394" s="17" t="s">
        <v>877</v>
      </c>
      <c r="E2394" s="8">
        <f>108</f>
        <v>108</v>
      </c>
      <c r="F2394" s="19"/>
      <c r="G2394" s="18"/>
      <c r="H2394" s="8"/>
      <c r="I2394" s="8"/>
      <c r="J2394" s="20">
        <f>SUM(V2386:V2393)</f>
        <v>23.54</v>
      </c>
      <c r="K2394" s="20"/>
    </row>
    <row r="2395" spans="1:22" ht="14.25" x14ac:dyDescent="0.2">
      <c r="A2395" s="15"/>
      <c r="B2395" s="16"/>
      <c r="C2395" s="16" t="s">
        <v>880</v>
      </c>
      <c r="D2395" s="17" t="s">
        <v>881</v>
      </c>
      <c r="E2395" s="8">
        <f>Source!AQ712</f>
        <v>36.11</v>
      </c>
      <c r="F2395" s="19"/>
      <c r="G2395" s="18" t="str">
        <f>Source!DI712</f>
        <v/>
      </c>
      <c r="H2395" s="8">
        <f>Source!AV712</f>
        <v>1</v>
      </c>
      <c r="I2395" s="8"/>
      <c r="J2395" s="20"/>
      <c r="K2395" s="20">
        <f>Source!U712</f>
        <v>5.5103860000000005</v>
      </c>
    </row>
    <row r="2396" spans="1:22" ht="15" x14ac:dyDescent="0.25">
      <c r="A2396" s="24"/>
      <c r="B2396" s="24"/>
      <c r="C2396" s="24"/>
      <c r="D2396" s="24"/>
      <c r="E2396" s="24"/>
      <c r="F2396" s="24"/>
      <c r="G2396" s="24"/>
      <c r="H2396" s="24"/>
      <c r="I2396" s="59">
        <f>J2387+J2388+J2390+J2392+J2393+J2394+SUM(J2391:J2391)</f>
        <v>3045.0099999999993</v>
      </c>
      <c r="J2396" s="59"/>
      <c r="K2396" s="25">
        <f>IF(Source!I712&lt;&gt;0, ROUND(I2396/Source!I712, 2), 0)</f>
        <v>19954.189999999999</v>
      </c>
      <c r="P2396" s="23">
        <f>I2396</f>
        <v>3045.0099999999993</v>
      </c>
    </row>
    <row r="2397" spans="1:22" ht="28.5" x14ac:dyDescent="0.2">
      <c r="A2397" s="15" t="str">
        <f>Source!E714</f>
        <v>370</v>
      </c>
      <c r="B2397" s="16" t="str">
        <f>Source!F714</f>
        <v>1.2-3103-3-1/1</v>
      </c>
      <c r="C2397" s="16" t="str">
        <f>Source!G714</f>
        <v>Устройство фундаментов общего назначения бетонных под оборудование объемом до 5 м3</v>
      </c>
      <c r="D2397" s="17" t="str">
        <f>Source!H714</f>
        <v>100 м3</v>
      </c>
      <c r="E2397" s="8">
        <f>Source!I714</f>
        <v>2.078E-2</v>
      </c>
      <c r="F2397" s="19"/>
      <c r="G2397" s="18"/>
      <c r="H2397" s="8"/>
      <c r="I2397" s="8"/>
      <c r="J2397" s="20"/>
      <c r="K2397" s="20"/>
      <c r="Q2397">
        <f>ROUND((Source!BZ714/100)*ROUND((Source!AF714*Source!AV714)*Source!I714, 2), 2)</f>
        <v>1143.96</v>
      </c>
      <c r="R2397">
        <f>Source!X714</f>
        <v>1143.96</v>
      </c>
      <c r="S2397">
        <f>ROUND((Source!CA714/100)*ROUND((Source!AF714*Source!AV714)*Source!I714, 2), 2)</f>
        <v>163.41999999999999</v>
      </c>
      <c r="T2397">
        <f>Source!Y714</f>
        <v>163.41999999999999</v>
      </c>
      <c r="U2397">
        <f>ROUND((175/100)*ROUND((Source!AE714*Source!AV714)*Source!I714, 2), 2)</f>
        <v>5.36</v>
      </c>
      <c r="V2397">
        <f>ROUND((108/100)*ROUND(Source!CS714*Source!I714, 2), 2)</f>
        <v>3.3</v>
      </c>
    </row>
    <row r="2398" spans="1:22" ht="14.25" x14ac:dyDescent="0.2">
      <c r="A2398" s="15"/>
      <c r="B2398" s="16"/>
      <c r="C2398" s="16" t="s">
        <v>872</v>
      </c>
      <c r="D2398" s="17"/>
      <c r="E2398" s="8"/>
      <c r="F2398" s="19">
        <f>Source!AO714</f>
        <v>78644.570000000007</v>
      </c>
      <c r="G2398" s="18" t="str">
        <f>Source!DG714</f>
        <v/>
      </c>
      <c r="H2398" s="8">
        <f>Source!AV714</f>
        <v>1</v>
      </c>
      <c r="I2398" s="8">
        <f>IF(Source!BA714&lt;&gt; 0, Source!BA714, 1)</f>
        <v>1</v>
      </c>
      <c r="J2398" s="20">
        <f>Source!S714</f>
        <v>1634.23</v>
      </c>
      <c r="K2398" s="20"/>
    </row>
    <row r="2399" spans="1:22" ht="14.25" x14ac:dyDescent="0.2">
      <c r="A2399" s="15"/>
      <c r="B2399" s="16"/>
      <c r="C2399" s="16" t="s">
        <v>873</v>
      </c>
      <c r="D2399" s="17"/>
      <c r="E2399" s="8"/>
      <c r="F2399" s="19">
        <f>Source!AM714</f>
        <v>435.13</v>
      </c>
      <c r="G2399" s="18" t="str">
        <f>Source!DE714</f>
        <v/>
      </c>
      <c r="H2399" s="8">
        <f>Source!AV714</f>
        <v>1</v>
      </c>
      <c r="I2399" s="8">
        <f>IF(Source!BB714&lt;&gt; 0, Source!BB714, 1)</f>
        <v>1</v>
      </c>
      <c r="J2399" s="20">
        <f>Source!Q714</f>
        <v>9.0399999999999991</v>
      </c>
      <c r="K2399" s="20"/>
    </row>
    <row r="2400" spans="1:22" ht="14.25" x14ac:dyDescent="0.2">
      <c r="A2400" s="15"/>
      <c r="B2400" s="16"/>
      <c r="C2400" s="16" t="s">
        <v>874</v>
      </c>
      <c r="D2400" s="17"/>
      <c r="E2400" s="8"/>
      <c r="F2400" s="19">
        <f>Source!AN714</f>
        <v>147.43</v>
      </c>
      <c r="G2400" s="18" t="str">
        <f>Source!DF714</f>
        <v/>
      </c>
      <c r="H2400" s="8">
        <f>Source!AV714</f>
        <v>1</v>
      </c>
      <c r="I2400" s="8">
        <f>IF(Source!BS714&lt;&gt; 0, Source!BS714, 1)</f>
        <v>1</v>
      </c>
      <c r="J2400" s="21">
        <f>Source!R714</f>
        <v>3.06</v>
      </c>
      <c r="K2400" s="20"/>
    </row>
    <row r="2401" spans="1:22" ht="14.25" x14ac:dyDescent="0.2">
      <c r="A2401" s="15"/>
      <c r="B2401" s="16"/>
      <c r="C2401" s="16" t="s">
        <v>875</v>
      </c>
      <c r="D2401" s="17"/>
      <c r="E2401" s="8"/>
      <c r="F2401" s="19">
        <f>Source!AL714</f>
        <v>347832.49</v>
      </c>
      <c r="G2401" s="18" t="str">
        <f>Source!DD714</f>
        <v/>
      </c>
      <c r="H2401" s="8">
        <f>Source!AW714</f>
        <v>1</v>
      </c>
      <c r="I2401" s="8">
        <f>IF(Source!BC714&lt;&gt; 0, Source!BC714, 1)</f>
        <v>1</v>
      </c>
      <c r="J2401" s="20">
        <f>Source!P714</f>
        <v>7227.96</v>
      </c>
      <c r="K2401" s="20"/>
    </row>
    <row r="2402" spans="1:22" ht="14.25" x14ac:dyDescent="0.2">
      <c r="A2402" s="15"/>
      <c r="B2402" s="16"/>
      <c r="C2402" s="16" t="s">
        <v>876</v>
      </c>
      <c r="D2402" s="17" t="s">
        <v>877</v>
      </c>
      <c r="E2402" s="8">
        <f>Source!AT714</f>
        <v>70</v>
      </c>
      <c r="F2402" s="19"/>
      <c r="G2402" s="18"/>
      <c r="H2402" s="8"/>
      <c r="I2402" s="8"/>
      <c r="J2402" s="20">
        <f>SUM(R2397:R2401)</f>
        <v>1143.96</v>
      </c>
      <c r="K2402" s="20"/>
    </row>
    <row r="2403" spans="1:22" ht="14.25" x14ac:dyDescent="0.2">
      <c r="A2403" s="15"/>
      <c r="B2403" s="16"/>
      <c r="C2403" s="16" t="s">
        <v>878</v>
      </c>
      <c r="D2403" s="17" t="s">
        <v>877</v>
      </c>
      <c r="E2403" s="8">
        <f>Source!AU714</f>
        <v>10</v>
      </c>
      <c r="F2403" s="19"/>
      <c r="G2403" s="18"/>
      <c r="H2403" s="8"/>
      <c r="I2403" s="8"/>
      <c r="J2403" s="20">
        <f>SUM(T2397:T2402)</f>
        <v>163.41999999999999</v>
      </c>
      <c r="K2403" s="20"/>
    </row>
    <row r="2404" spans="1:22" ht="14.25" x14ac:dyDescent="0.2">
      <c r="A2404" s="15"/>
      <c r="B2404" s="16"/>
      <c r="C2404" s="16" t="s">
        <v>879</v>
      </c>
      <c r="D2404" s="17" t="s">
        <v>877</v>
      </c>
      <c r="E2404" s="8">
        <f>108</f>
        <v>108</v>
      </c>
      <c r="F2404" s="19"/>
      <c r="G2404" s="18"/>
      <c r="H2404" s="8"/>
      <c r="I2404" s="8"/>
      <c r="J2404" s="20">
        <f>SUM(V2397:V2403)</f>
        <v>3.3</v>
      </c>
      <c r="K2404" s="20"/>
    </row>
    <row r="2405" spans="1:22" ht="14.25" x14ac:dyDescent="0.2">
      <c r="A2405" s="15"/>
      <c r="B2405" s="16"/>
      <c r="C2405" s="16" t="s">
        <v>880</v>
      </c>
      <c r="D2405" s="17" t="s">
        <v>881</v>
      </c>
      <c r="E2405" s="8">
        <f>Source!AQ714</f>
        <v>453.1</v>
      </c>
      <c r="F2405" s="19"/>
      <c r="G2405" s="18" t="str">
        <f>Source!DI714</f>
        <v/>
      </c>
      <c r="H2405" s="8">
        <f>Source!AV714</f>
        <v>1</v>
      </c>
      <c r="I2405" s="8"/>
      <c r="J2405" s="20"/>
      <c r="K2405" s="20">
        <f>Source!U714</f>
        <v>9.4154180000000007</v>
      </c>
    </row>
    <row r="2406" spans="1:22" ht="15" x14ac:dyDescent="0.25">
      <c r="A2406" s="24"/>
      <c r="B2406" s="24"/>
      <c r="C2406" s="24"/>
      <c r="D2406" s="24"/>
      <c r="E2406" s="24"/>
      <c r="F2406" s="24"/>
      <c r="G2406" s="24"/>
      <c r="H2406" s="24"/>
      <c r="I2406" s="59">
        <f>J2398+J2399+J2401+J2402+J2403+J2404</f>
        <v>10181.909999999998</v>
      </c>
      <c r="J2406" s="59"/>
      <c r="K2406" s="25">
        <f>IF(Source!I714&lt;&gt;0, ROUND(I2406/Source!I714, 2), 0)</f>
        <v>489986.04</v>
      </c>
      <c r="P2406" s="23">
        <f>I2406</f>
        <v>10181.909999999998</v>
      </c>
    </row>
    <row r="2407" spans="1:22" ht="42.75" x14ac:dyDescent="0.2">
      <c r="A2407" s="15" t="str">
        <f>Source!E715</f>
        <v>371</v>
      </c>
      <c r="B2407" s="16" t="str">
        <f>Source!F715</f>
        <v>21.3-4-24</v>
      </c>
      <c r="C2407" s="16" t="str">
        <f>Source!G715</f>
        <v>Арматурные заготовки (стержни, хомуты и т.п.), не собранные в каркасы или сетки, закладные и накладные детали, со сваркой</v>
      </c>
      <c r="D2407" s="17" t="str">
        <f>Source!H715</f>
        <v>т</v>
      </c>
      <c r="E2407" s="8">
        <f>Source!I715</f>
        <v>4.5570712829999999E-2</v>
      </c>
      <c r="F2407" s="19">
        <f>Source!AL715</f>
        <v>53410.15</v>
      </c>
      <c r="G2407" s="18" t="str">
        <f>Source!DD715</f>
        <v/>
      </c>
      <c r="H2407" s="8">
        <f>Source!AW715</f>
        <v>1</v>
      </c>
      <c r="I2407" s="8">
        <f>IF(Source!BC715&lt;&gt; 0, Source!BC715, 1)</f>
        <v>1</v>
      </c>
      <c r="J2407" s="20">
        <f>Source!P715</f>
        <v>2433.94</v>
      </c>
      <c r="K2407" s="20"/>
      <c r="Q2407">
        <f>ROUND((Source!BZ715/100)*ROUND((Source!AF715*Source!AV715)*Source!I715, 2), 2)</f>
        <v>0</v>
      </c>
      <c r="R2407">
        <f>Source!X715</f>
        <v>0</v>
      </c>
      <c r="S2407">
        <f>ROUND((Source!CA715/100)*ROUND((Source!AF715*Source!AV715)*Source!I715, 2), 2)</f>
        <v>0</v>
      </c>
      <c r="T2407">
        <f>Source!Y715</f>
        <v>0</v>
      </c>
      <c r="U2407">
        <f>ROUND((175/100)*ROUND((Source!AE715*Source!AV715)*Source!I715, 2), 2)</f>
        <v>0</v>
      </c>
      <c r="V2407">
        <f>ROUND((108/100)*ROUND(Source!CS715*Source!I715, 2), 2)</f>
        <v>0</v>
      </c>
    </row>
    <row r="2408" spans="1:22" ht="15" x14ac:dyDescent="0.25">
      <c r="A2408" s="24"/>
      <c r="B2408" s="24"/>
      <c r="C2408" s="24"/>
      <c r="D2408" s="24"/>
      <c r="E2408" s="24"/>
      <c r="F2408" s="24"/>
      <c r="G2408" s="24"/>
      <c r="H2408" s="24"/>
      <c r="I2408" s="59">
        <f>J2407</f>
        <v>2433.94</v>
      </c>
      <c r="J2408" s="59"/>
      <c r="K2408" s="25">
        <f>IF(Source!I715&lt;&gt;0, ROUND(I2408/Source!I715, 2), 0)</f>
        <v>53410.18</v>
      </c>
      <c r="P2408" s="23">
        <f>I2408</f>
        <v>2433.94</v>
      </c>
    </row>
    <row r="2409" spans="1:22" ht="28.5" x14ac:dyDescent="0.2">
      <c r="A2409" s="15" t="str">
        <f>Source!E716</f>
        <v>372</v>
      </c>
      <c r="B2409" s="16" t="str">
        <f>Source!F716</f>
        <v>21.7-7-82</v>
      </c>
      <c r="C2409" s="16" t="str">
        <f>Source!G716</f>
        <v>Карусель КР014, диаметр 2000 мм, высота 1000 мм, на металлическом каркасе, сиденье из влагостойкой фанеры</v>
      </c>
      <c r="D2409" s="17" t="str">
        <f>Source!H716</f>
        <v>шт.</v>
      </c>
      <c r="E2409" s="8">
        <f>Source!I716</f>
        <v>1</v>
      </c>
      <c r="F2409" s="19">
        <f>Source!AL716</f>
        <v>80557.7</v>
      </c>
      <c r="G2409" s="18" t="str">
        <f>Source!DD716</f>
        <v/>
      </c>
      <c r="H2409" s="8">
        <f>Source!AW716</f>
        <v>1</v>
      </c>
      <c r="I2409" s="8">
        <f>IF(Source!BC716&lt;&gt; 0, Source!BC716, 1)</f>
        <v>1</v>
      </c>
      <c r="J2409" s="20">
        <f>Source!P716</f>
        <v>80557.7</v>
      </c>
      <c r="K2409" s="20"/>
      <c r="Q2409">
        <f>ROUND((Source!BZ716/100)*ROUND((Source!AF716*Source!AV716)*Source!I716, 2), 2)</f>
        <v>0</v>
      </c>
      <c r="R2409">
        <f>Source!X716</f>
        <v>0</v>
      </c>
      <c r="S2409">
        <f>ROUND((Source!CA716/100)*ROUND((Source!AF716*Source!AV716)*Source!I716, 2), 2)</f>
        <v>0</v>
      </c>
      <c r="T2409">
        <f>Source!Y716</f>
        <v>0</v>
      </c>
      <c r="U2409">
        <f>ROUND((175/100)*ROUND((Source!AE716*Source!AV716)*Source!I716, 2), 2)</f>
        <v>0</v>
      </c>
      <c r="V2409">
        <f>ROUND((108/100)*ROUND(Source!CS716*Source!I716, 2), 2)</f>
        <v>0</v>
      </c>
    </row>
    <row r="2410" spans="1:22" ht="15" x14ac:dyDescent="0.25">
      <c r="A2410" s="24"/>
      <c r="B2410" s="24"/>
      <c r="C2410" s="24"/>
      <c r="D2410" s="24"/>
      <c r="E2410" s="24"/>
      <c r="F2410" s="24"/>
      <c r="G2410" s="24"/>
      <c r="H2410" s="24"/>
      <c r="I2410" s="59">
        <f>J2409</f>
        <v>80557.7</v>
      </c>
      <c r="J2410" s="59"/>
      <c r="K2410" s="25">
        <f>IF(Source!I716&lt;&gt;0, ROUND(I2410/Source!I716, 2), 0)</f>
        <v>80557.7</v>
      </c>
      <c r="P2410" s="23">
        <f>I2410</f>
        <v>80557.7</v>
      </c>
    </row>
    <row r="2411" spans="1:22" ht="14.25" x14ac:dyDescent="0.2">
      <c r="A2411" s="15" t="str">
        <f>Source!E717</f>
        <v>373</v>
      </c>
      <c r="B2411" s="16" t="str">
        <f>Source!F717</f>
        <v>1.50-3203-10-4/1</v>
      </c>
      <c r="C2411" s="16" t="str">
        <f>Source!G717</f>
        <v>Установка монтажных изделий массой свыше 20 кг</v>
      </c>
      <c r="D2411" s="17" t="str">
        <f>Source!H717</f>
        <v>т</v>
      </c>
      <c r="E2411" s="8">
        <f>Source!I717</f>
        <v>4.4999999999999998E-2</v>
      </c>
      <c r="F2411" s="19"/>
      <c r="G2411" s="18"/>
      <c r="H2411" s="8"/>
      <c r="I2411" s="8"/>
      <c r="J2411" s="20"/>
      <c r="K2411" s="20"/>
      <c r="Q2411">
        <f>ROUND((Source!BZ717/100)*ROUND((Source!AF717*Source!AV717)*Source!I717, 2), 2)</f>
        <v>257.62</v>
      </c>
      <c r="R2411">
        <f>Source!X717</f>
        <v>257.62</v>
      </c>
      <c r="S2411">
        <f>ROUND((Source!CA717/100)*ROUND((Source!AF717*Source!AV717)*Source!I717, 2), 2)</f>
        <v>36.799999999999997</v>
      </c>
      <c r="T2411">
        <f>Source!Y717</f>
        <v>36.799999999999997</v>
      </c>
      <c r="U2411">
        <f>ROUND((175/100)*ROUND((Source!AE717*Source!AV717)*Source!I717, 2), 2)</f>
        <v>11.25</v>
      </c>
      <c r="V2411">
        <f>ROUND((108/100)*ROUND(Source!CS717*Source!I717, 2), 2)</f>
        <v>6.94</v>
      </c>
    </row>
    <row r="2412" spans="1:22" ht="14.25" x14ac:dyDescent="0.2">
      <c r="A2412" s="15"/>
      <c r="B2412" s="16"/>
      <c r="C2412" s="16" t="s">
        <v>872</v>
      </c>
      <c r="D2412" s="17"/>
      <c r="E2412" s="8"/>
      <c r="F2412" s="19">
        <f>Source!AO717</f>
        <v>8178.55</v>
      </c>
      <c r="G2412" s="18" t="str">
        <f>Source!DG717</f>
        <v/>
      </c>
      <c r="H2412" s="8">
        <f>Source!AV717</f>
        <v>1</v>
      </c>
      <c r="I2412" s="8">
        <f>IF(Source!BA717&lt;&gt; 0, Source!BA717, 1)</f>
        <v>1</v>
      </c>
      <c r="J2412" s="20">
        <f>Source!S717</f>
        <v>368.03</v>
      </c>
      <c r="K2412" s="20"/>
    </row>
    <row r="2413" spans="1:22" ht="14.25" x14ac:dyDescent="0.2">
      <c r="A2413" s="15"/>
      <c r="B2413" s="16"/>
      <c r="C2413" s="16" t="s">
        <v>873</v>
      </c>
      <c r="D2413" s="17"/>
      <c r="E2413" s="8"/>
      <c r="F2413" s="19">
        <f>Source!AM717</f>
        <v>1555.17</v>
      </c>
      <c r="G2413" s="18" t="str">
        <f>Source!DE717</f>
        <v/>
      </c>
      <c r="H2413" s="8">
        <f>Source!AV717</f>
        <v>1</v>
      </c>
      <c r="I2413" s="8">
        <f>IF(Source!BB717&lt;&gt; 0, Source!BB717, 1)</f>
        <v>1</v>
      </c>
      <c r="J2413" s="20">
        <f>Source!Q717</f>
        <v>69.98</v>
      </c>
      <c r="K2413" s="20"/>
    </row>
    <row r="2414" spans="1:22" ht="14.25" x14ac:dyDescent="0.2">
      <c r="A2414" s="15"/>
      <c r="B2414" s="16"/>
      <c r="C2414" s="16" t="s">
        <v>874</v>
      </c>
      <c r="D2414" s="17"/>
      <c r="E2414" s="8"/>
      <c r="F2414" s="19">
        <f>Source!AN717</f>
        <v>142.85</v>
      </c>
      <c r="G2414" s="18" t="str">
        <f>Source!DF717</f>
        <v/>
      </c>
      <c r="H2414" s="8">
        <f>Source!AV717</f>
        <v>1</v>
      </c>
      <c r="I2414" s="8">
        <f>IF(Source!BS717&lt;&gt; 0, Source!BS717, 1)</f>
        <v>1</v>
      </c>
      <c r="J2414" s="21">
        <f>Source!R717</f>
        <v>6.43</v>
      </c>
      <c r="K2414" s="20"/>
    </row>
    <row r="2415" spans="1:22" ht="14.25" x14ac:dyDescent="0.2">
      <c r="A2415" s="15"/>
      <c r="B2415" s="16"/>
      <c r="C2415" s="16" t="s">
        <v>875</v>
      </c>
      <c r="D2415" s="17"/>
      <c r="E2415" s="8"/>
      <c r="F2415" s="19">
        <f>Source!AL717</f>
        <v>56933.42</v>
      </c>
      <c r="G2415" s="18" t="str">
        <f>Source!DD717</f>
        <v/>
      </c>
      <c r="H2415" s="8">
        <f>Source!AW717</f>
        <v>1</v>
      </c>
      <c r="I2415" s="8">
        <f>IF(Source!BC717&lt;&gt; 0, Source!BC717, 1)</f>
        <v>1</v>
      </c>
      <c r="J2415" s="20">
        <f>Source!P717</f>
        <v>2562</v>
      </c>
      <c r="K2415" s="20"/>
    </row>
    <row r="2416" spans="1:22" ht="42.75" x14ac:dyDescent="0.2">
      <c r="A2416" s="15" t="str">
        <f>Source!E718</f>
        <v>373,1</v>
      </c>
      <c r="B2416" s="16" t="str">
        <f>Source!F718</f>
        <v>21.3-4-24</v>
      </c>
      <c r="C2416" s="16" t="str">
        <f>Source!G718</f>
        <v>Арматурные заготовки (стержни, хомуты и т.п.), не собранные в каркасы или сетки, закладные и накладные детали, со сваркой</v>
      </c>
      <c r="D2416" s="17" t="str">
        <f>Source!H718</f>
        <v>т</v>
      </c>
      <c r="E2416" s="8">
        <f>Source!I718</f>
        <v>-4.4999999999999998E-2</v>
      </c>
      <c r="F2416" s="19">
        <f>Source!AK718</f>
        <v>53410.15</v>
      </c>
      <c r="G2416" s="22" t="s">
        <v>3</v>
      </c>
      <c r="H2416" s="8">
        <f>Source!AW718</f>
        <v>1</v>
      </c>
      <c r="I2416" s="8">
        <f>IF(Source!BC718&lt;&gt; 0, Source!BC718, 1)</f>
        <v>1</v>
      </c>
      <c r="J2416" s="20">
        <f>Source!O718</f>
        <v>-2403.46</v>
      </c>
      <c r="K2416" s="20"/>
      <c r="Q2416">
        <f>ROUND((Source!BZ718/100)*ROUND((Source!AF718*Source!AV718)*Source!I718, 2), 2)</f>
        <v>0</v>
      </c>
      <c r="R2416">
        <f>Source!X718</f>
        <v>0</v>
      </c>
      <c r="S2416">
        <f>ROUND((Source!CA718/100)*ROUND((Source!AF718*Source!AV718)*Source!I718, 2), 2)</f>
        <v>0</v>
      </c>
      <c r="T2416">
        <f>Source!Y718</f>
        <v>0</v>
      </c>
      <c r="U2416">
        <f>ROUND((175/100)*ROUND((Source!AE718*Source!AV718)*Source!I718, 2), 2)</f>
        <v>0</v>
      </c>
      <c r="V2416">
        <f>ROUND((108/100)*ROUND(Source!CS718*Source!I718, 2), 2)</f>
        <v>0</v>
      </c>
    </row>
    <row r="2417" spans="1:22" ht="14.25" x14ac:dyDescent="0.2">
      <c r="A2417" s="15"/>
      <c r="B2417" s="16"/>
      <c r="C2417" s="16" t="s">
        <v>876</v>
      </c>
      <c r="D2417" s="17" t="s">
        <v>877</v>
      </c>
      <c r="E2417" s="8">
        <f>Source!AT717</f>
        <v>70</v>
      </c>
      <c r="F2417" s="19"/>
      <c r="G2417" s="18"/>
      <c r="H2417" s="8"/>
      <c r="I2417" s="8"/>
      <c r="J2417" s="20">
        <f>SUM(R2411:R2416)</f>
        <v>257.62</v>
      </c>
      <c r="K2417" s="20"/>
    </row>
    <row r="2418" spans="1:22" ht="14.25" x14ac:dyDescent="0.2">
      <c r="A2418" s="15"/>
      <c r="B2418" s="16"/>
      <c r="C2418" s="16" t="s">
        <v>878</v>
      </c>
      <c r="D2418" s="17" t="s">
        <v>877</v>
      </c>
      <c r="E2418" s="8">
        <f>Source!AU717</f>
        <v>10</v>
      </c>
      <c r="F2418" s="19"/>
      <c r="G2418" s="18"/>
      <c r="H2418" s="8"/>
      <c r="I2418" s="8"/>
      <c r="J2418" s="20">
        <f>SUM(T2411:T2417)</f>
        <v>36.799999999999997</v>
      </c>
      <c r="K2418" s="20"/>
    </row>
    <row r="2419" spans="1:22" ht="14.25" x14ac:dyDescent="0.2">
      <c r="A2419" s="15"/>
      <c r="B2419" s="16"/>
      <c r="C2419" s="16" t="s">
        <v>879</v>
      </c>
      <c r="D2419" s="17" t="s">
        <v>877</v>
      </c>
      <c r="E2419" s="8">
        <f>108</f>
        <v>108</v>
      </c>
      <c r="F2419" s="19"/>
      <c r="G2419" s="18"/>
      <c r="H2419" s="8"/>
      <c r="I2419" s="8"/>
      <c r="J2419" s="20">
        <f>SUM(V2411:V2418)</f>
        <v>6.94</v>
      </c>
      <c r="K2419" s="20"/>
    </row>
    <row r="2420" spans="1:22" ht="14.25" x14ac:dyDescent="0.2">
      <c r="A2420" s="15"/>
      <c r="B2420" s="16"/>
      <c r="C2420" s="16" t="s">
        <v>880</v>
      </c>
      <c r="D2420" s="17" t="s">
        <v>881</v>
      </c>
      <c r="E2420" s="8">
        <f>Source!AQ717</f>
        <v>36.11</v>
      </c>
      <c r="F2420" s="19"/>
      <c r="G2420" s="18" t="str">
        <f>Source!DI717</f>
        <v/>
      </c>
      <c r="H2420" s="8">
        <f>Source!AV717</f>
        <v>1</v>
      </c>
      <c r="I2420" s="8"/>
      <c r="J2420" s="20"/>
      <c r="K2420" s="20">
        <f>Source!U717</f>
        <v>1.6249499999999999</v>
      </c>
    </row>
    <row r="2421" spans="1:22" ht="15" x14ac:dyDescent="0.25">
      <c r="A2421" s="24"/>
      <c r="B2421" s="24"/>
      <c r="C2421" s="24"/>
      <c r="D2421" s="24"/>
      <c r="E2421" s="24"/>
      <c r="F2421" s="24"/>
      <c r="G2421" s="24"/>
      <c r="H2421" s="24"/>
      <c r="I2421" s="59">
        <f>J2412+J2413+J2415+J2417+J2418+J2419+SUM(J2416:J2416)</f>
        <v>897.91000000000031</v>
      </c>
      <c r="J2421" s="59"/>
      <c r="K2421" s="25">
        <f>IF(Source!I717&lt;&gt;0, ROUND(I2421/Source!I717, 2), 0)</f>
        <v>19953.560000000001</v>
      </c>
      <c r="P2421" s="23">
        <f>I2421</f>
        <v>897.91000000000031</v>
      </c>
    </row>
    <row r="2422" spans="1:22" ht="28.5" x14ac:dyDescent="0.2">
      <c r="A2422" s="15" t="str">
        <f>Source!E719</f>
        <v>374</v>
      </c>
      <c r="B2422" s="16" t="str">
        <f>Source!F719</f>
        <v>1.2-3103-3-1/1</v>
      </c>
      <c r="C2422" s="16" t="str">
        <f>Source!G719</f>
        <v>Устройство фундаментов общего назначения бетонных под оборудование объемом до 5 м3</v>
      </c>
      <c r="D2422" s="17" t="str">
        <f>Source!H719</f>
        <v>100 м3</v>
      </c>
      <c r="E2422" s="8">
        <f>Source!I719</f>
        <v>6.1000000000000004E-3</v>
      </c>
      <c r="F2422" s="19"/>
      <c r="G2422" s="18"/>
      <c r="H2422" s="8"/>
      <c r="I2422" s="8"/>
      <c r="J2422" s="20"/>
      <c r="K2422" s="20"/>
      <c r="Q2422">
        <f>ROUND((Source!BZ719/100)*ROUND((Source!AF719*Source!AV719)*Source!I719, 2), 2)</f>
        <v>335.81</v>
      </c>
      <c r="R2422">
        <f>Source!X719</f>
        <v>335.81</v>
      </c>
      <c r="S2422">
        <f>ROUND((Source!CA719/100)*ROUND((Source!AF719*Source!AV719)*Source!I719, 2), 2)</f>
        <v>47.97</v>
      </c>
      <c r="T2422">
        <f>Source!Y719</f>
        <v>47.97</v>
      </c>
      <c r="U2422">
        <f>ROUND((175/100)*ROUND((Source!AE719*Source!AV719)*Source!I719, 2), 2)</f>
        <v>1.58</v>
      </c>
      <c r="V2422">
        <f>ROUND((108/100)*ROUND(Source!CS719*Source!I719, 2), 2)</f>
        <v>0.97</v>
      </c>
    </row>
    <row r="2423" spans="1:22" ht="14.25" x14ac:dyDescent="0.2">
      <c r="A2423" s="15"/>
      <c r="B2423" s="16"/>
      <c r="C2423" s="16" t="s">
        <v>872</v>
      </c>
      <c r="D2423" s="17"/>
      <c r="E2423" s="8"/>
      <c r="F2423" s="19">
        <f>Source!AO719</f>
        <v>78644.570000000007</v>
      </c>
      <c r="G2423" s="18" t="str">
        <f>Source!DG719</f>
        <v/>
      </c>
      <c r="H2423" s="8">
        <f>Source!AV719</f>
        <v>1</v>
      </c>
      <c r="I2423" s="8">
        <f>IF(Source!BA719&lt;&gt; 0, Source!BA719, 1)</f>
        <v>1</v>
      </c>
      <c r="J2423" s="20">
        <f>Source!S719</f>
        <v>479.73</v>
      </c>
      <c r="K2423" s="20"/>
    </row>
    <row r="2424" spans="1:22" ht="14.25" x14ac:dyDescent="0.2">
      <c r="A2424" s="15"/>
      <c r="B2424" s="16"/>
      <c r="C2424" s="16" t="s">
        <v>873</v>
      </c>
      <c r="D2424" s="17"/>
      <c r="E2424" s="8"/>
      <c r="F2424" s="19">
        <f>Source!AM719</f>
        <v>435.13</v>
      </c>
      <c r="G2424" s="18" t="str">
        <f>Source!DE719</f>
        <v/>
      </c>
      <c r="H2424" s="8">
        <f>Source!AV719</f>
        <v>1</v>
      </c>
      <c r="I2424" s="8">
        <f>IF(Source!BB719&lt;&gt; 0, Source!BB719, 1)</f>
        <v>1</v>
      </c>
      <c r="J2424" s="20">
        <f>Source!Q719</f>
        <v>2.65</v>
      </c>
      <c r="K2424" s="20"/>
    </row>
    <row r="2425" spans="1:22" ht="14.25" x14ac:dyDescent="0.2">
      <c r="A2425" s="15"/>
      <c r="B2425" s="16"/>
      <c r="C2425" s="16" t="s">
        <v>874</v>
      </c>
      <c r="D2425" s="17"/>
      <c r="E2425" s="8"/>
      <c r="F2425" s="19">
        <f>Source!AN719</f>
        <v>147.43</v>
      </c>
      <c r="G2425" s="18" t="str">
        <f>Source!DF719</f>
        <v/>
      </c>
      <c r="H2425" s="8">
        <f>Source!AV719</f>
        <v>1</v>
      </c>
      <c r="I2425" s="8">
        <f>IF(Source!BS719&lt;&gt; 0, Source!BS719, 1)</f>
        <v>1</v>
      </c>
      <c r="J2425" s="21">
        <f>Source!R719</f>
        <v>0.9</v>
      </c>
      <c r="K2425" s="20"/>
    </row>
    <row r="2426" spans="1:22" ht="14.25" x14ac:dyDescent="0.2">
      <c r="A2426" s="15"/>
      <c r="B2426" s="16"/>
      <c r="C2426" s="16" t="s">
        <v>875</v>
      </c>
      <c r="D2426" s="17"/>
      <c r="E2426" s="8"/>
      <c r="F2426" s="19">
        <f>Source!AL719</f>
        <v>347832.49</v>
      </c>
      <c r="G2426" s="18" t="str">
        <f>Source!DD719</f>
        <v/>
      </c>
      <c r="H2426" s="8">
        <f>Source!AW719</f>
        <v>1</v>
      </c>
      <c r="I2426" s="8">
        <f>IF(Source!BC719&lt;&gt; 0, Source!BC719, 1)</f>
        <v>1</v>
      </c>
      <c r="J2426" s="20">
        <f>Source!P719</f>
        <v>2121.7800000000002</v>
      </c>
      <c r="K2426" s="20"/>
    </row>
    <row r="2427" spans="1:22" ht="14.25" x14ac:dyDescent="0.2">
      <c r="A2427" s="15"/>
      <c r="B2427" s="16"/>
      <c r="C2427" s="16" t="s">
        <v>876</v>
      </c>
      <c r="D2427" s="17" t="s">
        <v>877</v>
      </c>
      <c r="E2427" s="8">
        <f>Source!AT719</f>
        <v>70</v>
      </c>
      <c r="F2427" s="19"/>
      <c r="G2427" s="18"/>
      <c r="H2427" s="8"/>
      <c r="I2427" s="8"/>
      <c r="J2427" s="20">
        <f>SUM(R2422:R2426)</f>
        <v>335.81</v>
      </c>
      <c r="K2427" s="20"/>
    </row>
    <row r="2428" spans="1:22" ht="14.25" x14ac:dyDescent="0.2">
      <c r="A2428" s="15"/>
      <c r="B2428" s="16"/>
      <c r="C2428" s="16" t="s">
        <v>878</v>
      </c>
      <c r="D2428" s="17" t="s">
        <v>877</v>
      </c>
      <c r="E2428" s="8">
        <f>Source!AU719</f>
        <v>10</v>
      </c>
      <c r="F2428" s="19"/>
      <c r="G2428" s="18"/>
      <c r="H2428" s="8"/>
      <c r="I2428" s="8"/>
      <c r="J2428" s="20">
        <f>SUM(T2422:T2427)</f>
        <v>47.97</v>
      </c>
      <c r="K2428" s="20"/>
    </row>
    <row r="2429" spans="1:22" ht="14.25" x14ac:dyDescent="0.2">
      <c r="A2429" s="15"/>
      <c r="B2429" s="16"/>
      <c r="C2429" s="16" t="s">
        <v>879</v>
      </c>
      <c r="D2429" s="17" t="s">
        <v>877</v>
      </c>
      <c r="E2429" s="8">
        <f>108</f>
        <v>108</v>
      </c>
      <c r="F2429" s="19"/>
      <c r="G2429" s="18"/>
      <c r="H2429" s="8"/>
      <c r="I2429" s="8"/>
      <c r="J2429" s="20">
        <f>SUM(V2422:V2428)</f>
        <v>0.97</v>
      </c>
      <c r="K2429" s="20"/>
    </row>
    <row r="2430" spans="1:22" ht="14.25" x14ac:dyDescent="0.2">
      <c r="A2430" s="15"/>
      <c r="B2430" s="16"/>
      <c r="C2430" s="16" t="s">
        <v>880</v>
      </c>
      <c r="D2430" s="17" t="s">
        <v>881</v>
      </c>
      <c r="E2430" s="8">
        <f>Source!AQ719</f>
        <v>453.1</v>
      </c>
      <c r="F2430" s="19"/>
      <c r="G2430" s="18" t="str">
        <f>Source!DI719</f>
        <v/>
      </c>
      <c r="H2430" s="8">
        <f>Source!AV719</f>
        <v>1</v>
      </c>
      <c r="I2430" s="8"/>
      <c r="J2430" s="20"/>
      <c r="K2430" s="20">
        <f>Source!U719</f>
        <v>2.7639100000000005</v>
      </c>
    </row>
    <row r="2431" spans="1:22" ht="15" x14ac:dyDescent="0.25">
      <c r="A2431" s="24"/>
      <c r="B2431" s="24"/>
      <c r="C2431" s="24"/>
      <c r="D2431" s="24"/>
      <c r="E2431" s="24"/>
      <c r="F2431" s="24"/>
      <c r="G2431" s="24"/>
      <c r="H2431" s="24"/>
      <c r="I2431" s="59">
        <f>J2423+J2424+J2426+J2427+J2428+J2429</f>
        <v>2988.91</v>
      </c>
      <c r="J2431" s="59"/>
      <c r="K2431" s="25">
        <f>IF(Source!I719&lt;&gt;0, ROUND(I2431/Source!I719, 2), 0)</f>
        <v>489985.25</v>
      </c>
      <c r="P2431" s="23">
        <f>I2431</f>
        <v>2988.91</v>
      </c>
    </row>
    <row r="2432" spans="1:22" ht="42.75" x14ac:dyDescent="0.2">
      <c r="A2432" s="15" t="str">
        <f>Source!E720</f>
        <v>375</v>
      </c>
      <c r="B2432" s="16" t="str">
        <f>Source!F720</f>
        <v>21.3-4-24</v>
      </c>
      <c r="C2432" s="16" t="str">
        <f>Source!G720</f>
        <v>Арматурные заготовки (стержни, хомуты и т.п.), не собранные в каркасы или сетки, закладные и накладные детали, со сваркой</v>
      </c>
      <c r="D2432" s="17" t="str">
        <f>Source!H720</f>
        <v>т</v>
      </c>
      <c r="E2432" s="8">
        <f>Source!I720</f>
        <v>7.1960950200000004E-3</v>
      </c>
      <c r="F2432" s="19">
        <f>Source!AL720</f>
        <v>53410.15</v>
      </c>
      <c r="G2432" s="18" t="str">
        <f>Source!DD720</f>
        <v/>
      </c>
      <c r="H2432" s="8">
        <f>Source!AW720</f>
        <v>1</v>
      </c>
      <c r="I2432" s="8">
        <f>IF(Source!BC720&lt;&gt; 0, Source!BC720, 1)</f>
        <v>1</v>
      </c>
      <c r="J2432" s="20">
        <f>Source!P720</f>
        <v>384.34</v>
      </c>
      <c r="K2432" s="20"/>
      <c r="Q2432">
        <f>ROUND((Source!BZ720/100)*ROUND((Source!AF720*Source!AV720)*Source!I720, 2), 2)</f>
        <v>0</v>
      </c>
      <c r="R2432">
        <f>Source!X720</f>
        <v>0</v>
      </c>
      <c r="S2432">
        <f>ROUND((Source!CA720/100)*ROUND((Source!AF720*Source!AV720)*Source!I720, 2), 2)</f>
        <v>0</v>
      </c>
      <c r="T2432">
        <f>Source!Y720</f>
        <v>0</v>
      </c>
      <c r="U2432">
        <f>ROUND((175/100)*ROUND((Source!AE720*Source!AV720)*Source!I720, 2), 2)</f>
        <v>0</v>
      </c>
      <c r="V2432">
        <f>ROUND((108/100)*ROUND(Source!CS720*Source!I720, 2), 2)</f>
        <v>0</v>
      </c>
    </row>
    <row r="2433" spans="1:22" ht="15" x14ac:dyDescent="0.25">
      <c r="A2433" s="24"/>
      <c r="B2433" s="24"/>
      <c r="C2433" s="24"/>
      <c r="D2433" s="24"/>
      <c r="E2433" s="24"/>
      <c r="F2433" s="24"/>
      <c r="G2433" s="24"/>
      <c r="H2433" s="24"/>
      <c r="I2433" s="59">
        <f>J2432</f>
        <v>384.34</v>
      </c>
      <c r="J2433" s="59"/>
      <c r="K2433" s="25">
        <f>IF(Source!I720&lt;&gt;0, ROUND(I2433/Source!I720, 2), 0)</f>
        <v>53409.52</v>
      </c>
      <c r="P2433" s="23">
        <f>I2433</f>
        <v>384.34</v>
      </c>
    </row>
    <row r="2434" spans="1:22" ht="28.5" x14ac:dyDescent="0.2">
      <c r="A2434" s="15" t="str">
        <f>Source!E721</f>
        <v>376</v>
      </c>
      <c r="B2434" s="16" t="str">
        <f>Source!F721</f>
        <v>21.7-7-86</v>
      </c>
      <c r="C2434" s="16" t="str">
        <f>Source!G721</f>
        <v>Качалка пружинная деревянная, окрашена цветными эмалями, размеры 1000х900х290 мм</v>
      </c>
      <c r="D2434" s="17" t="str">
        <f>Source!H721</f>
        <v>шт.</v>
      </c>
      <c r="E2434" s="8">
        <f>Source!I721</f>
        <v>1</v>
      </c>
      <c r="F2434" s="19">
        <f>Source!AL721</f>
        <v>22181.5</v>
      </c>
      <c r="G2434" s="18" t="str">
        <f>Source!DD721</f>
        <v/>
      </c>
      <c r="H2434" s="8">
        <f>Source!AW721</f>
        <v>1</v>
      </c>
      <c r="I2434" s="8">
        <f>IF(Source!BC721&lt;&gt; 0, Source!BC721, 1)</f>
        <v>1</v>
      </c>
      <c r="J2434" s="20">
        <f>Source!P721</f>
        <v>22181.5</v>
      </c>
      <c r="K2434" s="20"/>
      <c r="Q2434">
        <f>ROUND((Source!BZ721/100)*ROUND((Source!AF721*Source!AV721)*Source!I721, 2), 2)</f>
        <v>0</v>
      </c>
      <c r="R2434">
        <f>Source!X721</f>
        <v>0</v>
      </c>
      <c r="S2434">
        <f>ROUND((Source!CA721/100)*ROUND((Source!AF721*Source!AV721)*Source!I721, 2), 2)</f>
        <v>0</v>
      </c>
      <c r="T2434">
        <f>Source!Y721</f>
        <v>0</v>
      </c>
      <c r="U2434">
        <f>ROUND((175/100)*ROUND((Source!AE721*Source!AV721)*Source!I721, 2), 2)</f>
        <v>0</v>
      </c>
      <c r="V2434">
        <f>ROUND((108/100)*ROUND(Source!CS721*Source!I721, 2), 2)</f>
        <v>0</v>
      </c>
    </row>
    <row r="2435" spans="1:22" ht="15" x14ac:dyDescent="0.25">
      <c r="A2435" s="24"/>
      <c r="B2435" s="24"/>
      <c r="C2435" s="24"/>
      <c r="D2435" s="24"/>
      <c r="E2435" s="24"/>
      <c r="F2435" s="24"/>
      <c r="G2435" s="24"/>
      <c r="H2435" s="24"/>
      <c r="I2435" s="59">
        <f>J2434</f>
        <v>22181.5</v>
      </c>
      <c r="J2435" s="59"/>
      <c r="K2435" s="25">
        <f>IF(Source!I721&lt;&gt;0, ROUND(I2435/Source!I721, 2), 0)</f>
        <v>22181.5</v>
      </c>
      <c r="P2435" s="23">
        <f>I2435</f>
        <v>22181.5</v>
      </c>
    </row>
    <row r="2436" spans="1:22" ht="14.25" x14ac:dyDescent="0.2">
      <c r="A2436" s="15" t="str">
        <f>Source!E722</f>
        <v>377</v>
      </c>
      <c r="B2436" s="16" t="str">
        <f>Source!F722</f>
        <v>1.50-3203-10-4/1</v>
      </c>
      <c r="C2436" s="16" t="str">
        <f>Source!G722</f>
        <v>Установка монтажных изделий массой свыше 20 кг</v>
      </c>
      <c r="D2436" s="17" t="str">
        <f>Source!H722</f>
        <v>т</v>
      </c>
      <c r="E2436" s="8">
        <f>Source!I722</f>
        <v>4.4999999999999998E-2</v>
      </c>
      <c r="F2436" s="19"/>
      <c r="G2436" s="18"/>
      <c r="H2436" s="8"/>
      <c r="I2436" s="8"/>
      <c r="J2436" s="20"/>
      <c r="K2436" s="20"/>
      <c r="Q2436">
        <f>ROUND((Source!BZ722/100)*ROUND((Source!AF722*Source!AV722)*Source!I722, 2), 2)</f>
        <v>257.62</v>
      </c>
      <c r="R2436">
        <f>Source!X722</f>
        <v>257.62</v>
      </c>
      <c r="S2436">
        <f>ROUND((Source!CA722/100)*ROUND((Source!AF722*Source!AV722)*Source!I722, 2), 2)</f>
        <v>36.799999999999997</v>
      </c>
      <c r="T2436">
        <f>Source!Y722</f>
        <v>36.799999999999997</v>
      </c>
      <c r="U2436">
        <f>ROUND((175/100)*ROUND((Source!AE722*Source!AV722)*Source!I722, 2), 2)</f>
        <v>11.25</v>
      </c>
      <c r="V2436">
        <f>ROUND((108/100)*ROUND(Source!CS722*Source!I722, 2), 2)</f>
        <v>6.94</v>
      </c>
    </row>
    <row r="2437" spans="1:22" ht="14.25" x14ac:dyDescent="0.2">
      <c r="A2437" s="15"/>
      <c r="B2437" s="16"/>
      <c r="C2437" s="16" t="s">
        <v>872</v>
      </c>
      <c r="D2437" s="17"/>
      <c r="E2437" s="8"/>
      <c r="F2437" s="19">
        <f>Source!AO722</f>
        <v>8178.55</v>
      </c>
      <c r="G2437" s="18" t="str">
        <f>Source!DG722</f>
        <v/>
      </c>
      <c r="H2437" s="8">
        <f>Source!AV722</f>
        <v>1</v>
      </c>
      <c r="I2437" s="8">
        <f>IF(Source!BA722&lt;&gt; 0, Source!BA722, 1)</f>
        <v>1</v>
      </c>
      <c r="J2437" s="20">
        <f>Source!S722</f>
        <v>368.03</v>
      </c>
      <c r="K2437" s="20"/>
    </row>
    <row r="2438" spans="1:22" ht="14.25" x14ac:dyDescent="0.2">
      <c r="A2438" s="15"/>
      <c r="B2438" s="16"/>
      <c r="C2438" s="16" t="s">
        <v>873</v>
      </c>
      <c r="D2438" s="17"/>
      <c r="E2438" s="8"/>
      <c r="F2438" s="19">
        <f>Source!AM722</f>
        <v>1555.17</v>
      </c>
      <c r="G2438" s="18" t="str">
        <f>Source!DE722</f>
        <v/>
      </c>
      <c r="H2438" s="8">
        <f>Source!AV722</f>
        <v>1</v>
      </c>
      <c r="I2438" s="8">
        <f>IF(Source!BB722&lt;&gt; 0, Source!BB722, 1)</f>
        <v>1</v>
      </c>
      <c r="J2438" s="20">
        <f>Source!Q722</f>
        <v>69.98</v>
      </c>
      <c r="K2438" s="20"/>
    </row>
    <row r="2439" spans="1:22" ht="14.25" x14ac:dyDescent="0.2">
      <c r="A2439" s="15"/>
      <c r="B2439" s="16"/>
      <c r="C2439" s="16" t="s">
        <v>874</v>
      </c>
      <c r="D2439" s="17"/>
      <c r="E2439" s="8"/>
      <c r="F2439" s="19">
        <f>Source!AN722</f>
        <v>142.85</v>
      </c>
      <c r="G2439" s="18" t="str">
        <f>Source!DF722</f>
        <v/>
      </c>
      <c r="H2439" s="8">
        <f>Source!AV722</f>
        <v>1</v>
      </c>
      <c r="I2439" s="8">
        <f>IF(Source!BS722&lt;&gt; 0, Source!BS722, 1)</f>
        <v>1</v>
      </c>
      <c r="J2439" s="21">
        <f>Source!R722</f>
        <v>6.43</v>
      </c>
      <c r="K2439" s="20"/>
    </row>
    <row r="2440" spans="1:22" ht="14.25" x14ac:dyDescent="0.2">
      <c r="A2440" s="15"/>
      <c r="B2440" s="16"/>
      <c r="C2440" s="16" t="s">
        <v>875</v>
      </c>
      <c r="D2440" s="17"/>
      <c r="E2440" s="8"/>
      <c r="F2440" s="19">
        <f>Source!AL722</f>
        <v>56933.42</v>
      </c>
      <c r="G2440" s="18" t="str">
        <f>Source!DD722</f>
        <v/>
      </c>
      <c r="H2440" s="8">
        <f>Source!AW722</f>
        <v>1</v>
      </c>
      <c r="I2440" s="8">
        <f>IF(Source!BC722&lt;&gt; 0, Source!BC722, 1)</f>
        <v>1</v>
      </c>
      <c r="J2440" s="20">
        <f>Source!P722</f>
        <v>2562</v>
      </c>
      <c r="K2440" s="20"/>
    </row>
    <row r="2441" spans="1:22" ht="42.75" x14ac:dyDescent="0.2">
      <c r="A2441" s="15" t="str">
        <f>Source!E723</f>
        <v>377,1</v>
      </c>
      <c r="B2441" s="16" t="str">
        <f>Source!F723</f>
        <v>21.3-4-24</v>
      </c>
      <c r="C2441" s="16" t="str">
        <f>Source!G723</f>
        <v>Арматурные заготовки (стержни, хомуты и т.п.), не собранные в каркасы или сетки, закладные и накладные детали, со сваркой</v>
      </c>
      <c r="D2441" s="17" t="str">
        <f>Source!H723</f>
        <v>т</v>
      </c>
      <c r="E2441" s="8">
        <f>Source!I723</f>
        <v>-4.4999999999999998E-2</v>
      </c>
      <c r="F2441" s="19">
        <f>Source!AK723</f>
        <v>53410.15</v>
      </c>
      <c r="G2441" s="22" t="s">
        <v>3</v>
      </c>
      <c r="H2441" s="8">
        <f>Source!AW723</f>
        <v>1</v>
      </c>
      <c r="I2441" s="8">
        <f>IF(Source!BC723&lt;&gt; 0, Source!BC723, 1)</f>
        <v>1</v>
      </c>
      <c r="J2441" s="20">
        <f>Source!O723</f>
        <v>-2403.46</v>
      </c>
      <c r="K2441" s="20"/>
      <c r="Q2441">
        <f>ROUND((Source!BZ723/100)*ROUND((Source!AF723*Source!AV723)*Source!I723, 2), 2)</f>
        <v>0</v>
      </c>
      <c r="R2441">
        <f>Source!X723</f>
        <v>0</v>
      </c>
      <c r="S2441">
        <f>ROUND((Source!CA723/100)*ROUND((Source!AF723*Source!AV723)*Source!I723, 2), 2)</f>
        <v>0</v>
      </c>
      <c r="T2441">
        <f>Source!Y723</f>
        <v>0</v>
      </c>
      <c r="U2441">
        <f>ROUND((175/100)*ROUND((Source!AE723*Source!AV723)*Source!I723, 2), 2)</f>
        <v>0</v>
      </c>
      <c r="V2441">
        <f>ROUND((108/100)*ROUND(Source!CS723*Source!I723, 2), 2)</f>
        <v>0</v>
      </c>
    </row>
    <row r="2442" spans="1:22" ht="14.25" x14ac:dyDescent="0.2">
      <c r="A2442" s="15"/>
      <c r="B2442" s="16"/>
      <c r="C2442" s="16" t="s">
        <v>876</v>
      </c>
      <c r="D2442" s="17" t="s">
        <v>877</v>
      </c>
      <c r="E2442" s="8">
        <f>Source!AT722</f>
        <v>70</v>
      </c>
      <c r="F2442" s="19"/>
      <c r="G2442" s="18"/>
      <c r="H2442" s="8"/>
      <c r="I2442" s="8"/>
      <c r="J2442" s="20">
        <f>SUM(R2436:R2441)</f>
        <v>257.62</v>
      </c>
      <c r="K2442" s="20"/>
    </row>
    <row r="2443" spans="1:22" ht="14.25" x14ac:dyDescent="0.2">
      <c r="A2443" s="15"/>
      <c r="B2443" s="16"/>
      <c r="C2443" s="16" t="s">
        <v>878</v>
      </c>
      <c r="D2443" s="17" t="s">
        <v>877</v>
      </c>
      <c r="E2443" s="8">
        <f>Source!AU722</f>
        <v>10</v>
      </c>
      <c r="F2443" s="19"/>
      <c r="G2443" s="18"/>
      <c r="H2443" s="8"/>
      <c r="I2443" s="8"/>
      <c r="J2443" s="20">
        <f>SUM(T2436:T2442)</f>
        <v>36.799999999999997</v>
      </c>
      <c r="K2443" s="20"/>
    </row>
    <row r="2444" spans="1:22" ht="14.25" x14ac:dyDescent="0.2">
      <c r="A2444" s="15"/>
      <c r="B2444" s="16"/>
      <c r="C2444" s="16" t="s">
        <v>879</v>
      </c>
      <c r="D2444" s="17" t="s">
        <v>877</v>
      </c>
      <c r="E2444" s="8">
        <f>108</f>
        <v>108</v>
      </c>
      <c r="F2444" s="19"/>
      <c r="G2444" s="18"/>
      <c r="H2444" s="8"/>
      <c r="I2444" s="8"/>
      <c r="J2444" s="20">
        <f>SUM(V2436:V2443)</f>
        <v>6.94</v>
      </c>
      <c r="K2444" s="20"/>
    </row>
    <row r="2445" spans="1:22" ht="14.25" x14ac:dyDescent="0.2">
      <c r="A2445" s="15"/>
      <c r="B2445" s="16"/>
      <c r="C2445" s="16" t="s">
        <v>880</v>
      </c>
      <c r="D2445" s="17" t="s">
        <v>881</v>
      </c>
      <c r="E2445" s="8">
        <f>Source!AQ722</f>
        <v>36.11</v>
      </c>
      <c r="F2445" s="19"/>
      <c r="G2445" s="18" t="str">
        <f>Source!DI722</f>
        <v/>
      </c>
      <c r="H2445" s="8">
        <f>Source!AV722</f>
        <v>1</v>
      </c>
      <c r="I2445" s="8"/>
      <c r="J2445" s="20"/>
      <c r="K2445" s="20">
        <f>Source!U722</f>
        <v>1.6249499999999999</v>
      </c>
    </row>
    <row r="2446" spans="1:22" ht="15" x14ac:dyDescent="0.25">
      <c r="A2446" s="24"/>
      <c r="B2446" s="24"/>
      <c r="C2446" s="24"/>
      <c r="D2446" s="24"/>
      <c r="E2446" s="24"/>
      <c r="F2446" s="24"/>
      <c r="G2446" s="24"/>
      <c r="H2446" s="24"/>
      <c r="I2446" s="59">
        <f>J2437+J2438+J2440+J2442+J2443+J2444+SUM(J2441:J2441)</f>
        <v>897.91000000000031</v>
      </c>
      <c r="J2446" s="59"/>
      <c r="K2446" s="25">
        <f>IF(Source!I722&lt;&gt;0, ROUND(I2446/Source!I722, 2), 0)</f>
        <v>19953.560000000001</v>
      </c>
      <c r="P2446" s="23">
        <f>I2446</f>
        <v>897.91000000000031</v>
      </c>
    </row>
    <row r="2447" spans="1:22" ht="28.5" x14ac:dyDescent="0.2">
      <c r="A2447" s="15" t="str">
        <f>Source!E724</f>
        <v>378</v>
      </c>
      <c r="B2447" s="16" t="str">
        <f>Source!F724</f>
        <v>1.2-3103-3-1/1</v>
      </c>
      <c r="C2447" s="16" t="str">
        <f>Source!G724</f>
        <v>Устройство фундаментов общего назначения бетонных под оборудование объемом до 5 м3</v>
      </c>
      <c r="D2447" s="17" t="str">
        <f>Source!H724</f>
        <v>100 м3</v>
      </c>
      <c r="E2447" s="8">
        <f>Source!I724</f>
        <v>6.1000000000000004E-3</v>
      </c>
      <c r="F2447" s="19"/>
      <c r="G2447" s="18"/>
      <c r="H2447" s="8"/>
      <c r="I2447" s="8"/>
      <c r="J2447" s="20"/>
      <c r="K2447" s="20"/>
      <c r="Q2447">
        <f>ROUND((Source!BZ724/100)*ROUND((Source!AF724*Source!AV724)*Source!I724, 2), 2)</f>
        <v>335.81</v>
      </c>
      <c r="R2447">
        <f>Source!X724</f>
        <v>335.81</v>
      </c>
      <c r="S2447">
        <f>ROUND((Source!CA724/100)*ROUND((Source!AF724*Source!AV724)*Source!I724, 2), 2)</f>
        <v>47.97</v>
      </c>
      <c r="T2447">
        <f>Source!Y724</f>
        <v>47.97</v>
      </c>
      <c r="U2447">
        <f>ROUND((175/100)*ROUND((Source!AE724*Source!AV724)*Source!I724, 2), 2)</f>
        <v>1.58</v>
      </c>
      <c r="V2447">
        <f>ROUND((108/100)*ROUND(Source!CS724*Source!I724, 2), 2)</f>
        <v>0.97</v>
      </c>
    </row>
    <row r="2448" spans="1:22" ht="14.25" x14ac:dyDescent="0.2">
      <c r="A2448" s="15"/>
      <c r="B2448" s="16"/>
      <c r="C2448" s="16" t="s">
        <v>872</v>
      </c>
      <c r="D2448" s="17"/>
      <c r="E2448" s="8"/>
      <c r="F2448" s="19">
        <f>Source!AO724</f>
        <v>78644.570000000007</v>
      </c>
      <c r="G2448" s="18" t="str">
        <f>Source!DG724</f>
        <v/>
      </c>
      <c r="H2448" s="8">
        <f>Source!AV724</f>
        <v>1</v>
      </c>
      <c r="I2448" s="8">
        <f>IF(Source!BA724&lt;&gt; 0, Source!BA724, 1)</f>
        <v>1</v>
      </c>
      <c r="J2448" s="20">
        <f>Source!S724</f>
        <v>479.73</v>
      </c>
      <c r="K2448" s="20"/>
    </row>
    <row r="2449" spans="1:22" ht="14.25" x14ac:dyDescent="0.2">
      <c r="A2449" s="15"/>
      <c r="B2449" s="16"/>
      <c r="C2449" s="16" t="s">
        <v>873</v>
      </c>
      <c r="D2449" s="17"/>
      <c r="E2449" s="8"/>
      <c r="F2449" s="19">
        <f>Source!AM724</f>
        <v>435.13</v>
      </c>
      <c r="G2449" s="18" t="str">
        <f>Source!DE724</f>
        <v/>
      </c>
      <c r="H2449" s="8">
        <f>Source!AV724</f>
        <v>1</v>
      </c>
      <c r="I2449" s="8">
        <f>IF(Source!BB724&lt;&gt; 0, Source!BB724, 1)</f>
        <v>1</v>
      </c>
      <c r="J2449" s="20">
        <f>Source!Q724</f>
        <v>2.65</v>
      </c>
      <c r="K2449" s="20"/>
    </row>
    <row r="2450" spans="1:22" ht="14.25" x14ac:dyDescent="0.2">
      <c r="A2450" s="15"/>
      <c r="B2450" s="16"/>
      <c r="C2450" s="16" t="s">
        <v>874</v>
      </c>
      <c r="D2450" s="17"/>
      <c r="E2450" s="8"/>
      <c r="F2450" s="19">
        <f>Source!AN724</f>
        <v>147.43</v>
      </c>
      <c r="G2450" s="18" t="str">
        <f>Source!DF724</f>
        <v/>
      </c>
      <c r="H2450" s="8">
        <f>Source!AV724</f>
        <v>1</v>
      </c>
      <c r="I2450" s="8">
        <f>IF(Source!BS724&lt;&gt; 0, Source!BS724, 1)</f>
        <v>1</v>
      </c>
      <c r="J2450" s="21">
        <f>Source!R724</f>
        <v>0.9</v>
      </c>
      <c r="K2450" s="20"/>
    </row>
    <row r="2451" spans="1:22" ht="14.25" x14ac:dyDescent="0.2">
      <c r="A2451" s="15"/>
      <c r="B2451" s="16"/>
      <c r="C2451" s="16" t="s">
        <v>875</v>
      </c>
      <c r="D2451" s="17"/>
      <c r="E2451" s="8"/>
      <c r="F2451" s="19">
        <f>Source!AL724</f>
        <v>347832.49</v>
      </c>
      <c r="G2451" s="18" t="str">
        <f>Source!DD724</f>
        <v/>
      </c>
      <c r="H2451" s="8">
        <f>Source!AW724</f>
        <v>1</v>
      </c>
      <c r="I2451" s="8">
        <f>IF(Source!BC724&lt;&gt; 0, Source!BC724, 1)</f>
        <v>1</v>
      </c>
      <c r="J2451" s="20">
        <f>Source!P724</f>
        <v>2121.7800000000002</v>
      </c>
      <c r="K2451" s="20"/>
    </row>
    <row r="2452" spans="1:22" ht="14.25" x14ac:dyDescent="0.2">
      <c r="A2452" s="15"/>
      <c r="B2452" s="16"/>
      <c r="C2452" s="16" t="s">
        <v>876</v>
      </c>
      <c r="D2452" s="17" t="s">
        <v>877</v>
      </c>
      <c r="E2452" s="8">
        <f>Source!AT724</f>
        <v>70</v>
      </c>
      <c r="F2452" s="19"/>
      <c r="G2452" s="18"/>
      <c r="H2452" s="8"/>
      <c r="I2452" s="8"/>
      <c r="J2452" s="20">
        <f>SUM(R2447:R2451)</f>
        <v>335.81</v>
      </c>
      <c r="K2452" s="20"/>
    </row>
    <row r="2453" spans="1:22" ht="14.25" x14ac:dyDescent="0.2">
      <c r="A2453" s="15"/>
      <c r="B2453" s="16"/>
      <c r="C2453" s="16" t="s">
        <v>878</v>
      </c>
      <c r="D2453" s="17" t="s">
        <v>877</v>
      </c>
      <c r="E2453" s="8">
        <f>Source!AU724</f>
        <v>10</v>
      </c>
      <c r="F2453" s="19"/>
      <c r="G2453" s="18"/>
      <c r="H2453" s="8"/>
      <c r="I2453" s="8"/>
      <c r="J2453" s="20">
        <f>SUM(T2447:T2452)</f>
        <v>47.97</v>
      </c>
      <c r="K2453" s="20"/>
    </row>
    <row r="2454" spans="1:22" ht="14.25" x14ac:dyDescent="0.2">
      <c r="A2454" s="15"/>
      <c r="B2454" s="16"/>
      <c r="C2454" s="16" t="s">
        <v>879</v>
      </c>
      <c r="D2454" s="17" t="s">
        <v>877</v>
      </c>
      <c r="E2454" s="8">
        <f>108</f>
        <v>108</v>
      </c>
      <c r="F2454" s="19"/>
      <c r="G2454" s="18"/>
      <c r="H2454" s="8"/>
      <c r="I2454" s="8"/>
      <c r="J2454" s="20">
        <f>SUM(V2447:V2453)</f>
        <v>0.97</v>
      </c>
      <c r="K2454" s="20"/>
    </row>
    <row r="2455" spans="1:22" ht="14.25" x14ac:dyDescent="0.2">
      <c r="A2455" s="15"/>
      <c r="B2455" s="16"/>
      <c r="C2455" s="16" t="s">
        <v>880</v>
      </c>
      <c r="D2455" s="17" t="s">
        <v>881</v>
      </c>
      <c r="E2455" s="8">
        <f>Source!AQ724</f>
        <v>453.1</v>
      </c>
      <c r="F2455" s="19"/>
      <c r="G2455" s="18" t="str">
        <f>Source!DI724</f>
        <v/>
      </c>
      <c r="H2455" s="8">
        <f>Source!AV724</f>
        <v>1</v>
      </c>
      <c r="I2455" s="8"/>
      <c r="J2455" s="20"/>
      <c r="K2455" s="20">
        <f>Source!U724</f>
        <v>2.7639100000000005</v>
      </c>
    </row>
    <row r="2456" spans="1:22" ht="15" x14ac:dyDescent="0.25">
      <c r="A2456" s="24"/>
      <c r="B2456" s="24"/>
      <c r="C2456" s="24"/>
      <c r="D2456" s="24"/>
      <c r="E2456" s="24"/>
      <c r="F2456" s="24"/>
      <c r="G2456" s="24"/>
      <c r="H2456" s="24"/>
      <c r="I2456" s="59">
        <f>J2448+J2449+J2451+J2452+J2453+J2454</f>
        <v>2988.91</v>
      </c>
      <c r="J2456" s="59"/>
      <c r="K2456" s="25">
        <f>IF(Source!I724&lt;&gt;0, ROUND(I2456/Source!I724, 2), 0)</f>
        <v>489985.25</v>
      </c>
      <c r="P2456" s="23">
        <f>I2456</f>
        <v>2988.91</v>
      </c>
    </row>
    <row r="2457" spans="1:22" ht="42.75" x14ac:dyDescent="0.2">
      <c r="A2457" s="15" t="str">
        <f>Source!E725</f>
        <v>379</v>
      </c>
      <c r="B2457" s="16" t="str">
        <f>Source!F725</f>
        <v>21.3-4-24</v>
      </c>
      <c r="C2457" s="16" t="str">
        <f>Source!G725</f>
        <v>Арматурные заготовки (стержни, хомуты и т.п.), не собранные в каркасы или сетки, закладные и накладные детали, со сваркой</v>
      </c>
      <c r="D2457" s="17" t="str">
        <f>Source!H725</f>
        <v>т</v>
      </c>
      <c r="E2457" s="8">
        <f>Source!I725</f>
        <v>7.1960000000000001E-3</v>
      </c>
      <c r="F2457" s="19">
        <f>Source!AL725</f>
        <v>53410.15</v>
      </c>
      <c r="G2457" s="18" t="str">
        <f>Source!DD725</f>
        <v/>
      </c>
      <c r="H2457" s="8">
        <f>Source!AW725</f>
        <v>1</v>
      </c>
      <c r="I2457" s="8">
        <f>IF(Source!BC725&lt;&gt; 0, Source!BC725, 1)</f>
        <v>1</v>
      </c>
      <c r="J2457" s="20">
        <f>Source!P725</f>
        <v>384.34</v>
      </c>
      <c r="K2457" s="20"/>
      <c r="Q2457">
        <f>ROUND((Source!BZ725/100)*ROUND((Source!AF725*Source!AV725)*Source!I725, 2), 2)</f>
        <v>0</v>
      </c>
      <c r="R2457">
        <f>Source!X725</f>
        <v>0</v>
      </c>
      <c r="S2457">
        <f>ROUND((Source!CA725/100)*ROUND((Source!AF725*Source!AV725)*Source!I725, 2), 2)</f>
        <v>0</v>
      </c>
      <c r="T2457">
        <f>Source!Y725</f>
        <v>0</v>
      </c>
      <c r="U2457">
        <f>ROUND((175/100)*ROUND((Source!AE725*Source!AV725)*Source!I725, 2), 2)</f>
        <v>0</v>
      </c>
      <c r="V2457">
        <f>ROUND((108/100)*ROUND(Source!CS725*Source!I725, 2), 2)</f>
        <v>0</v>
      </c>
    </row>
    <row r="2458" spans="1:22" ht="15" x14ac:dyDescent="0.25">
      <c r="A2458" s="24"/>
      <c r="B2458" s="24"/>
      <c r="C2458" s="24"/>
      <c r="D2458" s="24"/>
      <c r="E2458" s="24"/>
      <c r="F2458" s="24"/>
      <c r="G2458" s="24"/>
      <c r="H2458" s="24"/>
      <c r="I2458" s="59">
        <f>J2457</f>
        <v>384.34</v>
      </c>
      <c r="J2458" s="59"/>
      <c r="K2458" s="25">
        <f>IF(Source!I725&lt;&gt;0, ROUND(I2458/Source!I725, 2), 0)</f>
        <v>53410.23</v>
      </c>
      <c r="P2458" s="23">
        <f>I2458</f>
        <v>384.34</v>
      </c>
    </row>
    <row r="2459" spans="1:22" ht="57" x14ac:dyDescent="0.2">
      <c r="A2459" s="15" t="str">
        <f>Source!E726</f>
        <v>380</v>
      </c>
      <c r="B2459" s="16" t="str">
        <f>Source!F726</f>
        <v>21.7-7-83</v>
      </c>
      <c r="C2459" s="16" t="str">
        <f>Source!G726</f>
        <v>Качалка "Балансир" (доска перекидная) на каркасе из металлических профильных труб, на подшипниках качения, с сиденьями из деревянных досок, окрашена цветными эмалями, размеры 400х2800х1500 мм</v>
      </c>
      <c r="D2459" s="17" t="str">
        <f>Source!H726</f>
        <v>шт.</v>
      </c>
      <c r="E2459" s="8">
        <f>Source!I726</f>
        <v>1</v>
      </c>
      <c r="F2459" s="19">
        <f>Source!AL726</f>
        <v>23004.14</v>
      </c>
      <c r="G2459" s="18" t="str">
        <f>Source!DD726</f>
        <v/>
      </c>
      <c r="H2459" s="8">
        <f>Source!AW726</f>
        <v>1</v>
      </c>
      <c r="I2459" s="8">
        <f>IF(Source!BC726&lt;&gt; 0, Source!BC726, 1)</f>
        <v>1</v>
      </c>
      <c r="J2459" s="20">
        <f>Source!P726</f>
        <v>23004.14</v>
      </c>
      <c r="K2459" s="20"/>
      <c r="Q2459">
        <f>ROUND((Source!BZ726/100)*ROUND((Source!AF726*Source!AV726)*Source!I726, 2), 2)</f>
        <v>0</v>
      </c>
      <c r="R2459">
        <f>Source!X726</f>
        <v>0</v>
      </c>
      <c r="S2459">
        <f>ROUND((Source!CA726/100)*ROUND((Source!AF726*Source!AV726)*Source!I726, 2), 2)</f>
        <v>0</v>
      </c>
      <c r="T2459">
        <f>Source!Y726</f>
        <v>0</v>
      </c>
      <c r="U2459">
        <f>ROUND((175/100)*ROUND((Source!AE726*Source!AV726)*Source!I726, 2), 2)</f>
        <v>0</v>
      </c>
      <c r="V2459">
        <f>ROUND((108/100)*ROUND(Source!CS726*Source!I726, 2), 2)</f>
        <v>0</v>
      </c>
    </row>
    <row r="2460" spans="1:22" ht="15" x14ac:dyDescent="0.25">
      <c r="A2460" s="24"/>
      <c r="B2460" s="24"/>
      <c r="C2460" s="24"/>
      <c r="D2460" s="24"/>
      <c r="E2460" s="24"/>
      <c r="F2460" s="24"/>
      <c r="G2460" s="24"/>
      <c r="H2460" s="24"/>
      <c r="I2460" s="59">
        <f>J2459</f>
        <v>23004.14</v>
      </c>
      <c r="J2460" s="59"/>
      <c r="K2460" s="25">
        <f>IF(Source!I726&lt;&gt;0, ROUND(I2460/Source!I726, 2), 0)</f>
        <v>23004.14</v>
      </c>
      <c r="P2460" s="23">
        <f>I2460</f>
        <v>23004.14</v>
      </c>
    </row>
    <row r="2461" spans="1:22" ht="14.25" x14ac:dyDescent="0.2">
      <c r="A2461" s="15" t="str">
        <f>Source!E727</f>
        <v>381</v>
      </c>
      <c r="B2461" s="16" t="str">
        <f>Source!F727</f>
        <v>1.50-3203-10-4/1</v>
      </c>
      <c r="C2461" s="16" t="str">
        <f>Source!G727</f>
        <v>Установка монтажных изделий массой свыше 20 кг</v>
      </c>
      <c r="D2461" s="17" t="str">
        <f>Source!H727</f>
        <v>т</v>
      </c>
      <c r="E2461" s="8">
        <f>Source!I727</f>
        <v>0.26989999999999997</v>
      </c>
      <c r="F2461" s="19"/>
      <c r="G2461" s="18"/>
      <c r="H2461" s="8"/>
      <c r="I2461" s="8"/>
      <c r="J2461" s="20"/>
      <c r="K2461" s="20"/>
      <c r="Q2461">
        <f>ROUND((Source!BZ727/100)*ROUND((Source!AF727*Source!AV727)*Source!I727, 2), 2)</f>
        <v>1545.17</v>
      </c>
      <c r="R2461">
        <f>Source!X727</f>
        <v>1545.17</v>
      </c>
      <c r="S2461">
        <f>ROUND((Source!CA727/100)*ROUND((Source!AF727*Source!AV727)*Source!I727, 2), 2)</f>
        <v>220.74</v>
      </c>
      <c r="T2461">
        <f>Source!Y727</f>
        <v>220.74</v>
      </c>
      <c r="U2461">
        <f>ROUND((175/100)*ROUND((Source!AE727*Source!AV727)*Source!I727, 2), 2)</f>
        <v>67.48</v>
      </c>
      <c r="V2461">
        <f>ROUND((108/100)*ROUND(Source!CS727*Source!I727, 2), 2)</f>
        <v>41.64</v>
      </c>
    </row>
    <row r="2462" spans="1:22" ht="14.25" x14ac:dyDescent="0.2">
      <c r="A2462" s="15"/>
      <c r="B2462" s="16"/>
      <c r="C2462" s="16" t="s">
        <v>872</v>
      </c>
      <c r="D2462" s="17"/>
      <c r="E2462" s="8"/>
      <c r="F2462" s="19">
        <f>Source!AO727</f>
        <v>8178.55</v>
      </c>
      <c r="G2462" s="18" t="str">
        <f>Source!DG727</f>
        <v/>
      </c>
      <c r="H2462" s="8">
        <f>Source!AV727</f>
        <v>1</v>
      </c>
      <c r="I2462" s="8">
        <f>IF(Source!BA727&lt;&gt; 0, Source!BA727, 1)</f>
        <v>1</v>
      </c>
      <c r="J2462" s="20">
        <f>Source!S727</f>
        <v>2207.39</v>
      </c>
      <c r="K2462" s="20"/>
    </row>
    <row r="2463" spans="1:22" ht="14.25" x14ac:dyDescent="0.2">
      <c r="A2463" s="15"/>
      <c r="B2463" s="16"/>
      <c r="C2463" s="16" t="s">
        <v>873</v>
      </c>
      <c r="D2463" s="17"/>
      <c r="E2463" s="8"/>
      <c r="F2463" s="19">
        <f>Source!AM727</f>
        <v>1555.17</v>
      </c>
      <c r="G2463" s="18" t="str">
        <f>Source!DE727</f>
        <v/>
      </c>
      <c r="H2463" s="8">
        <f>Source!AV727</f>
        <v>1</v>
      </c>
      <c r="I2463" s="8">
        <f>IF(Source!BB727&lt;&gt; 0, Source!BB727, 1)</f>
        <v>1</v>
      </c>
      <c r="J2463" s="20">
        <f>Source!Q727</f>
        <v>419.74</v>
      </c>
      <c r="K2463" s="20"/>
    </row>
    <row r="2464" spans="1:22" ht="14.25" x14ac:dyDescent="0.2">
      <c r="A2464" s="15"/>
      <c r="B2464" s="16"/>
      <c r="C2464" s="16" t="s">
        <v>874</v>
      </c>
      <c r="D2464" s="17"/>
      <c r="E2464" s="8"/>
      <c r="F2464" s="19">
        <f>Source!AN727</f>
        <v>142.85</v>
      </c>
      <c r="G2464" s="18" t="str">
        <f>Source!DF727</f>
        <v/>
      </c>
      <c r="H2464" s="8">
        <f>Source!AV727</f>
        <v>1</v>
      </c>
      <c r="I2464" s="8">
        <f>IF(Source!BS727&lt;&gt; 0, Source!BS727, 1)</f>
        <v>1</v>
      </c>
      <c r="J2464" s="21">
        <f>Source!R727</f>
        <v>38.56</v>
      </c>
      <c r="K2464" s="20"/>
    </row>
    <row r="2465" spans="1:22" ht="14.25" x14ac:dyDescent="0.2">
      <c r="A2465" s="15"/>
      <c r="B2465" s="16"/>
      <c r="C2465" s="16" t="s">
        <v>875</v>
      </c>
      <c r="D2465" s="17"/>
      <c r="E2465" s="8"/>
      <c r="F2465" s="19">
        <f>Source!AL727</f>
        <v>56933.42</v>
      </c>
      <c r="G2465" s="18" t="str">
        <f>Source!DD727</f>
        <v/>
      </c>
      <c r="H2465" s="8">
        <f>Source!AW727</f>
        <v>1</v>
      </c>
      <c r="I2465" s="8">
        <f>IF(Source!BC727&lt;&gt; 0, Source!BC727, 1)</f>
        <v>1</v>
      </c>
      <c r="J2465" s="20">
        <f>Source!P727</f>
        <v>15366.33</v>
      </c>
      <c r="K2465" s="20"/>
    </row>
    <row r="2466" spans="1:22" ht="42.75" x14ac:dyDescent="0.2">
      <c r="A2466" s="15" t="str">
        <f>Source!E728</f>
        <v>381,1</v>
      </c>
      <c r="B2466" s="16" t="str">
        <f>Source!F728</f>
        <v>21.3-4-24</v>
      </c>
      <c r="C2466" s="16" t="str">
        <f>Source!G728</f>
        <v>Арматурные заготовки (стержни, хомуты и т.п.), не собранные в каркасы или сетки, закладные и накладные детали, со сваркой</v>
      </c>
      <c r="D2466" s="17" t="str">
        <f>Source!H728</f>
        <v>т</v>
      </c>
      <c r="E2466" s="8">
        <f>Source!I728</f>
        <v>-0.26989999999999997</v>
      </c>
      <c r="F2466" s="19">
        <f>Source!AK728</f>
        <v>53410.15</v>
      </c>
      <c r="G2466" s="22" t="s">
        <v>3</v>
      </c>
      <c r="H2466" s="8">
        <f>Source!AW728</f>
        <v>1</v>
      </c>
      <c r="I2466" s="8">
        <f>IF(Source!BC728&lt;&gt; 0, Source!BC728, 1)</f>
        <v>1</v>
      </c>
      <c r="J2466" s="20">
        <f>Source!O728</f>
        <v>-14415.4</v>
      </c>
      <c r="K2466" s="20"/>
      <c r="Q2466">
        <f>ROUND((Source!BZ728/100)*ROUND((Source!AF728*Source!AV728)*Source!I728, 2), 2)</f>
        <v>0</v>
      </c>
      <c r="R2466">
        <f>Source!X728</f>
        <v>0</v>
      </c>
      <c r="S2466">
        <f>ROUND((Source!CA728/100)*ROUND((Source!AF728*Source!AV728)*Source!I728, 2), 2)</f>
        <v>0</v>
      </c>
      <c r="T2466">
        <f>Source!Y728</f>
        <v>0</v>
      </c>
      <c r="U2466">
        <f>ROUND((175/100)*ROUND((Source!AE728*Source!AV728)*Source!I728, 2), 2)</f>
        <v>0</v>
      </c>
      <c r="V2466">
        <f>ROUND((108/100)*ROUND(Source!CS728*Source!I728, 2), 2)</f>
        <v>0</v>
      </c>
    </row>
    <row r="2467" spans="1:22" ht="14.25" x14ac:dyDescent="0.2">
      <c r="A2467" s="15"/>
      <c r="B2467" s="16"/>
      <c r="C2467" s="16" t="s">
        <v>876</v>
      </c>
      <c r="D2467" s="17" t="s">
        <v>877</v>
      </c>
      <c r="E2467" s="8">
        <f>Source!AT727</f>
        <v>70</v>
      </c>
      <c r="F2467" s="19"/>
      <c r="G2467" s="18"/>
      <c r="H2467" s="8"/>
      <c r="I2467" s="8"/>
      <c r="J2467" s="20">
        <f>SUM(R2461:R2466)</f>
        <v>1545.17</v>
      </c>
      <c r="K2467" s="20"/>
    </row>
    <row r="2468" spans="1:22" ht="14.25" x14ac:dyDescent="0.2">
      <c r="A2468" s="15"/>
      <c r="B2468" s="16"/>
      <c r="C2468" s="16" t="s">
        <v>878</v>
      </c>
      <c r="D2468" s="17" t="s">
        <v>877</v>
      </c>
      <c r="E2468" s="8">
        <f>Source!AU727</f>
        <v>10</v>
      </c>
      <c r="F2468" s="19"/>
      <c r="G2468" s="18"/>
      <c r="H2468" s="8"/>
      <c r="I2468" s="8"/>
      <c r="J2468" s="20">
        <f>SUM(T2461:T2467)</f>
        <v>220.74</v>
      </c>
      <c r="K2468" s="20"/>
    </row>
    <row r="2469" spans="1:22" ht="14.25" x14ac:dyDescent="0.2">
      <c r="A2469" s="15"/>
      <c r="B2469" s="16"/>
      <c r="C2469" s="16" t="s">
        <v>879</v>
      </c>
      <c r="D2469" s="17" t="s">
        <v>877</v>
      </c>
      <c r="E2469" s="8">
        <f>108</f>
        <v>108</v>
      </c>
      <c r="F2469" s="19"/>
      <c r="G2469" s="18"/>
      <c r="H2469" s="8"/>
      <c r="I2469" s="8"/>
      <c r="J2469" s="20">
        <f>SUM(V2461:V2468)</f>
        <v>41.64</v>
      </c>
      <c r="K2469" s="20"/>
    </row>
    <row r="2470" spans="1:22" ht="14.25" x14ac:dyDescent="0.2">
      <c r="A2470" s="15"/>
      <c r="B2470" s="16"/>
      <c r="C2470" s="16" t="s">
        <v>880</v>
      </c>
      <c r="D2470" s="17" t="s">
        <v>881</v>
      </c>
      <c r="E2470" s="8">
        <f>Source!AQ727</f>
        <v>36.11</v>
      </c>
      <c r="F2470" s="19"/>
      <c r="G2470" s="18" t="str">
        <f>Source!DI727</f>
        <v/>
      </c>
      <c r="H2470" s="8">
        <f>Source!AV727</f>
        <v>1</v>
      </c>
      <c r="I2470" s="8"/>
      <c r="J2470" s="20"/>
      <c r="K2470" s="20">
        <f>Source!U727</f>
        <v>9.7460889999999996</v>
      </c>
    </row>
    <row r="2471" spans="1:22" ht="15" x14ac:dyDescent="0.25">
      <c r="A2471" s="24"/>
      <c r="B2471" s="24"/>
      <c r="C2471" s="24"/>
      <c r="D2471" s="24"/>
      <c r="E2471" s="24"/>
      <c r="F2471" s="24"/>
      <c r="G2471" s="24"/>
      <c r="H2471" s="24"/>
      <c r="I2471" s="59">
        <f>J2462+J2463+J2465+J2467+J2468+J2469+SUM(J2466:J2466)</f>
        <v>5385.6099999999988</v>
      </c>
      <c r="J2471" s="59"/>
      <c r="K2471" s="25">
        <f>IF(Source!I727&lt;&gt;0, ROUND(I2471/Source!I727, 2), 0)</f>
        <v>19954.09</v>
      </c>
      <c r="P2471" s="23">
        <f>I2471</f>
        <v>5385.6099999999988</v>
      </c>
    </row>
    <row r="2472" spans="1:22" ht="28.5" x14ac:dyDescent="0.2">
      <c r="A2472" s="15" t="str">
        <f>Source!E729</f>
        <v>382</v>
      </c>
      <c r="B2472" s="16" t="str">
        <f>Source!F729</f>
        <v>1.2-3103-3-1/1</v>
      </c>
      <c r="C2472" s="16" t="str">
        <f>Source!G729</f>
        <v>Устройство фундаментов общего назначения бетонных под оборудование объемом до 5 м3</v>
      </c>
      <c r="D2472" s="17" t="str">
        <f>Source!H729</f>
        <v>100 м3</v>
      </c>
      <c r="E2472" s="8">
        <f>Source!I729</f>
        <v>3.6740000000000002E-2</v>
      </c>
      <c r="F2472" s="19"/>
      <c r="G2472" s="18"/>
      <c r="H2472" s="8"/>
      <c r="I2472" s="8"/>
      <c r="J2472" s="20"/>
      <c r="K2472" s="20"/>
      <c r="Q2472">
        <f>ROUND((Source!BZ729/100)*ROUND((Source!AF729*Source!AV729)*Source!I729, 2), 2)</f>
        <v>2022.58</v>
      </c>
      <c r="R2472">
        <f>Source!X729</f>
        <v>2022.58</v>
      </c>
      <c r="S2472">
        <f>ROUND((Source!CA729/100)*ROUND((Source!AF729*Source!AV729)*Source!I729, 2), 2)</f>
        <v>288.94</v>
      </c>
      <c r="T2472">
        <f>Source!Y729</f>
        <v>288.94</v>
      </c>
      <c r="U2472">
        <f>ROUND((175/100)*ROUND((Source!AE729*Source!AV729)*Source!I729, 2), 2)</f>
        <v>9.49</v>
      </c>
      <c r="V2472">
        <f>ROUND((108/100)*ROUND(Source!CS729*Source!I729, 2), 2)</f>
        <v>5.85</v>
      </c>
    </row>
    <row r="2473" spans="1:22" ht="14.25" x14ac:dyDescent="0.2">
      <c r="A2473" s="15"/>
      <c r="B2473" s="16"/>
      <c r="C2473" s="16" t="s">
        <v>872</v>
      </c>
      <c r="D2473" s="17"/>
      <c r="E2473" s="8"/>
      <c r="F2473" s="19">
        <f>Source!AO729</f>
        <v>78644.570000000007</v>
      </c>
      <c r="G2473" s="18" t="str">
        <f>Source!DG729</f>
        <v/>
      </c>
      <c r="H2473" s="8">
        <f>Source!AV729</f>
        <v>1</v>
      </c>
      <c r="I2473" s="8">
        <f>IF(Source!BA729&lt;&gt; 0, Source!BA729, 1)</f>
        <v>1</v>
      </c>
      <c r="J2473" s="20">
        <f>Source!S729</f>
        <v>2889.4</v>
      </c>
      <c r="K2473" s="20"/>
    </row>
    <row r="2474" spans="1:22" ht="14.25" x14ac:dyDescent="0.2">
      <c r="A2474" s="15"/>
      <c r="B2474" s="16"/>
      <c r="C2474" s="16" t="s">
        <v>873</v>
      </c>
      <c r="D2474" s="17"/>
      <c r="E2474" s="8"/>
      <c r="F2474" s="19">
        <f>Source!AM729</f>
        <v>435.13</v>
      </c>
      <c r="G2474" s="18" t="str">
        <f>Source!DE729</f>
        <v/>
      </c>
      <c r="H2474" s="8">
        <f>Source!AV729</f>
        <v>1</v>
      </c>
      <c r="I2474" s="8">
        <f>IF(Source!BB729&lt;&gt; 0, Source!BB729, 1)</f>
        <v>1</v>
      </c>
      <c r="J2474" s="20">
        <f>Source!Q729</f>
        <v>15.99</v>
      </c>
      <c r="K2474" s="20"/>
    </row>
    <row r="2475" spans="1:22" ht="14.25" x14ac:dyDescent="0.2">
      <c r="A2475" s="15"/>
      <c r="B2475" s="16"/>
      <c r="C2475" s="16" t="s">
        <v>874</v>
      </c>
      <c r="D2475" s="17"/>
      <c r="E2475" s="8"/>
      <c r="F2475" s="19">
        <f>Source!AN729</f>
        <v>147.43</v>
      </c>
      <c r="G2475" s="18" t="str">
        <f>Source!DF729</f>
        <v/>
      </c>
      <c r="H2475" s="8">
        <f>Source!AV729</f>
        <v>1</v>
      </c>
      <c r="I2475" s="8">
        <f>IF(Source!BS729&lt;&gt; 0, Source!BS729, 1)</f>
        <v>1</v>
      </c>
      <c r="J2475" s="21">
        <f>Source!R729</f>
        <v>5.42</v>
      </c>
      <c r="K2475" s="20"/>
    </row>
    <row r="2476" spans="1:22" ht="14.25" x14ac:dyDescent="0.2">
      <c r="A2476" s="15"/>
      <c r="B2476" s="16"/>
      <c r="C2476" s="16" t="s">
        <v>875</v>
      </c>
      <c r="D2476" s="17"/>
      <c r="E2476" s="8"/>
      <c r="F2476" s="19">
        <f>Source!AL729</f>
        <v>347832.49</v>
      </c>
      <c r="G2476" s="18" t="str">
        <f>Source!DD729</f>
        <v/>
      </c>
      <c r="H2476" s="8">
        <f>Source!AW729</f>
        <v>1</v>
      </c>
      <c r="I2476" s="8">
        <f>IF(Source!BC729&lt;&gt; 0, Source!BC729, 1)</f>
        <v>1</v>
      </c>
      <c r="J2476" s="20">
        <f>Source!P729</f>
        <v>12779.37</v>
      </c>
      <c r="K2476" s="20"/>
    </row>
    <row r="2477" spans="1:22" ht="14.25" x14ac:dyDescent="0.2">
      <c r="A2477" s="15"/>
      <c r="B2477" s="16"/>
      <c r="C2477" s="16" t="s">
        <v>876</v>
      </c>
      <c r="D2477" s="17" t="s">
        <v>877</v>
      </c>
      <c r="E2477" s="8">
        <f>Source!AT729</f>
        <v>70</v>
      </c>
      <c r="F2477" s="19"/>
      <c r="G2477" s="18"/>
      <c r="H2477" s="8"/>
      <c r="I2477" s="8"/>
      <c r="J2477" s="20">
        <f>SUM(R2472:R2476)</f>
        <v>2022.58</v>
      </c>
      <c r="K2477" s="20"/>
    </row>
    <row r="2478" spans="1:22" ht="14.25" x14ac:dyDescent="0.2">
      <c r="A2478" s="15"/>
      <c r="B2478" s="16"/>
      <c r="C2478" s="16" t="s">
        <v>878</v>
      </c>
      <c r="D2478" s="17" t="s">
        <v>877</v>
      </c>
      <c r="E2478" s="8">
        <f>Source!AU729</f>
        <v>10</v>
      </c>
      <c r="F2478" s="19"/>
      <c r="G2478" s="18"/>
      <c r="H2478" s="8"/>
      <c r="I2478" s="8"/>
      <c r="J2478" s="20">
        <f>SUM(T2472:T2477)</f>
        <v>288.94</v>
      </c>
      <c r="K2478" s="20"/>
    </row>
    <row r="2479" spans="1:22" ht="14.25" x14ac:dyDescent="0.2">
      <c r="A2479" s="15"/>
      <c r="B2479" s="16"/>
      <c r="C2479" s="16" t="s">
        <v>879</v>
      </c>
      <c r="D2479" s="17" t="s">
        <v>877</v>
      </c>
      <c r="E2479" s="8">
        <f>108</f>
        <v>108</v>
      </c>
      <c r="F2479" s="19"/>
      <c r="G2479" s="18"/>
      <c r="H2479" s="8"/>
      <c r="I2479" s="8"/>
      <c r="J2479" s="20">
        <f>SUM(V2472:V2478)</f>
        <v>5.85</v>
      </c>
      <c r="K2479" s="20"/>
    </row>
    <row r="2480" spans="1:22" ht="14.25" x14ac:dyDescent="0.2">
      <c r="A2480" s="15"/>
      <c r="B2480" s="16"/>
      <c r="C2480" s="16" t="s">
        <v>880</v>
      </c>
      <c r="D2480" s="17" t="s">
        <v>881</v>
      </c>
      <c r="E2480" s="8">
        <f>Source!AQ729</f>
        <v>453.1</v>
      </c>
      <c r="F2480" s="19"/>
      <c r="G2480" s="18" t="str">
        <f>Source!DI729</f>
        <v/>
      </c>
      <c r="H2480" s="8">
        <f>Source!AV729</f>
        <v>1</v>
      </c>
      <c r="I2480" s="8"/>
      <c r="J2480" s="20"/>
      <c r="K2480" s="20">
        <f>Source!U729</f>
        <v>16.646894000000003</v>
      </c>
    </row>
    <row r="2481" spans="1:22" ht="15" x14ac:dyDescent="0.25">
      <c r="A2481" s="24"/>
      <c r="B2481" s="24"/>
      <c r="C2481" s="24"/>
      <c r="D2481" s="24"/>
      <c r="E2481" s="24"/>
      <c r="F2481" s="24"/>
      <c r="G2481" s="24"/>
      <c r="H2481" s="24"/>
      <c r="I2481" s="59">
        <f>J2473+J2474+J2476+J2477+J2478+J2479</f>
        <v>18002.129999999997</v>
      </c>
      <c r="J2481" s="59"/>
      <c r="K2481" s="25">
        <f>IF(Source!I729&lt;&gt;0, ROUND(I2481/Source!I729, 2), 0)</f>
        <v>489987.21</v>
      </c>
      <c r="P2481" s="23">
        <f>I2481</f>
        <v>18002.129999999997</v>
      </c>
    </row>
    <row r="2482" spans="1:22" ht="42.75" x14ac:dyDescent="0.2">
      <c r="A2482" s="15" t="str">
        <f>Source!E730</f>
        <v>383</v>
      </c>
      <c r="B2482" s="16" t="str">
        <f>Source!F730</f>
        <v>21.3-4-24</v>
      </c>
      <c r="C2482" s="16" t="str">
        <f>Source!G730</f>
        <v>Арматурные заготовки (стержни, хомуты и т.п.), не собранные в каркасы или сетки, закладные и накладные детали, со сваркой</v>
      </c>
      <c r="D2482" s="17" t="str">
        <f>Source!H730</f>
        <v>т</v>
      </c>
      <c r="E2482" s="8">
        <f>Source!I730</f>
        <v>8.0660999999999997E-2</v>
      </c>
      <c r="F2482" s="19">
        <f>Source!AL730</f>
        <v>53410.15</v>
      </c>
      <c r="G2482" s="18" t="str">
        <f>Source!DD730</f>
        <v/>
      </c>
      <c r="H2482" s="8">
        <f>Source!AW730</f>
        <v>1</v>
      </c>
      <c r="I2482" s="8">
        <f>IF(Source!BC730&lt;&gt; 0, Source!BC730, 1)</f>
        <v>1</v>
      </c>
      <c r="J2482" s="20">
        <f>Source!P730</f>
        <v>4308.12</v>
      </c>
      <c r="K2482" s="20"/>
      <c r="Q2482">
        <f>ROUND((Source!BZ730/100)*ROUND((Source!AF730*Source!AV730)*Source!I730, 2), 2)</f>
        <v>0</v>
      </c>
      <c r="R2482">
        <f>Source!X730</f>
        <v>0</v>
      </c>
      <c r="S2482">
        <f>ROUND((Source!CA730/100)*ROUND((Source!AF730*Source!AV730)*Source!I730, 2), 2)</f>
        <v>0</v>
      </c>
      <c r="T2482">
        <f>Source!Y730</f>
        <v>0</v>
      </c>
      <c r="U2482">
        <f>ROUND((175/100)*ROUND((Source!AE730*Source!AV730)*Source!I730, 2), 2)</f>
        <v>0</v>
      </c>
      <c r="V2482">
        <f>ROUND((108/100)*ROUND(Source!CS730*Source!I730, 2), 2)</f>
        <v>0</v>
      </c>
    </row>
    <row r="2483" spans="1:22" ht="15" x14ac:dyDescent="0.25">
      <c r="A2483" s="24"/>
      <c r="B2483" s="24"/>
      <c r="C2483" s="24"/>
      <c r="D2483" s="24"/>
      <c r="E2483" s="24"/>
      <c r="F2483" s="24"/>
      <c r="G2483" s="24"/>
      <c r="H2483" s="24"/>
      <c r="I2483" s="59">
        <f>J2482</f>
        <v>4308.12</v>
      </c>
      <c r="J2483" s="59"/>
      <c r="K2483" s="25">
        <f>IF(Source!I730&lt;&gt;0, ROUND(I2483/Source!I730, 2), 0)</f>
        <v>53410.2</v>
      </c>
      <c r="P2483" s="23">
        <f>I2483</f>
        <v>4308.12</v>
      </c>
    </row>
    <row r="2484" spans="1:22" ht="28.5" x14ac:dyDescent="0.2">
      <c r="A2484" s="15" t="str">
        <f>Source!E731</f>
        <v>384</v>
      </c>
      <c r="B2484" s="16" t="str">
        <f>Source!F731</f>
        <v>Цена поставщика</v>
      </c>
      <c r="C2484" s="16" t="str">
        <f>Source!G731</f>
        <v>Качели "Гнездо"  ЛГК-36, ЛГК-36.1                             Базисная стоимость: 163405,00/1,18=138478,81</v>
      </c>
      <c r="D2484" s="17" t="str">
        <f>Source!H731</f>
        <v>шт.</v>
      </c>
      <c r="E2484" s="8">
        <f>Source!I731</f>
        <v>2</v>
      </c>
      <c r="F2484" s="19">
        <f>Source!AL731</f>
        <v>138478.81</v>
      </c>
      <c r="G2484" s="18" t="str">
        <f>Source!DD731</f>
        <v/>
      </c>
      <c r="H2484" s="8">
        <f>Source!AW731</f>
        <v>1</v>
      </c>
      <c r="I2484" s="8">
        <f>IF(Source!BC731&lt;&gt; 0, Source!BC731, 1)</f>
        <v>1</v>
      </c>
      <c r="J2484" s="20">
        <f>Source!P731</f>
        <v>276957.62</v>
      </c>
      <c r="K2484" s="20"/>
      <c r="Q2484">
        <f>ROUND((Source!BZ731/100)*ROUND((Source!AF731*Source!AV731)*Source!I731, 2), 2)</f>
        <v>0</v>
      </c>
      <c r="R2484">
        <f>Source!X731</f>
        <v>0</v>
      </c>
      <c r="S2484">
        <f>ROUND((Source!CA731/100)*ROUND((Source!AF731*Source!AV731)*Source!I731, 2), 2)</f>
        <v>0</v>
      </c>
      <c r="T2484">
        <f>Source!Y731</f>
        <v>0</v>
      </c>
      <c r="U2484">
        <f>ROUND((175/100)*ROUND((Source!AE731*Source!AV731)*Source!I731, 2), 2)</f>
        <v>0</v>
      </c>
      <c r="V2484">
        <f>ROUND((108/100)*ROUND(Source!CS731*Source!I731, 2), 2)</f>
        <v>0</v>
      </c>
    </row>
    <row r="2485" spans="1:22" ht="15" x14ac:dyDescent="0.25">
      <c r="A2485" s="24"/>
      <c r="B2485" s="24"/>
      <c r="C2485" s="24"/>
      <c r="D2485" s="24"/>
      <c r="E2485" s="24"/>
      <c r="F2485" s="24"/>
      <c r="G2485" s="24"/>
      <c r="H2485" s="24"/>
      <c r="I2485" s="59">
        <f>J2484</f>
        <v>276957.62</v>
      </c>
      <c r="J2485" s="59"/>
      <c r="K2485" s="25">
        <f>IF(Source!I731&lt;&gt;0, ROUND(I2485/Source!I731, 2), 0)</f>
        <v>138478.81</v>
      </c>
      <c r="P2485" s="23">
        <f>I2485</f>
        <v>276957.62</v>
      </c>
    </row>
    <row r="2486" spans="1:22" ht="14.25" x14ac:dyDescent="0.2">
      <c r="A2486" s="15" t="str">
        <f>Source!E732</f>
        <v>385</v>
      </c>
      <c r="B2486" s="16" t="str">
        <f>Source!F732</f>
        <v>1.50-3203-10-4/1</v>
      </c>
      <c r="C2486" s="16" t="str">
        <f>Source!G732</f>
        <v>Установка монтажных изделий массой свыше 20 кг</v>
      </c>
      <c r="D2486" s="17" t="str">
        <f>Source!H732</f>
        <v>т</v>
      </c>
      <c r="E2486" s="8">
        <f>Source!I732</f>
        <v>0.10589999999999999</v>
      </c>
      <c r="F2486" s="19"/>
      <c r="G2486" s="18"/>
      <c r="H2486" s="8"/>
      <c r="I2486" s="8"/>
      <c r="J2486" s="20"/>
      <c r="K2486" s="20"/>
      <c r="Q2486">
        <f>ROUND((Source!BZ732/100)*ROUND((Source!AF732*Source!AV732)*Source!I732, 2), 2)</f>
        <v>606.28</v>
      </c>
      <c r="R2486">
        <f>Source!X732</f>
        <v>606.28</v>
      </c>
      <c r="S2486">
        <f>ROUND((Source!CA732/100)*ROUND((Source!AF732*Source!AV732)*Source!I732, 2), 2)</f>
        <v>86.61</v>
      </c>
      <c r="T2486">
        <f>Source!Y732</f>
        <v>86.61</v>
      </c>
      <c r="U2486">
        <f>ROUND((175/100)*ROUND((Source!AE732*Source!AV732)*Source!I732, 2), 2)</f>
        <v>26.48</v>
      </c>
      <c r="V2486">
        <f>ROUND((108/100)*ROUND(Source!CS732*Source!I732, 2), 2)</f>
        <v>16.34</v>
      </c>
    </row>
    <row r="2487" spans="1:22" ht="14.25" x14ac:dyDescent="0.2">
      <c r="A2487" s="15"/>
      <c r="B2487" s="16"/>
      <c r="C2487" s="16" t="s">
        <v>872</v>
      </c>
      <c r="D2487" s="17"/>
      <c r="E2487" s="8"/>
      <c r="F2487" s="19">
        <f>Source!AO732</f>
        <v>8178.55</v>
      </c>
      <c r="G2487" s="18" t="str">
        <f>Source!DG732</f>
        <v/>
      </c>
      <c r="H2487" s="8">
        <f>Source!AV732</f>
        <v>1</v>
      </c>
      <c r="I2487" s="8">
        <f>IF(Source!BA732&lt;&gt; 0, Source!BA732, 1)</f>
        <v>1</v>
      </c>
      <c r="J2487" s="20">
        <f>Source!S732</f>
        <v>866.11</v>
      </c>
      <c r="K2487" s="20"/>
    </row>
    <row r="2488" spans="1:22" ht="14.25" x14ac:dyDescent="0.2">
      <c r="A2488" s="15"/>
      <c r="B2488" s="16"/>
      <c r="C2488" s="16" t="s">
        <v>873</v>
      </c>
      <c r="D2488" s="17"/>
      <c r="E2488" s="8"/>
      <c r="F2488" s="19">
        <f>Source!AM732</f>
        <v>1555.17</v>
      </c>
      <c r="G2488" s="18" t="str">
        <f>Source!DE732</f>
        <v/>
      </c>
      <c r="H2488" s="8">
        <f>Source!AV732</f>
        <v>1</v>
      </c>
      <c r="I2488" s="8">
        <f>IF(Source!BB732&lt;&gt; 0, Source!BB732, 1)</f>
        <v>1</v>
      </c>
      <c r="J2488" s="20">
        <f>Source!Q732</f>
        <v>164.69</v>
      </c>
      <c r="K2488" s="20"/>
    </row>
    <row r="2489" spans="1:22" ht="14.25" x14ac:dyDescent="0.2">
      <c r="A2489" s="15"/>
      <c r="B2489" s="16"/>
      <c r="C2489" s="16" t="s">
        <v>874</v>
      </c>
      <c r="D2489" s="17"/>
      <c r="E2489" s="8"/>
      <c r="F2489" s="19">
        <f>Source!AN732</f>
        <v>142.85</v>
      </c>
      <c r="G2489" s="18" t="str">
        <f>Source!DF732</f>
        <v/>
      </c>
      <c r="H2489" s="8">
        <f>Source!AV732</f>
        <v>1</v>
      </c>
      <c r="I2489" s="8">
        <f>IF(Source!BS732&lt;&gt; 0, Source!BS732, 1)</f>
        <v>1</v>
      </c>
      <c r="J2489" s="21">
        <f>Source!R732</f>
        <v>15.13</v>
      </c>
      <c r="K2489" s="20"/>
    </row>
    <row r="2490" spans="1:22" ht="14.25" x14ac:dyDescent="0.2">
      <c r="A2490" s="15"/>
      <c r="B2490" s="16"/>
      <c r="C2490" s="16" t="s">
        <v>875</v>
      </c>
      <c r="D2490" s="17"/>
      <c r="E2490" s="8"/>
      <c r="F2490" s="19">
        <f>Source!AL732</f>
        <v>56933.42</v>
      </c>
      <c r="G2490" s="18" t="str">
        <f>Source!DD732</f>
        <v/>
      </c>
      <c r="H2490" s="8">
        <f>Source!AW732</f>
        <v>1</v>
      </c>
      <c r="I2490" s="8">
        <f>IF(Source!BC732&lt;&gt; 0, Source!BC732, 1)</f>
        <v>1</v>
      </c>
      <c r="J2490" s="20">
        <f>Source!P732</f>
        <v>6029.25</v>
      </c>
      <c r="K2490" s="20"/>
    </row>
    <row r="2491" spans="1:22" ht="42.75" x14ac:dyDescent="0.2">
      <c r="A2491" s="15" t="str">
        <f>Source!E733</f>
        <v>385,1</v>
      </c>
      <c r="B2491" s="16" t="str">
        <f>Source!F733</f>
        <v>21.3-4-24</v>
      </c>
      <c r="C2491" s="16" t="str">
        <f>Source!G733</f>
        <v>Арматурные заготовки (стержни, хомуты и т.п.), не собранные в каркасы или сетки, закладные и накладные детали, со сваркой</v>
      </c>
      <c r="D2491" s="17" t="str">
        <f>Source!H733</f>
        <v>т</v>
      </c>
      <c r="E2491" s="8">
        <f>Source!I733</f>
        <v>-0.10589999999999999</v>
      </c>
      <c r="F2491" s="19">
        <f>Source!AK733</f>
        <v>53410.15</v>
      </c>
      <c r="G2491" s="22" t="s">
        <v>3</v>
      </c>
      <c r="H2491" s="8">
        <f>Source!AW733</f>
        <v>1</v>
      </c>
      <c r="I2491" s="8">
        <f>IF(Source!BC733&lt;&gt; 0, Source!BC733, 1)</f>
        <v>1</v>
      </c>
      <c r="J2491" s="20">
        <f>Source!O733</f>
        <v>-5656.13</v>
      </c>
      <c r="K2491" s="20"/>
      <c r="Q2491">
        <f>ROUND((Source!BZ733/100)*ROUND((Source!AF733*Source!AV733)*Source!I733, 2), 2)</f>
        <v>0</v>
      </c>
      <c r="R2491">
        <f>Source!X733</f>
        <v>0</v>
      </c>
      <c r="S2491">
        <f>ROUND((Source!CA733/100)*ROUND((Source!AF733*Source!AV733)*Source!I733, 2), 2)</f>
        <v>0</v>
      </c>
      <c r="T2491">
        <f>Source!Y733</f>
        <v>0</v>
      </c>
      <c r="U2491">
        <f>ROUND((175/100)*ROUND((Source!AE733*Source!AV733)*Source!I733, 2), 2)</f>
        <v>0</v>
      </c>
      <c r="V2491">
        <f>ROUND((108/100)*ROUND(Source!CS733*Source!I733, 2), 2)</f>
        <v>0</v>
      </c>
    </row>
    <row r="2492" spans="1:22" ht="14.25" x14ac:dyDescent="0.2">
      <c r="A2492" s="15"/>
      <c r="B2492" s="16"/>
      <c r="C2492" s="16" t="s">
        <v>876</v>
      </c>
      <c r="D2492" s="17" t="s">
        <v>877</v>
      </c>
      <c r="E2492" s="8">
        <f>Source!AT732</f>
        <v>70</v>
      </c>
      <c r="F2492" s="19"/>
      <c r="G2492" s="18"/>
      <c r="H2492" s="8"/>
      <c r="I2492" s="8"/>
      <c r="J2492" s="20">
        <f>SUM(R2486:R2491)</f>
        <v>606.28</v>
      </c>
      <c r="K2492" s="20"/>
    </row>
    <row r="2493" spans="1:22" ht="14.25" x14ac:dyDescent="0.2">
      <c r="A2493" s="15"/>
      <c r="B2493" s="16"/>
      <c r="C2493" s="16" t="s">
        <v>878</v>
      </c>
      <c r="D2493" s="17" t="s">
        <v>877</v>
      </c>
      <c r="E2493" s="8">
        <f>Source!AU732</f>
        <v>10</v>
      </c>
      <c r="F2493" s="19"/>
      <c r="G2493" s="18"/>
      <c r="H2493" s="8"/>
      <c r="I2493" s="8"/>
      <c r="J2493" s="20">
        <f>SUM(T2486:T2492)</f>
        <v>86.61</v>
      </c>
      <c r="K2493" s="20"/>
    </row>
    <row r="2494" spans="1:22" ht="14.25" x14ac:dyDescent="0.2">
      <c r="A2494" s="15"/>
      <c r="B2494" s="16"/>
      <c r="C2494" s="16" t="s">
        <v>879</v>
      </c>
      <c r="D2494" s="17" t="s">
        <v>877</v>
      </c>
      <c r="E2494" s="8">
        <f>108</f>
        <v>108</v>
      </c>
      <c r="F2494" s="19"/>
      <c r="G2494" s="18"/>
      <c r="H2494" s="8"/>
      <c r="I2494" s="8"/>
      <c r="J2494" s="20">
        <f>SUM(V2486:V2493)</f>
        <v>16.34</v>
      </c>
      <c r="K2494" s="20"/>
    </row>
    <row r="2495" spans="1:22" ht="14.25" x14ac:dyDescent="0.2">
      <c r="A2495" s="15"/>
      <c r="B2495" s="16"/>
      <c r="C2495" s="16" t="s">
        <v>880</v>
      </c>
      <c r="D2495" s="17" t="s">
        <v>881</v>
      </c>
      <c r="E2495" s="8">
        <f>Source!AQ732</f>
        <v>36.11</v>
      </c>
      <c r="F2495" s="19"/>
      <c r="G2495" s="18" t="str">
        <f>Source!DI732</f>
        <v/>
      </c>
      <c r="H2495" s="8">
        <f>Source!AV732</f>
        <v>1</v>
      </c>
      <c r="I2495" s="8"/>
      <c r="J2495" s="20"/>
      <c r="K2495" s="20">
        <f>Source!U732</f>
        <v>3.8240489999999996</v>
      </c>
    </row>
    <row r="2496" spans="1:22" ht="15" x14ac:dyDescent="0.25">
      <c r="A2496" s="24"/>
      <c r="B2496" s="24"/>
      <c r="C2496" s="24"/>
      <c r="D2496" s="24"/>
      <c r="E2496" s="24"/>
      <c r="F2496" s="24"/>
      <c r="G2496" s="24"/>
      <c r="H2496" s="24"/>
      <c r="I2496" s="59">
        <f>J2487+J2488+J2490+J2492+J2493+J2494+SUM(J2491:J2491)</f>
        <v>2113.1499999999996</v>
      </c>
      <c r="J2496" s="59"/>
      <c r="K2496" s="25">
        <f>IF(Source!I732&lt;&gt;0, ROUND(I2496/Source!I732, 2), 0)</f>
        <v>19954.2</v>
      </c>
      <c r="P2496" s="23">
        <f>I2496</f>
        <v>2113.1499999999996</v>
      </c>
    </row>
    <row r="2497" spans="1:22" ht="28.5" x14ac:dyDescent="0.2">
      <c r="A2497" s="15" t="str">
        <f>Source!E734</f>
        <v>386</v>
      </c>
      <c r="B2497" s="16" t="str">
        <f>Source!F734</f>
        <v>1.2-3103-3-1/1</v>
      </c>
      <c r="C2497" s="16" t="str">
        <f>Source!G734</f>
        <v>Устройство фундаментов общего назначения бетонных под оборудование объемом до 5 м3</v>
      </c>
      <c r="D2497" s="17" t="str">
        <f>Source!H734</f>
        <v>100 м3</v>
      </c>
      <c r="E2497" s="8">
        <f>Source!I734</f>
        <v>1.4500000000000001E-2</v>
      </c>
      <c r="F2497" s="19"/>
      <c r="G2497" s="18"/>
      <c r="H2497" s="8"/>
      <c r="I2497" s="8"/>
      <c r="J2497" s="20"/>
      <c r="K2497" s="20"/>
      <c r="Q2497">
        <f>ROUND((Source!BZ734/100)*ROUND((Source!AF734*Source!AV734)*Source!I734, 2), 2)</f>
        <v>798.25</v>
      </c>
      <c r="R2497">
        <f>Source!X734</f>
        <v>798.25</v>
      </c>
      <c r="S2497">
        <f>ROUND((Source!CA734/100)*ROUND((Source!AF734*Source!AV734)*Source!I734, 2), 2)</f>
        <v>114.04</v>
      </c>
      <c r="T2497">
        <f>Source!Y734</f>
        <v>114.04</v>
      </c>
      <c r="U2497">
        <f>ROUND((175/100)*ROUND((Source!AE734*Source!AV734)*Source!I734, 2), 2)</f>
        <v>3.75</v>
      </c>
      <c r="V2497">
        <f>ROUND((108/100)*ROUND(Source!CS734*Source!I734, 2), 2)</f>
        <v>2.31</v>
      </c>
    </row>
    <row r="2498" spans="1:22" ht="14.25" x14ac:dyDescent="0.2">
      <c r="A2498" s="15"/>
      <c r="B2498" s="16"/>
      <c r="C2498" s="16" t="s">
        <v>872</v>
      </c>
      <c r="D2498" s="17"/>
      <c r="E2498" s="8"/>
      <c r="F2498" s="19">
        <f>Source!AO734</f>
        <v>78644.570000000007</v>
      </c>
      <c r="G2498" s="18" t="str">
        <f>Source!DG734</f>
        <v/>
      </c>
      <c r="H2498" s="8">
        <f>Source!AV734</f>
        <v>1</v>
      </c>
      <c r="I2498" s="8">
        <f>IF(Source!BA734&lt;&gt; 0, Source!BA734, 1)</f>
        <v>1</v>
      </c>
      <c r="J2498" s="20">
        <f>Source!S734</f>
        <v>1140.3499999999999</v>
      </c>
      <c r="K2498" s="20"/>
    </row>
    <row r="2499" spans="1:22" ht="14.25" x14ac:dyDescent="0.2">
      <c r="A2499" s="15"/>
      <c r="B2499" s="16"/>
      <c r="C2499" s="16" t="s">
        <v>873</v>
      </c>
      <c r="D2499" s="17"/>
      <c r="E2499" s="8"/>
      <c r="F2499" s="19">
        <f>Source!AM734</f>
        <v>435.13</v>
      </c>
      <c r="G2499" s="18" t="str">
        <f>Source!DE734</f>
        <v/>
      </c>
      <c r="H2499" s="8">
        <f>Source!AV734</f>
        <v>1</v>
      </c>
      <c r="I2499" s="8">
        <f>IF(Source!BB734&lt;&gt; 0, Source!BB734, 1)</f>
        <v>1</v>
      </c>
      <c r="J2499" s="20">
        <f>Source!Q734</f>
        <v>6.31</v>
      </c>
      <c r="K2499" s="20"/>
    </row>
    <row r="2500" spans="1:22" ht="14.25" x14ac:dyDescent="0.2">
      <c r="A2500" s="15"/>
      <c r="B2500" s="16"/>
      <c r="C2500" s="16" t="s">
        <v>874</v>
      </c>
      <c r="D2500" s="17"/>
      <c r="E2500" s="8"/>
      <c r="F2500" s="19">
        <f>Source!AN734</f>
        <v>147.43</v>
      </c>
      <c r="G2500" s="18" t="str">
        <f>Source!DF734</f>
        <v/>
      </c>
      <c r="H2500" s="8">
        <f>Source!AV734</f>
        <v>1</v>
      </c>
      <c r="I2500" s="8">
        <f>IF(Source!BS734&lt;&gt; 0, Source!BS734, 1)</f>
        <v>1</v>
      </c>
      <c r="J2500" s="21">
        <f>Source!R734</f>
        <v>2.14</v>
      </c>
      <c r="K2500" s="20"/>
    </row>
    <row r="2501" spans="1:22" ht="14.25" x14ac:dyDescent="0.2">
      <c r="A2501" s="15"/>
      <c r="B2501" s="16"/>
      <c r="C2501" s="16" t="s">
        <v>875</v>
      </c>
      <c r="D2501" s="17"/>
      <c r="E2501" s="8"/>
      <c r="F2501" s="19">
        <f>Source!AL734</f>
        <v>347832.49</v>
      </c>
      <c r="G2501" s="18" t="str">
        <f>Source!DD734</f>
        <v/>
      </c>
      <c r="H2501" s="8">
        <f>Source!AW734</f>
        <v>1</v>
      </c>
      <c r="I2501" s="8">
        <f>IF(Source!BC734&lt;&gt; 0, Source!BC734, 1)</f>
        <v>1</v>
      </c>
      <c r="J2501" s="20">
        <f>Source!P734</f>
        <v>5043.57</v>
      </c>
      <c r="K2501" s="20"/>
    </row>
    <row r="2502" spans="1:22" ht="14.25" x14ac:dyDescent="0.2">
      <c r="A2502" s="15"/>
      <c r="B2502" s="16"/>
      <c r="C2502" s="16" t="s">
        <v>876</v>
      </c>
      <c r="D2502" s="17" t="s">
        <v>877</v>
      </c>
      <c r="E2502" s="8">
        <f>Source!AT734</f>
        <v>70</v>
      </c>
      <c r="F2502" s="19"/>
      <c r="G2502" s="18"/>
      <c r="H2502" s="8"/>
      <c r="I2502" s="8"/>
      <c r="J2502" s="20">
        <f>SUM(R2497:R2501)</f>
        <v>798.25</v>
      </c>
      <c r="K2502" s="20"/>
    </row>
    <row r="2503" spans="1:22" ht="14.25" x14ac:dyDescent="0.2">
      <c r="A2503" s="15"/>
      <c r="B2503" s="16"/>
      <c r="C2503" s="16" t="s">
        <v>878</v>
      </c>
      <c r="D2503" s="17" t="s">
        <v>877</v>
      </c>
      <c r="E2503" s="8">
        <f>Source!AU734</f>
        <v>10</v>
      </c>
      <c r="F2503" s="19"/>
      <c r="G2503" s="18"/>
      <c r="H2503" s="8"/>
      <c r="I2503" s="8"/>
      <c r="J2503" s="20">
        <f>SUM(T2497:T2502)</f>
        <v>114.04</v>
      </c>
      <c r="K2503" s="20"/>
    </row>
    <row r="2504" spans="1:22" ht="14.25" x14ac:dyDescent="0.2">
      <c r="A2504" s="15"/>
      <c r="B2504" s="16"/>
      <c r="C2504" s="16" t="s">
        <v>879</v>
      </c>
      <c r="D2504" s="17" t="s">
        <v>877</v>
      </c>
      <c r="E2504" s="8">
        <f>108</f>
        <v>108</v>
      </c>
      <c r="F2504" s="19"/>
      <c r="G2504" s="18"/>
      <c r="H2504" s="8"/>
      <c r="I2504" s="8"/>
      <c r="J2504" s="20">
        <f>SUM(V2497:V2503)</f>
        <v>2.31</v>
      </c>
      <c r="K2504" s="20"/>
    </row>
    <row r="2505" spans="1:22" ht="14.25" x14ac:dyDescent="0.2">
      <c r="A2505" s="15"/>
      <c r="B2505" s="16"/>
      <c r="C2505" s="16" t="s">
        <v>880</v>
      </c>
      <c r="D2505" s="17" t="s">
        <v>881</v>
      </c>
      <c r="E2505" s="8">
        <f>Source!AQ734</f>
        <v>453.1</v>
      </c>
      <c r="F2505" s="19"/>
      <c r="G2505" s="18" t="str">
        <f>Source!DI734</f>
        <v/>
      </c>
      <c r="H2505" s="8">
        <f>Source!AV734</f>
        <v>1</v>
      </c>
      <c r="I2505" s="8"/>
      <c r="J2505" s="20"/>
      <c r="K2505" s="20">
        <f>Source!U734</f>
        <v>6.5699500000000004</v>
      </c>
    </row>
    <row r="2506" spans="1:22" ht="15" x14ac:dyDescent="0.25">
      <c r="A2506" s="24"/>
      <c r="B2506" s="24"/>
      <c r="C2506" s="24"/>
      <c r="D2506" s="24"/>
      <c r="E2506" s="24"/>
      <c r="F2506" s="24"/>
      <c r="G2506" s="24"/>
      <c r="H2506" s="24"/>
      <c r="I2506" s="59">
        <f>J2498+J2499+J2501+J2502+J2503+J2504</f>
        <v>7104.83</v>
      </c>
      <c r="J2506" s="59"/>
      <c r="K2506" s="25">
        <f>IF(Source!I734&lt;&gt;0, ROUND(I2506/Source!I734, 2), 0)</f>
        <v>489988.28</v>
      </c>
      <c r="P2506" s="23">
        <f>I2506</f>
        <v>7104.83</v>
      </c>
    </row>
    <row r="2507" spans="1:22" ht="42.75" x14ac:dyDescent="0.2">
      <c r="A2507" s="15" t="str">
        <f>Source!E735</f>
        <v>387</v>
      </c>
      <c r="B2507" s="16" t="str">
        <f>Source!F735</f>
        <v>21.3-4-24</v>
      </c>
      <c r="C2507" s="16" t="str">
        <f>Source!G735</f>
        <v>Арматурные заготовки (стержни, хомуты и т.п.), не собранные в каркасы или сетки, закладные и накладные детали, со сваркой</v>
      </c>
      <c r="D2507" s="17" t="str">
        <f>Source!H735</f>
        <v>т</v>
      </c>
      <c r="E2507" s="8">
        <f>Source!I735</f>
        <v>3.1621000000000003E-2</v>
      </c>
      <c r="F2507" s="19">
        <f>Source!AL735</f>
        <v>53410.15</v>
      </c>
      <c r="G2507" s="18" t="str">
        <f>Source!DD735</f>
        <v/>
      </c>
      <c r="H2507" s="8">
        <f>Source!AW735</f>
        <v>1</v>
      </c>
      <c r="I2507" s="8">
        <f>IF(Source!BC735&lt;&gt; 0, Source!BC735, 1)</f>
        <v>1</v>
      </c>
      <c r="J2507" s="20">
        <f>Source!P735</f>
        <v>1688.88</v>
      </c>
      <c r="K2507" s="20"/>
      <c r="Q2507">
        <f>ROUND((Source!BZ735/100)*ROUND((Source!AF735*Source!AV735)*Source!I735, 2), 2)</f>
        <v>0</v>
      </c>
      <c r="R2507">
        <f>Source!X735</f>
        <v>0</v>
      </c>
      <c r="S2507">
        <f>ROUND((Source!CA735/100)*ROUND((Source!AF735*Source!AV735)*Source!I735, 2), 2)</f>
        <v>0</v>
      </c>
      <c r="T2507">
        <f>Source!Y735</f>
        <v>0</v>
      </c>
      <c r="U2507">
        <f>ROUND((175/100)*ROUND((Source!AE735*Source!AV735)*Source!I735, 2), 2)</f>
        <v>0</v>
      </c>
      <c r="V2507">
        <f>ROUND((108/100)*ROUND(Source!CS735*Source!I735, 2), 2)</f>
        <v>0</v>
      </c>
    </row>
    <row r="2508" spans="1:22" ht="15" x14ac:dyDescent="0.25">
      <c r="A2508" s="24"/>
      <c r="B2508" s="24"/>
      <c r="C2508" s="24"/>
      <c r="D2508" s="24"/>
      <c r="E2508" s="24"/>
      <c r="F2508" s="24"/>
      <c r="G2508" s="24"/>
      <c r="H2508" s="24"/>
      <c r="I2508" s="59">
        <f>J2507</f>
        <v>1688.88</v>
      </c>
      <c r="J2508" s="59"/>
      <c r="K2508" s="25">
        <f>IF(Source!I735&lt;&gt;0, ROUND(I2508/Source!I735, 2), 0)</f>
        <v>53410.080000000002</v>
      </c>
      <c r="P2508" s="23">
        <f>I2508</f>
        <v>1688.88</v>
      </c>
    </row>
    <row r="2509" spans="1:22" ht="28.5" x14ac:dyDescent="0.2">
      <c r="A2509" s="15" t="str">
        <f>Source!E736</f>
        <v>388</v>
      </c>
      <c r="B2509" s="16" t="str">
        <f>Source!F736</f>
        <v>Цена поставщика</v>
      </c>
      <c r="C2509" s="16" t="str">
        <f>Source!G736</f>
        <v>Качели  двойные на деревянных стойках на цепях  ЛГК-40.4М                                                                   Базисная стоимость: 64351,00/1,18=54534,75</v>
      </c>
      <c r="D2509" s="17" t="str">
        <f>Source!H736</f>
        <v>шт.</v>
      </c>
      <c r="E2509" s="8">
        <f>Source!I736</f>
        <v>3</v>
      </c>
      <c r="F2509" s="19">
        <f>Source!AL736</f>
        <v>54534.75</v>
      </c>
      <c r="G2509" s="18" t="str">
        <f>Source!DD736</f>
        <v/>
      </c>
      <c r="H2509" s="8">
        <f>Source!AW736</f>
        <v>1</v>
      </c>
      <c r="I2509" s="8">
        <f>IF(Source!BC736&lt;&gt; 0, Source!BC736, 1)</f>
        <v>1</v>
      </c>
      <c r="J2509" s="20">
        <f>Source!P736</f>
        <v>163604.25</v>
      </c>
      <c r="K2509" s="20"/>
      <c r="Q2509">
        <f>ROUND((Source!BZ736/100)*ROUND((Source!AF736*Source!AV736)*Source!I736, 2), 2)</f>
        <v>0</v>
      </c>
      <c r="R2509">
        <f>Source!X736</f>
        <v>0</v>
      </c>
      <c r="S2509">
        <f>ROUND((Source!CA736/100)*ROUND((Source!AF736*Source!AV736)*Source!I736, 2), 2)</f>
        <v>0</v>
      </c>
      <c r="T2509">
        <f>Source!Y736</f>
        <v>0</v>
      </c>
      <c r="U2509">
        <f>ROUND((175/100)*ROUND((Source!AE736*Source!AV736)*Source!I736, 2), 2)</f>
        <v>0</v>
      </c>
      <c r="V2509">
        <f>ROUND((108/100)*ROUND(Source!CS736*Source!I736, 2), 2)</f>
        <v>0</v>
      </c>
    </row>
    <row r="2510" spans="1:22" ht="15" x14ac:dyDescent="0.25">
      <c r="A2510" s="24"/>
      <c r="B2510" s="24"/>
      <c r="C2510" s="24"/>
      <c r="D2510" s="24"/>
      <c r="E2510" s="24"/>
      <c r="F2510" s="24"/>
      <c r="G2510" s="24"/>
      <c r="H2510" s="24"/>
      <c r="I2510" s="59">
        <f>J2509</f>
        <v>163604.25</v>
      </c>
      <c r="J2510" s="59"/>
      <c r="K2510" s="25">
        <f>IF(Source!I736&lt;&gt;0, ROUND(I2510/Source!I736, 2), 0)</f>
        <v>54534.75</v>
      </c>
      <c r="P2510" s="23">
        <f>I2510</f>
        <v>163604.25</v>
      </c>
    </row>
    <row r="2511" spans="1:22" ht="14.25" x14ac:dyDescent="0.2">
      <c r="A2511" s="15" t="str">
        <f>Source!E737</f>
        <v>389</v>
      </c>
      <c r="B2511" s="16" t="str">
        <f>Source!F737</f>
        <v>1.50-3203-10-4/1</v>
      </c>
      <c r="C2511" s="16" t="str">
        <f>Source!G737</f>
        <v>Установка монтажных изделий массой свыше 20 кг</v>
      </c>
      <c r="D2511" s="17" t="str">
        <f>Source!H737</f>
        <v>т</v>
      </c>
      <c r="E2511" s="8">
        <f>Source!I737</f>
        <v>6.7900000000000002E-2</v>
      </c>
      <c r="F2511" s="19"/>
      <c r="G2511" s="18"/>
      <c r="H2511" s="8"/>
      <c r="I2511" s="8"/>
      <c r="J2511" s="20"/>
      <c r="K2511" s="20"/>
      <c r="Q2511">
        <f>ROUND((Source!BZ737/100)*ROUND((Source!AF737*Source!AV737)*Source!I737, 2), 2)</f>
        <v>388.72</v>
      </c>
      <c r="R2511">
        <f>Source!X737</f>
        <v>388.72</v>
      </c>
      <c r="S2511">
        <f>ROUND((Source!CA737/100)*ROUND((Source!AF737*Source!AV737)*Source!I737, 2), 2)</f>
        <v>55.53</v>
      </c>
      <c r="T2511">
        <f>Source!Y737</f>
        <v>55.53</v>
      </c>
      <c r="U2511">
        <f>ROUND((175/100)*ROUND((Source!AE737*Source!AV737)*Source!I737, 2), 2)</f>
        <v>16.98</v>
      </c>
      <c r="V2511">
        <f>ROUND((108/100)*ROUND(Source!CS737*Source!I737, 2), 2)</f>
        <v>10.48</v>
      </c>
    </row>
    <row r="2512" spans="1:22" ht="14.25" x14ac:dyDescent="0.2">
      <c r="A2512" s="15"/>
      <c r="B2512" s="16"/>
      <c r="C2512" s="16" t="s">
        <v>872</v>
      </c>
      <c r="D2512" s="17"/>
      <c r="E2512" s="8"/>
      <c r="F2512" s="19">
        <f>Source!AO737</f>
        <v>8178.55</v>
      </c>
      <c r="G2512" s="18" t="str">
        <f>Source!DG737</f>
        <v/>
      </c>
      <c r="H2512" s="8">
        <f>Source!AV737</f>
        <v>1</v>
      </c>
      <c r="I2512" s="8">
        <f>IF(Source!BA737&lt;&gt; 0, Source!BA737, 1)</f>
        <v>1</v>
      </c>
      <c r="J2512" s="20">
        <f>Source!S737</f>
        <v>555.32000000000005</v>
      </c>
      <c r="K2512" s="20"/>
    </row>
    <row r="2513" spans="1:22" ht="14.25" x14ac:dyDescent="0.2">
      <c r="A2513" s="15"/>
      <c r="B2513" s="16"/>
      <c r="C2513" s="16" t="s">
        <v>873</v>
      </c>
      <c r="D2513" s="17"/>
      <c r="E2513" s="8"/>
      <c r="F2513" s="19">
        <f>Source!AM737</f>
        <v>1555.17</v>
      </c>
      <c r="G2513" s="18" t="str">
        <f>Source!DE737</f>
        <v/>
      </c>
      <c r="H2513" s="8">
        <f>Source!AV737</f>
        <v>1</v>
      </c>
      <c r="I2513" s="8">
        <f>IF(Source!BB737&lt;&gt; 0, Source!BB737, 1)</f>
        <v>1</v>
      </c>
      <c r="J2513" s="20">
        <f>Source!Q737</f>
        <v>105.6</v>
      </c>
      <c r="K2513" s="20"/>
    </row>
    <row r="2514" spans="1:22" ht="14.25" x14ac:dyDescent="0.2">
      <c r="A2514" s="15"/>
      <c r="B2514" s="16"/>
      <c r="C2514" s="16" t="s">
        <v>874</v>
      </c>
      <c r="D2514" s="17"/>
      <c r="E2514" s="8"/>
      <c r="F2514" s="19">
        <f>Source!AN737</f>
        <v>142.85</v>
      </c>
      <c r="G2514" s="18" t="str">
        <f>Source!DF737</f>
        <v/>
      </c>
      <c r="H2514" s="8">
        <f>Source!AV737</f>
        <v>1</v>
      </c>
      <c r="I2514" s="8">
        <f>IF(Source!BS737&lt;&gt; 0, Source!BS737, 1)</f>
        <v>1</v>
      </c>
      <c r="J2514" s="21">
        <f>Source!R737</f>
        <v>9.6999999999999993</v>
      </c>
      <c r="K2514" s="20"/>
    </row>
    <row r="2515" spans="1:22" ht="14.25" x14ac:dyDescent="0.2">
      <c r="A2515" s="15"/>
      <c r="B2515" s="16"/>
      <c r="C2515" s="16" t="s">
        <v>875</v>
      </c>
      <c r="D2515" s="17"/>
      <c r="E2515" s="8"/>
      <c r="F2515" s="19">
        <f>Source!AL737</f>
        <v>56933.42</v>
      </c>
      <c r="G2515" s="18" t="str">
        <f>Source!DD737</f>
        <v/>
      </c>
      <c r="H2515" s="8">
        <f>Source!AW737</f>
        <v>1</v>
      </c>
      <c r="I2515" s="8">
        <f>IF(Source!BC737&lt;&gt; 0, Source!BC737, 1)</f>
        <v>1</v>
      </c>
      <c r="J2515" s="20">
        <f>Source!P737</f>
        <v>3865.78</v>
      </c>
      <c r="K2515" s="20"/>
    </row>
    <row r="2516" spans="1:22" ht="42.75" x14ac:dyDescent="0.2">
      <c r="A2516" s="15" t="str">
        <f>Source!E738</f>
        <v>389,1</v>
      </c>
      <c r="B2516" s="16" t="str">
        <f>Source!F738</f>
        <v>21.3-4-24</v>
      </c>
      <c r="C2516" s="16" t="str">
        <f>Source!G738</f>
        <v>Арматурные заготовки (стержни, хомуты и т.п.), не собранные в каркасы или сетки, закладные и накладные детали, со сваркой</v>
      </c>
      <c r="D2516" s="17" t="str">
        <f>Source!H738</f>
        <v>т</v>
      </c>
      <c r="E2516" s="8">
        <f>Source!I738</f>
        <v>-6.7900000000000002E-2</v>
      </c>
      <c r="F2516" s="19">
        <f>Source!AK738</f>
        <v>53410.15</v>
      </c>
      <c r="G2516" s="22" t="s">
        <v>3</v>
      </c>
      <c r="H2516" s="8">
        <f>Source!AW738</f>
        <v>1</v>
      </c>
      <c r="I2516" s="8">
        <f>IF(Source!BC738&lt;&gt; 0, Source!BC738, 1)</f>
        <v>1</v>
      </c>
      <c r="J2516" s="20">
        <f>Source!O738</f>
        <v>-3626.55</v>
      </c>
      <c r="K2516" s="20"/>
      <c r="Q2516">
        <f>ROUND((Source!BZ738/100)*ROUND((Source!AF738*Source!AV738)*Source!I738, 2), 2)</f>
        <v>0</v>
      </c>
      <c r="R2516">
        <f>Source!X738</f>
        <v>0</v>
      </c>
      <c r="S2516">
        <f>ROUND((Source!CA738/100)*ROUND((Source!AF738*Source!AV738)*Source!I738, 2), 2)</f>
        <v>0</v>
      </c>
      <c r="T2516">
        <f>Source!Y738</f>
        <v>0</v>
      </c>
      <c r="U2516">
        <f>ROUND((175/100)*ROUND((Source!AE738*Source!AV738)*Source!I738, 2), 2)</f>
        <v>0</v>
      </c>
      <c r="V2516">
        <f>ROUND((108/100)*ROUND(Source!CS738*Source!I738, 2), 2)</f>
        <v>0</v>
      </c>
    </row>
    <row r="2517" spans="1:22" ht="14.25" x14ac:dyDescent="0.2">
      <c r="A2517" s="15"/>
      <c r="B2517" s="16"/>
      <c r="C2517" s="16" t="s">
        <v>876</v>
      </c>
      <c r="D2517" s="17" t="s">
        <v>877</v>
      </c>
      <c r="E2517" s="8">
        <f>Source!AT737</f>
        <v>70</v>
      </c>
      <c r="F2517" s="19"/>
      <c r="G2517" s="18"/>
      <c r="H2517" s="8"/>
      <c r="I2517" s="8"/>
      <c r="J2517" s="20">
        <f>SUM(R2511:R2516)</f>
        <v>388.72</v>
      </c>
      <c r="K2517" s="20"/>
    </row>
    <row r="2518" spans="1:22" ht="14.25" x14ac:dyDescent="0.2">
      <c r="A2518" s="15"/>
      <c r="B2518" s="16"/>
      <c r="C2518" s="16" t="s">
        <v>878</v>
      </c>
      <c r="D2518" s="17" t="s">
        <v>877</v>
      </c>
      <c r="E2518" s="8">
        <f>Source!AU737</f>
        <v>10</v>
      </c>
      <c r="F2518" s="19"/>
      <c r="G2518" s="18"/>
      <c r="H2518" s="8"/>
      <c r="I2518" s="8"/>
      <c r="J2518" s="20">
        <f>SUM(T2511:T2517)</f>
        <v>55.53</v>
      </c>
      <c r="K2518" s="20"/>
    </row>
    <row r="2519" spans="1:22" ht="14.25" x14ac:dyDescent="0.2">
      <c r="A2519" s="15"/>
      <c r="B2519" s="16"/>
      <c r="C2519" s="16" t="s">
        <v>879</v>
      </c>
      <c r="D2519" s="17" t="s">
        <v>877</v>
      </c>
      <c r="E2519" s="8">
        <f>108</f>
        <v>108</v>
      </c>
      <c r="F2519" s="19"/>
      <c r="G2519" s="18"/>
      <c r="H2519" s="8"/>
      <c r="I2519" s="8"/>
      <c r="J2519" s="20">
        <f>SUM(V2511:V2518)</f>
        <v>10.48</v>
      </c>
      <c r="K2519" s="20"/>
    </row>
    <row r="2520" spans="1:22" ht="14.25" x14ac:dyDescent="0.2">
      <c r="A2520" s="15"/>
      <c r="B2520" s="16"/>
      <c r="C2520" s="16" t="s">
        <v>880</v>
      </c>
      <c r="D2520" s="17" t="s">
        <v>881</v>
      </c>
      <c r="E2520" s="8">
        <f>Source!AQ737</f>
        <v>36.11</v>
      </c>
      <c r="F2520" s="19"/>
      <c r="G2520" s="18" t="str">
        <f>Source!DI737</f>
        <v/>
      </c>
      <c r="H2520" s="8">
        <f>Source!AV737</f>
        <v>1</v>
      </c>
      <c r="I2520" s="8"/>
      <c r="J2520" s="20"/>
      <c r="K2520" s="20">
        <f>Source!U737</f>
        <v>2.4518689999999999</v>
      </c>
    </row>
    <row r="2521" spans="1:22" ht="15" x14ac:dyDescent="0.25">
      <c r="A2521" s="24"/>
      <c r="B2521" s="24"/>
      <c r="C2521" s="24"/>
      <c r="D2521" s="24"/>
      <c r="E2521" s="24"/>
      <c r="F2521" s="24"/>
      <c r="G2521" s="24"/>
      <c r="H2521" s="24"/>
      <c r="I2521" s="59">
        <f>J2512+J2513+J2515+J2517+J2518+J2519+SUM(J2516:J2516)</f>
        <v>1354.88</v>
      </c>
      <c r="J2521" s="59"/>
      <c r="K2521" s="25">
        <f>IF(Source!I737&lt;&gt;0, ROUND(I2521/Source!I737, 2), 0)</f>
        <v>19954.05</v>
      </c>
      <c r="P2521" s="23">
        <f>I2521</f>
        <v>1354.88</v>
      </c>
    </row>
    <row r="2522" spans="1:22" ht="28.5" x14ac:dyDescent="0.2">
      <c r="A2522" s="15" t="str">
        <f>Source!E739</f>
        <v>390</v>
      </c>
      <c r="B2522" s="16" t="str">
        <f>Source!F739</f>
        <v>1.2-3103-3-1/1</v>
      </c>
      <c r="C2522" s="16" t="str">
        <f>Source!G739</f>
        <v>Устройство фундаментов общего назначения бетонных под оборудование объемом до 5 м3</v>
      </c>
      <c r="D2522" s="17" t="str">
        <f>Source!H739</f>
        <v>100 м3</v>
      </c>
      <c r="E2522" s="8">
        <f>Source!I739</f>
        <v>9.2399999999999999E-3</v>
      </c>
      <c r="F2522" s="19"/>
      <c r="G2522" s="18"/>
      <c r="H2522" s="8"/>
      <c r="I2522" s="8"/>
      <c r="J2522" s="20"/>
      <c r="K2522" s="20"/>
      <c r="Q2522">
        <f>ROUND((Source!BZ739/100)*ROUND((Source!AF739*Source!AV739)*Source!I739, 2), 2)</f>
        <v>508.68</v>
      </c>
      <c r="R2522">
        <f>Source!X739</f>
        <v>508.68</v>
      </c>
      <c r="S2522">
        <f>ROUND((Source!CA739/100)*ROUND((Source!AF739*Source!AV739)*Source!I739, 2), 2)</f>
        <v>72.67</v>
      </c>
      <c r="T2522">
        <f>Source!Y739</f>
        <v>72.67</v>
      </c>
      <c r="U2522">
        <f>ROUND((175/100)*ROUND((Source!AE739*Source!AV739)*Source!I739, 2), 2)</f>
        <v>2.38</v>
      </c>
      <c r="V2522">
        <f>ROUND((108/100)*ROUND(Source!CS739*Source!I739, 2), 2)</f>
        <v>1.47</v>
      </c>
    </row>
    <row r="2523" spans="1:22" ht="14.25" x14ac:dyDescent="0.2">
      <c r="A2523" s="15"/>
      <c r="B2523" s="16"/>
      <c r="C2523" s="16" t="s">
        <v>872</v>
      </c>
      <c r="D2523" s="17"/>
      <c r="E2523" s="8"/>
      <c r="F2523" s="19">
        <f>Source!AO739</f>
        <v>78644.570000000007</v>
      </c>
      <c r="G2523" s="18" t="str">
        <f>Source!DG739</f>
        <v/>
      </c>
      <c r="H2523" s="8">
        <f>Source!AV739</f>
        <v>1</v>
      </c>
      <c r="I2523" s="8">
        <f>IF(Source!BA739&lt;&gt; 0, Source!BA739, 1)</f>
        <v>1</v>
      </c>
      <c r="J2523" s="20">
        <f>Source!S739</f>
        <v>726.68</v>
      </c>
      <c r="K2523" s="20"/>
    </row>
    <row r="2524" spans="1:22" ht="14.25" x14ac:dyDescent="0.2">
      <c r="A2524" s="15"/>
      <c r="B2524" s="16"/>
      <c r="C2524" s="16" t="s">
        <v>873</v>
      </c>
      <c r="D2524" s="17"/>
      <c r="E2524" s="8"/>
      <c r="F2524" s="19">
        <f>Source!AM739</f>
        <v>435.13</v>
      </c>
      <c r="G2524" s="18" t="str">
        <f>Source!DE739</f>
        <v/>
      </c>
      <c r="H2524" s="8">
        <f>Source!AV739</f>
        <v>1</v>
      </c>
      <c r="I2524" s="8">
        <f>IF(Source!BB739&lt;&gt; 0, Source!BB739, 1)</f>
        <v>1</v>
      </c>
      <c r="J2524" s="20">
        <f>Source!Q739</f>
        <v>4.0199999999999996</v>
      </c>
      <c r="K2524" s="20"/>
    </row>
    <row r="2525" spans="1:22" ht="14.25" x14ac:dyDescent="0.2">
      <c r="A2525" s="15"/>
      <c r="B2525" s="16"/>
      <c r="C2525" s="16" t="s">
        <v>874</v>
      </c>
      <c r="D2525" s="17"/>
      <c r="E2525" s="8"/>
      <c r="F2525" s="19">
        <f>Source!AN739</f>
        <v>147.43</v>
      </c>
      <c r="G2525" s="18" t="str">
        <f>Source!DF739</f>
        <v/>
      </c>
      <c r="H2525" s="8">
        <f>Source!AV739</f>
        <v>1</v>
      </c>
      <c r="I2525" s="8">
        <f>IF(Source!BS739&lt;&gt; 0, Source!BS739, 1)</f>
        <v>1</v>
      </c>
      <c r="J2525" s="21">
        <f>Source!R739</f>
        <v>1.36</v>
      </c>
      <c r="K2525" s="20"/>
    </row>
    <row r="2526" spans="1:22" ht="14.25" x14ac:dyDescent="0.2">
      <c r="A2526" s="15"/>
      <c r="B2526" s="16"/>
      <c r="C2526" s="16" t="s">
        <v>875</v>
      </c>
      <c r="D2526" s="17"/>
      <c r="E2526" s="8"/>
      <c r="F2526" s="19">
        <f>Source!AL739</f>
        <v>347832.49</v>
      </c>
      <c r="G2526" s="18" t="str">
        <f>Source!DD739</f>
        <v/>
      </c>
      <c r="H2526" s="8">
        <f>Source!AW739</f>
        <v>1</v>
      </c>
      <c r="I2526" s="8">
        <f>IF(Source!BC739&lt;&gt; 0, Source!BC739, 1)</f>
        <v>1</v>
      </c>
      <c r="J2526" s="20">
        <f>Source!P739</f>
        <v>3213.97</v>
      </c>
      <c r="K2526" s="20"/>
    </row>
    <row r="2527" spans="1:22" ht="14.25" x14ac:dyDescent="0.2">
      <c r="A2527" s="15"/>
      <c r="B2527" s="16"/>
      <c r="C2527" s="16" t="s">
        <v>876</v>
      </c>
      <c r="D2527" s="17" t="s">
        <v>877</v>
      </c>
      <c r="E2527" s="8">
        <f>Source!AT739</f>
        <v>70</v>
      </c>
      <c r="F2527" s="19"/>
      <c r="G2527" s="18"/>
      <c r="H2527" s="8"/>
      <c r="I2527" s="8"/>
      <c r="J2527" s="20">
        <f>SUM(R2522:R2526)</f>
        <v>508.68</v>
      </c>
      <c r="K2527" s="20"/>
    </row>
    <row r="2528" spans="1:22" ht="14.25" x14ac:dyDescent="0.2">
      <c r="A2528" s="15"/>
      <c r="B2528" s="16"/>
      <c r="C2528" s="16" t="s">
        <v>878</v>
      </c>
      <c r="D2528" s="17" t="s">
        <v>877</v>
      </c>
      <c r="E2528" s="8">
        <f>Source!AU739</f>
        <v>10</v>
      </c>
      <c r="F2528" s="19"/>
      <c r="G2528" s="18"/>
      <c r="H2528" s="8"/>
      <c r="I2528" s="8"/>
      <c r="J2528" s="20">
        <f>SUM(T2522:T2527)</f>
        <v>72.67</v>
      </c>
      <c r="K2528" s="20"/>
    </row>
    <row r="2529" spans="1:22" ht="14.25" x14ac:dyDescent="0.2">
      <c r="A2529" s="15"/>
      <c r="B2529" s="16"/>
      <c r="C2529" s="16" t="s">
        <v>879</v>
      </c>
      <c r="D2529" s="17" t="s">
        <v>877</v>
      </c>
      <c r="E2529" s="8">
        <f>108</f>
        <v>108</v>
      </c>
      <c r="F2529" s="19"/>
      <c r="G2529" s="18"/>
      <c r="H2529" s="8"/>
      <c r="I2529" s="8"/>
      <c r="J2529" s="20">
        <f>SUM(V2522:V2528)</f>
        <v>1.47</v>
      </c>
      <c r="K2529" s="20"/>
    </row>
    <row r="2530" spans="1:22" ht="14.25" x14ac:dyDescent="0.2">
      <c r="A2530" s="15"/>
      <c r="B2530" s="16"/>
      <c r="C2530" s="16" t="s">
        <v>880</v>
      </c>
      <c r="D2530" s="17" t="s">
        <v>881</v>
      </c>
      <c r="E2530" s="8">
        <f>Source!AQ739</f>
        <v>453.1</v>
      </c>
      <c r="F2530" s="19"/>
      <c r="G2530" s="18" t="str">
        <f>Source!DI739</f>
        <v/>
      </c>
      <c r="H2530" s="8">
        <f>Source!AV739</f>
        <v>1</v>
      </c>
      <c r="I2530" s="8"/>
      <c r="J2530" s="20"/>
      <c r="K2530" s="20">
        <f>Source!U739</f>
        <v>4.1866440000000003</v>
      </c>
    </row>
    <row r="2531" spans="1:22" ht="15" x14ac:dyDescent="0.25">
      <c r="A2531" s="24"/>
      <c r="B2531" s="24"/>
      <c r="C2531" s="24"/>
      <c r="D2531" s="24"/>
      <c r="E2531" s="24"/>
      <c r="F2531" s="24"/>
      <c r="G2531" s="24"/>
      <c r="H2531" s="24"/>
      <c r="I2531" s="59">
        <f>J2523+J2524+J2526+J2527+J2528+J2529</f>
        <v>4527.49</v>
      </c>
      <c r="J2531" s="59"/>
      <c r="K2531" s="25">
        <f>IF(Source!I739&lt;&gt;0, ROUND(I2531/Source!I739, 2), 0)</f>
        <v>489988.1</v>
      </c>
      <c r="P2531" s="23">
        <f>I2531</f>
        <v>4527.49</v>
      </c>
    </row>
    <row r="2532" spans="1:22" ht="42.75" x14ac:dyDescent="0.2">
      <c r="A2532" s="15" t="str">
        <f>Source!E740</f>
        <v>391</v>
      </c>
      <c r="B2532" s="16" t="str">
        <f>Source!F740</f>
        <v>21.3-4-24</v>
      </c>
      <c r="C2532" s="16" t="str">
        <f>Source!G740</f>
        <v>Арматурные заготовки (стержни, хомуты и т.п.), не собранные в каркасы или сетки, закладные и накладные детали, со сваркой</v>
      </c>
      <c r="D2532" s="17" t="str">
        <f>Source!H740</f>
        <v>т</v>
      </c>
      <c r="E2532" s="8">
        <f>Source!I740</f>
        <v>2.0479767780000002E-2</v>
      </c>
      <c r="F2532" s="19">
        <f>Source!AL740</f>
        <v>53410.15</v>
      </c>
      <c r="G2532" s="18" t="str">
        <f>Source!DD740</f>
        <v/>
      </c>
      <c r="H2532" s="8">
        <f>Source!AW740</f>
        <v>1</v>
      </c>
      <c r="I2532" s="8">
        <f>IF(Source!BC740&lt;&gt; 0, Source!BC740, 1)</f>
        <v>1</v>
      </c>
      <c r="J2532" s="20">
        <f>Source!P740</f>
        <v>1093.83</v>
      </c>
      <c r="K2532" s="20"/>
      <c r="Q2532">
        <f>ROUND((Source!BZ740/100)*ROUND((Source!AF740*Source!AV740)*Source!I740, 2), 2)</f>
        <v>0</v>
      </c>
      <c r="R2532">
        <f>Source!X740</f>
        <v>0</v>
      </c>
      <c r="S2532">
        <f>ROUND((Source!CA740/100)*ROUND((Source!AF740*Source!AV740)*Source!I740, 2), 2)</f>
        <v>0</v>
      </c>
      <c r="T2532">
        <f>Source!Y740</f>
        <v>0</v>
      </c>
      <c r="U2532">
        <f>ROUND((175/100)*ROUND((Source!AE740*Source!AV740)*Source!I740, 2), 2)</f>
        <v>0</v>
      </c>
      <c r="V2532">
        <f>ROUND((108/100)*ROUND(Source!CS740*Source!I740, 2), 2)</f>
        <v>0</v>
      </c>
    </row>
    <row r="2533" spans="1:22" ht="15" x14ac:dyDescent="0.25">
      <c r="A2533" s="24"/>
      <c r="B2533" s="24"/>
      <c r="C2533" s="24"/>
      <c r="D2533" s="24"/>
      <c r="E2533" s="24"/>
      <c r="F2533" s="24"/>
      <c r="G2533" s="24"/>
      <c r="H2533" s="24"/>
      <c r="I2533" s="59">
        <f>J2532</f>
        <v>1093.83</v>
      </c>
      <c r="J2533" s="59"/>
      <c r="K2533" s="25">
        <f>IF(Source!I740&lt;&gt;0, ROUND(I2533/Source!I740, 2), 0)</f>
        <v>53410.27</v>
      </c>
      <c r="P2533" s="23">
        <f>I2533</f>
        <v>1093.83</v>
      </c>
    </row>
    <row r="2534" spans="1:22" ht="42.75" x14ac:dyDescent="0.2">
      <c r="A2534" s="15" t="str">
        <f>Source!E741</f>
        <v>392</v>
      </c>
      <c r="B2534" s="16" t="str">
        <f>Source!F741</f>
        <v>21.7-7-90</v>
      </c>
      <c r="C2534" s="16" t="str">
        <f>Source!G741</f>
        <v>Качели двухсекционные на опорах из металлических труб с деревянным сиденьем, окрашены цветными эмалями, размеры 1000х1900х2150 мм</v>
      </c>
      <c r="D2534" s="17" t="str">
        <f>Source!H741</f>
        <v>шт.</v>
      </c>
      <c r="E2534" s="8">
        <f>Source!I741</f>
        <v>1</v>
      </c>
      <c r="F2534" s="19">
        <f>Source!AL741</f>
        <v>43243.199999999997</v>
      </c>
      <c r="G2534" s="18" t="str">
        <f>Source!DD741</f>
        <v/>
      </c>
      <c r="H2534" s="8">
        <f>Source!AW741</f>
        <v>1</v>
      </c>
      <c r="I2534" s="8">
        <f>IF(Source!BC741&lt;&gt; 0, Source!BC741, 1)</f>
        <v>1</v>
      </c>
      <c r="J2534" s="20">
        <f>Source!P741</f>
        <v>43243.199999999997</v>
      </c>
      <c r="K2534" s="20"/>
      <c r="Q2534">
        <f>ROUND((Source!BZ741/100)*ROUND((Source!AF741*Source!AV741)*Source!I741, 2), 2)</f>
        <v>0</v>
      </c>
      <c r="R2534">
        <f>Source!X741</f>
        <v>0</v>
      </c>
      <c r="S2534">
        <f>ROUND((Source!CA741/100)*ROUND((Source!AF741*Source!AV741)*Source!I741, 2), 2)</f>
        <v>0</v>
      </c>
      <c r="T2534">
        <f>Source!Y741</f>
        <v>0</v>
      </c>
      <c r="U2534">
        <f>ROUND((175/100)*ROUND((Source!AE741*Source!AV741)*Source!I741, 2), 2)</f>
        <v>0</v>
      </c>
      <c r="V2534">
        <f>ROUND((108/100)*ROUND(Source!CS741*Source!I741, 2), 2)</f>
        <v>0</v>
      </c>
    </row>
    <row r="2535" spans="1:22" ht="15" x14ac:dyDescent="0.25">
      <c r="A2535" s="24"/>
      <c r="B2535" s="24"/>
      <c r="C2535" s="24"/>
      <c r="D2535" s="24"/>
      <c r="E2535" s="24"/>
      <c r="F2535" s="24"/>
      <c r="G2535" s="24"/>
      <c r="H2535" s="24"/>
      <c r="I2535" s="59">
        <f>J2534</f>
        <v>43243.199999999997</v>
      </c>
      <c r="J2535" s="59"/>
      <c r="K2535" s="25">
        <f>IF(Source!I741&lt;&gt;0, ROUND(I2535/Source!I741, 2), 0)</f>
        <v>43243.199999999997</v>
      </c>
      <c r="P2535" s="23">
        <f>I2535</f>
        <v>43243.199999999997</v>
      </c>
    </row>
    <row r="2536" spans="1:22" ht="14.25" x14ac:dyDescent="0.2">
      <c r="A2536" s="15" t="str">
        <f>Source!E742</f>
        <v>393</v>
      </c>
      <c r="B2536" s="16" t="str">
        <f>Source!F742</f>
        <v>1.50-3203-10-4/1</v>
      </c>
      <c r="C2536" s="16" t="str">
        <f>Source!G742</f>
        <v>Установка монтажных изделий массой свыше 20 кг</v>
      </c>
      <c r="D2536" s="17" t="str">
        <f>Source!H742</f>
        <v>т</v>
      </c>
      <c r="E2536" s="8">
        <f>Source!I742</f>
        <v>8.1000000000000003E-2</v>
      </c>
      <c r="F2536" s="19"/>
      <c r="G2536" s="18"/>
      <c r="H2536" s="8"/>
      <c r="I2536" s="8"/>
      <c r="J2536" s="20"/>
      <c r="K2536" s="20"/>
      <c r="Q2536">
        <f>ROUND((Source!BZ742/100)*ROUND((Source!AF742*Source!AV742)*Source!I742, 2), 2)</f>
        <v>463.72</v>
      </c>
      <c r="R2536">
        <f>Source!X742</f>
        <v>463.72</v>
      </c>
      <c r="S2536">
        <f>ROUND((Source!CA742/100)*ROUND((Source!AF742*Source!AV742)*Source!I742, 2), 2)</f>
        <v>66.25</v>
      </c>
      <c r="T2536">
        <f>Source!Y742</f>
        <v>66.25</v>
      </c>
      <c r="U2536">
        <f>ROUND((175/100)*ROUND((Source!AE742*Source!AV742)*Source!I742, 2), 2)</f>
        <v>20.25</v>
      </c>
      <c r="V2536">
        <f>ROUND((108/100)*ROUND(Source!CS742*Source!I742, 2), 2)</f>
        <v>12.5</v>
      </c>
    </row>
    <row r="2537" spans="1:22" ht="14.25" x14ac:dyDescent="0.2">
      <c r="A2537" s="15"/>
      <c r="B2537" s="16"/>
      <c r="C2537" s="16" t="s">
        <v>872</v>
      </c>
      <c r="D2537" s="17"/>
      <c r="E2537" s="8"/>
      <c r="F2537" s="19">
        <f>Source!AO742</f>
        <v>8178.55</v>
      </c>
      <c r="G2537" s="18" t="str">
        <f>Source!DG742</f>
        <v/>
      </c>
      <c r="H2537" s="8">
        <f>Source!AV742</f>
        <v>1</v>
      </c>
      <c r="I2537" s="8">
        <f>IF(Source!BA742&lt;&gt; 0, Source!BA742, 1)</f>
        <v>1</v>
      </c>
      <c r="J2537" s="20">
        <f>Source!S742</f>
        <v>662.46</v>
      </c>
      <c r="K2537" s="20"/>
    </row>
    <row r="2538" spans="1:22" ht="14.25" x14ac:dyDescent="0.2">
      <c r="A2538" s="15"/>
      <c r="B2538" s="16"/>
      <c r="C2538" s="16" t="s">
        <v>873</v>
      </c>
      <c r="D2538" s="17"/>
      <c r="E2538" s="8"/>
      <c r="F2538" s="19">
        <f>Source!AM742</f>
        <v>1555.17</v>
      </c>
      <c r="G2538" s="18" t="str">
        <f>Source!DE742</f>
        <v/>
      </c>
      <c r="H2538" s="8">
        <f>Source!AV742</f>
        <v>1</v>
      </c>
      <c r="I2538" s="8">
        <f>IF(Source!BB742&lt;&gt; 0, Source!BB742, 1)</f>
        <v>1</v>
      </c>
      <c r="J2538" s="20">
        <f>Source!Q742</f>
        <v>125.97</v>
      </c>
      <c r="K2538" s="20"/>
    </row>
    <row r="2539" spans="1:22" ht="14.25" x14ac:dyDescent="0.2">
      <c r="A2539" s="15"/>
      <c r="B2539" s="16"/>
      <c r="C2539" s="16" t="s">
        <v>874</v>
      </c>
      <c r="D2539" s="17"/>
      <c r="E2539" s="8"/>
      <c r="F2539" s="19">
        <f>Source!AN742</f>
        <v>142.85</v>
      </c>
      <c r="G2539" s="18" t="str">
        <f>Source!DF742</f>
        <v/>
      </c>
      <c r="H2539" s="8">
        <f>Source!AV742</f>
        <v>1</v>
      </c>
      <c r="I2539" s="8">
        <f>IF(Source!BS742&lt;&gt; 0, Source!BS742, 1)</f>
        <v>1</v>
      </c>
      <c r="J2539" s="21">
        <f>Source!R742</f>
        <v>11.57</v>
      </c>
      <c r="K2539" s="20"/>
    </row>
    <row r="2540" spans="1:22" ht="14.25" x14ac:dyDescent="0.2">
      <c r="A2540" s="15"/>
      <c r="B2540" s="16"/>
      <c r="C2540" s="16" t="s">
        <v>875</v>
      </c>
      <c r="D2540" s="17"/>
      <c r="E2540" s="8"/>
      <c r="F2540" s="19">
        <f>Source!AL742</f>
        <v>56933.42</v>
      </c>
      <c r="G2540" s="18" t="str">
        <f>Source!DD742</f>
        <v/>
      </c>
      <c r="H2540" s="8">
        <f>Source!AW742</f>
        <v>1</v>
      </c>
      <c r="I2540" s="8">
        <f>IF(Source!BC742&lt;&gt; 0, Source!BC742, 1)</f>
        <v>1</v>
      </c>
      <c r="J2540" s="20">
        <f>Source!P742</f>
        <v>4611.6099999999997</v>
      </c>
      <c r="K2540" s="20"/>
    </row>
    <row r="2541" spans="1:22" ht="42.75" x14ac:dyDescent="0.2">
      <c r="A2541" s="15" t="str">
        <f>Source!E743</f>
        <v>393,1</v>
      </c>
      <c r="B2541" s="16" t="str">
        <f>Source!F743</f>
        <v>21.3-4-24</v>
      </c>
      <c r="C2541" s="16" t="str">
        <f>Source!G743</f>
        <v>Арматурные заготовки (стержни, хомуты и т.п.), не собранные в каркасы или сетки, закладные и накладные детали, со сваркой</v>
      </c>
      <c r="D2541" s="17" t="str">
        <f>Source!H743</f>
        <v>т</v>
      </c>
      <c r="E2541" s="8">
        <f>Source!I743</f>
        <v>-8.1000000000000003E-2</v>
      </c>
      <c r="F2541" s="19">
        <f>Source!AK743</f>
        <v>53410.15</v>
      </c>
      <c r="G2541" s="22" t="s">
        <v>3</v>
      </c>
      <c r="H2541" s="8">
        <f>Source!AW743</f>
        <v>1</v>
      </c>
      <c r="I2541" s="8">
        <f>IF(Source!BC743&lt;&gt; 0, Source!BC743, 1)</f>
        <v>1</v>
      </c>
      <c r="J2541" s="20">
        <f>Source!O743</f>
        <v>-4326.22</v>
      </c>
      <c r="K2541" s="20"/>
      <c r="Q2541">
        <f>ROUND((Source!BZ743/100)*ROUND((Source!AF743*Source!AV743)*Source!I743, 2), 2)</f>
        <v>0</v>
      </c>
      <c r="R2541">
        <f>Source!X743</f>
        <v>0</v>
      </c>
      <c r="S2541">
        <f>ROUND((Source!CA743/100)*ROUND((Source!AF743*Source!AV743)*Source!I743, 2), 2)</f>
        <v>0</v>
      </c>
      <c r="T2541">
        <f>Source!Y743</f>
        <v>0</v>
      </c>
      <c r="U2541">
        <f>ROUND((175/100)*ROUND((Source!AE743*Source!AV743)*Source!I743, 2), 2)</f>
        <v>0</v>
      </c>
      <c r="V2541">
        <f>ROUND((108/100)*ROUND(Source!CS743*Source!I743, 2), 2)</f>
        <v>0</v>
      </c>
    </row>
    <row r="2542" spans="1:22" ht="14.25" x14ac:dyDescent="0.2">
      <c r="A2542" s="15"/>
      <c r="B2542" s="16"/>
      <c r="C2542" s="16" t="s">
        <v>876</v>
      </c>
      <c r="D2542" s="17" t="s">
        <v>877</v>
      </c>
      <c r="E2542" s="8">
        <f>Source!AT742</f>
        <v>70</v>
      </c>
      <c r="F2542" s="19"/>
      <c r="G2542" s="18"/>
      <c r="H2542" s="8"/>
      <c r="I2542" s="8"/>
      <c r="J2542" s="20">
        <f>SUM(R2536:R2541)</f>
        <v>463.72</v>
      </c>
      <c r="K2542" s="20"/>
    </row>
    <row r="2543" spans="1:22" ht="14.25" x14ac:dyDescent="0.2">
      <c r="A2543" s="15"/>
      <c r="B2543" s="16"/>
      <c r="C2543" s="16" t="s">
        <v>878</v>
      </c>
      <c r="D2543" s="17" t="s">
        <v>877</v>
      </c>
      <c r="E2543" s="8">
        <f>Source!AU742</f>
        <v>10</v>
      </c>
      <c r="F2543" s="19"/>
      <c r="G2543" s="18"/>
      <c r="H2543" s="8"/>
      <c r="I2543" s="8"/>
      <c r="J2543" s="20">
        <f>SUM(T2536:T2542)</f>
        <v>66.25</v>
      </c>
      <c r="K2543" s="20"/>
    </row>
    <row r="2544" spans="1:22" ht="14.25" x14ac:dyDescent="0.2">
      <c r="A2544" s="15"/>
      <c r="B2544" s="16"/>
      <c r="C2544" s="16" t="s">
        <v>879</v>
      </c>
      <c r="D2544" s="17" t="s">
        <v>877</v>
      </c>
      <c r="E2544" s="8">
        <f>108</f>
        <v>108</v>
      </c>
      <c r="F2544" s="19"/>
      <c r="G2544" s="18"/>
      <c r="H2544" s="8"/>
      <c r="I2544" s="8"/>
      <c r="J2544" s="20">
        <f>SUM(V2536:V2543)</f>
        <v>12.5</v>
      </c>
      <c r="K2544" s="20"/>
    </row>
    <row r="2545" spans="1:22" ht="14.25" x14ac:dyDescent="0.2">
      <c r="A2545" s="15"/>
      <c r="B2545" s="16"/>
      <c r="C2545" s="16" t="s">
        <v>880</v>
      </c>
      <c r="D2545" s="17" t="s">
        <v>881</v>
      </c>
      <c r="E2545" s="8">
        <f>Source!AQ742</f>
        <v>36.11</v>
      </c>
      <c r="F2545" s="19"/>
      <c r="G2545" s="18" t="str">
        <f>Source!DI742</f>
        <v/>
      </c>
      <c r="H2545" s="8">
        <f>Source!AV742</f>
        <v>1</v>
      </c>
      <c r="I2545" s="8"/>
      <c r="J2545" s="20"/>
      <c r="K2545" s="20">
        <f>Source!U742</f>
        <v>2.9249100000000001</v>
      </c>
    </row>
    <row r="2546" spans="1:22" ht="15" x14ac:dyDescent="0.25">
      <c r="A2546" s="24"/>
      <c r="B2546" s="24"/>
      <c r="C2546" s="24"/>
      <c r="D2546" s="24"/>
      <c r="E2546" s="24"/>
      <c r="F2546" s="24"/>
      <c r="G2546" s="24"/>
      <c r="H2546" s="24"/>
      <c r="I2546" s="59">
        <f>J2537+J2538+J2540+J2542+J2543+J2544+SUM(J2541:J2541)</f>
        <v>1616.29</v>
      </c>
      <c r="J2546" s="59"/>
      <c r="K2546" s="25">
        <f>IF(Source!I742&lt;&gt;0, ROUND(I2546/Source!I742, 2), 0)</f>
        <v>19954.2</v>
      </c>
      <c r="P2546" s="23">
        <f>I2546</f>
        <v>1616.29</v>
      </c>
    </row>
    <row r="2547" spans="1:22" ht="28.5" x14ac:dyDescent="0.2">
      <c r="A2547" s="15" t="str">
        <f>Source!E744</f>
        <v>394</v>
      </c>
      <c r="B2547" s="16" t="str">
        <f>Source!F744</f>
        <v>1.2-3103-3-1/1</v>
      </c>
      <c r="C2547" s="16" t="str">
        <f>Source!G744</f>
        <v>Устройство фундаментов общего назначения бетонных под оборудование объемом до 5 м3</v>
      </c>
      <c r="D2547" s="17" t="str">
        <f>Source!H744</f>
        <v>100 м3</v>
      </c>
      <c r="E2547" s="8">
        <f>Source!I744</f>
        <v>1.0999999999999999E-2</v>
      </c>
      <c r="F2547" s="19"/>
      <c r="G2547" s="18"/>
      <c r="H2547" s="8"/>
      <c r="I2547" s="8"/>
      <c r="J2547" s="20"/>
      <c r="K2547" s="20"/>
      <c r="Q2547">
        <f>ROUND((Source!BZ744/100)*ROUND((Source!AF744*Source!AV744)*Source!I744, 2), 2)</f>
        <v>605.55999999999995</v>
      </c>
      <c r="R2547">
        <f>Source!X744</f>
        <v>605.55999999999995</v>
      </c>
      <c r="S2547">
        <f>ROUND((Source!CA744/100)*ROUND((Source!AF744*Source!AV744)*Source!I744, 2), 2)</f>
        <v>86.51</v>
      </c>
      <c r="T2547">
        <f>Source!Y744</f>
        <v>86.51</v>
      </c>
      <c r="U2547">
        <f>ROUND((175/100)*ROUND((Source!AE744*Source!AV744)*Source!I744, 2), 2)</f>
        <v>2.84</v>
      </c>
      <c r="V2547">
        <f>ROUND((108/100)*ROUND(Source!CS744*Source!I744, 2), 2)</f>
        <v>1.75</v>
      </c>
    </row>
    <row r="2548" spans="1:22" ht="14.25" x14ac:dyDescent="0.2">
      <c r="A2548" s="15"/>
      <c r="B2548" s="16"/>
      <c r="C2548" s="16" t="s">
        <v>872</v>
      </c>
      <c r="D2548" s="17"/>
      <c r="E2548" s="8"/>
      <c r="F2548" s="19">
        <f>Source!AO744</f>
        <v>78644.570000000007</v>
      </c>
      <c r="G2548" s="18" t="str">
        <f>Source!DG744</f>
        <v/>
      </c>
      <c r="H2548" s="8">
        <f>Source!AV744</f>
        <v>1</v>
      </c>
      <c r="I2548" s="8">
        <f>IF(Source!BA744&lt;&gt; 0, Source!BA744, 1)</f>
        <v>1</v>
      </c>
      <c r="J2548" s="20">
        <f>Source!S744</f>
        <v>865.09</v>
      </c>
      <c r="K2548" s="20"/>
    </row>
    <row r="2549" spans="1:22" ht="14.25" x14ac:dyDescent="0.2">
      <c r="A2549" s="15"/>
      <c r="B2549" s="16"/>
      <c r="C2549" s="16" t="s">
        <v>873</v>
      </c>
      <c r="D2549" s="17"/>
      <c r="E2549" s="8"/>
      <c r="F2549" s="19">
        <f>Source!AM744</f>
        <v>435.13</v>
      </c>
      <c r="G2549" s="18" t="str">
        <f>Source!DE744</f>
        <v/>
      </c>
      <c r="H2549" s="8">
        <f>Source!AV744</f>
        <v>1</v>
      </c>
      <c r="I2549" s="8">
        <f>IF(Source!BB744&lt;&gt; 0, Source!BB744, 1)</f>
        <v>1</v>
      </c>
      <c r="J2549" s="20">
        <f>Source!Q744</f>
        <v>4.79</v>
      </c>
      <c r="K2549" s="20"/>
    </row>
    <row r="2550" spans="1:22" ht="14.25" x14ac:dyDescent="0.2">
      <c r="A2550" s="15"/>
      <c r="B2550" s="16"/>
      <c r="C2550" s="16" t="s">
        <v>874</v>
      </c>
      <c r="D2550" s="17"/>
      <c r="E2550" s="8"/>
      <c r="F2550" s="19">
        <f>Source!AN744</f>
        <v>147.43</v>
      </c>
      <c r="G2550" s="18" t="str">
        <f>Source!DF744</f>
        <v/>
      </c>
      <c r="H2550" s="8">
        <f>Source!AV744</f>
        <v>1</v>
      </c>
      <c r="I2550" s="8">
        <f>IF(Source!BS744&lt;&gt; 0, Source!BS744, 1)</f>
        <v>1</v>
      </c>
      <c r="J2550" s="21">
        <f>Source!R744</f>
        <v>1.62</v>
      </c>
      <c r="K2550" s="20"/>
    </row>
    <row r="2551" spans="1:22" ht="14.25" x14ac:dyDescent="0.2">
      <c r="A2551" s="15"/>
      <c r="B2551" s="16"/>
      <c r="C2551" s="16" t="s">
        <v>875</v>
      </c>
      <c r="D2551" s="17"/>
      <c r="E2551" s="8"/>
      <c r="F2551" s="19">
        <f>Source!AL744</f>
        <v>347832.49</v>
      </c>
      <c r="G2551" s="18" t="str">
        <f>Source!DD744</f>
        <v/>
      </c>
      <c r="H2551" s="8">
        <f>Source!AW744</f>
        <v>1</v>
      </c>
      <c r="I2551" s="8">
        <f>IF(Source!BC744&lt;&gt; 0, Source!BC744, 1)</f>
        <v>1</v>
      </c>
      <c r="J2551" s="20">
        <f>Source!P744</f>
        <v>3826.16</v>
      </c>
      <c r="K2551" s="20"/>
    </row>
    <row r="2552" spans="1:22" ht="14.25" x14ac:dyDescent="0.2">
      <c r="A2552" s="15"/>
      <c r="B2552" s="16"/>
      <c r="C2552" s="16" t="s">
        <v>876</v>
      </c>
      <c r="D2552" s="17" t="s">
        <v>877</v>
      </c>
      <c r="E2552" s="8">
        <f>Source!AT744</f>
        <v>70</v>
      </c>
      <c r="F2552" s="19"/>
      <c r="G2552" s="18"/>
      <c r="H2552" s="8"/>
      <c r="I2552" s="8"/>
      <c r="J2552" s="20">
        <f>SUM(R2547:R2551)</f>
        <v>605.55999999999995</v>
      </c>
      <c r="K2552" s="20"/>
    </row>
    <row r="2553" spans="1:22" ht="14.25" x14ac:dyDescent="0.2">
      <c r="A2553" s="15"/>
      <c r="B2553" s="16"/>
      <c r="C2553" s="16" t="s">
        <v>878</v>
      </c>
      <c r="D2553" s="17" t="s">
        <v>877</v>
      </c>
      <c r="E2553" s="8">
        <f>Source!AU744</f>
        <v>10</v>
      </c>
      <c r="F2553" s="19"/>
      <c r="G2553" s="18"/>
      <c r="H2553" s="8"/>
      <c r="I2553" s="8"/>
      <c r="J2553" s="20">
        <f>SUM(T2547:T2552)</f>
        <v>86.51</v>
      </c>
      <c r="K2553" s="20"/>
    </row>
    <row r="2554" spans="1:22" ht="14.25" x14ac:dyDescent="0.2">
      <c r="A2554" s="15"/>
      <c r="B2554" s="16"/>
      <c r="C2554" s="16" t="s">
        <v>879</v>
      </c>
      <c r="D2554" s="17" t="s">
        <v>877</v>
      </c>
      <c r="E2554" s="8">
        <f>108</f>
        <v>108</v>
      </c>
      <c r="F2554" s="19"/>
      <c r="G2554" s="18"/>
      <c r="H2554" s="8"/>
      <c r="I2554" s="8"/>
      <c r="J2554" s="20">
        <f>SUM(V2547:V2553)</f>
        <v>1.75</v>
      </c>
      <c r="K2554" s="20"/>
    </row>
    <row r="2555" spans="1:22" ht="14.25" x14ac:dyDescent="0.2">
      <c r="A2555" s="15"/>
      <c r="B2555" s="16"/>
      <c r="C2555" s="16" t="s">
        <v>880</v>
      </c>
      <c r="D2555" s="17" t="s">
        <v>881</v>
      </c>
      <c r="E2555" s="8">
        <f>Source!AQ744</f>
        <v>453.1</v>
      </c>
      <c r="F2555" s="19"/>
      <c r="G2555" s="18" t="str">
        <f>Source!DI744</f>
        <v/>
      </c>
      <c r="H2555" s="8">
        <f>Source!AV744</f>
        <v>1</v>
      </c>
      <c r="I2555" s="8"/>
      <c r="J2555" s="20"/>
      <c r="K2555" s="20">
        <f>Source!U744</f>
        <v>4.9840999999999998</v>
      </c>
    </row>
    <row r="2556" spans="1:22" ht="15" x14ac:dyDescent="0.25">
      <c r="A2556" s="24"/>
      <c r="B2556" s="24"/>
      <c r="C2556" s="24"/>
      <c r="D2556" s="24"/>
      <c r="E2556" s="24"/>
      <c r="F2556" s="24"/>
      <c r="G2556" s="24"/>
      <c r="H2556" s="24"/>
      <c r="I2556" s="59">
        <f>J2548+J2549+J2551+J2552+J2553+J2554</f>
        <v>5389.8600000000006</v>
      </c>
      <c r="J2556" s="59"/>
      <c r="K2556" s="25">
        <f>IF(Source!I744&lt;&gt;0, ROUND(I2556/Source!I744, 2), 0)</f>
        <v>489987.27</v>
      </c>
      <c r="P2556" s="23">
        <f>I2556</f>
        <v>5389.8600000000006</v>
      </c>
    </row>
    <row r="2557" spans="1:22" ht="42.75" x14ac:dyDescent="0.2">
      <c r="A2557" s="15" t="str">
        <f>Source!E745</f>
        <v>395</v>
      </c>
      <c r="B2557" s="16" t="str">
        <f>Source!F745</f>
        <v>21.3-4-24</v>
      </c>
      <c r="C2557" s="16" t="str">
        <f>Source!G745</f>
        <v>Арматурные заготовки (стержни, хомуты и т.п.), не собранные в каркасы или сетки, закладные и накладные детали, со сваркой</v>
      </c>
      <c r="D2557" s="17" t="str">
        <f>Source!H745</f>
        <v>т</v>
      </c>
      <c r="E2557" s="8">
        <f>Source!I745</f>
        <v>2.4318296699999999E-2</v>
      </c>
      <c r="F2557" s="19">
        <f>Source!AL745</f>
        <v>53410.15</v>
      </c>
      <c r="G2557" s="18" t="str">
        <f>Source!DD745</f>
        <v/>
      </c>
      <c r="H2557" s="8">
        <f>Source!AW745</f>
        <v>1</v>
      </c>
      <c r="I2557" s="8">
        <f>IF(Source!BC745&lt;&gt; 0, Source!BC745, 1)</f>
        <v>1</v>
      </c>
      <c r="J2557" s="20">
        <f>Source!P745</f>
        <v>1298.8399999999999</v>
      </c>
      <c r="K2557" s="20"/>
      <c r="Q2557">
        <f>ROUND((Source!BZ745/100)*ROUND((Source!AF745*Source!AV745)*Source!I745, 2), 2)</f>
        <v>0</v>
      </c>
      <c r="R2557">
        <f>Source!X745</f>
        <v>0</v>
      </c>
      <c r="S2557">
        <f>ROUND((Source!CA745/100)*ROUND((Source!AF745*Source!AV745)*Source!I745, 2), 2)</f>
        <v>0</v>
      </c>
      <c r="T2557">
        <f>Source!Y745</f>
        <v>0</v>
      </c>
      <c r="U2557">
        <f>ROUND((175/100)*ROUND((Source!AE745*Source!AV745)*Source!I745, 2), 2)</f>
        <v>0</v>
      </c>
      <c r="V2557">
        <f>ROUND((108/100)*ROUND(Source!CS745*Source!I745, 2), 2)</f>
        <v>0</v>
      </c>
    </row>
    <row r="2558" spans="1:22" ht="15" x14ac:dyDescent="0.25">
      <c r="A2558" s="24"/>
      <c r="B2558" s="24"/>
      <c r="C2558" s="24"/>
      <c r="D2558" s="24"/>
      <c r="E2558" s="24"/>
      <c r="F2558" s="24"/>
      <c r="G2558" s="24"/>
      <c r="H2558" s="24"/>
      <c r="I2558" s="59">
        <f>J2557</f>
        <v>1298.8399999999999</v>
      </c>
      <c r="J2558" s="59"/>
      <c r="K2558" s="25">
        <f>IF(Source!I745&lt;&gt;0, ROUND(I2558/Source!I745, 2), 0)</f>
        <v>53409.99</v>
      </c>
      <c r="P2558" s="23">
        <f>I2558</f>
        <v>1298.8399999999999</v>
      </c>
    </row>
    <row r="2559" spans="1:22" ht="14.25" x14ac:dyDescent="0.2">
      <c r="A2559" s="15" t="str">
        <f>Source!E746</f>
        <v>396</v>
      </c>
      <c r="B2559" s="16" t="str">
        <f>Source!F746</f>
        <v>21.7-7-113</v>
      </c>
      <c r="C2559" s="16" t="str">
        <f>Source!G746</f>
        <v>Комплекс детский городок "АБВГДейка", песочница</v>
      </c>
      <c r="D2559" s="17" t="str">
        <f>Source!H746</f>
        <v>шт.</v>
      </c>
      <c r="E2559" s="8">
        <f>Source!I746</f>
        <v>1</v>
      </c>
      <c r="F2559" s="19">
        <f>Source!AL746</f>
        <v>37206.449999999997</v>
      </c>
      <c r="G2559" s="18" t="str">
        <f>Source!DD746</f>
        <v/>
      </c>
      <c r="H2559" s="8">
        <f>Source!AW746</f>
        <v>1</v>
      </c>
      <c r="I2559" s="8">
        <f>IF(Source!BC746&lt;&gt; 0, Source!BC746, 1)</f>
        <v>1</v>
      </c>
      <c r="J2559" s="20">
        <f>Source!P746</f>
        <v>37206.449999999997</v>
      </c>
      <c r="K2559" s="20"/>
      <c r="Q2559">
        <f>ROUND((Source!BZ746/100)*ROUND((Source!AF746*Source!AV746)*Source!I746, 2), 2)</f>
        <v>0</v>
      </c>
      <c r="R2559">
        <f>Source!X746</f>
        <v>0</v>
      </c>
      <c r="S2559">
        <f>ROUND((Source!CA746/100)*ROUND((Source!AF746*Source!AV746)*Source!I746, 2), 2)</f>
        <v>0</v>
      </c>
      <c r="T2559">
        <f>Source!Y746</f>
        <v>0</v>
      </c>
      <c r="U2559">
        <f>ROUND((175/100)*ROUND((Source!AE746*Source!AV746)*Source!I746, 2), 2)</f>
        <v>0</v>
      </c>
      <c r="V2559">
        <f>ROUND((108/100)*ROUND(Source!CS746*Source!I746, 2), 2)</f>
        <v>0</v>
      </c>
    </row>
    <row r="2560" spans="1:22" ht="15" x14ac:dyDescent="0.25">
      <c r="A2560" s="24"/>
      <c r="B2560" s="24"/>
      <c r="C2560" s="24"/>
      <c r="D2560" s="24"/>
      <c r="E2560" s="24"/>
      <c r="F2560" s="24"/>
      <c r="G2560" s="24"/>
      <c r="H2560" s="24"/>
      <c r="I2560" s="59">
        <f>J2559</f>
        <v>37206.449999999997</v>
      </c>
      <c r="J2560" s="59"/>
      <c r="K2560" s="25">
        <f>IF(Source!I746&lt;&gt;0, ROUND(I2560/Source!I746, 2), 0)</f>
        <v>37206.449999999997</v>
      </c>
      <c r="P2560" s="23">
        <f>I2560</f>
        <v>37206.449999999997</v>
      </c>
    </row>
    <row r="2561" spans="1:22" ht="14.25" x14ac:dyDescent="0.2">
      <c r="A2561" s="15" t="str">
        <f>Source!E747</f>
        <v>397</v>
      </c>
      <c r="B2561" s="16" t="str">
        <f>Source!F747</f>
        <v>1.50-3203-10-4/1</v>
      </c>
      <c r="C2561" s="16" t="str">
        <f>Source!G747</f>
        <v>Установка монтажных изделий массой свыше 20 кг</v>
      </c>
      <c r="D2561" s="17" t="str">
        <f>Source!H747</f>
        <v>т</v>
      </c>
      <c r="E2561" s="8">
        <f>Source!I747</f>
        <v>0.03</v>
      </c>
      <c r="F2561" s="19"/>
      <c r="G2561" s="18"/>
      <c r="H2561" s="8"/>
      <c r="I2561" s="8"/>
      <c r="J2561" s="20"/>
      <c r="K2561" s="20"/>
      <c r="Q2561">
        <f>ROUND((Source!BZ747/100)*ROUND((Source!AF747*Source!AV747)*Source!I747, 2), 2)</f>
        <v>171.75</v>
      </c>
      <c r="R2561">
        <f>Source!X747</f>
        <v>171.75</v>
      </c>
      <c r="S2561">
        <f>ROUND((Source!CA747/100)*ROUND((Source!AF747*Source!AV747)*Source!I747, 2), 2)</f>
        <v>24.54</v>
      </c>
      <c r="T2561">
        <f>Source!Y747</f>
        <v>24.54</v>
      </c>
      <c r="U2561">
        <f>ROUND((175/100)*ROUND((Source!AE747*Source!AV747)*Source!I747, 2), 2)</f>
        <v>7.51</v>
      </c>
      <c r="V2561">
        <f>ROUND((108/100)*ROUND(Source!CS747*Source!I747, 2), 2)</f>
        <v>4.63</v>
      </c>
    </row>
    <row r="2562" spans="1:22" ht="14.25" x14ac:dyDescent="0.2">
      <c r="A2562" s="15"/>
      <c r="B2562" s="16"/>
      <c r="C2562" s="16" t="s">
        <v>872</v>
      </c>
      <c r="D2562" s="17"/>
      <c r="E2562" s="8"/>
      <c r="F2562" s="19">
        <f>Source!AO747</f>
        <v>8178.55</v>
      </c>
      <c r="G2562" s="18" t="str">
        <f>Source!DG747</f>
        <v/>
      </c>
      <c r="H2562" s="8">
        <f>Source!AV747</f>
        <v>1</v>
      </c>
      <c r="I2562" s="8">
        <f>IF(Source!BA747&lt;&gt; 0, Source!BA747, 1)</f>
        <v>1</v>
      </c>
      <c r="J2562" s="20">
        <f>Source!S747</f>
        <v>245.36</v>
      </c>
      <c r="K2562" s="20"/>
    </row>
    <row r="2563" spans="1:22" ht="14.25" x14ac:dyDescent="0.2">
      <c r="A2563" s="15"/>
      <c r="B2563" s="16"/>
      <c r="C2563" s="16" t="s">
        <v>873</v>
      </c>
      <c r="D2563" s="17"/>
      <c r="E2563" s="8"/>
      <c r="F2563" s="19">
        <f>Source!AM747</f>
        <v>1555.17</v>
      </c>
      <c r="G2563" s="18" t="str">
        <f>Source!DE747</f>
        <v/>
      </c>
      <c r="H2563" s="8">
        <f>Source!AV747</f>
        <v>1</v>
      </c>
      <c r="I2563" s="8">
        <f>IF(Source!BB747&lt;&gt; 0, Source!BB747, 1)</f>
        <v>1</v>
      </c>
      <c r="J2563" s="20">
        <f>Source!Q747</f>
        <v>46.66</v>
      </c>
      <c r="K2563" s="20"/>
    </row>
    <row r="2564" spans="1:22" ht="14.25" x14ac:dyDescent="0.2">
      <c r="A2564" s="15"/>
      <c r="B2564" s="16"/>
      <c r="C2564" s="16" t="s">
        <v>874</v>
      </c>
      <c r="D2564" s="17"/>
      <c r="E2564" s="8"/>
      <c r="F2564" s="19">
        <f>Source!AN747</f>
        <v>142.85</v>
      </c>
      <c r="G2564" s="18" t="str">
        <f>Source!DF747</f>
        <v/>
      </c>
      <c r="H2564" s="8">
        <f>Source!AV747</f>
        <v>1</v>
      </c>
      <c r="I2564" s="8">
        <f>IF(Source!BS747&lt;&gt; 0, Source!BS747, 1)</f>
        <v>1</v>
      </c>
      <c r="J2564" s="21">
        <f>Source!R747</f>
        <v>4.29</v>
      </c>
      <c r="K2564" s="20"/>
    </row>
    <row r="2565" spans="1:22" ht="14.25" x14ac:dyDescent="0.2">
      <c r="A2565" s="15"/>
      <c r="B2565" s="16"/>
      <c r="C2565" s="16" t="s">
        <v>875</v>
      </c>
      <c r="D2565" s="17"/>
      <c r="E2565" s="8"/>
      <c r="F2565" s="19">
        <f>Source!AL747</f>
        <v>56933.42</v>
      </c>
      <c r="G2565" s="18" t="str">
        <f>Source!DD747</f>
        <v/>
      </c>
      <c r="H2565" s="8">
        <f>Source!AW747</f>
        <v>1</v>
      </c>
      <c r="I2565" s="8">
        <f>IF(Source!BC747&lt;&gt; 0, Source!BC747, 1)</f>
        <v>1</v>
      </c>
      <c r="J2565" s="20">
        <f>Source!P747</f>
        <v>1708</v>
      </c>
      <c r="K2565" s="20"/>
    </row>
    <row r="2566" spans="1:22" ht="42.75" x14ac:dyDescent="0.2">
      <c r="A2566" s="15" t="str">
        <f>Source!E748</f>
        <v>397,1</v>
      </c>
      <c r="B2566" s="16" t="str">
        <f>Source!F748</f>
        <v>21.3-4-24</v>
      </c>
      <c r="C2566" s="16" t="str">
        <f>Source!G748</f>
        <v>Арматурные заготовки (стержни, хомуты и т.п.), не собранные в каркасы или сетки, закладные и накладные детали, со сваркой</v>
      </c>
      <c r="D2566" s="17" t="str">
        <f>Source!H748</f>
        <v>т</v>
      </c>
      <c r="E2566" s="8">
        <f>Source!I748</f>
        <v>-0.03</v>
      </c>
      <c r="F2566" s="19">
        <f>Source!AK748</f>
        <v>53410.15</v>
      </c>
      <c r="G2566" s="22" t="s">
        <v>3</v>
      </c>
      <c r="H2566" s="8">
        <f>Source!AW748</f>
        <v>1</v>
      </c>
      <c r="I2566" s="8">
        <f>IF(Source!BC748&lt;&gt; 0, Source!BC748, 1)</f>
        <v>1</v>
      </c>
      <c r="J2566" s="20">
        <f>Source!O748</f>
        <v>-1602.3</v>
      </c>
      <c r="K2566" s="20"/>
      <c r="Q2566">
        <f>ROUND((Source!BZ748/100)*ROUND((Source!AF748*Source!AV748)*Source!I748, 2), 2)</f>
        <v>0</v>
      </c>
      <c r="R2566">
        <f>Source!X748</f>
        <v>0</v>
      </c>
      <c r="S2566">
        <f>ROUND((Source!CA748/100)*ROUND((Source!AF748*Source!AV748)*Source!I748, 2), 2)</f>
        <v>0</v>
      </c>
      <c r="T2566">
        <f>Source!Y748</f>
        <v>0</v>
      </c>
      <c r="U2566">
        <f>ROUND((175/100)*ROUND((Source!AE748*Source!AV748)*Source!I748, 2), 2)</f>
        <v>0</v>
      </c>
      <c r="V2566">
        <f>ROUND((108/100)*ROUND(Source!CS748*Source!I748, 2), 2)</f>
        <v>0</v>
      </c>
    </row>
    <row r="2567" spans="1:22" ht="14.25" x14ac:dyDescent="0.2">
      <c r="A2567" s="15"/>
      <c r="B2567" s="16"/>
      <c r="C2567" s="16" t="s">
        <v>876</v>
      </c>
      <c r="D2567" s="17" t="s">
        <v>877</v>
      </c>
      <c r="E2567" s="8">
        <f>Source!AT747</f>
        <v>70</v>
      </c>
      <c r="F2567" s="19"/>
      <c r="G2567" s="18"/>
      <c r="H2567" s="8"/>
      <c r="I2567" s="8"/>
      <c r="J2567" s="20">
        <f>SUM(R2561:R2566)</f>
        <v>171.75</v>
      </c>
      <c r="K2567" s="20"/>
    </row>
    <row r="2568" spans="1:22" ht="14.25" x14ac:dyDescent="0.2">
      <c r="A2568" s="15"/>
      <c r="B2568" s="16"/>
      <c r="C2568" s="16" t="s">
        <v>878</v>
      </c>
      <c r="D2568" s="17" t="s">
        <v>877</v>
      </c>
      <c r="E2568" s="8">
        <f>Source!AU747</f>
        <v>10</v>
      </c>
      <c r="F2568" s="19"/>
      <c r="G2568" s="18"/>
      <c r="H2568" s="8"/>
      <c r="I2568" s="8"/>
      <c r="J2568" s="20">
        <f>SUM(T2561:T2567)</f>
        <v>24.54</v>
      </c>
      <c r="K2568" s="20"/>
    </row>
    <row r="2569" spans="1:22" ht="14.25" x14ac:dyDescent="0.2">
      <c r="A2569" s="15"/>
      <c r="B2569" s="16"/>
      <c r="C2569" s="16" t="s">
        <v>879</v>
      </c>
      <c r="D2569" s="17" t="s">
        <v>877</v>
      </c>
      <c r="E2569" s="8">
        <f>108</f>
        <v>108</v>
      </c>
      <c r="F2569" s="19"/>
      <c r="G2569" s="18"/>
      <c r="H2569" s="8"/>
      <c r="I2569" s="8"/>
      <c r="J2569" s="20">
        <f>SUM(V2561:V2568)</f>
        <v>4.63</v>
      </c>
      <c r="K2569" s="20"/>
    </row>
    <row r="2570" spans="1:22" ht="14.25" x14ac:dyDescent="0.2">
      <c r="A2570" s="15"/>
      <c r="B2570" s="16"/>
      <c r="C2570" s="16" t="s">
        <v>880</v>
      </c>
      <c r="D2570" s="17" t="s">
        <v>881</v>
      </c>
      <c r="E2570" s="8">
        <f>Source!AQ747</f>
        <v>36.11</v>
      </c>
      <c r="F2570" s="19"/>
      <c r="G2570" s="18" t="str">
        <f>Source!DI747</f>
        <v/>
      </c>
      <c r="H2570" s="8">
        <f>Source!AV747</f>
        <v>1</v>
      </c>
      <c r="I2570" s="8"/>
      <c r="J2570" s="20"/>
      <c r="K2570" s="20">
        <f>Source!U747</f>
        <v>1.0832999999999999</v>
      </c>
    </row>
    <row r="2571" spans="1:22" ht="15" x14ac:dyDescent="0.25">
      <c r="A2571" s="24"/>
      <c r="B2571" s="24"/>
      <c r="C2571" s="24"/>
      <c r="D2571" s="24"/>
      <c r="E2571" s="24"/>
      <c r="F2571" s="24"/>
      <c r="G2571" s="24"/>
      <c r="H2571" s="24"/>
      <c r="I2571" s="59">
        <f>J2562+J2563+J2565+J2567+J2568+J2569+SUM(J2566:J2566)</f>
        <v>598.6400000000001</v>
      </c>
      <c r="J2571" s="59"/>
      <c r="K2571" s="25">
        <f>IF(Source!I747&lt;&gt;0, ROUND(I2571/Source!I747, 2), 0)</f>
        <v>19954.669999999998</v>
      </c>
      <c r="P2571" s="23">
        <f>I2571</f>
        <v>598.6400000000001</v>
      </c>
    </row>
    <row r="2572" spans="1:22" ht="28.5" x14ac:dyDescent="0.2">
      <c r="A2572" s="15" t="str">
        <f>Source!E749</f>
        <v>398</v>
      </c>
      <c r="B2572" s="16" t="str">
        <f>Source!F749</f>
        <v>1.2-3103-3-1/1</v>
      </c>
      <c r="C2572" s="16" t="str">
        <f>Source!G749</f>
        <v>Устройство фундаментов общего назначения бетонных под оборудование объемом до 5 м3</v>
      </c>
      <c r="D2572" s="17" t="str">
        <f>Source!H749</f>
        <v>100 м3</v>
      </c>
      <c r="E2572" s="8">
        <f>Source!I749</f>
        <v>4.0000000000000001E-3</v>
      </c>
      <c r="F2572" s="19"/>
      <c r="G2572" s="18"/>
      <c r="H2572" s="8"/>
      <c r="I2572" s="8"/>
      <c r="J2572" s="20"/>
      <c r="K2572" s="20"/>
      <c r="Q2572">
        <f>ROUND((Source!BZ749/100)*ROUND((Source!AF749*Source!AV749)*Source!I749, 2), 2)</f>
        <v>220.21</v>
      </c>
      <c r="R2572">
        <f>Source!X749</f>
        <v>220.21</v>
      </c>
      <c r="S2572">
        <f>ROUND((Source!CA749/100)*ROUND((Source!AF749*Source!AV749)*Source!I749, 2), 2)</f>
        <v>31.46</v>
      </c>
      <c r="T2572">
        <f>Source!Y749</f>
        <v>31.46</v>
      </c>
      <c r="U2572">
        <f>ROUND((175/100)*ROUND((Source!AE749*Source!AV749)*Source!I749, 2), 2)</f>
        <v>1.03</v>
      </c>
      <c r="V2572">
        <f>ROUND((108/100)*ROUND(Source!CS749*Source!I749, 2), 2)</f>
        <v>0.64</v>
      </c>
    </row>
    <row r="2573" spans="1:22" ht="14.25" x14ac:dyDescent="0.2">
      <c r="A2573" s="15"/>
      <c r="B2573" s="16"/>
      <c r="C2573" s="16" t="s">
        <v>872</v>
      </c>
      <c r="D2573" s="17"/>
      <c r="E2573" s="8"/>
      <c r="F2573" s="19">
        <f>Source!AO749</f>
        <v>78644.570000000007</v>
      </c>
      <c r="G2573" s="18" t="str">
        <f>Source!DG749</f>
        <v/>
      </c>
      <c r="H2573" s="8">
        <f>Source!AV749</f>
        <v>1</v>
      </c>
      <c r="I2573" s="8">
        <f>IF(Source!BA749&lt;&gt; 0, Source!BA749, 1)</f>
        <v>1</v>
      </c>
      <c r="J2573" s="20">
        <f>Source!S749</f>
        <v>314.58</v>
      </c>
      <c r="K2573" s="20"/>
    </row>
    <row r="2574" spans="1:22" ht="14.25" x14ac:dyDescent="0.2">
      <c r="A2574" s="15"/>
      <c r="B2574" s="16"/>
      <c r="C2574" s="16" t="s">
        <v>873</v>
      </c>
      <c r="D2574" s="17"/>
      <c r="E2574" s="8"/>
      <c r="F2574" s="19">
        <f>Source!AM749</f>
        <v>435.13</v>
      </c>
      <c r="G2574" s="18" t="str">
        <f>Source!DE749</f>
        <v/>
      </c>
      <c r="H2574" s="8">
        <f>Source!AV749</f>
        <v>1</v>
      </c>
      <c r="I2574" s="8">
        <f>IF(Source!BB749&lt;&gt; 0, Source!BB749, 1)</f>
        <v>1</v>
      </c>
      <c r="J2574" s="20">
        <f>Source!Q749</f>
        <v>1.74</v>
      </c>
      <c r="K2574" s="20"/>
    </row>
    <row r="2575" spans="1:22" ht="14.25" x14ac:dyDescent="0.2">
      <c r="A2575" s="15"/>
      <c r="B2575" s="16"/>
      <c r="C2575" s="16" t="s">
        <v>874</v>
      </c>
      <c r="D2575" s="17"/>
      <c r="E2575" s="8"/>
      <c r="F2575" s="19">
        <f>Source!AN749</f>
        <v>147.43</v>
      </c>
      <c r="G2575" s="18" t="str">
        <f>Source!DF749</f>
        <v/>
      </c>
      <c r="H2575" s="8">
        <f>Source!AV749</f>
        <v>1</v>
      </c>
      <c r="I2575" s="8">
        <f>IF(Source!BS749&lt;&gt; 0, Source!BS749, 1)</f>
        <v>1</v>
      </c>
      <c r="J2575" s="21">
        <f>Source!R749</f>
        <v>0.59</v>
      </c>
      <c r="K2575" s="20"/>
    </row>
    <row r="2576" spans="1:22" ht="14.25" x14ac:dyDescent="0.2">
      <c r="A2576" s="15"/>
      <c r="B2576" s="16"/>
      <c r="C2576" s="16" t="s">
        <v>875</v>
      </c>
      <c r="D2576" s="17"/>
      <c r="E2576" s="8"/>
      <c r="F2576" s="19">
        <f>Source!AL749</f>
        <v>347832.49</v>
      </c>
      <c r="G2576" s="18" t="str">
        <f>Source!DD749</f>
        <v/>
      </c>
      <c r="H2576" s="8">
        <f>Source!AW749</f>
        <v>1</v>
      </c>
      <c r="I2576" s="8">
        <f>IF(Source!BC749&lt;&gt; 0, Source!BC749, 1)</f>
        <v>1</v>
      </c>
      <c r="J2576" s="20">
        <f>Source!P749</f>
        <v>1391.33</v>
      </c>
      <c r="K2576" s="20"/>
    </row>
    <row r="2577" spans="1:22" ht="14.25" x14ac:dyDescent="0.2">
      <c r="A2577" s="15"/>
      <c r="B2577" s="16"/>
      <c r="C2577" s="16" t="s">
        <v>876</v>
      </c>
      <c r="D2577" s="17" t="s">
        <v>877</v>
      </c>
      <c r="E2577" s="8">
        <f>Source!AT749</f>
        <v>70</v>
      </c>
      <c r="F2577" s="19"/>
      <c r="G2577" s="18"/>
      <c r="H2577" s="8"/>
      <c r="I2577" s="8"/>
      <c r="J2577" s="20">
        <f>SUM(R2572:R2576)</f>
        <v>220.21</v>
      </c>
      <c r="K2577" s="20"/>
    </row>
    <row r="2578" spans="1:22" ht="14.25" x14ac:dyDescent="0.2">
      <c r="A2578" s="15"/>
      <c r="B2578" s="16"/>
      <c r="C2578" s="16" t="s">
        <v>878</v>
      </c>
      <c r="D2578" s="17" t="s">
        <v>877</v>
      </c>
      <c r="E2578" s="8">
        <f>Source!AU749</f>
        <v>10</v>
      </c>
      <c r="F2578" s="19"/>
      <c r="G2578" s="18"/>
      <c r="H2578" s="8"/>
      <c r="I2578" s="8"/>
      <c r="J2578" s="20">
        <f>SUM(T2572:T2577)</f>
        <v>31.46</v>
      </c>
      <c r="K2578" s="20"/>
    </row>
    <row r="2579" spans="1:22" ht="14.25" x14ac:dyDescent="0.2">
      <c r="A2579" s="15"/>
      <c r="B2579" s="16"/>
      <c r="C2579" s="16" t="s">
        <v>879</v>
      </c>
      <c r="D2579" s="17" t="s">
        <v>877</v>
      </c>
      <c r="E2579" s="8">
        <f>108</f>
        <v>108</v>
      </c>
      <c r="F2579" s="19"/>
      <c r="G2579" s="18"/>
      <c r="H2579" s="8"/>
      <c r="I2579" s="8"/>
      <c r="J2579" s="20">
        <f>SUM(V2572:V2578)</f>
        <v>0.64</v>
      </c>
      <c r="K2579" s="20"/>
    </row>
    <row r="2580" spans="1:22" ht="14.25" x14ac:dyDescent="0.2">
      <c r="A2580" s="15"/>
      <c r="B2580" s="16"/>
      <c r="C2580" s="16" t="s">
        <v>880</v>
      </c>
      <c r="D2580" s="17" t="s">
        <v>881</v>
      </c>
      <c r="E2580" s="8">
        <f>Source!AQ749</f>
        <v>453.1</v>
      </c>
      <c r="F2580" s="19"/>
      <c r="G2580" s="18" t="str">
        <f>Source!DI749</f>
        <v/>
      </c>
      <c r="H2580" s="8">
        <f>Source!AV749</f>
        <v>1</v>
      </c>
      <c r="I2580" s="8"/>
      <c r="J2580" s="20"/>
      <c r="K2580" s="20">
        <f>Source!U749</f>
        <v>1.8124000000000002</v>
      </c>
    </row>
    <row r="2581" spans="1:22" ht="15" x14ac:dyDescent="0.25">
      <c r="A2581" s="24"/>
      <c r="B2581" s="24"/>
      <c r="C2581" s="24"/>
      <c r="D2581" s="24"/>
      <c r="E2581" s="24"/>
      <c r="F2581" s="24"/>
      <c r="G2581" s="24"/>
      <c r="H2581" s="24"/>
      <c r="I2581" s="59">
        <f>J2573+J2574+J2576+J2577+J2578+J2579</f>
        <v>1959.96</v>
      </c>
      <c r="J2581" s="59"/>
      <c r="K2581" s="25">
        <f>IF(Source!I749&lt;&gt;0, ROUND(I2581/Source!I749, 2), 0)</f>
        <v>489990</v>
      </c>
      <c r="P2581" s="23">
        <f>I2581</f>
        <v>1959.96</v>
      </c>
    </row>
    <row r="2582" spans="1:22" ht="42.75" x14ac:dyDescent="0.2">
      <c r="A2582" s="15" t="str">
        <f>Source!E750</f>
        <v>399</v>
      </c>
      <c r="B2582" s="16" t="str">
        <f>Source!F750</f>
        <v>21.3-4-24</v>
      </c>
      <c r="C2582" s="16" t="str">
        <f>Source!G750</f>
        <v>Арматурные заготовки (стержни, хомуты и т.п.), не собранные в каркасы или сетки, закладные и накладные детали, со сваркой</v>
      </c>
      <c r="D2582" s="17" t="str">
        <f>Source!H750</f>
        <v>т</v>
      </c>
      <c r="E2582" s="8">
        <f>Source!I750</f>
        <v>8.6446000299999996E-3</v>
      </c>
      <c r="F2582" s="19">
        <f>Source!AL750</f>
        <v>53410.15</v>
      </c>
      <c r="G2582" s="18" t="str">
        <f>Source!DD750</f>
        <v/>
      </c>
      <c r="H2582" s="8">
        <f>Source!AW750</f>
        <v>1</v>
      </c>
      <c r="I2582" s="8">
        <f>IF(Source!BC750&lt;&gt; 0, Source!BC750, 1)</f>
        <v>1</v>
      </c>
      <c r="J2582" s="20">
        <f>Source!P750</f>
        <v>461.71</v>
      </c>
      <c r="K2582" s="20"/>
      <c r="Q2582">
        <f>ROUND((Source!BZ750/100)*ROUND((Source!AF750*Source!AV750)*Source!I750, 2), 2)</f>
        <v>0</v>
      </c>
      <c r="R2582">
        <f>Source!X750</f>
        <v>0</v>
      </c>
      <c r="S2582">
        <f>ROUND((Source!CA750/100)*ROUND((Source!AF750*Source!AV750)*Source!I750, 2), 2)</f>
        <v>0</v>
      </c>
      <c r="T2582">
        <f>Source!Y750</f>
        <v>0</v>
      </c>
      <c r="U2582">
        <f>ROUND((175/100)*ROUND((Source!AE750*Source!AV750)*Source!I750, 2), 2)</f>
        <v>0</v>
      </c>
      <c r="V2582">
        <f>ROUND((108/100)*ROUND(Source!CS750*Source!I750, 2), 2)</f>
        <v>0</v>
      </c>
    </row>
    <row r="2583" spans="1:22" ht="15" x14ac:dyDescent="0.25">
      <c r="A2583" s="24"/>
      <c r="B2583" s="24"/>
      <c r="C2583" s="24"/>
      <c r="D2583" s="24"/>
      <c r="E2583" s="24"/>
      <c r="F2583" s="24"/>
      <c r="G2583" s="24"/>
      <c r="H2583" s="24"/>
      <c r="I2583" s="59">
        <f>J2582</f>
        <v>461.71</v>
      </c>
      <c r="J2583" s="59"/>
      <c r="K2583" s="25">
        <f>IF(Source!I750&lt;&gt;0, ROUND(I2583/Source!I750, 2), 0)</f>
        <v>53410.22</v>
      </c>
      <c r="P2583" s="23">
        <f>I2583</f>
        <v>461.71</v>
      </c>
    </row>
    <row r="2584" spans="1:22" ht="28.5" x14ac:dyDescent="0.2">
      <c r="A2584" s="15" t="str">
        <f>Source!E751</f>
        <v>400</v>
      </c>
      <c r="B2584" s="16" t="str">
        <f>Source!F751</f>
        <v>Цена поставщика</v>
      </c>
      <c r="C2584" s="16" t="str">
        <f>Source!G751</f>
        <v>Урна 2.8                                                                             Базисная стоимость: 15350/1,18=13008,48</v>
      </c>
      <c r="D2584" s="17" t="str">
        <f>Source!H751</f>
        <v>шт.</v>
      </c>
      <c r="E2584" s="8">
        <f>Source!I751</f>
        <v>8</v>
      </c>
      <c r="F2584" s="19">
        <f>Source!AL751</f>
        <v>13008.48</v>
      </c>
      <c r="G2584" s="18" t="str">
        <f>Source!DD751</f>
        <v/>
      </c>
      <c r="H2584" s="8">
        <f>Source!AW751</f>
        <v>1</v>
      </c>
      <c r="I2584" s="8">
        <f>IF(Source!BC751&lt;&gt; 0, Source!BC751, 1)</f>
        <v>1</v>
      </c>
      <c r="J2584" s="20">
        <f>Source!P751</f>
        <v>104067.84</v>
      </c>
      <c r="K2584" s="20"/>
      <c r="Q2584">
        <f>ROUND((Source!BZ751/100)*ROUND((Source!AF751*Source!AV751)*Source!I751, 2), 2)</f>
        <v>0</v>
      </c>
      <c r="R2584">
        <f>Source!X751</f>
        <v>0</v>
      </c>
      <c r="S2584">
        <f>ROUND((Source!CA751/100)*ROUND((Source!AF751*Source!AV751)*Source!I751, 2), 2)</f>
        <v>0</v>
      </c>
      <c r="T2584">
        <f>Source!Y751</f>
        <v>0</v>
      </c>
      <c r="U2584">
        <f>ROUND((175/100)*ROUND((Source!AE751*Source!AV751)*Source!I751, 2), 2)</f>
        <v>0</v>
      </c>
      <c r="V2584">
        <f>ROUND((108/100)*ROUND(Source!CS751*Source!I751, 2), 2)</f>
        <v>0</v>
      </c>
    </row>
    <row r="2585" spans="1:22" ht="15" x14ac:dyDescent="0.25">
      <c r="A2585" s="24"/>
      <c r="B2585" s="24"/>
      <c r="C2585" s="24"/>
      <c r="D2585" s="24"/>
      <c r="E2585" s="24"/>
      <c r="F2585" s="24"/>
      <c r="G2585" s="24"/>
      <c r="H2585" s="24"/>
      <c r="I2585" s="59">
        <f>J2584</f>
        <v>104067.84</v>
      </c>
      <c r="J2585" s="59"/>
      <c r="K2585" s="25">
        <f>IF(Source!I751&lt;&gt;0, ROUND(I2585/Source!I751, 2), 0)</f>
        <v>13008.48</v>
      </c>
      <c r="P2585" s="23">
        <f>I2585</f>
        <v>104067.84</v>
      </c>
    </row>
    <row r="2587" spans="1:22" ht="15" x14ac:dyDescent="0.25">
      <c r="A2587" s="56" t="str">
        <f>CONCATENATE("Итого по разделу: ",IF(Source!G753&lt;&gt;"Новый раздел", Source!G753, ""))</f>
        <v>Итого по разделу: Печатников пер., д. 13, 15а</v>
      </c>
      <c r="B2587" s="56"/>
      <c r="C2587" s="56"/>
      <c r="D2587" s="56"/>
      <c r="E2587" s="56"/>
      <c r="F2587" s="56"/>
      <c r="G2587" s="56"/>
      <c r="H2587" s="56"/>
      <c r="I2587" s="54">
        <f>SUM(P2308:P2586)</f>
        <v>5853616.3500000015</v>
      </c>
      <c r="J2587" s="55"/>
      <c r="K2587" s="14"/>
    </row>
    <row r="2589" spans="1:22" ht="14.25" x14ac:dyDescent="0.2">
      <c r="C2589" s="50" t="str">
        <f>Source!H781</f>
        <v>НДС</v>
      </c>
      <c r="D2589" s="50"/>
      <c r="E2589" s="50"/>
      <c r="F2589" s="50"/>
      <c r="G2589" s="50"/>
      <c r="H2589" s="50"/>
      <c r="I2589" s="57">
        <f>IF(Source!F781=0, "", Source!F781)</f>
        <v>1053650.94</v>
      </c>
      <c r="J2589" s="57"/>
    </row>
    <row r="2590" spans="1:22" ht="14.25" x14ac:dyDescent="0.2">
      <c r="C2590" s="50" t="str">
        <f>Source!H782</f>
        <v>Итого с НДС</v>
      </c>
      <c r="D2590" s="50"/>
      <c r="E2590" s="50"/>
      <c r="F2590" s="50"/>
      <c r="G2590" s="50"/>
      <c r="H2590" s="50"/>
      <c r="I2590" s="57">
        <f>IF(Source!F782=0, "", Source!F782)</f>
        <v>6907267.29</v>
      </c>
      <c r="J2590" s="57"/>
    </row>
    <row r="2592" spans="1:22" ht="16.5" x14ac:dyDescent="0.25">
      <c r="A2592" s="60" t="str">
        <f>CONCATENATE("Раздел: ",IF(Source!G784&lt;&gt;"Новый раздел", Source!G784, ""))</f>
        <v>Раздел: Последний пер., д. 15; Б. Сухаревский пер., д. 14,16,18</v>
      </c>
      <c r="B2592" s="60"/>
      <c r="C2592" s="60"/>
      <c r="D2592" s="60"/>
      <c r="E2592" s="60"/>
      <c r="F2592" s="60"/>
      <c r="G2592" s="60"/>
      <c r="H2592" s="60"/>
      <c r="I2592" s="60"/>
      <c r="J2592" s="60"/>
      <c r="K2592" s="60"/>
    </row>
    <row r="2594" spans="1:22" ht="15" x14ac:dyDescent="0.25">
      <c r="B2594" s="62" t="str">
        <f>Source!G788</f>
        <v>Последний пер., д. 15; Б. Сухаревский пер., д. 14,16,18</v>
      </c>
      <c r="C2594" s="62"/>
      <c r="D2594" s="62"/>
      <c r="E2594" s="62"/>
      <c r="F2594" s="62"/>
      <c r="G2594" s="62"/>
      <c r="H2594" s="62"/>
      <c r="I2594" s="62"/>
      <c r="J2594" s="62"/>
    </row>
    <row r="2595" spans="1:22" ht="14.25" x14ac:dyDescent="0.2">
      <c r="A2595" s="15" t="str">
        <f>Source!E789</f>
        <v>401</v>
      </c>
      <c r="B2595" s="16" t="str">
        <f>Source!F789</f>
        <v>1.50-3203-10-4/1</v>
      </c>
      <c r="C2595" s="16" t="str">
        <f>Source!G789</f>
        <v>Установка монтажных изделий массой свыше 20 кг</v>
      </c>
      <c r="D2595" s="17" t="str">
        <f>Source!H789</f>
        <v>т</v>
      </c>
      <c r="E2595" s="8">
        <f>Source!I789</f>
        <v>2.6499999999999999E-2</v>
      </c>
      <c r="F2595" s="19"/>
      <c r="G2595" s="18"/>
      <c r="H2595" s="8"/>
      <c r="I2595" s="8"/>
      <c r="J2595" s="20"/>
      <c r="K2595" s="20"/>
      <c r="Q2595">
        <f>ROUND((Source!BZ789/100)*ROUND((Source!AF789*Source!AV789)*Source!I789, 2), 2)</f>
        <v>151.71</v>
      </c>
      <c r="R2595">
        <f>Source!X789</f>
        <v>151.71</v>
      </c>
      <c r="S2595">
        <f>ROUND((Source!CA789/100)*ROUND((Source!AF789*Source!AV789)*Source!I789, 2), 2)</f>
        <v>21.67</v>
      </c>
      <c r="T2595">
        <f>Source!Y789</f>
        <v>21.67</v>
      </c>
      <c r="U2595">
        <f>ROUND((175/100)*ROUND((Source!AE789*Source!AV789)*Source!I789, 2), 2)</f>
        <v>6.63</v>
      </c>
      <c r="V2595">
        <f>ROUND((108/100)*ROUND(Source!CS789*Source!I789, 2), 2)</f>
        <v>4.09</v>
      </c>
    </row>
    <row r="2596" spans="1:22" ht="14.25" x14ac:dyDescent="0.2">
      <c r="A2596" s="15"/>
      <c r="B2596" s="16"/>
      <c r="C2596" s="16" t="s">
        <v>872</v>
      </c>
      <c r="D2596" s="17"/>
      <c r="E2596" s="8"/>
      <c r="F2596" s="19">
        <f>Source!AO789</f>
        <v>8178.55</v>
      </c>
      <c r="G2596" s="18" t="str">
        <f>Source!DG789</f>
        <v/>
      </c>
      <c r="H2596" s="8">
        <f>Source!AV789</f>
        <v>1</v>
      </c>
      <c r="I2596" s="8">
        <f>IF(Source!BA789&lt;&gt; 0, Source!BA789, 1)</f>
        <v>1</v>
      </c>
      <c r="J2596" s="20">
        <f>Source!S789</f>
        <v>216.73</v>
      </c>
      <c r="K2596" s="20"/>
    </row>
    <row r="2597" spans="1:22" ht="14.25" x14ac:dyDescent="0.2">
      <c r="A2597" s="15"/>
      <c r="B2597" s="16"/>
      <c r="C2597" s="16" t="s">
        <v>873</v>
      </c>
      <c r="D2597" s="17"/>
      <c r="E2597" s="8"/>
      <c r="F2597" s="19">
        <f>Source!AM789</f>
        <v>1555.17</v>
      </c>
      <c r="G2597" s="18" t="str">
        <f>Source!DE789</f>
        <v/>
      </c>
      <c r="H2597" s="8">
        <f>Source!AV789</f>
        <v>1</v>
      </c>
      <c r="I2597" s="8">
        <f>IF(Source!BB789&lt;&gt; 0, Source!BB789, 1)</f>
        <v>1</v>
      </c>
      <c r="J2597" s="20">
        <f>Source!Q789</f>
        <v>41.21</v>
      </c>
      <c r="K2597" s="20"/>
    </row>
    <row r="2598" spans="1:22" ht="14.25" x14ac:dyDescent="0.2">
      <c r="A2598" s="15"/>
      <c r="B2598" s="16"/>
      <c r="C2598" s="16" t="s">
        <v>874</v>
      </c>
      <c r="D2598" s="17"/>
      <c r="E2598" s="8"/>
      <c r="F2598" s="19">
        <f>Source!AN789</f>
        <v>142.85</v>
      </c>
      <c r="G2598" s="18" t="str">
        <f>Source!DF789</f>
        <v/>
      </c>
      <c r="H2598" s="8">
        <f>Source!AV789</f>
        <v>1</v>
      </c>
      <c r="I2598" s="8">
        <f>IF(Source!BS789&lt;&gt; 0, Source!BS789, 1)</f>
        <v>1</v>
      </c>
      <c r="J2598" s="21">
        <f>Source!R789</f>
        <v>3.79</v>
      </c>
      <c r="K2598" s="20"/>
    </row>
    <row r="2599" spans="1:22" ht="14.25" x14ac:dyDescent="0.2">
      <c r="A2599" s="15"/>
      <c r="B2599" s="16"/>
      <c r="C2599" s="16" t="s">
        <v>875</v>
      </c>
      <c r="D2599" s="17"/>
      <c r="E2599" s="8"/>
      <c r="F2599" s="19">
        <f>Source!AL789</f>
        <v>56933.42</v>
      </c>
      <c r="G2599" s="18" t="str">
        <f>Source!DD789</f>
        <v/>
      </c>
      <c r="H2599" s="8">
        <f>Source!AW789</f>
        <v>1</v>
      </c>
      <c r="I2599" s="8">
        <f>IF(Source!BC789&lt;&gt; 0, Source!BC789, 1)</f>
        <v>1</v>
      </c>
      <c r="J2599" s="20">
        <f>Source!P789</f>
        <v>1508.74</v>
      </c>
      <c r="K2599" s="20"/>
    </row>
    <row r="2600" spans="1:22" ht="42.75" x14ac:dyDescent="0.2">
      <c r="A2600" s="15" t="str">
        <f>Source!E790</f>
        <v>401,1</v>
      </c>
      <c r="B2600" s="16" t="str">
        <f>Source!F790</f>
        <v>21.3-4-24</v>
      </c>
      <c r="C2600" s="16" t="str">
        <f>Source!G790</f>
        <v>Арматурные заготовки (стержни, хомуты и т.п.), не собранные в каркасы или сетки, закладные и накладные детали, со сваркой</v>
      </c>
      <c r="D2600" s="17" t="str">
        <f>Source!H790</f>
        <v>т</v>
      </c>
      <c r="E2600" s="8">
        <f>Source!I790</f>
        <v>-2.6499999999999999E-2</v>
      </c>
      <c r="F2600" s="19">
        <f>Source!AK790</f>
        <v>53410.15</v>
      </c>
      <c r="G2600" s="22" t="s">
        <v>3</v>
      </c>
      <c r="H2600" s="8">
        <f>Source!AW790</f>
        <v>1</v>
      </c>
      <c r="I2600" s="8">
        <f>IF(Source!BC790&lt;&gt; 0, Source!BC790, 1)</f>
        <v>1</v>
      </c>
      <c r="J2600" s="20">
        <f>Source!O790</f>
        <v>-1415.37</v>
      </c>
      <c r="K2600" s="20"/>
      <c r="Q2600">
        <f>ROUND((Source!BZ790/100)*ROUND((Source!AF790*Source!AV790)*Source!I790, 2), 2)</f>
        <v>0</v>
      </c>
      <c r="R2600">
        <f>Source!X790</f>
        <v>0</v>
      </c>
      <c r="S2600">
        <f>ROUND((Source!CA790/100)*ROUND((Source!AF790*Source!AV790)*Source!I790, 2), 2)</f>
        <v>0</v>
      </c>
      <c r="T2600">
        <f>Source!Y790</f>
        <v>0</v>
      </c>
      <c r="U2600">
        <f>ROUND((175/100)*ROUND((Source!AE790*Source!AV790)*Source!I790, 2), 2)</f>
        <v>0</v>
      </c>
      <c r="V2600">
        <f>ROUND((108/100)*ROUND(Source!CS790*Source!I790, 2), 2)</f>
        <v>0</v>
      </c>
    </row>
    <row r="2601" spans="1:22" ht="14.25" x14ac:dyDescent="0.2">
      <c r="A2601" s="15"/>
      <c r="B2601" s="16"/>
      <c r="C2601" s="16" t="s">
        <v>876</v>
      </c>
      <c r="D2601" s="17" t="s">
        <v>877</v>
      </c>
      <c r="E2601" s="8">
        <f>Source!AT789</f>
        <v>70</v>
      </c>
      <c r="F2601" s="19"/>
      <c r="G2601" s="18"/>
      <c r="H2601" s="8"/>
      <c r="I2601" s="8"/>
      <c r="J2601" s="20">
        <f>SUM(R2595:R2600)</f>
        <v>151.71</v>
      </c>
      <c r="K2601" s="20"/>
    </row>
    <row r="2602" spans="1:22" ht="14.25" x14ac:dyDescent="0.2">
      <c r="A2602" s="15"/>
      <c r="B2602" s="16"/>
      <c r="C2602" s="16" t="s">
        <v>878</v>
      </c>
      <c r="D2602" s="17" t="s">
        <v>877</v>
      </c>
      <c r="E2602" s="8">
        <f>Source!AU789</f>
        <v>10</v>
      </c>
      <c r="F2602" s="19"/>
      <c r="G2602" s="18"/>
      <c r="H2602" s="8"/>
      <c r="I2602" s="8"/>
      <c r="J2602" s="20">
        <f>SUM(T2595:T2601)</f>
        <v>21.67</v>
      </c>
      <c r="K2602" s="20"/>
    </row>
    <row r="2603" spans="1:22" ht="14.25" x14ac:dyDescent="0.2">
      <c r="A2603" s="15"/>
      <c r="B2603" s="16"/>
      <c r="C2603" s="16" t="s">
        <v>879</v>
      </c>
      <c r="D2603" s="17" t="s">
        <v>877</v>
      </c>
      <c r="E2603" s="8">
        <f>108</f>
        <v>108</v>
      </c>
      <c r="F2603" s="19"/>
      <c r="G2603" s="18"/>
      <c r="H2603" s="8"/>
      <c r="I2603" s="8"/>
      <c r="J2603" s="20">
        <f>SUM(V2595:V2602)</f>
        <v>4.09</v>
      </c>
      <c r="K2603" s="20"/>
    </row>
    <row r="2604" spans="1:22" ht="14.25" x14ac:dyDescent="0.2">
      <c r="A2604" s="15"/>
      <c r="B2604" s="16"/>
      <c r="C2604" s="16" t="s">
        <v>880</v>
      </c>
      <c r="D2604" s="17" t="s">
        <v>881</v>
      </c>
      <c r="E2604" s="8">
        <f>Source!AQ789</f>
        <v>36.11</v>
      </c>
      <c r="F2604" s="19"/>
      <c r="G2604" s="18" t="str">
        <f>Source!DI789</f>
        <v/>
      </c>
      <c r="H2604" s="8">
        <f>Source!AV789</f>
        <v>1</v>
      </c>
      <c r="I2604" s="8"/>
      <c r="J2604" s="20"/>
      <c r="K2604" s="20">
        <f>Source!U789</f>
        <v>0.95691499999999996</v>
      </c>
    </row>
    <row r="2605" spans="1:22" ht="15" x14ac:dyDescent="0.25">
      <c r="A2605" s="24"/>
      <c r="B2605" s="24"/>
      <c r="C2605" s="24"/>
      <c r="D2605" s="24"/>
      <c r="E2605" s="24"/>
      <c r="F2605" s="24"/>
      <c r="G2605" s="24"/>
      <c r="H2605" s="24"/>
      <c r="I2605" s="59">
        <f>J2596+J2597+J2599+J2601+J2602+J2603+SUM(J2600:J2600)</f>
        <v>528.7800000000002</v>
      </c>
      <c r="J2605" s="59"/>
      <c r="K2605" s="25">
        <f>IF(Source!I789&lt;&gt;0, ROUND(I2605/Source!I789, 2), 0)</f>
        <v>19953.96</v>
      </c>
      <c r="P2605" s="23">
        <f>I2605</f>
        <v>528.7800000000002</v>
      </c>
    </row>
    <row r="2606" spans="1:22" ht="28.5" x14ac:dyDescent="0.2">
      <c r="A2606" s="15" t="str">
        <f>Source!E791</f>
        <v>402</v>
      </c>
      <c r="B2606" s="16" t="str">
        <f>Source!F791</f>
        <v>1.2-3103-3-1/1</v>
      </c>
      <c r="C2606" s="16" t="str">
        <f>Source!G791</f>
        <v>Устройство фундаментов общего назначения бетонных под оборудование объемом до 5 м3</v>
      </c>
      <c r="D2606" s="17" t="str">
        <f>Source!H791</f>
        <v>100 м3</v>
      </c>
      <c r="E2606" s="8">
        <f>Source!I791</f>
        <v>3.5999999999999999E-3</v>
      </c>
      <c r="F2606" s="19"/>
      <c r="G2606" s="18"/>
      <c r="H2606" s="8"/>
      <c r="I2606" s="8"/>
      <c r="J2606" s="20"/>
      <c r="K2606" s="20"/>
      <c r="Q2606">
        <f>ROUND((Source!BZ791/100)*ROUND((Source!AF791*Source!AV791)*Source!I791, 2), 2)</f>
        <v>198.18</v>
      </c>
      <c r="R2606">
        <f>Source!X791</f>
        <v>198.18</v>
      </c>
      <c r="S2606">
        <f>ROUND((Source!CA791/100)*ROUND((Source!AF791*Source!AV791)*Source!I791, 2), 2)</f>
        <v>28.31</v>
      </c>
      <c r="T2606">
        <f>Source!Y791</f>
        <v>28.31</v>
      </c>
      <c r="U2606">
        <f>ROUND((175/100)*ROUND((Source!AE791*Source!AV791)*Source!I791, 2), 2)</f>
        <v>0.93</v>
      </c>
      <c r="V2606">
        <f>ROUND((108/100)*ROUND(Source!CS791*Source!I791, 2), 2)</f>
        <v>0.56999999999999995</v>
      </c>
    </row>
    <row r="2607" spans="1:22" ht="14.25" x14ac:dyDescent="0.2">
      <c r="A2607" s="15"/>
      <c r="B2607" s="16"/>
      <c r="C2607" s="16" t="s">
        <v>872</v>
      </c>
      <c r="D2607" s="17"/>
      <c r="E2607" s="8"/>
      <c r="F2607" s="19">
        <f>Source!AO791</f>
        <v>78644.570000000007</v>
      </c>
      <c r="G2607" s="18" t="str">
        <f>Source!DG791</f>
        <v/>
      </c>
      <c r="H2607" s="8">
        <f>Source!AV791</f>
        <v>1</v>
      </c>
      <c r="I2607" s="8">
        <f>IF(Source!BA791&lt;&gt; 0, Source!BA791, 1)</f>
        <v>1</v>
      </c>
      <c r="J2607" s="20">
        <f>Source!S791</f>
        <v>283.12</v>
      </c>
      <c r="K2607" s="20"/>
    </row>
    <row r="2608" spans="1:22" ht="14.25" x14ac:dyDescent="0.2">
      <c r="A2608" s="15"/>
      <c r="B2608" s="16"/>
      <c r="C2608" s="16" t="s">
        <v>873</v>
      </c>
      <c r="D2608" s="17"/>
      <c r="E2608" s="8"/>
      <c r="F2608" s="19">
        <f>Source!AM791</f>
        <v>435.13</v>
      </c>
      <c r="G2608" s="18" t="str">
        <f>Source!DE791</f>
        <v/>
      </c>
      <c r="H2608" s="8">
        <f>Source!AV791</f>
        <v>1</v>
      </c>
      <c r="I2608" s="8">
        <f>IF(Source!BB791&lt;&gt; 0, Source!BB791, 1)</f>
        <v>1</v>
      </c>
      <c r="J2608" s="20">
        <f>Source!Q791</f>
        <v>1.57</v>
      </c>
      <c r="K2608" s="20"/>
    </row>
    <row r="2609" spans="1:22" ht="14.25" x14ac:dyDescent="0.2">
      <c r="A2609" s="15"/>
      <c r="B2609" s="16"/>
      <c r="C2609" s="16" t="s">
        <v>874</v>
      </c>
      <c r="D2609" s="17"/>
      <c r="E2609" s="8"/>
      <c r="F2609" s="19">
        <f>Source!AN791</f>
        <v>147.43</v>
      </c>
      <c r="G2609" s="18" t="str">
        <f>Source!DF791</f>
        <v/>
      </c>
      <c r="H2609" s="8">
        <f>Source!AV791</f>
        <v>1</v>
      </c>
      <c r="I2609" s="8">
        <f>IF(Source!BS791&lt;&gt; 0, Source!BS791, 1)</f>
        <v>1</v>
      </c>
      <c r="J2609" s="21">
        <f>Source!R791</f>
        <v>0.53</v>
      </c>
      <c r="K2609" s="20"/>
    </row>
    <row r="2610" spans="1:22" ht="14.25" x14ac:dyDescent="0.2">
      <c r="A2610" s="15"/>
      <c r="B2610" s="16"/>
      <c r="C2610" s="16" t="s">
        <v>875</v>
      </c>
      <c r="D2610" s="17"/>
      <c r="E2610" s="8"/>
      <c r="F2610" s="19">
        <f>Source!AL791</f>
        <v>347832.49</v>
      </c>
      <c r="G2610" s="18" t="str">
        <f>Source!DD791</f>
        <v/>
      </c>
      <c r="H2610" s="8">
        <f>Source!AW791</f>
        <v>1</v>
      </c>
      <c r="I2610" s="8">
        <f>IF(Source!BC791&lt;&gt; 0, Source!BC791, 1)</f>
        <v>1</v>
      </c>
      <c r="J2610" s="20">
        <f>Source!P791</f>
        <v>1252.2</v>
      </c>
      <c r="K2610" s="20"/>
    </row>
    <row r="2611" spans="1:22" ht="14.25" x14ac:dyDescent="0.2">
      <c r="A2611" s="15"/>
      <c r="B2611" s="16"/>
      <c r="C2611" s="16" t="s">
        <v>876</v>
      </c>
      <c r="D2611" s="17" t="s">
        <v>877</v>
      </c>
      <c r="E2611" s="8">
        <f>Source!AT791</f>
        <v>70</v>
      </c>
      <c r="F2611" s="19"/>
      <c r="G2611" s="18"/>
      <c r="H2611" s="8"/>
      <c r="I2611" s="8"/>
      <c r="J2611" s="20">
        <f>SUM(R2606:R2610)</f>
        <v>198.18</v>
      </c>
      <c r="K2611" s="20"/>
    </row>
    <row r="2612" spans="1:22" ht="14.25" x14ac:dyDescent="0.2">
      <c r="A2612" s="15"/>
      <c r="B2612" s="16"/>
      <c r="C2612" s="16" t="s">
        <v>878</v>
      </c>
      <c r="D2612" s="17" t="s">
        <v>877</v>
      </c>
      <c r="E2612" s="8">
        <f>Source!AU791</f>
        <v>10</v>
      </c>
      <c r="F2612" s="19"/>
      <c r="G2612" s="18"/>
      <c r="H2612" s="8"/>
      <c r="I2612" s="8"/>
      <c r="J2612" s="20">
        <f>SUM(T2606:T2611)</f>
        <v>28.31</v>
      </c>
      <c r="K2612" s="20"/>
    </row>
    <row r="2613" spans="1:22" ht="14.25" x14ac:dyDescent="0.2">
      <c r="A2613" s="15"/>
      <c r="B2613" s="16"/>
      <c r="C2613" s="16" t="s">
        <v>879</v>
      </c>
      <c r="D2613" s="17" t="s">
        <v>877</v>
      </c>
      <c r="E2613" s="8">
        <f>108</f>
        <v>108</v>
      </c>
      <c r="F2613" s="19"/>
      <c r="G2613" s="18"/>
      <c r="H2613" s="8"/>
      <c r="I2613" s="8"/>
      <c r="J2613" s="20">
        <f>SUM(V2606:V2612)</f>
        <v>0.56999999999999995</v>
      </c>
      <c r="K2613" s="20"/>
    </row>
    <row r="2614" spans="1:22" ht="14.25" x14ac:dyDescent="0.2">
      <c r="A2614" s="15"/>
      <c r="B2614" s="16"/>
      <c r="C2614" s="16" t="s">
        <v>880</v>
      </c>
      <c r="D2614" s="17" t="s">
        <v>881</v>
      </c>
      <c r="E2614" s="8">
        <f>Source!AQ791</f>
        <v>453.1</v>
      </c>
      <c r="F2614" s="19"/>
      <c r="G2614" s="18" t="str">
        <f>Source!DI791</f>
        <v/>
      </c>
      <c r="H2614" s="8">
        <f>Source!AV791</f>
        <v>1</v>
      </c>
      <c r="I2614" s="8"/>
      <c r="J2614" s="20"/>
      <c r="K2614" s="20">
        <f>Source!U791</f>
        <v>1.6311599999999999</v>
      </c>
    </row>
    <row r="2615" spans="1:22" ht="15" x14ac:dyDescent="0.25">
      <c r="A2615" s="24"/>
      <c r="B2615" s="24"/>
      <c r="C2615" s="24"/>
      <c r="D2615" s="24"/>
      <c r="E2615" s="24"/>
      <c r="F2615" s="24"/>
      <c r="G2615" s="24"/>
      <c r="H2615" s="24"/>
      <c r="I2615" s="59">
        <f>J2607+J2608+J2610+J2611+J2612+J2613</f>
        <v>1763.95</v>
      </c>
      <c r="J2615" s="59"/>
      <c r="K2615" s="25">
        <f>IF(Source!I791&lt;&gt;0, ROUND(I2615/Source!I791, 2), 0)</f>
        <v>489986.11</v>
      </c>
      <c r="P2615" s="23">
        <f>I2615</f>
        <v>1763.95</v>
      </c>
    </row>
    <row r="2616" spans="1:22" ht="42.75" x14ac:dyDescent="0.2">
      <c r="A2616" s="15" t="str">
        <f>Source!E792</f>
        <v>403</v>
      </c>
      <c r="B2616" s="16" t="str">
        <f>Source!F792</f>
        <v>21.3-4-24</v>
      </c>
      <c r="C2616" s="16" t="str">
        <f>Source!G792</f>
        <v>Арматурные заготовки (стержни, хомуты и т.п.), не собранные в каркасы или сетки, закладные и накладные детали, со сваркой</v>
      </c>
      <c r="D2616" s="17" t="str">
        <f>Source!H792</f>
        <v>т</v>
      </c>
      <c r="E2616" s="8">
        <f>Source!I792</f>
        <v>8.1484725500000008E-3</v>
      </c>
      <c r="F2616" s="19">
        <f>Source!AL792</f>
        <v>53410.15</v>
      </c>
      <c r="G2616" s="18" t="str">
        <f>Source!DD792</f>
        <v/>
      </c>
      <c r="H2616" s="8">
        <f>Source!AW792</f>
        <v>1</v>
      </c>
      <c r="I2616" s="8">
        <f>IF(Source!BC792&lt;&gt; 0, Source!BC792, 1)</f>
        <v>1</v>
      </c>
      <c r="J2616" s="20">
        <f>Source!P792</f>
        <v>435.21</v>
      </c>
      <c r="K2616" s="20"/>
      <c r="Q2616">
        <f>ROUND((Source!BZ792/100)*ROUND((Source!AF792*Source!AV792)*Source!I792, 2), 2)</f>
        <v>0</v>
      </c>
      <c r="R2616">
        <f>Source!X792</f>
        <v>0</v>
      </c>
      <c r="S2616">
        <f>ROUND((Source!CA792/100)*ROUND((Source!AF792*Source!AV792)*Source!I792, 2), 2)</f>
        <v>0</v>
      </c>
      <c r="T2616">
        <f>Source!Y792</f>
        <v>0</v>
      </c>
      <c r="U2616">
        <f>ROUND((175/100)*ROUND((Source!AE792*Source!AV792)*Source!I792, 2), 2)</f>
        <v>0</v>
      </c>
      <c r="V2616">
        <f>ROUND((108/100)*ROUND(Source!CS792*Source!I792, 2), 2)</f>
        <v>0</v>
      </c>
    </row>
    <row r="2617" spans="1:22" ht="15" x14ac:dyDescent="0.25">
      <c r="A2617" s="24"/>
      <c r="B2617" s="24"/>
      <c r="C2617" s="24"/>
      <c r="D2617" s="24"/>
      <c r="E2617" s="24"/>
      <c r="F2617" s="24"/>
      <c r="G2617" s="24"/>
      <c r="H2617" s="24"/>
      <c r="I2617" s="59">
        <f>J2616</f>
        <v>435.21</v>
      </c>
      <c r="J2617" s="59"/>
      <c r="K2617" s="25">
        <f>IF(Source!I792&lt;&gt;0, ROUND(I2617/Source!I792, 2), 0)</f>
        <v>53410.01</v>
      </c>
      <c r="P2617" s="23">
        <f>I2617</f>
        <v>435.21</v>
      </c>
    </row>
    <row r="2618" spans="1:22" ht="28.5" x14ac:dyDescent="0.2">
      <c r="A2618" s="15" t="str">
        <f>Source!E793</f>
        <v>404</v>
      </c>
      <c r="B2618" s="16" t="str">
        <f>Source!F793</f>
        <v>Цена поставщика</v>
      </c>
      <c r="C2618" s="16" t="str">
        <f>Source!G793</f>
        <v>Велопарковка на 5 велосипедов  ЛГВП-01                   Базисная стоимость: 16095,00/1,18=13639,83</v>
      </c>
      <c r="D2618" s="17" t="str">
        <f>Source!H793</f>
        <v>шт.</v>
      </c>
      <c r="E2618" s="8">
        <f>Source!I793</f>
        <v>1</v>
      </c>
      <c r="F2618" s="19">
        <f>Source!AL793</f>
        <v>13639.83</v>
      </c>
      <c r="G2618" s="18" t="str">
        <f>Source!DD793</f>
        <v/>
      </c>
      <c r="H2618" s="8">
        <f>Source!AW793</f>
        <v>1</v>
      </c>
      <c r="I2618" s="8">
        <f>IF(Source!BC793&lt;&gt; 0, Source!BC793, 1)</f>
        <v>1</v>
      </c>
      <c r="J2618" s="20">
        <f>Source!P793</f>
        <v>13639.83</v>
      </c>
      <c r="K2618" s="20"/>
      <c r="Q2618">
        <f>ROUND((Source!BZ793/100)*ROUND((Source!AF793*Source!AV793)*Source!I793, 2), 2)</f>
        <v>0</v>
      </c>
      <c r="R2618">
        <f>Source!X793</f>
        <v>0</v>
      </c>
      <c r="S2618">
        <f>ROUND((Source!CA793/100)*ROUND((Source!AF793*Source!AV793)*Source!I793, 2), 2)</f>
        <v>0</v>
      </c>
      <c r="T2618">
        <f>Source!Y793</f>
        <v>0</v>
      </c>
      <c r="U2618">
        <f>ROUND((175/100)*ROUND((Source!AE793*Source!AV793)*Source!I793, 2), 2)</f>
        <v>0</v>
      </c>
      <c r="V2618">
        <f>ROUND((108/100)*ROUND(Source!CS793*Source!I793, 2), 2)</f>
        <v>0</v>
      </c>
    </row>
    <row r="2619" spans="1:22" ht="15" x14ac:dyDescent="0.25">
      <c r="A2619" s="24"/>
      <c r="B2619" s="24"/>
      <c r="C2619" s="24"/>
      <c r="D2619" s="24"/>
      <c r="E2619" s="24"/>
      <c r="F2619" s="24"/>
      <c r="G2619" s="24"/>
      <c r="H2619" s="24"/>
      <c r="I2619" s="59">
        <f>J2618</f>
        <v>13639.83</v>
      </c>
      <c r="J2619" s="59"/>
      <c r="K2619" s="25">
        <f>IF(Source!I793&lt;&gt;0, ROUND(I2619/Source!I793, 2), 0)</f>
        <v>13639.83</v>
      </c>
      <c r="P2619" s="23">
        <f>I2619</f>
        <v>13639.83</v>
      </c>
    </row>
    <row r="2620" spans="1:22" ht="14.25" x14ac:dyDescent="0.2">
      <c r="A2620" s="15" t="str">
        <f>Source!E794</f>
        <v>405</v>
      </c>
      <c r="B2620" s="16" t="str">
        <f>Source!F794</f>
        <v>1.50-3203-10-4/1</v>
      </c>
      <c r="C2620" s="16" t="str">
        <f>Source!G794</f>
        <v>Установка монтажных изделий массой свыше 20 кг</v>
      </c>
      <c r="D2620" s="17" t="str">
        <f>Source!H794</f>
        <v>т</v>
      </c>
      <c r="E2620" s="8">
        <f>Source!I794</f>
        <v>2.137E-2</v>
      </c>
      <c r="F2620" s="19"/>
      <c r="G2620" s="18"/>
      <c r="H2620" s="8"/>
      <c r="I2620" s="8"/>
      <c r="J2620" s="20"/>
      <c r="K2620" s="20"/>
      <c r="Q2620">
        <f>ROUND((Source!BZ794/100)*ROUND((Source!AF794*Source!AV794)*Source!I794, 2), 2)</f>
        <v>122.35</v>
      </c>
      <c r="R2620">
        <f>Source!X794</f>
        <v>122.35</v>
      </c>
      <c r="S2620">
        <f>ROUND((Source!CA794/100)*ROUND((Source!AF794*Source!AV794)*Source!I794, 2), 2)</f>
        <v>17.48</v>
      </c>
      <c r="T2620">
        <f>Source!Y794</f>
        <v>17.48</v>
      </c>
      <c r="U2620">
        <f>ROUND((175/100)*ROUND((Source!AE794*Source!AV794)*Source!I794, 2), 2)</f>
        <v>5.34</v>
      </c>
      <c r="V2620">
        <f>ROUND((108/100)*ROUND(Source!CS794*Source!I794, 2), 2)</f>
        <v>3.29</v>
      </c>
    </row>
    <row r="2621" spans="1:22" ht="14.25" x14ac:dyDescent="0.2">
      <c r="A2621" s="15"/>
      <c r="B2621" s="16"/>
      <c r="C2621" s="16" t="s">
        <v>872</v>
      </c>
      <c r="D2621" s="17"/>
      <c r="E2621" s="8"/>
      <c r="F2621" s="19">
        <f>Source!AO794</f>
        <v>8178.55</v>
      </c>
      <c r="G2621" s="18" t="str">
        <f>Source!DG794</f>
        <v/>
      </c>
      <c r="H2621" s="8">
        <f>Source!AV794</f>
        <v>1</v>
      </c>
      <c r="I2621" s="8">
        <f>IF(Source!BA794&lt;&gt; 0, Source!BA794, 1)</f>
        <v>1</v>
      </c>
      <c r="J2621" s="20">
        <f>Source!S794</f>
        <v>174.78</v>
      </c>
      <c r="K2621" s="20"/>
    </row>
    <row r="2622" spans="1:22" ht="14.25" x14ac:dyDescent="0.2">
      <c r="A2622" s="15"/>
      <c r="B2622" s="16"/>
      <c r="C2622" s="16" t="s">
        <v>873</v>
      </c>
      <c r="D2622" s="17"/>
      <c r="E2622" s="8"/>
      <c r="F2622" s="19">
        <f>Source!AM794</f>
        <v>1555.17</v>
      </c>
      <c r="G2622" s="18" t="str">
        <f>Source!DE794</f>
        <v/>
      </c>
      <c r="H2622" s="8">
        <f>Source!AV794</f>
        <v>1</v>
      </c>
      <c r="I2622" s="8">
        <f>IF(Source!BB794&lt;&gt; 0, Source!BB794, 1)</f>
        <v>1</v>
      </c>
      <c r="J2622" s="20">
        <f>Source!Q794</f>
        <v>33.229999999999997</v>
      </c>
      <c r="K2622" s="20"/>
    </row>
    <row r="2623" spans="1:22" ht="14.25" x14ac:dyDescent="0.2">
      <c r="A2623" s="15"/>
      <c r="B2623" s="16"/>
      <c r="C2623" s="16" t="s">
        <v>874</v>
      </c>
      <c r="D2623" s="17"/>
      <c r="E2623" s="8"/>
      <c r="F2623" s="19">
        <f>Source!AN794</f>
        <v>142.85</v>
      </c>
      <c r="G2623" s="18" t="str">
        <f>Source!DF794</f>
        <v/>
      </c>
      <c r="H2623" s="8">
        <f>Source!AV794</f>
        <v>1</v>
      </c>
      <c r="I2623" s="8">
        <f>IF(Source!BS794&lt;&gt; 0, Source!BS794, 1)</f>
        <v>1</v>
      </c>
      <c r="J2623" s="21">
        <f>Source!R794</f>
        <v>3.05</v>
      </c>
      <c r="K2623" s="20"/>
    </row>
    <row r="2624" spans="1:22" ht="14.25" x14ac:dyDescent="0.2">
      <c r="A2624" s="15"/>
      <c r="B2624" s="16"/>
      <c r="C2624" s="16" t="s">
        <v>875</v>
      </c>
      <c r="D2624" s="17"/>
      <c r="E2624" s="8"/>
      <c r="F2624" s="19">
        <f>Source!AL794</f>
        <v>56933.42</v>
      </c>
      <c r="G2624" s="18" t="str">
        <f>Source!DD794</f>
        <v/>
      </c>
      <c r="H2624" s="8">
        <f>Source!AW794</f>
        <v>1</v>
      </c>
      <c r="I2624" s="8">
        <f>IF(Source!BC794&lt;&gt; 0, Source!BC794, 1)</f>
        <v>1</v>
      </c>
      <c r="J2624" s="20">
        <f>Source!P794</f>
        <v>1216.67</v>
      </c>
      <c r="K2624" s="20"/>
    </row>
    <row r="2625" spans="1:22" ht="42.75" x14ac:dyDescent="0.2">
      <c r="A2625" s="15" t="str">
        <f>Source!E795</f>
        <v>405,1</v>
      </c>
      <c r="B2625" s="16" t="str">
        <f>Source!F795</f>
        <v>21.3-4-24</v>
      </c>
      <c r="C2625" s="16" t="str">
        <f>Source!G795</f>
        <v>Арматурные заготовки (стержни, хомуты и т.п.), не собранные в каркасы или сетки, закладные и накладные детали, со сваркой</v>
      </c>
      <c r="D2625" s="17" t="str">
        <f>Source!H795</f>
        <v>т</v>
      </c>
      <c r="E2625" s="8">
        <f>Source!I795</f>
        <v>-2.137E-2</v>
      </c>
      <c r="F2625" s="19">
        <f>Source!AK795</f>
        <v>53410.15</v>
      </c>
      <c r="G2625" s="22" t="s">
        <v>3</v>
      </c>
      <c r="H2625" s="8">
        <f>Source!AW795</f>
        <v>1</v>
      </c>
      <c r="I2625" s="8">
        <f>IF(Source!BC795&lt;&gt; 0, Source!BC795, 1)</f>
        <v>1</v>
      </c>
      <c r="J2625" s="20">
        <f>Source!O795</f>
        <v>-1141.3699999999999</v>
      </c>
      <c r="K2625" s="20"/>
      <c r="Q2625">
        <f>ROUND((Source!BZ795/100)*ROUND((Source!AF795*Source!AV795)*Source!I795, 2), 2)</f>
        <v>0</v>
      </c>
      <c r="R2625">
        <f>Source!X795</f>
        <v>0</v>
      </c>
      <c r="S2625">
        <f>ROUND((Source!CA795/100)*ROUND((Source!AF795*Source!AV795)*Source!I795, 2), 2)</f>
        <v>0</v>
      </c>
      <c r="T2625">
        <f>Source!Y795</f>
        <v>0</v>
      </c>
      <c r="U2625">
        <f>ROUND((175/100)*ROUND((Source!AE795*Source!AV795)*Source!I795, 2), 2)</f>
        <v>0</v>
      </c>
      <c r="V2625">
        <f>ROUND((108/100)*ROUND(Source!CS795*Source!I795, 2), 2)</f>
        <v>0</v>
      </c>
    </row>
    <row r="2626" spans="1:22" ht="14.25" x14ac:dyDescent="0.2">
      <c r="A2626" s="15"/>
      <c r="B2626" s="16"/>
      <c r="C2626" s="16" t="s">
        <v>876</v>
      </c>
      <c r="D2626" s="17" t="s">
        <v>877</v>
      </c>
      <c r="E2626" s="8">
        <f>Source!AT794</f>
        <v>70</v>
      </c>
      <c r="F2626" s="19"/>
      <c r="G2626" s="18"/>
      <c r="H2626" s="8"/>
      <c r="I2626" s="8"/>
      <c r="J2626" s="20">
        <f>SUM(R2620:R2625)</f>
        <v>122.35</v>
      </c>
      <c r="K2626" s="20"/>
    </row>
    <row r="2627" spans="1:22" ht="14.25" x14ac:dyDescent="0.2">
      <c r="A2627" s="15"/>
      <c r="B2627" s="16"/>
      <c r="C2627" s="16" t="s">
        <v>878</v>
      </c>
      <c r="D2627" s="17" t="s">
        <v>877</v>
      </c>
      <c r="E2627" s="8">
        <f>Source!AU794</f>
        <v>10</v>
      </c>
      <c r="F2627" s="19"/>
      <c r="G2627" s="18"/>
      <c r="H2627" s="8"/>
      <c r="I2627" s="8"/>
      <c r="J2627" s="20">
        <f>SUM(T2620:T2626)</f>
        <v>17.48</v>
      </c>
      <c r="K2627" s="20"/>
    </row>
    <row r="2628" spans="1:22" ht="14.25" x14ac:dyDescent="0.2">
      <c r="A2628" s="15"/>
      <c r="B2628" s="16"/>
      <c r="C2628" s="16" t="s">
        <v>879</v>
      </c>
      <c r="D2628" s="17" t="s">
        <v>877</v>
      </c>
      <c r="E2628" s="8">
        <f>108</f>
        <v>108</v>
      </c>
      <c r="F2628" s="19"/>
      <c r="G2628" s="18"/>
      <c r="H2628" s="8"/>
      <c r="I2628" s="8"/>
      <c r="J2628" s="20">
        <f>SUM(V2620:V2627)</f>
        <v>3.29</v>
      </c>
      <c r="K2628" s="20"/>
    </row>
    <row r="2629" spans="1:22" ht="14.25" x14ac:dyDescent="0.2">
      <c r="A2629" s="15"/>
      <c r="B2629" s="16"/>
      <c r="C2629" s="16" t="s">
        <v>880</v>
      </c>
      <c r="D2629" s="17" t="s">
        <v>881</v>
      </c>
      <c r="E2629" s="8">
        <f>Source!AQ794</f>
        <v>36.11</v>
      </c>
      <c r="F2629" s="19"/>
      <c r="G2629" s="18" t="str">
        <f>Source!DI794</f>
        <v/>
      </c>
      <c r="H2629" s="8">
        <f>Source!AV794</f>
        <v>1</v>
      </c>
      <c r="I2629" s="8"/>
      <c r="J2629" s="20"/>
      <c r="K2629" s="20">
        <f>Source!U794</f>
        <v>0.77167070000000004</v>
      </c>
    </row>
    <row r="2630" spans="1:22" ht="15" x14ac:dyDescent="0.25">
      <c r="A2630" s="24"/>
      <c r="B2630" s="24"/>
      <c r="C2630" s="24"/>
      <c r="D2630" s="24"/>
      <c r="E2630" s="24"/>
      <c r="F2630" s="24"/>
      <c r="G2630" s="24"/>
      <c r="H2630" s="24"/>
      <c r="I2630" s="59">
        <f>J2621+J2622+J2624+J2626+J2627+J2628+SUM(J2625:J2625)</f>
        <v>426.43000000000006</v>
      </c>
      <c r="J2630" s="59"/>
      <c r="K2630" s="25">
        <f>IF(Source!I794&lt;&gt;0, ROUND(I2630/Source!I794, 2), 0)</f>
        <v>19954.61</v>
      </c>
      <c r="P2630" s="23">
        <f>I2630</f>
        <v>426.43000000000006</v>
      </c>
    </row>
    <row r="2631" spans="1:22" ht="28.5" x14ac:dyDescent="0.2">
      <c r="A2631" s="15" t="str">
        <f>Source!E796</f>
        <v>406</v>
      </c>
      <c r="B2631" s="16" t="str">
        <f>Source!F796</f>
        <v>1.2-3103-3-1/1</v>
      </c>
      <c r="C2631" s="16" t="str">
        <f>Source!G796</f>
        <v>Устройство фундаментов общего назначения бетонных под оборудование объемом до 5 м3</v>
      </c>
      <c r="D2631" s="17" t="str">
        <f>Source!H796</f>
        <v>100 м3</v>
      </c>
      <c r="E2631" s="8">
        <f>Source!I796</f>
        <v>2.9199999999999999E-3</v>
      </c>
      <c r="F2631" s="19"/>
      <c r="G2631" s="18"/>
      <c r="H2631" s="8"/>
      <c r="I2631" s="8"/>
      <c r="J2631" s="20"/>
      <c r="K2631" s="20"/>
      <c r="Q2631">
        <f>ROUND((Source!BZ796/100)*ROUND((Source!AF796*Source!AV796)*Source!I796, 2), 2)</f>
        <v>160.75</v>
      </c>
      <c r="R2631">
        <f>Source!X796</f>
        <v>160.75</v>
      </c>
      <c r="S2631">
        <f>ROUND((Source!CA796/100)*ROUND((Source!AF796*Source!AV796)*Source!I796, 2), 2)</f>
        <v>22.96</v>
      </c>
      <c r="T2631">
        <f>Source!Y796</f>
        <v>22.96</v>
      </c>
      <c r="U2631">
        <f>ROUND((175/100)*ROUND((Source!AE796*Source!AV796)*Source!I796, 2), 2)</f>
        <v>0.75</v>
      </c>
      <c r="V2631">
        <f>ROUND((108/100)*ROUND(Source!CS796*Source!I796, 2), 2)</f>
        <v>0.46</v>
      </c>
    </row>
    <row r="2632" spans="1:22" ht="14.25" x14ac:dyDescent="0.2">
      <c r="A2632" s="15"/>
      <c r="B2632" s="16"/>
      <c r="C2632" s="16" t="s">
        <v>872</v>
      </c>
      <c r="D2632" s="17"/>
      <c r="E2632" s="8"/>
      <c r="F2632" s="19">
        <f>Source!AO796</f>
        <v>78644.570000000007</v>
      </c>
      <c r="G2632" s="18" t="str">
        <f>Source!DG796</f>
        <v/>
      </c>
      <c r="H2632" s="8">
        <f>Source!AV796</f>
        <v>1</v>
      </c>
      <c r="I2632" s="8">
        <f>IF(Source!BA796&lt;&gt; 0, Source!BA796, 1)</f>
        <v>1</v>
      </c>
      <c r="J2632" s="20">
        <f>Source!S796</f>
        <v>229.64</v>
      </c>
      <c r="K2632" s="20"/>
    </row>
    <row r="2633" spans="1:22" ht="14.25" x14ac:dyDescent="0.2">
      <c r="A2633" s="15"/>
      <c r="B2633" s="16"/>
      <c r="C2633" s="16" t="s">
        <v>873</v>
      </c>
      <c r="D2633" s="17"/>
      <c r="E2633" s="8"/>
      <c r="F2633" s="19">
        <f>Source!AM796</f>
        <v>435.13</v>
      </c>
      <c r="G2633" s="18" t="str">
        <f>Source!DE796</f>
        <v/>
      </c>
      <c r="H2633" s="8">
        <f>Source!AV796</f>
        <v>1</v>
      </c>
      <c r="I2633" s="8">
        <f>IF(Source!BB796&lt;&gt; 0, Source!BB796, 1)</f>
        <v>1</v>
      </c>
      <c r="J2633" s="20">
        <f>Source!Q796</f>
        <v>1.27</v>
      </c>
      <c r="K2633" s="20"/>
    </row>
    <row r="2634" spans="1:22" ht="14.25" x14ac:dyDescent="0.2">
      <c r="A2634" s="15"/>
      <c r="B2634" s="16"/>
      <c r="C2634" s="16" t="s">
        <v>874</v>
      </c>
      <c r="D2634" s="17"/>
      <c r="E2634" s="8"/>
      <c r="F2634" s="19">
        <f>Source!AN796</f>
        <v>147.43</v>
      </c>
      <c r="G2634" s="18" t="str">
        <f>Source!DF796</f>
        <v/>
      </c>
      <c r="H2634" s="8">
        <f>Source!AV796</f>
        <v>1</v>
      </c>
      <c r="I2634" s="8">
        <f>IF(Source!BS796&lt;&gt; 0, Source!BS796, 1)</f>
        <v>1</v>
      </c>
      <c r="J2634" s="21">
        <f>Source!R796</f>
        <v>0.43</v>
      </c>
      <c r="K2634" s="20"/>
    </row>
    <row r="2635" spans="1:22" ht="14.25" x14ac:dyDescent="0.2">
      <c r="A2635" s="15"/>
      <c r="B2635" s="16"/>
      <c r="C2635" s="16" t="s">
        <v>875</v>
      </c>
      <c r="D2635" s="17"/>
      <c r="E2635" s="8"/>
      <c r="F2635" s="19">
        <f>Source!AL796</f>
        <v>347832.49</v>
      </c>
      <c r="G2635" s="18" t="str">
        <f>Source!DD796</f>
        <v/>
      </c>
      <c r="H2635" s="8">
        <f>Source!AW796</f>
        <v>1</v>
      </c>
      <c r="I2635" s="8">
        <f>IF(Source!BC796&lt;&gt; 0, Source!BC796, 1)</f>
        <v>1</v>
      </c>
      <c r="J2635" s="20">
        <f>Source!P796</f>
        <v>1015.67</v>
      </c>
      <c r="K2635" s="20"/>
    </row>
    <row r="2636" spans="1:22" ht="14.25" x14ac:dyDescent="0.2">
      <c r="A2636" s="15"/>
      <c r="B2636" s="16"/>
      <c r="C2636" s="16" t="s">
        <v>876</v>
      </c>
      <c r="D2636" s="17" t="s">
        <v>877</v>
      </c>
      <c r="E2636" s="8">
        <f>Source!AT796</f>
        <v>70</v>
      </c>
      <c r="F2636" s="19"/>
      <c r="G2636" s="18"/>
      <c r="H2636" s="8"/>
      <c r="I2636" s="8"/>
      <c r="J2636" s="20">
        <f>SUM(R2631:R2635)</f>
        <v>160.75</v>
      </c>
      <c r="K2636" s="20"/>
    </row>
    <row r="2637" spans="1:22" ht="14.25" x14ac:dyDescent="0.2">
      <c r="A2637" s="15"/>
      <c r="B2637" s="16"/>
      <c r="C2637" s="16" t="s">
        <v>878</v>
      </c>
      <c r="D2637" s="17" t="s">
        <v>877</v>
      </c>
      <c r="E2637" s="8">
        <f>Source!AU796</f>
        <v>10</v>
      </c>
      <c r="F2637" s="19"/>
      <c r="G2637" s="18"/>
      <c r="H2637" s="8"/>
      <c r="I2637" s="8"/>
      <c r="J2637" s="20">
        <f>SUM(T2631:T2636)</f>
        <v>22.96</v>
      </c>
      <c r="K2637" s="20"/>
    </row>
    <row r="2638" spans="1:22" ht="14.25" x14ac:dyDescent="0.2">
      <c r="A2638" s="15"/>
      <c r="B2638" s="16"/>
      <c r="C2638" s="16" t="s">
        <v>879</v>
      </c>
      <c r="D2638" s="17" t="s">
        <v>877</v>
      </c>
      <c r="E2638" s="8">
        <f>108</f>
        <v>108</v>
      </c>
      <c r="F2638" s="19"/>
      <c r="G2638" s="18"/>
      <c r="H2638" s="8"/>
      <c r="I2638" s="8"/>
      <c r="J2638" s="20">
        <f>SUM(V2631:V2637)</f>
        <v>0.46</v>
      </c>
      <c r="K2638" s="20"/>
    </row>
    <row r="2639" spans="1:22" ht="14.25" x14ac:dyDescent="0.2">
      <c r="A2639" s="15"/>
      <c r="B2639" s="16"/>
      <c r="C2639" s="16" t="s">
        <v>880</v>
      </c>
      <c r="D2639" s="17" t="s">
        <v>881</v>
      </c>
      <c r="E2639" s="8">
        <f>Source!AQ796</f>
        <v>453.1</v>
      </c>
      <c r="F2639" s="19"/>
      <c r="G2639" s="18" t="str">
        <f>Source!DI796</f>
        <v/>
      </c>
      <c r="H2639" s="8">
        <f>Source!AV796</f>
        <v>1</v>
      </c>
      <c r="I2639" s="8"/>
      <c r="J2639" s="20"/>
      <c r="K2639" s="20">
        <f>Source!U796</f>
        <v>1.3230519999999999</v>
      </c>
    </row>
    <row r="2640" spans="1:22" ht="15" x14ac:dyDescent="0.25">
      <c r="A2640" s="24"/>
      <c r="B2640" s="24"/>
      <c r="C2640" s="24"/>
      <c r="D2640" s="24"/>
      <c r="E2640" s="24"/>
      <c r="F2640" s="24"/>
      <c r="G2640" s="24"/>
      <c r="H2640" s="24"/>
      <c r="I2640" s="59">
        <f>J2632+J2633+J2635+J2636+J2637+J2638</f>
        <v>1430.75</v>
      </c>
      <c r="J2640" s="59"/>
      <c r="K2640" s="25">
        <f>IF(Source!I796&lt;&gt;0, ROUND(I2640/Source!I796, 2), 0)</f>
        <v>489982.88</v>
      </c>
      <c r="P2640" s="23">
        <f>I2640</f>
        <v>1430.75</v>
      </c>
    </row>
    <row r="2641" spans="1:22" ht="42.75" x14ac:dyDescent="0.2">
      <c r="A2641" s="15" t="str">
        <f>Source!E797</f>
        <v>407</v>
      </c>
      <c r="B2641" s="16" t="str">
        <f>Source!F797</f>
        <v>21.3-4-24</v>
      </c>
      <c r="C2641" s="16" t="str">
        <f>Source!G797</f>
        <v>Арматурные заготовки (стержни, хомуты и т.п.), не собранные в каркасы или сетки, закладные и накладные детали, со сваркой</v>
      </c>
      <c r="D2641" s="17" t="str">
        <f>Source!H797</f>
        <v>т</v>
      </c>
      <c r="E2641" s="8">
        <f>Source!I797</f>
        <v>6.3895602399999998E-3</v>
      </c>
      <c r="F2641" s="19">
        <f>Source!AL797</f>
        <v>53410.15</v>
      </c>
      <c r="G2641" s="18" t="str">
        <f>Source!DD797</f>
        <v/>
      </c>
      <c r="H2641" s="8">
        <f>Source!AW797</f>
        <v>1</v>
      </c>
      <c r="I2641" s="8">
        <f>IF(Source!BC797&lt;&gt; 0, Source!BC797, 1)</f>
        <v>1</v>
      </c>
      <c r="J2641" s="20">
        <f>Source!P797</f>
        <v>341.27</v>
      </c>
      <c r="K2641" s="20"/>
      <c r="Q2641">
        <f>ROUND((Source!BZ797/100)*ROUND((Source!AF797*Source!AV797)*Source!I797, 2), 2)</f>
        <v>0</v>
      </c>
      <c r="R2641">
        <f>Source!X797</f>
        <v>0</v>
      </c>
      <c r="S2641">
        <f>ROUND((Source!CA797/100)*ROUND((Source!AF797*Source!AV797)*Source!I797, 2), 2)</f>
        <v>0</v>
      </c>
      <c r="T2641">
        <f>Source!Y797</f>
        <v>0</v>
      </c>
      <c r="U2641">
        <f>ROUND((175/100)*ROUND((Source!AE797*Source!AV797)*Source!I797, 2), 2)</f>
        <v>0</v>
      </c>
      <c r="V2641">
        <f>ROUND((108/100)*ROUND(Source!CS797*Source!I797, 2), 2)</f>
        <v>0</v>
      </c>
    </row>
    <row r="2642" spans="1:22" ht="15" x14ac:dyDescent="0.25">
      <c r="A2642" s="24"/>
      <c r="B2642" s="24"/>
      <c r="C2642" s="24"/>
      <c r="D2642" s="24"/>
      <c r="E2642" s="24"/>
      <c r="F2642" s="24"/>
      <c r="G2642" s="24"/>
      <c r="H2642" s="24"/>
      <c r="I2642" s="59">
        <f>J2641</f>
        <v>341.27</v>
      </c>
      <c r="J2642" s="59"/>
      <c r="K2642" s="25">
        <f>IF(Source!I797&lt;&gt;0, ROUND(I2642/Source!I797, 2), 0)</f>
        <v>53410.559999999998</v>
      </c>
      <c r="P2642" s="23">
        <f>I2642</f>
        <v>341.27</v>
      </c>
    </row>
    <row r="2643" spans="1:22" ht="28.5" x14ac:dyDescent="0.2">
      <c r="A2643" s="15" t="str">
        <f>Source!E798</f>
        <v>408</v>
      </c>
      <c r="B2643" s="16" t="str">
        <f>Source!F798</f>
        <v>Цена поставщика</v>
      </c>
      <c r="C2643" s="16" t="str">
        <f>Source!G798</f>
        <v>Входная арка  ЛГА-01                                                      Базисная стоимость: 12971,00/1,18=10992,37</v>
      </c>
      <c r="D2643" s="17" t="str">
        <f>Source!H798</f>
        <v>шт.</v>
      </c>
      <c r="E2643" s="8">
        <f>Source!I798</f>
        <v>2</v>
      </c>
      <c r="F2643" s="19">
        <f>Source!AL798</f>
        <v>10992.37</v>
      </c>
      <c r="G2643" s="18" t="str">
        <f>Source!DD798</f>
        <v/>
      </c>
      <c r="H2643" s="8">
        <f>Source!AW798</f>
        <v>1</v>
      </c>
      <c r="I2643" s="8">
        <f>IF(Source!BC798&lt;&gt; 0, Source!BC798, 1)</f>
        <v>1</v>
      </c>
      <c r="J2643" s="20">
        <f>Source!P798</f>
        <v>21984.74</v>
      </c>
      <c r="K2643" s="20"/>
      <c r="Q2643">
        <f>ROUND((Source!BZ798/100)*ROUND((Source!AF798*Source!AV798)*Source!I798, 2), 2)</f>
        <v>0</v>
      </c>
      <c r="R2643">
        <f>Source!X798</f>
        <v>0</v>
      </c>
      <c r="S2643">
        <f>ROUND((Source!CA798/100)*ROUND((Source!AF798*Source!AV798)*Source!I798, 2), 2)</f>
        <v>0</v>
      </c>
      <c r="T2643">
        <f>Source!Y798</f>
        <v>0</v>
      </c>
      <c r="U2643">
        <f>ROUND((175/100)*ROUND((Source!AE798*Source!AV798)*Source!I798, 2), 2)</f>
        <v>0</v>
      </c>
      <c r="V2643">
        <f>ROUND((108/100)*ROUND(Source!CS798*Source!I798, 2), 2)</f>
        <v>0</v>
      </c>
    </row>
    <row r="2644" spans="1:22" ht="15" x14ac:dyDescent="0.25">
      <c r="A2644" s="24"/>
      <c r="B2644" s="24"/>
      <c r="C2644" s="24"/>
      <c r="D2644" s="24"/>
      <c r="E2644" s="24"/>
      <c r="F2644" s="24"/>
      <c r="G2644" s="24"/>
      <c r="H2644" s="24"/>
      <c r="I2644" s="59">
        <f>J2643</f>
        <v>21984.74</v>
      </c>
      <c r="J2644" s="59"/>
      <c r="K2644" s="25">
        <f>IF(Source!I798&lt;&gt;0, ROUND(I2644/Source!I798, 2), 0)</f>
        <v>10992.37</v>
      </c>
      <c r="P2644" s="23">
        <f>I2644</f>
        <v>21984.74</v>
      </c>
    </row>
    <row r="2645" spans="1:22" ht="14.25" x14ac:dyDescent="0.2">
      <c r="A2645" s="15" t="str">
        <f>Source!E799</f>
        <v>409</v>
      </c>
      <c r="B2645" s="16" t="str">
        <f>Source!F799</f>
        <v>1.50-3203-10-4/1</v>
      </c>
      <c r="C2645" s="16" t="str">
        <f>Source!G799</f>
        <v>Установка монтажных изделий массой свыше 20 кг</v>
      </c>
      <c r="D2645" s="17" t="str">
        <f>Source!H799</f>
        <v>т</v>
      </c>
      <c r="E2645" s="8">
        <f>Source!I799</f>
        <v>3.2000000000000001E-2</v>
      </c>
      <c r="F2645" s="19"/>
      <c r="G2645" s="18"/>
      <c r="H2645" s="8"/>
      <c r="I2645" s="8"/>
      <c r="J2645" s="20"/>
      <c r="K2645" s="20"/>
      <c r="Q2645">
        <f>ROUND((Source!BZ799/100)*ROUND((Source!AF799*Source!AV799)*Source!I799, 2), 2)</f>
        <v>183.2</v>
      </c>
      <c r="R2645">
        <f>Source!X799</f>
        <v>183.2</v>
      </c>
      <c r="S2645">
        <f>ROUND((Source!CA799/100)*ROUND((Source!AF799*Source!AV799)*Source!I799, 2), 2)</f>
        <v>26.17</v>
      </c>
      <c r="T2645">
        <f>Source!Y799</f>
        <v>26.17</v>
      </c>
      <c r="U2645">
        <f>ROUND((175/100)*ROUND((Source!AE799*Source!AV799)*Source!I799, 2), 2)</f>
        <v>8</v>
      </c>
      <c r="V2645">
        <f>ROUND((108/100)*ROUND(Source!CS799*Source!I799, 2), 2)</f>
        <v>4.9400000000000004</v>
      </c>
    </row>
    <row r="2646" spans="1:22" ht="14.25" x14ac:dyDescent="0.2">
      <c r="A2646" s="15"/>
      <c r="B2646" s="16"/>
      <c r="C2646" s="16" t="s">
        <v>872</v>
      </c>
      <c r="D2646" s="17"/>
      <c r="E2646" s="8"/>
      <c r="F2646" s="19">
        <f>Source!AO799</f>
        <v>8178.55</v>
      </c>
      <c r="G2646" s="18" t="str">
        <f>Source!DG799</f>
        <v/>
      </c>
      <c r="H2646" s="8">
        <f>Source!AV799</f>
        <v>1</v>
      </c>
      <c r="I2646" s="8">
        <f>IF(Source!BA799&lt;&gt; 0, Source!BA799, 1)</f>
        <v>1</v>
      </c>
      <c r="J2646" s="20">
        <f>Source!S799</f>
        <v>261.70999999999998</v>
      </c>
      <c r="K2646" s="20"/>
    </row>
    <row r="2647" spans="1:22" ht="14.25" x14ac:dyDescent="0.2">
      <c r="A2647" s="15"/>
      <c r="B2647" s="16"/>
      <c r="C2647" s="16" t="s">
        <v>873</v>
      </c>
      <c r="D2647" s="17"/>
      <c r="E2647" s="8"/>
      <c r="F2647" s="19">
        <f>Source!AM799</f>
        <v>1555.17</v>
      </c>
      <c r="G2647" s="18" t="str">
        <f>Source!DE799</f>
        <v/>
      </c>
      <c r="H2647" s="8">
        <f>Source!AV799</f>
        <v>1</v>
      </c>
      <c r="I2647" s="8">
        <f>IF(Source!BB799&lt;&gt; 0, Source!BB799, 1)</f>
        <v>1</v>
      </c>
      <c r="J2647" s="20">
        <f>Source!Q799</f>
        <v>49.77</v>
      </c>
      <c r="K2647" s="20"/>
    </row>
    <row r="2648" spans="1:22" ht="14.25" x14ac:dyDescent="0.2">
      <c r="A2648" s="15"/>
      <c r="B2648" s="16"/>
      <c r="C2648" s="16" t="s">
        <v>874</v>
      </c>
      <c r="D2648" s="17"/>
      <c r="E2648" s="8"/>
      <c r="F2648" s="19">
        <f>Source!AN799</f>
        <v>142.85</v>
      </c>
      <c r="G2648" s="18" t="str">
        <f>Source!DF799</f>
        <v/>
      </c>
      <c r="H2648" s="8">
        <f>Source!AV799</f>
        <v>1</v>
      </c>
      <c r="I2648" s="8">
        <f>IF(Source!BS799&lt;&gt; 0, Source!BS799, 1)</f>
        <v>1</v>
      </c>
      <c r="J2648" s="21">
        <f>Source!R799</f>
        <v>4.57</v>
      </c>
      <c r="K2648" s="20"/>
    </row>
    <row r="2649" spans="1:22" ht="14.25" x14ac:dyDescent="0.2">
      <c r="A2649" s="15"/>
      <c r="B2649" s="16"/>
      <c r="C2649" s="16" t="s">
        <v>875</v>
      </c>
      <c r="D2649" s="17"/>
      <c r="E2649" s="8"/>
      <c r="F2649" s="19">
        <f>Source!AL799</f>
        <v>56933.42</v>
      </c>
      <c r="G2649" s="18" t="str">
        <f>Source!DD799</f>
        <v/>
      </c>
      <c r="H2649" s="8">
        <f>Source!AW799</f>
        <v>1</v>
      </c>
      <c r="I2649" s="8">
        <f>IF(Source!BC799&lt;&gt; 0, Source!BC799, 1)</f>
        <v>1</v>
      </c>
      <c r="J2649" s="20">
        <f>Source!P799</f>
        <v>1821.87</v>
      </c>
      <c r="K2649" s="20"/>
    </row>
    <row r="2650" spans="1:22" ht="42.75" x14ac:dyDescent="0.2">
      <c r="A2650" s="15" t="str">
        <f>Source!E800</f>
        <v>409,1</v>
      </c>
      <c r="B2650" s="16" t="str">
        <f>Source!F800</f>
        <v>21.3-4-24</v>
      </c>
      <c r="C2650" s="16" t="str">
        <f>Source!G800</f>
        <v>Арматурные заготовки (стержни, хомуты и т.п.), не собранные в каркасы или сетки, закладные и накладные детали, со сваркой</v>
      </c>
      <c r="D2650" s="17" t="str">
        <f>Source!H800</f>
        <v>т</v>
      </c>
      <c r="E2650" s="8">
        <f>Source!I800</f>
        <v>-3.2000000000000001E-2</v>
      </c>
      <c r="F2650" s="19">
        <f>Source!AK800</f>
        <v>53410.15</v>
      </c>
      <c r="G2650" s="22" t="s">
        <v>3</v>
      </c>
      <c r="H2650" s="8">
        <f>Source!AW800</f>
        <v>1</v>
      </c>
      <c r="I2650" s="8">
        <f>IF(Source!BC800&lt;&gt; 0, Source!BC800, 1)</f>
        <v>1</v>
      </c>
      <c r="J2650" s="20">
        <f>Source!O800</f>
        <v>-1709.12</v>
      </c>
      <c r="K2650" s="20"/>
      <c r="Q2650">
        <f>ROUND((Source!BZ800/100)*ROUND((Source!AF800*Source!AV800)*Source!I800, 2), 2)</f>
        <v>0</v>
      </c>
      <c r="R2650">
        <f>Source!X800</f>
        <v>0</v>
      </c>
      <c r="S2650">
        <f>ROUND((Source!CA800/100)*ROUND((Source!AF800*Source!AV800)*Source!I800, 2), 2)</f>
        <v>0</v>
      </c>
      <c r="T2650">
        <f>Source!Y800</f>
        <v>0</v>
      </c>
      <c r="U2650">
        <f>ROUND((175/100)*ROUND((Source!AE800*Source!AV800)*Source!I800, 2), 2)</f>
        <v>0</v>
      </c>
      <c r="V2650">
        <f>ROUND((108/100)*ROUND(Source!CS800*Source!I800, 2), 2)</f>
        <v>0</v>
      </c>
    </row>
    <row r="2651" spans="1:22" ht="14.25" x14ac:dyDescent="0.2">
      <c r="A2651" s="15"/>
      <c r="B2651" s="16"/>
      <c r="C2651" s="16" t="s">
        <v>876</v>
      </c>
      <c r="D2651" s="17" t="s">
        <v>877</v>
      </c>
      <c r="E2651" s="8">
        <f>Source!AT799</f>
        <v>70</v>
      </c>
      <c r="F2651" s="19"/>
      <c r="G2651" s="18"/>
      <c r="H2651" s="8"/>
      <c r="I2651" s="8"/>
      <c r="J2651" s="20">
        <f>SUM(R2645:R2650)</f>
        <v>183.2</v>
      </c>
      <c r="K2651" s="20"/>
    </row>
    <row r="2652" spans="1:22" ht="14.25" x14ac:dyDescent="0.2">
      <c r="A2652" s="15"/>
      <c r="B2652" s="16"/>
      <c r="C2652" s="16" t="s">
        <v>878</v>
      </c>
      <c r="D2652" s="17" t="s">
        <v>877</v>
      </c>
      <c r="E2652" s="8">
        <f>Source!AU799</f>
        <v>10</v>
      </c>
      <c r="F2652" s="19"/>
      <c r="G2652" s="18"/>
      <c r="H2652" s="8"/>
      <c r="I2652" s="8"/>
      <c r="J2652" s="20">
        <f>SUM(T2645:T2651)</f>
        <v>26.17</v>
      </c>
      <c r="K2652" s="20"/>
    </row>
    <row r="2653" spans="1:22" ht="14.25" x14ac:dyDescent="0.2">
      <c r="A2653" s="15"/>
      <c r="B2653" s="16"/>
      <c r="C2653" s="16" t="s">
        <v>879</v>
      </c>
      <c r="D2653" s="17" t="s">
        <v>877</v>
      </c>
      <c r="E2653" s="8">
        <f>108</f>
        <v>108</v>
      </c>
      <c r="F2653" s="19"/>
      <c r="G2653" s="18"/>
      <c r="H2653" s="8"/>
      <c r="I2653" s="8"/>
      <c r="J2653" s="20">
        <f>SUM(V2645:V2652)</f>
        <v>4.9400000000000004</v>
      </c>
      <c r="K2653" s="20"/>
    </row>
    <row r="2654" spans="1:22" ht="14.25" x14ac:dyDescent="0.2">
      <c r="A2654" s="15"/>
      <c r="B2654" s="16"/>
      <c r="C2654" s="16" t="s">
        <v>880</v>
      </c>
      <c r="D2654" s="17" t="s">
        <v>881</v>
      </c>
      <c r="E2654" s="8">
        <f>Source!AQ799</f>
        <v>36.11</v>
      </c>
      <c r="F2654" s="19"/>
      <c r="G2654" s="18" t="str">
        <f>Source!DI799</f>
        <v/>
      </c>
      <c r="H2654" s="8">
        <f>Source!AV799</f>
        <v>1</v>
      </c>
      <c r="I2654" s="8"/>
      <c r="J2654" s="20"/>
      <c r="K2654" s="20">
        <f>Source!U799</f>
        <v>1.1555200000000001</v>
      </c>
    </row>
    <row r="2655" spans="1:22" ht="15" x14ac:dyDescent="0.25">
      <c r="A2655" s="24"/>
      <c r="B2655" s="24"/>
      <c r="C2655" s="24"/>
      <c r="D2655" s="24"/>
      <c r="E2655" s="24"/>
      <c r="F2655" s="24"/>
      <c r="G2655" s="24"/>
      <c r="H2655" s="24"/>
      <c r="I2655" s="59">
        <f>J2646+J2647+J2649+J2651+J2652+J2653+SUM(J2650:J2650)</f>
        <v>638.54</v>
      </c>
      <c r="J2655" s="59"/>
      <c r="K2655" s="25">
        <f>IF(Source!I799&lt;&gt;0, ROUND(I2655/Source!I799, 2), 0)</f>
        <v>19954.38</v>
      </c>
      <c r="P2655" s="23">
        <f>I2655</f>
        <v>638.54</v>
      </c>
    </row>
    <row r="2656" spans="1:22" ht="28.5" x14ac:dyDescent="0.2">
      <c r="A2656" s="15" t="str">
        <f>Source!E801</f>
        <v>410</v>
      </c>
      <c r="B2656" s="16" t="str">
        <f>Source!F801</f>
        <v>1.2-3103-3-1/1</v>
      </c>
      <c r="C2656" s="16" t="str">
        <f>Source!G801</f>
        <v>Устройство фундаментов общего назначения бетонных под оборудование объемом до 5 м3</v>
      </c>
      <c r="D2656" s="17" t="str">
        <f>Source!H801</f>
        <v>100 м3</v>
      </c>
      <c r="E2656" s="8">
        <f>Source!I801</f>
        <v>4.4999999999999997E-3</v>
      </c>
      <c r="F2656" s="19"/>
      <c r="G2656" s="18"/>
      <c r="H2656" s="8"/>
      <c r="I2656" s="8"/>
      <c r="J2656" s="20"/>
      <c r="K2656" s="20"/>
      <c r="Q2656">
        <f>ROUND((Source!BZ801/100)*ROUND((Source!AF801*Source!AV801)*Source!I801, 2), 2)</f>
        <v>247.73</v>
      </c>
      <c r="R2656">
        <f>Source!X801</f>
        <v>247.73</v>
      </c>
      <c r="S2656">
        <f>ROUND((Source!CA801/100)*ROUND((Source!AF801*Source!AV801)*Source!I801, 2), 2)</f>
        <v>35.39</v>
      </c>
      <c r="T2656">
        <f>Source!Y801</f>
        <v>35.39</v>
      </c>
      <c r="U2656">
        <f>ROUND((175/100)*ROUND((Source!AE801*Source!AV801)*Source!I801, 2), 2)</f>
        <v>1.1599999999999999</v>
      </c>
      <c r="V2656">
        <f>ROUND((108/100)*ROUND(Source!CS801*Source!I801, 2), 2)</f>
        <v>0.71</v>
      </c>
    </row>
    <row r="2657" spans="1:22" ht="14.25" x14ac:dyDescent="0.2">
      <c r="A2657" s="15"/>
      <c r="B2657" s="16"/>
      <c r="C2657" s="16" t="s">
        <v>872</v>
      </c>
      <c r="D2657" s="17"/>
      <c r="E2657" s="8"/>
      <c r="F2657" s="19">
        <f>Source!AO801</f>
        <v>78644.570000000007</v>
      </c>
      <c r="G2657" s="18" t="str">
        <f>Source!DG801</f>
        <v/>
      </c>
      <c r="H2657" s="8">
        <f>Source!AV801</f>
        <v>1</v>
      </c>
      <c r="I2657" s="8">
        <f>IF(Source!BA801&lt;&gt; 0, Source!BA801, 1)</f>
        <v>1</v>
      </c>
      <c r="J2657" s="20">
        <f>Source!S801</f>
        <v>353.9</v>
      </c>
      <c r="K2657" s="20"/>
    </row>
    <row r="2658" spans="1:22" ht="14.25" x14ac:dyDescent="0.2">
      <c r="A2658" s="15"/>
      <c r="B2658" s="16"/>
      <c r="C2658" s="16" t="s">
        <v>873</v>
      </c>
      <c r="D2658" s="17"/>
      <c r="E2658" s="8"/>
      <c r="F2658" s="19">
        <f>Source!AM801</f>
        <v>435.13</v>
      </c>
      <c r="G2658" s="18" t="str">
        <f>Source!DE801</f>
        <v/>
      </c>
      <c r="H2658" s="8">
        <f>Source!AV801</f>
        <v>1</v>
      </c>
      <c r="I2658" s="8">
        <f>IF(Source!BB801&lt;&gt; 0, Source!BB801, 1)</f>
        <v>1</v>
      </c>
      <c r="J2658" s="20">
        <f>Source!Q801</f>
        <v>1.96</v>
      </c>
      <c r="K2658" s="20"/>
    </row>
    <row r="2659" spans="1:22" ht="14.25" x14ac:dyDescent="0.2">
      <c r="A2659" s="15"/>
      <c r="B2659" s="16"/>
      <c r="C2659" s="16" t="s">
        <v>874</v>
      </c>
      <c r="D2659" s="17"/>
      <c r="E2659" s="8"/>
      <c r="F2659" s="19">
        <f>Source!AN801</f>
        <v>147.43</v>
      </c>
      <c r="G2659" s="18" t="str">
        <f>Source!DF801</f>
        <v/>
      </c>
      <c r="H2659" s="8">
        <f>Source!AV801</f>
        <v>1</v>
      </c>
      <c r="I2659" s="8">
        <f>IF(Source!BS801&lt;&gt; 0, Source!BS801, 1)</f>
        <v>1</v>
      </c>
      <c r="J2659" s="21">
        <f>Source!R801</f>
        <v>0.66</v>
      </c>
      <c r="K2659" s="20"/>
    </row>
    <row r="2660" spans="1:22" ht="14.25" x14ac:dyDescent="0.2">
      <c r="A2660" s="15"/>
      <c r="B2660" s="16"/>
      <c r="C2660" s="16" t="s">
        <v>875</v>
      </c>
      <c r="D2660" s="17"/>
      <c r="E2660" s="8"/>
      <c r="F2660" s="19">
        <f>Source!AL801</f>
        <v>347832.49</v>
      </c>
      <c r="G2660" s="18" t="str">
        <f>Source!DD801</f>
        <v/>
      </c>
      <c r="H2660" s="8">
        <f>Source!AW801</f>
        <v>1</v>
      </c>
      <c r="I2660" s="8">
        <f>IF(Source!BC801&lt;&gt; 0, Source!BC801, 1)</f>
        <v>1</v>
      </c>
      <c r="J2660" s="20">
        <f>Source!P801</f>
        <v>1565.25</v>
      </c>
      <c r="K2660" s="20"/>
    </row>
    <row r="2661" spans="1:22" ht="14.25" x14ac:dyDescent="0.2">
      <c r="A2661" s="15"/>
      <c r="B2661" s="16"/>
      <c r="C2661" s="16" t="s">
        <v>876</v>
      </c>
      <c r="D2661" s="17" t="s">
        <v>877</v>
      </c>
      <c r="E2661" s="8">
        <f>Source!AT801</f>
        <v>70</v>
      </c>
      <c r="F2661" s="19"/>
      <c r="G2661" s="18"/>
      <c r="H2661" s="8"/>
      <c r="I2661" s="8"/>
      <c r="J2661" s="20">
        <f>SUM(R2656:R2660)</f>
        <v>247.73</v>
      </c>
      <c r="K2661" s="20"/>
    </row>
    <row r="2662" spans="1:22" ht="14.25" x14ac:dyDescent="0.2">
      <c r="A2662" s="15"/>
      <c r="B2662" s="16"/>
      <c r="C2662" s="16" t="s">
        <v>878</v>
      </c>
      <c r="D2662" s="17" t="s">
        <v>877</v>
      </c>
      <c r="E2662" s="8">
        <f>Source!AU801</f>
        <v>10</v>
      </c>
      <c r="F2662" s="19"/>
      <c r="G2662" s="18"/>
      <c r="H2662" s="8"/>
      <c r="I2662" s="8"/>
      <c r="J2662" s="20">
        <f>SUM(T2656:T2661)</f>
        <v>35.39</v>
      </c>
      <c r="K2662" s="20"/>
    </row>
    <row r="2663" spans="1:22" ht="14.25" x14ac:dyDescent="0.2">
      <c r="A2663" s="15"/>
      <c r="B2663" s="16"/>
      <c r="C2663" s="16" t="s">
        <v>879</v>
      </c>
      <c r="D2663" s="17" t="s">
        <v>877</v>
      </c>
      <c r="E2663" s="8">
        <f>108</f>
        <v>108</v>
      </c>
      <c r="F2663" s="19"/>
      <c r="G2663" s="18"/>
      <c r="H2663" s="8"/>
      <c r="I2663" s="8"/>
      <c r="J2663" s="20">
        <f>SUM(V2656:V2662)</f>
        <v>0.71</v>
      </c>
      <c r="K2663" s="20"/>
    </row>
    <row r="2664" spans="1:22" ht="14.25" x14ac:dyDescent="0.2">
      <c r="A2664" s="15"/>
      <c r="B2664" s="16"/>
      <c r="C2664" s="16" t="s">
        <v>880</v>
      </c>
      <c r="D2664" s="17" t="s">
        <v>881</v>
      </c>
      <c r="E2664" s="8">
        <f>Source!AQ801</f>
        <v>453.1</v>
      </c>
      <c r="F2664" s="19"/>
      <c r="G2664" s="18" t="str">
        <f>Source!DI801</f>
        <v/>
      </c>
      <c r="H2664" s="8">
        <f>Source!AV801</f>
        <v>1</v>
      </c>
      <c r="I2664" s="8"/>
      <c r="J2664" s="20"/>
      <c r="K2664" s="20">
        <f>Source!U801</f>
        <v>2.0389499999999998</v>
      </c>
    </row>
    <row r="2665" spans="1:22" ht="15" x14ac:dyDescent="0.25">
      <c r="A2665" s="24"/>
      <c r="B2665" s="24"/>
      <c r="C2665" s="24"/>
      <c r="D2665" s="24"/>
      <c r="E2665" s="24"/>
      <c r="F2665" s="24"/>
      <c r="G2665" s="24"/>
      <c r="H2665" s="24"/>
      <c r="I2665" s="59">
        <f>J2657+J2658+J2660+J2661+J2662+J2663</f>
        <v>2204.9399999999996</v>
      </c>
      <c r="J2665" s="59"/>
      <c r="K2665" s="25">
        <f>IF(Source!I801&lt;&gt;0, ROUND(I2665/Source!I801, 2), 0)</f>
        <v>489986.67</v>
      </c>
      <c r="P2665" s="23">
        <f>I2665</f>
        <v>2204.9399999999996</v>
      </c>
    </row>
    <row r="2666" spans="1:22" ht="42.75" x14ac:dyDescent="0.2">
      <c r="A2666" s="15" t="str">
        <f>Source!E802</f>
        <v>411</v>
      </c>
      <c r="B2666" s="16" t="str">
        <f>Source!F802</f>
        <v>21.3-4-24</v>
      </c>
      <c r="C2666" s="16" t="str">
        <f>Source!G802</f>
        <v>Арматурные заготовки (стержни, хомуты и т.п.), не собранные в каркасы или сетки, закладные и накладные детали, со сваркой</v>
      </c>
      <c r="D2666" s="17" t="str">
        <f>Source!H802</f>
        <v>т</v>
      </c>
      <c r="E2666" s="8">
        <f>Source!I802</f>
        <v>9.5379999999999996E-3</v>
      </c>
      <c r="F2666" s="19">
        <f>Source!AL802</f>
        <v>53410.15</v>
      </c>
      <c r="G2666" s="18" t="str">
        <f>Source!DD802</f>
        <v/>
      </c>
      <c r="H2666" s="8">
        <f>Source!AW802</f>
        <v>1</v>
      </c>
      <c r="I2666" s="8">
        <f>IF(Source!BC802&lt;&gt; 0, Source!BC802, 1)</f>
        <v>1</v>
      </c>
      <c r="J2666" s="20">
        <f>Source!P802</f>
        <v>509.43</v>
      </c>
      <c r="K2666" s="20"/>
      <c r="Q2666">
        <f>ROUND((Source!BZ802/100)*ROUND((Source!AF802*Source!AV802)*Source!I802, 2), 2)</f>
        <v>0</v>
      </c>
      <c r="R2666">
        <f>Source!X802</f>
        <v>0</v>
      </c>
      <c r="S2666">
        <f>ROUND((Source!CA802/100)*ROUND((Source!AF802*Source!AV802)*Source!I802, 2), 2)</f>
        <v>0</v>
      </c>
      <c r="T2666">
        <f>Source!Y802</f>
        <v>0</v>
      </c>
      <c r="U2666">
        <f>ROUND((175/100)*ROUND((Source!AE802*Source!AV802)*Source!I802, 2), 2)</f>
        <v>0</v>
      </c>
      <c r="V2666">
        <f>ROUND((108/100)*ROUND(Source!CS802*Source!I802, 2), 2)</f>
        <v>0</v>
      </c>
    </row>
    <row r="2667" spans="1:22" ht="15" x14ac:dyDescent="0.25">
      <c r="A2667" s="24"/>
      <c r="B2667" s="24"/>
      <c r="C2667" s="24"/>
      <c r="D2667" s="24"/>
      <c r="E2667" s="24"/>
      <c r="F2667" s="24"/>
      <c r="G2667" s="24"/>
      <c r="H2667" s="24"/>
      <c r="I2667" s="59">
        <f>J2666</f>
        <v>509.43</v>
      </c>
      <c r="J2667" s="59"/>
      <c r="K2667" s="25">
        <f>IF(Source!I802&lt;&gt;0, ROUND(I2667/Source!I802, 2), 0)</f>
        <v>53410.57</v>
      </c>
      <c r="P2667" s="23">
        <f>I2667</f>
        <v>509.43</v>
      </c>
    </row>
    <row r="2668" spans="1:22" ht="28.5" x14ac:dyDescent="0.2">
      <c r="A2668" s="15" t="str">
        <f>Source!E803</f>
        <v>412</v>
      </c>
      <c r="B2668" s="16" t="str">
        <f>Source!F803</f>
        <v>Цена поставщика</v>
      </c>
      <c r="C2668" s="16" t="str">
        <f>Source!G803</f>
        <v>Диван парковый 1.1                                                      Базисная стоимость: 18895,00/1,18= 16012,71</v>
      </c>
      <c r="D2668" s="17" t="str">
        <f>Source!H803</f>
        <v>шт.</v>
      </c>
      <c r="E2668" s="8">
        <f>Source!I803</f>
        <v>6</v>
      </c>
      <c r="F2668" s="19">
        <f>Source!AL803</f>
        <v>16012.71</v>
      </c>
      <c r="G2668" s="18" t="str">
        <f>Source!DD803</f>
        <v/>
      </c>
      <c r="H2668" s="8">
        <f>Source!AW803</f>
        <v>1</v>
      </c>
      <c r="I2668" s="8">
        <f>IF(Source!BC803&lt;&gt; 0, Source!BC803, 1)</f>
        <v>1</v>
      </c>
      <c r="J2668" s="20">
        <f>Source!P803</f>
        <v>96076.26</v>
      </c>
      <c r="K2668" s="20"/>
      <c r="Q2668">
        <f>ROUND((Source!BZ803/100)*ROUND((Source!AF803*Source!AV803)*Source!I803, 2), 2)</f>
        <v>0</v>
      </c>
      <c r="R2668">
        <f>Source!X803</f>
        <v>0</v>
      </c>
      <c r="S2668">
        <f>ROUND((Source!CA803/100)*ROUND((Source!AF803*Source!AV803)*Source!I803, 2), 2)</f>
        <v>0</v>
      </c>
      <c r="T2668">
        <f>Source!Y803</f>
        <v>0</v>
      </c>
      <c r="U2668">
        <f>ROUND((175/100)*ROUND((Source!AE803*Source!AV803)*Source!I803, 2), 2)</f>
        <v>0</v>
      </c>
      <c r="V2668">
        <f>ROUND((108/100)*ROUND(Source!CS803*Source!I803, 2), 2)</f>
        <v>0</v>
      </c>
    </row>
    <row r="2669" spans="1:22" ht="15" x14ac:dyDescent="0.25">
      <c r="A2669" s="24"/>
      <c r="B2669" s="24"/>
      <c r="C2669" s="24"/>
      <c r="D2669" s="24"/>
      <c r="E2669" s="24"/>
      <c r="F2669" s="24"/>
      <c r="G2669" s="24"/>
      <c r="H2669" s="24"/>
      <c r="I2669" s="59">
        <f>J2668</f>
        <v>96076.26</v>
      </c>
      <c r="J2669" s="59"/>
      <c r="K2669" s="25">
        <f>IF(Source!I803&lt;&gt;0, ROUND(I2669/Source!I803, 2), 0)</f>
        <v>16012.71</v>
      </c>
      <c r="P2669" s="23">
        <f>I2669</f>
        <v>96076.26</v>
      </c>
    </row>
    <row r="2670" spans="1:22" ht="14.25" x14ac:dyDescent="0.2">
      <c r="A2670" s="15" t="str">
        <f>Source!E804</f>
        <v>413</v>
      </c>
      <c r="B2670" s="16" t="str">
        <f>Source!F804</f>
        <v>1.50-3203-10-4/1</v>
      </c>
      <c r="C2670" s="16" t="str">
        <f>Source!G804</f>
        <v>Установка монтажных изделий массой свыше 20 кг</v>
      </c>
      <c r="D2670" s="17" t="str">
        <f>Source!H804</f>
        <v>т</v>
      </c>
      <c r="E2670" s="8">
        <f>Source!I804</f>
        <v>0.68145</v>
      </c>
      <c r="F2670" s="19"/>
      <c r="G2670" s="18"/>
      <c r="H2670" s="8"/>
      <c r="I2670" s="8"/>
      <c r="J2670" s="20"/>
      <c r="K2670" s="20"/>
      <c r="Q2670">
        <f>ROUND((Source!BZ804/100)*ROUND((Source!AF804*Source!AV804)*Source!I804, 2), 2)</f>
        <v>3901.29</v>
      </c>
      <c r="R2670">
        <f>Source!X804</f>
        <v>3901.29</v>
      </c>
      <c r="S2670">
        <f>ROUND((Source!CA804/100)*ROUND((Source!AF804*Source!AV804)*Source!I804, 2), 2)</f>
        <v>557.33000000000004</v>
      </c>
      <c r="T2670">
        <f>Source!Y804</f>
        <v>557.33000000000004</v>
      </c>
      <c r="U2670">
        <f>ROUND((175/100)*ROUND((Source!AE804*Source!AV804)*Source!I804, 2), 2)</f>
        <v>170.36</v>
      </c>
      <c r="V2670">
        <f>ROUND((108/100)*ROUND(Source!CS804*Source!I804, 2), 2)</f>
        <v>105.14</v>
      </c>
    </row>
    <row r="2671" spans="1:22" ht="14.25" x14ac:dyDescent="0.2">
      <c r="A2671" s="15"/>
      <c r="B2671" s="16"/>
      <c r="C2671" s="16" t="s">
        <v>872</v>
      </c>
      <c r="D2671" s="17"/>
      <c r="E2671" s="8"/>
      <c r="F2671" s="19">
        <f>Source!AO804</f>
        <v>8178.55</v>
      </c>
      <c r="G2671" s="18" t="str">
        <f>Source!DG804</f>
        <v/>
      </c>
      <c r="H2671" s="8">
        <f>Source!AV804</f>
        <v>1</v>
      </c>
      <c r="I2671" s="8">
        <f>IF(Source!BA804&lt;&gt; 0, Source!BA804, 1)</f>
        <v>1</v>
      </c>
      <c r="J2671" s="20">
        <f>Source!S804</f>
        <v>5573.27</v>
      </c>
      <c r="K2671" s="20"/>
    </row>
    <row r="2672" spans="1:22" ht="14.25" x14ac:dyDescent="0.2">
      <c r="A2672" s="15"/>
      <c r="B2672" s="16"/>
      <c r="C2672" s="16" t="s">
        <v>873</v>
      </c>
      <c r="D2672" s="17"/>
      <c r="E2672" s="8"/>
      <c r="F2672" s="19">
        <f>Source!AM804</f>
        <v>1555.17</v>
      </c>
      <c r="G2672" s="18" t="str">
        <f>Source!DE804</f>
        <v/>
      </c>
      <c r="H2672" s="8">
        <f>Source!AV804</f>
        <v>1</v>
      </c>
      <c r="I2672" s="8">
        <f>IF(Source!BB804&lt;&gt; 0, Source!BB804, 1)</f>
        <v>1</v>
      </c>
      <c r="J2672" s="20">
        <f>Source!Q804</f>
        <v>1059.77</v>
      </c>
      <c r="K2672" s="20"/>
    </row>
    <row r="2673" spans="1:22" ht="14.25" x14ac:dyDescent="0.2">
      <c r="A2673" s="15"/>
      <c r="B2673" s="16"/>
      <c r="C2673" s="16" t="s">
        <v>874</v>
      </c>
      <c r="D2673" s="17"/>
      <c r="E2673" s="8"/>
      <c r="F2673" s="19">
        <f>Source!AN804</f>
        <v>142.85</v>
      </c>
      <c r="G2673" s="18" t="str">
        <f>Source!DF804</f>
        <v/>
      </c>
      <c r="H2673" s="8">
        <f>Source!AV804</f>
        <v>1</v>
      </c>
      <c r="I2673" s="8">
        <f>IF(Source!BS804&lt;&gt; 0, Source!BS804, 1)</f>
        <v>1</v>
      </c>
      <c r="J2673" s="21">
        <f>Source!R804</f>
        <v>97.35</v>
      </c>
      <c r="K2673" s="20"/>
    </row>
    <row r="2674" spans="1:22" ht="14.25" x14ac:dyDescent="0.2">
      <c r="A2674" s="15"/>
      <c r="B2674" s="16"/>
      <c r="C2674" s="16" t="s">
        <v>875</v>
      </c>
      <c r="D2674" s="17"/>
      <c r="E2674" s="8"/>
      <c r="F2674" s="19">
        <f>Source!AL804</f>
        <v>56933.42</v>
      </c>
      <c r="G2674" s="18" t="str">
        <f>Source!DD804</f>
        <v/>
      </c>
      <c r="H2674" s="8">
        <f>Source!AW804</f>
        <v>1</v>
      </c>
      <c r="I2674" s="8">
        <f>IF(Source!BC804&lt;&gt; 0, Source!BC804, 1)</f>
        <v>1</v>
      </c>
      <c r="J2674" s="20">
        <f>Source!P804</f>
        <v>38797.279999999999</v>
      </c>
      <c r="K2674" s="20"/>
    </row>
    <row r="2675" spans="1:22" ht="42.75" x14ac:dyDescent="0.2">
      <c r="A2675" s="15" t="str">
        <f>Source!E805</f>
        <v>413,1</v>
      </c>
      <c r="B2675" s="16" t="str">
        <f>Source!F805</f>
        <v>21.3-4-24</v>
      </c>
      <c r="C2675" s="16" t="str">
        <f>Source!G805</f>
        <v>Арматурные заготовки (стержни, хомуты и т.п.), не собранные в каркасы или сетки, закладные и накладные детали, со сваркой</v>
      </c>
      <c r="D2675" s="17" t="str">
        <f>Source!H805</f>
        <v>т</v>
      </c>
      <c r="E2675" s="8">
        <f>Source!I805</f>
        <v>-0.68145</v>
      </c>
      <c r="F2675" s="19">
        <f>Source!AK805</f>
        <v>53410.15</v>
      </c>
      <c r="G2675" s="22" t="s">
        <v>3</v>
      </c>
      <c r="H2675" s="8">
        <f>Source!AW805</f>
        <v>1</v>
      </c>
      <c r="I2675" s="8">
        <f>IF(Source!BC805&lt;&gt; 0, Source!BC805, 1)</f>
        <v>1</v>
      </c>
      <c r="J2675" s="20">
        <f>Source!O805</f>
        <v>-36396.35</v>
      </c>
      <c r="K2675" s="20"/>
      <c r="Q2675">
        <f>ROUND((Source!BZ805/100)*ROUND((Source!AF805*Source!AV805)*Source!I805, 2), 2)</f>
        <v>0</v>
      </c>
      <c r="R2675">
        <f>Source!X805</f>
        <v>0</v>
      </c>
      <c r="S2675">
        <f>ROUND((Source!CA805/100)*ROUND((Source!AF805*Source!AV805)*Source!I805, 2), 2)</f>
        <v>0</v>
      </c>
      <c r="T2675">
        <f>Source!Y805</f>
        <v>0</v>
      </c>
      <c r="U2675">
        <f>ROUND((175/100)*ROUND((Source!AE805*Source!AV805)*Source!I805, 2), 2)</f>
        <v>0</v>
      </c>
      <c r="V2675">
        <f>ROUND((108/100)*ROUND(Source!CS805*Source!I805, 2), 2)</f>
        <v>0</v>
      </c>
    </row>
    <row r="2676" spans="1:22" ht="14.25" x14ac:dyDescent="0.2">
      <c r="A2676" s="15"/>
      <c r="B2676" s="16"/>
      <c r="C2676" s="16" t="s">
        <v>876</v>
      </c>
      <c r="D2676" s="17" t="s">
        <v>877</v>
      </c>
      <c r="E2676" s="8">
        <f>Source!AT804</f>
        <v>70</v>
      </c>
      <c r="F2676" s="19"/>
      <c r="G2676" s="18"/>
      <c r="H2676" s="8"/>
      <c r="I2676" s="8"/>
      <c r="J2676" s="20">
        <f>SUM(R2670:R2675)</f>
        <v>3901.29</v>
      </c>
      <c r="K2676" s="20"/>
    </row>
    <row r="2677" spans="1:22" ht="14.25" x14ac:dyDescent="0.2">
      <c r="A2677" s="15"/>
      <c r="B2677" s="16"/>
      <c r="C2677" s="16" t="s">
        <v>878</v>
      </c>
      <c r="D2677" s="17" t="s">
        <v>877</v>
      </c>
      <c r="E2677" s="8">
        <f>Source!AU804</f>
        <v>10</v>
      </c>
      <c r="F2677" s="19"/>
      <c r="G2677" s="18"/>
      <c r="H2677" s="8"/>
      <c r="I2677" s="8"/>
      <c r="J2677" s="20">
        <f>SUM(T2670:T2676)</f>
        <v>557.33000000000004</v>
      </c>
      <c r="K2677" s="20"/>
    </row>
    <row r="2678" spans="1:22" ht="14.25" x14ac:dyDescent="0.2">
      <c r="A2678" s="15"/>
      <c r="B2678" s="16"/>
      <c r="C2678" s="16" t="s">
        <v>879</v>
      </c>
      <c r="D2678" s="17" t="s">
        <v>877</v>
      </c>
      <c r="E2678" s="8">
        <f>108</f>
        <v>108</v>
      </c>
      <c r="F2678" s="19"/>
      <c r="G2678" s="18"/>
      <c r="H2678" s="8"/>
      <c r="I2678" s="8"/>
      <c r="J2678" s="20">
        <f>SUM(V2670:V2677)</f>
        <v>105.14</v>
      </c>
      <c r="K2678" s="20"/>
    </row>
    <row r="2679" spans="1:22" ht="14.25" x14ac:dyDescent="0.2">
      <c r="A2679" s="15"/>
      <c r="B2679" s="16"/>
      <c r="C2679" s="16" t="s">
        <v>880</v>
      </c>
      <c r="D2679" s="17" t="s">
        <v>881</v>
      </c>
      <c r="E2679" s="8">
        <f>Source!AQ804</f>
        <v>36.11</v>
      </c>
      <c r="F2679" s="19"/>
      <c r="G2679" s="18" t="str">
        <f>Source!DI804</f>
        <v/>
      </c>
      <c r="H2679" s="8">
        <f>Source!AV804</f>
        <v>1</v>
      </c>
      <c r="I2679" s="8"/>
      <c r="J2679" s="20"/>
      <c r="K2679" s="20">
        <f>Source!U804</f>
        <v>24.607159499999998</v>
      </c>
    </row>
    <row r="2680" spans="1:22" ht="15" x14ac:dyDescent="0.25">
      <c r="A2680" s="24"/>
      <c r="B2680" s="24"/>
      <c r="C2680" s="24"/>
      <c r="D2680" s="24"/>
      <c r="E2680" s="24"/>
      <c r="F2680" s="24"/>
      <c r="G2680" s="24"/>
      <c r="H2680" s="24"/>
      <c r="I2680" s="59">
        <f>J2671+J2672+J2674+J2676+J2677+J2678+SUM(J2675:J2675)</f>
        <v>13597.730000000003</v>
      </c>
      <c r="J2680" s="59"/>
      <c r="K2680" s="25">
        <f>IF(Source!I804&lt;&gt;0, ROUND(I2680/Source!I804, 2), 0)</f>
        <v>19954.11</v>
      </c>
      <c r="P2680" s="23">
        <f>I2680</f>
        <v>13597.730000000003</v>
      </c>
    </row>
    <row r="2681" spans="1:22" ht="28.5" x14ac:dyDescent="0.2">
      <c r="A2681" s="15" t="str">
        <f>Source!E806</f>
        <v>414</v>
      </c>
      <c r="B2681" s="16" t="str">
        <f>Source!F806</f>
        <v>1.2-3103-3-1/1</v>
      </c>
      <c r="C2681" s="16" t="str">
        <f>Source!G806</f>
        <v>Устройство фундаментов общего назначения бетонных под оборудование объемом до 5 м3</v>
      </c>
      <c r="D2681" s="17" t="str">
        <f>Source!H806</f>
        <v>100 м3</v>
      </c>
      <c r="E2681" s="8">
        <f>Source!I806</f>
        <v>9.2770000000000005E-2</v>
      </c>
      <c r="F2681" s="19"/>
      <c r="G2681" s="18"/>
      <c r="H2681" s="8"/>
      <c r="I2681" s="8"/>
      <c r="J2681" s="20"/>
      <c r="K2681" s="20"/>
      <c r="Q2681">
        <f>ROUND((Source!BZ806/100)*ROUND((Source!AF806*Source!AV806)*Source!I806, 2), 2)</f>
        <v>5107.1000000000004</v>
      </c>
      <c r="R2681">
        <f>Source!X806</f>
        <v>5107.1000000000004</v>
      </c>
      <c r="S2681">
        <f>ROUND((Source!CA806/100)*ROUND((Source!AF806*Source!AV806)*Source!I806, 2), 2)</f>
        <v>729.59</v>
      </c>
      <c r="T2681">
        <f>Source!Y806</f>
        <v>729.59</v>
      </c>
      <c r="U2681">
        <f>ROUND((175/100)*ROUND((Source!AE806*Source!AV806)*Source!I806, 2), 2)</f>
        <v>23.94</v>
      </c>
      <c r="V2681">
        <f>ROUND((108/100)*ROUND(Source!CS806*Source!I806, 2), 2)</f>
        <v>14.77</v>
      </c>
    </row>
    <row r="2682" spans="1:22" ht="14.25" x14ac:dyDescent="0.2">
      <c r="A2682" s="15"/>
      <c r="B2682" s="16"/>
      <c r="C2682" s="16" t="s">
        <v>872</v>
      </c>
      <c r="D2682" s="17"/>
      <c r="E2682" s="8"/>
      <c r="F2682" s="19">
        <f>Source!AO806</f>
        <v>78644.570000000007</v>
      </c>
      <c r="G2682" s="18" t="str">
        <f>Source!DG806</f>
        <v/>
      </c>
      <c r="H2682" s="8">
        <f>Source!AV806</f>
        <v>1</v>
      </c>
      <c r="I2682" s="8">
        <f>IF(Source!BA806&lt;&gt; 0, Source!BA806, 1)</f>
        <v>1</v>
      </c>
      <c r="J2682" s="20">
        <f>Source!S806</f>
        <v>7295.86</v>
      </c>
      <c r="K2682" s="20"/>
    </row>
    <row r="2683" spans="1:22" ht="14.25" x14ac:dyDescent="0.2">
      <c r="A2683" s="15"/>
      <c r="B2683" s="16"/>
      <c r="C2683" s="16" t="s">
        <v>873</v>
      </c>
      <c r="D2683" s="17"/>
      <c r="E2683" s="8"/>
      <c r="F2683" s="19">
        <f>Source!AM806</f>
        <v>435.13</v>
      </c>
      <c r="G2683" s="18" t="str">
        <f>Source!DE806</f>
        <v/>
      </c>
      <c r="H2683" s="8">
        <f>Source!AV806</f>
        <v>1</v>
      </c>
      <c r="I2683" s="8">
        <f>IF(Source!BB806&lt;&gt; 0, Source!BB806, 1)</f>
        <v>1</v>
      </c>
      <c r="J2683" s="20">
        <f>Source!Q806</f>
        <v>40.369999999999997</v>
      </c>
      <c r="K2683" s="20"/>
    </row>
    <row r="2684" spans="1:22" ht="14.25" x14ac:dyDescent="0.2">
      <c r="A2684" s="15"/>
      <c r="B2684" s="16"/>
      <c r="C2684" s="16" t="s">
        <v>874</v>
      </c>
      <c r="D2684" s="17"/>
      <c r="E2684" s="8"/>
      <c r="F2684" s="19">
        <f>Source!AN806</f>
        <v>147.43</v>
      </c>
      <c r="G2684" s="18" t="str">
        <f>Source!DF806</f>
        <v/>
      </c>
      <c r="H2684" s="8">
        <f>Source!AV806</f>
        <v>1</v>
      </c>
      <c r="I2684" s="8">
        <f>IF(Source!BS806&lt;&gt; 0, Source!BS806, 1)</f>
        <v>1</v>
      </c>
      <c r="J2684" s="21">
        <f>Source!R806</f>
        <v>13.68</v>
      </c>
      <c r="K2684" s="20"/>
    </row>
    <row r="2685" spans="1:22" ht="14.25" x14ac:dyDescent="0.2">
      <c r="A2685" s="15"/>
      <c r="B2685" s="16"/>
      <c r="C2685" s="16" t="s">
        <v>875</v>
      </c>
      <c r="D2685" s="17"/>
      <c r="E2685" s="8"/>
      <c r="F2685" s="19">
        <f>Source!AL806</f>
        <v>347832.49</v>
      </c>
      <c r="G2685" s="18" t="str">
        <f>Source!DD806</f>
        <v/>
      </c>
      <c r="H2685" s="8">
        <f>Source!AW806</f>
        <v>1</v>
      </c>
      <c r="I2685" s="8">
        <f>IF(Source!BC806&lt;&gt; 0, Source!BC806, 1)</f>
        <v>1</v>
      </c>
      <c r="J2685" s="20">
        <f>Source!P806</f>
        <v>32268.42</v>
      </c>
      <c r="K2685" s="20"/>
    </row>
    <row r="2686" spans="1:22" ht="14.25" x14ac:dyDescent="0.2">
      <c r="A2686" s="15"/>
      <c r="B2686" s="16"/>
      <c r="C2686" s="16" t="s">
        <v>876</v>
      </c>
      <c r="D2686" s="17" t="s">
        <v>877</v>
      </c>
      <c r="E2686" s="8">
        <f>Source!AT806</f>
        <v>70</v>
      </c>
      <c r="F2686" s="19"/>
      <c r="G2686" s="18"/>
      <c r="H2686" s="8"/>
      <c r="I2686" s="8"/>
      <c r="J2686" s="20">
        <f>SUM(R2681:R2685)</f>
        <v>5107.1000000000004</v>
      </c>
      <c r="K2686" s="20"/>
    </row>
    <row r="2687" spans="1:22" ht="14.25" x14ac:dyDescent="0.2">
      <c r="A2687" s="15"/>
      <c r="B2687" s="16"/>
      <c r="C2687" s="16" t="s">
        <v>878</v>
      </c>
      <c r="D2687" s="17" t="s">
        <v>877</v>
      </c>
      <c r="E2687" s="8">
        <f>Source!AU806</f>
        <v>10</v>
      </c>
      <c r="F2687" s="19"/>
      <c r="G2687" s="18"/>
      <c r="H2687" s="8"/>
      <c r="I2687" s="8"/>
      <c r="J2687" s="20">
        <f>SUM(T2681:T2686)</f>
        <v>729.59</v>
      </c>
      <c r="K2687" s="20"/>
    </row>
    <row r="2688" spans="1:22" ht="14.25" x14ac:dyDescent="0.2">
      <c r="A2688" s="15"/>
      <c r="B2688" s="16"/>
      <c r="C2688" s="16" t="s">
        <v>879</v>
      </c>
      <c r="D2688" s="17" t="s">
        <v>877</v>
      </c>
      <c r="E2688" s="8">
        <f>108</f>
        <v>108</v>
      </c>
      <c r="F2688" s="19"/>
      <c r="G2688" s="18"/>
      <c r="H2688" s="8"/>
      <c r="I2688" s="8"/>
      <c r="J2688" s="20">
        <f>SUM(V2681:V2687)</f>
        <v>14.77</v>
      </c>
      <c r="K2688" s="20"/>
    </row>
    <row r="2689" spans="1:22" ht="14.25" x14ac:dyDescent="0.2">
      <c r="A2689" s="15"/>
      <c r="B2689" s="16"/>
      <c r="C2689" s="16" t="s">
        <v>880</v>
      </c>
      <c r="D2689" s="17" t="s">
        <v>881</v>
      </c>
      <c r="E2689" s="8">
        <f>Source!AQ806</f>
        <v>453.1</v>
      </c>
      <c r="F2689" s="19"/>
      <c r="G2689" s="18" t="str">
        <f>Source!DI806</f>
        <v/>
      </c>
      <c r="H2689" s="8">
        <f>Source!AV806</f>
        <v>1</v>
      </c>
      <c r="I2689" s="8"/>
      <c r="J2689" s="20"/>
      <c r="K2689" s="20">
        <f>Source!U806</f>
        <v>42.034087000000007</v>
      </c>
    </row>
    <row r="2690" spans="1:22" ht="15" x14ac:dyDescent="0.25">
      <c r="A2690" s="24"/>
      <c r="B2690" s="24"/>
      <c r="C2690" s="24"/>
      <c r="D2690" s="24"/>
      <c r="E2690" s="24"/>
      <c r="F2690" s="24"/>
      <c r="G2690" s="24"/>
      <c r="H2690" s="24"/>
      <c r="I2690" s="59">
        <f>J2682+J2683+J2685+J2686+J2687+J2688</f>
        <v>45456.109999999986</v>
      </c>
      <c r="J2690" s="59"/>
      <c r="K2690" s="25">
        <f>IF(Source!I806&lt;&gt;0, ROUND(I2690/Source!I806, 2), 0)</f>
        <v>489987.17</v>
      </c>
      <c r="P2690" s="23">
        <f>I2690</f>
        <v>45456.109999999986</v>
      </c>
    </row>
    <row r="2691" spans="1:22" ht="42.75" x14ac:dyDescent="0.2">
      <c r="A2691" s="15" t="str">
        <f>Source!E807</f>
        <v>415</v>
      </c>
      <c r="B2691" s="16" t="str">
        <f>Source!F807</f>
        <v>21.3-4-24</v>
      </c>
      <c r="C2691" s="16" t="str">
        <f>Source!G807</f>
        <v>Арматурные заготовки (стержни, хомуты и т.п.), не собранные в каркасы или сетки, закладные и накладные детали, со сваркой</v>
      </c>
      <c r="D2691" s="17" t="str">
        <f>Source!H807</f>
        <v>т</v>
      </c>
      <c r="E2691" s="8">
        <f>Source!I807</f>
        <v>0.20368228902999999</v>
      </c>
      <c r="F2691" s="19">
        <f>Source!AL807</f>
        <v>53410.15</v>
      </c>
      <c r="G2691" s="18" t="str">
        <f>Source!DD807</f>
        <v/>
      </c>
      <c r="H2691" s="8">
        <f>Source!AW807</f>
        <v>1</v>
      </c>
      <c r="I2691" s="8">
        <f>IF(Source!BC807&lt;&gt; 0, Source!BC807, 1)</f>
        <v>1</v>
      </c>
      <c r="J2691" s="20">
        <f>Source!P807</f>
        <v>10878.7</v>
      </c>
      <c r="K2691" s="20"/>
      <c r="Q2691">
        <f>ROUND((Source!BZ807/100)*ROUND((Source!AF807*Source!AV807)*Source!I807, 2), 2)</f>
        <v>0</v>
      </c>
      <c r="R2691">
        <f>Source!X807</f>
        <v>0</v>
      </c>
      <c r="S2691">
        <f>ROUND((Source!CA807/100)*ROUND((Source!AF807*Source!AV807)*Source!I807, 2), 2)</f>
        <v>0</v>
      </c>
      <c r="T2691">
        <f>Source!Y807</f>
        <v>0</v>
      </c>
      <c r="U2691">
        <f>ROUND((175/100)*ROUND((Source!AE807*Source!AV807)*Source!I807, 2), 2)</f>
        <v>0</v>
      </c>
      <c r="V2691">
        <f>ROUND((108/100)*ROUND(Source!CS807*Source!I807, 2), 2)</f>
        <v>0</v>
      </c>
    </row>
    <row r="2692" spans="1:22" ht="15" x14ac:dyDescent="0.25">
      <c r="A2692" s="24"/>
      <c r="B2692" s="24"/>
      <c r="C2692" s="24"/>
      <c r="D2692" s="24"/>
      <c r="E2692" s="24"/>
      <c r="F2692" s="24"/>
      <c r="G2692" s="24"/>
      <c r="H2692" s="24"/>
      <c r="I2692" s="59">
        <f>J2691</f>
        <v>10878.7</v>
      </c>
      <c r="J2692" s="59"/>
      <c r="K2692" s="25">
        <f>IF(Source!I807&lt;&gt;0, ROUND(I2692/Source!I807, 2), 0)</f>
        <v>53410.14</v>
      </c>
      <c r="P2692" s="23">
        <f>I2692</f>
        <v>10878.7</v>
      </c>
    </row>
    <row r="2693" spans="1:22" ht="28.5" x14ac:dyDescent="0.2">
      <c r="A2693" s="15" t="str">
        <f>Source!E808</f>
        <v>416</v>
      </c>
      <c r="B2693" s="16" t="str">
        <f>Source!F808</f>
        <v>Цена поставщика</v>
      </c>
      <c r="C2693" s="16" t="str">
        <f>Source!G808</f>
        <v>Игровой комплекс "Весна-2"  ЛГИК-7.02                     Базисная стоимость: 412600,99/1,18= 349661,86</v>
      </c>
      <c r="D2693" s="17" t="str">
        <f>Source!H808</f>
        <v>шт.</v>
      </c>
      <c r="E2693" s="8">
        <f>Source!I808</f>
        <v>1</v>
      </c>
      <c r="F2693" s="19">
        <f>Source!AL808</f>
        <v>349661.86</v>
      </c>
      <c r="G2693" s="18" t="str">
        <f>Source!DD808</f>
        <v/>
      </c>
      <c r="H2693" s="8">
        <f>Source!AW808</f>
        <v>1</v>
      </c>
      <c r="I2693" s="8">
        <f>IF(Source!BC808&lt;&gt; 0, Source!BC808, 1)</f>
        <v>1</v>
      </c>
      <c r="J2693" s="20">
        <f>Source!P808</f>
        <v>349661.86</v>
      </c>
      <c r="K2693" s="20"/>
      <c r="Q2693">
        <f>ROUND((Source!BZ808/100)*ROUND((Source!AF808*Source!AV808)*Source!I808, 2), 2)</f>
        <v>0</v>
      </c>
      <c r="R2693">
        <f>Source!X808</f>
        <v>0</v>
      </c>
      <c r="S2693">
        <f>ROUND((Source!CA808/100)*ROUND((Source!AF808*Source!AV808)*Source!I808, 2), 2)</f>
        <v>0</v>
      </c>
      <c r="T2693">
        <f>Source!Y808</f>
        <v>0</v>
      </c>
      <c r="U2693">
        <f>ROUND((175/100)*ROUND((Source!AE808*Source!AV808)*Source!I808, 2), 2)</f>
        <v>0</v>
      </c>
      <c r="V2693">
        <f>ROUND((108/100)*ROUND(Source!CS808*Source!I808, 2), 2)</f>
        <v>0</v>
      </c>
    </row>
    <row r="2694" spans="1:22" ht="15" x14ac:dyDescent="0.25">
      <c r="A2694" s="24"/>
      <c r="B2694" s="24"/>
      <c r="C2694" s="24"/>
      <c r="D2694" s="24"/>
      <c r="E2694" s="24"/>
      <c r="F2694" s="24"/>
      <c r="G2694" s="24"/>
      <c r="H2694" s="24"/>
      <c r="I2694" s="59">
        <f>J2693</f>
        <v>349661.86</v>
      </c>
      <c r="J2694" s="59"/>
      <c r="K2694" s="25">
        <f>IF(Source!I808&lt;&gt;0, ROUND(I2694/Source!I808, 2), 0)</f>
        <v>349661.86</v>
      </c>
      <c r="P2694" s="23">
        <f>I2694</f>
        <v>349661.86</v>
      </c>
    </row>
    <row r="2695" spans="1:22" ht="14.25" x14ac:dyDescent="0.2">
      <c r="A2695" s="15" t="str">
        <f>Source!E809</f>
        <v>417</v>
      </c>
      <c r="B2695" s="16" t="str">
        <f>Source!F809</f>
        <v>1.50-3203-10-4/1</v>
      </c>
      <c r="C2695" s="16" t="str">
        <f>Source!G809</f>
        <v>Установка монтажных изделий массой свыше 20 кг</v>
      </c>
      <c r="D2695" s="17" t="str">
        <f>Source!H809</f>
        <v>т</v>
      </c>
      <c r="E2695" s="8">
        <f>Source!I809</f>
        <v>8.8999999999999996E-2</v>
      </c>
      <c r="F2695" s="19"/>
      <c r="G2695" s="18"/>
      <c r="H2695" s="8"/>
      <c r="I2695" s="8"/>
      <c r="J2695" s="20"/>
      <c r="K2695" s="20"/>
      <c r="Q2695">
        <f>ROUND((Source!BZ809/100)*ROUND((Source!AF809*Source!AV809)*Source!I809, 2), 2)</f>
        <v>509.52</v>
      </c>
      <c r="R2695">
        <f>Source!X809</f>
        <v>509.52</v>
      </c>
      <c r="S2695">
        <f>ROUND((Source!CA809/100)*ROUND((Source!AF809*Source!AV809)*Source!I809, 2), 2)</f>
        <v>72.790000000000006</v>
      </c>
      <c r="T2695">
        <f>Source!Y809</f>
        <v>72.790000000000006</v>
      </c>
      <c r="U2695">
        <f>ROUND((175/100)*ROUND((Source!AE809*Source!AV809)*Source!I809, 2), 2)</f>
        <v>22.24</v>
      </c>
      <c r="V2695">
        <f>ROUND((108/100)*ROUND(Source!CS809*Source!I809, 2), 2)</f>
        <v>13.73</v>
      </c>
    </row>
    <row r="2696" spans="1:22" ht="14.25" x14ac:dyDescent="0.2">
      <c r="A2696" s="15"/>
      <c r="B2696" s="16"/>
      <c r="C2696" s="16" t="s">
        <v>872</v>
      </c>
      <c r="D2696" s="17"/>
      <c r="E2696" s="8"/>
      <c r="F2696" s="19">
        <f>Source!AO809</f>
        <v>8178.55</v>
      </c>
      <c r="G2696" s="18" t="str">
        <f>Source!DG809</f>
        <v/>
      </c>
      <c r="H2696" s="8">
        <f>Source!AV809</f>
        <v>1</v>
      </c>
      <c r="I2696" s="8">
        <f>IF(Source!BA809&lt;&gt; 0, Source!BA809, 1)</f>
        <v>1</v>
      </c>
      <c r="J2696" s="20">
        <f>Source!S809</f>
        <v>727.89</v>
      </c>
      <c r="K2696" s="20"/>
    </row>
    <row r="2697" spans="1:22" ht="14.25" x14ac:dyDescent="0.2">
      <c r="A2697" s="15"/>
      <c r="B2697" s="16"/>
      <c r="C2697" s="16" t="s">
        <v>873</v>
      </c>
      <c r="D2697" s="17"/>
      <c r="E2697" s="8"/>
      <c r="F2697" s="19">
        <f>Source!AM809</f>
        <v>1555.17</v>
      </c>
      <c r="G2697" s="18" t="str">
        <f>Source!DE809</f>
        <v/>
      </c>
      <c r="H2697" s="8">
        <f>Source!AV809</f>
        <v>1</v>
      </c>
      <c r="I2697" s="8">
        <f>IF(Source!BB809&lt;&gt; 0, Source!BB809, 1)</f>
        <v>1</v>
      </c>
      <c r="J2697" s="20">
        <f>Source!Q809</f>
        <v>138.41</v>
      </c>
      <c r="K2697" s="20"/>
    </row>
    <row r="2698" spans="1:22" ht="14.25" x14ac:dyDescent="0.2">
      <c r="A2698" s="15"/>
      <c r="B2698" s="16"/>
      <c r="C2698" s="16" t="s">
        <v>874</v>
      </c>
      <c r="D2698" s="17"/>
      <c r="E2698" s="8"/>
      <c r="F2698" s="19">
        <f>Source!AN809</f>
        <v>142.85</v>
      </c>
      <c r="G2698" s="18" t="str">
        <f>Source!DF809</f>
        <v/>
      </c>
      <c r="H2698" s="8">
        <f>Source!AV809</f>
        <v>1</v>
      </c>
      <c r="I2698" s="8">
        <f>IF(Source!BS809&lt;&gt; 0, Source!BS809, 1)</f>
        <v>1</v>
      </c>
      <c r="J2698" s="21">
        <f>Source!R809</f>
        <v>12.71</v>
      </c>
      <c r="K2698" s="20"/>
    </row>
    <row r="2699" spans="1:22" ht="14.25" x14ac:dyDescent="0.2">
      <c r="A2699" s="15"/>
      <c r="B2699" s="16"/>
      <c r="C2699" s="16" t="s">
        <v>875</v>
      </c>
      <c r="D2699" s="17"/>
      <c r="E2699" s="8"/>
      <c r="F2699" s="19">
        <f>Source!AL809</f>
        <v>56933.42</v>
      </c>
      <c r="G2699" s="18" t="str">
        <f>Source!DD809</f>
        <v/>
      </c>
      <c r="H2699" s="8">
        <f>Source!AW809</f>
        <v>1</v>
      </c>
      <c r="I2699" s="8">
        <f>IF(Source!BC809&lt;&gt; 0, Source!BC809, 1)</f>
        <v>1</v>
      </c>
      <c r="J2699" s="20">
        <f>Source!P809</f>
        <v>5067.07</v>
      </c>
      <c r="K2699" s="20"/>
    </row>
    <row r="2700" spans="1:22" ht="42.75" x14ac:dyDescent="0.2">
      <c r="A2700" s="15" t="str">
        <f>Source!E810</f>
        <v>417,1</v>
      </c>
      <c r="B2700" s="16" t="str">
        <f>Source!F810</f>
        <v>21.3-4-24</v>
      </c>
      <c r="C2700" s="16" t="str">
        <f>Source!G810</f>
        <v>Арматурные заготовки (стержни, хомуты и т.п.), не собранные в каркасы или сетки, закладные и накладные детали, со сваркой</v>
      </c>
      <c r="D2700" s="17" t="str">
        <f>Source!H810</f>
        <v>т</v>
      </c>
      <c r="E2700" s="8">
        <f>Source!I810</f>
        <v>-8.8999999999999996E-2</v>
      </c>
      <c r="F2700" s="19">
        <f>Source!AK810</f>
        <v>53410.15</v>
      </c>
      <c r="G2700" s="22" t="s">
        <v>3</v>
      </c>
      <c r="H2700" s="8">
        <f>Source!AW810</f>
        <v>1</v>
      </c>
      <c r="I2700" s="8">
        <f>IF(Source!BC810&lt;&gt; 0, Source!BC810, 1)</f>
        <v>1</v>
      </c>
      <c r="J2700" s="20">
        <f>Source!O810</f>
        <v>-4753.5</v>
      </c>
      <c r="K2700" s="20"/>
      <c r="Q2700">
        <f>ROUND((Source!BZ810/100)*ROUND((Source!AF810*Source!AV810)*Source!I810, 2), 2)</f>
        <v>0</v>
      </c>
      <c r="R2700">
        <f>Source!X810</f>
        <v>0</v>
      </c>
      <c r="S2700">
        <f>ROUND((Source!CA810/100)*ROUND((Source!AF810*Source!AV810)*Source!I810, 2), 2)</f>
        <v>0</v>
      </c>
      <c r="T2700">
        <f>Source!Y810</f>
        <v>0</v>
      </c>
      <c r="U2700">
        <f>ROUND((175/100)*ROUND((Source!AE810*Source!AV810)*Source!I810, 2), 2)</f>
        <v>0</v>
      </c>
      <c r="V2700">
        <f>ROUND((108/100)*ROUND(Source!CS810*Source!I810, 2), 2)</f>
        <v>0</v>
      </c>
    </row>
    <row r="2701" spans="1:22" ht="14.25" x14ac:dyDescent="0.2">
      <c r="A2701" s="15"/>
      <c r="B2701" s="16"/>
      <c r="C2701" s="16" t="s">
        <v>876</v>
      </c>
      <c r="D2701" s="17" t="s">
        <v>877</v>
      </c>
      <c r="E2701" s="8">
        <f>Source!AT809</f>
        <v>70</v>
      </c>
      <c r="F2701" s="19"/>
      <c r="G2701" s="18"/>
      <c r="H2701" s="8"/>
      <c r="I2701" s="8"/>
      <c r="J2701" s="20">
        <f>SUM(R2695:R2700)</f>
        <v>509.52</v>
      </c>
      <c r="K2701" s="20"/>
    </row>
    <row r="2702" spans="1:22" ht="14.25" x14ac:dyDescent="0.2">
      <c r="A2702" s="15"/>
      <c r="B2702" s="16"/>
      <c r="C2702" s="16" t="s">
        <v>878</v>
      </c>
      <c r="D2702" s="17" t="s">
        <v>877</v>
      </c>
      <c r="E2702" s="8">
        <f>Source!AU809</f>
        <v>10</v>
      </c>
      <c r="F2702" s="19"/>
      <c r="G2702" s="18"/>
      <c r="H2702" s="8"/>
      <c r="I2702" s="8"/>
      <c r="J2702" s="20">
        <f>SUM(T2695:T2701)</f>
        <v>72.790000000000006</v>
      </c>
      <c r="K2702" s="20"/>
    </row>
    <row r="2703" spans="1:22" ht="14.25" x14ac:dyDescent="0.2">
      <c r="A2703" s="15"/>
      <c r="B2703" s="16"/>
      <c r="C2703" s="16" t="s">
        <v>879</v>
      </c>
      <c r="D2703" s="17" t="s">
        <v>877</v>
      </c>
      <c r="E2703" s="8">
        <f>108</f>
        <v>108</v>
      </c>
      <c r="F2703" s="19"/>
      <c r="G2703" s="18"/>
      <c r="H2703" s="8"/>
      <c r="I2703" s="8"/>
      <c r="J2703" s="20">
        <f>SUM(V2695:V2702)</f>
        <v>13.73</v>
      </c>
      <c r="K2703" s="20"/>
    </row>
    <row r="2704" spans="1:22" ht="14.25" x14ac:dyDescent="0.2">
      <c r="A2704" s="15"/>
      <c r="B2704" s="16"/>
      <c r="C2704" s="16" t="s">
        <v>880</v>
      </c>
      <c r="D2704" s="17" t="s">
        <v>881</v>
      </c>
      <c r="E2704" s="8">
        <f>Source!AQ809</f>
        <v>36.11</v>
      </c>
      <c r="F2704" s="19"/>
      <c r="G2704" s="18" t="str">
        <f>Source!DI809</f>
        <v/>
      </c>
      <c r="H2704" s="8">
        <f>Source!AV809</f>
        <v>1</v>
      </c>
      <c r="I2704" s="8"/>
      <c r="J2704" s="20"/>
      <c r="K2704" s="20">
        <f>Source!U809</f>
        <v>3.2137899999999999</v>
      </c>
    </row>
    <row r="2705" spans="1:22" ht="15" x14ac:dyDescent="0.25">
      <c r="A2705" s="24"/>
      <c r="B2705" s="24"/>
      <c r="C2705" s="24"/>
      <c r="D2705" s="24"/>
      <c r="E2705" s="24"/>
      <c r="F2705" s="24"/>
      <c r="G2705" s="24"/>
      <c r="H2705" s="24"/>
      <c r="I2705" s="59">
        <f>J2696+J2697+J2699+J2701+J2702+J2703+SUM(J2700:J2700)</f>
        <v>1775.9099999999989</v>
      </c>
      <c r="J2705" s="59"/>
      <c r="K2705" s="25">
        <f>IF(Source!I809&lt;&gt;0, ROUND(I2705/Source!I809, 2), 0)</f>
        <v>19954.04</v>
      </c>
      <c r="P2705" s="23">
        <f>I2705</f>
        <v>1775.9099999999989</v>
      </c>
    </row>
    <row r="2706" spans="1:22" ht="28.5" x14ac:dyDescent="0.2">
      <c r="A2706" s="15" t="str">
        <f>Source!E811</f>
        <v>418</v>
      </c>
      <c r="B2706" s="16" t="str">
        <f>Source!F811</f>
        <v>1.2-3103-3-1/1</v>
      </c>
      <c r="C2706" s="16" t="str">
        <f>Source!G811</f>
        <v>Устройство фундаментов общего назначения бетонных под оборудование объемом до 5 м3</v>
      </c>
      <c r="D2706" s="17" t="str">
        <f>Source!H811</f>
        <v>100 м3</v>
      </c>
      <c r="E2706" s="8">
        <f>Source!I811</f>
        <v>1.2200000000000001E-2</v>
      </c>
      <c r="F2706" s="19"/>
      <c r="G2706" s="18"/>
      <c r="H2706" s="8"/>
      <c r="I2706" s="8"/>
      <c r="J2706" s="20"/>
      <c r="K2706" s="20"/>
      <c r="Q2706">
        <f>ROUND((Source!BZ811/100)*ROUND((Source!AF811*Source!AV811)*Source!I811, 2), 2)</f>
        <v>671.62</v>
      </c>
      <c r="R2706">
        <f>Source!X811</f>
        <v>671.62</v>
      </c>
      <c r="S2706">
        <f>ROUND((Source!CA811/100)*ROUND((Source!AF811*Source!AV811)*Source!I811, 2), 2)</f>
        <v>95.95</v>
      </c>
      <c r="T2706">
        <f>Source!Y811</f>
        <v>95.95</v>
      </c>
      <c r="U2706">
        <f>ROUND((175/100)*ROUND((Source!AE811*Source!AV811)*Source!I811, 2), 2)</f>
        <v>3.15</v>
      </c>
      <c r="V2706">
        <f>ROUND((108/100)*ROUND(Source!CS811*Source!I811, 2), 2)</f>
        <v>1.94</v>
      </c>
    </row>
    <row r="2707" spans="1:22" ht="14.25" x14ac:dyDescent="0.2">
      <c r="A2707" s="15"/>
      <c r="B2707" s="16"/>
      <c r="C2707" s="16" t="s">
        <v>872</v>
      </c>
      <c r="D2707" s="17"/>
      <c r="E2707" s="8"/>
      <c r="F2707" s="19">
        <f>Source!AO811</f>
        <v>78644.570000000007</v>
      </c>
      <c r="G2707" s="18" t="str">
        <f>Source!DG811</f>
        <v/>
      </c>
      <c r="H2707" s="8">
        <f>Source!AV811</f>
        <v>1</v>
      </c>
      <c r="I2707" s="8">
        <f>IF(Source!BA811&lt;&gt; 0, Source!BA811, 1)</f>
        <v>1</v>
      </c>
      <c r="J2707" s="20">
        <f>Source!S811</f>
        <v>959.46</v>
      </c>
      <c r="K2707" s="20"/>
    </row>
    <row r="2708" spans="1:22" ht="14.25" x14ac:dyDescent="0.2">
      <c r="A2708" s="15"/>
      <c r="B2708" s="16"/>
      <c r="C2708" s="16" t="s">
        <v>873</v>
      </c>
      <c r="D2708" s="17"/>
      <c r="E2708" s="8"/>
      <c r="F2708" s="19">
        <f>Source!AM811</f>
        <v>435.13</v>
      </c>
      <c r="G2708" s="18" t="str">
        <f>Source!DE811</f>
        <v/>
      </c>
      <c r="H2708" s="8">
        <f>Source!AV811</f>
        <v>1</v>
      </c>
      <c r="I2708" s="8">
        <f>IF(Source!BB811&lt;&gt; 0, Source!BB811, 1)</f>
        <v>1</v>
      </c>
      <c r="J2708" s="20">
        <f>Source!Q811</f>
        <v>5.31</v>
      </c>
      <c r="K2708" s="20"/>
    </row>
    <row r="2709" spans="1:22" ht="14.25" x14ac:dyDescent="0.2">
      <c r="A2709" s="15"/>
      <c r="B2709" s="16"/>
      <c r="C2709" s="16" t="s">
        <v>874</v>
      </c>
      <c r="D2709" s="17"/>
      <c r="E2709" s="8"/>
      <c r="F2709" s="19">
        <f>Source!AN811</f>
        <v>147.43</v>
      </c>
      <c r="G2709" s="18" t="str">
        <f>Source!DF811</f>
        <v/>
      </c>
      <c r="H2709" s="8">
        <f>Source!AV811</f>
        <v>1</v>
      </c>
      <c r="I2709" s="8">
        <f>IF(Source!BS811&lt;&gt; 0, Source!BS811, 1)</f>
        <v>1</v>
      </c>
      <c r="J2709" s="21">
        <f>Source!R811</f>
        <v>1.8</v>
      </c>
      <c r="K2709" s="20"/>
    </row>
    <row r="2710" spans="1:22" ht="14.25" x14ac:dyDescent="0.2">
      <c r="A2710" s="15"/>
      <c r="B2710" s="16"/>
      <c r="C2710" s="16" t="s">
        <v>875</v>
      </c>
      <c r="D2710" s="17"/>
      <c r="E2710" s="8"/>
      <c r="F2710" s="19">
        <f>Source!AL811</f>
        <v>347832.49</v>
      </c>
      <c r="G2710" s="18" t="str">
        <f>Source!DD811</f>
        <v/>
      </c>
      <c r="H2710" s="8">
        <f>Source!AW811</f>
        <v>1</v>
      </c>
      <c r="I2710" s="8">
        <f>IF(Source!BC811&lt;&gt; 0, Source!BC811, 1)</f>
        <v>1</v>
      </c>
      <c r="J2710" s="20">
        <f>Source!P811</f>
        <v>4243.5600000000004</v>
      </c>
      <c r="K2710" s="20"/>
    </row>
    <row r="2711" spans="1:22" ht="14.25" x14ac:dyDescent="0.2">
      <c r="A2711" s="15"/>
      <c r="B2711" s="16"/>
      <c r="C2711" s="16" t="s">
        <v>876</v>
      </c>
      <c r="D2711" s="17" t="s">
        <v>877</v>
      </c>
      <c r="E2711" s="8">
        <f>Source!AT811</f>
        <v>70</v>
      </c>
      <c r="F2711" s="19"/>
      <c r="G2711" s="18"/>
      <c r="H2711" s="8"/>
      <c r="I2711" s="8"/>
      <c r="J2711" s="20">
        <f>SUM(R2706:R2710)</f>
        <v>671.62</v>
      </c>
      <c r="K2711" s="20"/>
    </row>
    <row r="2712" spans="1:22" ht="14.25" x14ac:dyDescent="0.2">
      <c r="A2712" s="15"/>
      <c r="B2712" s="16"/>
      <c r="C2712" s="16" t="s">
        <v>878</v>
      </c>
      <c r="D2712" s="17" t="s">
        <v>877</v>
      </c>
      <c r="E2712" s="8">
        <f>Source!AU811</f>
        <v>10</v>
      </c>
      <c r="F2712" s="19"/>
      <c r="G2712" s="18"/>
      <c r="H2712" s="8"/>
      <c r="I2712" s="8"/>
      <c r="J2712" s="20">
        <f>SUM(T2706:T2711)</f>
        <v>95.95</v>
      </c>
      <c r="K2712" s="20"/>
    </row>
    <row r="2713" spans="1:22" ht="14.25" x14ac:dyDescent="0.2">
      <c r="A2713" s="15"/>
      <c r="B2713" s="16"/>
      <c r="C2713" s="16" t="s">
        <v>879</v>
      </c>
      <c r="D2713" s="17" t="s">
        <v>877</v>
      </c>
      <c r="E2713" s="8">
        <f>108</f>
        <v>108</v>
      </c>
      <c r="F2713" s="19"/>
      <c r="G2713" s="18"/>
      <c r="H2713" s="8"/>
      <c r="I2713" s="8"/>
      <c r="J2713" s="20">
        <f>SUM(V2706:V2712)</f>
        <v>1.94</v>
      </c>
      <c r="K2713" s="20"/>
    </row>
    <row r="2714" spans="1:22" ht="14.25" x14ac:dyDescent="0.2">
      <c r="A2714" s="15"/>
      <c r="B2714" s="16"/>
      <c r="C2714" s="16" t="s">
        <v>880</v>
      </c>
      <c r="D2714" s="17" t="s">
        <v>881</v>
      </c>
      <c r="E2714" s="8">
        <f>Source!AQ811</f>
        <v>453.1</v>
      </c>
      <c r="F2714" s="19"/>
      <c r="G2714" s="18" t="str">
        <f>Source!DI811</f>
        <v/>
      </c>
      <c r="H2714" s="8">
        <f>Source!AV811</f>
        <v>1</v>
      </c>
      <c r="I2714" s="8"/>
      <c r="J2714" s="20"/>
      <c r="K2714" s="20">
        <f>Source!U811</f>
        <v>5.5278200000000011</v>
      </c>
    </row>
    <row r="2715" spans="1:22" ht="15" x14ac:dyDescent="0.25">
      <c r="A2715" s="24"/>
      <c r="B2715" s="24"/>
      <c r="C2715" s="24"/>
      <c r="D2715" s="24"/>
      <c r="E2715" s="24"/>
      <c r="F2715" s="24"/>
      <c r="G2715" s="24"/>
      <c r="H2715" s="24"/>
      <c r="I2715" s="59">
        <f>J2707+J2708+J2710+J2711+J2712+J2713</f>
        <v>5977.8399999999992</v>
      </c>
      <c r="J2715" s="59"/>
      <c r="K2715" s="25">
        <f>IF(Source!I811&lt;&gt;0, ROUND(I2715/Source!I811, 2), 0)</f>
        <v>489986.89</v>
      </c>
      <c r="P2715" s="23">
        <f>I2715</f>
        <v>5977.8399999999992</v>
      </c>
    </row>
    <row r="2716" spans="1:22" ht="42.75" x14ac:dyDescent="0.2">
      <c r="A2716" s="15" t="str">
        <f>Source!E812</f>
        <v>419</v>
      </c>
      <c r="B2716" s="16" t="str">
        <f>Source!F812</f>
        <v>21.3-4-24</v>
      </c>
      <c r="C2716" s="16" t="str">
        <f>Source!G812</f>
        <v>Арматурные заготовки (стержни, хомуты и т.п.), не собранные в каркасы или сетки, закладные и накладные детали, со сваркой</v>
      </c>
      <c r="D2716" s="17" t="str">
        <f>Source!H812</f>
        <v>т</v>
      </c>
      <c r="E2716" s="8">
        <f>Source!I812</f>
        <v>2.6535685069999999E-2</v>
      </c>
      <c r="F2716" s="19">
        <f>Source!AL812</f>
        <v>53410.15</v>
      </c>
      <c r="G2716" s="18" t="str">
        <f>Source!DD812</f>
        <v/>
      </c>
      <c r="H2716" s="8">
        <f>Source!AW812</f>
        <v>1</v>
      </c>
      <c r="I2716" s="8">
        <f>IF(Source!BC812&lt;&gt; 0, Source!BC812, 1)</f>
        <v>1</v>
      </c>
      <c r="J2716" s="20">
        <f>Source!P812</f>
        <v>1417.27</v>
      </c>
      <c r="K2716" s="20"/>
      <c r="Q2716">
        <f>ROUND((Source!BZ812/100)*ROUND((Source!AF812*Source!AV812)*Source!I812, 2), 2)</f>
        <v>0</v>
      </c>
      <c r="R2716">
        <f>Source!X812</f>
        <v>0</v>
      </c>
      <c r="S2716">
        <f>ROUND((Source!CA812/100)*ROUND((Source!AF812*Source!AV812)*Source!I812, 2), 2)</f>
        <v>0</v>
      </c>
      <c r="T2716">
        <f>Source!Y812</f>
        <v>0</v>
      </c>
      <c r="U2716">
        <f>ROUND((175/100)*ROUND((Source!AE812*Source!AV812)*Source!I812, 2), 2)</f>
        <v>0</v>
      </c>
      <c r="V2716">
        <f>ROUND((108/100)*ROUND(Source!CS812*Source!I812, 2), 2)</f>
        <v>0</v>
      </c>
    </row>
    <row r="2717" spans="1:22" ht="15" x14ac:dyDescent="0.25">
      <c r="A2717" s="24"/>
      <c r="B2717" s="24"/>
      <c r="C2717" s="24"/>
      <c r="D2717" s="24"/>
      <c r="E2717" s="24"/>
      <c r="F2717" s="24"/>
      <c r="G2717" s="24"/>
      <c r="H2717" s="24"/>
      <c r="I2717" s="59">
        <f>J2716</f>
        <v>1417.27</v>
      </c>
      <c r="J2717" s="59"/>
      <c r="K2717" s="25">
        <f>IF(Source!I812&lt;&gt;0, ROUND(I2717/Source!I812, 2), 0)</f>
        <v>53409.96</v>
      </c>
      <c r="P2717" s="23">
        <f>I2717</f>
        <v>1417.27</v>
      </c>
    </row>
    <row r="2718" spans="1:22" ht="28.5" x14ac:dyDescent="0.2">
      <c r="A2718" s="15" t="str">
        <f>Source!E813</f>
        <v>420</v>
      </c>
      <c r="B2718" s="16" t="str">
        <f>Source!F813</f>
        <v>Цена поставщика</v>
      </c>
      <c r="C2718" s="16" t="str">
        <f>Source!G813</f>
        <v>Карусель "Василек"  ЛГК-19.1                                  Базисная стоимость: 54108,99/1,18=45855,08</v>
      </c>
      <c r="D2718" s="17" t="str">
        <f>Source!H813</f>
        <v>шт.</v>
      </c>
      <c r="E2718" s="8">
        <f>Source!I813</f>
        <v>1</v>
      </c>
      <c r="F2718" s="19">
        <f>Source!AL813</f>
        <v>45855.08</v>
      </c>
      <c r="G2718" s="18" t="str">
        <f>Source!DD813</f>
        <v/>
      </c>
      <c r="H2718" s="8">
        <f>Source!AW813</f>
        <v>1</v>
      </c>
      <c r="I2718" s="8">
        <f>IF(Source!BC813&lt;&gt; 0, Source!BC813, 1)</f>
        <v>1</v>
      </c>
      <c r="J2718" s="20">
        <f>Source!P813</f>
        <v>45855.08</v>
      </c>
      <c r="K2718" s="20"/>
      <c r="Q2718">
        <f>ROUND((Source!BZ813/100)*ROUND((Source!AF813*Source!AV813)*Source!I813, 2), 2)</f>
        <v>0</v>
      </c>
      <c r="R2718">
        <f>Source!X813</f>
        <v>0</v>
      </c>
      <c r="S2718">
        <f>ROUND((Source!CA813/100)*ROUND((Source!AF813*Source!AV813)*Source!I813, 2), 2)</f>
        <v>0</v>
      </c>
      <c r="T2718">
        <f>Source!Y813</f>
        <v>0</v>
      </c>
      <c r="U2718">
        <f>ROUND((175/100)*ROUND((Source!AE813*Source!AV813)*Source!I813, 2), 2)</f>
        <v>0</v>
      </c>
      <c r="V2718">
        <f>ROUND((108/100)*ROUND(Source!CS813*Source!I813, 2), 2)</f>
        <v>0</v>
      </c>
    </row>
    <row r="2719" spans="1:22" ht="15" x14ac:dyDescent="0.25">
      <c r="A2719" s="24"/>
      <c r="B2719" s="24"/>
      <c r="C2719" s="24"/>
      <c r="D2719" s="24"/>
      <c r="E2719" s="24"/>
      <c r="F2719" s="24"/>
      <c r="G2719" s="24"/>
      <c r="H2719" s="24"/>
      <c r="I2719" s="59">
        <f>J2718</f>
        <v>45855.08</v>
      </c>
      <c r="J2719" s="59"/>
      <c r="K2719" s="25">
        <f>IF(Source!I813&lt;&gt;0, ROUND(I2719/Source!I813, 2), 0)</f>
        <v>45855.08</v>
      </c>
      <c r="P2719" s="23">
        <f>I2719</f>
        <v>45855.08</v>
      </c>
    </row>
    <row r="2720" spans="1:22" ht="14.25" x14ac:dyDescent="0.2">
      <c r="A2720" s="15" t="str">
        <f>Source!E814</f>
        <v>421</v>
      </c>
      <c r="B2720" s="16" t="str">
        <f>Source!F814</f>
        <v>1.50-3203-10-4/1</v>
      </c>
      <c r="C2720" s="16" t="str">
        <f>Source!G814</f>
        <v>Установка монтажных изделий массой свыше 20 кг</v>
      </c>
      <c r="D2720" s="17" t="str">
        <f>Source!H814</f>
        <v>т</v>
      </c>
      <c r="E2720" s="8">
        <f>Source!I814</f>
        <v>0.10885</v>
      </c>
      <c r="F2720" s="19"/>
      <c r="G2720" s="18"/>
      <c r="H2720" s="8"/>
      <c r="I2720" s="8"/>
      <c r="J2720" s="20"/>
      <c r="K2720" s="20"/>
      <c r="Q2720">
        <f>ROUND((Source!BZ814/100)*ROUND((Source!AF814*Source!AV814)*Source!I814, 2), 2)</f>
        <v>623.16999999999996</v>
      </c>
      <c r="R2720">
        <f>Source!X814</f>
        <v>623.16999999999996</v>
      </c>
      <c r="S2720">
        <f>ROUND((Source!CA814/100)*ROUND((Source!AF814*Source!AV814)*Source!I814, 2), 2)</f>
        <v>89.02</v>
      </c>
      <c r="T2720">
        <f>Source!Y814</f>
        <v>89.02</v>
      </c>
      <c r="U2720">
        <f>ROUND((175/100)*ROUND((Source!AE814*Source!AV814)*Source!I814, 2), 2)</f>
        <v>27.21</v>
      </c>
      <c r="V2720">
        <f>ROUND((108/100)*ROUND(Source!CS814*Source!I814, 2), 2)</f>
        <v>16.79</v>
      </c>
    </row>
    <row r="2721" spans="1:22" ht="14.25" x14ac:dyDescent="0.2">
      <c r="A2721" s="15"/>
      <c r="B2721" s="16"/>
      <c r="C2721" s="16" t="s">
        <v>872</v>
      </c>
      <c r="D2721" s="17"/>
      <c r="E2721" s="8"/>
      <c r="F2721" s="19">
        <f>Source!AO814</f>
        <v>8178.55</v>
      </c>
      <c r="G2721" s="18" t="str">
        <f>Source!DG814</f>
        <v/>
      </c>
      <c r="H2721" s="8">
        <f>Source!AV814</f>
        <v>1</v>
      </c>
      <c r="I2721" s="8">
        <f>IF(Source!BA814&lt;&gt; 0, Source!BA814, 1)</f>
        <v>1</v>
      </c>
      <c r="J2721" s="20">
        <f>Source!S814</f>
        <v>890.24</v>
      </c>
      <c r="K2721" s="20"/>
    </row>
    <row r="2722" spans="1:22" ht="14.25" x14ac:dyDescent="0.2">
      <c r="A2722" s="15"/>
      <c r="B2722" s="16"/>
      <c r="C2722" s="16" t="s">
        <v>873</v>
      </c>
      <c r="D2722" s="17"/>
      <c r="E2722" s="8"/>
      <c r="F2722" s="19">
        <f>Source!AM814</f>
        <v>1555.17</v>
      </c>
      <c r="G2722" s="18" t="str">
        <f>Source!DE814</f>
        <v/>
      </c>
      <c r="H2722" s="8">
        <f>Source!AV814</f>
        <v>1</v>
      </c>
      <c r="I2722" s="8">
        <f>IF(Source!BB814&lt;&gt; 0, Source!BB814, 1)</f>
        <v>1</v>
      </c>
      <c r="J2722" s="20">
        <f>Source!Q814</f>
        <v>169.28</v>
      </c>
      <c r="K2722" s="20"/>
    </row>
    <row r="2723" spans="1:22" ht="14.25" x14ac:dyDescent="0.2">
      <c r="A2723" s="15"/>
      <c r="B2723" s="16"/>
      <c r="C2723" s="16" t="s">
        <v>874</v>
      </c>
      <c r="D2723" s="17"/>
      <c r="E2723" s="8"/>
      <c r="F2723" s="19">
        <f>Source!AN814</f>
        <v>142.85</v>
      </c>
      <c r="G2723" s="18" t="str">
        <f>Source!DF814</f>
        <v/>
      </c>
      <c r="H2723" s="8">
        <f>Source!AV814</f>
        <v>1</v>
      </c>
      <c r="I2723" s="8">
        <f>IF(Source!BS814&lt;&gt; 0, Source!BS814, 1)</f>
        <v>1</v>
      </c>
      <c r="J2723" s="21">
        <f>Source!R814</f>
        <v>15.55</v>
      </c>
      <c r="K2723" s="20"/>
    </row>
    <row r="2724" spans="1:22" ht="14.25" x14ac:dyDescent="0.2">
      <c r="A2724" s="15"/>
      <c r="B2724" s="16"/>
      <c r="C2724" s="16" t="s">
        <v>875</v>
      </c>
      <c r="D2724" s="17"/>
      <c r="E2724" s="8"/>
      <c r="F2724" s="19">
        <f>Source!AL814</f>
        <v>56933.42</v>
      </c>
      <c r="G2724" s="18" t="str">
        <f>Source!DD814</f>
        <v/>
      </c>
      <c r="H2724" s="8">
        <f>Source!AW814</f>
        <v>1</v>
      </c>
      <c r="I2724" s="8">
        <f>IF(Source!BC814&lt;&gt; 0, Source!BC814, 1)</f>
        <v>1</v>
      </c>
      <c r="J2724" s="20">
        <f>Source!P814</f>
        <v>6197.2</v>
      </c>
      <c r="K2724" s="20"/>
    </row>
    <row r="2725" spans="1:22" ht="42.75" x14ac:dyDescent="0.2">
      <c r="A2725" s="15" t="str">
        <f>Source!E815</f>
        <v>421,1</v>
      </c>
      <c r="B2725" s="16" t="str">
        <f>Source!F815</f>
        <v>21.3-4-24</v>
      </c>
      <c r="C2725" s="16" t="str">
        <f>Source!G815</f>
        <v>Арматурные заготовки (стержни, хомуты и т.п.), не собранные в каркасы или сетки, закладные и накладные детали, со сваркой</v>
      </c>
      <c r="D2725" s="17" t="str">
        <f>Source!H815</f>
        <v>т</v>
      </c>
      <c r="E2725" s="8">
        <f>Source!I815</f>
        <v>-0.10885</v>
      </c>
      <c r="F2725" s="19">
        <f>Source!AK815</f>
        <v>53410.15</v>
      </c>
      <c r="G2725" s="22" t="s">
        <v>3</v>
      </c>
      <c r="H2725" s="8">
        <f>Source!AW815</f>
        <v>1</v>
      </c>
      <c r="I2725" s="8">
        <f>IF(Source!BC815&lt;&gt; 0, Source!BC815, 1)</f>
        <v>1</v>
      </c>
      <c r="J2725" s="20">
        <f>Source!O815</f>
        <v>-5813.69</v>
      </c>
      <c r="K2725" s="20"/>
      <c r="Q2725">
        <f>ROUND((Source!BZ815/100)*ROUND((Source!AF815*Source!AV815)*Source!I815, 2), 2)</f>
        <v>0</v>
      </c>
      <c r="R2725">
        <f>Source!X815</f>
        <v>0</v>
      </c>
      <c r="S2725">
        <f>ROUND((Source!CA815/100)*ROUND((Source!AF815*Source!AV815)*Source!I815, 2), 2)</f>
        <v>0</v>
      </c>
      <c r="T2725">
        <f>Source!Y815</f>
        <v>0</v>
      </c>
      <c r="U2725">
        <f>ROUND((175/100)*ROUND((Source!AE815*Source!AV815)*Source!I815, 2), 2)</f>
        <v>0</v>
      </c>
      <c r="V2725">
        <f>ROUND((108/100)*ROUND(Source!CS815*Source!I815, 2), 2)</f>
        <v>0</v>
      </c>
    </row>
    <row r="2726" spans="1:22" ht="14.25" x14ac:dyDescent="0.2">
      <c r="A2726" s="15"/>
      <c r="B2726" s="16"/>
      <c r="C2726" s="16" t="s">
        <v>876</v>
      </c>
      <c r="D2726" s="17" t="s">
        <v>877</v>
      </c>
      <c r="E2726" s="8">
        <f>Source!AT814</f>
        <v>70</v>
      </c>
      <c r="F2726" s="19"/>
      <c r="G2726" s="18"/>
      <c r="H2726" s="8"/>
      <c r="I2726" s="8"/>
      <c r="J2726" s="20">
        <f>SUM(R2720:R2725)</f>
        <v>623.16999999999996</v>
      </c>
      <c r="K2726" s="20"/>
    </row>
    <row r="2727" spans="1:22" ht="14.25" x14ac:dyDescent="0.2">
      <c r="A2727" s="15"/>
      <c r="B2727" s="16"/>
      <c r="C2727" s="16" t="s">
        <v>878</v>
      </c>
      <c r="D2727" s="17" t="s">
        <v>877</v>
      </c>
      <c r="E2727" s="8">
        <f>Source!AU814</f>
        <v>10</v>
      </c>
      <c r="F2727" s="19"/>
      <c r="G2727" s="18"/>
      <c r="H2727" s="8"/>
      <c r="I2727" s="8"/>
      <c r="J2727" s="20">
        <f>SUM(T2720:T2726)</f>
        <v>89.02</v>
      </c>
      <c r="K2727" s="20"/>
    </row>
    <row r="2728" spans="1:22" ht="14.25" x14ac:dyDescent="0.2">
      <c r="A2728" s="15"/>
      <c r="B2728" s="16"/>
      <c r="C2728" s="16" t="s">
        <v>879</v>
      </c>
      <c r="D2728" s="17" t="s">
        <v>877</v>
      </c>
      <c r="E2728" s="8">
        <f>108</f>
        <v>108</v>
      </c>
      <c r="F2728" s="19"/>
      <c r="G2728" s="18"/>
      <c r="H2728" s="8"/>
      <c r="I2728" s="8"/>
      <c r="J2728" s="20">
        <f>SUM(V2720:V2727)</f>
        <v>16.79</v>
      </c>
      <c r="K2728" s="20"/>
    </row>
    <row r="2729" spans="1:22" ht="14.25" x14ac:dyDescent="0.2">
      <c r="A2729" s="15"/>
      <c r="B2729" s="16"/>
      <c r="C2729" s="16" t="s">
        <v>880</v>
      </c>
      <c r="D2729" s="17" t="s">
        <v>881</v>
      </c>
      <c r="E2729" s="8">
        <f>Source!AQ814</f>
        <v>36.11</v>
      </c>
      <c r="F2729" s="19"/>
      <c r="G2729" s="18" t="str">
        <f>Source!DI814</f>
        <v/>
      </c>
      <c r="H2729" s="8">
        <f>Source!AV814</f>
        <v>1</v>
      </c>
      <c r="I2729" s="8"/>
      <c r="J2729" s="20"/>
      <c r="K2729" s="20">
        <f>Source!U814</f>
        <v>3.9305734999999999</v>
      </c>
    </row>
    <row r="2730" spans="1:22" ht="15" x14ac:dyDescent="0.25">
      <c r="A2730" s="24"/>
      <c r="B2730" s="24"/>
      <c r="C2730" s="24"/>
      <c r="D2730" s="24"/>
      <c r="E2730" s="24"/>
      <c r="F2730" s="24"/>
      <c r="G2730" s="24"/>
      <c r="H2730" s="24"/>
      <c r="I2730" s="59">
        <f>J2721+J2722+J2724+J2726+J2727+J2728+SUM(J2725:J2725)</f>
        <v>2172.0100000000002</v>
      </c>
      <c r="J2730" s="59"/>
      <c r="K2730" s="25">
        <f>IF(Source!I814&lt;&gt;0, ROUND(I2730/Source!I814, 2), 0)</f>
        <v>19954.16</v>
      </c>
      <c r="P2730" s="23">
        <f>I2730</f>
        <v>2172.0100000000002</v>
      </c>
    </row>
    <row r="2731" spans="1:22" ht="28.5" x14ac:dyDescent="0.2">
      <c r="A2731" s="15" t="str">
        <f>Source!E816</f>
        <v>422</v>
      </c>
      <c r="B2731" s="16" t="str">
        <f>Source!F816</f>
        <v>1.2-3103-3-1/1</v>
      </c>
      <c r="C2731" s="16" t="str">
        <f>Source!G816</f>
        <v>Устройство фундаментов общего назначения бетонных под оборудование объемом до 5 м3</v>
      </c>
      <c r="D2731" s="17" t="str">
        <f>Source!H816</f>
        <v>100 м3</v>
      </c>
      <c r="E2731" s="8">
        <f>Source!I816</f>
        <v>1.4819000000000001E-2</v>
      </c>
      <c r="F2731" s="19"/>
      <c r="G2731" s="18"/>
      <c r="H2731" s="8"/>
      <c r="I2731" s="8"/>
      <c r="J2731" s="20"/>
      <c r="K2731" s="20"/>
      <c r="Q2731">
        <f>ROUND((Source!BZ816/100)*ROUND((Source!AF816*Source!AV816)*Source!I816, 2), 2)</f>
        <v>815.8</v>
      </c>
      <c r="R2731">
        <f>Source!X816</f>
        <v>815.8</v>
      </c>
      <c r="S2731">
        <f>ROUND((Source!CA816/100)*ROUND((Source!AF816*Source!AV816)*Source!I816, 2), 2)</f>
        <v>116.54</v>
      </c>
      <c r="T2731">
        <f>Source!Y816</f>
        <v>116.54</v>
      </c>
      <c r="U2731">
        <f>ROUND((175/100)*ROUND((Source!AE816*Source!AV816)*Source!I816, 2), 2)</f>
        <v>3.82</v>
      </c>
      <c r="V2731">
        <f>ROUND((108/100)*ROUND(Source!CS816*Source!I816, 2), 2)</f>
        <v>2.35</v>
      </c>
    </row>
    <row r="2732" spans="1:22" ht="14.25" x14ac:dyDescent="0.2">
      <c r="A2732" s="15"/>
      <c r="B2732" s="16"/>
      <c r="C2732" s="16" t="s">
        <v>872</v>
      </c>
      <c r="D2732" s="17"/>
      <c r="E2732" s="8"/>
      <c r="F2732" s="19">
        <f>Source!AO816</f>
        <v>78644.570000000007</v>
      </c>
      <c r="G2732" s="18" t="str">
        <f>Source!DG816</f>
        <v/>
      </c>
      <c r="H2732" s="8">
        <f>Source!AV816</f>
        <v>1</v>
      </c>
      <c r="I2732" s="8">
        <f>IF(Source!BA816&lt;&gt; 0, Source!BA816, 1)</f>
        <v>1</v>
      </c>
      <c r="J2732" s="20">
        <f>Source!S816</f>
        <v>1165.43</v>
      </c>
      <c r="K2732" s="20"/>
    </row>
    <row r="2733" spans="1:22" ht="14.25" x14ac:dyDescent="0.2">
      <c r="A2733" s="15"/>
      <c r="B2733" s="16"/>
      <c r="C2733" s="16" t="s">
        <v>873</v>
      </c>
      <c r="D2733" s="17"/>
      <c r="E2733" s="8"/>
      <c r="F2733" s="19">
        <f>Source!AM816</f>
        <v>435.13</v>
      </c>
      <c r="G2733" s="18" t="str">
        <f>Source!DE816</f>
        <v/>
      </c>
      <c r="H2733" s="8">
        <f>Source!AV816</f>
        <v>1</v>
      </c>
      <c r="I2733" s="8">
        <f>IF(Source!BB816&lt;&gt; 0, Source!BB816, 1)</f>
        <v>1</v>
      </c>
      <c r="J2733" s="20">
        <f>Source!Q816</f>
        <v>6.45</v>
      </c>
      <c r="K2733" s="20"/>
    </row>
    <row r="2734" spans="1:22" ht="14.25" x14ac:dyDescent="0.2">
      <c r="A2734" s="15"/>
      <c r="B2734" s="16"/>
      <c r="C2734" s="16" t="s">
        <v>874</v>
      </c>
      <c r="D2734" s="17"/>
      <c r="E2734" s="8"/>
      <c r="F2734" s="19">
        <f>Source!AN816</f>
        <v>147.43</v>
      </c>
      <c r="G2734" s="18" t="str">
        <f>Source!DF816</f>
        <v/>
      </c>
      <c r="H2734" s="8">
        <f>Source!AV816</f>
        <v>1</v>
      </c>
      <c r="I2734" s="8">
        <f>IF(Source!BS816&lt;&gt; 0, Source!BS816, 1)</f>
        <v>1</v>
      </c>
      <c r="J2734" s="21">
        <f>Source!R816</f>
        <v>2.1800000000000002</v>
      </c>
      <c r="K2734" s="20"/>
    </row>
    <row r="2735" spans="1:22" ht="14.25" x14ac:dyDescent="0.2">
      <c r="A2735" s="15"/>
      <c r="B2735" s="16"/>
      <c r="C2735" s="16" t="s">
        <v>875</v>
      </c>
      <c r="D2735" s="17"/>
      <c r="E2735" s="8"/>
      <c r="F2735" s="19">
        <f>Source!AL816</f>
        <v>347832.49</v>
      </c>
      <c r="G2735" s="18" t="str">
        <f>Source!DD816</f>
        <v/>
      </c>
      <c r="H2735" s="8">
        <f>Source!AW816</f>
        <v>1</v>
      </c>
      <c r="I2735" s="8">
        <f>IF(Source!BC816&lt;&gt; 0, Source!BC816, 1)</f>
        <v>1</v>
      </c>
      <c r="J2735" s="20">
        <f>Source!P816</f>
        <v>5154.53</v>
      </c>
      <c r="K2735" s="20"/>
    </row>
    <row r="2736" spans="1:22" ht="14.25" x14ac:dyDescent="0.2">
      <c r="A2736" s="15"/>
      <c r="B2736" s="16"/>
      <c r="C2736" s="16" t="s">
        <v>876</v>
      </c>
      <c r="D2736" s="17" t="s">
        <v>877</v>
      </c>
      <c r="E2736" s="8">
        <f>Source!AT816</f>
        <v>70</v>
      </c>
      <c r="F2736" s="19"/>
      <c r="G2736" s="18"/>
      <c r="H2736" s="8"/>
      <c r="I2736" s="8"/>
      <c r="J2736" s="20">
        <f>SUM(R2731:R2735)</f>
        <v>815.8</v>
      </c>
      <c r="K2736" s="20"/>
    </row>
    <row r="2737" spans="1:22" ht="14.25" x14ac:dyDescent="0.2">
      <c r="A2737" s="15"/>
      <c r="B2737" s="16"/>
      <c r="C2737" s="16" t="s">
        <v>878</v>
      </c>
      <c r="D2737" s="17" t="s">
        <v>877</v>
      </c>
      <c r="E2737" s="8">
        <f>Source!AU816</f>
        <v>10</v>
      </c>
      <c r="F2737" s="19"/>
      <c r="G2737" s="18"/>
      <c r="H2737" s="8"/>
      <c r="I2737" s="8"/>
      <c r="J2737" s="20">
        <f>SUM(T2731:T2736)</f>
        <v>116.54</v>
      </c>
      <c r="K2737" s="20"/>
    </row>
    <row r="2738" spans="1:22" ht="14.25" x14ac:dyDescent="0.2">
      <c r="A2738" s="15"/>
      <c r="B2738" s="16"/>
      <c r="C2738" s="16" t="s">
        <v>879</v>
      </c>
      <c r="D2738" s="17" t="s">
        <v>877</v>
      </c>
      <c r="E2738" s="8">
        <f>108</f>
        <v>108</v>
      </c>
      <c r="F2738" s="19"/>
      <c r="G2738" s="18"/>
      <c r="H2738" s="8"/>
      <c r="I2738" s="8"/>
      <c r="J2738" s="20">
        <f>SUM(V2731:V2737)</f>
        <v>2.35</v>
      </c>
      <c r="K2738" s="20"/>
    </row>
    <row r="2739" spans="1:22" ht="14.25" x14ac:dyDescent="0.2">
      <c r="A2739" s="15"/>
      <c r="B2739" s="16"/>
      <c r="C2739" s="16" t="s">
        <v>880</v>
      </c>
      <c r="D2739" s="17" t="s">
        <v>881</v>
      </c>
      <c r="E2739" s="8">
        <f>Source!AQ816</f>
        <v>453.1</v>
      </c>
      <c r="F2739" s="19"/>
      <c r="G2739" s="18" t="str">
        <f>Source!DI816</f>
        <v/>
      </c>
      <c r="H2739" s="8">
        <f>Source!AV816</f>
        <v>1</v>
      </c>
      <c r="I2739" s="8"/>
      <c r="J2739" s="20"/>
      <c r="K2739" s="20">
        <f>Source!U816</f>
        <v>6.714488900000001</v>
      </c>
    </row>
    <row r="2740" spans="1:22" ht="15" x14ac:dyDescent="0.25">
      <c r="A2740" s="24"/>
      <c r="B2740" s="24"/>
      <c r="C2740" s="24"/>
      <c r="D2740" s="24"/>
      <c r="E2740" s="24"/>
      <c r="F2740" s="24"/>
      <c r="G2740" s="24"/>
      <c r="H2740" s="24"/>
      <c r="I2740" s="59">
        <f>J2732+J2733+J2735+J2736+J2737+J2738</f>
        <v>7261.1</v>
      </c>
      <c r="J2740" s="59"/>
      <c r="K2740" s="25">
        <f>IF(Source!I816&lt;&gt;0, ROUND(I2740/Source!I816, 2), 0)</f>
        <v>489985.83</v>
      </c>
      <c r="P2740" s="23">
        <f>I2740</f>
        <v>7261.1</v>
      </c>
    </row>
    <row r="2741" spans="1:22" ht="42.75" x14ac:dyDescent="0.2">
      <c r="A2741" s="15" t="str">
        <f>Source!E817</f>
        <v>423</v>
      </c>
      <c r="B2741" s="16" t="str">
        <f>Source!F817</f>
        <v>21.3-4-24</v>
      </c>
      <c r="C2741" s="16" t="str">
        <f>Source!G817</f>
        <v>Арматурные заготовки (стержни, хомуты и т.п.), не собранные в каркасы или сетки, закладные и накладные детали, со сваркой</v>
      </c>
      <c r="D2741" s="17" t="str">
        <f>Source!H817</f>
        <v>т</v>
      </c>
      <c r="E2741" s="8">
        <f>Source!I817</f>
        <v>3.3875771300000003E-2</v>
      </c>
      <c r="F2741" s="19">
        <f>Source!AL817</f>
        <v>53410.15</v>
      </c>
      <c r="G2741" s="18" t="str">
        <f>Source!DD817</f>
        <v/>
      </c>
      <c r="H2741" s="8">
        <f>Source!AW817</f>
        <v>1</v>
      </c>
      <c r="I2741" s="8">
        <f>IF(Source!BC817&lt;&gt; 0, Source!BC817, 1)</f>
        <v>1</v>
      </c>
      <c r="J2741" s="20">
        <f>Source!P817</f>
        <v>1809.31</v>
      </c>
      <c r="K2741" s="20"/>
      <c r="Q2741">
        <f>ROUND((Source!BZ817/100)*ROUND((Source!AF817*Source!AV817)*Source!I817, 2), 2)</f>
        <v>0</v>
      </c>
      <c r="R2741">
        <f>Source!X817</f>
        <v>0</v>
      </c>
      <c r="S2741">
        <f>ROUND((Source!CA817/100)*ROUND((Source!AF817*Source!AV817)*Source!I817, 2), 2)</f>
        <v>0</v>
      </c>
      <c r="T2741">
        <f>Source!Y817</f>
        <v>0</v>
      </c>
      <c r="U2741">
        <f>ROUND((175/100)*ROUND((Source!AE817*Source!AV817)*Source!I817, 2), 2)</f>
        <v>0</v>
      </c>
      <c r="V2741">
        <f>ROUND((108/100)*ROUND(Source!CS817*Source!I817, 2), 2)</f>
        <v>0</v>
      </c>
    </row>
    <row r="2742" spans="1:22" ht="15" x14ac:dyDescent="0.25">
      <c r="A2742" s="24"/>
      <c r="B2742" s="24"/>
      <c r="C2742" s="24"/>
      <c r="D2742" s="24"/>
      <c r="E2742" s="24"/>
      <c r="F2742" s="24"/>
      <c r="G2742" s="24"/>
      <c r="H2742" s="24"/>
      <c r="I2742" s="59">
        <f>J2741</f>
        <v>1809.31</v>
      </c>
      <c r="J2742" s="59"/>
      <c r="K2742" s="25">
        <f>IF(Source!I817&lt;&gt;0, ROUND(I2742/Source!I817, 2), 0)</f>
        <v>53410.15</v>
      </c>
      <c r="P2742" s="23">
        <f>I2742</f>
        <v>1809.31</v>
      </c>
    </row>
    <row r="2743" spans="1:22" ht="28.5" x14ac:dyDescent="0.2">
      <c r="A2743" s="15" t="str">
        <f>Source!E818</f>
        <v>424</v>
      </c>
      <c r="B2743" s="16" t="str">
        <f>Source!F818</f>
        <v>Цена поставщика</v>
      </c>
      <c r="C2743" s="16" t="str">
        <f>Source!G818</f>
        <v>Качалка на пружине "Джип"  ЛГК-20.5                   Базисная стоимость: 66331,00/1,18=56212,71</v>
      </c>
      <c r="D2743" s="17" t="str">
        <f>Source!H818</f>
        <v>шт.</v>
      </c>
      <c r="E2743" s="8">
        <f>Source!I818</f>
        <v>1</v>
      </c>
      <c r="F2743" s="19">
        <f>Source!AL818</f>
        <v>56212.71</v>
      </c>
      <c r="G2743" s="18" t="str">
        <f>Source!DD818</f>
        <v/>
      </c>
      <c r="H2743" s="8">
        <f>Source!AW818</f>
        <v>1</v>
      </c>
      <c r="I2743" s="8">
        <f>IF(Source!BC818&lt;&gt; 0, Source!BC818, 1)</f>
        <v>1</v>
      </c>
      <c r="J2743" s="20">
        <f>Source!P818</f>
        <v>56212.71</v>
      </c>
      <c r="K2743" s="20"/>
      <c r="Q2743">
        <f>ROUND((Source!BZ818/100)*ROUND((Source!AF818*Source!AV818)*Source!I818, 2), 2)</f>
        <v>0</v>
      </c>
      <c r="R2743">
        <f>Source!X818</f>
        <v>0</v>
      </c>
      <c r="S2743">
        <f>ROUND((Source!CA818/100)*ROUND((Source!AF818*Source!AV818)*Source!I818, 2), 2)</f>
        <v>0</v>
      </c>
      <c r="T2743">
        <f>Source!Y818</f>
        <v>0</v>
      </c>
      <c r="U2743">
        <f>ROUND((175/100)*ROUND((Source!AE818*Source!AV818)*Source!I818, 2), 2)</f>
        <v>0</v>
      </c>
      <c r="V2743">
        <f>ROUND((108/100)*ROUND(Source!CS818*Source!I818, 2), 2)</f>
        <v>0</v>
      </c>
    </row>
    <row r="2744" spans="1:22" ht="15" x14ac:dyDescent="0.25">
      <c r="A2744" s="24"/>
      <c r="B2744" s="24"/>
      <c r="C2744" s="24"/>
      <c r="D2744" s="24"/>
      <c r="E2744" s="24"/>
      <c r="F2744" s="24"/>
      <c r="G2744" s="24"/>
      <c r="H2744" s="24"/>
      <c r="I2744" s="59">
        <f>J2743</f>
        <v>56212.71</v>
      </c>
      <c r="J2744" s="59"/>
      <c r="K2744" s="25">
        <f>IF(Source!I818&lt;&gt;0, ROUND(I2744/Source!I818, 2), 0)</f>
        <v>56212.71</v>
      </c>
      <c r="P2744" s="23">
        <f>I2744</f>
        <v>56212.71</v>
      </c>
    </row>
    <row r="2745" spans="1:22" ht="14.25" x14ac:dyDescent="0.2">
      <c r="A2745" s="15" t="str">
        <f>Source!E819</f>
        <v>425</v>
      </c>
      <c r="B2745" s="16" t="str">
        <f>Source!F819</f>
        <v>1.50-3203-10-4/1</v>
      </c>
      <c r="C2745" s="16" t="str">
        <f>Source!G819</f>
        <v>Установка монтажных изделий массой свыше 20 кг</v>
      </c>
      <c r="D2745" s="17" t="str">
        <f>Source!H819</f>
        <v>т</v>
      </c>
      <c r="E2745" s="8">
        <f>Source!I819</f>
        <v>5.67E-2</v>
      </c>
      <c r="F2745" s="19"/>
      <c r="G2745" s="18"/>
      <c r="H2745" s="8"/>
      <c r="I2745" s="8"/>
      <c r="J2745" s="20"/>
      <c r="K2745" s="20"/>
      <c r="Q2745">
        <f>ROUND((Source!BZ819/100)*ROUND((Source!AF819*Source!AV819)*Source!I819, 2), 2)</f>
        <v>324.60000000000002</v>
      </c>
      <c r="R2745">
        <f>Source!X819</f>
        <v>324.60000000000002</v>
      </c>
      <c r="S2745">
        <f>ROUND((Source!CA819/100)*ROUND((Source!AF819*Source!AV819)*Source!I819, 2), 2)</f>
        <v>46.37</v>
      </c>
      <c r="T2745">
        <f>Source!Y819</f>
        <v>46.37</v>
      </c>
      <c r="U2745">
        <f>ROUND((175/100)*ROUND((Source!AE819*Source!AV819)*Source!I819, 2), 2)</f>
        <v>14.18</v>
      </c>
      <c r="V2745">
        <f>ROUND((108/100)*ROUND(Source!CS819*Source!I819, 2), 2)</f>
        <v>8.75</v>
      </c>
    </row>
    <row r="2746" spans="1:22" ht="14.25" x14ac:dyDescent="0.2">
      <c r="A2746" s="15"/>
      <c r="B2746" s="16"/>
      <c r="C2746" s="16" t="s">
        <v>872</v>
      </c>
      <c r="D2746" s="17"/>
      <c r="E2746" s="8"/>
      <c r="F2746" s="19">
        <f>Source!AO819</f>
        <v>8178.55</v>
      </c>
      <c r="G2746" s="18" t="str">
        <f>Source!DG819</f>
        <v/>
      </c>
      <c r="H2746" s="8">
        <f>Source!AV819</f>
        <v>1</v>
      </c>
      <c r="I2746" s="8">
        <f>IF(Source!BA819&lt;&gt; 0, Source!BA819, 1)</f>
        <v>1</v>
      </c>
      <c r="J2746" s="20">
        <f>Source!S819</f>
        <v>463.72</v>
      </c>
      <c r="K2746" s="20"/>
    </row>
    <row r="2747" spans="1:22" ht="14.25" x14ac:dyDescent="0.2">
      <c r="A2747" s="15"/>
      <c r="B2747" s="16"/>
      <c r="C2747" s="16" t="s">
        <v>873</v>
      </c>
      <c r="D2747" s="17"/>
      <c r="E2747" s="8"/>
      <c r="F2747" s="19">
        <f>Source!AM819</f>
        <v>1555.17</v>
      </c>
      <c r="G2747" s="18" t="str">
        <f>Source!DE819</f>
        <v/>
      </c>
      <c r="H2747" s="8">
        <f>Source!AV819</f>
        <v>1</v>
      </c>
      <c r="I2747" s="8">
        <f>IF(Source!BB819&lt;&gt; 0, Source!BB819, 1)</f>
        <v>1</v>
      </c>
      <c r="J2747" s="20">
        <f>Source!Q819</f>
        <v>88.18</v>
      </c>
      <c r="K2747" s="20"/>
    </row>
    <row r="2748" spans="1:22" ht="14.25" x14ac:dyDescent="0.2">
      <c r="A2748" s="15"/>
      <c r="B2748" s="16"/>
      <c r="C2748" s="16" t="s">
        <v>874</v>
      </c>
      <c r="D2748" s="17"/>
      <c r="E2748" s="8"/>
      <c r="F2748" s="19">
        <f>Source!AN819</f>
        <v>142.85</v>
      </c>
      <c r="G2748" s="18" t="str">
        <f>Source!DF819</f>
        <v/>
      </c>
      <c r="H2748" s="8">
        <f>Source!AV819</f>
        <v>1</v>
      </c>
      <c r="I2748" s="8">
        <f>IF(Source!BS819&lt;&gt; 0, Source!BS819, 1)</f>
        <v>1</v>
      </c>
      <c r="J2748" s="21">
        <f>Source!R819</f>
        <v>8.1</v>
      </c>
      <c r="K2748" s="20"/>
    </row>
    <row r="2749" spans="1:22" ht="14.25" x14ac:dyDescent="0.2">
      <c r="A2749" s="15"/>
      <c r="B2749" s="16"/>
      <c r="C2749" s="16" t="s">
        <v>875</v>
      </c>
      <c r="D2749" s="17"/>
      <c r="E2749" s="8"/>
      <c r="F2749" s="19">
        <f>Source!AL819</f>
        <v>56933.42</v>
      </c>
      <c r="G2749" s="18" t="str">
        <f>Source!DD819</f>
        <v/>
      </c>
      <c r="H2749" s="8">
        <f>Source!AW819</f>
        <v>1</v>
      </c>
      <c r="I2749" s="8">
        <f>IF(Source!BC819&lt;&gt; 0, Source!BC819, 1)</f>
        <v>1</v>
      </c>
      <c r="J2749" s="20">
        <f>Source!P819</f>
        <v>3228.12</v>
      </c>
      <c r="K2749" s="20"/>
    </row>
    <row r="2750" spans="1:22" ht="42.75" x14ac:dyDescent="0.2">
      <c r="A2750" s="15" t="str">
        <f>Source!E820</f>
        <v>425,1</v>
      </c>
      <c r="B2750" s="16" t="str">
        <f>Source!F820</f>
        <v>21.3-4-24</v>
      </c>
      <c r="C2750" s="16" t="str">
        <f>Source!G820</f>
        <v>Арматурные заготовки (стержни, хомуты и т.п.), не собранные в каркасы или сетки, закладные и накладные детали, со сваркой</v>
      </c>
      <c r="D2750" s="17" t="str">
        <f>Source!H820</f>
        <v>т</v>
      </c>
      <c r="E2750" s="8">
        <f>Source!I820</f>
        <v>-5.67E-2</v>
      </c>
      <c r="F2750" s="19">
        <f>Source!AK820</f>
        <v>53410.15</v>
      </c>
      <c r="G2750" s="22" t="s">
        <v>3</v>
      </c>
      <c r="H2750" s="8">
        <f>Source!AW820</f>
        <v>1</v>
      </c>
      <c r="I2750" s="8">
        <f>IF(Source!BC820&lt;&gt; 0, Source!BC820, 1)</f>
        <v>1</v>
      </c>
      <c r="J2750" s="20">
        <f>Source!O820</f>
        <v>-3028.36</v>
      </c>
      <c r="K2750" s="20"/>
      <c r="Q2750">
        <f>ROUND((Source!BZ820/100)*ROUND((Source!AF820*Source!AV820)*Source!I820, 2), 2)</f>
        <v>0</v>
      </c>
      <c r="R2750">
        <f>Source!X820</f>
        <v>0</v>
      </c>
      <c r="S2750">
        <f>ROUND((Source!CA820/100)*ROUND((Source!AF820*Source!AV820)*Source!I820, 2), 2)</f>
        <v>0</v>
      </c>
      <c r="T2750">
        <f>Source!Y820</f>
        <v>0</v>
      </c>
      <c r="U2750">
        <f>ROUND((175/100)*ROUND((Source!AE820*Source!AV820)*Source!I820, 2), 2)</f>
        <v>0</v>
      </c>
      <c r="V2750">
        <f>ROUND((108/100)*ROUND(Source!CS820*Source!I820, 2), 2)</f>
        <v>0</v>
      </c>
    </row>
    <row r="2751" spans="1:22" ht="14.25" x14ac:dyDescent="0.2">
      <c r="A2751" s="15"/>
      <c r="B2751" s="16"/>
      <c r="C2751" s="16" t="s">
        <v>876</v>
      </c>
      <c r="D2751" s="17" t="s">
        <v>877</v>
      </c>
      <c r="E2751" s="8">
        <f>Source!AT819</f>
        <v>70</v>
      </c>
      <c r="F2751" s="19"/>
      <c r="G2751" s="18"/>
      <c r="H2751" s="8"/>
      <c r="I2751" s="8"/>
      <c r="J2751" s="20">
        <f>SUM(R2745:R2750)</f>
        <v>324.60000000000002</v>
      </c>
      <c r="K2751" s="20"/>
    </row>
    <row r="2752" spans="1:22" ht="14.25" x14ac:dyDescent="0.2">
      <c r="A2752" s="15"/>
      <c r="B2752" s="16"/>
      <c r="C2752" s="16" t="s">
        <v>878</v>
      </c>
      <c r="D2752" s="17" t="s">
        <v>877</v>
      </c>
      <c r="E2752" s="8">
        <f>Source!AU819</f>
        <v>10</v>
      </c>
      <c r="F2752" s="19"/>
      <c r="G2752" s="18"/>
      <c r="H2752" s="8"/>
      <c r="I2752" s="8"/>
      <c r="J2752" s="20">
        <f>SUM(T2745:T2751)</f>
        <v>46.37</v>
      </c>
      <c r="K2752" s="20"/>
    </row>
    <row r="2753" spans="1:22" ht="14.25" x14ac:dyDescent="0.2">
      <c r="A2753" s="15"/>
      <c r="B2753" s="16"/>
      <c r="C2753" s="16" t="s">
        <v>879</v>
      </c>
      <c r="D2753" s="17" t="s">
        <v>877</v>
      </c>
      <c r="E2753" s="8">
        <f>108</f>
        <v>108</v>
      </c>
      <c r="F2753" s="19"/>
      <c r="G2753" s="18"/>
      <c r="H2753" s="8"/>
      <c r="I2753" s="8"/>
      <c r="J2753" s="20">
        <f>SUM(V2745:V2752)</f>
        <v>8.75</v>
      </c>
      <c r="K2753" s="20"/>
    </row>
    <row r="2754" spans="1:22" ht="14.25" x14ac:dyDescent="0.2">
      <c r="A2754" s="15"/>
      <c r="B2754" s="16"/>
      <c r="C2754" s="16" t="s">
        <v>880</v>
      </c>
      <c r="D2754" s="17" t="s">
        <v>881</v>
      </c>
      <c r="E2754" s="8">
        <f>Source!AQ819</f>
        <v>36.11</v>
      </c>
      <c r="F2754" s="19"/>
      <c r="G2754" s="18" t="str">
        <f>Source!DI819</f>
        <v/>
      </c>
      <c r="H2754" s="8">
        <f>Source!AV819</f>
        <v>1</v>
      </c>
      <c r="I2754" s="8"/>
      <c r="J2754" s="20"/>
      <c r="K2754" s="20">
        <f>Source!U819</f>
        <v>2.047437</v>
      </c>
    </row>
    <row r="2755" spans="1:22" ht="15" x14ac:dyDescent="0.25">
      <c r="A2755" s="24"/>
      <c r="B2755" s="24"/>
      <c r="C2755" s="24"/>
      <c r="D2755" s="24"/>
      <c r="E2755" s="24"/>
      <c r="F2755" s="24"/>
      <c r="G2755" s="24"/>
      <c r="H2755" s="24"/>
      <c r="I2755" s="59">
        <f>J2746+J2747+J2749+J2751+J2752+J2753+SUM(J2750:J2750)</f>
        <v>1131.3799999999997</v>
      </c>
      <c r="J2755" s="59"/>
      <c r="K2755" s="25">
        <f>IF(Source!I819&lt;&gt;0, ROUND(I2755/Source!I819, 2), 0)</f>
        <v>19953.79</v>
      </c>
      <c r="P2755" s="23">
        <f>I2755</f>
        <v>1131.3799999999997</v>
      </c>
    </row>
    <row r="2756" spans="1:22" ht="28.5" x14ac:dyDescent="0.2">
      <c r="A2756" s="15" t="str">
        <f>Source!E821</f>
        <v>426</v>
      </c>
      <c r="B2756" s="16" t="str">
        <f>Source!F821</f>
        <v>1.2-3103-3-1/1</v>
      </c>
      <c r="C2756" s="16" t="str">
        <f>Source!G821</f>
        <v>Устройство фундаментов общего назначения бетонных под оборудование объемом до 5 м3</v>
      </c>
      <c r="D2756" s="17" t="str">
        <f>Source!H821</f>
        <v>100 м3</v>
      </c>
      <c r="E2756" s="8">
        <f>Source!I821</f>
        <v>7.6E-3</v>
      </c>
      <c r="F2756" s="19"/>
      <c r="G2756" s="18"/>
      <c r="H2756" s="8"/>
      <c r="I2756" s="8"/>
      <c r="J2756" s="20"/>
      <c r="K2756" s="20"/>
      <c r="Q2756">
        <f>ROUND((Source!BZ821/100)*ROUND((Source!AF821*Source!AV821)*Source!I821, 2), 2)</f>
        <v>418.39</v>
      </c>
      <c r="R2756">
        <f>Source!X821</f>
        <v>418.39</v>
      </c>
      <c r="S2756">
        <f>ROUND((Source!CA821/100)*ROUND((Source!AF821*Source!AV821)*Source!I821, 2), 2)</f>
        <v>59.77</v>
      </c>
      <c r="T2756">
        <f>Source!Y821</f>
        <v>59.77</v>
      </c>
      <c r="U2756">
        <f>ROUND((175/100)*ROUND((Source!AE821*Source!AV821)*Source!I821, 2), 2)</f>
        <v>1.96</v>
      </c>
      <c r="V2756">
        <f>ROUND((108/100)*ROUND(Source!CS821*Source!I821, 2), 2)</f>
        <v>1.21</v>
      </c>
    </row>
    <row r="2757" spans="1:22" ht="14.25" x14ac:dyDescent="0.2">
      <c r="A2757" s="15"/>
      <c r="B2757" s="16"/>
      <c r="C2757" s="16" t="s">
        <v>872</v>
      </c>
      <c r="D2757" s="17"/>
      <c r="E2757" s="8"/>
      <c r="F2757" s="19">
        <f>Source!AO821</f>
        <v>78644.570000000007</v>
      </c>
      <c r="G2757" s="18" t="str">
        <f>Source!DG821</f>
        <v/>
      </c>
      <c r="H2757" s="8">
        <f>Source!AV821</f>
        <v>1</v>
      </c>
      <c r="I2757" s="8">
        <f>IF(Source!BA821&lt;&gt; 0, Source!BA821, 1)</f>
        <v>1</v>
      </c>
      <c r="J2757" s="20">
        <f>Source!S821</f>
        <v>597.70000000000005</v>
      </c>
      <c r="K2757" s="20"/>
    </row>
    <row r="2758" spans="1:22" ht="14.25" x14ac:dyDescent="0.2">
      <c r="A2758" s="15"/>
      <c r="B2758" s="16"/>
      <c r="C2758" s="16" t="s">
        <v>873</v>
      </c>
      <c r="D2758" s="17"/>
      <c r="E2758" s="8"/>
      <c r="F2758" s="19">
        <f>Source!AM821</f>
        <v>435.13</v>
      </c>
      <c r="G2758" s="18" t="str">
        <f>Source!DE821</f>
        <v/>
      </c>
      <c r="H2758" s="8">
        <f>Source!AV821</f>
        <v>1</v>
      </c>
      <c r="I2758" s="8">
        <f>IF(Source!BB821&lt;&gt; 0, Source!BB821, 1)</f>
        <v>1</v>
      </c>
      <c r="J2758" s="20">
        <f>Source!Q821</f>
        <v>3.31</v>
      </c>
      <c r="K2758" s="20"/>
    </row>
    <row r="2759" spans="1:22" ht="14.25" x14ac:dyDescent="0.2">
      <c r="A2759" s="15"/>
      <c r="B2759" s="16"/>
      <c r="C2759" s="16" t="s">
        <v>874</v>
      </c>
      <c r="D2759" s="17"/>
      <c r="E2759" s="8"/>
      <c r="F2759" s="19">
        <f>Source!AN821</f>
        <v>147.43</v>
      </c>
      <c r="G2759" s="18" t="str">
        <f>Source!DF821</f>
        <v/>
      </c>
      <c r="H2759" s="8">
        <f>Source!AV821</f>
        <v>1</v>
      </c>
      <c r="I2759" s="8">
        <f>IF(Source!BS821&lt;&gt; 0, Source!BS821, 1)</f>
        <v>1</v>
      </c>
      <c r="J2759" s="21">
        <f>Source!R821</f>
        <v>1.1200000000000001</v>
      </c>
      <c r="K2759" s="20"/>
    </row>
    <row r="2760" spans="1:22" ht="14.25" x14ac:dyDescent="0.2">
      <c r="A2760" s="15"/>
      <c r="B2760" s="16"/>
      <c r="C2760" s="16" t="s">
        <v>875</v>
      </c>
      <c r="D2760" s="17"/>
      <c r="E2760" s="8"/>
      <c r="F2760" s="19">
        <f>Source!AL821</f>
        <v>347832.49</v>
      </c>
      <c r="G2760" s="18" t="str">
        <f>Source!DD821</f>
        <v/>
      </c>
      <c r="H2760" s="8">
        <f>Source!AW821</f>
        <v>1</v>
      </c>
      <c r="I2760" s="8">
        <f>IF(Source!BC821&lt;&gt; 0, Source!BC821, 1)</f>
        <v>1</v>
      </c>
      <c r="J2760" s="20">
        <f>Source!P821</f>
        <v>2643.53</v>
      </c>
      <c r="K2760" s="20"/>
    </row>
    <row r="2761" spans="1:22" ht="14.25" x14ac:dyDescent="0.2">
      <c r="A2761" s="15"/>
      <c r="B2761" s="16"/>
      <c r="C2761" s="16" t="s">
        <v>876</v>
      </c>
      <c r="D2761" s="17" t="s">
        <v>877</v>
      </c>
      <c r="E2761" s="8">
        <f>Source!AT821</f>
        <v>70</v>
      </c>
      <c r="F2761" s="19"/>
      <c r="G2761" s="18"/>
      <c r="H2761" s="8"/>
      <c r="I2761" s="8"/>
      <c r="J2761" s="20">
        <f>SUM(R2756:R2760)</f>
        <v>418.39</v>
      </c>
      <c r="K2761" s="20"/>
    </row>
    <row r="2762" spans="1:22" ht="14.25" x14ac:dyDescent="0.2">
      <c r="A2762" s="15"/>
      <c r="B2762" s="16"/>
      <c r="C2762" s="16" t="s">
        <v>878</v>
      </c>
      <c r="D2762" s="17" t="s">
        <v>877</v>
      </c>
      <c r="E2762" s="8">
        <f>Source!AU821</f>
        <v>10</v>
      </c>
      <c r="F2762" s="19"/>
      <c r="G2762" s="18"/>
      <c r="H2762" s="8"/>
      <c r="I2762" s="8"/>
      <c r="J2762" s="20">
        <f>SUM(T2756:T2761)</f>
        <v>59.77</v>
      </c>
      <c r="K2762" s="20"/>
    </row>
    <row r="2763" spans="1:22" ht="14.25" x14ac:dyDescent="0.2">
      <c r="A2763" s="15"/>
      <c r="B2763" s="16"/>
      <c r="C2763" s="16" t="s">
        <v>879</v>
      </c>
      <c r="D2763" s="17" t="s">
        <v>877</v>
      </c>
      <c r="E2763" s="8">
        <f>108</f>
        <v>108</v>
      </c>
      <c r="F2763" s="19"/>
      <c r="G2763" s="18"/>
      <c r="H2763" s="8"/>
      <c r="I2763" s="8"/>
      <c r="J2763" s="20">
        <f>SUM(V2756:V2762)</f>
        <v>1.21</v>
      </c>
      <c r="K2763" s="20"/>
    </row>
    <row r="2764" spans="1:22" ht="14.25" x14ac:dyDescent="0.2">
      <c r="A2764" s="15"/>
      <c r="B2764" s="16"/>
      <c r="C2764" s="16" t="s">
        <v>880</v>
      </c>
      <c r="D2764" s="17" t="s">
        <v>881</v>
      </c>
      <c r="E2764" s="8">
        <f>Source!AQ821</f>
        <v>453.1</v>
      </c>
      <c r="F2764" s="19"/>
      <c r="G2764" s="18" t="str">
        <f>Source!DI821</f>
        <v/>
      </c>
      <c r="H2764" s="8">
        <f>Source!AV821</f>
        <v>1</v>
      </c>
      <c r="I2764" s="8"/>
      <c r="J2764" s="20"/>
      <c r="K2764" s="20">
        <f>Source!U821</f>
        <v>3.4435600000000002</v>
      </c>
    </row>
    <row r="2765" spans="1:22" ht="15" x14ac:dyDescent="0.25">
      <c r="A2765" s="24"/>
      <c r="B2765" s="24"/>
      <c r="C2765" s="24"/>
      <c r="D2765" s="24"/>
      <c r="E2765" s="24"/>
      <c r="F2765" s="24"/>
      <c r="G2765" s="24"/>
      <c r="H2765" s="24"/>
      <c r="I2765" s="59">
        <f>J2757+J2758+J2760+J2761+J2762+J2763</f>
        <v>3723.91</v>
      </c>
      <c r="J2765" s="59"/>
      <c r="K2765" s="25">
        <f>IF(Source!I821&lt;&gt;0, ROUND(I2765/Source!I821, 2), 0)</f>
        <v>489988.16</v>
      </c>
      <c r="P2765" s="23">
        <f>I2765</f>
        <v>3723.91</v>
      </c>
    </row>
    <row r="2766" spans="1:22" ht="42.75" x14ac:dyDescent="0.2">
      <c r="A2766" s="15" t="str">
        <f>Source!E822</f>
        <v>427</v>
      </c>
      <c r="B2766" s="16" t="str">
        <f>Source!F822</f>
        <v>21.3-4-24</v>
      </c>
      <c r="C2766" s="16" t="str">
        <f>Source!G822</f>
        <v>Арматурные заготовки (стержни, хомуты и т.п.), не собранные в каркасы или сетки, закладные и накладные детали, со сваркой</v>
      </c>
      <c r="D2766" s="17" t="str">
        <f>Source!H822</f>
        <v>т</v>
      </c>
      <c r="E2766" s="8">
        <f>Source!I822</f>
        <v>1.6963253670000001E-2</v>
      </c>
      <c r="F2766" s="19">
        <f>Source!AL822</f>
        <v>53410.15</v>
      </c>
      <c r="G2766" s="18" t="str">
        <f>Source!DD822</f>
        <v/>
      </c>
      <c r="H2766" s="8">
        <f>Source!AW822</f>
        <v>1</v>
      </c>
      <c r="I2766" s="8">
        <f>IF(Source!BC822&lt;&gt; 0, Source!BC822, 1)</f>
        <v>1</v>
      </c>
      <c r="J2766" s="20">
        <f>Source!P822</f>
        <v>906.01</v>
      </c>
      <c r="K2766" s="20"/>
      <c r="Q2766">
        <f>ROUND((Source!BZ822/100)*ROUND((Source!AF822*Source!AV822)*Source!I822, 2), 2)</f>
        <v>0</v>
      </c>
      <c r="R2766">
        <f>Source!X822</f>
        <v>0</v>
      </c>
      <c r="S2766">
        <f>ROUND((Source!CA822/100)*ROUND((Source!AF822*Source!AV822)*Source!I822, 2), 2)</f>
        <v>0</v>
      </c>
      <c r="T2766">
        <f>Source!Y822</f>
        <v>0</v>
      </c>
      <c r="U2766">
        <f>ROUND((175/100)*ROUND((Source!AE822*Source!AV822)*Source!I822, 2), 2)</f>
        <v>0</v>
      </c>
      <c r="V2766">
        <f>ROUND((108/100)*ROUND(Source!CS822*Source!I822, 2), 2)</f>
        <v>0</v>
      </c>
    </row>
    <row r="2767" spans="1:22" ht="15" x14ac:dyDescent="0.25">
      <c r="A2767" s="24"/>
      <c r="B2767" s="24"/>
      <c r="C2767" s="24"/>
      <c r="D2767" s="24"/>
      <c r="E2767" s="24"/>
      <c r="F2767" s="24"/>
      <c r="G2767" s="24"/>
      <c r="H2767" s="24"/>
      <c r="I2767" s="59">
        <f>J2766</f>
        <v>906.01</v>
      </c>
      <c r="J2767" s="59"/>
      <c r="K2767" s="25">
        <f>IF(Source!I822&lt;&gt;0, ROUND(I2767/Source!I822, 2), 0)</f>
        <v>53410.15</v>
      </c>
      <c r="P2767" s="23">
        <f>I2767</f>
        <v>906.01</v>
      </c>
    </row>
    <row r="2768" spans="1:22" ht="28.5" x14ac:dyDescent="0.2">
      <c r="A2768" s="15" t="str">
        <f>Source!E823</f>
        <v>428</v>
      </c>
      <c r="B2768" s="16" t="str">
        <f>Source!F823</f>
        <v>Цена поставщика</v>
      </c>
      <c r="C2768" s="16" t="str">
        <f>Source!G823</f>
        <v>Качалка на пружине "Пони"  ЛГК-09                   Базисная стоимость: 33992,00/1,18=28806,78</v>
      </c>
      <c r="D2768" s="17" t="str">
        <f>Source!H823</f>
        <v>шт.</v>
      </c>
      <c r="E2768" s="8">
        <f>Source!I823</f>
        <v>1</v>
      </c>
      <c r="F2768" s="19">
        <f>Source!AL823</f>
        <v>28806.78</v>
      </c>
      <c r="G2768" s="18" t="str">
        <f>Source!DD823</f>
        <v/>
      </c>
      <c r="H2768" s="8">
        <f>Source!AW823</f>
        <v>1</v>
      </c>
      <c r="I2768" s="8">
        <f>IF(Source!BC823&lt;&gt; 0, Source!BC823, 1)</f>
        <v>1</v>
      </c>
      <c r="J2768" s="20">
        <f>Source!P823</f>
        <v>28806.78</v>
      </c>
      <c r="K2768" s="20"/>
      <c r="Q2768">
        <f>ROUND((Source!BZ823/100)*ROUND((Source!AF823*Source!AV823)*Source!I823, 2), 2)</f>
        <v>0</v>
      </c>
      <c r="R2768">
        <f>Source!X823</f>
        <v>0</v>
      </c>
      <c r="S2768">
        <f>ROUND((Source!CA823/100)*ROUND((Source!AF823*Source!AV823)*Source!I823, 2), 2)</f>
        <v>0</v>
      </c>
      <c r="T2768">
        <f>Source!Y823</f>
        <v>0</v>
      </c>
      <c r="U2768">
        <f>ROUND((175/100)*ROUND((Source!AE823*Source!AV823)*Source!I823, 2), 2)</f>
        <v>0</v>
      </c>
      <c r="V2768">
        <f>ROUND((108/100)*ROUND(Source!CS823*Source!I823, 2), 2)</f>
        <v>0</v>
      </c>
    </row>
    <row r="2769" spans="1:22" ht="15" x14ac:dyDescent="0.25">
      <c r="A2769" s="24"/>
      <c r="B2769" s="24"/>
      <c r="C2769" s="24"/>
      <c r="D2769" s="24"/>
      <c r="E2769" s="24"/>
      <c r="F2769" s="24"/>
      <c r="G2769" s="24"/>
      <c r="H2769" s="24"/>
      <c r="I2769" s="59">
        <f>J2768</f>
        <v>28806.78</v>
      </c>
      <c r="J2769" s="59"/>
      <c r="K2769" s="25">
        <f>IF(Source!I823&lt;&gt;0, ROUND(I2769/Source!I823, 2), 0)</f>
        <v>28806.78</v>
      </c>
      <c r="P2769" s="23">
        <f>I2769</f>
        <v>28806.78</v>
      </c>
    </row>
    <row r="2770" spans="1:22" ht="14.25" x14ac:dyDescent="0.2">
      <c r="A2770" s="15" t="str">
        <f>Source!E824</f>
        <v>429</v>
      </c>
      <c r="B2770" s="16" t="str">
        <f>Source!F824</f>
        <v>1.50-3203-10-4/1</v>
      </c>
      <c r="C2770" s="16" t="str">
        <f>Source!G824</f>
        <v>Установка монтажных изделий массой свыше 20 кг</v>
      </c>
      <c r="D2770" s="17" t="str">
        <f>Source!H824</f>
        <v>т</v>
      </c>
      <c r="E2770" s="8">
        <f>Source!I824</f>
        <v>1.8180000000000002E-2</v>
      </c>
      <c r="F2770" s="19"/>
      <c r="G2770" s="18"/>
      <c r="H2770" s="8"/>
      <c r="I2770" s="8"/>
      <c r="J2770" s="20"/>
      <c r="K2770" s="20"/>
      <c r="Q2770">
        <f>ROUND((Source!BZ824/100)*ROUND((Source!AF824*Source!AV824)*Source!I824, 2), 2)</f>
        <v>104.08</v>
      </c>
      <c r="R2770">
        <f>Source!X824</f>
        <v>104.08</v>
      </c>
      <c r="S2770">
        <f>ROUND((Source!CA824/100)*ROUND((Source!AF824*Source!AV824)*Source!I824, 2), 2)</f>
        <v>14.87</v>
      </c>
      <c r="T2770">
        <f>Source!Y824</f>
        <v>14.87</v>
      </c>
      <c r="U2770">
        <f>ROUND((175/100)*ROUND((Source!AE824*Source!AV824)*Source!I824, 2), 2)</f>
        <v>4.55</v>
      </c>
      <c r="V2770">
        <f>ROUND((108/100)*ROUND(Source!CS824*Source!I824, 2), 2)</f>
        <v>2.81</v>
      </c>
    </row>
    <row r="2771" spans="1:22" ht="14.25" x14ac:dyDescent="0.2">
      <c r="A2771" s="15"/>
      <c r="B2771" s="16"/>
      <c r="C2771" s="16" t="s">
        <v>872</v>
      </c>
      <c r="D2771" s="17"/>
      <c r="E2771" s="8"/>
      <c r="F2771" s="19">
        <f>Source!AO824</f>
        <v>8178.55</v>
      </c>
      <c r="G2771" s="18" t="str">
        <f>Source!DG824</f>
        <v/>
      </c>
      <c r="H2771" s="8">
        <f>Source!AV824</f>
        <v>1</v>
      </c>
      <c r="I2771" s="8">
        <f>IF(Source!BA824&lt;&gt; 0, Source!BA824, 1)</f>
        <v>1</v>
      </c>
      <c r="J2771" s="20">
        <f>Source!S824</f>
        <v>148.69</v>
      </c>
      <c r="K2771" s="20"/>
    </row>
    <row r="2772" spans="1:22" ht="14.25" x14ac:dyDescent="0.2">
      <c r="A2772" s="15"/>
      <c r="B2772" s="16"/>
      <c r="C2772" s="16" t="s">
        <v>873</v>
      </c>
      <c r="D2772" s="17"/>
      <c r="E2772" s="8"/>
      <c r="F2772" s="19">
        <f>Source!AM824</f>
        <v>1555.17</v>
      </c>
      <c r="G2772" s="18" t="str">
        <f>Source!DE824</f>
        <v/>
      </c>
      <c r="H2772" s="8">
        <f>Source!AV824</f>
        <v>1</v>
      </c>
      <c r="I2772" s="8">
        <f>IF(Source!BB824&lt;&gt; 0, Source!BB824, 1)</f>
        <v>1</v>
      </c>
      <c r="J2772" s="20">
        <f>Source!Q824</f>
        <v>28.27</v>
      </c>
      <c r="K2772" s="20"/>
    </row>
    <row r="2773" spans="1:22" ht="14.25" x14ac:dyDescent="0.2">
      <c r="A2773" s="15"/>
      <c r="B2773" s="16"/>
      <c r="C2773" s="16" t="s">
        <v>874</v>
      </c>
      <c r="D2773" s="17"/>
      <c r="E2773" s="8"/>
      <c r="F2773" s="19">
        <f>Source!AN824</f>
        <v>142.85</v>
      </c>
      <c r="G2773" s="18" t="str">
        <f>Source!DF824</f>
        <v/>
      </c>
      <c r="H2773" s="8">
        <f>Source!AV824</f>
        <v>1</v>
      </c>
      <c r="I2773" s="8">
        <f>IF(Source!BS824&lt;&gt; 0, Source!BS824, 1)</f>
        <v>1</v>
      </c>
      <c r="J2773" s="21">
        <f>Source!R824</f>
        <v>2.6</v>
      </c>
      <c r="K2773" s="20"/>
    </row>
    <row r="2774" spans="1:22" ht="14.25" x14ac:dyDescent="0.2">
      <c r="A2774" s="15"/>
      <c r="B2774" s="16"/>
      <c r="C2774" s="16" t="s">
        <v>875</v>
      </c>
      <c r="D2774" s="17"/>
      <c r="E2774" s="8"/>
      <c r="F2774" s="19">
        <f>Source!AL824</f>
        <v>56933.42</v>
      </c>
      <c r="G2774" s="18" t="str">
        <f>Source!DD824</f>
        <v/>
      </c>
      <c r="H2774" s="8">
        <f>Source!AW824</f>
        <v>1</v>
      </c>
      <c r="I2774" s="8">
        <f>IF(Source!BC824&lt;&gt; 0, Source!BC824, 1)</f>
        <v>1</v>
      </c>
      <c r="J2774" s="20">
        <f>Source!P824</f>
        <v>1035.05</v>
      </c>
      <c r="K2774" s="20"/>
    </row>
    <row r="2775" spans="1:22" ht="42.75" x14ac:dyDescent="0.2">
      <c r="A2775" s="15" t="str">
        <f>Source!E825</f>
        <v>429,1</v>
      </c>
      <c r="B2775" s="16" t="str">
        <f>Source!F825</f>
        <v>21.3-4-24</v>
      </c>
      <c r="C2775" s="16" t="str">
        <f>Source!G825</f>
        <v>Арматурные заготовки (стержни, хомуты и т.п.), не собранные в каркасы или сетки, закладные и накладные детали, со сваркой</v>
      </c>
      <c r="D2775" s="17" t="str">
        <f>Source!H825</f>
        <v>т</v>
      </c>
      <c r="E2775" s="8">
        <f>Source!I825</f>
        <v>-1.8180000000000002E-2</v>
      </c>
      <c r="F2775" s="19">
        <f>Source!AK825</f>
        <v>53410.15</v>
      </c>
      <c r="G2775" s="22" t="s">
        <v>3</v>
      </c>
      <c r="H2775" s="8">
        <f>Source!AW825</f>
        <v>1</v>
      </c>
      <c r="I2775" s="8">
        <f>IF(Source!BC825&lt;&gt; 0, Source!BC825, 1)</f>
        <v>1</v>
      </c>
      <c r="J2775" s="20">
        <f>Source!O825</f>
        <v>-971</v>
      </c>
      <c r="K2775" s="20"/>
      <c r="Q2775">
        <f>ROUND((Source!BZ825/100)*ROUND((Source!AF825*Source!AV825)*Source!I825, 2), 2)</f>
        <v>0</v>
      </c>
      <c r="R2775">
        <f>Source!X825</f>
        <v>0</v>
      </c>
      <c r="S2775">
        <f>ROUND((Source!CA825/100)*ROUND((Source!AF825*Source!AV825)*Source!I825, 2), 2)</f>
        <v>0</v>
      </c>
      <c r="T2775">
        <f>Source!Y825</f>
        <v>0</v>
      </c>
      <c r="U2775">
        <f>ROUND((175/100)*ROUND((Source!AE825*Source!AV825)*Source!I825, 2), 2)</f>
        <v>0</v>
      </c>
      <c r="V2775">
        <f>ROUND((108/100)*ROUND(Source!CS825*Source!I825, 2), 2)</f>
        <v>0</v>
      </c>
    </row>
    <row r="2776" spans="1:22" ht="14.25" x14ac:dyDescent="0.2">
      <c r="A2776" s="15"/>
      <c r="B2776" s="16"/>
      <c r="C2776" s="16" t="s">
        <v>876</v>
      </c>
      <c r="D2776" s="17" t="s">
        <v>877</v>
      </c>
      <c r="E2776" s="8">
        <f>Source!AT824</f>
        <v>70</v>
      </c>
      <c r="F2776" s="19"/>
      <c r="G2776" s="18"/>
      <c r="H2776" s="8"/>
      <c r="I2776" s="8"/>
      <c r="J2776" s="20">
        <f>SUM(R2770:R2775)</f>
        <v>104.08</v>
      </c>
      <c r="K2776" s="20"/>
    </row>
    <row r="2777" spans="1:22" ht="14.25" x14ac:dyDescent="0.2">
      <c r="A2777" s="15"/>
      <c r="B2777" s="16"/>
      <c r="C2777" s="16" t="s">
        <v>878</v>
      </c>
      <c r="D2777" s="17" t="s">
        <v>877</v>
      </c>
      <c r="E2777" s="8">
        <f>Source!AU824</f>
        <v>10</v>
      </c>
      <c r="F2777" s="19"/>
      <c r="G2777" s="18"/>
      <c r="H2777" s="8"/>
      <c r="I2777" s="8"/>
      <c r="J2777" s="20">
        <f>SUM(T2770:T2776)</f>
        <v>14.87</v>
      </c>
      <c r="K2777" s="20"/>
    </row>
    <row r="2778" spans="1:22" ht="14.25" x14ac:dyDescent="0.2">
      <c r="A2778" s="15"/>
      <c r="B2778" s="16"/>
      <c r="C2778" s="16" t="s">
        <v>879</v>
      </c>
      <c r="D2778" s="17" t="s">
        <v>877</v>
      </c>
      <c r="E2778" s="8">
        <f>108</f>
        <v>108</v>
      </c>
      <c r="F2778" s="19"/>
      <c r="G2778" s="18"/>
      <c r="H2778" s="8"/>
      <c r="I2778" s="8"/>
      <c r="J2778" s="20">
        <f>SUM(V2770:V2777)</f>
        <v>2.81</v>
      </c>
      <c r="K2778" s="20"/>
    </row>
    <row r="2779" spans="1:22" ht="14.25" x14ac:dyDescent="0.2">
      <c r="A2779" s="15"/>
      <c r="B2779" s="16"/>
      <c r="C2779" s="16" t="s">
        <v>880</v>
      </c>
      <c r="D2779" s="17" t="s">
        <v>881</v>
      </c>
      <c r="E2779" s="8">
        <f>Source!AQ824</f>
        <v>36.11</v>
      </c>
      <c r="F2779" s="19"/>
      <c r="G2779" s="18" t="str">
        <f>Source!DI824</f>
        <v/>
      </c>
      <c r="H2779" s="8">
        <f>Source!AV824</f>
        <v>1</v>
      </c>
      <c r="I2779" s="8"/>
      <c r="J2779" s="20"/>
      <c r="K2779" s="20">
        <f>Source!U824</f>
        <v>0.65647980000000006</v>
      </c>
    </row>
    <row r="2780" spans="1:22" ht="15" x14ac:dyDescent="0.25">
      <c r="A2780" s="24"/>
      <c r="B2780" s="24"/>
      <c r="C2780" s="24"/>
      <c r="D2780" s="24"/>
      <c r="E2780" s="24"/>
      <c r="F2780" s="24"/>
      <c r="G2780" s="24"/>
      <c r="H2780" s="24"/>
      <c r="I2780" s="59">
        <f>J2771+J2772+J2774+J2776+J2777+J2778+SUM(J2775:J2775)</f>
        <v>362.76999999999975</v>
      </c>
      <c r="J2780" s="59"/>
      <c r="K2780" s="25">
        <f>IF(Source!I824&lt;&gt;0, ROUND(I2780/Source!I824, 2), 0)</f>
        <v>19954.349999999999</v>
      </c>
      <c r="P2780" s="23">
        <f>I2780</f>
        <v>362.76999999999975</v>
      </c>
    </row>
    <row r="2781" spans="1:22" ht="28.5" x14ac:dyDescent="0.2">
      <c r="A2781" s="15" t="str">
        <f>Source!E826</f>
        <v>430</v>
      </c>
      <c r="B2781" s="16" t="str">
        <f>Source!F826</f>
        <v>1.2-3103-3-1/1</v>
      </c>
      <c r="C2781" s="16" t="str">
        <f>Source!G826</f>
        <v>Устройство фундаментов общего назначения бетонных под оборудование объемом до 5 м3</v>
      </c>
      <c r="D2781" s="17" t="str">
        <f>Source!H826</f>
        <v>100 м3</v>
      </c>
      <c r="E2781" s="8">
        <f>Source!I826</f>
        <v>2.4750000000000002E-3</v>
      </c>
      <c r="F2781" s="19"/>
      <c r="G2781" s="18"/>
      <c r="H2781" s="8"/>
      <c r="I2781" s="8"/>
      <c r="J2781" s="20"/>
      <c r="K2781" s="20"/>
      <c r="Q2781">
        <f>ROUND((Source!BZ826/100)*ROUND((Source!AF826*Source!AV826)*Source!I826, 2), 2)</f>
        <v>136.26</v>
      </c>
      <c r="R2781">
        <f>Source!X826</f>
        <v>136.26</v>
      </c>
      <c r="S2781">
        <f>ROUND((Source!CA826/100)*ROUND((Source!AF826*Source!AV826)*Source!I826, 2), 2)</f>
        <v>19.47</v>
      </c>
      <c r="T2781">
        <f>Source!Y826</f>
        <v>19.47</v>
      </c>
      <c r="U2781">
        <f>ROUND((175/100)*ROUND((Source!AE826*Source!AV826)*Source!I826, 2), 2)</f>
        <v>0.63</v>
      </c>
      <c r="V2781">
        <f>ROUND((108/100)*ROUND(Source!CS826*Source!I826, 2), 2)</f>
        <v>0.39</v>
      </c>
    </row>
    <row r="2782" spans="1:22" ht="14.25" x14ac:dyDescent="0.2">
      <c r="A2782" s="15"/>
      <c r="B2782" s="16"/>
      <c r="C2782" s="16" t="s">
        <v>872</v>
      </c>
      <c r="D2782" s="17"/>
      <c r="E2782" s="8"/>
      <c r="F2782" s="19">
        <f>Source!AO826</f>
        <v>78644.570000000007</v>
      </c>
      <c r="G2782" s="18" t="str">
        <f>Source!DG826</f>
        <v/>
      </c>
      <c r="H2782" s="8">
        <f>Source!AV826</f>
        <v>1</v>
      </c>
      <c r="I2782" s="8">
        <f>IF(Source!BA826&lt;&gt; 0, Source!BA826, 1)</f>
        <v>1</v>
      </c>
      <c r="J2782" s="20">
        <f>Source!S826</f>
        <v>194.65</v>
      </c>
      <c r="K2782" s="20"/>
    </row>
    <row r="2783" spans="1:22" ht="14.25" x14ac:dyDescent="0.2">
      <c r="A2783" s="15"/>
      <c r="B2783" s="16"/>
      <c r="C2783" s="16" t="s">
        <v>873</v>
      </c>
      <c r="D2783" s="17"/>
      <c r="E2783" s="8"/>
      <c r="F2783" s="19">
        <f>Source!AM826</f>
        <v>435.13</v>
      </c>
      <c r="G2783" s="18" t="str">
        <f>Source!DE826</f>
        <v/>
      </c>
      <c r="H2783" s="8">
        <f>Source!AV826</f>
        <v>1</v>
      </c>
      <c r="I2783" s="8">
        <f>IF(Source!BB826&lt;&gt; 0, Source!BB826, 1)</f>
        <v>1</v>
      </c>
      <c r="J2783" s="20">
        <f>Source!Q826</f>
        <v>1.08</v>
      </c>
      <c r="K2783" s="20"/>
    </row>
    <row r="2784" spans="1:22" ht="14.25" x14ac:dyDescent="0.2">
      <c r="A2784" s="15"/>
      <c r="B2784" s="16"/>
      <c r="C2784" s="16" t="s">
        <v>874</v>
      </c>
      <c r="D2784" s="17"/>
      <c r="E2784" s="8"/>
      <c r="F2784" s="19">
        <f>Source!AN826</f>
        <v>147.43</v>
      </c>
      <c r="G2784" s="18" t="str">
        <f>Source!DF826</f>
        <v/>
      </c>
      <c r="H2784" s="8">
        <f>Source!AV826</f>
        <v>1</v>
      </c>
      <c r="I2784" s="8">
        <f>IF(Source!BS826&lt;&gt; 0, Source!BS826, 1)</f>
        <v>1</v>
      </c>
      <c r="J2784" s="21">
        <f>Source!R826</f>
        <v>0.36</v>
      </c>
      <c r="K2784" s="20"/>
    </row>
    <row r="2785" spans="1:22" ht="14.25" x14ac:dyDescent="0.2">
      <c r="A2785" s="15"/>
      <c r="B2785" s="16"/>
      <c r="C2785" s="16" t="s">
        <v>875</v>
      </c>
      <c r="D2785" s="17"/>
      <c r="E2785" s="8"/>
      <c r="F2785" s="19">
        <f>Source!AL826</f>
        <v>347832.49</v>
      </c>
      <c r="G2785" s="18" t="str">
        <f>Source!DD826</f>
        <v/>
      </c>
      <c r="H2785" s="8">
        <f>Source!AW826</f>
        <v>1</v>
      </c>
      <c r="I2785" s="8">
        <f>IF(Source!BC826&lt;&gt; 0, Source!BC826, 1)</f>
        <v>1</v>
      </c>
      <c r="J2785" s="20">
        <f>Source!P826</f>
        <v>860.89</v>
      </c>
      <c r="K2785" s="20"/>
    </row>
    <row r="2786" spans="1:22" ht="14.25" x14ac:dyDescent="0.2">
      <c r="A2786" s="15"/>
      <c r="B2786" s="16"/>
      <c r="C2786" s="16" t="s">
        <v>876</v>
      </c>
      <c r="D2786" s="17" t="s">
        <v>877</v>
      </c>
      <c r="E2786" s="8">
        <f>Source!AT826</f>
        <v>70</v>
      </c>
      <c r="F2786" s="19"/>
      <c r="G2786" s="18"/>
      <c r="H2786" s="8"/>
      <c r="I2786" s="8"/>
      <c r="J2786" s="20">
        <f>SUM(R2781:R2785)</f>
        <v>136.26</v>
      </c>
      <c r="K2786" s="20"/>
    </row>
    <row r="2787" spans="1:22" ht="14.25" x14ac:dyDescent="0.2">
      <c r="A2787" s="15"/>
      <c r="B2787" s="16"/>
      <c r="C2787" s="16" t="s">
        <v>878</v>
      </c>
      <c r="D2787" s="17" t="s">
        <v>877</v>
      </c>
      <c r="E2787" s="8">
        <f>Source!AU826</f>
        <v>10</v>
      </c>
      <c r="F2787" s="19"/>
      <c r="G2787" s="18"/>
      <c r="H2787" s="8"/>
      <c r="I2787" s="8"/>
      <c r="J2787" s="20">
        <f>SUM(T2781:T2786)</f>
        <v>19.47</v>
      </c>
      <c r="K2787" s="20"/>
    </row>
    <row r="2788" spans="1:22" ht="14.25" x14ac:dyDescent="0.2">
      <c r="A2788" s="15"/>
      <c r="B2788" s="16"/>
      <c r="C2788" s="16" t="s">
        <v>879</v>
      </c>
      <c r="D2788" s="17" t="s">
        <v>877</v>
      </c>
      <c r="E2788" s="8">
        <f>108</f>
        <v>108</v>
      </c>
      <c r="F2788" s="19"/>
      <c r="G2788" s="18"/>
      <c r="H2788" s="8"/>
      <c r="I2788" s="8"/>
      <c r="J2788" s="20">
        <f>SUM(V2781:V2787)</f>
        <v>0.39</v>
      </c>
      <c r="K2788" s="20"/>
    </row>
    <row r="2789" spans="1:22" ht="14.25" x14ac:dyDescent="0.2">
      <c r="A2789" s="15"/>
      <c r="B2789" s="16"/>
      <c r="C2789" s="16" t="s">
        <v>880</v>
      </c>
      <c r="D2789" s="17" t="s">
        <v>881</v>
      </c>
      <c r="E2789" s="8">
        <f>Source!AQ826</f>
        <v>453.1</v>
      </c>
      <c r="F2789" s="19"/>
      <c r="G2789" s="18" t="str">
        <f>Source!DI826</f>
        <v/>
      </c>
      <c r="H2789" s="8">
        <f>Source!AV826</f>
        <v>1</v>
      </c>
      <c r="I2789" s="8"/>
      <c r="J2789" s="20"/>
      <c r="K2789" s="20">
        <f>Source!U826</f>
        <v>1.1214225000000002</v>
      </c>
    </row>
    <row r="2790" spans="1:22" ht="15" x14ac:dyDescent="0.25">
      <c r="A2790" s="24"/>
      <c r="B2790" s="24"/>
      <c r="C2790" s="24"/>
      <c r="D2790" s="24"/>
      <c r="E2790" s="24"/>
      <c r="F2790" s="24"/>
      <c r="G2790" s="24"/>
      <c r="H2790" s="24"/>
      <c r="I2790" s="59">
        <f>J2782+J2783+J2785+J2786+J2787+J2788</f>
        <v>1212.74</v>
      </c>
      <c r="J2790" s="59"/>
      <c r="K2790" s="25">
        <f>IF(Source!I826&lt;&gt;0, ROUND(I2790/Source!I826, 2), 0)</f>
        <v>489995.96</v>
      </c>
      <c r="P2790" s="23">
        <f>I2790</f>
        <v>1212.74</v>
      </c>
    </row>
    <row r="2791" spans="1:22" ht="42.75" x14ac:dyDescent="0.2">
      <c r="A2791" s="15" t="str">
        <f>Source!E827</f>
        <v>431</v>
      </c>
      <c r="B2791" s="16" t="str">
        <f>Source!F827</f>
        <v>21.3-4-24</v>
      </c>
      <c r="C2791" s="16" t="str">
        <f>Source!G827</f>
        <v>Арматурные заготовки (стержни, хомуты и т.п.), не собранные в каркасы или сетки, закладные и накладные детали, со сваркой</v>
      </c>
      <c r="D2791" s="17" t="str">
        <f>Source!H827</f>
        <v>т</v>
      </c>
      <c r="E2791" s="8">
        <f>Source!I827</f>
        <v>5.4343596299999998E-3</v>
      </c>
      <c r="F2791" s="19">
        <f>Source!AL827</f>
        <v>53410.15</v>
      </c>
      <c r="G2791" s="18" t="str">
        <f>Source!DD827</f>
        <v/>
      </c>
      <c r="H2791" s="8">
        <f>Source!AW827</f>
        <v>1</v>
      </c>
      <c r="I2791" s="8">
        <f>IF(Source!BC827&lt;&gt; 0, Source!BC827, 1)</f>
        <v>1</v>
      </c>
      <c r="J2791" s="20">
        <f>Source!P827</f>
        <v>290.25</v>
      </c>
      <c r="K2791" s="20"/>
      <c r="Q2791">
        <f>ROUND((Source!BZ827/100)*ROUND((Source!AF827*Source!AV827)*Source!I827, 2), 2)</f>
        <v>0</v>
      </c>
      <c r="R2791">
        <f>Source!X827</f>
        <v>0</v>
      </c>
      <c r="S2791">
        <f>ROUND((Source!CA827/100)*ROUND((Source!AF827*Source!AV827)*Source!I827, 2), 2)</f>
        <v>0</v>
      </c>
      <c r="T2791">
        <f>Source!Y827</f>
        <v>0</v>
      </c>
      <c r="U2791">
        <f>ROUND((175/100)*ROUND((Source!AE827*Source!AV827)*Source!I827, 2), 2)</f>
        <v>0</v>
      </c>
      <c r="V2791">
        <f>ROUND((108/100)*ROUND(Source!CS827*Source!I827, 2), 2)</f>
        <v>0</v>
      </c>
    </row>
    <row r="2792" spans="1:22" ht="15" x14ac:dyDescent="0.25">
      <c r="A2792" s="24"/>
      <c r="B2792" s="24"/>
      <c r="C2792" s="24"/>
      <c r="D2792" s="24"/>
      <c r="E2792" s="24"/>
      <c r="F2792" s="24"/>
      <c r="G2792" s="24"/>
      <c r="H2792" s="24"/>
      <c r="I2792" s="59">
        <f>J2791</f>
        <v>290.25</v>
      </c>
      <c r="J2792" s="59"/>
      <c r="K2792" s="25">
        <f>IF(Source!I827&lt;&gt;0, ROUND(I2792/Source!I827, 2), 0)</f>
        <v>53410.16</v>
      </c>
      <c r="P2792" s="23">
        <f>I2792</f>
        <v>290.25</v>
      </c>
    </row>
    <row r="2793" spans="1:22" ht="28.5" x14ac:dyDescent="0.2">
      <c r="A2793" s="15" t="str">
        <f>Source!E828</f>
        <v>432</v>
      </c>
      <c r="B2793" s="16" t="str">
        <f>Source!F828</f>
        <v>Цена поставщика</v>
      </c>
      <c r="C2793" s="16" t="str">
        <f>Source!G828</f>
        <v>Качели двойные на цепях со спинкой  ЛГК-40.7М             Базисная стоимость: 56825,00/1,18=48156,78</v>
      </c>
      <c r="D2793" s="17" t="str">
        <f>Source!H828</f>
        <v>шт.</v>
      </c>
      <c r="E2793" s="8">
        <f>Source!I828</f>
        <v>1</v>
      </c>
      <c r="F2793" s="19">
        <f>Source!AL828</f>
        <v>48156.78</v>
      </c>
      <c r="G2793" s="18" t="str">
        <f>Source!DD828</f>
        <v/>
      </c>
      <c r="H2793" s="8">
        <f>Source!AW828</f>
        <v>1</v>
      </c>
      <c r="I2793" s="8">
        <f>IF(Source!BC828&lt;&gt; 0, Source!BC828, 1)</f>
        <v>1</v>
      </c>
      <c r="J2793" s="20">
        <f>Source!P828</f>
        <v>48156.78</v>
      </c>
      <c r="K2793" s="20"/>
      <c r="Q2793">
        <f>ROUND((Source!BZ828/100)*ROUND((Source!AF828*Source!AV828)*Source!I828, 2), 2)</f>
        <v>0</v>
      </c>
      <c r="R2793">
        <f>Source!X828</f>
        <v>0</v>
      </c>
      <c r="S2793">
        <f>ROUND((Source!CA828/100)*ROUND((Source!AF828*Source!AV828)*Source!I828, 2), 2)</f>
        <v>0</v>
      </c>
      <c r="T2793">
        <f>Source!Y828</f>
        <v>0</v>
      </c>
      <c r="U2793">
        <f>ROUND((175/100)*ROUND((Source!AE828*Source!AV828)*Source!I828, 2), 2)</f>
        <v>0</v>
      </c>
      <c r="V2793">
        <f>ROUND((108/100)*ROUND(Source!CS828*Source!I828, 2), 2)</f>
        <v>0</v>
      </c>
    </row>
    <row r="2794" spans="1:22" ht="15" x14ac:dyDescent="0.25">
      <c r="A2794" s="24"/>
      <c r="B2794" s="24"/>
      <c r="C2794" s="24"/>
      <c r="D2794" s="24"/>
      <c r="E2794" s="24"/>
      <c r="F2794" s="24"/>
      <c r="G2794" s="24"/>
      <c r="H2794" s="24"/>
      <c r="I2794" s="59">
        <f>J2793</f>
        <v>48156.78</v>
      </c>
      <c r="J2794" s="59"/>
      <c r="K2794" s="25">
        <f>IF(Source!I828&lt;&gt;0, ROUND(I2794/Source!I828, 2), 0)</f>
        <v>48156.78</v>
      </c>
      <c r="P2794" s="23">
        <f>I2794</f>
        <v>48156.78</v>
      </c>
    </row>
    <row r="2795" spans="1:22" ht="14.25" x14ac:dyDescent="0.2">
      <c r="A2795" s="15" t="str">
        <f>Source!E829</f>
        <v>433</v>
      </c>
      <c r="B2795" s="16" t="str">
        <f>Source!F829</f>
        <v>1.50-3203-10-4/1</v>
      </c>
      <c r="C2795" s="16" t="str">
        <f>Source!G829</f>
        <v>Установка монтажных изделий массой свыше 20 кг</v>
      </c>
      <c r="D2795" s="17" t="str">
        <f>Source!H829</f>
        <v>т</v>
      </c>
      <c r="E2795" s="8">
        <f>Source!I829</f>
        <v>2.427E-2</v>
      </c>
      <c r="F2795" s="19"/>
      <c r="G2795" s="18"/>
      <c r="H2795" s="8"/>
      <c r="I2795" s="8"/>
      <c r="J2795" s="20"/>
      <c r="K2795" s="20"/>
      <c r="Q2795">
        <f>ROUND((Source!BZ829/100)*ROUND((Source!AF829*Source!AV829)*Source!I829, 2), 2)</f>
        <v>138.94</v>
      </c>
      <c r="R2795">
        <f>Source!X829</f>
        <v>138.94</v>
      </c>
      <c r="S2795">
        <f>ROUND((Source!CA829/100)*ROUND((Source!AF829*Source!AV829)*Source!I829, 2), 2)</f>
        <v>19.850000000000001</v>
      </c>
      <c r="T2795">
        <f>Source!Y829</f>
        <v>19.850000000000001</v>
      </c>
      <c r="U2795">
        <f>ROUND((175/100)*ROUND((Source!AE829*Source!AV829)*Source!I829, 2), 2)</f>
        <v>6.07</v>
      </c>
      <c r="V2795">
        <f>ROUND((108/100)*ROUND(Source!CS829*Source!I829, 2), 2)</f>
        <v>3.75</v>
      </c>
    </row>
    <row r="2796" spans="1:22" ht="14.25" x14ac:dyDescent="0.2">
      <c r="A2796" s="15"/>
      <c r="B2796" s="16"/>
      <c r="C2796" s="16" t="s">
        <v>872</v>
      </c>
      <c r="D2796" s="17"/>
      <c r="E2796" s="8"/>
      <c r="F2796" s="19">
        <f>Source!AO829</f>
        <v>8178.55</v>
      </c>
      <c r="G2796" s="18" t="str">
        <f>Source!DG829</f>
        <v/>
      </c>
      <c r="H2796" s="8">
        <f>Source!AV829</f>
        <v>1</v>
      </c>
      <c r="I2796" s="8">
        <f>IF(Source!BA829&lt;&gt; 0, Source!BA829, 1)</f>
        <v>1</v>
      </c>
      <c r="J2796" s="20">
        <f>Source!S829</f>
        <v>198.49</v>
      </c>
      <c r="K2796" s="20"/>
    </row>
    <row r="2797" spans="1:22" ht="14.25" x14ac:dyDescent="0.2">
      <c r="A2797" s="15"/>
      <c r="B2797" s="16"/>
      <c r="C2797" s="16" t="s">
        <v>873</v>
      </c>
      <c r="D2797" s="17"/>
      <c r="E2797" s="8"/>
      <c r="F2797" s="19">
        <f>Source!AM829</f>
        <v>1555.17</v>
      </c>
      <c r="G2797" s="18" t="str">
        <f>Source!DE829</f>
        <v/>
      </c>
      <c r="H2797" s="8">
        <f>Source!AV829</f>
        <v>1</v>
      </c>
      <c r="I2797" s="8">
        <f>IF(Source!BB829&lt;&gt; 0, Source!BB829, 1)</f>
        <v>1</v>
      </c>
      <c r="J2797" s="20">
        <f>Source!Q829</f>
        <v>37.74</v>
      </c>
      <c r="K2797" s="20"/>
    </row>
    <row r="2798" spans="1:22" ht="14.25" x14ac:dyDescent="0.2">
      <c r="A2798" s="15"/>
      <c r="B2798" s="16"/>
      <c r="C2798" s="16" t="s">
        <v>874</v>
      </c>
      <c r="D2798" s="17"/>
      <c r="E2798" s="8"/>
      <c r="F2798" s="19">
        <f>Source!AN829</f>
        <v>142.85</v>
      </c>
      <c r="G2798" s="18" t="str">
        <f>Source!DF829</f>
        <v/>
      </c>
      <c r="H2798" s="8">
        <f>Source!AV829</f>
        <v>1</v>
      </c>
      <c r="I2798" s="8">
        <f>IF(Source!BS829&lt;&gt; 0, Source!BS829, 1)</f>
        <v>1</v>
      </c>
      <c r="J2798" s="21">
        <f>Source!R829</f>
        <v>3.47</v>
      </c>
      <c r="K2798" s="20"/>
    </row>
    <row r="2799" spans="1:22" ht="14.25" x14ac:dyDescent="0.2">
      <c r="A2799" s="15"/>
      <c r="B2799" s="16"/>
      <c r="C2799" s="16" t="s">
        <v>875</v>
      </c>
      <c r="D2799" s="17"/>
      <c r="E2799" s="8"/>
      <c r="F2799" s="19">
        <f>Source!AL829</f>
        <v>56933.42</v>
      </c>
      <c r="G2799" s="18" t="str">
        <f>Source!DD829</f>
        <v/>
      </c>
      <c r="H2799" s="8">
        <f>Source!AW829</f>
        <v>1</v>
      </c>
      <c r="I2799" s="8">
        <f>IF(Source!BC829&lt;&gt; 0, Source!BC829, 1)</f>
        <v>1</v>
      </c>
      <c r="J2799" s="20">
        <f>Source!P829</f>
        <v>1381.77</v>
      </c>
      <c r="K2799" s="20"/>
    </row>
    <row r="2800" spans="1:22" ht="42.75" x14ac:dyDescent="0.2">
      <c r="A2800" s="15" t="str">
        <f>Source!E830</f>
        <v>433,1</v>
      </c>
      <c r="B2800" s="16" t="str">
        <f>Source!F830</f>
        <v>21.3-4-24</v>
      </c>
      <c r="C2800" s="16" t="str">
        <f>Source!G830</f>
        <v>Арматурные заготовки (стержни, хомуты и т.п.), не собранные в каркасы или сетки, закладные и накладные детали, со сваркой</v>
      </c>
      <c r="D2800" s="17" t="str">
        <f>Source!H830</f>
        <v>т</v>
      </c>
      <c r="E2800" s="8">
        <f>Source!I830</f>
        <v>-2.427E-2</v>
      </c>
      <c r="F2800" s="19">
        <f>Source!AK830</f>
        <v>53410.15</v>
      </c>
      <c r="G2800" s="22" t="s">
        <v>3</v>
      </c>
      <c r="H2800" s="8">
        <f>Source!AW830</f>
        <v>1</v>
      </c>
      <c r="I2800" s="8">
        <f>IF(Source!BC830&lt;&gt; 0, Source!BC830, 1)</f>
        <v>1</v>
      </c>
      <c r="J2800" s="20">
        <f>Source!O830</f>
        <v>-1296.26</v>
      </c>
      <c r="K2800" s="20"/>
      <c r="Q2800">
        <f>ROUND((Source!BZ830/100)*ROUND((Source!AF830*Source!AV830)*Source!I830, 2), 2)</f>
        <v>0</v>
      </c>
      <c r="R2800">
        <f>Source!X830</f>
        <v>0</v>
      </c>
      <c r="S2800">
        <f>ROUND((Source!CA830/100)*ROUND((Source!AF830*Source!AV830)*Source!I830, 2), 2)</f>
        <v>0</v>
      </c>
      <c r="T2800">
        <f>Source!Y830</f>
        <v>0</v>
      </c>
      <c r="U2800">
        <f>ROUND((175/100)*ROUND((Source!AE830*Source!AV830)*Source!I830, 2), 2)</f>
        <v>0</v>
      </c>
      <c r="V2800">
        <f>ROUND((108/100)*ROUND(Source!CS830*Source!I830, 2), 2)</f>
        <v>0</v>
      </c>
    </row>
    <row r="2801" spans="1:22" ht="14.25" x14ac:dyDescent="0.2">
      <c r="A2801" s="15"/>
      <c r="B2801" s="16"/>
      <c r="C2801" s="16" t="s">
        <v>876</v>
      </c>
      <c r="D2801" s="17" t="s">
        <v>877</v>
      </c>
      <c r="E2801" s="8">
        <f>Source!AT829</f>
        <v>70</v>
      </c>
      <c r="F2801" s="19"/>
      <c r="G2801" s="18"/>
      <c r="H2801" s="8"/>
      <c r="I2801" s="8"/>
      <c r="J2801" s="20">
        <f>SUM(R2795:R2800)</f>
        <v>138.94</v>
      </c>
      <c r="K2801" s="20"/>
    </row>
    <row r="2802" spans="1:22" ht="14.25" x14ac:dyDescent="0.2">
      <c r="A2802" s="15"/>
      <c r="B2802" s="16"/>
      <c r="C2802" s="16" t="s">
        <v>878</v>
      </c>
      <c r="D2802" s="17" t="s">
        <v>877</v>
      </c>
      <c r="E2802" s="8">
        <f>Source!AU829</f>
        <v>10</v>
      </c>
      <c r="F2802" s="19"/>
      <c r="G2802" s="18"/>
      <c r="H2802" s="8"/>
      <c r="I2802" s="8"/>
      <c r="J2802" s="20">
        <f>SUM(T2795:T2801)</f>
        <v>19.850000000000001</v>
      </c>
      <c r="K2802" s="20"/>
    </row>
    <row r="2803" spans="1:22" ht="14.25" x14ac:dyDescent="0.2">
      <c r="A2803" s="15"/>
      <c r="B2803" s="16"/>
      <c r="C2803" s="16" t="s">
        <v>879</v>
      </c>
      <c r="D2803" s="17" t="s">
        <v>877</v>
      </c>
      <c r="E2803" s="8">
        <f>108</f>
        <v>108</v>
      </c>
      <c r="F2803" s="19"/>
      <c r="G2803" s="18"/>
      <c r="H2803" s="8"/>
      <c r="I2803" s="8"/>
      <c r="J2803" s="20">
        <f>SUM(V2795:V2802)</f>
        <v>3.75</v>
      </c>
      <c r="K2803" s="20"/>
    </row>
    <row r="2804" spans="1:22" ht="14.25" x14ac:dyDescent="0.2">
      <c r="A2804" s="15"/>
      <c r="B2804" s="16"/>
      <c r="C2804" s="16" t="s">
        <v>880</v>
      </c>
      <c r="D2804" s="17" t="s">
        <v>881</v>
      </c>
      <c r="E2804" s="8">
        <f>Source!AQ829</f>
        <v>36.11</v>
      </c>
      <c r="F2804" s="19"/>
      <c r="G2804" s="18" t="str">
        <f>Source!DI829</f>
        <v/>
      </c>
      <c r="H2804" s="8">
        <f>Source!AV829</f>
        <v>1</v>
      </c>
      <c r="I2804" s="8"/>
      <c r="J2804" s="20"/>
      <c r="K2804" s="20">
        <f>Source!U829</f>
        <v>0.87638969999999994</v>
      </c>
    </row>
    <row r="2805" spans="1:22" ht="15" x14ac:dyDescent="0.25">
      <c r="A2805" s="24"/>
      <c r="B2805" s="24"/>
      <c r="C2805" s="24"/>
      <c r="D2805" s="24"/>
      <c r="E2805" s="24"/>
      <c r="F2805" s="24"/>
      <c r="G2805" s="24"/>
      <c r="H2805" s="24"/>
      <c r="I2805" s="59">
        <f>J2796+J2797+J2799+J2801+J2802+J2803+SUM(J2800:J2800)</f>
        <v>484.28</v>
      </c>
      <c r="J2805" s="59"/>
      <c r="K2805" s="25">
        <f>IF(Source!I829&lt;&gt;0, ROUND(I2805/Source!I829, 2), 0)</f>
        <v>19953.849999999999</v>
      </c>
      <c r="P2805" s="23">
        <f>I2805</f>
        <v>484.28</v>
      </c>
    </row>
    <row r="2806" spans="1:22" ht="28.5" x14ac:dyDescent="0.2">
      <c r="A2806" s="15" t="str">
        <f>Source!E831</f>
        <v>434</v>
      </c>
      <c r="B2806" s="16" t="str">
        <f>Source!F831</f>
        <v>1.2-3103-3-1/1</v>
      </c>
      <c r="C2806" s="16" t="str">
        <f>Source!G831</f>
        <v>Устройство фундаментов общего назначения бетонных под оборудование объемом до 5 м3</v>
      </c>
      <c r="D2806" s="17" t="str">
        <f>Source!H831</f>
        <v>100 м3</v>
      </c>
      <c r="E2806" s="8">
        <f>Source!I831</f>
        <v>3.31E-3</v>
      </c>
      <c r="F2806" s="19"/>
      <c r="G2806" s="18"/>
      <c r="H2806" s="8"/>
      <c r="I2806" s="8"/>
      <c r="J2806" s="20"/>
      <c r="K2806" s="20"/>
      <c r="Q2806">
        <f>ROUND((Source!BZ831/100)*ROUND((Source!AF831*Source!AV831)*Source!I831, 2), 2)</f>
        <v>182.22</v>
      </c>
      <c r="R2806">
        <f>Source!X831</f>
        <v>182.22</v>
      </c>
      <c r="S2806">
        <f>ROUND((Source!CA831/100)*ROUND((Source!AF831*Source!AV831)*Source!I831, 2), 2)</f>
        <v>26.03</v>
      </c>
      <c r="T2806">
        <f>Source!Y831</f>
        <v>26.03</v>
      </c>
      <c r="U2806">
        <f>ROUND((175/100)*ROUND((Source!AE831*Source!AV831)*Source!I831, 2), 2)</f>
        <v>0.86</v>
      </c>
      <c r="V2806">
        <f>ROUND((108/100)*ROUND(Source!CS831*Source!I831, 2), 2)</f>
        <v>0.53</v>
      </c>
    </row>
    <row r="2807" spans="1:22" ht="14.25" x14ac:dyDescent="0.2">
      <c r="A2807" s="15"/>
      <c r="B2807" s="16"/>
      <c r="C2807" s="16" t="s">
        <v>872</v>
      </c>
      <c r="D2807" s="17"/>
      <c r="E2807" s="8"/>
      <c r="F2807" s="19">
        <f>Source!AO831</f>
        <v>78644.570000000007</v>
      </c>
      <c r="G2807" s="18" t="str">
        <f>Source!DG831</f>
        <v/>
      </c>
      <c r="H2807" s="8">
        <f>Source!AV831</f>
        <v>1</v>
      </c>
      <c r="I2807" s="8">
        <f>IF(Source!BA831&lt;&gt; 0, Source!BA831, 1)</f>
        <v>1</v>
      </c>
      <c r="J2807" s="20">
        <f>Source!S831</f>
        <v>260.31</v>
      </c>
      <c r="K2807" s="20"/>
    </row>
    <row r="2808" spans="1:22" ht="14.25" x14ac:dyDescent="0.2">
      <c r="A2808" s="15"/>
      <c r="B2808" s="16"/>
      <c r="C2808" s="16" t="s">
        <v>873</v>
      </c>
      <c r="D2808" s="17"/>
      <c r="E2808" s="8"/>
      <c r="F2808" s="19">
        <f>Source!AM831</f>
        <v>435.13</v>
      </c>
      <c r="G2808" s="18" t="str">
        <f>Source!DE831</f>
        <v/>
      </c>
      <c r="H2808" s="8">
        <f>Source!AV831</f>
        <v>1</v>
      </c>
      <c r="I2808" s="8">
        <f>IF(Source!BB831&lt;&gt; 0, Source!BB831, 1)</f>
        <v>1</v>
      </c>
      <c r="J2808" s="20">
        <f>Source!Q831</f>
        <v>1.44</v>
      </c>
      <c r="K2808" s="20"/>
    </row>
    <row r="2809" spans="1:22" ht="14.25" x14ac:dyDescent="0.2">
      <c r="A2809" s="15"/>
      <c r="B2809" s="16"/>
      <c r="C2809" s="16" t="s">
        <v>874</v>
      </c>
      <c r="D2809" s="17"/>
      <c r="E2809" s="8"/>
      <c r="F2809" s="19">
        <f>Source!AN831</f>
        <v>147.43</v>
      </c>
      <c r="G2809" s="18" t="str">
        <f>Source!DF831</f>
        <v/>
      </c>
      <c r="H2809" s="8">
        <f>Source!AV831</f>
        <v>1</v>
      </c>
      <c r="I2809" s="8">
        <f>IF(Source!BS831&lt;&gt; 0, Source!BS831, 1)</f>
        <v>1</v>
      </c>
      <c r="J2809" s="21">
        <f>Source!R831</f>
        <v>0.49</v>
      </c>
      <c r="K2809" s="20"/>
    </row>
    <row r="2810" spans="1:22" ht="14.25" x14ac:dyDescent="0.2">
      <c r="A2810" s="15"/>
      <c r="B2810" s="16"/>
      <c r="C2810" s="16" t="s">
        <v>875</v>
      </c>
      <c r="D2810" s="17"/>
      <c r="E2810" s="8"/>
      <c r="F2810" s="19">
        <f>Source!AL831</f>
        <v>347832.49</v>
      </c>
      <c r="G2810" s="18" t="str">
        <f>Source!DD831</f>
        <v/>
      </c>
      <c r="H2810" s="8">
        <f>Source!AW831</f>
        <v>1</v>
      </c>
      <c r="I2810" s="8">
        <f>IF(Source!BC831&lt;&gt; 0, Source!BC831, 1)</f>
        <v>1</v>
      </c>
      <c r="J2810" s="20">
        <f>Source!P831</f>
        <v>1151.33</v>
      </c>
      <c r="K2810" s="20"/>
    </row>
    <row r="2811" spans="1:22" ht="14.25" x14ac:dyDescent="0.2">
      <c r="A2811" s="15"/>
      <c r="B2811" s="16"/>
      <c r="C2811" s="16" t="s">
        <v>876</v>
      </c>
      <c r="D2811" s="17" t="s">
        <v>877</v>
      </c>
      <c r="E2811" s="8">
        <f>Source!AT831</f>
        <v>70</v>
      </c>
      <c r="F2811" s="19"/>
      <c r="G2811" s="18"/>
      <c r="H2811" s="8"/>
      <c r="I2811" s="8"/>
      <c r="J2811" s="20">
        <f>SUM(R2806:R2810)</f>
        <v>182.22</v>
      </c>
      <c r="K2811" s="20"/>
    </row>
    <row r="2812" spans="1:22" ht="14.25" x14ac:dyDescent="0.2">
      <c r="A2812" s="15"/>
      <c r="B2812" s="16"/>
      <c r="C2812" s="16" t="s">
        <v>878</v>
      </c>
      <c r="D2812" s="17" t="s">
        <v>877</v>
      </c>
      <c r="E2812" s="8">
        <f>Source!AU831</f>
        <v>10</v>
      </c>
      <c r="F2812" s="19"/>
      <c r="G2812" s="18"/>
      <c r="H2812" s="8"/>
      <c r="I2812" s="8"/>
      <c r="J2812" s="20">
        <f>SUM(T2806:T2811)</f>
        <v>26.03</v>
      </c>
      <c r="K2812" s="20"/>
    </row>
    <row r="2813" spans="1:22" ht="14.25" x14ac:dyDescent="0.2">
      <c r="A2813" s="15"/>
      <c r="B2813" s="16"/>
      <c r="C2813" s="16" t="s">
        <v>879</v>
      </c>
      <c r="D2813" s="17" t="s">
        <v>877</v>
      </c>
      <c r="E2813" s="8">
        <f>108</f>
        <v>108</v>
      </c>
      <c r="F2813" s="19"/>
      <c r="G2813" s="18"/>
      <c r="H2813" s="8"/>
      <c r="I2813" s="8"/>
      <c r="J2813" s="20">
        <f>SUM(V2806:V2812)</f>
        <v>0.53</v>
      </c>
      <c r="K2813" s="20"/>
    </row>
    <row r="2814" spans="1:22" ht="14.25" x14ac:dyDescent="0.2">
      <c r="A2814" s="15"/>
      <c r="B2814" s="16"/>
      <c r="C2814" s="16" t="s">
        <v>880</v>
      </c>
      <c r="D2814" s="17" t="s">
        <v>881</v>
      </c>
      <c r="E2814" s="8">
        <f>Source!AQ831</f>
        <v>453.1</v>
      </c>
      <c r="F2814" s="19"/>
      <c r="G2814" s="18" t="str">
        <f>Source!DI831</f>
        <v/>
      </c>
      <c r="H2814" s="8">
        <f>Source!AV831</f>
        <v>1</v>
      </c>
      <c r="I2814" s="8"/>
      <c r="J2814" s="20"/>
      <c r="K2814" s="20">
        <f>Source!U831</f>
        <v>1.4997610000000001</v>
      </c>
    </row>
    <row r="2815" spans="1:22" ht="15" x14ac:dyDescent="0.25">
      <c r="A2815" s="24"/>
      <c r="B2815" s="24"/>
      <c r="C2815" s="24"/>
      <c r="D2815" s="24"/>
      <c r="E2815" s="24"/>
      <c r="F2815" s="24"/>
      <c r="G2815" s="24"/>
      <c r="H2815" s="24"/>
      <c r="I2815" s="59">
        <f>J2807+J2808+J2810+J2811+J2812+J2813</f>
        <v>1621.86</v>
      </c>
      <c r="J2815" s="59"/>
      <c r="K2815" s="25">
        <f>IF(Source!I831&lt;&gt;0, ROUND(I2815/Source!I831, 2), 0)</f>
        <v>489987.92</v>
      </c>
      <c r="P2815" s="23">
        <f>I2815</f>
        <v>1621.86</v>
      </c>
    </row>
    <row r="2816" spans="1:22" ht="42.75" x14ac:dyDescent="0.2">
      <c r="A2816" s="15" t="str">
        <f>Source!E832</f>
        <v>435</v>
      </c>
      <c r="B2816" s="16" t="str">
        <f>Source!F832</f>
        <v>21.3-4-24</v>
      </c>
      <c r="C2816" s="16" t="str">
        <f>Source!G832</f>
        <v>Арматурные заготовки (стержни, хомуты и т.п.), не собранные в каркасы или сетки, закладные и накладные детали, со сваркой</v>
      </c>
      <c r="D2816" s="17" t="str">
        <f>Source!H832</f>
        <v>т</v>
      </c>
      <c r="E2816" s="8">
        <f>Source!I832</f>
        <v>7.5319999999999996E-3</v>
      </c>
      <c r="F2816" s="19">
        <f>Source!AL832</f>
        <v>53410.15</v>
      </c>
      <c r="G2816" s="18" t="str">
        <f>Source!DD832</f>
        <v/>
      </c>
      <c r="H2816" s="8">
        <f>Source!AW832</f>
        <v>1</v>
      </c>
      <c r="I2816" s="8">
        <f>IF(Source!BC832&lt;&gt; 0, Source!BC832, 1)</f>
        <v>1</v>
      </c>
      <c r="J2816" s="20">
        <f>Source!P832</f>
        <v>402.29</v>
      </c>
      <c r="K2816" s="20"/>
      <c r="Q2816">
        <f>ROUND((Source!BZ832/100)*ROUND((Source!AF832*Source!AV832)*Source!I832, 2), 2)</f>
        <v>0</v>
      </c>
      <c r="R2816">
        <f>Source!X832</f>
        <v>0</v>
      </c>
      <c r="S2816">
        <f>ROUND((Source!CA832/100)*ROUND((Source!AF832*Source!AV832)*Source!I832, 2), 2)</f>
        <v>0</v>
      </c>
      <c r="T2816">
        <f>Source!Y832</f>
        <v>0</v>
      </c>
      <c r="U2816">
        <f>ROUND((175/100)*ROUND((Source!AE832*Source!AV832)*Source!I832, 2), 2)</f>
        <v>0</v>
      </c>
      <c r="V2816">
        <f>ROUND((108/100)*ROUND(Source!CS832*Source!I832, 2), 2)</f>
        <v>0</v>
      </c>
    </row>
    <row r="2817" spans="1:22" ht="15" x14ac:dyDescent="0.25">
      <c r="A2817" s="24"/>
      <c r="B2817" s="24"/>
      <c r="C2817" s="24"/>
      <c r="D2817" s="24"/>
      <c r="E2817" s="24"/>
      <c r="F2817" s="24"/>
      <c r="G2817" s="24"/>
      <c r="H2817" s="24"/>
      <c r="I2817" s="59">
        <f>J2816</f>
        <v>402.29</v>
      </c>
      <c r="J2817" s="59"/>
      <c r="K2817" s="25">
        <f>IF(Source!I832&lt;&gt;0, ROUND(I2817/Source!I832, 2), 0)</f>
        <v>53410.78</v>
      </c>
      <c r="P2817" s="23">
        <f>I2817</f>
        <v>402.29</v>
      </c>
    </row>
    <row r="2818" spans="1:22" ht="28.5" x14ac:dyDescent="0.2">
      <c r="A2818" s="15" t="str">
        <f>Source!E833</f>
        <v>436</v>
      </c>
      <c r="B2818" s="16" t="str">
        <f>Source!F833</f>
        <v>Цена поставщика</v>
      </c>
      <c r="C2818" s="16" t="str">
        <f>Source!G833</f>
        <v>Урна  2.3                                                                         Базисная стоимость: 9520,00/1,18=8067,80</v>
      </c>
      <c r="D2818" s="17" t="str">
        <f>Source!H833</f>
        <v>шт.</v>
      </c>
      <c r="E2818" s="8">
        <f>Source!I833</f>
        <v>6</v>
      </c>
      <c r="F2818" s="19">
        <f>Source!AL833</f>
        <v>8067.8</v>
      </c>
      <c r="G2818" s="18" t="str">
        <f>Source!DD833</f>
        <v/>
      </c>
      <c r="H2818" s="8">
        <f>Source!AW833</f>
        <v>1</v>
      </c>
      <c r="I2818" s="8">
        <f>IF(Source!BC833&lt;&gt; 0, Source!BC833, 1)</f>
        <v>1</v>
      </c>
      <c r="J2818" s="20">
        <f>Source!P833</f>
        <v>48406.8</v>
      </c>
      <c r="K2818" s="20"/>
      <c r="Q2818">
        <f>ROUND((Source!BZ833/100)*ROUND((Source!AF833*Source!AV833)*Source!I833, 2), 2)</f>
        <v>0</v>
      </c>
      <c r="R2818">
        <f>Source!X833</f>
        <v>0</v>
      </c>
      <c r="S2818">
        <f>ROUND((Source!CA833/100)*ROUND((Source!AF833*Source!AV833)*Source!I833, 2), 2)</f>
        <v>0</v>
      </c>
      <c r="T2818">
        <f>Source!Y833</f>
        <v>0</v>
      </c>
      <c r="U2818">
        <f>ROUND((175/100)*ROUND((Source!AE833*Source!AV833)*Source!I833, 2), 2)</f>
        <v>0</v>
      </c>
      <c r="V2818">
        <f>ROUND((108/100)*ROUND(Source!CS833*Source!I833, 2), 2)</f>
        <v>0</v>
      </c>
    </row>
    <row r="2819" spans="1:22" ht="15" x14ac:dyDescent="0.25">
      <c r="A2819" s="24"/>
      <c r="B2819" s="24"/>
      <c r="C2819" s="24"/>
      <c r="D2819" s="24"/>
      <c r="E2819" s="24"/>
      <c r="F2819" s="24"/>
      <c r="G2819" s="24"/>
      <c r="H2819" s="24"/>
      <c r="I2819" s="59">
        <f>J2818</f>
        <v>48406.8</v>
      </c>
      <c r="J2819" s="59"/>
      <c r="K2819" s="25">
        <f>IF(Source!I833&lt;&gt;0, ROUND(I2819/Source!I833, 2), 0)</f>
        <v>8067.8</v>
      </c>
      <c r="P2819" s="23">
        <f>I2819</f>
        <v>48406.8</v>
      </c>
    </row>
    <row r="2820" spans="1:22" ht="14.25" x14ac:dyDescent="0.2">
      <c r="A2820" s="15" t="str">
        <f>Source!E834</f>
        <v>437</v>
      </c>
      <c r="B2820" s="16" t="str">
        <f>Source!F834</f>
        <v>1.50-3203-10-4/1</v>
      </c>
      <c r="C2820" s="16" t="str">
        <f>Source!G834</f>
        <v>Установка монтажных изделий массой свыше 20 кг</v>
      </c>
      <c r="D2820" s="17" t="str">
        <f>Source!H834</f>
        <v>т</v>
      </c>
      <c r="E2820" s="8">
        <f>Source!I834</f>
        <v>4.4999999999999998E-2</v>
      </c>
      <c r="F2820" s="19"/>
      <c r="G2820" s="18"/>
      <c r="H2820" s="8"/>
      <c r="I2820" s="8"/>
      <c r="J2820" s="20"/>
      <c r="K2820" s="20"/>
      <c r="Q2820">
        <f>ROUND((Source!BZ834/100)*ROUND((Source!AF834*Source!AV834)*Source!I834, 2), 2)</f>
        <v>257.62</v>
      </c>
      <c r="R2820">
        <f>Source!X834</f>
        <v>257.62</v>
      </c>
      <c r="S2820">
        <f>ROUND((Source!CA834/100)*ROUND((Source!AF834*Source!AV834)*Source!I834, 2), 2)</f>
        <v>36.799999999999997</v>
      </c>
      <c r="T2820">
        <f>Source!Y834</f>
        <v>36.799999999999997</v>
      </c>
      <c r="U2820">
        <f>ROUND((175/100)*ROUND((Source!AE834*Source!AV834)*Source!I834, 2), 2)</f>
        <v>11.25</v>
      </c>
      <c r="V2820">
        <f>ROUND((108/100)*ROUND(Source!CS834*Source!I834, 2), 2)</f>
        <v>6.94</v>
      </c>
    </row>
    <row r="2821" spans="1:22" ht="14.25" x14ac:dyDescent="0.2">
      <c r="A2821" s="15"/>
      <c r="B2821" s="16"/>
      <c r="C2821" s="16" t="s">
        <v>872</v>
      </c>
      <c r="D2821" s="17"/>
      <c r="E2821" s="8"/>
      <c r="F2821" s="19">
        <f>Source!AO834</f>
        <v>8178.55</v>
      </c>
      <c r="G2821" s="18" t="str">
        <f>Source!DG834</f>
        <v/>
      </c>
      <c r="H2821" s="8">
        <f>Source!AV834</f>
        <v>1</v>
      </c>
      <c r="I2821" s="8">
        <f>IF(Source!BA834&lt;&gt; 0, Source!BA834, 1)</f>
        <v>1</v>
      </c>
      <c r="J2821" s="20">
        <f>Source!S834</f>
        <v>368.03</v>
      </c>
      <c r="K2821" s="20"/>
    </row>
    <row r="2822" spans="1:22" ht="14.25" x14ac:dyDescent="0.2">
      <c r="A2822" s="15"/>
      <c r="B2822" s="16"/>
      <c r="C2822" s="16" t="s">
        <v>873</v>
      </c>
      <c r="D2822" s="17"/>
      <c r="E2822" s="8"/>
      <c r="F2822" s="19">
        <f>Source!AM834</f>
        <v>1555.17</v>
      </c>
      <c r="G2822" s="18" t="str">
        <f>Source!DE834</f>
        <v/>
      </c>
      <c r="H2822" s="8">
        <f>Source!AV834</f>
        <v>1</v>
      </c>
      <c r="I2822" s="8">
        <f>IF(Source!BB834&lt;&gt; 0, Source!BB834, 1)</f>
        <v>1</v>
      </c>
      <c r="J2822" s="20">
        <f>Source!Q834</f>
        <v>69.98</v>
      </c>
      <c r="K2822" s="20"/>
    </row>
    <row r="2823" spans="1:22" ht="14.25" x14ac:dyDescent="0.2">
      <c r="A2823" s="15"/>
      <c r="B2823" s="16"/>
      <c r="C2823" s="16" t="s">
        <v>874</v>
      </c>
      <c r="D2823" s="17"/>
      <c r="E2823" s="8"/>
      <c r="F2823" s="19">
        <f>Source!AN834</f>
        <v>142.85</v>
      </c>
      <c r="G2823" s="18" t="str">
        <f>Source!DF834</f>
        <v/>
      </c>
      <c r="H2823" s="8">
        <f>Source!AV834</f>
        <v>1</v>
      </c>
      <c r="I2823" s="8">
        <f>IF(Source!BS834&lt;&gt; 0, Source!BS834, 1)</f>
        <v>1</v>
      </c>
      <c r="J2823" s="21">
        <f>Source!R834</f>
        <v>6.43</v>
      </c>
      <c r="K2823" s="20"/>
    </row>
    <row r="2824" spans="1:22" ht="14.25" x14ac:dyDescent="0.2">
      <c r="A2824" s="15"/>
      <c r="B2824" s="16"/>
      <c r="C2824" s="16" t="s">
        <v>875</v>
      </c>
      <c r="D2824" s="17"/>
      <c r="E2824" s="8"/>
      <c r="F2824" s="19">
        <f>Source!AL834</f>
        <v>56933.42</v>
      </c>
      <c r="G2824" s="18" t="str">
        <f>Source!DD834</f>
        <v/>
      </c>
      <c r="H2824" s="8">
        <f>Source!AW834</f>
        <v>1</v>
      </c>
      <c r="I2824" s="8">
        <f>IF(Source!BC834&lt;&gt; 0, Source!BC834, 1)</f>
        <v>1</v>
      </c>
      <c r="J2824" s="20">
        <f>Source!P834</f>
        <v>2562</v>
      </c>
      <c r="K2824" s="20"/>
    </row>
    <row r="2825" spans="1:22" ht="42.75" x14ac:dyDescent="0.2">
      <c r="A2825" s="15" t="str">
        <f>Source!E835</f>
        <v>437,1</v>
      </c>
      <c r="B2825" s="16" t="str">
        <f>Source!F835</f>
        <v>21.3-4-24</v>
      </c>
      <c r="C2825" s="16" t="str">
        <f>Source!G835</f>
        <v>Арматурные заготовки (стержни, хомуты и т.п.), не собранные в каркасы или сетки, закладные и накладные детали, со сваркой</v>
      </c>
      <c r="D2825" s="17" t="str">
        <f>Source!H835</f>
        <v>т</v>
      </c>
      <c r="E2825" s="8">
        <f>Source!I835</f>
        <v>-4.4999999999999998E-2</v>
      </c>
      <c r="F2825" s="19">
        <f>Source!AK835</f>
        <v>53410.15</v>
      </c>
      <c r="G2825" s="22" t="s">
        <v>3</v>
      </c>
      <c r="H2825" s="8">
        <f>Source!AW835</f>
        <v>1</v>
      </c>
      <c r="I2825" s="8">
        <f>IF(Source!BC835&lt;&gt; 0, Source!BC835, 1)</f>
        <v>1</v>
      </c>
      <c r="J2825" s="20">
        <f>Source!O835</f>
        <v>-2403.46</v>
      </c>
      <c r="K2825" s="20"/>
      <c r="Q2825">
        <f>ROUND((Source!BZ835/100)*ROUND((Source!AF835*Source!AV835)*Source!I835, 2), 2)</f>
        <v>0</v>
      </c>
      <c r="R2825">
        <f>Source!X835</f>
        <v>0</v>
      </c>
      <c r="S2825">
        <f>ROUND((Source!CA835/100)*ROUND((Source!AF835*Source!AV835)*Source!I835, 2), 2)</f>
        <v>0</v>
      </c>
      <c r="T2825">
        <f>Source!Y835</f>
        <v>0</v>
      </c>
      <c r="U2825">
        <f>ROUND((175/100)*ROUND((Source!AE835*Source!AV835)*Source!I835, 2), 2)</f>
        <v>0</v>
      </c>
      <c r="V2825">
        <f>ROUND((108/100)*ROUND(Source!CS835*Source!I835, 2), 2)</f>
        <v>0</v>
      </c>
    </row>
    <row r="2826" spans="1:22" ht="14.25" x14ac:dyDescent="0.2">
      <c r="A2826" s="15"/>
      <c r="B2826" s="16"/>
      <c r="C2826" s="16" t="s">
        <v>876</v>
      </c>
      <c r="D2826" s="17" t="s">
        <v>877</v>
      </c>
      <c r="E2826" s="8">
        <f>Source!AT834</f>
        <v>70</v>
      </c>
      <c r="F2826" s="19"/>
      <c r="G2826" s="18"/>
      <c r="H2826" s="8"/>
      <c r="I2826" s="8"/>
      <c r="J2826" s="20">
        <f>SUM(R2820:R2825)</f>
        <v>257.62</v>
      </c>
      <c r="K2826" s="20"/>
    </row>
    <row r="2827" spans="1:22" ht="14.25" x14ac:dyDescent="0.2">
      <c r="A2827" s="15"/>
      <c r="B2827" s="16"/>
      <c r="C2827" s="16" t="s">
        <v>878</v>
      </c>
      <c r="D2827" s="17" t="s">
        <v>877</v>
      </c>
      <c r="E2827" s="8">
        <f>Source!AU834</f>
        <v>10</v>
      </c>
      <c r="F2827" s="19"/>
      <c r="G2827" s="18"/>
      <c r="H2827" s="8"/>
      <c r="I2827" s="8"/>
      <c r="J2827" s="20">
        <f>SUM(T2820:T2826)</f>
        <v>36.799999999999997</v>
      </c>
      <c r="K2827" s="20"/>
    </row>
    <row r="2828" spans="1:22" ht="14.25" x14ac:dyDescent="0.2">
      <c r="A2828" s="15"/>
      <c r="B2828" s="16"/>
      <c r="C2828" s="16" t="s">
        <v>879</v>
      </c>
      <c r="D2828" s="17" t="s">
        <v>877</v>
      </c>
      <c r="E2828" s="8">
        <f>108</f>
        <v>108</v>
      </c>
      <c r="F2828" s="19"/>
      <c r="G2828" s="18"/>
      <c r="H2828" s="8"/>
      <c r="I2828" s="8"/>
      <c r="J2828" s="20">
        <f>SUM(V2820:V2827)</f>
        <v>6.94</v>
      </c>
      <c r="K2828" s="20"/>
    </row>
    <row r="2829" spans="1:22" ht="14.25" x14ac:dyDescent="0.2">
      <c r="A2829" s="15"/>
      <c r="B2829" s="16"/>
      <c r="C2829" s="16" t="s">
        <v>880</v>
      </c>
      <c r="D2829" s="17" t="s">
        <v>881</v>
      </c>
      <c r="E2829" s="8">
        <f>Source!AQ834</f>
        <v>36.11</v>
      </c>
      <c r="F2829" s="19"/>
      <c r="G2829" s="18" t="str">
        <f>Source!DI834</f>
        <v/>
      </c>
      <c r="H2829" s="8">
        <f>Source!AV834</f>
        <v>1</v>
      </c>
      <c r="I2829" s="8"/>
      <c r="J2829" s="20"/>
      <c r="K2829" s="20">
        <f>Source!U834</f>
        <v>1.6249499999999999</v>
      </c>
    </row>
    <row r="2830" spans="1:22" ht="15" x14ac:dyDescent="0.25">
      <c r="A2830" s="24"/>
      <c r="B2830" s="24"/>
      <c r="C2830" s="24"/>
      <c r="D2830" s="24"/>
      <c r="E2830" s="24"/>
      <c r="F2830" s="24"/>
      <c r="G2830" s="24"/>
      <c r="H2830" s="24"/>
      <c r="I2830" s="59">
        <f>J2821+J2822+J2824+J2826+J2827+J2828+SUM(J2825:J2825)</f>
        <v>897.91000000000031</v>
      </c>
      <c r="J2830" s="59"/>
      <c r="K2830" s="25">
        <f>IF(Source!I834&lt;&gt;0, ROUND(I2830/Source!I834, 2), 0)</f>
        <v>19953.560000000001</v>
      </c>
      <c r="P2830" s="23">
        <f>I2830</f>
        <v>897.91000000000031</v>
      </c>
    </row>
    <row r="2831" spans="1:22" ht="28.5" x14ac:dyDescent="0.2">
      <c r="A2831" s="15" t="str">
        <f>Source!E836</f>
        <v>438</v>
      </c>
      <c r="B2831" s="16" t="str">
        <f>Source!F836</f>
        <v>1.2-3103-3-1/1</v>
      </c>
      <c r="C2831" s="16" t="str">
        <f>Source!G836</f>
        <v>Устройство фундаментов общего назначения бетонных под оборудование объемом до 5 м3</v>
      </c>
      <c r="D2831" s="17" t="str">
        <f>Source!H836</f>
        <v>100 м3</v>
      </c>
      <c r="E2831" s="8">
        <f>Source!I836</f>
        <v>6.1000000000000004E-3</v>
      </c>
      <c r="F2831" s="19"/>
      <c r="G2831" s="18"/>
      <c r="H2831" s="8"/>
      <c r="I2831" s="8"/>
      <c r="J2831" s="20"/>
      <c r="K2831" s="20"/>
      <c r="Q2831">
        <f>ROUND((Source!BZ836/100)*ROUND((Source!AF836*Source!AV836)*Source!I836, 2), 2)</f>
        <v>335.81</v>
      </c>
      <c r="R2831">
        <f>Source!X836</f>
        <v>335.81</v>
      </c>
      <c r="S2831">
        <f>ROUND((Source!CA836/100)*ROUND((Source!AF836*Source!AV836)*Source!I836, 2), 2)</f>
        <v>47.97</v>
      </c>
      <c r="T2831">
        <f>Source!Y836</f>
        <v>47.97</v>
      </c>
      <c r="U2831">
        <f>ROUND((175/100)*ROUND((Source!AE836*Source!AV836)*Source!I836, 2), 2)</f>
        <v>1.58</v>
      </c>
      <c r="V2831">
        <f>ROUND((108/100)*ROUND(Source!CS836*Source!I836, 2), 2)</f>
        <v>0.97</v>
      </c>
    </row>
    <row r="2832" spans="1:22" ht="14.25" x14ac:dyDescent="0.2">
      <c r="A2832" s="15"/>
      <c r="B2832" s="16"/>
      <c r="C2832" s="16" t="s">
        <v>872</v>
      </c>
      <c r="D2832" s="17"/>
      <c r="E2832" s="8"/>
      <c r="F2832" s="19">
        <f>Source!AO836</f>
        <v>78644.570000000007</v>
      </c>
      <c r="G2832" s="18" t="str">
        <f>Source!DG836</f>
        <v/>
      </c>
      <c r="H2832" s="8">
        <f>Source!AV836</f>
        <v>1</v>
      </c>
      <c r="I2832" s="8">
        <f>IF(Source!BA836&lt;&gt; 0, Source!BA836, 1)</f>
        <v>1</v>
      </c>
      <c r="J2832" s="20">
        <f>Source!S836</f>
        <v>479.73</v>
      </c>
      <c r="K2832" s="20"/>
    </row>
    <row r="2833" spans="1:22" ht="14.25" x14ac:dyDescent="0.2">
      <c r="A2833" s="15"/>
      <c r="B2833" s="16"/>
      <c r="C2833" s="16" t="s">
        <v>873</v>
      </c>
      <c r="D2833" s="17"/>
      <c r="E2833" s="8"/>
      <c r="F2833" s="19">
        <f>Source!AM836</f>
        <v>435.13</v>
      </c>
      <c r="G2833" s="18" t="str">
        <f>Source!DE836</f>
        <v/>
      </c>
      <c r="H2833" s="8">
        <f>Source!AV836</f>
        <v>1</v>
      </c>
      <c r="I2833" s="8">
        <f>IF(Source!BB836&lt;&gt; 0, Source!BB836, 1)</f>
        <v>1</v>
      </c>
      <c r="J2833" s="20">
        <f>Source!Q836</f>
        <v>2.65</v>
      </c>
      <c r="K2833" s="20"/>
    </row>
    <row r="2834" spans="1:22" ht="14.25" x14ac:dyDescent="0.2">
      <c r="A2834" s="15"/>
      <c r="B2834" s="16"/>
      <c r="C2834" s="16" t="s">
        <v>874</v>
      </c>
      <c r="D2834" s="17"/>
      <c r="E2834" s="8"/>
      <c r="F2834" s="19">
        <f>Source!AN836</f>
        <v>147.43</v>
      </c>
      <c r="G2834" s="18" t="str">
        <f>Source!DF836</f>
        <v/>
      </c>
      <c r="H2834" s="8">
        <f>Source!AV836</f>
        <v>1</v>
      </c>
      <c r="I2834" s="8">
        <f>IF(Source!BS836&lt;&gt; 0, Source!BS836, 1)</f>
        <v>1</v>
      </c>
      <c r="J2834" s="21">
        <f>Source!R836</f>
        <v>0.9</v>
      </c>
      <c r="K2834" s="20"/>
    </row>
    <row r="2835" spans="1:22" ht="14.25" x14ac:dyDescent="0.2">
      <c r="A2835" s="15"/>
      <c r="B2835" s="16"/>
      <c r="C2835" s="16" t="s">
        <v>875</v>
      </c>
      <c r="D2835" s="17"/>
      <c r="E2835" s="8"/>
      <c r="F2835" s="19">
        <f>Source!AL836</f>
        <v>347832.49</v>
      </c>
      <c r="G2835" s="18" t="str">
        <f>Source!DD836</f>
        <v/>
      </c>
      <c r="H2835" s="8">
        <f>Source!AW836</f>
        <v>1</v>
      </c>
      <c r="I2835" s="8">
        <f>IF(Source!BC836&lt;&gt; 0, Source!BC836, 1)</f>
        <v>1</v>
      </c>
      <c r="J2835" s="20">
        <f>Source!P836</f>
        <v>2121.7800000000002</v>
      </c>
      <c r="K2835" s="20"/>
    </row>
    <row r="2836" spans="1:22" ht="14.25" x14ac:dyDescent="0.2">
      <c r="A2836" s="15"/>
      <c r="B2836" s="16"/>
      <c r="C2836" s="16" t="s">
        <v>876</v>
      </c>
      <c r="D2836" s="17" t="s">
        <v>877</v>
      </c>
      <c r="E2836" s="8">
        <f>Source!AT836</f>
        <v>70</v>
      </c>
      <c r="F2836" s="19"/>
      <c r="G2836" s="18"/>
      <c r="H2836" s="8"/>
      <c r="I2836" s="8"/>
      <c r="J2836" s="20">
        <f>SUM(R2831:R2835)</f>
        <v>335.81</v>
      </c>
      <c r="K2836" s="20"/>
    </row>
    <row r="2837" spans="1:22" ht="14.25" x14ac:dyDescent="0.2">
      <c r="A2837" s="15"/>
      <c r="B2837" s="16"/>
      <c r="C2837" s="16" t="s">
        <v>878</v>
      </c>
      <c r="D2837" s="17" t="s">
        <v>877</v>
      </c>
      <c r="E2837" s="8">
        <f>Source!AU836</f>
        <v>10</v>
      </c>
      <c r="F2837" s="19"/>
      <c r="G2837" s="18"/>
      <c r="H2837" s="8"/>
      <c r="I2837" s="8"/>
      <c r="J2837" s="20">
        <f>SUM(T2831:T2836)</f>
        <v>47.97</v>
      </c>
      <c r="K2837" s="20"/>
    </row>
    <row r="2838" spans="1:22" ht="14.25" x14ac:dyDescent="0.2">
      <c r="A2838" s="15"/>
      <c r="B2838" s="16"/>
      <c r="C2838" s="16" t="s">
        <v>879</v>
      </c>
      <c r="D2838" s="17" t="s">
        <v>877</v>
      </c>
      <c r="E2838" s="8">
        <f>108</f>
        <v>108</v>
      </c>
      <c r="F2838" s="19"/>
      <c r="G2838" s="18"/>
      <c r="H2838" s="8"/>
      <c r="I2838" s="8"/>
      <c r="J2838" s="20">
        <f>SUM(V2831:V2837)</f>
        <v>0.97</v>
      </c>
      <c r="K2838" s="20"/>
    </row>
    <row r="2839" spans="1:22" ht="14.25" x14ac:dyDescent="0.2">
      <c r="A2839" s="15"/>
      <c r="B2839" s="16"/>
      <c r="C2839" s="16" t="s">
        <v>880</v>
      </c>
      <c r="D2839" s="17" t="s">
        <v>881</v>
      </c>
      <c r="E2839" s="8">
        <f>Source!AQ836</f>
        <v>453.1</v>
      </c>
      <c r="F2839" s="19"/>
      <c r="G2839" s="18" t="str">
        <f>Source!DI836</f>
        <v/>
      </c>
      <c r="H2839" s="8">
        <f>Source!AV836</f>
        <v>1</v>
      </c>
      <c r="I2839" s="8"/>
      <c r="J2839" s="20"/>
      <c r="K2839" s="20">
        <f>Source!U836</f>
        <v>2.7639100000000005</v>
      </c>
    </row>
    <row r="2840" spans="1:22" ht="15" x14ac:dyDescent="0.25">
      <c r="A2840" s="24"/>
      <c r="B2840" s="24"/>
      <c r="C2840" s="24"/>
      <c r="D2840" s="24"/>
      <c r="E2840" s="24"/>
      <c r="F2840" s="24"/>
      <c r="G2840" s="24"/>
      <c r="H2840" s="24"/>
      <c r="I2840" s="59">
        <f>J2832+J2833+J2835+J2836+J2837+J2838</f>
        <v>2988.91</v>
      </c>
      <c r="J2840" s="59"/>
      <c r="K2840" s="25">
        <f>IF(Source!I836&lt;&gt;0, ROUND(I2840/Source!I836, 2), 0)</f>
        <v>489985.25</v>
      </c>
      <c r="P2840" s="23">
        <f>I2840</f>
        <v>2988.91</v>
      </c>
    </row>
    <row r="2841" spans="1:22" ht="34.5" customHeight="1" x14ac:dyDescent="0.2">
      <c r="A2841" s="15" t="str">
        <f>Source!E837</f>
        <v>439</v>
      </c>
      <c r="B2841" s="16" t="str">
        <f>Source!F837</f>
        <v>21.3-4-24</v>
      </c>
      <c r="C2841" s="16" t="str">
        <f>Source!G837</f>
        <v>Арматурные заготовки (стержни, хомуты и т.п.), не собранные в каркасы или сетки, закладные и накладные детали, со сваркой</v>
      </c>
      <c r="D2841" s="17" t="str">
        <f>Source!H837</f>
        <v>т</v>
      </c>
      <c r="E2841" s="8">
        <f>Source!I837</f>
        <v>1.7067721269999999E-2</v>
      </c>
      <c r="F2841" s="19">
        <f>Source!AL837</f>
        <v>53410.15</v>
      </c>
      <c r="G2841" s="18" t="str">
        <f>Source!DD837</f>
        <v/>
      </c>
      <c r="H2841" s="8">
        <f>Source!AW837</f>
        <v>1</v>
      </c>
      <c r="I2841" s="8">
        <f>IF(Source!BC837&lt;&gt; 0, Source!BC837, 1)</f>
        <v>1</v>
      </c>
      <c r="J2841" s="20">
        <f>Source!P837</f>
        <v>911.59</v>
      </c>
      <c r="K2841" s="20"/>
      <c r="Q2841">
        <f>ROUND((Source!BZ837/100)*ROUND((Source!AF837*Source!AV837)*Source!I837, 2), 2)</f>
        <v>0</v>
      </c>
      <c r="R2841">
        <f>Source!X837</f>
        <v>0</v>
      </c>
      <c r="S2841">
        <f>ROUND((Source!CA837/100)*ROUND((Source!AF837*Source!AV837)*Source!I837, 2), 2)</f>
        <v>0</v>
      </c>
      <c r="T2841">
        <f>Source!Y837</f>
        <v>0</v>
      </c>
      <c r="U2841">
        <f>ROUND((175/100)*ROUND((Source!AE837*Source!AV837)*Source!I837, 2), 2)</f>
        <v>0</v>
      </c>
      <c r="V2841">
        <f>ROUND((108/100)*ROUND(Source!CS837*Source!I837, 2), 2)</f>
        <v>0</v>
      </c>
    </row>
    <row r="2842" spans="1:22" ht="15" x14ac:dyDescent="0.25">
      <c r="A2842" s="24"/>
      <c r="B2842" s="24"/>
      <c r="C2842" s="24"/>
      <c r="D2842" s="24"/>
      <c r="E2842" s="24"/>
      <c r="F2842" s="24"/>
      <c r="G2842" s="24"/>
      <c r="H2842" s="24"/>
      <c r="I2842" s="59">
        <f>J2841</f>
        <v>911.59</v>
      </c>
      <c r="J2842" s="59"/>
      <c r="K2842" s="25">
        <f>IF(Source!I837&lt;&gt;0, ROUND(I2842/Source!I837, 2), 0)</f>
        <v>53410.18</v>
      </c>
      <c r="P2842" s="23">
        <f>I2842</f>
        <v>911.59</v>
      </c>
    </row>
    <row r="2843" spans="1:22" ht="28.5" x14ac:dyDescent="0.2">
      <c r="A2843" s="15" t="str">
        <f>Source!E838</f>
        <v>440</v>
      </c>
      <c r="B2843" s="16" t="str">
        <f>Source!F838</f>
        <v>Цена поставщика</v>
      </c>
      <c r="C2843" s="16" t="s">
        <v>891</v>
      </c>
      <c r="D2843" s="17" t="str">
        <f>Source!H838</f>
        <v>шт.</v>
      </c>
      <c r="E2843" s="8">
        <f>Source!I838</f>
        <v>3</v>
      </c>
      <c r="F2843" s="19">
        <v>23992.37</v>
      </c>
      <c r="G2843" s="18" t="str">
        <f>Source!DD838</f>
        <v/>
      </c>
      <c r="H2843" s="8">
        <f>Source!AW838</f>
        <v>1</v>
      </c>
      <c r="I2843" s="8">
        <f>IF(Source!BC838&lt;&gt; 0, Source!BC838, 1)</f>
        <v>1</v>
      </c>
      <c r="J2843" s="20">
        <f>F2843*E2843</f>
        <v>71977.11</v>
      </c>
      <c r="K2843" s="20"/>
      <c r="Q2843">
        <f>ROUND((Source!BZ838/100)*ROUND((Source!AF838*Source!AV838)*Source!I838, 2), 2)</f>
        <v>0</v>
      </c>
      <c r="R2843">
        <f>Source!X838</f>
        <v>0</v>
      </c>
      <c r="S2843">
        <f>ROUND((Source!CA838/100)*ROUND((Source!AF838*Source!AV838)*Source!I838, 2), 2)</f>
        <v>0</v>
      </c>
      <c r="T2843">
        <f>Source!Y838</f>
        <v>0</v>
      </c>
      <c r="U2843">
        <f>ROUND((175/100)*ROUND((Source!AE838*Source!AV838)*Source!I838, 2), 2)</f>
        <v>0</v>
      </c>
      <c r="V2843">
        <f>ROUND((108/100)*ROUND(Source!CS838*Source!I838, 2), 2)</f>
        <v>0</v>
      </c>
    </row>
    <row r="2844" spans="1:22" ht="15" x14ac:dyDescent="0.25">
      <c r="A2844" s="24"/>
      <c r="B2844" s="24"/>
      <c r="C2844" s="24"/>
      <c r="D2844" s="24"/>
      <c r="E2844" s="24"/>
      <c r="F2844" s="24"/>
      <c r="G2844" s="24"/>
      <c r="H2844" s="24"/>
      <c r="I2844" s="59">
        <f>J2843</f>
        <v>71977.11</v>
      </c>
      <c r="J2844" s="59"/>
      <c r="K2844" s="25">
        <f>IF(Source!I838&lt;&gt;0, ROUND(I2844/Source!I838, 2), 0)</f>
        <v>23992.37</v>
      </c>
      <c r="P2844" s="23">
        <f>I2844</f>
        <v>71977.11</v>
      </c>
    </row>
    <row r="2845" spans="1:22" ht="14.25" x14ac:dyDescent="0.2">
      <c r="A2845" s="15" t="str">
        <f>Source!E839</f>
        <v>441</v>
      </c>
      <c r="B2845" s="16" t="str">
        <f>Source!F839</f>
        <v>1.50-3203-10-4/1</v>
      </c>
      <c r="C2845" s="16" t="str">
        <f>Source!G839</f>
        <v>Установка монтажных изделий массой свыше 20 кг</v>
      </c>
      <c r="D2845" s="17" t="str">
        <f>Source!H839</f>
        <v>т</v>
      </c>
      <c r="E2845" s="8">
        <f>Source!I839</f>
        <v>7.2300000000000003E-2</v>
      </c>
      <c r="F2845" s="19"/>
      <c r="G2845" s="18"/>
      <c r="H2845" s="8"/>
      <c r="I2845" s="8"/>
      <c r="J2845" s="20"/>
      <c r="K2845" s="20"/>
      <c r="Q2845">
        <f>ROUND((Source!BZ839/100)*ROUND((Source!AF839*Source!AV839)*Source!I839, 2), 2)</f>
        <v>413.92</v>
      </c>
      <c r="R2845">
        <f>Source!X839</f>
        <v>413.92</v>
      </c>
      <c r="S2845">
        <f>ROUND((Source!CA839/100)*ROUND((Source!AF839*Source!AV839)*Source!I839, 2), 2)</f>
        <v>59.13</v>
      </c>
      <c r="T2845">
        <f>Source!Y839</f>
        <v>59.13</v>
      </c>
      <c r="U2845">
        <f>ROUND((175/100)*ROUND((Source!AE839*Source!AV839)*Source!I839, 2), 2)</f>
        <v>18.079999999999998</v>
      </c>
      <c r="V2845">
        <f>ROUND((108/100)*ROUND(Source!CS839*Source!I839, 2), 2)</f>
        <v>11.16</v>
      </c>
    </row>
    <row r="2846" spans="1:22" ht="14.25" x14ac:dyDescent="0.2">
      <c r="A2846" s="15"/>
      <c r="B2846" s="16"/>
      <c r="C2846" s="16" t="s">
        <v>872</v>
      </c>
      <c r="D2846" s="17"/>
      <c r="E2846" s="8"/>
      <c r="F2846" s="19">
        <f>Source!AO839</f>
        <v>8178.55</v>
      </c>
      <c r="G2846" s="18" t="str">
        <f>Source!DG839</f>
        <v/>
      </c>
      <c r="H2846" s="8">
        <f>Source!AV839</f>
        <v>1</v>
      </c>
      <c r="I2846" s="8">
        <f>IF(Source!BA839&lt;&gt; 0, Source!BA839, 1)</f>
        <v>1</v>
      </c>
      <c r="J2846" s="20">
        <f>Source!S839</f>
        <v>591.30999999999995</v>
      </c>
      <c r="K2846" s="20"/>
    </row>
    <row r="2847" spans="1:22" ht="14.25" x14ac:dyDescent="0.2">
      <c r="A2847" s="15"/>
      <c r="B2847" s="16"/>
      <c r="C2847" s="16" t="s">
        <v>873</v>
      </c>
      <c r="D2847" s="17"/>
      <c r="E2847" s="8"/>
      <c r="F2847" s="19">
        <f>Source!AM839</f>
        <v>1555.17</v>
      </c>
      <c r="G2847" s="18" t="str">
        <f>Source!DE839</f>
        <v/>
      </c>
      <c r="H2847" s="8">
        <f>Source!AV839</f>
        <v>1</v>
      </c>
      <c r="I2847" s="8">
        <f>IF(Source!BB839&lt;&gt; 0, Source!BB839, 1)</f>
        <v>1</v>
      </c>
      <c r="J2847" s="20">
        <f>Source!Q839</f>
        <v>112.44</v>
      </c>
      <c r="K2847" s="20"/>
    </row>
    <row r="2848" spans="1:22" ht="14.25" x14ac:dyDescent="0.2">
      <c r="A2848" s="15"/>
      <c r="B2848" s="16"/>
      <c r="C2848" s="16" t="s">
        <v>874</v>
      </c>
      <c r="D2848" s="17"/>
      <c r="E2848" s="8"/>
      <c r="F2848" s="19">
        <f>Source!AN839</f>
        <v>142.85</v>
      </c>
      <c r="G2848" s="18" t="str">
        <f>Source!DF839</f>
        <v/>
      </c>
      <c r="H2848" s="8">
        <f>Source!AV839</f>
        <v>1</v>
      </c>
      <c r="I2848" s="8">
        <f>IF(Source!BS839&lt;&gt; 0, Source!BS839, 1)</f>
        <v>1</v>
      </c>
      <c r="J2848" s="21">
        <f>Source!R839</f>
        <v>10.33</v>
      </c>
      <c r="K2848" s="20"/>
    </row>
    <row r="2849" spans="1:22" ht="14.25" x14ac:dyDescent="0.2">
      <c r="A2849" s="15"/>
      <c r="B2849" s="16"/>
      <c r="C2849" s="16" t="s">
        <v>875</v>
      </c>
      <c r="D2849" s="17"/>
      <c r="E2849" s="8"/>
      <c r="F2849" s="19">
        <f>Source!AL839</f>
        <v>56933.42</v>
      </c>
      <c r="G2849" s="18" t="str">
        <f>Source!DD839</f>
        <v/>
      </c>
      <c r="H2849" s="8">
        <f>Source!AW839</f>
        <v>1</v>
      </c>
      <c r="I2849" s="8">
        <f>IF(Source!BC839&lt;&gt; 0, Source!BC839, 1)</f>
        <v>1</v>
      </c>
      <c r="J2849" s="20">
        <f>Source!P839</f>
        <v>4116.29</v>
      </c>
      <c r="K2849" s="20"/>
    </row>
    <row r="2850" spans="1:22" ht="33.75" customHeight="1" x14ac:dyDescent="0.2">
      <c r="A2850" s="15" t="str">
        <f>Source!E840</f>
        <v>441,1</v>
      </c>
      <c r="B2850" s="16" t="str">
        <f>Source!F840</f>
        <v>21.3-4-24</v>
      </c>
      <c r="C2850" s="16" t="str">
        <f>Source!G840</f>
        <v>Арматурные заготовки (стержни, хомуты и т.п.), не собранные в каркасы или сетки, закладные и накладные детали, со сваркой</v>
      </c>
      <c r="D2850" s="17" t="str">
        <f>Source!H840</f>
        <v>т</v>
      </c>
      <c r="E2850" s="8">
        <f>Source!I840</f>
        <v>-7.2300000000000003E-2</v>
      </c>
      <c r="F2850" s="19">
        <f>Source!AK840</f>
        <v>53410.15</v>
      </c>
      <c r="G2850" s="22" t="s">
        <v>3</v>
      </c>
      <c r="H2850" s="8">
        <f>Source!AW840</f>
        <v>1</v>
      </c>
      <c r="I2850" s="8">
        <f>IF(Source!BC840&lt;&gt; 0, Source!BC840, 1)</f>
        <v>1</v>
      </c>
      <c r="J2850" s="20">
        <f>Source!O840</f>
        <v>-3861.55</v>
      </c>
      <c r="K2850" s="20"/>
      <c r="Q2850">
        <f>ROUND((Source!BZ840/100)*ROUND((Source!AF840*Source!AV840)*Source!I840, 2), 2)</f>
        <v>0</v>
      </c>
      <c r="R2850">
        <f>Source!X840</f>
        <v>0</v>
      </c>
      <c r="S2850">
        <f>ROUND((Source!CA840/100)*ROUND((Source!AF840*Source!AV840)*Source!I840, 2), 2)</f>
        <v>0</v>
      </c>
      <c r="T2850">
        <f>Source!Y840</f>
        <v>0</v>
      </c>
      <c r="U2850">
        <f>ROUND((175/100)*ROUND((Source!AE840*Source!AV840)*Source!I840, 2), 2)</f>
        <v>0</v>
      </c>
      <c r="V2850">
        <f>ROUND((108/100)*ROUND(Source!CS840*Source!I840, 2), 2)</f>
        <v>0</v>
      </c>
    </row>
    <row r="2851" spans="1:22" ht="14.25" x14ac:dyDescent="0.2">
      <c r="A2851" s="15"/>
      <c r="B2851" s="16"/>
      <c r="C2851" s="16" t="s">
        <v>876</v>
      </c>
      <c r="D2851" s="17" t="s">
        <v>877</v>
      </c>
      <c r="E2851" s="8">
        <f>Source!AT839</f>
        <v>70</v>
      </c>
      <c r="F2851" s="19"/>
      <c r="G2851" s="18"/>
      <c r="H2851" s="8"/>
      <c r="I2851" s="8"/>
      <c r="J2851" s="20">
        <f>SUM(R2845:R2850)</f>
        <v>413.92</v>
      </c>
      <c r="K2851" s="20"/>
    </row>
    <row r="2852" spans="1:22" ht="14.25" x14ac:dyDescent="0.2">
      <c r="A2852" s="15"/>
      <c r="B2852" s="16"/>
      <c r="C2852" s="16" t="s">
        <v>878</v>
      </c>
      <c r="D2852" s="17" t="s">
        <v>877</v>
      </c>
      <c r="E2852" s="8">
        <f>Source!AU839</f>
        <v>10</v>
      </c>
      <c r="F2852" s="19"/>
      <c r="G2852" s="18"/>
      <c r="H2852" s="8"/>
      <c r="I2852" s="8"/>
      <c r="J2852" s="20">
        <f>SUM(T2845:T2851)</f>
        <v>59.13</v>
      </c>
      <c r="K2852" s="20"/>
    </row>
    <row r="2853" spans="1:22" ht="14.25" x14ac:dyDescent="0.2">
      <c r="A2853" s="15"/>
      <c r="B2853" s="16"/>
      <c r="C2853" s="16" t="s">
        <v>879</v>
      </c>
      <c r="D2853" s="17" t="s">
        <v>877</v>
      </c>
      <c r="E2853" s="8">
        <f>108</f>
        <v>108</v>
      </c>
      <c r="F2853" s="19"/>
      <c r="G2853" s="18"/>
      <c r="H2853" s="8"/>
      <c r="I2853" s="8"/>
      <c r="J2853" s="20">
        <f>SUM(V2845:V2852)</f>
        <v>11.16</v>
      </c>
      <c r="K2853" s="20"/>
    </row>
    <row r="2854" spans="1:22" ht="14.25" x14ac:dyDescent="0.2">
      <c r="A2854" s="15"/>
      <c r="B2854" s="16"/>
      <c r="C2854" s="16" t="s">
        <v>880</v>
      </c>
      <c r="D2854" s="17" t="s">
        <v>881</v>
      </c>
      <c r="E2854" s="8">
        <f>Source!AQ839</f>
        <v>36.11</v>
      </c>
      <c r="F2854" s="19"/>
      <c r="G2854" s="18" t="str">
        <f>Source!DI839</f>
        <v/>
      </c>
      <c r="H2854" s="8">
        <f>Source!AV839</f>
        <v>1</v>
      </c>
      <c r="I2854" s="8"/>
      <c r="J2854" s="20"/>
      <c r="K2854" s="20">
        <f>Source!U839</f>
        <v>2.6107529999999999</v>
      </c>
    </row>
    <row r="2855" spans="1:22" ht="15" x14ac:dyDescent="0.25">
      <c r="A2855" s="24"/>
      <c r="B2855" s="24"/>
      <c r="C2855" s="24"/>
      <c r="D2855" s="24"/>
      <c r="E2855" s="24"/>
      <c r="F2855" s="24"/>
      <c r="G2855" s="24"/>
      <c r="H2855" s="24"/>
      <c r="I2855" s="59">
        <f>J2846+J2847+J2849+J2851+J2852+J2853+SUM(J2850:J2850)</f>
        <v>1442.6999999999998</v>
      </c>
      <c r="J2855" s="59"/>
      <c r="K2855" s="25">
        <f>IF(Source!I839&lt;&gt;0, ROUND(I2855/Source!I839, 2), 0)</f>
        <v>19954.36</v>
      </c>
      <c r="P2855" s="23">
        <f>I2855</f>
        <v>1442.6999999999998</v>
      </c>
    </row>
    <row r="2856" spans="1:22" ht="28.5" x14ac:dyDescent="0.2">
      <c r="A2856" s="15" t="str">
        <f>Source!E841</f>
        <v>442</v>
      </c>
      <c r="B2856" s="16" t="str">
        <f>Source!F841</f>
        <v>1.2-3103-3-1/1</v>
      </c>
      <c r="C2856" s="16" t="str">
        <f>Source!G841</f>
        <v>Устройство фундаментов общего назначения бетонных под оборудование объемом до 5 м3</v>
      </c>
      <c r="D2856" s="17" t="str">
        <f>Source!H841</f>
        <v>100 м3</v>
      </c>
      <c r="E2856" s="8">
        <f>Source!I841</f>
        <v>0.01</v>
      </c>
      <c r="F2856" s="19"/>
      <c r="G2856" s="18"/>
      <c r="H2856" s="8"/>
      <c r="I2856" s="8"/>
      <c r="J2856" s="20"/>
      <c r="K2856" s="20"/>
      <c r="Q2856">
        <f>ROUND((Source!BZ841/100)*ROUND((Source!AF841*Source!AV841)*Source!I841, 2), 2)</f>
        <v>550.52</v>
      </c>
      <c r="R2856">
        <f>Source!X841</f>
        <v>550.52</v>
      </c>
      <c r="S2856">
        <f>ROUND((Source!CA841/100)*ROUND((Source!AF841*Source!AV841)*Source!I841, 2), 2)</f>
        <v>78.650000000000006</v>
      </c>
      <c r="T2856">
        <f>Source!Y841</f>
        <v>78.650000000000006</v>
      </c>
      <c r="U2856">
        <f>ROUND((175/100)*ROUND((Source!AE841*Source!AV841)*Source!I841, 2), 2)</f>
        <v>2.57</v>
      </c>
      <c r="V2856">
        <f>ROUND((108/100)*ROUND(Source!CS841*Source!I841, 2), 2)</f>
        <v>1.59</v>
      </c>
    </row>
    <row r="2857" spans="1:22" ht="14.25" x14ac:dyDescent="0.2">
      <c r="A2857" s="15"/>
      <c r="B2857" s="16"/>
      <c r="C2857" s="16" t="s">
        <v>872</v>
      </c>
      <c r="D2857" s="17"/>
      <c r="E2857" s="8"/>
      <c r="F2857" s="19">
        <f>Source!AO841</f>
        <v>78644.570000000007</v>
      </c>
      <c r="G2857" s="18" t="str">
        <f>Source!DG841</f>
        <v/>
      </c>
      <c r="H2857" s="8">
        <f>Source!AV841</f>
        <v>1</v>
      </c>
      <c r="I2857" s="8">
        <f>IF(Source!BA841&lt;&gt; 0, Source!BA841, 1)</f>
        <v>1</v>
      </c>
      <c r="J2857" s="20">
        <f>Source!S841</f>
        <v>786.45</v>
      </c>
      <c r="K2857" s="20"/>
    </row>
    <row r="2858" spans="1:22" ht="14.25" x14ac:dyDescent="0.2">
      <c r="A2858" s="15"/>
      <c r="B2858" s="16"/>
      <c r="C2858" s="16" t="s">
        <v>873</v>
      </c>
      <c r="D2858" s="17"/>
      <c r="E2858" s="8"/>
      <c r="F2858" s="19">
        <f>Source!AM841</f>
        <v>435.13</v>
      </c>
      <c r="G2858" s="18" t="str">
        <f>Source!DE841</f>
        <v/>
      </c>
      <c r="H2858" s="8">
        <f>Source!AV841</f>
        <v>1</v>
      </c>
      <c r="I2858" s="8">
        <f>IF(Source!BB841&lt;&gt; 0, Source!BB841, 1)</f>
        <v>1</v>
      </c>
      <c r="J2858" s="20">
        <f>Source!Q841</f>
        <v>4.3499999999999996</v>
      </c>
      <c r="K2858" s="20"/>
    </row>
    <row r="2859" spans="1:22" ht="14.25" x14ac:dyDescent="0.2">
      <c r="A2859" s="15"/>
      <c r="B2859" s="16"/>
      <c r="C2859" s="16" t="s">
        <v>874</v>
      </c>
      <c r="D2859" s="17"/>
      <c r="E2859" s="8"/>
      <c r="F2859" s="19">
        <f>Source!AN841</f>
        <v>147.43</v>
      </c>
      <c r="G2859" s="18" t="str">
        <f>Source!DF841</f>
        <v/>
      </c>
      <c r="H2859" s="8">
        <f>Source!AV841</f>
        <v>1</v>
      </c>
      <c r="I2859" s="8">
        <f>IF(Source!BS841&lt;&gt; 0, Source!BS841, 1)</f>
        <v>1</v>
      </c>
      <c r="J2859" s="21">
        <f>Source!R841</f>
        <v>1.47</v>
      </c>
      <c r="K2859" s="20"/>
    </row>
    <row r="2860" spans="1:22" ht="14.25" x14ac:dyDescent="0.2">
      <c r="A2860" s="15"/>
      <c r="B2860" s="16"/>
      <c r="C2860" s="16" t="s">
        <v>875</v>
      </c>
      <c r="D2860" s="17"/>
      <c r="E2860" s="8"/>
      <c r="F2860" s="19">
        <f>Source!AL841</f>
        <v>347832.49</v>
      </c>
      <c r="G2860" s="18" t="str">
        <f>Source!DD841</f>
        <v/>
      </c>
      <c r="H2860" s="8">
        <f>Source!AW841</f>
        <v>1</v>
      </c>
      <c r="I2860" s="8">
        <f>IF(Source!BC841&lt;&gt; 0, Source!BC841, 1)</f>
        <v>1</v>
      </c>
      <c r="J2860" s="20">
        <f>Source!P841</f>
        <v>3478.32</v>
      </c>
      <c r="K2860" s="20"/>
    </row>
    <row r="2861" spans="1:22" ht="14.25" x14ac:dyDescent="0.2">
      <c r="A2861" s="15"/>
      <c r="B2861" s="16"/>
      <c r="C2861" s="16" t="s">
        <v>876</v>
      </c>
      <c r="D2861" s="17" t="s">
        <v>877</v>
      </c>
      <c r="E2861" s="8">
        <f>Source!AT841</f>
        <v>70</v>
      </c>
      <c r="F2861" s="19"/>
      <c r="G2861" s="18"/>
      <c r="H2861" s="8"/>
      <c r="I2861" s="8"/>
      <c r="J2861" s="20">
        <f>SUM(R2856:R2860)</f>
        <v>550.52</v>
      </c>
      <c r="K2861" s="20"/>
    </row>
    <row r="2862" spans="1:22" ht="14.25" x14ac:dyDescent="0.2">
      <c r="A2862" s="15"/>
      <c r="B2862" s="16"/>
      <c r="C2862" s="16" t="s">
        <v>878</v>
      </c>
      <c r="D2862" s="17" t="s">
        <v>877</v>
      </c>
      <c r="E2862" s="8">
        <f>Source!AU841</f>
        <v>10</v>
      </c>
      <c r="F2862" s="19"/>
      <c r="G2862" s="18"/>
      <c r="H2862" s="8"/>
      <c r="I2862" s="8"/>
      <c r="J2862" s="20">
        <f>SUM(T2856:T2861)</f>
        <v>78.650000000000006</v>
      </c>
      <c r="K2862" s="20"/>
    </row>
    <row r="2863" spans="1:22" ht="14.25" x14ac:dyDescent="0.2">
      <c r="A2863" s="15"/>
      <c r="B2863" s="16"/>
      <c r="C2863" s="16" t="s">
        <v>879</v>
      </c>
      <c r="D2863" s="17" t="s">
        <v>877</v>
      </c>
      <c r="E2863" s="8">
        <f>108</f>
        <v>108</v>
      </c>
      <c r="F2863" s="19"/>
      <c r="G2863" s="18"/>
      <c r="H2863" s="8"/>
      <c r="I2863" s="8"/>
      <c r="J2863" s="20">
        <f>SUM(V2856:V2862)</f>
        <v>1.59</v>
      </c>
      <c r="K2863" s="20"/>
    </row>
    <row r="2864" spans="1:22" ht="14.25" x14ac:dyDescent="0.2">
      <c r="A2864" s="15"/>
      <c r="B2864" s="16"/>
      <c r="C2864" s="16" t="s">
        <v>880</v>
      </c>
      <c r="D2864" s="17" t="s">
        <v>881</v>
      </c>
      <c r="E2864" s="8">
        <f>Source!AQ841</f>
        <v>453.1</v>
      </c>
      <c r="F2864" s="19"/>
      <c r="G2864" s="18" t="str">
        <f>Source!DI841</f>
        <v/>
      </c>
      <c r="H2864" s="8">
        <f>Source!AV841</f>
        <v>1</v>
      </c>
      <c r="I2864" s="8"/>
      <c r="J2864" s="20"/>
      <c r="K2864" s="20">
        <f>Source!U841</f>
        <v>4.5310000000000006</v>
      </c>
    </row>
    <row r="2865" spans="1:31" ht="15" x14ac:dyDescent="0.25">
      <c r="A2865" s="24"/>
      <c r="B2865" s="24"/>
      <c r="C2865" s="24"/>
      <c r="D2865" s="24"/>
      <c r="E2865" s="24"/>
      <c r="F2865" s="24"/>
      <c r="G2865" s="24"/>
      <c r="H2865" s="24"/>
      <c r="I2865" s="59">
        <f>J2857+J2858+J2860+J2861+J2862+J2863</f>
        <v>4899.8799999999992</v>
      </c>
      <c r="J2865" s="59"/>
      <c r="K2865" s="25">
        <f>IF(Source!I841&lt;&gt;0, ROUND(I2865/Source!I841, 2), 0)</f>
        <v>489988</v>
      </c>
      <c r="P2865" s="23">
        <f>I2865</f>
        <v>4899.8799999999992</v>
      </c>
    </row>
    <row r="2866" spans="1:31" ht="33.75" customHeight="1" x14ac:dyDescent="0.2">
      <c r="A2866" s="15" t="str">
        <f>Source!E842</f>
        <v>443</v>
      </c>
      <c r="B2866" s="16" t="str">
        <f>Source!F842</f>
        <v>21.3-4-24</v>
      </c>
      <c r="C2866" s="16" t="str">
        <f>Source!G842</f>
        <v>Арматурные заготовки (стержни, хомуты и т.п.), не собранные в каркасы или сетки, закладные и накладные детали, со сваркой</v>
      </c>
      <c r="D2866" s="17" t="str">
        <f>Source!H842</f>
        <v>т</v>
      </c>
      <c r="E2866" s="8">
        <f>Source!I842</f>
        <v>2.1624605339999999E-2</v>
      </c>
      <c r="F2866" s="19">
        <f>Source!AL842</f>
        <v>53410.15</v>
      </c>
      <c r="G2866" s="18" t="str">
        <f>Source!DD842</f>
        <v/>
      </c>
      <c r="H2866" s="8">
        <f>Source!AW842</f>
        <v>1</v>
      </c>
      <c r="I2866" s="8">
        <f>IF(Source!BC842&lt;&gt; 0, Source!BC842, 1)</f>
        <v>1</v>
      </c>
      <c r="J2866" s="20">
        <f>Source!P842</f>
        <v>1154.97</v>
      </c>
      <c r="K2866" s="20"/>
      <c r="Q2866">
        <f>ROUND((Source!BZ842/100)*ROUND((Source!AF842*Source!AV842)*Source!I842, 2), 2)</f>
        <v>0</v>
      </c>
      <c r="R2866">
        <f>Source!X842</f>
        <v>0</v>
      </c>
      <c r="S2866">
        <f>ROUND((Source!CA842/100)*ROUND((Source!AF842*Source!AV842)*Source!I842, 2), 2)</f>
        <v>0</v>
      </c>
      <c r="T2866">
        <f>Source!Y842</f>
        <v>0</v>
      </c>
      <c r="U2866">
        <f>ROUND((175/100)*ROUND((Source!AE842*Source!AV842)*Source!I842, 2), 2)</f>
        <v>0</v>
      </c>
      <c r="V2866">
        <f>ROUND((108/100)*ROUND(Source!CS842*Source!I842, 2), 2)</f>
        <v>0</v>
      </c>
    </row>
    <row r="2867" spans="1:31" ht="15" x14ac:dyDescent="0.25">
      <c r="A2867" s="24"/>
      <c r="B2867" s="24"/>
      <c r="C2867" s="24"/>
      <c r="D2867" s="24"/>
      <c r="E2867" s="24"/>
      <c r="F2867" s="24"/>
      <c r="G2867" s="24"/>
      <c r="H2867" s="24"/>
      <c r="I2867" s="59">
        <f>J2866</f>
        <v>1154.97</v>
      </c>
      <c r="J2867" s="59"/>
      <c r="K2867" s="25">
        <f>IF(Source!I842&lt;&gt;0, ROUND(I2867/Source!I842, 2), 0)</f>
        <v>53409.99</v>
      </c>
      <c r="P2867" s="23">
        <f>I2867</f>
        <v>1154.97</v>
      </c>
    </row>
    <row r="2868" spans="1:31" ht="28.5" x14ac:dyDescent="0.2">
      <c r="A2868" s="15" t="str">
        <f>Source!E843</f>
        <v>444</v>
      </c>
      <c r="B2868" s="16" t="str">
        <f>Source!F843</f>
        <v>Цена поставщика</v>
      </c>
      <c r="C2868" s="16" t="str">
        <f>Source!G843</f>
        <v>Шведская стенка  ЛГС-06                                      Базисная стоимость: 44236,01/1,18=37488,14</v>
      </c>
      <c r="D2868" s="17" t="str">
        <f>Source!H843</f>
        <v>шт.</v>
      </c>
      <c r="E2868" s="8">
        <f>Source!I843</f>
        <v>1</v>
      </c>
      <c r="F2868" s="19">
        <f>Source!AL843</f>
        <v>37488.14</v>
      </c>
      <c r="G2868" s="18" t="str">
        <f>Source!DD843</f>
        <v/>
      </c>
      <c r="H2868" s="8">
        <f>Source!AW843</f>
        <v>1</v>
      </c>
      <c r="I2868" s="8">
        <f>IF(Source!BC843&lt;&gt; 0, Source!BC843, 1)</f>
        <v>1</v>
      </c>
      <c r="J2868" s="20">
        <f>Source!P843</f>
        <v>37488.14</v>
      </c>
      <c r="K2868" s="20"/>
      <c r="Q2868">
        <f>ROUND((Source!BZ843/100)*ROUND((Source!AF843*Source!AV843)*Source!I843, 2), 2)</f>
        <v>0</v>
      </c>
      <c r="R2868">
        <f>Source!X843</f>
        <v>0</v>
      </c>
      <c r="S2868">
        <f>ROUND((Source!CA843/100)*ROUND((Source!AF843*Source!AV843)*Source!I843, 2), 2)</f>
        <v>0</v>
      </c>
      <c r="T2868">
        <f>Source!Y843</f>
        <v>0</v>
      </c>
      <c r="U2868">
        <f>ROUND((175/100)*ROUND((Source!AE843*Source!AV843)*Source!I843, 2), 2)</f>
        <v>0</v>
      </c>
      <c r="V2868">
        <f>ROUND((108/100)*ROUND(Source!CS843*Source!I843, 2), 2)</f>
        <v>0</v>
      </c>
    </row>
    <row r="2869" spans="1:31" ht="15" x14ac:dyDescent="0.25">
      <c r="A2869" s="24"/>
      <c r="B2869" s="24"/>
      <c r="C2869" s="24"/>
      <c r="D2869" s="24"/>
      <c r="E2869" s="24"/>
      <c r="F2869" s="24"/>
      <c r="G2869" s="24"/>
      <c r="H2869" s="24"/>
      <c r="I2869" s="59">
        <f>J2868</f>
        <v>37488.14</v>
      </c>
      <c r="J2869" s="59"/>
      <c r="K2869" s="25">
        <f>IF(Source!I843&lt;&gt;0, ROUND(I2869/Source!I843, 2), 0)</f>
        <v>37488.14</v>
      </c>
      <c r="P2869" s="23">
        <f>I2869</f>
        <v>37488.14</v>
      </c>
    </row>
    <row r="2871" spans="1:31" ht="15" x14ac:dyDescent="0.25">
      <c r="A2871" s="56" t="str">
        <f>CONCATENATE("Итого по разделу: ",IF(Source!G845&lt;&gt;"Новый раздел", Source!G845, ""))</f>
        <v>Итого по разделу: Последний пер., д. 15; Б. Сухаревский пер., д. 14,16,18</v>
      </c>
      <c r="B2871" s="56"/>
      <c r="C2871" s="56"/>
      <c r="D2871" s="56"/>
      <c r="E2871" s="56"/>
      <c r="F2871" s="56"/>
      <c r="G2871" s="56"/>
      <c r="H2871" s="56"/>
      <c r="I2871" s="54" t="e">
        <f>SUM(P2592:P2870)+#REF!</f>
        <v>#REF!</v>
      </c>
      <c r="J2871" s="55"/>
      <c r="K2871" s="14"/>
    </row>
    <row r="2873" spans="1:31" s="30" customFormat="1" ht="15.75" customHeight="1" x14ac:dyDescent="0.25">
      <c r="A2873" s="60" t="s">
        <v>893</v>
      </c>
      <c r="B2873" s="60"/>
      <c r="C2873" s="60"/>
      <c r="D2873" s="60"/>
      <c r="E2873" s="60"/>
      <c r="F2873" s="60"/>
      <c r="G2873" s="60"/>
      <c r="H2873" s="60"/>
      <c r="I2873" s="60"/>
      <c r="J2873" s="60"/>
      <c r="K2873" s="60"/>
      <c r="AE2873" s="38"/>
    </row>
    <row r="2874" spans="1:31" s="30" customFormat="1" ht="28.5" x14ac:dyDescent="0.2">
      <c r="A2874" s="15" t="s">
        <v>16</v>
      </c>
      <c r="B2874" s="16" t="s">
        <v>894</v>
      </c>
      <c r="C2874" s="16" t="s">
        <v>895</v>
      </c>
      <c r="D2874" s="17" t="s">
        <v>896</v>
      </c>
      <c r="E2874" s="37">
        <v>0.03</v>
      </c>
      <c r="F2874" s="19"/>
      <c r="G2874" s="18"/>
      <c r="H2874" s="37"/>
      <c r="I2874" s="37"/>
      <c r="J2874" s="36"/>
      <c r="K2874" s="36"/>
    </row>
    <row r="2875" spans="1:31" s="30" customFormat="1" ht="14.25" x14ac:dyDescent="0.2">
      <c r="A2875" s="15"/>
      <c r="B2875" s="16"/>
      <c r="C2875" s="16" t="s">
        <v>872</v>
      </c>
      <c r="D2875" s="17"/>
      <c r="E2875" s="37"/>
      <c r="F2875" s="19">
        <v>13783.16</v>
      </c>
      <c r="G2875" s="18" t="s">
        <v>3</v>
      </c>
      <c r="H2875" s="37">
        <v>1</v>
      </c>
      <c r="I2875" s="37">
        <v>1</v>
      </c>
      <c r="J2875" s="36">
        <v>413.49</v>
      </c>
      <c r="K2875" s="36"/>
    </row>
    <row r="2876" spans="1:31" s="30" customFormat="1" ht="14.25" x14ac:dyDescent="0.2">
      <c r="A2876" s="15"/>
      <c r="B2876" s="16"/>
      <c r="C2876" s="16" t="s">
        <v>875</v>
      </c>
      <c r="D2876" s="17"/>
      <c r="E2876" s="37"/>
      <c r="F2876" s="19">
        <v>48193.64</v>
      </c>
      <c r="G2876" s="18" t="s">
        <v>3</v>
      </c>
      <c r="H2876" s="37">
        <v>1</v>
      </c>
      <c r="I2876" s="37">
        <v>1</v>
      </c>
      <c r="J2876" s="36">
        <v>1445.81</v>
      </c>
      <c r="K2876" s="36"/>
    </row>
    <row r="2877" spans="1:31" s="30" customFormat="1" ht="14.25" x14ac:dyDescent="0.2">
      <c r="A2877" s="15"/>
      <c r="B2877" s="16"/>
      <c r="C2877" s="16" t="s">
        <v>876</v>
      </c>
      <c r="D2877" s="17" t="s">
        <v>877</v>
      </c>
      <c r="E2877" s="37">
        <v>70</v>
      </c>
      <c r="F2877" s="19"/>
      <c r="G2877" s="18"/>
      <c r="H2877" s="37"/>
      <c r="I2877" s="37"/>
      <c r="J2877" s="36">
        <v>289.44</v>
      </c>
      <c r="K2877" s="36"/>
    </row>
    <row r="2878" spans="1:31" s="30" customFormat="1" ht="14.25" x14ac:dyDescent="0.2">
      <c r="A2878" s="15"/>
      <c r="B2878" s="16"/>
      <c r="C2878" s="16" t="s">
        <v>878</v>
      </c>
      <c r="D2878" s="17" t="s">
        <v>877</v>
      </c>
      <c r="E2878" s="37">
        <v>10</v>
      </c>
      <c r="F2878" s="19"/>
      <c r="G2878" s="18"/>
      <c r="H2878" s="37"/>
      <c r="I2878" s="37"/>
      <c r="J2878" s="36">
        <v>41.35</v>
      </c>
      <c r="K2878" s="36"/>
    </row>
    <row r="2879" spans="1:31" s="30" customFormat="1" ht="14.25" x14ac:dyDescent="0.2">
      <c r="A2879" s="15"/>
      <c r="B2879" s="16"/>
      <c r="C2879" s="16" t="s">
        <v>880</v>
      </c>
      <c r="D2879" s="17" t="s">
        <v>881</v>
      </c>
      <c r="E2879" s="37">
        <v>80.27</v>
      </c>
      <c r="F2879" s="19"/>
      <c r="G2879" s="18" t="s">
        <v>3</v>
      </c>
      <c r="H2879" s="37">
        <v>1</v>
      </c>
      <c r="I2879" s="37"/>
      <c r="J2879" s="36"/>
      <c r="K2879" s="36">
        <v>2.4080999999999997</v>
      </c>
    </row>
    <row r="2880" spans="1:31" s="30" customFormat="1" ht="15" x14ac:dyDescent="0.25">
      <c r="A2880" s="44"/>
      <c r="B2880" s="44"/>
      <c r="C2880" s="45"/>
      <c r="D2880" s="44"/>
      <c r="E2880" s="44"/>
      <c r="F2880" s="44"/>
      <c r="G2880" s="44"/>
      <c r="H2880" s="44"/>
      <c r="I2880" s="61">
        <v>2190.0899999999997</v>
      </c>
      <c r="J2880" s="61"/>
      <c r="K2880" s="46">
        <v>73003</v>
      </c>
      <c r="P2880" s="23"/>
    </row>
    <row r="2881" spans="1:16" s="30" customFormat="1" ht="28.5" x14ac:dyDescent="0.2">
      <c r="A2881" s="15" t="s">
        <v>28</v>
      </c>
      <c r="B2881" s="16" t="s">
        <v>897</v>
      </c>
      <c r="C2881" s="16" t="s">
        <v>898</v>
      </c>
      <c r="D2881" s="17" t="s">
        <v>899</v>
      </c>
      <c r="E2881" s="37">
        <v>5.0000000000000001E-3</v>
      </c>
      <c r="F2881" s="19"/>
      <c r="G2881" s="18"/>
      <c r="H2881" s="37"/>
      <c r="I2881" s="37"/>
      <c r="J2881" s="36"/>
      <c r="K2881" s="36"/>
    </row>
    <row r="2882" spans="1:16" s="30" customFormat="1" ht="14.25" x14ac:dyDescent="0.2">
      <c r="A2882" s="15"/>
      <c r="B2882" s="16"/>
      <c r="C2882" s="16" t="s">
        <v>872</v>
      </c>
      <c r="D2882" s="17"/>
      <c r="E2882" s="37"/>
      <c r="F2882" s="19">
        <v>10895.83</v>
      </c>
      <c r="G2882" s="18" t="s">
        <v>3</v>
      </c>
      <c r="H2882" s="37">
        <v>1</v>
      </c>
      <c r="I2882" s="37">
        <v>1</v>
      </c>
      <c r="J2882" s="36">
        <v>54.48</v>
      </c>
      <c r="K2882" s="36"/>
    </row>
    <row r="2883" spans="1:16" s="30" customFormat="1" ht="14.25" x14ac:dyDescent="0.2">
      <c r="A2883" s="15"/>
      <c r="B2883" s="16"/>
      <c r="C2883" s="16" t="s">
        <v>873</v>
      </c>
      <c r="D2883" s="17"/>
      <c r="E2883" s="37"/>
      <c r="F2883" s="19">
        <v>25755.14</v>
      </c>
      <c r="G2883" s="18" t="s">
        <v>3</v>
      </c>
      <c r="H2883" s="37">
        <v>1</v>
      </c>
      <c r="I2883" s="37">
        <v>1</v>
      </c>
      <c r="J2883" s="36">
        <v>128.78</v>
      </c>
      <c r="K2883" s="36"/>
    </row>
    <row r="2884" spans="1:16" s="30" customFormat="1" ht="14.25" x14ac:dyDescent="0.2">
      <c r="A2884" s="15"/>
      <c r="B2884" s="16"/>
      <c r="C2884" s="16" t="s">
        <v>874</v>
      </c>
      <c r="D2884" s="17"/>
      <c r="E2884" s="37"/>
      <c r="F2884" s="19">
        <v>11347.23</v>
      </c>
      <c r="G2884" s="18" t="s">
        <v>3</v>
      </c>
      <c r="H2884" s="37">
        <v>1</v>
      </c>
      <c r="I2884" s="37">
        <v>1</v>
      </c>
      <c r="J2884" s="21">
        <v>56.74</v>
      </c>
      <c r="K2884" s="36"/>
    </row>
    <row r="2885" spans="1:16" s="30" customFormat="1" ht="14.25" x14ac:dyDescent="0.2">
      <c r="A2885" s="15"/>
      <c r="B2885" s="16"/>
      <c r="C2885" s="16" t="s">
        <v>875</v>
      </c>
      <c r="D2885" s="17"/>
      <c r="E2885" s="37"/>
      <c r="F2885" s="19">
        <v>254349.22</v>
      </c>
      <c r="G2885" s="18" t="s">
        <v>3</v>
      </c>
      <c r="H2885" s="37">
        <v>1</v>
      </c>
      <c r="I2885" s="37">
        <v>1</v>
      </c>
      <c r="J2885" s="36">
        <v>1271.75</v>
      </c>
      <c r="K2885" s="36"/>
    </row>
    <row r="2886" spans="1:16" s="30" customFormat="1" ht="14.25" x14ac:dyDescent="0.2">
      <c r="A2886" s="15"/>
      <c r="B2886" s="16"/>
      <c r="C2886" s="16" t="s">
        <v>876</v>
      </c>
      <c r="D2886" s="17" t="s">
        <v>877</v>
      </c>
      <c r="E2886" s="37">
        <v>70</v>
      </c>
      <c r="F2886" s="19"/>
      <c r="G2886" s="18"/>
      <c r="H2886" s="37"/>
      <c r="I2886" s="37"/>
      <c r="J2886" s="36">
        <v>38.14</v>
      </c>
      <c r="K2886" s="36"/>
    </row>
    <row r="2887" spans="1:16" s="30" customFormat="1" ht="14.25" x14ac:dyDescent="0.2">
      <c r="A2887" s="15"/>
      <c r="B2887" s="16"/>
      <c r="C2887" s="16" t="s">
        <v>878</v>
      </c>
      <c r="D2887" s="17" t="s">
        <v>877</v>
      </c>
      <c r="E2887" s="37">
        <v>10</v>
      </c>
      <c r="F2887" s="19"/>
      <c r="G2887" s="18"/>
      <c r="H2887" s="37"/>
      <c r="I2887" s="37"/>
      <c r="J2887" s="36">
        <v>5.45</v>
      </c>
      <c r="K2887" s="36"/>
    </row>
    <row r="2888" spans="1:16" s="30" customFormat="1" ht="14.25" x14ac:dyDescent="0.2">
      <c r="A2888" s="15"/>
      <c r="B2888" s="16"/>
      <c r="C2888" s="16" t="s">
        <v>879</v>
      </c>
      <c r="D2888" s="17" t="s">
        <v>877</v>
      </c>
      <c r="E2888" s="37">
        <v>108</v>
      </c>
      <c r="F2888" s="19"/>
      <c r="G2888" s="18"/>
      <c r="H2888" s="37"/>
      <c r="I2888" s="37"/>
      <c r="J2888" s="36">
        <v>61.28</v>
      </c>
      <c r="K2888" s="36"/>
    </row>
    <row r="2889" spans="1:16" s="30" customFormat="1" ht="14.25" x14ac:dyDescent="0.2">
      <c r="A2889" s="15"/>
      <c r="B2889" s="16"/>
      <c r="C2889" s="16" t="s">
        <v>880</v>
      </c>
      <c r="D2889" s="17" t="s">
        <v>881</v>
      </c>
      <c r="E2889" s="37">
        <v>64.86</v>
      </c>
      <c r="F2889" s="19"/>
      <c r="G2889" s="18" t="s">
        <v>3</v>
      </c>
      <c r="H2889" s="37">
        <v>1</v>
      </c>
      <c r="I2889" s="37"/>
      <c r="J2889" s="36"/>
      <c r="K2889" s="36">
        <v>0.32429999999999998</v>
      </c>
    </row>
    <row r="2890" spans="1:16" s="30" customFormat="1" ht="15" x14ac:dyDescent="0.25">
      <c r="A2890" s="44"/>
      <c r="B2890" s="44"/>
      <c r="C2890" s="45"/>
      <c r="D2890" s="44"/>
      <c r="E2890" s="44"/>
      <c r="F2890" s="44"/>
      <c r="G2890" s="44"/>
      <c r="H2890" s="44"/>
      <c r="I2890" s="61">
        <v>1559.88</v>
      </c>
      <c r="J2890" s="61"/>
      <c r="K2890" s="46">
        <v>311976</v>
      </c>
      <c r="P2890" s="23"/>
    </row>
    <row r="2891" spans="1:16" s="30" customFormat="1" ht="42.75" x14ac:dyDescent="0.2">
      <c r="A2891" s="15" t="s">
        <v>33</v>
      </c>
      <c r="B2891" s="16" t="s">
        <v>900</v>
      </c>
      <c r="C2891" s="16" t="s">
        <v>901</v>
      </c>
      <c r="D2891" s="17" t="s">
        <v>902</v>
      </c>
      <c r="E2891" s="37">
        <v>0.05</v>
      </c>
      <c r="F2891" s="19"/>
      <c r="G2891" s="18"/>
      <c r="H2891" s="37"/>
      <c r="I2891" s="37"/>
      <c r="J2891" s="36"/>
      <c r="K2891" s="36"/>
    </row>
    <row r="2892" spans="1:16" s="30" customFormat="1" ht="14.25" x14ac:dyDescent="0.2">
      <c r="A2892" s="15"/>
      <c r="B2892" s="16"/>
      <c r="C2892" s="16" t="s">
        <v>872</v>
      </c>
      <c r="D2892" s="17"/>
      <c r="E2892" s="37"/>
      <c r="F2892" s="19">
        <v>2043.62</v>
      </c>
      <c r="G2892" s="18" t="s">
        <v>3</v>
      </c>
      <c r="H2892" s="37">
        <v>1</v>
      </c>
      <c r="I2892" s="37">
        <v>1</v>
      </c>
      <c r="J2892" s="36">
        <v>102.18</v>
      </c>
      <c r="K2892" s="36"/>
    </row>
    <row r="2893" spans="1:16" s="30" customFormat="1" ht="14.25" x14ac:dyDescent="0.2">
      <c r="A2893" s="15"/>
      <c r="B2893" s="16"/>
      <c r="C2893" s="16" t="s">
        <v>873</v>
      </c>
      <c r="D2893" s="17"/>
      <c r="E2893" s="37"/>
      <c r="F2893" s="19">
        <v>917.55</v>
      </c>
      <c r="G2893" s="18" t="s">
        <v>3</v>
      </c>
      <c r="H2893" s="37">
        <v>1</v>
      </c>
      <c r="I2893" s="37">
        <v>1</v>
      </c>
      <c r="J2893" s="36">
        <v>45.88</v>
      </c>
      <c r="K2893" s="36"/>
    </row>
    <row r="2894" spans="1:16" s="30" customFormat="1" ht="14.25" x14ac:dyDescent="0.2">
      <c r="A2894" s="15"/>
      <c r="B2894" s="16"/>
      <c r="C2894" s="16" t="s">
        <v>874</v>
      </c>
      <c r="D2894" s="17"/>
      <c r="E2894" s="37"/>
      <c r="F2894" s="19">
        <v>357.39</v>
      </c>
      <c r="G2894" s="18" t="s">
        <v>3</v>
      </c>
      <c r="H2894" s="37">
        <v>1</v>
      </c>
      <c r="I2894" s="37">
        <v>1</v>
      </c>
      <c r="J2894" s="21">
        <v>17.87</v>
      </c>
      <c r="K2894" s="36"/>
    </row>
    <row r="2895" spans="1:16" s="30" customFormat="1" ht="14.25" x14ac:dyDescent="0.2">
      <c r="A2895" s="15"/>
      <c r="B2895" s="16"/>
      <c r="C2895" s="16" t="s">
        <v>875</v>
      </c>
      <c r="D2895" s="17"/>
      <c r="E2895" s="37"/>
      <c r="F2895" s="19">
        <v>18310.62</v>
      </c>
      <c r="G2895" s="18" t="s">
        <v>3</v>
      </c>
      <c r="H2895" s="37">
        <v>1</v>
      </c>
      <c r="I2895" s="37">
        <v>1</v>
      </c>
      <c r="J2895" s="36">
        <v>915.53</v>
      </c>
      <c r="K2895" s="36"/>
    </row>
    <row r="2896" spans="1:16" s="30" customFormat="1" ht="14.25" x14ac:dyDescent="0.2">
      <c r="A2896" s="15"/>
      <c r="B2896" s="16"/>
      <c r="C2896" s="16" t="s">
        <v>876</v>
      </c>
      <c r="D2896" s="17" t="s">
        <v>877</v>
      </c>
      <c r="E2896" s="37">
        <v>70</v>
      </c>
      <c r="F2896" s="19"/>
      <c r="G2896" s="18"/>
      <c r="H2896" s="37"/>
      <c r="I2896" s="37"/>
      <c r="J2896" s="36">
        <v>71.53</v>
      </c>
      <c r="K2896" s="36"/>
    </row>
    <row r="2897" spans="1:16" s="30" customFormat="1" ht="14.25" x14ac:dyDescent="0.2">
      <c r="A2897" s="15"/>
      <c r="B2897" s="16"/>
      <c r="C2897" s="16" t="s">
        <v>878</v>
      </c>
      <c r="D2897" s="17" t="s">
        <v>877</v>
      </c>
      <c r="E2897" s="37">
        <v>10</v>
      </c>
      <c r="F2897" s="19"/>
      <c r="G2897" s="18"/>
      <c r="H2897" s="37"/>
      <c r="I2897" s="37"/>
      <c r="J2897" s="36">
        <v>10.220000000000001</v>
      </c>
      <c r="K2897" s="36"/>
    </row>
    <row r="2898" spans="1:16" s="30" customFormat="1" ht="14.25" x14ac:dyDescent="0.2">
      <c r="A2898" s="15"/>
      <c r="B2898" s="16"/>
      <c r="C2898" s="16" t="s">
        <v>879</v>
      </c>
      <c r="D2898" s="17" t="s">
        <v>877</v>
      </c>
      <c r="E2898" s="37">
        <v>108</v>
      </c>
      <c r="F2898" s="19"/>
      <c r="G2898" s="18"/>
      <c r="H2898" s="37"/>
      <c r="I2898" s="37"/>
      <c r="J2898" s="36">
        <v>19.3</v>
      </c>
      <c r="K2898" s="36"/>
    </row>
    <row r="2899" spans="1:16" s="30" customFormat="1" ht="14.25" x14ac:dyDescent="0.2">
      <c r="A2899" s="15"/>
      <c r="B2899" s="16"/>
      <c r="C2899" s="16" t="s">
        <v>880</v>
      </c>
      <c r="D2899" s="17" t="s">
        <v>881</v>
      </c>
      <c r="E2899" s="37">
        <v>10.3</v>
      </c>
      <c r="F2899" s="19"/>
      <c r="G2899" s="18" t="s">
        <v>3</v>
      </c>
      <c r="H2899" s="37">
        <v>1</v>
      </c>
      <c r="I2899" s="37"/>
      <c r="J2899" s="36"/>
      <c r="K2899" s="36">
        <v>0.51500000000000001</v>
      </c>
    </row>
    <row r="2900" spans="1:16" s="30" customFormat="1" ht="15" x14ac:dyDescent="0.25">
      <c r="A2900" s="44"/>
      <c r="B2900" s="44"/>
      <c r="C2900" s="45"/>
      <c r="D2900" s="44"/>
      <c r="E2900" s="44"/>
      <c r="F2900" s="44"/>
      <c r="G2900" s="44"/>
      <c r="H2900" s="44"/>
      <c r="I2900" s="61">
        <v>1164.6399999999999</v>
      </c>
      <c r="J2900" s="61"/>
      <c r="K2900" s="46">
        <v>23292.799999999999</v>
      </c>
      <c r="P2900" s="23"/>
    </row>
    <row r="2901" spans="1:16" s="30" customFormat="1" ht="28.5" x14ac:dyDescent="0.2">
      <c r="A2901" s="15" t="s">
        <v>42</v>
      </c>
      <c r="B2901" s="16" t="s">
        <v>903</v>
      </c>
      <c r="C2901" s="16" t="s">
        <v>904</v>
      </c>
      <c r="D2901" s="17" t="s">
        <v>823</v>
      </c>
      <c r="E2901" s="37">
        <v>1.9</v>
      </c>
      <c r="F2901" s="19"/>
      <c r="G2901" s="18"/>
      <c r="H2901" s="37"/>
      <c r="I2901" s="37"/>
      <c r="J2901" s="36"/>
      <c r="K2901" s="36"/>
    </row>
    <row r="2902" spans="1:16" s="30" customFormat="1" ht="14.25" x14ac:dyDescent="0.2">
      <c r="A2902" s="15"/>
      <c r="B2902" s="16"/>
      <c r="C2902" s="16" t="s">
        <v>872</v>
      </c>
      <c r="D2902" s="17"/>
      <c r="E2902" s="37"/>
      <c r="F2902" s="19">
        <v>10.91</v>
      </c>
      <c r="G2902" s="18" t="s">
        <v>3</v>
      </c>
      <c r="H2902" s="37">
        <v>1</v>
      </c>
      <c r="I2902" s="37">
        <v>1</v>
      </c>
      <c r="J2902" s="36">
        <v>20.73</v>
      </c>
      <c r="K2902" s="36"/>
    </row>
    <row r="2903" spans="1:16" s="30" customFormat="1" ht="14.25" x14ac:dyDescent="0.2">
      <c r="A2903" s="15"/>
      <c r="B2903" s="16"/>
      <c r="C2903" s="16" t="s">
        <v>873</v>
      </c>
      <c r="D2903" s="17"/>
      <c r="E2903" s="37"/>
      <c r="F2903" s="19">
        <v>17.829999999999998</v>
      </c>
      <c r="G2903" s="18" t="s">
        <v>3</v>
      </c>
      <c r="H2903" s="37">
        <v>1</v>
      </c>
      <c r="I2903" s="37">
        <v>1</v>
      </c>
      <c r="J2903" s="36">
        <v>33.880000000000003</v>
      </c>
      <c r="K2903" s="36"/>
    </row>
    <row r="2904" spans="1:16" s="30" customFormat="1" ht="14.25" x14ac:dyDescent="0.2">
      <c r="A2904" s="15"/>
      <c r="B2904" s="16"/>
      <c r="C2904" s="16" t="s">
        <v>874</v>
      </c>
      <c r="D2904" s="17"/>
      <c r="E2904" s="37"/>
      <c r="F2904" s="19">
        <v>3.25</v>
      </c>
      <c r="G2904" s="18" t="s">
        <v>3</v>
      </c>
      <c r="H2904" s="37">
        <v>1</v>
      </c>
      <c r="I2904" s="37">
        <v>1</v>
      </c>
      <c r="J2904" s="21">
        <v>6.18</v>
      </c>
      <c r="K2904" s="36"/>
    </row>
    <row r="2905" spans="1:16" s="30" customFormat="1" ht="14.25" x14ac:dyDescent="0.2">
      <c r="A2905" s="15"/>
      <c r="B2905" s="16"/>
      <c r="C2905" s="16" t="s">
        <v>875</v>
      </c>
      <c r="D2905" s="17"/>
      <c r="E2905" s="37"/>
      <c r="F2905" s="19">
        <v>46.96</v>
      </c>
      <c r="G2905" s="18" t="s">
        <v>3</v>
      </c>
      <c r="H2905" s="37">
        <v>1</v>
      </c>
      <c r="I2905" s="37">
        <v>1</v>
      </c>
      <c r="J2905" s="36">
        <v>89.22</v>
      </c>
      <c r="K2905" s="36"/>
    </row>
    <row r="2906" spans="1:16" s="30" customFormat="1" ht="28.5" x14ac:dyDescent="0.2">
      <c r="A2906" s="15" t="s">
        <v>43</v>
      </c>
      <c r="B2906" s="16" t="s">
        <v>905</v>
      </c>
      <c r="C2906" s="16" t="s">
        <v>906</v>
      </c>
      <c r="D2906" s="17" t="s">
        <v>19</v>
      </c>
      <c r="E2906" s="37">
        <v>-1.0069999999999999E-3</v>
      </c>
      <c r="F2906" s="19">
        <v>88610</v>
      </c>
      <c r="G2906" s="22" t="s">
        <v>3</v>
      </c>
      <c r="H2906" s="37">
        <v>1</v>
      </c>
      <c r="I2906" s="37">
        <v>1</v>
      </c>
      <c r="J2906" s="36">
        <v>-89.23</v>
      </c>
      <c r="K2906" s="36"/>
    </row>
    <row r="2907" spans="1:16" s="30" customFormat="1" ht="14.25" x14ac:dyDescent="0.2">
      <c r="A2907" s="15" t="s">
        <v>907</v>
      </c>
      <c r="B2907" s="16" t="s">
        <v>908</v>
      </c>
      <c r="C2907" s="16" t="s">
        <v>909</v>
      </c>
      <c r="D2907" s="17" t="s">
        <v>19</v>
      </c>
      <c r="E2907" s="37">
        <v>6.2699999999999995E-4</v>
      </c>
      <c r="F2907" s="19">
        <v>124259.23</v>
      </c>
      <c r="G2907" s="22" t="s">
        <v>3</v>
      </c>
      <c r="H2907" s="37">
        <v>1</v>
      </c>
      <c r="I2907" s="37">
        <v>1</v>
      </c>
      <c r="J2907" s="36">
        <v>77.91</v>
      </c>
      <c r="K2907" s="36"/>
    </row>
    <row r="2908" spans="1:16" s="30" customFormat="1" ht="14.25" x14ac:dyDescent="0.2">
      <c r="A2908" s="15" t="s">
        <v>910</v>
      </c>
      <c r="B2908" s="16" t="s">
        <v>911</v>
      </c>
      <c r="C2908" s="16" t="s">
        <v>912</v>
      </c>
      <c r="D2908" s="17" t="s">
        <v>913</v>
      </c>
      <c r="E2908" s="37">
        <v>0.38</v>
      </c>
      <c r="F2908" s="19">
        <v>203.11</v>
      </c>
      <c r="G2908" s="22" t="s">
        <v>3</v>
      </c>
      <c r="H2908" s="37">
        <v>1</v>
      </c>
      <c r="I2908" s="37">
        <v>1</v>
      </c>
      <c r="J2908" s="36">
        <v>77.180000000000007</v>
      </c>
      <c r="K2908" s="36"/>
    </row>
    <row r="2909" spans="1:16" s="30" customFormat="1" ht="14.25" x14ac:dyDescent="0.2">
      <c r="A2909" s="15"/>
      <c r="B2909" s="16"/>
      <c r="C2909" s="16" t="s">
        <v>876</v>
      </c>
      <c r="D2909" s="17" t="s">
        <v>877</v>
      </c>
      <c r="E2909" s="37">
        <v>80</v>
      </c>
      <c r="F2909" s="19"/>
      <c r="G2909" s="18"/>
      <c r="H2909" s="37"/>
      <c r="I2909" s="37"/>
      <c r="J2909" s="36">
        <v>16.579999999999998</v>
      </c>
      <c r="K2909" s="36"/>
    </row>
    <row r="2910" spans="1:16" s="30" customFormat="1" ht="14.25" x14ac:dyDescent="0.2">
      <c r="A2910" s="15"/>
      <c r="B2910" s="16"/>
      <c r="C2910" s="16" t="s">
        <v>878</v>
      </c>
      <c r="D2910" s="17" t="s">
        <v>877</v>
      </c>
      <c r="E2910" s="37">
        <v>10</v>
      </c>
      <c r="F2910" s="19"/>
      <c r="G2910" s="18"/>
      <c r="H2910" s="37"/>
      <c r="I2910" s="37"/>
      <c r="J2910" s="36">
        <v>2.0699999999999998</v>
      </c>
      <c r="K2910" s="36"/>
    </row>
    <row r="2911" spans="1:16" s="30" customFormat="1" ht="14.25" x14ac:dyDescent="0.2">
      <c r="A2911" s="15"/>
      <c r="B2911" s="16"/>
      <c r="C2911" s="16" t="s">
        <v>879</v>
      </c>
      <c r="D2911" s="17" t="s">
        <v>877</v>
      </c>
      <c r="E2911" s="37">
        <v>108</v>
      </c>
      <c r="F2911" s="19"/>
      <c r="G2911" s="18"/>
      <c r="H2911" s="37"/>
      <c r="I2911" s="37"/>
      <c r="J2911" s="36">
        <v>6.67</v>
      </c>
      <c r="K2911" s="36"/>
    </row>
    <row r="2912" spans="1:16" s="30" customFormat="1" ht="14.25" x14ac:dyDescent="0.2">
      <c r="A2912" s="15"/>
      <c r="B2912" s="16"/>
      <c r="C2912" s="16" t="s">
        <v>880</v>
      </c>
      <c r="D2912" s="17" t="s">
        <v>881</v>
      </c>
      <c r="E2912" s="37">
        <v>0.06</v>
      </c>
      <c r="F2912" s="19"/>
      <c r="G2912" s="18" t="s">
        <v>3</v>
      </c>
      <c r="H2912" s="37">
        <v>1</v>
      </c>
      <c r="I2912" s="37"/>
      <c r="J2912" s="36"/>
      <c r="K2912" s="36">
        <v>0.11399999999999999</v>
      </c>
    </row>
    <row r="2913" spans="1:16" s="30" customFormat="1" ht="15" x14ac:dyDescent="0.25">
      <c r="A2913" s="44"/>
      <c r="B2913" s="44"/>
      <c r="C2913" s="45"/>
      <c r="D2913" s="44"/>
      <c r="E2913" s="44"/>
      <c r="F2913" s="44"/>
      <c r="G2913" s="44"/>
      <c r="H2913" s="44"/>
      <c r="I2913" s="61">
        <v>235.00999999999993</v>
      </c>
      <c r="J2913" s="61"/>
      <c r="K2913" s="46">
        <v>123.69</v>
      </c>
      <c r="P2913" s="23"/>
    </row>
    <row r="2914" spans="1:16" s="30" customFormat="1" ht="28.5" x14ac:dyDescent="0.2">
      <c r="A2914" s="15" t="s">
        <v>44</v>
      </c>
      <c r="B2914" s="16" t="s">
        <v>914</v>
      </c>
      <c r="C2914" s="16" t="s">
        <v>915</v>
      </c>
      <c r="D2914" s="17" t="s">
        <v>19</v>
      </c>
      <c r="E2914" s="37">
        <v>1.9E-2</v>
      </c>
      <c r="F2914" s="19"/>
      <c r="G2914" s="18"/>
      <c r="H2914" s="37"/>
      <c r="I2914" s="37"/>
      <c r="J2914" s="36"/>
      <c r="K2914" s="36"/>
    </row>
    <row r="2915" spans="1:16" s="30" customFormat="1" ht="14.25" x14ac:dyDescent="0.2">
      <c r="A2915" s="15"/>
      <c r="B2915" s="16"/>
      <c r="C2915" s="16" t="s">
        <v>872</v>
      </c>
      <c r="D2915" s="17"/>
      <c r="E2915" s="37"/>
      <c r="F2915" s="19">
        <v>29788.22</v>
      </c>
      <c r="G2915" s="18" t="s">
        <v>3</v>
      </c>
      <c r="H2915" s="37">
        <v>1</v>
      </c>
      <c r="I2915" s="37">
        <v>1</v>
      </c>
      <c r="J2915" s="36">
        <v>565.98</v>
      </c>
      <c r="K2915" s="36"/>
    </row>
    <row r="2916" spans="1:16" s="30" customFormat="1" ht="14.25" x14ac:dyDescent="0.2">
      <c r="A2916" s="15"/>
      <c r="B2916" s="16"/>
      <c r="C2916" s="16" t="s">
        <v>873</v>
      </c>
      <c r="D2916" s="17"/>
      <c r="E2916" s="37"/>
      <c r="F2916" s="19">
        <v>350.03</v>
      </c>
      <c r="G2916" s="18" t="s">
        <v>3</v>
      </c>
      <c r="H2916" s="37">
        <v>1</v>
      </c>
      <c r="I2916" s="37">
        <v>1</v>
      </c>
      <c r="J2916" s="36">
        <v>6.65</v>
      </c>
      <c r="K2916" s="36"/>
    </row>
    <row r="2917" spans="1:16" s="30" customFormat="1" ht="14.25" x14ac:dyDescent="0.2">
      <c r="A2917" s="15"/>
      <c r="B2917" s="16"/>
      <c r="C2917" s="16" t="s">
        <v>874</v>
      </c>
      <c r="D2917" s="17"/>
      <c r="E2917" s="37"/>
      <c r="F2917" s="19">
        <v>140.07</v>
      </c>
      <c r="G2917" s="18" t="s">
        <v>3</v>
      </c>
      <c r="H2917" s="37">
        <v>1</v>
      </c>
      <c r="I2917" s="37">
        <v>1</v>
      </c>
      <c r="J2917" s="21">
        <v>2.66</v>
      </c>
      <c r="K2917" s="36"/>
    </row>
    <row r="2918" spans="1:16" s="30" customFormat="1" ht="14.25" x14ac:dyDescent="0.2">
      <c r="A2918" s="15"/>
      <c r="B2918" s="16"/>
      <c r="C2918" s="16" t="s">
        <v>875</v>
      </c>
      <c r="D2918" s="17"/>
      <c r="E2918" s="37"/>
      <c r="F2918" s="19">
        <v>69821.59</v>
      </c>
      <c r="G2918" s="18" t="s">
        <v>3</v>
      </c>
      <c r="H2918" s="37">
        <v>1</v>
      </c>
      <c r="I2918" s="37">
        <v>1</v>
      </c>
      <c r="J2918" s="36">
        <v>1326.61</v>
      </c>
      <c r="K2918" s="36"/>
    </row>
    <row r="2919" spans="1:16" s="30" customFormat="1" ht="42.75" x14ac:dyDescent="0.2">
      <c r="A2919" s="15" t="s">
        <v>916</v>
      </c>
      <c r="B2919" s="16" t="s">
        <v>917</v>
      </c>
      <c r="C2919" s="16" t="s">
        <v>918</v>
      </c>
      <c r="D2919" s="17" t="s">
        <v>19</v>
      </c>
      <c r="E2919" s="37">
        <v>-1.9E-2</v>
      </c>
      <c r="F2919" s="19">
        <v>68909.36</v>
      </c>
      <c r="G2919" s="22" t="s">
        <v>3</v>
      </c>
      <c r="H2919" s="37">
        <v>1</v>
      </c>
      <c r="I2919" s="37">
        <v>1</v>
      </c>
      <c r="J2919" s="36">
        <v>-1309.28</v>
      </c>
      <c r="K2919" s="36"/>
    </row>
    <row r="2920" spans="1:16" s="30" customFormat="1" ht="42.75" x14ac:dyDescent="0.2">
      <c r="A2920" s="15" t="s">
        <v>919</v>
      </c>
      <c r="B2920" s="16" t="s">
        <v>920</v>
      </c>
      <c r="C2920" s="16" t="s">
        <v>921</v>
      </c>
      <c r="D2920" s="17" t="s">
        <v>922</v>
      </c>
      <c r="E2920" s="37">
        <v>7.6</v>
      </c>
      <c r="F2920" s="19">
        <v>62.6</v>
      </c>
      <c r="G2920" s="22" t="s">
        <v>3</v>
      </c>
      <c r="H2920" s="37">
        <v>1</v>
      </c>
      <c r="I2920" s="37">
        <v>1</v>
      </c>
      <c r="J2920" s="36">
        <v>475.76</v>
      </c>
      <c r="K2920" s="36"/>
    </row>
    <row r="2921" spans="1:16" s="30" customFormat="1" ht="42.75" x14ac:dyDescent="0.2">
      <c r="A2921" s="15" t="s">
        <v>923</v>
      </c>
      <c r="B2921" s="16" t="s">
        <v>924</v>
      </c>
      <c r="C2921" s="16" t="s">
        <v>925</v>
      </c>
      <c r="D2921" s="17" t="s">
        <v>922</v>
      </c>
      <c r="E2921" s="37">
        <v>3.9900000000000007</v>
      </c>
      <c r="F2921" s="19">
        <v>118.71</v>
      </c>
      <c r="G2921" s="22" t="s">
        <v>3</v>
      </c>
      <c r="H2921" s="37">
        <v>1</v>
      </c>
      <c r="I2921" s="37">
        <v>1</v>
      </c>
      <c r="J2921" s="36">
        <v>473.65</v>
      </c>
      <c r="K2921" s="36"/>
    </row>
    <row r="2922" spans="1:16" s="30" customFormat="1" ht="42.75" x14ac:dyDescent="0.2">
      <c r="A2922" s="15" t="s">
        <v>926</v>
      </c>
      <c r="B2922" s="16" t="s">
        <v>927</v>
      </c>
      <c r="C2922" s="16" t="s">
        <v>928</v>
      </c>
      <c r="D2922" s="17" t="s">
        <v>922</v>
      </c>
      <c r="E2922" s="37">
        <v>4.2750000000000004</v>
      </c>
      <c r="F2922" s="19">
        <v>149.71</v>
      </c>
      <c r="G2922" s="22" t="s">
        <v>3</v>
      </c>
      <c r="H2922" s="37">
        <v>1</v>
      </c>
      <c r="I2922" s="37">
        <v>1</v>
      </c>
      <c r="J2922" s="36">
        <v>640.01</v>
      </c>
      <c r="K2922" s="36"/>
    </row>
    <row r="2923" spans="1:16" s="30" customFormat="1" ht="28.5" x14ac:dyDescent="0.2">
      <c r="A2923" s="15" t="s">
        <v>929</v>
      </c>
      <c r="B2923" s="16" t="s">
        <v>930</v>
      </c>
      <c r="C2923" s="16" t="s">
        <v>931</v>
      </c>
      <c r="D2923" s="17" t="s">
        <v>19</v>
      </c>
      <c r="E2923" s="37">
        <v>2.5330000000000001E-3</v>
      </c>
      <c r="F2923" s="19">
        <v>185436.93</v>
      </c>
      <c r="G2923" s="22" t="s">
        <v>3</v>
      </c>
      <c r="H2923" s="37">
        <v>1</v>
      </c>
      <c r="I2923" s="37">
        <v>1</v>
      </c>
      <c r="J2923" s="36">
        <v>469.71</v>
      </c>
      <c r="K2923" s="36"/>
    </row>
    <row r="2924" spans="1:16" s="30" customFormat="1" ht="28.5" x14ac:dyDescent="0.2">
      <c r="A2924" s="15" t="s">
        <v>932</v>
      </c>
      <c r="B2924" s="16" t="s">
        <v>933</v>
      </c>
      <c r="C2924" s="16" t="s">
        <v>934</v>
      </c>
      <c r="D2924" s="17" t="s">
        <v>19</v>
      </c>
      <c r="E2924" s="37">
        <v>1.1083000000000001E-2</v>
      </c>
      <c r="F2924" s="19">
        <v>34811.42</v>
      </c>
      <c r="G2924" s="22" t="s">
        <v>3</v>
      </c>
      <c r="H2924" s="37">
        <v>1</v>
      </c>
      <c r="I2924" s="37">
        <v>1</v>
      </c>
      <c r="J2924" s="36">
        <v>385.81</v>
      </c>
      <c r="K2924" s="36"/>
    </row>
    <row r="2925" spans="1:16" s="30" customFormat="1" ht="14.25" x14ac:dyDescent="0.2">
      <c r="A2925" s="15"/>
      <c r="B2925" s="16"/>
      <c r="C2925" s="16" t="s">
        <v>876</v>
      </c>
      <c r="D2925" s="17" t="s">
        <v>877</v>
      </c>
      <c r="E2925" s="37">
        <v>70</v>
      </c>
      <c r="F2925" s="19"/>
      <c r="G2925" s="18"/>
      <c r="H2925" s="37"/>
      <c r="I2925" s="37"/>
      <c r="J2925" s="36">
        <v>396.19</v>
      </c>
      <c r="K2925" s="36"/>
    </row>
    <row r="2926" spans="1:16" s="30" customFormat="1" ht="14.25" x14ac:dyDescent="0.2">
      <c r="A2926" s="15"/>
      <c r="B2926" s="16"/>
      <c r="C2926" s="16" t="s">
        <v>878</v>
      </c>
      <c r="D2926" s="17" t="s">
        <v>877</v>
      </c>
      <c r="E2926" s="37">
        <v>10</v>
      </c>
      <c r="F2926" s="19"/>
      <c r="G2926" s="18"/>
      <c r="H2926" s="37"/>
      <c r="I2926" s="37"/>
      <c r="J2926" s="36">
        <v>56.6</v>
      </c>
      <c r="K2926" s="36"/>
    </row>
    <row r="2927" spans="1:16" s="30" customFormat="1" ht="14.25" x14ac:dyDescent="0.2">
      <c r="A2927" s="15"/>
      <c r="B2927" s="16"/>
      <c r="C2927" s="16" t="s">
        <v>879</v>
      </c>
      <c r="D2927" s="17" t="s">
        <v>877</v>
      </c>
      <c r="E2927" s="37">
        <v>108</v>
      </c>
      <c r="F2927" s="19"/>
      <c r="G2927" s="18"/>
      <c r="H2927" s="37"/>
      <c r="I2927" s="37"/>
      <c r="J2927" s="36">
        <v>2.87</v>
      </c>
      <c r="K2927" s="36"/>
    </row>
    <row r="2928" spans="1:16" s="30" customFormat="1" ht="14.25" x14ac:dyDescent="0.2">
      <c r="A2928" s="15"/>
      <c r="B2928" s="16"/>
      <c r="C2928" s="16" t="s">
        <v>880</v>
      </c>
      <c r="D2928" s="17" t="s">
        <v>881</v>
      </c>
      <c r="E2928" s="37">
        <v>133.4</v>
      </c>
      <c r="F2928" s="19"/>
      <c r="G2928" s="18" t="s">
        <v>3</v>
      </c>
      <c r="H2928" s="37">
        <v>1</v>
      </c>
      <c r="I2928" s="37"/>
      <c r="J2928" s="36"/>
      <c r="K2928" s="36">
        <v>2.5346000000000002</v>
      </c>
    </row>
    <row r="2929" spans="1:16" s="30" customFormat="1" ht="15" x14ac:dyDescent="0.25">
      <c r="A2929" s="44"/>
      <c r="B2929" s="44"/>
      <c r="C2929" s="45"/>
      <c r="D2929" s="44"/>
      <c r="E2929" s="44"/>
      <c r="F2929" s="44"/>
      <c r="G2929" s="44"/>
      <c r="H2929" s="44"/>
      <c r="I2929" s="61">
        <v>3490.5599999999995</v>
      </c>
      <c r="J2929" s="61"/>
      <c r="K2929" s="46">
        <v>183713.68</v>
      </c>
      <c r="P2929" s="23"/>
    </row>
    <row r="2930" spans="1:16" s="30" customFormat="1" ht="28.5" x14ac:dyDescent="0.2">
      <c r="A2930" s="15" t="s">
        <v>45</v>
      </c>
      <c r="B2930" s="16" t="s">
        <v>935</v>
      </c>
      <c r="C2930" s="16" t="s">
        <v>936</v>
      </c>
      <c r="D2930" s="17" t="s">
        <v>902</v>
      </c>
      <c r="E2930" s="37">
        <v>8.9999999999999993E-3</v>
      </c>
      <c r="F2930" s="19"/>
      <c r="G2930" s="18"/>
      <c r="H2930" s="37"/>
      <c r="I2930" s="37"/>
      <c r="J2930" s="36"/>
      <c r="K2930" s="36"/>
    </row>
    <row r="2931" spans="1:16" s="30" customFormat="1" ht="14.25" x14ac:dyDescent="0.2">
      <c r="A2931" s="15"/>
      <c r="B2931" s="16"/>
      <c r="C2931" s="16" t="s">
        <v>872</v>
      </c>
      <c r="D2931" s="17"/>
      <c r="E2931" s="37"/>
      <c r="F2931" s="19">
        <v>10350.370000000001</v>
      </c>
      <c r="G2931" s="18" t="s">
        <v>3</v>
      </c>
      <c r="H2931" s="37">
        <v>1</v>
      </c>
      <c r="I2931" s="37">
        <v>1</v>
      </c>
      <c r="J2931" s="36">
        <v>93.15</v>
      </c>
      <c r="K2931" s="36"/>
    </row>
    <row r="2932" spans="1:16" s="30" customFormat="1" ht="14.25" x14ac:dyDescent="0.2">
      <c r="A2932" s="15"/>
      <c r="B2932" s="16"/>
      <c r="C2932" s="16" t="s">
        <v>875</v>
      </c>
      <c r="D2932" s="17"/>
      <c r="E2932" s="37"/>
      <c r="F2932" s="19">
        <v>910.29</v>
      </c>
      <c r="G2932" s="18" t="s">
        <v>3</v>
      </c>
      <c r="H2932" s="37">
        <v>1</v>
      </c>
      <c r="I2932" s="37">
        <v>1</v>
      </c>
      <c r="J2932" s="36">
        <v>8.19</v>
      </c>
      <c r="K2932" s="36"/>
    </row>
    <row r="2933" spans="1:16" s="30" customFormat="1" ht="42.75" x14ac:dyDescent="0.2">
      <c r="A2933" s="15" t="s">
        <v>937</v>
      </c>
      <c r="B2933" s="16" t="s">
        <v>938</v>
      </c>
      <c r="C2933" s="16" t="s">
        <v>939</v>
      </c>
      <c r="D2933" s="17" t="s">
        <v>19</v>
      </c>
      <c r="E2933" s="37">
        <v>-9.7200000000000004E-5</v>
      </c>
      <c r="F2933" s="19">
        <v>63430.02</v>
      </c>
      <c r="G2933" s="22" t="s">
        <v>3</v>
      </c>
      <c r="H2933" s="37">
        <v>1</v>
      </c>
      <c r="I2933" s="37">
        <v>1</v>
      </c>
      <c r="J2933" s="36">
        <v>-6.17</v>
      </c>
      <c r="K2933" s="36"/>
    </row>
    <row r="2934" spans="1:16" s="30" customFormat="1" ht="42.75" x14ac:dyDescent="0.2">
      <c r="A2934" s="15" t="s">
        <v>940</v>
      </c>
      <c r="B2934" s="16" t="s">
        <v>941</v>
      </c>
      <c r="C2934" s="16" t="s">
        <v>942</v>
      </c>
      <c r="D2934" s="17" t="s">
        <v>19</v>
      </c>
      <c r="E2934" s="37">
        <v>9.7E-5</v>
      </c>
      <c r="F2934" s="19">
        <v>64976.79</v>
      </c>
      <c r="G2934" s="22" t="s">
        <v>3</v>
      </c>
      <c r="H2934" s="37">
        <v>1</v>
      </c>
      <c r="I2934" s="37">
        <v>1</v>
      </c>
      <c r="J2934" s="36">
        <v>6.3</v>
      </c>
      <c r="K2934" s="36"/>
    </row>
    <row r="2935" spans="1:16" s="30" customFormat="1" ht="14.25" x14ac:dyDescent="0.2">
      <c r="A2935" s="15"/>
      <c r="B2935" s="16"/>
      <c r="C2935" s="16" t="s">
        <v>876</v>
      </c>
      <c r="D2935" s="17" t="s">
        <v>877</v>
      </c>
      <c r="E2935" s="37">
        <v>70</v>
      </c>
      <c r="F2935" s="19"/>
      <c r="G2935" s="18"/>
      <c r="H2935" s="37"/>
      <c r="I2935" s="37"/>
      <c r="J2935" s="36">
        <v>65.209999999999994</v>
      </c>
      <c r="K2935" s="36"/>
    </row>
    <row r="2936" spans="1:16" s="30" customFormat="1" ht="14.25" x14ac:dyDescent="0.2">
      <c r="A2936" s="15"/>
      <c r="B2936" s="16"/>
      <c r="C2936" s="16" t="s">
        <v>878</v>
      </c>
      <c r="D2936" s="17" t="s">
        <v>877</v>
      </c>
      <c r="E2936" s="37">
        <v>10</v>
      </c>
      <c r="F2936" s="19"/>
      <c r="G2936" s="18"/>
      <c r="H2936" s="37"/>
      <c r="I2936" s="37"/>
      <c r="J2936" s="36">
        <v>9.32</v>
      </c>
      <c r="K2936" s="36"/>
    </row>
    <row r="2937" spans="1:16" s="30" customFormat="1" ht="14.25" x14ac:dyDescent="0.2">
      <c r="A2937" s="15"/>
      <c r="B2937" s="16"/>
      <c r="C2937" s="16" t="s">
        <v>880</v>
      </c>
      <c r="D2937" s="17" t="s">
        <v>881</v>
      </c>
      <c r="E2937" s="37">
        <v>59</v>
      </c>
      <c r="F2937" s="19"/>
      <c r="G2937" s="18" t="s">
        <v>3</v>
      </c>
      <c r="H2937" s="37">
        <v>1</v>
      </c>
      <c r="I2937" s="37"/>
      <c r="J2937" s="36"/>
      <c r="K2937" s="36">
        <v>0.53099999999999992</v>
      </c>
    </row>
    <row r="2938" spans="1:16" s="30" customFormat="1" ht="15" x14ac:dyDescent="0.25">
      <c r="A2938" s="44"/>
      <c r="B2938" s="44"/>
      <c r="C2938" s="45"/>
      <c r="D2938" s="44"/>
      <c r="E2938" s="44"/>
      <c r="F2938" s="44"/>
      <c r="G2938" s="44"/>
      <c r="H2938" s="44"/>
      <c r="I2938" s="61">
        <v>176</v>
      </c>
      <c r="J2938" s="61"/>
      <c r="K2938" s="46">
        <v>19555.560000000001</v>
      </c>
      <c r="P2938" s="23"/>
    </row>
    <row r="2939" spans="1:16" s="30" customFormat="1" ht="42.75" x14ac:dyDescent="0.2">
      <c r="A2939" s="15" t="s">
        <v>46</v>
      </c>
      <c r="B2939" s="16" t="s">
        <v>943</v>
      </c>
      <c r="C2939" s="16" t="s">
        <v>944</v>
      </c>
      <c r="D2939" s="17" t="s">
        <v>823</v>
      </c>
      <c r="E2939" s="37">
        <v>1.5</v>
      </c>
      <c r="F2939" s="19"/>
      <c r="G2939" s="18"/>
      <c r="H2939" s="37"/>
      <c r="I2939" s="37"/>
      <c r="J2939" s="36"/>
      <c r="K2939" s="36"/>
    </row>
    <row r="2940" spans="1:16" s="30" customFormat="1" ht="14.25" x14ac:dyDescent="0.2">
      <c r="A2940" s="15"/>
      <c r="B2940" s="16"/>
      <c r="C2940" s="16" t="s">
        <v>872</v>
      </c>
      <c r="D2940" s="17"/>
      <c r="E2940" s="37"/>
      <c r="F2940" s="19">
        <v>689.97</v>
      </c>
      <c r="G2940" s="18" t="s">
        <v>3</v>
      </c>
      <c r="H2940" s="37">
        <v>1</v>
      </c>
      <c r="I2940" s="37">
        <v>1</v>
      </c>
      <c r="J2940" s="36">
        <v>1034.96</v>
      </c>
      <c r="K2940" s="36"/>
    </row>
    <row r="2941" spans="1:16" s="30" customFormat="1" ht="14.25" x14ac:dyDescent="0.2">
      <c r="A2941" s="15"/>
      <c r="B2941" s="16"/>
      <c r="C2941" s="16" t="s">
        <v>873</v>
      </c>
      <c r="D2941" s="17"/>
      <c r="E2941" s="37"/>
      <c r="F2941" s="19">
        <v>375.01</v>
      </c>
      <c r="G2941" s="18" t="s">
        <v>3</v>
      </c>
      <c r="H2941" s="37">
        <v>1</v>
      </c>
      <c r="I2941" s="37">
        <v>1</v>
      </c>
      <c r="J2941" s="36">
        <v>562.52</v>
      </c>
      <c r="K2941" s="36"/>
    </row>
    <row r="2942" spans="1:16" s="30" customFormat="1" ht="14.25" x14ac:dyDescent="0.2">
      <c r="A2942" s="15"/>
      <c r="B2942" s="16"/>
      <c r="C2942" s="16" t="s">
        <v>874</v>
      </c>
      <c r="D2942" s="17"/>
      <c r="E2942" s="37"/>
      <c r="F2942" s="19">
        <v>224.33</v>
      </c>
      <c r="G2942" s="18" t="s">
        <v>3</v>
      </c>
      <c r="H2942" s="37">
        <v>1</v>
      </c>
      <c r="I2942" s="37">
        <v>1</v>
      </c>
      <c r="J2942" s="21">
        <v>336.5</v>
      </c>
      <c r="K2942" s="36"/>
    </row>
    <row r="2943" spans="1:16" s="30" customFormat="1" ht="14.25" x14ac:dyDescent="0.2">
      <c r="A2943" s="15"/>
      <c r="B2943" s="16"/>
      <c r="C2943" s="16" t="s">
        <v>875</v>
      </c>
      <c r="D2943" s="17"/>
      <c r="E2943" s="37"/>
      <c r="F2943" s="19">
        <v>5581.25</v>
      </c>
      <c r="G2943" s="18" t="s">
        <v>3</v>
      </c>
      <c r="H2943" s="37">
        <v>1</v>
      </c>
      <c r="I2943" s="37">
        <v>1</v>
      </c>
      <c r="J2943" s="36">
        <v>8371.8799999999992</v>
      </c>
      <c r="K2943" s="36"/>
    </row>
    <row r="2944" spans="1:16" s="30" customFormat="1" ht="28.5" x14ac:dyDescent="0.2">
      <c r="A2944" s="15" t="s">
        <v>945</v>
      </c>
      <c r="B2944" s="16" t="s">
        <v>946</v>
      </c>
      <c r="C2944" s="16" t="s">
        <v>947</v>
      </c>
      <c r="D2944" s="17" t="s">
        <v>19</v>
      </c>
      <c r="E2944" s="37">
        <v>-7.350000000000001E-2</v>
      </c>
      <c r="F2944" s="19">
        <v>36825.82</v>
      </c>
      <c r="G2944" s="22" t="s">
        <v>3</v>
      </c>
      <c r="H2944" s="37">
        <v>1</v>
      </c>
      <c r="I2944" s="37">
        <v>1</v>
      </c>
      <c r="J2944" s="36">
        <v>-2706.7</v>
      </c>
      <c r="K2944" s="36"/>
    </row>
    <row r="2945" spans="1:16" s="30" customFormat="1" ht="42.75" x14ac:dyDescent="0.2">
      <c r="A2945" s="15" t="s">
        <v>948</v>
      </c>
      <c r="B2945" s="16" t="s">
        <v>949</v>
      </c>
      <c r="C2945" s="16" t="s">
        <v>950</v>
      </c>
      <c r="D2945" s="17" t="s">
        <v>922</v>
      </c>
      <c r="E2945" s="37">
        <v>5.9</v>
      </c>
      <c r="F2945" s="19">
        <v>13.68</v>
      </c>
      <c r="G2945" s="22" t="s">
        <v>3</v>
      </c>
      <c r="H2945" s="37">
        <v>1</v>
      </c>
      <c r="I2945" s="37">
        <v>1</v>
      </c>
      <c r="J2945" s="36">
        <v>80.709999999999994</v>
      </c>
      <c r="K2945" s="36"/>
    </row>
    <row r="2946" spans="1:16" s="30" customFormat="1" ht="42.75" x14ac:dyDescent="0.2">
      <c r="A2946" s="15" t="s">
        <v>951</v>
      </c>
      <c r="B2946" s="16" t="s">
        <v>952</v>
      </c>
      <c r="C2946" s="16" t="s">
        <v>953</v>
      </c>
      <c r="D2946" s="17" t="s">
        <v>922</v>
      </c>
      <c r="E2946" s="37">
        <v>1.2</v>
      </c>
      <c r="F2946" s="19">
        <v>60.16</v>
      </c>
      <c r="G2946" s="22" t="s">
        <v>3</v>
      </c>
      <c r="H2946" s="37">
        <v>1</v>
      </c>
      <c r="I2946" s="37">
        <v>1</v>
      </c>
      <c r="J2946" s="36">
        <v>72.19</v>
      </c>
      <c r="K2946" s="36"/>
    </row>
    <row r="2947" spans="1:16" s="30" customFormat="1" ht="42.75" x14ac:dyDescent="0.2">
      <c r="A2947" s="15" t="s">
        <v>954</v>
      </c>
      <c r="B2947" s="16" t="s">
        <v>955</v>
      </c>
      <c r="C2947" s="16" t="s">
        <v>956</v>
      </c>
      <c r="D2947" s="17" t="s">
        <v>19</v>
      </c>
      <c r="E2947" s="37">
        <v>1.4000000000000002E-2</v>
      </c>
      <c r="F2947" s="19">
        <v>60359.91</v>
      </c>
      <c r="G2947" s="22" t="s">
        <v>3</v>
      </c>
      <c r="H2947" s="37">
        <v>1</v>
      </c>
      <c r="I2947" s="37">
        <v>1</v>
      </c>
      <c r="J2947" s="36">
        <v>845.04</v>
      </c>
      <c r="K2947" s="36"/>
    </row>
    <row r="2948" spans="1:16" s="30" customFormat="1" ht="14.25" x14ac:dyDescent="0.2">
      <c r="A2948" s="15" t="s">
        <v>957</v>
      </c>
      <c r="B2948" s="16" t="s">
        <v>958</v>
      </c>
      <c r="C2948" s="16" t="s">
        <v>959</v>
      </c>
      <c r="D2948" s="17" t="s">
        <v>19</v>
      </c>
      <c r="E2948" s="37">
        <v>6.9999999999999999E-4</v>
      </c>
      <c r="F2948" s="19">
        <v>94469.99</v>
      </c>
      <c r="G2948" s="22" t="s">
        <v>3</v>
      </c>
      <c r="H2948" s="37">
        <v>1</v>
      </c>
      <c r="I2948" s="37">
        <v>1</v>
      </c>
      <c r="J2948" s="36">
        <v>66.13</v>
      </c>
      <c r="K2948" s="36"/>
    </row>
    <row r="2949" spans="1:16" s="30" customFormat="1" ht="28.5" x14ac:dyDescent="0.2">
      <c r="A2949" s="15" t="s">
        <v>960</v>
      </c>
      <c r="B2949" s="16" t="s">
        <v>961</v>
      </c>
      <c r="C2949" s="16" t="s">
        <v>962</v>
      </c>
      <c r="D2949" s="17" t="s">
        <v>19</v>
      </c>
      <c r="E2949" s="37">
        <v>1.2E-2</v>
      </c>
      <c r="F2949" s="19">
        <v>34986.239999999998</v>
      </c>
      <c r="G2949" s="22" t="s">
        <v>3</v>
      </c>
      <c r="H2949" s="37">
        <v>1</v>
      </c>
      <c r="I2949" s="37">
        <v>1</v>
      </c>
      <c r="J2949" s="36">
        <v>419.83</v>
      </c>
      <c r="K2949" s="36"/>
    </row>
    <row r="2950" spans="1:16" s="30" customFormat="1" ht="42.75" x14ac:dyDescent="0.2">
      <c r="A2950" s="15" t="s">
        <v>963</v>
      </c>
      <c r="B2950" s="16" t="s">
        <v>964</v>
      </c>
      <c r="C2950" s="16" t="s">
        <v>965</v>
      </c>
      <c r="D2950" s="17" t="s">
        <v>922</v>
      </c>
      <c r="E2950" s="37">
        <v>3.5999999999999996</v>
      </c>
      <c r="F2950" s="19">
        <v>34.15</v>
      </c>
      <c r="G2950" s="22" t="s">
        <v>3</v>
      </c>
      <c r="H2950" s="37">
        <v>1</v>
      </c>
      <c r="I2950" s="37">
        <v>1</v>
      </c>
      <c r="J2950" s="36">
        <v>122.94</v>
      </c>
      <c r="K2950" s="36"/>
    </row>
    <row r="2951" spans="1:16" s="30" customFormat="1" ht="42.75" x14ac:dyDescent="0.2">
      <c r="A2951" s="15" t="s">
        <v>966</v>
      </c>
      <c r="B2951" s="16" t="s">
        <v>967</v>
      </c>
      <c r="C2951" s="16" t="s">
        <v>968</v>
      </c>
      <c r="D2951" s="17" t="s">
        <v>922</v>
      </c>
      <c r="E2951" s="37">
        <v>0.4</v>
      </c>
      <c r="F2951" s="19">
        <v>22.63</v>
      </c>
      <c r="G2951" s="22" t="s">
        <v>3</v>
      </c>
      <c r="H2951" s="37">
        <v>1</v>
      </c>
      <c r="I2951" s="37">
        <v>1</v>
      </c>
      <c r="J2951" s="36">
        <v>9.0500000000000007</v>
      </c>
      <c r="K2951" s="36"/>
    </row>
    <row r="2952" spans="1:16" s="30" customFormat="1" ht="14.25" x14ac:dyDescent="0.2">
      <c r="A2952" s="15"/>
      <c r="B2952" s="16"/>
      <c r="C2952" s="16" t="s">
        <v>876</v>
      </c>
      <c r="D2952" s="17" t="s">
        <v>877</v>
      </c>
      <c r="E2952" s="37">
        <v>70</v>
      </c>
      <c r="F2952" s="19"/>
      <c r="G2952" s="18"/>
      <c r="H2952" s="37"/>
      <c r="I2952" s="37"/>
      <c r="J2952" s="36">
        <v>724.47</v>
      </c>
      <c r="K2952" s="36"/>
    </row>
    <row r="2953" spans="1:16" s="30" customFormat="1" ht="14.25" x14ac:dyDescent="0.2">
      <c r="A2953" s="15"/>
      <c r="B2953" s="16"/>
      <c r="C2953" s="16" t="s">
        <v>878</v>
      </c>
      <c r="D2953" s="17" t="s">
        <v>877</v>
      </c>
      <c r="E2953" s="37">
        <v>10</v>
      </c>
      <c r="F2953" s="19"/>
      <c r="G2953" s="18"/>
      <c r="H2953" s="37"/>
      <c r="I2953" s="37"/>
      <c r="J2953" s="36">
        <v>103.5</v>
      </c>
      <c r="K2953" s="36"/>
    </row>
    <row r="2954" spans="1:16" s="30" customFormat="1" ht="14.25" x14ac:dyDescent="0.2">
      <c r="A2954" s="15"/>
      <c r="B2954" s="16"/>
      <c r="C2954" s="16" t="s">
        <v>879</v>
      </c>
      <c r="D2954" s="17" t="s">
        <v>877</v>
      </c>
      <c r="E2954" s="37">
        <v>108</v>
      </c>
      <c r="F2954" s="19"/>
      <c r="G2954" s="18"/>
      <c r="H2954" s="37"/>
      <c r="I2954" s="37"/>
      <c r="J2954" s="36">
        <v>363.42</v>
      </c>
      <c r="K2954" s="36"/>
    </row>
    <row r="2955" spans="1:16" s="30" customFormat="1" ht="14.25" x14ac:dyDescent="0.2">
      <c r="A2955" s="15"/>
      <c r="B2955" s="16"/>
      <c r="C2955" s="16" t="s">
        <v>880</v>
      </c>
      <c r="D2955" s="17" t="s">
        <v>881</v>
      </c>
      <c r="E2955" s="37">
        <v>2.97</v>
      </c>
      <c r="F2955" s="19"/>
      <c r="G2955" s="18" t="s">
        <v>3</v>
      </c>
      <c r="H2955" s="37">
        <v>1</v>
      </c>
      <c r="I2955" s="37"/>
      <c r="J2955" s="36"/>
      <c r="K2955" s="36">
        <v>4.4550000000000001</v>
      </c>
    </row>
    <row r="2956" spans="1:16" s="30" customFormat="1" ht="15" x14ac:dyDescent="0.25">
      <c r="A2956" s="44"/>
      <c r="B2956" s="44"/>
      <c r="C2956" s="45"/>
      <c r="D2956" s="44"/>
      <c r="E2956" s="44"/>
      <c r="F2956" s="44"/>
      <c r="G2956" s="44"/>
      <c r="H2956" s="44"/>
      <c r="I2956" s="61">
        <v>10069.939999999999</v>
      </c>
      <c r="J2956" s="61"/>
      <c r="K2956" s="46">
        <v>6713.29</v>
      </c>
      <c r="P2956" s="23"/>
    </row>
    <row r="2957" spans="1:16" s="30" customFormat="1" ht="42.75" x14ac:dyDescent="0.2">
      <c r="A2957" s="15" t="s">
        <v>48</v>
      </c>
      <c r="B2957" s="16" t="s">
        <v>969</v>
      </c>
      <c r="C2957" s="16" t="s">
        <v>970</v>
      </c>
      <c r="D2957" s="17" t="s">
        <v>902</v>
      </c>
      <c r="E2957" s="37">
        <v>1.4999999999999999E-2</v>
      </c>
      <c r="F2957" s="19"/>
      <c r="G2957" s="18"/>
      <c r="H2957" s="37"/>
      <c r="I2957" s="37"/>
      <c r="J2957" s="36"/>
      <c r="K2957" s="36"/>
    </row>
    <row r="2958" spans="1:16" s="30" customFormat="1" ht="14.25" x14ac:dyDescent="0.2">
      <c r="A2958" s="15"/>
      <c r="B2958" s="16"/>
      <c r="C2958" s="16" t="s">
        <v>872</v>
      </c>
      <c r="D2958" s="17"/>
      <c r="E2958" s="37"/>
      <c r="F2958" s="19">
        <v>33848.300000000003</v>
      </c>
      <c r="G2958" s="18" t="s">
        <v>3</v>
      </c>
      <c r="H2958" s="37">
        <v>1</v>
      </c>
      <c r="I2958" s="37">
        <v>1</v>
      </c>
      <c r="J2958" s="36">
        <v>507.72</v>
      </c>
      <c r="K2958" s="36"/>
    </row>
    <row r="2959" spans="1:16" s="30" customFormat="1" ht="14.25" x14ac:dyDescent="0.2">
      <c r="A2959" s="15"/>
      <c r="B2959" s="16"/>
      <c r="C2959" s="16" t="s">
        <v>873</v>
      </c>
      <c r="D2959" s="17"/>
      <c r="E2959" s="37"/>
      <c r="F2959" s="19">
        <v>36080.92</v>
      </c>
      <c r="G2959" s="18" t="s">
        <v>3</v>
      </c>
      <c r="H2959" s="37">
        <v>1</v>
      </c>
      <c r="I2959" s="37">
        <v>1</v>
      </c>
      <c r="J2959" s="36">
        <v>541.21</v>
      </c>
      <c r="K2959" s="36"/>
    </row>
    <row r="2960" spans="1:16" s="30" customFormat="1" ht="14.25" x14ac:dyDescent="0.2">
      <c r="A2960" s="15"/>
      <c r="B2960" s="16"/>
      <c r="C2960" s="16" t="s">
        <v>874</v>
      </c>
      <c r="D2960" s="17"/>
      <c r="E2960" s="37"/>
      <c r="F2960" s="19">
        <v>16822.54</v>
      </c>
      <c r="G2960" s="18" t="s">
        <v>3</v>
      </c>
      <c r="H2960" s="37">
        <v>1</v>
      </c>
      <c r="I2960" s="37">
        <v>1</v>
      </c>
      <c r="J2960" s="21">
        <v>252.34</v>
      </c>
      <c r="K2960" s="36"/>
    </row>
    <row r="2961" spans="1:16" s="30" customFormat="1" ht="14.25" x14ac:dyDescent="0.2">
      <c r="A2961" s="15"/>
      <c r="B2961" s="16"/>
      <c r="C2961" s="16" t="s">
        <v>875</v>
      </c>
      <c r="D2961" s="17"/>
      <c r="E2961" s="37"/>
      <c r="F2961" s="19">
        <v>28463.16</v>
      </c>
      <c r="G2961" s="18" t="s">
        <v>3</v>
      </c>
      <c r="H2961" s="37">
        <v>1</v>
      </c>
      <c r="I2961" s="37">
        <v>1</v>
      </c>
      <c r="J2961" s="36">
        <v>426.95</v>
      </c>
      <c r="K2961" s="36"/>
    </row>
    <row r="2962" spans="1:16" s="30" customFormat="1" ht="14.25" x14ac:dyDescent="0.2">
      <c r="A2962" s="15"/>
      <c r="B2962" s="16"/>
      <c r="C2962" s="16" t="s">
        <v>876</v>
      </c>
      <c r="D2962" s="17" t="s">
        <v>877</v>
      </c>
      <c r="E2962" s="37">
        <v>70</v>
      </c>
      <c r="F2962" s="19"/>
      <c r="G2962" s="18"/>
      <c r="H2962" s="37"/>
      <c r="I2962" s="37"/>
      <c r="J2962" s="36">
        <v>355.4</v>
      </c>
      <c r="K2962" s="36"/>
    </row>
    <row r="2963" spans="1:16" s="30" customFormat="1" ht="14.25" x14ac:dyDescent="0.2">
      <c r="A2963" s="15"/>
      <c r="B2963" s="16"/>
      <c r="C2963" s="16" t="s">
        <v>878</v>
      </c>
      <c r="D2963" s="17" t="s">
        <v>877</v>
      </c>
      <c r="E2963" s="37">
        <v>10</v>
      </c>
      <c r="F2963" s="19"/>
      <c r="G2963" s="18"/>
      <c r="H2963" s="37"/>
      <c r="I2963" s="37"/>
      <c r="J2963" s="36">
        <v>50.77</v>
      </c>
      <c r="K2963" s="36"/>
    </row>
    <row r="2964" spans="1:16" s="30" customFormat="1" ht="14.25" x14ac:dyDescent="0.2">
      <c r="A2964" s="15"/>
      <c r="B2964" s="16"/>
      <c r="C2964" s="16" t="s">
        <v>879</v>
      </c>
      <c r="D2964" s="17" t="s">
        <v>877</v>
      </c>
      <c r="E2964" s="37">
        <v>108</v>
      </c>
      <c r="F2964" s="19"/>
      <c r="G2964" s="18"/>
      <c r="H2964" s="37"/>
      <c r="I2964" s="37"/>
      <c r="J2964" s="36">
        <v>272.52999999999997</v>
      </c>
      <c r="K2964" s="36"/>
    </row>
    <row r="2965" spans="1:16" s="30" customFormat="1" ht="14.25" x14ac:dyDescent="0.2">
      <c r="A2965" s="15"/>
      <c r="B2965" s="16"/>
      <c r="C2965" s="16" t="s">
        <v>880</v>
      </c>
      <c r="D2965" s="17" t="s">
        <v>881</v>
      </c>
      <c r="E2965" s="37">
        <v>158.46</v>
      </c>
      <c r="F2965" s="19"/>
      <c r="G2965" s="18" t="s">
        <v>3</v>
      </c>
      <c r="H2965" s="37">
        <v>1</v>
      </c>
      <c r="I2965" s="37"/>
      <c r="J2965" s="36"/>
      <c r="K2965" s="36">
        <v>2.3769</v>
      </c>
    </row>
    <row r="2966" spans="1:16" s="30" customFormat="1" ht="15" x14ac:dyDescent="0.25">
      <c r="A2966" s="44"/>
      <c r="B2966" s="44"/>
      <c r="C2966" s="45"/>
      <c r="D2966" s="44"/>
      <c r="E2966" s="44"/>
      <c r="F2966" s="44"/>
      <c r="G2966" s="44"/>
      <c r="H2966" s="44"/>
      <c r="I2966" s="61">
        <v>2154.58</v>
      </c>
      <c r="J2966" s="61"/>
      <c r="K2966" s="46">
        <v>143638.67000000001</v>
      </c>
      <c r="P2966" s="23"/>
    </row>
    <row r="2967" spans="1:16" s="30" customFormat="1" ht="28.5" x14ac:dyDescent="0.2">
      <c r="A2967" s="15" t="s">
        <v>50</v>
      </c>
      <c r="B2967" s="16" t="s">
        <v>971</v>
      </c>
      <c r="C2967" s="16" t="s">
        <v>972</v>
      </c>
      <c r="D2967" s="17" t="s">
        <v>823</v>
      </c>
      <c r="E2967" s="37">
        <v>1.5</v>
      </c>
      <c r="F2967" s="19"/>
      <c r="G2967" s="18"/>
      <c r="H2967" s="37"/>
      <c r="I2967" s="37"/>
      <c r="J2967" s="36"/>
      <c r="K2967" s="36"/>
    </row>
    <row r="2968" spans="1:16" s="30" customFormat="1" ht="14.25" x14ac:dyDescent="0.2">
      <c r="A2968" s="15"/>
      <c r="B2968" s="16"/>
      <c r="C2968" s="16" t="s">
        <v>872</v>
      </c>
      <c r="D2968" s="17"/>
      <c r="E2968" s="37"/>
      <c r="F2968" s="19">
        <v>948.39</v>
      </c>
      <c r="G2968" s="18" t="s">
        <v>3</v>
      </c>
      <c r="H2968" s="37">
        <v>1</v>
      </c>
      <c r="I2968" s="37">
        <v>1</v>
      </c>
      <c r="J2968" s="36">
        <v>1422.59</v>
      </c>
      <c r="K2968" s="36"/>
    </row>
    <row r="2969" spans="1:16" s="30" customFormat="1" ht="14.25" x14ac:dyDescent="0.2">
      <c r="A2969" s="15"/>
      <c r="B2969" s="16"/>
      <c r="C2969" s="16" t="s">
        <v>873</v>
      </c>
      <c r="D2969" s="17"/>
      <c r="E2969" s="37"/>
      <c r="F2969" s="19">
        <v>738.46</v>
      </c>
      <c r="G2969" s="18" t="s">
        <v>3</v>
      </c>
      <c r="H2969" s="37">
        <v>1</v>
      </c>
      <c r="I2969" s="37">
        <v>1</v>
      </c>
      <c r="J2969" s="36">
        <v>1107.69</v>
      </c>
      <c r="K2969" s="36"/>
    </row>
    <row r="2970" spans="1:16" s="30" customFormat="1" ht="14.25" x14ac:dyDescent="0.2">
      <c r="A2970" s="15"/>
      <c r="B2970" s="16"/>
      <c r="C2970" s="16" t="s">
        <v>874</v>
      </c>
      <c r="D2970" s="17"/>
      <c r="E2970" s="37"/>
      <c r="F2970" s="19">
        <v>297.73</v>
      </c>
      <c r="G2970" s="18" t="s">
        <v>3</v>
      </c>
      <c r="H2970" s="37">
        <v>1</v>
      </c>
      <c r="I2970" s="37">
        <v>1</v>
      </c>
      <c r="J2970" s="21">
        <v>446.6</v>
      </c>
      <c r="K2970" s="36"/>
    </row>
    <row r="2971" spans="1:16" s="30" customFormat="1" ht="14.25" x14ac:dyDescent="0.2">
      <c r="A2971" s="15"/>
      <c r="B2971" s="16"/>
      <c r="C2971" s="16" t="s">
        <v>875</v>
      </c>
      <c r="D2971" s="17"/>
      <c r="E2971" s="37"/>
      <c r="F2971" s="19">
        <v>1703.47</v>
      </c>
      <c r="G2971" s="18" t="s">
        <v>3</v>
      </c>
      <c r="H2971" s="37">
        <v>1</v>
      </c>
      <c r="I2971" s="37">
        <v>1</v>
      </c>
      <c r="J2971" s="36">
        <v>2555.21</v>
      </c>
      <c r="K2971" s="36"/>
    </row>
    <row r="2972" spans="1:16" s="30" customFormat="1" ht="14.25" x14ac:dyDescent="0.2">
      <c r="A2972" s="15"/>
      <c r="B2972" s="16"/>
      <c r="C2972" s="16" t="s">
        <v>876</v>
      </c>
      <c r="D2972" s="17" t="s">
        <v>877</v>
      </c>
      <c r="E2972" s="37">
        <v>70</v>
      </c>
      <c r="F2972" s="19"/>
      <c r="G2972" s="18"/>
      <c r="H2972" s="37"/>
      <c r="I2972" s="37"/>
      <c r="J2972" s="36">
        <v>995.81</v>
      </c>
      <c r="K2972" s="36"/>
    </row>
    <row r="2973" spans="1:16" s="30" customFormat="1" ht="14.25" x14ac:dyDescent="0.2">
      <c r="A2973" s="15"/>
      <c r="B2973" s="16"/>
      <c r="C2973" s="16" t="s">
        <v>878</v>
      </c>
      <c r="D2973" s="17" t="s">
        <v>877</v>
      </c>
      <c r="E2973" s="37">
        <v>10</v>
      </c>
      <c r="F2973" s="19"/>
      <c r="G2973" s="18"/>
      <c r="H2973" s="37"/>
      <c r="I2973" s="37"/>
      <c r="J2973" s="36">
        <v>142.26</v>
      </c>
      <c r="K2973" s="36"/>
    </row>
    <row r="2974" spans="1:16" s="30" customFormat="1" ht="14.25" x14ac:dyDescent="0.2">
      <c r="A2974" s="15"/>
      <c r="B2974" s="16"/>
      <c r="C2974" s="16" t="s">
        <v>879</v>
      </c>
      <c r="D2974" s="17" t="s">
        <v>877</v>
      </c>
      <c r="E2974" s="37">
        <v>108</v>
      </c>
      <c r="F2974" s="19"/>
      <c r="G2974" s="18"/>
      <c r="H2974" s="37"/>
      <c r="I2974" s="37"/>
      <c r="J2974" s="36">
        <v>482.33</v>
      </c>
      <c r="K2974" s="36"/>
    </row>
    <row r="2975" spans="1:16" s="30" customFormat="1" ht="14.25" x14ac:dyDescent="0.2">
      <c r="A2975" s="15"/>
      <c r="B2975" s="16"/>
      <c r="C2975" s="16" t="s">
        <v>880</v>
      </c>
      <c r="D2975" s="17" t="s">
        <v>881</v>
      </c>
      <c r="E2975" s="37">
        <v>5.3</v>
      </c>
      <c r="F2975" s="19"/>
      <c r="G2975" s="18" t="s">
        <v>3</v>
      </c>
      <c r="H2975" s="37">
        <v>1</v>
      </c>
      <c r="I2975" s="37"/>
      <c r="J2975" s="36"/>
      <c r="K2975" s="36">
        <v>7.9499999999999993</v>
      </c>
    </row>
    <row r="2976" spans="1:16" s="30" customFormat="1" ht="15" x14ac:dyDescent="0.25">
      <c r="A2976" s="44"/>
      <c r="B2976" s="44"/>
      <c r="C2976" s="45"/>
      <c r="D2976" s="44"/>
      <c r="E2976" s="44"/>
      <c r="F2976" s="44"/>
      <c r="G2976" s="44"/>
      <c r="H2976" s="44"/>
      <c r="I2976" s="61">
        <v>6705.8899999999994</v>
      </c>
      <c r="J2976" s="61"/>
      <c r="K2976" s="46">
        <v>4470.59</v>
      </c>
      <c r="P2976" s="23"/>
    </row>
    <row r="2977" spans="1:16" s="30" customFormat="1" ht="28.5" x14ac:dyDescent="0.2">
      <c r="A2977" s="15" t="s">
        <v>52</v>
      </c>
      <c r="B2977" s="16" t="s">
        <v>973</v>
      </c>
      <c r="C2977" s="16" t="s">
        <v>974</v>
      </c>
      <c r="D2977" s="17" t="s">
        <v>896</v>
      </c>
      <c r="E2977" s="37">
        <v>1.7999999999999999E-2</v>
      </c>
      <c r="F2977" s="19"/>
      <c r="G2977" s="18"/>
      <c r="H2977" s="37"/>
      <c r="I2977" s="37"/>
      <c r="J2977" s="36"/>
      <c r="K2977" s="36"/>
    </row>
    <row r="2978" spans="1:16" s="30" customFormat="1" ht="14.25" x14ac:dyDescent="0.2">
      <c r="A2978" s="15"/>
      <c r="B2978" s="16"/>
      <c r="C2978" s="16" t="s">
        <v>872</v>
      </c>
      <c r="D2978" s="17"/>
      <c r="E2978" s="37"/>
      <c r="F2978" s="19">
        <v>12829.61</v>
      </c>
      <c r="G2978" s="18" t="s">
        <v>3</v>
      </c>
      <c r="H2978" s="37">
        <v>1</v>
      </c>
      <c r="I2978" s="37">
        <v>1</v>
      </c>
      <c r="J2978" s="36">
        <v>230.93</v>
      </c>
      <c r="K2978" s="36"/>
    </row>
    <row r="2979" spans="1:16" s="30" customFormat="1" ht="14.25" x14ac:dyDescent="0.2">
      <c r="A2979" s="15"/>
      <c r="B2979" s="16"/>
      <c r="C2979" s="16" t="s">
        <v>873</v>
      </c>
      <c r="D2979" s="17"/>
      <c r="E2979" s="37"/>
      <c r="F2979" s="19">
        <v>158.6</v>
      </c>
      <c r="G2979" s="18" t="s">
        <v>3</v>
      </c>
      <c r="H2979" s="37">
        <v>1</v>
      </c>
      <c r="I2979" s="37">
        <v>1</v>
      </c>
      <c r="J2979" s="36">
        <v>2.85</v>
      </c>
      <c r="K2979" s="36"/>
    </row>
    <row r="2980" spans="1:16" s="30" customFormat="1" ht="14.25" x14ac:dyDescent="0.2">
      <c r="A2980" s="15"/>
      <c r="B2980" s="16"/>
      <c r="C2980" s="16" t="s">
        <v>874</v>
      </c>
      <c r="D2980" s="17"/>
      <c r="E2980" s="37"/>
      <c r="F2980" s="19">
        <v>78.760000000000005</v>
      </c>
      <c r="G2980" s="18" t="s">
        <v>3</v>
      </c>
      <c r="H2980" s="37">
        <v>1</v>
      </c>
      <c r="I2980" s="37">
        <v>1</v>
      </c>
      <c r="J2980" s="21">
        <v>1.42</v>
      </c>
      <c r="K2980" s="36"/>
    </row>
    <row r="2981" spans="1:16" s="30" customFormat="1" ht="14.25" x14ac:dyDescent="0.2">
      <c r="A2981" s="15"/>
      <c r="B2981" s="16"/>
      <c r="C2981" s="16" t="s">
        <v>875</v>
      </c>
      <c r="D2981" s="17"/>
      <c r="E2981" s="37"/>
      <c r="F2981" s="19">
        <v>32092.73</v>
      </c>
      <c r="G2981" s="18" t="s">
        <v>3</v>
      </c>
      <c r="H2981" s="37">
        <v>1</v>
      </c>
      <c r="I2981" s="37">
        <v>1</v>
      </c>
      <c r="J2981" s="36">
        <v>577.66999999999996</v>
      </c>
      <c r="K2981" s="36"/>
    </row>
    <row r="2982" spans="1:16" s="30" customFormat="1" ht="14.25" x14ac:dyDescent="0.2">
      <c r="A2982" s="15" t="s">
        <v>975</v>
      </c>
      <c r="B2982" s="16" t="s">
        <v>976</v>
      </c>
      <c r="C2982" s="16" t="s">
        <v>977</v>
      </c>
      <c r="D2982" s="17" t="s">
        <v>830</v>
      </c>
      <c r="E2982" s="37">
        <v>-3.5999999999999997E-4</v>
      </c>
      <c r="F2982" s="19">
        <v>2954.97</v>
      </c>
      <c r="G2982" s="22" t="s">
        <v>3</v>
      </c>
      <c r="H2982" s="37">
        <v>1</v>
      </c>
      <c r="I2982" s="37">
        <v>1</v>
      </c>
      <c r="J2982" s="36">
        <v>-1.06</v>
      </c>
      <c r="K2982" s="36"/>
    </row>
    <row r="2983" spans="1:16" s="30" customFormat="1" ht="14.25" x14ac:dyDescent="0.2">
      <c r="A2983" s="15" t="s">
        <v>978</v>
      </c>
      <c r="B2983" s="16" t="s">
        <v>979</v>
      </c>
      <c r="C2983" s="16" t="s">
        <v>980</v>
      </c>
      <c r="D2983" s="17" t="s">
        <v>830</v>
      </c>
      <c r="E2983" s="37">
        <v>3.6000000000000002E-4</v>
      </c>
      <c r="F2983" s="19">
        <v>2934.8</v>
      </c>
      <c r="G2983" s="22" t="s">
        <v>3</v>
      </c>
      <c r="H2983" s="37">
        <v>1</v>
      </c>
      <c r="I2983" s="37">
        <v>1</v>
      </c>
      <c r="J2983" s="36">
        <v>1.06</v>
      </c>
      <c r="K2983" s="36"/>
    </row>
    <row r="2984" spans="1:16" s="30" customFormat="1" ht="14.25" x14ac:dyDescent="0.2">
      <c r="A2984" s="15"/>
      <c r="B2984" s="16"/>
      <c r="C2984" s="16" t="s">
        <v>876</v>
      </c>
      <c r="D2984" s="17" t="s">
        <v>877</v>
      </c>
      <c r="E2984" s="37">
        <v>70</v>
      </c>
      <c r="F2984" s="19"/>
      <c r="G2984" s="18"/>
      <c r="H2984" s="37"/>
      <c r="I2984" s="37"/>
      <c r="J2984" s="36">
        <v>161.65</v>
      </c>
      <c r="K2984" s="36"/>
    </row>
    <row r="2985" spans="1:16" s="30" customFormat="1" ht="14.25" x14ac:dyDescent="0.2">
      <c r="A2985" s="15"/>
      <c r="B2985" s="16"/>
      <c r="C2985" s="16" t="s">
        <v>878</v>
      </c>
      <c r="D2985" s="17" t="s">
        <v>877</v>
      </c>
      <c r="E2985" s="37">
        <v>10</v>
      </c>
      <c r="F2985" s="19"/>
      <c r="G2985" s="18"/>
      <c r="H2985" s="37"/>
      <c r="I2985" s="37"/>
      <c r="J2985" s="36">
        <v>23.09</v>
      </c>
      <c r="K2985" s="36"/>
    </row>
    <row r="2986" spans="1:16" s="30" customFormat="1" ht="14.25" x14ac:dyDescent="0.2">
      <c r="A2986" s="15"/>
      <c r="B2986" s="16"/>
      <c r="C2986" s="16" t="s">
        <v>879</v>
      </c>
      <c r="D2986" s="17" t="s">
        <v>877</v>
      </c>
      <c r="E2986" s="37">
        <v>108</v>
      </c>
      <c r="F2986" s="19"/>
      <c r="G2986" s="18"/>
      <c r="H2986" s="37"/>
      <c r="I2986" s="37"/>
      <c r="J2986" s="36">
        <v>1.53</v>
      </c>
      <c r="K2986" s="36"/>
    </row>
    <row r="2987" spans="1:16" s="30" customFormat="1" ht="14.25" x14ac:dyDescent="0.2">
      <c r="A2987" s="15"/>
      <c r="B2987" s="16"/>
      <c r="C2987" s="16" t="s">
        <v>880</v>
      </c>
      <c r="D2987" s="17" t="s">
        <v>881</v>
      </c>
      <c r="E2987" s="37">
        <v>72.959999999999994</v>
      </c>
      <c r="F2987" s="19"/>
      <c r="G2987" s="18" t="s">
        <v>3</v>
      </c>
      <c r="H2987" s="37">
        <v>1</v>
      </c>
      <c r="I2987" s="37"/>
      <c r="J2987" s="36"/>
      <c r="K2987" s="36">
        <v>1.3132799999999998</v>
      </c>
    </row>
    <row r="2988" spans="1:16" s="30" customFormat="1" ht="15" x14ac:dyDescent="0.25">
      <c r="A2988" s="44"/>
      <c r="B2988" s="44"/>
      <c r="C2988" s="45"/>
      <c r="D2988" s="44"/>
      <c r="E2988" s="44"/>
      <c r="F2988" s="44"/>
      <c r="G2988" s="44"/>
      <c r="H2988" s="44"/>
      <c r="I2988" s="61">
        <v>997.71999999999991</v>
      </c>
      <c r="J2988" s="61"/>
      <c r="K2988" s="46">
        <v>55428.89</v>
      </c>
      <c r="P2988" s="23"/>
    </row>
    <row r="2989" spans="1:16" s="30" customFormat="1" ht="14.25" x14ac:dyDescent="0.2">
      <c r="A2989" s="15" t="s">
        <v>110</v>
      </c>
      <c r="B2989" s="16" t="s">
        <v>981</v>
      </c>
      <c r="C2989" s="16" t="s">
        <v>982</v>
      </c>
      <c r="D2989" s="17" t="s">
        <v>922</v>
      </c>
      <c r="E2989" s="37">
        <v>2</v>
      </c>
      <c r="F2989" s="19"/>
      <c r="G2989" s="18"/>
      <c r="H2989" s="37"/>
      <c r="I2989" s="37"/>
      <c r="J2989" s="36"/>
      <c r="K2989" s="36"/>
    </row>
    <row r="2990" spans="1:16" s="30" customFormat="1" ht="14.25" x14ac:dyDescent="0.2">
      <c r="A2990" s="15"/>
      <c r="B2990" s="16"/>
      <c r="C2990" s="16" t="s">
        <v>872</v>
      </c>
      <c r="D2990" s="17"/>
      <c r="E2990" s="37"/>
      <c r="F2990" s="19">
        <v>299.56</v>
      </c>
      <c r="G2990" s="18" t="s">
        <v>3</v>
      </c>
      <c r="H2990" s="37">
        <v>1</v>
      </c>
      <c r="I2990" s="37">
        <v>1</v>
      </c>
      <c r="J2990" s="36">
        <v>599.12</v>
      </c>
      <c r="K2990" s="36"/>
    </row>
    <row r="2991" spans="1:16" s="30" customFormat="1" ht="14.25" x14ac:dyDescent="0.2">
      <c r="A2991" s="15"/>
      <c r="B2991" s="16"/>
      <c r="C2991" s="16" t="s">
        <v>873</v>
      </c>
      <c r="D2991" s="17"/>
      <c r="E2991" s="37"/>
      <c r="F2991" s="19">
        <v>317.98</v>
      </c>
      <c r="G2991" s="18" t="s">
        <v>3</v>
      </c>
      <c r="H2991" s="37">
        <v>1</v>
      </c>
      <c r="I2991" s="37">
        <v>1</v>
      </c>
      <c r="J2991" s="36">
        <v>635.96</v>
      </c>
      <c r="K2991" s="36"/>
    </row>
    <row r="2992" spans="1:16" s="30" customFormat="1" ht="14.25" x14ac:dyDescent="0.2">
      <c r="A2992" s="15"/>
      <c r="B2992" s="16"/>
      <c r="C2992" s="16" t="s">
        <v>874</v>
      </c>
      <c r="D2992" s="17"/>
      <c r="E2992" s="37"/>
      <c r="F2992" s="19">
        <v>132.77000000000001</v>
      </c>
      <c r="G2992" s="18" t="s">
        <v>3</v>
      </c>
      <c r="H2992" s="37">
        <v>1</v>
      </c>
      <c r="I2992" s="37">
        <v>1</v>
      </c>
      <c r="J2992" s="21">
        <v>265.54000000000002</v>
      </c>
      <c r="K2992" s="36"/>
    </row>
    <row r="2993" spans="1:16" s="30" customFormat="1" ht="14.25" x14ac:dyDescent="0.2">
      <c r="A2993" s="15"/>
      <c r="B2993" s="16"/>
      <c r="C2993" s="16" t="s">
        <v>875</v>
      </c>
      <c r="D2993" s="17"/>
      <c r="E2993" s="37"/>
      <c r="F2993" s="19">
        <v>381.78</v>
      </c>
      <c r="G2993" s="18" t="s">
        <v>3</v>
      </c>
      <c r="H2993" s="37">
        <v>1</v>
      </c>
      <c r="I2993" s="37">
        <v>1</v>
      </c>
      <c r="J2993" s="36">
        <v>763.56</v>
      </c>
      <c r="K2993" s="36"/>
    </row>
    <row r="2994" spans="1:16" s="30" customFormat="1" ht="14.25" x14ac:dyDescent="0.2">
      <c r="A2994" s="15" t="s">
        <v>111</v>
      </c>
      <c r="B2994" s="16" t="s">
        <v>976</v>
      </c>
      <c r="C2994" s="16" t="s">
        <v>977</v>
      </c>
      <c r="D2994" s="17" t="s">
        <v>830</v>
      </c>
      <c r="E2994" s="37">
        <v>-1.1999999999999999E-3</v>
      </c>
      <c r="F2994" s="19">
        <v>2954.97</v>
      </c>
      <c r="G2994" s="22" t="s">
        <v>3</v>
      </c>
      <c r="H2994" s="37">
        <v>1</v>
      </c>
      <c r="I2994" s="37">
        <v>1</v>
      </c>
      <c r="J2994" s="36">
        <v>-3.55</v>
      </c>
      <c r="K2994" s="36"/>
    </row>
    <row r="2995" spans="1:16" s="30" customFormat="1" ht="14.25" x14ac:dyDescent="0.2">
      <c r="A2995" s="15" t="s">
        <v>983</v>
      </c>
      <c r="B2995" s="16" t="s">
        <v>979</v>
      </c>
      <c r="C2995" s="16" t="s">
        <v>980</v>
      </c>
      <c r="D2995" s="17" t="s">
        <v>830</v>
      </c>
      <c r="E2995" s="37">
        <v>1.1999999999999999E-3</v>
      </c>
      <c r="F2995" s="19">
        <v>2934.8</v>
      </c>
      <c r="G2995" s="22" t="s">
        <v>3</v>
      </c>
      <c r="H2995" s="37">
        <v>1</v>
      </c>
      <c r="I2995" s="37">
        <v>1</v>
      </c>
      <c r="J2995" s="36">
        <v>3.52</v>
      </c>
      <c r="K2995" s="36"/>
    </row>
    <row r="2996" spans="1:16" s="30" customFormat="1" ht="14.25" x14ac:dyDescent="0.2">
      <c r="A2996" s="15"/>
      <c r="B2996" s="16"/>
      <c r="C2996" s="16" t="s">
        <v>876</v>
      </c>
      <c r="D2996" s="17" t="s">
        <v>877</v>
      </c>
      <c r="E2996" s="37">
        <v>70</v>
      </c>
      <c r="F2996" s="19"/>
      <c r="G2996" s="18"/>
      <c r="H2996" s="37"/>
      <c r="I2996" s="37"/>
      <c r="J2996" s="36">
        <v>419.38</v>
      </c>
      <c r="K2996" s="36"/>
    </row>
    <row r="2997" spans="1:16" s="30" customFormat="1" ht="14.25" x14ac:dyDescent="0.2">
      <c r="A2997" s="15"/>
      <c r="B2997" s="16"/>
      <c r="C2997" s="16" t="s">
        <v>878</v>
      </c>
      <c r="D2997" s="17" t="s">
        <v>877</v>
      </c>
      <c r="E2997" s="37">
        <v>10</v>
      </c>
      <c r="F2997" s="19"/>
      <c r="G2997" s="18"/>
      <c r="H2997" s="37"/>
      <c r="I2997" s="37"/>
      <c r="J2997" s="36">
        <v>59.91</v>
      </c>
      <c r="K2997" s="36"/>
    </row>
    <row r="2998" spans="1:16" s="30" customFormat="1" ht="14.25" x14ac:dyDescent="0.2">
      <c r="A2998" s="15"/>
      <c r="B2998" s="16"/>
      <c r="C2998" s="16" t="s">
        <v>879</v>
      </c>
      <c r="D2998" s="17" t="s">
        <v>877</v>
      </c>
      <c r="E2998" s="37">
        <v>108</v>
      </c>
      <c r="F2998" s="19"/>
      <c r="G2998" s="18"/>
      <c r="H2998" s="37"/>
      <c r="I2998" s="37"/>
      <c r="J2998" s="36">
        <v>286.77999999999997</v>
      </c>
      <c r="K2998" s="36"/>
    </row>
    <row r="2999" spans="1:16" s="30" customFormat="1" ht="14.25" x14ac:dyDescent="0.2">
      <c r="A2999" s="15"/>
      <c r="B2999" s="16"/>
      <c r="C2999" s="16" t="s">
        <v>880</v>
      </c>
      <c r="D2999" s="17" t="s">
        <v>881</v>
      </c>
      <c r="E2999" s="37">
        <v>1.81</v>
      </c>
      <c r="F2999" s="19"/>
      <c r="G2999" s="18" t="s">
        <v>3</v>
      </c>
      <c r="H2999" s="37">
        <v>1</v>
      </c>
      <c r="I2999" s="37"/>
      <c r="J2999" s="36"/>
      <c r="K2999" s="36">
        <v>3.62</v>
      </c>
    </row>
    <row r="3000" spans="1:16" s="30" customFormat="1" ht="15" x14ac:dyDescent="0.25">
      <c r="A3000" s="44"/>
      <c r="B3000" s="44"/>
      <c r="C3000" s="45"/>
      <c r="D3000" s="44"/>
      <c r="E3000" s="44"/>
      <c r="F3000" s="44"/>
      <c r="G3000" s="44"/>
      <c r="H3000" s="44"/>
      <c r="I3000" s="61">
        <v>2764.68</v>
      </c>
      <c r="J3000" s="61"/>
      <c r="K3000" s="46">
        <v>1382.34</v>
      </c>
      <c r="P3000" s="23"/>
    </row>
    <row r="3001" spans="1:16" s="30" customFormat="1" ht="28.5" x14ac:dyDescent="0.2">
      <c r="A3001" s="15" t="s">
        <v>112</v>
      </c>
      <c r="B3001" s="16" t="s">
        <v>984</v>
      </c>
      <c r="C3001" s="16" t="s">
        <v>985</v>
      </c>
      <c r="D3001" s="17" t="s">
        <v>19</v>
      </c>
      <c r="E3001" s="37">
        <v>3.2000000000000001E-2</v>
      </c>
      <c r="F3001" s="19"/>
      <c r="G3001" s="18"/>
      <c r="H3001" s="37"/>
      <c r="I3001" s="37"/>
      <c r="J3001" s="36"/>
      <c r="K3001" s="36"/>
    </row>
    <row r="3002" spans="1:16" s="30" customFormat="1" ht="14.25" x14ac:dyDescent="0.2">
      <c r="A3002" s="15"/>
      <c r="B3002" s="16"/>
      <c r="C3002" s="16" t="s">
        <v>872</v>
      </c>
      <c r="D3002" s="17"/>
      <c r="E3002" s="37"/>
      <c r="F3002" s="19">
        <v>24652.32</v>
      </c>
      <c r="G3002" s="18" t="s">
        <v>3</v>
      </c>
      <c r="H3002" s="37">
        <v>1</v>
      </c>
      <c r="I3002" s="37">
        <v>1</v>
      </c>
      <c r="J3002" s="36">
        <v>788.87</v>
      </c>
      <c r="K3002" s="36"/>
    </row>
    <row r="3003" spans="1:16" s="30" customFormat="1" ht="14.25" x14ac:dyDescent="0.2">
      <c r="A3003" s="15"/>
      <c r="B3003" s="16"/>
      <c r="C3003" s="16" t="s">
        <v>873</v>
      </c>
      <c r="D3003" s="17"/>
      <c r="E3003" s="37"/>
      <c r="F3003" s="19">
        <v>289.68</v>
      </c>
      <c r="G3003" s="18" t="s">
        <v>3</v>
      </c>
      <c r="H3003" s="37">
        <v>1</v>
      </c>
      <c r="I3003" s="37">
        <v>1</v>
      </c>
      <c r="J3003" s="36">
        <v>9.27</v>
      </c>
      <c r="K3003" s="36"/>
    </row>
    <row r="3004" spans="1:16" s="30" customFormat="1" ht="14.25" x14ac:dyDescent="0.2">
      <c r="A3004" s="15"/>
      <c r="B3004" s="16"/>
      <c r="C3004" s="16" t="s">
        <v>874</v>
      </c>
      <c r="D3004" s="17"/>
      <c r="E3004" s="37"/>
      <c r="F3004" s="19">
        <v>115.92</v>
      </c>
      <c r="G3004" s="18" t="s">
        <v>3</v>
      </c>
      <c r="H3004" s="37">
        <v>1</v>
      </c>
      <c r="I3004" s="37">
        <v>1</v>
      </c>
      <c r="J3004" s="21">
        <v>3.71</v>
      </c>
      <c r="K3004" s="36"/>
    </row>
    <row r="3005" spans="1:16" s="30" customFormat="1" ht="14.25" x14ac:dyDescent="0.2">
      <c r="A3005" s="15"/>
      <c r="B3005" s="16"/>
      <c r="C3005" s="16" t="s">
        <v>875</v>
      </c>
      <c r="D3005" s="17"/>
      <c r="E3005" s="37"/>
      <c r="F3005" s="19">
        <v>69610.83</v>
      </c>
      <c r="G3005" s="18" t="s">
        <v>3</v>
      </c>
      <c r="H3005" s="37">
        <v>1</v>
      </c>
      <c r="I3005" s="37">
        <v>1</v>
      </c>
      <c r="J3005" s="36">
        <v>2227.5500000000002</v>
      </c>
      <c r="K3005" s="36"/>
    </row>
    <row r="3006" spans="1:16" s="30" customFormat="1" ht="42.75" x14ac:dyDescent="0.2">
      <c r="A3006" s="15" t="s">
        <v>986</v>
      </c>
      <c r="B3006" s="16" t="s">
        <v>917</v>
      </c>
      <c r="C3006" s="16" t="s">
        <v>918</v>
      </c>
      <c r="D3006" s="17" t="s">
        <v>19</v>
      </c>
      <c r="E3006" s="37">
        <v>-2.24E-2</v>
      </c>
      <c r="F3006" s="19">
        <v>68909.36</v>
      </c>
      <c r="G3006" s="22" t="s">
        <v>3</v>
      </c>
      <c r="H3006" s="37">
        <v>1</v>
      </c>
      <c r="I3006" s="37">
        <v>1</v>
      </c>
      <c r="J3006" s="36">
        <v>-1543.57</v>
      </c>
      <c r="K3006" s="36"/>
    </row>
    <row r="3007" spans="1:16" s="30" customFormat="1" ht="14.25" x14ac:dyDescent="0.2">
      <c r="A3007" s="15" t="s">
        <v>987</v>
      </c>
      <c r="B3007" s="16" t="s">
        <v>988</v>
      </c>
      <c r="C3007" s="16" t="s">
        <v>989</v>
      </c>
      <c r="D3007" s="17" t="s">
        <v>19</v>
      </c>
      <c r="E3007" s="37">
        <v>9.5999999999999992E-3</v>
      </c>
      <c r="F3007" s="19">
        <v>47940.91</v>
      </c>
      <c r="G3007" s="22" t="s">
        <v>3</v>
      </c>
      <c r="H3007" s="37">
        <v>1</v>
      </c>
      <c r="I3007" s="37">
        <v>1</v>
      </c>
      <c r="J3007" s="36">
        <v>460.23</v>
      </c>
      <c r="K3007" s="36"/>
    </row>
    <row r="3008" spans="1:16" s="30" customFormat="1" ht="28.5" x14ac:dyDescent="0.2">
      <c r="A3008" s="15" t="s">
        <v>990</v>
      </c>
      <c r="B3008" s="16" t="s">
        <v>991</v>
      </c>
      <c r="C3008" s="16" t="s">
        <v>992</v>
      </c>
      <c r="D3008" s="17" t="s">
        <v>19</v>
      </c>
      <c r="E3008" s="37">
        <v>4.7999999999999996E-3</v>
      </c>
      <c r="F3008" s="19">
        <v>41745.1</v>
      </c>
      <c r="G3008" s="22" t="s">
        <v>3</v>
      </c>
      <c r="H3008" s="37">
        <v>1</v>
      </c>
      <c r="I3008" s="37">
        <v>1</v>
      </c>
      <c r="J3008" s="36">
        <v>200.38</v>
      </c>
      <c r="K3008" s="36"/>
    </row>
    <row r="3009" spans="1:16" s="30" customFormat="1" ht="42.75" x14ac:dyDescent="0.2">
      <c r="A3009" s="15" t="s">
        <v>993</v>
      </c>
      <c r="B3009" s="16" t="s">
        <v>994</v>
      </c>
      <c r="C3009" s="16" t="s">
        <v>995</v>
      </c>
      <c r="D3009" s="17" t="s">
        <v>922</v>
      </c>
      <c r="E3009" s="37">
        <v>0.69473700000000005</v>
      </c>
      <c r="F3009" s="19">
        <v>127.61</v>
      </c>
      <c r="G3009" s="22" t="s">
        <v>3</v>
      </c>
      <c r="H3009" s="37">
        <v>1</v>
      </c>
      <c r="I3009" s="37">
        <v>1</v>
      </c>
      <c r="J3009" s="36">
        <v>88.66</v>
      </c>
      <c r="K3009" s="36"/>
    </row>
    <row r="3010" spans="1:16" s="30" customFormat="1" ht="42.75" x14ac:dyDescent="0.2">
      <c r="A3010" s="15" t="s">
        <v>996</v>
      </c>
      <c r="B3010" s="16" t="s">
        <v>997</v>
      </c>
      <c r="C3010" s="16" t="s">
        <v>998</v>
      </c>
      <c r="D3010" s="17" t="s">
        <v>922</v>
      </c>
      <c r="E3010" s="37">
        <v>1.237895</v>
      </c>
      <c r="F3010" s="19">
        <v>83.22</v>
      </c>
      <c r="G3010" s="22" t="s">
        <v>3</v>
      </c>
      <c r="H3010" s="37">
        <v>1</v>
      </c>
      <c r="I3010" s="37">
        <v>1</v>
      </c>
      <c r="J3010" s="36">
        <v>103.02</v>
      </c>
      <c r="K3010" s="36"/>
    </row>
    <row r="3011" spans="1:16" s="30" customFormat="1" ht="28.5" x14ac:dyDescent="0.2">
      <c r="A3011" s="15" t="s">
        <v>999</v>
      </c>
      <c r="B3011" s="16" t="s">
        <v>1000</v>
      </c>
      <c r="C3011" s="16" t="s">
        <v>1001</v>
      </c>
      <c r="D3011" s="17" t="s">
        <v>19</v>
      </c>
      <c r="E3011" s="37">
        <v>2.0209999999999998E-3</v>
      </c>
      <c r="F3011" s="19">
        <v>39238.07</v>
      </c>
      <c r="G3011" s="22" t="s">
        <v>3</v>
      </c>
      <c r="H3011" s="37">
        <v>1</v>
      </c>
      <c r="I3011" s="37">
        <v>1</v>
      </c>
      <c r="J3011" s="36">
        <v>79.3</v>
      </c>
      <c r="K3011" s="36"/>
    </row>
    <row r="3012" spans="1:16" s="30" customFormat="1" ht="14.25" x14ac:dyDescent="0.2">
      <c r="A3012" s="15"/>
      <c r="B3012" s="16"/>
      <c r="C3012" s="16" t="s">
        <v>876</v>
      </c>
      <c r="D3012" s="17" t="s">
        <v>877</v>
      </c>
      <c r="E3012" s="37">
        <v>70</v>
      </c>
      <c r="F3012" s="19"/>
      <c r="G3012" s="18"/>
      <c r="H3012" s="37"/>
      <c r="I3012" s="37"/>
      <c r="J3012" s="36">
        <v>552.21</v>
      </c>
      <c r="K3012" s="36"/>
    </row>
    <row r="3013" spans="1:16" s="30" customFormat="1" ht="14.25" x14ac:dyDescent="0.2">
      <c r="A3013" s="15"/>
      <c r="B3013" s="16"/>
      <c r="C3013" s="16" t="s">
        <v>878</v>
      </c>
      <c r="D3013" s="17" t="s">
        <v>877</v>
      </c>
      <c r="E3013" s="37">
        <v>10</v>
      </c>
      <c r="F3013" s="19"/>
      <c r="G3013" s="18"/>
      <c r="H3013" s="37"/>
      <c r="I3013" s="37"/>
      <c r="J3013" s="36">
        <v>78.89</v>
      </c>
      <c r="K3013" s="36"/>
    </row>
    <row r="3014" spans="1:16" s="30" customFormat="1" ht="14.25" x14ac:dyDescent="0.2">
      <c r="A3014" s="15"/>
      <c r="B3014" s="16"/>
      <c r="C3014" s="16" t="s">
        <v>879</v>
      </c>
      <c r="D3014" s="17" t="s">
        <v>877</v>
      </c>
      <c r="E3014" s="37">
        <v>108</v>
      </c>
      <c r="F3014" s="19"/>
      <c r="G3014" s="18"/>
      <c r="H3014" s="37"/>
      <c r="I3014" s="37"/>
      <c r="J3014" s="36">
        <v>4.01</v>
      </c>
      <c r="K3014" s="36"/>
    </row>
    <row r="3015" spans="1:16" s="30" customFormat="1" ht="14.25" x14ac:dyDescent="0.2">
      <c r="A3015" s="15"/>
      <c r="B3015" s="16"/>
      <c r="C3015" s="16" t="s">
        <v>880</v>
      </c>
      <c r="D3015" s="17" t="s">
        <v>881</v>
      </c>
      <c r="E3015" s="37">
        <v>110.4</v>
      </c>
      <c r="F3015" s="19"/>
      <c r="G3015" s="18" t="s">
        <v>3</v>
      </c>
      <c r="H3015" s="37">
        <v>1</v>
      </c>
      <c r="I3015" s="37"/>
      <c r="J3015" s="36"/>
      <c r="K3015" s="36">
        <v>3.5328000000000004</v>
      </c>
    </row>
    <row r="3016" spans="1:16" s="30" customFormat="1" ht="15" x14ac:dyDescent="0.25">
      <c r="A3016" s="44"/>
      <c r="B3016" s="44"/>
      <c r="C3016" s="45"/>
      <c r="D3016" s="44"/>
      <c r="E3016" s="44"/>
      <c r="F3016" s="44"/>
      <c r="G3016" s="44"/>
      <c r="H3016" s="44"/>
      <c r="I3016" s="61">
        <v>3048.82</v>
      </c>
      <c r="J3016" s="61"/>
      <c r="K3016" s="46">
        <v>95275.63</v>
      </c>
      <c r="P3016" s="23"/>
    </row>
    <row r="3017" spans="1:16" s="30" customFormat="1" ht="57" x14ac:dyDescent="0.2">
      <c r="A3017" s="15" t="s">
        <v>113</v>
      </c>
      <c r="B3017" s="16" t="s">
        <v>1002</v>
      </c>
      <c r="C3017" s="16" t="s">
        <v>1003</v>
      </c>
      <c r="D3017" s="17" t="s">
        <v>1004</v>
      </c>
      <c r="E3017" s="37">
        <v>0.11</v>
      </c>
      <c r="F3017" s="19"/>
      <c r="G3017" s="18"/>
      <c r="H3017" s="37"/>
      <c r="I3017" s="37"/>
      <c r="J3017" s="36"/>
      <c r="K3017" s="36"/>
    </row>
    <row r="3018" spans="1:16" s="30" customFormat="1" ht="14.25" x14ac:dyDescent="0.2">
      <c r="A3018" s="15"/>
      <c r="B3018" s="16"/>
      <c r="C3018" s="16" t="s">
        <v>872</v>
      </c>
      <c r="D3018" s="17"/>
      <c r="E3018" s="37"/>
      <c r="F3018" s="19">
        <v>2545.67</v>
      </c>
      <c r="G3018" s="18" t="s">
        <v>3</v>
      </c>
      <c r="H3018" s="37">
        <v>1</v>
      </c>
      <c r="I3018" s="37">
        <v>1</v>
      </c>
      <c r="J3018" s="36">
        <v>280.02</v>
      </c>
      <c r="K3018" s="36"/>
    </row>
    <row r="3019" spans="1:16" s="30" customFormat="1" ht="14.25" x14ac:dyDescent="0.2">
      <c r="A3019" s="15"/>
      <c r="B3019" s="16"/>
      <c r="C3019" s="16" t="s">
        <v>875</v>
      </c>
      <c r="D3019" s="17"/>
      <c r="E3019" s="37"/>
      <c r="F3019" s="19">
        <v>2080.1999999999998</v>
      </c>
      <c r="G3019" s="18" t="s">
        <v>3</v>
      </c>
      <c r="H3019" s="37">
        <v>1</v>
      </c>
      <c r="I3019" s="37">
        <v>1</v>
      </c>
      <c r="J3019" s="36">
        <v>228.82</v>
      </c>
      <c r="K3019" s="36"/>
    </row>
    <row r="3020" spans="1:16" s="30" customFormat="1" ht="14.25" x14ac:dyDescent="0.2">
      <c r="A3020" s="15" t="s">
        <v>1005</v>
      </c>
      <c r="B3020" s="16" t="s">
        <v>1006</v>
      </c>
      <c r="C3020" s="16" t="s">
        <v>1007</v>
      </c>
      <c r="D3020" s="17" t="s">
        <v>19</v>
      </c>
      <c r="E3020" s="37">
        <v>-4.7299999999999998E-5</v>
      </c>
      <c r="F3020" s="19">
        <v>77014.960000000006</v>
      </c>
      <c r="G3020" s="22" t="s">
        <v>3</v>
      </c>
      <c r="H3020" s="37">
        <v>1</v>
      </c>
      <c r="I3020" s="37">
        <v>1</v>
      </c>
      <c r="J3020" s="36">
        <v>-3.64</v>
      </c>
      <c r="K3020" s="36"/>
    </row>
    <row r="3021" spans="1:16" s="30" customFormat="1" ht="14.25" x14ac:dyDescent="0.2">
      <c r="A3021" s="15" t="s">
        <v>1008</v>
      </c>
      <c r="B3021" s="16" t="s">
        <v>1009</v>
      </c>
      <c r="C3021" s="16" t="s">
        <v>1010</v>
      </c>
      <c r="D3021" s="17" t="s">
        <v>19</v>
      </c>
      <c r="E3021" s="37">
        <v>4.6999999999999997E-5</v>
      </c>
      <c r="F3021" s="19">
        <v>56658.11</v>
      </c>
      <c r="G3021" s="22" t="s">
        <v>3</v>
      </c>
      <c r="H3021" s="37">
        <v>1</v>
      </c>
      <c r="I3021" s="37">
        <v>1</v>
      </c>
      <c r="J3021" s="36">
        <v>2.66</v>
      </c>
      <c r="K3021" s="36"/>
    </row>
    <row r="3022" spans="1:16" s="30" customFormat="1" ht="14.25" x14ac:dyDescent="0.2">
      <c r="A3022" s="15"/>
      <c r="B3022" s="16"/>
      <c r="C3022" s="16" t="s">
        <v>876</v>
      </c>
      <c r="D3022" s="17" t="s">
        <v>877</v>
      </c>
      <c r="E3022" s="37">
        <v>70</v>
      </c>
      <c r="F3022" s="19"/>
      <c r="G3022" s="18"/>
      <c r="H3022" s="37"/>
      <c r="I3022" s="37"/>
      <c r="J3022" s="36">
        <v>196.01</v>
      </c>
      <c r="K3022" s="36"/>
    </row>
    <row r="3023" spans="1:16" s="30" customFormat="1" ht="14.25" x14ac:dyDescent="0.2">
      <c r="A3023" s="15"/>
      <c r="B3023" s="16"/>
      <c r="C3023" s="16" t="s">
        <v>878</v>
      </c>
      <c r="D3023" s="17" t="s">
        <v>877</v>
      </c>
      <c r="E3023" s="37">
        <v>10</v>
      </c>
      <c r="F3023" s="19"/>
      <c r="G3023" s="18"/>
      <c r="H3023" s="37"/>
      <c r="I3023" s="37"/>
      <c r="J3023" s="36">
        <v>28</v>
      </c>
      <c r="K3023" s="36"/>
    </row>
    <row r="3024" spans="1:16" s="30" customFormat="1" ht="14.25" x14ac:dyDescent="0.2">
      <c r="A3024" s="15"/>
      <c r="B3024" s="16"/>
      <c r="C3024" s="16" t="s">
        <v>880</v>
      </c>
      <c r="D3024" s="17" t="s">
        <v>881</v>
      </c>
      <c r="E3024" s="37">
        <v>13.69</v>
      </c>
      <c r="F3024" s="19"/>
      <c r="G3024" s="18" t="s">
        <v>3</v>
      </c>
      <c r="H3024" s="37">
        <v>1</v>
      </c>
      <c r="I3024" s="37"/>
      <c r="J3024" s="36"/>
      <c r="K3024" s="36">
        <v>1.5059</v>
      </c>
    </row>
    <row r="3025" spans="1:16" s="30" customFormat="1" ht="15" x14ac:dyDescent="0.25">
      <c r="A3025" s="44"/>
      <c r="B3025" s="44"/>
      <c r="C3025" s="45"/>
      <c r="D3025" s="44"/>
      <c r="E3025" s="44"/>
      <c r="F3025" s="44"/>
      <c r="G3025" s="44"/>
      <c r="H3025" s="44"/>
      <c r="I3025" s="61">
        <v>731.86999999999989</v>
      </c>
      <c r="J3025" s="61"/>
      <c r="K3025" s="46">
        <v>6653.36</v>
      </c>
      <c r="P3025" s="23"/>
    </row>
    <row r="3026" spans="1:16" s="30" customFormat="1" ht="42.75" x14ac:dyDescent="0.2">
      <c r="A3026" s="15" t="s">
        <v>114</v>
      </c>
      <c r="B3026" s="16" t="s">
        <v>1011</v>
      </c>
      <c r="C3026" s="16" t="s">
        <v>1012</v>
      </c>
      <c r="D3026" s="17" t="s">
        <v>1004</v>
      </c>
      <c r="E3026" s="37">
        <v>0.11</v>
      </c>
      <c r="F3026" s="19"/>
      <c r="G3026" s="18"/>
      <c r="H3026" s="37"/>
      <c r="I3026" s="37"/>
      <c r="J3026" s="36"/>
      <c r="K3026" s="36"/>
    </row>
    <row r="3027" spans="1:16" s="30" customFormat="1" ht="14.25" x14ac:dyDescent="0.2">
      <c r="A3027" s="15"/>
      <c r="B3027" s="16"/>
      <c r="C3027" s="16" t="s">
        <v>872</v>
      </c>
      <c r="D3027" s="17"/>
      <c r="E3027" s="37"/>
      <c r="F3027" s="19">
        <v>4079.58</v>
      </c>
      <c r="G3027" s="18" t="s">
        <v>3</v>
      </c>
      <c r="H3027" s="37">
        <v>1</v>
      </c>
      <c r="I3027" s="37">
        <v>1</v>
      </c>
      <c r="J3027" s="36">
        <v>448.75</v>
      </c>
      <c r="K3027" s="36"/>
    </row>
    <row r="3028" spans="1:16" s="30" customFormat="1" ht="14.25" x14ac:dyDescent="0.2">
      <c r="A3028" s="15"/>
      <c r="B3028" s="16"/>
      <c r="C3028" s="16" t="s">
        <v>875</v>
      </c>
      <c r="D3028" s="17"/>
      <c r="E3028" s="37"/>
      <c r="F3028" s="19">
        <v>1170.3599999999999</v>
      </c>
      <c r="G3028" s="18" t="s">
        <v>3</v>
      </c>
      <c r="H3028" s="37">
        <v>1</v>
      </c>
      <c r="I3028" s="37">
        <v>1</v>
      </c>
      <c r="J3028" s="36">
        <v>128.74</v>
      </c>
      <c r="K3028" s="36"/>
    </row>
    <row r="3029" spans="1:16" s="30" customFormat="1" ht="14.25" x14ac:dyDescent="0.2">
      <c r="A3029" s="15"/>
      <c r="B3029" s="16"/>
      <c r="C3029" s="16" t="s">
        <v>876</v>
      </c>
      <c r="D3029" s="17" t="s">
        <v>877</v>
      </c>
      <c r="E3029" s="37">
        <v>70</v>
      </c>
      <c r="F3029" s="19"/>
      <c r="G3029" s="18"/>
      <c r="H3029" s="37"/>
      <c r="I3029" s="37"/>
      <c r="J3029" s="36">
        <v>314.13</v>
      </c>
      <c r="K3029" s="36"/>
    </row>
    <row r="3030" spans="1:16" s="30" customFormat="1" ht="14.25" x14ac:dyDescent="0.2">
      <c r="A3030" s="15"/>
      <c r="B3030" s="16"/>
      <c r="C3030" s="16" t="s">
        <v>878</v>
      </c>
      <c r="D3030" s="17" t="s">
        <v>877</v>
      </c>
      <c r="E3030" s="37">
        <v>10</v>
      </c>
      <c r="F3030" s="19"/>
      <c r="G3030" s="18"/>
      <c r="H3030" s="37"/>
      <c r="I3030" s="37"/>
      <c r="J3030" s="36">
        <v>44.88</v>
      </c>
      <c r="K3030" s="36"/>
    </row>
    <row r="3031" spans="1:16" s="30" customFormat="1" ht="14.25" x14ac:dyDescent="0.2">
      <c r="A3031" s="15"/>
      <c r="B3031" s="16"/>
      <c r="C3031" s="16" t="s">
        <v>880</v>
      </c>
      <c r="D3031" s="17" t="s">
        <v>881</v>
      </c>
      <c r="E3031" s="37">
        <v>22.36</v>
      </c>
      <c r="F3031" s="19"/>
      <c r="G3031" s="18" t="s">
        <v>3</v>
      </c>
      <c r="H3031" s="37">
        <v>1</v>
      </c>
      <c r="I3031" s="37"/>
      <c r="J3031" s="36"/>
      <c r="K3031" s="36">
        <v>2.4596</v>
      </c>
    </row>
    <row r="3032" spans="1:16" s="30" customFormat="1" ht="15" x14ac:dyDescent="0.25">
      <c r="A3032" s="44"/>
      <c r="B3032" s="44"/>
      <c r="C3032" s="45"/>
      <c r="D3032" s="44"/>
      <c r="E3032" s="44"/>
      <c r="F3032" s="44"/>
      <c r="G3032" s="44"/>
      <c r="H3032" s="44"/>
      <c r="I3032" s="61">
        <v>936.5</v>
      </c>
      <c r="J3032" s="61"/>
      <c r="K3032" s="46">
        <v>8513.64</v>
      </c>
      <c r="P3032" s="23"/>
    </row>
    <row r="3033" spans="1:16" s="30" customFormat="1" ht="14.25" x14ac:dyDescent="0.2">
      <c r="A3033" s="15" t="s">
        <v>118</v>
      </c>
      <c r="B3033" s="16" t="s">
        <v>1013</v>
      </c>
      <c r="C3033" s="16" t="s">
        <v>1014</v>
      </c>
      <c r="D3033" s="17" t="s">
        <v>823</v>
      </c>
      <c r="E3033" s="37">
        <v>1.24</v>
      </c>
      <c r="F3033" s="19"/>
      <c r="G3033" s="18"/>
      <c r="H3033" s="37"/>
      <c r="I3033" s="37"/>
      <c r="J3033" s="36"/>
      <c r="K3033" s="36"/>
    </row>
    <row r="3034" spans="1:16" s="30" customFormat="1" ht="14.25" x14ac:dyDescent="0.2">
      <c r="A3034" s="15"/>
      <c r="B3034" s="16"/>
      <c r="C3034" s="16" t="s">
        <v>872</v>
      </c>
      <c r="D3034" s="17"/>
      <c r="E3034" s="37"/>
      <c r="F3034" s="19">
        <v>1796.3</v>
      </c>
      <c r="G3034" s="18" t="s">
        <v>3</v>
      </c>
      <c r="H3034" s="37">
        <v>1</v>
      </c>
      <c r="I3034" s="37">
        <v>1</v>
      </c>
      <c r="J3034" s="36">
        <v>2227.41</v>
      </c>
      <c r="K3034" s="36"/>
    </row>
    <row r="3035" spans="1:16" s="30" customFormat="1" ht="14.25" x14ac:dyDescent="0.2">
      <c r="A3035" s="15"/>
      <c r="B3035" s="16"/>
      <c r="C3035" s="16" t="s">
        <v>873</v>
      </c>
      <c r="D3035" s="17"/>
      <c r="E3035" s="37"/>
      <c r="F3035" s="19">
        <v>27.62</v>
      </c>
      <c r="G3035" s="18" t="s">
        <v>3</v>
      </c>
      <c r="H3035" s="37">
        <v>1</v>
      </c>
      <c r="I3035" s="37">
        <v>1</v>
      </c>
      <c r="J3035" s="36">
        <v>34.25</v>
      </c>
      <c r="K3035" s="36"/>
    </row>
    <row r="3036" spans="1:16" s="30" customFormat="1" ht="14.25" x14ac:dyDescent="0.2">
      <c r="A3036" s="15"/>
      <c r="B3036" s="16"/>
      <c r="C3036" s="16" t="s">
        <v>874</v>
      </c>
      <c r="D3036" s="17"/>
      <c r="E3036" s="37"/>
      <c r="F3036" s="19">
        <v>5.55</v>
      </c>
      <c r="G3036" s="18" t="s">
        <v>3</v>
      </c>
      <c r="H3036" s="37">
        <v>1</v>
      </c>
      <c r="I3036" s="37">
        <v>1</v>
      </c>
      <c r="J3036" s="21">
        <v>6.88</v>
      </c>
      <c r="K3036" s="36"/>
    </row>
    <row r="3037" spans="1:16" s="30" customFormat="1" ht="14.25" x14ac:dyDescent="0.2">
      <c r="A3037" s="15"/>
      <c r="B3037" s="16"/>
      <c r="C3037" s="16" t="s">
        <v>875</v>
      </c>
      <c r="D3037" s="17"/>
      <c r="E3037" s="37"/>
      <c r="F3037" s="19">
        <v>3160.34</v>
      </c>
      <c r="G3037" s="18" t="s">
        <v>3</v>
      </c>
      <c r="H3037" s="37">
        <v>1</v>
      </c>
      <c r="I3037" s="37">
        <v>1</v>
      </c>
      <c r="J3037" s="36">
        <v>3918.82</v>
      </c>
      <c r="K3037" s="36"/>
    </row>
    <row r="3038" spans="1:16" s="30" customFormat="1" ht="28.5" x14ac:dyDescent="0.2">
      <c r="A3038" s="15" t="s">
        <v>1015</v>
      </c>
      <c r="B3038" s="16" t="s">
        <v>1016</v>
      </c>
      <c r="C3038" s="16" t="s">
        <v>1017</v>
      </c>
      <c r="D3038" s="17" t="s">
        <v>19</v>
      </c>
      <c r="E3038" s="37">
        <v>-6.2E-2</v>
      </c>
      <c r="F3038" s="19">
        <v>62502.13</v>
      </c>
      <c r="G3038" s="22" t="s">
        <v>3</v>
      </c>
      <c r="H3038" s="37">
        <v>1</v>
      </c>
      <c r="I3038" s="37">
        <v>1</v>
      </c>
      <c r="J3038" s="36">
        <v>-3875.13</v>
      </c>
      <c r="K3038" s="36"/>
    </row>
    <row r="3039" spans="1:16" s="30" customFormat="1" ht="28.5" x14ac:dyDescent="0.2">
      <c r="A3039" s="15" t="s">
        <v>1018</v>
      </c>
      <c r="B3039" s="16" t="s">
        <v>946</v>
      </c>
      <c r="C3039" s="16" t="s">
        <v>947</v>
      </c>
      <c r="D3039" s="17" t="s">
        <v>19</v>
      </c>
      <c r="E3039" s="37">
        <v>1.8599999999999998E-2</v>
      </c>
      <c r="F3039" s="19">
        <v>36825.82</v>
      </c>
      <c r="G3039" s="22" t="s">
        <v>3</v>
      </c>
      <c r="H3039" s="37">
        <v>1</v>
      </c>
      <c r="I3039" s="37">
        <v>1</v>
      </c>
      <c r="J3039" s="36">
        <v>684.96</v>
      </c>
      <c r="K3039" s="36"/>
    </row>
    <row r="3040" spans="1:16" s="30" customFormat="1" ht="28.5" x14ac:dyDescent="0.2">
      <c r="A3040" s="15" t="s">
        <v>1019</v>
      </c>
      <c r="B3040" s="16" t="s">
        <v>1020</v>
      </c>
      <c r="C3040" s="16" t="s">
        <v>1021</v>
      </c>
      <c r="D3040" s="17" t="s">
        <v>19</v>
      </c>
      <c r="E3040" s="37">
        <v>2.945E-2</v>
      </c>
      <c r="F3040" s="19">
        <v>35467.22</v>
      </c>
      <c r="G3040" s="22" t="s">
        <v>3</v>
      </c>
      <c r="H3040" s="37">
        <v>1</v>
      </c>
      <c r="I3040" s="37">
        <v>1</v>
      </c>
      <c r="J3040" s="36">
        <v>1044.51</v>
      </c>
      <c r="K3040" s="36"/>
    </row>
    <row r="3041" spans="1:16" s="30" customFormat="1" ht="28.5" x14ac:dyDescent="0.2">
      <c r="A3041" s="15" t="s">
        <v>1022</v>
      </c>
      <c r="B3041" s="16" t="s">
        <v>1023</v>
      </c>
      <c r="C3041" s="16" t="s">
        <v>1024</v>
      </c>
      <c r="D3041" s="17" t="s">
        <v>19</v>
      </c>
      <c r="E3041" s="37">
        <v>6.9750000000000012E-3</v>
      </c>
      <c r="F3041" s="19">
        <v>36775.47</v>
      </c>
      <c r="G3041" s="22" t="s">
        <v>3</v>
      </c>
      <c r="H3041" s="37">
        <v>1</v>
      </c>
      <c r="I3041" s="37">
        <v>1</v>
      </c>
      <c r="J3041" s="36">
        <v>256.51</v>
      </c>
      <c r="K3041" s="36"/>
    </row>
    <row r="3042" spans="1:16" s="30" customFormat="1" ht="42.75" x14ac:dyDescent="0.2">
      <c r="A3042" s="15" t="s">
        <v>1025</v>
      </c>
      <c r="B3042" s="16" t="s">
        <v>1026</v>
      </c>
      <c r="C3042" s="16" t="s">
        <v>1027</v>
      </c>
      <c r="D3042" s="17" t="s">
        <v>19</v>
      </c>
      <c r="E3042" s="37">
        <v>4.6499999999999996E-3</v>
      </c>
      <c r="F3042" s="19">
        <v>36869.980000000003</v>
      </c>
      <c r="G3042" s="22" t="s">
        <v>3</v>
      </c>
      <c r="H3042" s="37">
        <v>1</v>
      </c>
      <c r="I3042" s="37">
        <v>1</v>
      </c>
      <c r="J3042" s="36">
        <v>171.45</v>
      </c>
      <c r="K3042" s="36"/>
    </row>
    <row r="3043" spans="1:16" s="30" customFormat="1" ht="14.25" x14ac:dyDescent="0.2">
      <c r="A3043" s="15"/>
      <c r="B3043" s="16"/>
      <c r="C3043" s="16" t="s">
        <v>876</v>
      </c>
      <c r="D3043" s="17" t="s">
        <v>877</v>
      </c>
      <c r="E3043" s="37">
        <v>70</v>
      </c>
      <c r="F3043" s="19"/>
      <c r="G3043" s="18"/>
      <c r="H3043" s="37"/>
      <c r="I3043" s="37"/>
      <c r="J3043" s="36">
        <v>1559.19</v>
      </c>
      <c r="K3043" s="36"/>
    </row>
    <row r="3044" spans="1:16" s="30" customFormat="1" ht="14.25" x14ac:dyDescent="0.2">
      <c r="A3044" s="15"/>
      <c r="B3044" s="16"/>
      <c r="C3044" s="16" t="s">
        <v>878</v>
      </c>
      <c r="D3044" s="17" t="s">
        <v>877</v>
      </c>
      <c r="E3044" s="37">
        <v>10</v>
      </c>
      <c r="F3044" s="19"/>
      <c r="G3044" s="18"/>
      <c r="H3044" s="37"/>
      <c r="I3044" s="37"/>
      <c r="J3044" s="36">
        <v>222.74</v>
      </c>
      <c r="K3044" s="36"/>
    </row>
    <row r="3045" spans="1:16" s="30" customFormat="1" ht="14.25" x14ac:dyDescent="0.2">
      <c r="A3045" s="15"/>
      <c r="B3045" s="16"/>
      <c r="C3045" s="16" t="s">
        <v>879</v>
      </c>
      <c r="D3045" s="17" t="s">
        <v>877</v>
      </c>
      <c r="E3045" s="37">
        <v>108</v>
      </c>
      <c r="F3045" s="19"/>
      <c r="G3045" s="18"/>
      <c r="H3045" s="37"/>
      <c r="I3045" s="37"/>
      <c r="J3045" s="36">
        <v>7.43</v>
      </c>
      <c r="K3045" s="36"/>
    </row>
    <row r="3046" spans="1:16" s="30" customFormat="1" ht="14.25" x14ac:dyDescent="0.2">
      <c r="A3046" s="15"/>
      <c r="B3046" s="16"/>
      <c r="C3046" s="16" t="s">
        <v>880</v>
      </c>
      <c r="D3046" s="17" t="s">
        <v>881</v>
      </c>
      <c r="E3046" s="37">
        <v>9.61</v>
      </c>
      <c r="F3046" s="19"/>
      <c r="G3046" s="18" t="s">
        <v>3</v>
      </c>
      <c r="H3046" s="37">
        <v>1</v>
      </c>
      <c r="I3046" s="37"/>
      <c r="J3046" s="36"/>
      <c r="K3046" s="36">
        <v>11.916399999999999</v>
      </c>
    </row>
    <row r="3047" spans="1:16" s="30" customFormat="1" ht="15" x14ac:dyDescent="0.25">
      <c r="A3047" s="44"/>
      <c r="B3047" s="44"/>
      <c r="C3047" s="45"/>
      <c r="D3047" s="44"/>
      <c r="E3047" s="44"/>
      <c r="F3047" s="44"/>
      <c r="G3047" s="44"/>
      <c r="H3047" s="44"/>
      <c r="I3047" s="61">
        <v>6252.14</v>
      </c>
      <c r="J3047" s="61"/>
      <c r="K3047" s="46">
        <v>5042.05</v>
      </c>
      <c r="P3047" s="23"/>
    </row>
    <row r="3048" spans="1:16" s="30" customFormat="1" ht="28.5" x14ac:dyDescent="0.2">
      <c r="A3048" s="15" t="s">
        <v>119</v>
      </c>
      <c r="B3048" s="16" t="s">
        <v>1028</v>
      </c>
      <c r="C3048" s="16" t="s">
        <v>1029</v>
      </c>
      <c r="D3048" s="17" t="s">
        <v>902</v>
      </c>
      <c r="E3048" s="37">
        <v>1.2E-2</v>
      </c>
      <c r="F3048" s="19"/>
      <c r="G3048" s="18"/>
      <c r="H3048" s="37"/>
      <c r="I3048" s="37"/>
      <c r="J3048" s="36"/>
      <c r="K3048" s="36"/>
    </row>
    <row r="3049" spans="1:16" s="30" customFormat="1" ht="14.25" x14ac:dyDescent="0.2">
      <c r="A3049" s="15"/>
      <c r="B3049" s="16"/>
      <c r="C3049" s="16" t="s">
        <v>872</v>
      </c>
      <c r="D3049" s="17"/>
      <c r="E3049" s="37"/>
      <c r="F3049" s="19">
        <v>1442.33</v>
      </c>
      <c r="G3049" s="18" t="s">
        <v>3</v>
      </c>
      <c r="H3049" s="37">
        <v>1</v>
      </c>
      <c r="I3049" s="37">
        <v>1</v>
      </c>
      <c r="J3049" s="36">
        <v>17.309999999999999</v>
      </c>
      <c r="K3049" s="36"/>
    </row>
    <row r="3050" spans="1:16" s="30" customFormat="1" ht="14.25" x14ac:dyDescent="0.2">
      <c r="A3050" s="15"/>
      <c r="B3050" s="16"/>
      <c r="C3050" s="16" t="s">
        <v>873</v>
      </c>
      <c r="D3050" s="17"/>
      <c r="E3050" s="37"/>
      <c r="F3050" s="19">
        <v>129.49</v>
      </c>
      <c r="G3050" s="18" t="s">
        <v>3</v>
      </c>
      <c r="H3050" s="37">
        <v>1</v>
      </c>
      <c r="I3050" s="37">
        <v>1</v>
      </c>
      <c r="J3050" s="36">
        <v>1.55</v>
      </c>
      <c r="K3050" s="36"/>
    </row>
    <row r="3051" spans="1:16" s="30" customFormat="1" ht="14.25" x14ac:dyDescent="0.2">
      <c r="A3051" s="15"/>
      <c r="B3051" s="16"/>
      <c r="C3051" s="16" t="s">
        <v>874</v>
      </c>
      <c r="D3051" s="17"/>
      <c r="E3051" s="37"/>
      <c r="F3051" s="19">
        <v>37.99</v>
      </c>
      <c r="G3051" s="18" t="s">
        <v>3</v>
      </c>
      <c r="H3051" s="37">
        <v>1</v>
      </c>
      <c r="I3051" s="37">
        <v>1</v>
      </c>
      <c r="J3051" s="21">
        <v>0.46</v>
      </c>
      <c r="K3051" s="36"/>
    </row>
    <row r="3052" spans="1:16" s="30" customFormat="1" ht="14.25" x14ac:dyDescent="0.2">
      <c r="A3052" s="15"/>
      <c r="B3052" s="16"/>
      <c r="C3052" s="16" t="s">
        <v>875</v>
      </c>
      <c r="D3052" s="17"/>
      <c r="E3052" s="37"/>
      <c r="F3052" s="19">
        <v>773.53</v>
      </c>
      <c r="G3052" s="18" t="s">
        <v>3</v>
      </c>
      <c r="H3052" s="37">
        <v>1</v>
      </c>
      <c r="I3052" s="37">
        <v>1</v>
      </c>
      <c r="J3052" s="36">
        <v>9.2799999999999994</v>
      </c>
      <c r="K3052" s="36"/>
    </row>
    <row r="3053" spans="1:16" s="30" customFormat="1" ht="14.25" x14ac:dyDescent="0.2">
      <c r="A3053" s="15"/>
      <c r="B3053" s="16"/>
      <c r="C3053" s="16" t="s">
        <v>876</v>
      </c>
      <c r="D3053" s="17" t="s">
        <v>877</v>
      </c>
      <c r="E3053" s="37">
        <v>70</v>
      </c>
      <c r="F3053" s="19"/>
      <c r="G3053" s="18"/>
      <c r="H3053" s="37"/>
      <c r="I3053" s="37"/>
      <c r="J3053" s="36">
        <v>12.12</v>
      </c>
      <c r="K3053" s="36"/>
    </row>
    <row r="3054" spans="1:16" s="30" customFormat="1" ht="14.25" x14ac:dyDescent="0.2">
      <c r="A3054" s="15"/>
      <c r="B3054" s="16"/>
      <c r="C3054" s="16" t="s">
        <v>878</v>
      </c>
      <c r="D3054" s="17" t="s">
        <v>877</v>
      </c>
      <c r="E3054" s="37">
        <v>10</v>
      </c>
      <c r="F3054" s="19"/>
      <c r="G3054" s="18"/>
      <c r="H3054" s="37"/>
      <c r="I3054" s="37"/>
      <c r="J3054" s="36">
        <v>1.73</v>
      </c>
      <c r="K3054" s="36"/>
    </row>
    <row r="3055" spans="1:16" s="30" customFormat="1" ht="14.25" x14ac:dyDescent="0.2">
      <c r="A3055" s="15"/>
      <c r="B3055" s="16"/>
      <c r="C3055" s="16" t="s">
        <v>879</v>
      </c>
      <c r="D3055" s="17" t="s">
        <v>877</v>
      </c>
      <c r="E3055" s="37">
        <v>108</v>
      </c>
      <c r="F3055" s="19"/>
      <c r="G3055" s="18"/>
      <c r="H3055" s="37"/>
      <c r="I3055" s="37"/>
      <c r="J3055" s="36">
        <v>0.5</v>
      </c>
      <c r="K3055" s="36"/>
    </row>
    <row r="3056" spans="1:16" s="30" customFormat="1" ht="14.25" x14ac:dyDescent="0.2">
      <c r="A3056" s="15"/>
      <c r="B3056" s="16"/>
      <c r="C3056" s="16" t="s">
        <v>880</v>
      </c>
      <c r="D3056" s="17" t="s">
        <v>881</v>
      </c>
      <c r="E3056" s="37">
        <v>6.11</v>
      </c>
      <c r="F3056" s="19"/>
      <c r="G3056" s="18" t="s">
        <v>3</v>
      </c>
      <c r="H3056" s="37">
        <v>1</v>
      </c>
      <c r="I3056" s="37"/>
      <c r="J3056" s="36"/>
      <c r="K3056" s="36">
        <v>7.332000000000001E-2</v>
      </c>
    </row>
    <row r="3057" spans="1:16" s="30" customFormat="1" ht="15" x14ac:dyDescent="0.25">
      <c r="A3057" s="44"/>
      <c r="B3057" s="44"/>
      <c r="C3057" s="45"/>
      <c r="D3057" s="44"/>
      <c r="E3057" s="44"/>
      <c r="F3057" s="44"/>
      <c r="G3057" s="44"/>
      <c r="H3057" s="44"/>
      <c r="I3057" s="61">
        <v>42.489999999999995</v>
      </c>
      <c r="J3057" s="61"/>
      <c r="K3057" s="46">
        <v>3540.83</v>
      </c>
      <c r="P3057" s="23"/>
    </row>
    <row r="3058" spans="1:16" s="30" customFormat="1" ht="42.75" x14ac:dyDescent="0.2">
      <c r="A3058" s="15" t="s">
        <v>120</v>
      </c>
      <c r="B3058" s="16" t="s">
        <v>1030</v>
      </c>
      <c r="C3058" s="16" t="s">
        <v>1031</v>
      </c>
      <c r="D3058" s="17" t="s">
        <v>902</v>
      </c>
      <c r="E3058" s="37">
        <v>1.2E-2</v>
      </c>
      <c r="F3058" s="19"/>
      <c r="G3058" s="18"/>
      <c r="H3058" s="37"/>
      <c r="I3058" s="37"/>
      <c r="J3058" s="36"/>
      <c r="K3058" s="36"/>
    </row>
    <row r="3059" spans="1:16" s="30" customFormat="1" ht="14.25" x14ac:dyDescent="0.2">
      <c r="A3059" s="15"/>
      <c r="B3059" s="16"/>
      <c r="C3059" s="16" t="s">
        <v>872</v>
      </c>
      <c r="D3059" s="17"/>
      <c r="E3059" s="37"/>
      <c r="F3059" s="19">
        <v>14170.82</v>
      </c>
      <c r="G3059" s="18" t="s">
        <v>3</v>
      </c>
      <c r="H3059" s="37">
        <v>1</v>
      </c>
      <c r="I3059" s="37">
        <v>1</v>
      </c>
      <c r="J3059" s="36">
        <v>170.05</v>
      </c>
      <c r="K3059" s="36"/>
    </row>
    <row r="3060" spans="1:16" s="30" customFormat="1" ht="14.25" x14ac:dyDescent="0.2">
      <c r="A3060" s="15"/>
      <c r="B3060" s="16"/>
      <c r="C3060" s="16" t="s">
        <v>875</v>
      </c>
      <c r="D3060" s="17"/>
      <c r="E3060" s="37"/>
      <c r="F3060" s="19">
        <v>1822.81</v>
      </c>
      <c r="G3060" s="18" t="s">
        <v>3</v>
      </c>
      <c r="H3060" s="37">
        <v>1</v>
      </c>
      <c r="I3060" s="37">
        <v>1</v>
      </c>
      <c r="J3060" s="36">
        <v>21.87</v>
      </c>
      <c r="K3060" s="36"/>
    </row>
    <row r="3061" spans="1:16" s="30" customFormat="1" ht="14.25" x14ac:dyDescent="0.2">
      <c r="A3061" s="15" t="s">
        <v>1032</v>
      </c>
      <c r="B3061" s="16" t="s">
        <v>1033</v>
      </c>
      <c r="C3061" s="16" t="s">
        <v>1034</v>
      </c>
      <c r="D3061" s="17" t="s">
        <v>913</v>
      </c>
      <c r="E3061" s="37">
        <v>-3.2400000000000005E-2</v>
      </c>
      <c r="F3061" s="19">
        <v>67.64</v>
      </c>
      <c r="G3061" s="22" t="s">
        <v>3</v>
      </c>
      <c r="H3061" s="37">
        <v>1</v>
      </c>
      <c r="I3061" s="37">
        <v>1</v>
      </c>
      <c r="J3061" s="36">
        <v>-2.19</v>
      </c>
      <c r="K3061" s="36"/>
    </row>
    <row r="3062" spans="1:16" s="30" customFormat="1" ht="14.25" x14ac:dyDescent="0.2">
      <c r="A3062" s="15" t="s">
        <v>1035</v>
      </c>
      <c r="B3062" s="16" t="s">
        <v>1036</v>
      </c>
      <c r="C3062" s="16" t="s">
        <v>1037</v>
      </c>
      <c r="D3062" s="17" t="s">
        <v>19</v>
      </c>
      <c r="E3062" s="37">
        <v>3.1999999999999999E-5</v>
      </c>
      <c r="F3062" s="19">
        <v>68727.520000000004</v>
      </c>
      <c r="G3062" s="22" t="s">
        <v>3</v>
      </c>
      <c r="H3062" s="37">
        <v>1</v>
      </c>
      <c r="I3062" s="37">
        <v>1</v>
      </c>
      <c r="J3062" s="36">
        <v>2.2000000000000002</v>
      </c>
      <c r="K3062" s="36"/>
    </row>
    <row r="3063" spans="1:16" s="30" customFormat="1" ht="14.25" x14ac:dyDescent="0.2">
      <c r="A3063" s="15"/>
      <c r="B3063" s="16"/>
      <c r="C3063" s="16" t="s">
        <v>876</v>
      </c>
      <c r="D3063" s="17" t="s">
        <v>877</v>
      </c>
      <c r="E3063" s="37">
        <v>70</v>
      </c>
      <c r="F3063" s="19"/>
      <c r="G3063" s="18"/>
      <c r="H3063" s="37"/>
      <c r="I3063" s="37"/>
      <c r="J3063" s="36">
        <v>119.04</v>
      </c>
      <c r="K3063" s="36"/>
    </row>
    <row r="3064" spans="1:16" s="30" customFormat="1" ht="14.25" x14ac:dyDescent="0.2">
      <c r="A3064" s="15"/>
      <c r="B3064" s="16"/>
      <c r="C3064" s="16" t="s">
        <v>878</v>
      </c>
      <c r="D3064" s="17" t="s">
        <v>877</v>
      </c>
      <c r="E3064" s="37">
        <v>10</v>
      </c>
      <c r="F3064" s="19"/>
      <c r="G3064" s="18"/>
      <c r="H3064" s="37"/>
      <c r="I3064" s="37"/>
      <c r="J3064" s="36">
        <v>17.010000000000002</v>
      </c>
      <c r="K3064" s="36"/>
    </row>
    <row r="3065" spans="1:16" s="30" customFormat="1" ht="14.25" x14ac:dyDescent="0.2">
      <c r="A3065" s="15"/>
      <c r="B3065" s="16"/>
      <c r="C3065" s="16" t="s">
        <v>880</v>
      </c>
      <c r="D3065" s="17" t="s">
        <v>881</v>
      </c>
      <c r="E3065" s="37">
        <v>74.290000000000006</v>
      </c>
      <c r="F3065" s="19"/>
      <c r="G3065" s="18" t="s">
        <v>3</v>
      </c>
      <c r="H3065" s="37">
        <v>1</v>
      </c>
      <c r="I3065" s="37"/>
      <c r="J3065" s="36"/>
      <c r="K3065" s="36">
        <v>0.89148000000000005</v>
      </c>
    </row>
    <row r="3066" spans="1:16" s="30" customFormat="1" ht="15" x14ac:dyDescent="0.25">
      <c r="A3066" s="44"/>
      <c r="B3066" s="44"/>
      <c r="C3066" s="45"/>
      <c r="D3066" s="44"/>
      <c r="E3066" s="44"/>
      <c r="F3066" s="44"/>
      <c r="G3066" s="44"/>
      <c r="H3066" s="44"/>
      <c r="I3066" s="61">
        <v>327.98</v>
      </c>
      <c r="J3066" s="61"/>
      <c r="K3066" s="46">
        <v>27331.67</v>
      </c>
      <c r="P3066" s="23"/>
    </row>
    <row r="3067" spans="1:16" s="30" customFormat="1" ht="42.75" x14ac:dyDescent="0.2">
      <c r="A3067" s="15" t="s">
        <v>124</v>
      </c>
      <c r="B3067" s="16" t="s">
        <v>1030</v>
      </c>
      <c r="C3067" s="16" t="s">
        <v>1031</v>
      </c>
      <c r="D3067" s="17" t="s">
        <v>902</v>
      </c>
      <c r="E3067" s="37">
        <v>1.2E-2</v>
      </c>
      <c r="F3067" s="19"/>
      <c r="G3067" s="18"/>
      <c r="H3067" s="37"/>
      <c r="I3067" s="37"/>
      <c r="J3067" s="36"/>
      <c r="K3067" s="36"/>
    </row>
    <row r="3068" spans="1:16" s="30" customFormat="1" ht="14.25" x14ac:dyDescent="0.2">
      <c r="A3068" s="15"/>
      <c r="B3068" s="16"/>
      <c r="C3068" s="16" t="s">
        <v>872</v>
      </c>
      <c r="D3068" s="17"/>
      <c r="E3068" s="37"/>
      <c r="F3068" s="19">
        <v>14170.82</v>
      </c>
      <c r="G3068" s="18" t="s">
        <v>3</v>
      </c>
      <c r="H3068" s="37">
        <v>1</v>
      </c>
      <c r="I3068" s="37">
        <v>1</v>
      </c>
      <c r="J3068" s="36">
        <v>170.05</v>
      </c>
      <c r="K3068" s="36"/>
    </row>
    <row r="3069" spans="1:16" s="30" customFormat="1" ht="14.25" x14ac:dyDescent="0.2">
      <c r="A3069" s="15"/>
      <c r="B3069" s="16"/>
      <c r="C3069" s="16" t="s">
        <v>875</v>
      </c>
      <c r="D3069" s="17"/>
      <c r="E3069" s="37"/>
      <c r="F3069" s="19">
        <v>1822.81</v>
      </c>
      <c r="G3069" s="18" t="s">
        <v>3</v>
      </c>
      <c r="H3069" s="37">
        <v>1</v>
      </c>
      <c r="I3069" s="37">
        <v>1</v>
      </c>
      <c r="J3069" s="36">
        <v>21.87</v>
      </c>
      <c r="K3069" s="36"/>
    </row>
    <row r="3070" spans="1:16" s="30" customFormat="1" ht="42.75" x14ac:dyDescent="0.2">
      <c r="A3070" s="15" t="s">
        <v>1038</v>
      </c>
      <c r="B3070" s="16" t="s">
        <v>1039</v>
      </c>
      <c r="C3070" s="16" t="s">
        <v>1040</v>
      </c>
      <c r="D3070" s="17" t="s">
        <v>19</v>
      </c>
      <c r="E3070" s="37">
        <v>-2.9520000000000002E-4</v>
      </c>
      <c r="F3070" s="19">
        <v>66674.02</v>
      </c>
      <c r="G3070" s="22" t="s">
        <v>3</v>
      </c>
      <c r="H3070" s="37">
        <v>1</v>
      </c>
      <c r="I3070" s="37">
        <v>1</v>
      </c>
      <c r="J3070" s="36">
        <v>-19.68</v>
      </c>
      <c r="K3070" s="36"/>
    </row>
    <row r="3071" spans="1:16" s="30" customFormat="1" ht="14.25" x14ac:dyDescent="0.2">
      <c r="A3071" s="15" t="s">
        <v>1041</v>
      </c>
      <c r="B3071" s="16" t="s">
        <v>1033</v>
      </c>
      <c r="C3071" s="16" t="s">
        <v>1034</v>
      </c>
      <c r="D3071" s="17" t="s">
        <v>913</v>
      </c>
      <c r="E3071" s="37">
        <v>-3.2400000000000005E-2</v>
      </c>
      <c r="F3071" s="19">
        <v>67.64</v>
      </c>
      <c r="G3071" s="22" t="s">
        <v>3</v>
      </c>
      <c r="H3071" s="37">
        <v>1</v>
      </c>
      <c r="I3071" s="37">
        <v>1</v>
      </c>
      <c r="J3071" s="36">
        <v>-2.19</v>
      </c>
      <c r="K3071" s="36"/>
    </row>
    <row r="3072" spans="1:16" s="30" customFormat="1" ht="14.25" x14ac:dyDescent="0.2">
      <c r="A3072" s="15" t="s">
        <v>1042</v>
      </c>
      <c r="B3072" s="16" t="s">
        <v>1043</v>
      </c>
      <c r="C3072" s="16" t="s">
        <v>1044</v>
      </c>
      <c r="D3072" s="17" t="s">
        <v>913</v>
      </c>
      <c r="E3072" s="37">
        <v>0.29520000000000002</v>
      </c>
      <c r="F3072" s="19">
        <v>89.4</v>
      </c>
      <c r="G3072" s="22" t="s">
        <v>3</v>
      </c>
      <c r="H3072" s="37">
        <v>1</v>
      </c>
      <c r="I3072" s="37">
        <v>1</v>
      </c>
      <c r="J3072" s="36">
        <v>26.39</v>
      </c>
      <c r="K3072" s="36"/>
    </row>
    <row r="3073" spans="1:16" s="30" customFormat="1" ht="14.25" x14ac:dyDescent="0.2">
      <c r="A3073" s="15" t="s">
        <v>1045</v>
      </c>
      <c r="B3073" s="16" t="s">
        <v>1036</v>
      </c>
      <c r="C3073" s="16" t="s">
        <v>1037</v>
      </c>
      <c r="D3073" s="17" t="s">
        <v>19</v>
      </c>
      <c r="E3073" s="37">
        <v>2.4000000000000001E-5</v>
      </c>
      <c r="F3073" s="19">
        <v>68727.520000000004</v>
      </c>
      <c r="G3073" s="22" t="s">
        <v>3</v>
      </c>
      <c r="H3073" s="37">
        <v>1</v>
      </c>
      <c r="I3073" s="37">
        <v>1</v>
      </c>
      <c r="J3073" s="36">
        <v>1.65</v>
      </c>
      <c r="K3073" s="36"/>
    </row>
    <row r="3074" spans="1:16" s="30" customFormat="1" ht="14.25" x14ac:dyDescent="0.2">
      <c r="A3074" s="15"/>
      <c r="B3074" s="16"/>
      <c r="C3074" s="16" t="s">
        <v>876</v>
      </c>
      <c r="D3074" s="17" t="s">
        <v>877</v>
      </c>
      <c r="E3074" s="37">
        <v>70</v>
      </c>
      <c r="F3074" s="19"/>
      <c r="G3074" s="18"/>
      <c r="H3074" s="37"/>
      <c r="I3074" s="37"/>
      <c r="J3074" s="36">
        <v>119.04</v>
      </c>
      <c r="K3074" s="36"/>
    </row>
    <row r="3075" spans="1:16" s="30" customFormat="1" ht="14.25" x14ac:dyDescent="0.2">
      <c r="A3075" s="15"/>
      <c r="B3075" s="16"/>
      <c r="C3075" s="16" t="s">
        <v>878</v>
      </c>
      <c r="D3075" s="17" t="s">
        <v>877</v>
      </c>
      <c r="E3075" s="37">
        <v>10</v>
      </c>
      <c r="F3075" s="19"/>
      <c r="G3075" s="18"/>
      <c r="H3075" s="37"/>
      <c r="I3075" s="37"/>
      <c r="J3075" s="36">
        <v>17.010000000000002</v>
      </c>
      <c r="K3075" s="36"/>
    </row>
    <row r="3076" spans="1:16" s="30" customFormat="1" ht="14.25" x14ac:dyDescent="0.2">
      <c r="A3076" s="15"/>
      <c r="B3076" s="16"/>
      <c r="C3076" s="16" t="s">
        <v>880</v>
      </c>
      <c r="D3076" s="17" t="s">
        <v>881</v>
      </c>
      <c r="E3076" s="37">
        <v>74.290000000000006</v>
      </c>
      <c r="F3076" s="19"/>
      <c r="G3076" s="18" t="s">
        <v>3</v>
      </c>
      <c r="H3076" s="37">
        <v>1</v>
      </c>
      <c r="I3076" s="37"/>
      <c r="J3076" s="36"/>
      <c r="K3076" s="36">
        <v>0.89148000000000005</v>
      </c>
    </row>
    <row r="3077" spans="1:16" s="30" customFormat="1" ht="15" x14ac:dyDescent="0.25">
      <c r="A3077" s="44"/>
      <c r="B3077" s="44"/>
      <c r="C3077" s="45"/>
      <c r="D3077" s="44"/>
      <c r="E3077" s="44"/>
      <c r="F3077" s="44"/>
      <c r="G3077" s="44"/>
      <c r="H3077" s="44"/>
      <c r="I3077" s="61">
        <v>334.14000000000004</v>
      </c>
      <c r="J3077" s="61"/>
      <c r="K3077" s="46">
        <v>27845</v>
      </c>
      <c r="P3077" s="23"/>
    </row>
    <row r="3078" spans="1:16" s="30" customFormat="1" ht="28.5" x14ac:dyDescent="0.2">
      <c r="A3078" s="15" t="s">
        <v>125</v>
      </c>
      <c r="B3078" s="16" t="s">
        <v>1046</v>
      </c>
      <c r="C3078" s="16" t="s">
        <v>1047</v>
      </c>
      <c r="D3078" s="17" t="s">
        <v>1048</v>
      </c>
      <c r="E3078" s="37">
        <v>0.92</v>
      </c>
      <c r="F3078" s="19"/>
      <c r="G3078" s="18"/>
      <c r="H3078" s="37"/>
      <c r="I3078" s="37"/>
      <c r="J3078" s="36"/>
      <c r="K3078" s="36"/>
    </row>
    <row r="3079" spans="1:16" s="30" customFormat="1" ht="14.25" x14ac:dyDescent="0.2">
      <c r="A3079" s="15"/>
      <c r="B3079" s="16"/>
      <c r="C3079" s="16" t="s">
        <v>872</v>
      </c>
      <c r="D3079" s="17"/>
      <c r="E3079" s="37"/>
      <c r="F3079" s="19">
        <v>221.04</v>
      </c>
      <c r="G3079" s="18" t="s">
        <v>3</v>
      </c>
      <c r="H3079" s="37">
        <v>1</v>
      </c>
      <c r="I3079" s="37">
        <v>1</v>
      </c>
      <c r="J3079" s="36">
        <v>203.36</v>
      </c>
      <c r="K3079" s="36"/>
    </row>
    <row r="3080" spans="1:16" s="30" customFormat="1" ht="14.25" x14ac:dyDescent="0.2">
      <c r="A3080" s="15"/>
      <c r="B3080" s="16"/>
      <c r="C3080" s="16" t="s">
        <v>875</v>
      </c>
      <c r="D3080" s="17"/>
      <c r="E3080" s="37"/>
      <c r="F3080" s="19">
        <v>318.85000000000002</v>
      </c>
      <c r="G3080" s="18" t="s">
        <v>3</v>
      </c>
      <c r="H3080" s="37">
        <v>1</v>
      </c>
      <c r="I3080" s="37">
        <v>1</v>
      </c>
      <c r="J3080" s="36">
        <v>293.33999999999997</v>
      </c>
      <c r="K3080" s="36"/>
    </row>
    <row r="3081" spans="1:16" s="30" customFormat="1" ht="28.5" x14ac:dyDescent="0.2">
      <c r="A3081" s="15" t="s">
        <v>1049</v>
      </c>
      <c r="B3081" s="16" t="s">
        <v>840</v>
      </c>
      <c r="C3081" s="16" t="s">
        <v>842</v>
      </c>
      <c r="D3081" s="17" t="s">
        <v>830</v>
      </c>
      <c r="E3081" s="37">
        <v>-1.84E-2</v>
      </c>
      <c r="F3081" s="19">
        <v>5631.96</v>
      </c>
      <c r="G3081" s="22" t="s">
        <v>3</v>
      </c>
      <c r="H3081" s="37">
        <v>1</v>
      </c>
      <c r="I3081" s="37">
        <v>1</v>
      </c>
      <c r="J3081" s="36">
        <v>-103.63</v>
      </c>
      <c r="K3081" s="36"/>
    </row>
    <row r="3082" spans="1:16" s="30" customFormat="1" ht="28.5" x14ac:dyDescent="0.2">
      <c r="A3082" s="15" t="s">
        <v>1050</v>
      </c>
      <c r="B3082" s="16" t="s">
        <v>831</v>
      </c>
      <c r="C3082" s="16" t="s">
        <v>833</v>
      </c>
      <c r="D3082" s="17" t="s">
        <v>830</v>
      </c>
      <c r="E3082" s="37">
        <v>1.1039999999999999E-2</v>
      </c>
      <c r="F3082" s="19">
        <v>4993.7</v>
      </c>
      <c r="G3082" s="22" t="s">
        <v>3</v>
      </c>
      <c r="H3082" s="37">
        <v>1</v>
      </c>
      <c r="I3082" s="37">
        <v>1</v>
      </c>
      <c r="J3082" s="36">
        <v>55.13</v>
      </c>
      <c r="K3082" s="36"/>
    </row>
    <row r="3083" spans="1:16" s="30" customFormat="1" ht="28.5" x14ac:dyDescent="0.2">
      <c r="A3083" s="15" t="s">
        <v>1051</v>
      </c>
      <c r="B3083" s="16" t="s">
        <v>1052</v>
      </c>
      <c r="C3083" s="16" t="s">
        <v>1053</v>
      </c>
      <c r="D3083" s="17" t="s">
        <v>830</v>
      </c>
      <c r="E3083" s="37">
        <v>7.3600000000000002E-3</v>
      </c>
      <c r="F3083" s="19">
        <v>5759.96</v>
      </c>
      <c r="G3083" s="22" t="s">
        <v>3</v>
      </c>
      <c r="H3083" s="37">
        <v>1</v>
      </c>
      <c r="I3083" s="37">
        <v>1</v>
      </c>
      <c r="J3083" s="36">
        <v>42.39</v>
      </c>
      <c r="K3083" s="36"/>
    </row>
    <row r="3084" spans="1:16" s="30" customFormat="1" ht="14.25" x14ac:dyDescent="0.2">
      <c r="A3084" s="15"/>
      <c r="B3084" s="16"/>
      <c r="C3084" s="16" t="s">
        <v>876</v>
      </c>
      <c r="D3084" s="17" t="s">
        <v>877</v>
      </c>
      <c r="E3084" s="37">
        <v>70</v>
      </c>
      <c r="F3084" s="19"/>
      <c r="G3084" s="18"/>
      <c r="H3084" s="37"/>
      <c r="I3084" s="37"/>
      <c r="J3084" s="36">
        <v>142.35</v>
      </c>
      <c r="K3084" s="36"/>
    </row>
    <row r="3085" spans="1:16" s="30" customFormat="1" ht="14.25" x14ac:dyDescent="0.2">
      <c r="A3085" s="15"/>
      <c r="B3085" s="16"/>
      <c r="C3085" s="16" t="s">
        <v>878</v>
      </c>
      <c r="D3085" s="17" t="s">
        <v>877</v>
      </c>
      <c r="E3085" s="37">
        <v>10</v>
      </c>
      <c r="F3085" s="19"/>
      <c r="G3085" s="18"/>
      <c r="H3085" s="37"/>
      <c r="I3085" s="37"/>
      <c r="J3085" s="36">
        <v>20.34</v>
      </c>
      <c r="K3085" s="36"/>
    </row>
    <row r="3086" spans="1:16" s="30" customFormat="1" ht="14.25" x14ac:dyDescent="0.2">
      <c r="A3086" s="15"/>
      <c r="B3086" s="16"/>
      <c r="C3086" s="16" t="s">
        <v>880</v>
      </c>
      <c r="D3086" s="17" t="s">
        <v>881</v>
      </c>
      <c r="E3086" s="37">
        <v>1.26</v>
      </c>
      <c r="F3086" s="19"/>
      <c r="G3086" s="18" t="s">
        <v>3</v>
      </c>
      <c r="H3086" s="37">
        <v>1</v>
      </c>
      <c r="I3086" s="37"/>
      <c r="J3086" s="36"/>
      <c r="K3086" s="36">
        <v>1.1592</v>
      </c>
    </row>
    <row r="3087" spans="1:16" s="30" customFormat="1" ht="15" x14ac:dyDescent="0.25">
      <c r="A3087" s="44"/>
      <c r="B3087" s="44"/>
      <c r="C3087" s="45"/>
      <c r="D3087" s="44"/>
      <c r="E3087" s="44"/>
      <c r="F3087" s="44"/>
      <c r="G3087" s="44"/>
      <c r="H3087" s="44"/>
      <c r="I3087" s="61">
        <v>653.28</v>
      </c>
      <c r="J3087" s="61"/>
      <c r="K3087" s="46">
        <v>710.09</v>
      </c>
      <c r="P3087" s="23"/>
    </row>
    <row r="3088" spans="1:16" s="30" customFormat="1" ht="28.5" x14ac:dyDescent="0.2">
      <c r="A3088" s="15" t="s">
        <v>126</v>
      </c>
      <c r="B3088" s="16" t="s">
        <v>1054</v>
      </c>
      <c r="C3088" s="16" t="s">
        <v>1055</v>
      </c>
      <c r="D3088" s="17" t="s">
        <v>896</v>
      </c>
      <c r="E3088" s="37">
        <v>2.4E-2</v>
      </c>
      <c r="F3088" s="19"/>
      <c r="G3088" s="18"/>
      <c r="H3088" s="37"/>
      <c r="I3088" s="37"/>
      <c r="J3088" s="36"/>
      <c r="K3088" s="36"/>
    </row>
    <row r="3089" spans="1:16" s="30" customFormat="1" ht="14.25" x14ac:dyDescent="0.2">
      <c r="A3089" s="15"/>
      <c r="B3089" s="16"/>
      <c r="C3089" s="16" t="s">
        <v>872</v>
      </c>
      <c r="D3089" s="17"/>
      <c r="E3089" s="37"/>
      <c r="F3089" s="19">
        <v>21818.23</v>
      </c>
      <c r="G3089" s="18" t="s">
        <v>3</v>
      </c>
      <c r="H3089" s="37">
        <v>1</v>
      </c>
      <c r="I3089" s="37">
        <v>1</v>
      </c>
      <c r="J3089" s="36">
        <v>523.64</v>
      </c>
      <c r="K3089" s="36"/>
    </row>
    <row r="3090" spans="1:16" s="30" customFormat="1" ht="14.25" x14ac:dyDescent="0.2">
      <c r="A3090" s="15"/>
      <c r="B3090" s="16"/>
      <c r="C3090" s="16" t="s">
        <v>873</v>
      </c>
      <c r="D3090" s="17"/>
      <c r="E3090" s="37"/>
      <c r="F3090" s="19">
        <v>547.66999999999996</v>
      </c>
      <c r="G3090" s="18" t="s">
        <v>3</v>
      </c>
      <c r="H3090" s="37">
        <v>1</v>
      </c>
      <c r="I3090" s="37">
        <v>1</v>
      </c>
      <c r="J3090" s="36">
        <v>13.14</v>
      </c>
      <c r="K3090" s="36"/>
    </row>
    <row r="3091" spans="1:16" s="30" customFormat="1" ht="14.25" x14ac:dyDescent="0.2">
      <c r="A3091" s="15"/>
      <c r="B3091" s="16"/>
      <c r="C3091" s="16" t="s">
        <v>874</v>
      </c>
      <c r="D3091" s="17"/>
      <c r="E3091" s="37"/>
      <c r="F3091" s="19">
        <v>366.76</v>
      </c>
      <c r="G3091" s="18" t="s">
        <v>3</v>
      </c>
      <c r="H3091" s="37">
        <v>1</v>
      </c>
      <c r="I3091" s="37">
        <v>1</v>
      </c>
      <c r="J3091" s="21">
        <v>8.8000000000000007</v>
      </c>
      <c r="K3091" s="36"/>
    </row>
    <row r="3092" spans="1:16" s="30" customFormat="1" ht="14.25" x14ac:dyDescent="0.2">
      <c r="A3092" s="15"/>
      <c r="B3092" s="16"/>
      <c r="C3092" s="16" t="s">
        <v>875</v>
      </c>
      <c r="D3092" s="17"/>
      <c r="E3092" s="37"/>
      <c r="F3092" s="19">
        <v>77518.23</v>
      </c>
      <c r="G3092" s="18" t="s">
        <v>3</v>
      </c>
      <c r="H3092" s="37">
        <v>1</v>
      </c>
      <c r="I3092" s="37">
        <v>1</v>
      </c>
      <c r="J3092" s="36">
        <v>1860.44</v>
      </c>
      <c r="K3092" s="36"/>
    </row>
    <row r="3093" spans="1:16" s="30" customFormat="1" ht="28.5" x14ac:dyDescent="0.2">
      <c r="A3093" s="15" t="s">
        <v>1056</v>
      </c>
      <c r="B3093" s="16" t="s">
        <v>1057</v>
      </c>
      <c r="C3093" s="16" t="s">
        <v>1058</v>
      </c>
      <c r="D3093" s="17" t="s">
        <v>823</v>
      </c>
      <c r="E3093" s="37">
        <v>-0.24</v>
      </c>
      <c r="F3093" s="19">
        <v>4669.88</v>
      </c>
      <c r="G3093" s="22" t="s">
        <v>3</v>
      </c>
      <c r="H3093" s="37">
        <v>1</v>
      </c>
      <c r="I3093" s="37">
        <v>1</v>
      </c>
      <c r="J3093" s="36">
        <v>-1120.77</v>
      </c>
      <c r="K3093" s="36"/>
    </row>
    <row r="3094" spans="1:16" s="30" customFormat="1" ht="28.5" x14ac:dyDescent="0.2">
      <c r="A3094" s="15" t="s">
        <v>1059</v>
      </c>
      <c r="B3094" s="16" t="s">
        <v>1060</v>
      </c>
      <c r="C3094" s="16" t="s">
        <v>1061</v>
      </c>
      <c r="D3094" s="17" t="s">
        <v>1062</v>
      </c>
      <c r="E3094" s="37">
        <v>9.5999999999999992E-3</v>
      </c>
      <c r="F3094" s="19">
        <v>9867.2000000000007</v>
      </c>
      <c r="G3094" s="22" t="s">
        <v>3</v>
      </c>
      <c r="H3094" s="37">
        <v>1</v>
      </c>
      <c r="I3094" s="37">
        <v>1</v>
      </c>
      <c r="J3094" s="36">
        <v>94.73</v>
      </c>
      <c r="K3094" s="36"/>
    </row>
    <row r="3095" spans="1:16" s="30" customFormat="1" ht="28.5" x14ac:dyDescent="0.2">
      <c r="A3095" s="15" t="s">
        <v>1063</v>
      </c>
      <c r="B3095" s="16" t="s">
        <v>1064</v>
      </c>
      <c r="C3095" s="16" t="s">
        <v>1065</v>
      </c>
      <c r="D3095" s="17" t="s">
        <v>1062</v>
      </c>
      <c r="E3095" s="37">
        <v>4.7999999999999996E-3</v>
      </c>
      <c r="F3095" s="19">
        <v>10205.92</v>
      </c>
      <c r="G3095" s="22" t="s">
        <v>3</v>
      </c>
      <c r="H3095" s="37">
        <v>1</v>
      </c>
      <c r="I3095" s="37">
        <v>1</v>
      </c>
      <c r="J3095" s="36">
        <v>48.99</v>
      </c>
      <c r="K3095" s="36"/>
    </row>
    <row r="3096" spans="1:16" s="30" customFormat="1" ht="14.25" x14ac:dyDescent="0.2">
      <c r="A3096" s="15"/>
      <c r="B3096" s="16"/>
      <c r="C3096" s="16" t="s">
        <v>876</v>
      </c>
      <c r="D3096" s="17" t="s">
        <v>877</v>
      </c>
      <c r="E3096" s="37">
        <v>70</v>
      </c>
      <c r="F3096" s="19"/>
      <c r="G3096" s="18"/>
      <c r="H3096" s="37"/>
      <c r="I3096" s="37"/>
      <c r="J3096" s="36">
        <v>366.55</v>
      </c>
      <c r="K3096" s="36"/>
    </row>
    <row r="3097" spans="1:16" s="30" customFormat="1" ht="14.25" x14ac:dyDescent="0.2">
      <c r="A3097" s="15"/>
      <c r="B3097" s="16"/>
      <c r="C3097" s="16" t="s">
        <v>878</v>
      </c>
      <c r="D3097" s="17" t="s">
        <v>877</v>
      </c>
      <c r="E3097" s="37">
        <v>10</v>
      </c>
      <c r="F3097" s="19"/>
      <c r="G3097" s="18"/>
      <c r="H3097" s="37"/>
      <c r="I3097" s="37"/>
      <c r="J3097" s="36">
        <v>52.36</v>
      </c>
      <c r="K3097" s="36"/>
    </row>
    <row r="3098" spans="1:16" s="30" customFormat="1" ht="14.25" x14ac:dyDescent="0.2">
      <c r="A3098" s="15"/>
      <c r="B3098" s="16"/>
      <c r="C3098" s="16" t="s">
        <v>879</v>
      </c>
      <c r="D3098" s="17" t="s">
        <v>877</v>
      </c>
      <c r="E3098" s="37">
        <v>108</v>
      </c>
      <c r="F3098" s="19"/>
      <c r="G3098" s="18"/>
      <c r="H3098" s="37"/>
      <c r="I3098" s="37"/>
      <c r="J3098" s="36">
        <v>9.5</v>
      </c>
      <c r="K3098" s="36"/>
    </row>
    <row r="3099" spans="1:16" s="30" customFormat="1" ht="14.25" x14ac:dyDescent="0.2">
      <c r="A3099" s="15"/>
      <c r="B3099" s="16"/>
      <c r="C3099" s="16" t="s">
        <v>880</v>
      </c>
      <c r="D3099" s="17" t="s">
        <v>881</v>
      </c>
      <c r="E3099" s="37">
        <v>124.37</v>
      </c>
      <c r="F3099" s="19"/>
      <c r="G3099" s="18" t="s">
        <v>3</v>
      </c>
      <c r="H3099" s="37">
        <v>1</v>
      </c>
      <c r="I3099" s="37"/>
      <c r="J3099" s="36"/>
      <c r="K3099" s="36">
        <v>2.98488</v>
      </c>
    </row>
    <row r="3100" spans="1:16" s="30" customFormat="1" ht="15" x14ac:dyDescent="0.25">
      <c r="A3100" s="44"/>
      <c r="B3100" s="44"/>
      <c r="C3100" s="45"/>
      <c r="D3100" s="44"/>
      <c r="E3100" s="44"/>
      <c r="F3100" s="44"/>
      <c r="G3100" s="44"/>
      <c r="H3100" s="44"/>
      <c r="I3100" s="61">
        <v>1848.5800000000006</v>
      </c>
      <c r="J3100" s="61"/>
      <c r="K3100" s="46">
        <v>77024.17</v>
      </c>
      <c r="P3100" s="23"/>
    </row>
    <row r="3101" spans="1:16" s="30" customFormat="1" ht="28.5" x14ac:dyDescent="0.2">
      <c r="A3101" s="15" t="s">
        <v>128</v>
      </c>
      <c r="B3101" s="16" t="s">
        <v>1066</v>
      </c>
      <c r="C3101" s="16" t="s">
        <v>1067</v>
      </c>
      <c r="D3101" s="17" t="s">
        <v>902</v>
      </c>
      <c r="E3101" s="37">
        <v>1.2E-2</v>
      </c>
      <c r="F3101" s="19"/>
      <c r="G3101" s="18"/>
      <c r="H3101" s="37"/>
      <c r="I3101" s="37"/>
      <c r="J3101" s="36"/>
      <c r="K3101" s="36"/>
    </row>
    <row r="3102" spans="1:16" s="30" customFormat="1" ht="14.25" x14ac:dyDescent="0.2">
      <c r="A3102" s="15"/>
      <c r="B3102" s="16"/>
      <c r="C3102" s="16" t="s">
        <v>872</v>
      </c>
      <c r="D3102" s="17"/>
      <c r="E3102" s="37"/>
      <c r="F3102" s="19">
        <v>11951.66</v>
      </c>
      <c r="G3102" s="18" t="s">
        <v>3</v>
      </c>
      <c r="H3102" s="37">
        <v>1</v>
      </c>
      <c r="I3102" s="37">
        <v>1</v>
      </c>
      <c r="J3102" s="36">
        <v>143.41999999999999</v>
      </c>
      <c r="K3102" s="36"/>
    </row>
    <row r="3103" spans="1:16" s="30" customFormat="1" ht="14.25" x14ac:dyDescent="0.2">
      <c r="A3103" s="15"/>
      <c r="B3103" s="16"/>
      <c r="C3103" s="16" t="s">
        <v>873</v>
      </c>
      <c r="D3103" s="17"/>
      <c r="E3103" s="37"/>
      <c r="F3103" s="19">
        <v>2223.8200000000002</v>
      </c>
      <c r="G3103" s="18" t="s">
        <v>3</v>
      </c>
      <c r="H3103" s="37">
        <v>1</v>
      </c>
      <c r="I3103" s="37">
        <v>1</v>
      </c>
      <c r="J3103" s="36">
        <v>26.69</v>
      </c>
      <c r="K3103" s="36"/>
    </row>
    <row r="3104" spans="1:16" s="30" customFormat="1" ht="14.25" x14ac:dyDescent="0.2">
      <c r="A3104" s="15"/>
      <c r="B3104" s="16"/>
      <c r="C3104" s="16" t="s">
        <v>874</v>
      </c>
      <c r="D3104" s="17"/>
      <c r="E3104" s="37"/>
      <c r="F3104" s="19">
        <v>1238.8399999999999</v>
      </c>
      <c r="G3104" s="18" t="s">
        <v>3</v>
      </c>
      <c r="H3104" s="37">
        <v>1</v>
      </c>
      <c r="I3104" s="37">
        <v>1</v>
      </c>
      <c r="J3104" s="21">
        <v>14.87</v>
      </c>
      <c r="K3104" s="36"/>
    </row>
    <row r="3105" spans="1:16" s="30" customFormat="1" ht="14.25" x14ac:dyDescent="0.2">
      <c r="A3105" s="15"/>
      <c r="B3105" s="16"/>
      <c r="C3105" s="16" t="s">
        <v>875</v>
      </c>
      <c r="D3105" s="17"/>
      <c r="E3105" s="37"/>
      <c r="F3105" s="19">
        <v>8622.7999999999993</v>
      </c>
      <c r="G3105" s="18" t="s">
        <v>3</v>
      </c>
      <c r="H3105" s="37">
        <v>1</v>
      </c>
      <c r="I3105" s="37">
        <v>1</v>
      </c>
      <c r="J3105" s="36">
        <v>103.47</v>
      </c>
      <c r="K3105" s="36"/>
    </row>
    <row r="3106" spans="1:16" s="30" customFormat="1" ht="14.25" x14ac:dyDescent="0.2">
      <c r="A3106" s="15"/>
      <c r="B3106" s="16"/>
      <c r="C3106" s="16" t="s">
        <v>876</v>
      </c>
      <c r="D3106" s="17" t="s">
        <v>877</v>
      </c>
      <c r="E3106" s="37">
        <v>70</v>
      </c>
      <c r="F3106" s="19"/>
      <c r="G3106" s="18"/>
      <c r="H3106" s="37"/>
      <c r="I3106" s="37"/>
      <c r="J3106" s="36">
        <v>100.39</v>
      </c>
      <c r="K3106" s="36"/>
    </row>
    <row r="3107" spans="1:16" s="30" customFormat="1" ht="14.25" x14ac:dyDescent="0.2">
      <c r="A3107" s="15"/>
      <c r="B3107" s="16"/>
      <c r="C3107" s="16" t="s">
        <v>878</v>
      </c>
      <c r="D3107" s="17" t="s">
        <v>877</v>
      </c>
      <c r="E3107" s="37">
        <v>10</v>
      </c>
      <c r="F3107" s="19"/>
      <c r="G3107" s="18"/>
      <c r="H3107" s="37"/>
      <c r="I3107" s="37"/>
      <c r="J3107" s="36">
        <v>14.34</v>
      </c>
      <c r="K3107" s="36"/>
    </row>
    <row r="3108" spans="1:16" s="30" customFormat="1" ht="14.25" x14ac:dyDescent="0.2">
      <c r="A3108" s="15"/>
      <c r="B3108" s="16"/>
      <c r="C3108" s="16" t="s">
        <v>879</v>
      </c>
      <c r="D3108" s="17" t="s">
        <v>877</v>
      </c>
      <c r="E3108" s="37">
        <v>108</v>
      </c>
      <c r="F3108" s="19"/>
      <c r="G3108" s="18"/>
      <c r="H3108" s="37"/>
      <c r="I3108" s="37"/>
      <c r="J3108" s="36">
        <v>16.059999999999999</v>
      </c>
      <c r="K3108" s="36"/>
    </row>
    <row r="3109" spans="1:16" s="30" customFormat="1" ht="14.25" x14ac:dyDescent="0.2">
      <c r="A3109" s="15"/>
      <c r="B3109" s="16"/>
      <c r="C3109" s="16" t="s">
        <v>880</v>
      </c>
      <c r="D3109" s="17" t="s">
        <v>881</v>
      </c>
      <c r="E3109" s="37">
        <v>63.94</v>
      </c>
      <c r="F3109" s="19"/>
      <c r="G3109" s="18" t="s">
        <v>3</v>
      </c>
      <c r="H3109" s="37">
        <v>1</v>
      </c>
      <c r="I3109" s="37"/>
      <c r="J3109" s="36"/>
      <c r="K3109" s="36">
        <v>0.76727999999999996</v>
      </c>
    </row>
    <row r="3110" spans="1:16" s="30" customFormat="1" ht="15" x14ac:dyDescent="0.25">
      <c r="A3110" s="44"/>
      <c r="B3110" s="44"/>
      <c r="C3110" s="45"/>
      <c r="D3110" s="44"/>
      <c r="E3110" s="44"/>
      <c r="F3110" s="44"/>
      <c r="G3110" s="44"/>
      <c r="H3110" s="44"/>
      <c r="I3110" s="61">
        <v>404.36999999999995</v>
      </c>
      <c r="J3110" s="61"/>
      <c r="K3110" s="46">
        <v>33697.5</v>
      </c>
      <c r="P3110" s="23"/>
    </row>
    <row r="3111" spans="1:16" s="30" customFormat="1" ht="42.75" x14ac:dyDescent="0.2">
      <c r="A3111" s="15" t="s">
        <v>130</v>
      </c>
      <c r="B3111" s="16" t="s">
        <v>1068</v>
      </c>
      <c r="C3111" s="16" t="s">
        <v>1069</v>
      </c>
      <c r="D3111" s="17" t="s">
        <v>902</v>
      </c>
      <c r="E3111" s="37">
        <v>1.2E-2</v>
      </c>
      <c r="F3111" s="19"/>
      <c r="G3111" s="18"/>
      <c r="H3111" s="37"/>
      <c r="I3111" s="37"/>
      <c r="J3111" s="36"/>
      <c r="K3111" s="36"/>
    </row>
    <row r="3112" spans="1:16" s="30" customFormat="1" ht="14.25" x14ac:dyDescent="0.2">
      <c r="A3112" s="15"/>
      <c r="B3112" s="16"/>
      <c r="C3112" s="16" t="s">
        <v>872</v>
      </c>
      <c r="D3112" s="17"/>
      <c r="E3112" s="37"/>
      <c r="F3112" s="19">
        <v>2844.86</v>
      </c>
      <c r="G3112" s="18" t="s">
        <v>3</v>
      </c>
      <c r="H3112" s="37">
        <v>1</v>
      </c>
      <c r="I3112" s="37">
        <v>1</v>
      </c>
      <c r="J3112" s="36">
        <v>34.14</v>
      </c>
      <c r="K3112" s="36"/>
    </row>
    <row r="3113" spans="1:16" s="30" customFormat="1" ht="14.25" x14ac:dyDescent="0.2">
      <c r="A3113" s="15"/>
      <c r="B3113" s="16"/>
      <c r="C3113" s="16" t="s">
        <v>875</v>
      </c>
      <c r="D3113" s="17"/>
      <c r="E3113" s="37"/>
      <c r="F3113" s="19">
        <v>4009.39</v>
      </c>
      <c r="G3113" s="18" t="s">
        <v>3</v>
      </c>
      <c r="H3113" s="37">
        <v>1</v>
      </c>
      <c r="I3113" s="37">
        <v>1</v>
      </c>
      <c r="J3113" s="36">
        <v>48.11</v>
      </c>
      <c r="K3113" s="36"/>
    </row>
    <row r="3114" spans="1:16" s="30" customFormat="1" ht="14.25" x14ac:dyDescent="0.2">
      <c r="A3114" s="15"/>
      <c r="B3114" s="16"/>
      <c r="C3114" s="16" t="s">
        <v>876</v>
      </c>
      <c r="D3114" s="17" t="s">
        <v>877</v>
      </c>
      <c r="E3114" s="37">
        <v>70</v>
      </c>
      <c r="F3114" s="19"/>
      <c r="G3114" s="18"/>
      <c r="H3114" s="37"/>
      <c r="I3114" s="37"/>
      <c r="J3114" s="36">
        <v>23.9</v>
      </c>
      <c r="K3114" s="36"/>
    </row>
    <row r="3115" spans="1:16" s="30" customFormat="1" ht="14.25" x14ac:dyDescent="0.2">
      <c r="A3115" s="15"/>
      <c r="B3115" s="16"/>
      <c r="C3115" s="16" t="s">
        <v>878</v>
      </c>
      <c r="D3115" s="17" t="s">
        <v>877</v>
      </c>
      <c r="E3115" s="37">
        <v>10</v>
      </c>
      <c r="F3115" s="19"/>
      <c r="G3115" s="18"/>
      <c r="H3115" s="37"/>
      <c r="I3115" s="37"/>
      <c r="J3115" s="36">
        <v>3.41</v>
      </c>
      <c r="K3115" s="36"/>
    </row>
    <row r="3116" spans="1:16" s="30" customFormat="1" ht="14.25" x14ac:dyDescent="0.2">
      <c r="A3116" s="15"/>
      <c r="B3116" s="16"/>
      <c r="C3116" s="16" t="s">
        <v>880</v>
      </c>
      <c r="D3116" s="17" t="s">
        <v>881</v>
      </c>
      <c r="E3116" s="37">
        <v>15.87</v>
      </c>
      <c r="F3116" s="19"/>
      <c r="G3116" s="18" t="s">
        <v>3</v>
      </c>
      <c r="H3116" s="37">
        <v>1</v>
      </c>
      <c r="I3116" s="37"/>
      <c r="J3116" s="36"/>
      <c r="K3116" s="36">
        <v>0.19044</v>
      </c>
    </row>
    <row r="3117" spans="1:16" s="30" customFormat="1" ht="15" x14ac:dyDescent="0.25">
      <c r="A3117" s="44"/>
      <c r="B3117" s="44"/>
      <c r="C3117" s="45"/>
      <c r="D3117" s="44"/>
      <c r="E3117" s="44"/>
      <c r="F3117" s="44"/>
      <c r="G3117" s="44"/>
      <c r="H3117" s="44"/>
      <c r="I3117" s="61">
        <v>109.56</v>
      </c>
      <c r="J3117" s="61"/>
      <c r="K3117" s="46">
        <v>9130</v>
      </c>
      <c r="P3117" s="23"/>
    </row>
    <row r="3118" spans="1:16" s="30" customFormat="1" ht="42.75" x14ac:dyDescent="0.2">
      <c r="A3118" s="15" t="s">
        <v>131</v>
      </c>
      <c r="B3118" s="16" t="s">
        <v>1070</v>
      </c>
      <c r="C3118" s="16" t="s">
        <v>1071</v>
      </c>
      <c r="D3118" s="17" t="s">
        <v>902</v>
      </c>
      <c r="E3118" s="37">
        <v>1.4999999999999999E-2</v>
      </c>
      <c r="F3118" s="19"/>
      <c r="G3118" s="18"/>
      <c r="H3118" s="37"/>
      <c r="I3118" s="37"/>
      <c r="J3118" s="36"/>
      <c r="K3118" s="36"/>
    </row>
    <row r="3119" spans="1:16" s="30" customFormat="1" ht="14.25" x14ac:dyDescent="0.2">
      <c r="A3119" s="15"/>
      <c r="B3119" s="16"/>
      <c r="C3119" s="16" t="s">
        <v>872</v>
      </c>
      <c r="D3119" s="17"/>
      <c r="E3119" s="37"/>
      <c r="F3119" s="19">
        <v>4945.25</v>
      </c>
      <c r="G3119" s="18" t="s">
        <v>3</v>
      </c>
      <c r="H3119" s="37">
        <v>1</v>
      </c>
      <c r="I3119" s="37">
        <v>1</v>
      </c>
      <c r="J3119" s="36">
        <v>74.180000000000007</v>
      </c>
      <c r="K3119" s="36"/>
    </row>
    <row r="3120" spans="1:16" s="30" customFormat="1" ht="14.25" x14ac:dyDescent="0.2">
      <c r="A3120" s="15"/>
      <c r="B3120" s="16"/>
      <c r="C3120" s="16" t="s">
        <v>873</v>
      </c>
      <c r="D3120" s="17"/>
      <c r="E3120" s="37"/>
      <c r="F3120" s="19">
        <v>44.04</v>
      </c>
      <c r="G3120" s="18" t="s">
        <v>3</v>
      </c>
      <c r="H3120" s="37">
        <v>1</v>
      </c>
      <c r="I3120" s="37">
        <v>1</v>
      </c>
      <c r="J3120" s="36">
        <v>0.66</v>
      </c>
      <c r="K3120" s="36"/>
    </row>
    <row r="3121" spans="1:16" s="30" customFormat="1" ht="14.25" x14ac:dyDescent="0.2">
      <c r="A3121" s="15"/>
      <c r="B3121" s="16"/>
      <c r="C3121" s="16" t="s">
        <v>874</v>
      </c>
      <c r="D3121" s="17"/>
      <c r="E3121" s="37"/>
      <c r="F3121" s="19">
        <v>20.37</v>
      </c>
      <c r="G3121" s="18" t="s">
        <v>3</v>
      </c>
      <c r="H3121" s="37">
        <v>1</v>
      </c>
      <c r="I3121" s="37">
        <v>1</v>
      </c>
      <c r="J3121" s="21">
        <v>0.31</v>
      </c>
      <c r="K3121" s="36"/>
    </row>
    <row r="3122" spans="1:16" s="30" customFormat="1" ht="14.25" x14ac:dyDescent="0.2">
      <c r="A3122" s="15"/>
      <c r="B3122" s="16"/>
      <c r="C3122" s="16" t="s">
        <v>875</v>
      </c>
      <c r="D3122" s="17"/>
      <c r="E3122" s="37"/>
      <c r="F3122" s="19">
        <v>10550.4</v>
      </c>
      <c r="G3122" s="18" t="s">
        <v>3</v>
      </c>
      <c r="H3122" s="37">
        <v>1</v>
      </c>
      <c r="I3122" s="37">
        <v>1</v>
      </c>
      <c r="J3122" s="36">
        <v>158.26</v>
      </c>
      <c r="K3122" s="36"/>
    </row>
    <row r="3123" spans="1:16" s="30" customFormat="1" ht="14.25" x14ac:dyDescent="0.2">
      <c r="A3123" s="15"/>
      <c r="B3123" s="16"/>
      <c r="C3123" s="16" t="s">
        <v>876</v>
      </c>
      <c r="D3123" s="17" t="s">
        <v>877</v>
      </c>
      <c r="E3123" s="37">
        <v>70</v>
      </c>
      <c r="F3123" s="19"/>
      <c r="G3123" s="18"/>
      <c r="H3123" s="37"/>
      <c r="I3123" s="37"/>
      <c r="J3123" s="36">
        <v>51.93</v>
      </c>
      <c r="K3123" s="36"/>
    </row>
    <row r="3124" spans="1:16" s="30" customFormat="1" ht="14.25" x14ac:dyDescent="0.2">
      <c r="A3124" s="15"/>
      <c r="B3124" s="16"/>
      <c r="C3124" s="16" t="s">
        <v>878</v>
      </c>
      <c r="D3124" s="17" t="s">
        <v>877</v>
      </c>
      <c r="E3124" s="37">
        <v>10</v>
      </c>
      <c r="F3124" s="19"/>
      <c r="G3124" s="18"/>
      <c r="H3124" s="37"/>
      <c r="I3124" s="37"/>
      <c r="J3124" s="36">
        <v>7.42</v>
      </c>
      <c r="K3124" s="36"/>
    </row>
    <row r="3125" spans="1:16" s="30" customFormat="1" ht="14.25" x14ac:dyDescent="0.2">
      <c r="A3125" s="15"/>
      <c r="B3125" s="16"/>
      <c r="C3125" s="16" t="s">
        <v>879</v>
      </c>
      <c r="D3125" s="17" t="s">
        <v>877</v>
      </c>
      <c r="E3125" s="37">
        <v>108</v>
      </c>
      <c r="F3125" s="19"/>
      <c r="G3125" s="18"/>
      <c r="H3125" s="37"/>
      <c r="I3125" s="37"/>
      <c r="J3125" s="36">
        <v>0.33</v>
      </c>
      <c r="K3125" s="36"/>
    </row>
    <row r="3126" spans="1:16" s="30" customFormat="1" ht="14.25" x14ac:dyDescent="0.2">
      <c r="A3126" s="15"/>
      <c r="B3126" s="16"/>
      <c r="C3126" s="16" t="s">
        <v>880</v>
      </c>
      <c r="D3126" s="17" t="s">
        <v>881</v>
      </c>
      <c r="E3126" s="37">
        <v>30.8</v>
      </c>
      <c r="F3126" s="19"/>
      <c r="G3126" s="18" t="s">
        <v>3</v>
      </c>
      <c r="H3126" s="37">
        <v>1</v>
      </c>
      <c r="I3126" s="37"/>
      <c r="J3126" s="36"/>
      <c r="K3126" s="36">
        <v>0.46199999999999997</v>
      </c>
    </row>
    <row r="3127" spans="1:16" s="30" customFormat="1" ht="15" x14ac:dyDescent="0.25">
      <c r="A3127" s="44"/>
      <c r="B3127" s="44"/>
      <c r="C3127" s="45"/>
      <c r="D3127" s="44"/>
      <c r="E3127" s="44"/>
      <c r="F3127" s="44"/>
      <c r="G3127" s="44"/>
      <c r="H3127" s="44"/>
      <c r="I3127" s="61">
        <v>292.77999999999997</v>
      </c>
      <c r="J3127" s="61"/>
      <c r="K3127" s="46">
        <v>19518.669999999998</v>
      </c>
      <c r="P3127" s="23"/>
    </row>
    <row r="3128" spans="1:16" s="30" customFormat="1" ht="28.5" x14ac:dyDescent="0.2">
      <c r="A3128" s="15" t="s">
        <v>132</v>
      </c>
      <c r="B3128" s="16" t="s">
        <v>1072</v>
      </c>
      <c r="C3128" s="16" t="s">
        <v>1073</v>
      </c>
      <c r="D3128" s="17" t="s">
        <v>902</v>
      </c>
      <c r="E3128" s="37">
        <v>1.4999999999999999E-2</v>
      </c>
      <c r="F3128" s="19"/>
      <c r="G3128" s="18"/>
      <c r="H3128" s="37"/>
      <c r="I3128" s="37"/>
      <c r="J3128" s="36"/>
      <c r="K3128" s="36"/>
    </row>
    <row r="3129" spans="1:16" s="30" customFormat="1" ht="14.25" x14ac:dyDescent="0.2">
      <c r="A3129" s="15"/>
      <c r="B3129" s="16"/>
      <c r="C3129" s="16" t="s">
        <v>872</v>
      </c>
      <c r="D3129" s="17"/>
      <c r="E3129" s="37"/>
      <c r="F3129" s="19">
        <v>1059.5999999999999</v>
      </c>
      <c r="G3129" s="18" t="s">
        <v>3</v>
      </c>
      <c r="H3129" s="37">
        <v>1</v>
      </c>
      <c r="I3129" s="37">
        <v>1</v>
      </c>
      <c r="J3129" s="36">
        <v>15.89</v>
      </c>
      <c r="K3129" s="36"/>
    </row>
    <row r="3130" spans="1:16" s="30" customFormat="1" ht="14.25" x14ac:dyDescent="0.2">
      <c r="A3130" s="15"/>
      <c r="B3130" s="16"/>
      <c r="C3130" s="16" t="s">
        <v>875</v>
      </c>
      <c r="D3130" s="17"/>
      <c r="E3130" s="37"/>
      <c r="F3130" s="19">
        <v>1127.04</v>
      </c>
      <c r="G3130" s="18" t="s">
        <v>3</v>
      </c>
      <c r="H3130" s="37">
        <v>1</v>
      </c>
      <c r="I3130" s="37">
        <v>1</v>
      </c>
      <c r="J3130" s="36">
        <v>16.91</v>
      </c>
      <c r="K3130" s="36"/>
    </row>
    <row r="3131" spans="1:16" s="30" customFormat="1" ht="14.25" x14ac:dyDescent="0.2">
      <c r="A3131" s="15"/>
      <c r="B3131" s="16"/>
      <c r="C3131" s="16" t="s">
        <v>876</v>
      </c>
      <c r="D3131" s="17" t="s">
        <v>877</v>
      </c>
      <c r="E3131" s="37">
        <v>70</v>
      </c>
      <c r="F3131" s="19"/>
      <c r="G3131" s="18"/>
      <c r="H3131" s="37"/>
      <c r="I3131" s="37"/>
      <c r="J3131" s="36">
        <v>11.12</v>
      </c>
      <c r="K3131" s="36"/>
    </row>
    <row r="3132" spans="1:16" s="30" customFormat="1" ht="14.25" x14ac:dyDescent="0.2">
      <c r="A3132" s="15"/>
      <c r="B3132" s="16"/>
      <c r="C3132" s="16" t="s">
        <v>878</v>
      </c>
      <c r="D3132" s="17" t="s">
        <v>877</v>
      </c>
      <c r="E3132" s="37">
        <v>10</v>
      </c>
      <c r="F3132" s="19"/>
      <c r="G3132" s="18"/>
      <c r="H3132" s="37"/>
      <c r="I3132" s="37"/>
      <c r="J3132" s="36">
        <v>1.59</v>
      </c>
      <c r="K3132" s="36"/>
    </row>
    <row r="3133" spans="1:16" s="30" customFormat="1" ht="14.25" x14ac:dyDescent="0.2">
      <c r="A3133" s="15"/>
      <c r="B3133" s="16"/>
      <c r="C3133" s="16" t="s">
        <v>880</v>
      </c>
      <c r="D3133" s="17" t="s">
        <v>881</v>
      </c>
      <c r="E3133" s="37">
        <v>6.04</v>
      </c>
      <c r="F3133" s="19"/>
      <c r="G3133" s="18" t="s">
        <v>3</v>
      </c>
      <c r="H3133" s="37">
        <v>1</v>
      </c>
      <c r="I3133" s="37"/>
      <c r="J3133" s="36"/>
      <c r="K3133" s="36">
        <v>9.06E-2</v>
      </c>
    </row>
    <row r="3134" spans="1:16" s="30" customFormat="1" ht="15" x14ac:dyDescent="0.25">
      <c r="A3134" s="44"/>
      <c r="B3134" s="44"/>
      <c r="C3134" s="45"/>
      <c r="D3134" s="44"/>
      <c r="E3134" s="44"/>
      <c r="F3134" s="44"/>
      <c r="G3134" s="44"/>
      <c r="H3134" s="44"/>
      <c r="I3134" s="61">
        <v>45.51</v>
      </c>
      <c r="J3134" s="61"/>
      <c r="K3134" s="46">
        <v>3034</v>
      </c>
      <c r="P3134" s="23"/>
    </row>
    <row r="3135" spans="1:16" s="30" customFormat="1" ht="28.5" x14ac:dyDescent="0.2">
      <c r="A3135" s="15" t="s">
        <v>136</v>
      </c>
      <c r="B3135" s="16" t="s">
        <v>1074</v>
      </c>
      <c r="C3135" s="16" t="s">
        <v>1075</v>
      </c>
      <c r="D3135" s="17" t="s">
        <v>1076</v>
      </c>
      <c r="E3135" s="37">
        <v>0.02</v>
      </c>
      <c r="F3135" s="19"/>
      <c r="G3135" s="18"/>
      <c r="H3135" s="37"/>
      <c r="I3135" s="37"/>
      <c r="J3135" s="36"/>
      <c r="K3135" s="36"/>
    </row>
    <row r="3136" spans="1:16" s="30" customFormat="1" ht="14.25" x14ac:dyDescent="0.2">
      <c r="A3136" s="15"/>
      <c r="B3136" s="16"/>
      <c r="C3136" s="16" t="s">
        <v>872</v>
      </c>
      <c r="D3136" s="17"/>
      <c r="E3136" s="37"/>
      <c r="F3136" s="19">
        <v>2962.71</v>
      </c>
      <c r="G3136" s="18" t="s">
        <v>3</v>
      </c>
      <c r="H3136" s="37">
        <v>1</v>
      </c>
      <c r="I3136" s="37">
        <v>1</v>
      </c>
      <c r="J3136" s="36">
        <v>59.25</v>
      </c>
      <c r="K3136" s="36"/>
    </row>
    <row r="3137" spans="1:32" s="30" customFormat="1" ht="14.25" x14ac:dyDescent="0.2">
      <c r="A3137" s="15"/>
      <c r="B3137" s="16"/>
      <c r="C3137" s="16" t="s">
        <v>875</v>
      </c>
      <c r="D3137" s="17"/>
      <c r="E3137" s="37"/>
      <c r="F3137" s="19">
        <v>4378.55</v>
      </c>
      <c r="G3137" s="18" t="s">
        <v>3</v>
      </c>
      <c r="H3137" s="37">
        <v>1</v>
      </c>
      <c r="I3137" s="37">
        <v>1</v>
      </c>
      <c r="J3137" s="36">
        <v>87.57</v>
      </c>
      <c r="K3137" s="36"/>
    </row>
    <row r="3138" spans="1:32" s="30" customFormat="1" ht="14.25" x14ac:dyDescent="0.2">
      <c r="A3138" s="15" t="s">
        <v>1077</v>
      </c>
      <c r="B3138" s="16" t="s">
        <v>1078</v>
      </c>
      <c r="C3138" s="16" t="s">
        <v>1079</v>
      </c>
      <c r="D3138" s="17" t="s">
        <v>913</v>
      </c>
      <c r="E3138" s="37">
        <v>-7</v>
      </c>
      <c r="F3138" s="19">
        <v>12.46</v>
      </c>
      <c r="G3138" s="22" t="s">
        <v>3</v>
      </c>
      <c r="H3138" s="37">
        <v>1</v>
      </c>
      <c r="I3138" s="37">
        <v>1</v>
      </c>
      <c r="J3138" s="36">
        <v>-87.22</v>
      </c>
      <c r="K3138" s="36"/>
    </row>
    <row r="3139" spans="1:32" s="30" customFormat="1" ht="14.25" x14ac:dyDescent="0.2">
      <c r="A3139" s="15" t="s">
        <v>1080</v>
      </c>
      <c r="B3139" s="16" t="s">
        <v>1081</v>
      </c>
      <c r="C3139" s="16" t="s">
        <v>1082</v>
      </c>
      <c r="D3139" s="17" t="s">
        <v>913</v>
      </c>
      <c r="E3139" s="37">
        <v>7</v>
      </c>
      <c r="F3139" s="19">
        <v>80.45</v>
      </c>
      <c r="G3139" s="22" t="s">
        <v>3</v>
      </c>
      <c r="H3139" s="37">
        <v>1</v>
      </c>
      <c r="I3139" s="37">
        <v>1</v>
      </c>
      <c r="J3139" s="36">
        <v>563.15</v>
      </c>
      <c r="K3139" s="36"/>
    </row>
    <row r="3140" spans="1:32" s="30" customFormat="1" ht="14.25" x14ac:dyDescent="0.2">
      <c r="A3140" s="15"/>
      <c r="B3140" s="16"/>
      <c r="C3140" s="16" t="s">
        <v>876</v>
      </c>
      <c r="D3140" s="17" t="s">
        <v>877</v>
      </c>
      <c r="E3140" s="37">
        <v>70</v>
      </c>
      <c r="F3140" s="19"/>
      <c r="G3140" s="18"/>
      <c r="H3140" s="37"/>
      <c r="I3140" s="37"/>
      <c r="J3140" s="36">
        <v>41.48</v>
      </c>
      <c r="K3140" s="36"/>
    </row>
    <row r="3141" spans="1:32" s="30" customFormat="1" ht="14.25" x14ac:dyDescent="0.2">
      <c r="A3141" s="15"/>
      <c r="B3141" s="16"/>
      <c r="C3141" s="16" t="s">
        <v>878</v>
      </c>
      <c r="D3141" s="17" t="s">
        <v>877</v>
      </c>
      <c r="E3141" s="37">
        <v>10</v>
      </c>
      <c r="F3141" s="19"/>
      <c r="G3141" s="18"/>
      <c r="H3141" s="37"/>
      <c r="I3141" s="37"/>
      <c r="J3141" s="36">
        <v>5.93</v>
      </c>
      <c r="K3141" s="36"/>
    </row>
    <row r="3142" spans="1:32" s="30" customFormat="1" ht="14.25" x14ac:dyDescent="0.2">
      <c r="A3142" s="15"/>
      <c r="B3142" s="16"/>
      <c r="C3142" s="16" t="s">
        <v>880</v>
      </c>
      <c r="D3142" s="17" t="s">
        <v>881</v>
      </c>
      <c r="E3142" s="37">
        <v>18.89</v>
      </c>
      <c r="F3142" s="19"/>
      <c r="G3142" s="18" t="s">
        <v>3</v>
      </c>
      <c r="H3142" s="37">
        <v>1</v>
      </c>
      <c r="I3142" s="37"/>
      <c r="J3142" s="36"/>
      <c r="K3142" s="36">
        <v>0.37780000000000002</v>
      </c>
    </row>
    <row r="3143" spans="1:32" s="30" customFormat="1" ht="15" x14ac:dyDescent="0.25">
      <c r="A3143" s="44"/>
      <c r="B3143" s="44"/>
      <c r="C3143" s="45"/>
      <c r="D3143" s="44"/>
      <c r="E3143" s="44"/>
      <c r="F3143" s="44"/>
      <c r="G3143" s="44"/>
      <c r="H3143" s="44"/>
      <c r="I3143" s="61">
        <v>670.16</v>
      </c>
      <c r="J3143" s="61"/>
      <c r="K3143" s="46">
        <v>33508</v>
      </c>
      <c r="P3143" s="23"/>
    </row>
    <row r="3144" spans="1:32" s="30" customFormat="1" x14ac:dyDescent="0.2">
      <c r="C3144" s="47"/>
    </row>
    <row r="3145" spans="1:32" s="30" customFormat="1" ht="15" x14ac:dyDescent="0.25">
      <c r="A3145" s="66" t="s">
        <v>1083</v>
      </c>
      <c r="B3145" s="66"/>
      <c r="C3145" s="66"/>
      <c r="D3145" s="41"/>
      <c r="E3145" s="41"/>
      <c r="F3145" s="41"/>
      <c r="G3145" s="41"/>
      <c r="H3145" s="41"/>
      <c r="J3145" s="39">
        <v>986529.99000000022</v>
      </c>
      <c r="K3145" s="42"/>
      <c r="AF3145" s="41"/>
    </row>
    <row r="3146" spans="1:32" s="30" customFormat="1" ht="15" x14ac:dyDescent="0.25">
      <c r="A3146" s="43"/>
      <c r="B3146" s="43"/>
      <c r="C3146" s="43"/>
      <c r="D3146" s="41"/>
      <c r="E3146" s="41"/>
      <c r="F3146" s="41"/>
      <c r="G3146" s="41"/>
      <c r="H3146" s="41"/>
      <c r="I3146" s="39"/>
      <c r="J3146" s="40"/>
      <c r="K3146" s="42"/>
      <c r="AF3146" s="41"/>
    </row>
    <row r="3159" spans="4:4" x14ac:dyDescent="0.2">
      <c r="D3159" s="35"/>
    </row>
    <row r="3162" spans="4:4" x14ac:dyDescent="0.2">
      <c r="D3162" s="35"/>
    </row>
  </sheetData>
  <mergeCells count="561">
    <mergeCell ref="I2976:J2976"/>
    <mergeCell ref="I2988:J2988"/>
    <mergeCell ref="I3000:J3000"/>
    <mergeCell ref="I3016:J3016"/>
    <mergeCell ref="I3025:J3025"/>
    <mergeCell ref="I3127:J3127"/>
    <mergeCell ref="I3134:J3134"/>
    <mergeCell ref="I3143:J3143"/>
    <mergeCell ref="A3145:C3145"/>
    <mergeCell ref="I3032:J3032"/>
    <mergeCell ref="I3047:J3047"/>
    <mergeCell ref="I3057:J3057"/>
    <mergeCell ref="I3066:J3066"/>
    <mergeCell ref="I3077:J3077"/>
    <mergeCell ref="I3087:J3087"/>
    <mergeCell ref="I3100:J3100"/>
    <mergeCell ref="I3110:J3110"/>
    <mergeCell ref="I3117:J3117"/>
    <mergeCell ref="F17:H17"/>
    <mergeCell ref="I17:J17"/>
    <mergeCell ref="F18:H18"/>
    <mergeCell ref="I18:J18"/>
    <mergeCell ref="F19:H19"/>
    <mergeCell ref="I19:J19"/>
    <mergeCell ref="F15:H15"/>
    <mergeCell ref="I15:J15"/>
    <mergeCell ref="F16:H16"/>
    <mergeCell ref="I16:J16"/>
    <mergeCell ref="I22:I24"/>
    <mergeCell ref="J22:J24"/>
    <mergeCell ref="A27:K27"/>
    <mergeCell ref="B29:J29"/>
    <mergeCell ref="B31:J31"/>
    <mergeCell ref="I42:J42"/>
    <mergeCell ref="F20:H20"/>
    <mergeCell ref="I20:J20"/>
    <mergeCell ref="A22:A24"/>
    <mergeCell ref="B22:B24"/>
    <mergeCell ref="C22:C24"/>
    <mergeCell ref="D22:D24"/>
    <mergeCell ref="E22:E24"/>
    <mergeCell ref="F22:F24"/>
    <mergeCell ref="G22:G24"/>
    <mergeCell ref="H22:H24"/>
    <mergeCell ref="I81:J81"/>
    <mergeCell ref="I92:J92"/>
    <mergeCell ref="I102:J102"/>
    <mergeCell ref="I104:J104"/>
    <mergeCell ref="I106:J106"/>
    <mergeCell ref="I108:J108"/>
    <mergeCell ref="I52:J52"/>
    <mergeCell ref="I54:J54"/>
    <mergeCell ref="I56:J56"/>
    <mergeCell ref="I67:J67"/>
    <mergeCell ref="I77:J77"/>
    <mergeCell ref="I79:J79"/>
    <mergeCell ref="B115:J115"/>
    <mergeCell ref="I126:J126"/>
    <mergeCell ref="I136:J136"/>
    <mergeCell ref="I138:J138"/>
    <mergeCell ref="I140:J140"/>
    <mergeCell ref="I151:J151"/>
    <mergeCell ref="A108:H108"/>
    <mergeCell ref="C110:H110"/>
    <mergeCell ref="I110:J110"/>
    <mergeCell ref="C111:H111"/>
    <mergeCell ref="I111:J111"/>
    <mergeCell ref="A113:K113"/>
    <mergeCell ref="I190:J190"/>
    <mergeCell ref="I201:J201"/>
    <mergeCell ref="I211:J211"/>
    <mergeCell ref="I213:J213"/>
    <mergeCell ref="I215:J215"/>
    <mergeCell ref="I226:J226"/>
    <mergeCell ref="I161:J161"/>
    <mergeCell ref="I163:J163"/>
    <mergeCell ref="I165:J165"/>
    <mergeCell ref="I176:J176"/>
    <mergeCell ref="I186:J186"/>
    <mergeCell ref="I188:J188"/>
    <mergeCell ref="I265:J265"/>
    <mergeCell ref="I276:J276"/>
    <mergeCell ref="I286:J286"/>
    <mergeCell ref="I288:J288"/>
    <mergeCell ref="I290:J290"/>
    <mergeCell ref="I301:J301"/>
    <mergeCell ref="I236:J236"/>
    <mergeCell ref="I238:J238"/>
    <mergeCell ref="I240:J240"/>
    <mergeCell ref="I251:J251"/>
    <mergeCell ref="I261:J261"/>
    <mergeCell ref="I263:J263"/>
    <mergeCell ref="I340:J340"/>
    <mergeCell ref="I351:J351"/>
    <mergeCell ref="I361:J361"/>
    <mergeCell ref="I363:J363"/>
    <mergeCell ref="I365:J365"/>
    <mergeCell ref="I367:J367"/>
    <mergeCell ref="I311:J311"/>
    <mergeCell ref="I313:J313"/>
    <mergeCell ref="I315:J315"/>
    <mergeCell ref="I326:J326"/>
    <mergeCell ref="I336:J336"/>
    <mergeCell ref="I338:J338"/>
    <mergeCell ref="B374:J374"/>
    <mergeCell ref="I385:J385"/>
    <mergeCell ref="I395:J395"/>
    <mergeCell ref="I397:J397"/>
    <mergeCell ref="I399:J399"/>
    <mergeCell ref="I410:J410"/>
    <mergeCell ref="A367:H367"/>
    <mergeCell ref="C369:H369"/>
    <mergeCell ref="I369:J369"/>
    <mergeCell ref="C370:H370"/>
    <mergeCell ref="I370:J370"/>
    <mergeCell ref="A372:K372"/>
    <mergeCell ref="I449:J449"/>
    <mergeCell ref="I460:J460"/>
    <mergeCell ref="I470:J470"/>
    <mergeCell ref="I472:J472"/>
    <mergeCell ref="I474:J474"/>
    <mergeCell ref="I485:J485"/>
    <mergeCell ref="I420:J420"/>
    <mergeCell ref="I422:J422"/>
    <mergeCell ref="I424:J424"/>
    <mergeCell ref="I435:J435"/>
    <mergeCell ref="I445:J445"/>
    <mergeCell ref="I447:J447"/>
    <mergeCell ref="I524:J524"/>
    <mergeCell ref="I535:J535"/>
    <mergeCell ref="I545:J545"/>
    <mergeCell ref="I547:J547"/>
    <mergeCell ref="I549:J549"/>
    <mergeCell ref="I560:J560"/>
    <mergeCell ref="I495:J495"/>
    <mergeCell ref="I497:J497"/>
    <mergeCell ref="I499:J499"/>
    <mergeCell ref="I510:J510"/>
    <mergeCell ref="I520:J520"/>
    <mergeCell ref="I522:J522"/>
    <mergeCell ref="I599:J599"/>
    <mergeCell ref="I610:J610"/>
    <mergeCell ref="I620:J620"/>
    <mergeCell ref="I622:J622"/>
    <mergeCell ref="I624:J624"/>
    <mergeCell ref="I635:J635"/>
    <mergeCell ref="I570:J570"/>
    <mergeCell ref="I572:J572"/>
    <mergeCell ref="I574:J574"/>
    <mergeCell ref="I585:J585"/>
    <mergeCell ref="I595:J595"/>
    <mergeCell ref="I597:J597"/>
    <mergeCell ref="C654:H654"/>
    <mergeCell ref="I654:J654"/>
    <mergeCell ref="A656:K656"/>
    <mergeCell ref="B658:J658"/>
    <mergeCell ref="I669:J669"/>
    <mergeCell ref="I679:J679"/>
    <mergeCell ref="I645:J645"/>
    <mergeCell ref="I647:J647"/>
    <mergeCell ref="I649:J649"/>
    <mergeCell ref="I651:J651"/>
    <mergeCell ref="A651:H651"/>
    <mergeCell ref="C653:H653"/>
    <mergeCell ref="I653:J653"/>
    <mergeCell ref="I719:J719"/>
    <mergeCell ref="I729:J729"/>
    <mergeCell ref="I731:J731"/>
    <mergeCell ref="I733:J733"/>
    <mergeCell ref="I744:J744"/>
    <mergeCell ref="I754:J754"/>
    <mergeCell ref="I681:J681"/>
    <mergeCell ref="I683:J683"/>
    <mergeCell ref="I694:J694"/>
    <mergeCell ref="I704:J704"/>
    <mergeCell ref="I706:J706"/>
    <mergeCell ref="I708:J708"/>
    <mergeCell ref="I794:J794"/>
    <mergeCell ref="I804:J804"/>
    <mergeCell ref="I806:J806"/>
    <mergeCell ref="I808:J808"/>
    <mergeCell ref="I819:J819"/>
    <mergeCell ref="I829:J829"/>
    <mergeCell ref="I756:J756"/>
    <mergeCell ref="I758:J758"/>
    <mergeCell ref="I769:J769"/>
    <mergeCell ref="I779:J779"/>
    <mergeCell ref="I781:J781"/>
    <mergeCell ref="I783:J783"/>
    <mergeCell ref="I869:J869"/>
    <mergeCell ref="I879:J879"/>
    <mergeCell ref="I881:J881"/>
    <mergeCell ref="I883:J883"/>
    <mergeCell ref="I894:J894"/>
    <mergeCell ref="I904:J904"/>
    <mergeCell ref="I831:J831"/>
    <mergeCell ref="I833:J833"/>
    <mergeCell ref="I844:J844"/>
    <mergeCell ref="I854:J854"/>
    <mergeCell ref="I856:J856"/>
    <mergeCell ref="I858:J858"/>
    <mergeCell ref="I944:J944"/>
    <mergeCell ref="I954:J954"/>
    <mergeCell ref="I956:J956"/>
    <mergeCell ref="I958:J958"/>
    <mergeCell ref="I969:J969"/>
    <mergeCell ref="I979:J979"/>
    <mergeCell ref="I906:J906"/>
    <mergeCell ref="I908:J908"/>
    <mergeCell ref="I919:J919"/>
    <mergeCell ref="I929:J929"/>
    <mergeCell ref="I931:J931"/>
    <mergeCell ref="I933:J933"/>
    <mergeCell ref="I1019:J1019"/>
    <mergeCell ref="I1029:J1029"/>
    <mergeCell ref="I1031:J1031"/>
    <mergeCell ref="I1033:J1033"/>
    <mergeCell ref="I1044:J1044"/>
    <mergeCell ref="I1054:J1054"/>
    <mergeCell ref="I981:J981"/>
    <mergeCell ref="I983:J983"/>
    <mergeCell ref="I994:J994"/>
    <mergeCell ref="I1004:J1004"/>
    <mergeCell ref="I1006:J1006"/>
    <mergeCell ref="I1008:J1008"/>
    <mergeCell ref="I1094:J1094"/>
    <mergeCell ref="I1104:J1104"/>
    <mergeCell ref="I1106:J1106"/>
    <mergeCell ref="I1108:J1108"/>
    <mergeCell ref="I1119:J1119"/>
    <mergeCell ref="I1129:J1129"/>
    <mergeCell ref="I1056:J1056"/>
    <mergeCell ref="I1058:J1058"/>
    <mergeCell ref="I1069:J1069"/>
    <mergeCell ref="I1079:J1079"/>
    <mergeCell ref="I1081:J1081"/>
    <mergeCell ref="I1083:J1083"/>
    <mergeCell ref="I1169:J1169"/>
    <mergeCell ref="I1179:J1179"/>
    <mergeCell ref="I1181:J1181"/>
    <mergeCell ref="I1183:J1183"/>
    <mergeCell ref="I1194:J1194"/>
    <mergeCell ref="I1204:J1204"/>
    <mergeCell ref="I1131:J1131"/>
    <mergeCell ref="I1133:J1133"/>
    <mergeCell ref="I1144:J1144"/>
    <mergeCell ref="I1154:J1154"/>
    <mergeCell ref="I1156:J1156"/>
    <mergeCell ref="I1158:J1158"/>
    <mergeCell ref="I1244:J1244"/>
    <mergeCell ref="I1254:J1254"/>
    <mergeCell ref="I1256:J1256"/>
    <mergeCell ref="I1258:J1258"/>
    <mergeCell ref="I1269:J1269"/>
    <mergeCell ref="I1279:J1279"/>
    <mergeCell ref="I1206:J1206"/>
    <mergeCell ref="I1208:J1208"/>
    <mergeCell ref="I1219:J1219"/>
    <mergeCell ref="I1229:J1229"/>
    <mergeCell ref="I1231:J1231"/>
    <mergeCell ref="I1233:J1233"/>
    <mergeCell ref="I1319:J1319"/>
    <mergeCell ref="I1329:J1329"/>
    <mergeCell ref="I1331:J1331"/>
    <mergeCell ref="I1333:J1333"/>
    <mergeCell ref="I1344:J1344"/>
    <mergeCell ref="I1354:J1354"/>
    <mergeCell ref="I1281:J1281"/>
    <mergeCell ref="I1283:J1283"/>
    <mergeCell ref="I1294:J1294"/>
    <mergeCell ref="I1304:J1304"/>
    <mergeCell ref="I1306:J1306"/>
    <mergeCell ref="I1308:J1308"/>
    <mergeCell ref="I1394:J1394"/>
    <mergeCell ref="I1404:J1404"/>
    <mergeCell ref="I1406:J1406"/>
    <mergeCell ref="I1408:J1408"/>
    <mergeCell ref="I1419:J1419"/>
    <mergeCell ref="I1429:J1429"/>
    <mergeCell ref="I1356:J1356"/>
    <mergeCell ref="I1358:J1358"/>
    <mergeCell ref="I1369:J1369"/>
    <mergeCell ref="I1379:J1379"/>
    <mergeCell ref="I1381:J1381"/>
    <mergeCell ref="I1383:J1383"/>
    <mergeCell ref="C1438:H1438"/>
    <mergeCell ref="I1438:J1438"/>
    <mergeCell ref="A1440:K1440"/>
    <mergeCell ref="B1442:J1442"/>
    <mergeCell ref="I1453:J1453"/>
    <mergeCell ref="I1463:J1463"/>
    <mergeCell ref="I1431:J1431"/>
    <mergeCell ref="I1433:J1433"/>
    <mergeCell ref="I1435:J1435"/>
    <mergeCell ref="A1435:H1435"/>
    <mergeCell ref="C1437:H1437"/>
    <mergeCell ref="I1437:J1437"/>
    <mergeCell ref="I1503:J1503"/>
    <mergeCell ref="I1513:J1513"/>
    <mergeCell ref="I1515:J1515"/>
    <mergeCell ref="I1517:J1517"/>
    <mergeCell ref="I1528:J1528"/>
    <mergeCell ref="I1538:J1538"/>
    <mergeCell ref="I1465:J1465"/>
    <mergeCell ref="I1467:J1467"/>
    <mergeCell ref="I1478:J1478"/>
    <mergeCell ref="I1488:J1488"/>
    <mergeCell ref="I1490:J1490"/>
    <mergeCell ref="I1492:J1492"/>
    <mergeCell ref="I1578:J1578"/>
    <mergeCell ref="I1588:J1588"/>
    <mergeCell ref="I1590:J1590"/>
    <mergeCell ref="I1592:J1592"/>
    <mergeCell ref="I1603:J1603"/>
    <mergeCell ref="I1613:J1613"/>
    <mergeCell ref="I1540:J1540"/>
    <mergeCell ref="I1542:J1542"/>
    <mergeCell ref="I1553:J1553"/>
    <mergeCell ref="I1563:J1563"/>
    <mergeCell ref="I1565:J1565"/>
    <mergeCell ref="I1567:J1567"/>
    <mergeCell ref="I1653:J1653"/>
    <mergeCell ref="I1663:J1663"/>
    <mergeCell ref="I1665:J1665"/>
    <mergeCell ref="I1667:J1667"/>
    <mergeCell ref="I1678:J1678"/>
    <mergeCell ref="I1688:J1688"/>
    <mergeCell ref="I1615:J1615"/>
    <mergeCell ref="I1617:J1617"/>
    <mergeCell ref="I1628:J1628"/>
    <mergeCell ref="I1638:J1638"/>
    <mergeCell ref="I1640:J1640"/>
    <mergeCell ref="I1642:J1642"/>
    <mergeCell ref="I1719:J1719"/>
    <mergeCell ref="A1719:H1719"/>
    <mergeCell ref="C1721:H1721"/>
    <mergeCell ref="I1721:J1721"/>
    <mergeCell ref="C1722:H1722"/>
    <mergeCell ref="I1722:J1722"/>
    <mergeCell ref="I1690:J1690"/>
    <mergeCell ref="I1692:J1692"/>
    <mergeCell ref="I1703:J1703"/>
    <mergeCell ref="I1713:J1713"/>
    <mergeCell ref="I1715:J1715"/>
    <mergeCell ref="I1717:J1717"/>
    <mergeCell ref="I1762:J1762"/>
    <mergeCell ref="I1772:J1772"/>
    <mergeCell ref="I1774:J1774"/>
    <mergeCell ref="I1776:J1776"/>
    <mergeCell ref="I1787:J1787"/>
    <mergeCell ref="I1797:J1797"/>
    <mergeCell ref="A1724:K1724"/>
    <mergeCell ref="B1726:J1726"/>
    <mergeCell ref="I1737:J1737"/>
    <mergeCell ref="I1747:J1747"/>
    <mergeCell ref="I1749:J1749"/>
    <mergeCell ref="I1751:J1751"/>
    <mergeCell ref="I1837:J1837"/>
    <mergeCell ref="I1847:J1847"/>
    <mergeCell ref="I1849:J1849"/>
    <mergeCell ref="I1851:J1851"/>
    <mergeCell ref="I1862:J1862"/>
    <mergeCell ref="I1872:J1872"/>
    <mergeCell ref="I1799:J1799"/>
    <mergeCell ref="I1801:J1801"/>
    <mergeCell ref="I1812:J1812"/>
    <mergeCell ref="I1822:J1822"/>
    <mergeCell ref="I1824:J1824"/>
    <mergeCell ref="I1826:J1826"/>
    <mergeCell ref="I1912:J1912"/>
    <mergeCell ref="I1922:J1922"/>
    <mergeCell ref="I1924:J1924"/>
    <mergeCell ref="I1926:J1926"/>
    <mergeCell ref="I1937:J1937"/>
    <mergeCell ref="I1947:J1947"/>
    <mergeCell ref="I1874:J1874"/>
    <mergeCell ref="I1876:J1876"/>
    <mergeCell ref="I1887:J1887"/>
    <mergeCell ref="I1897:J1897"/>
    <mergeCell ref="I1899:J1899"/>
    <mergeCell ref="I1901:J1901"/>
    <mergeCell ref="I1987:J1987"/>
    <mergeCell ref="I1997:J1997"/>
    <mergeCell ref="I1999:J1999"/>
    <mergeCell ref="I2001:J2001"/>
    <mergeCell ref="I2012:J2012"/>
    <mergeCell ref="I2022:J2022"/>
    <mergeCell ref="I1949:J1949"/>
    <mergeCell ref="I1951:J1951"/>
    <mergeCell ref="I1962:J1962"/>
    <mergeCell ref="I1972:J1972"/>
    <mergeCell ref="I1974:J1974"/>
    <mergeCell ref="I1976:J1976"/>
    <mergeCell ref="I2062:J2062"/>
    <mergeCell ref="I2072:J2072"/>
    <mergeCell ref="I2074:J2074"/>
    <mergeCell ref="I2076:J2076"/>
    <mergeCell ref="I2087:J2087"/>
    <mergeCell ref="I2097:J2097"/>
    <mergeCell ref="I2024:J2024"/>
    <mergeCell ref="I2026:J2026"/>
    <mergeCell ref="I2037:J2037"/>
    <mergeCell ref="I2047:J2047"/>
    <mergeCell ref="I2049:J2049"/>
    <mergeCell ref="I2051:J2051"/>
    <mergeCell ref="I2137:J2137"/>
    <mergeCell ref="I2147:J2147"/>
    <mergeCell ref="I2149:J2149"/>
    <mergeCell ref="I2151:J2151"/>
    <mergeCell ref="I2162:J2162"/>
    <mergeCell ref="I2172:J2172"/>
    <mergeCell ref="I2099:J2099"/>
    <mergeCell ref="I2101:J2101"/>
    <mergeCell ref="I2112:J2112"/>
    <mergeCell ref="I2122:J2122"/>
    <mergeCell ref="I2124:J2124"/>
    <mergeCell ref="I2126:J2126"/>
    <mergeCell ref="I2212:J2212"/>
    <mergeCell ref="I2222:J2222"/>
    <mergeCell ref="I2224:J2224"/>
    <mergeCell ref="I2226:J2226"/>
    <mergeCell ref="I2237:J2237"/>
    <mergeCell ref="I2247:J2247"/>
    <mergeCell ref="I2174:J2174"/>
    <mergeCell ref="I2176:J2176"/>
    <mergeCell ref="I2187:J2187"/>
    <mergeCell ref="I2197:J2197"/>
    <mergeCell ref="I2199:J2199"/>
    <mergeCell ref="I2201:J2201"/>
    <mergeCell ref="I2287:J2287"/>
    <mergeCell ref="I2297:J2297"/>
    <mergeCell ref="I2299:J2299"/>
    <mergeCell ref="I2301:J2301"/>
    <mergeCell ref="I2303:J2303"/>
    <mergeCell ref="A2303:H2303"/>
    <mergeCell ref="I2249:J2249"/>
    <mergeCell ref="I2251:J2251"/>
    <mergeCell ref="I2262:J2262"/>
    <mergeCell ref="I2272:J2272"/>
    <mergeCell ref="I2274:J2274"/>
    <mergeCell ref="I2276:J2276"/>
    <mergeCell ref="I2321:J2321"/>
    <mergeCell ref="I2331:J2331"/>
    <mergeCell ref="I2333:J2333"/>
    <mergeCell ref="I2335:J2335"/>
    <mergeCell ref="I2346:J2346"/>
    <mergeCell ref="I2356:J2356"/>
    <mergeCell ref="C2305:H2305"/>
    <mergeCell ref="I2305:J2305"/>
    <mergeCell ref="C2306:H2306"/>
    <mergeCell ref="I2306:J2306"/>
    <mergeCell ref="A2308:K2308"/>
    <mergeCell ref="B2310:J2310"/>
    <mergeCell ref="I2396:J2396"/>
    <mergeCell ref="I2406:J2406"/>
    <mergeCell ref="I2408:J2408"/>
    <mergeCell ref="I2410:J2410"/>
    <mergeCell ref="I2421:J2421"/>
    <mergeCell ref="I2431:J2431"/>
    <mergeCell ref="I2358:J2358"/>
    <mergeCell ref="I2360:J2360"/>
    <mergeCell ref="I2371:J2371"/>
    <mergeCell ref="I2381:J2381"/>
    <mergeCell ref="I2383:J2383"/>
    <mergeCell ref="I2385:J2385"/>
    <mergeCell ref="I2471:J2471"/>
    <mergeCell ref="I2481:J2481"/>
    <mergeCell ref="I2483:J2483"/>
    <mergeCell ref="I2485:J2485"/>
    <mergeCell ref="I2496:J2496"/>
    <mergeCell ref="I2506:J2506"/>
    <mergeCell ref="I2433:J2433"/>
    <mergeCell ref="I2435:J2435"/>
    <mergeCell ref="I2446:J2446"/>
    <mergeCell ref="I2456:J2456"/>
    <mergeCell ref="I2458:J2458"/>
    <mergeCell ref="I2460:J2460"/>
    <mergeCell ref="I2546:J2546"/>
    <mergeCell ref="I2556:J2556"/>
    <mergeCell ref="I2558:J2558"/>
    <mergeCell ref="I2560:J2560"/>
    <mergeCell ref="I2571:J2571"/>
    <mergeCell ref="I2581:J2581"/>
    <mergeCell ref="I2508:J2508"/>
    <mergeCell ref="I2510:J2510"/>
    <mergeCell ref="I2521:J2521"/>
    <mergeCell ref="I2531:J2531"/>
    <mergeCell ref="I2533:J2533"/>
    <mergeCell ref="I2535:J2535"/>
    <mergeCell ref="C2590:H2590"/>
    <mergeCell ref="I2590:J2590"/>
    <mergeCell ref="A2592:K2592"/>
    <mergeCell ref="B2594:J2594"/>
    <mergeCell ref="I2605:J2605"/>
    <mergeCell ref="I2615:J2615"/>
    <mergeCell ref="I2583:J2583"/>
    <mergeCell ref="I2585:J2585"/>
    <mergeCell ref="I2587:J2587"/>
    <mergeCell ref="A2587:H2587"/>
    <mergeCell ref="C2589:H2589"/>
    <mergeCell ref="I2589:J2589"/>
    <mergeCell ref="I2669:J2669"/>
    <mergeCell ref="I2680:J2680"/>
    <mergeCell ref="I2690:J2690"/>
    <mergeCell ref="I2617:J2617"/>
    <mergeCell ref="I2619:J2619"/>
    <mergeCell ref="I2630:J2630"/>
    <mergeCell ref="I2640:J2640"/>
    <mergeCell ref="I2642:J2642"/>
    <mergeCell ref="I2644:J2644"/>
    <mergeCell ref="I2842:J2842"/>
    <mergeCell ref="I2844:J2844"/>
    <mergeCell ref="I2855:J2855"/>
    <mergeCell ref="I2865:J2865"/>
    <mergeCell ref="I2867:J2867"/>
    <mergeCell ref="I2869:J2869"/>
    <mergeCell ref="I2805:J2805"/>
    <mergeCell ref="I2815:J2815"/>
    <mergeCell ref="I2817:J2817"/>
    <mergeCell ref="I2819:J2819"/>
    <mergeCell ref="I2830:J2830"/>
    <mergeCell ref="I2840:J2840"/>
    <mergeCell ref="A2873:K2873"/>
    <mergeCell ref="I2880:J2880"/>
    <mergeCell ref="I2890:J2890"/>
    <mergeCell ref="I2900:J2900"/>
    <mergeCell ref="I2913:J2913"/>
    <mergeCell ref="I2929:J2929"/>
    <mergeCell ref="I2938:J2938"/>
    <mergeCell ref="I2956:J2956"/>
    <mergeCell ref="I2966:J2966"/>
    <mergeCell ref="A7:K7"/>
    <mergeCell ref="I2871:J2871"/>
    <mergeCell ref="A2871:H2871"/>
    <mergeCell ref="I2767:J2767"/>
    <mergeCell ref="I2769:J2769"/>
    <mergeCell ref="I2780:J2780"/>
    <mergeCell ref="I2790:J2790"/>
    <mergeCell ref="I2792:J2792"/>
    <mergeCell ref="I2794:J2794"/>
    <mergeCell ref="I2730:J2730"/>
    <mergeCell ref="I2740:J2740"/>
    <mergeCell ref="I2742:J2742"/>
    <mergeCell ref="I2744:J2744"/>
    <mergeCell ref="I2755:J2755"/>
    <mergeCell ref="I2765:J2765"/>
    <mergeCell ref="I2692:J2692"/>
    <mergeCell ref="I2694:J2694"/>
    <mergeCell ref="I2705:J2705"/>
    <mergeCell ref="I2715:J2715"/>
    <mergeCell ref="I2717:J2717"/>
    <mergeCell ref="I2719:J2719"/>
    <mergeCell ref="I2655:J2655"/>
    <mergeCell ref="I2665:J2665"/>
    <mergeCell ref="I2667:J2667"/>
    <mergeCell ref="J2:K2"/>
    <mergeCell ref="A5:K5"/>
    <mergeCell ref="A13:K13"/>
    <mergeCell ref="A8:K8"/>
    <mergeCell ref="A10:K10"/>
    <mergeCell ref="A11:K11"/>
  </mergeCells>
  <pageMargins left="0.39370078740157483" right="0.19685039370078741" top="0.19685039370078741" bottom="0.19685039370078741" header="0.19685039370078741" footer="0.19685039370078741"/>
  <pageSetup paperSize="9" scale="52" fitToHeight="0" orientation="portrait" horizontalDpi="4294967295" verticalDpi="4294967295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945"/>
  <sheetViews>
    <sheetView workbookViewId="0">
      <selection activeCell="A941" sqref="A941:O941"/>
    </sheetView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51101</v>
      </c>
      <c r="M1">
        <v>10</v>
      </c>
    </row>
    <row r="12" spans="1:133" x14ac:dyDescent="0.2">
      <c r="A12" s="1">
        <v>1</v>
      </c>
      <c r="B12" s="1">
        <v>941</v>
      </c>
      <c r="C12" s="1">
        <v>0</v>
      </c>
      <c r="D12" s="1">
        <f>ROW(A907)</f>
        <v>907</v>
      </c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108</v>
      </c>
      <c r="S12" s="1"/>
      <c r="T12" s="1"/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3</v>
      </c>
      <c r="CF12" s="1">
        <v>0</v>
      </c>
      <c r="CG12" s="1">
        <v>0</v>
      </c>
      <c r="CH12" s="1">
        <v>8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 x14ac:dyDescent="0.2">
      <c r="A18" s="2">
        <v>52</v>
      </c>
      <c r="B18" s="2">
        <f t="shared" ref="B18:G18" si="0">B907</f>
        <v>941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Новый объект_(Копия)_(Копия)_(Копия)_(Копия)_(Копия)_(Копия)_(Копия)</v>
      </c>
      <c r="G18" s="2" t="str">
        <f t="shared" si="0"/>
        <v>МАФ. Васнецова 12, Гиляровского 36 и др. 03.04.2018г. СН-2018</v>
      </c>
      <c r="H18" s="2"/>
      <c r="I18" s="2"/>
      <c r="J18" s="2"/>
      <c r="K18" s="2"/>
      <c r="L18" s="2"/>
      <c r="M18" s="2"/>
      <c r="N18" s="2"/>
      <c r="O18" s="2">
        <f t="shared" ref="O18:AT18" si="1">O907</f>
        <v>21103190.039999999</v>
      </c>
      <c r="P18" s="2">
        <f t="shared" si="1"/>
        <v>20477660.27</v>
      </c>
      <c r="Q18" s="2">
        <f t="shared" si="1"/>
        <v>49019.41</v>
      </c>
      <c r="R18" s="2">
        <f t="shared" si="1"/>
        <v>4951.3</v>
      </c>
      <c r="S18" s="2">
        <f t="shared" si="1"/>
        <v>576510.36</v>
      </c>
      <c r="T18" s="2">
        <f t="shared" si="1"/>
        <v>0</v>
      </c>
      <c r="U18" s="2">
        <f t="shared" si="1"/>
        <v>2987.3187156473036</v>
      </c>
      <c r="V18" s="2">
        <f t="shared" si="1"/>
        <v>0</v>
      </c>
      <c r="W18" s="2">
        <f t="shared" si="1"/>
        <v>0</v>
      </c>
      <c r="X18" s="2">
        <f t="shared" si="1"/>
        <v>403557.33</v>
      </c>
      <c r="Y18" s="2">
        <f t="shared" si="1"/>
        <v>57651.13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21569745.780000001</v>
      </c>
      <c r="AS18" s="2">
        <f t="shared" si="1"/>
        <v>16818756.5</v>
      </c>
      <c r="AT18" s="2">
        <f t="shared" si="1"/>
        <v>0</v>
      </c>
      <c r="AU18" s="2">
        <f t="shared" ref="AU18:BZ18" si="2">AU907</f>
        <v>4750989.28</v>
      </c>
      <c r="AV18" s="2">
        <f t="shared" si="2"/>
        <v>20477660.27</v>
      </c>
      <c r="AW18" s="2">
        <f t="shared" si="2"/>
        <v>20477660.27</v>
      </c>
      <c r="AX18" s="2">
        <f t="shared" si="2"/>
        <v>0</v>
      </c>
      <c r="AY18" s="2">
        <f t="shared" si="2"/>
        <v>20477660.27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CA907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DG907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EM907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FS907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 x14ac:dyDescent="0.2">
      <c r="A20" s="1">
        <v>3</v>
      </c>
      <c r="B20" s="1">
        <v>1</v>
      </c>
      <c r="C20" s="1"/>
      <c r="D20" s="1">
        <f>ROW(A876)</f>
        <v>876</v>
      </c>
      <c r="E20" s="1"/>
      <c r="F20" s="1" t="s">
        <v>11</v>
      </c>
      <c r="G20" s="1" t="s">
        <v>12</v>
      </c>
      <c r="H20" s="1" t="s">
        <v>3</v>
      </c>
      <c r="I20" s="1">
        <v>0</v>
      </c>
      <c r="J20" s="1" t="s">
        <v>3</v>
      </c>
      <c r="K20" s="1">
        <v>0</v>
      </c>
      <c r="L20" s="1" t="s">
        <v>3</v>
      </c>
      <c r="M20" s="1"/>
      <c r="N20" s="1"/>
      <c r="O20" s="1"/>
      <c r="P20" s="1"/>
      <c r="Q20" s="1"/>
      <c r="R20" s="1"/>
      <c r="S20" s="1"/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</row>
    <row r="22" spans="1:245" x14ac:dyDescent="0.2">
      <c r="A22" s="2">
        <v>52</v>
      </c>
      <c r="B22" s="2">
        <f t="shared" ref="B22:G22" si="7">B876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Новая локальная смета</v>
      </c>
      <c r="G22" s="2" t="str">
        <f t="shared" si="7"/>
        <v>Выполнение работ по благоустройству территории Мещанского района (1-й транш)</v>
      </c>
      <c r="H22" s="2"/>
      <c r="I22" s="2"/>
      <c r="J22" s="2"/>
      <c r="K22" s="2"/>
      <c r="L22" s="2"/>
      <c r="M22" s="2"/>
      <c r="N22" s="2"/>
      <c r="O22" s="2">
        <f t="shared" ref="O22:AT22" si="8">O876</f>
        <v>21103190.039999999</v>
      </c>
      <c r="P22" s="2">
        <f t="shared" si="8"/>
        <v>20477660.27</v>
      </c>
      <c r="Q22" s="2">
        <f t="shared" si="8"/>
        <v>49019.41</v>
      </c>
      <c r="R22" s="2">
        <f t="shared" si="8"/>
        <v>4951.3</v>
      </c>
      <c r="S22" s="2">
        <f t="shared" si="8"/>
        <v>576510.36</v>
      </c>
      <c r="T22" s="2">
        <f t="shared" si="8"/>
        <v>0</v>
      </c>
      <c r="U22" s="2">
        <f t="shared" si="8"/>
        <v>2987.3187156473036</v>
      </c>
      <c r="V22" s="2">
        <f t="shared" si="8"/>
        <v>0</v>
      </c>
      <c r="W22" s="2">
        <f t="shared" si="8"/>
        <v>0</v>
      </c>
      <c r="X22" s="2">
        <f t="shared" si="8"/>
        <v>403557.33</v>
      </c>
      <c r="Y22" s="2">
        <f t="shared" si="8"/>
        <v>57651.13</v>
      </c>
      <c r="Z22" s="2">
        <f t="shared" si="8"/>
        <v>0</v>
      </c>
      <c r="AA22" s="2">
        <f t="shared" si="8"/>
        <v>0</v>
      </c>
      <c r="AB22" s="2">
        <f t="shared" si="8"/>
        <v>0</v>
      </c>
      <c r="AC22" s="2">
        <f t="shared" si="8"/>
        <v>0</v>
      </c>
      <c r="AD22" s="2">
        <f t="shared" si="8"/>
        <v>0</v>
      </c>
      <c r="AE22" s="2">
        <f t="shared" si="8"/>
        <v>0</v>
      </c>
      <c r="AF22" s="2">
        <f t="shared" si="8"/>
        <v>0</v>
      </c>
      <c r="AG22" s="2">
        <f t="shared" si="8"/>
        <v>0</v>
      </c>
      <c r="AH22" s="2">
        <f t="shared" si="8"/>
        <v>0</v>
      </c>
      <c r="AI22" s="2">
        <f t="shared" si="8"/>
        <v>0</v>
      </c>
      <c r="AJ22" s="2">
        <f t="shared" si="8"/>
        <v>0</v>
      </c>
      <c r="AK22" s="2">
        <f t="shared" si="8"/>
        <v>0</v>
      </c>
      <c r="AL22" s="2">
        <f t="shared" si="8"/>
        <v>0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>
        <f t="shared" si="8"/>
        <v>0</v>
      </c>
      <c r="AQ22" s="2">
        <f t="shared" si="8"/>
        <v>0</v>
      </c>
      <c r="AR22" s="2">
        <f t="shared" si="8"/>
        <v>21569745.780000001</v>
      </c>
      <c r="AS22" s="2">
        <f t="shared" si="8"/>
        <v>16818756.5</v>
      </c>
      <c r="AT22" s="2">
        <f t="shared" si="8"/>
        <v>0</v>
      </c>
      <c r="AU22" s="2">
        <f t="shared" ref="AU22:BZ22" si="9">AU876</f>
        <v>4750989.28</v>
      </c>
      <c r="AV22" s="2">
        <f t="shared" si="9"/>
        <v>20477660.27</v>
      </c>
      <c r="AW22" s="2">
        <f t="shared" si="9"/>
        <v>20477660.27</v>
      </c>
      <c r="AX22" s="2">
        <f t="shared" si="9"/>
        <v>0</v>
      </c>
      <c r="AY22" s="2">
        <f t="shared" si="9"/>
        <v>20477660.27</v>
      </c>
      <c r="AZ22" s="2">
        <f t="shared" si="9"/>
        <v>0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0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CA876</f>
        <v>0</v>
      </c>
      <c r="CB22" s="2">
        <f t="shared" si="10"/>
        <v>0</v>
      </c>
      <c r="CC22" s="2">
        <f t="shared" si="10"/>
        <v>0</v>
      </c>
      <c r="CD22" s="2">
        <f t="shared" si="10"/>
        <v>0</v>
      </c>
      <c r="CE22" s="2">
        <f t="shared" si="10"/>
        <v>0</v>
      </c>
      <c r="CF22" s="2">
        <f t="shared" si="10"/>
        <v>0</v>
      </c>
      <c r="CG22" s="2">
        <f t="shared" si="10"/>
        <v>0</v>
      </c>
      <c r="CH22" s="2">
        <f t="shared" si="10"/>
        <v>0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DG876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EM876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FS876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 x14ac:dyDescent="0.2">
      <c r="A24" s="1">
        <v>4</v>
      </c>
      <c r="B24" s="1">
        <v>1</v>
      </c>
      <c r="C24" s="1"/>
      <c r="D24" s="1">
        <f>ROW(A46)</f>
        <v>46</v>
      </c>
      <c r="E24" s="1"/>
      <c r="F24" s="1" t="s">
        <v>13</v>
      </c>
      <c r="G24" s="1" t="s">
        <v>14</v>
      </c>
      <c r="H24" s="1" t="s">
        <v>3</v>
      </c>
      <c r="I24" s="1">
        <v>0</v>
      </c>
      <c r="J24" s="1"/>
      <c r="K24" s="1">
        <v>-1</v>
      </c>
      <c r="L24" s="1"/>
      <c r="M24" s="1"/>
      <c r="N24" s="1"/>
      <c r="O24" s="1"/>
      <c r="P24" s="1"/>
      <c r="Q24" s="1"/>
      <c r="R24" s="1"/>
      <c r="S24" s="1"/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45" x14ac:dyDescent="0.2">
      <c r="A26" s="2">
        <v>52</v>
      </c>
      <c r="B26" s="2">
        <f t="shared" ref="B26:G26" si="14">B46</f>
        <v>1</v>
      </c>
      <c r="C26" s="2">
        <f t="shared" si="14"/>
        <v>4</v>
      </c>
      <c r="D26" s="2">
        <f t="shared" si="14"/>
        <v>24</v>
      </c>
      <c r="E26" s="2">
        <f t="shared" si="14"/>
        <v>0</v>
      </c>
      <c r="F26" s="2" t="str">
        <f t="shared" si="14"/>
        <v>Новый раздел</v>
      </c>
      <c r="G26" s="2" t="str">
        <f t="shared" si="14"/>
        <v>Васнецова пер., д.11, стр. 1,2, д.15, стр. 1</v>
      </c>
      <c r="H26" s="2"/>
      <c r="I26" s="2"/>
      <c r="J26" s="2"/>
      <c r="K26" s="2"/>
      <c r="L26" s="2"/>
      <c r="M26" s="2"/>
      <c r="N26" s="2"/>
      <c r="O26" s="2">
        <f t="shared" ref="O26:AT26" si="15">O46</f>
        <v>584908.93000000005</v>
      </c>
      <c r="P26" s="2">
        <f t="shared" si="15"/>
        <v>582887.43000000005</v>
      </c>
      <c r="Q26" s="2">
        <f t="shared" si="15"/>
        <v>158.30000000000001</v>
      </c>
      <c r="R26" s="2">
        <f t="shared" si="15"/>
        <v>15.99</v>
      </c>
      <c r="S26" s="2">
        <f t="shared" si="15"/>
        <v>1863.2</v>
      </c>
      <c r="T26" s="2">
        <f t="shared" si="15"/>
        <v>0</v>
      </c>
      <c r="U26" s="2">
        <f t="shared" si="15"/>
        <v>9.6556300000000004</v>
      </c>
      <c r="V26" s="2">
        <f t="shared" si="15"/>
        <v>0</v>
      </c>
      <c r="W26" s="2">
        <f t="shared" si="15"/>
        <v>0</v>
      </c>
      <c r="X26" s="2">
        <f t="shared" si="15"/>
        <v>1304.24</v>
      </c>
      <c r="Y26" s="2">
        <f t="shared" si="15"/>
        <v>186.32</v>
      </c>
      <c r="Z26" s="2">
        <f t="shared" si="15"/>
        <v>0</v>
      </c>
      <c r="AA26" s="2">
        <f t="shared" si="15"/>
        <v>0</v>
      </c>
      <c r="AB26" s="2">
        <f t="shared" si="15"/>
        <v>584908.93000000005</v>
      </c>
      <c r="AC26" s="2">
        <f t="shared" si="15"/>
        <v>582887.43000000005</v>
      </c>
      <c r="AD26" s="2">
        <f t="shared" si="15"/>
        <v>158.30000000000001</v>
      </c>
      <c r="AE26" s="2">
        <f t="shared" si="15"/>
        <v>15.99</v>
      </c>
      <c r="AF26" s="2">
        <f t="shared" si="15"/>
        <v>1863.2</v>
      </c>
      <c r="AG26" s="2">
        <f t="shared" si="15"/>
        <v>0</v>
      </c>
      <c r="AH26" s="2">
        <f t="shared" si="15"/>
        <v>9.6556300000000004</v>
      </c>
      <c r="AI26" s="2">
        <f t="shared" si="15"/>
        <v>0</v>
      </c>
      <c r="AJ26" s="2">
        <f t="shared" si="15"/>
        <v>0</v>
      </c>
      <c r="AK26" s="2">
        <f t="shared" si="15"/>
        <v>1304.24</v>
      </c>
      <c r="AL26" s="2">
        <f t="shared" si="15"/>
        <v>186.32</v>
      </c>
      <c r="AM26" s="2">
        <f t="shared" si="15"/>
        <v>0</v>
      </c>
      <c r="AN26" s="2">
        <f t="shared" si="15"/>
        <v>0</v>
      </c>
      <c r="AO26" s="2">
        <f t="shared" si="15"/>
        <v>0</v>
      </c>
      <c r="AP26" s="2">
        <f t="shared" si="15"/>
        <v>0</v>
      </c>
      <c r="AQ26" s="2">
        <f t="shared" si="15"/>
        <v>0</v>
      </c>
      <c r="AR26" s="2">
        <f t="shared" si="15"/>
        <v>586416.76</v>
      </c>
      <c r="AS26" s="2">
        <f t="shared" si="15"/>
        <v>576305.22</v>
      </c>
      <c r="AT26" s="2">
        <f t="shared" si="15"/>
        <v>0</v>
      </c>
      <c r="AU26" s="2">
        <f t="shared" ref="AU26:BZ26" si="16">AU46</f>
        <v>10111.540000000001</v>
      </c>
      <c r="AV26" s="2">
        <f t="shared" si="16"/>
        <v>582887.43000000005</v>
      </c>
      <c r="AW26" s="2">
        <f t="shared" si="16"/>
        <v>582887.43000000005</v>
      </c>
      <c r="AX26" s="2">
        <f t="shared" si="16"/>
        <v>0</v>
      </c>
      <c r="AY26" s="2">
        <f t="shared" si="16"/>
        <v>582887.43000000005</v>
      </c>
      <c r="AZ26" s="2">
        <f t="shared" si="16"/>
        <v>0</v>
      </c>
      <c r="BA26" s="2">
        <f t="shared" si="16"/>
        <v>0</v>
      </c>
      <c r="BB26" s="2">
        <f t="shared" si="16"/>
        <v>0</v>
      </c>
      <c r="BC26" s="2">
        <f t="shared" si="16"/>
        <v>0</v>
      </c>
      <c r="BD26" s="2">
        <f t="shared" si="16"/>
        <v>0</v>
      </c>
      <c r="BE26" s="2">
        <f t="shared" si="16"/>
        <v>0</v>
      </c>
      <c r="BF26" s="2">
        <f t="shared" si="16"/>
        <v>0</v>
      </c>
      <c r="BG26" s="2">
        <f t="shared" si="16"/>
        <v>0</v>
      </c>
      <c r="BH26" s="2">
        <f t="shared" si="16"/>
        <v>0</v>
      </c>
      <c r="BI26" s="2">
        <f t="shared" si="16"/>
        <v>0</v>
      </c>
      <c r="BJ26" s="2">
        <f t="shared" si="16"/>
        <v>0</v>
      </c>
      <c r="BK26" s="2">
        <f t="shared" si="16"/>
        <v>0</v>
      </c>
      <c r="BL26" s="2">
        <f t="shared" si="16"/>
        <v>0</v>
      </c>
      <c r="BM26" s="2">
        <f t="shared" si="16"/>
        <v>0</v>
      </c>
      <c r="BN26" s="2">
        <f t="shared" si="16"/>
        <v>0</v>
      </c>
      <c r="BO26" s="2">
        <f t="shared" si="16"/>
        <v>0</v>
      </c>
      <c r="BP26" s="2">
        <f t="shared" si="16"/>
        <v>0</v>
      </c>
      <c r="BQ26" s="2">
        <f t="shared" si="16"/>
        <v>0</v>
      </c>
      <c r="BR26" s="2">
        <f t="shared" si="16"/>
        <v>0</v>
      </c>
      <c r="BS26" s="2">
        <f t="shared" si="16"/>
        <v>0</v>
      </c>
      <c r="BT26" s="2">
        <f t="shared" si="16"/>
        <v>0</v>
      </c>
      <c r="BU26" s="2">
        <f t="shared" si="16"/>
        <v>0</v>
      </c>
      <c r="BV26" s="2">
        <f t="shared" si="16"/>
        <v>0</v>
      </c>
      <c r="BW26" s="2">
        <f t="shared" si="16"/>
        <v>0</v>
      </c>
      <c r="BX26" s="2">
        <f t="shared" si="16"/>
        <v>0</v>
      </c>
      <c r="BY26" s="2">
        <f t="shared" si="16"/>
        <v>0</v>
      </c>
      <c r="BZ26" s="2">
        <f t="shared" si="16"/>
        <v>0</v>
      </c>
      <c r="CA26" s="2">
        <f t="shared" ref="CA26:DF26" si="17">CA46</f>
        <v>586416.76</v>
      </c>
      <c r="CB26" s="2">
        <f t="shared" si="17"/>
        <v>576305.22</v>
      </c>
      <c r="CC26" s="2">
        <f t="shared" si="17"/>
        <v>0</v>
      </c>
      <c r="CD26" s="2">
        <f t="shared" si="17"/>
        <v>10111.540000000001</v>
      </c>
      <c r="CE26" s="2">
        <f t="shared" si="17"/>
        <v>582887.43000000005</v>
      </c>
      <c r="CF26" s="2">
        <f t="shared" si="17"/>
        <v>582887.43000000005</v>
      </c>
      <c r="CG26" s="2">
        <f t="shared" si="17"/>
        <v>0</v>
      </c>
      <c r="CH26" s="2">
        <f t="shared" si="17"/>
        <v>582887.43000000005</v>
      </c>
      <c r="CI26" s="2">
        <f t="shared" si="17"/>
        <v>0</v>
      </c>
      <c r="CJ26" s="2">
        <f t="shared" si="17"/>
        <v>0</v>
      </c>
      <c r="CK26" s="2">
        <f t="shared" si="17"/>
        <v>0</v>
      </c>
      <c r="CL26" s="2">
        <f t="shared" si="17"/>
        <v>0</v>
      </c>
      <c r="CM26" s="2">
        <f t="shared" si="17"/>
        <v>0</v>
      </c>
      <c r="CN26" s="2">
        <f t="shared" si="17"/>
        <v>0</v>
      </c>
      <c r="CO26" s="2">
        <f t="shared" si="17"/>
        <v>0</v>
      </c>
      <c r="CP26" s="2">
        <f t="shared" si="17"/>
        <v>0</v>
      </c>
      <c r="CQ26" s="2">
        <f t="shared" si="17"/>
        <v>0</v>
      </c>
      <c r="CR26" s="2">
        <f t="shared" si="17"/>
        <v>0</v>
      </c>
      <c r="CS26" s="2">
        <f t="shared" si="17"/>
        <v>0</v>
      </c>
      <c r="CT26" s="2">
        <f t="shared" si="17"/>
        <v>0</v>
      </c>
      <c r="CU26" s="2">
        <f t="shared" si="17"/>
        <v>0</v>
      </c>
      <c r="CV26" s="2">
        <f t="shared" si="17"/>
        <v>0</v>
      </c>
      <c r="CW26" s="2">
        <f t="shared" si="17"/>
        <v>0</v>
      </c>
      <c r="CX26" s="2">
        <f t="shared" si="17"/>
        <v>0</v>
      </c>
      <c r="CY26" s="2">
        <f t="shared" si="17"/>
        <v>0</v>
      </c>
      <c r="CZ26" s="2">
        <f t="shared" si="17"/>
        <v>0</v>
      </c>
      <c r="DA26" s="2">
        <f t="shared" si="17"/>
        <v>0</v>
      </c>
      <c r="DB26" s="2">
        <f t="shared" si="17"/>
        <v>0</v>
      </c>
      <c r="DC26" s="2">
        <f t="shared" si="17"/>
        <v>0</v>
      </c>
      <c r="DD26" s="2">
        <f t="shared" si="17"/>
        <v>0</v>
      </c>
      <c r="DE26" s="2">
        <f t="shared" si="17"/>
        <v>0</v>
      </c>
      <c r="DF26" s="2">
        <f t="shared" si="17"/>
        <v>0</v>
      </c>
      <c r="DG26" s="3">
        <f t="shared" ref="DG26:EL26" si="18">DG46</f>
        <v>0</v>
      </c>
      <c r="DH26" s="3">
        <f t="shared" si="18"/>
        <v>0</v>
      </c>
      <c r="DI26" s="3">
        <f t="shared" si="18"/>
        <v>0</v>
      </c>
      <c r="DJ26" s="3">
        <f t="shared" si="18"/>
        <v>0</v>
      </c>
      <c r="DK26" s="3">
        <f t="shared" si="18"/>
        <v>0</v>
      </c>
      <c r="DL26" s="3">
        <f t="shared" si="18"/>
        <v>0</v>
      </c>
      <c r="DM26" s="3">
        <f t="shared" si="18"/>
        <v>0</v>
      </c>
      <c r="DN26" s="3">
        <f t="shared" si="18"/>
        <v>0</v>
      </c>
      <c r="DO26" s="3">
        <f t="shared" si="18"/>
        <v>0</v>
      </c>
      <c r="DP26" s="3">
        <f t="shared" si="18"/>
        <v>0</v>
      </c>
      <c r="DQ26" s="3">
        <f t="shared" si="18"/>
        <v>0</v>
      </c>
      <c r="DR26" s="3">
        <f t="shared" si="18"/>
        <v>0</v>
      </c>
      <c r="DS26" s="3">
        <f t="shared" si="18"/>
        <v>0</v>
      </c>
      <c r="DT26" s="3">
        <f t="shared" si="18"/>
        <v>0</v>
      </c>
      <c r="DU26" s="3">
        <f t="shared" si="18"/>
        <v>0</v>
      </c>
      <c r="DV26" s="3">
        <f t="shared" si="18"/>
        <v>0</v>
      </c>
      <c r="DW26" s="3">
        <f t="shared" si="18"/>
        <v>0</v>
      </c>
      <c r="DX26" s="3">
        <f t="shared" si="18"/>
        <v>0</v>
      </c>
      <c r="DY26" s="3">
        <f t="shared" si="18"/>
        <v>0</v>
      </c>
      <c r="DZ26" s="3">
        <f t="shared" si="18"/>
        <v>0</v>
      </c>
      <c r="EA26" s="3">
        <f t="shared" si="18"/>
        <v>0</v>
      </c>
      <c r="EB26" s="3">
        <f t="shared" si="18"/>
        <v>0</v>
      </c>
      <c r="EC26" s="3">
        <f t="shared" si="18"/>
        <v>0</v>
      </c>
      <c r="ED26" s="3">
        <f t="shared" si="18"/>
        <v>0</v>
      </c>
      <c r="EE26" s="3">
        <f t="shared" si="18"/>
        <v>0</v>
      </c>
      <c r="EF26" s="3">
        <f t="shared" si="18"/>
        <v>0</v>
      </c>
      <c r="EG26" s="3">
        <f t="shared" si="18"/>
        <v>0</v>
      </c>
      <c r="EH26" s="3">
        <f t="shared" si="18"/>
        <v>0</v>
      </c>
      <c r="EI26" s="3">
        <f t="shared" si="18"/>
        <v>0</v>
      </c>
      <c r="EJ26" s="3">
        <f t="shared" si="18"/>
        <v>0</v>
      </c>
      <c r="EK26" s="3">
        <f t="shared" si="18"/>
        <v>0</v>
      </c>
      <c r="EL26" s="3">
        <f t="shared" si="18"/>
        <v>0</v>
      </c>
      <c r="EM26" s="3">
        <f t="shared" ref="EM26:FR26" si="19">EM46</f>
        <v>0</v>
      </c>
      <c r="EN26" s="3">
        <f t="shared" si="19"/>
        <v>0</v>
      </c>
      <c r="EO26" s="3">
        <f t="shared" si="19"/>
        <v>0</v>
      </c>
      <c r="EP26" s="3">
        <f t="shared" si="19"/>
        <v>0</v>
      </c>
      <c r="EQ26" s="3">
        <f t="shared" si="19"/>
        <v>0</v>
      </c>
      <c r="ER26" s="3">
        <f t="shared" si="19"/>
        <v>0</v>
      </c>
      <c r="ES26" s="3">
        <f t="shared" si="19"/>
        <v>0</v>
      </c>
      <c r="ET26" s="3">
        <f t="shared" si="19"/>
        <v>0</v>
      </c>
      <c r="EU26" s="3">
        <f t="shared" si="19"/>
        <v>0</v>
      </c>
      <c r="EV26" s="3">
        <f t="shared" si="19"/>
        <v>0</v>
      </c>
      <c r="EW26" s="3">
        <f t="shared" si="19"/>
        <v>0</v>
      </c>
      <c r="EX26" s="3">
        <f t="shared" si="19"/>
        <v>0</v>
      </c>
      <c r="EY26" s="3">
        <f t="shared" si="19"/>
        <v>0</v>
      </c>
      <c r="EZ26" s="3">
        <f t="shared" si="19"/>
        <v>0</v>
      </c>
      <c r="FA26" s="3">
        <f t="shared" si="19"/>
        <v>0</v>
      </c>
      <c r="FB26" s="3">
        <f t="shared" si="19"/>
        <v>0</v>
      </c>
      <c r="FC26" s="3">
        <f t="shared" si="19"/>
        <v>0</v>
      </c>
      <c r="FD26" s="3">
        <f t="shared" si="19"/>
        <v>0</v>
      </c>
      <c r="FE26" s="3">
        <f t="shared" si="19"/>
        <v>0</v>
      </c>
      <c r="FF26" s="3">
        <f t="shared" si="19"/>
        <v>0</v>
      </c>
      <c r="FG26" s="3">
        <f t="shared" si="19"/>
        <v>0</v>
      </c>
      <c r="FH26" s="3">
        <f t="shared" si="19"/>
        <v>0</v>
      </c>
      <c r="FI26" s="3">
        <f t="shared" si="19"/>
        <v>0</v>
      </c>
      <c r="FJ26" s="3">
        <f t="shared" si="19"/>
        <v>0</v>
      </c>
      <c r="FK26" s="3">
        <f t="shared" si="19"/>
        <v>0</v>
      </c>
      <c r="FL26" s="3">
        <f t="shared" si="19"/>
        <v>0</v>
      </c>
      <c r="FM26" s="3">
        <f t="shared" si="19"/>
        <v>0</v>
      </c>
      <c r="FN26" s="3">
        <f t="shared" si="19"/>
        <v>0</v>
      </c>
      <c r="FO26" s="3">
        <f t="shared" si="19"/>
        <v>0</v>
      </c>
      <c r="FP26" s="3">
        <f t="shared" si="19"/>
        <v>0</v>
      </c>
      <c r="FQ26" s="3">
        <f t="shared" si="19"/>
        <v>0</v>
      </c>
      <c r="FR26" s="3">
        <f t="shared" si="19"/>
        <v>0</v>
      </c>
      <c r="FS26" s="3">
        <f t="shared" ref="FS26:GX26" si="20">FS46</f>
        <v>0</v>
      </c>
      <c r="FT26" s="3">
        <f t="shared" si="20"/>
        <v>0</v>
      </c>
      <c r="FU26" s="3">
        <f t="shared" si="20"/>
        <v>0</v>
      </c>
      <c r="FV26" s="3">
        <f t="shared" si="20"/>
        <v>0</v>
      </c>
      <c r="FW26" s="3">
        <f t="shared" si="20"/>
        <v>0</v>
      </c>
      <c r="FX26" s="3">
        <f t="shared" si="20"/>
        <v>0</v>
      </c>
      <c r="FY26" s="3">
        <f t="shared" si="20"/>
        <v>0</v>
      </c>
      <c r="FZ26" s="3">
        <f t="shared" si="20"/>
        <v>0</v>
      </c>
      <c r="GA26" s="3">
        <f t="shared" si="20"/>
        <v>0</v>
      </c>
      <c r="GB26" s="3">
        <f t="shared" si="20"/>
        <v>0</v>
      </c>
      <c r="GC26" s="3">
        <f t="shared" si="20"/>
        <v>0</v>
      </c>
      <c r="GD26" s="3">
        <f t="shared" si="20"/>
        <v>0</v>
      </c>
      <c r="GE26" s="3">
        <f t="shared" si="20"/>
        <v>0</v>
      </c>
      <c r="GF26" s="3">
        <f t="shared" si="20"/>
        <v>0</v>
      </c>
      <c r="GG26" s="3">
        <f t="shared" si="20"/>
        <v>0</v>
      </c>
      <c r="GH26" s="3">
        <f t="shared" si="20"/>
        <v>0</v>
      </c>
      <c r="GI26" s="3">
        <f t="shared" si="20"/>
        <v>0</v>
      </c>
      <c r="GJ26" s="3">
        <f t="shared" si="20"/>
        <v>0</v>
      </c>
      <c r="GK26" s="3">
        <f t="shared" si="20"/>
        <v>0</v>
      </c>
      <c r="GL26" s="3">
        <f t="shared" si="20"/>
        <v>0</v>
      </c>
      <c r="GM26" s="3">
        <f t="shared" si="20"/>
        <v>0</v>
      </c>
      <c r="GN26" s="3">
        <f t="shared" si="20"/>
        <v>0</v>
      </c>
      <c r="GO26" s="3">
        <f t="shared" si="20"/>
        <v>0</v>
      </c>
      <c r="GP26" s="3">
        <f t="shared" si="20"/>
        <v>0</v>
      </c>
      <c r="GQ26" s="3">
        <f t="shared" si="20"/>
        <v>0</v>
      </c>
      <c r="GR26" s="3">
        <f t="shared" si="20"/>
        <v>0</v>
      </c>
      <c r="GS26" s="3">
        <f t="shared" si="20"/>
        <v>0</v>
      </c>
      <c r="GT26" s="3">
        <f t="shared" si="20"/>
        <v>0</v>
      </c>
      <c r="GU26" s="3">
        <f t="shared" si="20"/>
        <v>0</v>
      </c>
      <c r="GV26" s="3">
        <f t="shared" si="20"/>
        <v>0</v>
      </c>
      <c r="GW26" s="3">
        <f t="shared" si="20"/>
        <v>0</v>
      </c>
      <c r="GX26" s="3">
        <f t="shared" si="20"/>
        <v>0</v>
      </c>
    </row>
    <row r="28" spans="1:245" x14ac:dyDescent="0.2">
      <c r="A28">
        <v>19</v>
      </c>
      <c r="B28">
        <v>1</v>
      </c>
      <c r="F28" t="s">
        <v>3</v>
      </c>
      <c r="G28" t="s">
        <v>14</v>
      </c>
      <c r="H28" t="s">
        <v>3</v>
      </c>
      <c r="AA28">
        <v>1</v>
      </c>
      <c r="IK28">
        <v>0</v>
      </c>
    </row>
    <row r="29" spans="1:245" x14ac:dyDescent="0.2">
      <c r="A29">
        <v>19</v>
      </c>
      <c r="B29">
        <v>1</v>
      </c>
      <c r="F29" t="s">
        <v>3</v>
      </c>
      <c r="G29" t="s">
        <v>15</v>
      </c>
      <c r="H29" t="s">
        <v>3</v>
      </c>
      <c r="AA29">
        <v>1</v>
      </c>
      <c r="IK29">
        <v>0</v>
      </c>
    </row>
    <row r="30" spans="1:245" x14ac:dyDescent="0.2">
      <c r="A30">
        <v>17</v>
      </c>
      <c r="B30">
        <v>1</v>
      </c>
      <c r="C30">
        <f>ROW(SmtRes!A5)</f>
        <v>5</v>
      </c>
      <c r="D30">
        <f>ROW(EtalonRes!A4)</f>
        <v>4</v>
      </c>
      <c r="E30" t="s">
        <v>16</v>
      </c>
      <c r="F30" t="s">
        <v>17</v>
      </c>
      <c r="G30" t="s">
        <v>18</v>
      </c>
      <c r="H30" t="s">
        <v>19</v>
      </c>
      <c r="I30">
        <v>3.5999999999999997E-2</v>
      </c>
      <c r="J30">
        <v>0</v>
      </c>
      <c r="O30">
        <f t="shared" ref="O30:O44" si="21">ROUND(CP30,2)</f>
        <v>2400.02</v>
      </c>
      <c r="P30">
        <f t="shared" ref="P30:P44" si="22">ROUND(CQ30*I30,2)</f>
        <v>2049.6</v>
      </c>
      <c r="Q30">
        <f t="shared" ref="Q30:Q44" si="23">ROUND(CR30*I30,2)</f>
        <v>55.99</v>
      </c>
      <c r="R30">
        <f t="shared" ref="R30:R44" si="24">ROUND(CS30*I30,2)</f>
        <v>5.14</v>
      </c>
      <c r="S30">
        <f t="shared" ref="S30:S44" si="25">ROUND(CT30*I30,2)</f>
        <v>294.43</v>
      </c>
      <c r="T30">
        <f t="shared" ref="T30:T44" si="26">ROUND(CU30*I30,2)</f>
        <v>0</v>
      </c>
      <c r="U30">
        <f t="shared" ref="U30:U44" si="27">CV30*I30</f>
        <v>1.2999599999999998</v>
      </c>
      <c r="V30">
        <f t="shared" ref="V30:V44" si="28">CW30*I30</f>
        <v>0</v>
      </c>
      <c r="W30">
        <f t="shared" ref="W30:W44" si="29">ROUND(CX30*I30,2)</f>
        <v>0</v>
      </c>
      <c r="X30">
        <f t="shared" ref="X30:X44" si="30">ROUND(CY30,2)</f>
        <v>206.1</v>
      </c>
      <c r="Y30">
        <f t="shared" ref="Y30:Y44" si="31">ROUND(CZ30,2)</f>
        <v>29.44</v>
      </c>
      <c r="AA30">
        <v>33034105</v>
      </c>
      <c r="AB30">
        <f t="shared" ref="AB30:AB44" si="32">ROUND((AC30+AD30+AF30),6)</f>
        <v>66667.14</v>
      </c>
      <c r="AC30">
        <f t="shared" ref="AC30:AC44" si="33">ROUND((ES30),6)</f>
        <v>56933.42</v>
      </c>
      <c r="AD30">
        <f t="shared" ref="AD30:AD44" si="34">ROUND((((ET30)-(EU30))+AE30),6)</f>
        <v>1555.17</v>
      </c>
      <c r="AE30">
        <f t="shared" ref="AE30:AE44" si="35">ROUND((EU30),6)</f>
        <v>142.85</v>
      </c>
      <c r="AF30">
        <f t="shared" ref="AF30:AF44" si="36">ROUND((EV30),6)</f>
        <v>8178.55</v>
      </c>
      <c r="AG30">
        <f t="shared" ref="AG30:AG44" si="37">ROUND((AP30),6)</f>
        <v>0</v>
      </c>
      <c r="AH30">
        <f t="shared" ref="AH30:AH44" si="38">(EW30)</f>
        <v>36.11</v>
      </c>
      <c r="AI30">
        <f t="shared" ref="AI30:AI44" si="39">(EX30)</f>
        <v>0</v>
      </c>
      <c r="AJ30">
        <f t="shared" ref="AJ30:AJ44" si="40">ROUND((AS30),6)</f>
        <v>0</v>
      </c>
      <c r="AK30">
        <v>66667.14</v>
      </c>
      <c r="AL30">
        <v>56933.42</v>
      </c>
      <c r="AM30">
        <v>1555.17</v>
      </c>
      <c r="AN30">
        <v>142.85</v>
      </c>
      <c r="AO30">
        <v>8178.55</v>
      </c>
      <c r="AP30">
        <v>0</v>
      </c>
      <c r="AQ30">
        <v>36.11</v>
      </c>
      <c r="AR30">
        <v>0</v>
      </c>
      <c r="AS30">
        <v>0</v>
      </c>
      <c r="AT30">
        <v>70</v>
      </c>
      <c r="AU30">
        <v>10</v>
      </c>
      <c r="AV30">
        <v>1</v>
      </c>
      <c r="AW30">
        <v>1</v>
      </c>
      <c r="AZ30">
        <v>1</v>
      </c>
      <c r="BA30">
        <v>1</v>
      </c>
      <c r="BB30">
        <v>1</v>
      </c>
      <c r="BC30">
        <v>1</v>
      </c>
      <c r="BD30" t="s">
        <v>3</v>
      </c>
      <c r="BE30" t="s">
        <v>3</v>
      </c>
      <c r="BF30" t="s">
        <v>3</v>
      </c>
      <c r="BG30" t="s">
        <v>3</v>
      </c>
      <c r="BH30">
        <v>0</v>
      </c>
      <c r="BI30">
        <v>4</v>
      </c>
      <c r="BJ30" t="s">
        <v>20</v>
      </c>
      <c r="BM30">
        <v>0</v>
      </c>
      <c r="BN30">
        <v>0</v>
      </c>
      <c r="BO30" t="s">
        <v>3</v>
      </c>
      <c r="BP30">
        <v>0</v>
      </c>
      <c r="BQ30">
        <v>1</v>
      </c>
      <c r="BR30">
        <v>0</v>
      </c>
      <c r="BS30">
        <v>1</v>
      </c>
      <c r="BT30">
        <v>1</v>
      </c>
      <c r="BU30">
        <v>1</v>
      </c>
      <c r="BV30">
        <v>1</v>
      </c>
      <c r="BW30">
        <v>1</v>
      </c>
      <c r="BX30">
        <v>1</v>
      </c>
      <c r="BY30" t="s">
        <v>3</v>
      </c>
      <c r="BZ30">
        <v>70</v>
      </c>
      <c r="CA30">
        <v>10</v>
      </c>
      <c r="CF30">
        <v>0</v>
      </c>
      <c r="CG30">
        <v>0</v>
      </c>
      <c r="CM30">
        <v>0</v>
      </c>
      <c r="CN30" t="s">
        <v>3</v>
      </c>
      <c r="CO30">
        <v>0</v>
      </c>
      <c r="CP30">
        <f t="shared" ref="CP30:CP44" si="41">(P30+Q30+S30)</f>
        <v>2400.0199999999995</v>
      </c>
      <c r="CQ30">
        <f t="shared" ref="CQ30:CQ44" si="42">(AC30*BC30*AW30)</f>
        <v>56933.42</v>
      </c>
      <c r="CR30">
        <f t="shared" ref="CR30:CR44" si="43">((((ET30)*BB30-(EU30)*BS30)+AE30*BS30)*AV30)</f>
        <v>1555.17</v>
      </c>
      <c r="CS30">
        <f t="shared" ref="CS30:CS44" si="44">(AE30*BS30*AV30)</f>
        <v>142.85</v>
      </c>
      <c r="CT30">
        <f t="shared" ref="CT30:CT44" si="45">(AF30*BA30*AV30)</f>
        <v>8178.55</v>
      </c>
      <c r="CU30">
        <f t="shared" ref="CU30:CU44" si="46">AG30</f>
        <v>0</v>
      </c>
      <c r="CV30">
        <f t="shared" ref="CV30:CV44" si="47">(AH30*AV30)</f>
        <v>36.11</v>
      </c>
      <c r="CW30">
        <f t="shared" ref="CW30:CW44" si="48">AI30</f>
        <v>0</v>
      </c>
      <c r="CX30">
        <f t="shared" ref="CX30:CX44" si="49">AJ30</f>
        <v>0</v>
      </c>
      <c r="CY30">
        <f t="shared" ref="CY30:CY44" si="50">((S30*BZ30)/100)</f>
        <v>206.10100000000003</v>
      </c>
      <c r="CZ30">
        <f t="shared" ref="CZ30:CZ44" si="51">((S30*CA30)/100)</f>
        <v>29.443000000000001</v>
      </c>
      <c r="DC30" t="s">
        <v>3</v>
      </c>
      <c r="DD30" t="s">
        <v>3</v>
      </c>
      <c r="DE30" t="s">
        <v>3</v>
      </c>
      <c r="DF30" t="s">
        <v>3</v>
      </c>
      <c r="DG30" t="s">
        <v>3</v>
      </c>
      <c r="DH30" t="s">
        <v>3</v>
      </c>
      <c r="DI30" t="s">
        <v>3</v>
      </c>
      <c r="DJ30" t="s">
        <v>3</v>
      </c>
      <c r="DK30" t="s">
        <v>3</v>
      </c>
      <c r="DL30" t="s">
        <v>3</v>
      </c>
      <c r="DM30" t="s">
        <v>3</v>
      </c>
      <c r="DN30">
        <v>0</v>
      </c>
      <c r="DO30">
        <v>0</v>
      </c>
      <c r="DP30">
        <v>1</v>
      </c>
      <c r="DQ30">
        <v>1</v>
      </c>
      <c r="DU30">
        <v>1009</v>
      </c>
      <c r="DV30" t="s">
        <v>19</v>
      </c>
      <c r="DW30" t="s">
        <v>19</v>
      </c>
      <c r="DX30">
        <v>1000</v>
      </c>
      <c r="EE30">
        <v>32505399</v>
      </c>
      <c r="EF30">
        <v>1</v>
      </c>
      <c r="EG30" t="s">
        <v>21</v>
      </c>
      <c r="EH30">
        <v>0</v>
      </c>
      <c r="EI30" t="s">
        <v>3</v>
      </c>
      <c r="EJ30">
        <v>4</v>
      </c>
      <c r="EK30">
        <v>0</v>
      </c>
      <c r="EL30" t="s">
        <v>22</v>
      </c>
      <c r="EM30" t="s">
        <v>23</v>
      </c>
      <c r="EO30" t="s">
        <v>3</v>
      </c>
      <c r="EQ30">
        <v>131072</v>
      </c>
      <c r="ER30">
        <v>66667.14</v>
      </c>
      <c r="ES30">
        <v>56933.42</v>
      </c>
      <c r="ET30">
        <v>1555.17</v>
      </c>
      <c r="EU30">
        <v>142.85</v>
      </c>
      <c r="EV30">
        <v>8178.55</v>
      </c>
      <c r="EW30">
        <v>36.11</v>
      </c>
      <c r="EX30">
        <v>0</v>
      </c>
      <c r="EY30">
        <v>0</v>
      </c>
      <c r="FQ30">
        <v>0</v>
      </c>
      <c r="FR30">
        <f t="shared" ref="FR30:FR44" si="52">ROUND(IF(AND(BH30=3,BI30=3),P30,0),2)</f>
        <v>0</v>
      </c>
      <c r="FS30">
        <v>0</v>
      </c>
      <c r="FX30">
        <v>70</v>
      </c>
      <c r="FY30">
        <v>10</v>
      </c>
      <c r="GA30" t="s">
        <v>3</v>
      </c>
      <c r="GD30">
        <v>0</v>
      </c>
      <c r="GF30">
        <v>-1596235391</v>
      </c>
      <c r="GG30">
        <v>2</v>
      </c>
      <c r="GH30">
        <v>1</v>
      </c>
      <c r="GI30">
        <v>-2</v>
      </c>
      <c r="GJ30">
        <v>0</v>
      </c>
      <c r="GK30">
        <f>ROUND(R30*(R12)/100,2)</f>
        <v>5.55</v>
      </c>
      <c r="GL30">
        <f t="shared" ref="GL30:GL44" si="53">ROUND(IF(AND(BH30=3,BI30=3,FS30&lt;&gt;0),P30,0),2)</f>
        <v>0</v>
      </c>
      <c r="GM30">
        <f t="shared" ref="GM30:GM44" si="54">ROUND(O30+X30+Y30+GK30,2)+GX30</f>
        <v>2641.11</v>
      </c>
      <c r="GN30">
        <f t="shared" ref="GN30:GN44" si="55">IF(OR(BI30=0,BI30=1),ROUND(O30+X30+Y30+GK30,2),0)</f>
        <v>0</v>
      </c>
      <c r="GO30">
        <f t="shared" ref="GO30:GO44" si="56">IF(BI30=2,ROUND(O30+X30+Y30+GK30,2),0)</f>
        <v>0</v>
      </c>
      <c r="GP30">
        <f t="shared" ref="GP30:GP44" si="57">IF(BI30=4,ROUND(O30+X30+Y30+GK30,2)+GX30,0)</f>
        <v>2641.11</v>
      </c>
      <c r="GR30">
        <v>0</v>
      </c>
      <c r="GS30">
        <v>3</v>
      </c>
      <c r="GT30">
        <v>0</v>
      </c>
      <c r="GU30" t="s">
        <v>3</v>
      </c>
      <c r="GV30">
        <f t="shared" ref="GV30:GV44" si="58">ROUND(GT30,6)</f>
        <v>0</v>
      </c>
      <c r="GW30">
        <v>1</v>
      </c>
      <c r="GX30">
        <f t="shared" ref="GX30:GX44" si="59">ROUND(GV30*GW30*I30,2)</f>
        <v>0</v>
      </c>
      <c r="HA30">
        <v>0</v>
      </c>
      <c r="HB30">
        <v>0</v>
      </c>
      <c r="IK30">
        <v>0</v>
      </c>
    </row>
    <row r="31" spans="1:245" x14ac:dyDescent="0.2">
      <c r="A31">
        <v>18</v>
      </c>
      <c r="B31">
        <v>1</v>
      </c>
      <c r="C31">
        <v>5</v>
      </c>
      <c r="E31" t="s">
        <v>24</v>
      </c>
      <c r="F31" t="s">
        <v>25</v>
      </c>
      <c r="G31" t="s">
        <v>26</v>
      </c>
      <c r="H31" t="s">
        <v>19</v>
      </c>
      <c r="I31">
        <f>I30*J31</f>
        <v>-3.5999999999999997E-2</v>
      </c>
      <c r="J31">
        <v>-1</v>
      </c>
      <c r="O31">
        <f t="shared" si="21"/>
        <v>-1922.77</v>
      </c>
      <c r="P31">
        <f t="shared" si="22"/>
        <v>-1922.77</v>
      </c>
      <c r="Q31">
        <f t="shared" si="23"/>
        <v>0</v>
      </c>
      <c r="R31">
        <f t="shared" si="24"/>
        <v>0</v>
      </c>
      <c r="S31">
        <f t="shared" si="25"/>
        <v>0</v>
      </c>
      <c r="T31">
        <f t="shared" si="26"/>
        <v>0</v>
      </c>
      <c r="U31">
        <f t="shared" si="27"/>
        <v>0</v>
      </c>
      <c r="V31">
        <f t="shared" si="28"/>
        <v>0</v>
      </c>
      <c r="W31">
        <f t="shared" si="29"/>
        <v>0</v>
      </c>
      <c r="X31">
        <f t="shared" si="30"/>
        <v>0</v>
      </c>
      <c r="Y31">
        <f t="shared" si="31"/>
        <v>0</v>
      </c>
      <c r="AA31">
        <v>33034105</v>
      </c>
      <c r="AB31">
        <f t="shared" si="32"/>
        <v>53410.15</v>
      </c>
      <c r="AC31">
        <f t="shared" si="33"/>
        <v>53410.15</v>
      </c>
      <c r="AD31">
        <f t="shared" si="34"/>
        <v>0</v>
      </c>
      <c r="AE31">
        <f t="shared" si="35"/>
        <v>0</v>
      </c>
      <c r="AF31">
        <f t="shared" si="36"/>
        <v>0</v>
      </c>
      <c r="AG31">
        <f t="shared" si="37"/>
        <v>0</v>
      </c>
      <c r="AH31">
        <f t="shared" si="38"/>
        <v>0</v>
      </c>
      <c r="AI31">
        <f t="shared" si="39"/>
        <v>0</v>
      </c>
      <c r="AJ31">
        <f t="shared" si="40"/>
        <v>0</v>
      </c>
      <c r="AK31">
        <v>53410.15</v>
      </c>
      <c r="AL31">
        <v>53410.15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70</v>
      </c>
      <c r="AU31">
        <v>10</v>
      </c>
      <c r="AV31">
        <v>1</v>
      </c>
      <c r="AW31">
        <v>1</v>
      </c>
      <c r="AZ31">
        <v>1</v>
      </c>
      <c r="BA31">
        <v>1</v>
      </c>
      <c r="BB31">
        <v>1</v>
      </c>
      <c r="BC31">
        <v>1</v>
      </c>
      <c r="BD31" t="s">
        <v>3</v>
      </c>
      <c r="BE31" t="s">
        <v>3</v>
      </c>
      <c r="BF31" t="s">
        <v>3</v>
      </c>
      <c r="BG31" t="s">
        <v>3</v>
      </c>
      <c r="BH31">
        <v>3</v>
      </c>
      <c r="BI31">
        <v>4</v>
      </c>
      <c r="BJ31" t="s">
        <v>27</v>
      </c>
      <c r="BM31">
        <v>0</v>
      </c>
      <c r="BN31">
        <v>0</v>
      </c>
      <c r="BO31" t="s">
        <v>3</v>
      </c>
      <c r="BP31">
        <v>0</v>
      </c>
      <c r="BQ31">
        <v>1</v>
      </c>
      <c r="BR31">
        <v>0</v>
      </c>
      <c r="BS31">
        <v>1</v>
      </c>
      <c r="BT31">
        <v>1</v>
      </c>
      <c r="BU31">
        <v>1</v>
      </c>
      <c r="BV31">
        <v>1</v>
      </c>
      <c r="BW31">
        <v>1</v>
      </c>
      <c r="BX31">
        <v>1</v>
      </c>
      <c r="BY31" t="s">
        <v>3</v>
      </c>
      <c r="BZ31">
        <v>70</v>
      </c>
      <c r="CA31">
        <v>10</v>
      </c>
      <c r="CF31">
        <v>0</v>
      </c>
      <c r="CG31">
        <v>0</v>
      </c>
      <c r="CM31">
        <v>0</v>
      </c>
      <c r="CN31" t="s">
        <v>3</v>
      </c>
      <c r="CO31">
        <v>0</v>
      </c>
      <c r="CP31">
        <f t="shared" si="41"/>
        <v>-1922.77</v>
      </c>
      <c r="CQ31">
        <f t="shared" si="42"/>
        <v>53410.15</v>
      </c>
      <c r="CR31">
        <f t="shared" si="43"/>
        <v>0</v>
      </c>
      <c r="CS31">
        <f t="shared" si="44"/>
        <v>0</v>
      </c>
      <c r="CT31">
        <f t="shared" si="45"/>
        <v>0</v>
      </c>
      <c r="CU31">
        <f t="shared" si="46"/>
        <v>0</v>
      </c>
      <c r="CV31">
        <f t="shared" si="47"/>
        <v>0</v>
      </c>
      <c r="CW31">
        <f t="shared" si="48"/>
        <v>0</v>
      </c>
      <c r="CX31">
        <f t="shared" si="49"/>
        <v>0</v>
      </c>
      <c r="CY31">
        <f t="shared" si="50"/>
        <v>0</v>
      </c>
      <c r="CZ31">
        <f t="shared" si="51"/>
        <v>0</v>
      </c>
      <c r="DC31" t="s">
        <v>3</v>
      </c>
      <c r="DD31" t="s">
        <v>3</v>
      </c>
      <c r="DE31" t="s">
        <v>3</v>
      </c>
      <c r="DF31" t="s">
        <v>3</v>
      </c>
      <c r="DG31" t="s">
        <v>3</v>
      </c>
      <c r="DH31" t="s">
        <v>3</v>
      </c>
      <c r="DI31" t="s">
        <v>3</v>
      </c>
      <c r="DJ31" t="s">
        <v>3</v>
      </c>
      <c r="DK31" t="s">
        <v>3</v>
      </c>
      <c r="DL31" t="s">
        <v>3</v>
      </c>
      <c r="DM31" t="s">
        <v>3</v>
      </c>
      <c r="DN31">
        <v>0</v>
      </c>
      <c r="DO31">
        <v>0</v>
      </c>
      <c r="DP31">
        <v>1</v>
      </c>
      <c r="DQ31">
        <v>1</v>
      </c>
      <c r="DU31">
        <v>1009</v>
      </c>
      <c r="DV31" t="s">
        <v>19</v>
      </c>
      <c r="DW31" t="s">
        <v>19</v>
      </c>
      <c r="DX31">
        <v>1000</v>
      </c>
      <c r="EE31">
        <v>32505399</v>
      </c>
      <c r="EF31">
        <v>1</v>
      </c>
      <c r="EG31" t="s">
        <v>21</v>
      </c>
      <c r="EH31">
        <v>0</v>
      </c>
      <c r="EI31" t="s">
        <v>3</v>
      </c>
      <c r="EJ31">
        <v>4</v>
      </c>
      <c r="EK31">
        <v>0</v>
      </c>
      <c r="EL31" t="s">
        <v>22</v>
      </c>
      <c r="EM31" t="s">
        <v>23</v>
      </c>
      <c r="EO31" t="s">
        <v>3</v>
      </c>
      <c r="EQ31">
        <v>0</v>
      </c>
      <c r="ER31">
        <v>53410.15</v>
      </c>
      <c r="ES31">
        <v>53410.15</v>
      </c>
      <c r="ET31">
        <v>0</v>
      </c>
      <c r="EU31">
        <v>0</v>
      </c>
      <c r="EV31">
        <v>0</v>
      </c>
      <c r="EW31">
        <v>0</v>
      </c>
      <c r="EX31">
        <v>0</v>
      </c>
      <c r="FQ31">
        <v>0</v>
      </c>
      <c r="FR31">
        <f t="shared" si="52"/>
        <v>0</v>
      </c>
      <c r="FS31">
        <v>0</v>
      </c>
      <c r="FX31">
        <v>70</v>
      </c>
      <c r="FY31">
        <v>10</v>
      </c>
      <c r="GA31" t="s">
        <v>3</v>
      </c>
      <c r="GD31">
        <v>0</v>
      </c>
      <c r="GF31">
        <v>-1467733540</v>
      </c>
      <c r="GG31">
        <v>2</v>
      </c>
      <c r="GH31">
        <v>1</v>
      </c>
      <c r="GI31">
        <v>-2</v>
      </c>
      <c r="GJ31">
        <v>0</v>
      </c>
      <c r="GK31">
        <f>ROUND(R31*(R12)/100,2)</f>
        <v>0</v>
      </c>
      <c r="GL31">
        <f t="shared" si="53"/>
        <v>0</v>
      </c>
      <c r="GM31">
        <f t="shared" si="54"/>
        <v>-1922.77</v>
      </c>
      <c r="GN31">
        <f t="shared" si="55"/>
        <v>0</v>
      </c>
      <c r="GO31">
        <f t="shared" si="56"/>
        <v>0</v>
      </c>
      <c r="GP31">
        <f t="shared" si="57"/>
        <v>-1922.77</v>
      </c>
      <c r="GR31">
        <v>0</v>
      </c>
      <c r="GS31">
        <v>3</v>
      </c>
      <c r="GT31">
        <v>0</v>
      </c>
      <c r="GU31" t="s">
        <v>3</v>
      </c>
      <c r="GV31">
        <f t="shared" si="58"/>
        <v>0</v>
      </c>
      <c r="GW31">
        <v>1</v>
      </c>
      <c r="GX31">
        <f t="shared" si="59"/>
        <v>0</v>
      </c>
      <c r="HA31">
        <v>0</v>
      </c>
      <c r="HB31">
        <v>0</v>
      </c>
      <c r="IK31">
        <v>0</v>
      </c>
    </row>
    <row r="32" spans="1:245" x14ac:dyDescent="0.2">
      <c r="A32">
        <v>17</v>
      </c>
      <c r="B32">
        <v>1</v>
      </c>
      <c r="C32">
        <f>ROW(SmtRes!A20)</f>
        <v>20</v>
      </c>
      <c r="D32">
        <f>ROW(EtalonRes!A19)</f>
        <v>19</v>
      </c>
      <c r="E32" t="s">
        <v>28</v>
      </c>
      <c r="F32" t="s">
        <v>29</v>
      </c>
      <c r="G32" t="s">
        <v>30</v>
      </c>
      <c r="H32" t="s">
        <v>31</v>
      </c>
      <c r="I32">
        <v>5.0000000000000001E-3</v>
      </c>
      <c r="J32">
        <v>0</v>
      </c>
      <c r="O32">
        <f t="shared" si="21"/>
        <v>2134.56</v>
      </c>
      <c r="P32">
        <f t="shared" si="22"/>
        <v>1739.16</v>
      </c>
      <c r="Q32">
        <f t="shared" si="23"/>
        <v>2.1800000000000002</v>
      </c>
      <c r="R32">
        <f t="shared" si="24"/>
        <v>0.74</v>
      </c>
      <c r="S32">
        <f t="shared" si="25"/>
        <v>393.22</v>
      </c>
      <c r="T32">
        <f t="shared" si="26"/>
        <v>0</v>
      </c>
      <c r="U32">
        <f t="shared" si="27"/>
        <v>2.2655000000000003</v>
      </c>
      <c r="V32">
        <f t="shared" si="28"/>
        <v>0</v>
      </c>
      <c r="W32">
        <f t="shared" si="29"/>
        <v>0</v>
      </c>
      <c r="X32">
        <f t="shared" si="30"/>
        <v>275.25</v>
      </c>
      <c r="Y32">
        <f t="shared" si="31"/>
        <v>39.32</v>
      </c>
      <c r="AA32">
        <v>33034105</v>
      </c>
      <c r="AB32">
        <f t="shared" si="32"/>
        <v>426912.19</v>
      </c>
      <c r="AC32">
        <f t="shared" si="33"/>
        <v>347832.49</v>
      </c>
      <c r="AD32">
        <f t="shared" si="34"/>
        <v>435.13</v>
      </c>
      <c r="AE32">
        <f t="shared" si="35"/>
        <v>147.43</v>
      </c>
      <c r="AF32">
        <f t="shared" si="36"/>
        <v>78644.570000000007</v>
      </c>
      <c r="AG32">
        <f t="shared" si="37"/>
        <v>0</v>
      </c>
      <c r="AH32">
        <f t="shared" si="38"/>
        <v>453.1</v>
      </c>
      <c r="AI32">
        <f t="shared" si="39"/>
        <v>0</v>
      </c>
      <c r="AJ32">
        <f t="shared" si="40"/>
        <v>0</v>
      </c>
      <c r="AK32">
        <v>426912.19</v>
      </c>
      <c r="AL32">
        <v>347832.49</v>
      </c>
      <c r="AM32">
        <v>435.13</v>
      </c>
      <c r="AN32">
        <v>147.43</v>
      </c>
      <c r="AO32">
        <v>78644.570000000007</v>
      </c>
      <c r="AP32">
        <v>0</v>
      </c>
      <c r="AQ32">
        <v>453.1</v>
      </c>
      <c r="AR32">
        <v>0</v>
      </c>
      <c r="AS32">
        <v>0</v>
      </c>
      <c r="AT32">
        <v>70</v>
      </c>
      <c r="AU32">
        <v>10</v>
      </c>
      <c r="AV32">
        <v>1</v>
      </c>
      <c r="AW32">
        <v>1</v>
      </c>
      <c r="AZ32">
        <v>1</v>
      </c>
      <c r="BA32">
        <v>1</v>
      </c>
      <c r="BB32">
        <v>1</v>
      </c>
      <c r="BC32">
        <v>1</v>
      </c>
      <c r="BD32" t="s">
        <v>3</v>
      </c>
      <c r="BE32" t="s">
        <v>3</v>
      </c>
      <c r="BF32" t="s">
        <v>3</v>
      </c>
      <c r="BG32" t="s">
        <v>3</v>
      </c>
      <c r="BH32">
        <v>0</v>
      </c>
      <c r="BI32">
        <v>4</v>
      </c>
      <c r="BJ32" t="s">
        <v>32</v>
      </c>
      <c r="BM32">
        <v>0</v>
      </c>
      <c r="BN32">
        <v>0</v>
      </c>
      <c r="BO32" t="s">
        <v>3</v>
      </c>
      <c r="BP32">
        <v>0</v>
      </c>
      <c r="BQ32">
        <v>1</v>
      </c>
      <c r="BR32">
        <v>0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70</v>
      </c>
      <c r="CA32">
        <v>10</v>
      </c>
      <c r="CF32">
        <v>0</v>
      </c>
      <c r="CG32">
        <v>0</v>
      </c>
      <c r="CM32">
        <v>0</v>
      </c>
      <c r="CN32" t="s">
        <v>3</v>
      </c>
      <c r="CO32">
        <v>0</v>
      </c>
      <c r="CP32">
        <f t="shared" si="41"/>
        <v>2134.5600000000004</v>
      </c>
      <c r="CQ32">
        <f t="shared" si="42"/>
        <v>347832.49</v>
      </c>
      <c r="CR32">
        <f t="shared" si="43"/>
        <v>435.13</v>
      </c>
      <c r="CS32">
        <f t="shared" si="44"/>
        <v>147.43</v>
      </c>
      <c r="CT32">
        <f t="shared" si="45"/>
        <v>78644.570000000007</v>
      </c>
      <c r="CU32">
        <f t="shared" si="46"/>
        <v>0</v>
      </c>
      <c r="CV32">
        <f t="shared" si="47"/>
        <v>453.1</v>
      </c>
      <c r="CW32">
        <f t="shared" si="48"/>
        <v>0</v>
      </c>
      <c r="CX32">
        <f t="shared" si="49"/>
        <v>0</v>
      </c>
      <c r="CY32">
        <f t="shared" si="50"/>
        <v>275.25400000000002</v>
      </c>
      <c r="CZ32">
        <f t="shared" si="51"/>
        <v>39.322000000000003</v>
      </c>
      <c r="DC32" t="s">
        <v>3</v>
      </c>
      <c r="DD32" t="s">
        <v>3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DU32">
        <v>1007</v>
      </c>
      <c r="DV32" t="s">
        <v>31</v>
      </c>
      <c r="DW32" t="s">
        <v>31</v>
      </c>
      <c r="DX32">
        <v>100</v>
      </c>
      <c r="EE32">
        <v>32505399</v>
      </c>
      <c r="EF32">
        <v>1</v>
      </c>
      <c r="EG32" t="s">
        <v>21</v>
      </c>
      <c r="EH32">
        <v>0</v>
      </c>
      <c r="EI32" t="s">
        <v>3</v>
      </c>
      <c r="EJ32">
        <v>4</v>
      </c>
      <c r="EK32">
        <v>0</v>
      </c>
      <c r="EL32" t="s">
        <v>22</v>
      </c>
      <c r="EM32" t="s">
        <v>23</v>
      </c>
      <c r="EO32" t="s">
        <v>3</v>
      </c>
      <c r="EQ32">
        <v>131072</v>
      </c>
      <c r="ER32">
        <v>426912.19</v>
      </c>
      <c r="ES32">
        <v>347832.49</v>
      </c>
      <c r="ET32">
        <v>435.13</v>
      </c>
      <c r="EU32">
        <v>147.43</v>
      </c>
      <c r="EV32">
        <v>78644.570000000007</v>
      </c>
      <c r="EW32">
        <v>453.1</v>
      </c>
      <c r="EX32">
        <v>0</v>
      </c>
      <c r="EY32">
        <v>0</v>
      </c>
      <c r="FQ32">
        <v>0</v>
      </c>
      <c r="FR32">
        <f t="shared" si="52"/>
        <v>0</v>
      </c>
      <c r="FS32">
        <v>0</v>
      </c>
      <c r="FX32">
        <v>70</v>
      </c>
      <c r="FY32">
        <v>10</v>
      </c>
      <c r="GA32" t="s">
        <v>3</v>
      </c>
      <c r="GD32">
        <v>0</v>
      </c>
      <c r="GF32">
        <v>1739596138</v>
      </c>
      <c r="GG32">
        <v>2</v>
      </c>
      <c r="GH32">
        <v>1</v>
      </c>
      <c r="GI32">
        <v>-2</v>
      </c>
      <c r="GJ32">
        <v>0</v>
      </c>
      <c r="GK32">
        <f>ROUND(R32*(R12)/100,2)</f>
        <v>0.8</v>
      </c>
      <c r="GL32">
        <f t="shared" si="53"/>
        <v>0</v>
      </c>
      <c r="GM32">
        <f t="shared" si="54"/>
        <v>2449.9299999999998</v>
      </c>
      <c r="GN32">
        <f t="shared" si="55"/>
        <v>0</v>
      </c>
      <c r="GO32">
        <f t="shared" si="56"/>
        <v>0</v>
      </c>
      <c r="GP32">
        <f t="shared" si="57"/>
        <v>2449.9299999999998</v>
      </c>
      <c r="GR32">
        <v>0</v>
      </c>
      <c r="GS32">
        <v>3</v>
      </c>
      <c r="GT32">
        <v>0</v>
      </c>
      <c r="GU32" t="s">
        <v>3</v>
      </c>
      <c r="GV32">
        <f t="shared" si="58"/>
        <v>0</v>
      </c>
      <c r="GW32">
        <v>1</v>
      </c>
      <c r="GX32">
        <f t="shared" si="59"/>
        <v>0</v>
      </c>
      <c r="HA32">
        <v>0</v>
      </c>
      <c r="HB32">
        <v>0</v>
      </c>
      <c r="IK32">
        <v>0</v>
      </c>
    </row>
    <row r="33" spans="1:245" x14ac:dyDescent="0.2">
      <c r="A33">
        <v>17</v>
      </c>
      <c r="B33">
        <v>1</v>
      </c>
      <c r="E33" t="s">
        <v>33</v>
      </c>
      <c r="F33" t="s">
        <v>25</v>
      </c>
      <c r="G33" t="s">
        <v>26</v>
      </c>
      <c r="H33" t="s">
        <v>19</v>
      </c>
      <c r="I33">
        <v>1.0672876229999999E-2</v>
      </c>
      <c r="J33">
        <v>0</v>
      </c>
      <c r="O33">
        <f t="shared" si="21"/>
        <v>570.04</v>
      </c>
      <c r="P33">
        <f t="shared" si="22"/>
        <v>570.04</v>
      </c>
      <c r="Q33">
        <f t="shared" si="23"/>
        <v>0</v>
      </c>
      <c r="R33">
        <f t="shared" si="24"/>
        <v>0</v>
      </c>
      <c r="S33">
        <f t="shared" si="25"/>
        <v>0</v>
      </c>
      <c r="T33">
        <f t="shared" si="26"/>
        <v>0</v>
      </c>
      <c r="U33">
        <f t="shared" si="27"/>
        <v>0</v>
      </c>
      <c r="V33">
        <f t="shared" si="28"/>
        <v>0</v>
      </c>
      <c r="W33">
        <f t="shared" si="29"/>
        <v>0</v>
      </c>
      <c r="X33">
        <f t="shared" si="30"/>
        <v>0</v>
      </c>
      <c r="Y33">
        <f t="shared" si="31"/>
        <v>0</v>
      </c>
      <c r="AA33">
        <v>33034105</v>
      </c>
      <c r="AB33">
        <f t="shared" si="32"/>
        <v>53410.15</v>
      </c>
      <c r="AC33">
        <f t="shared" si="33"/>
        <v>53410.15</v>
      </c>
      <c r="AD33">
        <f t="shared" si="34"/>
        <v>0</v>
      </c>
      <c r="AE33">
        <f t="shared" si="35"/>
        <v>0</v>
      </c>
      <c r="AF33">
        <f t="shared" si="36"/>
        <v>0</v>
      </c>
      <c r="AG33">
        <f t="shared" si="37"/>
        <v>0</v>
      </c>
      <c r="AH33">
        <f t="shared" si="38"/>
        <v>0</v>
      </c>
      <c r="AI33">
        <f t="shared" si="39"/>
        <v>0</v>
      </c>
      <c r="AJ33">
        <f t="shared" si="40"/>
        <v>0</v>
      </c>
      <c r="AK33">
        <v>53410.15</v>
      </c>
      <c r="AL33">
        <v>53410.15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70</v>
      </c>
      <c r="AU33">
        <v>10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3</v>
      </c>
      <c r="BI33">
        <v>4</v>
      </c>
      <c r="BJ33" t="s">
        <v>27</v>
      </c>
      <c r="BM33">
        <v>0</v>
      </c>
      <c r="BN33">
        <v>0</v>
      </c>
      <c r="BO33" t="s">
        <v>3</v>
      </c>
      <c r="BP33">
        <v>0</v>
      </c>
      <c r="BQ33">
        <v>1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70</v>
      </c>
      <c r="CA33">
        <v>10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41"/>
        <v>570.04</v>
      </c>
      <c r="CQ33">
        <f t="shared" si="42"/>
        <v>53410.15</v>
      </c>
      <c r="CR33">
        <f t="shared" si="43"/>
        <v>0</v>
      </c>
      <c r="CS33">
        <f t="shared" si="44"/>
        <v>0</v>
      </c>
      <c r="CT33">
        <f t="shared" si="45"/>
        <v>0</v>
      </c>
      <c r="CU33">
        <f t="shared" si="46"/>
        <v>0</v>
      </c>
      <c r="CV33">
        <f t="shared" si="47"/>
        <v>0</v>
      </c>
      <c r="CW33">
        <f t="shared" si="48"/>
        <v>0</v>
      </c>
      <c r="CX33">
        <f t="shared" si="49"/>
        <v>0</v>
      </c>
      <c r="CY33">
        <f t="shared" si="50"/>
        <v>0</v>
      </c>
      <c r="CZ33">
        <f t="shared" si="51"/>
        <v>0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1009</v>
      </c>
      <c r="DV33" t="s">
        <v>19</v>
      </c>
      <c r="DW33" t="s">
        <v>19</v>
      </c>
      <c r="DX33">
        <v>1000</v>
      </c>
      <c r="EE33">
        <v>32505399</v>
      </c>
      <c r="EF33">
        <v>1</v>
      </c>
      <c r="EG33" t="s">
        <v>21</v>
      </c>
      <c r="EH33">
        <v>0</v>
      </c>
      <c r="EI33" t="s">
        <v>3</v>
      </c>
      <c r="EJ33">
        <v>4</v>
      </c>
      <c r="EK33">
        <v>0</v>
      </c>
      <c r="EL33" t="s">
        <v>22</v>
      </c>
      <c r="EM33" t="s">
        <v>23</v>
      </c>
      <c r="EO33" t="s">
        <v>3</v>
      </c>
      <c r="EQ33">
        <v>131072</v>
      </c>
      <c r="ER33">
        <v>53410.15</v>
      </c>
      <c r="ES33">
        <v>53410.15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FQ33">
        <v>0</v>
      </c>
      <c r="FR33">
        <f t="shared" si="52"/>
        <v>0</v>
      </c>
      <c r="FS33">
        <v>0</v>
      </c>
      <c r="FX33">
        <v>70</v>
      </c>
      <c r="FY33">
        <v>10</v>
      </c>
      <c r="GA33" t="s">
        <v>3</v>
      </c>
      <c r="GD33">
        <v>0</v>
      </c>
      <c r="GF33">
        <v>-1467733540</v>
      </c>
      <c r="GG33">
        <v>2</v>
      </c>
      <c r="GH33">
        <v>1</v>
      </c>
      <c r="GI33">
        <v>-2</v>
      </c>
      <c r="GJ33">
        <v>0</v>
      </c>
      <c r="GK33">
        <f>ROUND(R33*(R12)/100,2)</f>
        <v>0</v>
      </c>
      <c r="GL33">
        <f t="shared" si="53"/>
        <v>0</v>
      </c>
      <c r="GM33">
        <f t="shared" si="54"/>
        <v>570.04</v>
      </c>
      <c r="GN33">
        <f t="shared" si="55"/>
        <v>0</v>
      </c>
      <c r="GO33">
        <f t="shared" si="56"/>
        <v>0</v>
      </c>
      <c r="GP33">
        <f t="shared" si="57"/>
        <v>570.04</v>
      </c>
      <c r="GR33">
        <v>0</v>
      </c>
      <c r="GS33">
        <v>3</v>
      </c>
      <c r="GT33">
        <v>0</v>
      </c>
      <c r="GU33" t="s">
        <v>3</v>
      </c>
      <c r="GV33">
        <f t="shared" si="58"/>
        <v>0</v>
      </c>
      <c r="GW33">
        <v>1</v>
      </c>
      <c r="GX33">
        <f t="shared" si="59"/>
        <v>0</v>
      </c>
      <c r="HA33">
        <v>0</v>
      </c>
      <c r="HB33">
        <v>0</v>
      </c>
      <c r="IK33">
        <v>0</v>
      </c>
    </row>
    <row r="34" spans="1:245" x14ac:dyDescent="0.2">
      <c r="A34">
        <v>17</v>
      </c>
      <c r="B34">
        <v>1</v>
      </c>
      <c r="E34" t="s">
        <v>34</v>
      </c>
      <c r="F34" t="s">
        <v>35</v>
      </c>
      <c r="G34" t="s">
        <v>36</v>
      </c>
      <c r="H34" t="s">
        <v>37</v>
      </c>
      <c r="I34">
        <v>20</v>
      </c>
      <c r="J34">
        <v>0</v>
      </c>
      <c r="O34">
        <f t="shared" si="21"/>
        <v>349152.6</v>
      </c>
      <c r="P34">
        <f t="shared" si="22"/>
        <v>349152.6</v>
      </c>
      <c r="Q34">
        <f t="shared" si="23"/>
        <v>0</v>
      </c>
      <c r="R34">
        <f t="shared" si="24"/>
        <v>0</v>
      </c>
      <c r="S34">
        <f t="shared" si="25"/>
        <v>0</v>
      </c>
      <c r="T34">
        <f t="shared" si="26"/>
        <v>0</v>
      </c>
      <c r="U34">
        <f t="shared" si="27"/>
        <v>0</v>
      </c>
      <c r="V34">
        <f t="shared" si="28"/>
        <v>0</v>
      </c>
      <c r="W34">
        <f t="shared" si="29"/>
        <v>0</v>
      </c>
      <c r="X34">
        <f t="shared" si="30"/>
        <v>0</v>
      </c>
      <c r="Y34">
        <f t="shared" si="31"/>
        <v>0</v>
      </c>
      <c r="AA34">
        <v>33034105</v>
      </c>
      <c r="AB34">
        <f t="shared" si="32"/>
        <v>17457.63</v>
      </c>
      <c r="AC34">
        <f t="shared" si="33"/>
        <v>17457.63</v>
      </c>
      <c r="AD34">
        <f t="shared" si="34"/>
        <v>0</v>
      </c>
      <c r="AE34">
        <f t="shared" si="35"/>
        <v>0</v>
      </c>
      <c r="AF34">
        <f t="shared" si="36"/>
        <v>0</v>
      </c>
      <c r="AG34">
        <f t="shared" si="37"/>
        <v>0</v>
      </c>
      <c r="AH34">
        <f t="shared" si="38"/>
        <v>0</v>
      </c>
      <c r="AI34">
        <f t="shared" si="39"/>
        <v>0</v>
      </c>
      <c r="AJ34">
        <f t="shared" si="40"/>
        <v>0</v>
      </c>
      <c r="AK34">
        <v>17457.63</v>
      </c>
      <c r="AL34">
        <v>17457.63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1</v>
      </c>
      <c r="AW34">
        <v>1</v>
      </c>
      <c r="AZ34">
        <v>1</v>
      </c>
      <c r="BA34">
        <v>1</v>
      </c>
      <c r="BB34">
        <v>1</v>
      </c>
      <c r="BC34">
        <v>1</v>
      </c>
      <c r="BD34" t="s">
        <v>3</v>
      </c>
      <c r="BE34" t="s">
        <v>3</v>
      </c>
      <c r="BF34" t="s">
        <v>3</v>
      </c>
      <c r="BG34" t="s">
        <v>3</v>
      </c>
      <c r="BH34">
        <v>3</v>
      </c>
      <c r="BI34">
        <v>1</v>
      </c>
      <c r="BJ34" t="s">
        <v>3</v>
      </c>
      <c r="BM34">
        <v>6001</v>
      </c>
      <c r="BN34">
        <v>0</v>
      </c>
      <c r="BO34" t="s">
        <v>3</v>
      </c>
      <c r="BP34">
        <v>0</v>
      </c>
      <c r="BQ34">
        <v>0</v>
      </c>
      <c r="BR34">
        <v>0</v>
      </c>
      <c r="BS34">
        <v>1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0</v>
      </c>
      <c r="CA34">
        <v>0</v>
      </c>
      <c r="CF34">
        <v>0</v>
      </c>
      <c r="CG34">
        <v>0</v>
      </c>
      <c r="CM34">
        <v>0</v>
      </c>
      <c r="CN34" t="s">
        <v>3</v>
      </c>
      <c r="CO34">
        <v>0</v>
      </c>
      <c r="CP34">
        <f t="shared" si="41"/>
        <v>349152.6</v>
      </c>
      <c r="CQ34">
        <f t="shared" si="42"/>
        <v>17457.63</v>
      </c>
      <c r="CR34">
        <f t="shared" si="43"/>
        <v>0</v>
      </c>
      <c r="CS34">
        <f t="shared" si="44"/>
        <v>0</v>
      </c>
      <c r="CT34">
        <f t="shared" si="45"/>
        <v>0</v>
      </c>
      <c r="CU34">
        <f t="shared" si="46"/>
        <v>0</v>
      </c>
      <c r="CV34">
        <f t="shared" si="47"/>
        <v>0</v>
      </c>
      <c r="CW34">
        <f t="shared" si="48"/>
        <v>0</v>
      </c>
      <c r="CX34">
        <f t="shared" si="49"/>
        <v>0</v>
      </c>
      <c r="CY34">
        <f t="shared" si="50"/>
        <v>0</v>
      </c>
      <c r="CZ34">
        <f t="shared" si="51"/>
        <v>0</v>
      </c>
      <c r="DC34" t="s">
        <v>3</v>
      </c>
      <c r="DD34" t="s">
        <v>3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DU34">
        <v>1010</v>
      </c>
      <c r="DV34" t="s">
        <v>37</v>
      </c>
      <c r="DW34" t="s">
        <v>38</v>
      </c>
      <c r="DX34">
        <v>1</v>
      </c>
      <c r="EE34">
        <v>32747723</v>
      </c>
      <c r="EF34">
        <v>0</v>
      </c>
      <c r="EG34" t="s">
        <v>39</v>
      </c>
      <c r="EH34">
        <v>0</v>
      </c>
      <c r="EI34" t="s">
        <v>3</v>
      </c>
      <c r="EJ34">
        <v>1</v>
      </c>
      <c r="EK34">
        <v>6001</v>
      </c>
      <c r="EL34" t="s">
        <v>40</v>
      </c>
      <c r="EM34" t="s">
        <v>39</v>
      </c>
      <c r="EO34" t="s">
        <v>3</v>
      </c>
      <c r="EQ34">
        <v>131072</v>
      </c>
      <c r="ER34">
        <v>17457.63</v>
      </c>
      <c r="ES34">
        <v>17457.63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FQ34">
        <v>0</v>
      </c>
      <c r="FR34">
        <f t="shared" si="52"/>
        <v>0</v>
      </c>
      <c r="FS34">
        <v>0</v>
      </c>
      <c r="FX34">
        <v>0</v>
      </c>
      <c r="FY34">
        <v>0</v>
      </c>
      <c r="GA34" t="s">
        <v>41</v>
      </c>
      <c r="GD34">
        <v>0</v>
      </c>
      <c r="GF34">
        <v>554304027</v>
      </c>
      <c r="GG34">
        <v>2</v>
      </c>
      <c r="GH34">
        <v>0</v>
      </c>
      <c r="GI34">
        <v>-2</v>
      </c>
      <c r="GJ34">
        <v>0</v>
      </c>
      <c r="GK34">
        <f>ROUND(R34*(R12)/100,2)</f>
        <v>0</v>
      </c>
      <c r="GL34">
        <f t="shared" si="53"/>
        <v>0</v>
      </c>
      <c r="GM34">
        <f t="shared" si="54"/>
        <v>349152.6</v>
      </c>
      <c r="GN34">
        <f t="shared" si="55"/>
        <v>349152.6</v>
      </c>
      <c r="GO34">
        <f t="shared" si="56"/>
        <v>0</v>
      </c>
      <c r="GP34">
        <f t="shared" si="57"/>
        <v>0</v>
      </c>
      <c r="GR34">
        <v>0</v>
      </c>
      <c r="GS34">
        <v>4</v>
      </c>
      <c r="GT34">
        <v>0</v>
      </c>
      <c r="GU34" t="s">
        <v>3</v>
      </c>
      <c r="GV34">
        <f t="shared" si="58"/>
        <v>0</v>
      </c>
      <c r="GW34">
        <v>1</v>
      </c>
      <c r="GX34">
        <f t="shared" si="59"/>
        <v>0</v>
      </c>
      <c r="HA34">
        <v>0</v>
      </c>
      <c r="HB34">
        <v>0</v>
      </c>
      <c r="IK34">
        <v>0</v>
      </c>
    </row>
    <row r="35" spans="1:245" x14ac:dyDescent="0.2">
      <c r="A35">
        <v>17</v>
      </c>
      <c r="B35">
        <v>1</v>
      </c>
      <c r="C35">
        <f>ROW(SmtRes!A25)</f>
        <v>25</v>
      </c>
      <c r="D35">
        <f>ROW(EtalonRes!A23)</f>
        <v>23</v>
      </c>
      <c r="E35" t="s">
        <v>42</v>
      </c>
      <c r="F35" t="s">
        <v>17</v>
      </c>
      <c r="G35" t="s">
        <v>18</v>
      </c>
      <c r="H35" t="s">
        <v>19</v>
      </c>
      <c r="I35">
        <v>3.2000000000000001E-2</v>
      </c>
      <c r="J35">
        <v>0</v>
      </c>
      <c r="O35">
        <f t="shared" si="21"/>
        <v>2133.35</v>
      </c>
      <c r="P35">
        <f t="shared" si="22"/>
        <v>1821.87</v>
      </c>
      <c r="Q35">
        <f t="shared" si="23"/>
        <v>49.77</v>
      </c>
      <c r="R35">
        <f t="shared" si="24"/>
        <v>4.57</v>
      </c>
      <c r="S35">
        <f t="shared" si="25"/>
        <v>261.70999999999998</v>
      </c>
      <c r="T35">
        <f t="shared" si="26"/>
        <v>0</v>
      </c>
      <c r="U35">
        <f t="shared" si="27"/>
        <v>1.1555200000000001</v>
      </c>
      <c r="V35">
        <f t="shared" si="28"/>
        <v>0</v>
      </c>
      <c r="W35">
        <f t="shared" si="29"/>
        <v>0</v>
      </c>
      <c r="X35">
        <f t="shared" si="30"/>
        <v>183.2</v>
      </c>
      <c r="Y35">
        <f t="shared" si="31"/>
        <v>26.17</v>
      </c>
      <c r="AA35">
        <v>33034105</v>
      </c>
      <c r="AB35">
        <f t="shared" si="32"/>
        <v>66667.14</v>
      </c>
      <c r="AC35">
        <f t="shared" si="33"/>
        <v>56933.42</v>
      </c>
      <c r="AD35">
        <f t="shared" si="34"/>
        <v>1555.17</v>
      </c>
      <c r="AE35">
        <f t="shared" si="35"/>
        <v>142.85</v>
      </c>
      <c r="AF35">
        <f t="shared" si="36"/>
        <v>8178.55</v>
      </c>
      <c r="AG35">
        <f t="shared" si="37"/>
        <v>0</v>
      </c>
      <c r="AH35">
        <f t="shared" si="38"/>
        <v>36.11</v>
      </c>
      <c r="AI35">
        <f t="shared" si="39"/>
        <v>0</v>
      </c>
      <c r="AJ35">
        <f t="shared" si="40"/>
        <v>0</v>
      </c>
      <c r="AK35">
        <v>66667.14</v>
      </c>
      <c r="AL35">
        <v>56933.42</v>
      </c>
      <c r="AM35">
        <v>1555.17</v>
      </c>
      <c r="AN35">
        <v>142.85</v>
      </c>
      <c r="AO35">
        <v>8178.55</v>
      </c>
      <c r="AP35">
        <v>0</v>
      </c>
      <c r="AQ35">
        <v>36.11</v>
      </c>
      <c r="AR35">
        <v>0</v>
      </c>
      <c r="AS35">
        <v>0</v>
      </c>
      <c r="AT35">
        <v>70</v>
      </c>
      <c r="AU35">
        <v>10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0</v>
      </c>
      <c r="BI35">
        <v>4</v>
      </c>
      <c r="BJ35" t="s">
        <v>20</v>
      </c>
      <c r="BM35">
        <v>0</v>
      </c>
      <c r="BN35">
        <v>0</v>
      </c>
      <c r="BO35" t="s">
        <v>3</v>
      </c>
      <c r="BP35">
        <v>0</v>
      </c>
      <c r="BQ35">
        <v>1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70</v>
      </c>
      <c r="CA35">
        <v>10</v>
      </c>
      <c r="CF35">
        <v>0</v>
      </c>
      <c r="CG35">
        <v>0</v>
      </c>
      <c r="CM35">
        <v>0</v>
      </c>
      <c r="CN35" t="s">
        <v>3</v>
      </c>
      <c r="CO35">
        <v>0</v>
      </c>
      <c r="CP35">
        <f t="shared" si="41"/>
        <v>2133.35</v>
      </c>
      <c r="CQ35">
        <f t="shared" si="42"/>
        <v>56933.42</v>
      </c>
      <c r="CR35">
        <f t="shared" si="43"/>
        <v>1555.17</v>
      </c>
      <c r="CS35">
        <f t="shared" si="44"/>
        <v>142.85</v>
      </c>
      <c r="CT35">
        <f t="shared" si="45"/>
        <v>8178.55</v>
      </c>
      <c r="CU35">
        <f t="shared" si="46"/>
        <v>0</v>
      </c>
      <c r="CV35">
        <f t="shared" si="47"/>
        <v>36.11</v>
      </c>
      <c r="CW35">
        <f t="shared" si="48"/>
        <v>0</v>
      </c>
      <c r="CX35">
        <f t="shared" si="49"/>
        <v>0</v>
      </c>
      <c r="CY35">
        <f t="shared" si="50"/>
        <v>183.19699999999997</v>
      </c>
      <c r="CZ35">
        <f t="shared" si="51"/>
        <v>26.170999999999999</v>
      </c>
      <c r="DC35" t="s">
        <v>3</v>
      </c>
      <c r="DD35" t="s">
        <v>3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1009</v>
      </c>
      <c r="DV35" t="s">
        <v>19</v>
      </c>
      <c r="DW35" t="s">
        <v>19</v>
      </c>
      <c r="DX35">
        <v>1000</v>
      </c>
      <c r="EE35">
        <v>32505399</v>
      </c>
      <c r="EF35">
        <v>1</v>
      </c>
      <c r="EG35" t="s">
        <v>21</v>
      </c>
      <c r="EH35">
        <v>0</v>
      </c>
      <c r="EI35" t="s">
        <v>3</v>
      </c>
      <c r="EJ35">
        <v>4</v>
      </c>
      <c r="EK35">
        <v>0</v>
      </c>
      <c r="EL35" t="s">
        <v>22</v>
      </c>
      <c r="EM35" t="s">
        <v>23</v>
      </c>
      <c r="EO35" t="s">
        <v>3</v>
      </c>
      <c r="EQ35">
        <v>131072</v>
      </c>
      <c r="ER35">
        <v>66667.14</v>
      </c>
      <c r="ES35">
        <v>56933.42</v>
      </c>
      <c r="ET35">
        <v>1555.17</v>
      </c>
      <c r="EU35">
        <v>142.85</v>
      </c>
      <c r="EV35">
        <v>8178.55</v>
      </c>
      <c r="EW35">
        <v>36.11</v>
      </c>
      <c r="EX35">
        <v>0</v>
      </c>
      <c r="EY35">
        <v>0</v>
      </c>
      <c r="FQ35">
        <v>0</v>
      </c>
      <c r="FR35">
        <f t="shared" si="52"/>
        <v>0</v>
      </c>
      <c r="FS35">
        <v>0</v>
      </c>
      <c r="FX35">
        <v>70</v>
      </c>
      <c r="FY35">
        <v>10</v>
      </c>
      <c r="GA35" t="s">
        <v>3</v>
      </c>
      <c r="GD35">
        <v>0</v>
      </c>
      <c r="GF35">
        <v>-1596235391</v>
      </c>
      <c r="GG35">
        <v>2</v>
      </c>
      <c r="GH35">
        <v>1</v>
      </c>
      <c r="GI35">
        <v>-2</v>
      </c>
      <c r="GJ35">
        <v>0</v>
      </c>
      <c r="GK35">
        <f>ROUND(R35*(R12)/100,2)</f>
        <v>4.9400000000000004</v>
      </c>
      <c r="GL35">
        <f t="shared" si="53"/>
        <v>0</v>
      </c>
      <c r="GM35">
        <f t="shared" si="54"/>
        <v>2347.66</v>
      </c>
      <c r="GN35">
        <f t="shared" si="55"/>
        <v>0</v>
      </c>
      <c r="GO35">
        <f t="shared" si="56"/>
        <v>0</v>
      </c>
      <c r="GP35">
        <f t="shared" si="57"/>
        <v>2347.66</v>
      </c>
      <c r="GR35">
        <v>0</v>
      </c>
      <c r="GS35">
        <v>3</v>
      </c>
      <c r="GT35">
        <v>0</v>
      </c>
      <c r="GU35" t="s">
        <v>3</v>
      </c>
      <c r="GV35">
        <f t="shared" si="58"/>
        <v>0</v>
      </c>
      <c r="GW35">
        <v>1</v>
      </c>
      <c r="GX35">
        <f t="shared" si="59"/>
        <v>0</v>
      </c>
      <c r="HA35">
        <v>0</v>
      </c>
      <c r="HB35">
        <v>0</v>
      </c>
      <c r="IK35">
        <v>0</v>
      </c>
    </row>
    <row r="36" spans="1:245" x14ac:dyDescent="0.2">
      <c r="A36">
        <v>18</v>
      </c>
      <c r="B36">
        <v>1</v>
      </c>
      <c r="C36">
        <v>25</v>
      </c>
      <c r="E36" t="s">
        <v>43</v>
      </c>
      <c r="F36" t="s">
        <v>25</v>
      </c>
      <c r="G36" t="s">
        <v>26</v>
      </c>
      <c r="H36" t="s">
        <v>19</v>
      </c>
      <c r="I36">
        <f>I35*J36</f>
        <v>-3.2000000000000001E-2</v>
      </c>
      <c r="J36">
        <v>-1</v>
      </c>
      <c r="O36">
        <f t="shared" si="21"/>
        <v>-1709.12</v>
      </c>
      <c r="P36">
        <f t="shared" si="22"/>
        <v>-1709.12</v>
      </c>
      <c r="Q36">
        <f t="shared" si="23"/>
        <v>0</v>
      </c>
      <c r="R36">
        <f t="shared" si="24"/>
        <v>0</v>
      </c>
      <c r="S36">
        <f t="shared" si="25"/>
        <v>0</v>
      </c>
      <c r="T36">
        <f t="shared" si="26"/>
        <v>0</v>
      </c>
      <c r="U36">
        <f t="shared" si="27"/>
        <v>0</v>
      </c>
      <c r="V36">
        <f t="shared" si="28"/>
        <v>0</v>
      </c>
      <c r="W36">
        <f t="shared" si="29"/>
        <v>0</v>
      </c>
      <c r="X36">
        <f t="shared" si="30"/>
        <v>0</v>
      </c>
      <c r="Y36">
        <f t="shared" si="31"/>
        <v>0</v>
      </c>
      <c r="AA36">
        <v>33034105</v>
      </c>
      <c r="AB36">
        <f t="shared" si="32"/>
        <v>53410.15</v>
      </c>
      <c r="AC36">
        <f t="shared" si="33"/>
        <v>53410.15</v>
      </c>
      <c r="AD36">
        <f t="shared" si="34"/>
        <v>0</v>
      </c>
      <c r="AE36">
        <f t="shared" si="35"/>
        <v>0</v>
      </c>
      <c r="AF36">
        <f t="shared" si="36"/>
        <v>0</v>
      </c>
      <c r="AG36">
        <f t="shared" si="37"/>
        <v>0</v>
      </c>
      <c r="AH36">
        <f t="shared" si="38"/>
        <v>0</v>
      </c>
      <c r="AI36">
        <f t="shared" si="39"/>
        <v>0</v>
      </c>
      <c r="AJ36">
        <f t="shared" si="40"/>
        <v>0</v>
      </c>
      <c r="AK36">
        <v>53410.15</v>
      </c>
      <c r="AL36">
        <v>53410.15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70</v>
      </c>
      <c r="AU36">
        <v>10</v>
      </c>
      <c r="AV36">
        <v>1</v>
      </c>
      <c r="AW36">
        <v>1</v>
      </c>
      <c r="AZ36">
        <v>1</v>
      </c>
      <c r="BA36">
        <v>1</v>
      </c>
      <c r="BB36">
        <v>1</v>
      </c>
      <c r="BC36">
        <v>1</v>
      </c>
      <c r="BD36" t="s">
        <v>3</v>
      </c>
      <c r="BE36" t="s">
        <v>3</v>
      </c>
      <c r="BF36" t="s">
        <v>3</v>
      </c>
      <c r="BG36" t="s">
        <v>3</v>
      </c>
      <c r="BH36">
        <v>3</v>
      </c>
      <c r="BI36">
        <v>4</v>
      </c>
      <c r="BJ36" t="s">
        <v>27</v>
      </c>
      <c r="BM36">
        <v>0</v>
      </c>
      <c r="BN36">
        <v>0</v>
      </c>
      <c r="BO36" t="s">
        <v>3</v>
      </c>
      <c r="BP36">
        <v>0</v>
      </c>
      <c r="BQ36">
        <v>1</v>
      </c>
      <c r="BR36">
        <v>0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70</v>
      </c>
      <c r="CA36">
        <v>10</v>
      </c>
      <c r="CF36">
        <v>0</v>
      </c>
      <c r="CG36">
        <v>0</v>
      </c>
      <c r="CM36">
        <v>0</v>
      </c>
      <c r="CN36" t="s">
        <v>3</v>
      </c>
      <c r="CO36">
        <v>0</v>
      </c>
      <c r="CP36">
        <f t="shared" si="41"/>
        <v>-1709.12</v>
      </c>
      <c r="CQ36">
        <f t="shared" si="42"/>
        <v>53410.15</v>
      </c>
      <c r="CR36">
        <f t="shared" si="43"/>
        <v>0</v>
      </c>
      <c r="CS36">
        <f t="shared" si="44"/>
        <v>0</v>
      </c>
      <c r="CT36">
        <f t="shared" si="45"/>
        <v>0</v>
      </c>
      <c r="CU36">
        <f t="shared" si="46"/>
        <v>0</v>
      </c>
      <c r="CV36">
        <f t="shared" si="47"/>
        <v>0</v>
      </c>
      <c r="CW36">
        <f t="shared" si="48"/>
        <v>0</v>
      </c>
      <c r="CX36">
        <f t="shared" si="49"/>
        <v>0</v>
      </c>
      <c r="CY36">
        <f t="shared" si="50"/>
        <v>0</v>
      </c>
      <c r="CZ36">
        <f t="shared" si="51"/>
        <v>0</v>
      </c>
      <c r="DC36" t="s">
        <v>3</v>
      </c>
      <c r="DD36" t="s">
        <v>3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0</v>
      </c>
      <c r="DO36">
        <v>0</v>
      </c>
      <c r="DP36">
        <v>1</v>
      </c>
      <c r="DQ36">
        <v>1</v>
      </c>
      <c r="DU36">
        <v>1009</v>
      </c>
      <c r="DV36" t="s">
        <v>19</v>
      </c>
      <c r="DW36" t="s">
        <v>19</v>
      </c>
      <c r="DX36">
        <v>1000</v>
      </c>
      <c r="EE36">
        <v>32505399</v>
      </c>
      <c r="EF36">
        <v>1</v>
      </c>
      <c r="EG36" t="s">
        <v>21</v>
      </c>
      <c r="EH36">
        <v>0</v>
      </c>
      <c r="EI36" t="s">
        <v>3</v>
      </c>
      <c r="EJ36">
        <v>4</v>
      </c>
      <c r="EK36">
        <v>0</v>
      </c>
      <c r="EL36" t="s">
        <v>22</v>
      </c>
      <c r="EM36" t="s">
        <v>23</v>
      </c>
      <c r="EO36" t="s">
        <v>3</v>
      </c>
      <c r="EQ36">
        <v>0</v>
      </c>
      <c r="ER36">
        <v>53410.15</v>
      </c>
      <c r="ES36">
        <v>53410.15</v>
      </c>
      <c r="ET36">
        <v>0</v>
      </c>
      <c r="EU36">
        <v>0</v>
      </c>
      <c r="EV36">
        <v>0</v>
      </c>
      <c r="EW36">
        <v>0</v>
      </c>
      <c r="EX36">
        <v>0</v>
      </c>
      <c r="FQ36">
        <v>0</v>
      </c>
      <c r="FR36">
        <f t="shared" si="52"/>
        <v>0</v>
      </c>
      <c r="FS36">
        <v>0</v>
      </c>
      <c r="FX36">
        <v>70</v>
      </c>
      <c r="FY36">
        <v>10</v>
      </c>
      <c r="GA36" t="s">
        <v>3</v>
      </c>
      <c r="GD36">
        <v>0</v>
      </c>
      <c r="GF36">
        <v>-1467733540</v>
      </c>
      <c r="GG36">
        <v>2</v>
      </c>
      <c r="GH36">
        <v>1</v>
      </c>
      <c r="GI36">
        <v>-2</v>
      </c>
      <c r="GJ36">
        <v>0</v>
      </c>
      <c r="GK36">
        <f>ROUND(R36*(R12)/100,2)</f>
        <v>0</v>
      </c>
      <c r="GL36">
        <f t="shared" si="53"/>
        <v>0</v>
      </c>
      <c r="GM36">
        <f t="shared" si="54"/>
        <v>-1709.12</v>
      </c>
      <c r="GN36">
        <f t="shared" si="55"/>
        <v>0</v>
      </c>
      <c r="GO36">
        <f t="shared" si="56"/>
        <v>0</v>
      </c>
      <c r="GP36">
        <f t="shared" si="57"/>
        <v>-1709.12</v>
      </c>
      <c r="GR36">
        <v>0</v>
      </c>
      <c r="GS36">
        <v>3</v>
      </c>
      <c r="GT36">
        <v>0</v>
      </c>
      <c r="GU36" t="s">
        <v>3</v>
      </c>
      <c r="GV36">
        <f t="shared" si="58"/>
        <v>0</v>
      </c>
      <c r="GW36">
        <v>1</v>
      </c>
      <c r="GX36">
        <f t="shared" si="59"/>
        <v>0</v>
      </c>
      <c r="HA36">
        <v>0</v>
      </c>
      <c r="HB36">
        <v>0</v>
      </c>
      <c r="IK36">
        <v>0</v>
      </c>
    </row>
    <row r="37" spans="1:245" x14ac:dyDescent="0.2">
      <c r="A37">
        <v>17</v>
      </c>
      <c r="B37">
        <v>1</v>
      </c>
      <c r="C37">
        <f>ROW(SmtRes!A40)</f>
        <v>40</v>
      </c>
      <c r="D37">
        <f>ROW(EtalonRes!A38)</f>
        <v>38</v>
      </c>
      <c r="E37" t="s">
        <v>44</v>
      </c>
      <c r="F37" t="s">
        <v>29</v>
      </c>
      <c r="G37" t="s">
        <v>30</v>
      </c>
      <c r="H37" t="s">
        <v>31</v>
      </c>
      <c r="I37">
        <v>4.4999999999999997E-3</v>
      </c>
      <c r="J37">
        <v>0</v>
      </c>
      <c r="O37">
        <f t="shared" si="21"/>
        <v>1921.11</v>
      </c>
      <c r="P37">
        <f t="shared" si="22"/>
        <v>1565.25</v>
      </c>
      <c r="Q37">
        <f t="shared" si="23"/>
        <v>1.96</v>
      </c>
      <c r="R37">
        <f t="shared" si="24"/>
        <v>0.66</v>
      </c>
      <c r="S37">
        <f t="shared" si="25"/>
        <v>353.9</v>
      </c>
      <c r="T37">
        <f t="shared" si="26"/>
        <v>0</v>
      </c>
      <c r="U37">
        <f t="shared" si="27"/>
        <v>2.0389499999999998</v>
      </c>
      <c r="V37">
        <f t="shared" si="28"/>
        <v>0</v>
      </c>
      <c r="W37">
        <f t="shared" si="29"/>
        <v>0</v>
      </c>
      <c r="X37">
        <f t="shared" si="30"/>
        <v>247.73</v>
      </c>
      <c r="Y37">
        <f t="shared" si="31"/>
        <v>35.39</v>
      </c>
      <c r="AA37">
        <v>33034105</v>
      </c>
      <c r="AB37">
        <f t="shared" si="32"/>
        <v>426912.19</v>
      </c>
      <c r="AC37">
        <f t="shared" si="33"/>
        <v>347832.49</v>
      </c>
      <c r="AD37">
        <f t="shared" si="34"/>
        <v>435.13</v>
      </c>
      <c r="AE37">
        <f t="shared" si="35"/>
        <v>147.43</v>
      </c>
      <c r="AF37">
        <f t="shared" si="36"/>
        <v>78644.570000000007</v>
      </c>
      <c r="AG37">
        <f t="shared" si="37"/>
        <v>0</v>
      </c>
      <c r="AH37">
        <f t="shared" si="38"/>
        <v>453.1</v>
      </c>
      <c r="AI37">
        <f t="shared" si="39"/>
        <v>0</v>
      </c>
      <c r="AJ37">
        <f t="shared" si="40"/>
        <v>0</v>
      </c>
      <c r="AK37">
        <v>426912.19</v>
      </c>
      <c r="AL37">
        <v>347832.49</v>
      </c>
      <c r="AM37">
        <v>435.13</v>
      </c>
      <c r="AN37">
        <v>147.43</v>
      </c>
      <c r="AO37">
        <v>78644.570000000007</v>
      </c>
      <c r="AP37">
        <v>0</v>
      </c>
      <c r="AQ37">
        <v>453.1</v>
      </c>
      <c r="AR37">
        <v>0</v>
      </c>
      <c r="AS37">
        <v>0</v>
      </c>
      <c r="AT37">
        <v>70</v>
      </c>
      <c r="AU37">
        <v>10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0</v>
      </c>
      <c r="BI37">
        <v>4</v>
      </c>
      <c r="BJ37" t="s">
        <v>32</v>
      </c>
      <c r="BM37">
        <v>0</v>
      </c>
      <c r="BN37">
        <v>0</v>
      </c>
      <c r="BO37" t="s">
        <v>3</v>
      </c>
      <c r="BP37">
        <v>0</v>
      </c>
      <c r="BQ37">
        <v>1</v>
      </c>
      <c r="BR37">
        <v>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70</v>
      </c>
      <c r="CA37">
        <v>10</v>
      </c>
      <c r="CF37">
        <v>0</v>
      </c>
      <c r="CG37">
        <v>0</v>
      </c>
      <c r="CM37">
        <v>0</v>
      </c>
      <c r="CN37" t="s">
        <v>3</v>
      </c>
      <c r="CO37">
        <v>0</v>
      </c>
      <c r="CP37">
        <f t="shared" si="41"/>
        <v>1921.1100000000001</v>
      </c>
      <c r="CQ37">
        <f t="shared" si="42"/>
        <v>347832.49</v>
      </c>
      <c r="CR37">
        <f t="shared" si="43"/>
        <v>435.13</v>
      </c>
      <c r="CS37">
        <f t="shared" si="44"/>
        <v>147.43</v>
      </c>
      <c r="CT37">
        <f t="shared" si="45"/>
        <v>78644.570000000007</v>
      </c>
      <c r="CU37">
        <f t="shared" si="46"/>
        <v>0</v>
      </c>
      <c r="CV37">
        <f t="shared" si="47"/>
        <v>453.1</v>
      </c>
      <c r="CW37">
        <f t="shared" si="48"/>
        <v>0</v>
      </c>
      <c r="CX37">
        <f t="shared" si="49"/>
        <v>0</v>
      </c>
      <c r="CY37">
        <f t="shared" si="50"/>
        <v>247.73</v>
      </c>
      <c r="CZ37">
        <f t="shared" si="51"/>
        <v>35.39</v>
      </c>
      <c r="DC37" t="s">
        <v>3</v>
      </c>
      <c r="DD37" t="s">
        <v>3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1007</v>
      </c>
      <c r="DV37" t="s">
        <v>31</v>
      </c>
      <c r="DW37" t="s">
        <v>31</v>
      </c>
      <c r="DX37">
        <v>100</v>
      </c>
      <c r="EE37">
        <v>32505399</v>
      </c>
      <c r="EF37">
        <v>1</v>
      </c>
      <c r="EG37" t="s">
        <v>21</v>
      </c>
      <c r="EH37">
        <v>0</v>
      </c>
      <c r="EI37" t="s">
        <v>3</v>
      </c>
      <c r="EJ37">
        <v>4</v>
      </c>
      <c r="EK37">
        <v>0</v>
      </c>
      <c r="EL37" t="s">
        <v>22</v>
      </c>
      <c r="EM37" t="s">
        <v>23</v>
      </c>
      <c r="EO37" t="s">
        <v>3</v>
      </c>
      <c r="EQ37">
        <v>131072</v>
      </c>
      <c r="ER37">
        <v>426912.19</v>
      </c>
      <c r="ES37">
        <v>347832.49</v>
      </c>
      <c r="ET37">
        <v>435.13</v>
      </c>
      <c r="EU37">
        <v>147.43</v>
      </c>
      <c r="EV37">
        <v>78644.570000000007</v>
      </c>
      <c r="EW37">
        <v>453.1</v>
      </c>
      <c r="EX37">
        <v>0</v>
      </c>
      <c r="EY37">
        <v>0</v>
      </c>
      <c r="FQ37">
        <v>0</v>
      </c>
      <c r="FR37">
        <f t="shared" si="52"/>
        <v>0</v>
      </c>
      <c r="FS37">
        <v>0</v>
      </c>
      <c r="FX37">
        <v>70</v>
      </c>
      <c r="FY37">
        <v>10</v>
      </c>
      <c r="GA37" t="s">
        <v>3</v>
      </c>
      <c r="GD37">
        <v>0</v>
      </c>
      <c r="GF37">
        <v>1739596138</v>
      </c>
      <c r="GG37">
        <v>2</v>
      </c>
      <c r="GH37">
        <v>1</v>
      </c>
      <c r="GI37">
        <v>-2</v>
      </c>
      <c r="GJ37">
        <v>0</v>
      </c>
      <c r="GK37">
        <f>ROUND(R37*(R12)/100,2)</f>
        <v>0.71</v>
      </c>
      <c r="GL37">
        <f t="shared" si="53"/>
        <v>0</v>
      </c>
      <c r="GM37">
        <f t="shared" si="54"/>
        <v>2204.94</v>
      </c>
      <c r="GN37">
        <f t="shared" si="55"/>
        <v>0</v>
      </c>
      <c r="GO37">
        <f t="shared" si="56"/>
        <v>0</v>
      </c>
      <c r="GP37">
        <f t="shared" si="57"/>
        <v>2204.94</v>
      </c>
      <c r="GR37">
        <v>0</v>
      </c>
      <c r="GS37">
        <v>3</v>
      </c>
      <c r="GT37">
        <v>0</v>
      </c>
      <c r="GU37" t="s">
        <v>3</v>
      </c>
      <c r="GV37">
        <f t="shared" si="58"/>
        <v>0</v>
      </c>
      <c r="GW37">
        <v>1</v>
      </c>
      <c r="GX37">
        <f t="shared" si="59"/>
        <v>0</v>
      </c>
      <c r="HA37">
        <v>0</v>
      </c>
      <c r="HB37">
        <v>0</v>
      </c>
      <c r="IK37">
        <v>0</v>
      </c>
    </row>
    <row r="38" spans="1:245" x14ac:dyDescent="0.2">
      <c r="A38">
        <v>17</v>
      </c>
      <c r="B38">
        <v>1</v>
      </c>
      <c r="E38" t="s">
        <v>45</v>
      </c>
      <c r="F38" t="s">
        <v>25</v>
      </c>
      <c r="G38" t="s">
        <v>26</v>
      </c>
      <c r="H38" t="s">
        <v>19</v>
      </c>
      <c r="I38">
        <v>9.5376257300000006E-3</v>
      </c>
      <c r="J38">
        <v>0</v>
      </c>
      <c r="O38">
        <f t="shared" si="21"/>
        <v>509.41</v>
      </c>
      <c r="P38">
        <f t="shared" si="22"/>
        <v>509.41</v>
      </c>
      <c r="Q38">
        <f t="shared" si="23"/>
        <v>0</v>
      </c>
      <c r="R38">
        <f t="shared" si="24"/>
        <v>0</v>
      </c>
      <c r="S38">
        <f t="shared" si="25"/>
        <v>0</v>
      </c>
      <c r="T38">
        <f t="shared" si="26"/>
        <v>0</v>
      </c>
      <c r="U38">
        <f t="shared" si="27"/>
        <v>0</v>
      </c>
      <c r="V38">
        <f t="shared" si="28"/>
        <v>0</v>
      </c>
      <c r="W38">
        <f t="shared" si="29"/>
        <v>0</v>
      </c>
      <c r="X38">
        <f t="shared" si="30"/>
        <v>0</v>
      </c>
      <c r="Y38">
        <f t="shared" si="31"/>
        <v>0</v>
      </c>
      <c r="AA38">
        <v>33034105</v>
      </c>
      <c r="AB38">
        <f t="shared" si="32"/>
        <v>53410.15</v>
      </c>
      <c r="AC38">
        <f t="shared" si="33"/>
        <v>53410.15</v>
      </c>
      <c r="AD38">
        <f t="shared" si="34"/>
        <v>0</v>
      </c>
      <c r="AE38">
        <f t="shared" si="35"/>
        <v>0</v>
      </c>
      <c r="AF38">
        <f t="shared" si="36"/>
        <v>0</v>
      </c>
      <c r="AG38">
        <f t="shared" si="37"/>
        <v>0</v>
      </c>
      <c r="AH38">
        <f t="shared" si="38"/>
        <v>0</v>
      </c>
      <c r="AI38">
        <f t="shared" si="39"/>
        <v>0</v>
      </c>
      <c r="AJ38">
        <f t="shared" si="40"/>
        <v>0</v>
      </c>
      <c r="AK38">
        <v>53410.15</v>
      </c>
      <c r="AL38">
        <v>53410.15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70</v>
      </c>
      <c r="AU38">
        <v>10</v>
      </c>
      <c r="AV38">
        <v>1</v>
      </c>
      <c r="AW38">
        <v>1</v>
      </c>
      <c r="AZ38">
        <v>1</v>
      </c>
      <c r="BA38">
        <v>1</v>
      </c>
      <c r="BB38">
        <v>1</v>
      </c>
      <c r="BC38">
        <v>1</v>
      </c>
      <c r="BD38" t="s">
        <v>3</v>
      </c>
      <c r="BE38" t="s">
        <v>3</v>
      </c>
      <c r="BF38" t="s">
        <v>3</v>
      </c>
      <c r="BG38" t="s">
        <v>3</v>
      </c>
      <c r="BH38">
        <v>3</v>
      </c>
      <c r="BI38">
        <v>4</v>
      </c>
      <c r="BJ38" t="s">
        <v>27</v>
      </c>
      <c r="BM38">
        <v>0</v>
      </c>
      <c r="BN38">
        <v>0</v>
      </c>
      <c r="BO38" t="s">
        <v>3</v>
      </c>
      <c r="BP38">
        <v>0</v>
      </c>
      <c r="BQ38">
        <v>1</v>
      </c>
      <c r="BR38">
        <v>0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70</v>
      </c>
      <c r="CA38">
        <v>10</v>
      </c>
      <c r="CF38">
        <v>0</v>
      </c>
      <c r="CG38">
        <v>0</v>
      </c>
      <c r="CM38">
        <v>0</v>
      </c>
      <c r="CN38" t="s">
        <v>3</v>
      </c>
      <c r="CO38">
        <v>0</v>
      </c>
      <c r="CP38">
        <f t="shared" si="41"/>
        <v>509.41</v>
      </c>
      <c r="CQ38">
        <f t="shared" si="42"/>
        <v>53410.15</v>
      </c>
      <c r="CR38">
        <f t="shared" si="43"/>
        <v>0</v>
      </c>
      <c r="CS38">
        <f t="shared" si="44"/>
        <v>0</v>
      </c>
      <c r="CT38">
        <f t="shared" si="45"/>
        <v>0</v>
      </c>
      <c r="CU38">
        <f t="shared" si="46"/>
        <v>0</v>
      </c>
      <c r="CV38">
        <f t="shared" si="47"/>
        <v>0</v>
      </c>
      <c r="CW38">
        <f t="shared" si="48"/>
        <v>0</v>
      </c>
      <c r="CX38">
        <f t="shared" si="49"/>
        <v>0</v>
      </c>
      <c r="CY38">
        <f t="shared" si="50"/>
        <v>0</v>
      </c>
      <c r="CZ38">
        <f t="shared" si="51"/>
        <v>0</v>
      </c>
      <c r="DC38" t="s">
        <v>3</v>
      </c>
      <c r="DD38" t="s">
        <v>3</v>
      </c>
      <c r="DE38" t="s">
        <v>3</v>
      </c>
      <c r="DF38" t="s">
        <v>3</v>
      </c>
      <c r="DG38" t="s">
        <v>3</v>
      </c>
      <c r="DH38" t="s">
        <v>3</v>
      </c>
      <c r="DI38" t="s">
        <v>3</v>
      </c>
      <c r="DJ38" t="s">
        <v>3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DU38">
        <v>1009</v>
      </c>
      <c r="DV38" t="s">
        <v>19</v>
      </c>
      <c r="DW38" t="s">
        <v>19</v>
      </c>
      <c r="DX38">
        <v>1000</v>
      </c>
      <c r="EE38">
        <v>32505399</v>
      </c>
      <c r="EF38">
        <v>1</v>
      </c>
      <c r="EG38" t="s">
        <v>21</v>
      </c>
      <c r="EH38">
        <v>0</v>
      </c>
      <c r="EI38" t="s">
        <v>3</v>
      </c>
      <c r="EJ38">
        <v>4</v>
      </c>
      <c r="EK38">
        <v>0</v>
      </c>
      <c r="EL38" t="s">
        <v>22</v>
      </c>
      <c r="EM38" t="s">
        <v>23</v>
      </c>
      <c r="EO38" t="s">
        <v>3</v>
      </c>
      <c r="EQ38">
        <v>131072</v>
      </c>
      <c r="ER38">
        <v>53410.15</v>
      </c>
      <c r="ES38">
        <v>53410.15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FQ38">
        <v>0</v>
      </c>
      <c r="FR38">
        <f t="shared" si="52"/>
        <v>0</v>
      </c>
      <c r="FS38">
        <v>0</v>
      </c>
      <c r="FX38">
        <v>70</v>
      </c>
      <c r="FY38">
        <v>10</v>
      </c>
      <c r="GA38" t="s">
        <v>3</v>
      </c>
      <c r="GD38">
        <v>0</v>
      </c>
      <c r="GF38">
        <v>-1467733540</v>
      </c>
      <c r="GG38">
        <v>2</v>
      </c>
      <c r="GH38">
        <v>1</v>
      </c>
      <c r="GI38">
        <v>-2</v>
      </c>
      <c r="GJ38">
        <v>0</v>
      </c>
      <c r="GK38">
        <f>ROUND(R38*(R12)/100,2)</f>
        <v>0</v>
      </c>
      <c r="GL38">
        <f t="shared" si="53"/>
        <v>0</v>
      </c>
      <c r="GM38">
        <f t="shared" si="54"/>
        <v>509.41</v>
      </c>
      <c r="GN38">
        <f t="shared" si="55"/>
        <v>0</v>
      </c>
      <c r="GO38">
        <f t="shared" si="56"/>
        <v>0</v>
      </c>
      <c r="GP38">
        <f t="shared" si="57"/>
        <v>509.41</v>
      </c>
      <c r="GR38">
        <v>0</v>
      </c>
      <c r="GS38">
        <v>3</v>
      </c>
      <c r="GT38">
        <v>0</v>
      </c>
      <c r="GU38" t="s">
        <v>3</v>
      </c>
      <c r="GV38">
        <f t="shared" si="58"/>
        <v>0</v>
      </c>
      <c r="GW38">
        <v>1</v>
      </c>
      <c r="GX38">
        <f t="shared" si="59"/>
        <v>0</v>
      </c>
      <c r="HA38">
        <v>0</v>
      </c>
      <c r="HB38">
        <v>0</v>
      </c>
      <c r="IK38">
        <v>0</v>
      </c>
    </row>
    <row r="39" spans="1:245" x14ac:dyDescent="0.2">
      <c r="A39">
        <v>17</v>
      </c>
      <c r="B39">
        <v>1</v>
      </c>
      <c r="E39" t="s">
        <v>46</v>
      </c>
      <c r="F39" t="s">
        <v>35</v>
      </c>
      <c r="G39" t="s">
        <v>47</v>
      </c>
      <c r="H39" t="s">
        <v>37</v>
      </c>
      <c r="I39">
        <v>2</v>
      </c>
      <c r="J39">
        <v>0</v>
      </c>
      <c r="O39">
        <f t="shared" si="21"/>
        <v>32025.42</v>
      </c>
      <c r="P39">
        <f t="shared" si="22"/>
        <v>32025.42</v>
      </c>
      <c r="Q39">
        <f t="shared" si="23"/>
        <v>0</v>
      </c>
      <c r="R39">
        <f t="shared" si="24"/>
        <v>0</v>
      </c>
      <c r="S39">
        <f t="shared" si="25"/>
        <v>0</v>
      </c>
      <c r="T39">
        <f t="shared" si="26"/>
        <v>0</v>
      </c>
      <c r="U39">
        <f t="shared" si="27"/>
        <v>0</v>
      </c>
      <c r="V39">
        <f t="shared" si="28"/>
        <v>0</v>
      </c>
      <c r="W39">
        <f t="shared" si="29"/>
        <v>0</v>
      </c>
      <c r="X39">
        <f t="shared" si="30"/>
        <v>0</v>
      </c>
      <c r="Y39">
        <f t="shared" si="31"/>
        <v>0</v>
      </c>
      <c r="AA39">
        <v>33034105</v>
      </c>
      <c r="AB39">
        <f t="shared" si="32"/>
        <v>16012.71</v>
      </c>
      <c r="AC39">
        <f t="shared" si="33"/>
        <v>16012.71</v>
      </c>
      <c r="AD39">
        <f t="shared" si="34"/>
        <v>0</v>
      </c>
      <c r="AE39">
        <f t="shared" si="35"/>
        <v>0</v>
      </c>
      <c r="AF39">
        <f t="shared" si="36"/>
        <v>0</v>
      </c>
      <c r="AG39">
        <f t="shared" si="37"/>
        <v>0</v>
      </c>
      <c r="AH39">
        <f t="shared" si="38"/>
        <v>0</v>
      </c>
      <c r="AI39">
        <f t="shared" si="39"/>
        <v>0</v>
      </c>
      <c r="AJ39">
        <f t="shared" si="40"/>
        <v>0</v>
      </c>
      <c r="AK39">
        <v>16012.71</v>
      </c>
      <c r="AL39">
        <v>16012.71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1</v>
      </c>
      <c r="BD39" t="s">
        <v>3</v>
      </c>
      <c r="BE39" t="s">
        <v>3</v>
      </c>
      <c r="BF39" t="s">
        <v>3</v>
      </c>
      <c r="BG39" t="s">
        <v>3</v>
      </c>
      <c r="BH39">
        <v>3</v>
      </c>
      <c r="BI39">
        <v>1</v>
      </c>
      <c r="BJ39" t="s">
        <v>3</v>
      </c>
      <c r="BM39">
        <v>6001</v>
      </c>
      <c r="BN39">
        <v>0</v>
      </c>
      <c r="BO39" t="s">
        <v>3</v>
      </c>
      <c r="BP39">
        <v>0</v>
      </c>
      <c r="BQ39">
        <v>0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0</v>
      </c>
      <c r="CA39">
        <v>0</v>
      </c>
      <c r="CF39">
        <v>0</v>
      </c>
      <c r="CG39">
        <v>0</v>
      </c>
      <c r="CM39">
        <v>0</v>
      </c>
      <c r="CN39" t="s">
        <v>3</v>
      </c>
      <c r="CO39">
        <v>0</v>
      </c>
      <c r="CP39">
        <f t="shared" si="41"/>
        <v>32025.42</v>
      </c>
      <c r="CQ39">
        <f t="shared" si="42"/>
        <v>16012.71</v>
      </c>
      <c r="CR39">
        <f t="shared" si="43"/>
        <v>0</v>
      </c>
      <c r="CS39">
        <f t="shared" si="44"/>
        <v>0</v>
      </c>
      <c r="CT39">
        <f t="shared" si="45"/>
        <v>0</v>
      </c>
      <c r="CU39">
        <f t="shared" si="46"/>
        <v>0</v>
      </c>
      <c r="CV39">
        <f t="shared" si="47"/>
        <v>0</v>
      </c>
      <c r="CW39">
        <f t="shared" si="48"/>
        <v>0</v>
      </c>
      <c r="CX39">
        <f t="shared" si="49"/>
        <v>0</v>
      </c>
      <c r="CY39">
        <f t="shared" si="50"/>
        <v>0</v>
      </c>
      <c r="CZ39">
        <f t="shared" si="51"/>
        <v>0</v>
      </c>
      <c r="DC39" t="s">
        <v>3</v>
      </c>
      <c r="DD39" t="s">
        <v>3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1010</v>
      </c>
      <c r="DV39" t="s">
        <v>37</v>
      </c>
      <c r="DW39" t="s">
        <v>38</v>
      </c>
      <c r="DX39">
        <v>1</v>
      </c>
      <c r="EE39">
        <v>32747723</v>
      </c>
      <c r="EF39">
        <v>0</v>
      </c>
      <c r="EG39" t="s">
        <v>39</v>
      </c>
      <c r="EH39">
        <v>0</v>
      </c>
      <c r="EI39" t="s">
        <v>3</v>
      </c>
      <c r="EJ39">
        <v>1</v>
      </c>
      <c r="EK39">
        <v>6001</v>
      </c>
      <c r="EL39" t="s">
        <v>40</v>
      </c>
      <c r="EM39" t="s">
        <v>39</v>
      </c>
      <c r="EO39" t="s">
        <v>3</v>
      </c>
      <c r="EQ39">
        <v>131072</v>
      </c>
      <c r="ER39">
        <v>16012.71</v>
      </c>
      <c r="ES39">
        <v>16012.71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FQ39">
        <v>0</v>
      </c>
      <c r="FR39">
        <f t="shared" si="52"/>
        <v>0</v>
      </c>
      <c r="FS39">
        <v>0</v>
      </c>
      <c r="FX39">
        <v>0</v>
      </c>
      <c r="FY39">
        <v>0</v>
      </c>
      <c r="GA39" t="s">
        <v>41</v>
      </c>
      <c r="GD39">
        <v>0</v>
      </c>
      <c r="GF39">
        <v>573775110</v>
      </c>
      <c r="GG39">
        <v>2</v>
      </c>
      <c r="GH39">
        <v>0</v>
      </c>
      <c r="GI39">
        <v>-2</v>
      </c>
      <c r="GJ39">
        <v>0</v>
      </c>
      <c r="GK39">
        <f>ROUND(R39*(R12)/100,2)</f>
        <v>0</v>
      </c>
      <c r="GL39">
        <f t="shared" si="53"/>
        <v>0</v>
      </c>
      <c r="GM39">
        <f t="shared" si="54"/>
        <v>32025.42</v>
      </c>
      <c r="GN39">
        <f t="shared" si="55"/>
        <v>32025.42</v>
      </c>
      <c r="GO39">
        <f t="shared" si="56"/>
        <v>0</v>
      </c>
      <c r="GP39">
        <f t="shared" si="57"/>
        <v>0</v>
      </c>
      <c r="GR39">
        <v>0</v>
      </c>
      <c r="GS39">
        <v>4</v>
      </c>
      <c r="GT39">
        <v>0</v>
      </c>
      <c r="GU39" t="s">
        <v>3</v>
      </c>
      <c r="GV39">
        <f t="shared" si="58"/>
        <v>0</v>
      </c>
      <c r="GW39">
        <v>1</v>
      </c>
      <c r="GX39">
        <f t="shared" si="59"/>
        <v>0</v>
      </c>
      <c r="HA39">
        <v>0</v>
      </c>
      <c r="HB39">
        <v>0</v>
      </c>
      <c r="IK39">
        <v>0</v>
      </c>
    </row>
    <row r="40" spans="1:245" x14ac:dyDescent="0.2">
      <c r="A40">
        <v>17</v>
      </c>
      <c r="B40">
        <v>1</v>
      </c>
      <c r="C40">
        <f>ROW(SmtRes!A45)</f>
        <v>45</v>
      </c>
      <c r="D40">
        <f>ROW(EtalonRes!A42)</f>
        <v>42</v>
      </c>
      <c r="E40" t="s">
        <v>48</v>
      </c>
      <c r="F40" t="s">
        <v>17</v>
      </c>
      <c r="G40" t="s">
        <v>18</v>
      </c>
      <c r="H40" t="s">
        <v>19</v>
      </c>
      <c r="I40">
        <v>0.03</v>
      </c>
      <c r="J40">
        <v>0</v>
      </c>
      <c r="O40">
        <f t="shared" si="21"/>
        <v>2000.02</v>
      </c>
      <c r="P40">
        <f t="shared" si="22"/>
        <v>1708</v>
      </c>
      <c r="Q40">
        <f t="shared" si="23"/>
        <v>46.66</v>
      </c>
      <c r="R40">
        <f t="shared" si="24"/>
        <v>4.29</v>
      </c>
      <c r="S40">
        <f t="shared" si="25"/>
        <v>245.36</v>
      </c>
      <c r="T40">
        <f t="shared" si="26"/>
        <v>0</v>
      </c>
      <c r="U40">
        <f t="shared" si="27"/>
        <v>1.0832999999999999</v>
      </c>
      <c r="V40">
        <f t="shared" si="28"/>
        <v>0</v>
      </c>
      <c r="W40">
        <f t="shared" si="29"/>
        <v>0</v>
      </c>
      <c r="X40">
        <f t="shared" si="30"/>
        <v>171.75</v>
      </c>
      <c r="Y40">
        <f t="shared" si="31"/>
        <v>24.54</v>
      </c>
      <c r="AA40">
        <v>33034105</v>
      </c>
      <c r="AB40">
        <f t="shared" si="32"/>
        <v>66667.14</v>
      </c>
      <c r="AC40">
        <f t="shared" si="33"/>
        <v>56933.42</v>
      </c>
      <c r="AD40">
        <f t="shared" si="34"/>
        <v>1555.17</v>
      </c>
      <c r="AE40">
        <f t="shared" si="35"/>
        <v>142.85</v>
      </c>
      <c r="AF40">
        <f t="shared" si="36"/>
        <v>8178.55</v>
      </c>
      <c r="AG40">
        <f t="shared" si="37"/>
        <v>0</v>
      </c>
      <c r="AH40">
        <f t="shared" si="38"/>
        <v>36.11</v>
      </c>
      <c r="AI40">
        <f t="shared" si="39"/>
        <v>0</v>
      </c>
      <c r="AJ40">
        <f t="shared" si="40"/>
        <v>0</v>
      </c>
      <c r="AK40">
        <v>66667.14</v>
      </c>
      <c r="AL40">
        <v>56933.42</v>
      </c>
      <c r="AM40">
        <v>1555.17</v>
      </c>
      <c r="AN40">
        <v>142.85</v>
      </c>
      <c r="AO40">
        <v>8178.55</v>
      </c>
      <c r="AP40">
        <v>0</v>
      </c>
      <c r="AQ40">
        <v>36.11</v>
      </c>
      <c r="AR40">
        <v>0</v>
      </c>
      <c r="AS40">
        <v>0</v>
      </c>
      <c r="AT40">
        <v>70</v>
      </c>
      <c r="AU40">
        <v>10</v>
      </c>
      <c r="AV40">
        <v>1</v>
      </c>
      <c r="AW40">
        <v>1</v>
      </c>
      <c r="AZ40">
        <v>1</v>
      </c>
      <c r="BA40">
        <v>1</v>
      </c>
      <c r="BB40">
        <v>1</v>
      </c>
      <c r="BC40">
        <v>1</v>
      </c>
      <c r="BD40" t="s">
        <v>3</v>
      </c>
      <c r="BE40" t="s">
        <v>3</v>
      </c>
      <c r="BF40" t="s">
        <v>3</v>
      </c>
      <c r="BG40" t="s">
        <v>3</v>
      </c>
      <c r="BH40">
        <v>0</v>
      </c>
      <c r="BI40">
        <v>4</v>
      </c>
      <c r="BJ40" t="s">
        <v>20</v>
      </c>
      <c r="BM40">
        <v>0</v>
      </c>
      <c r="BN40">
        <v>0</v>
      </c>
      <c r="BO40" t="s">
        <v>3</v>
      </c>
      <c r="BP40">
        <v>0</v>
      </c>
      <c r="BQ40">
        <v>1</v>
      </c>
      <c r="BR40">
        <v>0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70</v>
      </c>
      <c r="CA40">
        <v>10</v>
      </c>
      <c r="CF40">
        <v>0</v>
      </c>
      <c r="CG40">
        <v>0</v>
      </c>
      <c r="CM40">
        <v>0</v>
      </c>
      <c r="CN40" t="s">
        <v>3</v>
      </c>
      <c r="CO40">
        <v>0</v>
      </c>
      <c r="CP40">
        <f t="shared" si="41"/>
        <v>2000.02</v>
      </c>
      <c r="CQ40">
        <f t="shared" si="42"/>
        <v>56933.42</v>
      </c>
      <c r="CR40">
        <f t="shared" si="43"/>
        <v>1555.17</v>
      </c>
      <c r="CS40">
        <f t="shared" si="44"/>
        <v>142.85</v>
      </c>
      <c r="CT40">
        <f t="shared" si="45"/>
        <v>8178.55</v>
      </c>
      <c r="CU40">
        <f t="shared" si="46"/>
        <v>0</v>
      </c>
      <c r="CV40">
        <f t="shared" si="47"/>
        <v>36.11</v>
      </c>
      <c r="CW40">
        <f t="shared" si="48"/>
        <v>0</v>
      </c>
      <c r="CX40">
        <f t="shared" si="49"/>
        <v>0</v>
      </c>
      <c r="CY40">
        <f t="shared" si="50"/>
        <v>171.75200000000001</v>
      </c>
      <c r="CZ40">
        <f t="shared" si="51"/>
        <v>24.536000000000005</v>
      </c>
      <c r="DC40" t="s">
        <v>3</v>
      </c>
      <c r="DD40" t="s">
        <v>3</v>
      </c>
      <c r="DE40" t="s">
        <v>3</v>
      </c>
      <c r="DF40" t="s">
        <v>3</v>
      </c>
      <c r="DG40" t="s">
        <v>3</v>
      </c>
      <c r="DH40" t="s">
        <v>3</v>
      </c>
      <c r="DI40" t="s">
        <v>3</v>
      </c>
      <c r="DJ40" t="s">
        <v>3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DU40">
        <v>1009</v>
      </c>
      <c r="DV40" t="s">
        <v>19</v>
      </c>
      <c r="DW40" t="s">
        <v>19</v>
      </c>
      <c r="DX40">
        <v>1000</v>
      </c>
      <c r="EE40">
        <v>32505399</v>
      </c>
      <c r="EF40">
        <v>1</v>
      </c>
      <c r="EG40" t="s">
        <v>21</v>
      </c>
      <c r="EH40">
        <v>0</v>
      </c>
      <c r="EI40" t="s">
        <v>3</v>
      </c>
      <c r="EJ40">
        <v>4</v>
      </c>
      <c r="EK40">
        <v>0</v>
      </c>
      <c r="EL40" t="s">
        <v>22</v>
      </c>
      <c r="EM40" t="s">
        <v>23</v>
      </c>
      <c r="EO40" t="s">
        <v>3</v>
      </c>
      <c r="EQ40">
        <v>131072</v>
      </c>
      <c r="ER40">
        <v>66667.14</v>
      </c>
      <c r="ES40">
        <v>56933.42</v>
      </c>
      <c r="ET40">
        <v>1555.17</v>
      </c>
      <c r="EU40">
        <v>142.85</v>
      </c>
      <c r="EV40">
        <v>8178.55</v>
      </c>
      <c r="EW40">
        <v>36.11</v>
      </c>
      <c r="EX40">
        <v>0</v>
      </c>
      <c r="EY40">
        <v>0</v>
      </c>
      <c r="FQ40">
        <v>0</v>
      </c>
      <c r="FR40">
        <f t="shared" si="52"/>
        <v>0</v>
      </c>
      <c r="FS40">
        <v>0</v>
      </c>
      <c r="FX40">
        <v>70</v>
      </c>
      <c r="FY40">
        <v>10</v>
      </c>
      <c r="GA40" t="s">
        <v>3</v>
      </c>
      <c r="GD40">
        <v>0</v>
      </c>
      <c r="GF40">
        <v>-1596235391</v>
      </c>
      <c r="GG40">
        <v>2</v>
      </c>
      <c r="GH40">
        <v>1</v>
      </c>
      <c r="GI40">
        <v>-2</v>
      </c>
      <c r="GJ40">
        <v>0</v>
      </c>
      <c r="GK40">
        <f>ROUND(R40*(R12)/100,2)</f>
        <v>4.63</v>
      </c>
      <c r="GL40">
        <f t="shared" si="53"/>
        <v>0</v>
      </c>
      <c r="GM40">
        <f t="shared" si="54"/>
        <v>2200.94</v>
      </c>
      <c r="GN40">
        <f t="shared" si="55"/>
        <v>0</v>
      </c>
      <c r="GO40">
        <f t="shared" si="56"/>
        <v>0</v>
      </c>
      <c r="GP40">
        <f t="shared" si="57"/>
        <v>2200.94</v>
      </c>
      <c r="GR40">
        <v>0</v>
      </c>
      <c r="GS40">
        <v>3</v>
      </c>
      <c r="GT40">
        <v>0</v>
      </c>
      <c r="GU40" t="s">
        <v>3</v>
      </c>
      <c r="GV40">
        <f t="shared" si="58"/>
        <v>0</v>
      </c>
      <c r="GW40">
        <v>1</v>
      </c>
      <c r="GX40">
        <f t="shared" si="59"/>
        <v>0</v>
      </c>
      <c r="HA40">
        <v>0</v>
      </c>
      <c r="HB40">
        <v>0</v>
      </c>
      <c r="IK40">
        <v>0</v>
      </c>
    </row>
    <row r="41" spans="1:245" x14ac:dyDescent="0.2">
      <c r="A41">
        <v>18</v>
      </c>
      <c r="B41">
        <v>1</v>
      </c>
      <c r="C41">
        <v>45</v>
      </c>
      <c r="E41" t="s">
        <v>49</v>
      </c>
      <c r="F41" t="s">
        <v>25</v>
      </c>
      <c r="G41" t="s">
        <v>26</v>
      </c>
      <c r="H41" t="s">
        <v>19</v>
      </c>
      <c r="I41">
        <f>I40*J41</f>
        <v>-0.03</v>
      </c>
      <c r="J41">
        <v>-1</v>
      </c>
      <c r="O41">
        <f t="shared" si="21"/>
        <v>-1602.3</v>
      </c>
      <c r="P41">
        <f t="shared" si="22"/>
        <v>-1602.3</v>
      </c>
      <c r="Q41">
        <f t="shared" si="23"/>
        <v>0</v>
      </c>
      <c r="R41">
        <f t="shared" si="24"/>
        <v>0</v>
      </c>
      <c r="S41">
        <f t="shared" si="25"/>
        <v>0</v>
      </c>
      <c r="T41">
        <f t="shared" si="26"/>
        <v>0</v>
      </c>
      <c r="U41">
        <f t="shared" si="27"/>
        <v>0</v>
      </c>
      <c r="V41">
        <f t="shared" si="28"/>
        <v>0</v>
      </c>
      <c r="W41">
        <f t="shared" si="29"/>
        <v>0</v>
      </c>
      <c r="X41">
        <f t="shared" si="30"/>
        <v>0</v>
      </c>
      <c r="Y41">
        <f t="shared" si="31"/>
        <v>0</v>
      </c>
      <c r="AA41">
        <v>33034105</v>
      </c>
      <c r="AB41">
        <f t="shared" si="32"/>
        <v>53410.15</v>
      </c>
      <c r="AC41">
        <f t="shared" si="33"/>
        <v>53410.15</v>
      </c>
      <c r="AD41">
        <f t="shared" si="34"/>
        <v>0</v>
      </c>
      <c r="AE41">
        <f t="shared" si="35"/>
        <v>0</v>
      </c>
      <c r="AF41">
        <f t="shared" si="36"/>
        <v>0</v>
      </c>
      <c r="AG41">
        <f t="shared" si="37"/>
        <v>0</v>
      </c>
      <c r="AH41">
        <f t="shared" si="38"/>
        <v>0</v>
      </c>
      <c r="AI41">
        <f t="shared" si="39"/>
        <v>0</v>
      </c>
      <c r="AJ41">
        <f t="shared" si="40"/>
        <v>0</v>
      </c>
      <c r="AK41">
        <v>53410.15</v>
      </c>
      <c r="AL41">
        <v>53410.15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70</v>
      </c>
      <c r="AU41">
        <v>10</v>
      </c>
      <c r="AV41">
        <v>1</v>
      </c>
      <c r="AW41">
        <v>1</v>
      </c>
      <c r="AZ41">
        <v>1</v>
      </c>
      <c r="BA41">
        <v>1</v>
      </c>
      <c r="BB41">
        <v>1</v>
      </c>
      <c r="BC41">
        <v>1</v>
      </c>
      <c r="BD41" t="s">
        <v>3</v>
      </c>
      <c r="BE41" t="s">
        <v>3</v>
      </c>
      <c r="BF41" t="s">
        <v>3</v>
      </c>
      <c r="BG41" t="s">
        <v>3</v>
      </c>
      <c r="BH41">
        <v>3</v>
      </c>
      <c r="BI41">
        <v>4</v>
      </c>
      <c r="BJ41" t="s">
        <v>27</v>
      </c>
      <c r="BM41">
        <v>0</v>
      </c>
      <c r="BN41">
        <v>0</v>
      </c>
      <c r="BO41" t="s">
        <v>3</v>
      </c>
      <c r="BP41">
        <v>0</v>
      </c>
      <c r="BQ41">
        <v>1</v>
      </c>
      <c r="BR41">
        <v>0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70</v>
      </c>
      <c r="CA41">
        <v>10</v>
      </c>
      <c r="CF41">
        <v>0</v>
      </c>
      <c r="CG41">
        <v>0</v>
      </c>
      <c r="CM41">
        <v>0</v>
      </c>
      <c r="CN41" t="s">
        <v>3</v>
      </c>
      <c r="CO41">
        <v>0</v>
      </c>
      <c r="CP41">
        <f t="shared" si="41"/>
        <v>-1602.3</v>
      </c>
      <c r="CQ41">
        <f t="shared" si="42"/>
        <v>53410.15</v>
      </c>
      <c r="CR41">
        <f t="shared" si="43"/>
        <v>0</v>
      </c>
      <c r="CS41">
        <f t="shared" si="44"/>
        <v>0</v>
      </c>
      <c r="CT41">
        <f t="shared" si="45"/>
        <v>0</v>
      </c>
      <c r="CU41">
        <f t="shared" si="46"/>
        <v>0</v>
      </c>
      <c r="CV41">
        <f t="shared" si="47"/>
        <v>0</v>
      </c>
      <c r="CW41">
        <f t="shared" si="48"/>
        <v>0</v>
      </c>
      <c r="CX41">
        <f t="shared" si="49"/>
        <v>0</v>
      </c>
      <c r="CY41">
        <f t="shared" si="50"/>
        <v>0</v>
      </c>
      <c r="CZ41">
        <f t="shared" si="51"/>
        <v>0</v>
      </c>
      <c r="DC41" t="s">
        <v>3</v>
      </c>
      <c r="DD41" t="s">
        <v>3</v>
      </c>
      <c r="DE41" t="s">
        <v>3</v>
      </c>
      <c r="DF41" t="s">
        <v>3</v>
      </c>
      <c r="DG41" t="s">
        <v>3</v>
      </c>
      <c r="DH41" t="s">
        <v>3</v>
      </c>
      <c r="DI41" t="s">
        <v>3</v>
      </c>
      <c r="DJ41" t="s">
        <v>3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DU41">
        <v>1009</v>
      </c>
      <c r="DV41" t="s">
        <v>19</v>
      </c>
      <c r="DW41" t="s">
        <v>19</v>
      </c>
      <c r="DX41">
        <v>1000</v>
      </c>
      <c r="EE41">
        <v>32505399</v>
      </c>
      <c r="EF41">
        <v>1</v>
      </c>
      <c r="EG41" t="s">
        <v>21</v>
      </c>
      <c r="EH41">
        <v>0</v>
      </c>
      <c r="EI41" t="s">
        <v>3</v>
      </c>
      <c r="EJ41">
        <v>4</v>
      </c>
      <c r="EK41">
        <v>0</v>
      </c>
      <c r="EL41" t="s">
        <v>22</v>
      </c>
      <c r="EM41" t="s">
        <v>23</v>
      </c>
      <c r="EO41" t="s">
        <v>3</v>
      </c>
      <c r="EQ41">
        <v>0</v>
      </c>
      <c r="ER41">
        <v>53410.15</v>
      </c>
      <c r="ES41">
        <v>53410.15</v>
      </c>
      <c r="ET41">
        <v>0</v>
      </c>
      <c r="EU41">
        <v>0</v>
      </c>
      <c r="EV41">
        <v>0</v>
      </c>
      <c r="EW41">
        <v>0</v>
      </c>
      <c r="EX41">
        <v>0</v>
      </c>
      <c r="FQ41">
        <v>0</v>
      </c>
      <c r="FR41">
        <f t="shared" si="52"/>
        <v>0</v>
      </c>
      <c r="FS41">
        <v>0</v>
      </c>
      <c r="FX41">
        <v>70</v>
      </c>
      <c r="FY41">
        <v>10</v>
      </c>
      <c r="GA41" t="s">
        <v>3</v>
      </c>
      <c r="GD41">
        <v>0</v>
      </c>
      <c r="GF41">
        <v>-1467733540</v>
      </c>
      <c r="GG41">
        <v>2</v>
      </c>
      <c r="GH41">
        <v>1</v>
      </c>
      <c r="GI41">
        <v>-2</v>
      </c>
      <c r="GJ41">
        <v>0</v>
      </c>
      <c r="GK41">
        <f>ROUND(R41*(R12)/100,2)</f>
        <v>0</v>
      </c>
      <c r="GL41">
        <f t="shared" si="53"/>
        <v>0</v>
      </c>
      <c r="GM41">
        <f t="shared" si="54"/>
        <v>-1602.3</v>
      </c>
      <c r="GN41">
        <f t="shared" si="55"/>
        <v>0</v>
      </c>
      <c r="GO41">
        <f t="shared" si="56"/>
        <v>0</v>
      </c>
      <c r="GP41">
        <f t="shared" si="57"/>
        <v>-1602.3</v>
      </c>
      <c r="GR41">
        <v>0</v>
      </c>
      <c r="GS41">
        <v>3</v>
      </c>
      <c r="GT41">
        <v>0</v>
      </c>
      <c r="GU41" t="s">
        <v>3</v>
      </c>
      <c r="GV41">
        <f t="shared" si="58"/>
        <v>0</v>
      </c>
      <c r="GW41">
        <v>1</v>
      </c>
      <c r="GX41">
        <f t="shared" si="59"/>
        <v>0</v>
      </c>
      <c r="HA41">
        <v>0</v>
      </c>
      <c r="HB41">
        <v>0</v>
      </c>
      <c r="IK41">
        <v>0</v>
      </c>
    </row>
    <row r="42" spans="1:245" x14ac:dyDescent="0.2">
      <c r="A42">
        <v>17</v>
      </c>
      <c r="B42">
        <v>1</v>
      </c>
      <c r="C42">
        <f>ROW(SmtRes!A60)</f>
        <v>60</v>
      </c>
      <c r="D42">
        <f>ROW(EtalonRes!A57)</f>
        <v>57</v>
      </c>
      <c r="E42" t="s">
        <v>50</v>
      </c>
      <c r="F42" t="s">
        <v>29</v>
      </c>
      <c r="G42" t="s">
        <v>30</v>
      </c>
      <c r="H42" t="s">
        <v>31</v>
      </c>
      <c r="I42">
        <v>4.0000000000000001E-3</v>
      </c>
      <c r="J42">
        <v>0</v>
      </c>
      <c r="O42">
        <f t="shared" si="21"/>
        <v>1707.65</v>
      </c>
      <c r="P42">
        <f t="shared" si="22"/>
        <v>1391.33</v>
      </c>
      <c r="Q42">
        <f t="shared" si="23"/>
        <v>1.74</v>
      </c>
      <c r="R42">
        <f t="shared" si="24"/>
        <v>0.59</v>
      </c>
      <c r="S42">
        <f t="shared" si="25"/>
        <v>314.58</v>
      </c>
      <c r="T42">
        <f t="shared" si="26"/>
        <v>0</v>
      </c>
      <c r="U42">
        <f t="shared" si="27"/>
        <v>1.8124000000000002</v>
      </c>
      <c r="V42">
        <f t="shared" si="28"/>
        <v>0</v>
      </c>
      <c r="W42">
        <f t="shared" si="29"/>
        <v>0</v>
      </c>
      <c r="X42">
        <f t="shared" si="30"/>
        <v>220.21</v>
      </c>
      <c r="Y42">
        <f t="shared" si="31"/>
        <v>31.46</v>
      </c>
      <c r="AA42">
        <v>33034105</v>
      </c>
      <c r="AB42">
        <f t="shared" si="32"/>
        <v>426912.19</v>
      </c>
      <c r="AC42">
        <f t="shared" si="33"/>
        <v>347832.49</v>
      </c>
      <c r="AD42">
        <f t="shared" si="34"/>
        <v>435.13</v>
      </c>
      <c r="AE42">
        <f t="shared" si="35"/>
        <v>147.43</v>
      </c>
      <c r="AF42">
        <f t="shared" si="36"/>
        <v>78644.570000000007</v>
      </c>
      <c r="AG42">
        <f t="shared" si="37"/>
        <v>0</v>
      </c>
      <c r="AH42">
        <f t="shared" si="38"/>
        <v>453.1</v>
      </c>
      <c r="AI42">
        <f t="shared" si="39"/>
        <v>0</v>
      </c>
      <c r="AJ42">
        <f t="shared" si="40"/>
        <v>0</v>
      </c>
      <c r="AK42">
        <v>426912.19</v>
      </c>
      <c r="AL42">
        <v>347832.49</v>
      </c>
      <c r="AM42">
        <v>435.13</v>
      </c>
      <c r="AN42">
        <v>147.43</v>
      </c>
      <c r="AO42">
        <v>78644.570000000007</v>
      </c>
      <c r="AP42">
        <v>0</v>
      </c>
      <c r="AQ42">
        <v>453.1</v>
      </c>
      <c r="AR42">
        <v>0</v>
      </c>
      <c r="AS42">
        <v>0</v>
      </c>
      <c r="AT42">
        <v>70</v>
      </c>
      <c r="AU42">
        <v>10</v>
      </c>
      <c r="AV42">
        <v>1</v>
      </c>
      <c r="AW42">
        <v>1</v>
      </c>
      <c r="AZ42">
        <v>1</v>
      </c>
      <c r="BA42">
        <v>1</v>
      </c>
      <c r="BB42">
        <v>1</v>
      </c>
      <c r="BC42">
        <v>1</v>
      </c>
      <c r="BD42" t="s">
        <v>3</v>
      </c>
      <c r="BE42" t="s">
        <v>3</v>
      </c>
      <c r="BF42" t="s">
        <v>3</v>
      </c>
      <c r="BG42" t="s">
        <v>3</v>
      </c>
      <c r="BH42">
        <v>0</v>
      </c>
      <c r="BI42">
        <v>4</v>
      </c>
      <c r="BJ42" t="s">
        <v>32</v>
      </c>
      <c r="BM42">
        <v>0</v>
      </c>
      <c r="BN42">
        <v>0</v>
      </c>
      <c r="BO42" t="s">
        <v>3</v>
      </c>
      <c r="BP42">
        <v>0</v>
      </c>
      <c r="BQ42">
        <v>1</v>
      </c>
      <c r="BR42">
        <v>0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3</v>
      </c>
      <c r="BZ42">
        <v>70</v>
      </c>
      <c r="CA42">
        <v>10</v>
      </c>
      <c r="CF42">
        <v>0</v>
      </c>
      <c r="CG42">
        <v>0</v>
      </c>
      <c r="CM42">
        <v>0</v>
      </c>
      <c r="CN42" t="s">
        <v>3</v>
      </c>
      <c r="CO42">
        <v>0</v>
      </c>
      <c r="CP42">
        <f t="shared" si="41"/>
        <v>1707.6499999999999</v>
      </c>
      <c r="CQ42">
        <f t="shared" si="42"/>
        <v>347832.49</v>
      </c>
      <c r="CR42">
        <f t="shared" si="43"/>
        <v>435.13</v>
      </c>
      <c r="CS42">
        <f t="shared" si="44"/>
        <v>147.43</v>
      </c>
      <c r="CT42">
        <f t="shared" si="45"/>
        <v>78644.570000000007</v>
      </c>
      <c r="CU42">
        <f t="shared" si="46"/>
        <v>0</v>
      </c>
      <c r="CV42">
        <f t="shared" si="47"/>
        <v>453.1</v>
      </c>
      <c r="CW42">
        <f t="shared" si="48"/>
        <v>0</v>
      </c>
      <c r="CX42">
        <f t="shared" si="49"/>
        <v>0</v>
      </c>
      <c r="CY42">
        <f t="shared" si="50"/>
        <v>220.20599999999999</v>
      </c>
      <c r="CZ42">
        <f t="shared" si="51"/>
        <v>31.457999999999998</v>
      </c>
      <c r="DC42" t="s">
        <v>3</v>
      </c>
      <c r="DD42" t="s">
        <v>3</v>
      </c>
      <c r="DE42" t="s">
        <v>3</v>
      </c>
      <c r="DF42" t="s">
        <v>3</v>
      </c>
      <c r="DG42" t="s">
        <v>3</v>
      </c>
      <c r="DH42" t="s">
        <v>3</v>
      </c>
      <c r="DI42" t="s">
        <v>3</v>
      </c>
      <c r="DJ42" t="s">
        <v>3</v>
      </c>
      <c r="DK42" t="s">
        <v>3</v>
      </c>
      <c r="DL42" t="s">
        <v>3</v>
      </c>
      <c r="DM42" t="s">
        <v>3</v>
      </c>
      <c r="DN42">
        <v>0</v>
      </c>
      <c r="DO42">
        <v>0</v>
      </c>
      <c r="DP42">
        <v>1</v>
      </c>
      <c r="DQ42">
        <v>1</v>
      </c>
      <c r="DU42">
        <v>1007</v>
      </c>
      <c r="DV42" t="s">
        <v>31</v>
      </c>
      <c r="DW42" t="s">
        <v>31</v>
      </c>
      <c r="DX42">
        <v>100</v>
      </c>
      <c r="EE42">
        <v>32505399</v>
      </c>
      <c r="EF42">
        <v>1</v>
      </c>
      <c r="EG42" t="s">
        <v>21</v>
      </c>
      <c r="EH42">
        <v>0</v>
      </c>
      <c r="EI42" t="s">
        <v>3</v>
      </c>
      <c r="EJ42">
        <v>4</v>
      </c>
      <c r="EK42">
        <v>0</v>
      </c>
      <c r="EL42" t="s">
        <v>22</v>
      </c>
      <c r="EM42" t="s">
        <v>23</v>
      </c>
      <c r="EO42" t="s">
        <v>3</v>
      </c>
      <c r="EQ42">
        <v>131072</v>
      </c>
      <c r="ER42">
        <v>426912.19</v>
      </c>
      <c r="ES42">
        <v>347832.49</v>
      </c>
      <c r="ET42">
        <v>435.13</v>
      </c>
      <c r="EU42">
        <v>147.43</v>
      </c>
      <c r="EV42">
        <v>78644.570000000007</v>
      </c>
      <c r="EW42">
        <v>453.1</v>
      </c>
      <c r="EX42">
        <v>0</v>
      </c>
      <c r="EY42">
        <v>0</v>
      </c>
      <c r="FQ42">
        <v>0</v>
      </c>
      <c r="FR42">
        <f t="shared" si="52"/>
        <v>0</v>
      </c>
      <c r="FS42">
        <v>0</v>
      </c>
      <c r="FX42">
        <v>70</v>
      </c>
      <c r="FY42">
        <v>10</v>
      </c>
      <c r="GA42" t="s">
        <v>3</v>
      </c>
      <c r="GD42">
        <v>0</v>
      </c>
      <c r="GF42">
        <v>1739596138</v>
      </c>
      <c r="GG42">
        <v>2</v>
      </c>
      <c r="GH42">
        <v>1</v>
      </c>
      <c r="GI42">
        <v>-2</v>
      </c>
      <c r="GJ42">
        <v>0</v>
      </c>
      <c r="GK42">
        <f>ROUND(R42*(R12)/100,2)</f>
        <v>0.64</v>
      </c>
      <c r="GL42">
        <f t="shared" si="53"/>
        <v>0</v>
      </c>
      <c r="GM42">
        <f t="shared" si="54"/>
        <v>1959.96</v>
      </c>
      <c r="GN42">
        <f t="shared" si="55"/>
        <v>0</v>
      </c>
      <c r="GO42">
        <f t="shared" si="56"/>
        <v>0</v>
      </c>
      <c r="GP42">
        <f t="shared" si="57"/>
        <v>1959.96</v>
      </c>
      <c r="GR42">
        <v>0</v>
      </c>
      <c r="GS42">
        <v>3</v>
      </c>
      <c r="GT42">
        <v>0</v>
      </c>
      <c r="GU42" t="s">
        <v>3</v>
      </c>
      <c r="GV42">
        <f t="shared" si="58"/>
        <v>0</v>
      </c>
      <c r="GW42">
        <v>1</v>
      </c>
      <c r="GX42">
        <f t="shared" si="59"/>
        <v>0</v>
      </c>
      <c r="HA42">
        <v>0</v>
      </c>
      <c r="HB42">
        <v>0</v>
      </c>
      <c r="IK42">
        <v>0</v>
      </c>
    </row>
    <row r="43" spans="1:245" x14ac:dyDescent="0.2">
      <c r="A43">
        <v>17</v>
      </c>
      <c r="B43">
        <v>1</v>
      </c>
      <c r="E43" t="s">
        <v>51</v>
      </c>
      <c r="F43" t="s">
        <v>25</v>
      </c>
      <c r="G43" t="s">
        <v>26</v>
      </c>
      <c r="H43" t="s">
        <v>19</v>
      </c>
      <c r="I43">
        <v>8.64511198E-3</v>
      </c>
      <c r="J43">
        <v>0</v>
      </c>
      <c r="O43">
        <f t="shared" si="21"/>
        <v>461.74</v>
      </c>
      <c r="P43">
        <f t="shared" si="22"/>
        <v>461.74</v>
      </c>
      <c r="Q43">
        <f t="shared" si="23"/>
        <v>0</v>
      </c>
      <c r="R43">
        <f t="shared" si="24"/>
        <v>0</v>
      </c>
      <c r="S43">
        <f t="shared" si="25"/>
        <v>0</v>
      </c>
      <c r="T43">
        <f t="shared" si="26"/>
        <v>0</v>
      </c>
      <c r="U43">
        <f t="shared" si="27"/>
        <v>0</v>
      </c>
      <c r="V43">
        <f t="shared" si="28"/>
        <v>0</v>
      </c>
      <c r="W43">
        <f t="shared" si="29"/>
        <v>0</v>
      </c>
      <c r="X43">
        <f t="shared" si="30"/>
        <v>0</v>
      </c>
      <c r="Y43">
        <f t="shared" si="31"/>
        <v>0</v>
      </c>
      <c r="AA43">
        <v>33034105</v>
      </c>
      <c r="AB43">
        <f t="shared" si="32"/>
        <v>53410.15</v>
      </c>
      <c r="AC43">
        <f t="shared" si="33"/>
        <v>53410.15</v>
      </c>
      <c r="AD43">
        <f t="shared" si="34"/>
        <v>0</v>
      </c>
      <c r="AE43">
        <f t="shared" si="35"/>
        <v>0</v>
      </c>
      <c r="AF43">
        <f t="shared" si="36"/>
        <v>0</v>
      </c>
      <c r="AG43">
        <f t="shared" si="37"/>
        <v>0</v>
      </c>
      <c r="AH43">
        <f t="shared" si="38"/>
        <v>0</v>
      </c>
      <c r="AI43">
        <f t="shared" si="39"/>
        <v>0</v>
      </c>
      <c r="AJ43">
        <f t="shared" si="40"/>
        <v>0</v>
      </c>
      <c r="AK43">
        <v>53410.15</v>
      </c>
      <c r="AL43">
        <v>53410.15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70</v>
      </c>
      <c r="AU43">
        <v>10</v>
      </c>
      <c r="AV43">
        <v>1</v>
      </c>
      <c r="AW43">
        <v>1</v>
      </c>
      <c r="AZ43">
        <v>1</v>
      </c>
      <c r="BA43">
        <v>1</v>
      </c>
      <c r="BB43">
        <v>1</v>
      </c>
      <c r="BC43">
        <v>1</v>
      </c>
      <c r="BD43" t="s">
        <v>3</v>
      </c>
      <c r="BE43" t="s">
        <v>3</v>
      </c>
      <c r="BF43" t="s">
        <v>3</v>
      </c>
      <c r="BG43" t="s">
        <v>3</v>
      </c>
      <c r="BH43">
        <v>3</v>
      </c>
      <c r="BI43">
        <v>4</v>
      </c>
      <c r="BJ43" t="s">
        <v>27</v>
      </c>
      <c r="BM43">
        <v>0</v>
      </c>
      <c r="BN43">
        <v>0</v>
      </c>
      <c r="BO43" t="s">
        <v>3</v>
      </c>
      <c r="BP43">
        <v>0</v>
      </c>
      <c r="BQ43">
        <v>1</v>
      </c>
      <c r="BR43">
        <v>0</v>
      </c>
      <c r="BS43">
        <v>1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3</v>
      </c>
      <c r="BZ43">
        <v>70</v>
      </c>
      <c r="CA43">
        <v>10</v>
      </c>
      <c r="CF43">
        <v>0</v>
      </c>
      <c r="CG43">
        <v>0</v>
      </c>
      <c r="CM43">
        <v>0</v>
      </c>
      <c r="CN43" t="s">
        <v>3</v>
      </c>
      <c r="CO43">
        <v>0</v>
      </c>
      <c r="CP43">
        <f t="shared" si="41"/>
        <v>461.74</v>
      </c>
      <c r="CQ43">
        <f t="shared" si="42"/>
        <v>53410.15</v>
      </c>
      <c r="CR43">
        <f t="shared" si="43"/>
        <v>0</v>
      </c>
      <c r="CS43">
        <f t="shared" si="44"/>
        <v>0</v>
      </c>
      <c r="CT43">
        <f t="shared" si="45"/>
        <v>0</v>
      </c>
      <c r="CU43">
        <f t="shared" si="46"/>
        <v>0</v>
      </c>
      <c r="CV43">
        <f t="shared" si="47"/>
        <v>0</v>
      </c>
      <c r="CW43">
        <f t="shared" si="48"/>
        <v>0</v>
      </c>
      <c r="CX43">
        <f t="shared" si="49"/>
        <v>0</v>
      </c>
      <c r="CY43">
        <f t="shared" si="50"/>
        <v>0</v>
      </c>
      <c r="CZ43">
        <f t="shared" si="51"/>
        <v>0</v>
      </c>
      <c r="DC43" t="s">
        <v>3</v>
      </c>
      <c r="DD43" t="s">
        <v>3</v>
      </c>
      <c r="DE43" t="s">
        <v>3</v>
      </c>
      <c r="DF43" t="s">
        <v>3</v>
      </c>
      <c r="DG43" t="s">
        <v>3</v>
      </c>
      <c r="DH43" t="s">
        <v>3</v>
      </c>
      <c r="DI43" t="s">
        <v>3</v>
      </c>
      <c r="DJ43" t="s">
        <v>3</v>
      </c>
      <c r="DK43" t="s">
        <v>3</v>
      </c>
      <c r="DL43" t="s">
        <v>3</v>
      </c>
      <c r="DM43" t="s">
        <v>3</v>
      </c>
      <c r="DN43">
        <v>0</v>
      </c>
      <c r="DO43">
        <v>0</v>
      </c>
      <c r="DP43">
        <v>1</v>
      </c>
      <c r="DQ43">
        <v>1</v>
      </c>
      <c r="DU43">
        <v>1009</v>
      </c>
      <c r="DV43" t="s">
        <v>19</v>
      </c>
      <c r="DW43" t="s">
        <v>19</v>
      </c>
      <c r="DX43">
        <v>1000</v>
      </c>
      <c r="EE43">
        <v>32505399</v>
      </c>
      <c r="EF43">
        <v>1</v>
      </c>
      <c r="EG43" t="s">
        <v>21</v>
      </c>
      <c r="EH43">
        <v>0</v>
      </c>
      <c r="EI43" t="s">
        <v>3</v>
      </c>
      <c r="EJ43">
        <v>4</v>
      </c>
      <c r="EK43">
        <v>0</v>
      </c>
      <c r="EL43" t="s">
        <v>22</v>
      </c>
      <c r="EM43" t="s">
        <v>23</v>
      </c>
      <c r="EO43" t="s">
        <v>3</v>
      </c>
      <c r="EQ43">
        <v>131072</v>
      </c>
      <c r="ER43">
        <v>53410.15</v>
      </c>
      <c r="ES43">
        <v>53410.15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FQ43">
        <v>0</v>
      </c>
      <c r="FR43">
        <f t="shared" si="52"/>
        <v>0</v>
      </c>
      <c r="FS43">
        <v>0</v>
      </c>
      <c r="FX43">
        <v>70</v>
      </c>
      <c r="FY43">
        <v>10</v>
      </c>
      <c r="GA43" t="s">
        <v>3</v>
      </c>
      <c r="GD43">
        <v>0</v>
      </c>
      <c r="GF43">
        <v>-1467733540</v>
      </c>
      <c r="GG43">
        <v>2</v>
      </c>
      <c r="GH43">
        <v>1</v>
      </c>
      <c r="GI43">
        <v>-2</v>
      </c>
      <c r="GJ43">
        <v>0</v>
      </c>
      <c r="GK43">
        <f>ROUND(R43*(R12)/100,2)</f>
        <v>0</v>
      </c>
      <c r="GL43">
        <f t="shared" si="53"/>
        <v>0</v>
      </c>
      <c r="GM43">
        <f t="shared" si="54"/>
        <v>461.74</v>
      </c>
      <c r="GN43">
        <f t="shared" si="55"/>
        <v>0</v>
      </c>
      <c r="GO43">
        <f t="shared" si="56"/>
        <v>0</v>
      </c>
      <c r="GP43">
        <f t="shared" si="57"/>
        <v>461.74</v>
      </c>
      <c r="GR43">
        <v>0</v>
      </c>
      <c r="GS43">
        <v>3</v>
      </c>
      <c r="GT43">
        <v>0</v>
      </c>
      <c r="GU43" t="s">
        <v>3</v>
      </c>
      <c r="GV43">
        <f t="shared" si="58"/>
        <v>0</v>
      </c>
      <c r="GW43">
        <v>1</v>
      </c>
      <c r="GX43">
        <f t="shared" si="59"/>
        <v>0</v>
      </c>
      <c r="HA43">
        <v>0</v>
      </c>
      <c r="HB43">
        <v>0</v>
      </c>
      <c r="IK43">
        <v>0</v>
      </c>
    </row>
    <row r="44" spans="1:245" x14ac:dyDescent="0.2">
      <c r="A44">
        <v>17</v>
      </c>
      <c r="B44">
        <v>1</v>
      </c>
      <c r="E44" t="s">
        <v>52</v>
      </c>
      <c r="F44" t="s">
        <v>35</v>
      </c>
      <c r="G44" t="s">
        <v>53</v>
      </c>
      <c r="H44" t="s">
        <v>37</v>
      </c>
      <c r="I44">
        <v>15</v>
      </c>
      <c r="J44">
        <v>0</v>
      </c>
      <c r="O44">
        <f t="shared" si="21"/>
        <v>195127.2</v>
      </c>
      <c r="P44">
        <f t="shared" si="22"/>
        <v>195127.2</v>
      </c>
      <c r="Q44">
        <f t="shared" si="23"/>
        <v>0</v>
      </c>
      <c r="R44">
        <f t="shared" si="24"/>
        <v>0</v>
      </c>
      <c r="S44">
        <f t="shared" si="25"/>
        <v>0</v>
      </c>
      <c r="T44">
        <f t="shared" si="26"/>
        <v>0</v>
      </c>
      <c r="U44">
        <f t="shared" si="27"/>
        <v>0</v>
      </c>
      <c r="V44">
        <f t="shared" si="28"/>
        <v>0</v>
      </c>
      <c r="W44">
        <f t="shared" si="29"/>
        <v>0</v>
      </c>
      <c r="X44">
        <f t="shared" si="30"/>
        <v>0</v>
      </c>
      <c r="Y44">
        <f t="shared" si="31"/>
        <v>0</v>
      </c>
      <c r="AA44">
        <v>33034105</v>
      </c>
      <c r="AB44">
        <f t="shared" si="32"/>
        <v>13008.48</v>
      </c>
      <c r="AC44">
        <f t="shared" si="33"/>
        <v>13008.48</v>
      </c>
      <c r="AD44">
        <f t="shared" si="34"/>
        <v>0</v>
      </c>
      <c r="AE44">
        <f t="shared" si="35"/>
        <v>0</v>
      </c>
      <c r="AF44">
        <f t="shared" si="36"/>
        <v>0</v>
      </c>
      <c r="AG44">
        <f t="shared" si="37"/>
        <v>0</v>
      </c>
      <c r="AH44">
        <f t="shared" si="38"/>
        <v>0</v>
      </c>
      <c r="AI44">
        <f t="shared" si="39"/>
        <v>0</v>
      </c>
      <c r="AJ44">
        <f t="shared" si="40"/>
        <v>0</v>
      </c>
      <c r="AK44">
        <v>13008.48</v>
      </c>
      <c r="AL44">
        <v>13008.48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1</v>
      </c>
      <c r="AW44">
        <v>1</v>
      </c>
      <c r="AZ44">
        <v>1</v>
      </c>
      <c r="BA44">
        <v>1</v>
      </c>
      <c r="BB44">
        <v>1</v>
      </c>
      <c r="BC44">
        <v>1</v>
      </c>
      <c r="BD44" t="s">
        <v>3</v>
      </c>
      <c r="BE44" t="s">
        <v>3</v>
      </c>
      <c r="BF44" t="s">
        <v>3</v>
      </c>
      <c r="BG44" t="s">
        <v>3</v>
      </c>
      <c r="BH44">
        <v>3</v>
      </c>
      <c r="BI44">
        <v>1</v>
      </c>
      <c r="BJ44" t="s">
        <v>3</v>
      </c>
      <c r="BM44">
        <v>6001</v>
      </c>
      <c r="BN44">
        <v>0</v>
      </c>
      <c r="BO44" t="s">
        <v>3</v>
      </c>
      <c r="BP44">
        <v>0</v>
      </c>
      <c r="BQ44">
        <v>0</v>
      </c>
      <c r="BR44">
        <v>0</v>
      </c>
      <c r="BS44">
        <v>1</v>
      </c>
      <c r="BT44">
        <v>1</v>
      </c>
      <c r="BU44">
        <v>1</v>
      </c>
      <c r="BV44">
        <v>1</v>
      </c>
      <c r="BW44">
        <v>1</v>
      </c>
      <c r="BX44">
        <v>1</v>
      </c>
      <c r="BY44" t="s">
        <v>3</v>
      </c>
      <c r="BZ44">
        <v>0</v>
      </c>
      <c r="CA44">
        <v>0</v>
      </c>
      <c r="CF44">
        <v>0</v>
      </c>
      <c r="CG44">
        <v>0</v>
      </c>
      <c r="CM44">
        <v>0</v>
      </c>
      <c r="CN44" t="s">
        <v>3</v>
      </c>
      <c r="CO44">
        <v>0</v>
      </c>
      <c r="CP44">
        <f t="shared" si="41"/>
        <v>195127.2</v>
      </c>
      <c r="CQ44">
        <f t="shared" si="42"/>
        <v>13008.48</v>
      </c>
      <c r="CR44">
        <f t="shared" si="43"/>
        <v>0</v>
      </c>
      <c r="CS44">
        <f t="shared" si="44"/>
        <v>0</v>
      </c>
      <c r="CT44">
        <f t="shared" si="45"/>
        <v>0</v>
      </c>
      <c r="CU44">
        <f t="shared" si="46"/>
        <v>0</v>
      </c>
      <c r="CV44">
        <f t="shared" si="47"/>
        <v>0</v>
      </c>
      <c r="CW44">
        <f t="shared" si="48"/>
        <v>0</v>
      </c>
      <c r="CX44">
        <f t="shared" si="49"/>
        <v>0</v>
      </c>
      <c r="CY44">
        <f t="shared" si="50"/>
        <v>0</v>
      </c>
      <c r="CZ44">
        <f t="shared" si="51"/>
        <v>0</v>
      </c>
      <c r="DC44" t="s">
        <v>3</v>
      </c>
      <c r="DD44" t="s">
        <v>3</v>
      </c>
      <c r="DE44" t="s">
        <v>3</v>
      </c>
      <c r="DF44" t="s">
        <v>3</v>
      </c>
      <c r="DG44" t="s">
        <v>3</v>
      </c>
      <c r="DH44" t="s">
        <v>3</v>
      </c>
      <c r="DI44" t="s">
        <v>3</v>
      </c>
      <c r="DJ44" t="s">
        <v>3</v>
      </c>
      <c r="DK44" t="s">
        <v>3</v>
      </c>
      <c r="DL44" t="s">
        <v>3</v>
      </c>
      <c r="DM44" t="s">
        <v>3</v>
      </c>
      <c r="DN44">
        <v>0</v>
      </c>
      <c r="DO44">
        <v>0</v>
      </c>
      <c r="DP44">
        <v>1</v>
      </c>
      <c r="DQ44">
        <v>1</v>
      </c>
      <c r="DU44">
        <v>1010</v>
      </c>
      <c r="DV44" t="s">
        <v>37</v>
      </c>
      <c r="DW44" t="s">
        <v>38</v>
      </c>
      <c r="DX44">
        <v>1</v>
      </c>
      <c r="EE44">
        <v>32747723</v>
      </c>
      <c r="EF44">
        <v>0</v>
      </c>
      <c r="EG44" t="s">
        <v>39</v>
      </c>
      <c r="EH44">
        <v>0</v>
      </c>
      <c r="EI44" t="s">
        <v>3</v>
      </c>
      <c r="EJ44">
        <v>1</v>
      </c>
      <c r="EK44">
        <v>6001</v>
      </c>
      <c r="EL44" t="s">
        <v>40</v>
      </c>
      <c r="EM44" t="s">
        <v>39</v>
      </c>
      <c r="EO44" t="s">
        <v>3</v>
      </c>
      <c r="EQ44">
        <v>131072</v>
      </c>
      <c r="ER44">
        <v>13008.48</v>
      </c>
      <c r="ES44">
        <v>13008.48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FQ44">
        <v>0</v>
      </c>
      <c r="FR44">
        <f t="shared" si="52"/>
        <v>0</v>
      </c>
      <c r="FS44">
        <v>0</v>
      </c>
      <c r="FX44">
        <v>0</v>
      </c>
      <c r="FY44">
        <v>0</v>
      </c>
      <c r="GA44" t="s">
        <v>41</v>
      </c>
      <c r="GD44">
        <v>0</v>
      </c>
      <c r="GF44">
        <v>-294084032</v>
      </c>
      <c r="GG44">
        <v>2</v>
      </c>
      <c r="GH44">
        <v>0</v>
      </c>
      <c r="GI44">
        <v>-2</v>
      </c>
      <c r="GJ44">
        <v>0</v>
      </c>
      <c r="GK44">
        <f>ROUND(R44*(R12)/100,2)</f>
        <v>0</v>
      </c>
      <c r="GL44">
        <f t="shared" si="53"/>
        <v>0</v>
      </c>
      <c r="GM44">
        <f t="shared" si="54"/>
        <v>195127.2</v>
      </c>
      <c r="GN44">
        <f t="shared" si="55"/>
        <v>195127.2</v>
      </c>
      <c r="GO44">
        <f t="shared" si="56"/>
        <v>0</v>
      </c>
      <c r="GP44">
        <f t="shared" si="57"/>
        <v>0</v>
      </c>
      <c r="GR44">
        <v>0</v>
      </c>
      <c r="GS44">
        <v>4</v>
      </c>
      <c r="GT44">
        <v>0</v>
      </c>
      <c r="GU44" t="s">
        <v>3</v>
      </c>
      <c r="GV44">
        <f t="shared" si="58"/>
        <v>0</v>
      </c>
      <c r="GW44">
        <v>1</v>
      </c>
      <c r="GX44">
        <f t="shared" si="59"/>
        <v>0</v>
      </c>
      <c r="HA44">
        <v>0</v>
      </c>
      <c r="HB44">
        <v>0</v>
      </c>
      <c r="IK44">
        <v>0</v>
      </c>
    </row>
    <row r="46" spans="1:245" x14ac:dyDescent="0.2">
      <c r="A46" s="2">
        <v>51</v>
      </c>
      <c r="B46" s="2">
        <f>B24</f>
        <v>1</v>
      </c>
      <c r="C46" s="2">
        <f>A24</f>
        <v>4</v>
      </c>
      <c r="D46" s="2">
        <f>ROW(A24)</f>
        <v>24</v>
      </c>
      <c r="E46" s="2"/>
      <c r="F46" s="2" t="str">
        <f>IF(F24&lt;&gt;"",F24,"")</f>
        <v>Новый раздел</v>
      </c>
      <c r="G46" s="2" t="str">
        <f>IF(G24&lt;&gt;"",G24,"")</f>
        <v>Васнецова пер., д.11, стр. 1,2, д.15, стр. 1</v>
      </c>
      <c r="H46" s="2">
        <v>0</v>
      </c>
      <c r="I46" s="2"/>
      <c r="J46" s="2"/>
      <c r="K46" s="2"/>
      <c r="L46" s="2"/>
      <c r="M46" s="2"/>
      <c r="N46" s="2"/>
      <c r="O46" s="2">
        <f t="shared" ref="O46:T46" si="60">ROUND(AB46,2)</f>
        <v>584908.93000000005</v>
      </c>
      <c r="P46" s="2">
        <f t="shared" si="60"/>
        <v>582887.43000000005</v>
      </c>
      <c r="Q46" s="2">
        <f t="shared" si="60"/>
        <v>158.30000000000001</v>
      </c>
      <c r="R46" s="2">
        <f t="shared" si="60"/>
        <v>15.99</v>
      </c>
      <c r="S46" s="2">
        <f t="shared" si="60"/>
        <v>1863.2</v>
      </c>
      <c r="T46" s="2">
        <f t="shared" si="60"/>
        <v>0</v>
      </c>
      <c r="U46" s="2">
        <f>AH46</f>
        <v>9.6556300000000004</v>
      </c>
      <c r="V46" s="2">
        <f>AI46</f>
        <v>0</v>
      </c>
      <c r="W46" s="2">
        <f>ROUND(AJ46,2)</f>
        <v>0</v>
      </c>
      <c r="X46" s="2">
        <f>ROUND(AK46,2)</f>
        <v>1304.24</v>
      </c>
      <c r="Y46" s="2">
        <f>ROUND(AL46,2)</f>
        <v>186.32</v>
      </c>
      <c r="Z46" s="2"/>
      <c r="AA46" s="2"/>
      <c r="AB46" s="2">
        <f>ROUND(SUMIF(AA28:AA44,"=33034105",O28:O44),2)</f>
        <v>584908.93000000005</v>
      </c>
      <c r="AC46" s="2">
        <f>ROUND(SUMIF(AA28:AA44,"=33034105",P28:P44),2)</f>
        <v>582887.43000000005</v>
      </c>
      <c r="AD46" s="2">
        <f>ROUND(SUMIF(AA28:AA44,"=33034105",Q28:Q44),2)</f>
        <v>158.30000000000001</v>
      </c>
      <c r="AE46" s="2">
        <f>ROUND(SUMIF(AA28:AA44,"=33034105",R28:R44),2)</f>
        <v>15.99</v>
      </c>
      <c r="AF46" s="2">
        <f>ROUND(SUMIF(AA28:AA44,"=33034105",S28:S44),2)</f>
        <v>1863.2</v>
      </c>
      <c r="AG46" s="2">
        <f>ROUND(SUMIF(AA28:AA44,"=33034105",T28:T44),2)</f>
        <v>0</v>
      </c>
      <c r="AH46" s="2">
        <f>SUMIF(AA28:AA44,"=33034105",U28:U44)</f>
        <v>9.6556300000000004</v>
      </c>
      <c r="AI46" s="2">
        <f>SUMIF(AA28:AA44,"=33034105",V28:V44)</f>
        <v>0</v>
      </c>
      <c r="AJ46" s="2">
        <f>ROUND(SUMIF(AA28:AA44,"=33034105",W28:W44),2)</f>
        <v>0</v>
      </c>
      <c r="AK46" s="2">
        <f>ROUND(SUMIF(AA28:AA44,"=33034105",X28:X44),2)</f>
        <v>1304.24</v>
      </c>
      <c r="AL46" s="2">
        <f>ROUND(SUMIF(AA28:AA44,"=33034105",Y28:Y44),2)</f>
        <v>186.32</v>
      </c>
      <c r="AM46" s="2"/>
      <c r="AN46" s="2"/>
      <c r="AO46" s="2">
        <f t="shared" ref="AO46:BC46" si="61">ROUND(BX46,2)</f>
        <v>0</v>
      </c>
      <c r="AP46" s="2">
        <f t="shared" si="61"/>
        <v>0</v>
      </c>
      <c r="AQ46" s="2">
        <f t="shared" si="61"/>
        <v>0</v>
      </c>
      <c r="AR46" s="2">
        <f t="shared" si="61"/>
        <v>586416.76</v>
      </c>
      <c r="AS46" s="2">
        <f t="shared" si="61"/>
        <v>576305.22</v>
      </c>
      <c r="AT46" s="2">
        <f t="shared" si="61"/>
        <v>0</v>
      </c>
      <c r="AU46" s="2">
        <f t="shared" si="61"/>
        <v>10111.540000000001</v>
      </c>
      <c r="AV46" s="2">
        <f t="shared" si="61"/>
        <v>582887.43000000005</v>
      </c>
      <c r="AW46" s="2">
        <f t="shared" si="61"/>
        <v>582887.43000000005</v>
      </c>
      <c r="AX46" s="2">
        <f t="shared" si="61"/>
        <v>0</v>
      </c>
      <c r="AY46" s="2">
        <f t="shared" si="61"/>
        <v>582887.43000000005</v>
      </c>
      <c r="AZ46" s="2">
        <f t="shared" si="61"/>
        <v>0</v>
      </c>
      <c r="BA46" s="2">
        <f t="shared" si="61"/>
        <v>0</v>
      </c>
      <c r="BB46" s="2">
        <f t="shared" si="61"/>
        <v>0</v>
      </c>
      <c r="BC46" s="2">
        <f t="shared" si="61"/>
        <v>0</v>
      </c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>
        <f>ROUND(SUMIF(AA28:AA44,"=33034105",FQ28:FQ44),2)</f>
        <v>0</v>
      </c>
      <c r="BY46" s="2">
        <f>ROUND(SUMIF(AA28:AA44,"=33034105",FR28:FR44),2)</f>
        <v>0</v>
      </c>
      <c r="BZ46" s="2">
        <f>ROUND(SUMIF(AA28:AA44,"=33034105",GL28:GL44),2)</f>
        <v>0</v>
      </c>
      <c r="CA46" s="2">
        <f>ROUND(SUMIF(AA28:AA44,"=33034105",GM28:GM44),2)</f>
        <v>586416.76</v>
      </c>
      <c r="CB46" s="2">
        <f>ROUND(SUMIF(AA28:AA44,"=33034105",GN28:GN44),2)</f>
        <v>576305.22</v>
      </c>
      <c r="CC46" s="2">
        <f>ROUND(SUMIF(AA28:AA44,"=33034105",GO28:GO44),2)</f>
        <v>0</v>
      </c>
      <c r="CD46" s="2">
        <f>ROUND(SUMIF(AA28:AA44,"=33034105",GP28:GP44),2)</f>
        <v>10111.540000000001</v>
      </c>
      <c r="CE46" s="2">
        <f>AC46-BX46</f>
        <v>582887.43000000005</v>
      </c>
      <c r="CF46" s="2">
        <f>AC46-BY46</f>
        <v>582887.43000000005</v>
      </c>
      <c r="CG46" s="2">
        <f>BX46-BZ46</f>
        <v>0</v>
      </c>
      <c r="CH46" s="2">
        <f>AC46-BX46-BY46+BZ46</f>
        <v>582887.43000000005</v>
      </c>
      <c r="CI46" s="2">
        <f>BY46-BZ46</f>
        <v>0</v>
      </c>
      <c r="CJ46" s="2">
        <f>ROUND(SUMIF(AA28:AA44,"=33034105",GX28:GX44),2)</f>
        <v>0</v>
      </c>
      <c r="CK46" s="2">
        <f>ROUND(SUMIF(AA28:AA44,"=33034105",GY28:GY44),2)</f>
        <v>0</v>
      </c>
      <c r="CL46" s="2">
        <f>ROUND(SUMIF(AA28:AA44,"=33034105",GZ28:GZ44),2)</f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>
        <v>0</v>
      </c>
    </row>
    <row r="48" spans="1:245" x14ac:dyDescent="0.2">
      <c r="A48" s="4">
        <v>50</v>
      </c>
      <c r="B48" s="4">
        <v>0</v>
      </c>
      <c r="C48" s="4">
        <v>0</v>
      </c>
      <c r="D48" s="4">
        <v>1</v>
      </c>
      <c r="E48" s="4">
        <v>201</v>
      </c>
      <c r="F48" s="4">
        <f>ROUND(Source!O46,O48)</f>
        <v>584908.93000000005</v>
      </c>
      <c r="G48" s="4" t="s">
        <v>54</v>
      </c>
      <c r="H48" s="4" t="s">
        <v>55</v>
      </c>
      <c r="I48" s="4"/>
      <c r="J48" s="4"/>
      <c r="K48" s="4">
        <v>201</v>
      </c>
      <c r="L48" s="4">
        <v>1</v>
      </c>
      <c r="M48" s="4">
        <v>3</v>
      </c>
      <c r="N48" s="4" t="s">
        <v>3</v>
      </c>
      <c r="O48" s="4">
        <v>2</v>
      </c>
      <c r="P48" s="4"/>
      <c r="Q48" s="4"/>
      <c r="R48" s="4"/>
      <c r="S48" s="4"/>
      <c r="T48" s="4"/>
      <c r="U48" s="4"/>
      <c r="V48" s="4"/>
      <c r="W48" s="4"/>
    </row>
    <row r="49" spans="1:23" x14ac:dyDescent="0.2">
      <c r="A49" s="4">
        <v>50</v>
      </c>
      <c r="B49" s="4">
        <v>0</v>
      </c>
      <c r="C49" s="4">
        <v>0</v>
      </c>
      <c r="D49" s="4">
        <v>1</v>
      </c>
      <c r="E49" s="4">
        <v>202</v>
      </c>
      <c r="F49" s="4">
        <f>ROUND(Source!P46,O49)</f>
        <v>582887.43000000005</v>
      </c>
      <c r="G49" s="4" t="s">
        <v>56</v>
      </c>
      <c r="H49" s="4" t="s">
        <v>57</v>
      </c>
      <c r="I49" s="4"/>
      <c r="J49" s="4"/>
      <c r="K49" s="4">
        <v>202</v>
      </c>
      <c r="L49" s="4">
        <v>2</v>
      </c>
      <c r="M49" s="4">
        <v>3</v>
      </c>
      <c r="N49" s="4" t="s">
        <v>3</v>
      </c>
      <c r="O49" s="4">
        <v>2</v>
      </c>
      <c r="P49" s="4"/>
      <c r="Q49" s="4"/>
      <c r="R49" s="4"/>
      <c r="S49" s="4"/>
      <c r="T49" s="4"/>
      <c r="U49" s="4"/>
      <c r="V49" s="4"/>
      <c r="W49" s="4"/>
    </row>
    <row r="50" spans="1:23" x14ac:dyDescent="0.2">
      <c r="A50" s="4">
        <v>50</v>
      </c>
      <c r="B50" s="4">
        <v>0</v>
      </c>
      <c r="C50" s="4">
        <v>0</v>
      </c>
      <c r="D50" s="4">
        <v>1</v>
      </c>
      <c r="E50" s="4">
        <v>222</v>
      </c>
      <c r="F50" s="4">
        <f>ROUND(Source!AO46,O50)</f>
        <v>0</v>
      </c>
      <c r="G50" s="4" t="s">
        <v>58</v>
      </c>
      <c r="H50" s="4" t="s">
        <v>59</v>
      </c>
      <c r="I50" s="4"/>
      <c r="J50" s="4"/>
      <c r="K50" s="4">
        <v>222</v>
      </c>
      <c r="L50" s="4">
        <v>3</v>
      </c>
      <c r="M50" s="4">
        <v>3</v>
      </c>
      <c r="N50" s="4" t="s">
        <v>3</v>
      </c>
      <c r="O50" s="4">
        <v>2</v>
      </c>
      <c r="P50" s="4"/>
      <c r="Q50" s="4"/>
      <c r="R50" s="4"/>
      <c r="S50" s="4"/>
      <c r="T50" s="4"/>
      <c r="U50" s="4"/>
      <c r="V50" s="4"/>
      <c r="W50" s="4"/>
    </row>
    <row r="51" spans="1:23" x14ac:dyDescent="0.2">
      <c r="A51" s="4">
        <v>50</v>
      </c>
      <c r="B51" s="4">
        <v>0</v>
      </c>
      <c r="C51" s="4">
        <v>0</v>
      </c>
      <c r="D51" s="4">
        <v>1</v>
      </c>
      <c r="E51" s="4">
        <v>225</v>
      </c>
      <c r="F51" s="4">
        <f>ROUND(Source!AV46,O51)</f>
        <v>582887.43000000005</v>
      </c>
      <c r="G51" s="4" t="s">
        <v>60</v>
      </c>
      <c r="H51" s="4" t="s">
        <v>61</v>
      </c>
      <c r="I51" s="4"/>
      <c r="J51" s="4"/>
      <c r="K51" s="4">
        <v>225</v>
      </c>
      <c r="L51" s="4">
        <v>4</v>
      </c>
      <c r="M51" s="4">
        <v>3</v>
      </c>
      <c r="N51" s="4" t="s">
        <v>3</v>
      </c>
      <c r="O51" s="4">
        <v>2</v>
      </c>
      <c r="P51" s="4"/>
      <c r="Q51" s="4"/>
      <c r="R51" s="4"/>
      <c r="S51" s="4"/>
      <c r="T51" s="4"/>
      <c r="U51" s="4"/>
      <c r="V51" s="4"/>
      <c r="W51" s="4"/>
    </row>
    <row r="52" spans="1:23" x14ac:dyDescent="0.2">
      <c r="A52" s="4">
        <v>50</v>
      </c>
      <c r="B52" s="4">
        <v>0</v>
      </c>
      <c r="C52" s="4">
        <v>0</v>
      </c>
      <c r="D52" s="4">
        <v>1</v>
      </c>
      <c r="E52" s="4">
        <v>226</v>
      </c>
      <c r="F52" s="4">
        <f>ROUND(Source!AW46,O52)</f>
        <v>582887.43000000005</v>
      </c>
      <c r="G52" s="4" t="s">
        <v>62</v>
      </c>
      <c r="H52" s="4" t="s">
        <v>63</v>
      </c>
      <c r="I52" s="4"/>
      <c r="J52" s="4"/>
      <c r="K52" s="4">
        <v>226</v>
      </c>
      <c r="L52" s="4">
        <v>5</v>
      </c>
      <c r="M52" s="4">
        <v>3</v>
      </c>
      <c r="N52" s="4" t="s">
        <v>3</v>
      </c>
      <c r="O52" s="4">
        <v>2</v>
      </c>
      <c r="P52" s="4"/>
      <c r="Q52" s="4"/>
      <c r="R52" s="4"/>
      <c r="S52" s="4"/>
      <c r="T52" s="4"/>
      <c r="U52" s="4"/>
      <c r="V52" s="4"/>
      <c r="W52" s="4"/>
    </row>
    <row r="53" spans="1:23" x14ac:dyDescent="0.2">
      <c r="A53" s="4">
        <v>50</v>
      </c>
      <c r="B53" s="4">
        <v>0</v>
      </c>
      <c r="C53" s="4">
        <v>0</v>
      </c>
      <c r="D53" s="4">
        <v>1</v>
      </c>
      <c r="E53" s="4">
        <v>227</v>
      </c>
      <c r="F53" s="4">
        <f>ROUND(Source!AX46,O53)</f>
        <v>0</v>
      </c>
      <c r="G53" s="4" t="s">
        <v>64</v>
      </c>
      <c r="H53" s="4" t="s">
        <v>65</v>
      </c>
      <c r="I53" s="4"/>
      <c r="J53" s="4"/>
      <c r="K53" s="4">
        <v>227</v>
      </c>
      <c r="L53" s="4">
        <v>6</v>
      </c>
      <c r="M53" s="4">
        <v>3</v>
      </c>
      <c r="N53" s="4" t="s">
        <v>3</v>
      </c>
      <c r="O53" s="4">
        <v>2</v>
      </c>
      <c r="P53" s="4"/>
      <c r="Q53" s="4"/>
      <c r="R53" s="4"/>
      <c r="S53" s="4"/>
      <c r="T53" s="4"/>
      <c r="U53" s="4"/>
      <c r="V53" s="4"/>
      <c r="W53" s="4"/>
    </row>
    <row r="54" spans="1:23" x14ac:dyDescent="0.2">
      <c r="A54" s="4">
        <v>50</v>
      </c>
      <c r="B54" s="4">
        <v>0</v>
      </c>
      <c r="C54" s="4">
        <v>0</v>
      </c>
      <c r="D54" s="4">
        <v>1</v>
      </c>
      <c r="E54" s="4">
        <v>228</v>
      </c>
      <c r="F54" s="4">
        <f>ROUND(Source!AY46,O54)</f>
        <v>582887.43000000005</v>
      </c>
      <c r="G54" s="4" t="s">
        <v>66</v>
      </c>
      <c r="H54" s="4" t="s">
        <v>67</v>
      </c>
      <c r="I54" s="4"/>
      <c r="J54" s="4"/>
      <c r="K54" s="4">
        <v>228</v>
      </c>
      <c r="L54" s="4">
        <v>7</v>
      </c>
      <c r="M54" s="4">
        <v>3</v>
      </c>
      <c r="N54" s="4" t="s">
        <v>3</v>
      </c>
      <c r="O54" s="4">
        <v>2</v>
      </c>
      <c r="P54" s="4"/>
      <c r="Q54" s="4"/>
      <c r="R54" s="4"/>
      <c r="S54" s="4"/>
      <c r="T54" s="4"/>
      <c r="U54" s="4"/>
      <c r="V54" s="4"/>
      <c r="W54" s="4"/>
    </row>
    <row r="55" spans="1:23" x14ac:dyDescent="0.2">
      <c r="A55" s="4">
        <v>50</v>
      </c>
      <c r="B55" s="4">
        <v>0</v>
      </c>
      <c r="C55" s="4">
        <v>0</v>
      </c>
      <c r="D55" s="4">
        <v>1</v>
      </c>
      <c r="E55" s="4">
        <v>216</v>
      </c>
      <c r="F55" s="4">
        <f>ROUND(Source!AP46,O55)</f>
        <v>0</v>
      </c>
      <c r="G55" s="4" t="s">
        <v>68</v>
      </c>
      <c r="H55" s="4" t="s">
        <v>69</v>
      </c>
      <c r="I55" s="4"/>
      <c r="J55" s="4"/>
      <c r="K55" s="4">
        <v>216</v>
      </c>
      <c r="L55" s="4">
        <v>8</v>
      </c>
      <c r="M55" s="4">
        <v>3</v>
      </c>
      <c r="N55" s="4" t="s">
        <v>3</v>
      </c>
      <c r="O55" s="4">
        <v>2</v>
      </c>
      <c r="P55" s="4"/>
      <c r="Q55" s="4"/>
      <c r="R55" s="4"/>
      <c r="S55" s="4"/>
      <c r="T55" s="4"/>
      <c r="U55" s="4"/>
      <c r="V55" s="4"/>
      <c r="W55" s="4"/>
    </row>
    <row r="56" spans="1:23" x14ac:dyDescent="0.2">
      <c r="A56" s="4">
        <v>50</v>
      </c>
      <c r="B56" s="4">
        <v>0</v>
      </c>
      <c r="C56" s="4">
        <v>0</v>
      </c>
      <c r="D56" s="4">
        <v>1</v>
      </c>
      <c r="E56" s="4">
        <v>223</v>
      </c>
      <c r="F56" s="4">
        <f>ROUND(Source!AQ46,O56)</f>
        <v>0</v>
      </c>
      <c r="G56" s="4" t="s">
        <v>70</v>
      </c>
      <c r="H56" s="4" t="s">
        <v>71</v>
      </c>
      <c r="I56" s="4"/>
      <c r="J56" s="4"/>
      <c r="K56" s="4">
        <v>223</v>
      </c>
      <c r="L56" s="4">
        <v>9</v>
      </c>
      <c r="M56" s="4">
        <v>3</v>
      </c>
      <c r="N56" s="4" t="s">
        <v>3</v>
      </c>
      <c r="O56" s="4">
        <v>2</v>
      </c>
      <c r="P56" s="4"/>
      <c r="Q56" s="4"/>
      <c r="R56" s="4"/>
      <c r="S56" s="4"/>
      <c r="T56" s="4"/>
      <c r="U56" s="4"/>
      <c r="V56" s="4"/>
      <c r="W56" s="4"/>
    </row>
    <row r="57" spans="1:23" x14ac:dyDescent="0.2">
      <c r="A57" s="4">
        <v>50</v>
      </c>
      <c r="B57" s="4">
        <v>0</v>
      </c>
      <c r="C57" s="4">
        <v>0</v>
      </c>
      <c r="D57" s="4">
        <v>1</v>
      </c>
      <c r="E57" s="4">
        <v>229</v>
      </c>
      <c r="F57" s="4">
        <f>ROUND(Source!AZ46,O57)</f>
        <v>0</v>
      </c>
      <c r="G57" s="4" t="s">
        <v>72</v>
      </c>
      <c r="H57" s="4" t="s">
        <v>73</v>
      </c>
      <c r="I57" s="4"/>
      <c r="J57" s="4"/>
      <c r="K57" s="4">
        <v>229</v>
      </c>
      <c r="L57" s="4">
        <v>10</v>
      </c>
      <c r="M57" s="4">
        <v>3</v>
      </c>
      <c r="N57" s="4" t="s">
        <v>3</v>
      </c>
      <c r="O57" s="4">
        <v>2</v>
      </c>
      <c r="P57" s="4"/>
      <c r="Q57" s="4"/>
      <c r="R57" s="4"/>
      <c r="S57" s="4"/>
      <c r="T57" s="4"/>
      <c r="U57" s="4"/>
      <c r="V57" s="4"/>
      <c r="W57" s="4"/>
    </row>
    <row r="58" spans="1:23" x14ac:dyDescent="0.2">
      <c r="A58" s="4">
        <v>50</v>
      </c>
      <c r="B58" s="4">
        <v>0</v>
      </c>
      <c r="C58" s="4">
        <v>0</v>
      </c>
      <c r="D58" s="4">
        <v>1</v>
      </c>
      <c r="E58" s="4">
        <v>203</v>
      </c>
      <c r="F58" s="4">
        <f>ROUND(Source!Q46,O58)</f>
        <v>158.30000000000001</v>
      </c>
      <c r="G58" s="4" t="s">
        <v>74</v>
      </c>
      <c r="H58" s="4" t="s">
        <v>75</v>
      </c>
      <c r="I58" s="4"/>
      <c r="J58" s="4"/>
      <c r="K58" s="4">
        <v>203</v>
      </c>
      <c r="L58" s="4">
        <v>11</v>
      </c>
      <c r="M58" s="4">
        <v>3</v>
      </c>
      <c r="N58" s="4" t="s">
        <v>3</v>
      </c>
      <c r="O58" s="4">
        <v>2</v>
      </c>
      <c r="P58" s="4"/>
      <c r="Q58" s="4"/>
      <c r="R58" s="4"/>
      <c r="S58" s="4"/>
      <c r="T58" s="4"/>
      <c r="U58" s="4"/>
      <c r="V58" s="4"/>
      <c r="W58" s="4"/>
    </row>
    <row r="59" spans="1:23" x14ac:dyDescent="0.2">
      <c r="A59" s="4">
        <v>50</v>
      </c>
      <c r="B59" s="4">
        <v>0</v>
      </c>
      <c r="C59" s="4">
        <v>0</v>
      </c>
      <c r="D59" s="4">
        <v>1</v>
      </c>
      <c r="E59" s="4">
        <v>231</v>
      </c>
      <c r="F59" s="4">
        <f>ROUND(Source!BB46,O59)</f>
        <v>0</v>
      </c>
      <c r="G59" s="4" t="s">
        <v>76</v>
      </c>
      <c r="H59" s="4" t="s">
        <v>77</v>
      </c>
      <c r="I59" s="4"/>
      <c r="J59" s="4"/>
      <c r="K59" s="4">
        <v>231</v>
      </c>
      <c r="L59" s="4">
        <v>12</v>
      </c>
      <c r="M59" s="4">
        <v>3</v>
      </c>
      <c r="N59" s="4" t="s">
        <v>3</v>
      </c>
      <c r="O59" s="4">
        <v>2</v>
      </c>
      <c r="P59" s="4"/>
      <c r="Q59" s="4"/>
      <c r="R59" s="4"/>
      <c r="S59" s="4"/>
      <c r="T59" s="4"/>
      <c r="U59" s="4"/>
      <c r="V59" s="4"/>
      <c r="W59" s="4"/>
    </row>
    <row r="60" spans="1:23" x14ac:dyDescent="0.2">
      <c r="A60" s="4">
        <v>50</v>
      </c>
      <c r="B60" s="4">
        <v>0</v>
      </c>
      <c r="C60" s="4">
        <v>0</v>
      </c>
      <c r="D60" s="4">
        <v>1</v>
      </c>
      <c r="E60" s="4">
        <v>204</v>
      </c>
      <c r="F60" s="4">
        <f>ROUND(Source!R46,O60)</f>
        <v>15.99</v>
      </c>
      <c r="G60" s="4" t="s">
        <v>78</v>
      </c>
      <c r="H60" s="4" t="s">
        <v>79</v>
      </c>
      <c r="I60" s="4"/>
      <c r="J60" s="4"/>
      <c r="K60" s="4">
        <v>204</v>
      </c>
      <c r="L60" s="4">
        <v>13</v>
      </c>
      <c r="M60" s="4">
        <v>3</v>
      </c>
      <c r="N60" s="4" t="s">
        <v>3</v>
      </c>
      <c r="O60" s="4">
        <v>2</v>
      </c>
      <c r="P60" s="4"/>
      <c r="Q60" s="4"/>
      <c r="R60" s="4"/>
      <c r="S60" s="4"/>
      <c r="T60" s="4"/>
      <c r="U60" s="4"/>
      <c r="V60" s="4"/>
      <c r="W60" s="4"/>
    </row>
    <row r="61" spans="1:23" x14ac:dyDescent="0.2">
      <c r="A61" s="4">
        <v>50</v>
      </c>
      <c r="B61" s="4">
        <v>0</v>
      </c>
      <c r="C61" s="4">
        <v>0</v>
      </c>
      <c r="D61" s="4">
        <v>1</v>
      </c>
      <c r="E61" s="4">
        <v>205</v>
      </c>
      <c r="F61" s="4">
        <f>ROUND(Source!S46,O61)</f>
        <v>1863.2</v>
      </c>
      <c r="G61" s="4" t="s">
        <v>80</v>
      </c>
      <c r="H61" s="4" t="s">
        <v>81</v>
      </c>
      <c r="I61" s="4"/>
      <c r="J61" s="4"/>
      <c r="K61" s="4">
        <v>205</v>
      </c>
      <c r="L61" s="4">
        <v>14</v>
      </c>
      <c r="M61" s="4">
        <v>3</v>
      </c>
      <c r="N61" s="4" t="s">
        <v>3</v>
      </c>
      <c r="O61" s="4">
        <v>2</v>
      </c>
      <c r="P61" s="4"/>
      <c r="Q61" s="4"/>
      <c r="R61" s="4"/>
      <c r="S61" s="4"/>
      <c r="T61" s="4"/>
      <c r="U61" s="4"/>
      <c r="V61" s="4"/>
      <c r="W61" s="4"/>
    </row>
    <row r="62" spans="1:23" x14ac:dyDescent="0.2">
      <c r="A62" s="4">
        <v>50</v>
      </c>
      <c r="B62" s="4">
        <v>0</v>
      </c>
      <c r="C62" s="4">
        <v>0</v>
      </c>
      <c r="D62" s="4">
        <v>1</v>
      </c>
      <c r="E62" s="4">
        <v>232</v>
      </c>
      <c r="F62" s="4">
        <f>ROUND(Source!BC46,O62)</f>
        <v>0</v>
      </c>
      <c r="G62" s="4" t="s">
        <v>82</v>
      </c>
      <c r="H62" s="4" t="s">
        <v>83</v>
      </c>
      <c r="I62" s="4"/>
      <c r="J62" s="4"/>
      <c r="K62" s="4">
        <v>232</v>
      </c>
      <c r="L62" s="4">
        <v>15</v>
      </c>
      <c r="M62" s="4">
        <v>3</v>
      </c>
      <c r="N62" s="4" t="s">
        <v>3</v>
      </c>
      <c r="O62" s="4">
        <v>2</v>
      </c>
      <c r="P62" s="4"/>
      <c r="Q62" s="4"/>
      <c r="R62" s="4"/>
      <c r="S62" s="4"/>
      <c r="T62" s="4"/>
      <c r="U62" s="4"/>
      <c r="V62" s="4"/>
      <c r="W62" s="4"/>
    </row>
    <row r="63" spans="1:23" x14ac:dyDescent="0.2">
      <c r="A63" s="4">
        <v>50</v>
      </c>
      <c r="B63" s="4">
        <v>0</v>
      </c>
      <c r="C63" s="4">
        <v>0</v>
      </c>
      <c r="D63" s="4">
        <v>1</v>
      </c>
      <c r="E63" s="4">
        <v>214</v>
      </c>
      <c r="F63" s="4">
        <f>ROUND(Source!AS46,O63)</f>
        <v>576305.22</v>
      </c>
      <c r="G63" s="4" t="s">
        <v>84</v>
      </c>
      <c r="H63" s="4" t="s">
        <v>85</v>
      </c>
      <c r="I63" s="4"/>
      <c r="J63" s="4"/>
      <c r="K63" s="4">
        <v>214</v>
      </c>
      <c r="L63" s="4">
        <v>16</v>
      </c>
      <c r="M63" s="4">
        <v>3</v>
      </c>
      <c r="N63" s="4" t="s">
        <v>3</v>
      </c>
      <c r="O63" s="4">
        <v>2</v>
      </c>
      <c r="P63" s="4"/>
      <c r="Q63" s="4"/>
      <c r="R63" s="4"/>
      <c r="S63" s="4"/>
      <c r="T63" s="4"/>
      <c r="U63" s="4"/>
      <c r="V63" s="4"/>
      <c r="W63" s="4"/>
    </row>
    <row r="64" spans="1:23" x14ac:dyDescent="0.2">
      <c r="A64" s="4">
        <v>50</v>
      </c>
      <c r="B64" s="4">
        <v>0</v>
      </c>
      <c r="C64" s="4">
        <v>0</v>
      </c>
      <c r="D64" s="4">
        <v>1</v>
      </c>
      <c r="E64" s="4">
        <v>215</v>
      </c>
      <c r="F64" s="4">
        <f>ROUND(Source!AT46,O64)</f>
        <v>0</v>
      </c>
      <c r="G64" s="4" t="s">
        <v>86</v>
      </c>
      <c r="H64" s="4" t="s">
        <v>87</v>
      </c>
      <c r="I64" s="4"/>
      <c r="J64" s="4"/>
      <c r="K64" s="4">
        <v>215</v>
      </c>
      <c r="L64" s="4">
        <v>17</v>
      </c>
      <c r="M64" s="4">
        <v>3</v>
      </c>
      <c r="N64" s="4" t="s">
        <v>3</v>
      </c>
      <c r="O64" s="4">
        <v>2</v>
      </c>
      <c r="P64" s="4"/>
      <c r="Q64" s="4"/>
      <c r="R64" s="4"/>
      <c r="S64" s="4"/>
      <c r="T64" s="4"/>
      <c r="U64" s="4"/>
      <c r="V64" s="4"/>
      <c r="W64" s="4"/>
    </row>
    <row r="65" spans="1:206" x14ac:dyDescent="0.2">
      <c r="A65" s="4">
        <v>50</v>
      </c>
      <c r="B65" s="4">
        <v>0</v>
      </c>
      <c r="C65" s="4">
        <v>0</v>
      </c>
      <c r="D65" s="4">
        <v>1</v>
      </c>
      <c r="E65" s="4">
        <v>217</v>
      </c>
      <c r="F65" s="4">
        <f>ROUND(Source!AU46,O65)</f>
        <v>10111.540000000001</v>
      </c>
      <c r="G65" s="4" t="s">
        <v>88</v>
      </c>
      <c r="H65" s="4" t="s">
        <v>89</v>
      </c>
      <c r="I65" s="4"/>
      <c r="J65" s="4"/>
      <c r="K65" s="4">
        <v>217</v>
      </c>
      <c r="L65" s="4">
        <v>18</v>
      </c>
      <c r="M65" s="4">
        <v>3</v>
      </c>
      <c r="N65" s="4" t="s">
        <v>3</v>
      </c>
      <c r="O65" s="4">
        <v>2</v>
      </c>
      <c r="P65" s="4"/>
      <c r="Q65" s="4"/>
      <c r="R65" s="4"/>
      <c r="S65" s="4"/>
      <c r="T65" s="4"/>
      <c r="U65" s="4"/>
      <c r="V65" s="4"/>
      <c r="W65" s="4"/>
    </row>
    <row r="66" spans="1:206" x14ac:dyDescent="0.2">
      <c r="A66" s="4">
        <v>50</v>
      </c>
      <c r="B66" s="4">
        <v>0</v>
      </c>
      <c r="C66" s="4">
        <v>0</v>
      </c>
      <c r="D66" s="4">
        <v>1</v>
      </c>
      <c r="E66" s="4">
        <v>230</v>
      </c>
      <c r="F66" s="4">
        <f>ROUND(Source!BA46,O66)</f>
        <v>0</v>
      </c>
      <c r="G66" s="4" t="s">
        <v>90</v>
      </c>
      <c r="H66" s="4" t="s">
        <v>91</v>
      </c>
      <c r="I66" s="4"/>
      <c r="J66" s="4"/>
      <c r="K66" s="4">
        <v>230</v>
      </c>
      <c r="L66" s="4">
        <v>19</v>
      </c>
      <c r="M66" s="4">
        <v>3</v>
      </c>
      <c r="N66" s="4" t="s">
        <v>3</v>
      </c>
      <c r="O66" s="4">
        <v>2</v>
      </c>
      <c r="P66" s="4"/>
      <c r="Q66" s="4"/>
      <c r="R66" s="4"/>
      <c r="S66" s="4"/>
      <c r="T66" s="4"/>
      <c r="U66" s="4"/>
      <c r="V66" s="4"/>
      <c r="W66" s="4"/>
    </row>
    <row r="67" spans="1:206" x14ac:dyDescent="0.2">
      <c r="A67" s="4">
        <v>50</v>
      </c>
      <c r="B67" s="4">
        <v>0</v>
      </c>
      <c r="C67" s="4">
        <v>0</v>
      </c>
      <c r="D67" s="4">
        <v>1</v>
      </c>
      <c r="E67" s="4">
        <v>206</v>
      </c>
      <c r="F67" s="4">
        <f>ROUND(Source!T46,O67)</f>
        <v>0</v>
      </c>
      <c r="G67" s="4" t="s">
        <v>92</v>
      </c>
      <c r="H67" s="4" t="s">
        <v>93</v>
      </c>
      <c r="I67" s="4"/>
      <c r="J67" s="4"/>
      <c r="K67" s="4">
        <v>206</v>
      </c>
      <c r="L67" s="4">
        <v>20</v>
      </c>
      <c r="M67" s="4">
        <v>3</v>
      </c>
      <c r="N67" s="4" t="s">
        <v>3</v>
      </c>
      <c r="O67" s="4">
        <v>2</v>
      </c>
      <c r="P67" s="4"/>
      <c r="Q67" s="4"/>
      <c r="R67" s="4"/>
      <c r="S67" s="4"/>
      <c r="T67" s="4"/>
      <c r="U67" s="4"/>
      <c r="V67" s="4"/>
      <c r="W67" s="4"/>
    </row>
    <row r="68" spans="1:206" x14ac:dyDescent="0.2">
      <c r="A68" s="4">
        <v>50</v>
      </c>
      <c r="B68" s="4">
        <v>0</v>
      </c>
      <c r="C68" s="4">
        <v>0</v>
      </c>
      <c r="D68" s="4">
        <v>1</v>
      </c>
      <c r="E68" s="4">
        <v>207</v>
      </c>
      <c r="F68" s="4">
        <f>Source!U46</f>
        <v>9.6556300000000004</v>
      </c>
      <c r="G68" s="4" t="s">
        <v>94</v>
      </c>
      <c r="H68" s="4" t="s">
        <v>95</v>
      </c>
      <c r="I68" s="4"/>
      <c r="J68" s="4"/>
      <c r="K68" s="4">
        <v>207</v>
      </c>
      <c r="L68" s="4">
        <v>21</v>
      </c>
      <c r="M68" s="4">
        <v>3</v>
      </c>
      <c r="N68" s="4" t="s">
        <v>3</v>
      </c>
      <c r="O68" s="4">
        <v>-1</v>
      </c>
      <c r="P68" s="4"/>
      <c r="Q68" s="4"/>
      <c r="R68" s="4"/>
      <c r="S68" s="4"/>
      <c r="T68" s="4"/>
      <c r="U68" s="4"/>
      <c r="V68" s="4"/>
      <c r="W68" s="4"/>
    </row>
    <row r="69" spans="1:206" x14ac:dyDescent="0.2">
      <c r="A69" s="4">
        <v>50</v>
      </c>
      <c r="B69" s="4">
        <v>0</v>
      </c>
      <c r="C69" s="4">
        <v>0</v>
      </c>
      <c r="D69" s="4">
        <v>1</v>
      </c>
      <c r="E69" s="4">
        <v>208</v>
      </c>
      <c r="F69" s="4">
        <f>Source!V46</f>
        <v>0</v>
      </c>
      <c r="G69" s="4" t="s">
        <v>96</v>
      </c>
      <c r="H69" s="4" t="s">
        <v>97</v>
      </c>
      <c r="I69" s="4"/>
      <c r="J69" s="4"/>
      <c r="K69" s="4">
        <v>208</v>
      </c>
      <c r="L69" s="4">
        <v>22</v>
      </c>
      <c r="M69" s="4">
        <v>3</v>
      </c>
      <c r="N69" s="4" t="s">
        <v>3</v>
      </c>
      <c r="O69" s="4">
        <v>-1</v>
      </c>
      <c r="P69" s="4"/>
      <c r="Q69" s="4"/>
      <c r="R69" s="4"/>
      <c r="S69" s="4"/>
      <c r="T69" s="4"/>
      <c r="U69" s="4"/>
      <c r="V69" s="4"/>
      <c r="W69" s="4"/>
    </row>
    <row r="70" spans="1:206" x14ac:dyDescent="0.2">
      <c r="A70" s="4">
        <v>50</v>
      </c>
      <c r="B70" s="4">
        <v>0</v>
      </c>
      <c r="C70" s="4">
        <v>0</v>
      </c>
      <c r="D70" s="4">
        <v>1</v>
      </c>
      <c r="E70" s="4">
        <v>209</v>
      </c>
      <c r="F70" s="4">
        <f>ROUND(Source!W46,O70)</f>
        <v>0</v>
      </c>
      <c r="G70" s="4" t="s">
        <v>98</v>
      </c>
      <c r="H70" s="4" t="s">
        <v>99</v>
      </c>
      <c r="I70" s="4"/>
      <c r="J70" s="4"/>
      <c r="K70" s="4">
        <v>209</v>
      </c>
      <c r="L70" s="4">
        <v>23</v>
      </c>
      <c r="M70" s="4">
        <v>3</v>
      </c>
      <c r="N70" s="4" t="s">
        <v>3</v>
      </c>
      <c r="O70" s="4">
        <v>2</v>
      </c>
      <c r="P70" s="4"/>
      <c r="Q70" s="4"/>
      <c r="R70" s="4"/>
      <c r="S70" s="4"/>
      <c r="T70" s="4"/>
      <c r="U70" s="4"/>
      <c r="V70" s="4"/>
      <c r="W70" s="4"/>
    </row>
    <row r="71" spans="1:206" x14ac:dyDescent="0.2">
      <c r="A71" s="4">
        <v>50</v>
      </c>
      <c r="B71" s="4">
        <v>0</v>
      </c>
      <c r="C71" s="4">
        <v>0</v>
      </c>
      <c r="D71" s="4">
        <v>1</v>
      </c>
      <c r="E71" s="4">
        <v>210</v>
      </c>
      <c r="F71" s="4">
        <f>ROUND(Source!X46,O71)</f>
        <v>1304.24</v>
      </c>
      <c r="G71" s="4" t="s">
        <v>100</v>
      </c>
      <c r="H71" s="4" t="s">
        <v>101</v>
      </c>
      <c r="I71" s="4"/>
      <c r="J71" s="4"/>
      <c r="K71" s="4">
        <v>210</v>
      </c>
      <c r="L71" s="4">
        <v>24</v>
      </c>
      <c r="M71" s="4">
        <v>3</v>
      </c>
      <c r="N71" s="4" t="s">
        <v>3</v>
      </c>
      <c r="O71" s="4">
        <v>2</v>
      </c>
      <c r="P71" s="4"/>
      <c r="Q71" s="4"/>
      <c r="R71" s="4"/>
      <c r="S71" s="4"/>
      <c r="T71" s="4"/>
      <c r="U71" s="4"/>
      <c r="V71" s="4"/>
      <c r="W71" s="4"/>
    </row>
    <row r="72" spans="1:206" x14ac:dyDescent="0.2">
      <c r="A72" s="4">
        <v>50</v>
      </c>
      <c r="B72" s="4">
        <v>0</v>
      </c>
      <c r="C72" s="4">
        <v>0</v>
      </c>
      <c r="D72" s="4">
        <v>1</v>
      </c>
      <c r="E72" s="4">
        <v>211</v>
      </c>
      <c r="F72" s="4">
        <f>ROUND(Source!Y46,O72)</f>
        <v>186.32</v>
      </c>
      <c r="G72" s="4" t="s">
        <v>102</v>
      </c>
      <c r="H72" s="4" t="s">
        <v>103</v>
      </c>
      <c r="I72" s="4"/>
      <c r="J72" s="4"/>
      <c r="K72" s="4">
        <v>211</v>
      </c>
      <c r="L72" s="4">
        <v>25</v>
      </c>
      <c r="M72" s="4">
        <v>3</v>
      </c>
      <c r="N72" s="4" t="s">
        <v>3</v>
      </c>
      <c r="O72" s="4">
        <v>2</v>
      </c>
      <c r="P72" s="4"/>
      <c r="Q72" s="4"/>
      <c r="R72" s="4"/>
      <c r="S72" s="4"/>
      <c r="T72" s="4"/>
      <c r="U72" s="4"/>
      <c r="V72" s="4"/>
      <c r="W72" s="4"/>
    </row>
    <row r="73" spans="1:206" x14ac:dyDescent="0.2">
      <c r="A73" s="4">
        <v>50</v>
      </c>
      <c r="B73" s="4">
        <v>0</v>
      </c>
      <c r="C73" s="4">
        <v>0</v>
      </c>
      <c r="D73" s="4">
        <v>1</v>
      </c>
      <c r="E73" s="4">
        <v>224</v>
      </c>
      <c r="F73" s="4">
        <f>ROUND(Source!AR46,O73)</f>
        <v>586416.76</v>
      </c>
      <c r="G73" s="4" t="s">
        <v>104</v>
      </c>
      <c r="H73" s="4" t="s">
        <v>105</v>
      </c>
      <c r="I73" s="4"/>
      <c r="J73" s="4"/>
      <c r="K73" s="4">
        <v>224</v>
      </c>
      <c r="L73" s="4">
        <v>26</v>
      </c>
      <c r="M73" s="4">
        <v>3</v>
      </c>
      <c r="N73" s="4" t="s">
        <v>3</v>
      </c>
      <c r="O73" s="4">
        <v>2</v>
      </c>
      <c r="P73" s="4"/>
      <c r="Q73" s="4"/>
      <c r="R73" s="4"/>
      <c r="S73" s="4"/>
      <c r="T73" s="4"/>
      <c r="U73" s="4"/>
      <c r="V73" s="4"/>
      <c r="W73" s="4"/>
    </row>
    <row r="74" spans="1:206" x14ac:dyDescent="0.2">
      <c r="A74" s="4">
        <v>50</v>
      </c>
      <c r="B74" s="4">
        <v>1</v>
      </c>
      <c r="C74" s="4">
        <v>0</v>
      </c>
      <c r="D74" s="4">
        <v>2</v>
      </c>
      <c r="E74" s="4">
        <v>0</v>
      </c>
      <c r="F74" s="4">
        <f>ROUND(F73*0.18,O74)</f>
        <v>105555.02</v>
      </c>
      <c r="G74" s="4" t="s">
        <v>106</v>
      </c>
      <c r="H74" s="4" t="s">
        <v>106</v>
      </c>
      <c r="I74" s="4"/>
      <c r="J74" s="4"/>
      <c r="K74" s="4">
        <v>212</v>
      </c>
      <c r="L74" s="4">
        <v>27</v>
      </c>
      <c r="M74" s="4">
        <v>0</v>
      </c>
      <c r="N74" s="4" t="s">
        <v>3</v>
      </c>
      <c r="O74" s="4">
        <v>2</v>
      </c>
      <c r="P74" s="4"/>
      <c r="Q74" s="4"/>
      <c r="R74" s="4"/>
      <c r="S74" s="4"/>
      <c r="T74" s="4"/>
      <c r="U74" s="4"/>
      <c r="V74" s="4"/>
      <c r="W74" s="4"/>
    </row>
    <row r="75" spans="1:206" x14ac:dyDescent="0.2">
      <c r="A75" s="4">
        <v>50</v>
      </c>
      <c r="B75" s="4">
        <v>1</v>
      </c>
      <c r="C75" s="4">
        <v>0</v>
      </c>
      <c r="D75" s="4">
        <v>2</v>
      </c>
      <c r="E75" s="4">
        <v>213</v>
      </c>
      <c r="F75" s="4">
        <f>ROUND(F73+F74,O75)</f>
        <v>691971.78</v>
      </c>
      <c r="G75" s="4" t="s">
        <v>107</v>
      </c>
      <c r="H75" s="4" t="s">
        <v>108</v>
      </c>
      <c r="I75" s="4"/>
      <c r="J75" s="4"/>
      <c r="K75" s="4">
        <v>212</v>
      </c>
      <c r="L75" s="4">
        <v>28</v>
      </c>
      <c r="M75" s="4">
        <v>0</v>
      </c>
      <c r="N75" s="4" t="s">
        <v>3</v>
      </c>
      <c r="O75" s="4">
        <v>2</v>
      </c>
      <c r="P75" s="4"/>
      <c r="Q75" s="4"/>
      <c r="R75" s="4"/>
      <c r="S75" s="4"/>
      <c r="T75" s="4"/>
      <c r="U75" s="4"/>
      <c r="V75" s="4"/>
      <c r="W75" s="4"/>
    </row>
    <row r="77" spans="1:206" x14ac:dyDescent="0.2">
      <c r="A77" s="1">
        <v>4</v>
      </c>
      <c r="B77" s="1">
        <v>1</v>
      </c>
      <c r="C77" s="1"/>
      <c r="D77" s="1">
        <f>ROW(A133)</f>
        <v>133</v>
      </c>
      <c r="E77" s="1"/>
      <c r="F77" s="1" t="s">
        <v>13</v>
      </c>
      <c r="G77" s="1" t="s">
        <v>109</v>
      </c>
      <c r="H77" s="1" t="s">
        <v>3</v>
      </c>
      <c r="I77" s="1">
        <v>0</v>
      </c>
      <c r="J77" s="1"/>
      <c r="K77" s="1">
        <v>-1</v>
      </c>
      <c r="L77" s="1"/>
      <c r="M77" s="1"/>
      <c r="N77" s="1"/>
      <c r="O77" s="1"/>
      <c r="P77" s="1"/>
      <c r="Q77" s="1"/>
      <c r="R77" s="1"/>
      <c r="S77" s="1"/>
      <c r="T77" s="1"/>
      <c r="U77" s="1" t="s">
        <v>3</v>
      </c>
      <c r="V77" s="1">
        <v>0</v>
      </c>
      <c r="W77" s="1"/>
      <c r="X77" s="1"/>
      <c r="Y77" s="1"/>
      <c r="Z77" s="1"/>
      <c r="AA77" s="1"/>
      <c r="AB77" s="1" t="s">
        <v>3</v>
      </c>
      <c r="AC77" s="1" t="s">
        <v>3</v>
      </c>
      <c r="AD77" s="1" t="s">
        <v>3</v>
      </c>
      <c r="AE77" s="1" t="s">
        <v>3</v>
      </c>
      <c r="AF77" s="1" t="s">
        <v>3</v>
      </c>
      <c r="AG77" s="1" t="s">
        <v>3</v>
      </c>
      <c r="AH77" s="1"/>
      <c r="AI77" s="1"/>
      <c r="AJ77" s="1"/>
      <c r="AK77" s="1"/>
      <c r="AL77" s="1"/>
      <c r="AM77" s="1"/>
      <c r="AN77" s="1"/>
      <c r="AO77" s="1"/>
      <c r="AP77" s="1" t="s">
        <v>3</v>
      </c>
      <c r="AQ77" s="1" t="s">
        <v>3</v>
      </c>
      <c r="AR77" s="1" t="s">
        <v>3</v>
      </c>
      <c r="AS77" s="1"/>
      <c r="AT77" s="1"/>
      <c r="AU77" s="1"/>
      <c r="AV77" s="1"/>
      <c r="AW77" s="1"/>
      <c r="AX77" s="1"/>
      <c r="AY77" s="1"/>
      <c r="AZ77" s="1" t="s">
        <v>3</v>
      </c>
      <c r="BA77" s="1"/>
      <c r="BB77" s="1" t="s">
        <v>3</v>
      </c>
      <c r="BC77" s="1" t="s">
        <v>3</v>
      </c>
      <c r="BD77" s="1" t="s">
        <v>3</v>
      </c>
      <c r="BE77" s="1" t="s">
        <v>3</v>
      </c>
      <c r="BF77" s="1" t="s">
        <v>3</v>
      </c>
      <c r="BG77" s="1" t="s">
        <v>3</v>
      </c>
      <c r="BH77" s="1" t="s">
        <v>3</v>
      </c>
      <c r="BI77" s="1" t="s">
        <v>3</v>
      </c>
      <c r="BJ77" s="1" t="s">
        <v>3</v>
      </c>
      <c r="BK77" s="1" t="s">
        <v>3</v>
      </c>
      <c r="BL77" s="1" t="s">
        <v>3</v>
      </c>
      <c r="BM77" s="1" t="s">
        <v>3</v>
      </c>
      <c r="BN77" s="1" t="s">
        <v>3</v>
      </c>
      <c r="BO77" s="1" t="s">
        <v>3</v>
      </c>
      <c r="BP77" s="1" t="s">
        <v>3</v>
      </c>
      <c r="BQ77" s="1"/>
      <c r="BR77" s="1"/>
      <c r="BS77" s="1"/>
      <c r="BT77" s="1"/>
      <c r="BU77" s="1"/>
      <c r="BV77" s="1"/>
      <c r="BW77" s="1"/>
      <c r="BX77" s="1">
        <v>0</v>
      </c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>
        <v>0</v>
      </c>
    </row>
    <row r="79" spans="1:206" x14ac:dyDescent="0.2">
      <c r="A79" s="2">
        <v>52</v>
      </c>
      <c r="B79" s="2">
        <f t="shared" ref="B79:G79" si="62">B133</f>
        <v>1</v>
      </c>
      <c r="C79" s="2">
        <f t="shared" si="62"/>
        <v>4</v>
      </c>
      <c r="D79" s="2">
        <f t="shared" si="62"/>
        <v>77</v>
      </c>
      <c r="E79" s="2">
        <f t="shared" si="62"/>
        <v>0</v>
      </c>
      <c r="F79" s="2" t="str">
        <f t="shared" si="62"/>
        <v>Новый раздел</v>
      </c>
      <c r="G79" s="2" t="str">
        <f t="shared" si="62"/>
        <v>Васнецова пер., д.12</v>
      </c>
      <c r="H79" s="2"/>
      <c r="I79" s="2"/>
      <c r="J79" s="2"/>
      <c r="K79" s="2"/>
      <c r="L79" s="2"/>
      <c r="M79" s="2"/>
      <c r="N79" s="2"/>
      <c r="O79" s="2">
        <f t="shared" ref="O79:AT79" si="63">O133</f>
        <v>1745506.33</v>
      </c>
      <c r="P79" s="2">
        <f t="shared" si="63"/>
        <v>1687988.3</v>
      </c>
      <c r="Q79" s="2">
        <f t="shared" si="63"/>
        <v>4550.7700000000004</v>
      </c>
      <c r="R79" s="2">
        <f t="shared" si="63"/>
        <v>458.88</v>
      </c>
      <c r="S79" s="2">
        <f t="shared" si="63"/>
        <v>52967.26</v>
      </c>
      <c r="T79" s="2">
        <f t="shared" si="63"/>
        <v>0</v>
      </c>
      <c r="U79" s="2">
        <f t="shared" si="63"/>
        <v>274.11878400000001</v>
      </c>
      <c r="V79" s="2">
        <f t="shared" si="63"/>
        <v>0</v>
      </c>
      <c r="W79" s="2">
        <f t="shared" si="63"/>
        <v>0</v>
      </c>
      <c r="X79" s="2">
        <f t="shared" si="63"/>
        <v>37077.08</v>
      </c>
      <c r="Y79" s="2">
        <f t="shared" si="63"/>
        <v>5296.75</v>
      </c>
      <c r="Z79" s="2">
        <f t="shared" si="63"/>
        <v>0</v>
      </c>
      <c r="AA79" s="2">
        <f t="shared" si="63"/>
        <v>0</v>
      </c>
      <c r="AB79" s="2">
        <f t="shared" si="63"/>
        <v>1745506.33</v>
      </c>
      <c r="AC79" s="2">
        <f t="shared" si="63"/>
        <v>1687988.3</v>
      </c>
      <c r="AD79" s="2">
        <f t="shared" si="63"/>
        <v>4550.7700000000004</v>
      </c>
      <c r="AE79" s="2">
        <f t="shared" si="63"/>
        <v>458.88</v>
      </c>
      <c r="AF79" s="2">
        <f t="shared" si="63"/>
        <v>52967.26</v>
      </c>
      <c r="AG79" s="2">
        <f t="shared" si="63"/>
        <v>0</v>
      </c>
      <c r="AH79" s="2">
        <f t="shared" si="63"/>
        <v>274.11878400000001</v>
      </c>
      <c r="AI79" s="2">
        <f t="shared" si="63"/>
        <v>0</v>
      </c>
      <c r="AJ79" s="2">
        <f t="shared" si="63"/>
        <v>0</v>
      </c>
      <c r="AK79" s="2">
        <f t="shared" si="63"/>
        <v>37077.08</v>
      </c>
      <c r="AL79" s="2">
        <f t="shared" si="63"/>
        <v>5296.75</v>
      </c>
      <c r="AM79" s="2">
        <f t="shared" si="63"/>
        <v>0</v>
      </c>
      <c r="AN79" s="2">
        <f t="shared" si="63"/>
        <v>0</v>
      </c>
      <c r="AO79" s="2">
        <f t="shared" si="63"/>
        <v>0</v>
      </c>
      <c r="AP79" s="2">
        <f t="shared" si="63"/>
        <v>0</v>
      </c>
      <c r="AQ79" s="2">
        <f t="shared" si="63"/>
        <v>0</v>
      </c>
      <c r="AR79" s="2">
        <f t="shared" si="63"/>
        <v>1788375.75</v>
      </c>
      <c r="AS79" s="2">
        <f t="shared" si="63"/>
        <v>1501728.83</v>
      </c>
      <c r="AT79" s="2">
        <f t="shared" si="63"/>
        <v>0</v>
      </c>
      <c r="AU79" s="2">
        <f t="shared" ref="AU79:BZ79" si="64">AU133</f>
        <v>286646.92</v>
      </c>
      <c r="AV79" s="2">
        <f t="shared" si="64"/>
        <v>1687988.3</v>
      </c>
      <c r="AW79" s="2">
        <f t="shared" si="64"/>
        <v>1687988.3</v>
      </c>
      <c r="AX79" s="2">
        <f t="shared" si="64"/>
        <v>0</v>
      </c>
      <c r="AY79" s="2">
        <f t="shared" si="64"/>
        <v>1687988.3</v>
      </c>
      <c r="AZ79" s="2">
        <f t="shared" si="64"/>
        <v>0</v>
      </c>
      <c r="BA79" s="2">
        <f t="shared" si="64"/>
        <v>0</v>
      </c>
      <c r="BB79" s="2">
        <f t="shared" si="64"/>
        <v>0</v>
      </c>
      <c r="BC79" s="2">
        <f t="shared" si="64"/>
        <v>0</v>
      </c>
      <c r="BD79" s="2">
        <f t="shared" si="64"/>
        <v>0</v>
      </c>
      <c r="BE79" s="2">
        <f t="shared" si="64"/>
        <v>0</v>
      </c>
      <c r="BF79" s="2">
        <f t="shared" si="64"/>
        <v>0</v>
      </c>
      <c r="BG79" s="2">
        <f t="shared" si="64"/>
        <v>0</v>
      </c>
      <c r="BH79" s="2">
        <f t="shared" si="64"/>
        <v>0</v>
      </c>
      <c r="BI79" s="2">
        <f t="shared" si="64"/>
        <v>0</v>
      </c>
      <c r="BJ79" s="2">
        <f t="shared" si="64"/>
        <v>0</v>
      </c>
      <c r="BK79" s="2">
        <f t="shared" si="64"/>
        <v>0</v>
      </c>
      <c r="BL79" s="2">
        <f t="shared" si="64"/>
        <v>0</v>
      </c>
      <c r="BM79" s="2">
        <f t="shared" si="64"/>
        <v>0</v>
      </c>
      <c r="BN79" s="2">
        <f t="shared" si="64"/>
        <v>0</v>
      </c>
      <c r="BO79" s="2">
        <f t="shared" si="64"/>
        <v>0</v>
      </c>
      <c r="BP79" s="2">
        <f t="shared" si="64"/>
        <v>0</v>
      </c>
      <c r="BQ79" s="2">
        <f t="shared" si="64"/>
        <v>0</v>
      </c>
      <c r="BR79" s="2">
        <f t="shared" si="64"/>
        <v>0</v>
      </c>
      <c r="BS79" s="2">
        <f t="shared" si="64"/>
        <v>0</v>
      </c>
      <c r="BT79" s="2">
        <f t="shared" si="64"/>
        <v>0</v>
      </c>
      <c r="BU79" s="2">
        <f t="shared" si="64"/>
        <v>0</v>
      </c>
      <c r="BV79" s="2">
        <f t="shared" si="64"/>
        <v>0</v>
      </c>
      <c r="BW79" s="2">
        <f t="shared" si="64"/>
        <v>0</v>
      </c>
      <c r="BX79" s="2">
        <f t="shared" si="64"/>
        <v>0</v>
      </c>
      <c r="BY79" s="2">
        <f t="shared" si="64"/>
        <v>0</v>
      </c>
      <c r="BZ79" s="2">
        <f t="shared" si="64"/>
        <v>0</v>
      </c>
      <c r="CA79" s="2">
        <f t="shared" ref="CA79:DF79" si="65">CA133</f>
        <v>1788375.75</v>
      </c>
      <c r="CB79" s="2">
        <f t="shared" si="65"/>
        <v>1501728.83</v>
      </c>
      <c r="CC79" s="2">
        <f t="shared" si="65"/>
        <v>0</v>
      </c>
      <c r="CD79" s="2">
        <f t="shared" si="65"/>
        <v>286646.92</v>
      </c>
      <c r="CE79" s="2">
        <f t="shared" si="65"/>
        <v>1687988.3</v>
      </c>
      <c r="CF79" s="2">
        <f t="shared" si="65"/>
        <v>1687988.3</v>
      </c>
      <c r="CG79" s="2">
        <f t="shared" si="65"/>
        <v>0</v>
      </c>
      <c r="CH79" s="2">
        <f t="shared" si="65"/>
        <v>1687988.3</v>
      </c>
      <c r="CI79" s="2">
        <f t="shared" si="65"/>
        <v>0</v>
      </c>
      <c r="CJ79" s="2">
        <f t="shared" si="65"/>
        <v>0</v>
      </c>
      <c r="CK79" s="2">
        <f t="shared" si="65"/>
        <v>0</v>
      </c>
      <c r="CL79" s="2">
        <f t="shared" si="65"/>
        <v>0</v>
      </c>
      <c r="CM79" s="2">
        <f t="shared" si="65"/>
        <v>0</v>
      </c>
      <c r="CN79" s="2">
        <f t="shared" si="65"/>
        <v>0</v>
      </c>
      <c r="CO79" s="2">
        <f t="shared" si="65"/>
        <v>0</v>
      </c>
      <c r="CP79" s="2">
        <f t="shared" si="65"/>
        <v>0</v>
      </c>
      <c r="CQ79" s="2">
        <f t="shared" si="65"/>
        <v>0</v>
      </c>
      <c r="CR79" s="2">
        <f t="shared" si="65"/>
        <v>0</v>
      </c>
      <c r="CS79" s="2">
        <f t="shared" si="65"/>
        <v>0</v>
      </c>
      <c r="CT79" s="2">
        <f t="shared" si="65"/>
        <v>0</v>
      </c>
      <c r="CU79" s="2">
        <f t="shared" si="65"/>
        <v>0</v>
      </c>
      <c r="CV79" s="2">
        <f t="shared" si="65"/>
        <v>0</v>
      </c>
      <c r="CW79" s="2">
        <f t="shared" si="65"/>
        <v>0</v>
      </c>
      <c r="CX79" s="2">
        <f t="shared" si="65"/>
        <v>0</v>
      </c>
      <c r="CY79" s="2">
        <f t="shared" si="65"/>
        <v>0</v>
      </c>
      <c r="CZ79" s="2">
        <f t="shared" si="65"/>
        <v>0</v>
      </c>
      <c r="DA79" s="2">
        <f t="shared" si="65"/>
        <v>0</v>
      </c>
      <c r="DB79" s="2">
        <f t="shared" si="65"/>
        <v>0</v>
      </c>
      <c r="DC79" s="2">
        <f t="shared" si="65"/>
        <v>0</v>
      </c>
      <c r="DD79" s="2">
        <f t="shared" si="65"/>
        <v>0</v>
      </c>
      <c r="DE79" s="2">
        <f t="shared" si="65"/>
        <v>0</v>
      </c>
      <c r="DF79" s="2">
        <f t="shared" si="65"/>
        <v>0</v>
      </c>
      <c r="DG79" s="3">
        <f t="shared" ref="DG79:EL79" si="66">DG133</f>
        <v>0</v>
      </c>
      <c r="DH79" s="3">
        <f t="shared" si="66"/>
        <v>0</v>
      </c>
      <c r="DI79" s="3">
        <f t="shared" si="66"/>
        <v>0</v>
      </c>
      <c r="DJ79" s="3">
        <f t="shared" si="66"/>
        <v>0</v>
      </c>
      <c r="DK79" s="3">
        <f t="shared" si="66"/>
        <v>0</v>
      </c>
      <c r="DL79" s="3">
        <f t="shared" si="66"/>
        <v>0</v>
      </c>
      <c r="DM79" s="3">
        <f t="shared" si="66"/>
        <v>0</v>
      </c>
      <c r="DN79" s="3">
        <f t="shared" si="66"/>
        <v>0</v>
      </c>
      <c r="DO79" s="3">
        <f t="shared" si="66"/>
        <v>0</v>
      </c>
      <c r="DP79" s="3">
        <f t="shared" si="66"/>
        <v>0</v>
      </c>
      <c r="DQ79" s="3">
        <f t="shared" si="66"/>
        <v>0</v>
      </c>
      <c r="DR79" s="3">
        <f t="shared" si="66"/>
        <v>0</v>
      </c>
      <c r="DS79" s="3">
        <f t="shared" si="66"/>
        <v>0</v>
      </c>
      <c r="DT79" s="3">
        <f t="shared" si="66"/>
        <v>0</v>
      </c>
      <c r="DU79" s="3">
        <f t="shared" si="66"/>
        <v>0</v>
      </c>
      <c r="DV79" s="3">
        <f t="shared" si="66"/>
        <v>0</v>
      </c>
      <c r="DW79" s="3">
        <f t="shared" si="66"/>
        <v>0</v>
      </c>
      <c r="DX79" s="3">
        <f t="shared" si="66"/>
        <v>0</v>
      </c>
      <c r="DY79" s="3">
        <f t="shared" si="66"/>
        <v>0</v>
      </c>
      <c r="DZ79" s="3">
        <f t="shared" si="66"/>
        <v>0</v>
      </c>
      <c r="EA79" s="3">
        <f t="shared" si="66"/>
        <v>0</v>
      </c>
      <c r="EB79" s="3">
        <f t="shared" si="66"/>
        <v>0</v>
      </c>
      <c r="EC79" s="3">
        <f t="shared" si="66"/>
        <v>0</v>
      </c>
      <c r="ED79" s="3">
        <f t="shared" si="66"/>
        <v>0</v>
      </c>
      <c r="EE79" s="3">
        <f t="shared" si="66"/>
        <v>0</v>
      </c>
      <c r="EF79" s="3">
        <f t="shared" si="66"/>
        <v>0</v>
      </c>
      <c r="EG79" s="3">
        <f t="shared" si="66"/>
        <v>0</v>
      </c>
      <c r="EH79" s="3">
        <f t="shared" si="66"/>
        <v>0</v>
      </c>
      <c r="EI79" s="3">
        <f t="shared" si="66"/>
        <v>0</v>
      </c>
      <c r="EJ79" s="3">
        <f t="shared" si="66"/>
        <v>0</v>
      </c>
      <c r="EK79" s="3">
        <f t="shared" si="66"/>
        <v>0</v>
      </c>
      <c r="EL79" s="3">
        <f t="shared" si="66"/>
        <v>0</v>
      </c>
      <c r="EM79" s="3">
        <f t="shared" ref="EM79:FR79" si="67">EM133</f>
        <v>0</v>
      </c>
      <c r="EN79" s="3">
        <f t="shared" si="67"/>
        <v>0</v>
      </c>
      <c r="EO79" s="3">
        <f t="shared" si="67"/>
        <v>0</v>
      </c>
      <c r="EP79" s="3">
        <f t="shared" si="67"/>
        <v>0</v>
      </c>
      <c r="EQ79" s="3">
        <f t="shared" si="67"/>
        <v>0</v>
      </c>
      <c r="ER79" s="3">
        <f t="shared" si="67"/>
        <v>0</v>
      </c>
      <c r="ES79" s="3">
        <f t="shared" si="67"/>
        <v>0</v>
      </c>
      <c r="ET79" s="3">
        <f t="shared" si="67"/>
        <v>0</v>
      </c>
      <c r="EU79" s="3">
        <f t="shared" si="67"/>
        <v>0</v>
      </c>
      <c r="EV79" s="3">
        <f t="shared" si="67"/>
        <v>0</v>
      </c>
      <c r="EW79" s="3">
        <f t="shared" si="67"/>
        <v>0</v>
      </c>
      <c r="EX79" s="3">
        <f t="shared" si="67"/>
        <v>0</v>
      </c>
      <c r="EY79" s="3">
        <f t="shared" si="67"/>
        <v>0</v>
      </c>
      <c r="EZ79" s="3">
        <f t="shared" si="67"/>
        <v>0</v>
      </c>
      <c r="FA79" s="3">
        <f t="shared" si="67"/>
        <v>0</v>
      </c>
      <c r="FB79" s="3">
        <f t="shared" si="67"/>
        <v>0</v>
      </c>
      <c r="FC79" s="3">
        <f t="shared" si="67"/>
        <v>0</v>
      </c>
      <c r="FD79" s="3">
        <f t="shared" si="67"/>
        <v>0</v>
      </c>
      <c r="FE79" s="3">
        <f t="shared" si="67"/>
        <v>0</v>
      </c>
      <c r="FF79" s="3">
        <f t="shared" si="67"/>
        <v>0</v>
      </c>
      <c r="FG79" s="3">
        <f t="shared" si="67"/>
        <v>0</v>
      </c>
      <c r="FH79" s="3">
        <f t="shared" si="67"/>
        <v>0</v>
      </c>
      <c r="FI79" s="3">
        <f t="shared" si="67"/>
        <v>0</v>
      </c>
      <c r="FJ79" s="3">
        <f t="shared" si="67"/>
        <v>0</v>
      </c>
      <c r="FK79" s="3">
        <f t="shared" si="67"/>
        <v>0</v>
      </c>
      <c r="FL79" s="3">
        <f t="shared" si="67"/>
        <v>0</v>
      </c>
      <c r="FM79" s="3">
        <f t="shared" si="67"/>
        <v>0</v>
      </c>
      <c r="FN79" s="3">
        <f t="shared" si="67"/>
        <v>0</v>
      </c>
      <c r="FO79" s="3">
        <f t="shared" si="67"/>
        <v>0</v>
      </c>
      <c r="FP79" s="3">
        <f t="shared" si="67"/>
        <v>0</v>
      </c>
      <c r="FQ79" s="3">
        <f t="shared" si="67"/>
        <v>0</v>
      </c>
      <c r="FR79" s="3">
        <f t="shared" si="67"/>
        <v>0</v>
      </c>
      <c r="FS79" s="3">
        <f t="shared" ref="FS79:GX79" si="68">FS133</f>
        <v>0</v>
      </c>
      <c r="FT79" s="3">
        <f t="shared" si="68"/>
        <v>0</v>
      </c>
      <c r="FU79" s="3">
        <f t="shared" si="68"/>
        <v>0</v>
      </c>
      <c r="FV79" s="3">
        <f t="shared" si="68"/>
        <v>0</v>
      </c>
      <c r="FW79" s="3">
        <f t="shared" si="68"/>
        <v>0</v>
      </c>
      <c r="FX79" s="3">
        <f t="shared" si="68"/>
        <v>0</v>
      </c>
      <c r="FY79" s="3">
        <f t="shared" si="68"/>
        <v>0</v>
      </c>
      <c r="FZ79" s="3">
        <f t="shared" si="68"/>
        <v>0</v>
      </c>
      <c r="GA79" s="3">
        <f t="shared" si="68"/>
        <v>0</v>
      </c>
      <c r="GB79" s="3">
        <f t="shared" si="68"/>
        <v>0</v>
      </c>
      <c r="GC79" s="3">
        <f t="shared" si="68"/>
        <v>0</v>
      </c>
      <c r="GD79" s="3">
        <f t="shared" si="68"/>
        <v>0</v>
      </c>
      <c r="GE79" s="3">
        <f t="shared" si="68"/>
        <v>0</v>
      </c>
      <c r="GF79" s="3">
        <f t="shared" si="68"/>
        <v>0</v>
      </c>
      <c r="GG79" s="3">
        <f t="shared" si="68"/>
        <v>0</v>
      </c>
      <c r="GH79" s="3">
        <f t="shared" si="68"/>
        <v>0</v>
      </c>
      <c r="GI79" s="3">
        <f t="shared" si="68"/>
        <v>0</v>
      </c>
      <c r="GJ79" s="3">
        <f t="shared" si="68"/>
        <v>0</v>
      </c>
      <c r="GK79" s="3">
        <f t="shared" si="68"/>
        <v>0</v>
      </c>
      <c r="GL79" s="3">
        <f t="shared" si="68"/>
        <v>0</v>
      </c>
      <c r="GM79" s="3">
        <f t="shared" si="68"/>
        <v>0</v>
      </c>
      <c r="GN79" s="3">
        <f t="shared" si="68"/>
        <v>0</v>
      </c>
      <c r="GO79" s="3">
        <f t="shared" si="68"/>
        <v>0</v>
      </c>
      <c r="GP79" s="3">
        <f t="shared" si="68"/>
        <v>0</v>
      </c>
      <c r="GQ79" s="3">
        <f t="shared" si="68"/>
        <v>0</v>
      </c>
      <c r="GR79" s="3">
        <f t="shared" si="68"/>
        <v>0</v>
      </c>
      <c r="GS79" s="3">
        <f t="shared" si="68"/>
        <v>0</v>
      </c>
      <c r="GT79" s="3">
        <f t="shared" si="68"/>
        <v>0</v>
      </c>
      <c r="GU79" s="3">
        <f t="shared" si="68"/>
        <v>0</v>
      </c>
      <c r="GV79" s="3">
        <f t="shared" si="68"/>
        <v>0</v>
      </c>
      <c r="GW79" s="3">
        <f t="shared" si="68"/>
        <v>0</v>
      </c>
      <c r="GX79" s="3">
        <f t="shared" si="68"/>
        <v>0</v>
      </c>
    </row>
    <row r="81" spans="1:245" x14ac:dyDescent="0.2">
      <c r="A81">
        <v>19</v>
      </c>
      <c r="B81">
        <v>1</v>
      </c>
      <c r="F81" t="s">
        <v>3</v>
      </c>
      <c r="G81" t="s">
        <v>109</v>
      </c>
      <c r="H81" t="s">
        <v>3</v>
      </c>
      <c r="AA81">
        <v>1</v>
      </c>
      <c r="IK81">
        <v>0</v>
      </c>
    </row>
    <row r="82" spans="1:245" x14ac:dyDescent="0.2">
      <c r="A82">
        <v>17</v>
      </c>
      <c r="B82">
        <v>1</v>
      </c>
      <c r="C82">
        <f>ROW(SmtRes!A65)</f>
        <v>65</v>
      </c>
      <c r="D82">
        <f>ROW(EtalonRes!A61)</f>
        <v>61</v>
      </c>
      <c r="E82" t="s">
        <v>110</v>
      </c>
      <c r="F82" t="s">
        <v>17</v>
      </c>
      <c r="G82" t="s">
        <v>18</v>
      </c>
      <c r="H82" t="s">
        <v>19</v>
      </c>
      <c r="I82">
        <v>3.5999999999999997E-2</v>
      </c>
      <c r="J82">
        <v>0</v>
      </c>
      <c r="O82">
        <f t="shared" ref="O82:O113" si="69">ROUND(CP82,2)</f>
        <v>2400.02</v>
      </c>
      <c r="P82">
        <f t="shared" ref="P82:P113" si="70">ROUND(CQ82*I82,2)</f>
        <v>2049.6</v>
      </c>
      <c r="Q82">
        <f t="shared" ref="Q82:Q113" si="71">ROUND(CR82*I82,2)</f>
        <v>55.99</v>
      </c>
      <c r="R82">
        <f t="shared" ref="R82:R113" si="72">ROUND(CS82*I82,2)</f>
        <v>5.14</v>
      </c>
      <c r="S82">
        <f t="shared" ref="S82:S113" si="73">ROUND(CT82*I82,2)</f>
        <v>294.43</v>
      </c>
      <c r="T82">
        <f t="shared" ref="T82:T113" si="74">ROUND(CU82*I82,2)</f>
        <v>0</v>
      </c>
      <c r="U82">
        <f t="shared" ref="U82:U113" si="75">CV82*I82</f>
        <v>1.2999599999999998</v>
      </c>
      <c r="V82">
        <f t="shared" ref="V82:V113" si="76">CW82*I82</f>
        <v>0</v>
      </c>
      <c r="W82">
        <f t="shared" ref="W82:W113" si="77">ROUND(CX82*I82,2)</f>
        <v>0</v>
      </c>
      <c r="X82">
        <f t="shared" ref="X82:X113" si="78">ROUND(CY82,2)</f>
        <v>206.1</v>
      </c>
      <c r="Y82">
        <f t="shared" ref="Y82:Y113" si="79">ROUND(CZ82,2)</f>
        <v>29.44</v>
      </c>
      <c r="AA82">
        <v>33034105</v>
      </c>
      <c r="AB82">
        <f t="shared" ref="AB82:AB113" si="80">ROUND((AC82+AD82+AF82),6)</f>
        <v>66667.14</v>
      </c>
      <c r="AC82">
        <f t="shared" ref="AC82:AC113" si="81">ROUND((ES82),6)</f>
        <v>56933.42</v>
      </c>
      <c r="AD82">
        <f t="shared" ref="AD82:AD113" si="82">ROUND((((ET82)-(EU82))+AE82),6)</f>
        <v>1555.17</v>
      </c>
      <c r="AE82">
        <f t="shared" ref="AE82:AE113" si="83">ROUND((EU82),6)</f>
        <v>142.85</v>
      </c>
      <c r="AF82">
        <f t="shared" ref="AF82:AF113" si="84">ROUND((EV82),6)</f>
        <v>8178.55</v>
      </c>
      <c r="AG82">
        <f t="shared" ref="AG82:AG113" si="85">ROUND((AP82),6)</f>
        <v>0</v>
      </c>
      <c r="AH82">
        <f t="shared" ref="AH82:AH113" si="86">(EW82)</f>
        <v>36.11</v>
      </c>
      <c r="AI82">
        <f t="shared" ref="AI82:AI113" si="87">(EX82)</f>
        <v>0</v>
      </c>
      <c r="AJ82">
        <f t="shared" ref="AJ82:AJ113" si="88">ROUND((AS82),6)</f>
        <v>0</v>
      </c>
      <c r="AK82">
        <v>66667.14</v>
      </c>
      <c r="AL82">
        <v>56933.42</v>
      </c>
      <c r="AM82">
        <v>1555.17</v>
      </c>
      <c r="AN82">
        <v>142.85</v>
      </c>
      <c r="AO82">
        <v>8178.55</v>
      </c>
      <c r="AP82">
        <v>0</v>
      </c>
      <c r="AQ82">
        <v>36.11</v>
      </c>
      <c r="AR82">
        <v>0</v>
      </c>
      <c r="AS82">
        <v>0</v>
      </c>
      <c r="AT82">
        <v>70</v>
      </c>
      <c r="AU82">
        <v>10</v>
      </c>
      <c r="AV82">
        <v>1</v>
      </c>
      <c r="AW82">
        <v>1</v>
      </c>
      <c r="AZ82">
        <v>1</v>
      </c>
      <c r="BA82">
        <v>1</v>
      </c>
      <c r="BB82">
        <v>1</v>
      </c>
      <c r="BC82">
        <v>1</v>
      </c>
      <c r="BD82" t="s">
        <v>3</v>
      </c>
      <c r="BE82" t="s">
        <v>3</v>
      </c>
      <c r="BF82" t="s">
        <v>3</v>
      </c>
      <c r="BG82" t="s">
        <v>3</v>
      </c>
      <c r="BH82">
        <v>0</v>
      </c>
      <c r="BI82">
        <v>4</v>
      </c>
      <c r="BJ82" t="s">
        <v>20</v>
      </c>
      <c r="BM82">
        <v>0</v>
      </c>
      <c r="BN82">
        <v>0</v>
      </c>
      <c r="BO82" t="s">
        <v>3</v>
      </c>
      <c r="BP82">
        <v>0</v>
      </c>
      <c r="BQ82">
        <v>1</v>
      </c>
      <c r="BR82">
        <v>0</v>
      </c>
      <c r="BS82">
        <v>1</v>
      </c>
      <c r="BT82">
        <v>1</v>
      </c>
      <c r="BU82">
        <v>1</v>
      </c>
      <c r="BV82">
        <v>1</v>
      </c>
      <c r="BW82">
        <v>1</v>
      </c>
      <c r="BX82">
        <v>1</v>
      </c>
      <c r="BY82" t="s">
        <v>3</v>
      </c>
      <c r="BZ82">
        <v>70</v>
      </c>
      <c r="CA82">
        <v>10</v>
      </c>
      <c r="CF82">
        <v>0</v>
      </c>
      <c r="CG82">
        <v>0</v>
      </c>
      <c r="CM82">
        <v>0</v>
      </c>
      <c r="CN82" t="s">
        <v>3</v>
      </c>
      <c r="CO82">
        <v>0</v>
      </c>
      <c r="CP82">
        <f t="shared" ref="CP82:CP113" si="89">(P82+Q82+S82)</f>
        <v>2400.0199999999995</v>
      </c>
      <c r="CQ82">
        <f t="shared" ref="CQ82:CQ113" si="90">(AC82*BC82*AW82)</f>
        <v>56933.42</v>
      </c>
      <c r="CR82">
        <f t="shared" ref="CR82:CR113" si="91">((((ET82)*BB82-(EU82)*BS82)+AE82*BS82)*AV82)</f>
        <v>1555.17</v>
      </c>
      <c r="CS82">
        <f t="shared" ref="CS82:CS113" si="92">(AE82*BS82*AV82)</f>
        <v>142.85</v>
      </c>
      <c r="CT82">
        <f t="shared" ref="CT82:CT113" si="93">(AF82*BA82*AV82)</f>
        <v>8178.55</v>
      </c>
      <c r="CU82">
        <f t="shared" ref="CU82:CU113" si="94">AG82</f>
        <v>0</v>
      </c>
      <c r="CV82">
        <f t="shared" ref="CV82:CV113" si="95">(AH82*AV82)</f>
        <v>36.11</v>
      </c>
      <c r="CW82">
        <f t="shared" ref="CW82:CW113" si="96">AI82</f>
        <v>0</v>
      </c>
      <c r="CX82">
        <f t="shared" ref="CX82:CX113" si="97">AJ82</f>
        <v>0</v>
      </c>
      <c r="CY82">
        <f t="shared" ref="CY82:CY113" si="98">((S82*BZ82)/100)</f>
        <v>206.10100000000003</v>
      </c>
      <c r="CZ82">
        <f t="shared" ref="CZ82:CZ113" si="99">((S82*CA82)/100)</f>
        <v>29.443000000000001</v>
      </c>
      <c r="DC82" t="s">
        <v>3</v>
      </c>
      <c r="DD82" t="s">
        <v>3</v>
      </c>
      <c r="DE82" t="s">
        <v>3</v>
      </c>
      <c r="DF82" t="s">
        <v>3</v>
      </c>
      <c r="DG82" t="s">
        <v>3</v>
      </c>
      <c r="DH82" t="s">
        <v>3</v>
      </c>
      <c r="DI82" t="s">
        <v>3</v>
      </c>
      <c r="DJ82" t="s">
        <v>3</v>
      </c>
      <c r="DK82" t="s">
        <v>3</v>
      </c>
      <c r="DL82" t="s">
        <v>3</v>
      </c>
      <c r="DM82" t="s">
        <v>3</v>
      </c>
      <c r="DN82">
        <v>0</v>
      </c>
      <c r="DO82">
        <v>0</v>
      </c>
      <c r="DP82">
        <v>1</v>
      </c>
      <c r="DQ82">
        <v>1</v>
      </c>
      <c r="DU82">
        <v>1009</v>
      </c>
      <c r="DV82" t="s">
        <v>19</v>
      </c>
      <c r="DW82" t="s">
        <v>19</v>
      </c>
      <c r="DX82">
        <v>1000</v>
      </c>
      <c r="EE82">
        <v>32505399</v>
      </c>
      <c r="EF82">
        <v>1</v>
      </c>
      <c r="EG82" t="s">
        <v>21</v>
      </c>
      <c r="EH82">
        <v>0</v>
      </c>
      <c r="EI82" t="s">
        <v>3</v>
      </c>
      <c r="EJ82">
        <v>4</v>
      </c>
      <c r="EK82">
        <v>0</v>
      </c>
      <c r="EL82" t="s">
        <v>22</v>
      </c>
      <c r="EM82" t="s">
        <v>23</v>
      </c>
      <c r="EO82" t="s">
        <v>3</v>
      </c>
      <c r="EQ82">
        <v>131072</v>
      </c>
      <c r="ER82">
        <v>66667.14</v>
      </c>
      <c r="ES82">
        <v>56933.42</v>
      </c>
      <c r="ET82">
        <v>1555.17</v>
      </c>
      <c r="EU82">
        <v>142.85</v>
      </c>
      <c r="EV82">
        <v>8178.55</v>
      </c>
      <c r="EW82">
        <v>36.11</v>
      </c>
      <c r="EX82">
        <v>0</v>
      </c>
      <c r="EY82">
        <v>0</v>
      </c>
      <c r="FQ82">
        <v>0</v>
      </c>
      <c r="FR82">
        <f t="shared" ref="FR82:FR113" si="100">ROUND(IF(AND(BH82=3,BI82=3),P82,0),2)</f>
        <v>0</v>
      </c>
      <c r="FS82">
        <v>0</v>
      </c>
      <c r="FX82">
        <v>70</v>
      </c>
      <c r="FY82">
        <v>10</v>
      </c>
      <c r="GA82" t="s">
        <v>3</v>
      </c>
      <c r="GD82">
        <v>0</v>
      </c>
      <c r="GF82">
        <v>-1596235391</v>
      </c>
      <c r="GG82">
        <v>2</v>
      </c>
      <c r="GH82">
        <v>1</v>
      </c>
      <c r="GI82">
        <v>-2</v>
      </c>
      <c r="GJ82">
        <v>0</v>
      </c>
      <c r="GK82">
        <f>ROUND(R82*(R12)/100,2)</f>
        <v>5.55</v>
      </c>
      <c r="GL82">
        <f t="shared" ref="GL82:GL113" si="101">ROUND(IF(AND(BH82=3,BI82=3,FS82&lt;&gt;0),P82,0),2)</f>
        <v>0</v>
      </c>
      <c r="GM82">
        <f t="shared" ref="GM82:GM113" si="102">ROUND(O82+X82+Y82+GK82,2)+GX82</f>
        <v>2641.11</v>
      </c>
      <c r="GN82">
        <f t="shared" ref="GN82:GN113" si="103">IF(OR(BI82=0,BI82=1),ROUND(O82+X82+Y82+GK82,2),0)</f>
        <v>0</v>
      </c>
      <c r="GO82">
        <f t="shared" ref="GO82:GO113" si="104">IF(BI82=2,ROUND(O82+X82+Y82+GK82,2),0)</f>
        <v>0</v>
      </c>
      <c r="GP82">
        <f t="shared" ref="GP82:GP113" si="105">IF(BI82=4,ROUND(O82+X82+Y82+GK82,2)+GX82,0)</f>
        <v>2641.11</v>
      </c>
      <c r="GR82">
        <v>0</v>
      </c>
      <c r="GS82">
        <v>3</v>
      </c>
      <c r="GT82">
        <v>0</v>
      </c>
      <c r="GU82" t="s">
        <v>3</v>
      </c>
      <c r="GV82">
        <f t="shared" ref="GV82:GV113" si="106">ROUND(GT82,6)</f>
        <v>0</v>
      </c>
      <c r="GW82">
        <v>1</v>
      </c>
      <c r="GX82">
        <f t="shared" ref="GX82:GX113" si="107">ROUND(GV82*GW82*I82,2)</f>
        <v>0</v>
      </c>
      <c r="HA82">
        <v>0</v>
      </c>
      <c r="HB82">
        <v>0</v>
      </c>
      <c r="IK82">
        <v>0</v>
      </c>
    </row>
    <row r="83" spans="1:245" x14ac:dyDescent="0.2">
      <c r="A83">
        <v>18</v>
      </c>
      <c r="B83">
        <v>1</v>
      </c>
      <c r="C83">
        <v>65</v>
      </c>
      <c r="E83" t="s">
        <v>111</v>
      </c>
      <c r="F83" t="s">
        <v>25</v>
      </c>
      <c r="G83" t="s">
        <v>26</v>
      </c>
      <c r="H83" t="s">
        <v>19</v>
      </c>
      <c r="I83">
        <f>I82*J83</f>
        <v>-3.5999999999999997E-2</v>
      </c>
      <c r="J83">
        <v>-1</v>
      </c>
      <c r="O83">
        <f t="shared" si="69"/>
        <v>-1922.77</v>
      </c>
      <c r="P83">
        <f t="shared" si="70"/>
        <v>-1922.77</v>
      </c>
      <c r="Q83">
        <f t="shared" si="71"/>
        <v>0</v>
      </c>
      <c r="R83">
        <f t="shared" si="72"/>
        <v>0</v>
      </c>
      <c r="S83">
        <f t="shared" si="73"/>
        <v>0</v>
      </c>
      <c r="T83">
        <f t="shared" si="74"/>
        <v>0</v>
      </c>
      <c r="U83">
        <f t="shared" si="75"/>
        <v>0</v>
      </c>
      <c r="V83">
        <f t="shared" si="76"/>
        <v>0</v>
      </c>
      <c r="W83">
        <f t="shared" si="77"/>
        <v>0</v>
      </c>
      <c r="X83">
        <f t="shared" si="78"/>
        <v>0</v>
      </c>
      <c r="Y83">
        <f t="shared" si="79"/>
        <v>0</v>
      </c>
      <c r="AA83">
        <v>33034105</v>
      </c>
      <c r="AB83">
        <f t="shared" si="80"/>
        <v>53410.15</v>
      </c>
      <c r="AC83">
        <f t="shared" si="81"/>
        <v>53410.15</v>
      </c>
      <c r="AD83">
        <f t="shared" si="82"/>
        <v>0</v>
      </c>
      <c r="AE83">
        <f t="shared" si="83"/>
        <v>0</v>
      </c>
      <c r="AF83">
        <f t="shared" si="84"/>
        <v>0</v>
      </c>
      <c r="AG83">
        <f t="shared" si="85"/>
        <v>0</v>
      </c>
      <c r="AH83">
        <f t="shared" si="86"/>
        <v>0</v>
      </c>
      <c r="AI83">
        <f t="shared" si="87"/>
        <v>0</v>
      </c>
      <c r="AJ83">
        <f t="shared" si="88"/>
        <v>0</v>
      </c>
      <c r="AK83">
        <v>53410.15</v>
      </c>
      <c r="AL83">
        <v>53410.15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70</v>
      </c>
      <c r="AU83">
        <v>10</v>
      </c>
      <c r="AV83">
        <v>1</v>
      </c>
      <c r="AW83">
        <v>1</v>
      </c>
      <c r="AZ83">
        <v>1</v>
      </c>
      <c r="BA83">
        <v>1</v>
      </c>
      <c r="BB83">
        <v>1</v>
      </c>
      <c r="BC83">
        <v>1</v>
      </c>
      <c r="BD83" t="s">
        <v>3</v>
      </c>
      <c r="BE83" t="s">
        <v>3</v>
      </c>
      <c r="BF83" t="s">
        <v>3</v>
      </c>
      <c r="BG83" t="s">
        <v>3</v>
      </c>
      <c r="BH83">
        <v>3</v>
      </c>
      <c r="BI83">
        <v>4</v>
      </c>
      <c r="BJ83" t="s">
        <v>27</v>
      </c>
      <c r="BM83">
        <v>0</v>
      </c>
      <c r="BN83">
        <v>0</v>
      </c>
      <c r="BO83" t="s">
        <v>3</v>
      </c>
      <c r="BP83">
        <v>0</v>
      </c>
      <c r="BQ83">
        <v>1</v>
      </c>
      <c r="BR83">
        <v>0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3</v>
      </c>
      <c r="BZ83">
        <v>70</v>
      </c>
      <c r="CA83">
        <v>10</v>
      </c>
      <c r="CF83">
        <v>0</v>
      </c>
      <c r="CG83">
        <v>0</v>
      </c>
      <c r="CM83">
        <v>0</v>
      </c>
      <c r="CN83" t="s">
        <v>3</v>
      </c>
      <c r="CO83">
        <v>0</v>
      </c>
      <c r="CP83">
        <f t="shared" si="89"/>
        <v>-1922.77</v>
      </c>
      <c r="CQ83">
        <f t="shared" si="90"/>
        <v>53410.15</v>
      </c>
      <c r="CR83">
        <f t="shared" si="91"/>
        <v>0</v>
      </c>
      <c r="CS83">
        <f t="shared" si="92"/>
        <v>0</v>
      </c>
      <c r="CT83">
        <f t="shared" si="93"/>
        <v>0</v>
      </c>
      <c r="CU83">
        <f t="shared" si="94"/>
        <v>0</v>
      </c>
      <c r="CV83">
        <f t="shared" si="95"/>
        <v>0</v>
      </c>
      <c r="CW83">
        <f t="shared" si="96"/>
        <v>0</v>
      </c>
      <c r="CX83">
        <f t="shared" si="97"/>
        <v>0</v>
      </c>
      <c r="CY83">
        <f t="shared" si="98"/>
        <v>0</v>
      </c>
      <c r="CZ83">
        <f t="shared" si="99"/>
        <v>0</v>
      </c>
      <c r="DC83" t="s">
        <v>3</v>
      </c>
      <c r="DD83" t="s">
        <v>3</v>
      </c>
      <c r="DE83" t="s">
        <v>3</v>
      </c>
      <c r="DF83" t="s">
        <v>3</v>
      </c>
      <c r="DG83" t="s">
        <v>3</v>
      </c>
      <c r="DH83" t="s">
        <v>3</v>
      </c>
      <c r="DI83" t="s">
        <v>3</v>
      </c>
      <c r="DJ83" t="s">
        <v>3</v>
      </c>
      <c r="DK83" t="s">
        <v>3</v>
      </c>
      <c r="DL83" t="s">
        <v>3</v>
      </c>
      <c r="DM83" t="s">
        <v>3</v>
      </c>
      <c r="DN83">
        <v>0</v>
      </c>
      <c r="DO83">
        <v>0</v>
      </c>
      <c r="DP83">
        <v>1</v>
      </c>
      <c r="DQ83">
        <v>1</v>
      </c>
      <c r="DU83">
        <v>1009</v>
      </c>
      <c r="DV83" t="s">
        <v>19</v>
      </c>
      <c r="DW83" t="s">
        <v>19</v>
      </c>
      <c r="DX83">
        <v>1000</v>
      </c>
      <c r="EE83">
        <v>32505399</v>
      </c>
      <c r="EF83">
        <v>1</v>
      </c>
      <c r="EG83" t="s">
        <v>21</v>
      </c>
      <c r="EH83">
        <v>0</v>
      </c>
      <c r="EI83" t="s">
        <v>3</v>
      </c>
      <c r="EJ83">
        <v>4</v>
      </c>
      <c r="EK83">
        <v>0</v>
      </c>
      <c r="EL83" t="s">
        <v>22</v>
      </c>
      <c r="EM83" t="s">
        <v>23</v>
      </c>
      <c r="EO83" t="s">
        <v>3</v>
      </c>
      <c r="EQ83">
        <v>0</v>
      </c>
      <c r="ER83">
        <v>53410.15</v>
      </c>
      <c r="ES83">
        <v>53410.15</v>
      </c>
      <c r="ET83">
        <v>0</v>
      </c>
      <c r="EU83">
        <v>0</v>
      </c>
      <c r="EV83">
        <v>0</v>
      </c>
      <c r="EW83">
        <v>0</v>
      </c>
      <c r="EX83">
        <v>0</v>
      </c>
      <c r="FQ83">
        <v>0</v>
      </c>
      <c r="FR83">
        <f t="shared" si="100"/>
        <v>0</v>
      </c>
      <c r="FS83">
        <v>0</v>
      </c>
      <c r="FX83">
        <v>70</v>
      </c>
      <c r="FY83">
        <v>10</v>
      </c>
      <c r="GA83" t="s">
        <v>3</v>
      </c>
      <c r="GD83">
        <v>0</v>
      </c>
      <c r="GF83">
        <v>-1467733540</v>
      </c>
      <c r="GG83">
        <v>2</v>
      </c>
      <c r="GH83">
        <v>1</v>
      </c>
      <c r="GI83">
        <v>-2</v>
      </c>
      <c r="GJ83">
        <v>0</v>
      </c>
      <c r="GK83">
        <f>ROUND(R83*(R12)/100,2)</f>
        <v>0</v>
      </c>
      <c r="GL83">
        <f t="shared" si="101"/>
        <v>0</v>
      </c>
      <c r="GM83">
        <f t="shared" si="102"/>
        <v>-1922.77</v>
      </c>
      <c r="GN83">
        <f t="shared" si="103"/>
        <v>0</v>
      </c>
      <c r="GO83">
        <f t="shared" si="104"/>
        <v>0</v>
      </c>
      <c r="GP83">
        <f t="shared" si="105"/>
        <v>-1922.77</v>
      </c>
      <c r="GR83">
        <v>0</v>
      </c>
      <c r="GS83">
        <v>3</v>
      </c>
      <c r="GT83">
        <v>0</v>
      </c>
      <c r="GU83" t="s">
        <v>3</v>
      </c>
      <c r="GV83">
        <f t="shared" si="106"/>
        <v>0</v>
      </c>
      <c r="GW83">
        <v>1</v>
      </c>
      <c r="GX83">
        <f t="shared" si="107"/>
        <v>0</v>
      </c>
      <c r="HA83">
        <v>0</v>
      </c>
      <c r="HB83">
        <v>0</v>
      </c>
      <c r="IK83">
        <v>0</v>
      </c>
    </row>
    <row r="84" spans="1:245" x14ac:dyDescent="0.2">
      <c r="A84">
        <v>17</v>
      </c>
      <c r="B84">
        <v>1</v>
      </c>
      <c r="C84">
        <f>ROW(SmtRes!A80)</f>
        <v>80</v>
      </c>
      <c r="D84">
        <f>ROW(EtalonRes!A76)</f>
        <v>76</v>
      </c>
      <c r="E84" t="s">
        <v>112</v>
      </c>
      <c r="F84" t="s">
        <v>29</v>
      </c>
      <c r="G84" t="s">
        <v>30</v>
      </c>
      <c r="H84" t="s">
        <v>31</v>
      </c>
      <c r="I84">
        <v>5.0000000000000001E-3</v>
      </c>
      <c r="J84">
        <v>0</v>
      </c>
      <c r="O84">
        <f t="shared" si="69"/>
        <v>2134.56</v>
      </c>
      <c r="P84">
        <f t="shared" si="70"/>
        <v>1739.16</v>
      </c>
      <c r="Q84">
        <f t="shared" si="71"/>
        <v>2.1800000000000002</v>
      </c>
      <c r="R84">
        <f t="shared" si="72"/>
        <v>0.74</v>
      </c>
      <c r="S84">
        <f t="shared" si="73"/>
        <v>393.22</v>
      </c>
      <c r="T84">
        <f t="shared" si="74"/>
        <v>0</v>
      </c>
      <c r="U84">
        <f t="shared" si="75"/>
        <v>2.2655000000000003</v>
      </c>
      <c r="V84">
        <f t="shared" si="76"/>
        <v>0</v>
      </c>
      <c r="W84">
        <f t="shared" si="77"/>
        <v>0</v>
      </c>
      <c r="X84">
        <f t="shared" si="78"/>
        <v>275.25</v>
      </c>
      <c r="Y84">
        <f t="shared" si="79"/>
        <v>39.32</v>
      </c>
      <c r="AA84">
        <v>33034105</v>
      </c>
      <c r="AB84">
        <f t="shared" si="80"/>
        <v>426912.19</v>
      </c>
      <c r="AC84">
        <f t="shared" si="81"/>
        <v>347832.49</v>
      </c>
      <c r="AD84">
        <f t="shared" si="82"/>
        <v>435.13</v>
      </c>
      <c r="AE84">
        <f t="shared" si="83"/>
        <v>147.43</v>
      </c>
      <c r="AF84">
        <f t="shared" si="84"/>
        <v>78644.570000000007</v>
      </c>
      <c r="AG84">
        <f t="shared" si="85"/>
        <v>0</v>
      </c>
      <c r="AH84">
        <f t="shared" si="86"/>
        <v>453.1</v>
      </c>
      <c r="AI84">
        <f t="shared" si="87"/>
        <v>0</v>
      </c>
      <c r="AJ84">
        <f t="shared" si="88"/>
        <v>0</v>
      </c>
      <c r="AK84">
        <v>426912.19</v>
      </c>
      <c r="AL84">
        <v>347832.49</v>
      </c>
      <c r="AM84">
        <v>435.13</v>
      </c>
      <c r="AN84">
        <v>147.43</v>
      </c>
      <c r="AO84">
        <v>78644.570000000007</v>
      </c>
      <c r="AP84">
        <v>0</v>
      </c>
      <c r="AQ84">
        <v>453.1</v>
      </c>
      <c r="AR84">
        <v>0</v>
      </c>
      <c r="AS84">
        <v>0</v>
      </c>
      <c r="AT84">
        <v>70</v>
      </c>
      <c r="AU84">
        <v>10</v>
      </c>
      <c r="AV84">
        <v>1</v>
      </c>
      <c r="AW84">
        <v>1</v>
      </c>
      <c r="AZ84">
        <v>1</v>
      </c>
      <c r="BA84">
        <v>1</v>
      </c>
      <c r="BB84">
        <v>1</v>
      </c>
      <c r="BC84">
        <v>1</v>
      </c>
      <c r="BD84" t="s">
        <v>3</v>
      </c>
      <c r="BE84" t="s">
        <v>3</v>
      </c>
      <c r="BF84" t="s">
        <v>3</v>
      </c>
      <c r="BG84" t="s">
        <v>3</v>
      </c>
      <c r="BH84">
        <v>0</v>
      </c>
      <c r="BI84">
        <v>4</v>
      </c>
      <c r="BJ84" t="s">
        <v>32</v>
      </c>
      <c r="BM84">
        <v>0</v>
      </c>
      <c r="BN84">
        <v>0</v>
      </c>
      <c r="BO84" t="s">
        <v>3</v>
      </c>
      <c r="BP84">
        <v>0</v>
      </c>
      <c r="BQ84">
        <v>1</v>
      </c>
      <c r="BR84">
        <v>0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1</v>
      </c>
      <c r="BY84" t="s">
        <v>3</v>
      </c>
      <c r="BZ84">
        <v>70</v>
      </c>
      <c r="CA84">
        <v>10</v>
      </c>
      <c r="CF84">
        <v>0</v>
      </c>
      <c r="CG84">
        <v>0</v>
      </c>
      <c r="CM84">
        <v>0</v>
      </c>
      <c r="CN84" t="s">
        <v>3</v>
      </c>
      <c r="CO84">
        <v>0</v>
      </c>
      <c r="CP84">
        <f t="shared" si="89"/>
        <v>2134.5600000000004</v>
      </c>
      <c r="CQ84">
        <f t="shared" si="90"/>
        <v>347832.49</v>
      </c>
      <c r="CR84">
        <f t="shared" si="91"/>
        <v>435.13</v>
      </c>
      <c r="CS84">
        <f t="shared" si="92"/>
        <v>147.43</v>
      </c>
      <c r="CT84">
        <f t="shared" si="93"/>
        <v>78644.570000000007</v>
      </c>
      <c r="CU84">
        <f t="shared" si="94"/>
        <v>0</v>
      </c>
      <c r="CV84">
        <f t="shared" si="95"/>
        <v>453.1</v>
      </c>
      <c r="CW84">
        <f t="shared" si="96"/>
        <v>0</v>
      </c>
      <c r="CX84">
        <f t="shared" si="97"/>
        <v>0</v>
      </c>
      <c r="CY84">
        <f t="shared" si="98"/>
        <v>275.25400000000002</v>
      </c>
      <c r="CZ84">
        <f t="shared" si="99"/>
        <v>39.322000000000003</v>
      </c>
      <c r="DC84" t="s">
        <v>3</v>
      </c>
      <c r="DD84" t="s">
        <v>3</v>
      </c>
      <c r="DE84" t="s">
        <v>3</v>
      </c>
      <c r="DF84" t="s">
        <v>3</v>
      </c>
      <c r="DG84" t="s">
        <v>3</v>
      </c>
      <c r="DH84" t="s">
        <v>3</v>
      </c>
      <c r="DI84" t="s">
        <v>3</v>
      </c>
      <c r="DJ84" t="s">
        <v>3</v>
      </c>
      <c r="DK84" t="s">
        <v>3</v>
      </c>
      <c r="DL84" t="s">
        <v>3</v>
      </c>
      <c r="DM84" t="s">
        <v>3</v>
      </c>
      <c r="DN84">
        <v>0</v>
      </c>
      <c r="DO84">
        <v>0</v>
      </c>
      <c r="DP84">
        <v>1</v>
      </c>
      <c r="DQ84">
        <v>1</v>
      </c>
      <c r="DU84">
        <v>1007</v>
      </c>
      <c r="DV84" t="s">
        <v>31</v>
      </c>
      <c r="DW84" t="s">
        <v>31</v>
      </c>
      <c r="DX84">
        <v>100</v>
      </c>
      <c r="EE84">
        <v>32505399</v>
      </c>
      <c r="EF84">
        <v>1</v>
      </c>
      <c r="EG84" t="s">
        <v>21</v>
      </c>
      <c r="EH84">
        <v>0</v>
      </c>
      <c r="EI84" t="s">
        <v>3</v>
      </c>
      <c r="EJ84">
        <v>4</v>
      </c>
      <c r="EK84">
        <v>0</v>
      </c>
      <c r="EL84" t="s">
        <v>22</v>
      </c>
      <c r="EM84" t="s">
        <v>23</v>
      </c>
      <c r="EO84" t="s">
        <v>3</v>
      </c>
      <c r="EQ84">
        <v>131072</v>
      </c>
      <c r="ER84">
        <v>426912.19</v>
      </c>
      <c r="ES84">
        <v>347832.49</v>
      </c>
      <c r="ET84">
        <v>435.13</v>
      </c>
      <c r="EU84">
        <v>147.43</v>
      </c>
      <c r="EV84">
        <v>78644.570000000007</v>
      </c>
      <c r="EW84">
        <v>453.1</v>
      </c>
      <c r="EX84">
        <v>0</v>
      </c>
      <c r="EY84">
        <v>0</v>
      </c>
      <c r="FQ84">
        <v>0</v>
      </c>
      <c r="FR84">
        <f t="shared" si="100"/>
        <v>0</v>
      </c>
      <c r="FS84">
        <v>0</v>
      </c>
      <c r="FX84">
        <v>70</v>
      </c>
      <c r="FY84">
        <v>10</v>
      </c>
      <c r="GA84" t="s">
        <v>3</v>
      </c>
      <c r="GD84">
        <v>0</v>
      </c>
      <c r="GF84">
        <v>1739596138</v>
      </c>
      <c r="GG84">
        <v>2</v>
      </c>
      <c r="GH84">
        <v>1</v>
      </c>
      <c r="GI84">
        <v>-2</v>
      </c>
      <c r="GJ84">
        <v>0</v>
      </c>
      <c r="GK84">
        <f>ROUND(R84*(R12)/100,2)</f>
        <v>0.8</v>
      </c>
      <c r="GL84">
        <f t="shared" si="101"/>
        <v>0</v>
      </c>
      <c r="GM84">
        <f t="shared" si="102"/>
        <v>2449.9299999999998</v>
      </c>
      <c r="GN84">
        <f t="shared" si="103"/>
        <v>0</v>
      </c>
      <c r="GO84">
        <f t="shared" si="104"/>
        <v>0</v>
      </c>
      <c r="GP84">
        <f t="shared" si="105"/>
        <v>2449.9299999999998</v>
      </c>
      <c r="GR84">
        <v>0</v>
      </c>
      <c r="GS84">
        <v>3</v>
      </c>
      <c r="GT84">
        <v>0</v>
      </c>
      <c r="GU84" t="s">
        <v>3</v>
      </c>
      <c r="GV84">
        <f t="shared" si="106"/>
        <v>0</v>
      </c>
      <c r="GW84">
        <v>1</v>
      </c>
      <c r="GX84">
        <f t="shared" si="107"/>
        <v>0</v>
      </c>
      <c r="HA84">
        <v>0</v>
      </c>
      <c r="HB84">
        <v>0</v>
      </c>
      <c r="IK84">
        <v>0</v>
      </c>
    </row>
    <row r="85" spans="1:245" x14ac:dyDescent="0.2">
      <c r="A85">
        <v>17</v>
      </c>
      <c r="B85">
        <v>1</v>
      </c>
      <c r="E85" t="s">
        <v>113</v>
      </c>
      <c r="F85" t="s">
        <v>25</v>
      </c>
      <c r="G85" t="s">
        <v>26</v>
      </c>
      <c r="H85" t="s">
        <v>19</v>
      </c>
      <c r="I85">
        <v>1.0673E-2</v>
      </c>
      <c r="J85">
        <v>0</v>
      </c>
      <c r="O85">
        <f t="shared" si="69"/>
        <v>570.04999999999995</v>
      </c>
      <c r="P85">
        <f t="shared" si="70"/>
        <v>570.04999999999995</v>
      </c>
      <c r="Q85">
        <f t="shared" si="71"/>
        <v>0</v>
      </c>
      <c r="R85">
        <f t="shared" si="72"/>
        <v>0</v>
      </c>
      <c r="S85">
        <f t="shared" si="73"/>
        <v>0</v>
      </c>
      <c r="T85">
        <f t="shared" si="74"/>
        <v>0</v>
      </c>
      <c r="U85">
        <f t="shared" si="75"/>
        <v>0</v>
      </c>
      <c r="V85">
        <f t="shared" si="76"/>
        <v>0</v>
      </c>
      <c r="W85">
        <f t="shared" si="77"/>
        <v>0</v>
      </c>
      <c r="X85">
        <f t="shared" si="78"/>
        <v>0</v>
      </c>
      <c r="Y85">
        <f t="shared" si="79"/>
        <v>0</v>
      </c>
      <c r="AA85">
        <v>33034105</v>
      </c>
      <c r="AB85">
        <f t="shared" si="80"/>
        <v>53410.15</v>
      </c>
      <c r="AC85">
        <f t="shared" si="81"/>
        <v>53410.15</v>
      </c>
      <c r="AD85">
        <f t="shared" si="82"/>
        <v>0</v>
      </c>
      <c r="AE85">
        <f t="shared" si="83"/>
        <v>0</v>
      </c>
      <c r="AF85">
        <f t="shared" si="84"/>
        <v>0</v>
      </c>
      <c r="AG85">
        <f t="shared" si="85"/>
        <v>0</v>
      </c>
      <c r="AH85">
        <f t="shared" si="86"/>
        <v>0</v>
      </c>
      <c r="AI85">
        <f t="shared" si="87"/>
        <v>0</v>
      </c>
      <c r="AJ85">
        <f t="shared" si="88"/>
        <v>0</v>
      </c>
      <c r="AK85">
        <v>53410.15</v>
      </c>
      <c r="AL85">
        <v>53410.15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70</v>
      </c>
      <c r="AU85">
        <v>10</v>
      </c>
      <c r="AV85">
        <v>1</v>
      </c>
      <c r="AW85">
        <v>1</v>
      </c>
      <c r="AZ85">
        <v>1</v>
      </c>
      <c r="BA85">
        <v>1</v>
      </c>
      <c r="BB85">
        <v>1</v>
      </c>
      <c r="BC85">
        <v>1</v>
      </c>
      <c r="BD85" t="s">
        <v>3</v>
      </c>
      <c r="BE85" t="s">
        <v>3</v>
      </c>
      <c r="BF85" t="s">
        <v>3</v>
      </c>
      <c r="BG85" t="s">
        <v>3</v>
      </c>
      <c r="BH85">
        <v>3</v>
      </c>
      <c r="BI85">
        <v>4</v>
      </c>
      <c r="BJ85" t="s">
        <v>27</v>
      </c>
      <c r="BM85">
        <v>0</v>
      </c>
      <c r="BN85">
        <v>0</v>
      </c>
      <c r="BO85" t="s">
        <v>3</v>
      </c>
      <c r="BP85">
        <v>0</v>
      </c>
      <c r="BQ85">
        <v>1</v>
      </c>
      <c r="BR85">
        <v>0</v>
      </c>
      <c r="BS85">
        <v>1</v>
      </c>
      <c r="BT85">
        <v>1</v>
      </c>
      <c r="BU85">
        <v>1</v>
      </c>
      <c r="BV85">
        <v>1</v>
      </c>
      <c r="BW85">
        <v>1</v>
      </c>
      <c r="BX85">
        <v>1</v>
      </c>
      <c r="BY85" t="s">
        <v>3</v>
      </c>
      <c r="BZ85">
        <v>70</v>
      </c>
      <c r="CA85">
        <v>10</v>
      </c>
      <c r="CF85">
        <v>0</v>
      </c>
      <c r="CG85">
        <v>0</v>
      </c>
      <c r="CM85">
        <v>0</v>
      </c>
      <c r="CN85" t="s">
        <v>3</v>
      </c>
      <c r="CO85">
        <v>0</v>
      </c>
      <c r="CP85">
        <f t="shared" si="89"/>
        <v>570.04999999999995</v>
      </c>
      <c r="CQ85">
        <f t="shared" si="90"/>
        <v>53410.15</v>
      </c>
      <c r="CR85">
        <f t="shared" si="91"/>
        <v>0</v>
      </c>
      <c r="CS85">
        <f t="shared" si="92"/>
        <v>0</v>
      </c>
      <c r="CT85">
        <f t="shared" si="93"/>
        <v>0</v>
      </c>
      <c r="CU85">
        <f t="shared" si="94"/>
        <v>0</v>
      </c>
      <c r="CV85">
        <f t="shared" si="95"/>
        <v>0</v>
      </c>
      <c r="CW85">
        <f t="shared" si="96"/>
        <v>0</v>
      </c>
      <c r="CX85">
        <f t="shared" si="97"/>
        <v>0</v>
      </c>
      <c r="CY85">
        <f t="shared" si="98"/>
        <v>0</v>
      </c>
      <c r="CZ85">
        <f t="shared" si="99"/>
        <v>0</v>
      </c>
      <c r="DC85" t="s">
        <v>3</v>
      </c>
      <c r="DD85" t="s">
        <v>3</v>
      </c>
      <c r="DE85" t="s">
        <v>3</v>
      </c>
      <c r="DF85" t="s">
        <v>3</v>
      </c>
      <c r="DG85" t="s">
        <v>3</v>
      </c>
      <c r="DH85" t="s">
        <v>3</v>
      </c>
      <c r="DI85" t="s">
        <v>3</v>
      </c>
      <c r="DJ85" t="s">
        <v>3</v>
      </c>
      <c r="DK85" t="s">
        <v>3</v>
      </c>
      <c r="DL85" t="s">
        <v>3</v>
      </c>
      <c r="DM85" t="s">
        <v>3</v>
      </c>
      <c r="DN85">
        <v>0</v>
      </c>
      <c r="DO85">
        <v>0</v>
      </c>
      <c r="DP85">
        <v>1</v>
      </c>
      <c r="DQ85">
        <v>1</v>
      </c>
      <c r="DU85">
        <v>1009</v>
      </c>
      <c r="DV85" t="s">
        <v>19</v>
      </c>
      <c r="DW85" t="s">
        <v>19</v>
      </c>
      <c r="DX85">
        <v>1000</v>
      </c>
      <c r="EE85">
        <v>32505399</v>
      </c>
      <c r="EF85">
        <v>1</v>
      </c>
      <c r="EG85" t="s">
        <v>21</v>
      </c>
      <c r="EH85">
        <v>0</v>
      </c>
      <c r="EI85" t="s">
        <v>3</v>
      </c>
      <c r="EJ85">
        <v>4</v>
      </c>
      <c r="EK85">
        <v>0</v>
      </c>
      <c r="EL85" t="s">
        <v>22</v>
      </c>
      <c r="EM85" t="s">
        <v>23</v>
      </c>
      <c r="EO85" t="s">
        <v>3</v>
      </c>
      <c r="EQ85">
        <v>131072</v>
      </c>
      <c r="ER85">
        <v>53410.15</v>
      </c>
      <c r="ES85">
        <v>53410.15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FQ85">
        <v>0</v>
      </c>
      <c r="FR85">
        <f t="shared" si="100"/>
        <v>0</v>
      </c>
      <c r="FS85">
        <v>0</v>
      </c>
      <c r="FX85">
        <v>70</v>
      </c>
      <c r="FY85">
        <v>10</v>
      </c>
      <c r="GA85" t="s">
        <v>3</v>
      </c>
      <c r="GD85">
        <v>0</v>
      </c>
      <c r="GF85">
        <v>-1467733540</v>
      </c>
      <c r="GG85">
        <v>2</v>
      </c>
      <c r="GH85">
        <v>1</v>
      </c>
      <c r="GI85">
        <v>-2</v>
      </c>
      <c r="GJ85">
        <v>0</v>
      </c>
      <c r="GK85">
        <f>ROUND(R85*(R12)/100,2)</f>
        <v>0</v>
      </c>
      <c r="GL85">
        <f t="shared" si="101"/>
        <v>0</v>
      </c>
      <c r="GM85">
        <f t="shared" si="102"/>
        <v>570.04999999999995</v>
      </c>
      <c r="GN85">
        <f t="shared" si="103"/>
        <v>0</v>
      </c>
      <c r="GO85">
        <f t="shared" si="104"/>
        <v>0</v>
      </c>
      <c r="GP85">
        <f t="shared" si="105"/>
        <v>570.04999999999995</v>
      </c>
      <c r="GR85">
        <v>0</v>
      </c>
      <c r="GS85">
        <v>3</v>
      </c>
      <c r="GT85">
        <v>0</v>
      </c>
      <c r="GU85" t="s">
        <v>3</v>
      </c>
      <c r="GV85">
        <f t="shared" si="106"/>
        <v>0</v>
      </c>
      <c r="GW85">
        <v>1</v>
      </c>
      <c r="GX85">
        <f t="shared" si="107"/>
        <v>0</v>
      </c>
      <c r="HA85">
        <v>0</v>
      </c>
      <c r="HB85">
        <v>0</v>
      </c>
      <c r="IK85">
        <v>0</v>
      </c>
    </row>
    <row r="86" spans="1:245" x14ac:dyDescent="0.2">
      <c r="A86">
        <v>17</v>
      </c>
      <c r="B86">
        <v>1</v>
      </c>
      <c r="E86" t="s">
        <v>114</v>
      </c>
      <c r="F86" t="s">
        <v>35</v>
      </c>
      <c r="G86" t="s">
        <v>115</v>
      </c>
      <c r="H86" t="s">
        <v>37</v>
      </c>
      <c r="I86">
        <v>2</v>
      </c>
      <c r="J86">
        <v>0</v>
      </c>
      <c r="O86">
        <f t="shared" si="69"/>
        <v>41016.94</v>
      </c>
      <c r="P86">
        <f t="shared" si="70"/>
        <v>41016.94</v>
      </c>
      <c r="Q86">
        <f t="shared" si="71"/>
        <v>0</v>
      </c>
      <c r="R86">
        <f t="shared" si="72"/>
        <v>0</v>
      </c>
      <c r="S86">
        <f t="shared" si="73"/>
        <v>0</v>
      </c>
      <c r="T86">
        <f t="shared" si="74"/>
        <v>0</v>
      </c>
      <c r="U86">
        <f t="shared" si="75"/>
        <v>0</v>
      </c>
      <c r="V86">
        <f t="shared" si="76"/>
        <v>0</v>
      </c>
      <c r="W86">
        <f t="shared" si="77"/>
        <v>0</v>
      </c>
      <c r="X86">
        <f t="shared" si="78"/>
        <v>0</v>
      </c>
      <c r="Y86">
        <f t="shared" si="79"/>
        <v>0</v>
      </c>
      <c r="AA86">
        <v>33034105</v>
      </c>
      <c r="AB86">
        <f t="shared" si="80"/>
        <v>20508.47</v>
      </c>
      <c r="AC86">
        <f t="shared" si="81"/>
        <v>20508.47</v>
      </c>
      <c r="AD86">
        <f t="shared" si="82"/>
        <v>0</v>
      </c>
      <c r="AE86">
        <f t="shared" si="83"/>
        <v>0</v>
      </c>
      <c r="AF86">
        <f t="shared" si="84"/>
        <v>0</v>
      </c>
      <c r="AG86">
        <f t="shared" si="85"/>
        <v>0</v>
      </c>
      <c r="AH86">
        <f t="shared" si="86"/>
        <v>0</v>
      </c>
      <c r="AI86">
        <f t="shared" si="87"/>
        <v>0</v>
      </c>
      <c r="AJ86">
        <f t="shared" si="88"/>
        <v>0</v>
      </c>
      <c r="AK86">
        <v>20508.47</v>
      </c>
      <c r="AL86">
        <v>20508.47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1</v>
      </c>
      <c r="AW86">
        <v>1</v>
      </c>
      <c r="AZ86">
        <v>1</v>
      </c>
      <c r="BA86">
        <v>1</v>
      </c>
      <c r="BB86">
        <v>1</v>
      </c>
      <c r="BC86">
        <v>1</v>
      </c>
      <c r="BD86" t="s">
        <v>3</v>
      </c>
      <c r="BE86" t="s">
        <v>3</v>
      </c>
      <c r="BF86" t="s">
        <v>3</v>
      </c>
      <c r="BG86" t="s">
        <v>3</v>
      </c>
      <c r="BH86">
        <v>3</v>
      </c>
      <c r="BI86">
        <v>1</v>
      </c>
      <c r="BJ86" t="s">
        <v>3</v>
      </c>
      <c r="BM86">
        <v>6001</v>
      </c>
      <c r="BN86">
        <v>0</v>
      </c>
      <c r="BO86" t="s">
        <v>3</v>
      </c>
      <c r="BP86">
        <v>0</v>
      </c>
      <c r="BQ86">
        <v>0</v>
      </c>
      <c r="BR86">
        <v>0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 t="s">
        <v>3</v>
      </c>
      <c r="BZ86">
        <v>0</v>
      </c>
      <c r="CA86">
        <v>0</v>
      </c>
      <c r="CF86">
        <v>0</v>
      </c>
      <c r="CG86">
        <v>0</v>
      </c>
      <c r="CM86">
        <v>0</v>
      </c>
      <c r="CN86" t="s">
        <v>3</v>
      </c>
      <c r="CO86">
        <v>0</v>
      </c>
      <c r="CP86">
        <f t="shared" si="89"/>
        <v>41016.94</v>
      </c>
      <c r="CQ86">
        <f t="shared" si="90"/>
        <v>20508.47</v>
      </c>
      <c r="CR86">
        <f t="shared" si="91"/>
        <v>0</v>
      </c>
      <c r="CS86">
        <f t="shared" si="92"/>
        <v>0</v>
      </c>
      <c r="CT86">
        <f t="shared" si="93"/>
        <v>0</v>
      </c>
      <c r="CU86">
        <f t="shared" si="94"/>
        <v>0</v>
      </c>
      <c r="CV86">
        <f t="shared" si="95"/>
        <v>0</v>
      </c>
      <c r="CW86">
        <f t="shared" si="96"/>
        <v>0</v>
      </c>
      <c r="CX86">
        <f t="shared" si="97"/>
        <v>0</v>
      </c>
      <c r="CY86">
        <f t="shared" si="98"/>
        <v>0</v>
      </c>
      <c r="CZ86">
        <f t="shared" si="99"/>
        <v>0</v>
      </c>
      <c r="DC86" t="s">
        <v>3</v>
      </c>
      <c r="DD86" t="s">
        <v>3</v>
      </c>
      <c r="DE86" t="s">
        <v>3</v>
      </c>
      <c r="DF86" t="s">
        <v>3</v>
      </c>
      <c r="DG86" t="s">
        <v>3</v>
      </c>
      <c r="DH86" t="s">
        <v>3</v>
      </c>
      <c r="DI86" t="s">
        <v>3</v>
      </c>
      <c r="DJ86" t="s">
        <v>3</v>
      </c>
      <c r="DK86" t="s">
        <v>3</v>
      </c>
      <c r="DL86" t="s">
        <v>3</v>
      </c>
      <c r="DM86" t="s">
        <v>3</v>
      </c>
      <c r="DN86">
        <v>0</v>
      </c>
      <c r="DO86">
        <v>0</v>
      </c>
      <c r="DP86">
        <v>1</v>
      </c>
      <c r="DQ86">
        <v>1</v>
      </c>
      <c r="DU86">
        <v>1010</v>
      </c>
      <c r="DV86" t="s">
        <v>37</v>
      </c>
      <c r="DW86" t="s">
        <v>38</v>
      </c>
      <c r="DX86">
        <v>1</v>
      </c>
      <c r="EE86">
        <v>32747723</v>
      </c>
      <c r="EF86">
        <v>0</v>
      </c>
      <c r="EG86" t="s">
        <v>39</v>
      </c>
      <c r="EH86">
        <v>0</v>
      </c>
      <c r="EI86" t="s">
        <v>3</v>
      </c>
      <c r="EJ86">
        <v>1</v>
      </c>
      <c r="EK86">
        <v>6001</v>
      </c>
      <c r="EL86" t="s">
        <v>40</v>
      </c>
      <c r="EM86" t="s">
        <v>39</v>
      </c>
      <c r="EO86" t="s">
        <v>3</v>
      </c>
      <c r="EQ86">
        <v>131072</v>
      </c>
      <c r="ER86">
        <v>20508.47</v>
      </c>
      <c r="ES86">
        <v>20508.47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FQ86">
        <v>0</v>
      </c>
      <c r="FR86">
        <f t="shared" si="100"/>
        <v>0</v>
      </c>
      <c r="FS86">
        <v>0</v>
      </c>
      <c r="FX86">
        <v>0</v>
      </c>
      <c r="FY86">
        <v>0</v>
      </c>
      <c r="GA86" t="s">
        <v>41</v>
      </c>
      <c r="GD86">
        <v>0</v>
      </c>
      <c r="GF86">
        <v>-293280737</v>
      </c>
      <c r="GG86">
        <v>2</v>
      </c>
      <c r="GH86">
        <v>0</v>
      </c>
      <c r="GI86">
        <v>-2</v>
      </c>
      <c r="GJ86">
        <v>0</v>
      </c>
      <c r="GK86">
        <f>ROUND(R86*(R12)/100,2)</f>
        <v>0</v>
      </c>
      <c r="GL86">
        <f t="shared" si="101"/>
        <v>0</v>
      </c>
      <c r="GM86">
        <f t="shared" si="102"/>
        <v>41016.94</v>
      </c>
      <c r="GN86">
        <f t="shared" si="103"/>
        <v>41016.94</v>
      </c>
      <c r="GO86">
        <f t="shared" si="104"/>
        <v>0</v>
      </c>
      <c r="GP86">
        <f t="shared" si="105"/>
        <v>0</v>
      </c>
      <c r="GR86">
        <v>0</v>
      </c>
      <c r="GS86">
        <v>4</v>
      </c>
      <c r="GT86">
        <v>0</v>
      </c>
      <c r="GU86" t="s">
        <v>3</v>
      </c>
      <c r="GV86">
        <f t="shared" si="106"/>
        <v>0</v>
      </c>
      <c r="GW86">
        <v>1</v>
      </c>
      <c r="GX86">
        <f t="shared" si="107"/>
        <v>0</v>
      </c>
      <c r="HA86">
        <v>0</v>
      </c>
      <c r="HB86">
        <v>0</v>
      </c>
      <c r="IK86">
        <v>0</v>
      </c>
    </row>
    <row r="87" spans="1:245" x14ac:dyDescent="0.2">
      <c r="A87">
        <v>17</v>
      </c>
      <c r="B87">
        <v>1</v>
      </c>
      <c r="C87">
        <f>ROW(SmtRes!A85)</f>
        <v>85</v>
      </c>
      <c r="D87">
        <f>ROW(EtalonRes!A80)</f>
        <v>80</v>
      </c>
      <c r="E87" t="s">
        <v>116</v>
      </c>
      <c r="F87" t="s">
        <v>17</v>
      </c>
      <c r="G87" t="s">
        <v>18</v>
      </c>
      <c r="H87" t="s">
        <v>19</v>
      </c>
      <c r="I87">
        <v>6.7900000000000002E-2</v>
      </c>
      <c r="J87">
        <v>0</v>
      </c>
      <c r="O87">
        <f t="shared" si="69"/>
        <v>4526.7</v>
      </c>
      <c r="P87">
        <f t="shared" si="70"/>
        <v>3865.78</v>
      </c>
      <c r="Q87">
        <f t="shared" si="71"/>
        <v>105.6</v>
      </c>
      <c r="R87">
        <f t="shared" si="72"/>
        <v>9.6999999999999993</v>
      </c>
      <c r="S87">
        <f t="shared" si="73"/>
        <v>555.32000000000005</v>
      </c>
      <c r="T87">
        <f t="shared" si="74"/>
        <v>0</v>
      </c>
      <c r="U87">
        <f t="shared" si="75"/>
        <v>2.4518689999999999</v>
      </c>
      <c r="V87">
        <f t="shared" si="76"/>
        <v>0</v>
      </c>
      <c r="W87">
        <f t="shared" si="77"/>
        <v>0</v>
      </c>
      <c r="X87">
        <f t="shared" si="78"/>
        <v>388.72</v>
      </c>
      <c r="Y87">
        <f t="shared" si="79"/>
        <v>55.53</v>
      </c>
      <c r="AA87">
        <v>33034105</v>
      </c>
      <c r="AB87">
        <f t="shared" si="80"/>
        <v>66667.14</v>
      </c>
      <c r="AC87">
        <f t="shared" si="81"/>
        <v>56933.42</v>
      </c>
      <c r="AD87">
        <f t="shared" si="82"/>
        <v>1555.17</v>
      </c>
      <c r="AE87">
        <f t="shared" si="83"/>
        <v>142.85</v>
      </c>
      <c r="AF87">
        <f t="shared" si="84"/>
        <v>8178.55</v>
      </c>
      <c r="AG87">
        <f t="shared" si="85"/>
        <v>0</v>
      </c>
      <c r="AH87">
        <f t="shared" si="86"/>
        <v>36.11</v>
      </c>
      <c r="AI87">
        <f t="shared" si="87"/>
        <v>0</v>
      </c>
      <c r="AJ87">
        <f t="shared" si="88"/>
        <v>0</v>
      </c>
      <c r="AK87">
        <v>66667.14</v>
      </c>
      <c r="AL87">
        <v>56933.42</v>
      </c>
      <c r="AM87">
        <v>1555.17</v>
      </c>
      <c r="AN87">
        <v>142.85</v>
      </c>
      <c r="AO87">
        <v>8178.55</v>
      </c>
      <c r="AP87">
        <v>0</v>
      </c>
      <c r="AQ87">
        <v>36.11</v>
      </c>
      <c r="AR87">
        <v>0</v>
      </c>
      <c r="AS87">
        <v>0</v>
      </c>
      <c r="AT87">
        <v>70</v>
      </c>
      <c r="AU87">
        <v>10</v>
      </c>
      <c r="AV87">
        <v>1</v>
      </c>
      <c r="AW87">
        <v>1</v>
      </c>
      <c r="AZ87">
        <v>1</v>
      </c>
      <c r="BA87">
        <v>1</v>
      </c>
      <c r="BB87">
        <v>1</v>
      </c>
      <c r="BC87">
        <v>1</v>
      </c>
      <c r="BD87" t="s">
        <v>3</v>
      </c>
      <c r="BE87" t="s">
        <v>3</v>
      </c>
      <c r="BF87" t="s">
        <v>3</v>
      </c>
      <c r="BG87" t="s">
        <v>3</v>
      </c>
      <c r="BH87">
        <v>0</v>
      </c>
      <c r="BI87">
        <v>4</v>
      </c>
      <c r="BJ87" t="s">
        <v>20</v>
      </c>
      <c r="BM87">
        <v>0</v>
      </c>
      <c r="BN87">
        <v>0</v>
      </c>
      <c r="BO87" t="s">
        <v>3</v>
      </c>
      <c r="BP87">
        <v>0</v>
      </c>
      <c r="BQ87">
        <v>1</v>
      </c>
      <c r="BR87">
        <v>0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 t="s">
        <v>3</v>
      </c>
      <c r="BZ87">
        <v>70</v>
      </c>
      <c r="CA87">
        <v>10</v>
      </c>
      <c r="CF87">
        <v>0</v>
      </c>
      <c r="CG87">
        <v>0</v>
      </c>
      <c r="CM87">
        <v>0</v>
      </c>
      <c r="CN87" t="s">
        <v>3</v>
      </c>
      <c r="CO87">
        <v>0</v>
      </c>
      <c r="CP87">
        <f t="shared" si="89"/>
        <v>4526.7</v>
      </c>
      <c r="CQ87">
        <f t="shared" si="90"/>
        <v>56933.42</v>
      </c>
      <c r="CR87">
        <f t="shared" si="91"/>
        <v>1555.17</v>
      </c>
      <c r="CS87">
        <f t="shared" si="92"/>
        <v>142.85</v>
      </c>
      <c r="CT87">
        <f t="shared" si="93"/>
        <v>8178.55</v>
      </c>
      <c r="CU87">
        <f t="shared" si="94"/>
        <v>0</v>
      </c>
      <c r="CV87">
        <f t="shared" si="95"/>
        <v>36.11</v>
      </c>
      <c r="CW87">
        <f t="shared" si="96"/>
        <v>0</v>
      </c>
      <c r="CX87">
        <f t="shared" si="97"/>
        <v>0</v>
      </c>
      <c r="CY87">
        <f t="shared" si="98"/>
        <v>388.72399999999999</v>
      </c>
      <c r="CZ87">
        <f t="shared" si="99"/>
        <v>55.532000000000011</v>
      </c>
      <c r="DC87" t="s">
        <v>3</v>
      </c>
      <c r="DD87" t="s">
        <v>3</v>
      </c>
      <c r="DE87" t="s">
        <v>3</v>
      </c>
      <c r="DF87" t="s">
        <v>3</v>
      </c>
      <c r="DG87" t="s">
        <v>3</v>
      </c>
      <c r="DH87" t="s">
        <v>3</v>
      </c>
      <c r="DI87" t="s">
        <v>3</v>
      </c>
      <c r="DJ87" t="s">
        <v>3</v>
      </c>
      <c r="DK87" t="s">
        <v>3</v>
      </c>
      <c r="DL87" t="s">
        <v>3</v>
      </c>
      <c r="DM87" t="s">
        <v>3</v>
      </c>
      <c r="DN87">
        <v>0</v>
      </c>
      <c r="DO87">
        <v>0</v>
      </c>
      <c r="DP87">
        <v>1</v>
      </c>
      <c r="DQ87">
        <v>1</v>
      </c>
      <c r="DU87">
        <v>1009</v>
      </c>
      <c r="DV87" t="s">
        <v>19</v>
      </c>
      <c r="DW87" t="s">
        <v>19</v>
      </c>
      <c r="DX87">
        <v>1000</v>
      </c>
      <c r="EE87">
        <v>32505399</v>
      </c>
      <c r="EF87">
        <v>1</v>
      </c>
      <c r="EG87" t="s">
        <v>21</v>
      </c>
      <c r="EH87">
        <v>0</v>
      </c>
      <c r="EI87" t="s">
        <v>3</v>
      </c>
      <c r="EJ87">
        <v>4</v>
      </c>
      <c r="EK87">
        <v>0</v>
      </c>
      <c r="EL87" t="s">
        <v>22</v>
      </c>
      <c r="EM87" t="s">
        <v>23</v>
      </c>
      <c r="EO87" t="s">
        <v>3</v>
      </c>
      <c r="EQ87">
        <v>131072</v>
      </c>
      <c r="ER87">
        <v>66667.14</v>
      </c>
      <c r="ES87">
        <v>56933.42</v>
      </c>
      <c r="ET87">
        <v>1555.17</v>
      </c>
      <c r="EU87">
        <v>142.85</v>
      </c>
      <c r="EV87">
        <v>8178.55</v>
      </c>
      <c r="EW87">
        <v>36.11</v>
      </c>
      <c r="EX87">
        <v>0</v>
      </c>
      <c r="EY87">
        <v>0</v>
      </c>
      <c r="FQ87">
        <v>0</v>
      </c>
      <c r="FR87">
        <f t="shared" si="100"/>
        <v>0</v>
      </c>
      <c r="FS87">
        <v>0</v>
      </c>
      <c r="FX87">
        <v>70</v>
      </c>
      <c r="FY87">
        <v>10</v>
      </c>
      <c r="GA87" t="s">
        <v>3</v>
      </c>
      <c r="GD87">
        <v>0</v>
      </c>
      <c r="GF87">
        <v>-1596235391</v>
      </c>
      <c r="GG87">
        <v>2</v>
      </c>
      <c r="GH87">
        <v>1</v>
      </c>
      <c r="GI87">
        <v>-2</v>
      </c>
      <c r="GJ87">
        <v>0</v>
      </c>
      <c r="GK87">
        <f>ROUND(R87*(R12)/100,2)</f>
        <v>10.48</v>
      </c>
      <c r="GL87">
        <f t="shared" si="101"/>
        <v>0</v>
      </c>
      <c r="GM87">
        <f t="shared" si="102"/>
        <v>4981.43</v>
      </c>
      <c r="GN87">
        <f t="shared" si="103"/>
        <v>0</v>
      </c>
      <c r="GO87">
        <f t="shared" si="104"/>
        <v>0</v>
      </c>
      <c r="GP87">
        <f t="shared" si="105"/>
        <v>4981.43</v>
      </c>
      <c r="GR87">
        <v>0</v>
      </c>
      <c r="GS87">
        <v>3</v>
      </c>
      <c r="GT87">
        <v>0</v>
      </c>
      <c r="GU87" t="s">
        <v>3</v>
      </c>
      <c r="GV87">
        <f t="shared" si="106"/>
        <v>0</v>
      </c>
      <c r="GW87">
        <v>1</v>
      </c>
      <c r="GX87">
        <f t="shared" si="107"/>
        <v>0</v>
      </c>
      <c r="HA87">
        <v>0</v>
      </c>
      <c r="HB87">
        <v>0</v>
      </c>
      <c r="IK87">
        <v>0</v>
      </c>
    </row>
    <row r="88" spans="1:245" x14ac:dyDescent="0.2">
      <c r="A88">
        <v>18</v>
      </c>
      <c r="B88">
        <v>1</v>
      </c>
      <c r="C88">
        <v>85</v>
      </c>
      <c r="E88" t="s">
        <v>117</v>
      </c>
      <c r="F88" t="s">
        <v>25</v>
      </c>
      <c r="G88" t="s">
        <v>26</v>
      </c>
      <c r="H88" t="s">
        <v>19</v>
      </c>
      <c r="I88">
        <f>I87*J88</f>
        <v>-6.7900000000000002E-2</v>
      </c>
      <c r="J88">
        <v>-1</v>
      </c>
      <c r="O88">
        <f t="shared" si="69"/>
        <v>-3626.55</v>
      </c>
      <c r="P88">
        <f t="shared" si="70"/>
        <v>-3626.55</v>
      </c>
      <c r="Q88">
        <f t="shared" si="71"/>
        <v>0</v>
      </c>
      <c r="R88">
        <f t="shared" si="72"/>
        <v>0</v>
      </c>
      <c r="S88">
        <f t="shared" si="73"/>
        <v>0</v>
      </c>
      <c r="T88">
        <f t="shared" si="74"/>
        <v>0</v>
      </c>
      <c r="U88">
        <f t="shared" si="75"/>
        <v>0</v>
      </c>
      <c r="V88">
        <f t="shared" si="76"/>
        <v>0</v>
      </c>
      <c r="W88">
        <f t="shared" si="77"/>
        <v>0</v>
      </c>
      <c r="X88">
        <f t="shared" si="78"/>
        <v>0</v>
      </c>
      <c r="Y88">
        <f t="shared" si="79"/>
        <v>0</v>
      </c>
      <c r="AA88">
        <v>33034105</v>
      </c>
      <c r="AB88">
        <f t="shared" si="80"/>
        <v>53410.15</v>
      </c>
      <c r="AC88">
        <f t="shared" si="81"/>
        <v>53410.15</v>
      </c>
      <c r="AD88">
        <f t="shared" si="82"/>
        <v>0</v>
      </c>
      <c r="AE88">
        <f t="shared" si="83"/>
        <v>0</v>
      </c>
      <c r="AF88">
        <f t="shared" si="84"/>
        <v>0</v>
      </c>
      <c r="AG88">
        <f t="shared" si="85"/>
        <v>0</v>
      </c>
      <c r="AH88">
        <f t="shared" si="86"/>
        <v>0</v>
      </c>
      <c r="AI88">
        <f t="shared" si="87"/>
        <v>0</v>
      </c>
      <c r="AJ88">
        <f t="shared" si="88"/>
        <v>0</v>
      </c>
      <c r="AK88">
        <v>53410.15</v>
      </c>
      <c r="AL88">
        <v>53410.15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70</v>
      </c>
      <c r="AU88">
        <v>10</v>
      </c>
      <c r="AV88">
        <v>1</v>
      </c>
      <c r="AW88">
        <v>1</v>
      </c>
      <c r="AZ88">
        <v>1</v>
      </c>
      <c r="BA88">
        <v>1</v>
      </c>
      <c r="BB88">
        <v>1</v>
      </c>
      <c r="BC88">
        <v>1</v>
      </c>
      <c r="BD88" t="s">
        <v>3</v>
      </c>
      <c r="BE88" t="s">
        <v>3</v>
      </c>
      <c r="BF88" t="s">
        <v>3</v>
      </c>
      <c r="BG88" t="s">
        <v>3</v>
      </c>
      <c r="BH88">
        <v>3</v>
      </c>
      <c r="BI88">
        <v>4</v>
      </c>
      <c r="BJ88" t="s">
        <v>27</v>
      </c>
      <c r="BM88">
        <v>0</v>
      </c>
      <c r="BN88">
        <v>0</v>
      </c>
      <c r="BO88" t="s">
        <v>3</v>
      </c>
      <c r="BP88">
        <v>0</v>
      </c>
      <c r="BQ88">
        <v>1</v>
      </c>
      <c r="BR88">
        <v>0</v>
      </c>
      <c r="BS88">
        <v>1</v>
      </c>
      <c r="BT88">
        <v>1</v>
      </c>
      <c r="BU88">
        <v>1</v>
      </c>
      <c r="BV88">
        <v>1</v>
      </c>
      <c r="BW88">
        <v>1</v>
      </c>
      <c r="BX88">
        <v>1</v>
      </c>
      <c r="BY88" t="s">
        <v>3</v>
      </c>
      <c r="BZ88">
        <v>70</v>
      </c>
      <c r="CA88">
        <v>10</v>
      </c>
      <c r="CF88">
        <v>0</v>
      </c>
      <c r="CG88">
        <v>0</v>
      </c>
      <c r="CM88">
        <v>0</v>
      </c>
      <c r="CN88" t="s">
        <v>3</v>
      </c>
      <c r="CO88">
        <v>0</v>
      </c>
      <c r="CP88">
        <f t="shared" si="89"/>
        <v>-3626.55</v>
      </c>
      <c r="CQ88">
        <f t="shared" si="90"/>
        <v>53410.15</v>
      </c>
      <c r="CR88">
        <f t="shared" si="91"/>
        <v>0</v>
      </c>
      <c r="CS88">
        <f t="shared" si="92"/>
        <v>0</v>
      </c>
      <c r="CT88">
        <f t="shared" si="93"/>
        <v>0</v>
      </c>
      <c r="CU88">
        <f t="shared" si="94"/>
        <v>0</v>
      </c>
      <c r="CV88">
        <f t="shared" si="95"/>
        <v>0</v>
      </c>
      <c r="CW88">
        <f t="shared" si="96"/>
        <v>0</v>
      </c>
      <c r="CX88">
        <f t="shared" si="97"/>
        <v>0</v>
      </c>
      <c r="CY88">
        <f t="shared" si="98"/>
        <v>0</v>
      </c>
      <c r="CZ88">
        <f t="shared" si="99"/>
        <v>0</v>
      </c>
      <c r="DC88" t="s">
        <v>3</v>
      </c>
      <c r="DD88" t="s">
        <v>3</v>
      </c>
      <c r="DE88" t="s">
        <v>3</v>
      </c>
      <c r="DF88" t="s">
        <v>3</v>
      </c>
      <c r="DG88" t="s">
        <v>3</v>
      </c>
      <c r="DH88" t="s">
        <v>3</v>
      </c>
      <c r="DI88" t="s">
        <v>3</v>
      </c>
      <c r="DJ88" t="s">
        <v>3</v>
      </c>
      <c r="DK88" t="s">
        <v>3</v>
      </c>
      <c r="DL88" t="s">
        <v>3</v>
      </c>
      <c r="DM88" t="s">
        <v>3</v>
      </c>
      <c r="DN88">
        <v>0</v>
      </c>
      <c r="DO88">
        <v>0</v>
      </c>
      <c r="DP88">
        <v>1</v>
      </c>
      <c r="DQ88">
        <v>1</v>
      </c>
      <c r="DU88">
        <v>1009</v>
      </c>
      <c r="DV88" t="s">
        <v>19</v>
      </c>
      <c r="DW88" t="s">
        <v>19</v>
      </c>
      <c r="DX88">
        <v>1000</v>
      </c>
      <c r="EE88">
        <v>32505399</v>
      </c>
      <c r="EF88">
        <v>1</v>
      </c>
      <c r="EG88" t="s">
        <v>21</v>
      </c>
      <c r="EH88">
        <v>0</v>
      </c>
      <c r="EI88" t="s">
        <v>3</v>
      </c>
      <c r="EJ88">
        <v>4</v>
      </c>
      <c r="EK88">
        <v>0</v>
      </c>
      <c r="EL88" t="s">
        <v>22</v>
      </c>
      <c r="EM88" t="s">
        <v>23</v>
      </c>
      <c r="EO88" t="s">
        <v>3</v>
      </c>
      <c r="EQ88">
        <v>0</v>
      </c>
      <c r="ER88">
        <v>53410.15</v>
      </c>
      <c r="ES88">
        <v>53410.15</v>
      </c>
      <c r="ET88">
        <v>0</v>
      </c>
      <c r="EU88">
        <v>0</v>
      </c>
      <c r="EV88">
        <v>0</v>
      </c>
      <c r="EW88">
        <v>0</v>
      </c>
      <c r="EX88">
        <v>0</v>
      </c>
      <c r="FQ88">
        <v>0</v>
      </c>
      <c r="FR88">
        <f t="shared" si="100"/>
        <v>0</v>
      </c>
      <c r="FS88">
        <v>0</v>
      </c>
      <c r="FX88">
        <v>70</v>
      </c>
      <c r="FY88">
        <v>10</v>
      </c>
      <c r="GA88" t="s">
        <v>3</v>
      </c>
      <c r="GD88">
        <v>0</v>
      </c>
      <c r="GF88">
        <v>-1467733540</v>
      </c>
      <c r="GG88">
        <v>2</v>
      </c>
      <c r="GH88">
        <v>1</v>
      </c>
      <c r="GI88">
        <v>-2</v>
      </c>
      <c r="GJ88">
        <v>0</v>
      </c>
      <c r="GK88">
        <f>ROUND(R88*(R12)/100,2)</f>
        <v>0</v>
      </c>
      <c r="GL88">
        <f t="shared" si="101"/>
        <v>0</v>
      </c>
      <c r="GM88">
        <f t="shared" si="102"/>
        <v>-3626.55</v>
      </c>
      <c r="GN88">
        <f t="shared" si="103"/>
        <v>0</v>
      </c>
      <c r="GO88">
        <f t="shared" si="104"/>
        <v>0</v>
      </c>
      <c r="GP88">
        <f t="shared" si="105"/>
        <v>-3626.55</v>
      </c>
      <c r="GR88">
        <v>0</v>
      </c>
      <c r="GS88">
        <v>3</v>
      </c>
      <c r="GT88">
        <v>0</v>
      </c>
      <c r="GU88" t="s">
        <v>3</v>
      </c>
      <c r="GV88">
        <f t="shared" si="106"/>
        <v>0</v>
      </c>
      <c r="GW88">
        <v>1</v>
      </c>
      <c r="GX88">
        <f t="shared" si="107"/>
        <v>0</v>
      </c>
      <c r="HA88">
        <v>0</v>
      </c>
      <c r="HB88">
        <v>0</v>
      </c>
      <c r="IK88">
        <v>0</v>
      </c>
    </row>
    <row r="89" spans="1:245" x14ac:dyDescent="0.2">
      <c r="A89">
        <v>17</v>
      </c>
      <c r="B89">
        <v>1</v>
      </c>
      <c r="C89">
        <f>ROW(SmtRes!A100)</f>
        <v>100</v>
      </c>
      <c r="D89">
        <f>ROW(EtalonRes!A95)</f>
        <v>95</v>
      </c>
      <c r="E89" t="s">
        <v>118</v>
      </c>
      <c r="F89" t="s">
        <v>29</v>
      </c>
      <c r="G89" t="s">
        <v>30</v>
      </c>
      <c r="H89" t="s">
        <v>31</v>
      </c>
      <c r="I89">
        <v>9.2399999999999999E-3</v>
      </c>
      <c r="J89">
        <v>0</v>
      </c>
      <c r="O89">
        <f t="shared" si="69"/>
        <v>3944.67</v>
      </c>
      <c r="P89">
        <f t="shared" si="70"/>
        <v>3213.97</v>
      </c>
      <c r="Q89">
        <f t="shared" si="71"/>
        <v>4.0199999999999996</v>
      </c>
      <c r="R89">
        <f t="shared" si="72"/>
        <v>1.36</v>
      </c>
      <c r="S89">
        <f t="shared" si="73"/>
        <v>726.68</v>
      </c>
      <c r="T89">
        <f t="shared" si="74"/>
        <v>0</v>
      </c>
      <c r="U89">
        <f t="shared" si="75"/>
        <v>4.1866440000000003</v>
      </c>
      <c r="V89">
        <f t="shared" si="76"/>
        <v>0</v>
      </c>
      <c r="W89">
        <f t="shared" si="77"/>
        <v>0</v>
      </c>
      <c r="X89">
        <f t="shared" si="78"/>
        <v>508.68</v>
      </c>
      <c r="Y89">
        <f t="shared" si="79"/>
        <v>72.67</v>
      </c>
      <c r="AA89">
        <v>33034105</v>
      </c>
      <c r="AB89">
        <f t="shared" si="80"/>
        <v>426912.19</v>
      </c>
      <c r="AC89">
        <f t="shared" si="81"/>
        <v>347832.49</v>
      </c>
      <c r="AD89">
        <f t="shared" si="82"/>
        <v>435.13</v>
      </c>
      <c r="AE89">
        <f t="shared" si="83"/>
        <v>147.43</v>
      </c>
      <c r="AF89">
        <f t="shared" si="84"/>
        <v>78644.570000000007</v>
      </c>
      <c r="AG89">
        <f t="shared" si="85"/>
        <v>0</v>
      </c>
      <c r="AH89">
        <f t="shared" si="86"/>
        <v>453.1</v>
      </c>
      <c r="AI89">
        <f t="shared" si="87"/>
        <v>0</v>
      </c>
      <c r="AJ89">
        <f t="shared" si="88"/>
        <v>0</v>
      </c>
      <c r="AK89">
        <v>426912.19</v>
      </c>
      <c r="AL89">
        <v>347832.49</v>
      </c>
      <c r="AM89">
        <v>435.13</v>
      </c>
      <c r="AN89">
        <v>147.43</v>
      </c>
      <c r="AO89">
        <v>78644.570000000007</v>
      </c>
      <c r="AP89">
        <v>0</v>
      </c>
      <c r="AQ89">
        <v>453.1</v>
      </c>
      <c r="AR89">
        <v>0</v>
      </c>
      <c r="AS89">
        <v>0</v>
      </c>
      <c r="AT89">
        <v>70</v>
      </c>
      <c r="AU89">
        <v>10</v>
      </c>
      <c r="AV89">
        <v>1</v>
      </c>
      <c r="AW89">
        <v>1</v>
      </c>
      <c r="AZ89">
        <v>1</v>
      </c>
      <c r="BA89">
        <v>1</v>
      </c>
      <c r="BB89">
        <v>1</v>
      </c>
      <c r="BC89">
        <v>1</v>
      </c>
      <c r="BD89" t="s">
        <v>3</v>
      </c>
      <c r="BE89" t="s">
        <v>3</v>
      </c>
      <c r="BF89" t="s">
        <v>3</v>
      </c>
      <c r="BG89" t="s">
        <v>3</v>
      </c>
      <c r="BH89">
        <v>0</v>
      </c>
      <c r="BI89">
        <v>4</v>
      </c>
      <c r="BJ89" t="s">
        <v>32</v>
      </c>
      <c r="BM89">
        <v>0</v>
      </c>
      <c r="BN89">
        <v>0</v>
      </c>
      <c r="BO89" t="s">
        <v>3</v>
      </c>
      <c r="BP89">
        <v>0</v>
      </c>
      <c r="BQ89">
        <v>1</v>
      </c>
      <c r="BR89">
        <v>0</v>
      </c>
      <c r="BS89">
        <v>1</v>
      </c>
      <c r="BT89">
        <v>1</v>
      </c>
      <c r="BU89">
        <v>1</v>
      </c>
      <c r="BV89">
        <v>1</v>
      </c>
      <c r="BW89">
        <v>1</v>
      </c>
      <c r="BX89">
        <v>1</v>
      </c>
      <c r="BY89" t="s">
        <v>3</v>
      </c>
      <c r="BZ89">
        <v>70</v>
      </c>
      <c r="CA89">
        <v>10</v>
      </c>
      <c r="CF89">
        <v>0</v>
      </c>
      <c r="CG89">
        <v>0</v>
      </c>
      <c r="CM89">
        <v>0</v>
      </c>
      <c r="CN89" t="s">
        <v>3</v>
      </c>
      <c r="CO89">
        <v>0</v>
      </c>
      <c r="CP89">
        <f t="shared" si="89"/>
        <v>3944.6699999999996</v>
      </c>
      <c r="CQ89">
        <f t="shared" si="90"/>
        <v>347832.49</v>
      </c>
      <c r="CR89">
        <f t="shared" si="91"/>
        <v>435.13</v>
      </c>
      <c r="CS89">
        <f t="shared" si="92"/>
        <v>147.43</v>
      </c>
      <c r="CT89">
        <f t="shared" si="93"/>
        <v>78644.570000000007</v>
      </c>
      <c r="CU89">
        <f t="shared" si="94"/>
        <v>0</v>
      </c>
      <c r="CV89">
        <f t="shared" si="95"/>
        <v>453.1</v>
      </c>
      <c r="CW89">
        <f t="shared" si="96"/>
        <v>0</v>
      </c>
      <c r="CX89">
        <f t="shared" si="97"/>
        <v>0</v>
      </c>
      <c r="CY89">
        <f t="shared" si="98"/>
        <v>508.67599999999999</v>
      </c>
      <c r="CZ89">
        <f t="shared" si="99"/>
        <v>72.667999999999992</v>
      </c>
      <c r="DC89" t="s">
        <v>3</v>
      </c>
      <c r="DD89" t="s">
        <v>3</v>
      </c>
      <c r="DE89" t="s">
        <v>3</v>
      </c>
      <c r="DF89" t="s">
        <v>3</v>
      </c>
      <c r="DG89" t="s">
        <v>3</v>
      </c>
      <c r="DH89" t="s">
        <v>3</v>
      </c>
      <c r="DI89" t="s">
        <v>3</v>
      </c>
      <c r="DJ89" t="s">
        <v>3</v>
      </c>
      <c r="DK89" t="s">
        <v>3</v>
      </c>
      <c r="DL89" t="s">
        <v>3</v>
      </c>
      <c r="DM89" t="s">
        <v>3</v>
      </c>
      <c r="DN89">
        <v>0</v>
      </c>
      <c r="DO89">
        <v>0</v>
      </c>
      <c r="DP89">
        <v>1</v>
      </c>
      <c r="DQ89">
        <v>1</v>
      </c>
      <c r="DU89">
        <v>1007</v>
      </c>
      <c r="DV89" t="s">
        <v>31</v>
      </c>
      <c r="DW89" t="s">
        <v>31</v>
      </c>
      <c r="DX89">
        <v>100</v>
      </c>
      <c r="EE89">
        <v>32505399</v>
      </c>
      <c r="EF89">
        <v>1</v>
      </c>
      <c r="EG89" t="s">
        <v>21</v>
      </c>
      <c r="EH89">
        <v>0</v>
      </c>
      <c r="EI89" t="s">
        <v>3</v>
      </c>
      <c r="EJ89">
        <v>4</v>
      </c>
      <c r="EK89">
        <v>0</v>
      </c>
      <c r="EL89" t="s">
        <v>22</v>
      </c>
      <c r="EM89" t="s">
        <v>23</v>
      </c>
      <c r="EO89" t="s">
        <v>3</v>
      </c>
      <c r="EQ89">
        <v>131072</v>
      </c>
      <c r="ER89">
        <v>426912.19</v>
      </c>
      <c r="ES89">
        <v>347832.49</v>
      </c>
      <c r="ET89">
        <v>435.13</v>
      </c>
      <c r="EU89">
        <v>147.43</v>
      </c>
      <c r="EV89">
        <v>78644.570000000007</v>
      </c>
      <c r="EW89">
        <v>453.1</v>
      </c>
      <c r="EX89">
        <v>0</v>
      </c>
      <c r="EY89">
        <v>0</v>
      </c>
      <c r="FQ89">
        <v>0</v>
      </c>
      <c r="FR89">
        <f t="shared" si="100"/>
        <v>0</v>
      </c>
      <c r="FS89">
        <v>0</v>
      </c>
      <c r="FX89">
        <v>70</v>
      </c>
      <c r="FY89">
        <v>10</v>
      </c>
      <c r="GA89" t="s">
        <v>3</v>
      </c>
      <c r="GD89">
        <v>0</v>
      </c>
      <c r="GF89">
        <v>1739596138</v>
      </c>
      <c r="GG89">
        <v>2</v>
      </c>
      <c r="GH89">
        <v>1</v>
      </c>
      <c r="GI89">
        <v>-2</v>
      </c>
      <c r="GJ89">
        <v>0</v>
      </c>
      <c r="GK89">
        <f>ROUND(R89*(R12)/100,2)</f>
        <v>1.47</v>
      </c>
      <c r="GL89">
        <f t="shared" si="101"/>
        <v>0</v>
      </c>
      <c r="GM89">
        <f t="shared" si="102"/>
        <v>4527.49</v>
      </c>
      <c r="GN89">
        <f t="shared" si="103"/>
        <v>0</v>
      </c>
      <c r="GO89">
        <f t="shared" si="104"/>
        <v>0</v>
      </c>
      <c r="GP89">
        <f t="shared" si="105"/>
        <v>4527.49</v>
      </c>
      <c r="GR89">
        <v>0</v>
      </c>
      <c r="GS89">
        <v>3</v>
      </c>
      <c r="GT89">
        <v>0</v>
      </c>
      <c r="GU89" t="s">
        <v>3</v>
      </c>
      <c r="GV89">
        <f t="shared" si="106"/>
        <v>0</v>
      </c>
      <c r="GW89">
        <v>1</v>
      </c>
      <c r="GX89">
        <f t="shared" si="107"/>
        <v>0</v>
      </c>
      <c r="HA89">
        <v>0</v>
      </c>
      <c r="HB89">
        <v>0</v>
      </c>
      <c r="IK89">
        <v>0</v>
      </c>
    </row>
    <row r="90" spans="1:245" x14ac:dyDescent="0.2">
      <c r="A90">
        <v>17</v>
      </c>
      <c r="B90">
        <v>1</v>
      </c>
      <c r="E90" t="s">
        <v>119</v>
      </c>
      <c r="F90" t="s">
        <v>25</v>
      </c>
      <c r="G90" t="s">
        <v>26</v>
      </c>
      <c r="H90" t="s">
        <v>19</v>
      </c>
      <c r="I90">
        <v>2.0290699610000001E-2</v>
      </c>
      <c r="J90">
        <v>0</v>
      </c>
      <c r="O90">
        <f t="shared" si="69"/>
        <v>1083.73</v>
      </c>
      <c r="P90">
        <f t="shared" si="70"/>
        <v>1083.73</v>
      </c>
      <c r="Q90">
        <f t="shared" si="71"/>
        <v>0</v>
      </c>
      <c r="R90">
        <f t="shared" si="72"/>
        <v>0</v>
      </c>
      <c r="S90">
        <f t="shared" si="73"/>
        <v>0</v>
      </c>
      <c r="T90">
        <f t="shared" si="74"/>
        <v>0</v>
      </c>
      <c r="U90">
        <f t="shared" si="75"/>
        <v>0</v>
      </c>
      <c r="V90">
        <f t="shared" si="76"/>
        <v>0</v>
      </c>
      <c r="W90">
        <f t="shared" si="77"/>
        <v>0</v>
      </c>
      <c r="X90">
        <f t="shared" si="78"/>
        <v>0</v>
      </c>
      <c r="Y90">
        <f t="shared" si="79"/>
        <v>0</v>
      </c>
      <c r="AA90">
        <v>33034105</v>
      </c>
      <c r="AB90">
        <f t="shared" si="80"/>
        <v>53410.15</v>
      </c>
      <c r="AC90">
        <f t="shared" si="81"/>
        <v>53410.15</v>
      </c>
      <c r="AD90">
        <f t="shared" si="82"/>
        <v>0</v>
      </c>
      <c r="AE90">
        <f t="shared" si="83"/>
        <v>0</v>
      </c>
      <c r="AF90">
        <f t="shared" si="84"/>
        <v>0</v>
      </c>
      <c r="AG90">
        <f t="shared" si="85"/>
        <v>0</v>
      </c>
      <c r="AH90">
        <f t="shared" si="86"/>
        <v>0</v>
      </c>
      <c r="AI90">
        <f t="shared" si="87"/>
        <v>0</v>
      </c>
      <c r="AJ90">
        <f t="shared" si="88"/>
        <v>0</v>
      </c>
      <c r="AK90">
        <v>53410.15</v>
      </c>
      <c r="AL90">
        <v>53410.15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70</v>
      </c>
      <c r="AU90">
        <v>10</v>
      </c>
      <c r="AV90">
        <v>1</v>
      </c>
      <c r="AW90">
        <v>1</v>
      </c>
      <c r="AZ90">
        <v>1</v>
      </c>
      <c r="BA90">
        <v>1</v>
      </c>
      <c r="BB90">
        <v>1</v>
      </c>
      <c r="BC90">
        <v>1</v>
      </c>
      <c r="BD90" t="s">
        <v>3</v>
      </c>
      <c r="BE90" t="s">
        <v>3</v>
      </c>
      <c r="BF90" t="s">
        <v>3</v>
      </c>
      <c r="BG90" t="s">
        <v>3</v>
      </c>
      <c r="BH90">
        <v>3</v>
      </c>
      <c r="BI90">
        <v>4</v>
      </c>
      <c r="BJ90" t="s">
        <v>27</v>
      </c>
      <c r="BM90">
        <v>0</v>
      </c>
      <c r="BN90">
        <v>0</v>
      </c>
      <c r="BO90" t="s">
        <v>3</v>
      </c>
      <c r="BP90">
        <v>0</v>
      </c>
      <c r="BQ90">
        <v>1</v>
      </c>
      <c r="BR90">
        <v>0</v>
      </c>
      <c r="BS90">
        <v>1</v>
      </c>
      <c r="BT90">
        <v>1</v>
      </c>
      <c r="BU90">
        <v>1</v>
      </c>
      <c r="BV90">
        <v>1</v>
      </c>
      <c r="BW90">
        <v>1</v>
      </c>
      <c r="BX90">
        <v>1</v>
      </c>
      <c r="BY90" t="s">
        <v>3</v>
      </c>
      <c r="BZ90">
        <v>70</v>
      </c>
      <c r="CA90">
        <v>10</v>
      </c>
      <c r="CF90">
        <v>0</v>
      </c>
      <c r="CG90">
        <v>0</v>
      </c>
      <c r="CM90">
        <v>0</v>
      </c>
      <c r="CN90" t="s">
        <v>3</v>
      </c>
      <c r="CO90">
        <v>0</v>
      </c>
      <c r="CP90">
        <f t="shared" si="89"/>
        <v>1083.73</v>
      </c>
      <c r="CQ90">
        <f t="shared" si="90"/>
        <v>53410.15</v>
      </c>
      <c r="CR90">
        <f t="shared" si="91"/>
        <v>0</v>
      </c>
      <c r="CS90">
        <f t="shared" si="92"/>
        <v>0</v>
      </c>
      <c r="CT90">
        <f t="shared" si="93"/>
        <v>0</v>
      </c>
      <c r="CU90">
        <f t="shared" si="94"/>
        <v>0</v>
      </c>
      <c r="CV90">
        <f t="shared" si="95"/>
        <v>0</v>
      </c>
      <c r="CW90">
        <f t="shared" si="96"/>
        <v>0</v>
      </c>
      <c r="CX90">
        <f t="shared" si="97"/>
        <v>0</v>
      </c>
      <c r="CY90">
        <f t="shared" si="98"/>
        <v>0</v>
      </c>
      <c r="CZ90">
        <f t="shared" si="99"/>
        <v>0</v>
      </c>
      <c r="DC90" t="s">
        <v>3</v>
      </c>
      <c r="DD90" t="s">
        <v>3</v>
      </c>
      <c r="DE90" t="s">
        <v>3</v>
      </c>
      <c r="DF90" t="s">
        <v>3</v>
      </c>
      <c r="DG90" t="s">
        <v>3</v>
      </c>
      <c r="DH90" t="s">
        <v>3</v>
      </c>
      <c r="DI90" t="s">
        <v>3</v>
      </c>
      <c r="DJ90" t="s">
        <v>3</v>
      </c>
      <c r="DK90" t="s">
        <v>3</v>
      </c>
      <c r="DL90" t="s">
        <v>3</v>
      </c>
      <c r="DM90" t="s">
        <v>3</v>
      </c>
      <c r="DN90">
        <v>0</v>
      </c>
      <c r="DO90">
        <v>0</v>
      </c>
      <c r="DP90">
        <v>1</v>
      </c>
      <c r="DQ90">
        <v>1</v>
      </c>
      <c r="DU90">
        <v>1009</v>
      </c>
      <c r="DV90" t="s">
        <v>19</v>
      </c>
      <c r="DW90" t="s">
        <v>19</v>
      </c>
      <c r="DX90">
        <v>1000</v>
      </c>
      <c r="EE90">
        <v>32505399</v>
      </c>
      <c r="EF90">
        <v>1</v>
      </c>
      <c r="EG90" t="s">
        <v>21</v>
      </c>
      <c r="EH90">
        <v>0</v>
      </c>
      <c r="EI90" t="s">
        <v>3</v>
      </c>
      <c r="EJ90">
        <v>4</v>
      </c>
      <c r="EK90">
        <v>0</v>
      </c>
      <c r="EL90" t="s">
        <v>22</v>
      </c>
      <c r="EM90" t="s">
        <v>23</v>
      </c>
      <c r="EO90" t="s">
        <v>3</v>
      </c>
      <c r="EQ90">
        <v>131072</v>
      </c>
      <c r="ER90">
        <v>53410.15</v>
      </c>
      <c r="ES90">
        <v>53410.15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FQ90">
        <v>0</v>
      </c>
      <c r="FR90">
        <f t="shared" si="100"/>
        <v>0</v>
      </c>
      <c r="FS90">
        <v>0</v>
      </c>
      <c r="FX90">
        <v>70</v>
      </c>
      <c r="FY90">
        <v>10</v>
      </c>
      <c r="GA90" t="s">
        <v>3</v>
      </c>
      <c r="GD90">
        <v>0</v>
      </c>
      <c r="GF90">
        <v>-1467733540</v>
      </c>
      <c r="GG90">
        <v>2</v>
      </c>
      <c r="GH90">
        <v>1</v>
      </c>
      <c r="GI90">
        <v>-2</v>
      </c>
      <c r="GJ90">
        <v>0</v>
      </c>
      <c r="GK90">
        <f>ROUND(R90*(R12)/100,2)</f>
        <v>0</v>
      </c>
      <c r="GL90">
        <f t="shared" si="101"/>
        <v>0</v>
      </c>
      <c r="GM90">
        <f t="shared" si="102"/>
        <v>1083.73</v>
      </c>
      <c r="GN90">
        <f t="shared" si="103"/>
        <v>0</v>
      </c>
      <c r="GO90">
        <f t="shared" si="104"/>
        <v>0</v>
      </c>
      <c r="GP90">
        <f t="shared" si="105"/>
        <v>1083.73</v>
      </c>
      <c r="GR90">
        <v>0</v>
      </c>
      <c r="GS90">
        <v>3</v>
      </c>
      <c r="GT90">
        <v>0</v>
      </c>
      <c r="GU90" t="s">
        <v>3</v>
      </c>
      <c r="GV90">
        <f t="shared" si="106"/>
        <v>0</v>
      </c>
      <c r="GW90">
        <v>1</v>
      </c>
      <c r="GX90">
        <f t="shared" si="107"/>
        <v>0</v>
      </c>
      <c r="HA90">
        <v>0</v>
      </c>
      <c r="HB90">
        <v>0</v>
      </c>
      <c r="IK90">
        <v>0</v>
      </c>
    </row>
    <row r="91" spans="1:245" x14ac:dyDescent="0.2">
      <c r="A91">
        <v>17</v>
      </c>
      <c r="B91">
        <v>1</v>
      </c>
      <c r="E91" t="s">
        <v>120</v>
      </c>
      <c r="F91" t="s">
        <v>35</v>
      </c>
      <c r="G91" t="s">
        <v>121</v>
      </c>
      <c r="H91" t="s">
        <v>37</v>
      </c>
      <c r="I91">
        <v>1</v>
      </c>
      <c r="J91">
        <v>0</v>
      </c>
      <c r="O91">
        <f t="shared" si="69"/>
        <v>17457.63</v>
      </c>
      <c r="P91">
        <f t="shared" si="70"/>
        <v>17457.63</v>
      </c>
      <c r="Q91">
        <f t="shared" si="71"/>
        <v>0</v>
      </c>
      <c r="R91">
        <f t="shared" si="72"/>
        <v>0</v>
      </c>
      <c r="S91">
        <f t="shared" si="73"/>
        <v>0</v>
      </c>
      <c r="T91">
        <f t="shared" si="74"/>
        <v>0</v>
      </c>
      <c r="U91">
        <f t="shared" si="75"/>
        <v>0</v>
      </c>
      <c r="V91">
        <f t="shared" si="76"/>
        <v>0</v>
      </c>
      <c r="W91">
        <f t="shared" si="77"/>
        <v>0</v>
      </c>
      <c r="X91">
        <f t="shared" si="78"/>
        <v>0</v>
      </c>
      <c r="Y91">
        <f t="shared" si="79"/>
        <v>0</v>
      </c>
      <c r="AA91">
        <v>33034105</v>
      </c>
      <c r="AB91">
        <f t="shared" si="80"/>
        <v>17457.63</v>
      </c>
      <c r="AC91">
        <f t="shared" si="81"/>
        <v>17457.63</v>
      </c>
      <c r="AD91">
        <f t="shared" si="82"/>
        <v>0</v>
      </c>
      <c r="AE91">
        <f t="shared" si="83"/>
        <v>0</v>
      </c>
      <c r="AF91">
        <f t="shared" si="84"/>
        <v>0</v>
      </c>
      <c r="AG91">
        <f t="shared" si="85"/>
        <v>0</v>
      </c>
      <c r="AH91">
        <f t="shared" si="86"/>
        <v>0</v>
      </c>
      <c r="AI91">
        <f t="shared" si="87"/>
        <v>0</v>
      </c>
      <c r="AJ91">
        <f t="shared" si="88"/>
        <v>0</v>
      </c>
      <c r="AK91">
        <v>17457.63</v>
      </c>
      <c r="AL91">
        <v>17457.63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1</v>
      </c>
      <c r="AW91">
        <v>1</v>
      </c>
      <c r="AZ91">
        <v>1</v>
      </c>
      <c r="BA91">
        <v>1</v>
      </c>
      <c r="BB91">
        <v>1</v>
      </c>
      <c r="BC91">
        <v>1</v>
      </c>
      <c r="BD91" t="s">
        <v>3</v>
      </c>
      <c r="BE91" t="s">
        <v>3</v>
      </c>
      <c r="BF91" t="s">
        <v>3</v>
      </c>
      <c r="BG91" t="s">
        <v>3</v>
      </c>
      <c r="BH91">
        <v>3</v>
      </c>
      <c r="BI91">
        <v>1</v>
      </c>
      <c r="BJ91" t="s">
        <v>3</v>
      </c>
      <c r="BM91">
        <v>6001</v>
      </c>
      <c r="BN91">
        <v>0</v>
      </c>
      <c r="BO91" t="s">
        <v>3</v>
      </c>
      <c r="BP91">
        <v>0</v>
      </c>
      <c r="BQ91">
        <v>0</v>
      </c>
      <c r="BR91">
        <v>0</v>
      </c>
      <c r="BS91">
        <v>1</v>
      </c>
      <c r="BT91">
        <v>1</v>
      </c>
      <c r="BU91">
        <v>1</v>
      </c>
      <c r="BV91">
        <v>1</v>
      </c>
      <c r="BW91">
        <v>1</v>
      </c>
      <c r="BX91">
        <v>1</v>
      </c>
      <c r="BY91" t="s">
        <v>3</v>
      </c>
      <c r="BZ91">
        <v>0</v>
      </c>
      <c r="CA91">
        <v>0</v>
      </c>
      <c r="CF91">
        <v>0</v>
      </c>
      <c r="CG91">
        <v>0</v>
      </c>
      <c r="CM91">
        <v>0</v>
      </c>
      <c r="CN91" t="s">
        <v>3</v>
      </c>
      <c r="CO91">
        <v>0</v>
      </c>
      <c r="CP91">
        <f t="shared" si="89"/>
        <v>17457.63</v>
      </c>
      <c r="CQ91">
        <f t="shared" si="90"/>
        <v>17457.63</v>
      </c>
      <c r="CR91">
        <f t="shared" si="91"/>
        <v>0</v>
      </c>
      <c r="CS91">
        <f t="shared" si="92"/>
        <v>0</v>
      </c>
      <c r="CT91">
        <f t="shared" si="93"/>
        <v>0</v>
      </c>
      <c r="CU91">
        <f t="shared" si="94"/>
        <v>0</v>
      </c>
      <c r="CV91">
        <f t="shared" si="95"/>
        <v>0</v>
      </c>
      <c r="CW91">
        <f t="shared" si="96"/>
        <v>0</v>
      </c>
      <c r="CX91">
        <f t="shared" si="97"/>
        <v>0</v>
      </c>
      <c r="CY91">
        <f t="shared" si="98"/>
        <v>0</v>
      </c>
      <c r="CZ91">
        <f t="shared" si="99"/>
        <v>0</v>
      </c>
      <c r="DC91" t="s">
        <v>3</v>
      </c>
      <c r="DD91" t="s">
        <v>3</v>
      </c>
      <c r="DE91" t="s">
        <v>3</v>
      </c>
      <c r="DF91" t="s">
        <v>3</v>
      </c>
      <c r="DG91" t="s">
        <v>3</v>
      </c>
      <c r="DH91" t="s">
        <v>3</v>
      </c>
      <c r="DI91" t="s">
        <v>3</v>
      </c>
      <c r="DJ91" t="s">
        <v>3</v>
      </c>
      <c r="DK91" t="s">
        <v>3</v>
      </c>
      <c r="DL91" t="s">
        <v>3</v>
      </c>
      <c r="DM91" t="s">
        <v>3</v>
      </c>
      <c r="DN91">
        <v>0</v>
      </c>
      <c r="DO91">
        <v>0</v>
      </c>
      <c r="DP91">
        <v>1</v>
      </c>
      <c r="DQ91">
        <v>1</v>
      </c>
      <c r="DU91">
        <v>1010</v>
      </c>
      <c r="DV91" t="s">
        <v>37</v>
      </c>
      <c r="DW91" t="s">
        <v>38</v>
      </c>
      <c r="DX91">
        <v>1</v>
      </c>
      <c r="EE91">
        <v>32747723</v>
      </c>
      <c r="EF91">
        <v>0</v>
      </c>
      <c r="EG91" t="s">
        <v>39</v>
      </c>
      <c r="EH91">
        <v>0</v>
      </c>
      <c r="EI91" t="s">
        <v>3</v>
      </c>
      <c r="EJ91">
        <v>1</v>
      </c>
      <c r="EK91">
        <v>6001</v>
      </c>
      <c r="EL91" t="s">
        <v>40</v>
      </c>
      <c r="EM91" t="s">
        <v>39</v>
      </c>
      <c r="EO91" t="s">
        <v>3</v>
      </c>
      <c r="EQ91">
        <v>131072</v>
      </c>
      <c r="ER91">
        <v>17457.63</v>
      </c>
      <c r="ES91">
        <v>17457.63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FQ91">
        <v>0</v>
      </c>
      <c r="FR91">
        <f t="shared" si="100"/>
        <v>0</v>
      </c>
      <c r="FS91">
        <v>0</v>
      </c>
      <c r="FX91">
        <v>0</v>
      </c>
      <c r="FY91">
        <v>0</v>
      </c>
      <c r="GA91" t="s">
        <v>41</v>
      </c>
      <c r="GD91">
        <v>0</v>
      </c>
      <c r="GF91">
        <v>1334060147</v>
      </c>
      <c r="GG91">
        <v>2</v>
      </c>
      <c r="GH91">
        <v>0</v>
      </c>
      <c r="GI91">
        <v>-2</v>
      </c>
      <c r="GJ91">
        <v>0</v>
      </c>
      <c r="GK91">
        <f>ROUND(R91*(R12)/100,2)</f>
        <v>0</v>
      </c>
      <c r="GL91">
        <f t="shared" si="101"/>
        <v>0</v>
      </c>
      <c r="GM91">
        <f t="shared" si="102"/>
        <v>17457.63</v>
      </c>
      <c r="GN91">
        <f t="shared" si="103"/>
        <v>17457.63</v>
      </c>
      <c r="GO91">
        <f t="shared" si="104"/>
        <v>0</v>
      </c>
      <c r="GP91">
        <f t="shared" si="105"/>
        <v>0</v>
      </c>
      <c r="GR91">
        <v>0</v>
      </c>
      <c r="GS91">
        <v>4</v>
      </c>
      <c r="GT91">
        <v>0</v>
      </c>
      <c r="GU91" t="s">
        <v>3</v>
      </c>
      <c r="GV91">
        <f t="shared" si="106"/>
        <v>0</v>
      </c>
      <c r="GW91">
        <v>1</v>
      </c>
      <c r="GX91">
        <f t="shared" si="107"/>
        <v>0</v>
      </c>
      <c r="HA91">
        <v>0</v>
      </c>
      <c r="HB91">
        <v>0</v>
      </c>
      <c r="IK91">
        <v>0</v>
      </c>
    </row>
    <row r="92" spans="1:245" x14ac:dyDescent="0.2">
      <c r="A92">
        <v>17</v>
      </c>
      <c r="B92">
        <v>1</v>
      </c>
      <c r="C92">
        <f>ROW(SmtRes!A105)</f>
        <v>105</v>
      </c>
      <c r="D92">
        <f>ROW(EtalonRes!A99)</f>
        <v>99</v>
      </c>
      <c r="E92" t="s">
        <v>122</v>
      </c>
      <c r="F92" t="s">
        <v>17</v>
      </c>
      <c r="G92" t="s">
        <v>18</v>
      </c>
      <c r="H92" t="s">
        <v>19</v>
      </c>
      <c r="I92">
        <v>3.4000000000000002E-2</v>
      </c>
      <c r="J92">
        <v>0</v>
      </c>
      <c r="O92">
        <f t="shared" si="69"/>
        <v>2266.69</v>
      </c>
      <c r="P92">
        <f t="shared" si="70"/>
        <v>1935.74</v>
      </c>
      <c r="Q92">
        <f t="shared" si="71"/>
        <v>52.88</v>
      </c>
      <c r="R92">
        <f t="shared" si="72"/>
        <v>4.8600000000000003</v>
      </c>
      <c r="S92">
        <f t="shared" si="73"/>
        <v>278.07</v>
      </c>
      <c r="T92">
        <f t="shared" si="74"/>
        <v>0</v>
      </c>
      <c r="U92">
        <f t="shared" si="75"/>
        <v>1.2277400000000001</v>
      </c>
      <c r="V92">
        <f t="shared" si="76"/>
        <v>0</v>
      </c>
      <c r="W92">
        <f t="shared" si="77"/>
        <v>0</v>
      </c>
      <c r="X92">
        <f t="shared" si="78"/>
        <v>194.65</v>
      </c>
      <c r="Y92">
        <f t="shared" si="79"/>
        <v>27.81</v>
      </c>
      <c r="AA92">
        <v>33034105</v>
      </c>
      <c r="AB92">
        <f t="shared" si="80"/>
        <v>66667.14</v>
      </c>
      <c r="AC92">
        <f t="shared" si="81"/>
        <v>56933.42</v>
      </c>
      <c r="AD92">
        <f t="shared" si="82"/>
        <v>1555.17</v>
      </c>
      <c r="AE92">
        <f t="shared" si="83"/>
        <v>142.85</v>
      </c>
      <c r="AF92">
        <f t="shared" si="84"/>
        <v>8178.55</v>
      </c>
      <c r="AG92">
        <f t="shared" si="85"/>
        <v>0</v>
      </c>
      <c r="AH92">
        <f t="shared" si="86"/>
        <v>36.11</v>
      </c>
      <c r="AI92">
        <f t="shared" si="87"/>
        <v>0</v>
      </c>
      <c r="AJ92">
        <f t="shared" si="88"/>
        <v>0</v>
      </c>
      <c r="AK92">
        <v>66667.14</v>
      </c>
      <c r="AL92">
        <v>56933.42</v>
      </c>
      <c r="AM92">
        <v>1555.17</v>
      </c>
      <c r="AN92">
        <v>142.85</v>
      </c>
      <c r="AO92">
        <v>8178.55</v>
      </c>
      <c r="AP92">
        <v>0</v>
      </c>
      <c r="AQ92">
        <v>36.11</v>
      </c>
      <c r="AR92">
        <v>0</v>
      </c>
      <c r="AS92">
        <v>0</v>
      </c>
      <c r="AT92">
        <v>70</v>
      </c>
      <c r="AU92">
        <v>10</v>
      </c>
      <c r="AV92">
        <v>1</v>
      </c>
      <c r="AW92">
        <v>1</v>
      </c>
      <c r="AZ92">
        <v>1</v>
      </c>
      <c r="BA92">
        <v>1</v>
      </c>
      <c r="BB92">
        <v>1</v>
      </c>
      <c r="BC92">
        <v>1</v>
      </c>
      <c r="BD92" t="s">
        <v>3</v>
      </c>
      <c r="BE92" t="s">
        <v>3</v>
      </c>
      <c r="BF92" t="s">
        <v>3</v>
      </c>
      <c r="BG92" t="s">
        <v>3</v>
      </c>
      <c r="BH92">
        <v>0</v>
      </c>
      <c r="BI92">
        <v>4</v>
      </c>
      <c r="BJ92" t="s">
        <v>20</v>
      </c>
      <c r="BM92">
        <v>0</v>
      </c>
      <c r="BN92">
        <v>0</v>
      </c>
      <c r="BO92" t="s">
        <v>3</v>
      </c>
      <c r="BP92">
        <v>0</v>
      </c>
      <c r="BQ92">
        <v>1</v>
      </c>
      <c r="BR92">
        <v>0</v>
      </c>
      <c r="BS92">
        <v>1</v>
      </c>
      <c r="BT92">
        <v>1</v>
      </c>
      <c r="BU92">
        <v>1</v>
      </c>
      <c r="BV92">
        <v>1</v>
      </c>
      <c r="BW92">
        <v>1</v>
      </c>
      <c r="BX92">
        <v>1</v>
      </c>
      <c r="BY92" t="s">
        <v>3</v>
      </c>
      <c r="BZ92">
        <v>70</v>
      </c>
      <c r="CA92">
        <v>10</v>
      </c>
      <c r="CF92">
        <v>0</v>
      </c>
      <c r="CG92">
        <v>0</v>
      </c>
      <c r="CM92">
        <v>0</v>
      </c>
      <c r="CN92" t="s">
        <v>3</v>
      </c>
      <c r="CO92">
        <v>0</v>
      </c>
      <c r="CP92">
        <f t="shared" si="89"/>
        <v>2266.69</v>
      </c>
      <c r="CQ92">
        <f t="shared" si="90"/>
        <v>56933.42</v>
      </c>
      <c r="CR92">
        <f t="shared" si="91"/>
        <v>1555.17</v>
      </c>
      <c r="CS92">
        <f t="shared" si="92"/>
        <v>142.85</v>
      </c>
      <c r="CT92">
        <f t="shared" si="93"/>
        <v>8178.55</v>
      </c>
      <c r="CU92">
        <f t="shared" si="94"/>
        <v>0</v>
      </c>
      <c r="CV92">
        <f t="shared" si="95"/>
        <v>36.11</v>
      </c>
      <c r="CW92">
        <f t="shared" si="96"/>
        <v>0</v>
      </c>
      <c r="CX92">
        <f t="shared" si="97"/>
        <v>0</v>
      </c>
      <c r="CY92">
        <f t="shared" si="98"/>
        <v>194.64899999999997</v>
      </c>
      <c r="CZ92">
        <f t="shared" si="99"/>
        <v>27.806999999999999</v>
      </c>
      <c r="DC92" t="s">
        <v>3</v>
      </c>
      <c r="DD92" t="s">
        <v>3</v>
      </c>
      <c r="DE92" t="s">
        <v>3</v>
      </c>
      <c r="DF92" t="s">
        <v>3</v>
      </c>
      <c r="DG92" t="s">
        <v>3</v>
      </c>
      <c r="DH92" t="s">
        <v>3</v>
      </c>
      <c r="DI92" t="s">
        <v>3</v>
      </c>
      <c r="DJ92" t="s">
        <v>3</v>
      </c>
      <c r="DK92" t="s">
        <v>3</v>
      </c>
      <c r="DL92" t="s">
        <v>3</v>
      </c>
      <c r="DM92" t="s">
        <v>3</v>
      </c>
      <c r="DN92">
        <v>0</v>
      </c>
      <c r="DO92">
        <v>0</v>
      </c>
      <c r="DP92">
        <v>1</v>
      </c>
      <c r="DQ92">
        <v>1</v>
      </c>
      <c r="DU92">
        <v>1009</v>
      </c>
      <c r="DV92" t="s">
        <v>19</v>
      </c>
      <c r="DW92" t="s">
        <v>19</v>
      </c>
      <c r="DX92">
        <v>1000</v>
      </c>
      <c r="EE92">
        <v>32505399</v>
      </c>
      <c r="EF92">
        <v>1</v>
      </c>
      <c r="EG92" t="s">
        <v>21</v>
      </c>
      <c r="EH92">
        <v>0</v>
      </c>
      <c r="EI92" t="s">
        <v>3</v>
      </c>
      <c r="EJ92">
        <v>4</v>
      </c>
      <c r="EK92">
        <v>0</v>
      </c>
      <c r="EL92" t="s">
        <v>22</v>
      </c>
      <c r="EM92" t="s">
        <v>23</v>
      </c>
      <c r="EO92" t="s">
        <v>3</v>
      </c>
      <c r="EQ92">
        <v>131072</v>
      </c>
      <c r="ER92">
        <v>66667.14</v>
      </c>
      <c r="ES92">
        <v>56933.42</v>
      </c>
      <c r="ET92">
        <v>1555.17</v>
      </c>
      <c r="EU92">
        <v>142.85</v>
      </c>
      <c r="EV92">
        <v>8178.55</v>
      </c>
      <c r="EW92">
        <v>36.11</v>
      </c>
      <c r="EX92">
        <v>0</v>
      </c>
      <c r="EY92">
        <v>0</v>
      </c>
      <c r="FQ92">
        <v>0</v>
      </c>
      <c r="FR92">
        <f t="shared" si="100"/>
        <v>0</v>
      </c>
      <c r="FS92">
        <v>0</v>
      </c>
      <c r="FX92">
        <v>70</v>
      </c>
      <c r="FY92">
        <v>10</v>
      </c>
      <c r="GA92" t="s">
        <v>3</v>
      </c>
      <c r="GD92">
        <v>0</v>
      </c>
      <c r="GF92">
        <v>-1596235391</v>
      </c>
      <c r="GG92">
        <v>2</v>
      </c>
      <c r="GH92">
        <v>1</v>
      </c>
      <c r="GI92">
        <v>-2</v>
      </c>
      <c r="GJ92">
        <v>0</v>
      </c>
      <c r="GK92">
        <f>ROUND(R92*(R12)/100,2)</f>
        <v>5.25</v>
      </c>
      <c r="GL92">
        <f t="shared" si="101"/>
        <v>0</v>
      </c>
      <c r="GM92">
        <f t="shared" si="102"/>
        <v>2494.4</v>
      </c>
      <c r="GN92">
        <f t="shared" si="103"/>
        <v>0</v>
      </c>
      <c r="GO92">
        <f t="shared" si="104"/>
        <v>0</v>
      </c>
      <c r="GP92">
        <f t="shared" si="105"/>
        <v>2494.4</v>
      </c>
      <c r="GR92">
        <v>0</v>
      </c>
      <c r="GS92">
        <v>3</v>
      </c>
      <c r="GT92">
        <v>0</v>
      </c>
      <c r="GU92" t="s">
        <v>3</v>
      </c>
      <c r="GV92">
        <f t="shared" si="106"/>
        <v>0</v>
      </c>
      <c r="GW92">
        <v>1</v>
      </c>
      <c r="GX92">
        <f t="shared" si="107"/>
        <v>0</v>
      </c>
      <c r="HA92">
        <v>0</v>
      </c>
      <c r="HB92">
        <v>0</v>
      </c>
      <c r="IK92">
        <v>0</v>
      </c>
    </row>
    <row r="93" spans="1:245" x14ac:dyDescent="0.2">
      <c r="A93">
        <v>18</v>
      </c>
      <c r="B93">
        <v>1</v>
      </c>
      <c r="C93">
        <v>105</v>
      </c>
      <c r="E93" t="s">
        <v>123</v>
      </c>
      <c r="F93" t="s">
        <v>25</v>
      </c>
      <c r="G93" t="s">
        <v>26</v>
      </c>
      <c r="H93" t="s">
        <v>19</v>
      </c>
      <c r="I93">
        <f>I92*J93</f>
        <v>-3.4000000000000002E-2</v>
      </c>
      <c r="J93">
        <v>-1</v>
      </c>
      <c r="O93">
        <f t="shared" si="69"/>
        <v>-1815.95</v>
      </c>
      <c r="P93">
        <f t="shared" si="70"/>
        <v>-1815.95</v>
      </c>
      <c r="Q93">
        <f t="shared" si="71"/>
        <v>0</v>
      </c>
      <c r="R93">
        <f t="shared" si="72"/>
        <v>0</v>
      </c>
      <c r="S93">
        <f t="shared" si="73"/>
        <v>0</v>
      </c>
      <c r="T93">
        <f t="shared" si="74"/>
        <v>0</v>
      </c>
      <c r="U93">
        <f t="shared" si="75"/>
        <v>0</v>
      </c>
      <c r="V93">
        <f t="shared" si="76"/>
        <v>0</v>
      </c>
      <c r="W93">
        <f t="shared" si="77"/>
        <v>0</v>
      </c>
      <c r="X93">
        <f t="shared" si="78"/>
        <v>0</v>
      </c>
      <c r="Y93">
        <f t="shared" si="79"/>
        <v>0</v>
      </c>
      <c r="AA93">
        <v>33034105</v>
      </c>
      <c r="AB93">
        <f t="shared" si="80"/>
        <v>53410.15</v>
      </c>
      <c r="AC93">
        <f t="shared" si="81"/>
        <v>53410.15</v>
      </c>
      <c r="AD93">
        <f t="shared" si="82"/>
        <v>0</v>
      </c>
      <c r="AE93">
        <f t="shared" si="83"/>
        <v>0</v>
      </c>
      <c r="AF93">
        <f t="shared" si="84"/>
        <v>0</v>
      </c>
      <c r="AG93">
        <f t="shared" si="85"/>
        <v>0</v>
      </c>
      <c r="AH93">
        <f t="shared" si="86"/>
        <v>0</v>
      </c>
      <c r="AI93">
        <f t="shared" si="87"/>
        <v>0</v>
      </c>
      <c r="AJ93">
        <f t="shared" si="88"/>
        <v>0</v>
      </c>
      <c r="AK93">
        <v>53410.15</v>
      </c>
      <c r="AL93">
        <v>53410.15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70</v>
      </c>
      <c r="AU93">
        <v>10</v>
      </c>
      <c r="AV93">
        <v>1</v>
      </c>
      <c r="AW93">
        <v>1</v>
      </c>
      <c r="AZ93">
        <v>1</v>
      </c>
      <c r="BA93">
        <v>1</v>
      </c>
      <c r="BB93">
        <v>1</v>
      </c>
      <c r="BC93">
        <v>1</v>
      </c>
      <c r="BD93" t="s">
        <v>3</v>
      </c>
      <c r="BE93" t="s">
        <v>3</v>
      </c>
      <c r="BF93" t="s">
        <v>3</v>
      </c>
      <c r="BG93" t="s">
        <v>3</v>
      </c>
      <c r="BH93">
        <v>3</v>
      </c>
      <c r="BI93">
        <v>4</v>
      </c>
      <c r="BJ93" t="s">
        <v>27</v>
      </c>
      <c r="BM93">
        <v>0</v>
      </c>
      <c r="BN93">
        <v>0</v>
      </c>
      <c r="BO93" t="s">
        <v>3</v>
      </c>
      <c r="BP93">
        <v>0</v>
      </c>
      <c r="BQ93">
        <v>1</v>
      </c>
      <c r="BR93">
        <v>0</v>
      </c>
      <c r="BS93">
        <v>1</v>
      </c>
      <c r="BT93">
        <v>1</v>
      </c>
      <c r="BU93">
        <v>1</v>
      </c>
      <c r="BV93">
        <v>1</v>
      </c>
      <c r="BW93">
        <v>1</v>
      </c>
      <c r="BX93">
        <v>1</v>
      </c>
      <c r="BY93" t="s">
        <v>3</v>
      </c>
      <c r="BZ93">
        <v>70</v>
      </c>
      <c r="CA93">
        <v>10</v>
      </c>
      <c r="CF93">
        <v>0</v>
      </c>
      <c r="CG93">
        <v>0</v>
      </c>
      <c r="CM93">
        <v>0</v>
      </c>
      <c r="CN93" t="s">
        <v>3</v>
      </c>
      <c r="CO93">
        <v>0</v>
      </c>
      <c r="CP93">
        <f t="shared" si="89"/>
        <v>-1815.95</v>
      </c>
      <c r="CQ93">
        <f t="shared" si="90"/>
        <v>53410.15</v>
      </c>
      <c r="CR93">
        <f t="shared" si="91"/>
        <v>0</v>
      </c>
      <c r="CS93">
        <f t="shared" si="92"/>
        <v>0</v>
      </c>
      <c r="CT93">
        <f t="shared" si="93"/>
        <v>0</v>
      </c>
      <c r="CU93">
        <f t="shared" si="94"/>
        <v>0</v>
      </c>
      <c r="CV93">
        <f t="shared" si="95"/>
        <v>0</v>
      </c>
      <c r="CW93">
        <f t="shared" si="96"/>
        <v>0</v>
      </c>
      <c r="CX93">
        <f t="shared" si="97"/>
        <v>0</v>
      </c>
      <c r="CY93">
        <f t="shared" si="98"/>
        <v>0</v>
      </c>
      <c r="CZ93">
        <f t="shared" si="99"/>
        <v>0</v>
      </c>
      <c r="DC93" t="s">
        <v>3</v>
      </c>
      <c r="DD93" t="s">
        <v>3</v>
      </c>
      <c r="DE93" t="s">
        <v>3</v>
      </c>
      <c r="DF93" t="s">
        <v>3</v>
      </c>
      <c r="DG93" t="s">
        <v>3</v>
      </c>
      <c r="DH93" t="s">
        <v>3</v>
      </c>
      <c r="DI93" t="s">
        <v>3</v>
      </c>
      <c r="DJ93" t="s">
        <v>3</v>
      </c>
      <c r="DK93" t="s">
        <v>3</v>
      </c>
      <c r="DL93" t="s">
        <v>3</v>
      </c>
      <c r="DM93" t="s">
        <v>3</v>
      </c>
      <c r="DN93">
        <v>0</v>
      </c>
      <c r="DO93">
        <v>0</v>
      </c>
      <c r="DP93">
        <v>1</v>
      </c>
      <c r="DQ93">
        <v>1</v>
      </c>
      <c r="DU93">
        <v>1009</v>
      </c>
      <c r="DV93" t="s">
        <v>19</v>
      </c>
      <c r="DW93" t="s">
        <v>19</v>
      </c>
      <c r="DX93">
        <v>1000</v>
      </c>
      <c r="EE93">
        <v>32505399</v>
      </c>
      <c r="EF93">
        <v>1</v>
      </c>
      <c r="EG93" t="s">
        <v>21</v>
      </c>
      <c r="EH93">
        <v>0</v>
      </c>
      <c r="EI93" t="s">
        <v>3</v>
      </c>
      <c r="EJ93">
        <v>4</v>
      </c>
      <c r="EK93">
        <v>0</v>
      </c>
      <c r="EL93" t="s">
        <v>22</v>
      </c>
      <c r="EM93" t="s">
        <v>23</v>
      </c>
      <c r="EO93" t="s">
        <v>3</v>
      </c>
      <c r="EQ93">
        <v>0</v>
      </c>
      <c r="ER93">
        <v>53410.15</v>
      </c>
      <c r="ES93">
        <v>53410.15</v>
      </c>
      <c r="ET93">
        <v>0</v>
      </c>
      <c r="EU93">
        <v>0</v>
      </c>
      <c r="EV93">
        <v>0</v>
      </c>
      <c r="EW93">
        <v>0</v>
      </c>
      <c r="EX93">
        <v>0</v>
      </c>
      <c r="FQ93">
        <v>0</v>
      </c>
      <c r="FR93">
        <f t="shared" si="100"/>
        <v>0</v>
      </c>
      <c r="FS93">
        <v>0</v>
      </c>
      <c r="FX93">
        <v>70</v>
      </c>
      <c r="FY93">
        <v>10</v>
      </c>
      <c r="GA93" t="s">
        <v>3</v>
      </c>
      <c r="GD93">
        <v>0</v>
      </c>
      <c r="GF93">
        <v>-1467733540</v>
      </c>
      <c r="GG93">
        <v>2</v>
      </c>
      <c r="GH93">
        <v>1</v>
      </c>
      <c r="GI93">
        <v>-2</v>
      </c>
      <c r="GJ93">
        <v>0</v>
      </c>
      <c r="GK93">
        <f>ROUND(R93*(R12)/100,2)</f>
        <v>0</v>
      </c>
      <c r="GL93">
        <f t="shared" si="101"/>
        <v>0</v>
      </c>
      <c r="GM93">
        <f t="shared" si="102"/>
        <v>-1815.95</v>
      </c>
      <c r="GN93">
        <f t="shared" si="103"/>
        <v>0</v>
      </c>
      <c r="GO93">
        <f t="shared" si="104"/>
        <v>0</v>
      </c>
      <c r="GP93">
        <f t="shared" si="105"/>
        <v>-1815.95</v>
      </c>
      <c r="GR93">
        <v>0</v>
      </c>
      <c r="GS93">
        <v>3</v>
      </c>
      <c r="GT93">
        <v>0</v>
      </c>
      <c r="GU93" t="s">
        <v>3</v>
      </c>
      <c r="GV93">
        <f t="shared" si="106"/>
        <v>0</v>
      </c>
      <c r="GW93">
        <v>1</v>
      </c>
      <c r="GX93">
        <f t="shared" si="107"/>
        <v>0</v>
      </c>
      <c r="HA93">
        <v>0</v>
      </c>
      <c r="HB93">
        <v>0</v>
      </c>
      <c r="IK93">
        <v>0</v>
      </c>
    </row>
    <row r="94" spans="1:245" x14ac:dyDescent="0.2">
      <c r="A94">
        <v>17</v>
      </c>
      <c r="B94">
        <v>1</v>
      </c>
      <c r="C94">
        <f>ROW(SmtRes!A120)</f>
        <v>120</v>
      </c>
      <c r="D94">
        <f>ROW(EtalonRes!A114)</f>
        <v>114</v>
      </c>
      <c r="E94" t="s">
        <v>124</v>
      </c>
      <c r="F94" t="s">
        <v>29</v>
      </c>
      <c r="G94" t="s">
        <v>30</v>
      </c>
      <c r="H94" t="s">
        <v>31</v>
      </c>
      <c r="I94">
        <v>4.6499999999999996E-3</v>
      </c>
      <c r="J94">
        <v>0</v>
      </c>
      <c r="O94">
        <f t="shared" si="69"/>
        <v>1985.14</v>
      </c>
      <c r="P94">
        <f t="shared" si="70"/>
        <v>1617.42</v>
      </c>
      <c r="Q94">
        <f t="shared" si="71"/>
        <v>2.02</v>
      </c>
      <c r="R94">
        <f t="shared" si="72"/>
        <v>0.69</v>
      </c>
      <c r="S94">
        <f t="shared" si="73"/>
        <v>365.7</v>
      </c>
      <c r="T94">
        <f t="shared" si="74"/>
        <v>0</v>
      </c>
      <c r="U94">
        <f t="shared" si="75"/>
        <v>2.1069149999999999</v>
      </c>
      <c r="V94">
        <f t="shared" si="76"/>
        <v>0</v>
      </c>
      <c r="W94">
        <f t="shared" si="77"/>
        <v>0</v>
      </c>
      <c r="X94">
        <f t="shared" si="78"/>
        <v>255.99</v>
      </c>
      <c r="Y94">
        <f t="shared" si="79"/>
        <v>36.57</v>
      </c>
      <c r="AA94">
        <v>33034105</v>
      </c>
      <c r="AB94">
        <f t="shared" si="80"/>
        <v>426912.19</v>
      </c>
      <c r="AC94">
        <f t="shared" si="81"/>
        <v>347832.49</v>
      </c>
      <c r="AD94">
        <f t="shared" si="82"/>
        <v>435.13</v>
      </c>
      <c r="AE94">
        <f t="shared" si="83"/>
        <v>147.43</v>
      </c>
      <c r="AF94">
        <f t="shared" si="84"/>
        <v>78644.570000000007</v>
      </c>
      <c r="AG94">
        <f t="shared" si="85"/>
        <v>0</v>
      </c>
      <c r="AH94">
        <f t="shared" si="86"/>
        <v>453.1</v>
      </c>
      <c r="AI94">
        <f t="shared" si="87"/>
        <v>0</v>
      </c>
      <c r="AJ94">
        <f t="shared" si="88"/>
        <v>0</v>
      </c>
      <c r="AK94">
        <v>426912.19</v>
      </c>
      <c r="AL94">
        <v>347832.49</v>
      </c>
      <c r="AM94">
        <v>435.13</v>
      </c>
      <c r="AN94">
        <v>147.43</v>
      </c>
      <c r="AO94">
        <v>78644.570000000007</v>
      </c>
      <c r="AP94">
        <v>0</v>
      </c>
      <c r="AQ94">
        <v>453.1</v>
      </c>
      <c r="AR94">
        <v>0</v>
      </c>
      <c r="AS94">
        <v>0</v>
      </c>
      <c r="AT94">
        <v>70</v>
      </c>
      <c r="AU94">
        <v>10</v>
      </c>
      <c r="AV94">
        <v>1</v>
      </c>
      <c r="AW94">
        <v>1</v>
      </c>
      <c r="AZ94">
        <v>1</v>
      </c>
      <c r="BA94">
        <v>1</v>
      </c>
      <c r="BB94">
        <v>1</v>
      </c>
      <c r="BC94">
        <v>1</v>
      </c>
      <c r="BD94" t="s">
        <v>3</v>
      </c>
      <c r="BE94" t="s">
        <v>3</v>
      </c>
      <c r="BF94" t="s">
        <v>3</v>
      </c>
      <c r="BG94" t="s">
        <v>3</v>
      </c>
      <c r="BH94">
        <v>0</v>
      </c>
      <c r="BI94">
        <v>4</v>
      </c>
      <c r="BJ94" t="s">
        <v>32</v>
      </c>
      <c r="BM94">
        <v>0</v>
      </c>
      <c r="BN94">
        <v>0</v>
      </c>
      <c r="BO94" t="s">
        <v>3</v>
      </c>
      <c r="BP94">
        <v>0</v>
      </c>
      <c r="BQ94">
        <v>1</v>
      </c>
      <c r="BR94">
        <v>0</v>
      </c>
      <c r="BS94">
        <v>1</v>
      </c>
      <c r="BT94">
        <v>1</v>
      </c>
      <c r="BU94">
        <v>1</v>
      </c>
      <c r="BV94">
        <v>1</v>
      </c>
      <c r="BW94">
        <v>1</v>
      </c>
      <c r="BX94">
        <v>1</v>
      </c>
      <c r="BY94" t="s">
        <v>3</v>
      </c>
      <c r="BZ94">
        <v>70</v>
      </c>
      <c r="CA94">
        <v>10</v>
      </c>
      <c r="CF94">
        <v>0</v>
      </c>
      <c r="CG94">
        <v>0</v>
      </c>
      <c r="CM94">
        <v>0</v>
      </c>
      <c r="CN94" t="s">
        <v>3</v>
      </c>
      <c r="CO94">
        <v>0</v>
      </c>
      <c r="CP94">
        <f t="shared" si="89"/>
        <v>1985.14</v>
      </c>
      <c r="CQ94">
        <f t="shared" si="90"/>
        <v>347832.49</v>
      </c>
      <c r="CR94">
        <f t="shared" si="91"/>
        <v>435.13</v>
      </c>
      <c r="CS94">
        <f t="shared" si="92"/>
        <v>147.43</v>
      </c>
      <c r="CT94">
        <f t="shared" si="93"/>
        <v>78644.570000000007</v>
      </c>
      <c r="CU94">
        <f t="shared" si="94"/>
        <v>0</v>
      </c>
      <c r="CV94">
        <f t="shared" si="95"/>
        <v>453.1</v>
      </c>
      <c r="CW94">
        <f t="shared" si="96"/>
        <v>0</v>
      </c>
      <c r="CX94">
        <f t="shared" si="97"/>
        <v>0</v>
      </c>
      <c r="CY94">
        <f t="shared" si="98"/>
        <v>255.99</v>
      </c>
      <c r="CZ94">
        <f t="shared" si="99"/>
        <v>36.57</v>
      </c>
      <c r="DC94" t="s">
        <v>3</v>
      </c>
      <c r="DD94" t="s">
        <v>3</v>
      </c>
      <c r="DE94" t="s">
        <v>3</v>
      </c>
      <c r="DF94" t="s">
        <v>3</v>
      </c>
      <c r="DG94" t="s">
        <v>3</v>
      </c>
      <c r="DH94" t="s">
        <v>3</v>
      </c>
      <c r="DI94" t="s">
        <v>3</v>
      </c>
      <c r="DJ94" t="s">
        <v>3</v>
      </c>
      <c r="DK94" t="s">
        <v>3</v>
      </c>
      <c r="DL94" t="s">
        <v>3</v>
      </c>
      <c r="DM94" t="s">
        <v>3</v>
      </c>
      <c r="DN94">
        <v>0</v>
      </c>
      <c r="DO94">
        <v>0</v>
      </c>
      <c r="DP94">
        <v>1</v>
      </c>
      <c r="DQ94">
        <v>1</v>
      </c>
      <c r="DU94">
        <v>1007</v>
      </c>
      <c r="DV94" t="s">
        <v>31</v>
      </c>
      <c r="DW94" t="s">
        <v>31</v>
      </c>
      <c r="DX94">
        <v>100</v>
      </c>
      <c r="EE94">
        <v>32505399</v>
      </c>
      <c r="EF94">
        <v>1</v>
      </c>
      <c r="EG94" t="s">
        <v>21</v>
      </c>
      <c r="EH94">
        <v>0</v>
      </c>
      <c r="EI94" t="s">
        <v>3</v>
      </c>
      <c r="EJ94">
        <v>4</v>
      </c>
      <c r="EK94">
        <v>0</v>
      </c>
      <c r="EL94" t="s">
        <v>22</v>
      </c>
      <c r="EM94" t="s">
        <v>23</v>
      </c>
      <c r="EO94" t="s">
        <v>3</v>
      </c>
      <c r="EQ94">
        <v>131072</v>
      </c>
      <c r="ER94">
        <v>426912.19</v>
      </c>
      <c r="ES94">
        <v>347832.49</v>
      </c>
      <c r="ET94">
        <v>435.13</v>
      </c>
      <c r="EU94">
        <v>147.43</v>
      </c>
      <c r="EV94">
        <v>78644.570000000007</v>
      </c>
      <c r="EW94">
        <v>453.1</v>
      </c>
      <c r="EX94">
        <v>0</v>
      </c>
      <c r="EY94">
        <v>0</v>
      </c>
      <c r="FQ94">
        <v>0</v>
      </c>
      <c r="FR94">
        <f t="shared" si="100"/>
        <v>0</v>
      </c>
      <c r="FS94">
        <v>0</v>
      </c>
      <c r="FX94">
        <v>70</v>
      </c>
      <c r="FY94">
        <v>10</v>
      </c>
      <c r="GA94" t="s">
        <v>3</v>
      </c>
      <c r="GD94">
        <v>0</v>
      </c>
      <c r="GF94">
        <v>1739596138</v>
      </c>
      <c r="GG94">
        <v>2</v>
      </c>
      <c r="GH94">
        <v>1</v>
      </c>
      <c r="GI94">
        <v>-2</v>
      </c>
      <c r="GJ94">
        <v>0</v>
      </c>
      <c r="GK94">
        <f>ROUND(R94*(R12)/100,2)</f>
        <v>0.75</v>
      </c>
      <c r="GL94">
        <f t="shared" si="101"/>
        <v>0</v>
      </c>
      <c r="GM94">
        <f t="shared" si="102"/>
        <v>2278.4499999999998</v>
      </c>
      <c r="GN94">
        <f t="shared" si="103"/>
        <v>0</v>
      </c>
      <c r="GO94">
        <f t="shared" si="104"/>
        <v>0</v>
      </c>
      <c r="GP94">
        <f t="shared" si="105"/>
        <v>2278.4499999999998</v>
      </c>
      <c r="GR94">
        <v>0</v>
      </c>
      <c r="GS94">
        <v>3</v>
      </c>
      <c r="GT94">
        <v>0</v>
      </c>
      <c r="GU94" t="s">
        <v>3</v>
      </c>
      <c r="GV94">
        <f t="shared" si="106"/>
        <v>0</v>
      </c>
      <c r="GW94">
        <v>1</v>
      </c>
      <c r="GX94">
        <f t="shared" si="107"/>
        <v>0</v>
      </c>
      <c r="HA94">
        <v>0</v>
      </c>
      <c r="HB94">
        <v>0</v>
      </c>
      <c r="IK94">
        <v>0</v>
      </c>
    </row>
    <row r="95" spans="1:245" x14ac:dyDescent="0.2">
      <c r="A95">
        <v>17</v>
      </c>
      <c r="B95">
        <v>1</v>
      </c>
      <c r="E95" t="s">
        <v>125</v>
      </c>
      <c r="F95" t="s">
        <v>25</v>
      </c>
      <c r="G95" t="s">
        <v>26</v>
      </c>
      <c r="H95" t="s">
        <v>19</v>
      </c>
      <c r="I95">
        <v>1.024788213E-2</v>
      </c>
      <c r="J95">
        <v>0</v>
      </c>
      <c r="O95">
        <f t="shared" si="69"/>
        <v>547.34</v>
      </c>
      <c r="P95">
        <f t="shared" si="70"/>
        <v>547.34</v>
      </c>
      <c r="Q95">
        <f t="shared" si="71"/>
        <v>0</v>
      </c>
      <c r="R95">
        <f t="shared" si="72"/>
        <v>0</v>
      </c>
      <c r="S95">
        <f t="shared" si="73"/>
        <v>0</v>
      </c>
      <c r="T95">
        <f t="shared" si="74"/>
        <v>0</v>
      </c>
      <c r="U95">
        <f t="shared" si="75"/>
        <v>0</v>
      </c>
      <c r="V95">
        <f t="shared" si="76"/>
        <v>0</v>
      </c>
      <c r="W95">
        <f t="shared" si="77"/>
        <v>0</v>
      </c>
      <c r="X95">
        <f t="shared" si="78"/>
        <v>0</v>
      </c>
      <c r="Y95">
        <f t="shared" si="79"/>
        <v>0</v>
      </c>
      <c r="AA95">
        <v>33034105</v>
      </c>
      <c r="AB95">
        <f t="shared" si="80"/>
        <v>53410.15</v>
      </c>
      <c r="AC95">
        <f t="shared" si="81"/>
        <v>53410.15</v>
      </c>
      <c r="AD95">
        <f t="shared" si="82"/>
        <v>0</v>
      </c>
      <c r="AE95">
        <f t="shared" si="83"/>
        <v>0</v>
      </c>
      <c r="AF95">
        <f t="shared" si="84"/>
        <v>0</v>
      </c>
      <c r="AG95">
        <f t="shared" si="85"/>
        <v>0</v>
      </c>
      <c r="AH95">
        <f t="shared" si="86"/>
        <v>0</v>
      </c>
      <c r="AI95">
        <f t="shared" si="87"/>
        <v>0</v>
      </c>
      <c r="AJ95">
        <f t="shared" si="88"/>
        <v>0</v>
      </c>
      <c r="AK95">
        <v>53410.15</v>
      </c>
      <c r="AL95">
        <v>53410.15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70</v>
      </c>
      <c r="AU95">
        <v>10</v>
      </c>
      <c r="AV95">
        <v>1</v>
      </c>
      <c r="AW95">
        <v>1</v>
      </c>
      <c r="AZ95">
        <v>1</v>
      </c>
      <c r="BA95">
        <v>1</v>
      </c>
      <c r="BB95">
        <v>1</v>
      </c>
      <c r="BC95">
        <v>1</v>
      </c>
      <c r="BD95" t="s">
        <v>3</v>
      </c>
      <c r="BE95" t="s">
        <v>3</v>
      </c>
      <c r="BF95" t="s">
        <v>3</v>
      </c>
      <c r="BG95" t="s">
        <v>3</v>
      </c>
      <c r="BH95">
        <v>3</v>
      </c>
      <c r="BI95">
        <v>4</v>
      </c>
      <c r="BJ95" t="s">
        <v>27</v>
      </c>
      <c r="BM95">
        <v>0</v>
      </c>
      <c r="BN95">
        <v>0</v>
      </c>
      <c r="BO95" t="s">
        <v>3</v>
      </c>
      <c r="BP95">
        <v>0</v>
      </c>
      <c r="BQ95">
        <v>1</v>
      </c>
      <c r="BR95">
        <v>0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 t="s">
        <v>3</v>
      </c>
      <c r="BZ95">
        <v>70</v>
      </c>
      <c r="CA95">
        <v>10</v>
      </c>
      <c r="CF95">
        <v>0</v>
      </c>
      <c r="CG95">
        <v>0</v>
      </c>
      <c r="CM95">
        <v>0</v>
      </c>
      <c r="CN95" t="s">
        <v>3</v>
      </c>
      <c r="CO95">
        <v>0</v>
      </c>
      <c r="CP95">
        <f t="shared" si="89"/>
        <v>547.34</v>
      </c>
      <c r="CQ95">
        <f t="shared" si="90"/>
        <v>53410.15</v>
      </c>
      <c r="CR95">
        <f t="shared" si="91"/>
        <v>0</v>
      </c>
      <c r="CS95">
        <f t="shared" si="92"/>
        <v>0</v>
      </c>
      <c r="CT95">
        <f t="shared" si="93"/>
        <v>0</v>
      </c>
      <c r="CU95">
        <f t="shared" si="94"/>
        <v>0</v>
      </c>
      <c r="CV95">
        <f t="shared" si="95"/>
        <v>0</v>
      </c>
      <c r="CW95">
        <f t="shared" si="96"/>
        <v>0</v>
      </c>
      <c r="CX95">
        <f t="shared" si="97"/>
        <v>0</v>
      </c>
      <c r="CY95">
        <f t="shared" si="98"/>
        <v>0</v>
      </c>
      <c r="CZ95">
        <f t="shared" si="99"/>
        <v>0</v>
      </c>
      <c r="DC95" t="s">
        <v>3</v>
      </c>
      <c r="DD95" t="s">
        <v>3</v>
      </c>
      <c r="DE95" t="s">
        <v>3</v>
      </c>
      <c r="DF95" t="s">
        <v>3</v>
      </c>
      <c r="DG95" t="s">
        <v>3</v>
      </c>
      <c r="DH95" t="s">
        <v>3</v>
      </c>
      <c r="DI95" t="s">
        <v>3</v>
      </c>
      <c r="DJ95" t="s">
        <v>3</v>
      </c>
      <c r="DK95" t="s">
        <v>3</v>
      </c>
      <c r="DL95" t="s">
        <v>3</v>
      </c>
      <c r="DM95" t="s">
        <v>3</v>
      </c>
      <c r="DN95">
        <v>0</v>
      </c>
      <c r="DO95">
        <v>0</v>
      </c>
      <c r="DP95">
        <v>1</v>
      </c>
      <c r="DQ95">
        <v>1</v>
      </c>
      <c r="DU95">
        <v>1009</v>
      </c>
      <c r="DV95" t="s">
        <v>19</v>
      </c>
      <c r="DW95" t="s">
        <v>19</v>
      </c>
      <c r="DX95">
        <v>1000</v>
      </c>
      <c r="EE95">
        <v>32505399</v>
      </c>
      <c r="EF95">
        <v>1</v>
      </c>
      <c r="EG95" t="s">
        <v>21</v>
      </c>
      <c r="EH95">
        <v>0</v>
      </c>
      <c r="EI95" t="s">
        <v>3</v>
      </c>
      <c r="EJ95">
        <v>4</v>
      </c>
      <c r="EK95">
        <v>0</v>
      </c>
      <c r="EL95" t="s">
        <v>22</v>
      </c>
      <c r="EM95" t="s">
        <v>23</v>
      </c>
      <c r="EO95" t="s">
        <v>3</v>
      </c>
      <c r="EQ95">
        <v>131072</v>
      </c>
      <c r="ER95">
        <v>53410.15</v>
      </c>
      <c r="ES95">
        <v>53410.15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FQ95">
        <v>0</v>
      </c>
      <c r="FR95">
        <f t="shared" si="100"/>
        <v>0</v>
      </c>
      <c r="FS95">
        <v>0</v>
      </c>
      <c r="FX95">
        <v>70</v>
      </c>
      <c r="FY95">
        <v>10</v>
      </c>
      <c r="GA95" t="s">
        <v>3</v>
      </c>
      <c r="GD95">
        <v>0</v>
      </c>
      <c r="GF95">
        <v>-1467733540</v>
      </c>
      <c r="GG95">
        <v>2</v>
      </c>
      <c r="GH95">
        <v>1</v>
      </c>
      <c r="GI95">
        <v>-2</v>
      </c>
      <c r="GJ95">
        <v>0</v>
      </c>
      <c r="GK95">
        <f>ROUND(R95*(R12)/100,2)</f>
        <v>0</v>
      </c>
      <c r="GL95">
        <f t="shared" si="101"/>
        <v>0</v>
      </c>
      <c r="GM95">
        <f t="shared" si="102"/>
        <v>547.34</v>
      </c>
      <c r="GN95">
        <f t="shared" si="103"/>
        <v>0</v>
      </c>
      <c r="GO95">
        <f t="shared" si="104"/>
        <v>0</v>
      </c>
      <c r="GP95">
        <f t="shared" si="105"/>
        <v>547.34</v>
      </c>
      <c r="GR95">
        <v>0</v>
      </c>
      <c r="GS95">
        <v>3</v>
      </c>
      <c r="GT95">
        <v>0</v>
      </c>
      <c r="GU95" t="s">
        <v>3</v>
      </c>
      <c r="GV95">
        <f t="shared" si="106"/>
        <v>0</v>
      </c>
      <c r="GW95">
        <v>1</v>
      </c>
      <c r="GX95">
        <f t="shared" si="107"/>
        <v>0</v>
      </c>
      <c r="HA95">
        <v>0</v>
      </c>
      <c r="HB95">
        <v>0</v>
      </c>
      <c r="IK95">
        <v>0</v>
      </c>
    </row>
    <row r="96" spans="1:245" x14ac:dyDescent="0.2">
      <c r="A96">
        <v>17</v>
      </c>
      <c r="B96">
        <v>1</v>
      </c>
      <c r="E96" t="s">
        <v>126</v>
      </c>
      <c r="F96" t="s">
        <v>35</v>
      </c>
      <c r="G96" t="s">
        <v>127</v>
      </c>
      <c r="H96" t="s">
        <v>37</v>
      </c>
      <c r="I96">
        <v>2</v>
      </c>
      <c r="J96">
        <v>0</v>
      </c>
      <c r="O96">
        <f t="shared" si="69"/>
        <v>31118.639999999999</v>
      </c>
      <c r="P96">
        <f t="shared" si="70"/>
        <v>31118.639999999999</v>
      </c>
      <c r="Q96">
        <f t="shared" si="71"/>
        <v>0</v>
      </c>
      <c r="R96">
        <f t="shared" si="72"/>
        <v>0</v>
      </c>
      <c r="S96">
        <f t="shared" si="73"/>
        <v>0</v>
      </c>
      <c r="T96">
        <f t="shared" si="74"/>
        <v>0</v>
      </c>
      <c r="U96">
        <f t="shared" si="75"/>
        <v>0</v>
      </c>
      <c r="V96">
        <f t="shared" si="76"/>
        <v>0</v>
      </c>
      <c r="W96">
        <f t="shared" si="77"/>
        <v>0</v>
      </c>
      <c r="X96">
        <f t="shared" si="78"/>
        <v>0</v>
      </c>
      <c r="Y96">
        <f t="shared" si="79"/>
        <v>0</v>
      </c>
      <c r="AA96">
        <v>33034105</v>
      </c>
      <c r="AB96">
        <f t="shared" si="80"/>
        <v>15559.32</v>
      </c>
      <c r="AC96">
        <f t="shared" si="81"/>
        <v>15559.32</v>
      </c>
      <c r="AD96">
        <f t="shared" si="82"/>
        <v>0</v>
      </c>
      <c r="AE96">
        <f t="shared" si="83"/>
        <v>0</v>
      </c>
      <c r="AF96">
        <f t="shared" si="84"/>
        <v>0</v>
      </c>
      <c r="AG96">
        <f t="shared" si="85"/>
        <v>0</v>
      </c>
      <c r="AH96">
        <f t="shared" si="86"/>
        <v>0</v>
      </c>
      <c r="AI96">
        <f t="shared" si="87"/>
        <v>0</v>
      </c>
      <c r="AJ96">
        <f t="shared" si="88"/>
        <v>0</v>
      </c>
      <c r="AK96">
        <v>15559.32</v>
      </c>
      <c r="AL96">
        <v>15559.32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1</v>
      </c>
      <c r="AW96">
        <v>1</v>
      </c>
      <c r="AZ96">
        <v>1</v>
      </c>
      <c r="BA96">
        <v>1</v>
      </c>
      <c r="BB96">
        <v>1</v>
      </c>
      <c r="BC96">
        <v>1</v>
      </c>
      <c r="BD96" t="s">
        <v>3</v>
      </c>
      <c r="BE96" t="s">
        <v>3</v>
      </c>
      <c r="BF96" t="s">
        <v>3</v>
      </c>
      <c r="BG96" t="s">
        <v>3</v>
      </c>
      <c r="BH96">
        <v>3</v>
      </c>
      <c r="BI96">
        <v>1</v>
      </c>
      <c r="BJ96" t="s">
        <v>3</v>
      </c>
      <c r="BM96">
        <v>6001</v>
      </c>
      <c r="BN96">
        <v>0</v>
      </c>
      <c r="BO96" t="s">
        <v>3</v>
      </c>
      <c r="BP96">
        <v>0</v>
      </c>
      <c r="BQ96">
        <v>0</v>
      </c>
      <c r="BR96">
        <v>0</v>
      </c>
      <c r="BS96">
        <v>1</v>
      </c>
      <c r="BT96">
        <v>1</v>
      </c>
      <c r="BU96">
        <v>1</v>
      </c>
      <c r="BV96">
        <v>1</v>
      </c>
      <c r="BW96">
        <v>1</v>
      </c>
      <c r="BX96">
        <v>1</v>
      </c>
      <c r="BY96" t="s">
        <v>3</v>
      </c>
      <c r="BZ96">
        <v>0</v>
      </c>
      <c r="CA96">
        <v>0</v>
      </c>
      <c r="CF96">
        <v>0</v>
      </c>
      <c r="CG96">
        <v>0</v>
      </c>
      <c r="CM96">
        <v>0</v>
      </c>
      <c r="CN96" t="s">
        <v>3</v>
      </c>
      <c r="CO96">
        <v>0</v>
      </c>
      <c r="CP96">
        <f t="shared" si="89"/>
        <v>31118.639999999999</v>
      </c>
      <c r="CQ96">
        <f t="shared" si="90"/>
        <v>15559.32</v>
      </c>
      <c r="CR96">
        <f t="shared" si="91"/>
        <v>0</v>
      </c>
      <c r="CS96">
        <f t="shared" si="92"/>
        <v>0</v>
      </c>
      <c r="CT96">
        <f t="shared" si="93"/>
        <v>0</v>
      </c>
      <c r="CU96">
        <f t="shared" si="94"/>
        <v>0</v>
      </c>
      <c r="CV96">
        <f t="shared" si="95"/>
        <v>0</v>
      </c>
      <c r="CW96">
        <f t="shared" si="96"/>
        <v>0</v>
      </c>
      <c r="CX96">
        <f t="shared" si="97"/>
        <v>0</v>
      </c>
      <c r="CY96">
        <f t="shared" si="98"/>
        <v>0</v>
      </c>
      <c r="CZ96">
        <f t="shared" si="99"/>
        <v>0</v>
      </c>
      <c r="DC96" t="s">
        <v>3</v>
      </c>
      <c r="DD96" t="s">
        <v>3</v>
      </c>
      <c r="DE96" t="s">
        <v>3</v>
      </c>
      <c r="DF96" t="s">
        <v>3</v>
      </c>
      <c r="DG96" t="s">
        <v>3</v>
      </c>
      <c r="DH96" t="s">
        <v>3</v>
      </c>
      <c r="DI96" t="s">
        <v>3</v>
      </c>
      <c r="DJ96" t="s">
        <v>3</v>
      </c>
      <c r="DK96" t="s">
        <v>3</v>
      </c>
      <c r="DL96" t="s">
        <v>3</v>
      </c>
      <c r="DM96" t="s">
        <v>3</v>
      </c>
      <c r="DN96">
        <v>0</v>
      </c>
      <c r="DO96">
        <v>0</v>
      </c>
      <c r="DP96">
        <v>1</v>
      </c>
      <c r="DQ96">
        <v>1</v>
      </c>
      <c r="DU96">
        <v>1010</v>
      </c>
      <c r="DV96" t="s">
        <v>37</v>
      </c>
      <c r="DW96" t="s">
        <v>38</v>
      </c>
      <c r="DX96">
        <v>1</v>
      </c>
      <c r="EE96">
        <v>32747723</v>
      </c>
      <c r="EF96">
        <v>0</v>
      </c>
      <c r="EG96" t="s">
        <v>39</v>
      </c>
      <c r="EH96">
        <v>0</v>
      </c>
      <c r="EI96" t="s">
        <v>3</v>
      </c>
      <c r="EJ96">
        <v>1</v>
      </c>
      <c r="EK96">
        <v>6001</v>
      </c>
      <c r="EL96" t="s">
        <v>40</v>
      </c>
      <c r="EM96" t="s">
        <v>39</v>
      </c>
      <c r="EO96" t="s">
        <v>3</v>
      </c>
      <c r="EQ96">
        <v>131072</v>
      </c>
      <c r="ER96">
        <v>15559.32</v>
      </c>
      <c r="ES96">
        <v>15559.32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FQ96">
        <v>0</v>
      </c>
      <c r="FR96">
        <f t="shared" si="100"/>
        <v>0</v>
      </c>
      <c r="FS96">
        <v>0</v>
      </c>
      <c r="FX96">
        <v>0</v>
      </c>
      <c r="FY96">
        <v>0</v>
      </c>
      <c r="GA96" t="s">
        <v>41</v>
      </c>
      <c r="GD96">
        <v>0</v>
      </c>
      <c r="GF96">
        <v>-1065469872</v>
      </c>
      <c r="GG96">
        <v>2</v>
      </c>
      <c r="GH96">
        <v>0</v>
      </c>
      <c r="GI96">
        <v>-2</v>
      </c>
      <c r="GJ96">
        <v>0</v>
      </c>
      <c r="GK96">
        <f>ROUND(R96*(R12)/100,2)</f>
        <v>0</v>
      </c>
      <c r="GL96">
        <f t="shared" si="101"/>
        <v>0</v>
      </c>
      <c r="GM96">
        <f t="shared" si="102"/>
        <v>31118.639999999999</v>
      </c>
      <c r="GN96">
        <f t="shared" si="103"/>
        <v>31118.639999999999</v>
      </c>
      <c r="GO96">
        <f t="shared" si="104"/>
        <v>0</v>
      </c>
      <c r="GP96">
        <f t="shared" si="105"/>
        <v>0</v>
      </c>
      <c r="GR96">
        <v>0</v>
      </c>
      <c r="GS96">
        <v>4</v>
      </c>
      <c r="GT96">
        <v>0</v>
      </c>
      <c r="GU96" t="s">
        <v>3</v>
      </c>
      <c r="GV96">
        <f t="shared" si="106"/>
        <v>0</v>
      </c>
      <c r="GW96">
        <v>1</v>
      </c>
      <c r="GX96">
        <f t="shared" si="107"/>
        <v>0</v>
      </c>
      <c r="HA96">
        <v>0</v>
      </c>
      <c r="HB96">
        <v>0</v>
      </c>
      <c r="IK96">
        <v>0</v>
      </c>
    </row>
    <row r="97" spans="1:245" x14ac:dyDescent="0.2">
      <c r="A97">
        <v>17</v>
      </c>
      <c r="B97">
        <v>1</v>
      </c>
      <c r="C97">
        <f>ROW(SmtRes!A125)</f>
        <v>125</v>
      </c>
      <c r="D97">
        <f>ROW(EtalonRes!A118)</f>
        <v>118</v>
      </c>
      <c r="E97" t="s">
        <v>128</v>
      </c>
      <c r="F97" t="s">
        <v>17</v>
      </c>
      <c r="G97" t="s">
        <v>18</v>
      </c>
      <c r="H97" t="s">
        <v>19</v>
      </c>
      <c r="I97">
        <v>1.7410000000000001</v>
      </c>
      <c r="J97">
        <v>0</v>
      </c>
      <c r="O97">
        <f t="shared" si="69"/>
        <v>116067.49</v>
      </c>
      <c r="P97">
        <f t="shared" si="70"/>
        <v>99121.08</v>
      </c>
      <c r="Q97">
        <f t="shared" si="71"/>
        <v>2707.55</v>
      </c>
      <c r="R97">
        <f t="shared" si="72"/>
        <v>248.7</v>
      </c>
      <c r="S97">
        <f t="shared" si="73"/>
        <v>14238.86</v>
      </c>
      <c r="T97">
        <f t="shared" si="74"/>
        <v>0</v>
      </c>
      <c r="U97">
        <f t="shared" si="75"/>
        <v>62.867510000000003</v>
      </c>
      <c r="V97">
        <f t="shared" si="76"/>
        <v>0</v>
      </c>
      <c r="W97">
        <f t="shared" si="77"/>
        <v>0</v>
      </c>
      <c r="X97">
        <f t="shared" si="78"/>
        <v>9967.2000000000007</v>
      </c>
      <c r="Y97">
        <f t="shared" si="79"/>
        <v>1423.89</v>
      </c>
      <c r="AA97">
        <v>33034105</v>
      </c>
      <c r="AB97">
        <f t="shared" si="80"/>
        <v>66667.14</v>
      </c>
      <c r="AC97">
        <f t="shared" si="81"/>
        <v>56933.42</v>
      </c>
      <c r="AD97">
        <f t="shared" si="82"/>
        <v>1555.17</v>
      </c>
      <c r="AE97">
        <f t="shared" si="83"/>
        <v>142.85</v>
      </c>
      <c r="AF97">
        <f t="shared" si="84"/>
        <v>8178.55</v>
      </c>
      <c r="AG97">
        <f t="shared" si="85"/>
        <v>0</v>
      </c>
      <c r="AH97">
        <f t="shared" si="86"/>
        <v>36.11</v>
      </c>
      <c r="AI97">
        <f t="shared" si="87"/>
        <v>0</v>
      </c>
      <c r="AJ97">
        <f t="shared" si="88"/>
        <v>0</v>
      </c>
      <c r="AK97">
        <v>66667.14</v>
      </c>
      <c r="AL97">
        <v>56933.42</v>
      </c>
      <c r="AM97">
        <v>1555.17</v>
      </c>
      <c r="AN97">
        <v>142.85</v>
      </c>
      <c r="AO97">
        <v>8178.55</v>
      </c>
      <c r="AP97">
        <v>0</v>
      </c>
      <c r="AQ97">
        <v>36.11</v>
      </c>
      <c r="AR97">
        <v>0</v>
      </c>
      <c r="AS97">
        <v>0</v>
      </c>
      <c r="AT97">
        <v>70</v>
      </c>
      <c r="AU97">
        <v>10</v>
      </c>
      <c r="AV97">
        <v>1</v>
      </c>
      <c r="AW97">
        <v>1</v>
      </c>
      <c r="AZ97">
        <v>1</v>
      </c>
      <c r="BA97">
        <v>1</v>
      </c>
      <c r="BB97">
        <v>1</v>
      </c>
      <c r="BC97">
        <v>1</v>
      </c>
      <c r="BD97" t="s">
        <v>3</v>
      </c>
      <c r="BE97" t="s">
        <v>3</v>
      </c>
      <c r="BF97" t="s">
        <v>3</v>
      </c>
      <c r="BG97" t="s">
        <v>3</v>
      </c>
      <c r="BH97">
        <v>0</v>
      </c>
      <c r="BI97">
        <v>4</v>
      </c>
      <c r="BJ97" t="s">
        <v>20</v>
      </c>
      <c r="BM97">
        <v>0</v>
      </c>
      <c r="BN97">
        <v>0</v>
      </c>
      <c r="BO97" t="s">
        <v>3</v>
      </c>
      <c r="BP97">
        <v>0</v>
      </c>
      <c r="BQ97">
        <v>1</v>
      </c>
      <c r="BR97">
        <v>0</v>
      </c>
      <c r="BS97">
        <v>1</v>
      </c>
      <c r="BT97">
        <v>1</v>
      </c>
      <c r="BU97">
        <v>1</v>
      </c>
      <c r="BV97">
        <v>1</v>
      </c>
      <c r="BW97">
        <v>1</v>
      </c>
      <c r="BX97">
        <v>1</v>
      </c>
      <c r="BY97" t="s">
        <v>3</v>
      </c>
      <c r="BZ97">
        <v>70</v>
      </c>
      <c r="CA97">
        <v>10</v>
      </c>
      <c r="CF97">
        <v>0</v>
      </c>
      <c r="CG97">
        <v>0</v>
      </c>
      <c r="CM97">
        <v>0</v>
      </c>
      <c r="CN97" t="s">
        <v>3</v>
      </c>
      <c r="CO97">
        <v>0</v>
      </c>
      <c r="CP97">
        <f t="shared" si="89"/>
        <v>116067.49</v>
      </c>
      <c r="CQ97">
        <f t="shared" si="90"/>
        <v>56933.42</v>
      </c>
      <c r="CR97">
        <f t="shared" si="91"/>
        <v>1555.17</v>
      </c>
      <c r="CS97">
        <f t="shared" si="92"/>
        <v>142.85</v>
      </c>
      <c r="CT97">
        <f t="shared" si="93"/>
        <v>8178.55</v>
      </c>
      <c r="CU97">
        <f t="shared" si="94"/>
        <v>0</v>
      </c>
      <c r="CV97">
        <f t="shared" si="95"/>
        <v>36.11</v>
      </c>
      <c r="CW97">
        <f t="shared" si="96"/>
        <v>0</v>
      </c>
      <c r="CX97">
        <f t="shared" si="97"/>
        <v>0</v>
      </c>
      <c r="CY97">
        <f t="shared" si="98"/>
        <v>9967.2020000000011</v>
      </c>
      <c r="CZ97">
        <f t="shared" si="99"/>
        <v>1423.886</v>
      </c>
      <c r="DC97" t="s">
        <v>3</v>
      </c>
      <c r="DD97" t="s">
        <v>3</v>
      </c>
      <c r="DE97" t="s">
        <v>3</v>
      </c>
      <c r="DF97" t="s">
        <v>3</v>
      </c>
      <c r="DG97" t="s">
        <v>3</v>
      </c>
      <c r="DH97" t="s">
        <v>3</v>
      </c>
      <c r="DI97" t="s">
        <v>3</v>
      </c>
      <c r="DJ97" t="s">
        <v>3</v>
      </c>
      <c r="DK97" t="s">
        <v>3</v>
      </c>
      <c r="DL97" t="s">
        <v>3</v>
      </c>
      <c r="DM97" t="s">
        <v>3</v>
      </c>
      <c r="DN97">
        <v>0</v>
      </c>
      <c r="DO97">
        <v>0</v>
      </c>
      <c r="DP97">
        <v>1</v>
      </c>
      <c r="DQ97">
        <v>1</v>
      </c>
      <c r="DU97">
        <v>1009</v>
      </c>
      <c r="DV97" t="s">
        <v>19</v>
      </c>
      <c r="DW97" t="s">
        <v>19</v>
      </c>
      <c r="DX97">
        <v>1000</v>
      </c>
      <c r="EE97">
        <v>32505399</v>
      </c>
      <c r="EF97">
        <v>1</v>
      </c>
      <c r="EG97" t="s">
        <v>21</v>
      </c>
      <c r="EH97">
        <v>0</v>
      </c>
      <c r="EI97" t="s">
        <v>3</v>
      </c>
      <c r="EJ97">
        <v>4</v>
      </c>
      <c r="EK97">
        <v>0</v>
      </c>
      <c r="EL97" t="s">
        <v>22</v>
      </c>
      <c r="EM97" t="s">
        <v>23</v>
      </c>
      <c r="EO97" t="s">
        <v>3</v>
      </c>
      <c r="EQ97">
        <v>131072</v>
      </c>
      <c r="ER97">
        <v>66667.14</v>
      </c>
      <c r="ES97">
        <v>56933.42</v>
      </c>
      <c r="ET97">
        <v>1555.17</v>
      </c>
      <c r="EU97">
        <v>142.85</v>
      </c>
      <c r="EV97">
        <v>8178.55</v>
      </c>
      <c r="EW97">
        <v>36.11</v>
      </c>
      <c r="EX97">
        <v>0</v>
      </c>
      <c r="EY97">
        <v>0</v>
      </c>
      <c r="FQ97">
        <v>0</v>
      </c>
      <c r="FR97">
        <f t="shared" si="100"/>
        <v>0</v>
      </c>
      <c r="FS97">
        <v>0</v>
      </c>
      <c r="FX97">
        <v>70</v>
      </c>
      <c r="FY97">
        <v>10</v>
      </c>
      <c r="GA97" t="s">
        <v>3</v>
      </c>
      <c r="GD97">
        <v>0</v>
      </c>
      <c r="GF97">
        <v>-1596235391</v>
      </c>
      <c r="GG97">
        <v>2</v>
      </c>
      <c r="GH97">
        <v>1</v>
      </c>
      <c r="GI97">
        <v>-2</v>
      </c>
      <c r="GJ97">
        <v>0</v>
      </c>
      <c r="GK97">
        <f>ROUND(R97*(R12)/100,2)</f>
        <v>268.60000000000002</v>
      </c>
      <c r="GL97">
        <f t="shared" si="101"/>
        <v>0</v>
      </c>
      <c r="GM97">
        <f t="shared" si="102"/>
        <v>127727.18</v>
      </c>
      <c r="GN97">
        <f t="shared" si="103"/>
        <v>0</v>
      </c>
      <c r="GO97">
        <f t="shared" si="104"/>
        <v>0</v>
      </c>
      <c r="GP97">
        <f t="shared" si="105"/>
        <v>127727.18</v>
      </c>
      <c r="GR97">
        <v>0</v>
      </c>
      <c r="GS97">
        <v>3</v>
      </c>
      <c r="GT97">
        <v>0</v>
      </c>
      <c r="GU97" t="s">
        <v>3</v>
      </c>
      <c r="GV97">
        <f t="shared" si="106"/>
        <v>0</v>
      </c>
      <c r="GW97">
        <v>1</v>
      </c>
      <c r="GX97">
        <f t="shared" si="107"/>
        <v>0</v>
      </c>
      <c r="HA97">
        <v>0</v>
      </c>
      <c r="HB97">
        <v>0</v>
      </c>
      <c r="IK97">
        <v>0</v>
      </c>
    </row>
    <row r="98" spans="1:245" x14ac:dyDescent="0.2">
      <c r="A98">
        <v>18</v>
      </c>
      <c r="B98">
        <v>1</v>
      </c>
      <c r="C98">
        <v>125</v>
      </c>
      <c r="E98" t="s">
        <v>129</v>
      </c>
      <c r="F98" t="s">
        <v>25</v>
      </c>
      <c r="G98" t="s">
        <v>26</v>
      </c>
      <c r="H98" t="s">
        <v>19</v>
      </c>
      <c r="I98">
        <f>I97*J98</f>
        <v>-1.7410000000000001</v>
      </c>
      <c r="J98">
        <v>-1</v>
      </c>
      <c r="O98">
        <f t="shared" si="69"/>
        <v>-92987.07</v>
      </c>
      <c r="P98">
        <f t="shared" si="70"/>
        <v>-92987.07</v>
      </c>
      <c r="Q98">
        <f t="shared" si="71"/>
        <v>0</v>
      </c>
      <c r="R98">
        <f t="shared" si="72"/>
        <v>0</v>
      </c>
      <c r="S98">
        <f t="shared" si="73"/>
        <v>0</v>
      </c>
      <c r="T98">
        <f t="shared" si="74"/>
        <v>0</v>
      </c>
      <c r="U98">
        <f t="shared" si="75"/>
        <v>0</v>
      </c>
      <c r="V98">
        <f t="shared" si="76"/>
        <v>0</v>
      </c>
      <c r="W98">
        <f t="shared" si="77"/>
        <v>0</v>
      </c>
      <c r="X98">
        <f t="shared" si="78"/>
        <v>0</v>
      </c>
      <c r="Y98">
        <f t="shared" si="79"/>
        <v>0</v>
      </c>
      <c r="AA98">
        <v>33034105</v>
      </c>
      <c r="AB98">
        <f t="shared" si="80"/>
        <v>53410.15</v>
      </c>
      <c r="AC98">
        <f t="shared" si="81"/>
        <v>53410.15</v>
      </c>
      <c r="AD98">
        <f t="shared" si="82"/>
        <v>0</v>
      </c>
      <c r="AE98">
        <f t="shared" si="83"/>
        <v>0</v>
      </c>
      <c r="AF98">
        <f t="shared" si="84"/>
        <v>0</v>
      </c>
      <c r="AG98">
        <f t="shared" si="85"/>
        <v>0</v>
      </c>
      <c r="AH98">
        <f t="shared" si="86"/>
        <v>0</v>
      </c>
      <c r="AI98">
        <f t="shared" si="87"/>
        <v>0</v>
      </c>
      <c r="AJ98">
        <f t="shared" si="88"/>
        <v>0</v>
      </c>
      <c r="AK98">
        <v>53410.15</v>
      </c>
      <c r="AL98">
        <v>53410.15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70</v>
      </c>
      <c r="AU98">
        <v>10</v>
      </c>
      <c r="AV98">
        <v>1</v>
      </c>
      <c r="AW98">
        <v>1</v>
      </c>
      <c r="AZ98">
        <v>1</v>
      </c>
      <c r="BA98">
        <v>1</v>
      </c>
      <c r="BB98">
        <v>1</v>
      </c>
      <c r="BC98">
        <v>1</v>
      </c>
      <c r="BD98" t="s">
        <v>3</v>
      </c>
      <c r="BE98" t="s">
        <v>3</v>
      </c>
      <c r="BF98" t="s">
        <v>3</v>
      </c>
      <c r="BG98" t="s">
        <v>3</v>
      </c>
      <c r="BH98">
        <v>3</v>
      </c>
      <c r="BI98">
        <v>4</v>
      </c>
      <c r="BJ98" t="s">
        <v>27</v>
      </c>
      <c r="BM98">
        <v>0</v>
      </c>
      <c r="BN98">
        <v>0</v>
      </c>
      <c r="BO98" t="s">
        <v>3</v>
      </c>
      <c r="BP98">
        <v>0</v>
      </c>
      <c r="BQ98">
        <v>1</v>
      </c>
      <c r="BR98">
        <v>0</v>
      </c>
      <c r="BS98">
        <v>1</v>
      </c>
      <c r="BT98">
        <v>1</v>
      </c>
      <c r="BU98">
        <v>1</v>
      </c>
      <c r="BV98">
        <v>1</v>
      </c>
      <c r="BW98">
        <v>1</v>
      </c>
      <c r="BX98">
        <v>1</v>
      </c>
      <c r="BY98" t="s">
        <v>3</v>
      </c>
      <c r="BZ98">
        <v>70</v>
      </c>
      <c r="CA98">
        <v>10</v>
      </c>
      <c r="CF98">
        <v>0</v>
      </c>
      <c r="CG98">
        <v>0</v>
      </c>
      <c r="CM98">
        <v>0</v>
      </c>
      <c r="CN98" t="s">
        <v>3</v>
      </c>
      <c r="CO98">
        <v>0</v>
      </c>
      <c r="CP98">
        <f t="shared" si="89"/>
        <v>-92987.07</v>
      </c>
      <c r="CQ98">
        <f t="shared" si="90"/>
        <v>53410.15</v>
      </c>
      <c r="CR98">
        <f t="shared" si="91"/>
        <v>0</v>
      </c>
      <c r="CS98">
        <f t="shared" si="92"/>
        <v>0</v>
      </c>
      <c r="CT98">
        <f t="shared" si="93"/>
        <v>0</v>
      </c>
      <c r="CU98">
        <f t="shared" si="94"/>
        <v>0</v>
      </c>
      <c r="CV98">
        <f t="shared" si="95"/>
        <v>0</v>
      </c>
      <c r="CW98">
        <f t="shared" si="96"/>
        <v>0</v>
      </c>
      <c r="CX98">
        <f t="shared" si="97"/>
        <v>0</v>
      </c>
      <c r="CY98">
        <f t="shared" si="98"/>
        <v>0</v>
      </c>
      <c r="CZ98">
        <f t="shared" si="99"/>
        <v>0</v>
      </c>
      <c r="DC98" t="s">
        <v>3</v>
      </c>
      <c r="DD98" t="s">
        <v>3</v>
      </c>
      <c r="DE98" t="s">
        <v>3</v>
      </c>
      <c r="DF98" t="s">
        <v>3</v>
      </c>
      <c r="DG98" t="s">
        <v>3</v>
      </c>
      <c r="DH98" t="s">
        <v>3</v>
      </c>
      <c r="DI98" t="s">
        <v>3</v>
      </c>
      <c r="DJ98" t="s">
        <v>3</v>
      </c>
      <c r="DK98" t="s">
        <v>3</v>
      </c>
      <c r="DL98" t="s">
        <v>3</v>
      </c>
      <c r="DM98" t="s">
        <v>3</v>
      </c>
      <c r="DN98">
        <v>0</v>
      </c>
      <c r="DO98">
        <v>0</v>
      </c>
      <c r="DP98">
        <v>1</v>
      </c>
      <c r="DQ98">
        <v>1</v>
      </c>
      <c r="DU98">
        <v>1009</v>
      </c>
      <c r="DV98" t="s">
        <v>19</v>
      </c>
      <c r="DW98" t="s">
        <v>19</v>
      </c>
      <c r="DX98">
        <v>1000</v>
      </c>
      <c r="EE98">
        <v>32505399</v>
      </c>
      <c r="EF98">
        <v>1</v>
      </c>
      <c r="EG98" t="s">
        <v>21</v>
      </c>
      <c r="EH98">
        <v>0</v>
      </c>
      <c r="EI98" t="s">
        <v>3</v>
      </c>
      <c r="EJ98">
        <v>4</v>
      </c>
      <c r="EK98">
        <v>0</v>
      </c>
      <c r="EL98" t="s">
        <v>22</v>
      </c>
      <c r="EM98" t="s">
        <v>23</v>
      </c>
      <c r="EO98" t="s">
        <v>3</v>
      </c>
      <c r="EQ98">
        <v>0</v>
      </c>
      <c r="ER98">
        <v>53410.15</v>
      </c>
      <c r="ES98">
        <v>53410.15</v>
      </c>
      <c r="ET98">
        <v>0</v>
      </c>
      <c r="EU98">
        <v>0</v>
      </c>
      <c r="EV98">
        <v>0</v>
      </c>
      <c r="EW98">
        <v>0</v>
      </c>
      <c r="EX98">
        <v>0</v>
      </c>
      <c r="FQ98">
        <v>0</v>
      </c>
      <c r="FR98">
        <f t="shared" si="100"/>
        <v>0</v>
      </c>
      <c r="FS98">
        <v>0</v>
      </c>
      <c r="FX98">
        <v>70</v>
      </c>
      <c r="FY98">
        <v>10</v>
      </c>
      <c r="GA98" t="s">
        <v>3</v>
      </c>
      <c r="GD98">
        <v>0</v>
      </c>
      <c r="GF98">
        <v>-1467733540</v>
      </c>
      <c r="GG98">
        <v>2</v>
      </c>
      <c r="GH98">
        <v>1</v>
      </c>
      <c r="GI98">
        <v>-2</v>
      </c>
      <c r="GJ98">
        <v>0</v>
      </c>
      <c r="GK98">
        <f>ROUND(R98*(R12)/100,2)</f>
        <v>0</v>
      </c>
      <c r="GL98">
        <f t="shared" si="101"/>
        <v>0</v>
      </c>
      <c r="GM98">
        <f t="shared" si="102"/>
        <v>-92987.07</v>
      </c>
      <c r="GN98">
        <f t="shared" si="103"/>
        <v>0</v>
      </c>
      <c r="GO98">
        <f t="shared" si="104"/>
        <v>0</v>
      </c>
      <c r="GP98">
        <f t="shared" si="105"/>
        <v>-92987.07</v>
      </c>
      <c r="GR98">
        <v>0</v>
      </c>
      <c r="GS98">
        <v>3</v>
      </c>
      <c r="GT98">
        <v>0</v>
      </c>
      <c r="GU98" t="s">
        <v>3</v>
      </c>
      <c r="GV98">
        <f t="shared" si="106"/>
        <v>0</v>
      </c>
      <c r="GW98">
        <v>1</v>
      </c>
      <c r="GX98">
        <f t="shared" si="107"/>
        <v>0</v>
      </c>
      <c r="HA98">
        <v>0</v>
      </c>
      <c r="HB98">
        <v>0</v>
      </c>
      <c r="IK98">
        <v>0</v>
      </c>
    </row>
    <row r="99" spans="1:245" x14ac:dyDescent="0.2">
      <c r="A99">
        <v>17</v>
      </c>
      <c r="B99">
        <v>1</v>
      </c>
      <c r="C99">
        <f>ROW(SmtRes!A140)</f>
        <v>140</v>
      </c>
      <c r="D99">
        <f>ROW(EtalonRes!A133)</f>
        <v>133</v>
      </c>
      <c r="E99" t="s">
        <v>130</v>
      </c>
      <c r="F99" t="s">
        <v>29</v>
      </c>
      <c r="G99" t="s">
        <v>30</v>
      </c>
      <c r="H99" t="s">
        <v>31</v>
      </c>
      <c r="I99">
        <v>0.23699999999999999</v>
      </c>
      <c r="J99">
        <v>0</v>
      </c>
      <c r="O99">
        <f t="shared" si="69"/>
        <v>101178.19</v>
      </c>
      <c r="P99">
        <f t="shared" si="70"/>
        <v>82436.3</v>
      </c>
      <c r="Q99">
        <f t="shared" si="71"/>
        <v>103.13</v>
      </c>
      <c r="R99">
        <f t="shared" si="72"/>
        <v>34.94</v>
      </c>
      <c r="S99">
        <f t="shared" si="73"/>
        <v>18638.759999999998</v>
      </c>
      <c r="T99">
        <f t="shared" si="74"/>
        <v>0</v>
      </c>
      <c r="U99">
        <f t="shared" si="75"/>
        <v>107.3847</v>
      </c>
      <c r="V99">
        <f t="shared" si="76"/>
        <v>0</v>
      </c>
      <c r="W99">
        <f t="shared" si="77"/>
        <v>0</v>
      </c>
      <c r="X99">
        <f t="shared" si="78"/>
        <v>13047.13</v>
      </c>
      <c r="Y99">
        <f t="shared" si="79"/>
        <v>1863.88</v>
      </c>
      <c r="AA99">
        <v>33034105</v>
      </c>
      <c r="AB99">
        <f t="shared" si="80"/>
        <v>426912.19</v>
      </c>
      <c r="AC99">
        <f t="shared" si="81"/>
        <v>347832.49</v>
      </c>
      <c r="AD99">
        <f t="shared" si="82"/>
        <v>435.13</v>
      </c>
      <c r="AE99">
        <f t="shared" si="83"/>
        <v>147.43</v>
      </c>
      <c r="AF99">
        <f t="shared" si="84"/>
        <v>78644.570000000007</v>
      </c>
      <c r="AG99">
        <f t="shared" si="85"/>
        <v>0</v>
      </c>
      <c r="AH99">
        <f t="shared" si="86"/>
        <v>453.1</v>
      </c>
      <c r="AI99">
        <f t="shared" si="87"/>
        <v>0</v>
      </c>
      <c r="AJ99">
        <f t="shared" si="88"/>
        <v>0</v>
      </c>
      <c r="AK99">
        <v>426912.19</v>
      </c>
      <c r="AL99">
        <v>347832.49</v>
      </c>
      <c r="AM99">
        <v>435.13</v>
      </c>
      <c r="AN99">
        <v>147.43</v>
      </c>
      <c r="AO99">
        <v>78644.570000000007</v>
      </c>
      <c r="AP99">
        <v>0</v>
      </c>
      <c r="AQ99">
        <v>453.1</v>
      </c>
      <c r="AR99">
        <v>0</v>
      </c>
      <c r="AS99">
        <v>0</v>
      </c>
      <c r="AT99">
        <v>70</v>
      </c>
      <c r="AU99">
        <v>10</v>
      </c>
      <c r="AV99">
        <v>1</v>
      </c>
      <c r="AW99">
        <v>1</v>
      </c>
      <c r="AZ99">
        <v>1</v>
      </c>
      <c r="BA99">
        <v>1</v>
      </c>
      <c r="BB99">
        <v>1</v>
      </c>
      <c r="BC99">
        <v>1</v>
      </c>
      <c r="BD99" t="s">
        <v>3</v>
      </c>
      <c r="BE99" t="s">
        <v>3</v>
      </c>
      <c r="BF99" t="s">
        <v>3</v>
      </c>
      <c r="BG99" t="s">
        <v>3</v>
      </c>
      <c r="BH99">
        <v>0</v>
      </c>
      <c r="BI99">
        <v>4</v>
      </c>
      <c r="BJ99" t="s">
        <v>32</v>
      </c>
      <c r="BM99">
        <v>0</v>
      </c>
      <c r="BN99">
        <v>0</v>
      </c>
      <c r="BO99" t="s">
        <v>3</v>
      </c>
      <c r="BP99">
        <v>0</v>
      </c>
      <c r="BQ99">
        <v>1</v>
      </c>
      <c r="BR99">
        <v>0</v>
      </c>
      <c r="BS99">
        <v>1</v>
      </c>
      <c r="BT99">
        <v>1</v>
      </c>
      <c r="BU99">
        <v>1</v>
      </c>
      <c r="BV99">
        <v>1</v>
      </c>
      <c r="BW99">
        <v>1</v>
      </c>
      <c r="BX99">
        <v>1</v>
      </c>
      <c r="BY99" t="s">
        <v>3</v>
      </c>
      <c r="BZ99">
        <v>70</v>
      </c>
      <c r="CA99">
        <v>10</v>
      </c>
      <c r="CF99">
        <v>0</v>
      </c>
      <c r="CG99">
        <v>0</v>
      </c>
      <c r="CM99">
        <v>0</v>
      </c>
      <c r="CN99" t="s">
        <v>3</v>
      </c>
      <c r="CO99">
        <v>0</v>
      </c>
      <c r="CP99">
        <f t="shared" si="89"/>
        <v>101178.19</v>
      </c>
      <c r="CQ99">
        <f t="shared" si="90"/>
        <v>347832.49</v>
      </c>
      <c r="CR99">
        <f t="shared" si="91"/>
        <v>435.13</v>
      </c>
      <c r="CS99">
        <f t="shared" si="92"/>
        <v>147.43</v>
      </c>
      <c r="CT99">
        <f t="shared" si="93"/>
        <v>78644.570000000007</v>
      </c>
      <c r="CU99">
        <f t="shared" si="94"/>
        <v>0</v>
      </c>
      <c r="CV99">
        <f t="shared" si="95"/>
        <v>453.1</v>
      </c>
      <c r="CW99">
        <f t="shared" si="96"/>
        <v>0</v>
      </c>
      <c r="CX99">
        <f t="shared" si="97"/>
        <v>0</v>
      </c>
      <c r="CY99">
        <f t="shared" si="98"/>
        <v>13047.132</v>
      </c>
      <c r="CZ99">
        <f t="shared" si="99"/>
        <v>1863.8759999999997</v>
      </c>
      <c r="DC99" t="s">
        <v>3</v>
      </c>
      <c r="DD99" t="s">
        <v>3</v>
      </c>
      <c r="DE99" t="s">
        <v>3</v>
      </c>
      <c r="DF99" t="s">
        <v>3</v>
      </c>
      <c r="DG99" t="s">
        <v>3</v>
      </c>
      <c r="DH99" t="s">
        <v>3</v>
      </c>
      <c r="DI99" t="s">
        <v>3</v>
      </c>
      <c r="DJ99" t="s">
        <v>3</v>
      </c>
      <c r="DK99" t="s">
        <v>3</v>
      </c>
      <c r="DL99" t="s">
        <v>3</v>
      </c>
      <c r="DM99" t="s">
        <v>3</v>
      </c>
      <c r="DN99">
        <v>0</v>
      </c>
      <c r="DO99">
        <v>0</v>
      </c>
      <c r="DP99">
        <v>1</v>
      </c>
      <c r="DQ99">
        <v>1</v>
      </c>
      <c r="DU99">
        <v>1007</v>
      </c>
      <c r="DV99" t="s">
        <v>31</v>
      </c>
      <c r="DW99" t="s">
        <v>31</v>
      </c>
      <c r="DX99">
        <v>100</v>
      </c>
      <c r="EE99">
        <v>32505399</v>
      </c>
      <c r="EF99">
        <v>1</v>
      </c>
      <c r="EG99" t="s">
        <v>21</v>
      </c>
      <c r="EH99">
        <v>0</v>
      </c>
      <c r="EI99" t="s">
        <v>3</v>
      </c>
      <c r="EJ99">
        <v>4</v>
      </c>
      <c r="EK99">
        <v>0</v>
      </c>
      <c r="EL99" t="s">
        <v>22</v>
      </c>
      <c r="EM99" t="s">
        <v>23</v>
      </c>
      <c r="EO99" t="s">
        <v>3</v>
      </c>
      <c r="EQ99">
        <v>131072</v>
      </c>
      <c r="ER99">
        <v>426912.19</v>
      </c>
      <c r="ES99">
        <v>347832.49</v>
      </c>
      <c r="ET99">
        <v>435.13</v>
      </c>
      <c r="EU99">
        <v>147.43</v>
      </c>
      <c r="EV99">
        <v>78644.570000000007</v>
      </c>
      <c r="EW99">
        <v>453.1</v>
      </c>
      <c r="EX99">
        <v>0</v>
      </c>
      <c r="EY99">
        <v>0</v>
      </c>
      <c r="FQ99">
        <v>0</v>
      </c>
      <c r="FR99">
        <f t="shared" si="100"/>
        <v>0</v>
      </c>
      <c r="FS99">
        <v>0</v>
      </c>
      <c r="FX99">
        <v>70</v>
      </c>
      <c r="FY99">
        <v>10</v>
      </c>
      <c r="GA99" t="s">
        <v>3</v>
      </c>
      <c r="GD99">
        <v>0</v>
      </c>
      <c r="GF99">
        <v>1739596138</v>
      </c>
      <c r="GG99">
        <v>2</v>
      </c>
      <c r="GH99">
        <v>1</v>
      </c>
      <c r="GI99">
        <v>-2</v>
      </c>
      <c r="GJ99">
        <v>0</v>
      </c>
      <c r="GK99">
        <f>ROUND(R99*(R12)/100,2)</f>
        <v>37.74</v>
      </c>
      <c r="GL99">
        <f t="shared" si="101"/>
        <v>0</v>
      </c>
      <c r="GM99">
        <f t="shared" si="102"/>
        <v>116126.94</v>
      </c>
      <c r="GN99">
        <f t="shared" si="103"/>
        <v>0</v>
      </c>
      <c r="GO99">
        <f t="shared" si="104"/>
        <v>0</v>
      </c>
      <c r="GP99">
        <f t="shared" si="105"/>
        <v>116126.94</v>
      </c>
      <c r="GR99">
        <v>0</v>
      </c>
      <c r="GS99">
        <v>3</v>
      </c>
      <c r="GT99">
        <v>0</v>
      </c>
      <c r="GU99" t="s">
        <v>3</v>
      </c>
      <c r="GV99">
        <f t="shared" si="106"/>
        <v>0</v>
      </c>
      <c r="GW99">
        <v>1</v>
      </c>
      <c r="GX99">
        <f t="shared" si="107"/>
        <v>0</v>
      </c>
      <c r="HA99">
        <v>0</v>
      </c>
      <c r="HB99">
        <v>0</v>
      </c>
      <c r="IK99">
        <v>0</v>
      </c>
    </row>
    <row r="100" spans="1:245" x14ac:dyDescent="0.2">
      <c r="A100">
        <v>17</v>
      </c>
      <c r="B100">
        <v>1</v>
      </c>
      <c r="E100" t="s">
        <v>131</v>
      </c>
      <c r="F100" t="s">
        <v>25</v>
      </c>
      <c r="G100" t="s">
        <v>26</v>
      </c>
      <c r="H100" t="s">
        <v>19</v>
      </c>
      <c r="I100">
        <v>0.52060221401999995</v>
      </c>
      <c r="J100">
        <v>0</v>
      </c>
      <c r="O100">
        <f t="shared" si="69"/>
        <v>27805.439999999999</v>
      </c>
      <c r="P100">
        <f t="shared" si="70"/>
        <v>27805.439999999999</v>
      </c>
      <c r="Q100">
        <f t="shared" si="71"/>
        <v>0</v>
      </c>
      <c r="R100">
        <f t="shared" si="72"/>
        <v>0</v>
      </c>
      <c r="S100">
        <f t="shared" si="73"/>
        <v>0</v>
      </c>
      <c r="T100">
        <f t="shared" si="74"/>
        <v>0</v>
      </c>
      <c r="U100">
        <f t="shared" si="75"/>
        <v>0</v>
      </c>
      <c r="V100">
        <f t="shared" si="76"/>
        <v>0</v>
      </c>
      <c r="W100">
        <f t="shared" si="77"/>
        <v>0</v>
      </c>
      <c r="X100">
        <f t="shared" si="78"/>
        <v>0</v>
      </c>
      <c r="Y100">
        <f t="shared" si="79"/>
        <v>0</v>
      </c>
      <c r="AA100">
        <v>33034105</v>
      </c>
      <c r="AB100">
        <f t="shared" si="80"/>
        <v>53410.15</v>
      </c>
      <c r="AC100">
        <f t="shared" si="81"/>
        <v>53410.15</v>
      </c>
      <c r="AD100">
        <f t="shared" si="82"/>
        <v>0</v>
      </c>
      <c r="AE100">
        <f t="shared" si="83"/>
        <v>0</v>
      </c>
      <c r="AF100">
        <f t="shared" si="84"/>
        <v>0</v>
      </c>
      <c r="AG100">
        <f t="shared" si="85"/>
        <v>0</v>
      </c>
      <c r="AH100">
        <f t="shared" si="86"/>
        <v>0</v>
      </c>
      <c r="AI100">
        <f t="shared" si="87"/>
        <v>0</v>
      </c>
      <c r="AJ100">
        <f t="shared" si="88"/>
        <v>0</v>
      </c>
      <c r="AK100">
        <v>53410.15</v>
      </c>
      <c r="AL100">
        <v>53410.15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70</v>
      </c>
      <c r="AU100">
        <v>10</v>
      </c>
      <c r="AV100">
        <v>1</v>
      </c>
      <c r="AW100">
        <v>1</v>
      </c>
      <c r="AZ100">
        <v>1</v>
      </c>
      <c r="BA100">
        <v>1</v>
      </c>
      <c r="BB100">
        <v>1</v>
      </c>
      <c r="BC100">
        <v>1</v>
      </c>
      <c r="BD100" t="s">
        <v>3</v>
      </c>
      <c r="BE100" t="s">
        <v>3</v>
      </c>
      <c r="BF100" t="s">
        <v>3</v>
      </c>
      <c r="BG100" t="s">
        <v>3</v>
      </c>
      <c r="BH100">
        <v>3</v>
      </c>
      <c r="BI100">
        <v>4</v>
      </c>
      <c r="BJ100" t="s">
        <v>27</v>
      </c>
      <c r="BM100">
        <v>0</v>
      </c>
      <c r="BN100">
        <v>0</v>
      </c>
      <c r="BO100" t="s">
        <v>3</v>
      </c>
      <c r="BP100">
        <v>0</v>
      </c>
      <c r="BQ100">
        <v>1</v>
      </c>
      <c r="BR100">
        <v>0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 t="s">
        <v>3</v>
      </c>
      <c r="BZ100">
        <v>70</v>
      </c>
      <c r="CA100">
        <v>10</v>
      </c>
      <c r="CF100">
        <v>0</v>
      </c>
      <c r="CG100">
        <v>0</v>
      </c>
      <c r="CM100">
        <v>0</v>
      </c>
      <c r="CN100" t="s">
        <v>3</v>
      </c>
      <c r="CO100">
        <v>0</v>
      </c>
      <c r="CP100">
        <f t="shared" si="89"/>
        <v>27805.439999999999</v>
      </c>
      <c r="CQ100">
        <f t="shared" si="90"/>
        <v>53410.15</v>
      </c>
      <c r="CR100">
        <f t="shared" si="91"/>
        <v>0</v>
      </c>
      <c r="CS100">
        <f t="shared" si="92"/>
        <v>0</v>
      </c>
      <c r="CT100">
        <f t="shared" si="93"/>
        <v>0</v>
      </c>
      <c r="CU100">
        <f t="shared" si="94"/>
        <v>0</v>
      </c>
      <c r="CV100">
        <f t="shared" si="95"/>
        <v>0</v>
      </c>
      <c r="CW100">
        <f t="shared" si="96"/>
        <v>0</v>
      </c>
      <c r="CX100">
        <f t="shared" si="97"/>
        <v>0</v>
      </c>
      <c r="CY100">
        <f t="shared" si="98"/>
        <v>0</v>
      </c>
      <c r="CZ100">
        <f t="shared" si="99"/>
        <v>0</v>
      </c>
      <c r="DC100" t="s">
        <v>3</v>
      </c>
      <c r="DD100" t="s">
        <v>3</v>
      </c>
      <c r="DE100" t="s">
        <v>3</v>
      </c>
      <c r="DF100" t="s">
        <v>3</v>
      </c>
      <c r="DG100" t="s">
        <v>3</v>
      </c>
      <c r="DH100" t="s">
        <v>3</v>
      </c>
      <c r="DI100" t="s">
        <v>3</v>
      </c>
      <c r="DJ100" t="s">
        <v>3</v>
      </c>
      <c r="DK100" t="s">
        <v>3</v>
      </c>
      <c r="DL100" t="s">
        <v>3</v>
      </c>
      <c r="DM100" t="s">
        <v>3</v>
      </c>
      <c r="DN100">
        <v>0</v>
      </c>
      <c r="DO100">
        <v>0</v>
      </c>
      <c r="DP100">
        <v>1</v>
      </c>
      <c r="DQ100">
        <v>1</v>
      </c>
      <c r="DU100">
        <v>1009</v>
      </c>
      <c r="DV100" t="s">
        <v>19</v>
      </c>
      <c r="DW100" t="s">
        <v>19</v>
      </c>
      <c r="DX100">
        <v>1000</v>
      </c>
      <c r="EE100">
        <v>32505399</v>
      </c>
      <c r="EF100">
        <v>1</v>
      </c>
      <c r="EG100" t="s">
        <v>21</v>
      </c>
      <c r="EH100">
        <v>0</v>
      </c>
      <c r="EI100" t="s">
        <v>3</v>
      </c>
      <c r="EJ100">
        <v>4</v>
      </c>
      <c r="EK100">
        <v>0</v>
      </c>
      <c r="EL100" t="s">
        <v>22</v>
      </c>
      <c r="EM100" t="s">
        <v>23</v>
      </c>
      <c r="EO100" t="s">
        <v>3</v>
      </c>
      <c r="EQ100">
        <v>131072</v>
      </c>
      <c r="ER100">
        <v>53410.15</v>
      </c>
      <c r="ES100">
        <v>53410.15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FQ100">
        <v>0</v>
      </c>
      <c r="FR100">
        <f t="shared" si="100"/>
        <v>0</v>
      </c>
      <c r="FS100">
        <v>0</v>
      </c>
      <c r="FX100">
        <v>70</v>
      </c>
      <c r="FY100">
        <v>10</v>
      </c>
      <c r="GA100" t="s">
        <v>3</v>
      </c>
      <c r="GD100">
        <v>0</v>
      </c>
      <c r="GF100">
        <v>-1467733540</v>
      </c>
      <c r="GG100">
        <v>2</v>
      </c>
      <c r="GH100">
        <v>1</v>
      </c>
      <c r="GI100">
        <v>-2</v>
      </c>
      <c r="GJ100">
        <v>0</v>
      </c>
      <c r="GK100">
        <f>ROUND(R100*(R12)/100,2)</f>
        <v>0</v>
      </c>
      <c r="GL100">
        <f t="shared" si="101"/>
        <v>0</v>
      </c>
      <c r="GM100">
        <f t="shared" si="102"/>
        <v>27805.439999999999</v>
      </c>
      <c r="GN100">
        <f t="shared" si="103"/>
        <v>0</v>
      </c>
      <c r="GO100">
        <f t="shared" si="104"/>
        <v>0</v>
      </c>
      <c r="GP100">
        <f t="shared" si="105"/>
        <v>27805.439999999999</v>
      </c>
      <c r="GR100">
        <v>0</v>
      </c>
      <c r="GS100">
        <v>3</v>
      </c>
      <c r="GT100">
        <v>0</v>
      </c>
      <c r="GU100" t="s">
        <v>3</v>
      </c>
      <c r="GV100">
        <f t="shared" si="106"/>
        <v>0</v>
      </c>
      <c r="GW100">
        <v>1</v>
      </c>
      <c r="GX100">
        <f t="shared" si="107"/>
        <v>0</v>
      </c>
      <c r="HA100">
        <v>0</v>
      </c>
      <c r="HB100">
        <v>0</v>
      </c>
      <c r="IK100">
        <v>0</v>
      </c>
    </row>
    <row r="101" spans="1:245" x14ac:dyDescent="0.2">
      <c r="A101">
        <v>17</v>
      </c>
      <c r="B101">
        <v>1</v>
      </c>
      <c r="E101" t="s">
        <v>132</v>
      </c>
      <c r="F101" t="s">
        <v>35</v>
      </c>
      <c r="G101" t="s">
        <v>133</v>
      </c>
      <c r="H101" t="s">
        <v>37</v>
      </c>
      <c r="I101">
        <v>1</v>
      </c>
      <c r="J101">
        <v>0</v>
      </c>
      <c r="O101">
        <f t="shared" si="69"/>
        <v>893366.1</v>
      </c>
      <c r="P101">
        <f t="shared" si="70"/>
        <v>893366.1</v>
      </c>
      <c r="Q101">
        <f t="shared" si="71"/>
        <v>0</v>
      </c>
      <c r="R101">
        <f t="shared" si="72"/>
        <v>0</v>
      </c>
      <c r="S101">
        <f t="shared" si="73"/>
        <v>0</v>
      </c>
      <c r="T101">
        <f t="shared" si="74"/>
        <v>0</v>
      </c>
      <c r="U101">
        <f t="shared" si="75"/>
        <v>0</v>
      </c>
      <c r="V101">
        <f t="shared" si="76"/>
        <v>0</v>
      </c>
      <c r="W101">
        <f t="shared" si="77"/>
        <v>0</v>
      </c>
      <c r="X101">
        <f t="shared" si="78"/>
        <v>0</v>
      </c>
      <c r="Y101">
        <f t="shared" si="79"/>
        <v>0</v>
      </c>
      <c r="AA101">
        <v>33034105</v>
      </c>
      <c r="AB101">
        <f t="shared" si="80"/>
        <v>893366.1</v>
      </c>
      <c r="AC101">
        <f t="shared" si="81"/>
        <v>893366.1</v>
      </c>
      <c r="AD101">
        <f t="shared" si="82"/>
        <v>0</v>
      </c>
      <c r="AE101">
        <f t="shared" si="83"/>
        <v>0</v>
      </c>
      <c r="AF101">
        <f t="shared" si="84"/>
        <v>0</v>
      </c>
      <c r="AG101">
        <f t="shared" si="85"/>
        <v>0</v>
      </c>
      <c r="AH101">
        <f t="shared" si="86"/>
        <v>0</v>
      </c>
      <c r="AI101">
        <f t="shared" si="87"/>
        <v>0</v>
      </c>
      <c r="AJ101">
        <f t="shared" si="88"/>
        <v>0</v>
      </c>
      <c r="AK101">
        <v>893366.1</v>
      </c>
      <c r="AL101">
        <v>893366.1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1</v>
      </c>
      <c r="AW101">
        <v>1</v>
      </c>
      <c r="AZ101">
        <v>1</v>
      </c>
      <c r="BA101">
        <v>1</v>
      </c>
      <c r="BB101">
        <v>1</v>
      </c>
      <c r="BC101">
        <v>1</v>
      </c>
      <c r="BD101" t="s">
        <v>3</v>
      </c>
      <c r="BE101" t="s">
        <v>3</v>
      </c>
      <c r="BF101" t="s">
        <v>3</v>
      </c>
      <c r="BG101" t="s">
        <v>3</v>
      </c>
      <c r="BH101">
        <v>3</v>
      </c>
      <c r="BI101">
        <v>1</v>
      </c>
      <c r="BJ101" t="s">
        <v>3</v>
      </c>
      <c r="BM101">
        <v>6001</v>
      </c>
      <c r="BN101">
        <v>0</v>
      </c>
      <c r="BO101" t="s">
        <v>3</v>
      </c>
      <c r="BP101">
        <v>0</v>
      </c>
      <c r="BQ101">
        <v>0</v>
      </c>
      <c r="BR101">
        <v>0</v>
      </c>
      <c r="BS101">
        <v>1</v>
      </c>
      <c r="BT101">
        <v>1</v>
      </c>
      <c r="BU101">
        <v>1</v>
      </c>
      <c r="BV101">
        <v>1</v>
      </c>
      <c r="BW101">
        <v>1</v>
      </c>
      <c r="BX101">
        <v>1</v>
      </c>
      <c r="BY101" t="s">
        <v>3</v>
      </c>
      <c r="BZ101">
        <v>0</v>
      </c>
      <c r="CA101">
        <v>0</v>
      </c>
      <c r="CF101">
        <v>0</v>
      </c>
      <c r="CG101">
        <v>0</v>
      </c>
      <c r="CM101">
        <v>0</v>
      </c>
      <c r="CN101" t="s">
        <v>3</v>
      </c>
      <c r="CO101">
        <v>0</v>
      </c>
      <c r="CP101">
        <f t="shared" si="89"/>
        <v>893366.1</v>
      </c>
      <c r="CQ101">
        <f t="shared" si="90"/>
        <v>893366.1</v>
      </c>
      <c r="CR101">
        <f t="shared" si="91"/>
        <v>0</v>
      </c>
      <c r="CS101">
        <f t="shared" si="92"/>
        <v>0</v>
      </c>
      <c r="CT101">
        <f t="shared" si="93"/>
        <v>0</v>
      </c>
      <c r="CU101">
        <f t="shared" si="94"/>
        <v>0</v>
      </c>
      <c r="CV101">
        <f t="shared" si="95"/>
        <v>0</v>
      </c>
      <c r="CW101">
        <f t="shared" si="96"/>
        <v>0</v>
      </c>
      <c r="CX101">
        <f t="shared" si="97"/>
        <v>0</v>
      </c>
      <c r="CY101">
        <f t="shared" si="98"/>
        <v>0</v>
      </c>
      <c r="CZ101">
        <f t="shared" si="99"/>
        <v>0</v>
      </c>
      <c r="DC101" t="s">
        <v>3</v>
      </c>
      <c r="DD101" t="s">
        <v>3</v>
      </c>
      <c r="DE101" t="s">
        <v>3</v>
      </c>
      <c r="DF101" t="s">
        <v>3</v>
      </c>
      <c r="DG101" t="s">
        <v>3</v>
      </c>
      <c r="DH101" t="s">
        <v>3</v>
      </c>
      <c r="DI101" t="s">
        <v>3</v>
      </c>
      <c r="DJ101" t="s">
        <v>3</v>
      </c>
      <c r="DK101" t="s">
        <v>3</v>
      </c>
      <c r="DL101" t="s">
        <v>3</v>
      </c>
      <c r="DM101" t="s">
        <v>3</v>
      </c>
      <c r="DN101">
        <v>0</v>
      </c>
      <c r="DO101">
        <v>0</v>
      </c>
      <c r="DP101">
        <v>1</v>
      </c>
      <c r="DQ101">
        <v>1</v>
      </c>
      <c r="DU101">
        <v>1010</v>
      </c>
      <c r="DV101" t="s">
        <v>37</v>
      </c>
      <c r="DW101" t="s">
        <v>38</v>
      </c>
      <c r="DX101">
        <v>1</v>
      </c>
      <c r="EE101">
        <v>32747723</v>
      </c>
      <c r="EF101">
        <v>0</v>
      </c>
      <c r="EG101" t="s">
        <v>39</v>
      </c>
      <c r="EH101">
        <v>0</v>
      </c>
      <c r="EI101" t="s">
        <v>3</v>
      </c>
      <c r="EJ101">
        <v>1</v>
      </c>
      <c r="EK101">
        <v>6001</v>
      </c>
      <c r="EL101" t="s">
        <v>40</v>
      </c>
      <c r="EM101" t="s">
        <v>39</v>
      </c>
      <c r="EO101" t="s">
        <v>3</v>
      </c>
      <c r="EQ101">
        <v>131072</v>
      </c>
      <c r="ER101">
        <v>893366.1</v>
      </c>
      <c r="ES101">
        <v>893366.1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FQ101">
        <v>0</v>
      </c>
      <c r="FR101">
        <f t="shared" si="100"/>
        <v>0</v>
      </c>
      <c r="FS101">
        <v>0</v>
      </c>
      <c r="FX101">
        <v>0</v>
      </c>
      <c r="FY101">
        <v>0</v>
      </c>
      <c r="GA101" t="s">
        <v>41</v>
      </c>
      <c r="GD101">
        <v>0</v>
      </c>
      <c r="GF101">
        <v>1739538179</v>
      </c>
      <c r="GG101">
        <v>2</v>
      </c>
      <c r="GH101">
        <v>0</v>
      </c>
      <c r="GI101">
        <v>-2</v>
      </c>
      <c r="GJ101">
        <v>0</v>
      </c>
      <c r="GK101">
        <f>ROUND(R101*(R12)/100,2)</f>
        <v>0</v>
      </c>
      <c r="GL101">
        <f t="shared" si="101"/>
        <v>0</v>
      </c>
      <c r="GM101">
        <f t="shared" si="102"/>
        <v>893366.1</v>
      </c>
      <c r="GN101">
        <f t="shared" si="103"/>
        <v>893366.1</v>
      </c>
      <c r="GO101">
        <f t="shared" si="104"/>
        <v>0</v>
      </c>
      <c r="GP101">
        <f t="shared" si="105"/>
        <v>0</v>
      </c>
      <c r="GR101">
        <v>0</v>
      </c>
      <c r="GS101">
        <v>4</v>
      </c>
      <c r="GT101">
        <v>0</v>
      </c>
      <c r="GU101" t="s">
        <v>3</v>
      </c>
      <c r="GV101">
        <f t="shared" si="106"/>
        <v>0</v>
      </c>
      <c r="GW101">
        <v>1</v>
      </c>
      <c r="GX101">
        <f t="shared" si="107"/>
        <v>0</v>
      </c>
      <c r="HA101">
        <v>0</v>
      </c>
      <c r="HB101">
        <v>0</v>
      </c>
      <c r="IK101">
        <v>0</v>
      </c>
    </row>
    <row r="102" spans="1:245" x14ac:dyDescent="0.2">
      <c r="A102">
        <v>17</v>
      </c>
      <c r="B102">
        <v>1</v>
      </c>
      <c r="C102">
        <f>ROW(SmtRes!A145)</f>
        <v>145</v>
      </c>
      <c r="D102">
        <f>ROW(EtalonRes!A137)</f>
        <v>137</v>
      </c>
      <c r="E102" t="s">
        <v>134</v>
      </c>
      <c r="F102" t="s">
        <v>17</v>
      </c>
      <c r="G102" t="s">
        <v>18</v>
      </c>
      <c r="H102" t="s">
        <v>19</v>
      </c>
      <c r="I102">
        <v>0.17100000000000001</v>
      </c>
      <c r="J102">
        <v>0</v>
      </c>
      <c r="O102">
        <f t="shared" si="69"/>
        <v>11400.07</v>
      </c>
      <c r="P102">
        <f t="shared" si="70"/>
        <v>9735.61</v>
      </c>
      <c r="Q102">
        <f t="shared" si="71"/>
        <v>265.93</v>
      </c>
      <c r="R102">
        <f t="shared" si="72"/>
        <v>24.43</v>
      </c>
      <c r="S102">
        <f t="shared" si="73"/>
        <v>1398.53</v>
      </c>
      <c r="T102">
        <f t="shared" si="74"/>
        <v>0</v>
      </c>
      <c r="U102">
        <f t="shared" si="75"/>
        <v>6.1748100000000008</v>
      </c>
      <c r="V102">
        <f t="shared" si="76"/>
        <v>0</v>
      </c>
      <c r="W102">
        <f t="shared" si="77"/>
        <v>0</v>
      </c>
      <c r="X102">
        <f t="shared" si="78"/>
        <v>978.97</v>
      </c>
      <c r="Y102">
        <f t="shared" si="79"/>
        <v>139.85</v>
      </c>
      <c r="AA102">
        <v>33034105</v>
      </c>
      <c r="AB102">
        <f t="shared" si="80"/>
        <v>66667.14</v>
      </c>
      <c r="AC102">
        <f t="shared" si="81"/>
        <v>56933.42</v>
      </c>
      <c r="AD102">
        <f t="shared" si="82"/>
        <v>1555.17</v>
      </c>
      <c r="AE102">
        <f t="shared" si="83"/>
        <v>142.85</v>
      </c>
      <c r="AF102">
        <f t="shared" si="84"/>
        <v>8178.55</v>
      </c>
      <c r="AG102">
        <f t="shared" si="85"/>
        <v>0</v>
      </c>
      <c r="AH102">
        <f t="shared" si="86"/>
        <v>36.11</v>
      </c>
      <c r="AI102">
        <f t="shared" si="87"/>
        <v>0</v>
      </c>
      <c r="AJ102">
        <f t="shared" si="88"/>
        <v>0</v>
      </c>
      <c r="AK102">
        <v>66667.14</v>
      </c>
      <c r="AL102">
        <v>56933.42</v>
      </c>
      <c r="AM102">
        <v>1555.17</v>
      </c>
      <c r="AN102">
        <v>142.85</v>
      </c>
      <c r="AO102">
        <v>8178.55</v>
      </c>
      <c r="AP102">
        <v>0</v>
      </c>
      <c r="AQ102">
        <v>36.11</v>
      </c>
      <c r="AR102">
        <v>0</v>
      </c>
      <c r="AS102">
        <v>0</v>
      </c>
      <c r="AT102">
        <v>70</v>
      </c>
      <c r="AU102">
        <v>10</v>
      </c>
      <c r="AV102">
        <v>1</v>
      </c>
      <c r="AW102">
        <v>1</v>
      </c>
      <c r="AZ102">
        <v>1</v>
      </c>
      <c r="BA102">
        <v>1</v>
      </c>
      <c r="BB102">
        <v>1</v>
      </c>
      <c r="BC102">
        <v>1</v>
      </c>
      <c r="BD102" t="s">
        <v>3</v>
      </c>
      <c r="BE102" t="s">
        <v>3</v>
      </c>
      <c r="BF102" t="s">
        <v>3</v>
      </c>
      <c r="BG102" t="s">
        <v>3</v>
      </c>
      <c r="BH102">
        <v>0</v>
      </c>
      <c r="BI102">
        <v>4</v>
      </c>
      <c r="BJ102" t="s">
        <v>20</v>
      </c>
      <c r="BM102">
        <v>0</v>
      </c>
      <c r="BN102">
        <v>0</v>
      </c>
      <c r="BO102" t="s">
        <v>3</v>
      </c>
      <c r="BP102">
        <v>0</v>
      </c>
      <c r="BQ102">
        <v>1</v>
      </c>
      <c r="BR102">
        <v>0</v>
      </c>
      <c r="BS102">
        <v>1</v>
      </c>
      <c r="BT102">
        <v>1</v>
      </c>
      <c r="BU102">
        <v>1</v>
      </c>
      <c r="BV102">
        <v>1</v>
      </c>
      <c r="BW102">
        <v>1</v>
      </c>
      <c r="BX102">
        <v>1</v>
      </c>
      <c r="BY102" t="s">
        <v>3</v>
      </c>
      <c r="BZ102">
        <v>70</v>
      </c>
      <c r="CA102">
        <v>10</v>
      </c>
      <c r="CF102">
        <v>0</v>
      </c>
      <c r="CG102">
        <v>0</v>
      </c>
      <c r="CM102">
        <v>0</v>
      </c>
      <c r="CN102" t="s">
        <v>3</v>
      </c>
      <c r="CO102">
        <v>0</v>
      </c>
      <c r="CP102">
        <f t="shared" si="89"/>
        <v>11400.070000000002</v>
      </c>
      <c r="CQ102">
        <f t="shared" si="90"/>
        <v>56933.42</v>
      </c>
      <c r="CR102">
        <f t="shared" si="91"/>
        <v>1555.17</v>
      </c>
      <c r="CS102">
        <f t="shared" si="92"/>
        <v>142.85</v>
      </c>
      <c r="CT102">
        <f t="shared" si="93"/>
        <v>8178.55</v>
      </c>
      <c r="CU102">
        <f t="shared" si="94"/>
        <v>0</v>
      </c>
      <c r="CV102">
        <f t="shared" si="95"/>
        <v>36.11</v>
      </c>
      <c r="CW102">
        <f t="shared" si="96"/>
        <v>0</v>
      </c>
      <c r="CX102">
        <f t="shared" si="97"/>
        <v>0</v>
      </c>
      <c r="CY102">
        <f t="shared" si="98"/>
        <v>978.97099999999989</v>
      </c>
      <c r="CZ102">
        <f t="shared" si="99"/>
        <v>139.85299999999998</v>
      </c>
      <c r="DC102" t="s">
        <v>3</v>
      </c>
      <c r="DD102" t="s">
        <v>3</v>
      </c>
      <c r="DE102" t="s">
        <v>3</v>
      </c>
      <c r="DF102" t="s">
        <v>3</v>
      </c>
      <c r="DG102" t="s">
        <v>3</v>
      </c>
      <c r="DH102" t="s">
        <v>3</v>
      </c>
      <c r="DI102" t="s">
        <v>3</v>
      </c>
      <c r="DJ102" t="s">
        <v>3</v>
      </c>
      <c r="DK102" t="s">
        <v>3</v>
      </c>
      <c r="DL102" t="s">
        <v>3</v>
      </c>
      <c r="DM102" t="s">
        <v>3</v>
      </c>
      <c r="DN102">
        <v>0</v>
      </c>
      <c r="DO102">
        <v>0</v>
      </c>
      <c r="DP102">
        <v>1</v>
      </c>
      <c r="DQ102">
        <v>1</v>
      </c>
      <c r="DU102">
        <v>1009</v>
      </c>
      <c r="DV102" t="s">
        <v>19</v>
      </c>
      <c r="DW102" t="s">
        <v>19</v>
      </c>
      <c r="DX102">
        <v>1000</v>
      </c>
      <c r="EE102">
        <v>32505399</v>
      </c>
      <c r="EF102">
        <v>1</v>
      </c>
      <c r="EG102" t="s">
        <v>21</v>
      </c>
      <c r="EH102">
        <v>0</v>
      </c>
      <c r="EI102" t="s">
        <v>3</v>
      </c>
      <c r="EJ102">
        <v>4</v>
      </c>
      <c r="EK102">
        <v>0</v>
      </c>
      <c r="EL102" t="s">
        <v>22</v>
      </c>
      <c r="EM102" t="s">
        <v>23</v>
      </c>
      <c r="EO102" t="s">
        <v>3</v>
      </c>
      <c r="EQ102">
        <v>131072</v>
      </c>
      <c r="ER102">
        <v>66667.14</v>
      </c>
      <c r="ES102">
        <v>56933.42</v>
      </c>
      <c r="ET102">
        <v>1555.17</v>
      </c>
      <c r="EU102">
        <v>142.85</v>
      </c>
      <c r="EV102">
        <v>8178.55</v>
      </c>
      <c r="EW102">
        <v>36.11</v>
      </c>
      <c r="EX102">
        <v>0</v>
      </c>
      <c r="EY102">
        <v>0</v>
      </c>
      <c r="FQ102">
        <v>0</v>
      </c>
      <c r="FR102">
        <f t="shared" si="100"/>
        <v>0</v>
      </c>
      <c r="FS102">
        <v>0</v>
      </c>
      <c r="FX102">
        <v>70</v>
      </c>
      <c r="FY102">
        <v>10</v>
      </c>
      <c r="GA102" t="s">
        <v>3</v>
      </c>
      <c r="GD102">
        <v>0</v>
      </c>
      <c r="GF102">
        <v>-1596235391</v>
      </c>
      <c r="GG102">
        <v>2</v>
      </c>
      <c r="GH102">
        <v>1</v>
      </c>
      <c r="GI102">
        <v>-2</v>
      </c>
      <c r="GJ102">
        <v>0</v>
      </c>
      <c r="GK102">
        <f>ROUND(R102*(R12)/100,2)</f>
        <v>26.38</v>
      </c>
      <c r="GL102">
        <f t="shared" si="101"/>
        <v>0</v>
      </c>
      <c r="GM102">
        <f t="shared" si="102"/>
        <v>12545.27</v>
      </c>
      <c r="GN102">
        <f t="shared" si="103"/>
        <v>0</v>
      </c>
      <c r="GO102">
        <f t="shared" si="104"/>
        <v>0</v>
      </c>
      <c r="GP102">
        <f t="shared" si="105"/>
        <v>12545.27</v>
      </c>
      <c r="GR102">
        <v>0</v>
      </c>
      <c r="GS102">
        <v>3</v>
      </c>
      <c r="GT102">
        <v>0</v>
      </c>
      <c r="GU102" t="s">
        <v>3</v>
      </c>
      <c r="GV102">
        <f t="shared" si="106"/>
        <v>0</v>
      </c>
      <c r="GW102">
        <v>1</v>
      </c>
      <c r="GX102">
        <f t="shared" si="107"/>
        <v>0</v>
      </c>
      <c r="HA102">
        <v>0</v>
      </c>
      <c r="HB102">
        <v>0</v>
      </c>
      <c r="IK102">
        <v>0</v>
      </c>
    </row>
    <row r="103" spans="1:245" x14ac:dyDescent="0.2">
      <c r="A103">
        <v>18</v>
      </c>
      <c r="B103">
        <v>1</v>
      </c>
      <c r="C103">
        <v>145</v>
      </c>
      <c r="E103" t="s">
        <v>135</v>
      </c>
      <c r="F103" t="s">
        <v>25</v>
      </c>
      <c r="G103" t="s">
        <v>26</v>
      </c>
      <c r="H103" t="s">
        <v>19</v>
      </c>
      <c r="I103">
        <f>I102*J103</f>
        <v>-0.17100000000000001</v>
      </c>
      <c r="J103">
        <v>-1</v>
      </c>
      <c r="O103">
        <f t="shared" si="69"/>
        <v>-9133.14</v>
      </c>
      <c r="P103">
        <f t="shared" si="70"/>
        <v>-9133.14</v>
      </c>
      <c r="Q103">
        <f t="shared" si="71"/>
        <v>0</v>
      </c>
      <c r="R103">
        <f t="shared" si="72"/>
        <v>0</v>
      </c>
      <c r="S103">
        <f t="shared" si="73"/>
        <v>0</v>
      </c>
      <c r="T103">
        <f t="shared" si="74"/>
        <v>0</v>
      </c>
      <c r="U103">
        <f t="shared" si="75"/>
        <v>0</v>
      </c>
      <c r="V103">
        <f t="shared" si="76"/>
        <v>0</v>
      </c>
      <c r="W103">
        <f t="shared" si="77"/>
        <v>0</v>
      </c>
      <c r="X103">
        <f t="shared" si="78"/>
        <v>0</v>
      </c>
      <c r="Y103">
        <f t="shared" si="79"/>
        <v>0</v>
      </c>
      <c r="AA103">
        <v>33034105</v>
      </c>
      <c r="AB103">
        <f t="shared" si="80"/>
        <v>53410.15</v>
      </c>
      <c r="AC103">
        <f t="shared" si="81"/>
        <v>53410.15</v>
      </c>
      <c r="AD103">
        <f t="shared" si="82"/>
        <v>0</v>
      </c>
      <c r="AE103">
        <f t="shared" si="83"/>
        <v>0</v>
      </c>
      <c r="AF103">
        <f t="shared" si="84"/>
        <v>0</v>
      </c>
      <c r="AG103">
        <f t="shared" si="85"/>
        <v>0</v>
      </c>
      <c r="AH103">
        <f t="shared" si="86"/>
        <v>0</v>
      </c>
      <c r="AI103">
        <f t="shared" si="87"/>
        <v>0</v>
      </c>
      <c r="AJ103">
        <f t="shared" si="88"/>
        <v>0</v>
      </c>
      <c r="AK103">
        <v>53410.15</v>
      </c>
      <c r="AL103">
        <v>53410.15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70</v>
      </c>
      <c r="AU103">
        <v>10</v>
      </c>
      <c r="AV103">
        <v>1</v>
      </c>
      <c r="AW103">
        <v>1</v>
      </c>
      <c r="AZ103">
        <v>1</v>
      </c>
      <c r="BA103">
        <v>1</v>
      </c>
      <c r="BB103">
        <v>1</v>
      </c>
      <c r="BC103">
        <v>1</v>
      </c>
      <c r="BD103" t="s">
        <v>3</v>
      </c>
      <c r="BE103" t="s">
        <v>3</v>
      </c>
      <c r="BF103" t="s">
        <v>3</v>
      </c>
      <c r="BG103" t="s">
        <v>3</v>
      </c>
      <c r="BH103">
        <v>3</v>
      </c>
      <c r="BI103">
        <v>4</v>
      </c>
      <c r="BJ103" t="s">
        <v>27</v>
      </c>
      <c r="BM103">
        <v>0</v>
      </c>
      <c r="BN103">
        <v>0</v>
      </c>
      <c r="BO103" t="s">
        <v>3</v>
      </c>
      <c r="BP103">
        <v>0</v>
      </c>
      <c r="BQ103">
        <v>1</v>
      </c>
      <c r="BR103">
        <v>0</v>
      </c>
      <c r="BS103">
        <v>1</v>
      </c>
      <c r="BT103">
        <v>1</v>
      </c>
      <c r="BU103">
        <v>1</v>
      </c>
      <c r="BV103">
        <v>1</v>
      </c>
      <c r="BW103">
        <v>1</v>
      </c>
      <c r="BX103">
        <v>1</v>
      </c>
      <c r="BY103" t="s">
        <v>3</v>
      </c>
      <c r="BZ103">
        <v>70</v>
      </c>
      <c r="CA103">
        <v>10</v>
      </c>
      <c r="CF103">
        <v>0</v>
      </c>
      <c r="CG103">
        <v>0</v>
      </c>
      <c r="CM103">
        <v>0</v>
      </c>
      <c r="CN103" t="s">
        <v>3</v>
      </c>
      <c r="CO103">
        <v>0</v>
      </c>
      <c r="CP103">
        <f t="shared" si="89"/>
        <v>-9133.14</v>
      </c>
      <c r="CQ103">
        <f t="shared" si="90"/>
        <v>53410.15</v>
      </c>
      <c r="CR103">
        <f t="shared" si="91"/>
        <v>0</v>
      </c>
      <c r="CS103">
        <f t="shared" si="92"/>
        <v>0</v>
      </c>
      <c r="CT103">
        <f t="shared" si="93"/>
        <v>0</v>
      </c>
      <c r="CU103">
        <f t="shared" si="94"/>
        <v>0</v>
      </c>
      <c r="CV103">
        <f t="shared" si="95"/>
        <v>0</v>
      </c>
      <c r="CW103">
        <f t="shared" si="96"/>
        <v>0</v>
      </c>
      <c r="CX103">
        <f t="shared" si="97"/>
        <v>0</v>
      </c>
      <c r="CY103">
        <f t="shared" si="98"/>
        <v>0</v>
      </c>
      <c r="CZ103">
        <f t="shared" si="99"/>
        <v>0</v>
      </c>
      <c r="DC103" t="s">
        <v>3</v>
      </c>
      <c r="DD103" t="s">
        <v>3</v>
      </c>
      <c r="DE103" t="s">
        <v>3</v>
      </c>
      <c r="DF103" t="s">
        <v>3</v>
      </c>
      <c r="DG103" t="s">
        <v>3</v>
      </c>
      <c r="DH103" t="s">
        <v>3</v>
      </c>
      <c r="DI103" t="s">
        <v>3</v>
      </c>
      <c r="DJ103" t="s">
        <v>3</v>
      </c>
      <c r="DK103" t="s">
        <v>3</v>
      </c>
      <c r="DL103" t="s">
        <v>3</v>
      </c>
      <c r="DM103" t="s">
        <v>3</v>
      </c>
      <c r="DN103">
        <v>0</v>
      </c>
      <c r="DO103">
        <v>0</v>
      </c>
      <c r="DP103">
        <v>1</v>
      </c>
      <c r="DQ103">
        <v>1</v>
      </c>
      <c r="DU103">
        <v>1009</v>
      </c>
      <c r="DV103" t="s">
        <v>19</v>
      </c>
      <c r="DW103" t="s">
        <v>19</v>
      </c>
      <c r="DX103">
        <v>1000</v>
      </c>
      <c r="EE103">
        <v>32505399</v>
      </c>
      <c r="EF103">
        <v>1</v>
      </c>
      <c r="EG103" t="s">
        <v>21</v>
      </c>
      <c r="EH103">
        <v>0</v>
      </c>
      <c r="EI103" t="s">
        <v>3</v>
      </c>
      <c r="EJ103">
        <v>4</v>
      </c>
      <c r="EK103">
        <v>0</v>
      </c>
      <c r="EL103" t="s">
        <v>22</v>
      </c>
      <c r="EM103" t="s">
        <v>23</v>
      </c>
      <c r="EO103" t="s">
        <v>3</v>
      </c>
      <c r="EQ103">
        <v>0</v>
      </c>
      <c r="ER103">
        <v>53410.15</v>
      </c>
      <c r="ES103">
        <v>53410.15</v>
      </c>
      <c r="ET103">
        <v>0</v>
      </c>
      <c r="EU103">
        <v>0</v>
      </c>
      <c r="EV103">
        <v>0</v>
      </c>
      <c r="EW103">
        <v>0</v>
      </c>
      <c r="EX103">
        <v>0</v>
      </c>
      <c r="FQ103">
        <v>0</v>
      </c>
      <c r="FR103">
        <f t="shared" si="100"/>
        <v>0</v>
      </c>
      <c r="FS103">
        <v>0</v>
      </c>
      <c r="FX103">
        <v>70</v>
      </c>
      <c r="FY103">
        <v>10</v>
      </c>
      <c r="GA103" t="s">
        <v>3</v>
      </c>
      <c r="GD103">
        <v>0</v>
      </c>
      <c r="GF103">
        <v>-1467733540</v>
      </c>
      <c r="GG103">
        <v>2</v>
      </c>
      <c r="GH103">
        <v>1</v>
      </c>
      <c r="GI103">
        <v>-2</v>
      </c>
      <c r="GJ103">
        <v>0</v>
      </c>
      <c r="GK103">
        <f>ROUND(R103*(R12)/100,2)</f>
        <v>0</v>
      </c>
      <c r="GL103">
        <f t="shared" si="101"/>
        <v>0</v>
      </c>
      <c r="GM103">
        <f t="shared" si="102"/>
        <v>-9133.14</v>
      </c>
      <c r="GN103">
        <f t="shared" si="103"/>
        <v>0</v>
      </c>
      <c r="GO103">
        <f t="shared" si="104"/>
        <v>0</v>
      </c>
      <c r="GP103">
        <f t="shared" si="105"/>
        <v>-9133.14</v>
      </c>
      <c r="GR103">
        <v>0</v>
      </c>
      <c r="GS103">
        <v>3</v>
      </c>
      <c r="GT103">
        <v>0</v>
      </c>
      <c r="GU103" t="s">
        <v>3</v>
      </c>
      <c r="GV103">
        <f t="shared" si="106"/>
        <v>0</v>
      </c>
      <c r="GW103">
        <v>1</v>
      </c>
      <c r="GX103">
        <f t="shared" si="107"/>
        <v>0</v>
      </c>
      <c r="HA103">
        <v>0</v>
      </c>
      <c r="HB103">
        <v>0</v>
      </c>
      <c r="IK103">
        <v>0</v>
      </c>
    </row>
    <row r="104" spans="1:245" x14ac:dyDescent="0.2">
      <c r="A104">
        <v>17</v>
      </c>
      <c r="B104">
        <v>1</v>
      </c>
      <c r="C104">
        <f>ROW(SmtRes!A160)</f>
        <v>160</v>
      </c>
      <c r="D104">
        <f>ROW(EtalonRes!A152)</f>
        <v>152</v>
      </c>
      <c r="E104" t="s">
        <v>136</v>
      </c>
      <c r="F104" t="s">
        <v>29</v>
      </c>
      <c r="G104" t="s">
        <v>30</v>
      </c>
      <c r="H104" t="s">
        <v>31</v>
      </c>
      <c r="I104">
        <v>2.3199999999999998E-2</v>
      </c>
      <c r="J104">
        <v>0</v>
      </c>
      <c r="O104">
        <f t="shared" si="69"/>
        <v>9904.36</v>
      </c>
      <c r="P104">
        <f t="shared" si="70"/>
        <v>8069.71</v>
      </c>
      <c r="Q104">
        <f t="shared" si="71"/>
        <v>10.1</v>
      </c>
      <c r="R104">
        <f t="shared" si="72"/>
        <v>3.42</v>
      </c>
      <c r="S104">
        <f t="shared" si="73"/>
        <v>1824.55</v>
      </c>
      <c r="T104">
        <f t="shared" si="74"/>
        <v>0</v>
      </c>
      <c r="U104">
        <f t="shared" si="75"/>
        <v>10.51192</v>
      </c>
      <c r="V104">
        <f t="shared" si="76"/>
        <v>0</v>
      </c>
      <c r="W104">
        <f t="shared" si="77"/>
        <v>0</v>
      </c>
      <c r="X104">
        <f t="shared" si="78"/>
        <v>1277.19</v>
      </c>
      <c r="Y104">
        <f t="shared" si="79"/>
        <v>182.46</v>
      </c>
      <c r="AA104">
        <v>33034105</v>
      </c>
      <c r="AB104">
        <f t="shared" si="80"/>
        <v>426912.19</v>
      </c>
      <c r="AC104">
        <f t="shared" si="81"/>
        <v>347832.49</v>
      </c>
      <c r="AD104">
        <f t="shared" si="82"/>
        <v>435.13</v>
      </c>
      <c r="AE104">
        <f t="shared" si="83"/>
        <v>147.43</v>
      </c>
      <c r="AF104">
        <f t="shared" si="84"/>
        <v>78644.570000000007</v>
      </c>
      <c r="AG104">
        <f t="shared" si="85"/>
        <v>0</v>
      </c>
      <c r="AH104">
        <f t="shared" si="86"/>
        <v>453.1</v>
      </c>
      <c r="AI104">
        <f t="shared" si="87"/>
        <v>0</v>
      </c>
      <c r="AJ104">
        <f t="shared" si="88"/>
        <v>0</v>
      </c>
      <c r="AK104">
        <v>426912.19</v>
      </c>
      <c r="AL104">
        <v>347832.49</v>
      </c>
      <c r="AM104">
        <v>435.13</v>
      </c>
      <c r="AN104">
        <v>147.43</v>
      </c>
      <c r="AO104">
        <v>78644.570000000007</v>
      </c>
      <c r="AP104">
        <v>0</v>
      </c>
      <c r="AQ104">
        <v>453.1</v>
      </c>
      <c r="AR104">
        <v>0</v>
      </c>
      <c r="AS104">
        <v>0</v>
      </c>
      <c r="AT104">
        <v>70</v>
      </c>
      <c r="AU104">
        <v>10</v>
      </c>
      <c r="AV104">
        <v>1</v>
      </c>
      <c r="AW104">
        <v>1</v>
      </c>
      <c r="AZ104">
        <v>1</v>
      </c>
      <c r="BA104">
        <v>1</v>
      </c>
      <c r="BB104">
        <v>1</v>
      </c>
      <c r="BC104">
        <v>1</v>
      </c>
      <c r="BD104" t="s">
        <v>3</v>
      </c>
      <c r="BE104" t="s">
        <v>3</v>
      </c>
      <c r="BF104" t="s">
        <v>3</v>
      </c>
      <c r="BG104" t="s">
        <v>3</v>
      </c>
      <c r="BH104">
        <v>0</v>
      </c>
      <c r="BI104">
        <v>4</v>
      </c>
      <c r="BJ104" t="s">
        <v>32</v>
      </c>
      <c r="BM104">
        <v>0</v>
      </c>
      <c r="BN104">
        <v>0</v>
      </c>
      <c r="BO104" t="s">
        <v>3</v>
      </c>
      <c r="BP104">
        <v>0</v>
      </c>
      <c r="BQ104">
        <v>1</v>
      </c>
      <c r="BR104">
        <v>0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3</v>
      </c>
      <c r="BZ104">
        <v>70</v>
      </c>
      <c r="CA104">
        <v>10</v>
      </c>
      <c r="CF104">
        <v>0</v>
      </c>
      <c r="CG104">
        <v>0</v>
      </c>
      <c r="CM104">
        <v>0</v>
      </c>
      <c r="CN104" t="s">
        <v>3</v>
      </c>
      <c r="CO104">
        <v>0</v>
      </c>
      <c r="CP104">
        <f t="shared" si="89"/>
        <v>9904.36</v>
      </c>
      <c r="CQ104">
        <f t="shared" si="90"/>
        <v>347832.49</v>
      </c>
      <c r="CR104">
        <f t="shared" si="91"/>
        <v>435.13</v>
      </c>
      <c r="CS104">
        <f t="shared" si="92"/>
        <v>147.43</v>
      </c>
      <c r="CT104">
        <f t="shared" si="93"/>
        <v>78644.570000000007</v>
      </c>
      <c r="CU104">
        <f t="shared" si="94"/>
        <v>0</v>
      </c>
      <c r="CV104">
        <f t="shared" si="95"/>
        <v>453.1</v>
      </c>
      <c r="CW104">
        <f t="shared" si="96"/>
        <v>0</v>
      </c>
      <c r="CX104">
        <f t="shared" si="97"/>
        <v>0</v>
      </c>
      <c r="CY104">
        <f t="shared" si="98"/>
        <v>1277.1849999999999</v>
      </c>
      <c r="CZ104">
        <f t="shared" si="99"/>
        <v>182.45500000000001</v>
      </c>
      <c r="DC104" t="s">
        <v>3</v>
      </c>
      <c r="DD104" t="s">
        <v>3</v>
      </c>
      <c r="DE104" t="s">
        <v>3</v>
      </c>
      <c r="DF104" t="s">
        <v>3</v>
      </c>
      <c r="DG104" t="s">
        <v>3</v>
      </c>
      <c r="DH104" t="s">
        <v>3</v>
      </c>
      <c r="DI104" t="s">
        <v>3</v>
      </c>
      <c r="DJ104" t="s">
        <v>3</v>
      </c>
      <c r="DK104" t="s">
        <v>3</v>
      </c>
      <c r="DL104" t="s">
        <v>3</v>
      </c>
      <c r="DM104" t="s">
        <v>3</v>
      </c>
      <c r="DN104">
        <v>0</v>
      </c>
      <c r="DO104">
        <v>0</v>
      </c>
      <c r="DP104">
        <v>1</v>
      </c>
      <c r="DQ104">
        <v>1</v>
      </c>
      <c r="DU104">
        <v>1007</v>
      </c>
      <c r="DV104" t="s">
        <v>31</v>
      </c>
      <c r="DW104" t="s">
        <v>31</v>
      </c>
      <c r="DX104">
        <v>100</v>
      </c>
      <c r="EE104">
        <v>32505399</v>
      </c>
      <c r="EF104">
        <v>1</v>
      </c>
      <c r="EG104" t="s">
        <v>21</v>
      </c>
      <c r="EH104">
        <v>0</v>
      </c>
      <c r="EI104" t="s">
        <v>3</v>
      </c>
      <c r="EJ104">
        <v>4</v>
      </c>
      <c r="EK104">
        <v>0</v>
      </c>
      <c r="EL104" t="s">
        <v>22</v>
      </c>
      <c r="EM104" t="s">
        <v>23</v>
      </c>
      <c r="EO104" t="s">
        <v>3</v>
      </c>
      <c r="EQ104">
        <v>131072</v>
      </c>
      <c r="ER104">
        <v>426912.19</v>
      </c>
      <c r="ES104">
        <v>347832.49</v>
      </c>
      <c r="ET104">
        <v>435.13</v>
      </c>
      <c r="EU104">
        <v>147.43</v>
      </c>
      <c r="EV104">
        <v>78644.570000000007</v>
      </c>
      <c r="EW104">
        <v>453.1</v>
      </c>
      <c r="EX104">
        <v>0</v>
      </c>
      <c r="EY104">
        <v>0</v>
      </c>
      <c r="FQ104">
        <v>0</v>
      </c>
      <c r="FR104">
        <f t="shared" si="100"/>
        <v>0</v>
      </c>
      <c r="FS104">
        <v>0</v>
      </c>
      <c r="FX104">
        <v>70</v>
      </c>
      <c r="FY104">
        <v>10</v>
      </c>
      <c r="GA104" t="s">
        <v>3</v>
      </c>
      <c r="GD104">
        <v>0</v>
      </c>
      <c r="GF104">
        <v>1739596138</v>
      </c>
      <c r="GG104">
        <v>2</v>
      </c>
      <c r="GH104">
        <v>1</v>
      </c>
      <c r="GI104">
        <v>-2</v>
      </c>
      <c r="GJ104">
        <v>0</v>
      </c>
      <c r="GK104">
        <f>ROUND(R104*(R12)/100,2)</f>
        <v>3.69</v>
      </c>
      <c r="GL104">
        <f t="shared" si="101"/>
        <v>0</v>
      </c>
      <c r="GM104">
        <f t="shared" si="102"/>
        <v>11367.7</v>
      </c>
      <c r="GN104">
        <f t="shared" si="103"/>
        <v>0</v>
      </c>
      <c r="GO104">
        <f t="shared" si="104"/>
        <v>0</v>
      </c>
      <c r="GP104">
        <f t="shared" si="105"/>
        <v>11367.7</v>
      </c>
      <c r="GR104">
        <v>0</v>
      </c>
      <c r="GS104">
        <v>3</v>
      </c>
      <c r="GT104">
        <v>0</v>
      </c>
      <c r="GU104" t="s">
        <v>3</v>
      </c>
      <c r="GV104">
        <f t="shared" si="106"/>
        <v>0</v>
      </c>
      <c r="GW104">
        <v>1</v>
      </c>
      <c r="GX104">
        <f t="shared" si="107"/>
        <v>0</v>
      </c>
      <c r="HA104">
        <v>0</v>
      </c>
      <c r="HB104">
        <v>0</v>
      </c>
      <c r="IK104">
        <v>0</v>
      </c>
    </row>
    <row r="105" spans="1:245" x14ac:dyDescent="0.2">
      <c r="A105">
        <v>17</v>
      </c>
      <c r="B105">
        <v>1</v>
      </c>
      <c r="E105" t="s">
        <v>137</v>
      </c>
      <c r="F105" t="s">
        <v>25</v>
      </c>
      <c r="G105" t="s">
        <v>26</v>
      </c>
      <c r="H105" t="s">
        <v>19</v>
      </c>
      <c r="I105">
        <v>5.0867690409999999E-2</v>
      </c>
      <c r="J105">
        <v>0</v>
      </c>
      <c r="O105">
        <f t="shared" si="69"/>
        <v>2716.85</v>
      </c>
      <c r="P105">
        <f t="shared" si="70"/>
        <v>2716.85</v>
      </c>
      <c r="Q105">
        <f t="shared" si="71"/>
        <v>0</v>
      </c>
      <c r="R105">
        <f t="shared" si="72"/>
        <v>0</v>
      </c>
      <c r="S105">
        <f t="shared" si="73"/>
        <v>0</v>
      </c>
      <c r="T105">
        <f t="shared" si="74"/>
        <v>0</v>
      </c>
      <c r="U105">
        <f t="shared" si="75"/>
        <v>0</v>
      </c>
      <c r="V105">
        <f t="shared" si="76"/>
        <v>0</v>
      </c>
      <c r="W105">
        <f t="shared" si="77"/>
        <v>0</v>
      </c>
      <c r="X105">
        <f t="shared" si="78"/>
        <v>0</v>
      </c>
      <c r="Y105">
        <f t="shared" si="79"/>
        <v>0</v>
      </c>
      <c r="AA105">
        <v>33034105</v>
      </c>
      <c r="AB105">
        <f t="shared" si="80"/>
        <v>53410.15</v>
      </c>
      <c r="AC105">
        <f t="shared" si="81"/>
        <v>53410.15</v>
      </c>
      <c r="AD105">
        <f t="shared" si="82"/>
        <v>0</v>
      </c>
      <c r="AE105">
        <f t="shared" si="83"/>
        <v>0</v>
      </c>
      <c r="AF105">
        <f t="shared" si="84"/>
        <v>0</v>
      </c>
      <c r="AG105">
        <f t="shared" si="85"/>
        <v>0</v>
      </c>
      <c r="AH105">
        <f t="shared" si="86"/>
        <v>0</v>
      </c>
      <c r="AI105">
        <f t="shared" si="87"/>
        <v>0</v>
      </c>
      <c r="AJ105">
        <f t="shared" si="88"/>
        <v>0</v>
      </c>
      <c r="AK105">
        <v>53410.15</v>
      </c>
      <c r="AL105">
        <v>53410.15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70</v>
      </c>
      <c r="AU105">
        <v>10</v>
      </c>
      <c r="AV105">
        <v>1</v>
      </c>
      <c r="AW105">
        <v>1</v>
      </c>
      <c r="AZ105">
        <v>1</v>
      </c>
      <c r="BA105">
        <v>1</v>
      </c>
      <c r="BB105">
        <v>1</v>
      </c>
      <c r="BC105">
        <v>1</v>
      </c>
      <c r="BD105" t="s">
        <v>3</v>
      </c>
      <c r="BE105" t="s">
        <v>3</v>
      </c>
      <c r="BF105" t="s">
        <v>3</v>
      </c>
      <c r="BG105" t="s">
        <v>3</v>
      </c>
      <c r="BH105">
        <v>3</v>
      </c>
      <c r="BI105">
        <v>4</v>
      </c>
      <c r="BJ105" t="s">
        <v>27</v>
      </c>
      <c r="BM105">
        <v>0</v>
      </c>
      <c r="BN105">
        <v>0</v>
      </c>
      <c r="BO105" t="s">
        <v>3</v>
      </c>
      <c r="BP105">
        <v>0</v>
      </c>
      <c r="BQ105">
        <v>1</v>
      </c>
      <c r="BR105">
        <v>0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3</v>
      </c>
      <c r="BZ105">
        <v>70</v>
      </c>
      <c r="CA105">
        <v>10</v>
      </c>
      <c r="CF105">
        <v>0</v>
      </c>
      <c r="CG105">
        <v>0</v>
      </c>
      <c r="CM105">
        <v>0</v>
      </c>
      <c r="CN105" t="s">
        <v>3</v>
      </c>
      <c r="CO105">
        <v>0</v>
      </c>
      <c r="CP105">
        <f t="shared" si="89"/>
        <v>2716.85</v>
      </c>
      <c r="CQ105">
        <f t="shared" si="90"/>
        <v>53410.15</v>
      </c>
      <c r="CR105">
        <f t="shared" si="91"/>
        <v>0</v>
      </c>
      <c r="CS105">
        <f t="shared" si="92"/>
        <v>0</v>
      </c>
      <c r="CT105">
        <f t="shared" si="93"/>
        <v>0</v>
      </c>
      <c r="CU105">
        <f t="shared" si="94"/>
        <v>0</v>
      </c>
      <c r="CV105">
        <f t="shared" si="95"/>
        <v>0</v>
      </c>
      <c r="CW105">
        <f t="shared" si="96"/>
        <v>0</v>
      </c>
      <c r="CX105">
        <f t="shared" si="97"/>
        <v>0</v>
      </c>
      <c r="CY105">
        <f t="shared" si="98"/>
        <v>0</v>
      </c>
      <c r="CZ105">
        <f t="shared" si="99"/>
        <v>0</v>
      </c>
      <c r="DC105" t="s">
        <v>3</v>
      </c>
      <c r="DD105" t="s">
        <v>3</v>
      </c>
      <c r="DE105" t="s">
        <v>3</v>
      </c>
      <c r="DF105" t="s">
        <v>3</v>
      </c>
      <c r="DG105" t="s">
        <v>3</v>
      </c>
      <c r="DH105" t="s">
        <v>3</v>
      </c>
      <c r="DI105" t="s">
        <v>3</v>
      </c>
      <c r="DJ105" t="s">
        <v>3</v>
      </c>
      <c r="DK105" t="s">
        <v>3</v>
      </c>
      <c r="DL105" t="s">
        <v>3</v>
      </c>
      <c r="DM105" t="s">
        <v>3</v>
      </c>
      <c r="DN105">
        <v>0</v>
      </c>
      <c r="DO105">
        <v>0</v>
      </c>
      <c r="DP105">
        <v>1</v>
      </c>
      <c r="DQ105">
        <v>1</v>
      </c>
      <c r="DU105">
        <v>1009</v>
      </c>
      <c r="DV105" t="s">
        <v>19</v>
      </c>
      <c r="DW105" t="s">
        <v>19</v>
      </c>
      <c r="DX105">
        <v>1000</v>
      </c>
      <c r="EE105">
        <v>32505399</v>
      </c>
      <c r="EF105">
        <v>1</v>
      </c>
      <c r="EG105" t="s">
        <v>21</v>
      </c>
      <c r="EH105">
        <v>0</v>
      </c>
      <c r="EI105" t="s">
        <v>3</v>
      </c>
      <c r="EJ105">
        <v>4</v>
      </c>
      <c r="EK105">
        <v>0</v>
      </c>
      <c r="EL105" t="s">
        <v>22</v>
      </c>
      <c r="EM105" t="s">
        <v>23</v>
      </c>
      <c r="EO105" t="s">
        <v>3</v>
      </c>
      <c r="EQ105">
        <v>131072</v>
      </c>
      <c r="ER105">
        <v>53410.15</v>
      </c>
      <c r="ES105">
        <v>53410.15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FQ105">
        <v>0</v>
      </c>
      <c r="FR105">
        <f t="shared" si="100"/>
        <v>0</v>
      </c>
      <c r="FS105">
        <v>0</v>
      </c>
      <c r="FX105">
        <v>70</v>
      </c>
      <c r="FY105">
        <v>10</v>
      </c>
      <c r="GA105" t="s">
        <v>3</v>
      </c>
      <c r="GD105">
        <v>0</v>
      </c>
      <c r="GF105">
        <v>-1467733540</v>
      </c>
      <c r="GG105">
        <v>2</v>
      </c>
      <c r="GH105">
        <v>1</v>
      </c>
      <c r="GI105">
        <v>-2</v>
      </c>
      <c r="GJ105">
        <v>0</v>
      </c>
      <c r="GK105">
        <f>ROUND(R105*(R12)/100,2)</f>
        <v>0</v>
      </c>
      <c r="GL105">
        <f t="shared" si="101"/>
        <v>0</v>
      </c>
      <c r="GM105">
        <f t="shared" si="102"/>
        <v>2716.85</v>
      </c>
      <c r="GN105">
        <f t="shared" si="103"/>
        <v>0</v>
      </c>
      <c r="GO105">
        <f t="shared" si="104"/>
        <v>0</v>
      </c>
      <c r="GP105">
        <f t="shared" si="105"/>
        <v>2716.85</v>
      </c>
      <c r="GR105">
        <v>0</v>
      </c>
      <c r="GS105">
        <v>3</v>
      </c>
      <c r="GT105">
        <v>0</v>
      </c>
      <c r="GU105" t="s">
        <v>3</v>
      </c>
      <c r="GV105">
        <f t="shared" si="106"/>
        <v>0</v>
      </c>
      <c r="GW105">
        <v>1</v>
      </c>
      <c r="GX105">
        <f t="shared" si="107"/>
        <v>0</v>
      </c>
      <c r="HA105">
        <v>0</v>
      </c>
      <c r="HB105">
        <v>0</v>
      </c>
      <c r="IK105">
        <v>0</v>
      </c>
    </row>
    <row r="106" spans="1:245" x14ac:dyDescent="0.2">
      <c r="A106">
        <v>17</v>
      </c>
      <c r="B106">
        <v>1</v>
      </c>
      <c r="E106" t="s">
        <v>138</v>
      </c>
      <c r="F106" t="s">
        <v>35</v>
      </c>
      <c r="G106" t="s">
        <v>139</v>
      </c>
      <c r="H106" t="s">
        <v>37</v>
      </c>
      <c r="I106">
        <v>1</v>
      </c>
      <c r="J106">
        <v>0</v>
      </c>
      <c r="O106">
        <f t="shared" si="69"/>
        <v>87483.9</v>
      </c>
      <c r="P106">
        <f t="shared" si="70"/>
        <v>87483.9</v>
      </c>
      <c r="Q106">
        <f t="shared" si="71"/>
        <v>0</v>
      </c>
      <c r="R106">
        <f t="shared" si="72"/>
        <v>0</v>
      </c>
      <c r="S106">
        <f t="shared" si="73"/>
        <v>0</v>
      </c>
      <c r="T106">
        <f t="shared" si="74"/>
        <v>0</v>
      </c>
      <c r="U106">
        <f t="shared" si="75"/>
        <v>0</v>
      </c>
      <c r="V106">
        <f t="shared" si="76"/>
        <v>0</v>
      </c>
      <c r="W106">
        <f t="shared" si="77"/>
        <v>0</v>
      </c>
      <c r="X106">
        <f t="shared" si="78"/>
        <v>0</v>
      </c>
      <c r="Y106">
        <f t="shared" si="79"/>
        <v>0</v>
      </c>
      <c r="AA106">
        <v>33034105</v>
      </c>
      <c r="AB106">
        <f t="shared" si="80"/>
        <v>87483.9</v>
      </c>
      <c r="AC106">
        <f t="shared" si="81"/>
        <v>87483.9</v>
      </c>
      <c r="AD106">
        <f t="shared" si="82"/>
        <v>0</v>
      </c>
      <c r="AE106">
        <f t="shared" si="83"/>
        <v>0</v>
      </c>
      <c r="AF106">
        <f t="shared" si="84"/>
        <v>0</v>
      </c>
      <c r="AG106">
        <f t="shared" si="85"/>
        <v>0</v>
      </c>
      <c r="AH106">
        <f t="shared" si="86"/>
        <v>0</v>
      </c>
      <c r="AI106">
        <f t="shared" si="87"/>
        <v>0</v>
      </c>
      <c r="AJ106">
        <f t="shared" si="88"/>
        <v>0</v>
      </c>
      <c r="AK106">
        <v>87483.9</v>
      </c>
      <c r="AL106">
        <v>87483.9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1</v>
      </c>
      <c r="AW106">
        <v>1</v>
      </c>
      <c r="AZ106">
        <v>1</v>
      </c>
      <c r="BA106">
        <v>1</v>
      </c>
      <c r="BB106">
        <v>1</v>
      </c>
      <c r="BC106">
        <v>1</v>
      </c>
      <c r="BD106" t="s">
        <v>3</v>
      </c>
      <c r="BE106" t="s">
        <v>3</v>
      </c>
      <c r="BF106" t="s">
        <v>3</v>
      </c>
      <c r="BG106" t="s">
        <v>3</v>
      </c>
      <c r="BH106">
        <v>3</v>
      </c>
      <c r="BI106">
        <v>1</v>
      </c>
      <c r="BJ106" t="s">
        <v>3</v>
      </c>
      <c r="BM106">
        <v>6001</v>
      </c>
      <c r="BN106">
        <v>0</v>
      </c>
      <c r="BO106" t="s">
        <v>3</v>
      </c>
      <c r="BP106">
        <v>0</v>
      </c>
      <c r="BQ106">
        <v>0</v>
      </c>
      <c r="BR106">
        <v>0</v>
      </c>
      <c r="BS106">
        <v>1</v>
      </c>
      <c r="BT106">
        <v>1</v>
      </c>
      <c r="BU106">
        <v>1</v>
      </c>
      <c r="BV106">
        <v>1</v>
      </c>
      <c r="BW106">
        <v>1</v>
      </c>
      <c r="BX106">
        <v>1</v>
      </c>
      <c r="BY106" t="s">
        <v>3</v>
      </c>
      <c r="BZ106">
        <v>0</v>
      </c>
      <c r="CA106">
        <v>0</v>
      </c>
      <c r="CF106">
        <v>0</v>
      </c>
      <c r="CG106">
        <v>0</v>
      </c>
      <c r="CM106">
        <v>0</v>
      </c>
      <c r="CN106" t="s">
        <v>3</v>
      </c>
      <c r="CO106">
        <v>0</v>
      </c>
      <c r="CP106">
        <f t="shared" si="89"/>
        <v>87483.9</v>
      </c>
      <c r="CQ106">
        <f t="shared" si="90"/>
        <v>87483.9</v>
      </c>
      <c r="CR106">
        <f t="shared" si="91"/>
        <v>0</v>
      </c>
      <c r="CS106">
        <f t="shared" si="92"/>
        <v>0</v>
      </c>
      <c r="CT106">
        <f t="shared" si="93"/>
        <v>0</v>
      </c>
      <c r="CU106">
        <f t="shared" si="94"/>
        <v>0</v>
      </c>
      <c r="CV106">
        <f t="shared" si="95"/>
        <v>0</v>
      </c>
      <c r="CW106">
        <f t="shared" si="96"/>
        <v>0</v>
      </c>
      <c r="CX106">
        <f t="shared" si="97"/>
        <v>0</v>
      </c>
      <c r="CY106">
        <f t="shared" si="98"/>
        <v>0</v>
      </c>
      <c r="CZ106">
        <f t="shared" si="99"/>
        <v>0</v>
      </c>
      <c r="DC106" t="s">
        <v>3</v>
      </c>
      <c r="DD106" t="s">
        <v>3</v>
      </c>
      <c r="DE106" t="s">
        <v>3</v>
      </c>
      <c r="DF106" t="s">
        <v>3</v>
      </c>
      <c r="DG106" t="s">
        <v>3</v>
      </c>
      <c r="DH106" t="s">
        <v>3</v>
      </c>
      <c r="DI106" t="s">
        <v>3</v>
      </c>
      <c r="DJ106" t="s">
        <v>3</v>
      </c>
      <c r="DK106" t="s">
        <v>3</v>
      </c>
      <c r="DL106" t="s">
        <v>3</v>
      </c>
      <c r="DM106" t="s">
        <v>3</v>
      </c>
      <c r="DN106">
        <v>0</v>
      </c>
      <c r="DO106">
        <v>0</v>
      </c>
      <c r="DP106">
        <v>1</v>
      </c>
      <c r="DQ106">
        <v>1</v>
      </c>
      <c r="DU106">
        <v>1010</v>
      </c>
      <c r="DV106" t="s">
        <v>37</v>
      </c>
      <c r="DW106" t="s">
        <v>38</v>
      </c>
      <c r="DX106">
        <v>1</v>
      </c>
      <c r="EE106">
        <v>32747723</v>
      </c>
      <c r="EF106">
        <v>0</v>
      </c>
      <c r="EG106" t="s">
        <v>39</v>
      </c>
      <c r="EH106">
        <v>0</v>
      </c>
      <c r="EI106" t="s">
        <v>3</v>
      </c>
      <c r="EJ106">
        <v>1</v>
      </c>
      <c r="EK106">
        <v>6001</v>
      </c>
      <c r="EL106" t="s">
        <v>40</v>
      </c>
      <c r="EM106" t="s">
        <v>39</v>
      </c>
      <c r="EO106" t="s">
        <v>3</v>
      </c>
      <c r="EQ106">
        <v>131072</v>
      </c>
      <c r="ER106">
        <v>87483.9</v>
      </c>
      <c r="ES106">
        <v>87483.9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FQ106">
        <v>0</v>
      </c>
      <c r="FR106">
        <f t="shared" si="100"/>
        <v>0</v>
      </c>
      <c r="FS106">
        <v>0</v>
      </c>
      <c r="FX106">
        <v>0</v>
      </c>
      <c r="FY106">
        <v>0</v>
      </c>
      <c r="GA106" t="s">
        <v>41</v>
      </c>
      <c r="GD106">
        <v>0</v>
      </c>
      <c r="GF106">
        <v>780856836</v>
      </c>
      <c r="GG106">
        <v>2</v>
      </c>
      <c r="GH106">
        <v>0</v>
      </c>
      <c r="GI106">
        <v>-2</v>
      </c>
      <c r="GJ106">
        <v>0</v>
      </c>
      <c r="GK106">
        <f>ROUND(R106*(R12)/100,2)</f>
        <v>0</v>
      </c>
      <c r="GL106">
        <f t="shared" si="101"/>
        <v>0</v>
      </c>
      <c r="GM106">
        <f t="shared" si="102"/>
        <v>87483.9</v>
      </c>
      <c r="GN106">
        <f t="shared" si="103"/>
        <v>87483.9</v>
      </c>
      <c r="GO106">
        <f t="shared" si="104"/>
        <v>0</v>
      </c>
      <c r="GP106">
        <f t="shared" si="105"/>
        <v>0</v>
      </c>
      <c r="GR106">
        <v>0</v>
      </c>
      <c r="GS106">
        <v>4</v>
      </c>
      <c r="GT106">
        <v>0</v>
      </c>
      <c r="GU106" t="s">
        <v>3</v>
      </c>
      <c r="GV106">
        <f t="shared" si="106"/>
        <v>0</v>
      </c>
      <c r="GW106">
        <v>1</v>
      </c>
      <c r="GX106">
        <f t="shared" si="107"/>
        <v>0</v>
      </c>
      <c r="HA106">
        <v>0</v>
      </c>
      <c r="HB106">
        <v>0</v>
      </c>
      <c r="IK106">
        <v>0</v>
      </c>
    </row>
    <row r="107" spans="1:245" x14ac:dyDescent="0.2">
      <c r="A107">
        <v>17</v>
      </c>
      <c r="B107">
        <v>1</v>
      </c>
      <c r="C107">
        <f>ROW(SmtRes!A165)</f>
        <v>165</v>
      </c>
      <c r="D107">
        <f>ROW(EtalonRes!A156)</f>
        <v>156</v>
      </c>
      <c r="E107" t="s">
        <v>140</v>
      </c>
      <c r="F107" t="s">
        <v>17</v>
      </c>
      <c r="G107" t="s">
        <v>18</v>
      </c>
      <c r="H107" t="s">
        <v>19</v>
      </c>
      <c r="I107">
        <v>0.187</v>
      </c>
      <c r="J107">
        <v>0</v>
      </c>
      <c r="O107">
        <f t="shared" si="69"/>
        <v>12466.76</v>
      </c>
      <c r="P107">
        <f t="shared" si="70"/>
        <v>10646.55</v>
      </c>
      <c r="Q107">
        <f t="shared" si="71"/>
        <v>290.82</v>
      </c>
      <c r="R107">
        <f t="shared" si="72"/>
        <v>26.71</v>
      </c>
      <c r="S107">
        <f t="shared" si="73"/>
        <v>1529.39</v>
      </c>
      <c r="T107">
        <f t="shared" si="74"/>
        <v>0</v>
      </c>
      <c r="U107">
        <f t="shared" si="75"/>
        <v>6.7525699999999995</v>
      </c>
      <c r="V107">
        <f t="shared" si="76"/>
        <v>0</v>
      </c>
      <c r="W107">
        <f t="shared" si="77"/>
        <v>0</v>
      </c>
      <c r="X107">
        <f t="shared" si="78"/>
        <v>1070.57</v>
      </c>
      <c r="Y107">
        <f t="shared" si="79"/>
        <v>152.94</v>
      </c>
      <c r="AA107">
        <v>33034105</v>
      </c>
      <c r="AB107">
        <f t="shared" si="80"/>
        <v>66667.14</v>
      </c>
      <c r="AC107">
        <f t="shared" si="81"/>
        <v>56933.42</v>
      </c>
      <c r="AD107">
        <f t="shared" si="82"/>
        <v>1555.17</v>
      </c>
      <c r="AE107">
        <f t="shared" si="83"/>
        <v>142.85</v>
      </c>
      <c r="AF107">
        <f t="shared" si="84"/>
        <v>8178.55</v>
      </c>
      <c r="AG107">
        <f t="shared" si="85"/>
        <v>0</v>
      </c>
      <c r="AH107">
        <f t="shared" si="86"/>
        <v>36.11</v>
      </c>
      <c r="AI107">
        <f t="shared" si="87"/>
        <v>0</v>
      </c>
      <c r="AJ107">
        <f t="shared" si="88"/>
        <v>0</v>
      </c>
      <c r="AK107">
        <v>66667.14</v>
      </c>
      <c r="AL107">
        <v>56933.42</v>
      </c>
      <c r="AM107">
        <v>1555.17</v>
      </c>
      <c r="AN107">
        <v>142.85</v>
      </c>
      <c r="AO107">
        <v>8178.55</v>
      </c>
      <c r="AP107">
        <v>0</v>
      </c>
      <c r="AQ107">
        <v>36.11</v>
      </c>
      <c r="AR107">
        <v>0</v>
      </c>
      <c r="AS107">
        <v>0</v>
      </c>
      <c r="AT107">
        <v>70</v>
      </c>
      <c r="AU107">
        <v>10</v>
      </c>
      <c r="AV107">
        <v>1</v>
      </c>
      <c r="AW107">
        <v>1</v>
      </c>
      <c r="AZ107">
        <v>1</v>
      </c>
      <c r="BA107">
        <v>1</v>
      </c>
      <c r="BB107">
        <v>1</v>
      </c>
      <c r="BC107">
        <v>1</v>
      </c>
      <c r="BD107" t="s">
        <v>3</v>
      </c>
      <c r="BE107" t="s">
        <v>3</v>
      </c>
      <c r="BF107" t="s">
        <v>3</v>
      </c>
      <c r="BG107" t="s">
        <v>3</v>
      </c>
      <c r="BH107">
        <v>0</v>
      </c>
      <c r="BI107">
        <v>4</v>
      </c>
      <c r="BJ107" t="s">
        <v>20</v>
      </c>
      <c r="BM107">
        <v>0</v>
      </c>
      <c r="BN107">
        <v>0</v>
      </c>
      <c r="BO107" t="s">
        <v>3</v>
      </c>
      <c r="BP107">
        <v>0</v>
      </c>
      <c r="BQ107">
        <v>1</v>
      </c>
      <c r="BR107">
        <v>0</v>
      </c>
      <c r="BS107">
        <v>1</v>
      </c>
      <c r="BT107">
        <v>1</v>
      </c>
      <c r="BU107">
        <v>1</v>
      </c>
      <c r="BV107">
        <v>1</v>
      </c>
      <c r="BW107">
        <v>1</v>
      </c>
      <c r="BX107">
        <v>1</v>
      </c>
      <c r="BY107" t="s">
        <v>3</v>
      </c>
      <c r="BZ107">
        <v>70</v>
      </c>
      <c r="CA107">
        <v>10</v>
      </c>
      <c r="CF107">
        <v>0</v>
      </c>
      <c r="CG107">
        <v>0</v>
      </c>
      <c r="CM107">
        <v>0</v>
      </c>
      <c r="CN107" t="s">
        <v>3</v>
      </c>
      <c r="CO107">
        <v>0</v>
      </c>
      <c r="CP107">
        <f t="shared" si="89"/>
        <v>12466.759999999998</v>
      </c>
      <c r="CQ107">
        <f t="shared" si="90"/>
        <v>56933.42</v>
      </c>
      <c r="CR107">
        <f t="shared" si="91"/>
        <v>1555.17</v>
      </c>
      <c r="CS107">
        <f t="shared" si="92"/>
        <v>142.85</v>
      </c>
      <c r="CT107">
        <f t="shared" si="93"/>
        <v>8178.55</v>
      </c>
      <c r="CU107">
        <f t="shared" si="94"/>
        <v>0</v>
      </c>
      <c r="CV107">
        <f t="shared" si="95"/>
        <v>36.11</v>
      </c>
      <c r="CW107">
        <f t="shared" si="96"/>
        <v>0</v>
      </c>
      <c r="CX107">
        <f t="shared" si="97"/>
        <v>0</v>
      </c>
      <c r="CY107">
        <f t="shared" si="98"/>
        <v>1070.5730000000001</v>
      </c>
      <c r="CZ107">
        <f t="shared" si="99"/>
        <v>152.93900000000002</v>
      </c>
      <c r="DC107" t="s">
        <v>3</v>
      </c>
      <c r="DD107" t="s">
        <v>3</v>
      </c>
      <c r="DE107" t="s">
        <v>3</v>
      </c>
      <c r="DF107" t="s">
        <v>3</v>
      </c>
      <c r="DG107" t="s">
        <v>3</v>
      </c>
      <c r="DH107" t="s">
        <v>3</v>
      </c>
      <c r="DI107" t="s">
        <v>3</v>
      </c>
      <c r="DJ107" t="s">
        <v>3</v>
      </c>
      <c r="DK107" t="s">
        <v>3</v>
      </c>
      <c r="DL107" t="s">
        <v>3</v>
      </c>
      <c r="DM107" t="s">
        <v>3</v>
      </c>
      <c r="DN107">
        <v>0</v>
      </c>
      <c r="DO107">
        <v>0</v>
      </c>
      <c r="DP107">
        <v>1</v>
      </c>
      <c r="DQ107">
        <v>1</v>
      </c>
      <c r="DU107">
        <v>1009</v>
      </c>
      <c r="DV107" t="s">
        <v>19</v>
      </c>
      <c r="DW107" t="s">
        <v>19</v>
      </c>
      <c r="DX107">
        <v>1000</v>
      </c>
      <c r="EE107">
        <v>32505399</v>
      </c>
      <c r="EF107">
        <v>1</v>
      </c>
      <c r="EG107" t="s">
        <v>21</v>
      </c>
      <c r="EH107">
        <v>0</v>
      </c>
      <c r="EI107" t="s">
        <v>3</v>
      </c>
      <c r="EJ107">
        <v>4</v>
      </c>
      <c r="EK107">
        <v>0</v>
      </c>
      <c r="EL107" t="s">
        <v>22</v>
      </c>
      <c r="EM107" t="s">
        <v>23</v>
      </c>
      <c r="EO107" t="s">
        <v>3</v>
      </c>
      <c r="EQ107">
        <v>131072</v>
      </c>
      <c r="ER107">
        <v>66667.14</v>
      </c>
      <c r="ES107">
        <v>56933.42</v>
      </c>
      <c r="ET107">
        <v>1555.17</v>
      </c>
      <c r="EU107">
        <v>142.85</v>
      </c>
      <c r="EV107">
        <v>8178.55</v>
      </c>
      <c r="EW107">
        <v>36.11</v>
      </c>
      <c r="EX107">
        <v>0</v>
      </c>
      <c r="EY107">
        <v>0</v>
      </c>
      <c r="FQ107">
        <v>0</v>
      </c>
      <c r="FR107">
        <f t="shared" si="100"/>
        <v>0</v>
      </c>
      <c r="FS107">
        <v>0</v>
      </c>
      <c r="FX107">
        <v>70</v>
      </c>
      <c r="FY107">
        <v>10</v>
      </c>
      <c r="GA107" t="s">
        <v>3</v>
      </c>
      <c r="GD107">
        <v>0</v>
      </c>
      <c r="GF107">
        <v>-1596235391</v>
      </c>
      <c r="GG107">
        <v>2</v>
      </c>
      <c r="GH107">
        <v>1</v>
      </c>
      <c r="GI107">
        <v>-2</v>
      </c>
      <c r="GJ107">
        <v>0</v>
      </c>
      <c r="GK107">
        <f>ROUND(R107*(R12)/100,2)</f>
        <v>28.85</v>
      </c>
      <c r="GL107">
        <f t="shared" si="101"/>
        <v>0</v>
      </c>
      <c r="GM107">
        <f t="shared" si="102"/>
        <v>13719.12</v>
      </c>
      <c r="GN107">
        <f t="shared" si="103"/>
        <v>0</v>
      </c>
      <c r="GO107">
        <f t="shared" si="104"/>
        <v>0</v>
      </c>
      <c r="GP107">
        <f t="shared" si="105"/>
        <v>13719.12</v>
      </c>
      <c r="GR107">
        <v>0</v>
      </c>
      <c r="GS107">
        <v>3</v>
      </c>
      <c r="GT107">
        <v>0</v>
      </c>
      <c r="GU107" t="s">
        <v>3</v>
      </c>
      <c r="GV107">
        <f t="shared" si="106"/>
        <v>0</v>
      </c>
      <c r="GW107">
        <v>1</v>
      </c>
      <c r="GX107">
        <f t="shared" si="107"/>
        <v>0</v>
      </c>
      <c r="HA107">
        <v>0</v>
      </c>
      <c r="HB107">
        <v>0</v>
      </c>
      <c r="IK107">
        <v>0</v>
      </c>
    </row>
    <row r="108" spans="1:245" x14ac:dyDescent="0.2">
      <c r="A108">
        <v>18</v>
      </c>
      <c r="B108">
        <v>1</v>
      </c>
      <c r="C108">
        <v>165</v>
      </c>
      <c r="E108" t="s">
        <v>141</v>
      </c>
      <c r="F108" t="s">
        <v>25</v>
      </c>
      <c r="G108" t="s">
        <v>26</v>
      </c>
      <c r="H108" t="s">
        <v>19</v>
      </c>
      <c r="I108">
        <f>I107*J108</f>
        <v>-0.187</v>
      </c>
      <c r="J108">
        <v>-1</v>
      </c>
      <c r="O108">
        <f t="shared" si="69"/>
        <v>-9987.7000000000007</v>
      </c>
      <c r="P108">
        <f t="shared" si="70"/>
        <v>-9987.7000000000007</v>
      </c>
      <c r="Q108">
        <f t="shared" si="71"/>
        <v>0</v>
      </c>
      <c r="R108">
        <f t="shared" si="72"/>
        <v>0</v>
      </c>
      <c r="S108">
        <f t="shared" si="73"/>
        <v>0</v>
      </c>
      <c r="T108">
        <f t="shared" si="74"/>
        <v>0</v>
      </c>
      <c r="U108">
        <f t="shared" si="75"/>
        <v>0</v>
      </c>
      <c r="V108">
        <f t="shared" si="76"/>
        <v>0</v>
      </c>
      <c r="W108">
        <f t="shared" si="77"/>
        <v>0</v>
      </c>
      <c r="X108">
        <f t="shared" si="78"/>
        <v>0</v>
      </c>
      <c r="Y108">
        <f t="shared" si="79"/>
        <v>0</v>
      </c>
      <c r="AA108">
        <v>33034105</v>
      </c>
      <c r="AB108">
        <f t="shared" si="80"/>
        <v>53410.15</v>
      </c>
      <c r="AC108">
        <f t="shared" si="81"/>
        <v>53410.15</v>
      </c>
      <c r="AD108">
        <f t="shared" si="82"/>
        <v>0</v>
      </c>
      <c r="AE108">
        <f t="shared" si="83"/>
        <v>0</v>
      </c>
      <c r="AF108">
        <f t="shared" si="84"/>
        <v>0</v>
      </c>
      <c r="AG108">
        <f t="shared" si="85"/>
        <v>0</v>
      </c>
      <c r="AH108">
        <f t="shared" si="86"/>
        <v>0</v>
      </c>
      <c r="AI108">
        <f t="shared" si="87"/>
        <v>0</v>
      </c>
      <c r="AJ108">
        <f t="shared" si="88"/>
        <v>0</v>
      </c>
      <c r="AK108">
        <v>53410.15</v>
      </c>
      <c r="AL108">
        <v>53410.15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70</v>
      </c>
      <c r="AU108">
        <v>10</v>
      </c>
      <c r="AV108">
        <v>1</v>
      </c>
      <c r="AW108">
        <v>1</v>
      </c>
      <c r="AZ108">
        <v>1</v>
      </c>
      <c r="BA108">
        <v>1</v>
      </c>
      <c r="BB108">
        <v>1</v>
      </c>
      <c r="BC108">
        <v>1</v>
      </c>
      <c r="BD108" t="s">
        <v>3</v>
      </c>
      <c r="BE108" t="s">
        <v>3</v>
      </c>
      <c r="BF108" t="s">
        <v>3</v>
      </c>
      <c r="BG108" t="s">
        <v>3</v>
      </c>
      <c r="BH108">
        <v>3</v>
      </c>
      <c r="BI108">
        <v>4</v>
      </c>
      <c r="BJ108" t="s">
        <v>27</v>
      </c>
      <c r="BM108">
        <v>0</v>
      </c>
      <c r="BN108">
        <v>0</v>
      </c>
      <c r="BO108" t="s">
        <v>3</v>
      </c>
      <c r="BP108">
        <v>0</v>
      </c>
      <c r="BQ108">
        <v>1</v>
      </c>
      <c r="BR108">
        <v>0</v>
      </c>
      <c r="BS108">
        <v>1</v>
      </c>
      <c r="BT108">
        <v>1</v>
      </c>
      <c r="BU108">
        <v>1</v>
      </c>
      <c r="BV108">
        <v>1</v>
      </c>
      <c r="BW108">
        <v>1</v>
      </c>
      <c r="BX108">
        <v>1</v>
      </c>
      <c r="BY108" t="s">
        <v>3</v>
      </c>
      <c r="BZ108">
        <v>70</v>
      </c>
      <c r="CA108">
        <v>10</v>
      </c>
      <c r="CF108">
        <v>0</v>
      </c>
      <c r="CG108">
        <v>0</v>
      </c>
      <c r="CM108">
        <v>0</v>
      </c>
      <c r="CN108" t="s">
        <v>3</v>
      </c>
      <c r="CO108">
        <v>0</v>
      </c>
      <c r="CP108">
        <f t="shared" si="89"/>
        <v>-9987.7000000000007</v>
      </c>
      <c r="CQ108">
        <f t="shared" si="90"/>
        <v>53410.15</v>
      </c>
      <c r="CR108">
        <f t="shared" si="91"/>
        <v>0</v>
      </c>
      <c r="CS108">
        <f t="shared" si="92"/>
        <v>0</v>
      </c>
      <c r="CT108">
        <f t="shared" si="93"/>
        <v>0</v>
      </c>
      <c r="CU108">
        <f t="shared" si="94"/>
        <v>0</v>
      </c>
      <c r="CV108">
        <f t="shared" si="95"/>
        <v>0</v>
      </c>
      <c r="CW108">
        <f t="shared" si="96"/>
        <v>0</v>
      </c>
      <c r="CX108">
        <f t="shared" si="97"/>
        <v>0</v>
      </c>
      <c r="CY108">
        <f t="shared" si="98"/>
        <v>0</v>
      </c>
      <c r="CZ108">
        <f t="shared" si="99"/>
        <v>0</v>
      </c>
      <c r="DC108" t="s">
        <v>3</v>
      </c>
      <c r="DD108" t="s">
        <v>3</v>
      </c>
      <c r="DE108" t="s">
        <v>3</v>
      </c>
      <c r="DF108" t="s">
        <v>3</v>
      </c>
      <c r="DG108" t="s">
        <v>3</v>
      </c>
      <c r="DH108" t="s">
        <v>3</v>
      </c>
      <c r="DI108" t="s">
        <v>3</v>
      </c>
      <c r="DJ108" t="s">
        <v>3</v>
      </c>
      <c r="DK108" t="s">
        <v>3</v>
      </c>
      <c r="DL108" t="s">
        <v>3</v>
      </c>
      <c r="DM108" t="s">
        <v>3</v>
      </c>
      <c r="DN108">
        <v>0</v>
      </c>
      <c r="DO108">
        <v>0</v>
      </c>
      <c r="DP108">
        <v>1</v>
      </c>
      <c r="DQ108">
        <v>1</v>
      </c>
      <c r="DU108">
        <v>1009</v>
      </c>
      <c r="DV108" t="s">
        <v>19</v>
      </c>
      <c r="DW108" t="s">
        <v>19</v>
      </c>
      <c r="DX108">
        <v>1000</v>
      </c>
      <c r="EE108">
        <v>32505399</v>
      </c>
      <c r="EF108">
        <v>1</v>
      </c>
      <c r="EG108" t="s">
        <v>21</v>
      </c>
      <c r="EH108">
        <v>0</v>
      </c>
      <c r="EI108" t="s">
        <v>3</v>
      </c>
      <c r="EJ108">
        <v>4</v>
      </c>
      <c r="EK108">
        <v>0</v>
      </c>
      <c r="EL108" t="s">
        <v>22</v>
      </c>
      <c r="EM108" t="s">
        <v>23</v>
      </c>
      <c r="EO108" t="s">
        <v>3</v>
      </c>
      <c r="EQ108">
        <v>0</v>
      </c>
      <c r="ER108">
        <v>53410.15</v>
      </c>
      <c r="ES108">
        <v>53410.15</v>
      </c>
      <c r="ET108">
        <v>0</v>
      </c>
      <c r="EU108">
        <v>0</v>
      </c>
      <c r="EV108">
        <v>0</v>
      </c>
      <c r="EW108">
        <v>0</v>
      </c>
      <c r="EX108">
        <v>0</v>
      </c>
      <c r="FQ108">
        <v>0</v>
      </c>
      <c r="FR108">
        <f t="shared" si="100"/>
        <v>0</v>
      </c>
      <c r="FS108">
        <v>0</v>
      </c>
      <c r="FX108">
        <v>70</v>
      </c>
      <c r="FY108">
        <v>10</v>
      </c>
      <c r="GA108" t="s">
        <v>3</v>
      </c>
      <c r="GD108">
        <v>0</v>
      </c>
      <c r="GF108">
        <v>-1467733540</v>
      </c>
      <c r="GG108">
        <v>2</v>
      </c>
      <c r="GH108">
        <v>1</v>
      </c>
      <c r="GI108">
        <v>-2</v>
      </c>
      <c r="GJ108">
        <v>0</v>
      </c>
      <c r="GK108">
        <f>ROUND(R108*(R12)/100,2)</f>
        <v>0</v>
      </c>
      <c r="GL108">
        <f t="shared" si="101"/>
        <v>0</v>
      </c>
      <c r="GM108">
        <f t="shared" si="102"/>
        <v>-9987.7000000000007</v>
      </c>
      <c r="GN108">
        <f t="shared" si="103"/>
        <v>0</v>
      </c>
      <c r="GO108">
        <f t="shared" si="104"/>
        <v>0</v>
      </c>
      <c r="GP108">
        <f t="shared" si="105"/>
        <v>-9987.7000000000007</v>
      </c>
      <c r="GR108">
        <v>0</v>
      </c>
      <c r="GS108">
        <v>3</v>
      </c>
      <c r="GT108">
        <v>0</v>
      </c>
      <c r="GU108" t="s">
        <v>3</v>
      </c>
      <c r="GV108">
        <f t="shared" si="106"/>
        <v>0</v>
      </c>
      <c r="GW108">
        <v>1</v>
      </c>
      <c r="GX108">
        <f t="shared" si="107"/>
        <v>0</v>
      </c>
      <c r="HA108">
        <v>0</v>
      </c>
      <c r="HB108">
        <v>0</v>
      </c>
      <c r="IK108">
        <v>0</v>
      </c>
    </row>
    <row r="109" spans="1:245" x14ac:dyDescent="0.2">
      <c r="A109">
        <v>17</v>
      </c>
      <c r="B109">
        <v>1</v>
      </c>
      <c r="C109">
        <f>ROW(SmtRes!A180)</f>
        <v>180</v>
      </c>
      <c r="D109">
        <f>ROW(EtalonRes!A171)</f>
        <v>171</v>
      </c>
      <c r="E109" t="s">
        <v>142</v>
      </c>
      <c r="F109" t="s">
        <v>29</v>
      </c>
      <c r="G109" t="s">
        <v>30</v>
      </c>
      <c r="H109" t="s">
        <v>31</v>
      </c>
      <c r="I109">
        <v>2.1999999999999999E-2</v>
      </c>
      <c r="J109">
        <v>0</v>
      </c>
      <c r="O109">
        <f t="shared" si="69"/>
        <v>9392.06</v>
      </c>
      <c r="P109">
        <f t="shared" si="70"/>
        <v>7652.31</v>
      </c>
      <c r="Q109">
        <f t="shared" si="71"/>
        <v>9.57</v>
      </c>
      <c r="R109">
        <f t="shared" si="72"/>
        <v>3.24</v>
      </c>
      <c r="S109">
        <f t="shared" si="73"/>
        <v>1730.18</v>
      </c>
      <c r="T109">
        <f t="shared" si="74"/>
        <v>0</v>
      </c>
      <c r="U109">
        <f t="shared" si="75"/>
        <v>9.9681999999999995</v>
      </c>
      <c r="V109">
        <f t="shared" si="76"/>
        <v>0</v>
      </c>
      <c r="W109">
        <f t="shared" si="77"/>
        <v>0</v>
      </c>
      <c r="X109">
        <f t="shared" si="78"/>
        <v>1211.1300000000001</v>
      </c>
      <c r="Y109">
        <f t="shared" si="79"/>
        <v>173.02</v>
      </c>
      <c r="AA109">
        <v>33034105</v>
      </c>
      <c r="AB109">
        <f t="shared" si="80"/>
        <v>426912.19</v>
      </c>
      <c r="AC109">
        <f t="shared" si="81"/>
        <v>347832.49</v>
      </c>
      <c r="AD109">
        <f t="shared" si="82"/>
        <v>435.13</v>
      </c>
      <c r="AE109">
        <f t="shared" si="83"/>
        <v>147.43</v>
      </c>
      <c r="AF109">
        <f t="shared" si="84"/>
        <v>78644.570000000007</v>
      </c>
      <c r="AG109">
        <f t="shared" si="85"/>
        <v>0</v>
      </c>
      <c r="AH109">
        <f t="shared" si="86"/>
        <v>453.1</v>
      </c>
      <c r="AI109">
        <f t="shared" si="87"/>
        <v>0</v>
      </c>
      <c r="AJ109">
        <f t="shared" si="88"/>
        <v>0</v>
      </c>
      <c r="AK109">
        <v>426912.19</v>
      </c>
      <c r="AL109">
        <v>347832.49</v>
      </c>
      <c r="AM109">
        <v>435.13</v>
      </c>
      <c r="AN109">
        <v>147.43</v>
      </c>
      <c r="AO109">
        <v>78644.570000000007</v>
      </c>
      <c r="AP109">
        <v>0</v>
      </c>
      <c r="AQ109">
        <v>453.1</v>
      </c>
      <c r="AR109">
        <v>0</v>
      </c>
      <c r="AS109">
        <v>0</v>
      </c>
      <c r="AT109">
        <v>70</v>
      </c>
      <c r="AU109">
        <v>10</v>
      </c>
      <c r="AV109">
        <v>1</v>
      </c>
      <c r="AW109">
        <v>1</v>
      </c>
      <c r="AZ109">
        <v>1</v>
      </c>
      <c r="BA109">
        <v>1</v>
      </c>
      <c r="BB109">
        <v>1</v>
      </c>
      <c r="BC109">
        <v>1</v>
      </c>
      <c r="BD109" t="s">
        <v>3</v>
      </c>
      <c r="BE109" t="s">
        <v>3</v>
      </c>
      <c r="BF109" t="s">
        <v>3</v>
      </c>
      <c r="BG109" t="s">
        <v>3</v>
      </c>
      <c r="BH109">
        <v>0</v>
      </c>
      <c r="BI109">
        <v>4</v>
      </c>
      <c r="BJ109" t="s">
        <v>32</v>
      </c>
      <c r="BM109">
        <v>0</v>
      </c>
      <c r="BN109">
        <v>0</v>
      </c>
      <c r="BO109" t="s">
        <v>3</v>
      </c>
      <c r="BP109">
        <v>0</v>
      </c>
      <c r="BQ109">
        <v>1</v>
      </c>
      <c r="BR109">
        <v>0</v>
      </c>
      <c r="BS109">
        <v>1</v>
      </c>
      <c r="BT109">
        <v>1</v>
      </c>
      <c r="BU109">
        <v>1</v>
      </c>
      <c r="BV109">
        <v>1</v>
      </c>
      <c r="BW109">
        <v>1</v>
      </c>
      <c r="BX109">
        <v>1</v>
      </c>
      <c r="BY109" t="s">
        <v>3</v>
      </c>
      <c r="BZ109">
        <v>70</v>
      </c>
      <c r="CA109">
        <v>10</v>
      </c>
      <c r="CF109">
        <v>0</v>
      </c>
      <c r="CG109">
        <v>0</v>
      </c>
      <c r="CM109">
        <v>0</v>
      </c>
      <c r="CN109" t="s">
        <v>3</v>
      </c>
      <c r="CO109">
        <v>0</v>
      </c>
      <c r="CP109">
        <f t="shared" si="89"/>
        <v>9392.06</v>
      </c>
      <c r="CQ109">
        <f t="shared" si="90"/>
        <v>347832.49</v>
      </c>
      <c r="CR109">
        <f t="shared" si="91"/>
        <v>435.13</v>
      </c>
      <c r="CS109">
        <f t="shared" si="92"/>
        <v>147.43</v>
      </c>
      <c r="CT109">
        <f t="shared" si="93"/>
        <v>78644.570000000007</v>
      </c>
      <c r="CU109">
        <f t="shared" si="94"/>
        <v>0</v>
      </c>
      <c r="CV109">
        <f t="shared" si="95"/>
        <v>453.1</v>
      </c>
      <c r="CW109">
        <f t="shared" si="96"/>
        <v>0</v>
      </c>
      <c r="CX109">
        <f t="shared" si="97"/>
        <v>0</v>
      </c>
      <c r="CY109">
        <f t="shared" si="98"/>
        <v>1211.126</v>
      </c>
      <c r="CZ109">
        <f t="shared" si="99"/>
        <v>173.018</v>
      </c>
      <c r="DC109" t="s">
        <v>3</v>
      </c>
      <c r="DD109" t="s">
        <v>3</v>
      </c>
      <c r="DE109" t="s">
        <v>3</v>
      </c>
      <c r="DF109" t="s">
        <v>3</v>
      </c>
      <c r="DG109" t="s">
        <v>3</v>
      </c>
      <c r="DH109" t="s">
        <v>3</v>
      </c>
      <c r="DI109" t="s">
        <v>3</v>
      </c>
      <c r="DJ109" t="s">
        <v>3</v>
      </c>
      <c r="DK109" t="s">
        <v>3</v>
      </c>
      <c r="DL109" t="s">
        <v>3</v>
      </c>
      <c r="DM109" t="s">
        <v>3</v>
      </c>
      <c r="DN109">
        <v>0</v>
      </c>
      <c r="DO109">
        <v>0</v>
      </c>
      <c r="DP109">
        <v>1</v>
      </c>
      <c r="DQ109">
        <v>1</v>
      </c>
      <c r="DU109">
        <v>1007</v>
      </c>
      <c r="DV109" t="s">
        <v>31</v>
      </c>
      <c r="DW109" t="s">
        <v>31</v>
      </c>
      <c r="DX109">
        <v>100</v>
      </c>
      <c r="EE109">
        <v>32505399</v>
      </c>
      <c r="EF109">
        <v>1</v>
      </c>
      <c r="EG109" t="s">
        <v>21</v>
      </c>
      <c r="EH109">
        <v>0</v>
      </c>
      <c r="EI109" t="s">
        <v>3</v>
      </c>
      <c r="EJ109">
        <v>4</v>
      </c>
      <c r="EK109">
        <v>0</v>
      </c>
      <c r="EL109" t="s">
        <v>22</v>
      </c>
      <c r="EM109" t="s">
        <v>23</v>
      </c>
      <c r="EO109" t="s">
        <v>3</v>
      </c>
      <c r="EQ109">
        <v>131072</v>
      </c>
      <c r="ER109">
        <v>426912.19</v>
      </c>
      <c r="ES109">
        <v>347832.49</v>
      </c>
      <c r="ET109">
        <v>435.13</v>
      </c>
      <c r="EU109">
        <v>147.43</v>
      </c>
      <c r="EV109">
        <v>78644.570000000007</v>
      </c>
      <c r="EW109">
        <v>453.1</v>
      </c>
      <c r="EX109">
        <v>0</v>
      </c>
      <c r="EY109">
        <v>0</v>
      </c>
      <c r="FQ109">
        <v>0</v>
      </c>
      <c r="FR109">
        <f t="shared" si="100"/>
        <v>0</v>
      </c>
      <c r="FS109">
        <v>0</v>
      </c>
      <c r="FX109">
        <v>70</v>
      </c>
      <c r="FY109">
        <v>10</v>
      </c>
      <c r="GA109" t="s">
        <v>3</v>
      </c>
      <c r="GD109">
        <v>0</v>
      </c>
      <c r="GF109">
        <v>1739596138</v>
      </c>
      <c r="GG109">
        <v>2</v>
      </c>
      <c r="GH109">
        <v>1</v>
      </c>
      <c r="GI109">
        <v>-2</v>
      </c>
      <c r="GJ109">
        <v>0</v>
      </c>
      <c r="GK109">
        <f>ROUND(R109*(R12)/100,2)</f>
        <v>3.5</v>
      </c>
      <c r="GL109">
        <f t="shared" si="101"/>
        <v>0</v>
      </c>
      <c r="GM109">
        <f t="shared" si="102"/>
        <v>10779.71</v>
      </c>
      <c r="GN109">
        <f t="shared" si="103"/>
        <v>0</v>
      </c>
      <c r="GO109">
        <f t="shared" si="104"/>
        <v>0</v>
      </c>
      <c r="GP109">
        <f t="shared" si="105"/>
        <v>10779.71</v>
      </c>
      <c r="GR109">
        <v>0</v>
      </c>
      <c r="GS109">
        <v>3</v>
      </c>
      <c r="GT109">
        <v>0</v>
      </c>
      <c r="GU109" t="s">
        <v>3</v>
      </c>
      <c r="GV109">
        <f t="shared" si="106"/>
        <v>0</v>
      </c>
      <c r="GW109">
        <v>1</v>
      </c>
      <c r="GX109">
        <f t="shared" si="107"/>
        <v>0</v>
      </c>
      <c r="HA109">
        <v>0</v>
      </c>
      <c r="HB109">
        <v>0</v>
      </c>
      <c r="IK109">
        <v>0</v>
      </c>
    </row>
    <row r="110" spans="1:245" x14ac:dyDescent="0.2">
      <c r="A110">
        <v>17</v>
      </c>
      <c r="B110">
        <v>1</v>
      </c>
      <c r="E110" t="s">
        <v>143</v>
      </c>
      <c r="F110" t="s">
        <v>25</v>
      </c>
      <c r="G110" t="s">
        <v>26</v>
      </c>
      <c r="H110" t="s">
        <v>19</v>
      </c>
      <c r="I110">
        <v>3.8510707460000002E-2</v>
      </c>
      <c r="J110">
        <v>0</v>
      </c>
      <c r="O110">
        <f t="shared" si="69"/>
        <v>2056.86</v>
      </c>
      <c r="P110">
        <f t="shared" si="70"/>
        <v>2056.86</v>
      </c>
      <c r="Q110">
        <f t="shared" si="71"/>
        <v>0</v>
      </c>
      <c r="R110">
        <f t="shared" si="72"/>
        <v>0</v>
      </c>
      <c r="S110">
        <f t="shared" si="73"/>
        <v>0</v>
      </c>
      <c r="T110">
        <f t="shared" si="74"/>
        <v>0</v>
      </c>
      <c r="U110">
        <f t="shared" si="75"/>
        <v>0</v>
      </c>
      <c r="V110">
        <f t="shared" si="76"/>
        <v>0</v>
      </c>
      <c r="W110">
        <f t="shared" si="77"/>
        <v>0</v>
      </c>
      <c r="X110">
        <f t="shared" si="78"/>
        <v>0</v>
      </c>
      <c r="Y110">
        <f t="shared" si="79"/>
        <v>0</v>
      </c>
      <c r="AA110">
        <v>33034105</v>
      </c>
      <c r="AB110">
        <f t="shared" si="80"/>
        <v>53410.15</v>
      </c>
      <c r="AC110">
        <f t="shared" si="81"/>
        <v>53410.15</v>
      </c>
      <c r="AD110">
        <f t="shared" si="82"/>
        <v>0</v>
      </c>
      <c r="AE110">
        <f t="shared" si="83"/>
        <v>0</v>
      </c>
      <c r="AF110">
        <f t="shared" si="84"/>
        <v>0</v>
      </c>
      <c r="AG110">
        <f t="shared" si="85"/>
        <v>0</v>
      </c>
      <c r="AH110">
        <f t="shared" si="86"/>
        <v>0</v>
      </c>
      <c r="AI110">
        <f t="shared" si="87"/>
        <v>0</v>
      </c>
      <c r="AJ110">
        <f t="shared" si="88"/>
        <v>0</v>
      </c>
      <c r="AK110">
        <v>53410.15</v>
      </c>
      <c r="AL110">
        <v>53410.15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70</v>
      </c>
      <c r="AU110">
        <v>10</v>
      </c>
      <c r="AV110">
        <v>1</v>
      </c>
      <c r="AW110">
        <v>1</v>
      </c>
      <c r="AZ110">
        <v>1</v>
      </c>
      <c r="BA110">
        <v>1</v>
      </c>
      <c r="BB110">
        <v>1</v>
      </c>
      <c r="BC110">
        <v>1</v>
      </c>
      <c r="BD110" t="s">
        <v>3</v>
      </c>
      <c r="BE110" t="s">
        <v>3</v>
      </c>
      <c r="BF110" t="s">
        <v>3</v>
      </c>
      <c r="BG110" t="s">
        <v>3</v>
      </c>
      <c r="BH110">
        <v>3</v>
      </c>
      <c r="BI110">
        <v>4</v>
      </c>
      <c r="BJ110" t="s">
        <v>27</v>
      </c>
      <c r="BM110">
        <v>0</v>
      </c>
      <c r="BN110">
        <v>0</v>
      </c>
      <c r="BO110" t="s">
        <v>3</v>
      </c>
      <c r="BP110">
        <v>0</v>
      </c>
      <c r="BQ110">
        <v>1</v>
      </c>
      <c r="BR110">
        <v>0</v>
      </c>
      <c r="BS110">
        <v>1</v>
      </c>
      <c r="BT110">
        <v>1</v>
      </c>
      <c r="BU110">
        <v>1</v>
      </c>
      <c r="BV110">
        <v>1</v>
      </c>
      <c r="BW110">
        <v>1</v>
      </c>
      <c r="BX110">
        <v>1</v>
      </c>
      <c r="BY110" t="s">
        <v>3</v>
      </c>
      <c r="BZ110">
        <v>70</v>
      </c>
      <c r="CA110">
        <v>10</v>
      </c>
      <c r="CF110">
        <v>0</v>
      </c>
      <c r="CG110">
        <v>0</v>
      </c>
      <c r="CM110">
        <v>0</v>
      </c>
      <c r="CN110" t="s">
        <v>3</v>
      </c>
      <c r="CO110">
        <v>0</v>
      </c>
      <c r="CP110">
        <f t="shared" si="89"/>
        <v>2056.86</v>
      </c>
      <c r="CQ110">
        <f t="shared" si="90"/>
        <v>53410.15</v>
      </c>
      <c r="CR110">
        <f t="shared" si="91"/>
        <v>0</v>
      </c>
      <c r="CS110">
        <f t="shared" si="92"/>
        <v>0</v>
      </c>
      <c r="CT110">
        <f t="shared" si="93"/>
        <v>0</v>
      </c>
      <c r="CU110">
        <f t="shared" si="94"/>
        <v>0</v>
      </c>
      <c r="CV110">
        <f t="shared" si="95"/>
        <v>0</v>
      </c>
      <c r="CW110">
        <f t="shared" si="96"/>
        <v>0</v>
      </c>
      <c r="CX110">
        <f t="shared" si="97"/>
        <v>0</v>
      </c>
      <c r="CY110">
        <f t="shared" si="98"/>
        <v>0</v>
      </c>
      <c r="CZ110">
        <f t="shared" si="99"/>
        <v>0</v>
      </c>
      <c r="DC110" t="s">
        <v>3</v>
      </c>
      <c r="DD110" t="s">
        <v>3</v>
      </c>
      <c r="DE110" t="s">
        <v>3</v>
      </c>
      <c r="DF110" t="s">
        <v>3</v>
      </c>
      <c r="DG110" t="s">
        <v>3</v>
      </c>
      <c r="DH110" t="s">
        <v>3</v>
      </c>
      <c r="DI110" t="s">
        <v>3</v>
      </c>
      <c r="DJ110" t="s">
        <v>3</v>
      </c>
      <c r="DK110" t="s">
        <v>3</v>
      </c>
      <c r="DL110" t="s">
        <v>3</v>
      </c>
      <c r="DM110" t="s">
        <v>3</v>
      </c>
      <c r="DN110">
        <v>0</v>
      </c>
      <c r="DO110">
        <v>0</v>
      </c>
      <c r="DP110">
        <v>1</v>
      </c>
      <c r="DQ110">
        <v>1</v>
      </c>
      <c r="DU110">
        <v>1009</v>
      </c>
      <c r="DV110" t="s">
        <v>19</v>
      </c>
      <c r="DW110" t="s">
        <v>19</v>
      </c>
      <c r="DX110">
        <v>1000</v>
      </c>
      <c r="EE110">
        <v>32505399</v>
      </c>
      <c r="EF110">
        <v>1</v>
      </c>
      <c r="EG110" t="s">
        <v>21</v>
      </c>
      <c r="EH110">
        <v>0</v>
      </c>
      <c r="EI110" t="s">
        <v>3</v>
      </c>
      <c r="EJ110">
        <v>4</v>
      </c>
      <c r="EK110">
        <v>0</v>
      </c>
      <c r="EL110" t="s">
        <v>22</v>
      </c>
      <c r="EM110" t="s">
        <v>23</v>
      </c>
      <c r="EO110" t="s">
        <v>3</v>
      </c>
      <c r="EQ110">
        <v>131072</v>
      </c>
      <c r="ER110">
        <v>53410.15</v>
      </c>
      <c r="ES110">
        <v>53410.15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FQ110">
        <v>0</v>
      </c>
      <c r="FR110">
        <f t="shared" si="100"/>
        <v>0</v>
      </c>
      <c r="FS110">
        <v>0</v>
      </c>
      <c r="FX110">
        <v>70</v>
      </c>
      <c r="FY110">
        <v>10</v>
      </c>
      <c r="GA110" t="s">
        <v>3</v>
      </c>
      <c r="GD110">
        <v>0</v>
      </c>
      <c r="GF110">
        <v>-1467733540</v>
      </c>
      <c r="GG110">
        <v>2</v>
      </c>
      <c r="GH110">
        <v>1</v>
      </c>
      <c r="GI110">
        <v>-2</v>
      </c>
      <c r="GJ110">
        <v>0</v>
      </c>
      <c r="GK110">
        <f>ROUND(R110*(R12)/100,2)</f>
        <v>0</v>
      </c>
      <c r="GL110">
        <f t="shared" si="101"/>
        <v>0</v>
      </c>
      <c r="GM110">
        <f t="shared" si="102"/>
        <v>2056.86</v>
      </c>
      <c r="GN110">
        <f t="shared" si="103"/>
        <v>0</v>
      </c>
      <c r="GO110">
        <f t="shared" si="104"/>
        <v>0</v>
      </c>
      <c r="GP110">
        <f t="shared" si="105"/>
        <v>2056.86</v>
      </c>
      <c r="GR110">
        <v>0</v>
      </c>
      <c r="GS110">
        <v>3</v>
      </c>
      <c r="GT110">
        <v>0</v>
      </c>
      <c r="GU110" t="s">
        <v>3</v>
      </c>
      <c r="GV110">
        <f t="shared" si="106"/>
        <v>0</v>
      </c>
      <c r="GW110">
        <v>1</v>
      </c>
      <c r="GX110">
        <f t="shared" si="107"/>
        <v>0</v>
      </c>
      <c r="HA110">
        <v>0</v>
      </c>
      <c r="HB110">
        <v>0</v>
      </c>
      <c r="IK110">
        <v>0</v>
      </c>
    </row>
    <row r="111" spans="1:245" x14ac:dyDescent="0.2">
      <c r="A111">
        <v>17</v>
      </c>
      <c r="B111">
        <v>1</v>
      </c>
      <c r="E111" t="s">
        <v>144</v>
      </c>
      <c r="F111" t="s">
        <v>35</v>
      </c>
      <c r="G111" t="s">
        <v>145</v>
      </c>
      <c r="H111" t="s">
        <v>37</v>
      </c>
      <c r="I111">
        <v>1</v>
      </c>
      <c r="J111">
        <v>0</v>
      </c>
      <c r="O111">
        <f t="shared" si="69"/>
        <v>82839.83</v>
      </c>
      <c r="P111">
        <f t="shared" si="70"/>
        <v>82839.83</v>
      </c>
      <c r="Q111">
        <f t="shared" si="71"/>
        <v>0</v>
      </c>
      <c r="R111">
        <f t="shared" si="72"/>
        <v>0</v>
      </c>
      <c r="S111">
        <f t="shared" si="73"/>
        <v>0</v>
      </c>
      <c r="T111">
        <f t="shared" si="74"/>
        <v>0</v>
      </c>
      <c r="U111">
        <f t="shared" si="75"/>
        <v>0</v>
      </c>
      <c r="V111">
        <f t="shared" si="76"/>
        <v>0</v>
      </c>
      <c r="W111">
        <f t="shared" si="77"/>
        <v>0</v>
      </c>
      <c r="X111">
        <f t="shared" si="78"/>
        <v>0</v>
      </c>
      <c r="Y111">
        <f t="shared" si="79"/>
        <v>0</v>
      </c>
      <c r="AA111">
        <v>33034105</v>
      </c>
      <c r="AB111">
        <f t="shared" si="80"/>
        <v>82839.83</v>
      </c>
      <c r="AC111">
        <f t="shared" si="81"/>
        <v>82839.83</v>
      </c>
      <c r="AD111">
        <f t="shared" si="82"/>
        <v>0</v>
      </c>
      <c r="AE111">
        <f t="shared" si="83"/>
        <v>0</v>
      </c>
      <c r="AF111">
        <f t="shared" si="84"/>
        <v>0</v>
      </c>
      <c r="AG111">
        <f t="shared" si="85"/>
        <v>0</v>
      </c>
      <c r="AH111">
        <f t="shared" si="86"/>
        <v>0</v>
      </c>
      <c r="AI111">
        <f t="shared" si="87"/>
        <v>0</v>
      </c>
      <c r="AJ111">
        <f t="shared" si="88"/>
        <v>0</v>
      </c>
      <c r="AK111">
        <v>82839.83</v>
      </c>
      <c r="AL111">
        <v>82839.83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1</v>
      </c>
      <c r="AW111">
        <v>1</v>
      </c>
      <c r="AZ111">
        <v>1</v>
      </c>
      <c r="BA111">
        <v>1</v>
      </c>
      <c r="BB111">
        <v>1</v>
      </c>
      <c r="BC111">
        <v>1</v>
      </c>
      <c r="BD111" t="s">
        <v>3</v>
      </c>
      <c r="BE111" t="s">
        <v>3</v>
      </c>
      <c r="BF111" t="s">
        <v>3</v>
      </c>
      <c r="BG111" t="s">
        <v>3</v>
      </c>
      <c r="BH111">
        <v>3</v>
      </c>
      <c r="BI111">
        <v>1</v>
      </c>
      <c r="BJ111" t="s">
        <v>3</v>
      </c>
      <c r="BM111">
        <v>6001</v>
      </c>
      <c r="BN111">
        <v>0</v>
      </c>
      <c r="BO111" t="s">
        <v>3</v>
      </c>
      <c r="BP111">
        <v>0</v>
      </c>
      <c r="BQ111">
        <v>0</v>
      </c>
      <c r="BR111">
        <v>0</v>
      </c>
      <c r="BS111">
        <v>1</v>
      </c>
      <c r="BT111">
        <v>1</v>
      </c>
      <c r="BU111">
        <v>1</v>
      </c>
      <c r="BV111">
        <v>1</v>
      </c>
      <c r="BW111">
        <v>1</v>
      </c>
      <c r="BX111">
        <v>1</v>
      </c>
      <c r="BY111" t="s">
        <v>3</v>
      </c>
      <c r="BZ111">
        <v>0</v>
      </c>
      <c r="CA111">
        <v>0</v>
      </c>
      <c r="CF111">
        <v>0</v>
      </c>
      <c r="CG111">
        <v>0</v>
      </c>
      <c r="CM111">
        <v>0</v>
      </c>
      <c r="CN111" t="s">
        <v>3</v>
      </c>
      <c r="CO111">
        <v>0</v>
      </c>
      <c r="CP111">
        <f t="shared" si="89"/>
        <v>82839.83</v>
      </c>
      <c r="CQ111">
        <f t="shared" si="90"/>
        <v>82839.83</v>
      </c>
      <c r="CR111">
        <f t="shared" si="91"/>
        <v>0</v>
      </c>
      <c r="CS111">
        <f t="shared" si="92"/>
        <v>0</v>
      </c>
      <c r="CT111">
        <f t="shared" si="93"/>
        <v>0</v>
      </c>
      <c r="CU111">
        <f t="shared" si="94"/>
        <v>0</v>
      </c>
      <c r="CV111">
        <f t="shared" si="95"/>
        <v>0</v>
      </c>
      <c r="CW111">
        <f t="shared" si="96"/>
        <v>0</v>
      </c>
      <c r="CX111">
        <f t="shared" si="97"/>
        <v>0</v>
      </c>
      <c r="CY111">
        <f t="shared" si="98"/>
        <v>0</v>
      </c>
      <c r="CZ111">
        <f t="shared" si="99"/>
        <v>0</v>
      </c>
      <c r="DC111" t="s">
        <v>3</v>
      </c>
      <c r="DD111" t="s">
        <v>3</v>
      </c>
      <c r="DE111" t="s">
        <v>3</v>
      </c>
      <c r="DF111" t="s">
        <v>3</v>
      </c>
      <c r="DG111" t="s">
        <v>3</v>
      </c>
      <c r="DH111" t="s">
        <v>3</v>
      </c>
      <c r="DI111" t="s">
        <v>3</v>
      </c>
      <c r="DJ111" t="s">
        <v>3</v>
      </c>
      <c r="DK111" t="s">
        <v>3</v>
      </c>
      <c r="DL111" t="s">
        <v>3</v>
      </c>
      <c r="DM111" t="s">
        <v>3</v>
      </c>
      <c r="DN111">
        <v>0</v>
      </c>
      <c r="DO111">
        <v>0</v>
      </c>
      <c r="DP111">
        <v>1</v>
      </c>
      <c r="DQ111">
        <v>1</v>
      </c>
      <c r="DU111">
        <v>1010</v>
      </c>
      <c r="DV111" t="s">
        <v>37</v>
      </c>
      <c r="DW111" t="s">
        <v>38</v>
      </c>
      <c r="DX111">
        <v>1</v>
      </c>
      <c r="EE111">
        <v>32747723</v>
      </c>
      <c r="EF111">
        <v>0</v>
      </c>
      <c r="EG111" t="s">
        <v>39</v>
      </c>
      <c r="EH111">
        <v>0</v>
      </c>
      <c r="EI111" t="s">
        <v>3</v>
      </c>
      <c r="EJ111">
        <v>1</v>
      </c>
      <c r="EK111">
        <v>6001</v>
      </c>
      <c r="EL111" t="s">
        <v>40</v>
      </c>
      <c r="EM111" t="s">
        <v>39</v>
      </c>
      <c r="EO111" t="s">
        <v>3</v>
      </c>
      <c r="EQ111">
        <v>131072</v>
      </c>
      <c r="ER111">
        <v>82839.83</v>
      </c>
      <c r="ES111">
        <v>82839.83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FQ111">
        <v>0</v>
      </c>
      <c r="FR111">
        <f t="shared" si="100"/>
        <v>0</v>
      </c>
      <c r="FS111">
        <v>0</v>
      </c>
      <c r="FX111">
        <v>0</v>
      </c>
      <c r="FY111">
        <v>0</v>
      </c>
      <c r="GA111" t="s">
        <v>41</v>
      </c>
      <c r="GD111">
        <v>0</v>
      </c>
      <c r="GF111">
        <v>-1320294114</v>
      </c>
      <c r="GG111">
        <v>2</v>
      </c>
      <c r="GH111">
        <v>0</v>
      </c>
      <c r="GI111">
        <v>-2</v>
      </c>
      <c r="GJ111">
        <v>0</v>
      </c>
      <c r="GK111">
        <f>ROUND(R111*(R12)/100,2)</f>
        <v>0</v>
      </c>
      <c r="GL111">
        <f t="shared" si="101"/>
        <v>0</v>
      </c>
      <c r="GM111">
        <f t="shared" si="102"/>
        <v>82839.83</v>
      </c>
      <c r="GN111">
        <f t="shared" si="103"/>
        <v>82839.83</v>
      </c>
      <c r="GO111">
        <f t="shared" si="104"/>
        <v>0</v>
      </c>
      <c r="GP111">
        <f t="shared" si="105"/>
        <v>0</v>
      </c>
      <c r="GR111">
        <v>0</v>
      </c>
      <c r="GS111">
        <v>4</v>
      </c>
      <c r="GT111">
        <v>0</v>
      </c>
      <c r="GU111" t="s">
        <v>3</v>
      </c>
      <c r="GV111">
        <f t="shared" si="106"/>
        <v>0</v>
      </c>
      <c r="GW111">
        <v>1</v>
      </c>
      <c r="GX111">
        <f t="shared" si="107"/>
        <v>0</v>
      </c>
      <c r="HA111">
        <v>0</v>
      </c>
      <c r="HB111">
        <v>0</v>
      </c>
      <c r="IK111">
        <v>0</v>
      </c>
    </row>
    <row r="112" spans="1:245" x14ac:dyDescent="0.2">
      <c r="A112">
        <v>17</v>
      </c>
      <c r="B112">
        <v>1</v>
      </c>
      <c r="C112">
        <f>ROW(SmtRes!A185)</f>
        <v>185</v>
      </c>
      <c r="D112">
        <f>ROW(EtalonRes!A175)</f>
        <v>175</v>
      </c>
      <c r="E112" t="s">
        <v>146</v>
      </c>
      <c r="F112" t="s">
        <v>17</v>
      </c>
      <c r="G112" t="s">
        <v>18</v>
      </c>
      <c r="H112" t="s">
        <v>19</v>
      </c>
      <c r="I112">
        <v>9.4E-2</v>
      </c>
      <c r="J112">
        <v>0</v>
      </c>
      <c r="O112">
        <f t="shared" si="69"/>
        <v>6266.71</v>
      </c>
      <c r="P112">
        <f t="shared" si="70"/>
        <v>5351.74</v>
      </c>
      <c r="Q112">
        <f t="shared" si="71"/>
        <v>146.19</v>
      </c>
      <c r="R112">
        <f t="shared" si="72"/>
        <v>13.43</v>
      </c>
      <c r="S112">
        <f t="shared" si="73"/>
        <v>768.78</v>
      </c>
      <c r="T112">
        <f t="shared" si="74"/>
        <v>0</v>
      </c>
      <c r="U112">
        <f t="shared" si="75"/>
        <v>3.3943400000000001</v>
      </c>
      <c r="V112">
        <f t="shared" si="76"/>
        <v>0</v>
      </c>
      <c r="W112">
        <f t="shared" si="77"/>
        <v>0</v>
      </c>
      <c r="X112">
        <f t="shared" si="78"/>
        <v>538.15</v>
      </c>
      <c r="Y112">
        <f t="shared" si="79"/>
        <v>76.88</v>
      </c>
      <c r="AA112">
        <v>33034105</v>
      </c>
      <c r="AB112">
        <f t="shared" si="80"/>
        <v>66667.14</v>
      </c>
      <c r="AC112">
        <f t="shared" si="81"/>
        <v>56933.42</v>
      </c>
      <c r="AD112">
        <f t="shared" si="82"/>
        <v>1555.17</v>
      </c>
      <c r="AE112">
        <f t="shared" si="83"/>
        <v>142.85</v>
      </c>
      <c r="AF112">
        <f t="shared" si="84"/>
        <v>8178.55</v>
      </c>
      <c r="AG112">
        <f t="shared" si="85"/>
        <v>0</v>
      </c>
      <c r="AH112">
        <f t="shared" si="86"/>
        <v>36.11</v>
      </c>
      <c r="AI112">
        <f t="shared" si="87"/>
        <v>0</v>
      </c>
      <c r="AJ112">
        <f t="shared" si="88"/>
        <v>0</v>
      </c>
      <c r="AK112">
        <v>66667.14</v>
      </c>
      <c r="AL112">
        <v>56933.42</v>
      </c>
      <c r="AM112">
        <v>1555.17</v>
      </c>
      <c r="AN112">
        <v>142.85</v>
      </c>
      <c r="AO112">
        <v>8178.55</v>
      </c>
      <c r="AP112">
        <v>0</v>
      </c>
      <c r="AQ112">
        <v>36.11</v>
      </c>
      <c r="AR112">
        <v>0</v>
      </c>
      <c r="AS112">
        <v>0</v>
      </c>
      <c r="AT112">
        <v>70</v>
      </c>
      <c r="AU112">
        <v>10</v>
      </c>
      <c r="AV112">
        <v>1</v>
      </c>
      <c r="AW112">
        <v>1</v>
      </c>
      <c r="AZ112">
        <v>1</v>
      </c>
      <c r="BA112">
        <v>1</v>
      </c>
      <c r="BB112">
        <v>1</v>
      </c>
      <c r="BC112">
        <v>1</v>
      </c>
      <c r="BD112" t="s">
        <v>3</v>
      </c>
      <c r="BE112" t="s">
        <v>3</v>
      </c>
      <c r="BF112" t="s">
        <v>3</v>
      </c>
      <c r="BG112" t="s">
        <v>3</v>
      </c>
      <c r="BH112">
        <v>0</v>
      </c>
      <c r="BI112">
        <v>4</v>
      </c>
      <c r="BJ112" t="s">
        <v>20</v>
      </c>
      <c r="BM112">
        <v>0</v>
      </c>
      <c r="BN112">
        <v>0</v>
      </c>
      <c r="BO112" t="s">
        <v>3</v>
      </c>
      <c r="BP112">
        <v>0</v>
      </c>
      <c r="BQ112">
        <v>1</v>
      </c>
      <c r="BR112">
        <v>0</v>
      </c>
      <c r="BS112">
        <v>1</v>
      </c>
      <c r="BT112">
        <v>1</v>
      </c>
      <c r="BU112">
        <v>1</v>
      </c>
      <c r="BV112">
        <v>1</v>
      </c>
      <c r="BW112">
        <v>1</v>
      </c>
      <c r="BX112">
        <v>1</v>
      </c>
      <c r="BY112" t="s">
        <v>3</v>
      </c>
      <c r="BZ112">
        <v>70</v>
      </c>
      <c r="CA112">
        <v>10</v>
      </c>
      <c r="CF112">
        <v>0</v>
      </c>
      <c r="CG112">
        <v>0</v>
      </c>
      <c r="CM112">
        <v>0</v>
      </c>
      <c r="CN112" t="s">
        <v>3</v>
      </c>
      <c r="CO112">
        <v>0</v>
      </c>
      <c r="CP112">
        <f t="shared" si="89"/>
        <v>6266.7099999999991</v>
      </c>
      <c r="CQ112">
        <f t="shared" si="90"/>
        <v>56933.42</v>
      </c>
      <c r="CR112">
        <f t="shared" si="91"/>
        <v>1555.17</v>
      </c>
      <c r="CS112">
        <f t="shared" si="92"/>
        <v>142.85</v>
      </c>
      <c r="CT112">
        <f t="shared" si="93"/>
        <v>8178.55</v>
      </c>
      <c r="CU112">
        <f t="shared" si="94"/>
        <v>0</v>
      </c>
      <c r="CV112">
        <f t="shared" si="95"/>
        <v>36.11</v>
      </c>
      <c r="CW112">
        <f t="shared" si="96"/>
        <v>0</v>
      </c>
      <c r="CX112">
        <f t="shared" si="97"/>
        <v>0</v>
      </c>
      <c r="CY112">
        <f t="shared" si="98"/>
        <v>538.14599999999996</v>
      </c>
      <c r="CZ112">
        <f t="shared" si="99"/>
        <v>76.877999999999986</v>
      </c>
      <c r="DC112" t="s">
        <v>3</v>
      </c>
      <c r="DD112" t="s">
        <v>3</v>
      </c>
      <c r="DE112" t="s">
        <v>3</v>
      </c>
      <c r="DF112" t="s">
        <v>3</v>
      </c>
      <c r="DG112" t="s">
        <v>3</v>
      </c>
      <c r="DH112" t="s">
        <v>3</v>
      </c>
      <c r="DI112" t="s">
        <v>3</v>
      </c>
      <c r="DJ112" t="s">
        <v>3</v>
      </c>
      <c r="DK112" t="s">
        <v>3</v>
      </c>
      <c r="DL112" t="s">
        <v>3</v>
      </c>
      <c r="DM112" t="s">
        <v>3</v>
      </c>
      <c r="DN112">
        <v>0</v>
      </c>
      <c r="DO112">
        <v>0</v>
      </c>
      <c r="DP112">
        <v>1</v>
      </c>
      <c r="DQ112">
        <v>1</v>
      </c>
      <c r="DU112">
        <v>1009</v>
      </c>
      <c r="DV112" t="s">
        <v>19</v>
      </c>
      <c r="DW112" t="s">
        <v>19</v>
      </c>
      <c r="DX112">
        <v>1000</v>
      </c>
      <c r="EE112">
        <v>32505399</v>
      </c>
      <c r="EF112">
        <v>1</v>
      </c>
      <c r="EG112" t="s">
        <v>21</v>
      </c>
      <c r="EH112">
        <v>0</v>
      </c>
      <c r="EI112" t="s">
        <v>3</v>
      </c>
      <c r="EJ112">
        <v>4</v>
      </c>
      <c r="EK112">
        <v>0</v>
      </c>
      <c r="EL112" t="s">
        <v>22</v>
      </c>
      <c r="EM112" t="s">
        <v>23</v>
      </c>
      <c r="EO112" t="s">
        <v>3</v>
      </c>
      <c r="EQ112">
        <v>131072</v>
      </c>
      <c r="ER112">
        <v>66667.14</v>
      </c>
      <c r="ES112">
        <v>56933.42</v>
      </c>
      <c r="ET112">
        <v>1555.17</v>
      </c>
      <c r="EU112">
        <v>142.85</v>
      </c>
      <c r="EV112">
        <v>8178.55</v>
      </c>
      <c r="EW112">
        <v>36.11</v>
      </c>
      <c r="EX112">
        <v>0</v>
      </c>
      <c r="EY112">
        <v>0</v>
      </c>
      <c r="FQ112">
        <v>0</v>
      </c>
      <c r="FR112">
        <f t="shared" si="100"/>
        <v>0</v>
      </c>
      <c r="FS112">
        <v>0</v>
      </c>
      <c r="FX112">
        <v>70</v>
      </c>
      <c r="FY112">
        <v>10</v>
      </c>
      <c r="GA112" t="s">
        <v>3</v>
      </c>
      <c r="GD112">
        <v>0</v>
      </c>
      <c r="GF112">
        <v>-1596235391</v>
      </c>
      <c r="GG112">
        <v>2</v>
      </c>
      <c r="GH112">
        <v>1</v>
      </c>
      <c r="GI112">
        <v>-2</v>
      </c>
      <c r="GJ112">
        <v>0</v>
      </c>
      <c r="GK112">
        <f>ROUND(R112*(R12)/100,2)</f>
        <v>14.5</v>
      </c>
      <c r="GL112">
        <f t="shared" si="101"/>
        <v>0</v>
      </c>
      <c r="GM112">
        <f t="shared" si="102"/>
        <v>6896.24</v>
      </c>
      <c r="GN112">
        <f t="shared" si="103"/>
        <v>0</v>
      </c>
      <c r="GO112">
        <f t="shared" si="104"/>
        <v>0</v>
      </c>
      <c r="GP112">
        <f t="shared" si="105"/>
        <v>6896.24</v>
      </c>
      <c r="GR112">
        <v>0</v>
      </c>
      <c r="GS112">
        <v>3</v>
      </c>
      <c r="GT112">
        <v>0</v>
      </c>
      <c r="GU112" t="s">
        <v>3</v>
      </c>
      <c r="GV112">
        <f t="shared" si="106"/>
        <v>0</v>
      </c>
      <c r="GW112">
        <v>1</v>
      </c>
      <c r="GX112">
        <f t="shared" si="107"/>
        <v>0</v>
      </c>
      <c r="HA112">
        <v>0</v>
      </c>
      <c r="HB112">
        <v>0</v>
      </c>
      <c r="IK112">
        <v>0</v>
      </c>
    </row>
    <row r="113" spans="1:245" x14ac:dyDescent="0.2">
      <c r="A113">
        <v>18</v>
      </c>
      <c r="B113">
        <v>1</v>
      </c>
      <c r="C113">
        <v>185</v>
      </c>
      <c r="E113" t="s">
        <v>147</v>
      </c>
      <c r="F113" t="s">
        <v>25</v>
      </c>
      <c r="G113" t="s">
        <v>26</v>
      </c>
      <c r="H113" t="s">
        <v>19</v>
      </c>
      <c r="I113">
        <f>I112*J113</f>
        <v>-9.4E-2</v>
      </c>
      <c r="J113">
        <v>-1</v>
      </c>
      <c r="O113">
        <f t="shared" si="69"/>
        <v>-5020.55</v>
      </c>
      <c r="P113">
        <f t="shared" si="70"/>
        <v>-5020.55</v>
      </c>
      <c r="Q113">
        <f t="shared" si="71"/>
        <v>0</v>
      </c>
      <c r="R113">
        <f t="shared" si="72"/>
        <v>0</v>
      </c>
      <c r="S113">
        <f t="shared" si="73"/>
        <v>0</v>
      </c>
      <c r="T113">
        <f t="shared" si="74"/>
        <v>0</v>
      </c>
      <c r="U113">
        <f t="shared" si="75"/>
        <v>0</v>
      </c>
      <c r="V113">
        <f t="shared" si="76"/>
        <v>0</v>
      </c>
      <c r="W113">
        <f t="shared" si="77"/>
        <v>0</v>
      </c>
      <c r="X113">
        <f t="shared" si="78"/>
        <v>0</v>
      </c>
      <c r="Y113">
        <f t="shared" si="79"/>
        <v>0</v>
      </c>
      <c r="AA113">
        <v>33034105</v>
      </c>
      <c r="AB113">
        <f t="shared" si="80"/>
        <v>53410.15</v>
      </c>
      <c r="AC113">
        <f t="shared" si="81"/>
        <v>53410.15</v>
      </c>
      <c r="AD113">
        <f t="shared" si="82"/>
        <v>0</v>
      </c>
      <c r="AE113">
        <f t="shared" si="83"/>
        <v>0</v>
      </c>
      <c r="AF113">
        <f t="shared" si="84"/>
        <v>0</v>
      </c>
      <c r="AG113">
        <f t="shared" si="85"/>
        <v>0</v>
      </c>
      <c r="AH113">
        <f t="shared" si="86"/>
        <v>0</v>
      </c>
      <c r="AI113">
        <f t="shared" si="87"/>
        <v>0</v>
      </c>
      <c r="AJ113">
        <f t="shared" si="88"/>
        <v>0</v>
      </c>
      <c r="AK113">
        <v>53410.15</v>
      </c>
      <c r="AL113">
        <v>53410.15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70</v>
      </c>
      <c r="AU113">
        <v>10</v>
      </c>
      <c r="AV113">
        <v>1</v>
      </c>
      <c r="AW113">
        <v>1</v>
      </c>
      <c r="AZ113">
        <v>1</v>
      </c>
      <c r="BA113">
        <v>1</v>
      </c>
      <c r="BB113">
        <v>1</v>
      </c>
      <c r="BC113">
        <v>1</v>
      </c>
      <c r="BD113" t="s">
        <v>3</v>
      </c>
      <c r="BE113" t="s">
        <v>3</v>
      </c>
      <c r="BF113" t="s">
        <v>3</v>
      </c>
      <c r="BG113" t="s">
        <v>3</v>
      </c>
      <c r="BH113">
        <v>3</v>
      </c>
      <c r="BI113">
        <v>4</v>
      </c>
      <c r="BJ113" t="s">
        <v>27</v>
      </c>
      <c r="BM113">
        <v>0</v>
      </c>
      <c r="BN113">
        <v>0</v>
      </c>
      <c r="BO113" t="s">
        <v>3</v>
      </c>
      <c r="BP113">
        <v>0</v>
      </c>
      <c r="BQ113">
        <v>1</v>
      </c>
      <c r="BR113">
        <v>0</v>
      </c>
      <c r="BS113">
        <v>1</v>
      </c>
      <c r="BT113">
        <v>1</v>
      </c>
      <c r="BU113">
        <v>1</v>
      </c>
      <c r="BV113">
        <v>1</v>
      </c>
      <c r="BW113">
        <v>1</v>
      </c>
      <c r="BX113">
        <v>1</v>
      </c>
      <c r="BY113" t="s">
        <v>3</v>
      </c>
      <c r="BZ113">
        <v>70</v>
      </c>
      <c r="CA113">
        <v>10</v>
      </c>
      <c r="CF113">
        <v>0</v>
      </c>
      <c r="CG113">
        <v>0</v>
      </c>
      <c r="CM113">
        <v>0</v>
      </c>
      <c r="CN113" t="s">
        <v>3</v>
      </c>
      <c r="CO113">
        <v>0</v>
      </c>
      <c r="CP113">
        <f t="shared" si="89"/>
        <v>-5020.55</v>
      </c>
      <c r="CQ113">
        <f t="shared" si="90"/>
        <v>53410.15</v>
      </c>
      <c r="CR113">
        <f t="shared" si="91"/>
        <v>0</v>
      </c>
      <c r="CS113">
        <f t="shared" si="92"/>
        <v>0</v>
      </c>
      <c r="CT113">
        <f t="shared" si="93"/>
        <v>0</v>
      </c>
      <c r="CU113">
        <f t="shared" si="94"/>
        <v>0</v>
      </c>
      <c r="CV113">
        <f t="shared" si="95"/>
        <v>0</v>
      </c>
      <c r="CW113">
        <f t="shared" si="96"/>
        <v>0</v>
      </c>
      <c r="CX113">
        <f t="shared" si="97"/>
        <v>0</v>
      </c>
      <c r="CY113">
        <f t="shared" si="98"/>
        <v>0</v>
      </c>
      <c r="CZ113">
        <f t="shared" si="99"/>
        <v>0</v>
      </c>
      <c r="DC113" t="s">
        <v>3</v>
      </c>
      <c r="DD113" t="s">
        <v>3</v>
      </c>
      <c r="DE113" t="s">
        <v>3</v>
      </c>
      <c r="DF113" t="s">
        <v>3</v>
      </c>
      <c r="DG113" t="s">
        <v>3</v>
      </c>
      <c r="DH113" t="s">
        <v>3</v>
      </c>
      <c r="DI113" t="s">
        <v>3</v>
      </c>
      <c r="DJ113" t="s">
        <v>3</v>
      </c>
      <c r="DK113" t="s">
        <v>3</v>
      </c>
      <c r="DL113" t="s">
        <v>3</v>
      </c>
      <c r="DM113" t="s">
        <v>3</v>
      </c>
      <c r="DN113">
        <v>0</v>
      </c>
      <c r="DO113">
        <v>0</v>
      </c>
      <c r="DP113">
        <v>1</v>
      </c>
      <c r="DQ113">
        <v>1</v>
      </c>
      <c r="DU113">
        <v>1009</v>
      </c>
      <c r="DV113" t="s">
        <v>19</v>
      </c>
      <c r="DW113" t="s">
        <v>19</v>
      </c>
      <c r="DX113">
        <v>1000</v>
      </c>
      <c r="EE113">
        <v>32505399</v>
      </c>
      <c r="EF113">
        <v>1</v>
      </c>
      <c r="EG113" t="s">
        <v>21</v>
      </c>
      <c r="EH113">
        <v>0</v>
      </c>
      <c r="EI113" t="s">
        <v>3</v>
      </c>
      <c r="EJ113">
        <v>4</v>
      </c>
      <c r="EK113">
        <v>0</v>
      </c>
      <c r="EL113" t="s">
        <v>22</v>
      </c>
      <c r="EM113" t="s">
        <v>23</v>
      </c>
      <c r="EO113" t="s">
        <v>3</v>
      </c>
      <c r="EQ113">
        <v>0</v>
      </c>
      <c r="ER113">
        <v>53410.15</v>
      </c>
      <c r="ES113">
        <v>53410.15</v>
      </c>
      <c r="ET113">
        <v>0</v>
      </c>
      <c r="EU113">
        <v>0</v>
      </c>
      <c r="EV113">
        <v>0</v>
      </c>
      <c r="EW113">
        <v>0</v>
      </c>
      <c r="EX113">
        <v>0</v>
      </c>
      <c r="FQ113">
        <v>0</v>
      </c>
      <c r="FR113">
        <f t="shared" si="100"/>
        <v>0</v>
      </c>
      <c r="FS113">
        <v>0</v>
      </c>
      <c r="FX113">
        <v>70</v>
      </c>
      <c r="FY113">
        <v>10</v>
      </c>
      <c r="GA113" t="s">
        <v>3</v>
      </c>
      <c r="GD113">
        <v>0</v>
      </c>
      <c r="GF113">
        <v>-1467733540</v>
      </c>
      <c r="GG113">
        <v>2</v>
      </c>
      <c r="GH113">
        <v>1</v>
      </c>
      <c r="GI113">
        <v>-2</v>
      </c>
      <c r="GJ113">
        <v>0</v>
      </c>
      <c r="GK113">
        <f>ROUND(R113*(R12)/100,2)</f>
        <v>0</v>
      </c>
      <c r="GL113">
        <f t="shared" si="101"/>
        <v>0</v>
      </c>
      <c r="GM113">
        <f t="shared" si="102"/>
        <v>-5020.55</v>
      </c>
      <c r="GN113">
        <f t="shared" si="103"/>
        <v>0</v>
      </c>
      <c r="GO113">
        <f t="shared" si="104"/>
        <v>0</v>
      </c>
      <c r="GP113">
        <f t="shared" si="105"/>
        <v>-5020.55</v>
      </c>
      <c r="GR113">
        <v>0</v>
      </c>
      <c r="GS113">
        <v>3</v>
      </c>
      <c r="GT113">
        <v>0</v>
      </c>
      <c r="GU113" t="s">
        <v>3</v>
      </c>
      <c r="GV113">
        <f t="shared" si="106"/>
        <v>0</v>
      </c>
      <c r="GW113">
        <v>1</v>
      </c>
      <c r="GX113">
        <f t="shared" si="107"/>
        <v>0</v>
      </c>
      <c r="HA113">
        <v>0</v>
      </c>
      <c r="HB113">
        <v>0</v>
      </c>
      <c r="IK113">
        <v>0</v>
      </c>
    </row>
    <row r="114" spans="1:245" x14ac:dyDescent="0.2">
      <c r="A114">
        <v>17</v>
      </c>
      <c r="B114">
        <v>1</v>
      </c>
      <c r="C114">
        <f>ROW(SmtRes!A200)</f>
        <v>200</v>
      </c>
      <c r="D114">
        <f>ROW(EtalonRes!A190)</f>
        <v>190</v>
      </c>
      <c r="E114" t="s">
        <v>148</v>
      </c>
      <c r="F114" t="s">
        <v>29</v>
      </c>
      <c r="G114" t="s">
        <v>30</v>
      </c>
      <c r="H114" t="s">
        <v>31</v>
      </c>
      <c r="I114">
        <v>1.2699999999999999E-2</v>
      </c>
      <c r="J114">
        <v>0</v>
      </c>
      <c r="O114">
        <f t="shared" ref="O114:O131" si="108">ROUND(CP114,2)</f>
        <v>5421.79</v>
      </c>
      <c r="P114">
        <f t="shared" ref="P114:P131" si="109">ROUND(CQ114*I114,2)</f>
        <v>4417.47</v>
      </c>
      <c r="Q114">
        <f t="shared" ref="Q114:Q131" si="110">ROUND(CR114*I114,2)</f>
        <v>5.53</v>
      </c>
      <c r="R114">
        <f t="shared" ref="R114:R131" si="111">ROUND(CS114*I114,2)</f>
        <v>1.87</v>
      </c>
      <c r="S114">
        <f t="shared" ref="S114:S131" si="112">ROUND(CT114*I114,2)</f>
        <v>998.79</v>
      </c>
      <c r="T114">
        <f t="shared" ref="T114:T131" si="113">ROUND(CU114*I114,2)</f>
        <v>0</v>
      </c>
      <c r="U114">
        <f t="shared" ref="U114:U131" si="114">CV114*I114</f>
        <v>5.7543699999999998</v>
      </c>
      <c r="V114">
        <f t="shared" ref="V114:V131" si="115">CW114*I114</f>
        <v>0</v>
      </c>
      <c r="W114">
        <f t="shared" ref="W114:W131" si="116">ROUND(CX114*I114,2)</f>
        <v>0</v>
      </c>
      <c r="X114">
        <f t="shared" ref="X114:X131" si="117">ROUND(CY114,2)</f>
        <v>699.15</v>
      </c>
      <c r="Y114">
        <f t="shared" ref="Y114:Y131" si="118">ROUND(CZ114,2)</f>
        <v>99.88</v>
      </c>
      <c r="AA114">
        <v>33034105</v>
      </c>
      <c r="AB114">
        <f t="shared" ref="AB114:AB131" si="119">ROUND((AC114+AD114+AF114),6)</f>
        <v>426912.19</v>
      </c>
      <c r="AC114">
        <f t="shared" ref="AC114:AC131" si="120">ROUND((ES114),6)</f>
        <v>347832.49</v>
      </c>
      <c r="AD114">
        <f t="shared" ref="AD114:AD131" si="121">ROUND((((ET114)-(EU114))+AE114),6)</f>
        <v>435.13</v>
      </c>
      <c r="AE114">
        <f t="shared" ref="AE114:AE131" si="122">ROUND((EU114),6)</f>
        <v>147.43</v>
      </c>
      <c r="AF114">
        <f t="shared" ref="AF114:AF131" si="123">ROUND((EV114),6)</f>
        <v>78644.570000000007</v>
      </c>
      <c r="AG114">
        <f t="shared" ref="AG114:AG131" si="124">ROUND((AP114),6)</f>
        <v>0</v>
      </c>
      <c r="AH114">
        <f t="shared" ref="AH114:AH131" si="125">(EW114)</f>
        <v>453.1</v>
      </c>
      <c r="AI114">
        <f t="shared" ref="AI114:AI131" si="126">(EX114)</f>
        <v>0</v>
      </c>
      <c r="AJ114">
        <f t="shared" ref="AJ114:AJ131" si="127">ROUND((AS114),6)</f>
        <v>0</v>
      </c>
      <c r="AK114">
        <v>426912.19</v>
      </c>
      <c r="AL114">
        <v>347832.49</v>
      </c>
      <c r="AM114">
        <v>435.13</v>
      </c>
      <c r="AN114">
        <v>147.43</v>
      </c>
      <c r="AO114">
        <v>78644.570000000007</v>
      </c>
      <c r="AP114">
        <v>0</v>
      </c>
      <c r="AQ114">
        <v>453.1</v>
      </c>
      <c r="AR114">
        <v>0</v>
      </c>
      <c r="AS114">
        <v>0</v>
      </c>
      <c r="AT114">
        <v>70</v>
      </c>
      <c r="AU114">
        <v>10</v>
      </c>
      <c r="AV114">
        <v>1</v>
      </c>
      <c r="AW114">
        <v>1</v>
      </c>
      <c r="AZ114">
        <v>1</v>
      </c>
      <c r="BA114">
        <v>1</v>
      </c>
      <c r="BB114">
        <v>1</v>
      </c>
      <c r="BC114">
        <v>1</v>
      </c>
      <c r="BD114" t="s">
        <v>3</v>
      </c>
      <c r="BE114" t="s">
        <v>3</v>
      </c>
      <c r="BF114" t="s">
        <v>3</v>
      </c>
      <c r="BG114" t="s">
        <v>3</v>
      </c>
      <c r="BH114">
        <v>0</v>
      </c>
      <c r="BI114">
        <v>4</v>
      </c>
      <c r="BJ114" t="s">
        <v>32</v>
      </c>
      <c r="BM114">
        <v>0</v>
      </c>
      <c r="BN114">
        <v>0</v>
      </c>
      <c r="BO114" t="s">
        <v>3</v>
      </c>
      <c r="BP114">
        <v>0</v>
      </c>
      <c r="BQ114">
        <v>1</v>
      </c>
      <c r="BR114">
        <v>0</v>
      </c>
      <c r="BS114">
        <v>1</v>
      </c>
      <c r="BT114">
        <v>1</v>
      </c>
      <c r="BU114">
        <v>1</v>
      </c>
      <c r="BV114">
        <v>1</v>
      </c>
      <c r="BW114">
        <v>1</v>
      </c>
      <c r="BX114">
        <v>1</v>
      </c>
      <c r="BY114" t="s">
        <v>3</v>
      </c>
      <c r="BZ114">
        <v>70</v>
      </c>
      <c r="CA114">
        <v>10</v>
      </c>
      <c r="CF114">
        <v>0</v>
      </c>
      <c r="CG114">
        <v>0</v>
      </c>
      <c r="CM114">
        <v>0</v>
      </c>
      <c r="CN114" t="s">
        <v>3</v>
      </c>
      <c r="CO114">
        <v>0</v>
      </c>
      <c r="CP114">
        <f t="shared" ref="CP114:CP131" si="128">(P114+Q114+S114)</f>
        <v>5421.79</v>
      </c>
      <c r="CQ114">
        <f t="shared" ref="CQ114:CQ131" si="129">(AC114*BC114*AW114)</f>
        <v>347832.49</v>
      </c>
      <c r="CR114">
        <f t="shared" ref="CR114:CR131" si="130">((((ET114)*BB114-(EU114)*BS114)+AE114*BS114)*AV114)</f>
        <v>435.13</v>
      </c>
      <c r="CS114">
        <f t="shared" ref="CS114:CS131" si="131">(AE114*BS114*AV114)</f>
        <v>147.43</v>
      </c>
      <c r="CT114">
        <f t="shared" ref="CT114:CT131" si="132">(AF114*BA114*AV114)</f>
        <v>78644.570000000007</v>
      </c>
      <c r="CU114">
        <f t="shared" ref="CU114:CU131" si="133">AG114</f>
        <v>0</v>
      </c>
      <c r="CV114">
        <f t="shared" ref="CV114:CV131" si="134">(AH114*AV114)</f>
        <v>453.1</v>
      </c>
      <c r="CW114">
        <f t="shared" ref="CW114:CW131" si="135">AI114</f>
        <v>0</v>
      </c>
      <c r="CX114">
        <f t="shared" ref="CX114:CX131" si="136">AJ114</f>
        <v>0</v>
      </c>
      <c r="CY114">
        <f t="shared" ref="CY114:CY131" si="137">((S114*BZ114)/100)</f>
        <v>699.15300000000002</v>
      </c>
      <c r="CZ114">
        <f t="shared" ref="CZ114:CZ131" si="138">((S114*CA114)/100)</f>
        <v>99.878999999999991</v>
      </c>
      <c r="DC114" t="s">
        <v>3</v>
      </c>
      <c r="DD114" t="s">
        <v>3</v>
      </c>
      <c r="DE114" t="s">
        <v>3</v>
      </c>
      <c r="DF114" t="s">
        <v>3</v>
      </c>
      <c r="DG114" t="s">
        <v>3</v>
      </c>
      <c r="DH114" t="s">
        <v>3</v>
      </c>
      <c r="DI114" t="s">
        <v>3</v>
      </c>
      <c r="DJ114" t="s">
        <v>3</v>
      </c>
      <c r="DK114" t="s">
        <v>3</v>
      </c>
      <c r="DL114" t="s">
        <v>3</v>
      </c>
      <c r="DM114" t="s">
        <v>3</v>
      </c>
      <c r="DN114">
        <v>0</v>
      </c>
      <c r="DO114">
        <v>0</v>
      </c>
      <c r="DP114">
        <v>1</v>
      </c>
      <c r="DQ114">
        <v>1</v>
      </c>
      <c r="DU114">
        <v>1007</v>
      </c>
      <c r="DV114" t="s">
        <v>31</v>
      </c>
      <c r="DW114" t="s">
        <v>31</v>
      </c>
      <c r="DX114">
        <v>100</v>
      </c>
      <c r="EE114">
        <v>32505399</v>
      </c>
      <c r="EF114">
        <v>1</v>
      </c>
      <c r="EG114" t="s">
        <v>21</v>
      </c>
      <c r="EH114">
        <v>0</v>
      </c>
      <c r="EI114" t="s">
        <v>3</v>
      </c>
      <c r="EJ114">
        <v>4</v>
      </c>
      <c r="EK114">
        <v>0</v>
      </c>
      <c r="EL114" t="s">
        <v>22</v>
      </c>
      <c r="EM114" t="s">
        <v>23</v>
      </c>
      <c r="EO114" t="s">
        <v>3</v>
      </c>
      <c r="EQ114">
        <v>131072</v>
      </c>
      <c r="ER114">
        <v>426912.19</v>
      </c>
      <c r="ES114">
        <v>347832.49</v>
      </c>
      <c r="ET114">
        <v>435.13</v>
      </c>
      <c r="EU114">
        <v>147.43</v>
      </c>
      <c r="EV114">
        <v>78644.570000000007</v>
      </c>
      <c r="EW114">
        <v>453.1</v>
      </c>
      <c r="EX114">
        <v>0</v>
      </c>
      <c r="EY114">
        <v>0</v>
      </c>
      <c r="FQ114">
        <v>0</v>
      </c>
      <c r="FR114">
        <f t="shared" ref="FR114:FR131" si="139">ROUND(IF(AND(BH114=3,BI114=3),P114,0),2)</f>
        <v>0</v>
      </c>
      <c r="FS114">
        <v>0</v>
      </c>
      <c r="FX114">
        <v>70</v>
      </c>
      <c r="FY114">
        <v>10</v>
      </c>
      <c r="GA114" t="s">
        <v>3</v>
      </c>
      <c r="GD114">
        <v>0</v>
      </c>
      <c r="GF114">
        <v>1739596138</v>
      </c>
      <c r="GG114">
        <v>2</v>
      </c>
      <c r="GH114">
        <v>1</v>
      </c>
      <c r="GI114">
        <v>-2</v>
      </c>
      <c r="GJ114">
        <v>0</v>
      </c>
      <c r="GK114">
        <f>ROUND(R114*(R12)/100,2)</f>
        <v>2.02</v>
      </c>
      <c r="GL114">
        <f t="shared" ref="GL114:GL131" si="140">ROUND(IF(AND(BH114=3,BI114=3,FS114&lt;&gt;0),P114,0),2)</f>
        <v>0</v>
      </c>
      <c r="GM114">
        <f t="shared" ref="GM114:GM131" si="141">ROUND(O114+X114+Y114+GK114,2)+GX114</f>
        <v>6222.84</v>
      </c>
      <c r="GN114">
        <f t="shared" ref="GN114:GN131" si="142">IF(OR(BI114=0,BI114=1),ROUND(O114+X114+Y114+GK114,2),0)</f>
        <v>0</v>
      </c>
      <c r="GO114">
        <f t="shared" ref="GO114:GO131" si="143">IF(BI114=2,ROUND(O114+X114+Y114+GK114,2),0)</f>
        <v>0</v>
      </c>
      <c r="GP114">
        <f t="shared" ref="GP114:GP131" si="144">IF(BI114=4,ROUND(O114+X114+Y114+GK114,2)+GX114,0)</f>
        <v>6222.84</v>
      </c>
      <c r="GR114">
        <v>0</v>
      </c>
      <c r="GS114">
        <v>3</v>
      </c>
      <c r="GT114">
        <v>0</v>
      </c>
      <c r="GU114" t="s">
        <v>3</v>
      </c>
      <c r="GV114">
        <f t="shared" ref="GV114:GV131" si="145">ROUND(GT114,6)</f>
        <v>0</v>
      </c>
      <c r="GW114">
        <v>1</v>
      </c>
      <c r="GX114">
        <f t="shared" ref="GX114:GX131" si="146">ROUND(GV114*GW114*I114,2)</f>
        <v>0</v>
      </c>
      <c r="HA114">
        <v>0</v>
      </c>
      <c r="HB114">
        <v>0</v>
      </c>
      <c r="IK114">
        <v>0</v>
      </c>
    </row>
    <row r="115" spans="1:245" x14ac:dyDescent="0.2">
      <c r="A115">
        <v>17</v>
      </c>
      <c r="B115">
        <v>1</v>
      </c>
      <c r="E115" t="s">
        <v>149</v>
      </c>
      <c r="F115" t="s">
        <v>25</v>
      </c>
      <c r="G115" t="s">
        <v>26</v>
      </c>
      <c r="H115" t="s">
        <v>19</v>
      </c>
      <c r="I115">
        <v>2.7854605590000001E-2</v>
      </c>
      <c r="J115">
        <v>0</v>
      </c>
      <c r="O115">
        <f t="shared" si="108"/>
        <v>1487.72</v>
      </c>
      <c r="P115">
        <f t="shared" si="109"/>
        <v>1487.72</v>
      </c>
      <c r="Q115">
        <f t="shared" si="110"/>
        <v>0</v>
      </c>
      <c r="R115">
        <f t="shared" si="111"/>
        <v>0</v>
      </c>
      <c r="S115">
        <f t="shared" si="112"/>
        <v>0</v>
      </c>
      <c r="T115">
        <f t="shared" si="113"/>
        <v>0</v>
      </c>
      <c r="U115">
        <f t="shared" si="114"/>
        <v>0</v>
      </c>
      <c r="V115">
        <f t="shared" si="115"/>
        <v>0</v>
      </c>
      <c r="W115">
        <f t="shared" si="116"/>
        <v>0</v>
      </c>
      <c r="X115">
        <f t="shared" si="117"/>
        <v>0</v>
      </c>
      <c r="Y115">
        <f t="shared" si="118"/>
        <v>0</v>
      </c>
      <c r="AA115">
        <v>33034105</v>
      </c>
      <c r="AB115">
        <f t="shared" si="119"/>
        <v>53410.15</v>
      </c>
      <c r="AC115">
        <f t="shared" si="120"/>
        <v>53410.15</v>
      </c>
      <c r="AD115">
        <f t="shared" si="121"/>
        <v>0</v>
      </c>
      <c r="AE115">
        <f t="shared" si="122"/>
        <v>0</v>
      </c>
      <c r="AF115">
        <f t="shared" si="123"/>
        <v>0</v>
      </c>
      <c r="AG115">
        <f t="shared" si="124"/>
        <v>0</v>
      </c>
      <c r="AH115">
        <f t="shared" si="125"/>
        <v>0</v>
      </c>
      <c r="AI115">
        <f t="shared" si="126"/>
        <v>0</v>
      </c>
      <c r="AJ115">
        <f t="shared" si="127"/>
        <v>0</v>
      </c>
      <c r="AK115">
        <v>53410.15</v>
      </c>
      <c r="AL115">
        <v>53410.15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70</v>
      </c>
      <c r="AU115">
        <v>10</v>
      </c>
      <c r="AV115">
        <v>1</v>
      </c>
      <c r="AW115">
        <v>1</v>
      </c>
      <c r="AZ115">
        <v>1</v>
      </c>
      <c r="BA115">
        <v>1</v>
      </c>
      <c r="BB115">
        <v>1</v>
      </c>
      <c r="BC115">
        <v>1</v>
      </c>
      <c r="BD115" t="s">
        <v>3</v>
      </c>
      <c r="BE115" t="s">
        <v>3</v>
      </c>
      <c r="BF115" t="s">
        <v>3</v>
      </c>
      <c r="BG115" t="s">
        <v>3</v>
      </c>
      <c r="BH115">
        <v>3</v>
      </c>
      <c r="BI115">
        <v>4</v>
      </c>
      <c r="BJ115" t="s">
        <v>27</v>
      </c>
      <c r="BM115">
        <v>0</v>
      </c>
      <c r="BN115">
        <v>0</v>
      </c>
      <c r="BO115" t="s">
        <v>3</v>
      </c>
      <c r="BP115">
        <v>0</v>
      </c>
      <c r="BQ115">
        <v>1</v>
      </c>
      <c r="BR115">
        <v>0</v>
      </c>
      <c r="BS115">
        <v>1</v>
      </c>
      <c r="BT115">
        <v>1</v>
      </c>
      <c r="BU115">
        <v>1</v>
      </c>
      <c r="BV115">
        <v>1</v>
      </c>
      <c r="BW115">
        <v>1</v>
      </c>
      <c r="BX115">
        <v>1</v>
      </c>
      <c r="BY115" t="s">
        <v>3</v>
      </c>
      <c r="BZ115">
        <v>70</v>
      </c>
      <c r="CA115">
        <v>10</v>
      </c>
      <c r="CF115">
        <v>0</v>
      </c>
      <c r="CG115">
        <v>0</v>
      </c>
      <c r="CM115">
        <v>0</v>
      </c>
      <c r="CN115" t="s">
        <v>3</v>
      </c>
      <c r="CO115">
        <v>0</v>
      </c>
      <c r="CP115">
        <f t="shared" si="128"/>
        <v>1487.72</v>
      </c>
      <c r="CQ115">
        <f t="shared" si="129"/>
        <v>53410.15</v>
      </c>
      <c r="CR115">
        <f t="shared" si="130"/>
        <v>0</v>
      </c>
      <c r="CS115">
        <f t="shared" si="131"/>
        <v>0</v>
      </c>
      <c r="CT115">
        <f t="shared" si="132"/>
        <v>0</v>
      </c>
      <c r="CU115">
        <f t="shared" si="133"/>
        <v>0</v>
      </c>
      <c r="CV115">
        <f t="shared" si="134"/>
        <v>0</v>
      </c>
      <c r="CW115">
        <f t="shared" si="135"/>
        <v>0</v>
      </c>
      <c r="CX115">
        <f t="shared" si="136"/>
        <v>0</v>
      </c>
      <c r="CY115">
        <f t="shared" si="137"/>
        <v>0</v>
      </c>
      <c r="CZ115">
        <f t="shared" si="138"/>
        <v>0</v>
      </c>
      <c r="DC115" t="s">
        <v>3</v>
      </c>
      <c r="DD115" t="s">
        <v>3</v>
      </c>
      <c r="DE115" t="s">
        <v>3</v>
      </c>
      <c r="DF115" t="s">
        <v>3</v>
      </c>
      <c r="DG115" t="s">
        <v>3</v>
      </c>
      <c r="DH115" t="s">
        <v>3</v>
      </c>
      <c r="DI115" t="s">
        <v>3</v>
      </c>
      <c r="DJ115" t="s">
        <v>3</v>
      </c>
      <c r="DK115" t="s">
        <v>3</v>
      </c>
      <c r="DL115" t="s">
        <v>3</v>
      </c>
      <c r="DM115" t="s">
        <v>3</v>
      </c>
      <c r="DN115">
        <v>0</v>
      </c>
      <c r="DO115">
        <v>0</v>
      </c>
      <c r="DP115">
        <v>1</v>
      </c>
      <c r="DQ115">
        <v>1</v>
      </c>
      <c r="DU115">
        <v>1009</v>
      </c>
      <c r="DV115" t="s">
        <v>19</v>
      </c>
      <c r="DW115" t="s">
        <v>19</v>
      </c>
      <c r="DX115">
        <v>1000</v>
      </c>
      <c r="EE115">
        <v>32505399</v>
      </c>
      <c r="EF115">
        <v>1</v>
      </c>
      <c r="EG115" t="s">
        <v>21</v>
      </c>
      <c r="EH115">
        <v>0</v>
      </c>
      <c r="EI115" t="s">
        <v>3</v>
      </c>
      <c r="EJ115">
        <v>4</v>
      </c>
      <c r="EK115">
        <v>0</v>
      </c>
      <c r="EL115" t="s">
        <v>22</v>
      </c>
      <c r="EM115" t="s">
        <v>23</v>
      </c>
      <c r="EO115" t="s">
        <v>3</v>
      </c>
      <c r="EQ115">
        <v>131072</v>
      </c>
      <c r="ER115">
        <v>53410.15</v>
      </c>
      <c r="ES115">
        <v>53410.15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FQ115">
        <v>0</v>
      </c>
      <c r="FR115">
        <f t="shared" si="139"/>
        <v>0</v>
      </c>
      <c r="FS115">
        <v>0</v>
      </c>
      <c r="FX115">
        <v>70</v>
      </c>
      <c r="FY115">
        <v>10</v>
      </c>
      <c r="GA115" t="s">
        <v>3</v>
      </c>
      <c r="GD115">
        <v>0</v>
      </c>
      <c r="GF115">
        <v>-1467733540</v>
      </c>
      <c r="GG115">
        <v>2</v>
      </c>
      <c r="GH115">
        <v>1</v>
      </c>
      <c r="GI115">
        <v>-2</v>
      </c>
      <c r="GJ115">
        <v>0</v>
      </c>
      <c r="GK115">
        <f>ROUND(R115*(R12)/100,2)</f>
        <v>0</v>
      </c>
      <c r="GL115">
        <f t="shared" si="140"/>
        <v>0</v>
      </c>
      <c r="GM115">
        <f t="shared" si="141"/>
        <v>1487.72</v>
      </c>
      <c r="GN115">
        <f t="shared" si="142"/>
        <v>0</v>
      </c>
      <c r="GO115">
        <f t="shared" si="143"/>
        <v>0</v>
      </c>
      <c r="GP115">
        <f t="shared" si="144"/>
        <v>1487.72</v>
      </c>
      <c r="GR115">
        <v>0</v>
      </c>
      <c r="GS115">
        <v>3</v>
      </c>
      <c r="GT115">
        <v>0</v>
      </c>
      <c r="GU115" t="s">
        <v>3</v>
      </c>
      <c r="GV115">
        <f t="shared" si="145"/>
        <v>0</v>
      </c>
      <c r="GW115">
        <v>1</v>
      </c>
      <c r="GX115">
        <f t="shared" si="146"/>
        <v>0</v>
      </c>
      <c r="HA115">
        <v>0</v>
      </c>
      <c r="HB115">
        <v>0</v>
      </c>
      <c r="IK115">
        <v>0</v>
      </c>
    </row>
    <row r="116" spans="1:245" x14ac:dyDescent="0.2">
      <c r="A116">
        <v>17</v>
      </c>
      <c r="B116">
        <v>1</v>
      </c>
      <c r="E116" t="s">
        <v>150</v>
      </c>
      <c r="F116" t="s">
        <v>35</v>
      </c>
      <c r="G116" t="s">
        <v>151</v>
      </c>
      <c r="H116" t="s">
        <v>37</v>
      </c>
      <c r="I116">
        <v>1</v>
      </c>
      <c r="J116">
        <v>0</v>
      </c>
      <c r="O116">
        <f t="shared" si="108"/>
        <v>47931.360000000001</v>
      </c>
      <c r="P116">
        <f t="shared" si="109"/>
        <v>47931.360000000001</v>
      </c>
      <c r="Q116">
        <f t="shared" si="110"/>
        <v>0</v>
      </c>
      <c r="R116">
        <f t="shared" si="111"/>
        <v>0</v>
      </c>
      <c r="S116">
        <f t="shared" si="112"/>
        <v>0</v>
      </c>
      <c r="T116">
        <f t="shared" si="113"/>
        <v>0</v>
      </c>
      <c r="U116">
        <f t="shared" si="114"/>
        <v>0</v>
      </c>
      <c r="V116">
        <f t="shared" si="115"/>
        <v>0</v>
      </c>
      <c r="W116">
        <f t="shared" si="116"/>
        <v>0</v>
      </c>
      <c r="X116">
        <f t="shared" si="117"/>
        <v>0</v>
      </c>
      <c r="Y116">
        <f t="shared" si="118"/>
        <v>0</v>
      </c>
      <c r="AA116">
        <v>33034105</v>
      </c>
      <c r="AB116">
        <f t="shared" si="119"/>
        <v>47931.360000000001</v>
      </c>
      <c r="AC116">
        <f t="shared" si="120"/>
        <v>47931.360000000001</v>
      </c>
      <c r="AD116">
        <f t="shared" si="121"/>
        <v>0</v>
      </c>
      <c r="AE116">
        <f t="shared" si="122"/>
        <v>0</v>
      </c>
      <c r="AF116">
        <f t="shared" si="123"/>
        <v>0</v>
      </c>
      <c r="AG116">
        <f t="shared" si="124"/>
        <v>0</v>
      </c>
      <c r="AH116">
        <f t="shared" si="125"/>
        <v>0</v>
      </c>
      <c r="AI116">
        <f t="shared" si="126"/>
        <v>0</v>
      </c>
      <c r="AJ116">
        <f t="shared" si="127"/>
        <v>0</v>
      </c>
      <c r="AK116">
        <v>47931.360000000001</v>
      </c>
      <c r="AL116">
        <v>47931.360000000001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1</v>
      </c>
      <c r="AW116">
        <v>1</v>
      </c>
      <c r="AZ116">
        <v>1</v>
      </c>
      <c r="BA116">
        <v>1</v>
      </c>
      <c r="BB116">
        <v>1</v>
      </c>
      <c r="BC116">
        <v>1</v>
      </c>
      <c r="BD116" t="s">
        <v>3</v>
      </c>
      <c r="BE116" t="s">
        <v>3</v>
      </c>
      <c r="BF116" t="s">
        <v>3</v>
      </c>
      <c r="BG116" t="s">
        <v>3</v>
      </c>
      <c r="BH116">
        <v>3</v>
      </c>
      <c r="BI116">
        <v>1</v>
      </c>
      <c r="BJ116" t="s">
        <v>3</v>
      </c>
      <c r="BM116">
        <v>6001</v>
      </c>
      <c r="BN116">
        <v>0</v>
      </c>
      <c r="BO116" t="s">
        <v>3</v>
      </c>
      <c r="BP116">
        <v>0</v>
      </c>
      <c r="BQ116">
        <v>0</v>
      </c>
      <c r="BR116">
        <v>0</v>
      </c>
      <c r="BS116">
        <v>1</v>
      </c>
      <c r="BT116">
        <v>1</v>
      </c>
      <c r="BU116">
        <v>1</v>
      </c>
      <c r="BV116">
        <v>1</v>
      </c>
      <c r="BW116">
        <v>1</v>
      </c>
      <c r="BX116">
        <v>1</v>
      </c>
      <c r="BY116" t="s">
        <v>3</v>
      </c>
      <c r="BZ116">
        <v>0</v>
      </c>
      <c r="CA116">
        <v>0</v>
      </c>
      <c r="CF116">
        <v>0</v>
      </c>
      <c r="CG116">
        <v>0</v>
      </c>
      <c r="CM116">
        <v>0</v>
      </c>
      <c r="CN116" t="s">
        <v>3</v>
      </c>
      <c r="CO116">
        <v>0</v>
      </c>
      <c r="CP116">
        <f t="shared" si="128"/>
        <v>47931.360000000001</v>
      </c>
      <c r="CQ116">
        <f t="shared" si="129"/>
        <v>47931.360000000001</v>
      </c>
      <c r="CR116">
        <f t="shared" si="130"/>
        <v>0</v>
      </c>
      <c r="CS116">
        <f t="shared" si="131"/>
        <v>0</v>
      </c>
      <c r="CT116">
        <f t="shared" si="132"/>
        <v>0</v>
      </c>
      <c r="CU116">
        <f t="shared" si="133"/>
        <v>0</v>
      </c>
      <c r="CV116">
        <f t="shared" si="134"/>
        <v>0</v>
      </c>
      <c r="CW116">
        <f t="shared" si="135"/>
        <v>0</v>
      </c>
      <c r="CX116">
        <f t="shared" si="136"/>
        <v>0</v>
      </c>
      <c r="CY116">
        <f t="shared" si="137"/>
        <v>0</v>
      </c>
      <c r="CZ116">
        <f t="shared" si="138"/>
        <v>0</v>
      </c>
      <c r="DC116" t="s">
        <v>3</v>
      </c>
      <c r="DD116" t="s">
        <v>3</v>
      </c>
      <c r="DE116" t="s">
        <v>3</v>
      </c>
      <c r="DF116" t="s">
        <v>3</v>
      </c>
      <c r="DG116" t="s">
        <v>3</v>
      </c>
      <c r="DH116" t="s">
        <v>3</v>
      </c>
      <c r="DI116" t="s">
        <v>3</v>
      </c>
      <c r="DJ116" t="s">
        <v>3</v>
      </c>
      <c r="DK116" t="s">
        <v>3</v>
      </c>
      <c r="DL116" t="s">
        <v>3</v>
      </c>
      <c r="DM116" t="s">
        <v>3</v>
      </c>
      <c r="DN116">
        <v>0</v>
      </c>
      <c r="DO116">
        <v>0</v>
      </c>
      <c r="DP116">
        <v>1</v>
      </c>
      <c r="DQ116">
        <v>1</v>
      </c>
      <c r="DU116">
        <v>1010</v>
      </c>
      <c r="DV116" t="s">
        <v>37</v>
      </c>
      <c r="DW116" t="s">
        <v>38</v>
      </c>
      <c r="DX116">
        <v>1</v>
      </c>
      <c r="EE116">
        <v>32747723</v>
      </c>
      <c r="EF116">
        <v>0</v>
      </c>
      <c r="EG116" t="s">
        <v>39</v>
      </c>
      <c r="EH116">
        <v>0</v>
      </c>
      <c r="EI116" t="s">
        <v>3</v>
      </c>
      <c r="EJ116">
        <v>1</v>
      </c>
      <c r="EK116">
        <v>6001</v>
      </c>
      <c r="EL116" t="s">
        <v>40</v>
      </c>
      <c r="EM116" t="s">
        <v>39</v>
      </c>
      <c r="EO116" t="s">
        <v>3</v>
      </c>
      <c r="EQ116">
        <v>131072</v>
      </c>
      <c r="ER116">
        <v>47931.360000000001</v>
      </c>
      <c r="ES116">
        <v>47931.360000000001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FQ116">
        <v>0</v>
      </c>
      <c r="FR116">
        <f t="shared" si="139"/>
        <v>0</v>
      </c>
      <c r="FS116">
        <v>0</v>
      </c>
      <c r="FX116">
        <v>0</v>
      </c>
      <c r="FY116">
        <v>0</v>
      </c>
      <c r="GA116" t="s">
        <v>41</v>
      </c>
      <c r="GD116">
        <v>0</v>
      </c>
      <c r="GF116">
        <v>-818159757</v>
      </c>
      <c r="GG116">
        <v>2</v>
      </c>
      <c r="GH116">
        <v>0</v>
      </c>
      <c r="GI116">
        <v>-2</v>
      </c>
      <c r="GJ116">
        <v>0</v>
      </c>
      <c r="GK116">
        <f>ROUND(R116*(R12)/100,2)</f>
        <v>0</v>
      </c>
      <c r="GL116">
        <f t="shared" si="140"/>
        <v>0</v>
      </c>
      <c r="GM116">
        <f t="shared" si="141"/>
        <v>47931.360000000001</v>
      </c>
      <c r="GN116">
        <f t="shared" si="142"/>
        <v>47931.360000000001</v>
      </c>
      <c r="GO116">
        <f t="shared" si="143"/>
        <v>0</v>
      </c>
      <c r="GP116">
        <f t="shared" si="144"/>
        <v>0</v>
      </c>
      <c r="GR116">
        <v>0</v>
      </c>
      <c r="GS116">
        <v>4</v>
      </c>
      <c r="GT116">
        <v>0</v>
      </c>
      <c r="GU116" t="s">
        <v>3</v>
      </c>
      <c r="GV116">
        <f t="shared" si="145"/>
        <v>0</v>
      </c>
      <c r="GW116">
        <v>1</v>
      </c>
      <c r="GX116">
        <f t="shared" si="146"/>
        <v>0</v>
      </c>
      <c r="HA116">
        <v>0</v>
      </c>
      <c r="HB116">
        <v>0</v>
      </c>
      <c r="IK116">
        <v>0</v>
      </c>
    </row>
    <row r="117" spans="1:245" x14ac:dyDescent="0.2">
      <c r="A117">
        <v>17</v>
      </c>
      <c r="B117">
        <v>1</v>
      </c>
      <c r="C117">
        <f>ROW(SmtRes!A205)</f>
        <v>205</v>
      </c>
      <c r="D117">
        <f>ROW(EtalonRes!A194)</f>
        <v>194</v>
      </c>
      <c r="E117" t="s">
        <v>152</v>
      </c>
      <c r="F117" t="s">
        <v>17</v>
      </c>
      <c r="G117" t="s">
        <v>18</v>
      </c>
      <c r="H117" t="s">
        <v>19</v>
      </c>
      <c r="I117">
        <v>0.26989999999999997</v>
      </c>
      <c r="J117">
        <v>0</v>
      </c>
      <c r="O117">
        <f t="shared" si="108"/>
        <v>17993.46</v>
      </c>
      <c r="P117">
        <f t="shared" si="109"/>
        <v>15366.33</v>
      </c>
      <c r="Q117">
        <f t="shared" si="110"/>
        <v>419.74</v>
      </c>
      <c r="R117">
        <f t="shared" si="111"/>
        <v>38.56</v>
      </c>
      <c r="S117">
        <f t="shared" si="112"/>
        <v>2207.39</v>
      </c>
      <c r="T117">
        <f t="shared" si="113"/>
        <v>0</v>
      </c>
      <c r="U117">
        <f t="shared" si="114"/>
        <v>9.7460889999999996</v>
      </c>
      <c r="V117">
        <f t="shared" si="115"/>
        <v>0</v>
      </c>
      <c r="W117">
        <f t="shared" si="116"/>
        <v>0</v>
      </c>
      <c r="X117">
        <f t="shared" si="117"/>
        <v>1545.17</v>
      </c>
      <c r="Y117">
        <f t="shared" si="118"/>
        <v>220.74</v>
      </c>
      <c r="AA117">
        <v>33034105</v>
      </c>
      <c r="AB117">
        <f t="shared" si="119"/>
        <v>66667.14</v>
      </c>
      <c r="AC117">
        <f t="shared" si="120"/>
        <v>56933.42</v>
      </c>
      <c r="AD117">
        <f t="shared" si="121"/>
        <v>1555.17</v>
      </c>
      <c r="AE117">
        <f t="shared" si="122"/>
        <v>142.85</v>
      </c>
      <c r="AF117">
        <f t="shared" si="123"/>
        <v>8178.55</v>
      </c>
      <c r="AG117">
        <f t="shared" si="124"/>
        <v>0</v>
      </c>
      <c r="AH117">
        <f t="shared" si="125"/>
        <v>36.11</v>
      </c>
      <c r="AI117">
        <f t="shared" si="126"/>
        <v>0</v>
      </c>
      <c r="AJ117">
        <f t="shared" si="127"/>
        <v>0</v>
      </c>
      <c r="AK117">
        <v>66667.14</v>
      </c>
      <c r="AL117">
        <v>56933.42</v>
      </c>
      <c r="AM117">
        <v>1555.17</v>
      </c>
      <c r="AN117">
        <v>142.85</v>
      </c>
      <c r="AO117">
        <v>8178.55</v>
      </c>
      <c r="AP117">
        <v>0</v>
      </c>
      <c r="AQ117">
        <v>36.11</v>
      </c>
      <c r="AR117">
        <v>0</v>
      </c>
      <c r="AS117">
        <v>0</v>
      </c>
      <c r="AT117">
        <v>70</v>
      </c>
      <c r="AU117">
        <v>10</v>
      </c>
      <c r="AV117">
        <v>1</v>
      </c>
      <c r="AW117">
        <v>1</v>
      </c>
      <c r="AZ117">
        <v>1</v>
      </c>
      <c r="BA117">
        <v>1</v>
      </c>
      <c r="BB117">
        <v>1</v>
      </c>
      <c r="BC117">
        <v>1</v>
      </c>
      <c r="BD117" t="s">
        <v>3</v>
      </c>
      <c r="BE117" t="s">
        <v>3</v>
      </c>
      <c r="BF117" t="s">
        <v>3</v>
      </c>
      <c r="BG117" t="s">
        <v>3</v>
      </c>
      <c r="BH117">
        <v>0</v>
      </c>
      <c r="BI117">
        <v>4</v>
      </c>
      <c r="BJ117" t="s">
        <v>20</v>
      </c>
      <c r="BM117">
        <v>0</v>
      </c>
      <c r="BN117">
        <v>0</v>
      </c>
      <c r="BO117" t="s">
        <v>3</v>
      </c>
      <c r="BP117">
        <v>0</v>
      </c>
      <c r="BQ117">
        <v>1</v>
      </c>
      <c r="BR117">
        <v>0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1</v>
      </c>
      <c r="BY117" t="s">
        <v>3</v>
      </c>
      <c r="BZ117">
        <v>70</v>
      </c>
      <c r="CA117">
        <v>10</v>
      </c>
      <c r="CF117">
        <v>0</v>
      </c>
      <c r="CG117">
        <v>0</v>
      </c>
      <c r="CM117">
        <v>0</v>
      </c>
      <c r="CN117" t="s">
        <v>3</v>
      </c>
      <c r="CO117">
        <v>0</v>
      </c>
      <c r="CP117">
        <f t="shared" si="128"/>
        <v>17993.46</v>
      </c>
      <c r="CQ117">
        <f t="shared" si="129"/>
        <v>56933.42</v>
      </c>
      <c r="CR117">
        <f t="shared" si="130"/>
        <v>1555.17</v>
      </c>
      <c r="CS117">
        <f t="shared" si="131"/>
        <v>142.85</v>
      </c>
      <c r="CT117">
        <f t="shared" si="132"/>
        <v>8178.55</v>
      </c>
      <c r="CU117">
        <f t="shared" si="133"/>
        <v>0</v>
      </c>
      <c r="CV117">
        <f t="shared" si="134"/>
        <v>36.11</v>
      </c>
      <c r="CW117">
        <f t="shared" si="135"/>
        <v>0</v>
      </c>
      <c r="CX117">
        <f t="shared" si="136"/>
        <v>0</v>
      </c>
      <c r="CY117">
        <f t="shared" si="137"/>
        <v>1545.1729999999998</v>
      </c>
      <c r="CZ117">
        <f t="shared" si="138"/>
        <v>220.73899999999998</v>
      </c>
      <c r="DC117" t="s">
        <v>3</v>
      </c>
      <c r="DD117" t="s">
        <v>3</v>
      </c>
      <c r="DE117" t="s">
        <v>3</v>
      </c>
      <c r="DF117" t="s">
        <v>3</v>
      </c>
      <c r="DG117" t="s">
        <v>3</v>
      </c>
      <c r="DH117" t="s">
        <v>3</v>
      </c>
      <c r="DI117" t="s">
        <v>3</v>
      </c>
      <c r="DJ117" t="s">
        <v>3</v>
      </c>
      <c r="DK117" t="s">
        <v>3</v>
      </c>
      <c r="DL117" t="s">
        <v>3</v>
      </c>
      <c r="DM117" t="s">
        <v>3</v>
      </c>
      <c r="DN117">
        <v>0</v>
      </c>
      <c r="DO117">
        <v>0</v>
      </c>
      <c r="DP117">
        <v>1</v>
      </c>
      <c r="DQ117">
        <v>1</v>
      </c>
      <c r="DU117">
        <v>1009</v>
      </c>
      <c r="DV117" t="s">
        <v>19</v>
      </c>
      <c r="DW117" t="s">
        <v>19</v>
      </c>
      <c r="DX117">
        <v>1000</v>
      </c>
      <c r="EE117">
        <v>32505399</v>
      </c>
      <c r="EF117">
        <v>1</v>
      </c>
      <c r="EG117" t="s">
        <v>21</v>
      </c>
      <c r="EH117">
        <v>0</v>
      </c>
      <c r="EI117" t="s">
        <v>3</v>
      </c>
      <c r="EJ117">
        <v>4</v>
      </c>
      <c r="EK117">
        <v>0</v>
      </c>
      <c r="EL117" t="s">
        <v>22</v>
      </c>
      <c r="EM117" t="s">
        <v>23</v>
      </c>
      <c r="EO117" t="s">
        <v>3</v>
      </c>
      <c r="EQ117">
        <v>131072</v>
      </c>
      <c r="ER117">
        <v>66667.14</v>
      </c>
      <c r="ES117">
        <v>56933.42</v>
      </c>
      <c r="ET117">
        <v>1555.17</v>
      </c>
      <c r="EU117">
        <v>142.85</v>
      </c>
      <c r="EV117">
        <v>8178.55</v>
      </c>
      <c r="EW117">
        <v>36.11</v>
      </c>
      <c r="EX117">
        <v>0</v>
      </c>
      <c r="EY117">
        <v>0</v>
      </c>
      <c r="FQ117">
        <v>0</v>
      </c>
      <c r="FR117">
        <f t="shared" si="139"/>
        <v>0</v>
      </c>
      <c r="FS117">
        <v>0</v>
      </c>
      <c r="FX117">
        <v>70</v>
      </c>
      <c r="FY117">
        <v>10</v>
      </c>
      <c r="GA117" t="s">
        <v>3</v>
      </c>
      <c r="GD117">
        <v>0</v>
      </c>
      <c r="GF117">
        <v>-1596235391</v>
      </c>
      <c r="GG117">
        <v>2</v>
      </c>
      <c r="GH117">
        <v>1</v>
      </c>
      <c r="GI117">
        <v>-2</v>
      </c>
      <c r="GJ117">
        <v>0</v>
      </c>
      <c r="GK117">
        <f>ROUND(R117*(R12)/100,2)</f>
        <v>41.64</v>
      </c>
      <c r="GL117">
        <f t="shared" si="140"/>
        <v>0</v>
      </c>
      <c r="GM117">
        <f t="shared" si="141"/>
        <v>19801.009999999998</v>
      </c>
      <c r="GN117">
        <f t="shared" si="142"/>
        <v>0</v>
      </c>
      <c r="GO117">
        <f t="shared" si="143"/>
        <v>0</v>
      </c>
      <c r="GP117">
        <f t="shared" si="144"/>
        <v>19801.009999999998</v>
      </c>
      <c r="GR117">
        <v>0</v>
      </c>
      <c r="GS117">
        <v>3</v>
      </c>
      <c r="GT117">
        <v>0</v>
      </c>
      <c r="GU117" t="s">
        <v>3</v>
      </c>
      <c r="GV117">
        <f t="shared" si="145"/>
        <v>0</v>
      </c>
      <c r="GW117">
        <v>1</v>
      </c>
      <c r="GX117">
        <f t="shared" si="146"/>
        <v>0</v>
      </c>
      <c r="HA117">
        <v>0</v>
      </c>
      <c r="HB117">
        <v>0</v>
      </c>
      <c r="IK117">
        <v>0</v>
      </c>
    </row>
    <row r="118" spans="1:245" x14ac:dyDescent="0.2">
      <c r="A118">
        <v>18</v>
      </c>
      <c r="B118">
        <v>1</v>
      </c>
      <c r="C118">
        <v>205</v>
      </c>
      <c r="E118" t="s">
        <v>153</v>
      </c>
      <c r="F118" t="s">
        <v>25</v>
      </c>
      <c r="G118" t="s">
        <v>26</v>
      </c>
      <c r="H118" t="s">
        <v>19</v>
      </c>
      <c r="I118">
        <f>I117*J118</f>
        <v>-0.26989999999999997</v>
      </c>
      <c r="J118">
        <v>-1</v>
      </c>
      <c r="O118">
        <f t="shared" si="108"/>
        <v>-14415.4</v>
      </c>
      <c r="P118">
        <f t="shared" si="109"/>
        <v>-14415.4</v>
      </c>
      <c r="Q118">
        <f t="shared" si="110"/>
        <v>0</v>
      </c>
      <c r="R118">
        <f t="shared" si="111"/>
        <v>0</v>
      </c>
      <c r="S118">
        <f t="shared" si="112"/>
        <v>0</v>
      </c>
      <c r="T118">
        <f t="shared" si="113"/>
        <v>0</v>
      </c>
      <c r="U118">
        <f t="shared" si="114"/>
        <v>0</v>
      </c>
      <c r="V118">
        <f t="shared" si="115"/>
        <v>0</v>
      </c>
      <c r="W118">
        <f t="shared" si="116"/>
        <v>0</v>
      </c>
      <c r="X118">
        <f t="shared" si="117"/>
        <v>0</v>
      </c>
      <c r="Y118">
        <f t="shared" si="118"/>
        <v>0</v>
      </c>
      <c r="AA118">
        <v>33034105</v>
      </c>
      <c r="AB118">
        <f t="shared" si="119"/>
        <v>53410.15</v>
      </c>
      <c r="AC118">
        <f t="shared" si="120"/>
        <v>53410.15</v>
      </c>
      <c r="AD118">
        <f t="shared" si="121"/>
        <v>0</v>
      </c>
      <c r="AE118">
        <f t="shared" si="122"/>
        <v>0</v>
      </c>
      <c r="AF118">
        <f t="shared" si="123"/>
        <v>0</v>
      </c>
      <c r="AG118">
        <f t="shared" si="124"/>
        <v>0</v>
      </c>
      <c r="AH118">
        <f t="shared" si="125"/>
        <v>0</v>
      </c>
      <c r="AI118">
        <f t="shared" si="126"/>
        <v>0</v>
      </c>
      <c r="AJ118">
        <f t="shared" si="127"/>
        <v>0</v>
      </c>
      <c r="AK118">
        <v>53410.15</v>
      </c>
      <c r="AL118">
        <v>53410.15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70</v>
      </c>
      <c r="AU118">
        <v>10</v>
      </c>
      <c r="AV118">
        <v>1</v>
      </c>
      <c r="AW118">
        <v>1</v>
      </c>
      <c r="AZ118">
        <v>1</v>
      </c>
      <c r="BA118">
        <v>1</v>
      </c>
      <c r="BB118">
        <v>1</v>
      </c>
      <c r="BC118">
        <v>1</v>
      </c>
      <c r="BD118" t="s">
        <v>3</v>
      </c>
      <c r="BE118" t="s">
        <v>3</v>
      </c>
      <c r="BF118" t="s">
        <v>3</v>
      </c>
      <c r="BG118" t="s">
        <v>3</v>
      </c>
      <c r="BH118">
        <v>3</v>
      </c>
      <c r="BI118">
        <v>4</v>
      </c>
      <c r="BJ118" t="s">
        <v>27</v>
      </c>
      <c r="BM118">
        <v>0</v>
      </c>
      <c r="BN118">
        <v>0</v>
      </c>
      <c r="BO118" t="s">
        <v>3</v>
      </c>
      <c r="BP118">
        <v>0</v>
      </c>
      <c r="BQ118">
        <v>1</v>
      </c>
      <c r="BR118">
        <v>0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1</v>
      </c>
      <c r="BY118" t="s">
        <v>3</v>
      </c>
      <c r="BZ118">
        <v>70</v>
      </c>
      <c r="CA118">
        <v>10</v>
      </c>
      <c r="CF118">
        <v>0</v>
      </c>
      <c r="CG118">
        <v>0</v>
      </c>
      <c r="CM118">
        <v>0</v>
      </c>
      <c r="CN118" t="s">
        <v>3</v>
      </c>
      <c r="CO118">
        <v>0</v>
      </c>
      <c r="CP118">
        <f t="shared" si="128"/>
        <v>-14415.4</v>
      </c>
      <c r="CQ118">
        <f t="shared" si="129"/>
        <v>53410.15</v>
      </c>
      <c r="CR118">
        <f t="shared" si="130"/>
        <v>0</v>
      </c>
      <c r="CS118">
        <f t="shared" si="131"/>
        <v>0</v>
      </c>
      <c r="CT118">
        <f t="shared" si="132"/>
        <v>0</v>
      </c>
      <c r="CU118">
        <f t="shared" si="133"/>
        <v>0</v>
      </c>
      <c r="CV118">
        <f t="shared" si="134"/>
        <v>0</v>
      </c>
      <c r="CW118">
        <f t="shared" si="135"/>
        <v>0</v>
      </c>
      <c r="CX118">
        <f t="shared" si="136"/>
        <v>0</v>
      </c>
      <c r="CY118">
        <f t="shared" si="137"/>
        <v>0</v>
      </c>
      <c r="CZ118">
        <f t="shared" si="138"/>
        <v>0</v>
      </c>
      <c r="DC118" t="s">
        <v>3</v>
      </c>
      <c r="DD118" t="s">
        <v>3</v>
      </c>
      <c r="DE118" t="s">
        <v>3</v>
      </c>
      <c r="DF118" t="s">
        <v>3</v>
      </c>
      <c r="DG118" t="s">
        <v>3</v>
      </c>
      <c r="DH118" t="s">
        <v>3</v>
      </c>
      <c r="DI118" t="s">
        <v>3</v>
      </c>
      <c r="DJ118" t="s">
        <v>3</v>
      </c>
      <c r="DK118" t="s">
        <v>3</v>
      </c>
      <c r="DL118" t="s">
        <v>3</v>
      </c>
      <c r="DM118" t="s">
        <v>3</v>
      </c>
      <c r="DN118">
        <v>0</v>
      </c>
      <c r="DO118">
        <v>0</v>
      </c>
      <c r="DP118">
        <v>1</v>
      </c>
      <c r="DQ118">
        <v>1</v>
      </c>
      <c r="DU118">
        <v>1009</v>
      </c>
      <c r="DV118" t="s">
        <v>19</v>
      </c>
      <c r="DW118" t="s">
        <v>19</v>
      </c>
      <c r="DX118">
        <v>1000</v>
      </c>
      <c r="EE118">
        <v>32505399</v>
      </c>
      <c r="EF118">
        <v>1</v>
      </c>
      <c r="EG118" t="s">
        <v>21</v>
      </c>
      <c r="EH118">
        <v>0</v>
      </c>
      <c r="EI118" t="s">
        <v>3</v>
      </c>
      <c r="EJ118">
        <v>4</v>
      </c>
      <c r="EK118">
        <v>0</v>
      </c>
      <c r="EL118" t="s">
        <v>22</v>
      </c>
      <c r="EM118" t="s">
        <v>23</v>
      </c>
      <c r="EO118" t="s">
        <v>3</v>
      </c>
      <c r="EQ118">
        <v>0</v>
      </c>
      <c r="ER118">
        <v>53410.15</v>
      </c>
      <c r="ES118">
        <v>53410.15</v>
      </c>
      <c r="ET118">
        <v>0</v>
      </c>
      <c r="EU118">
        <v>0</v>
      </c>
      <c r="EV118">
        <v>0</v>
      </c>
      <c r="EW118">
        <v>0</v>
      </c>
      <c r="EX118">
        <v>0</v>
      </c>
      <c r="FQ118">
        <v>0</v>
      </c>
      <c r="FR118">
        <f t="shared" si="139"/>
        <v>0</v>
      </c>
      <c r="FS118">
        <v>0</v>
      </c>
      <c r="FX118">
        <v>70</v>
      </c>
      <c r="FY118">
        <v>10</v>
      </c>
      <c r="GA118" t="s">
        <v>3</v>
      </c>
      <c r="GD118">
        <v>0</v>
      </c>
      <c r="GF118">
        <v>-1467733540</v>
      </c>
      <c r="GG118">
        <v>2</v>
      </c>
      <c r="GH118">
        <v>1</v>
      </c>
      <c r="GI118">
        <v>-2</v>
      </c>
      <c r="GJ118">
        <v>0</v>
      </c>
      <c r="GK118">
        <f>ROUND(R118*(R12)/100,2)</f>
        <v>0</v>
      </c>
      <c r="GL118">
        <f t="shared" si="140"/>
        <v>0</v>
      </c>
      <c r="GM118">
        <f t="shared" si="141"/>
        <v>-14415.4</v>
      </c>
      <c r="GN118">
        <f t="shared" si="142"/>
        <v>0</v>
      </c>
      <c r="GO118">
        <f t="shared" si="143"/>
        <v>0</v>
      </c>
      <c r="GP118">
        <f t="shared" si="144"/>
        <v>-14415.4</v>
      </c>
      <c r="GR118">
        <v>0</v>
      </c>
      <c r="GS118">
        <v>3</v>
      </c>
      <c r="GT118">
        <v>0</v>
      </c>
      <c r="GU118" t="s">
        <v>3</v>
      </c>
      <c r="GV118">
        <f t="shared" si="145"/>
        <v>0</v>
      </c>
      <c r="GW118">
        <v>1</v>
      </c>
      <c r="GX118">
        <f t="shared" si="146"/>
        <v>0</v>
      </c>
      <c r="HA118">
        <v>0</v>
      </c>
      <c r="HB118">
        <v>0</v>
      </c>
      <c r="IK118">
        <v>0</v>
      </c>
    </row>
    <row r="119" spans="1:245" x14ac:dyDescent="0.2">
      <c r="A119">
        <v>17</v>
      </c>
      <c r="B119">
        <v>1</v>
      </c>
      <c r="C119">
        <f>ROW(SmtRes!A220)</f>
        <v>220</v>
      </c>
      <c r="D119">
        <f>ROW(EtalonRes!A209)</f>
        <v>209</v>
      </c>
      <c r="E119" t="s">
        <v>154</v>
      </c>
      <c r="F119" t="s">
        <v>29</v>
      </c>
      <c r="G119" t="s">
        <v>30</v>
      </c>
      <c r="H119" t="s">
        <v>31</v>
      </c>
      <c r="I119">
        <v>3.6740000000000002E-2</v>
      </c>
      <c r="J119">
        <v>0</v>
      </c>
      <c r="O119">
        <f t="shared" si="108"/>
        <v>15684.76</v>
      </c>
      <c r="P119">
        <f t="shared" si="109"/>
        <v>12779.37</v>
      </c>
      <c r="Q119">
        <f t="shared" si="110"/>
        <v>15.99</v>
      </c>
      <c r="R119">
        <f t="shared" si="111"/>
        <v>5.42</v>
      </c>
      <c r="S119">
        <f t="shared" si="112"/>
        <v>2889.4</v>
      </c>
      <c r="T119">
        <f t="shared" si="113"/>
        <v>0</v>
      </c>
      <c r="U119">
        <f t="shared" si="114"/>
        <v>16.646894000000003</v>
      </c>
      <c r="V119">
        <f t="shared" si="115"/>
        <v>0</v>
      </c>
      <c r="W119">
        <f t="shared" si="116"/>
        <v>0</v>
      </c>
      <c r="X119">
        <f t="shared" si="117"/>
        <v>2022.58</v>
      </c>
      <c r="Y119">
        <f t="shared" si="118"/>
        <v>288.94</v>
      </c>
      <c r="AA119">
        <v>33034105</v>
      </c>
      <c r="AB119">
        <f t="shared" si="119"/>
        <v>426912.19</v>
      </c>
      <c r="AC119">
        <f t="shared" si="120"/>
        <v>347832.49</v>
      </c>
      <c r="AD119">
        <f t="shared" si="121"/>
        <v>435.13</v>
      </c>
      <c r="AE119">
        <f t="shared" si="122"/>
        <v>147.43</v>
      </c>
      <c r="AF119">
        <f t="shared" si="123"/>
        <v>78644.570000000007</v>
      </c>
      <c r="AG119">
        <f t="shared" si="124"/>
        <v>0</v>
      </c>
      <c r="AH119">
        <f t="shared" si="125"/>
        <v>453.1</v>
      </c>
      <c r="AI119">
        <f t="shared" si="126"/>
        <v>0</v>
      </c>
      <c r="AJ119">
        <f t="shared" si="127"/>
        <v>0</v>
      </c>
      <c r="AK119">
        <v>426912.19</v>
      </c>
      <c r="AL119">
        <v>347832.49</v>
      </c>
      <c r="AM119">
        <v>435.13</v>
      </c>
      <c r="AN119">
        <v>147.43</v>
      </c>
      <c r="AO119">
        <v>78644.570000000007</v>
      </c>
      <c r="AP119">
        <v>0</v>
      </c>
      <c r="AQ119">
        <v>453.1</v>
      </c>
      <c r="AR119">
        <v>0</v>
      </c>
      <c r="AS119">
        <v>0</v>
      </c>
      <c r="AT119">
        <v>70</v>
      </c>
      <c r="AU119">
        <v>10</v>
      </c>
      <c r="AV119">
        <v>1</v>
      </c>
      <c r="AW119">
        <v>1</v>
      </c>
      <c r="AZ119">
        <v>1</v>
      </c>
      <c r="BA119">
        <v>1</v>
      </c>
      <c r="BB119">
        <v>1</v>
      </c>
      <c r="BC119">
        <v>1</v>
      </c>
      <c r="BD119" t="s">
        <v>3</v>
      </c>
      <c r="BE119" t="s">
        <v>3</v>
      </c>
      <c r="BF119" t="s">
        <v>3</v>
      </c>
      <c r="BG119" t="s">
        <v>3</v>
      </c>
      <c r="BH119">
        <v>0</v>
      </c>
      <c r="BI119">
        <v>4</v>
      </c>
      <c r="BJ119" t="s">
        <v>32</v>
      </c>
      <c r="BM119">
        <v>0</v>
      </c>
      <c r="BN119">
        <v>0</v>
      </c>
      <c r="BO119" t="s">
        <v>3</v>
      </c>
      <c r="BP119">
        <v>0</v>
      </c>
      <c r="BQ119">
        <v>1</v>
      </c>
      <c r="BR119">
        <v>0</v>
      </c>
      <c r="BS119">
        <v>1</v>
      </c>
      <c r="BT119">
        <v>1</v>
      </c>
      <c r="BU119">
        <v>1</v>
      </c>
      <c r="BV119">
        <v>1</v>
      </c>
      <c r="BW119">
        <v>1</v>
      </c>
      <c r="BX119">
        <v>1</v>
      </c>
      <c r="BY119" t="s">
        <v>3</v>
      </c>
      <c r="BZ119">
        <v>70</v>
      </c>
      <c r="CA119">
        <v>10</v>
      </c>
      <c r="CF119">
        <v>0</v>
      </c>
      <c r="CG119">
        <v>0</v>
      </c>
      <c r="CM119">
        <v>0</v>
      </c>
      <c r="CN119" t="s">
        <v>3</v>
      </c>
      <c r="CO119">
        <v>0</v>
      </c>
      <c r="CP119">
        <f t="shared" si="128"/>
        <v>15684.76</v>
      </c>
      <c r="CQ119">
        <f t="shared" si="129"/>
        <v>347832.49</v>
      </c>
      <c r="CR119">
        <f t="shared" si="130"/>
        <v>435.13</v>
      </c>
      <c r="CS119">
        <f t="shared" si="131"/>
        <v>147.43</v>
      </c>
      <c r="CT119">
        <f t="shared" si="132"/>
        <v>78644.570000000007</v>
      </c>
      <c r="CU119">
        <f t="shared" si="133"/>
        <v>0</v>
      </c>
      <c r="CV119">
        <f t="shared" si="134"/>
        <v>453.1</v>
      </c>
      <c r="CW119">
        <f t="shared" si="135"/>
        <v>0</v>
      </c>
      <c r="CX119">
        <f t="shared" si="136"/>
        <v>0</v>
      </c>
      <c r="CY119">
        <f t="shared" si="137"/>
        <v>2022.58</v>
      </c>
      <c r="CZ119">
        <f t="shared" si="138"/>
        <v>288.94</v>
      </c>
      <c r="DC119" t="s">
        <v>3</v>
      </c>
      <c r="DD119" t="s">
        <v>3</v>
      </c>
      <c r="DE119" t="s">
        <v>3</v>
      </c>
      <c r="DF119" t="s">
        <v>3</v>
      </c>
      <c r="DG119" t="s">
        <v>3</v>
      </c>
      <c r="DH119" t="s">
        <v>3</v>
      </c>
      <c r="DI119" t="s">
        <v>3</v>
      </c>
      <c r="DJ119" t="s">
        <v>3</v>
      </c>
      <c r="DK119" t="s">
        <v>3</v>
      </c>
      <c r="DL119" t="s">
        <v>3</v>
      </c>
      <c r="DM119" t="s">
        <v>3</v>
      </c>
      <c r="DN119">
        <v>0</v>
      </c>
      <c r="DO119">
        <v>0</v>
      </c>
      <c r="DP119">
        <v>1</v>
      </c>
      <c r="DQ119">
        <v>1</v>
      </c>
      <c r="DU119">
        <v>1007</v>
      </c>
      <c r="DV119" t="s">
        <v>31</v>
      </c>
      <c r="DW119" t="s">
        <v>31</v>
      </c>
      <c r="DX119">
        <v>100</v>
      </c>
      <c r="EE119">
        <v>32505399</v>
      </c>
      <c r="EF119">
        <v>1</v>
      </c>
      <c r="EG119" t="s">
        <v>21</v>
      </c>
      <c r="EH119">
        <v>0</v>
      </c>
      <c r="EI119" t="s">
        <v>3</v>
      </c>
      <c r="EJ119">
        <v>4</v>
      </c>
      <c r="EK119">
        <v>0</v>
      </c>
      <c r="EL119" t="s">
        <v>22</v>
      </c>
      <c r="EM119" t="s">
        <v>23</v>
      </c>
      <c r="EO119" t="s">
        <v>3</v>
      </c>
      <c r="EQ119">
        <v>131072</v>
      </c>
      <c r="ER119">
        <v>426912.19</v>
      </c>
      <c r="ES119">
        <v>347832.49</v>
      </c>
      <c r="ET119">
        <v>435.13</v>
      </c>
      <c r="EU119">
        <v>147.43</v>
      </c>
      <c r="EV119">
        <v>78644.570000000007</v>
      </c>
      <c r="EW119">
        <v>453.1</v>
      </c>
      <c r="EX119">
        <v>0</v>
      </c>
      <c r="EY119">
        <v>0</v>
      </c>
      <c r="FQ119">
        <v>0</v>
      </c>
      <c r="FR119">
        <f t="shared" si="139"/>
        <v>0</v>
      </c>
      <c r="FS119">
        <v>0</v>
      </c>
      <c r="FX119">
        <v>70</v>
      </c>
      <c r="FY119">
        <v>10</v>
      </c>
      <c r="GA119" t="s">
        <v>3</v>
      </c>
      <c r="GD119">
        <v>0</v>
      </c>
      <c r="GF119">
        <v>1739596138</v>
      </c>
      <c r="GG119">
        <v>2</v>
      </c>
      <c r="GH119">
        <v>1</v>
      </c>
      <c r="GI119">
        <v>-2</v>
      </c>
      <c r="GJ119">
        <v>0</v>
      </c>
      <c r="GK119">
        <f>ROUND(R119*(R12)/100,2)</f>
        <v>5.85</v>
      </c>
      <c r="GL119">
        <f t="shared" si="140"/>
        <v>0</v>
      </c>
      <c r="GM119">
        <f t="shared" si="141"/>
        <v>18002.13</v>
      </c>
      <c r="GN119">
        <f t="shared" si="142"/>
        <v>0</v>
      </c>
      <c r="GO119">
        <f t="shared" si="143"/>
        <v>0</v>
      </c>
      <c r="GP119">
        <f t="shared" si="144"/>
        <v>18002.13</v>
      </c>
      <c r="GR119">
        <v>0</v>
      </c>
      <c r="GS119">
        <v>3</v>
      </c>
      <c r="GT119">
        <v>0</v>
      </c>
      <c r="GU119" t="s">
        <v>3</v>
      </c>
      <c r="GV119">
        <f t="shared" si="145"/>
        <v>0</v>
      </c>
      <c r="GW119">
        <v>1</v>
      </c>
      <c r="GX119">
        <f t="shared" si="146"/>
        <v>0</v>
      </c>
      <c r="HA119">
        <v>0</v>
      </c>
      <c r="HB119">
        <v>0</v>
      </c>
      <c r="IK119">
        <v>0</v>
      </c>
    </row>
    <row r="120" spans="1:245" x14ac:dyDescent="0.2">
      <c r="A120">
        <v>17</v>
      </c>
      <c r="B120">
        <v>1</v>
      </c>
      <c r="E120" t="s">
        <v>155</v>
      </c>
      <c r="F120" t="s">
        <v>25</v>
      </c>
      <c r="G120" t="s">
        <v>26</v>
      </c>
      <c r="H120" t="s">
        <v>19</v>
      </c>
      <c r="I120">
        <v>8.066081839E-2</v>
      </c>
      <c r="J120">
        <v>0</v>
      </c>
      <c r="O120">
        <f t="shared" si="108"/>
        <v>4308.1099999999997</v>
      </c>
      <c r="P120">
        <f t="shared" si="109"/>
        <v>4308.1099999999997</v>
      </c>
      <c r="Q120">
        <f t="shared" si="110"/>
        <v>0</v>
      </c>
      <c r="R120">
        <f t="shared" si="111"/>
        <v>0</v>
      </c>
      <c r="S120">
        <f t="shared" si="112"/>
        <v>0</v>
      </c>
      <c r="T120">
        <f t="shared" si="113"/>
        <v>0</v>
      </c>
      <c r="U120">
        <f t="shared" si="114"/>
        <v>0</v>
      </c>
      <c r="V120">
        <f t="shared" si="115"/>
        <v>0</v>
      </c>
      <c r="W120">
        <f t="shared" si="116"/>
        <v>0</v>
      </c>
      <c r="X120">
        <f t="shared" si="117"/>
        <v>0</v>
      </c>
      <c r="Y120">
        <f t="shared" si="118"/>
        <v>0</v>
      </c>
      <c r="AA120">
        <v>33034105</v>
      </c>
      <c r="AB120">
        <f t="shared" si="119"/>
        <v>53410.15</v>
      </c>
      <c r="AC120">
        <f t="shared" si="120"/>
        <v>53410.15</v>
      </c>
      <c r="AD120">
        <f t="shared" si="121"/>
        <v>0</v>
      </c>
      <c r="AE120">
        <f t="shared" si="122"/>
        <v>0</v>
      </c>
      <c r="AF120">
        <f t="shared" si="123"/>
        <v>0</v>
      </c>
      <c r="AG120">
        <f t="shared" si="124"/>
        <v>0</v>
      </c>
      <c r="AH120">
        <f t="shared" si="125"/>
        <v>0</v>
      </c>
      <c r="AI120">
        <f t="shared" si="126"/>
        <v>0</v>
      </c>
      <c r="AJ120">
        <f t="shared" si="127"/>
        <v>0</v>
      </c>
      <c r="AK120">
        <v>53410.15</v>
      </c>
      <c r="AL120">
        <v>53410.15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70</v>
      </c>
      <c r="AU120">
        <v>10</v>
      </c>
      <c r="AV120">
        <v>1</v>
      </c>
      <c r="AW120">
        <v>1</v>
      </c>
      <c r="AZ120">
        <v>1</v>
      </c>
      <c r="BA120">
        <v>1</v>
      </c>
      <c r="BB120">
        <v>1</v>
      </c>
      <c r="BC120">
        <v>1</v>
      </c>
      <c r="BD120" t="s">
        <v>3</v>
      </c>
      <c r="BE120" t="s">
        <v>3</v>
      </c>
      <c r="BF120" t="s">
        <v>3</v>
      </c>
      <c r="BG120" t="s">
        <v>3</v>
      </c>
      <c r="BH120">
        <v>3</v>
      </c>
      <c r="BI120">
        <v>4</v>
      </c>
      <c r="BJ120" t="s">
        <v>27</v>
      </c>
      <c r="BM120">
        <v>0</v>
      </c>
      <c r="BN120">
        <v>0</v>
      </c>
      <c r="BO120" t="s">
        <v>3</v>
      </c>
      <c r="BP120">
        <v>0</v>
      </c>
      <c r="BQ120">
        <v>1</v>
      </c>
      <c r="BR120">
        <v>0</v>
      </c>
      <c r="BS120">
        <v>1</v>
      </c>
      <c r="BT120">
        <v>1</v>
      </c>
      <c r="BU120">
        <v>1</v>
      </c>
      <c r="BV120">
        <v>1</v>
      </c>
      <c r="BW120">
        <v>1</v>
      </c>
      <c r="BX120">
        <v>1</v>
      </c>
      <c r="BY120" t="s">
        <v>3</v>
      </c>
      <c r="BZ120">
        <v>70</v>
      </c>
      <c r="CA120">
        <v>10</v>
      </c>
      <c r="CF120">
        <v>0</v>
      </c>
      <c r="CG120">
        <v>0</v>
      </c>
      <c r="CM120">
        <v>0</v>
      </c>
      <c r="CN120" t="s">
        <v>3</v>
      </c>
      <c r="CO120">
        <v>0</v>
      </c>
      <c r="CP120">
        <f t="shared" si="128"/>
        <v>4308.1099999999997</v>
      </c>
      <c r="CQ120">
        <f t="shared" si="129"/>
        <v>53410.15</v>
      </c>
      <c r="CR120">
        <f t="shared" si="130"/>
        <v>0</v>
      </c>
      <c r="CS120">
        <f t="shared" si="131"/>
        <v>0</v>
      </c>
      <c r="CT120">
        <f t="shared" si="132"/>
        <v>0</v>
      </c>
      <c r="CU120">
        <f t="shared" si="133"/>
        <v>0</v>
      </c>
      <c r="CV120">
        <f t="shared" si="134"/>
        <v>0</v>
      </c>
      <c r="CW120">
        <f t="shared" si="135"/>
        <v>0</v>
      </c>
      <c r="CX120">
        <f t="shared" si="136"/>
        <v>0</v>
      </c>
      <c r="CY120">
        <f t="shared" si="137"/>
        <v>0</v>
      </c>
      <c r="CZ120">
        <f t="shared" si="138"/>
        <v>0</v>
      </c>
      <c r="DC120" t="s">
        <v>3</v>
      </c>
      <c r="DD120" t="s">
        <v>3</v>
      </c>
      <c r="DE120" t="s">
        <v>3</v>
      </c>
      <c r="DF120" t="s">
        <v>3</v>
      </c>
      <c r="DG120" t="s">
        <v>3</v>
      </c>
      <c r="DH120" t="s">
        <v>3</v>
      </c>
      <c r="DI120" t="s">
        <v>3</v>
      </c>
      <c r="DJ120" t="s">
        <v>3</v>
      </c>
      <c r="DK120" t="s">
        <v>3</v>
      </c>
      <c r="DL120" t="s">
        <v>3</v>
      </c>
      <c r="DM120" t="s">
        <v>3</v>
      </c>
      <c r="DN120">
        <v>0</v>
      </c>
      <c r="DO120">
        <v>0</v>
      </c>
      <c r="DP120">
        <v>1</v>
      </c>
      <c r="DQ120">
        <v>1</v>
      </c>
      <c r="DU120">
        <v>1009</v>
      </c>
      <c r="DV120" t="s">
        <v>19</v>
      </c>
      <c r="DW120" t="s">
        <v>19</v>
      </c>
      <c r="DX120">
        <v>1000</v>
      </c>
      <c r="EE120">
        <v>32505399</v>
      </c>
      <c r="EF120">
        <v>1</v>
      </c>
      <c r="EG120" t="s">
        <v>21</v>
      </c>
      <c r="EH120">
        <v>0</v>
      </c>
      <c r="EI120" t="s">
        <v>3</v>
      </c>
      <c r="EJ120">
        <v>4</v>
      </c>
      <c r="EK120">
        <v>0</v>
      </c>
      <c r="EL120" t="s">
        <v>22</v>
      </c>
      <c r="EM120" t="s">
        <v>23</v>
      </c>
      <c r="EO120" t="s">
        <v>3</v>
      </c>
      <c r="EQ120">
        <v>131072</v>
      </c>
      <c r="ER120">
        <v>53410.15</v>
      </c>
      <c r="ES120">
        <v>53410.15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FQ120">
        <v>0</v>
      </c>
      <c r="FR120">
        <f t="shared" si="139"/>
        <v>0</v>
      </c>
      <c r="FS120">
        <v>0</v>
      </c>
      <c r="FX120">
        <v>70</v>
      </c>
      <c r="FY120">
        <v>10</v>
      </c>
      <c r="GA120" t="s">
        <v>3</v>
      </c>
      <c r="GD120">
        <v>0</v>
      </c>
      <c r="GF120">
        <v>-1467733540</v>
      </c>
      <c r="GG120">
        <v>2</v>
      </c>
      <c r="GH120">
        <v>1</v>
      </c>
      <c r="GI120">
        <v>-2</v>
      </c>
      <c r="GJ120">
        <v>0</v>
      </c>
      <c r="GK120">
        <f>ROUND(R120*(R12)/100,2)</f>
        <v>0</v>
      </c>
      <c r="GL120">
        <f t="shared" si="140"/>
        <v>0</v>
      </c>
      <c r="GM120">
        <f t="shared" si="141"/>
        <v>4308.1099999999997</v>
      </c>
      <c r="GN120">
        <f t="shared" si="142"/>
        <v>0</v>
      </c>
      <c r="GO120">
        <f t="shared" si="143"/>
        <v>0</v>
      </c>
      <c r="GP120">
        <f t="shared" si="144"/>
        <v>4308.1099999999997</v>
      </c>
      <c r="GR120">
        <v>0</v>
      </c>
      <c r="GS120">
        <v>3</v>
      </c>
      <c r="GT120">
        <v>0</v>
      </c>
      <c r="GU120" t="s">
        <v>3</v>
      </c>
      <c r="GV120">
        <f t="shared" si="145"/>
        <v>0</v>
      </c>
      <c r="GW120">
        <v>1</v>
      </c>
      <c r="GX120">
        <f t="shared" si="146"/>
        <v>0</v>
      </c>
      <c r="HA120">
        <v>0</v>
      </c>
      <c r="HB120">
        <v>0</v>
      </c>
      <c r="IK120">
        <v>0</v>
      </c>
    </row>
    <row r="121" spans="1:245" x14ac:dyDescent="0.2">
      <c r="A121">
        <v>17</v>
      </c>
      <c r="B121">
        <v>1</v>
      </c>
      <c r="E121" t="s">
        <v>156</v>
      </c>
      <c r="F121" t="s">
        <v>35</v>
      </c>
      <c r="G121" t="s">
        <v>157</v>
      </c>
      <c r="H121" t="s">
        <v>37</v>
      </c>
      <c r="I121">
        <v>1</v>
      </c>
      <c r="J121">
        <v>0</v>
      </c>
      <c r="O121">
        <f t="shared" si="108"/>
        <v>138478.81</v>
      </c>
      <c r="P121">
        <f t="shared" si="109"/>
        <v>138478.81</v>
      </c>
      <c r="Q121">
        <f t="shared" si="110"/>
        <v>0</v>
      </c>
      <c r="R121">
        <f t="shared" si="111"/>
        <v>0</v>
      </c>
      <c r="S121">
        <f t="shared" si="112"/>
        <v>0</v>
      </c>
      <c r="T121">
        <f t="shared" si="113"/>
        <v>0</v>
      </c>
      <c r="U121">
        <f t="shared" si="114"/>
        <v>0</v>
      </c>
      <c r="V121">
        <f t="shared" si="115"/>
        <v>0</v>
      </c>
      <c r="W121">
        <f t="shared" si="116"/>
        <v>0</v>
      </c>
      <c r="X121">
        <f t="shared" si="117"/>
        <v>0</v>
      </c>
      <c r="Y121">
        <f t="shared" si="118"/>
        <v>0</v>
      </c>
      <c r="AA121">
        <v>33034105</v>
      </c>
      <c r="AB121">
        <f t="shared" si="119"/>
        <v>138478.81</v>
      </c>
      <c r="AC121">
        <f t="shared" si="120"/>
        <v>138478.81</v>
      </c>
      <c r="AD121">
        <f t="shared" si="121"/>
        <v>0</v>
      </c>
      <c r="AE121">
        <f t="shared" si="122"/>
        <v>0</v>
      </c>
      <c r="AF121">
        <f t="shared" si="123"/>
        <v>0</v>
      </c>
      <c r="AG121">
        <f t="shared" si="124"/>
        <v>0</v>
      </c>
      <c r="AH121">
        <f t="shared" si="125"/>
        <v>0</v>
      </c>
      <c r="AI121">
        <f t="shared" si="126"/>
        <v>0</v>
      </c>
      <c r="AJ121">
        <f t="shared" si="127"/>
        <v>0</v>
      </c>
      <c r="AK121">
        <v>138478.81</v>
      </c>
      <c r="AL121">
        <v>138478.81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1</v>
      </c>
      <c r="AW121">
        <v>1</v>
      </c>
      <c r="AZ121">
        <v>1</v>
      </c>
      <c r="BA121">
        <v>1</v>
      </c>
      <c r="BB121">
        <v>1</v>
      </c>
      <c r="BC121">
        <v>1</v>
      </c>
      <c r="BD121" t="s">
        <v>3</v>
      </c>
      <c r="BE121" t="s">
        <v>3</v>
      </c>
      <c r="BF121" t="s">
        <v>3</v>
      </c>
      <c r="BG121" t="s">
        <v>3</v>
      </c>
      <c r="BH121">
        <v>3</v>
      </c>
      <c r="BI121">
        <v>1</v>
      </c>
      <c r="BJ121" t="s">
        <v>3</v>
      </c>
      <c r="BM121">
        <v>6001</v>
      </c>
      <c r="BN121">
        <v>0</v>
      </c>
      <c r="BO121" t="s">
        <v>3</v>
      </c>
      <c r="BP121">
        <v>0</v>
      </c>
      <c r="BQ121">
        <v>0</v>
      </c>
      <c r="BR121">
        <v>0</v>
      </c>
      <c r="BS121">
        <v>1</v>
      </c>
      <c r="BT121">
        <v>1</v>
      </c>
      <c r="BU121">
        <v>1</v>
      </c>
      <c r="BV121">
        <v>1</v>
      </c>
      <c r="BW121">
        <v>1</v>
      </c>
      <c r="BX121">
        <v>1</v>
      </c>
      <c r="BY121" t="s">
        <v>3</v>
      </c>
      <c r="BZ121">
        <v>0</v>
      </c>
      <c r="CA121">
        <v>0</v>
      </c>
      <c r="CF121">
        <v>0</v>
      </c>
      <c r="CG121">
        <v>0</v>
      </c>
      <c r="CM121">
        <v>0</v>
      </c>
      <c r="CN121" t="s">
        <v>3</v>
      </c>
      <c r="CO121">
        <v>0</v>
      </c>
      <c r="CP121">
        <f t="shared" si="128"/>
        <v>138478.81</v>
      </c>
      <c r="CQ121">
        <f t="shared" si="129"/>
        <v>138478.81</v>
      </c>
      <c r="CR121">
        <f t="shared" si="130"/>
        <v>0</v>
      </c>
      <c r="CS121">
        <f t="shared" si="131"/>
        <v>0</v>
      </c>
      <c r="CT121">
        <f t="shared" si="132"/>
        <v>0</v>
      </c>
      <c r="CU121">
        <f t="shared" si="133"/>
        <v>0</v>
      </c>
      <c r="CV121">
        <f t="shared" si="134"/>
        <v>0</v>
      </c>
      <c r="CW121">
        <f t="shared" si="135"/>
        <v>0</v>
      </c>
      <c r="CX121">
        <f t="shared" si="136"/>
        <v>0</v>
      </c>
      <c r="CY121">
        <f t="shared" si="137"/>
        <v>0</v>
      </c>
      <c r="CZ121">
        <f t="shared" si="138"/>
        <v>0</v>
      </c>
      <c r="DC121" t="s">
        <v>3</v>
      </c>
      <c r="DD121" t="s">
        <v>3</v>
      </c>
      <c r="DE121" t="s">
        <v>3</v>
      </c>
      <c r="DF121" t="s">
        <v>3</v>
      </c>
      <c r="DG121" t="s">
        <v>3</v>
      </c>
      <c r="DH121" t="s">
        <v>3</v>
      </c>
      <c r="DI121" t="s">
        <v>3</v>
      </c>
      <c r="DJ121" t="s">
        <v>3</v>
      </c>
      <c r="DK121" t="s">
        <v>3</v>
      </c>
      <c r="DL121" t="s">
        <v>3</v>
      </c>
      <c r="DM121" t="s">
        <v>3</v>
      </c>
      <c r="DN121">
        <v>0</v>
      </c>
      <c r="DO121">
        <v>0</v>
      </c>
      <c r="DP121">
        <v>1</v>
      </c>
      <c r="DQ121">
        <v>1</v>
      </c>
      <c r="DU121">
        <v>1010</v>
      </c>
      <c r="DV121" t="s">
        <v>37</v>
      </c>
      <c r="DW121" t="s">
        <v>38</v>
      </c>
      <c r="DX121">
        <v>1</v>
      </c>
      <c r="EE121">
        <v>32747723</v>
      </c>
      <c r="EF121">
        <v>0</v>
      </c>
      <c r="EG121" t="s">
        <v>39</v>
      </c>
      <c r="EH121">
        <v>0</v>
      </c>
      <c r="EI121" t="s">
        <v>3</v>
      </c>
      <c r="EJ121">
        <v>1</v>
      </c>
      <c r="EK121">
        <v>6001</v>
      </c>
      <c r="EL121" t="s">
        <v>40</v>
      </c>
      <c r="EM121" t="s">
        <v>39</v>
      </c>
      <c r="EO121" t="s">
        <v>3</v>
      </c>
      <c r="EQ121">
        <v>131072</v>
      </c>
      <c r="ER121">
        <v>138478.81</v>
      </c>
      <c r="ES121">
        <v>138478.81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FQ121">
        <v>0</v>
      </c>
      <c r="FR121">
        <f t="shared" si="139"/>
        <v>0</v>
      </c>
      <c r="FS121">
        <v>0</v>
      </c>
      <c r="FX121">
        <v>0</v>
      </c>
      <c r="FY121">
        <v>0</v>
      </c>
      <c r="GA121" t="s">
        <v>41</v>
      </c>
      <c r="GD121">
        <v>0</v>
      </c>
      <c r="GF121">
        <v>-787029981</v>
      </c>
      <c r="GG121">
        <v>2</v>
      </c>
      <c r="GH121">
        <v>0</v>
      </c>
      <c r="GI121">
        <v>-2</v>
      </c>
      <c r="GJ121">
        <v>0</v>
      </c>
      <c r="GK121">
        <f>ROUND(R121*(R12)/100,2)</f>
        <v>0</v>
      </c>
      <c r="GL121">
        <f t="shared" si="140"/>
        <v>0</v>
      </c>
      <c r="GM121">
        <f t="shared" si="141"/>
        <v>138478.81</v>
      </c>
      <c r="GN121">
        <f t="shared" si="142"/>
        <v>138478.81</v>
      </c>
      <c r="GO121">
        <f t="shared" si="143"/>
        <v>0</v>
      </c>
      <c r="GP121">
        <f t="shared" si="144"/>
        <v>0</v>
      </c>
      <c r="GR121">
        <v>0</v>
      </c>
      <c r="GS121">
        <v>4</v>
      </c>
      <c r="GT121">
        <v>0</v>
      </c>
      <c r="GU121" t="s">
        <v>3</v>
      </c>
      <c r="GV121">
        <f t="shared" si="145"/>
        <v>0</v>
      </c>
      <c r="GW121">
        <v>1</v>
      </c>
      <c r="GX121">
        <f t="shared" si="146"/>
        <v>0</v>
      </c>
      <c r="HA121">
        <v>0</v>
      </c>
      <c r="HB121">
        <v>0</v>
      </c>
      <c r="IK121">
        <v>0</v>
      </c>
    </row>
    <row r="122" spans="1:245" x14ac:dyDescent="0.2">
      <c r="A122">
        <v>17</v>
      </c>
      <c r="B122">
        <v>1</v>
      </c>
      <c r="C122">
        <f>ROW(SmtRes!A225)</f>
        <v>225</v>
      </c>
      <c r="D122">
        <f>ROW(EtalonRes!A213)</f>
        <v>213</v>
      </c>
      <c r="E122" t="s">
        <v>158</v>
      </c>
      <c r="F122" t="s">
        <v>17</v>
      </c>
      <c r="G122" t="s">
        <v>18</v>
      </c>
      <c r="H122" t="s">
        <v>19</v>
      </c>
      <c r="I122">
        <v>0.189</v>
      </c>
      <c r="J122">
        <v>0</v>
      </c>
      <c r="O122">
        <f t="shared" si="108"/>
        <v>12600.1</v>
      </c>
      <c r="P122">
        <f t="shared" si="109"/>
        <v>10760.42</v>
      </c>
      <c r="Q122">
        <f t="shared" si="110"/>
        <v>293.93</v>
      </c>
      <c r="R122">
        <f t="shared" si="111"/>
        <v>27</v>
      </c>
      <c r="S122">
        <f t="shared" si="112"/>
        <v>1545.75</v>
      </c>
      <c r="T122">
        <f t="shared" si="113"/>
        <v>0</v>
      </c>
      <c r="U122">
        <f t="shared" si="114"/>
        <v>6.8247900000000001</v>
      </c>
      <c r="V122">
        <f t="shared" si="115"/>
        <v>0</v>
      </c>
      <c r="W122">
        <f t="shared" si="116"/>
        <v>0</v>
      </c>
      <c r="X122">
        <f t="shared" si="117"/>
        <v>1082.03</v>
      </c>
      <c r="Y122">
        <f t="shared" si="118"/>
        <v>154.58000000000001</v>
      </c>
      <c r="AA122">
        <v>33034105</v>
      </c>
      <c r="AB122">
        <f t="shared" si="119"/>
        <v>66667.14</v>
      </c>
      <c r="AC122">
        <f t="shared" si="120"/>
        <v>56933.42</v>
      </c>
      <c r="AD122">
        <f t="shared" si="121"/>
        <v>1555.17</v>
      </c>
      <c r="AE122">
        <f t="shared" si="122"/>
        <v>142.85</v>
      </c>
      <c r="AF122">
        <f t="shared" si="123"/>
        <v>8178.55</v>
      </c>
      <c r="AG122">
        <f t="shared" si="124"/>
        <v>0</v>
      </c>
      <c r="AH122">
        <f t="shared" si="125"/>
        <v>36.11</v>
      </c>
      <c r="AI122">
        <f t="shared" si="126"/>
        <v>0</v>
      </c>
      <c r="AJ122">
        <f t="shared" si="127"/>
        <v>0</v>
      </c>
      <c r="AK122">
        <v>66667.14</v>
      </c>
      <c r="AL122">
        <v>56933.42</v>
      </c>
      <c r="AM122">
        <v>1555.17</v>
      </c>
      <c r="AN122">
        <v>142.85</v>
      </c>
      <c r="AO122">
        <v>8178.55</v>
      </c>
      <c r="AP122">
        <v>0</v>
      </c>
      <c r="AQ122">
        <v>36.11</v>
      </c>
      <c r="AR122">
        <v>0</v>
      </c>
      <c r="AS122">
        <v>0</v>
      </c>
      <c r="AT122">
        <v>70</v>
      </c>
      <c r="AU122">
        <v>10</v>
      </c>
      <c r="AV122">
        <v>1</v>
      </c>
      <c r="AW122">
        <v>1</v>
      </c>
      <c r="AZ122">
        <v>1</v>
      </c>
      <c r="BA122">
        <v>1</v>
      </c>
      <c r="BB122">
        <v>1</v>
      </c>
      <c r="BC122">
        <v>1</v>
      </c>
      <c r="BD122" t="s">
        <v>3</v>
      </c>
      <c r="BE122" t="s">
        <v>3</v>
      </c>
      <c r="BF122" t="s">
        <v>3</v>
      </c>
      <c r="BG122" t="s">
        <v>3</v>
      </c>
      <c r="BH122">
        <v>0</v>
      </c>
      <c r="BI122">
        <v>4</v>
      </c>
      <c r="BJ122" t="s">
        <v>20</v>
      </c>
      <c r="BM122">
        <v>0</v>
      </c>
      <c r="BN122">
        <v>0</v>
      </c>
      <c r="BO122" t="s">
        <v>3</v>
      </c>
      <c r="BP122">
        <v>0</v>
      </c>
      <c r="BQ122">
        <v>1</v>
      </c>
      <c r="BR122">
        <v>0</v>
      </c>
      <c r="BS122">
        <v>1</v>
      </c>
      <c r="BT122">
        <v>1</v>
      </c>
      <c r="BU122">
        <v>1</v>
      </c>
      <c r="BV122">
        <v>1</v>
      </c>
      <c r="BW122">
        <v>1</v>
      </c>
      <c r="BX122">
        <v>1</v>
      </c>
      <c r="BY122" t="s">
        <v>3</v>
      </c>
      <c r="BZ122">
        <v>70</v>
      </c>
      <c r="CA122">
        <v>10</v>
      </c>
      <c r="CF122">
        <v>0</v>
      </c>
      <c r="CG122">
        <v>0</v>
      </c>
      <c r="CM122">
        <v>0</v>
      </c>
      <c r="CN122" t="s">
        <v>3</v>
      </c>
      <c r="CO122">
        <v>0</v>
      </c>
      <c r="CP122">
        <f t="shared" si="128"/>
        <v>12600.1</v>
      </c>
      <c r="CQ122">
        <f t="shared" si="129"/>
        <v>56933.42</v>
      </c>
      <c r="CR122">
        <f t="shared" si="130"/>
        <v>1555.17</v>
      </c>
      <c r="CS122">
        <f t="shared" si="131"/>
        <v>142.85</v>
      </c>
      <c r="CT122">
        <f t="shared" si="132"/>
        <v>8178.55</v>
      </c>
      <c r="CU122">
        <f t="shared" si="133"/>
        <v>0</v>
      </c>
      <c r="CV122">
        <f t="shared" si="134"/>
        <v>36.11</v>
      </c>
      <c r="CW122">
        <f t="shared" si="135"/>
        <v>0</v>
      </c>
      <c r="CX122">
        <f t="shared" si="136"/>
        <v>0</v>
      </c>
      <c r="CY122">
        <f t="shared" si="137"/>
        <v>1082.0250000000001</v>
      </c>
      <c r="CZ122">
        <f t="shared" si="138"/>
        <v>154.57499999999999</v>
      </c>
      <c r="DC122" t="s">
        <v>3</v>
      </c>
      <c r="DD122" t="s">
        <v>3</v>
      </c>
      <c r="DE122" t="s">
        <v>3</v>
      </c>
      <c r="DF122" t="s">
        <v>3</v>
      </c>
      <c r="DG122" t="s">
        <v>3</v>
      </c>
      <c r="DH122" t="s">
        <v>3</v>
      </c>
      <c r="DI122" t="s">
        <v>3</v>
      </c>
      <c r="DJ122" t="s">
        <v>3</v>
      </c>
      <c r="DK122" t="s">
        <v>3</v>
      </c>
      <c r="DL122" t="s">
        <v>3</v>
      </c>
      <c r="DM122" t="s">
        <v>3</v>
      </c>
      <c r="DN122">
        <v>0</v>
      </c>
      <c r="DO122">
        <v>0</v>
      </c>
      <c r="DP122">
        <v>1</v>
      </c>
      <c r="DQ122">
        <v>1</v>
      </c>
      <c r="DU122">
        <v>1009</v>
      </c>
      <c r="DV122" t="s">
        <v>19</v>
      </c>
      <c r="DW122" t="s">
        <v>19</v>
      </c>
      <c r="DX122">
        <v>1000</v>
      </c>
      <c r="EE122">
        <v>32505399</v>
      </c>
      <c r="EF122">
        <v>1</v>
      </c>
      <c r="EG122" t="s">
        <v>21</v>
      </c>
      <c r="EH122">
        <v>0</v>
      </c>
      <c r="EI122" t="s">
        <v>3</v>
      </c>
      <c r="EJ122">
        <v>4</v>
      </c>
      <c r="EK122">
        <v>0</v>
      </c>
      <c r="EL122" t="s">
        <v>22</v>
      </c>
      <c r="EM122" t="s">
        <v>23</v>
      </c>
      <c r="EO122" t="s">
        <v>3</v>
      </c>
      <c r="EQ122">
        <v>131072</v>
      </c>
      <c r="ER122">
        <v>66667.14</v>
      </c>
      <c r="ES122">
        <v>56933.42</v>
      </c>
      <c r="ET122">
        <v>1555.17</v>
      </c>
      <c r="EU122">
        <v>142.85</v>
      </c>
      <c r="EV122">
        <v>8178.55</v>
      </c>
      <c r="EW122">
        <v>36.11</v>
      </c>
      <c r="EX122">
        <v>0</v>
      </c>
      <c r="EY122">
        <v>0</v>
      </c>
      <c r="FQ122">
        <v>0</v>
      </c>
      <c r="FR122">
        <f t="shared" si="139"/>
        <v>0</v>
      </c>
      <c r="FS122">
        <v>0</v>
      </c>
      <c r="FX122">
        <v>70</v>
      </c>
      <c r="FY122">
        <v>10</v>
      </c>
      <c r="GA122" t="s">
        <v>3</v>
      </c>
      <c r="GD122">
        <v>0</v>
      </c>
      <c r="GF122">
        <v>-1596235391</v>
      </c>
      <c r="GG122">
        <v>2</v>
      </c>
      <c r="GH122">
        <v>1</v>
      </c>
      <c r="GI122">
        <v>-2</v>
      </c>
      <c r="GJ122">
        <v>0</v>
      </c>
      <c r="GK122">
        <f>ROUND(R122*(R12)/100,2)</f>
        <v>29.16</v>
      </c>
      <c r="GL122">
        <f t="shared" si="140"/>
        <v>0</v>
      </c>
      <c r="GM122">
        <f t="shared" si="141"/>
        <v>13865.87</v>
      </c>
      <c r="GN122">
        <f t="shared" si="142"/>
        <v>0</v>
      </c>
      <c r="GO122">
        <f t="shared" si="143"/>
        <v>0</v>
      </c>
      <c r="GP122">
        <f t="shared" si="144"/>
        <v>13865.87</v>
      </c>
      <c r="GR122">
        <v>0</v>
      </c>
      <c r="GS122">
        <v>3</v>
      </c>
      <c r="GT122">
        <v>0</v>
      </c>
      <c r="GU122" t="s">
        <v>3</v>
      </c>
      <c r="GV122">
        <f t="shared" si="145"/>
        <v>0</v>
      </c>
      <c r="GW122">
        <v>1</v>
      </c>
      <c r="GX122">
        <f t="shared" si="146"/>
        <v>0</v>
      </c>
      <c r="HA122">
        <v>0</v>
      </c>
      <c r="HB122">
        <v>0</v>
      </c>
      <c r="IK122">
        <v>0</v>
      </c>
    </row>
    <row r="123" spans="1:245" x14ac:dyDescent="0.2">
      <c r="A123">
        <v>18</v>
      </c>
      <c r="B123">
        <v>1</v>
      </c>
      <c r="C123">
        <v>225</v>
      </c>
      <c r="E123" t="s">
        <v>159</v>
      </c>
      <c r="F123" t="s">
        <v>25</v>
      </c>
      <c r="G123" t="s">
        <v>26</v>
      </c>
      <c r="H123" t="s">
        <v>19</v>
      </c>
      <c r="I123">
        <f>I122*J123</f>
        <v>-0.189</v>
      </c>
      <c r="J123">
        <v>-1</v>
      </c>
      <c r="O123">
        <f t="shared" si="108"/>
        <v>-10094.52</v>
      </c>
      <c r="P123">
        <f t="shared" si="109"/>
        <v>-10094.52</v>
      </c>
      <c r="Q123">
        <f t="shared" si="110"/>
        <v>0</v>
      </c>
      <c r="R123">
        <f t="shared" si="111"/>
        <v>0</v>
      </c>
      <c r="S123">
        <f t="shared" si="112"/>
        <v>0</v>
      </c>
      <c r="T123">
        <f t="shared" si="113"/>
        <v>0</v>
      </c>
      <c r="U123">
        <f t="shared" si="114"/>
        <v>0</v>
      </c>
      <c r="V123">
        <f t="shared" si="115"/>
        <v>0</v>
      </c>
      <c r="W123">
        <f t="shared" si="116"/>
        <v>0</v>
      </c>
      <c r="X123">
        <f t="shared" si="117"/>
        <v>0</v>
      </c>
      <c r="Y123">
        <f t="shared" si="118"/>
        <v>0</v>
      </c>
      <c r="AA123">
        <v>33034105</v>
      </c>
      <c r="AB123">
        <f t="shared" si="119"/>
        <v>53410.15</v>
      </c>
      <c r="AC123">
        <f t="shared" si="120"/>
        <v>53410.15</v>
      </c>
      <c r="AD123">
        <f t="shared" si="121"/>
        <v>0</v>
      </c>
      <c r="AE123">
        <f t="shared" si="122"/>
        <v>0</v>
      </c>
      <c r="AF123">
        <f t="shared" si="123"/>
        <v>0</v>
      </c>
      <c r="AG123">
        <f t="shared" si="124"/>
        <v>0</v>
      </c>
      <c r="AH123">
        <f t="shared" si="125"/>
        <v>0</v>
      </c>
      <c r="AI123">
        <f t="shared" si="126"/>
        <v>0</v>
      </c>
      <c r="AJ123">
        <f t="shared" si="127"/>
        <v>0</v>
      </c>
      <c r="AK123">
        <v>53410.15</v>
      </c>
      <c r="AL123">
        <v>53410.15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70</v>
      </c>
      <c r="AU123">
        <v>10</v>
      </c>
      <c r="AV123">
        <v>1</v>
      </c>
      <c r="AW123">
        <v>1</v>
      </c>
      <c r="AZ123">
        <v>1</v>
      </c>
      <c r="BA123">
        <v>1</v>
      </c>
      <c r="BB123">
        <v>1</v>
      </c>
      <c r="BC123">
        <v>1</v>
      </c>
      <c r="BD123" t="s">
        <v>3</v>
      </c>
      <c r="BE123" t="s">
        <v>3</v>
      </c>
      <c r="BF123" t="s">
        <v>3</v>
      </c>
      <c r="BG123" t="s">
        <v>3</v>
      </c>
      <c r="BH123">
        <v>3</v>
      </c>
      <c r="BI123">
        <v>4</v>
      </c>
      <c r="BJ123" t="s">
        <v>27</v>
      </c>
      <c r="BM123">
        <v>0</v>
      </c>
      <c r="BN123">
        <v>0</v>
      </c>
      <c r="BO123" t="s">
        <v>3</v>
      </c>
      <c r="BP123">
        <v>0</v>
      </c>
      <c r="BQ123">
        <v>1</v>
      </c>
      <c r="BR123">
        <v>0</v>
      </c>
      <c r="BS123">
        <v>1</v>
      </c>
      <c r="BT123">
        <v>1</v>
      </c>
      <c r="BU123">
        <v>1</v>
      </c>
      <c r="BV123">
        <v>1</v>
      </c>
      <c r="BW123">
        <v>1</v>
      </c>
      <c r="BX123">
        <v>1</v>
      </c>
      <c r="BY123" t="s">
        <v>3</v>
      </c>
      <c r="BZ123">
        <v>70</v>
      </c>
      <c r="CA123">
        <v>10</v>
      </c>
      <c r="CF123">
        <v>0</v>
      </c>
      <c r="CG123">
        <v>0</v>
      </c>
      <c r="CM123">
        <v>0</v>
      </c>
      <c r="CN123" t="s">
        <v>3</v>
      </c>
      <c r="CO123">
        <v>0</v>
      </c>
      <c r="CP123">
        <f t="shared" si="128"/>
        <v>-10094.52</v>
      </c>
      <c r="CQ123">
        <f t="shared" si="129"/>
        <v>53410.15</v>
      </c>
      <c r="CR123">
        <f t="shared" si="130"/>
        <v>0</v>
      </c>
      <c r="CS123">
        <f t="shared" si="131"/>
        <v>0</v>
      </c>
      <c r="CT123">
        <f t="shared" si="132"/>
        <v>0</v>
      </c>
      <c r="CU123">
        <f t="shared" si="133"/>
        <v>0</v>
      </c>
      <c r="CV123">
        <f t="shared" si="134"/>
        <v>0</v>
      </c>
      <c r="CW123">
        <f t="shared" si="135"/>
        <v>0</v>
      </c>
      <c r="CX123">
        <f t="shared" si="136"/>
        <v>0</v>
      </c>
      <c r="CY123">
        <f t="shared" si="137"/>
        <v>0</v>
      </c>
      <c r="CZ123">
        <f t="shared" si="138"/>
        <v>0</v>
      </c>
      <c r="DC123" t="s">
        <v>3</v>
      </c>
      <c r="DD123" t="s">
        <v>3</v>
      </c>
      <c r="DE123" t="s">
        <v>3</v>
      </c>
      <c r="DF123" t="s">
        <v>3</v>
      </c>
      <c r="DG123" t="s">
        <v>3</v>
      </c>
      <c r="DH123" t="s">
        <v>3</v>
      </c>
      <c r="DI123" t="s">
        <v>3</v>
      </c>
      <c r="DJ123" t="s">
        <v>3</v>
      </c>
      <c r="DK123" t="s">
        <v>3</v>
      </c>
      <c r="DL123" t="s">
        <v>3</v>
      </c>
      <c r="DM123" t="s">
        <v>3</v>
      </c>
      <c r="DN123">
        <v>0</v>
      </c>
      <c r="DO123">
        <v>0</v>
      </c>
      <c r="DP123">
        <v>1</v>
      </c>
      <c r="DQ123">
        <v>1</v>
      </c>
      <c r="DU123">
        <v>1009</v>
      </c>
      <c r="DV123" t="s">
        <v>19</v>
      </c>
      <c r="DW123" t="s">
        <v>19</v>
      </c>
      <c r="DX123">
        <v>1000</v>
      </c>
      <c r="EE123">
        <v>32505399</v>
      </c>
      <c r="EF123">
        <v>1</v>
      </c>
      <c r="EG123" t="s">
        <v>21</v>
      </c>
      <c r="EH123">
        <v>0</v>
      </c>
      <c r="EI123" t="s">
        <v>3</v>
      </c>
      <c r="EJ123">
        <v>4</v>
      </c>
      <c r="EK123">
        <v>0</v>
      </c>
      <c r="EL123" t="s">
        <v>22</v>
      </c>
      <c r="EM123" t="s">
        <v>23</v>
      </c>
      <c r="EO123" t="s">
        <v>3</v>
      </c>
      <c r="EQ123">
        <v>0</v>
      </c>
      <c r="ER123">
        <v>53410.15</v>
      </c>
      <c r="ES123">
        <v>53410.15</v>
      </c>
      <c r="ET123">
        <v>0</v>
      </c>
      <c r="EU123">
        <v>0</v>
      </c>
      <c r="EV123">
        <v>0</v>
      </c>
      <c r="EW123">
        <v>0</v>
      </c>
      <c r="EX123">
        <v>0</v>
      </c>
      <c r="FQ123">
        <v>0</v>
      </c>
      <c r="FR123">
        <f t="shared" si="139"/>
        <v>0</v>
      </c>
      <c r="FS123">
        <v>0</v>
      </c>
      <c r="FX123">
        <v>70</v>
      </c>
      <c r="FY123">
        <v>10</v>
      </c>
      <c r="GA123" t="s">
        <v>3</v>
      </c>
      <c r="GD123">
        <v>0</v>
      </c>
      <c r="GF123">
        <v>-1467733540</v>
      </c>
      <c r="GG123">
        <v>2</v>
      </c>
      <c r="GH123">
        <v>1</v>
      </c>
      <c r="GI123">
        <v>-2</v>
      </c>
      <c r="GJ123">
        <v>0</v>
      </c>
      <c r="GK123">
        <f>ROUND(R123*(R12)/100,2)</f>
        <v>0</v>
      </c>
      <c r="GL123">
        <f t="shared" si="140"/>
        <v>0</v>
      </c>
      <c r="GM123">
        <f t="shared" si="141"/>
        <v>-10094.52</v>
      </c>
      <c r="GN123">
        <f t="shared" si="142"/>
        <v>0</v>
      </c>
      <c r="GO123">
        <f t="shared" si="143"/>
        <v>0</v>
      </c>
      <c r="GP123">
        <f t="shared" si="144"/>
        <v>-10094.52</v>
      </c>
      <c r="GR123">
        <v>0</v>
      </c>
      <c r="GS123">
        <v>3</v>
      </c>
      <c r="GT123">
        <v>0</v>
      </c>
      <c r="GU123" t="s">
        <v>3</v>
      </c>
      <c r="GV123">
        <f t="shared" si="145"/>
        <v>0</v>
      </c>
      <c r="GW123">
        <v>1</v>
      </c>
      <c r="GX123">
        <f t="shared" si="146"/>
        <v>0</v>
      </c>
      <c r="HA123">
        <v>0</v>
      </c>
      <c r="HB123">
        <v>0</v>
      </c>
      <c r="IK123">
        <v>0</v>
      </c>
    </row>
    <row r="124" spans="1:245" x14ac:dyDescent="0.2">
      <c r="A124">
        <v>17</v>
      </c>
      <c r="B124">
        <v>1</v>
      </c>
      <c r="C124">
        <f>ROW(SmtRes!A240)</f>
        <v>240</v>
      </c>
      <c r="D124">
        <f>ROW(EtalonRes!A228)</f>
        <v>228</v>
      </c>
      <c r="E124" t="s">
        <v>160</v>
      </c>
      <c r="F124" t="s">
        <v>29</v>
      </c>
      <c r="G124" t="s">
        <v>30</v>
      </c>
      <c r="H124" t="s">
        <v>31</v>
      </c>
      <c r="I124">
        <v>2.5729999999999999E-2</v>
      </c>
      <c r="J124">
        <v>0</v>
      </c>
      <c r="O124">
        <f t="shared" si="108"/>
        <v>10984.45</v>
      </c>
      <c r="P124">
        <f t="shared" si="109"/>
        <v>8949.73</v>
      </c>
      <c r="Q124">
        <f t="shared" si="110"/>
        <v>11.2</v>
      </c>
      <c r="R124">
        <f t="shared" si="111"/>
        <v>3.79</v>
      </c>
      <c r="S124">
        <f t="shared" si="112"/>
        <v>2023.52</v>
      </c>
      <c r="T124">
        <f t="shared" si="113"/>
        <v>0</v>
      </c>
      <c r="U124">
        <f t="shared" si="114"/>
        <v>11.658263</v>
      </c>
      <c r="V124">
        <f t="shared" si="115"/>
        <v>0</v>
      </c>
      <c r="W124">
        <f t="shared" si="116"/>
        <v>0</v>
      </c>
      <c r="X124">
        <f t="shared" si="117"/>
        <v>1416.46</v>
      </c>
      <c r="Y124">
        <f t="shared" si="118"/>
        <v>202.35</v>
      </c>
      <c r="AA124">
        <v>33034105</v>
      </c>
      <c r="AB124">
        <f t="shared" si="119"/>
        <v>426912.19</v>
      </c>
      <c r="AC124">
        <f t="shared" si="120"/>
        <v>347832.49</v>
      </c>
      <c r="AD124">
        <f t="shared" si="121"/>
        <v>435.13</v>
      </c>
      <c r="AE124">
        <f t="shared" si="122"/>
        <v>147.43</v>
      </c>
      <c r="AF124">
        <f t="shared" si="123"/>
        <v>78644.570000000007</v>
      </c>
      <c r="AG124">
        <f t="shared" si="124"/>
        <v>0</v>
      </c>
      <c r="AH124">
        <f t="shared" si="125"/>
        <v>453.1</v>
      </c>
      <c r="AI124">
        <f t="shared" si="126"/>
        <v>0</v>
      </c>
      <c r="AJ124">
        <f t="shared" si="127"/>
        <v>0</v>
      </c>
      <c r="AK124">
        <v>426912.19</v>
      </c>
      <c r="AL124">
        <v>347832.49</v>
      </c>
      <c r="AM124">
        <v>435.13</v>
      </c>
      <c r="AN124">
        <v>147.43</v>
      </c>
      <c r="AO124">
        <v>78644.570000000007</v>
      </c>
      <c r="AP124">
        <v>0</v>
      </c>
      <c r="AQ124">
        <v>453.1</v>
      </c>
      <c r="AR124">
        <v>0</v>
      </c>
      <c r="AS124">
        <v>0</v>
      </c>
      <c r="AT124">
        <v>70</v>
      </c>
      <c r="AU124">
        <v>10</v>
      </c>
      <c r="AV124">
        <v>1</v>
      </c>
      <c r="AW124">
        <v>1</v>
      </c>
      <c r="AZ124">
        <v>1</v>
      </c>
      <c r="BA124">
        <v>1</v>
      </c>
      <c r="BB124">
        <v>1</v>
      </c>
      <c r="BC124">
        <v>1</v>
      </c>
      <c r="BD124" t="s">
        <v>3</v>
      </c>
      <c r="BE124" t="s">
        <v>3</v>
      </c>
      <c r="BF124" t="s">
        <v>3</v>
      </c>
      <c r="BG124" t="s">
        <v>3</v>
      </c>
      <c r="BH124">
        <v>0</v>
      </c>
      <c r="BI124">
        <v>4</v>
      </c>
      <c r="BJ124" t="s">
        <v>32</v>
      </c>
      <c r="BM124">
        <v>0</v>
      </c>
      <c r="BN124">
        <v>0</v>
      </c>
      <c r="BO124" t="s">
        <v>3</v>
      </c>
      <c r="BP124">
        <v>0</v>
      </c>
      <c r="BQ124">
        <v>1</v>
      </c>
      <c r="BR124">
        <v>0</v>
      </c>
      <c r="BS124">
        <v>1</v>
      </c>
      <c r="BT124">
        <v>1</v>
      </c>
      <c r="BU124">
        <v>1</v>
      </c>
      <c r="BV124">
        <v>1</v>
      </c>
      <c r="BW124">
        <v>1</v>
      </c>
      <c r="BX124">
        <v>1</v>
      </c>
      <c r="BY124" t="s">
        <v>3</v>
      </c>
      <c r="BZ124">
        <v>70</v>
      </c>
      <c r="CA124">
        <v>10</v>
      </c>
      <c r="CF124">
        <v>0</v>
      </c>
      <c r="CG124">
        <v>0</v>
      </c>
      <c r="CM124">
        <v>0</v>
      </c>
      <c r="CN124" t="s">
        <v>3</v>
      </c>
      <c r="CO124">
        <v>0</v>
      </c>
      <c r="CP124">
        <f t="shared" si="128"/>
        <v>10984.45</v>
      </c>
      <c r="CQ124">
        <f t="shared" si="129"/>
        <v>347832.49</v>
      </c>
      <c r="CR124">
        <f t="shared" si="130"/>
        <v>435.13</v>
      </c>
      <c r="CS124">
        <f t="shared" si="131"/>
        <v>147.43</v>
      </c>
      <c r="CT124">
        <f t="shared" si="132"/>
        <v>78644.570000000007</v>
      </c>
      <c r="CU124">
        <f t="shared" si="133"/>
        <v>0</v>
      </c>
      <c r="CV124">
        <f t="shared" si="134"/>
        <v>453.1</v>
      </c>
      <c r="CW124">
        <f t="shared" si="135"/>
        <v>0</v>
      </c>
      <c r="CX124">
        <f t="shared" si="136"/>
        <v>0</v>
      </c>
      <c r="CY124">
        <f t="shared" si="137"/>
        <v>1416.4639999999999</v>
      </c>
      <c r="CZ124">
        <f t="shared" si="138"/>
        <v>202.352</v>
      </c>
      <c r="DC124" t="s">
        <v>3</v>
      </c>
      <c r="DD124" t="s">
        <v>3</v>
      </c>
      <c r="DE124" t="s">
        <v>3</v>
      </c>
      <c r="DF124" t="s">
        <v>3</v>
      </c>
      <c r="DG124" t="s">
        <v>3</v>
      </c>
      <c r="DH124" t="s">
        <v>3</v>
      </c>
      <c r="DI124" t="s">
        <v>3</v>
      </c>
      <c r="DJ124" t="s">
        <v>3</v>
      </c>
      <c r="DK124" t="s">
        <v>3</v>
      </c>
      <c r="DL124" t="s">
        <v>3</v>
      </c>
      <c r="DM124" t="s">
        <v>3</v>
      </c>
      <c r="DN124">
        <v>0</v>
      </c>
      <c r="DO124">
        <v>0</v>
      </c>
      <c r="DP124">
        <v>1</v>
      </c>
      <c r="DQ124">
        <v>1</v>
      </c>
      <c r="DU124">
        <v>1007</v>
      </c>
      <c r="DV124" t="s">
        <v>31</v>
      </c>
      <c r="DW124" t="s">
        <v>31</v>
      </c>
      <c r="DX124">
        <v>100</v>
      </c>
      <c r="EE124">
        <v>32505399</v>
      </c>
      <c r="EF124">
        <v>1</v>
      </c>
      <c r="EG124" t="s">
        <v>21</v>
      </c>
      <c r="EH124">
        <v>0</v>
      </c>
      <c r="EI124" t="s">
        <v>3</v>
      </c>
      <c r="EJ124">
        <v>4</v>
      </c>
      <c r="EK124">
        <v>0</v>
      </c>
      <c r="EL124" t="s">
        <v>22</v>
      </c>
      <c r="EM124" t="s">
        <v>23</v>
      </c>
      <c r="EO124" t="s">
        <v>3</v>
      </c>
      <c r="EQ124">
        <v>131072</v>
      </c>
      <c r="ER124">
        <v>426912.19</v>
      </c>
      <c r="ES124">
        <v>347832.49</v>
      </c>
      <c r="ET124">
        <v>435.13</v>
      </c>
      <c r="EU124">
        <v>147.43</v>
      </c>
      <c r="EV124">
        <v>78644.570000000007</v>
      </c>
      <c r="EW124">
        <v>453.1</v>
      </c>
      <c r="EX124">
        <v>0</v>
      </c>
      <c r="EY124">
        <v>0</v>
      </c>
      <c r="FQ124">
        <v>0</v>
      </c>
      <c r="FR124">
        <f t="shared" si="139"/>
        <v>0</v>
      </c>
      <c r="FS124">
        <v>0</v>
      </c>
      <c r="FX124">
        <v>70</v>
      </c>
      <c r="FY124">
        <v>10</v>
      </c>
      <c r="GA124" t="s">
        <v>3</v>
      </c>
      <c r="GD124">
        <v>0</v>
      </c>
      <c r="GF124">
        <v>1739596138</v>
      </c>
      <c r="GG124">
        <v>2</v>
      </c>
      <c r="GH124">
        <v>1</v>
      </c>
      <c r="GI124">
        <v>-2</v>
      </c>
      <c r="GJ124">
        <v>0</v>
      </c>
      <c r="GK124">
        <f>ROUND(R124*(R12)/100,2)</f>
        <v>4.09</v>
      </c>
      <c r="GL124">
        <f t="shared" si="140"/>
        <v>0</v>
      </c>
      <c r="GM124">
        <f t="shared" si="141"/>
        <v>12607.35</v>
      </c>
      <c r="GN124">
        <f t="shared" si="142"/>
        <v>0</v>
      </c>
      <c r="GO124">
        <f t="shared" si="143"/>
        <v>0</v>
      </c>
      <c r="GP124">
        <f t="shared" si="144"/>
        <v>12607.35</v>
      </c>
      <c r="GR124">
        <v>0</v>
      </c>
      <c r="GS124">
        <v>3</v>
      </c>
      <c r="GT124">
        <v>0</v>
      </c>
      <c r="GU124" t="s">
        <v>3</v>
      </c>
      <c r="GV124">
        <f t="shared" si="145"/>
        <v>0</v>
      </c>
      <c r="GW124">
        <v>1</v>
      </c>
      <c r="GX124">
        <f t="shared" si="146"/>
        <v>0</v>
      </c>
      <c r="HA124">
        <v>0</v>
      </c>
      <c r="HB124">
        <v>0</v>
      </c>
      <c r="IK124">
        <v>0</v>
      </c>
    </row>
    <row r="125" spans="1:245" x14ac:dyDescent="0.2">
      <c r="A125">
        <v>17</v>
      </c>
      <c r="B125">
        <v>1</v>
      </c>
      <c r="E125" t="s">
        <v>161</v>
      </c>
      <c r="F125" t="s">
        <v>25</v>
      </c>
      <c r="G125" t="s">
        <v>26</v>
      </c>
      <c r="H125" t="s">
        <v>19</v>
      </c>
      <c r="I125">
        <v>5.6543059200000002E-2</v>
      </c>
      <c r="J125">
        <v>0</v>
      </c>
      <c r="O125">
        <f t="shared" si="108"/>
        <v>3019.97</v>
      </c>
      <c r="P125">
        <f t="shared" si="109"/>
        <v>3019.97</v>
      </c>
      <c r="Q125">
        <f t="shared" si="110"/>
        <v>0</v>
      </c>
      <c r="R125">
        <f t="shared" si="111"/>
        <v>0</v>
      </c>
      <c r="S125">
        <f t="shared" si="112"/>
        <v>0</v>
      </c>
      <c r="T125">
        <f t="shared" si="113"/>
        <v>0</v>
      </c>
      <c r="U125">
        <f t="shared" si="114"/>
        <v>0</v>
      </c>
      <c r="V125">
        <f t="shared" si="115"/>
        <v>0</v>
      </c>
      <c r="W125">
        <f t="shared" si="116"/>
        <v>0</v>
      </c>
      <c r="X125">
        <f t="shared" si="117"/>
        <v>0</v>
      </c>
      <c r="Y125">
        <f t="shared" si="118"/>
        <v>0</v>
      </c>
      <c r="AA125">
        <v>33034105</v>
      </c>
      <c r="AB125">
        <f t="shared" si="119"/>
        <v>53410.15</v>
      </c>
      <c r="AC125">
        <f t="shared" si="120"/>
        <v>53410.15</v>
      </c>
      <c r="AD125">
        <f t="shared" si="121"/>
        <v>0</v>
      </c>
      <c r="AE125">
        <f t="shared" si="122"/>
        <v>0</v>
      </c>
      <c r="AF125">
        <f t="shared" si="123"/>
        <v>0</v>
      </c>
      <c r="AG125">
        <f t="shared" si="124"/>
        <v>0</v>
      </c>
      <c r="AH125">
        <f t="shared" si="125"/>
        <v>0</v>
      </c>
      <c r="AI125">
        <f t="shared" si="126"/>
        <v>0</v>
      </c>
      <c r="AJ125">
        <f t="shared" si="127"/>
        <v>0</v>
      </c>
      <c r="AK125">
        <v>53410.15</v>
      </c>
      <c r="AL125">
        <v>53410.15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70</v>
      </c>
      <c r="AU125">
        <v>10</v>
      </c>
      <c r="AV125">
        <v>1</v>
      </c>
      <c r="AW125">
        <v>1</v>
      </c>
      <c r="AZ125">
        <v>1</v>
      </c>
      <c r="BA125">
        <v>1</v>
      </c>
      <c r="BB125">
        <v>1</v>
      </c>
      <c r="BC125">
        <v>1</v>
      </c>
      <c r="BD125" t="s">
        <v>3</v>
      </c>
      <c r="BE125" t="s">
        <v>3</v>
      </c>
      <c r="BF125" t="s">
        <v>3</v>
      </c>
      <c r="BG125" t="s">
        <v>3</v>
      </c>
      <c r="BH125">
        <v>3</v>
      </c>
      <c r="BI125">
        <v>4</v>
      </c>
      <c r="BJ125" t="s">
        <v>27</v>
      </c>
      <c r="BM125">
        <v>0</v>
      </c>
      <c r="BN125">
        <v>0</v>
      </c>
      <c r="BO125" t="s">
        <v>3</v>
      </c>
      <c r="BP125">
        <v>0</v>
      </c>
      <c r="BQ125">
        <v>1</v>
      </c>
      <c r="BR125">
        <v>0</v>
      </c>
      <c r="BS125">
        <v>1</v>
      </c>
      <c r="BT125">
        <v>1</v>
      </c>
      <c r="BU125">
        <v>1</v>
      </c>
      <c r="BV125">
        <v>1</v>
      </c>
      <c r="BW125">
        <v>1</v>
      </c>
      <c r="BX125">
        <v>1</v>
      </c>
      <c r="BY125" t="s">
        <v>3</v>
      </c>
      <c r="BZ125">
        <v>70</v>
      </c>
      <c r="CA125">
        <v>10</v>
      </c>
      <c r="CF125">
        <v>0</v>
      </c>
      <c r="CG125">
        <v>0</v>
      </c>
      <c r="CM125">
        <v>0</v>
      </c>
      <c r="CN125" t="s">
        <v>3</v>
      </c>
      <c r="CO125">
        <v>0</v>
      </c>
      <c r="CP125">
        <f t="shared" si="128"/>
        <v>3019.97</v>
      </c>
      <c r="CQ125">
        <f t="shared" si="129"/>
        <v>53410.15</v>
      </c>
      <c r="CR125">
        <f t="shared" si="130"/>
        <v>0</v>
      </c>
      <c r="CS125">
        <f t="shared" si="131"/>
        <v>0</v>
      </c>
      <c r="CT125">
        <f t="shared" si="132"/>
        <v>0</v>
      </c>
      <c r="CU125">
        <f t="shared" si="133"/>
        <v>0</v>
      </c>
      <c r="CV125">
        <f t="shared" si="134"/>
        <v>0</v>
      </c>
      <c r="CW125">
        <f t="shared" si="135"/>
        <v>0</v>
      </c>
      <c r="CX125">
        <f t="shared" si="136"/>
        <v>0</v>
      </c>
      <c r="CY125">
        <f t="shared" si="137"/>
        <v>0</v>
      </c>
      <c r="CZ125">
        <f t="shared" si="138"/>
        <v>0</v>
      </c>
      <c r="DC125" t="s">
        <v>3</v>
      </c>
      <c r="DD125" t="s">
        <v>3</v>
      </c>
      <c r="DE125" t="s">
        <v>3</v>
      </c>
      <c r="DF125" t="s">
        <v>3</v>
      </c>
      <c r="DG125" t="s">
        <v>3</v>
      </c>
      <c r="DH125" t="s">
        <v>3</v>
      </c>
      <c r="DI125" t="s">
        <v>3</v>
      </c>
      <c r="DJ125" t="s">
        <v>3</v>
      </c>
      <c r="DK125" t="s">
        <v>3</v>
      </c>
      <c r="DL125" t="s">
        <v>3</v>
      </c>
      <c r="DM125" t="s">
        <v>3</v>
      </c>
      <c r="DN125">
        <v>0</v>
      </c>
      <c r="DO125">
        <v>0</v>
      </c>
      <c r="DP125">
        <v>1</v>
      </c>
      <c r="DQ125">
        <v>1</v>
      </c>
      <c r="DU125">
        <v>1009</v>
      </c>
      <c r="DV125" t="s">
        <v>19</v>
      </c>
      <c r="DW125" t="s">
        <v>19</v>
      </c>
      <c r="DX125">
        <v>1000</v>
      </c>
      <c r="EE125">
        <v>32505399</v>
      </c>
      <c r="EF125">
        <v>1</v>
      </c>
      <c r="EG125" t="s">
        <v>21</v>
      </c>
      <c r="EH125">
        <v>0</v>
      </c>
      <c r="EI125" t="s">
        <v>3</v>
      </c>
      <c r="EJ125">
        <v>4</v>
      </c>
      <c r="EK125">
        <v>0</v>
      </c>
      <c r="EL125" t="s">
        <v>22</v>
      </c>
      <c r="EM125" t="s">
        <v>23</v>
      </c>
      <c r="EO125" t="s">
        <v>3</v>
      </c>
      <c r="EQ125">
        <v>131072</v>
      </c>
      <c r="ER125">
        <v>53410.15</v>
      </c>
      <c r="ES125">
        <v>53410.15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FQ125">
        <v>0</v>
      </c>
      <c r="FR125">
        <f t="shared" si="139"/>
        <v>0</v>
      </c>
      <c r="FS125">
        <v>0</v>
      </c>
      <c r="FX125">
        <v>70</v>
      </c>
      <c r="FY125">
        <v>10</v>
      </c>
      <c r="GA125" t="s">
        <v>3</v>
      </c>
      <c r="GD125">
        <v>0</v>
      </c>
      <c r="GF125">
        <v>-1467733540</v>
      </c>
      <c r="GG125">
        <v>2</v>
      </c>
      <c r="GH125">
        <v>1</v>
      </c>
      <c r="GI125">
        <v>-2</v>
      </c>
      <c r="GJ125">
        <v>0</v>
      </c>
      <c r="GK125">
        <f>ROUND(R125*(R12)/100,2)</f>
        <v>0</v>
      </c>
      <c r="GL125">
        <f t="shared" si="140"/>
        <v>0</v>
      </c>
      <c r="GM125">
        <f t="shared" si="141"/>
        <v>3019.97</v>
      </c>
      <c r="GN125">
        <f t="shared" si="142"/>
        <v>0</v>
      </c>
      <c r="GO125">
        <f t="shared" si="143"/>
        <v>0</v>
      </c>
      <c r="GP125">
        <f t="shared" si="144"/>
        <v>3019.97</v>
      </c>
      <c r="GR125">
        <v>0</v>
      </c>
      <c r="GS125">
        <v>3</v>
      </c>
      <c r="GT125">
        <v>0</v>
      </c>
      <c r="GU125" t="s">
        <v>3</v>
      </c>
      <c r="GV125">
        <f t="shared" si="145"/>
        <v>0</v>
      </c>
      <c r="GW125">
        <v>1</v>
      </c>
      <c r="GX125">
        <f t="shared" si="146"/>
        <v>0</v>
      </c>
      <c r="HA125">
        <v>0</v>
      </c>
      <c r="HB125">
        <v>0</v>
      </c>
      <c r="IK125">
        <v>0</v>
      </c>
    </row>
    <row r="126" spans="1:245" x14ac:dyDescent="0.2">
      <c r="A126">
        <v>17</v>
      </c>
      <c r="B126">
        <v>1</v>
      </c>
      <c r="E126" t="s">
        <v>162</v>
      </c>
      <c r="F126" t="s">
        <v>35</v>
      </c>
      <c r="G126" t="s">
        <v>163</v>
      </c>
      <c r="H126" t="s">
        <v>37</v>
      </c>
      <c r="I126">
        <v>1</v>
      </c>
      <c r="J126">
        <v>0</v>
      </c>
      <c r="O126">
        <f t="shared" si="108"/>
        <v>96993.22</v>
      </c>
      <c r="P126">
        <f t="shared" si="109"/>
        <v>96993.22</v>
      </c>
      <c r="Q126">
        <f t="shared" si="110"/>
        <v>0</v>
      </c>
      <c r="R126">
        <f t="shared" si="111"/>
        <v>0</v>
      </c>
      <c r="S126">
        <f t="shared" si="112"/>
        <v>0</v>
      </c>
      <c r="T126">
        <f t="shared" si="113"/>
        <v>0</v>
      </c>
      <c r="U126">
        <f t="shared" si="114"/>
        <v>0</v>
      </c>
      <c r="V126">
        <f t="shared" si="115"/>
        <v>0</v>
      </c>
      <c r="W126">
        <f t="shared" si="116"/>
        <v>0</v>
      </c>
      <c r="X126">
        <f t="shared" si="117"/>
        <v>0</v>
      </c>
      <c r="Y126">
        <f t="shared" si="118"/>
        <v>0</v>
      </c>
      <c r="AA126">
        <v>33034105</v>
      </c>
      <c r="AB126">
        <f t="shared" si="119"/>
        <v>96993.22</v>
      </c>
      <c r="AC126">
        <f t="shared" si="120"/>
        <v>96993.22</v>
      </c>
      <c r="AD126">
        <f t="shared" si="121"/>
        <v>0</v>
      </c>
      <c r="AE126">
        <f t="shared" si="122"/>
        <v>0</v>
      </c>
      <c r="AF126">
        <f t="shared" si="123"/>
        <v>0</v>
      </c>
      <c r="AG126">
        <f t="shared" si="124"/>
        <v>0</v>
      </c>
      <c r="AH126">
        <f t="shared" si="125"/>
        <v>0</v>
      </c>
      <c r="AI126">
        <f t="shared" si="126"/>
        <v>0</v>
      </c>
      <c r="AJ126">
        <f t="shared" si="127"/>
        <v>0</v>
      </c>
      <c r="AK126">
        <v>96993.22</v>
      </c>
      <c r="AL126">
        <v>96993.22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1</v>
      </c>
      <c r="AW126">
        <v>1</v>
      </c>
      <c r="AZ126">
        <v>1</v>
      </c>
      <c r="BA126">
        <v>1</v>
      </c>
      <c r="BB126">
        <v>1</v>
      </c>
      <c r="BC126">
        <v>1</v>
      </c>
      <c r="BD126" t="s">
        <v>3</v>
      </c>
      <c r="BE126" t="s">
        <v>3</v>
      </c>
      <c r="BF126" t="s">
        <v>3</v>
      </c>
      <c r="BG126" t="s">
        <v>3</v>
      </c>
      <c r="BH126">
        <v>3</v>
      </c>
      <c r="BI126">
        <v>1</v>
      </c>
      <c r="BJ126" t="s">
        <v>3</v>
      </c>
      <c r="BM126">
        <v>6001</v>
      </c>
      <c r="BN126">
        <v>0</v>
      </c>
      <c r="BO126" t="s">
        <v>3</v>
      </c>
      <c r="BP126">
        <v>0</v>
      </c>
      <c r="BQ126">
        <v>0</v>
      </c>
      <c r="BR126">
        <v>0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 t="s">
        <v>3</v>
      </c>
      <c r="BZ126">
        <v>0</v>
      </c>
      <c r="CA126">
        <v>0</v>
      </c>
      <c r="CF126">
        <v>0</v>
      </c>
      <c r="CG126">
        <v>0</v>
      </c>
      <c r="CM126">
        <v>0</v>
      </c>
      <c r="CN126" t="s">
        <v>3</v>
      </c>
      <c r="CO126">
        <v>0</v>
      </c>
      <c r="CP126">
        <f t="shared" si="128"/>
        <v>96993.22</v>
      </c>
      <c r="CQ126">
        <f t="shared" si="129"/>
        <v>96993.22</v>
      </c>
      <c r="CR126">
        <f t="shared" si="130"/>
        <v>0</v>
      </c>
      <c r="CS126">
        <f t="shared" si="131"/>
        <v>0</v>
      </c>
      <c r="CT126">
        <f t="shared" si="132"/>
        <v>0</v>
      </c>
      <c r="CU126">
        <f t="shared" si="133"/>
        <v>0</v>
      </c>
      <c r="CV126">
        <f t="shared" si="134"/>
        <v>0</v>
      </c>
      <c r="CW126">
        <f t="shared" si="135"/>
        <v>0</v>
      </c>
      <c r="CX126">
        <f t="shared" si="136"/>
        <v>0</v>
      </c>
      <c r="CY126">
        <f t="shared" si="137"/>
        <v>0</v>
      </c>
      <c r="CZ126">
        <f t="shared" si="138"/>
        <v>0</v>
      </c>
      <c r="DC126" t="s">
        <v>3</v>
      </c>
      <c r="DD126" t="s">
        <v>3</v>
      </c>
      <c r="DE126" t="s">
        <v>3</v>
      </c>
      <c r="DF126" t="s">
        <v>3</v>
      </c>
      <c r="DG126" t="s">
        <v>3</v>
      </c>
      <c r="DH126" t="s">
        <v>3</v>
      </c>
      <c r="DI126" t="s">
        <v>3</v>
      </c>
      <c r="DJ126" t="s">
        <v>3</v>
      </c>
      <c r="DK126" t="s">
        <v>3</v>
      </c>
      <c r="DL126" t="s">
        <v>3</v>
      </c>
      <c r="DM126" t="s">
        <v>3</v>
      </c>
      <c r="DN126">
        <v>0</v>
      </c>
      <c r="DO126">
        <v>0</v>
      </c>
      <c r="DP126">
        <v>1</v>
      </c>
      <c r="DQ126">
        <v>1</v>
      </c>
      <c r="DU126">
        <v>1010</v>
      </c>
      <c r="DV126" t="s">
        <v>37</v>
      </c>
      <c r="DW126" t="s">
        <v>38</v>
      </c>
      <c r="DX126">
        <v>1</v>
      </c>
      <c r="EE126">
        <v>32747723</v>
      </c>
      <c r="EF126">
        <v>0</v>
      </c>
      <c r="EG126" t="s">
        <v>39</v>
      </c>
      <c r="EH126">
        <v>0</v>
      </c>
      <c r="EI126" t="s">
        <v>3</v>
      </c>
      <c r="EJ126">
        <v>1</v>
      </c>
      <c r="EK126">
        <v>6001</v>
      </c>
      <c r="EL126" t="s">
        <v>40</v>
      </c>
      <c r="EM126" t="s">
        <v>39</v>
      </c>
      <c r="EO126" t="s">
        <v>3</v>
      </c>
      <c r="EQ126">
        <v>131072</v>
      </c>
      <c r="ER126">
        <v>96993.22</v>
      </c>
      <c r="ES126">
        <v>96993.22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FQ126">
        <v>0</v>
      </c>
      <c r="FR126">
        <f t="shared" si="139"/>
        <v>0</v>
      </c>
      <c r="FS126">
        <v>0</v>
      </c>
      <c r="FX126">
        <v>0</v>
      </c>
      <c r="FY126">
        <v>0</v>
      </c>
      <c r="GA126" t="s">
        <v>41</v>
      </c>
      <c r="GD126">
        <v>0</v>
      </c>
      <c r="GF126">
        <v>1018914144</v>
      </c>
      <c r="GG126">
        <v>2</v>
      </c>
      <c r="GH126">
        <v>0</v>
      </c>
      <c r="GI126">
        <v>-2</v>
      </c>
      <c r="GJ126">
        <v>0</v>
      </c>
      <c r="GK126">
        <f>ROUND(R126*(R12)/100,2)</f>
        <v>0</v>
      </c>
      <c r="GL126">
        <f t="shared" si="140"/>
        <v>0</v>
      </c>
      <c r="GM126">
        <f t="shared" si="141"/>
        <v>96993.22</v>
      </c>
      <c r="GN126">
        <f t="shared" si="142"/>
        <v>96993.22</v>
      </c>
      <c r="GO126">
        <f t="shared" si="143"/>
        <v>0</v>
      </c>
      <c r="GP126">
        <f t="shared" si="144"/>
        <v>0</v>
      </c>
      <c r="GR126">
        <v>0</v>
      </c>
      <c r="GS126">
        <v>4</v>
      </c>
      <c r="GT126">
        <v>0</v>
      </c>
      <c r="GU126" t="s">
        <v>3</v>
      </c>
      <c r="GV126">
        <f t="shared" si="145"/>
        <v>0</v>
      </c>
      <c r="GW126">
        <v>1</v>
      </c>
      <c r="GX126">
        <f t="shared" si="146"/>
        <v>0</v>
      </c>
      <c r="HA126">
        <v>0</v>
      </c>
      <c r="HB126">
        <v>0</v>
      </c>
      <c r="IK126">
        <v>0</v>
      </c>
    </row>
    <row r="127" spans="1:245" x14ac:dyDescent="0.2">
      <c r="A127">
        <v>17</v>
      </c>
      <c r="B127">
        <v>1</v>
      </c>
      <c r="C127">
        <f>ROW(SmtRes!A245)</f>
        <v>245</v>
      </c>
      <c r="D127">
        <f>ROW(EtalonRes!A232)</f>
        <v>232</v>
      </c>
      <c r="E127" t="s">
        <v>164</v>
      </c>
      <c r="F127" t="s">
        <v>17</v>
      </c>
      <c r="G127" t="s">
        <v>18</v>
      </c>
      <c r="H127" t="s">
        <v>19</v>
      </c>
      <c r="I127">
        <v>0.03</v>
      </c>
      <c r="J127">
        <v>0</v>
      </c>
      <c r="O127">
        <f t="shared" si="108"/>
        <v>2000.02</v>
      </c>
      <c r="P127">
        <f t="shared" si="109"/>
        <v>1708</v>
      </c>
      <c r="Q127">
        <f t="shared" si="110"/>
        <v>46.66</v>
      </c>
      <c r="R127">
        <f t="shared" si="111"/>
        <v>4.29</v>
      </c>
      <c r="S127">
        <f t="shared" si="112"/>
        <v>245.36</v>
      </c>
      <c r="T127">
        <f t="shared" si="113"/>
        <v>0</v>
      </c>
      <c r="U127">
        <f t="shared" si="114"/>
        <v>1.0832999999999999</v>
      </c>
      <c r="V127">
        <f t="shared" si="115"/>
        <v>0</v>
      </c>
      <c r="W127">
        <f t="shared" si="116"/>
        <v>0</v>
      </c>
      <c r="X127">
        <f t="shared" si="117"/>
        <v>171.75</v>
      </c>
      <c r="Y127">
        <f t="shared" si="118"/>
        <v>24.54</v>
      </c>
      <c r="AA127">
        <v>33034105</v>
      </c>
      <c r="AB127">
        <f t="shared" si="119"/>
        <v>66667.14</v>
      </c>
      <c r="AC127">
        <f t="shared" si="120"/>
        <v>56933.42</v>
      </c>
      <c r="AD127">
        <f t="shared" si="121"/>
        <v>1555.17</v>
      </c>
      <c r="AE127">
        <f t="shared" si="122"/>
        <v>142.85</v>
      </c>
      <c r="AF127">
        <f t="shared" si="123"/>
        <v>8178.55</v>
      </c>
      <c r="AG127">
        <f t="shared" si="124"/>
        <v>0</v>
      </c>
      <c r="AH127">
        <f t="shared" si="125"/>
        <v>36.11</v>
      </c>
      <c r="AI127">
        <f t="shared" si="126"/>
        <v>0</v>
      </c>
      <c r="AJ127">
        <f t="shared" si="127"/>
        <v>0</v>
      </c>
      <c r="AK127">
        <v>66667.14</v>
      </c>
      <c r="AL127">
        <v>56933.42</v>
      </c>
      <c r="AM127">
        <v>1555.17</v>
      </c>
      <c r="AN127">
        <v>142.85</v>
      </c>
      <c r="AO127">
        <v>8178.55</v>
      </c>
      <c r="AP127">
        <v>0</v>
      </c>
      <c r="AQ127">
        <v>36.11</v>
      </c>
      <c r="AR127">
        <v>0</v>
      </c>
      <c r="AS127">
        <v>0</v>
      </c>
      <c r="AT127">
        <v>70</v>
      </c>
      <c r="AU127">
        <v>10</v>
      </c>
      <c r="AV127">
        <v>1</v>
      </c>
      <c r="AW127">
        <v>1</v>
      </c>
      <c r="AZ127">
        <v>1</v>
      </c>
      <c r="BA127">
        <v>1</v>
      </c>
      <c r="BB127">
        <v>1</v>
      </c>
      <c r="BC127">
        <v>1</v>
      </c>
      <c r="BD127" t="s">
        <v>3</v>
      </c>
      <c r="BE127" t="s">
        <v>3</v>
      </c>
      <c r="BF127" t="s">
        <v>3</v>
      </c>
      <c r="BG127" t="s">
        <v>3</v>
      </c>
      <c r="BH127">
        <v>0</v>
      </c>
      <c r="BI127">
        <v>4</v>
      </c>
      <c r="BJ127" t="s">
        <v>20</v>
      </c>
      <c r="BM127">
        <v>0</v>
      </c>
      <c r="BN127">
        <v>0</v>
      </c>
      <c r="BO127" t="s">
        <v>3</v>
      </c>
      <c r="BP127">
        <v>0</v>
      </c>
      <c r="BQ127">
        <v>1</v>
      </c>
      <c r="BR127">
        <v>0</v>
      </c>
      <c r="BS127">
        <v>1</v>
      </c>
      <c r="BT127">
        <v>1</v>
      </c>
      <c r="BU127">
        <v>1</v>
      </c>
      <c r="BV127">
        <v>1</v>
      </c>
      <c r="BW127">
        <v>1</v>
      </c>
      <c r="BX127">
        <v>1</v>
      </c>
      <c r="BY127" t="s">
        <v>3</v>
      </c>
      <c r="BZ127">
        <v>70</v>
      </c>
      <c r="CA127">
        <v>10</v>
      </c>
      <c r="CF127">
        <v>0</v>
      </c>
      <c r="CG127">
        <v>0</v>
      </c>
      <c r="CM127">
        <v>0</v>
      </c>
      <c r="CN127" t="s">
        <v>3</v>
      </c>
      <c r="CO127">
        <v>0</v>
      </c>
      <c r="CP127">
        <f t="shared" si="128"/>
        <v>2000.02</v>
      </c>
      <c r="CQ127">
        <f t="shared" si="129"/>
        <v>56933.42</v>
      </c>
      <c r="CR127">
        <f t="shared" si="130"/>
        <v>1555.17</v>
      </c>
      <c r="CS127">
        <f t="shared" si="131"/>
        <v>142.85</v>
      </c>
      <c r="CT127">
        <f t="shared" si="132"/>
        <v>8178.55</v>
      </c>
      <c r="CU127">
        <f t="shared" si="133"/>
        <v>0</v>
      </c>
      <c r="CV127">
        <f t="shared" si="134"/>
        <v>36.11</v>
      </c>
      <c r="CW127">
        <f t="shared" si="135"/>
        <v>0</v>
      </c>
      <c r="CX127">
        <f t="shared" si="136"/>
        <v>0</v>
      </c>
      <c r="CY127">
        <f t="shared" si="137"/>
        <v>171.75200000000001</v>
      </c>
      <c r="CZ127">
        <f t="shared" si="138"/>
        <v>24.536000000000005</v>
      </c>
      <c r="DC127" t="s">
        <v>3</v>
      </c>
      <c r="DD127" t="s">
        <v>3</v>
      </c>
      <c r="DE127" t="s">
        <v>3</v>
      </c>
      <c r="DF127" t="s">
        <v>3</v>
      </c>
      <c r="DG127" t="s">
        <v>3</v>
      </c>
      <c r="DH127" t="s">
        <v>3</v>
      </c>
      <c r="DI127" t="s">
        <v>3</v>
      </c>
      <c r="DJ127" t="s">
        <v>3</v>
      </c>
      <c r="DK127" t="s">
        <v>3</v>
      </c>
      <c r="DL127" t="s">
        <v>3</v>
      </c>
      <c r="DM127" t="s">
        <v>3</v>
      </c>
      <c r="DN127">
        <v>0</v>
      </c>
      <c r="DO127">
        <v>0</v>
      </c>
      <c r="DP127">
        <v>1</v>
      </c>
      <c r="DQ127">
        <v>1</v>
      </c>
      <c r="DU127">
        <v>1009</v>
      </c>
      <c r="DV127" t="s">
        <v>19</v>
      </c>
      <c r="DW127" t="s">
        <v>19</v>
      </c>
      <c r="DX127">
        <v>1000</v>
      </c>
      <c r="EE127">
        <v>32505399</v>
      </c>
      <c r="EF127">
        <v>1</v>
      </c>
      <c r="EG127" t="s">
        <v>21</v>
      </c>
      <c r="EH127">
        <v>0</v>
      </c>
      <c r="EI127" t="s">
        <v>3</v>
      </c>
      <c r="EJ127">
        <v>4</v>
      </c>
      <c r="EK127">
        <v>0</v>
      </c>
      <c r="EL127" t="s">
        <v>22</v>
      </c>
      <c r="EM127" t="s">
        <v>23</v>
      </c>
      <c r="EO127" t="s">
        <v>3</v>
      </c>
      <c r="EQ127">
        <v>131072</v>
      </c>
      <c r="ER127">
        <v>66667.14</v>
      </c>
      <c r="ES127">
        <v>56933.42</v>
      </c>
      <c r="ET127">
        <v>1555.17</v>
      </c>
      <c r="EU127">
        <v>142.85</v>
      </c>
      <c r="EV127">
        <v>8178.55</v>
      </c>
      <c r="EW127">
        <v>36.11</v>
      </c>
      <c r="EX127">
        <v>0</v>
      </c>
      <c r="EY127">
        <v>0</v>
      </c>
      <c r="FQ127">
        <v>0</v>
      </c>
      <c r="FR127">
        <f t="shared" si="139"/>
        <v>0</v>
      </c>
      <c r="FS127">
        <v>0</v>
      </c>
      <c r="FX127">
        <v>70</v>
      </c>
      <c r="FY127">
        <v>10</v>
      </c>
      <c r="GA127" t="s">
        <v>3</v>
      </c>
      <c r="GD127">
        <v>0</v>
      </c>
      <c r="GF127">
        <v>-1596235391</v>
      </c>
      <c r="GG127">
        <v>2</v>
      </c>
      <c r="GH127">
        <v>1</v>
      </c>
      <c r="GI127">
        <v>-2</v>
      </c>
      <c r="GJ127">
        <v>0</v>
      </c>
      <c r="GK127">
        <f>ROUND(R127*(R12)/100,2)</f>
        <v>4.63</v>
      </c>
      <c r="GL127">
        <f t="shared" si="140"/>
        <v>0</v>
      </c>
      <c r="GM127">
        <f t="shared" si="141"/>
        <v>2200.94</v>
      </c>
      <c r="GN127">
        <f t="shared" si="142"/>
        <v>0</v>
      </c>
      <c r="GO127">
        <f t="shared" si="143"/>
        <v>0</v>
      </c>
      <c r="GP127">
        <f t="shared" si="144"/>
        <v>2200.94</v>
      </c>
      <c r="GR127">
        <v>0</v>
      </c>
      <c r="GS127">
        <v>3</v>
      </c>
      <c r="GT127">
        <v>0</v>
      </c>
      <c r="GU127" t="s">
        <v>3</v>
      </c>
      <c r="GV127">
        <f t="shared" si="145"/>
        <v>0</v>
      </c>
      <c r="GW127">
        <v>1</v>
      </c>
      <c r="GX127">
        <f t="shared" si="146"/>
        <v>0</v>
      </c>
      <c r="HA127">
        <v>0</v>
      </c>
      <c r="HB127">
        <v>0</v>
      </c>
      <c r="IK127">
        <v>0</v>
      </c>
    </row>
    <row r="128" spans="1:245" x14ac:dyDescent="0.2">
      <c r="A128">
        <v>18</v>
      </c>
      <c r="B128">
        <v>1</v>
      </c>
      <c r="C128">
        <v>245</v>
      </c>
      <c r="E128" t="s">
        <v>165</v>
      </c>
      <c r="F128" t="s">
        <v>25</v>
      </c>
      <c r="G128" t="s">
        <v>26</v>
      </c>
      <c r="H128" t="s">
        <v>19</v>
      </c>
      <c r="I128">
        <f>I127*J128</f>
        <v>-0.03</v>
      </c>
      <c r="J128">
        <v>-1</v>
      </c>
      <c r="O128">
        <f t="shared" si="108"/>
        <v>-1602.3</v>
      </c>
      <c r="P128">
        <f t="shared" si="109"/>
        <v>-1602.3</v>
      </c>
      <c r="Q128">
        <f t="shared" si="110"/>
        <v>0</v>
      </c>
      <c r="R128">
        <f t="shared" si="111"/>
        <v>0</v>
      </c>
      <c r="S128">
        <f t="shared" si="112"/>
        <v>0</v>
      </c>
      <c r="T128">
        <f t="shared" si="113"/>
        <v>0</v>
      </c>
      <c r="U128">
        <f t="shared" si="114"/>
        <v>0</v>
      </c>
      <c r="V128">
        <f t="shared" si="115"/>
        <v>0</v>
      </c>
      <c r="W128">
        <f t="shared" si="116"/>
        <v>0</v>
      </c>
      <c r="X128">
        <f t="shared" si="117"/>
        <v>0</v>
      </c>
      <c r="Y128">
        <f t="shared" si="118"/>
        <v>0</v>
      </c>
      <c r="AA128">
        <v>33034105</v>
      </c>
      <c r="AB128">
        <f t="shared" si="119"/>
        <v>53410.15</v>
      </c>
      <c r="AC128">
        <f t="shared" si="120"/>
        <v>53410.15</v>
      </c>
      <c r="AD128">
        <f t="shared" si="121"/>
        <v>0</v>
      </c>
      <c r="AE128">
        <f t="shared" si="122"/>
        <v>0</v>
      </c>
      <c r="AF128">
        <f t="shared" si="123"/>
        <v>0</v>
      </c>
      <c r="AG128">
        <f t="shared" si="124"/>
        <v>0</v>
      </c>
      <c r="AH128">
        <f t="shared" si="125"/>
        <v>0</v>
      </c>
      <c r="AI128">
        <f t="shared" si="126"/>
        <v>0</v>
      </c>
      <c r="AJ128">
        <f t="shared" si="127"/>
        <v>0</v>
      </c>
      <c r="AK128">
        <v>53410.15</v>
      </c>
      <c r="AL128">
        <v>53410.15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70</v>
      </c>
      <c r="AU128">
        <v>10</v>
      </c>
      <c r="AV128">
        <v>1</v>
      </c>
      <c r="AW128">
        <v>1</v>
      </c>
      <c r="AZ128">
        <v>1</v>
      </c>
      <c r="BA128">
        <v>1</v>
      </c>
      <c r="BB128">
        <v>1</v>
      </c>
      <c r="BC128">
        <v>1</v>
      </c>
      <c r="BD128" t="s">
        <v>3</v>
      </c>
      <c r="BE128" t="s">
        <v>3</v>
      </c>
      <c r="BF128" t="s">
        <v>3</v>
      </c>
      <c r="BG128" t="s">
        <v>3</v>
      </c>
      <c r="BH128">
        <v>3</v>
      </c>
      <c r="BI128">
        <v>4</v>
      </c>
      <c r="BJ128" t="s">
        <v>27</v>
      </c>
      <c r="BM128">
        <v>0</v>
      </c>
      <c r="BN128">
        <v>0</v>
      </c>
      <c r="BO128" t="s">
        <v>3</v>
      </c>
      <c r="BP128">
        <v>0</v>
      </c>
      <c r="BQ128">
        <v>1</v>
      </c>
      <c r="BR128">
        <v>0</v>
      </c>
      <c r="BS128">
        <v>1</v>
      </c>
      <c r="BT128">
        <v>1</v>
      </c>
      <c r="BU128">
        <v>1</v>
      </c>
      <c r="BV128">
        <v>1</v>
      </c>
      <c r="BW128">
        <v>1</v>
      </c>
      <c r="BX128">
        <v>1</v>
      </c>
      <c r="BY128" t="s">
        <v>3</v>
      </c>
      <c r="BZ128">
        <v>70</v>
      </c>
      <c r="CA128">
        <v>10</v>
      </c>
      <c r="CF128">
        <v>0</v>
      </c>
      <c r="CG128">
        <v>0</v>
      </c>
      <c r="CM128">
        <v>0</v>
      </c>
      <c r="CN128" t="s">
        <v>3</v>
      </c>
      <c r="CO128">
        <v>0</v>
      </c>
      <c r="CP128">
        <f t="shared" si="128"/>
        <v>-1602.3</v>
      </c>
      <c r="CQ128">
        <f t="shared" si="129"/>
        <v>53410.15</v>
      </c>
      <c r="CR128">
        <f t="shared" si="130"/>
        <v>0</v>
      </c>
      <c r="CS128">
        <f t="shared" si="131"/>
        <v>0</v>
      </c>
      <c r="CT128">
        <f t="shared" si="132"/>
        <v>0</v>
      </c>
      <c r="CU128">
        <f t="shared" si="133"/>
        <v>0</v>
      </c>
      <c r="CV128">
        <f t="shared" si="134"/>
        <v>0</v>
      </c>
      <c r="CW128">
        <f t="shared" si="135"/>
        <v>0</v>
      </c>
      <c r="CX128">
        <f t="shared" si="136"/>
        <v>0</v>
      </c>
      <c r="CY128">
        <f t="shared" si="137"/>
        <v>0</v>
      </c>
      <c r="CZ128">
        <f t="shared" si="138"/>
        <v>0</v>
      </c>
      <c r="DC128" t="s">
        <v>3</v>
      </c>
      <c r="DD128" t="s">
        <v>3</v>
      </c>
      <c r="DE128" t="s">
        <v>3</v>
      </c>
      <c r="DF128" t="s">
        <v>3</v>
      </c>
      <c r="DG128" t="s">
        <v>3</v>
      </c>
      <c r="DH128" t="s">
        <v>3</v>
      </c>
      <c r="DI128" t="s">
        <v>3</v>
      </c>
      <c r="DJ128" t="s">
        <v>3</v>
      </c>
      <c r="DK128" t="s">
        <v>3</v>
      </c>
      <c r="DL128" t="s">
        <v>3</v>
      </c>
      <c r="DM128" t="s">
        <v>3</v>
      </c>
      <c r="DN128">
        <v>0</v>
      </c>
      <c r="DO128">
        <v>0</v>
      </c>
      <c r="DP128">
        <v>1</v>
      </c>
      <c r="DQ128">
        <v>1</v>
      </c>
      <c r="DU128">
        <v>1009</v>
      </c>
      <c r="DV128" t="s">
        <v>19</v>
      </c>
      <c r="DW128" t="s">
        <v>19</v>
      </c>
      <c r="DX128">
        <v>1000</v>
      </c>
      <c r="EE128">
        <v>32505399</v>
      </c>
      <c r="EF128">
        <v>1</v>
      </c>
      <c r="EG128" t="s">
        <v>21</v>
      </c>
      <c r="EH128">
        <v>0</v>
      </c>
      <c r="EI128" t="s">
        <v>3</v>
      </c>
      <c r="EJ128">
        <v>4</v>
      </c>
      <c r="EK128">
        <v>0</v>
      </c>
      <c r="EL128" t="s">
        <v>22</v>
      </c>
      <c r="EM128" t="s">
        <v>23</v>
      </c>
      <c r="EO128" t="s">
        <v>3</v>
      </c>
      <c r="EQ128">
        <v>0</v>
      </c>
      <c r="ER128">
        <v>53410.15</v>
      </c>
      <c r="ES128">
        <v>53410.15</v>
      </c>
      <c r="ET128">
        <v>0</v>
      </c>
      <c r="EU128">
        <v>0</v>
      </c>
      <c r="EV128">
        <v>0</v>
      </c>
      <c r="EW128">
        <v>0</v>
      </c>
      <c r="EX128">
        <v>0</v>
      </c>
      <c r="FQ128">
        <v>0</v>
      </c>
      <c r="FR128">
        <f t="shared" si="139"/>
        <v>0</v>
      </c>
      <c r="FS128">
        <v>0</v>
      </c>
      <c r="FX128">
        <v>70</v>
      </c>
      <c r="FY128">
        <v>10</v>
      </c>
      <c r="GA128" t="s">
        <v>3</v>
      </c>
      <c r="GD128">
        <v>0</v>
      </c>
      <c r="GF128">
        <v>-1467733540</v>
      </c>
      <c r="GG128">
        <v>2</v>
      </c>
      <c r="GH128">
        <v>1</v>
      </c>
      <c r="GI128">
        <v>-2</v>
      </c>
      <c r="GJ128">
        <v>0</v>
      </c>
      <c r="GK128">
        <f>ROUND(R128*(R12)/100,2)</f>
        <v>0</v>
      </c>
      <c r="GL128">
        <f t="shared" si="140"/>
        <v>0</v>
      </c>
      <c r="GM128">
        <f t="shared" si="141"/>
        <v>-1602.3</v>
      </c>
      <c r="GN128">
        <f t="shared" si="142"/>
        <v>0</v>
      </c>
      <c r="GO128">
        <f t="shared" si="143"/>
        <v>0</v>
      </c>
      <c r="GP128">
        <f t="shared" si="144"/>
        <v>-1602.3</v>
      </c>
      <c r="GR128">
        <v>0</v>
      </c>
      <c r="GS128">
        <v>3</v>
      </c>
      <c r="GT128">
        <v>0</v>
      </c>
      <c r="GU128" t="s">
        <v>3</v>
      </c>
      <c r="GV128">
        <f t="shared" si="145"/>
        <v>0</v>
      </c>
      <c r="GW128">
        <v>1</v>
      </c>
      <c r="GX128">
        <f t="shared" si="146"/>
        <v>0</v>
      </c>
      <c r="HA128">
        <v>0</v>
      </c>
      <c r="HB128">
        <v>0</v>
      </c>
      <c r="IK128">
        <v>0</v>
      </c>
    </row>
    <row r="129" spans="1:245" x14ac:dyDescent="0.2">
      <c r="A129">
        <v>17</v>
      </c>
      <c r="B129">
        <v>1</v>
      </c>
      <c r="C129">
        <f>ROW(SmtRes!A260)</f>
        <v>260</v>
      </c>
      <c r="D129">
        <f>ROW(EtalonRes!A247)</f>
        <v>247</v>
      </c>
      <c r="E129" t="s">
        <v>166</v>
      </c>
      <c r="F129" t="s">
        <v>29</v>
      </c>
      <c r="G129" t="s">
        <v>30</v>
      </c>
      <c r="H129" t="s">
        <v>31</v>
      </c>
      <c r="I129">
        <v>4.0000000000000001E-3</v>
      </c>
      <c r="J129">
        <v>0</v>
      </c>
      <c r="O129">
        <f t="shared" si="108"/>
        <v>1707.65</v>
      </c>
      <c r="P129">
        <f t="shared" si="109"/>
        <v>1391.33</v>
      </c>
      <c r="Q129">
        <f t="shared" si="110"/>
        <v>1.74</v>
      </c>
      <c r="R129">
        <f t="shared" si="111"/>
        <v>0.59</v>
      </c>
      <c r="S129">
        <f t="shared" si="112"/>
        <v>314.58</v>
      </c>
      <c r="T129">
        <f t="shared" si="113"/>
        <v>0</v>
      </c>
      <c r="U129">
        <f t="shared" si="114"/>
        <v>1.8124000000000002</v>
      </c>
      <c r="V129">
        <f t="shared" si="115"/>
        <v>0</v>
      </c>
      <c r="W129">
        <f t="shared" si="116"/>
        <v>0</v>
      </c>
      <c r="X129">
        <f t="shared" si="117"/>
        <v>220.21</v>
      </c>
      <c r="Y129">
        <f t="shared" si="118"/>
        <v>31.46</v>
      </c>
      <c r="AA129">
        <v>33034105</v>
      </c>
      <c r="AB129">
        <f t="shared" si="119"/>
        <v>426912.19</v>
      </c>
      <c r="AC129">
        <f t="shared" si="120"/>
        <v>347832.49</v>
      </c>
      <c r="AD129">
        <f t="shared" si="121"/>
        <v>435.13</v>
      </c>
      <c r="AE129">
        <f t="shared" si="122"/>
        <v>147.43</v>
      </c>
      <c r="AF129">
        <f t="shared" si="123"/>
        <v>78644.570000000007</v>
      </c>
      <c r="AG129">
        <f t="shared" si="124"/>
        <v>0</v>
      </c>
      <c r="AH129">
        <f t="shared" si="125"/>
        <v>453.1</v>
      </c>
      <c r="AI129">
        <f t="shared" si="126"/>
        <v>0</v>
      </c>
      <c r="AJ129">
        <f t="shared" si="127"/>
        <v>0</v>
      </c>
      <c r="AK129">
        <v>426912.19</v>
      </c>
      <c r="AL129">
        <v>347832.49</v>
      </c>
      <c r="AM129">
        <v>435.13</v>
      </c>
      <c r="AN129">
        <v>147.43</v>
      </c>
      <c r="AO129">
        <v>78644.570000000007</v>
      </c>
      <c r="AP129">
        <v>0</v>
      </c>
      <c r="AQ129">
        <v>453.1</v>
      </c>
      <c r="AR129">
        <v>0</v>
      </c>
      <c r="AS129">
        <v>0</v>
      </c>
      <c r="AT129">
        <v>70</v>
      </c>
      <c r="AU129">
        <v>10</v>
      </c>
      <c r="AV129">
        <v>1</v>
      </c>
      <c r="AW129">
        <v>1</v>
      </c>
      <c r="AZ129">
        <v>1</v>
      </c>
      <c r="BA129">
        <v>1</v>
      </c>
      <c r="BB129">
        <v>1</v>
      </c>
      <c r="BC129">
        <v>1</v>
      </c>
      <c r="BD129" t="s">
        <v>3</v>
      </c>
      <c r="BE129" t="s">
        <v>3</v>
      </c>
      <c r="BF129" t="s">
        <v>3</v>
      </c>
      <c r="BG129" t="s">
        <v>3</v>
      </c>
      <c r="BH129">
        <v>0</v>
      </c>
      <c r="BI129">
        <v>4</v>
      </c>
      <c r="BJ129" t="s">
        <v>32</v>
      </c>
      <c r="BM129">
        <v>0</v>
      </c>
      <c r="BN129">
        <v>0</v>
      </c>
      <c r="BO129" t="s">
        <v>3</v>
      </c>
      <c r="BP129">
        <v>0</v>
      </c>
      <c r="BQ129">
        <v>1</v>
      </c>
      <c r="BR129">
        <v>0</v>
      </c>
      <c r="BS129">
        <v>1</v>
      </c>
      <c r="BT129">
        <v>1</v>
      </c>
      <c r="BU129">
        <v>1</v>
      </c>
      <c r="BV129">
        <v>1</v>
      </c>
      <c r="BW129">
        <v>1</v>
      </c>
      <c r="BX129">
        <v>1</v>
      </c>
      <c r="BY129" t="s">
        <v>3</v>
      </c>
      <c r="BZ129">
        <v>70</v>
      </c>
      <c r="CA129">
        <v>10</v>
      </c>
      <c r="CF129">
        <v>0</v>
      </c>
      <c r="CG129">
        <v>0</v>
      </c>
      <c r="CM129">
        <v>0</v>
      </c>
      <c r="CN129" t="s">
        <v>3</v>
      </c>
      <c r="CO129">
        <v>0</v>
      </c>
      <c r="CP129">
        <f t="shared" si="128"/>
        <v>1707.6499999999999</v>
      </c>
      <c r="CQ129">
        <f t="shared" si="129"/>
        <v>347832.49</v>
      </c>
      <c r="CR129">
        <f t="shared" si="130"/>
        <v>435.13</v>
      </c>
      <c r="CS129">
        <f t="shared" si="131"/>
        <v>147.43</v>
      </c>
      <c r="CT129">
        <f t="shared" si="132"/>
        <v>78644.570000000007</v>
      </c>
      <c r="CU129">
        <f t="shared" si="133"/>
        <v>0</v>
      </c>
      <c r="CV129">
        <f t="shared" si="134"/>
        <v>453.1</v>
      </c>
      <c r="CW129">
        <f t="shared" si="135"/>
        <v>0</v>
      </c>
      <c r="CX129">
        <f t="shared" si="136"/>
        <v>0</v>
      </c>
      <c r="CY129">
        <f t="shared" si="137"/>
        <v>220.20599999999999</v>
      </c>
      <c r="CZ129">
        <f t="shared" si="138"/>
        <v>31.457999999999998</v>
      </c>
      <c r="DC129" t="s">
        <v>3</v>
      </c>
      <c r="DD129" t="s">
        <v>3</v>
      </c>
      <c r="DE129" t="s">
        <v>3</v>
      </c>
      <c r="DF129" t="s">
        <v>3</v>
      </c>
      <c r="DG129" t="s">
        <v>3</v>
      </c>
      <c r="DH129" t="s">
        <v>3</v>
      </c>
      <c r="DI129" t="s">
        <v>3</v>
      </c>
      <c r="DJ129" t="s">
        <v>3</v>
      </c>
      <c r="DK129" t="s">
        <v>3</v>
      </c>
      <c r="DL129" t="s">
        <v>3</v>
      </c>
      <c r="DM129" t="s">
        <v>3</v>
      </c>
      <c r="DN129">
        <v>0</v>
      </c>
      <c r="DO129">
        <v>0</v>
      </c>
      <c r="DP129">
        <v>1</v>
      </c>
      <c r="DQ129">
        <v>1</v>
      </c>
      <c r="DU129">
        <v>1007</v>
      </c>
      <c r="DV129" t="s">
        <v>31</v>
      </c>
      <c r="DW129" t="s">
        <v>31</v>
      </c>
      <c r="DX129">
        <v>100</v>
      </c>
      <c r="EE129">
        <v>32505399</v>
      </c>
      <c r="EF129">
        <v>1</v>
      </c>
      <c r="EG129" t="s">
        <v>21</v>
      </c>
      <c r="EH129">
        <v>0</v>
      </c>
      <c r="EI129" t="s">
        <v>3</v>
      </c>
      <c r="EJ129">
        <v>4</v>
      </c>
      <c r="EK129">
        <v>0</v>
      </c>
      <c r="EL129" t="s">
        <v>22</v>
      </c>
      <c r="EM129" t="s">
        <v>23</v>
      </c>
      <c r="EO129" t="s">
        <v>3</v>
      </c>
      <c r="EQ129">
        <v>131072</v>
      </c>
      <c r="ER129">
        <v>426912.19</v>
      </c>
      <c r="ES129">
        <v>347832.49</v>
      </c>
      <c r="ET129">
        <v>435.13</v>
      </c>
      <c r="EU129">
        <v>147.43</v>
      </c>
      <c r="EV129">
        <v>78644.570000000007</v>
      </c>
      <c r="EW129">
        <v>453.1</v>
      </c>
      <c r="EX129">
        <v>0</v>
      </c>
      <c r="EY129">
        <v>0</v>
      </c>
      <c r="FQ129">
        <v>0</v>
      </c>
      <c r="FR129">
        <f t="shared" si="139"/>
        <v>0</v>
      </c>
      <c r="FS129">
        <v>0</v>
      </c>
      <c r="FX129">
        <v>70</v>
      </c>
      <c r="FY129">
        <v>10</v>
      </c>
      <c r="GA129" t="s">
        <v>3</v>
      </c>
      <c r="GD129">
        <v>0</v>
      </c>
      <c r="GF129">
        <v>1739596138</v>
      </c>
      <c r="GG129">
        <v>2</v>
      </c>
      <c r="GH129">
        <v>1</v>
      </c>
      <c r="GI129">
        <v>-2</v>
      </c>
      <c r="GJ129">
        <v>0</v>
      </c>
      <c r="GK129">
        <f>ROUND(R129*(R12)/100,2)</f>
        <v>0.64</v>
      </c>
      <c r="GL129">
        <f t="shared" si="140"/>
        <v>0</v>
      </c>
      <c r="GM129">
        <f t="shared" si="141"/>
        <v>1959.96</v>
      </c>
      <c r="GN129">
        <f t="shared" si="142"/>
        <v>0</v>
      </c>
      <c r="GO129">
        <f t="shared" si="143"/>
        <v>0</v>
      </c>
      <c r="GP129">
        <f t="shared" si="144"/>
        <v>1959.96</v>
      </c>
      <c r="GR129">
        <v>0</v>
      </c>
      <c r="GS129">
        <v>3</v>
      </c>
      <c r="GT129">
        <v>0</v>
      </c>
      <c r="GU129" t="s">
        <v>3</v>
      </c>
      <c r="GV129">
        <f t="shared" si="145"/>
        <v>0</v>
      </c>
      <c r="GW129">
        <v>1</v>
      </c>
      <c r="GX129">
        <f t="shared" si="146"/>
        <v>0</v>
      </c>
      <c r="HA129">
        <v>0</v>
      </c>
      <c r="HB129">
        <v>0</v>
      </c>
      <c r="IK129">
        <v>0</v>
      </c>
    </row>
    <row r="130" spans="1:245" x14ac:dyDescent="0.2">
      <c r="A130">
        <v>17</v>
      </c>
      <c r="B130">
        <v>1</v>
      </c>
      <c r="E130" t="s">
        <v>167</v>
      </c>
      <c r="F130" t="s">
        <v>25</v>
      </c>
      <c r="G130" t="s">
        <v>26</v>
      </c>
      <c r="H130" t="s">
        <v>19</v>
      </c>
      <c r="I130">
        <v>8.6449999999999999E-3</v>
      </c>
      <c r="J130">
        <v>0</v>
      </c>
      <c r="O130">
        <f t="shared" si="108"/>
        <v>461.73</v>
      </c>
      <c r="P130">
        <f t="shared" si="109"/>
        <v>461.73</v>
      </c>
      <c r="Q130">
        <f t="shared" si="110"/>
        <v>0</v>
      </c>
      <c r="R130">
        <f t="shared" si="111"/>
        <v>0</v>
      </c>
      <c r="S130">
        <f t="shared" si="112"/>
        <v>0</v>
      </c>
      <c r="T130">
        <f t="shared" si="113"/>
        <v>0</v>
      </c>
      <c r="U130">
        <f t="shared" si="114"/>
        <v>0</v>
      </c>
      <c r="V130">
        <f t="shared" si="115"/>
        <v>0</v>
      </c>
      <c r="W130">
        <f t="shared" si="116"/>
        <v>0</v>
      </c>
      <c r="X130">
        <f t="shared" si="117"/>
        <v>0</v>
      </c>
      <c r="Y130">
        <f t="shared" si="118"/>
        <v>0</v>
      </c>
      <c r="AA130">
        <v>33034105</v>
      </c>
      <c r="AB130">
        <f t="shared" si="119"/>
        <v>53410.15</v>
      </c>
      <c r="AC130">
        <f t="shared" si="120"/>
        <v>53410.15</v>
      </c>
      <c r="AD130">
        <f t="shared" si="121"/>
        <v>0</v>
      </c>
      <c r="AE130">
        <f t="shared" si="122"/>
        <v>0</v>
      </c>
      <c r="AF130">
        <f t="shared" si="123"/>
        <v>0</v>
      </c>
      <c r="AG130">
        <f t="shared" si="124"/>
        <v>0</v>
      </c>
      <c r="AH130">
        <f t="shared" si="125"/>
        <v>0</v>
      </c>
      <c r="AI130">
        <f t="shared" si="126"/>
        <v>0</v>
      </c>
      <c r="AJ130">
        <f t="shared" si="127"/>
        <v>0</v>
      </c>
      <c r="AK130">
        <v>53410.15</v>
      </c>
      <c r="AL130">
        <v>53410.15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70</v>
      </c>
      <c r="AU130">
        <v>10</v>
      </c>
      <c r="AV130">
        <v>1</v>
      </c>
      <c r="AW130">
        <v>1</v>
      </c>
      <c r="AZ130">
        <v>1</v>
      </c>
      <c r="BA130">
        <v>1</v>
      </c>
      <c r="BB130">
        <v>1</v>
      </c>
      <c r="BC130">
        <v>1</v>
      </c>
      <c r="BD130" t="s">
        <v>3</v>
      </c>
      <c r="BE130" t="s">
        <v>3</v>
      </c>
      <c r="BF130" t="s">
        <v>3</v>
      </c>
      <c r="BG130" t="s">
        <v>3</v>
      </c>
      <c r="BH130">
        <v>3</v>
      </c>
      <c r="BI130">
        <v>4</v>
      </c>
      <c r="BJ130" t="s">
        <v>27</v>
      </c>
      <c r="BM130">
        <v>0</v>
      </c>
      <c r="BN130">
        <v>0</v>
      </c>
      <c r="BO130" t="s">
        <v>3</v>
      </c>
      <c r="BP130">
        <v>0</v>
      </c>
      <c r="BQ130">
        <v>1</v>
      </c>
      <c r="BR130">
        <v>0</v>
      </c>
      <c r="BS130">
        <v>1</v>
      </c>
      <c r="BT130">
        <v>1</v>
      </c>
      <c r="BU130">
        <v>1</v>
      </c>
      <c r="BV130">
        <v>1</v>
      </c>
      <c r="BW130">
        <v>1</v>
      </c>
      <c r="BX130">
        <v>1</v>
      </c>
      <c r="BY130" t="s">
        <v>3</v>
      </c>
      <c r="BZ130">
        <v>70</v>
      </c>
      <c r="CA130">
        <v>10</v>
      </c>
      <c r="CF130">
        <v>0</v>
      </c>
      <c r="CG130">
        <v>0</v>
      </c>
      <c r="CM130">
        <v>0</v>
      </c>
      <c r="CN130" t="s">
        <v>3</v>
      </c>
      <c r="CO130">
        <v>0</v>
      </c>
      <c r="CP130">
        <f t="shared" si="128"/>
        <v>461.73</v>
      </c>
      <c r="CQ130">
        <f t="shared" si="129"/>
        <v>53410.15</v>
      </c>
      <c r="CR130">
        <f t="shared" si="130"/>
        <v>0</v>
      </c>
      <c r="CS130">
        <f t="shared" si="131"/>
        <v>0</v>
      </c>
      <c r="CT130">
        <f t="shared" si="132"/>
        <v>0</v>
      </c>
      <c r="CU130">
        <f t="shared" si="133"/>
        <v>0</v>
      </c>
      <c r="CV130">
        <f t="shared" si="134"/>
        <v>0</v>
      </c>
      <c r="CW130">
        <f t="shared" si="135"/>
        <v>0</v>
      </c>
      <c r="CX130">
        <f t="shared" si="136"/>
        <v>0</v>
      </c>
      <c r="CY130">
        <f t="shared" si="137"/>
        <v>0</v>
      </c>
      <c r="CZ130">
        <f t="shared" si="138"/>
        <v>0</v>
      </c>
      <c r="DC130" t="s">
        <v>3</v>
      </c>
      <c r="DD130" t="s">
        <v>3</v>
      </c>
      <c r="DE130" t="s">
        <v>3</v>
      </c>
      <c r="DF130" t="s">
        <v>3</v>
      </c>
      <c r="DG130" t="s">
        <v>3</v>
      </c>
      <c r="DH130" t="s">
        <v>3</v>
      </c>
      <c r="DI130" t="s">
        <v>3</v>
      </c>
      <c r="DJ130" t="s">
        <v>3</v>
      </c>
      <c r="DK130" t="s">
        <v>3</v>
      </c>
      <c r="DL130" t="s">
        <v>3</v>
      </c>
      <c r="DM130" t="s">
        <v>3</v>
      </c>
      <c r="DN130">
        <v>0</v>
      </c>
      <c r="DO130">
        <v>0</v>
      </c>
      <c r="DP130">
        <v>1</v>
      </c>
      <c r="DQ130">
        <v>1</v>
      </c>
      <c r="DU130">
        <v>1009</v>
      </c>
      <c r="DV130" t="s">
        <v>19</v>
      </c>
      <c r="DW130" t="s">
        <v>19</v>
      </c>
      <c r="DX130">
        <v>1000</v>
      </c>
      <c r="EE130">
        <v>32505399</v>
      </c>
      <c r="EF130">
        <v>1</v>
      </c>
      <c r="EG130" t="s">
        <v>21</v>
      </c>
      <c r="EH130">
        <v>0</v>
      </c>
      <c r="EI130" t="s">
        <v>3</v>
      </c>
      <c r="EJ130">
        <v>4</v>
      </c>
      <c r="EK130">
        <v>0</v>
      </c>
      <c r="EL130" t="s">
        <v>22</v>
      </c>
      <c r="EM130" t="s">
        <v>23</v>
      </c>
      <c r="EO130" t="s">
        <v>3</v>
      </c>
      <c r="EQ130">
        <v>131072</v>
      </c>
      <c r="ER130">
        <v>53410.15</v>
      </c>
      <c r="ES130">
        <v>53410.15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FQ130">
        <v>0</v>
      </c>
      <c r="FR130">
        <f t="shared" si="139"/>
        <v>0</v>
      </c>
      <c r="FS130">
        <v>0</v>
      </c>
      <c r="FX130">
        <v>70</v>
      </c>
      <c r="FY130">
        <v>10</v>
      </c>
      <c r="GA130" t="s">
        <v>3</v>
      </c>
      <c r="GD130">
        <v>0</v>
      </c>
      <c r="GF130">
        <v>-1467733540</v>
      </c>
      <c r="GG130">
        <v>2</v>
      </c>
      <c r="GH130">
        <v>1</v>
      </c>
      <c r="GI130">
        <v>-2</v>
      </c>
      <c r="GJ130">
        <v>0</v>
      </c>
      <c r="GK130">
        <f>ROUND(R130*(R12)/100,2)</f>
        <v>0</v>
      </c>
      <c r="GL130">
        <f t="shared" si="140"/>
        <v>0</v>
      </c>
      <c r="GM130">
        <f t="shared" si="141"/>
        <v>461.73</v>
      </c>
      <c r="GN130">
        <f t="shared" si="142"/>
        <v>0</v>
      </c>
      <c r="GO130">
        <f t="shared" si="143"/>
        <v>0</v>
      </c>
      <c r="GP130">
        <f t="shared" si="144"/>
        <v>461.73</v>
      </c>
      <c r="GR130">
        <v>0</v>
      </c>
      <c r="GS130">
        <v>3</v>
      </c>
      <c r="GT130">
        <v>0</v>
      </c>
      <c r="GU130" t="s">
        <v>3</v>
      </c>
      <c r="GV130">
        <f t="shared" si="145"/>
        <v>0</v>
      </c>
      <c r="GW130">
        <v>1</v>
      </c>
      <c r="GX130">
        <f t="shared" si="146"/>
        <v>0</v>
      </c>
      <c r="HA130">
        <v>0</v>
      </c>
      <c r="HB130">
        <v>0</v>
      </c>
      <c r="IK130">
        <v>0</v>
      </c>
    </row>
    <row r="131" spans="1:245" x14ac:dyDescent="0.2">
      <c r="A131">
        <v>17</v>
      </c>
      <c r="B131">
        <v>1</v>
      </c>
      <c r="E131" t="s">
        <v>168</v>
      </c>
      <c r="F131" t="s">
        <v>35</v>
      </c>
      <c r="G131" t="s">
        <v>53</v>
      </c>
      <c r="H131" t="s">
        <v>37</v>
      </c>
      <c r="I131">
        <v>5</v>
      </c>
      <c r="J131">
        <v>0</v>
      </c>
      <c r="O131">
        <f t="shared" si="108"/>
        <v>65042.400000000001</v>
      </c>
      <c r="P131">
        <f t="shared" si="109"/>
        <v>65042.400000000001</v>
      </c>
      <c r="Q131">
        <f t="shared" si="110"/>
        <v>0</v>
      </c>
      <c r="R131">
        <f t="shared" si="111"/>
        <v>0</v>
      </c>
      <c r="S131">
        <f t="shared" si="112"/>
        <v>0</v>
      </c>
      <c r="T131">
        <f t="shared" si="113"/>
        <v>0</v>
      </c>
      <c r="U131">
        <f t="shared" si="114"/>
        <v>0</v>
      </c>
      <c r="V131">
        <f t="shared" si="115"/>
        <v>0</v>
      </c>
      <c r="W131">
        <f t="shared" si="116"/>
        <v>0</v>
      </c>
      <c r="X131">
        <f t="shared" si="117"/>
        <v>0</v>
      </c>
      <c r="Y131">
        <f t="shared" si="118"/>
        <v>0</v>
      </c>
      <c r="AA131">
        <v>33034105</v>
      </c>
      <c r="AB131">
        <f t="shared" si="119"/>
        <v>13008.48</v>
      </c>
      <c r="AC131">
        <f t="shared" si="120"/>
        <v>13008.48</v>
      </c>
      <c r="AD131">
        <f t="shared" si="121"/>
        <v>0</v>
      </c>
      <c r="AE131">
        <f t="shared" si="122"/>
        <v>0</v>
      </c>
      <c r="AF131">
        <f t="shared" si="123"/>
        <v>0</v>
      </c>
      <c r="AG131">
        <f t="shared" si="124"/>
        <v>0</v>
      </c>
      <c r="AH131">
        <f t="shared" si="125"/>
        <v>0</v>
      </c>
      <c r="AI131">
        <f t="shared" si="126"/>
        <v>0</v>
      </c>
      <c r="AJ131">
        <f t="shared" si="127"/>
        <v>0</v>
      </c>
      <c r="AK131">
        <v>13008.48</v>
      </c>
      <c r="AL131">
        <v>13008.48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1</v>
      </c>
      <c r="AW131">
        <v>1</v>
      </c>
      <c r="AZ131">
        <v>1</v>
      </c>
      <c r="BA131">
        <v>1</v>
      </c>
      <c r="BB131">
        <v>1</v>
      </c>
      <c r="BC131">
        <v>1</v>
      </c>
      <c r="BD131" t="s">
        <v>3</v>
      </c>
      <c r="BE131" t="s">
        <v>3</v>
      </c>
      <c r="BF131" t="s">
        <v>3</v>
      </c>
      <c r="BG131" t="s">
        <v>3</v>
      </c>
      <c r="BH131">
        <v>3</v>
      </c>
      <c r="BI131">
        <v>1</v>
      </c>
      <c r="BJ131" t="s">
        <v>3</v>
      </c>
      <c r="BM131">
        <v>6001</v>
      </c>
      <c r="BN131">
        <v>0</v>
      </c>
      <c r="BO131" t="s">
        <v>3</v>
      </c>
      <c r="BP131">
        <v>0</v>
      </c>
      <c r="BQ131">
        <v>0</v>
      </c>
      <c r="BR131">
        <v>0</v>
      </c>
      <c r="BS131">
        <v>1</v>
      </c>
      <c r="BT131">
        <v>1</v>
      </c>
      <c r="BU131">
        <v>1</v>
      </c>
      <c r="BV131">
        <v>1</v>
      </c>
      <c r="BW131">
        <v>1</v>
      </c>
      <c r="BX131">
        <v>1</v>
      </c>
      <c r="BY131" t="s">
        <v>3</v>
      </c>
      <c r="BZ131">
        <v>0</v>
      </c>
      <c r="CA131">
        <v>0</v>
      </c>
      <c r="CF131">
        <v>0</v>
      </c>
      <c r="CG131">
        <v>0</v>
      </c>
      <c r="CM131">
        <v>0</v>
      </c>
      <c r="CN131" t="s">
        <v>3</v>
      </c>
      <c r="CO131">
        <v>0</v>
      </c>
      <c r="CP131">
        <f t="shared" si="128"/>
        <v>65042.400000000001</v>
      </c>
      <c r="CQ131">
        <f t="shared" si="129"/>
        <v>13008.48</v>
      </c>
      <c r="CR131">
        <f t="shared" si="130"/>
        <v>0</v>
      </c>
      <c r="CS131">
        <f t="shared" si="131"/>
        <v>0</v>
      </c>
      <c r="CT131">
        <f t="shared" si="132"/>
        <v>0</v>
      </c>
      <c r="CU131">
        <f t="shared" si="133"/>
        <v>0</v>
      </c>
      <c r="CV131">
        <f t="shared" si="134"/>
        <v>0</v>
      </c>
      <c r="CW131">
        <f t="shared" si="135"/>
        <v>0</v>
      </c>
      <c r="CX131">
        <f t="shared" si="136"/>
        <v>0</v>
      </c>
      <c r="CY131">
        <f t="shared" si="137"/>
        <v>0</v>
      </c>
      <c r="CZ131">
        <f t="shared" si="138"/>
        <v>0</v>
      </c>
      <c r="DC131" t="s">
        <v>3</v>
      </c>
      <c r="DD131" t="s">
        <v>3</v>
      </c>
      <c r="DE131" t="s">
        <v>3</v>
      </c>
      <c r="DF131" t="s">
        <v>3</v>
      </c>
      <c r="DG131" t="s">
        <v>3</v>
      </c>
      <c r="DH131" t="s">
        <v>3</v>
      </c>
      <c r="DI131" t="s">
        <v>3</v>
      </c>
      <c r="DJ131" t="s">
        <v>3</v>
      </c>
      <c r="DK131" t="s">
        <v>3</v>
      </c>
      <c r="DL131" t="s">
        <v>3</v>
      </c>
      <c r="DM131" t="s">
        <v>3</v>
      </c>
      <c r="DN131">
        <v>0</v>
      </c>
      <c r="DO131">
        <v>0</v>
      </c>
      <c r="DP131">
        <v>1</v>
      </c>
      <c r="DQ131">
        <v>1</v>
      </c>
      <c r="DU131">
        <v>1010</v>
      </c>
      <c r="DV131" t="s">
        <v>37</v>
      </c>
      <c r="DW131" t="s">
        <v>38</v>
      </c>
      <c r="DX131">
        <v>1</v>
      </c>
      <c r="EE131">
        <v>32747723</v>
      </c>
      <c r="EF131">
        <v>0</v>
      </c>
      <c r="EG131" t="s">
        <v>39</v>
      </c>
      <c r="EH131">
        <v>0</v>
      </c>
      <c r="EI131" t="s">
        <v>3</v>
      </c>
      <c r="EJ131">
        <v>1</v>
      </c>
      <c r="EK131">
        <v>6001</v>
      </c>
      <c r="EL131" t="s">
        <v>40</v>
      </c>
      <c r="EM131" t="s">
        <v>39</v>
      </c>
      <c r="EO131" t="s">
        <v>3</v>
      </c>
      <c r="EQ131">
        <v>131072</v>
      </c>
      <c r="ER131">
        <v>13008.48</v>
      </c>
      <c r="ES131">
        <v>13008.48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FQ131">
        <v>0</v>
      </c>
      <c r="FR131">
        <f t="shared" si="139"/>
        <v>0</v>
      </c>
      <c r="FS131">
        <v>0</v>
      </c>
      <c r="FX131">
        <v>0</v>
      </c>
      <c r="FY131">
        <v>0</v>
      </c>
      <c r="GA131" t="s">
        <v>41</v>
      </c>
      <c r="GD131">
        <v>0</v>
      </c>
      <c r="GF131">
        <v>-294084032</v>
      </c>
      <c r="GG131">
        <v>2</v>
      </c>
      <c r="GH131">
        <v>0</v>
      </c>
      <c r="GI131">
        <v>-2</v>
      </c>
      <c r="GJ131">
        <v>0</v>
      </c>
      <c r="GK131">
        <f>ROUND(R131*(R12)/100,2)</f>
        <v>0</v>
      </c>
      <c r="GL131">
        <f t="shared" si="140"/>
        <v>0</v>
      </c>
      <c r="GM131">
        <f t="shared" si="141"/>
        <v>65042.400000000001</v>
      </c>
      <c r="GN131">
        <f t="shared" si="142"/>
        <v>65042.400000000001</v>
      </c>
      <c r="GO131">
        <f t="shared" si="143"/>
        <v>0</v>
      </c>
      <c r="GP131">
        <f t="shared" si="144"/>
        <v>0</v>
      </c>
      <c r="GR131">
        <v>0</v>
      </c>
      <c r="GS131">
        <v>4</v>
      </c>
      <c r="GT131">
        <v>0</v>
      </c>
      <c r="GU131" t="s">
        <v>3</v>
      </c>
      <c r="GV131">
        <f t="shared" si="145"/>
        <v>0</v>
      </c>
      <c r="GW131">
        <v>1</v>
      </c>
      <c r="GX131">
        <f t="shared" si="146"/>
        <v>0</v>
      </c>
      <c r="HA131">
        <v>0</v>
      </c>
      <c r="HB131">
        <v>0</v>
      </c>
      <c r="IK131">
        <v>0</v>
      </c>
    </row>
    <row r="133" spans="1:245" x14ac:dyDescent="0.2">
      <c r="A133" s="2">
        <v>51</v>
      </c>
      <c r="B133" s="2">
        <f>B77</f>
        <v>1</v>
      </c>
      <c r="C133" s="2">
        <f>A77</f>
        <v>4</v>
      </c>
      <c r="D133" s="2">
        <f>ROW(A77)</f>
        <v>77</v>
      </c>
      <c r="E133" s="2"/>
      <c r="F133" s="2" t="str">
        <f>IF(F77&lt;&gt;"",F77,"")</f>
        <v>Новый раздел</v>
      </c>
      <c r="G133" s="2" t="str">
        <f>IF(G77&lt;&gt;"",G77,"")</f>
        <v>Васнецова пер., д.12</v>
      </c>
      <c r="H133" s="2">
        <v>0</v>
      </c>
      <c r="I133" s="2"/>
      <c r="J133" s="2"/>
      <c r="K133" s="2"/>
      <c r="L133" s="2"/>
      <c r="M133" s="2"/>
      <c r="N133" s="2"/>
      <c r="O133" s="2">
        <f t="shared" ref="O133:T133" si="147">ROUND(AB133,2)</f>
        <v>1745506.33</v>
      </c>
      <c r="P133" s="2">
        <f t="shared" si="147"/>
        <v>1687988.3</v>
      </c>
      <c r="Q133" s="2">
        <f t="shared" si="147"/>
        <v>4550.7700000000004</v>
      </c>
      <c r="R133" s="2">
        <f t="shared" si="147"/>
        <v>458.88</v>
      </c>
      <c r="S133" s="2">
        <f t="shared" si="147"/>
        <v>52967.26</v>
      </c>
      <c r="T133" s="2">
        <f t="shared" si="147"/>
        <v>0</v>
      </c>
      <c r="U133" s="2">
        <f>AH133</f>
        <v>274.11878400000001</v>
      </c>
      <c r="V133" s="2">
        <f>AI133</f>
        <v>0</v>
      </c>
      <c r="W133" s="2">
        <f>ROUND(AJ133,2)</f>
        <v>0</v>
      </c>
      <c r="X133" s="2">
        <f>ROUND(AK133,2)</f>
        <v>37077.08</v>
      </c>
      <c r="Y133" s="2">
        <f>ROUND(AL133,2)</f>
        <v>5296.75</v>
      </c>
      <c r="Z133" s="2"/>
      <c r="AA133" s="2"/>
      <c r="AB133" s="2">
        <f>ROUND(SUMIF(AA81:AA131,"=33034105",O81:O131),2)</f>
        <v>1745506.33</v>
      </c>
      <c r="AC133" s="2">
        <f>ROUND(SUMIF(AA81:AA131,"=33034105",P81:P131),2)</f>
        <v>1687988.3</v>
      </c>
      <c r="AD133" s="2">
        <f>ROUND(SUMIF(AA81:AA131,"=33034105",Q81:Q131),2)</f>
        <v>4550.7700000000004</v>
      </c>
      <c r="AE133" s="2">
        <f>ROUND(SUMIF(AA81:AA131,"=33034105",R81:R131),2)</f>
        <v>458.88</v>
      </c>
      <c r="AF133" s="2">
        <f>ROUND(SUMIF(AA81:AA131,"=33034105",S81:S131),2)</f>
        <v>52967.26</v>
      </c>
      <c r="AG133" s="2">
        <f>ROUND(SUMIF(AA81:AA131,"=33034105",T81:T131),2)</f>
        <v>0</v>
      </c>
      <c r="AH133" s="2">
        <f>SUMIF(AA81:AA131,"=33034105",U81:U131)</f>
        <v>274.11878400000001</v>
      </c>
      <c r="AI133" s="2">
        <f>SUMIF(AA81:AA131,"=33034105",V81:V131)</f>
        <v>0</v>
      </c>
      <c r="AJ133" s="2">
        <f>ROUND(SUMIF(AA81:AA131,"=33034105",W81:W131),2)</f>
        <v>0</v>
      </c>
      <c r="AK133" s="2">
        <f>ROUND(SUMIF(AA81:AA131,"=33034105",X81:X131),2)</f>
        <v>37077.08</v>
      </c>
      <c r="AL133" s="2">
        <f>ROUND(SUMIF(AA81:AA131,"=33034105",Y81:Y131),2)</f>
        <v>5296.75</v>
      </c>
      <c r="AM133" s="2"/>
      <c r="AN133" s="2"/>
      <c r="AO133" s="2">
        <f t="shared" ref="AO133:BC133" si="148">ROUND(BX133,2)</f>
        <v>0</v>
      </c>
      <c r="AP133" s="2">
        <f t="shared" si="148"/>
        <v>0</v>
      </c>
      <c r="AQ133" s="2">
        <f t="shared" si="148"/>
        <v>0</v>
      </c>
      <c r="AR133" s="2">
        <f t="shared" si="148"/>
        <v>1788375.75</v>
      </c>
      <c r="AS133" s="2">
        <f t="shared" si="148"/>
        <v>1501728.83</v>
      </c>
      <c r="AT133" s="2">
        <f t="shared" si="148"/>
        <v>0</v>
      </c>
      <c r="AU133" s="2">
        <f t="shared" si="148"/>
        <v>286646.92</v>
      </c>
      <c r="AV133" s="2">
        <f t="shared" si="148"/>
        <v>1687988.3</v>
      </c>
      <c r="AW133" s="2">
        <f t="shared" si="148"/>
        <v>1687988.3</v>
      </c>
      <c r="AX133" s="2">
        <f t="shared" si="148"/>
        <v>0</v>
      </c>
      <c r="AY133" s="2">
        <f t="shared" si="148"/>
        <v>1687988.3</v>
      </c>
      <c r="AZ133" s="2">
        <f t="shared" si="148"/>
        <v>0</v>
      </c>
      <c r="BA133" s="2">
        <f t="shared" si="148"/>
        <v>0</v>
      </c>
      <c r="BB133" s="2">
        <f t="shared" si="148"/>
        <v>0</v>
      </c>
      <c r="BC133" s="2">
        <f t="shared" si="148"/>
        <v>0</v>
      </c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>
        <f>ROUND(SUMIF(AA81:AA131,"=33034105",FQ81:FQ131),2)</f>
        <v>0</v>
      </c>
      <c r="BY133" s="2">
        <f>ROUND(SUMIF(AA81:AA131,"=33034105",FR81:FR131),2)</f>
        <v>0</v>
      </c>
      <c r="BZ133" s="2">
        <f>ROUND(SUMIF(AA81:AA131,"=33034105",GL81:GL131),2)</f>
        <v>0</v>
      </c>
      <c r="CA133" s="2">
        <f>ROUND(SUMIF(AA81:AA131,"=33034105",GM81:GM131),2)</f>
        <v>1788375.75</v>
      </c>
      <c r="CB133" s="2">
        <f>ROUND(SUMIF(AA81:AA131,"=33034105",GN81:GN131),2)</f>
        <v>1501728.83</v>
      </c>
      <c r="CC133" s="2">
        <f>ROUND(SUMIF(AA81:AA131,"=33034105",GO81:GO131),2)</f>
        <v>0</v>
      </c>
      <c r="CD133" s="2">
        <f>ROUND(SUMIF(AA81:AA131,"=33034105",GP81:GP131),2)</f>
        <v>286646.92</v>
      </c>
      <c r="CE133" s="2">
        <f>AC133-BX133</f>
        <v>1687988.3</v>
      </c>
      <c r="CF133" s="2">
        <f>AC133-BY133</f>
        <v>1687988.3</v>
      </c>
      <c r="CG133" s="2">
        <f>BX133-BZ133</f>
        <v>0</v>
      </c>
      <c r="CH133" s="2">
        <f>AC133-BX133-BY133+BZ133</f>
        <v>1687988.3</v>
      </c>
      <c r="CI133" s="2">
        <f>BY133-BZ133</f>
        <v>0</v>
      </c>
      <c r="CJ133" s="2">
        <f>ROUND(SUMIF(AA81:AA131,"=33034105",GX81:GX131),2)</f>
        <v>0</v>
      </c>
      <c r="CK133" s="2">
        <f>ROUND(SUMIF(AA81:AA131,"=33034105",GY81:GY131),2)</f>
        <v>0</v>
      </c>
      <c r="CL133" s="2">
        <f>ROUND(SUMIF(AA81:AA131,"=33034105",GZ81:GZ131),2)</f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>
        <v>0</v>
      </c>
    </row>
    <row r="135" spans="1:245" x14ac:dyDescent="0.2">
      <c r="A135" s="4">
        <v>50</v>
      </c>
      <c r="B135" s="4">
        <v>0</v>
      </c>
      <c r="C135" s="4">
        <v>0</v>
      </c>
      <c r="D135" s="4">
        <v>1</v>
      </c>
      <c r="E135" s="4">
        <v>201</v>
      </c>
      <c r="F135" s="4">
        <f>ROUND(Source!O133,O135)</f>
        <v>1745506.33</v>
      </c>
      <c r="G135" s="4" t="s">
        <v>54</v>
      </c>
      <c r="H135" s="4" t="s">
        <v>55</v>
      </c>
      <c r="I135" s="4"/>
      <c r="J135" s="4"/>
      <c r="K135" s="4">
        <v>201</v>
      </c>
      <c r="L135" s="4">
        <v>1</v>
      </c>
      <c r="M135" s="4">
        <v>3</v>
      </c>
      <c r="N135" s="4" t="s">
        <v>3</v>
      </c>
      <c r="O135" s="4">
        <v>2</v>
      </c>
      <c r="P135" s="4"/>
      <c r="Q135" s="4"/>
      <c r="R135" s="4"/>
      <c r="S135" s="4"/>
      <c r="T135" s="4"/>
      <c r="U135" s="4"/>
      <c r="V135" s="4"/>
      <c r="W135" s="4"/>
    </row>
    <row r="136" spans="1:245" x14ac:dyDescent="0.2">
      <c r="A136" s="4">
        <v>50</v>
      </c>
      <c r="B136" s="4">
        <v>0</v>
      </c>
      <c r="C136" s="4">
        <v>0</v>
      </c>
      <c r="D136" s="4">
        <v>1</v>
      </c>
      <c r="E136" s="4">
        <v>202</v>
      </c>
      <c r="F136" s="4">
        <f>ROUND(Source!P133,O136)</f>
        <v>1687988.3</v>
      </c>
      <c r="G136" s="4" t="s">
        <v>56</v>
      </c>
      <c r="H136" s="4" t="s">
        <v>57</v>
      </c>
      <c r="I136" s="4"/>
      <c r="J136" s="4"/>
      <c r="K136" s="4">
        <v>202</v>
      </c>
      <c r="L136" s="4">
        <v>2</v>
      </c>
      <c r="M136" s="4">
        <v>3</v>
      </c>
      <c r="N136" s="4" t="s">
        <v>3</v>
      </c>
      <c r="O136" s="4">
        <v>2</v>
      </c>
      <c r="P136" s="4"/>
      <c r="Q136" s="4"/>
      <c r="R136" s="4"/>
      <c r="S136" s="4"/>
      <c r="T136" s="4"/>
      <c r="U136" s="4"/>
      <c r="V136" s="4"/>
      <c r="W136" s="4"/>
    </row>
    <row r="137" spans="1:245" x14ac:dyDescent="0.2">
      <c r="A137" s="4">
        <v>50</v>
      </c>
      <c r="B137" s="4">
        <v>0</v>
      </c>
      <c r="C137" s="4">
        <v>0</v>
      </c>
      <c r="D137" s="4">
        <v>1</v>
      </c>
      <c r="E137" s="4">
        <v>222</v>
      </c>
      <c r="F137" s="4">
        <f>ROUND(Source!AO133,O137)</f>
        <v>0</v>
      </c>
      <c r="G137" s="4" t="s">
        <v>58</v>
      </c>
      <c r="H137" s="4" t="s">
        <v>59</v>
      </c>
      <c r="I137" s="4"/>
      <c r="J137" s="4"/>
      <c r="K137" s="4">
        <v>222</v>
      </c>
      <c r="L137" s="4">
        <v>3</v>
      </c>
      <c r="M137" s="4">
        <v>3</v>
      </c>
      <c r="N137" s="4" t="s">
        <v>3</v>
      </c>
      <c r="O137" s="4">
        <v>2</v>
      </c>
      <c r="P137" s="4"/>
      <c r="Q137" s="4"/>
      <c r="R137" s="4"/>
      <c r="S137" s="4"/>
      <c r="T137" s="4"/>
      <c r="U137" s="4"/>
      <c r="V137" s="4"/>
      <c r="W137" s="4"/>
    </row>
    <row r="138" spans="1:245" x14ac:dyDescent="0.2">
      <c r="A138" s="4">
        <v>50</v>
      </c>
      <c r="B138" s="4">
        <v>0</v>
      </c>
      <c r="C138" s="4">
        <v>0</v>
      </c>
      <c r="D138" s="4">
        <v>1</v>
      </c>
      <c r="E138" s="4">
        <v>225</v>
      </c>
      <c r="F138" s="4">
        <f>ROUND(Source!AV133,O138)</f>
        <v>1687988.3</v>
      </c>
      <c r="G138" s="4" t="s">
        <v>60</v>
      </c>
      <c r="H138" s="4" t="s">
        <v>61</v>
      </c>
      <c r="I138" s="4"/>
      <c r="J138" s="4"/>
      <c r="K138" s="4">
        <v>225</v>
      </c>
      <c r="L138" s="4">
        <v>4</v>
      </c>
      <c r="M138" s="4">
        <v>3</v>
      </c>
      <c r="N138" s="4" t="s">
        <v>3</v>
      </c>
      <c r="O138" s="4">
        <v>2</v>
      </c>
      <c r="P138" s="4"/>
      <c r="Q138" s="4"/>
      <c r="R138" s="4"/>
      <c r="S138" s="4"/>
      <c r="T138" s="4"/>
      <c r="U138" s="4"/>
      <c r="V138" s="4"/>
      <c r="W138" s="4"/>
    </row>
    <row r="139" spans="1:245" x14ac:dyDescent="0.2">
      <c r="A139" s="4">
        <v>50</v>
      </c>
      <c r="B139" s="4">
        <v>0</v>
      </c>
      <c r="C139" s="4">
        <v>0</v>
      </c>
      <c r="D139" s="4">
        <v>1</v>
      </c>
      <c r="E139" s="4">
        <v>226</v>
      </c>
      <c r="F139" s="4">
        <f>ROUND(Source!AW133,O139)</f>
        <v>1687988.3</v>
      </c>
      <c r="G139" s="4" t="s">
        <v>62</v>
      </c>
      <c r="H139" s="4" t="s">
        <v>63</v>
      </c>
      <c r="I139" s="4"/>
      <c r="J139" s="4"/>
      <c r="K139" s="4">
        <v>226</v>
      </c>
      <c r="L139" s="4">
        <v>5</v>
      </c>
      <c r="M139" s="4">
        <v>3</v>
      </c>
      <c r="N139" s="4" t="s">
        <v>3</v>
      </c>
      <c r="O139" s="4">
        <v>2</v>
      </c>
      <c r="P139" s="4"/>
      <c r="Q139" s="4"/>
      <c r="R139" s="4"/>
      <c r="S139" s="4"/>
      <c r="T139" s="4"/>
      <c r="U139" s="4"/>
      <c r="V139" s="4"/>
      <c r="W139" s="4"/>
    </row>
    <row r="140" spans="1:245" x14ac:dyDescent="0.2">
      <c r="A140" s="4">
        <v>50</v>
      </c>
      <c r="B140" s="4">
        <v>0</v>
      </c>
      <c r="C140" s="4">
        <v>0</v>
      </c>
      <c r="D140" s="4">
        <v>1</v>
      </c>
      <c r="E140" s="4">
        <v>227</v>
      </c>
      <c r="F140" s="4">
        <f>ROUND(Source!AX133,O140)</f>
        <v>0</v>
      </c>
      <c r="G140" s="4" t="s">
        <v>64</v>
      </c>
      <c r="H140" s="4" t="s">
        <v>65</v>
      </c>
      <c r="I140" s="4"/>
      <c r="J140" s="4"/>
      <c r="K140" s="4">
        <v>227</v>
      </c>
      <c r="L140" s="4">
        <v>6</v>
      </c>
      <c r="M140" s="4">
        <v>3</v>
      </c>
      <c r="N140" s="4" t="s">
        <v>3</v>
      </c>
      <c r="O140" s="4">
        <v>2</v>
      </c>
      <c r="P140" s="4"/>
      <c r="Q140" s="4"/>
      <c r="R140" s="4"/>
      <c r="S140" s="4"/>
      <c r="T140" s="4"/>
      <c r="U140" s="4"/>
      <c r="V140" s="4"/>
      <c r="W140" s="4"/>
    </row>
    <row r="141" spans="1:245" x14ac:dyDescent="0.2">
      <c r="A141" s="4">
        <v>50</v>
      </c>
      <c r="B141" s="4">
        <v>0</v>
      </c>
      <c r="C141" s="4">
        <v>0</v>
      </c>
      <c r="D141" s="4">
        <v>1</v>
      </c>
      <c r="E141" s="4">
        <v>228</v>
      </c>
      <c r="F141" s="4">
        <f>ROUND(Source!AY133,O141)</f>
        <v>1687988.3</v>
      </c>
      <c r="G141" s="4" t="s">
        <v>66</v>
      </c>
      <c r="H141" s="4" t="s">
        <v>67</v>
      </c>
      <c r="I141" s="4"/>
      <c r="J141" s="4"/>
      <c r="K141" s="4">
        <v>228</v>
      </c>
      <c r="L141" s="4">
        <v>7</v>
      </c>
      <c r="M141" s="4">
        <v>3</v>
      </c>
      <c r="N141" s="4" t="s">
        <v>3</v>
      </c>
      <c r="O141" s="4">
        <v>2</v>
      </c>
      <c r="P141" s="4"/>
      <c r="Q141" s="4"/>
      <c r="R141" s="4"/>
      <c r="S141" s="4"/>
      <c r="T141" s="4"/>
      <c r="U141" s="4"/>
      <c r="V141" s="4"/>
      <c r="W141" s="4"/>
    </row>
    <row r="142" spans="1:245" x14ac:dyDescent="0.2">
      <c r="A142" s="4">
        <v>50</v>
      </c>
      <c r="B142" s="4">
        <v>0</v>
      </c>
      <c r="C142" s="4">
        <v>0</v>
      </c>
      <c r="D142" s="4">
        <v>1</v>
      </c>
      <c r="E142" s="4">
        <v>216</v>
      </c>
      <c r="F142" s="4">
        <f>ROUND(Source!AP133,O142)</f>
        <v>0</v>
      </c>
      <c r="G142" s="4" t="s">
        <v>68</v>
      </c>
      <c r="H142" s="4" t="s">
        <v>69</v>
      </c>
      <c r="I142" s="4"/>
      <c r="J142" s="4"/>
      <c r="K142" s="4">
        <v>216</v>
      </c>
      <c r="L142" s="4">
        <v>8</v>
      </c>
      <c r="M142" s="4">
        <v>3</v>
      </c>
      <c r="N142" s="4" t="s">
        <v>3</v>
      </c>
      <c r="O142" s="4">
        <v>2</v>
      </c>
      <c r="P142" s="4"/>
      <c r="Q142" s="4"/>
      <c r="R142" s="4"/>
      <c r="S142" s="4"/>
      <c r="T142" s="4"/>
      <c r="U142" s="4"/>
      <c r="V142" s="4"/>
      <c r="W142" s="4"/>
    </row>
    <row r="143" spans="1:245" x14ac:dyDescent="0.2">
      <c r="A143" s="4">
        <v>50</v>
      </c>
      <c r="B143" s="4">
        <v>0</v>
      </c>
      <c r="C143" s="4">
        <v>0</v>
      </c>
      <c r="D143" s="4">
        <v>1</v>
      </c>
      <c r="E143" s="4">
        <v>223</v>
      </c>
      <c r="F143" s="4">
        <f>ROUND(Source!AQ133,O143)</f>
        <v>0</v>
      </c>
      <c r="G143" s="4" t="s">
        <v>70</v>
      </c>
      <c r="H143" s="4" t="s">
        <v>71</v>
      </c>
      <c r="I143" s="4"/>
      <c r="J143" s="4"/>
      <c r="K143" s="4">
        <v>223</v>
      </c>
      <c r="L143" s="4">
        <v>9</v>
      </c>
      <c r="M143" s="4">
        <v>3</v>
      </c>
      <c r="N143" s="4" t="s">
        <v>3</v>
      </c>
      <c r="O143" s="4">
        <v>2</v>
      </c>
      <c r="P143" s="4"/>
      <c r="Q143" s="4"/>
      <c r="R143" s="4"/>
      <c r="S143" s="4"/>
      <c r="T143" s="4"/>
      <c r="U143" s="4"/>
      <c r="V143" s="4"/>
      <c r="W143" s="4"/>
    </row>
    <row r="144" spans="1:245" x14ac:dyDescent="0.2">
      <c r="A144" s="4">
        <v>50</v>
      </c>
      <c r="B144" s="4">
        <v>0</v>
      </c>
      <c r="C144" s="4">
        <v>0</v>
      </c>
      <c r="D144" s="4">
        <v>1</v>
      </c>
      <c r="E144" s="4">
        <v>229</v>
      </c>
      <c r="F144" s="4">
        <f>ROUND(Source!AZ133,O144)</f>
        <v>0</v>
      </c>
      <c r="G144" s="4" t="s">
        <v>72</v>
      </c>
      <c r="H144" s="4" t="s">
        <v>73</v>
      </c>
      <c r="I144" s="4"/>
      <c r="J144" s="4"/>
      <c r="K144" s="4">
        <v>229</v>
      </c>
      <c r="L144" s="4">
        <v>10</v>
      </c>
      <c r="M144" s="4">
        <v>3</v>
      </c>
      <c r="N144" s="4" t="s">
        <v>3</v>
      </c>
      <c r="O144" s="4">
        <v>2</v>
      </c>
      <c r="P144" s="4"/>
      <c r="Q144" s="4"/>
      <c r="R144" s="4"/>
      <c r="S144" s="4"/>
      <c r="T144" s="4"/>
      <c r="U144" s="4"/>
      <c r="V144" s="4"/>
      <c r="W144" s="4"/>
    </row>
    <row r="145" spans="1:23" x14ac:dyDescent="0.2">
      <c r="A145" s="4">
        <v>50</v>
      </c>
      <c r="B145" s="4">
        <v>0</v>
      </c>
      <c r="C145" s="4">
        <v>0</v>
      </c>
      <c r="D145" s="4">
        <v>1</v>
      </c>
      <c r="E145" s="4">
        <v>203</v>
      </c>
      <c r="F145" s="4">
        <f>ROUND(Source!Q133,O145)</f>
        <v>4550.7700000000004</v>
      </c>
      <c r="G145" s="4" t="s">
        <v>74</v>
      </c>
      <c r="H145" s="4" t="s">
        <v>75</v>
      </c>
      <c r="I145" s="4"/>
      <c r="J145" s="4"/>
      <c r="K145" s="4">
        <v>203</v>
      </c>
      <c r="L145" s="4">
        <v>11</v>
      </c>
      <c r="M145" s="4">
        <v>3</v>
      </c>
      <c r="N145" s="4" t="s">
        <v>3</v>
      </c>
      <c r="O145" s="4">
        <v>2</v>
      </c>
      <c r="P145" s="4"/>
      <c r="Q145" s="4"/>
      <c r="R145" s="4"/>
      <c r="S145" s="4"/>
      <c r="T145" s="4"/>
      <c r="U145" s="4"/>
      <c r="V145" s="4"/>
      <c r="W145" s="4"/>
    </row>
    <row r="146" spans="1:23" x14ac:dyDescent="0.2">
      <c r="A146" s="4">
        <v>50</v>
      </c>
      <c r="B146" s="4">
        <v>0</v>
      </c>
      <c r="C146" s="4">
        <v>0</v>
      </c>
      <c r="D146" s="4">
        <v>1</v>
      </c>
      <c r="E146" s="4">
        <v>231</v>
      </c>
      <c r="F146" s="4">
        <f>ROUND(Source!BB133,O146)</f>
        <v>0</v>
      </c>
      <c r="G146" s="4" t="s">
        <v>76</v>
      </c>
      <c r="H146" s="4" t="s">
        <v>77</v>
      </c>
      <c r="I146" s="4"/>
      <c r="J146" s="4"/>
      <c r="K146" s="4">
        <v>231</v>
      </c>
      <c r="L146" s="4">
        <v>12</v>
      </c>
      <c r="M146" s="4">
        <v>3</v>
      </c>
      <c r="N146" s="4" t="s">
        <v>3</v>
      </c>
      <c r="O146" s="4">
        <v>2</v>
      </c>
      <c r="P146" s="4"/>
      <c r="Q146" s="4"/>
      <c r="R146" s="4"/>
      <c r="S146" s="4"/>
      <c r="T146" s="4"/>
      <c r="U146" s="4"/>
      <c r="V146" s="4"/>
      <c r="W146" s="4"/>
    </row>
    <row r="147" spans="1:23" x14ac:dyDescent="0.2">
      <c r="A147" s="4">
        <v>50</v>
      </c>
      <c r="B147" s="4">
        <v>0</v>
      </c>
      <c r="C147" s="4">
        <v>0</v>
      </c>
      <c r="D147" s="4">
        <v>1</v>
      </c>
      <c r="E147" s="4">
        <v>204</v>
      </c>
      <c r="F147" s="4">
        <f>ROUND(Source!R133,O147)</f>
        <v>458.88</v>
      </c>
      <c r="G147" s="4" t="s">
        <v>78</v>
      </c>
      <c r="H147" s="4" t="s">
        <v>79</v>
      </c>
      <c r="I147" s="4"/>
      <c r="J147" s="4"/>
      <c r="K147" s="4">
        <v>204</v>
      </c>
      <c r="L147" s="4">
        <v>13</v>
      </c>
      <c r="M147" s="4">
        <v>3</v>
      </c>
      <c r="N147" s="4" t="s">
        <v>3</v>
      </c>
      <c r="O147" s="4">
        <v>2</v>
      </c>
      <c r="P147" s="4"/>
      <c r="Q147" s="4"/>
      <c r="R147" s="4"/>
      <c r="S147" s="4"/>
      <c r="T147" s="4"/>
      <c r="U147" s="4"/>
      <c r="V147" s="4"/>
      <c r="W147" s="4"/>
    </row>
    <row r="148" spans="1:23" x14ac:dyDescent="0.2">
      <c r="A148" s="4">
        <v>50</v>
      </c>
      <c r="B148" s="4">
        <v>0</v>
      </c>
      <c r="C148" s="4">
        <v>0</v>
      </c>
      <c r="D148" s="4">
        <v>1</v>
      </c>
      <c r="E148" s="4">
        <v>205</v>
      </c>
      <c r="F148" s="4">
        <f>ROUND(Source!S133,O148)</f>
        <v>52967.26</v>
      </c>
      <c r="G148" s="4" t="s">
        <v>80</v>
      </c>
      <c r="H148" s="4" t="s">
        <v>81</v>
      </c>
      <c r="I148" s="4"/>
      <c r="J148" s="4"/>
      <c r="K148" s="4">
        <v>205</v>
      </c>
      <c r="L148" s="4">
        <v>14</v>
      </c>
      <c r="M148" s="4">
        <v>3</v>
      </c>
      <c r="N148" s="4" t="s">
        <v>3</v>
      </c>
      <c r="O148" s="4">
        <v>2</v>
      </c>
      <c r="P148" s="4"/>
      <c r="Q148" s="4"/>
      <c r="R148" s="4"/>
      <c r="S148" s="4"/>
      <c r="T148" s="4"/>
      <c r="U148" s="4"/>
      <c r="V148" s="4"/>
      <c r="W148" s="4"/>
    </row>
    <row r="149" spans="1:23" x14ac:dyDescent="0.2">
      <c r="A149" s="4">
        <v>50</v>
      </c>
      <c r="B149" s="4">
        <v>0</v>
      </c>
      <c r="C149" s="4">
        <v>0</v>
      </c>
      <c r="D149" s="4">
        <v>1</v>
      </c>
      <c r="E149" s="4">
        <v>232</v>
      </c>
      <c r="F149" s="4">
        <f>ROUND(Source!BC133,O149)</f>
        <v>0</v>
      </c>
      <c r="G149" s="4" t="s">
        <v>82</v>
      </c>
      <c r="H149" s="4" t="s">
        <v>83</v>
      </c>
      <c r="I149" s="4"/>
      <c r="J149" s="4"/>
      <c r="K149" s="4">
        <v>232</v>
      </c>
      <c r="L149" s="4">
        <v>15</v>
      </c>
      <c r="M149" s="4">
        <v>3</v>
      </c>
      <c r="N149" s="4" t="s">
        <v>3</v>
      </c>
      <c r="O149" s="4">
        <v>2</v>
      </c>
      <c r="P149" s="4"/>
      <c r="Q149" s="4"/>
      <c r="R149" s="4"/>
      <c r="S149" s="4"/>
      <c r="T149" s="4"/>
      <c r="U149" s="4"/>
      <c r="V149" s="4"/>
      <c r="W149" s="4"/>
    </row>
    <row r="150" spans="1:23" x14ac:dyDescent="0.2">
      <c r="A150" s="4">
        <v>50</v>
      </c>
      <c r="B150" s="4">
        <v>0</v>
      </c>
      <c r="C150" s="4">
        <v>0</v>
      </c>
      <c r="D150" s="4">
        <v>1</v>
      </c>
      <c r="E150" s="4">
        <v>214</v>
      </c>
      <c r="F150" s="4">
        <f>ROUND(Source!AS133,O150)</f>
        <v>1501728.83</v>
      </c>
      <c r="G150" s="4" t="s">
        <v>84</v>
      </c>
      <c r="H150" s="4" t="s">
        <v>85</v>
      </c>
      <c r="I150" s="4"/>
      <c r="J150" s="4"/>
      <c r="K150" s="4">
        <v>214</v>
      </c>
      <c r="L150" s="4">
        <v>16</v>
      </c>
      <c r="M150" s="4">
        <v>3</v>
      </c>
      <c r="N150" s="4" t="s">
        <v>3</v>
      </c>
      <c r="O150" s="4">
        <v>2</v>
      </c>
      <c r="P150" s="4"/>
      <c r="Q150" s="4"/>
      <c r="R150" s="4"/>
      <c r="S150" s="4"/>
      <c r="T150" s="4"/>
      <c r="U150" s="4"/>
      <c r="V150" s="4"/>
      <c r="W150" s="4"/>
    </row>
    <row r="151" spans="1:23" x14ac:dyDescent="0.2">
      <c r="A151" s="4">
        <v>50</v>
      </c>
      <c r="B151" s="4">
        <v>0</v>
      </c>
      <c r="C151" s="4">
        <v>0</v>
      </c>
      <c r="D151" s="4">
        <v>1</v>
      </c>
      <c r="E151" s="4">
        <v>215</v>
      </c>
      <c r="F151" s="4">
        <f>ROUND(Source!AT133,O151)</f>
        <v>0</v>
      </c>
      <c r="G151" s="4" t="s">
        <v>86</v>
      </c>
      <c r="H151" s="4" t="s">
        <v>87</v>
      </c>
      <c r="I151" s="4"/>
      <c r="J151" s="4"/>
      <c r="K151" s="4">
        <v>215</v>
      </c>
      <c r="L151" s="4">
        <v>17</v>
      </c>
      <c r="M151" s="4">
        <v>3</v>
      </c>
      <c r="N151" s="4" t="s">
        <v>3</v>
      </c>
      <c r="O151" s="4">
        <v>2</v>
      </c>
      <c r="P151" s="4"/>
      <c r="Q151" s="4"/>
      <c r="R151" s="4"/>
      <c r="S151" s="4"/>
      <c r="T151" s="4"/>
      <c r="U151" s="4"/>
      <c r="V151" s="4"/>
      <c r="W151" s="4"/>
    </row>
    <row r="152" spans="1:23" x14ac:dyDescent="0.2">
      <c r="A152" s="4">
        <v>50</v>
      </c>
      <c r="B152" s="4">
        <v>0</v>
      </c>
      <c r="C152" s="4">
        <v>0</v>
      </c>
      <c r="D152" s="4">
        <v>1</v>
      </c>
      <c r="E152" s="4">
        <v>217</v>
      </c>
      <c r="F152" s="4">
        <f>ROUND(Source!AU133,O152)</f>
        <v>286646.92</v>
      </c>
      <c r="G152" s="4" t="s">
        <v>88</v>
      </c>
      <c r="H152" s="4" t="s">
        <v>89</v>
      </c>
      <c r="I152" s="4"/>
      <c r="J152" s="4"/>
      <c r="K152" s="4">
        <v>217</v>
      </c>
      <c r="L152" s="4">
        <v>18</v>
      </c>
      <c r="M152" s="4">
        <v>3</v>
      </c>
      <c r="N152" s="4" t="s">
        <v>3</v>
      </c>
      <c r="O152" s="4">
        <v>2</v>
      </c>
      <c r="P152" s="4"/>
      <c r="Q152" s="4"/>
      <c r="R152" s="4"/>
      <c r="S152" s="4"/>
      <c r="T152" s="4"/>
      <c r="U152" s="4"/>
      <c r="V152" s="4"/>
      <c r="W152" s="4"/>
    </row>
    <row r="153" spans="1:23" x14ac:dyDescent="0.2">
      <c r="A153" s="4">
        <v>50</v>
      </c>
      <c r="B153" s="4">
        <v>0</v>
      </c>
      <c r="C153" s="4">
        <v>0</v>
      </c>
      <c r="D153" s="4">
        <v>1</v>
      </c>
      <c r="E153" s="4">
        <v>230</v>
      </c>
      <c r="F153" s="4">
        <f>ROUND(Source!BA133,O153)</f>
        <v>0</v>
      </c>
      <c r="G153" s="4" t="s">
        <v>90</v>
      </c>
      <c r="H153" s="4" t="s">
        <v>91</v>
      </c>
      <c r="I153" s="4"/>
      <c r="J153" s="4"/>
      <c r="K153" s="4">
        <v>230</v>
      </c>
      <c r="L153" s="4">
        <v>19</v>
      </c>
      <c r="M153" s="4">
        <v>3</v>
      </c>
      <c r="N153" s="4" t="s">
        <v>3</v>
      </c>
      <c r="O153" s="4">
        <v>2</v>
      </c>
      <c r="P153" s="4"/>
      <c r="Q153" s="4"/>
      <c r="R153" s="4"/>
      <c r="S153" s="4"/>
      <c r="T153" s="4"/>
      <c r="U153" s="4"/>
      <c r="V153" s="4"/>
      <c r="W153" s="4"/>
    </row>
    <row r="154" spans="1:23" x14ac:dyDescent="0.2">
      <c r="A154" s="4">
        <v>50</v>
      </c>
      <c r="B154" s="4">
        <v>0</v>
      </c>
      <c r="C154" s="4">
        <v>0</v>
      </c>
      <c r="D154" s="4">
        <v>1</v>
      </c>
      <c r="E154" s="4">
        <v>206</v>
      </c>
      <c r="F154" s="4">
        <f>ROUND(Source!T133,O154)</f>
        <v>0</v>
      </c>
      <c r="G154" s="4" t="s">
        <v>92</v>
      </c>
      <c r="H154" s="4" t="s">
        <v>93</v>
      </c>
      <c r="I154" s="4"/>
      <c r="J154" s="4"/>
      <c r="K154" s="4">
        <v>206</v>
      </c>
      <c r="L154" s="4">
        <v>20</v>
      </c>
      <c r="M154" s="4">
        <v>3</v>
      </c>
      <c r="N154" s="4" t="s">
        <v>3</v>
      </c>
      <c r="O154" s="4">
        <v>2</v>
      </c>
      <c r="P154" s="4"/>
      <c r="Q154" s="4"/>
      <c r="R154" s="4"/>
      <c r="S154" s="4"/>
      <c r="T154" s="4"/>
      <c r="U154" s="4"/>
      <c r="V154" s="4"/>
      <c r="W154" s="4"/>
    </row>
    <row r="155" spans="1:23" x14ac:dyDescent="0.2">
      <c r="A155" s="4">
        <v>50</v>
      </c>
      <c r="B155" s="4">
        <v>0</v>
      </c>
      <c r="C155" s="4">
        <v>0</v>
      </c>
      <c r="D155" s="4">
        <v>1</v>
      </c>
      <c r="E155" s="4">
        <v>207</v>
      </c>
      <c r="F155" s="4">
        <f>Source!U133</f>
        <v>274.11878400000001</v>
      </c>
      <c r="G155" s="4" t="s">
        <v>94</v>
      </c>
      <c r="H155" s="4" t="s">
        <v>95</v>
      </c>
      <c r="I155" s="4"/>
      <c r="J155" s="4"/>
      <c r="K155" s="4">
        <v>207</v>
      </c>
      <c r="L155" s="4">
        <v>21</v>
      </c>
      <c r="M155" s="4">
        <v>3</v>
      </c>
      <c r="N155" s="4" t="s">
        <v>3</v>
      </c>
      <c r="O155" s="4">
        <v>-1</v>
      </c>
      <c r="P155" s="4"/>
      <c r="Q155" s="4"/>
      <c r="R155" s="4"/>
      <c r="S155" s="4"/>
      <c r="T155" s="4"/>
      <c r="U155" s="4"/>
      <c r="V155" s="4"/>
      <c r="W155" s="4"/>
    </row>
    <row r="156" spans="1:23" x14ac:dyDescent="0.2">
      <c r="A156" s="4">
        <v>50</v>
      </c>
      <c r="B156" s="4">
        <v>0</v>
      </c>
      <c r="C156" s="4">
        <v>0</v>
      </c>
      <c r="D156" s="4">
        <v>1</v>
      </c>
      <c r="E156" s="4">
        <v>208</v>
      </c>
      <c r="F156" s="4">
        <f>Source!V133</f>
        <v>0</v>
      </c>
      <c r="G156" s="4" t="s">
        <v>96</v>
      </c>
      <c r="H156" s="4" t="s">
        <v>97</v>
      </c>
      <c r="I156" s="4"/>
      <c r="J156" s="4"/>
      <c r="K156" s="4">
        <v>208</v>
      </c>
      <c r="L156" s="4">
        <v>22</v>
      </c>
      <c r="M156" s="4">
        <v>3</v>
      </c>
      <c r="N156" s="4" t="s">
        <v>3</v>
      </c>
      <c r="O156" s="4">
        <v>-1</v>
      </c>
      <c r="P156" s="4"/>
      <c r="Q156" s="4"/>
      <c r="R156" s="4"/>
      <c r="S156" s="4"/>
      <c r="T156" s="4"/>
      <c r="U156" s="4"/>
      <c r="V156" s="4"/>
      <c r="W156" s="4"/>
    </row>
    <row r="157" spans="1:23" x14ac:dyDescent="0.2">
      <c r="A157" s="4">
        <v>50</v>
      </c>
      <c r="B157" s="4">
        <v>0</v>
      </c>
      <c r="C157" s="4">
        <v>0</v>
      </c>
      <c r="D157" s="4">
        <v>1</v>
      </c>
      <c r="E157" s="4">
        <v>209</v>
      </c>
      <c r="F157" s="4">
        <f>ROUND(Source!W133,O157)</f>
        <v>0</v>
      </c>
      <c r="G157" s="4" t="s">
        <v>98</v>
      </c>
      <c r="H157" s="4" t="s">
        <v>99</v>
      </c>
      <c r="I157" s="4"/>
      <c r="J157" s="4"/>
      <c r="K157" s="4">
        <v>209</v>
      </c>
      <c r="L157" s="4">
        <v>23</v>
      </c>
      <c r="M157" s="4">
        <v>3</v>
      </c>
      <c r="N157" s="4" t="s">
        <v>3</v>
      </c>
      <c r="O157" s="4">
        <v>2</v>
      </c>
      <c r="P157" s="4"/>
      <c r="Q157" s="4"/>
      <c r="R157" s="4"/>
      <c r="S157" s="4"/>
      <c r="T157" s="4"/>
      <c r="U157" s="4"/>
      <c r="V157" s="4"/>
      <c r="W157" s="4"/>
    </row>
    <row r="158" spans="1:23" x14ac:dyDescent="0.2">
      <c r="A158" s="4">
        <v>50</v>
      </c>
      <c r="B158" s="4">
        <v>0</v>
      </c>
      <c r="C158" s="4">
        <v>0</v>
      </c>
      <c r="D158" s="4">
        <v>1</v>
      </c>
      <c r="E158" s="4">
        <v>210</v>
      </c>
      <c r="F158" s="4">
        <f>ROUND(Source!X133,O158)</f>
        <v>37077.08</v>
      </c>
      <c r="G158" s="4" t="s">
        <v>100</v>
      </c>
      <c r="H158" s="4" t="s">
        <v>101</v>
      </c>
      <c r="I158" s="4"/>
      <c r="J158" s="4"/>
      <c r="K158" s="4">
        <v>210</v>
      </c>
      <c r="L158" s="4">
        <v>24</v>
      </c>
      <c r="M158" s="4">
        <v>3</v>
      </c>
      <c r="N158" s="4" t="s">
        <v>3</v>
      </c>
      <c r="O158" s="4">
        <v>2</v>
      </c>
      <c r="P158" s="4"/>
      <c r="Q158" s="4"/>
      <c r="R158" s="4"/>
      <c r="S158" s="4"/>
      <c r="T158" s="4"/>
      <c r="U158" s="4"/>
      <c r="V158" s="4"/>
      <c r="W158" s="4"/>
    </row>
    <row r="159" spans="1:23" x14ac:dyDescent="0.2">
      <c r="A159" s="4">
        <v>50</v>
      </c>
      <c r="B159" s="4">
        <v>0</v>
      </c>
      <c r="C159" s="4">
        <v>0</v>
      </c>
      <c r="D159" s="4">
        <v>1</v>
      </c>
      <c r="E159" s="4">
        <v>211</v>
      </c>
      <c r="F159" s="4">
        <f>ROUND(Source!Y133,O159)</f>
        <v>5296.75</v>
      </c>
      <c r="G159" s="4" t="s">
        <v>102</v>
      </c>
      <c r="H159" s="4" t="s">
        <v>103</v>
      </c>
      <c r="I159" s="4"/>
      <c r="J159" s="4"/>
      <c r="K159" s="4">
        <v>211</v>
      </c>
      <c r="L159" s="4">
        <v>25</v>
      </c>
      <c r="M159" s="4">
        <v>3</v>
      </c>
      <c r="N159" s="4" t="s">
        <v>3</v>
      </c>
      <c r="O159" s="4">
        <v>2</v>
      </c>
      <c r="P159" s="4"/>
      <c r="Q159" s="4"/>
      <c r="R159" s="4"/>
      <c r="S159" s="4"/>
      <c r="T159" s="4"/>
      <c r="U159" s="4"/>
      <c r="V159" s="4"/>
      <c r="W159" s="4"/>
    </row>
    <row r="160" spans="1:23" x14ac:dyDescent="0.2">
      <c r="A160" s="4">
        <v>50</v>
      </c>
      <c r="B160" s="4">
        <v>0</v>
      </c>
      <c r="C160" s="4">
        <v>0</v>
      </c>
      <c r="D160" s="4">
        <v>1</v>
      </c>
      <c r="E160" s="4">
        <v>224</v>
      </c>
      <c r="F160" s="4">
        <f>ROUND(Source!AR133,O160)</f>
        <v>1788375.75</v>
      </c>
      <c r="G160" s="4" t="s">
        <v>104</v>
      </c>
      <c r="H160" s="4" t="s">
        <v>105</v>
      </c>
      <c r="I160" s="4"/>
      <c r="J160" s="4"/>
      <c r="K160" s="4">
        <v>224</v>
      </c>
      <c r="L160" s="4">
        <v>26</v>
      </c>
      <c r="M160" s="4">
        <v>3</v>
      </c>
      <c r="N160" s="4" t="s">
        <v>3</v>
      </c>
      <c r="O160" s="4">
        <v>2</v>
      </c>
      <c r="P160" s="4"/>
      <c r="Q160" s="4"/>
      <c r="R160" s="4"/>
      <c r="S160" s="4"/>
      <c r="T160" s="4"/>
      <c r="U160" s="4"/>
      <c r="V160" s="4"/>
      <c r="W160" s="4"/>
    </row>
    <row r="161" spans="1:245" x14ac:dyDescent="0.2">
      <c r="A161" s="4">
        <v>50</v>
      </c>
      <c r="B161" s="4">
        <v>1</v>
      </c>
      <c r="C161" s="4">
        <v>0</v>
      </c>
      <c r="D161" s="4">
        <v>2</v>
      </c>
      <c r="E161" s="4">
        <v>0</v>
      </c>
      <c r="F161" s="4">
        <f>ROUND(F160*0.18,O161)</f>
        <v>321907.64</v>
      </c>
      <c r="G161" s="4" t="s">
        <v>106</v>
      </c>
      <c r="H161" s="4" t="s">
        <v>106</v>
      </c>
      <c r="I161" s="4"/>
      <c r="J161" s="4"/>
      <c r="K161" s="4">
        <v>212</v>
      </c>
      <c r="L161" s="4">
        <v>27</v>
      </c>
      <c r="M161" s="4">
        <v>0</v>
      </c>
      <c r="N161" s="4" t="s">
        <v>3</v>
      </c>
      <c r="O161" s="4">
        <v>2</v>
      </c>
      <c r="P161" s="4"/>
      <c r="Q161" s="4"/>
      <c r="R161" s="4"/>
      <c r="S161" s="4"/>
      <c r="T161" s="4"/>
      <c r="U161" s="4"/>
      <c r="V161" s="4"/>
      <c r="W161" s="4"/>
    </row>
    <row r="162" spans="1:245" x14ac:dyDescent="0.2">
      <c r="A162" s="4">
        <v>50</v>
      </c>
      <c r="B162" s="4">
        <v>1</v>
      </c>
      <c r="C162" s="4">
        <v>0</v>
      </c>
      <c r="D162" s="4">
        <v>2</v>
      </c>
      <c r="E162" s="4">
        <v>213</v>
      </c>
      <c r="F162" s="4">
        <f>ROUND(F160+F161,O162)</f>
        <v>2110283.39</v>
      </c>
      <c r="G162" s="4" t="s">
        <v>107</v>
      </c>
      <c r="H162" s="4" t="s">
        <v>108</v>
      </c>
      <c r="I162" s="4"/>
      <c r="J162" s="4"/>
      <c r="K162" s="4">
        <v>212</v>
      </c>
      <c r="L162" s="4">
        <v>28</v>
      </c>
      <c r="M162" s="4">
        <v>0</v>
      </c>
      <c r="N162" s="4" t="s">
        <v>3</v>
      </c>
      <c r="O162" s="4">
        <v>2</v>
      </c>
      <c r="P162" s="4"/>
      <c r="Q162" s="4"/>
      <c r="R162" s="4"/>
      <c r="S162" s="4"/>
      <c r="T162" s="4"/>
      <c r="U162" s="4"/>
      <c r="V162" s="4"/>
      <c r="W162" s="4"/>
    </row>
    <row r="164" spans="1:245" x14ac:dyDescent="0.2">
      <c r="A164" s="1">
        <v>4</v>
      </c>
      <c r="B164" s="1">
        <v>1</v>
      </c>
      <c r="C164" s="1"/>
      <c r="D164" s="1">
        <f>ROW(A225)</f>
        <v>225</v>
      </c>
      <c r="E164" s="1"/>
      <c r="F164" s="1" t="s">
        <v>13</v>
      </c>
      <c r="G164" s="1" t="s">
        <v>169</v>
      </c>
      <c r="H164" s="1" t="s">
        <v>3</v>
      </c>
      <c r="I164" s="1">
        <v>0</v>
      </c>
      <c r="J164" s="1"/>
      <c r="K164" s="1">
        <v>-1</v>
      </c>
      <c r="L164" s="1"/>
      <c r="M164" s="1"/>
      <c r="N164" s="1"/>
      <c r="O164" s="1"/>
      <c r="P164" s="1"/>
      <c r="Q164" s="1"/>
      <c r="R164" s="1"/>
      <c r="S164" s="1"/>
      <c r="T164" s="1"/>
      <c r="U164" s="1" t="s">
        <v>3</v>
      </c>
      <c r="V164" s="1">
        <v>0</v>
      </c>
      <c r="W164" s="1"/>
      <c r="X164" s="1"/>
      <c r="Y164" s="1"/>
      <c r="Z164" s="1"/>
      <c r="AA164" s="1"/>
      <c r="AB164" s="1" t="s">
        <v>3</v>
      </c>
      <c r="AC164" s="1" t="s">
        <v>3</v>
      </c>
      <c r="AD164" s="1" t="s">
        <v>3</v>
      </c>
      <c r="AE164" s="1" t="s">
        <v>3</v>
      </c>
      <c r="AF164" s="1" t="s">
        <v>3</v>
      </c>
      <c r="AG164" s="1" t="s">
        <v>3</v>
      </c>
      <c r="AH164" s="1"/>
      <c r="AI164" s="1"/>
      <c r="AJ164" s="1"/>
      <c r="AK164" s="1"/>
      <c r="AL164" s="1"/>
      <c r="AM164" s="1"/>
      <c r="AN164" s="1"/>
      <c r="AO164" s="1"/>
      <c r="AP164" s="1" t="s">
        <v>3</v>
      </c>
      <c r="AQ164" s="1" t="s">
        <v>3</v>
      </c>
      <c r="AR164" s="1" t="s">
        <v>3</v>
      </c>
      <c r="AS164" s="1"/>
      <c r="AT164" s="1"/>
      <c r="AU164" s="1"/>
      <c r="AV164" s="1"/>
      <c r="AW164" s="1"/>
      <c r="AX164" s="1"/>
      <c r="AY164" s="1"/>
      <c r="AZ164" s="1" t="s">
        <v>3</v>
      </c>
      <c r="BA164" s="1"/>
      <c r="BB164" s="1" t="s">
        <v>3</v>
      </c>
      <c r="BC164" s="1" t="s">
        <v>3</v>
      </c>
      <c r="BD164" s="1" t="s">
        <v>3</v>
      </c>
      <c r="BE164" s="1" t="s">
        <v>3</v>
      </c>
      <c r="BF164" s="1" t="s">
        <v>3</v>
      </c>
      <c r="BG164" s="1" t="s">
        <v>3</v>
      </c>
      <c r="BH164" s="1" t="s">
        <v>3</v>
      </c>
      <c r="BI164" s="1" t="s">
        <v>3</v>
      </c>
      <c r="BJ164" s="1" t="s">
        <v>3</v>
      </c>
      <c r="BK164" s="1" t="s">
        <v>3</v>
      </c>
      <c r="BL164" s="1" t="s">
        <v>3</v>
      </c>
      <c r="BM164" s="1" t="s">
        <v>3</v>
      </c>
      <c r="BN164" s="1" t="s">
        <v>3</v>
      </c>
      <c r="BO164" s="1" t="s">
        <v>3</v>
      </c>
      <c r="BP164" s="1" t="s">
        <v>3</v>
      </c>
      <c r="BQ164" s="1"/>
      <c r="BR164" s="1"/>
      <c r="BS164" s="1"/>
      <c r="BT164" s="1"/>
      <c r="BU164" s="1"/>
      <c r="BV164" s="1"/>
      <c r="BW164" s="1"/>
      <c r="BX164" s="1">
        <v>0</v>
      </c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>
        <v>0</v>
      </c>
    </row>
    <row r="166" spans="1:245" x14ac:dyDescent="0.2">
      <c r="A166" s="2">
        <v>52</v>
      </c>
      <c r="B166" s="2">
        <f t="shared" ref="B166:G166" si="149">B225</f>
        <v>1</v>
      </c>
      <c r="C166" s="2">
        <f t="shared" si="149"/>
        <v>4</v>
      </c>
      <c r="D166" s="2">
        <f t="shared" si="149"/>
        <v>164</v>
      </c>
      <c r="E166" s="2">
        <f t="shared" si="149"/>
        <v>0</v>
      </c>
      <c r="F166" s="2" t="str">
        <f t="shared" si="149"/>
        <v>Новый раздел</v>
      </c>
      <c r="G166" s="2" t="str">
        <f t="shared" si="149"/>
        <v>Гиляровского ул., д. 36, стр. 1,1а</v>
      </c>
      <c r="H166" s="2"/>
      <c r="I166" s="2"/>
      <c r="J166" s="2"/>
      <c r="K166" s="2"/>
      <c r="L166" s="2"/>
      <c r="M166" s="2"/>
      <c r="N166" s="2"/>
      <c r="O166" s="2">
        <f t="shared" ref="O166:AT166" si="150">O225</f>
        <v>1318767.3999999999</v>
      </c>
      <c r="P166" s="2">
        <f t="shared" si="150"/>
        <v>1273812.6499999999</v>
      </c>
      <c r="Q166" s="2">
        <f t="shared" si="150"/>
        <v>3540.28</v>
      </c>
      <c r="R166" s="2">
        <f t="shared" si="150"/>
        <v>357.28</v>
      </c>
      <c r="S166" s="2">
        <f t="shared" si="150"/>
        <v>41414.47</v>
      </c>
      <c r="T166" s="2">
        <f t="shared" si="150"/>
        <v>0</v>
      </c>
      <c r="U166" s="2">
        <f t="shared" si="150"/>
        <v>214.46063328000005</v>
      </c>
      <c r="V166" s="2">
        <f t="shared" si="150"/>
        <v>0</v>
      </c>
      <c r="W166" s="2">
        <f t="shared" si="150"/>
        <v>0</v>
      </c>
      <c r="X166" s="2">
        <f t="shared" si="150"/>
        <v>28990.16</v>
      </c>
      <c r="Y166" s="2">
        <f t="shared" si="150"/>
        <v>4141.45</v>
      </c>
      <c r="Z166" s="2">
        <f t="shared" si="150"/>
        <v>0</v>
      </c>
      <c r="AA166" s="2">
        <f t="shared" si="150"/>
        <v>0</v>
      </c>
      <c r="AB166" s="2">
        <f t="shared" si="150"/>
        <v>1318767.3999999999</v>
      </c>
      <c r="AC166" s="2">
        <f t="shared" si="150"/>
        <v>1273812.6499999999</v>
      </c>
      <c r="AD166" s="2">
        <f t="shared" si="150"/>
        <v>3540.28</v>
      </c>
      <c r="AE166" s="2">
        <f t="shared" si="150"/>
        <v>357.28</v>
      </c>
      <c r="AF166" s="2">
        <f t="shared" si="150"/>
        <v>41414.47</v>
      </c>
      <c r="AG166" s="2">
        <f t="shared" si="150"/>
        <v>0</v>
      </c>
      <c r="AH166" s="2">
        <f t="shared" si="150"/>
        <v>214.46063328000005</v>
      </c>
      <c r="AI166" s="2">
        <f t="shared" si="150"/>
        <v>0</v>
      </c>
      <c r="AJ166" s="2">
        <f t="shared" si="150"/>
        <v>0</v>
      </c>
      <c r="AK166" s="2">
        <f t="shared" si="150"/>
        <v>28990.16</v>
      </c>
      <c r="AL166" s="2">
        <f t="shared" si="150"/>
        <v>4141.45</v>
      </c>
      <c r="AM166" s="2">
        <f t="shared" si="150"/>
        <v>0</v>
      </c>
      <c r="AN166" s="2">
        <f t="shared" si="150"/>
        <v>0</v>
      </c>
      <c r="AO166" s="2">
        <f t="shared" si="150"/>
        <v>0</v>
      </c>
      <c r="AP166" s="2">
        <f t="shared" si="150"/>
        <v>0</v>
      </c>
      <c r="AQ166" s="2">
        <f t="shared" si="150"/>
        <v>0</v>
      </c>
      <c r="AR166" s="2">
        <f t="shared" si="150"/>
        <v>1352284.84</v>
      </c>
      <c r="AS166" s="2">
        <f t="shared" si="150"/>
        <v>1127028.82</v>
      </c>
      <c r="AT166" s="2">
        <f t="shared" si="150"/>
        <v>0</v>
      </c>
      <c r="AU166" s="2">
        <f t="shared" ref="AU166:BZ166" si="151">AU225</f>
        <v>225256.02</v>
      </c>
      <c r="AV166" s="2">
        <f t="shared" si="151"/>
        <v>1273812.6499999999</v>
      </c>
      <c r="AW166" s="2">
        <f t="shared" si="151"/>
        <v>1273812.6499999999</v>
      </c>
      <c r="AX166" s="2">
        <f t="shared" si="151"/>
        <v>0</v>
      </c>
      <c r="AY166" s="2">
        <f t="shared" si="151"/>
        <v>1273812.6499999999</v>
      </c>
      <c r="AZ166" s="2">
        <f t="shared" si="151"/>
        <v>0</v>
      </c>
      <c r="BA166" s="2">
        <f t="shared" si="151"/>
        <v>0</v>
      </c>
      <c r="BB166" s="2">
        <f t="shared" si="151"/>
        <v>0</v>
      </c>
      <c r="BC166" s="2">
        <f t="shared" si="151"/>
        <v>0</v>
      </c>
      <c r="BD166" s="2">
        <f t="shared" si="151"/>
        <v>0</v>
      </c>
      <c r="BE166" s="2">
        <f t="shared" si="151"/>
        <v>0</v>
      </c>
      <c r="BF166" s="2">
        <f t="shared" si="151"/>
        <v>0</v>
      </c>
      <c r="BG166" s="2">
        <f t="shared" si="151"/>
        <v>0</v>
      </c>
      <c r="BH166" s="2">
        <f t="shared" si="151"/>
        <v>0</v>
      </c>
      <c r="BI166" s="2">
        <f t="shared" si="151"/>
        <v>0</v>
      </c>
      <c r="BJ166" s="2">
        <f t="shared" si="151"/>
        <v>0</v>
      </c>
      <c r="BK166" s="2">
        <f t="shared" si="151"/>
        <v>0</v>
      </c>
      <c r="BL166" s="2">
        <f t="shared" si="151"/>
        <v>0</v>
      </c>
      <c r="BM166" s="2">
        <f t="shared" si="151"/>
        <v>0</v>
      </c>
      <c r="BN166" s="2">
        <f t="shared" si="151"/>
        <v>0</v>
      </c>
      <c r="BO166" s="2">
        <f t="shared" si="151"/>
        <v>0</v>
      </c>
      <c r="BP166" s="2">
        <f t="shared" si="151"/>
        <v>0</v>
      </c>
      <c r="BQ166" s="2">
        <f t="shared" si="151"/>
        <v>0</v>
      </c>
      <c r="BR166" s="2">
        <f t="shared" si="151"/>
        <v>0</v>
      </c>
      <c r="BS166" s="2">
        <f t="shared" si="151"/>
        <v>0</v>
      </c>
      <c r="BT166" s="2">
        <f t="shared" si="151"/>
        <v>0</v>
      </c>
      <c r="BU166" s="2">
        <f t="shared" si="151"/>
        <v>0</v>
      </c>
      <c r="BV166" s="2">
        <f t="shared" si="151"/>
        <v>0</v>
      </c>
      <c r="BW166" s="2">
        <f t="shared" si="151"/>
        <v>0</v>
      </c>
      <c r="BX166" s="2">
        <f t="shared" si="151"/>
        <v>0</v>
      </c>
      <c r="BY166" s="2">
        <f t="shared" si="151"/>
        <v>0</v>
      </c>
      <c r="BZ166" s="2">
        <f t="shared" si="151"/>
        <v>0</v>
      </c>
      <c r="CA166" s="2">
        <f t="shared" ref="CA166:DF166" si="152">CA225</f>
        <v>1352284.84</v>
      </c>
      <c r="CB166" s="2">
        <f t="shared" si="152"/>
        <v>1127028.82</v>
      </c>
      <c r="CC166" s="2">
        <f t="shared" si="152"/>
        <v>0</v>
      </c>
      <c r="CD166" s="2">
        <f t="shared" si="152"/>
        <v>225256.02</v>
      </c>
      <c r="CE166" s="2">
        <f t="shared" si="152"/>
        <v>1273812.6499999999</v>
      </c>
      <c r="CF166" s="2">
        <f t="shared" si="152"/>
        <v>1273812.6499999999</v>
      </c>
      <c r="CG166" s="2">
        <f t="shared" si="152"/>
        <v>0</v>
      </c>
      <c r="CH166" s="2">
        <f t="shared" si="152"/>
        <v>1273812.6499999999</v>
      </c>
      <c r="CI166" s="2">
        <f t="shared" si="152"/>
        <v>0</v>
      </c>
      <c r="CJ166" s="2">
        <f t="shared" si="152"/>
        <v>0</v>
      </c>
      <c r="CK166" s="2">
        <f t="shared" si="152"/>
        <v>0</v>
      </c>
      <c r="CL166" s="2">
        <f t="shared" si="152"/>
        <v>0</v>
      </c>
      <c r="CM166" s="2">
        <f t="shared" si="152"/>
        <v>0</v>
      </c>
      <c r="CN166" s="2">
        <f t="shared" si="152"/>
        <v>0</v>
      </c>
      <c r="CO166" s="2">
        <f t="shared" si="152"/>
        <v>0</v>
      </c>
      <c r="CP166" s="2">
        <f t="shared" si="152"/>
        <v>0</v>
      </c>
      <c r="CQ166" s="2">
        <f t="shared" si="152"/>
        <v>0</v>
      </c>
      <c r="CR166" s="2">
        <f t="shared" si="152"/>
        <v>0</v>
      </c>
      <c r="CS166" s="2">
        <f t="shared" si="152"/>
        <v>0</v>
      </c>
      <c r="CT166" s="2">
        <f t="shared" si="152"/>
        <v>0</v>
      </c>
      <c r="CU166" s="2">
        <f t="shared" si="152"/>
        <v>0</v>
      </c>
      <c r="CV166" s="2">
        <f t="shared" si="152"/>
        <v>0</v>
      </c>
      <c r="CW166" s="2">
        <f t="shared" si="152"/>
        <v>0</v>
      </c>
      <c r="CX166" s="2">
        <f t="shared" si="152"/>
        <v>0</v>
      </c>
      <c r="CY166" s="2">
        <f t="shared" si="152"/>
        <v>0</v>
      </c>
      <c r="CZ166" s="2">
        <f t="shared" si="152"/>
        <v>0</v>
      </c>
      <c r="DA166" s="2">
        <f t="shared" si="152"/>
        <v>0</v>
      </c>
      <c r="DB166" s="2">
        <f t="shared" si="152"/>
        <v>0</v>
      </c>
      <c r="DC166" s="2">
        <f t="shared" si="152"/>
        <v>0</v>
      </c>
      <c r="DD166" s="2">
        <f t="shared" si="152"/>
        <v>0</v>
      </c>
      <c r="DE166" s="2">
        <f t="shared" si="152"/>
        <v>0</v>
      </c>
      <c r="DF166" s="2">
        <f t="shared" si="152"/>
        <v>0</v>
      </c>
      <c r="DG166" s="3">
        <f t="shared" ref="DG166:EL166" si="153">DG225</f>
        <v>0</v>
      </c>
      <c r="DH166" s="3">
        <f t="shared" si="153"/>
        <v>0</v>
      </c>
      <c r="DI166" s="3">
        <f t="shared" si="153"/>
        <v>0</v>
      </c>
      <c r="DJ166" s="3">
        <f t="shared" si="153"/>
        <v>0</v>
      </c>
      <c r="DK166" s="3">
        <f t="shared" si="153"/>
        <v>0</v>
      </c>
      <c r="DL166" s="3">
        <f t="shared" si="153"/>
        <v>0</v>
      </c>
      <c r="DM166" s="3">
        <f t="shared" si="153"/>
        <v>0</v>
      </c>
      <c r="DN166" s="3">
        <f t="shared" si="153"/>
        <v>0</v>
      </c>
      <c r="DO166" s="3">
        <f t="shared" si="153"/>
        <v>0</v>
      </c>
      <c r="DP166" s="3">
        <f t="shared" si="153"/>
        <v>0</v>
      </c>
      <c r="DQ166" s="3">
        <f t="shared" si="153"/>
        <v>0</v>
      </c>
      <c r="DR166" s="3">
        <f t="shared" si="153"/>
        <v>0</v>
      </c>
      <c r="DS166" s="3">
        <f t="shared" si="153"/>
        <v>0</v>
      </c>
      <c r="DT166" s="3">
        <f t="shared" si="153"/>
        <v>0</v>
      </c>
      <c r="DU166" s="3">
        <f t="shared" si="153"/>
        <v>0</v>
      </c>
      <c r="DV166" s="3">
        <f t="shared" si="153"/>
        <v>0</v>
      </c>
      <c r="DW166" s="3">
        <f t="shared" si="153"/>
        <v>0</v>
      </c>
      <c r="DX166" s="3">
        <f t="shared" si="153"/>
        <v>0</v>
      </c>
      <c r="DY166" s="3">
        <f t="shared" si="153"/>
        <v>0</v>
      </c>
      <c r="DZ166" s="3">
        <f t="shared" si="153"/>
        <v>0</v>
      </c>
      <c r="EA166" s="3">
        <f t="shared" si="153"/>
        <v>0</v>
      </c>
      <c r="EB166" s="3">
        <f t="shared" si="153"/>
        <v>0</v>
      </c>
      <c r="EC166" s="3">
        <f t="shared" si="153"/>
        <v>0</v>
      </c>
      <c r="ED166" s="3">
        <f t="shared" si="153"/>
        <v>0</v>
      </c>
      <c r="EE166" s="3">
        <f t="shared" si="153"/>
        <v>0</v>
      </c>
      <c r="EF166" s="3">
        <f t="shared" si="153"/>
        <v>0</v>
      </c>
      <c r="EG166" s="3">
        <f t="shared" si="153"/>
        <v>0</v>
      </c>
      <c r="EH166" s="3">
        <f t="shared" si="153"/>
        <v>0</v>
      </c>
      <c r="EI166" s="3">
        <f t="shared" si="153"/>
        <v>0</v>
      </c>
      <c r="EJ166" s="3">
        <f t="shared" si="153"/>
        <v>0</v>
      </c>
      <c r="EK166" s="3">
        <f t="shared" si="153"/>
        <v>0</v>
      </c>
      <c r="EL166" s="3">
        <f t="shared" si="153"/>
        <v>0</v>
      </c>
      <c r="EM166" s="3">
        <f t="shared" ref="EM166:FR166" si="154">EM225</f>
        <v>0</v>
      </c>
      <c r="EN166" s="3">
        <f t="shared" si="154"/>
        <v>0</v>
      </c>
      <c r="EO166" s="3">
        <f t="shared" si="154"/>
        <v>0</v>
      </c>
      <c r="EP166" s="3">
        <f t="shared" si="154"/>
        <v>0</v>
      </c>
      <c r="EQ166" s="3">
        <f t="shared" si="154"/>
        <v>0</v>
      </c>
      <c r="ER166" s="3">
        <f t="shared" si="154"/>
        <v>0</v>
      </c>
      <c r="ES166" s="3">
        <f t="shared" si="154"/>
        <v>0</v>
      </c>
      <c r="ET166" s="3">
        <f t="shared" si="154"/>
        <v>0</v>
      </c>
      <c r="EU166" s="3">
        <f t="shared" si="154"/>
        <v>0</v>
      </c>
      <c r="EV166" s="3">
        <f t="shared" si="154"/>
        <v>0</v>
      </c>
      <c r="EW166" s="3">
        <f t="shared" si="154"/>
        <v>0</v>
      </c>
      <c r="EX166" s="3">
        <f t="shared" si="154"/>
        <v>0</v>
      </c>
      <c r="EY166" s="3">
        <f t="shared" si="154"/>
        <v>0</v>
      </c>
      <c r="EZ166" s="3">
        <f t="shared" si="154"/>
        <v>0</v>
      </c>
      <c r="FA166" s="3">
        <f t="shared" si="154"/>
        <v>0</v>
      </c>
      <c r="FB166" s="3">
        <f t="shared" si="154"/>
        <v>0</v>
      </c>
      <c r="FC166" s="3">
        <f t="shared" si="154"/>
        <v>0</v>
      </c>
      <c r="FD166" s="3">
        <f t="shared" si="154"/>
        <v>0</v>
      </c>
      <c r="FE166" s="3">
        <f t="shared" si="154"/>
        <v>0</v>
      </c>
      <c r="FF166" s="3">
        <f t="shared" si="154"/>
        <v>0</v>
      </c>
      <c r="FG166" s="3">
        <f t="shared" si="154"/>
        <v>0</v>
      </c>
      <c r="FH166" s="3">
        <f t="shared" si="154"/>
        <v>0</v>
      </c>
      <c r="FI166" s="3">
        <f t="shared" si="154"/>
        <v>0</v>
      </c>
      <c r="FJ166" s="3">
        <f t="shared" si="154"/>
        <v>0</v>
      </c>
      <c r="FK166" s="3">
        <f t="shared" si="154"/>
        <v>0</v>
      </c>
      <c r="FL166" s="3">
        <f t="shared" si="154"/>
        <v>0</v>
      </c>
      <c r="FM166" s="3">
        <f t="shared" si="154"/>
        <v>0</v>
      </c>
      <c r="FN166" s="3">
        <f t="shared" si="154"/>
        <v>0</v>
      </c>
      <c r="FO166" s="3">
        <f t="shared" si="154"/>
        <v>0</v>
      </c>
      <c r="FP166" s="3">
        <f t="shared" si="154"/>
        <v>0</v>
      </c>
      <c r="FQ166" s="3">
        <f t="shared" si="154"/>
        <v>0</v>
      </c>
      <c r="FR166" s="3">
        <f t="shared" si="154"/>
        <v>0</v>
      </c>
      <c r="FS166" s="3">
        <f t="shared" ref="FS166:GX166" si="155">FS225</f>
        <v>0</v>
      </c>
      <c r="FT166" s="3">
        <f t="shared" si="155"/>
        <v>0</v>
      </c>
      <c r="FU166" s="3">
        <f t="shared" si="155"/>
        <v>0</v>
      </c>
      <c r="FV166" s="3">
        <f t="shared" si="155"/>
        <v>0</v>
      </c>
      <c r="FW166" s="3">
        <f t="shared" si="155"/>
        <v>0</v>
      </c>
      <c r="FX166" s="3">
        <f t="shared" si="155"/>
        <v>0</v>
      </c>
      <c r="FY166" s="3">
        <f t="shared" si="155"/>
        <v>0</v>
      </c>
      <c r="FZ166" s="3">
        <f t="shared" si="155"/>
        <v>0</v>
      </c>
      <c r="GA166" s="3">
        <f t="shared" si="155"/>
        <v>0</v>
      </c>
      <c r="GB166" s="3">
        <f t="shared" si="155"/>
        <v>0</v>
      </c>
      <c r="GC166" s="3">
        <f t="shared" si="155"/>
        <v>0</v>
      </c>
      <c r="GD166" s="3">
        <f t="shared" si="155"/>
        <v>0</v>
      </c>
      <c r="GE166" s="3">
        <f t="shared" si="155"/>
        <v>0</v>
      </c>
      <c r="GF166" s="3">
        <f t="shared" si="155"/>
        <v>0</v>
      </c>
      <c r="GG166" s="3">
        <f t="shared" si="155"/>
        <v>0</v>
      </c>
      <c r="GH166" s="3">
        <f t="shared" si="155"/>
        <v>0</v>
      </c>
      <c r="GI166" s="3">
        <f t="shared" si="155"/>
        <v>0</v>
      </c>
      <c r="GJ166" s="3">
        <f t="shared" si="155"/>
        <v>0</v>
      </c>
      <c r="GK166" s="3">
        <f t="shared" si="155"/>
        <v>0</v>
      </c>
      <c r="GL166" s="3">
        <f t="shared" si="155"/>
        <v>0</v>
      </c>
      <c r="GM166" s="3">
        <f t="shared" si="155"/>
        <v>0</v>
      </c>
      <c r="GN166" s="3">
        <f t="shared" si="155"/>
        <v>0</v>
      </c>
      <c r="GO166" s="3">
        <f t="shared" si="155"/>
        <v>0</v>
      </c>
      <c r="GP166" s="3">
        <f t="shared" si="155"/>
        <v>0</v>
      </c>
      <c r="GQ166" s="3">
        <f t="shared" si="155"/>
        <v>0</v>
      </c>
      <c r="GR166" s="3">
        <f t="shared" si="155"/>
        <v>0</v>
      </c>
      <c r="GS166" s="3">
        <f t="shared" si="155"/>
        <v>0</v>
      </c>
      <c r="GT166" s="3">
        <f t="shared" si="155"/>
        <v>0</v>
      </c>
      <c r="GU166" s="3">
        <f t="shared" si="155"/>
        <v>0</v>
      </c>
      <c r="GV166" s="3">
        <f t="shared" si="155"/>
        <v>0</v>
      </c>
      <c r="GW166" s="3">
        <f t="shared" si="155"/>
        <v>0</v>
      </c>
      <c r="GX166" s="3">
        <f t="shared" si="155"/>
        <v>0</v>
      </c>
    </row>
    <row r="168" spans="1:245" x14ac:dyDescent="0.2">
      <c r="A168">
        <v>19</v>
      </c>
      <c r="B168">
        <v>1</v>
      </c>
      <c r="F168" t="s">
        <v>3</v>
      </c>
      <c r="G168" t="s">
        <v>169</v>
      </c>
      <c r="H168" t="s">
        <v>3</v>
      </c>
      <c r="AA168">
        <v>1</v>
      </c>
      <c r="IK168">
        <v>0</v>
      </c>
    </row>
    <row r="169" spans="1:245" x14ac:dyDescent="0.2">
      <c r="A169">
        <v>17</v>
      </c>
      <c r="B169">
        <v>1</v>
      </c>
      <c r="C169">
        <f>ROW(SmtRes!A265)</f>
        <v>265</v>
      </c>
      <c r="D169">
        <f>ROW(EtalonRes!A251)</f>
        <v>251</v>
      </c>
      <c r="E169" t="s">
        <v>170</v>
      </c>
      <c r="F169" t="s">
        <v>17</v>
      </c>
      <c r="G169" t="s">
        <v>18</v>
      </c>
      <c r="H169" t="s">
        <v>19</v>
      </c>
      <c r="I169">
        <v>0.03</v>
      </c>
      <c r="J169">
        <v>0</v>
      </c>
      <c r="O169">
        <f t="shared" ref="O169:O200" si="156">ROUND(CP169,2)</f>
        <v>2000.02</v>
      </c>
      <c r="P169">
        <f t="shared" ref="P169:P200" si="157">ROUND(CQ169*I169,2)</f>
        <v>1708</v>
      </c>
      <c r="Q169">
        <f t="shared" ref="Q169:Q200" si="158">ROUND(CR169*I169,2)</f>
        <v>46.66</v>
      </c>
      <c r="R169">
        <f t="shared" ref="R169:R200" si="159">ROUND(CS169*I169,2)</f>
        <v>4.29</v>
      </c>
      <c r="S169">
        <f t="shared" ref="S169:S200" si="160">ROUND(CT169*I169,2)</f>
        <v>245.36</v>
      </c>
      <c r="T169">
        <f t="shared" ref="T169:T200" si="161">ROUND(CU169*I169,2)</f>
        <v>0</v>
      </c>
      <c r="U169">
        <f t="shared" ref="U169:U200" si="162">CV169*I169</f>
        <v>1.0832999999999999</v>
      </c>
      <c r="V169">
        <f t="shared" ref="V169:V200" si="163">CW169*I169</f>
        <v>0</v>
      </c>
      <c r="W169">
        <f t="shared" ref="W169:W200" si="164">ROUND(CX169*I169,2)</f>
        <v>0</v>
      </c>
      <c r="X169">
        <f t="shared" ref="X169:X200" si="165">ROUND(CY169,2)</f>
        <v>171.75</v>
      </c>
      <c r="Y169">
        <f t="shared" ref="Y169:Y200" si="166">ROUND(CZ169,2)</f>
        <v>24.54</v>
      </c>
      <c r="AA169">
        <v>33034105</v>
      </c>
      <c r="AB169">
        <f t="shared" ref="AB169:AB200" si="167">ROUND((AC169+AD169+AF169),6)</f>
        <v>66667.14</v>
      </c>
      <c r="AC169">
        <f t="shared" ref="AC169:AC200" si="168">ROUND((ES169),6)</f>
        <v>56933.42</v>
      </c>
      <c r="AD169">
        <f t="shared" ref="AD169:AD200" si="169">ROUND((((ET169)-(EU169))+AE169),6)</f>
        <v>1555.17</v>
      </c>
      <c r="AE169">
        <f t="shared" ref="AE169:AE200" si="170">ROUND((EU169),6)</f>
        <v>142.85</v>
      </c>
      <c r="AF169">
        <f t="shared" ref="AF169:AF200" si="171">ROUND((EV169),6)</f>
        <v>8178.55</v>
      </c>
      <c r="AG169">
        <f t="shared" ref="AG169:AG200" si="172">ROUND((AP169),6)</f>
        <v>0</v>
      </c>
      <c r="AH169">
        <f t="shared" ref="AH169:AH200" si="173">(EW169)</f>
        <v>36.11</v>
      </c>
      <c r="AI169">
        <f t="shared" ref="AI169:AI200" si="174">(EX169)</f>
        <v>0</v>
      </c>
      <c r="AJ169">
        <f t="shared" ref="AJ169:AJ200" si="175">ROUND((AS169),6)</f>
        <v>0</v>
      </c>
      <c r="AK169">
        <v>66667.14</v>
      </c>
      <c r="AL169">
        <v>56933.42</v>
      </c>
      <c r="AM169">
        <v>1555.17</v>
      </c>
      <c r="AN169">
        <v>142.85</v>
      </c>
      <c r="AO169">
        <v>8178.55</v>
      </c>
      <c r="AP169">
        <v>0</v>
      </c>
      <c r="AQ169">
        <v>36.11</v>
      </c>
      <c r="AR169">
        <v>0</v>
      </c>
      <c r="AS169">
        <v>0</v>
      </c>
      <c r="AT169">
        <v>70</v>
      </c>
      <c r="AU169">
        <v>10</v>
      </c>
      <c r="AV169">
        <v>1</v>
      </c>
      <c r="AW169">
        <v>1</v>
      </c>
      <c r="AZ169">
        <v>1</v>
      </c>
      <c r="BA169">
        <v>1</v>
      </c>
      <c r="BB169">
        <v>1</v>
      </c>
      <c r="BC169">
        <v>1</v>
      </c>
      <c r="BD169" t="s">
        <v>3</v>
      </c>
      <c r="BE169" t="s">
        <v>3</v>
      </c>
      <c r="BF169" t="s">
        <v>3</v>
      </c>
      <c r="BG169" t="s">
        <v>3</v>
      </c>
      <c r="BH169">
        <v>0</v>
      </c>
      <c r="BI169">
        <v>4</v>
      </c>
      <c r="BJ169" t="s">
        <v>20</v>
      </c>
      <c r="BM169">
        <v>0</v>
      </c>
      <c r="BN169">
        <v>0</v>
      </c>
      <c r="BO169" t="s">
        <v>3</v>
      </c>
      <c r="BP169">
        <v>0</v>
      </c>
      <c r="BQ169">
        <v>1</v>
      </c>
      <c r="BR169">
        <v>0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 t="s">
        <v>3</v>
      </c>
      <c r="BZ169">
        <v>70</v>
      </c>
      <c r="CA169">
        <v>10</v>
      </c>
      <c r="CF169">
        <v>0</v>
      </c>
      <c r="CG169">
        <v>0</v>
      </c>
      <c r="CM169">
        <v>0</v>
      </c>
      <c r="CN169" t="s">
        <v>3</v>
      </c>
      <c r="CO169">
        <v>0</v>
      </c>
      <c r="CP169">
        <f t="shared" ref="CP169:CP200" si="176">(P169+Q169+S169)</f>
        <v>2000.02</v>
      </c>
      <c r="CQ169">
        <f t="shared" ref="CQ169:CQ200" si="177">(AC169*BC169*AW169)</f>
        <v>56933.42</v>
      </c>
      <c r="CR169">
        <f t="shared" ref="CR169:CR200" si="178">((((ET169)*BB169-(EU169)*BS169)+AE169*BS169)*AV169)</f>
        <v>1555.17</v>
      </c>
      <c r="CS169">
        <f t="shared" ref="CS169:CS200" si="179">(AE169*BS169*AV169)</f>
        <v>142.85</v>
      </c>
      <c r="CT169">
        <f t="shared" ref="CT169:CT200" si="180">(AF169*BA169*AV169)</f>
        <v>8178.55</v>
      </c>
      <c r="CU169">
        <f t="shared" ref="CU169:CU200" si="181">AG169</f>
        <v>0</v>
      </c>
      <c r="CV169">
        <f t="shared" ref="CV169:CV200" si="182">(AH169*AV169)</f>
        <v>36.11</v>
      </c>
      <c r="CW169">
        <f t="shared" ref="CW169:CW200" si="183">AI169</f>
        <v>0</v>
      </c>
      <c r="CX169">
        <f t="shared" ref="CX169:CX200" si="184">AJ169</f>
        <v>0</v>
      </c>
      <c r="CY169">
        <f t="shared" ref="CY169:CY200" si="185">((S169*BZ169)/100)</f>
        <v>171.75200000000001</v>
      </c>
      <c r="CZ169">
        <f t="shared" ref="CZ169:CZ200" si="186">((S169*CA169)/100)</f>
        <v>24.536000000000005</v>
      </c>
      <c r="DC169" t="s">
        <v>3</v>
      </c>
      <c r="DD169" t="s">
        <v>3</v>
      </c>
      <c r="DE169" t="s">
        <v>3</v>
      </c>
      <c r="DF169" t="s">
        <v>3</v>
      </c>
      <c r="DG169" t="s">
        <v>3</v>
      </c>
      <c r="DH169" t="s">
        <v>3</v>
      </c>
      <c r="DI169" t="s">
        <v>3</v>
      </c>
      <c r="DJ169" t="s">
        <v>3</v>
      </c>
      <c r="DK169" t="s">
        <v>3</v>
      </c>
      <c r="DL169" t="s">
        <v>3</v>
      </c>
      <c r="DM169" t="s">
        <v>3</v>
      </c>
      <c r="DN169">
        <v>0</v>
      </c>
      <c r="DO169">
        <v>0</v>
      </c>
      <c r="DP169">
        <v>1</v>
      </c>
      <c r="DQ169">
        <v>1</v>
      </c>
      <c r="DU169">
        <v>1009</v>
      </c>
      <c r="DV169" t="s">
        <v>19</v>
      </c>
      <c r="DW169" t="s">
        <v>19</v>
      </c>
      <c r="DX169">
        <v>1000</v>
      </c>
      <c r="EE169">
        <v>32505399</v>
      </c>
      <c r="EF169">
        <v>1</v>
      </c>
      <c r="EG169" t="s">
        <v>21</v>
      </c>
      <c r="EH169">
        <v>0</v>
      </c>
      <c r="EI169" t="s">
        <v>3</v>
      </c>
      <c r="EJ169">
        <v>4</v>
      </c>
      <c r="EK169">
        <v>0</v>
      </c>
      <c r="EL169" t="s">
        <v>22</v>
      </c>
      <c r="EM169" t="s">
        <v>23</v>
      </c>
      <c r="EO169" t="s">
        <v>3</v>
      </c>
      <c r="EQ169">
        <v>131072</v>
      </c>
      <c r="ER169">
        <v>66667.14</v>
      </c>
      <c r="ES169">
        <v>56933.42</v>
      </c>
      <c r="ET169">
        <v>1555.17</v>
      </c>
      <c r="EU169">
        <v>142.85</v>
      </c>
      <c r="EV169">
        <v>8178.55</v>
      </c>
      <c r="EW169">
        <v>36.11</v>
      </c>
      <c r="EX169">
        <v>0</v>
      </c>
      <c r="EY169">
        <v>0</v>
      </c>
      <c r="FQ169">
        <v>0</v>
      </c>
      <c r="FR169">
        <f t="shared" ref="FR169:FR200" si="187">ROUND(IF(AND(BH169=3,BI169=3),P169,0),2)</f>
        <v>0</v>
      </c>
      <c r="FS169">
        <v>0</v>
      </c>
      <c r="FX169">
        <v>70</v>
      </c>
      <c r="FY169">
        <v>10</v>
      </c>
      <c r="GA169" t="s">
        <v>3</v>
      </c>
      <c r="GD169">
        <v>0</v>
      </c>
      <c r="GF169">
        <v>-1596235391</v>
      </c>
      <c r="GG169">
        <v>2</v>
      </c>
      <c r="GH169">
        <v>1</v>
      </c>
      <c r="GI169">
        <v>-2</v>
      </c>
      <c r="GJ169">
        <v>0</v>
      </c>
      <c r="GK169">
        <f>ROUND(R169*(R12)/100,2)</f>
        <v>4.63</v>
      </c>
      <c r="GL169">
        <f t="shared" ref="GL169:GL200" si="188">ROUND(IF(AND(BH169=3,BI169=3,FS169&lt;&gt;0),P169,0),2)</f>
        <v>0</v>
      </c>
      <c r="GM169">
        <f t="shared" ref="GM169:GM200" si="189">ROUND(O169+X169+Y169+GK169,2)+GX169</f>
        <v>2200.94</v>
      </c>
      <c r="GN169">
        <f t="shared" ref="GN169:GN200" si="190">IF(OR(BI169=0,BI169=1),ROUND(O169+X169+Y169+GK169,2),0)</f>
        <v>0</v>
      </c>
      <c r="GO169">
        <f t="shared" ref="GO169:GO200" si="191">IF(BI169=2,ROUND(O169+X169+Y169+GK169,2),0)</f>
        <v>0</v>
      </c>
      <c r="GP169">
        <f t="shared" ref="GP169:GP200" si="192">IF(BI169=4,ROUND(O169+X169+Y169+GK169,2)+GX169,0)</f>
        <v>2200.94</v>
      </c>
      <c r="GR169">
        <v>0</v>
      </c>
      <c r="GS169">
        <v>3</v>
      </c>
      <c r="GT169">
        <v>0</v>
      </c>
      <c r="GU169" t="s">
        <v>3</v>
      </c>
      <c r="GV169">
        <f t="shared" ref="GV169:GV200" si="193">ROUND(GT169,6)</f>
        <v>0</v>
      </c>
      <c r="GW169">
        <v>1</v>
      </c>
      <c r="GX169">
        <f t="shared" ref="GX169:GX200" si="194">ROUND(GV169*GW169*I169,2)</f>
        <v>0</v>
      </c>
      <c r="HA169">
        <v>0</v>
      </c>
      <c r="HB169">
        <v>0</v>
      </c>
      <c r="IK169">
        <v>0</v>
      </c>
    </row>
    <row r="170" spans="1:245" x14ac:dyDescent="0.2">
      <c r="A170">
        <v>18</v>
      </c>
      <c r="B170">
        <v>1</v>
      </c>
      <c r="C170">
        <v>265</v>
      </c>
      <c r="E170" t="s">
        <v>171</v>
      </c>
      <c r="F170" t="s">
        <v>25</v>
      </c>
      <c r="G170" t="s">
        <v>26</v>
      </c>
      <c r="H170" t="s">
        <v>19</v>
      </c>
      <c r="I170">
        <f>I169*J170</f>
        <v>-0.03</v>
      </c>
      <c r="J170">
        <v>-1</v>
      </c>
      <c r="O170">
        <f t="shared" si="156"/>
        <v>-1602.3</v>
      </c>
      <c r="P170">
        <f t="shared" si="157"/>
        <v>-1602.3</v>
      </c>
      <c r="Q170">
        <f t="shared" si="158"/>
        <v>0</v>
      </c>
      <c r="R170">
        <f t="shared" si="159"/>
        <v>0</v>
      </c>
      <c r="S170">
        <f t="shared" si="160"/>
        <v>0</v>
      </c>
      <c r="T170">
        <f t="shared" si="161"/>
        <v>0</v>
      </c>
      <c r="U170">
        <f t="shared" si="162"/>
        <v>0</v>
      </c>
      <c r="V170">
        <f t="shared" si="163"/>
        <v>0</v>
      </c>
      <c r="W170">
        <f t="shared" si="164"/>
        <v>0</v>
      </c>
      <c r="X170">
        <f t="shared" si="165"/>
        <v>0</v>
      </c>
      <c r="Y170">
        <f t="shared" si="166"/>
        <v>0</v>
      </c>
      <c r="AA170">
        <v>33034105</v>
      </c>
      <c r="AB170">
        <f t="shared" si="167"/>
        <v>53410.15</v>
      </c>
      <c r="AC170">
        <f t="shared" si="168"/>
        <v>53410.15</v>
      </c>
      <c r="AD170">
        <f t="shared" si="169"/>
        <v>0</v>
      </c>
      <c r="AE170">
        <f t="shared" si="170"/>
        <v>0</v>
      </c>
      <c r="AF170">
        <f t="shared" si="171"/>
        <v>0</v>
      </c>
      <c r="AG170">
        <f t="shared" si="172"/>
        <v>0</v>
      </c>
      <c r="AH170">
        <f t="shared" si="173"/>
        <v>0</v>
      </c>
      <c r="AI170">
        <f t="shared" si="174"/>
        <v>0</v>
      </c>
      <c r="AJ170">
        <f t="shared" si="175"/>
        <v>0</v>
      </c>
      <c r="AK170">
        <v>53410.15</v>
      </c>
      <c r="AL170">
        <v>53410.15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70</v>
      </c>
      <c r="AU170">
        <v>10</v>
      </c>
      <c r="AV170">
        <v>1</v>
      </c>
      <c r="AW170">
        <v>1</v>
      </c>
      <c r="AZ170">
        <v>1</v>
      </c>
      <c r="BA170">
        <v>1</v>
      </c>
      <c r="BB170">
        <v>1</v>
      </c>
      <c r="BC170">
        <v>1</v>
      </c>
      <c r="BD170" t="s">
        <v>3</v>
      </c>
      <c r="BE170" t="s">
        <v>3</v>
      </c>
      <c r="BF170" t="s">
        <v>3</v>
      </c>
      <c r="BG170" t="s">
        <v>3</v>
      </c>
      <c r="BH170">
        <v>3</v>
      </c>
      <c r="BI170">
        <v>4</v>
      </c>
      <c r="BJ170" t="s">
        <v>27</v>
      </c>
      <c r="BM170">
        <v>0</v>
      </c>
      <c r="BN170">
        <v>0</v>
      </c>
      <c r="BO170" t="s">
        <v>3</v>
      </c>
      <c r="BP170">
        <v>0</v>
      </c>
      <c r="BQ170">
        <v>1</v>
      </c>
      <c r="BR170">
        <v>0</v>
      </c>
      <c r="BS170">
        <v>1</v>
      </c>
      <c r="BT170">
        <v>1</v>
      </c>
      <c r="BU170">
        <v>1</v>
      </c>
      <c r="BV170">
        <v>1</v>
      </c>
      <c r="BW170">
        <v>1</v>
      </c>
      <c r="BX170">
        <v>1</v>
      </c>
      <c r="BY170" t="s">
        <v>3</v>
      </c>
      <c r="BZ170">
        <v>70</v>
      </c>
      <c r="CA170">
        <v>10</v>
      </c>
      <c r="CF170">
        <v>0</v>
      </c>
      <c r="CG170">
        <v>0</v>
      </c>
      <c r="CM170">
        <v>0</v>
      </c>
      <c r="CN170" t="s">
        <v>3</v>
      </c>
      <c r="CO170">
        <v>0</v>
      </c>
      <c r="CP170">
        <f t="shared" si="176"/>
        <v>-1602.3</v>
      </c>
      <c r="CQ170">
        <f t="shared" si="177"/>
        <v>53410.15</v>
      </c>
      <c r="CR170">
        <f t="shared" si="178"/>
        <v>0</v>
      </c>
      <c r="CS170">
        <f t="shared" si="179"/>
        <v>0</v>
      </c>
      <c r="CT170">
        <f t="shared" si="180"/>
        <v>0</v>
      </c>
      <c r="CU170">
        <f t="shared" si="181"/>
        <v>0</v>
      </c>
      <c r="CV170">
        <f t="shared" si="182"/>
        <v>0</v>
      </c>
      <c r="CW170">
        <f t="shared" si="183"/>
        <v>0</v>
      </c>
      <c r="CX170">
        <f t="shared" si="184"/>
        <v>0</v>
      </c>
      <c r="CY170">
        <f t="shared" si="185"/>
        <v>0</v>
      </c>
      <c r="CZ170">
        <f t="shared" si="186"/>
        <v>0</v>
      </c>
      <c r="DC170" t="s">
        <v>3</v>
      </c>
      <c r="DD170" t="s">
        <v>3</v>
      </c>
      <c r="DE170" t="s">
        <v>3</v>
      </c>
      <c r="DF170" t="s">
        <v>3</v>
      </c>
      <c r="DG170" t="s">
        <v>3</v>
      </c>
      <c r="DH170" t="s">
        <v>3</v>
      </c>
      <c r="DI170" t="s">
        <v>3</v>
      </c>
      <c r="DJ170" t="s">
        <v>3</v>
      </c>
      <c r="DK170" t="s">
        <v>3</v>
      </c>
      <c r="DL170" t="s">
        <v>3</v>
      </c>
      <c r="DM170" t="s">
        <v>3</v>
      </c>
      <c r="DN170">
        <v>0</v>
      </c>
      <c r="DO170">
        <v>0</v>
      </c>
      <c r="DP170">
        <v>1</v>
      </c>
      <c r="DQ170">
        <v>1</v>
      </c>
      <c r="DU170">
        <v>1009</v>
      </c>
      <c r="DV170" t="s">
        <v>19</v>
      </c>
      <c r="DW170" t="s">
        <v>19</v>
      </c>
      <c r="DX170">
        <v>1000</v>
      </c>
      <c r="EE170">
        <v>32505399</v>
      </c>
      <c r="EF170">
        <v>1</v>
      </c>
      <c r="EG170" t="s">
        <v>21</v>
      </c>
      <c r="EH170">
        <v>0</v>
      </c>
      <c r="EI170" t="s">
        <v>3</v>
      </c>
      <c r="EJ170">
        <v>4</v>
      </c>
      <c r="EK170">
        <v>0</v>
      </c>
      <c r="EL170" t="s">
        <v>22</v>
      </c>
      <c r="EM170" t="s">
        <v>23</v>
      </c>
      <c r="EO170" t="s">
        <v>3</v>
      </c>
      <c r="EQ170">
        <v>0</v>
      </c>
      <c r="ER170">
        <v>53410.15</v>
      </c>
      <c r="ES170">
        <v>53410.15</v>
      </c>
      <c r="ET170">
        <v>0</v>
      </c>
      <c r="EU170">
        <v>0</v>
      </c>
      <c r="EV170">
        <v>0</v>
      </c>
      <c r="EW170">
        <v>0</v>
      </c>
      <c r="EX170">
        <v>0</v>
      </c>
      <c r="FQ170">
        <v>0</v>
      </c>
      <c r="FR170">
        <f t="shared" si="187"/>
        <v>0</v>
      </c>
      <c r="FS170">
        <v>0</v>
      </c>
      <c r="FX170">
        <v>70</v>
      </c>
      <c r="FY170">
        <v>10</v>
      </c>
      <c r="GA170" t="s">
        <v>3</v>
      </c>
      <c r="GD170">
        <v>0</v>
      </c>
      <c r="GF170">
        <v>-1467733540</v>
      </c>
      <c r="GG170">
        <v>2</v>
      </c>
      <c r="GH170">
        <v>1</v>
      </c>
      <c r="GI170">
        <v>-2</v>
      </c>
      <c r="GJ170">
        <v>0</v>
      </c>
      <c r="GK170">
        <f>ROUND(R170*(R12)/100,2)</f>
        <v>0</v>
      </c>
      <c r="GL170">
        <f t="shared" si="188"/>
        <v>0</v>
      </c>
      <c r="GM170">
        <f t="shared" si="189"/>
        <v>-1602.3</v>
      </c>
      <c r="GN170">
        <f t="shared" si="190"/>
        <v>0</v>
      </c>
      <c r="GO170">
        <f t="shared" si="191"/>
        <v>0</v>
      </c>
      <c r="GP170">
        <f t="shared" si="192"/>
        <v>-1602.3</v>
      </c>
      <c r="GR170">
        <v>0</v>
      </c>
      <c r="GS170">
        <v>3</v>
      </c>
      <c r="GT170">
        <v>0</v>
      </c>
      <c r="GU170" t="s">
        <v>3</v>
      </c>
      <c r="GV170">
        <f t="shared" si="193"/>
        <v>0</v>
      </c>
      <c r="GW170">
        <v>1</v>
      </c>
      <c r="GX170">
        <f t="shared" si="194"/>
        <v>0</v>
      </c>
      <c r="HA170">
        <v>0</v>
      </c>
      <c r="HB170">
        <v>0</v>
      </c>
      <c r="IK170">
        <v>0</v>
      </c>
    </row>
    <row r="171" spans="1:245" x14ac:dyDescent="0.2">
      <c r="A171">
        <v>17</v>
      </c>
      <c r="B171">
        <v>1</v>
      </c>
      <c r="C171">
        <f>ROW(SmtRes!A280)</f>
        <v>280</v>
      </c>
      <c r="D171">
        <f>ROW(EtalonRes!A266)</f>
        <v>266</v>
      </c>
      <c r="E171" t="s">
        <v>172</v>
      </c>
      <c r="F171" t="s">
        <v>29</v>
      </c>
      <c r="G171" t="s">
        <v>30</v>
      </c>
      <c r="H171" t="s">
        <v>31</v>
      </c>
      <c r="I171">
        <v>4.0000000000000001E-3</v>
      </c>
      <c r="J171">
        <v>0</v>
      </c>
      <c r="O171">
        <f t="shared" si="156"/>
        <v>1707.65</v>
      </c>
      <c r="P171">
        <f t="shared" si="157"/>
        <v>1391.33</v>
      </c>
      <c r="Q171">
        <f t="shared" si="158"/>
        <v>1.74</v>
      </c>
      <c r="R171">
        <f t="shared" si="159"/>
        <v>0.59</v>
      </c>
      <c r="S171">
        <f t="shared" si="160"/>
        <v>314.58</v>
      </c>
      <c r="T171">
        <f t="shared" si="161"/>
        <v>0</v>
      </c>
      <c r="U171">
        <f t="shared" si="162"/>
        <v>1.8124000000000002</v>
      </c>
      <c r="V171">
        <f t="shared" si="163"/>
        <v>0</v>
      </c>
      <c r="W171">
        <f t="shared" si="164"/>
        <v>0</v>
      </c>
      <c r="X171">
        <f t="shared" si="165"/>
        <v>220.21</v>
      </c>
      <c r="Y171">
        <f t="shared" si="166"/>
        <v>31.46</v>
      </c>
      <c r="AA171">
        <v>33034105</v>
      </c>
      <c r="AB171">
        <f t="shared" si="167"/>
        <v>426912.19</v>
      </c>
      <c r="AC171">
        <f t="shared" si="168"/>
        <v>347832.49</v>
      </c>
      <c r="AD171">
        <f t="shared" si="169"/>
        <v>435.13</v>
      </c>
      <c r="AE171">
        <f t="shared" si="170"/>
        <v>147.43</v>
      </c>
      <c r="AF171">
        <f t="shared" si="171"/>
        <v>78644.570000000007</v>
      </c>
      <c r="AG171">
        <f t="shared" si="172"/>
        <v>0</v>
      </c>
      <c r="AH171">
        <f t="shared" si="173"/>
        <v>453.1</v>
      </c>
      <c r="AI171">
        <f t="shared" si="174"/>
        <v>0</v>
      </c>
      <c r="AJ171">
        <f t="shared" si="175"/>
        <v>0</v>
      </c>
      <c r="AK171">
        <v>426912.19</v>
      </c>
      <c r="AL171">
        <v>347832.49</v>
      </c>
      <c r="AM171">
        <v>435.13</v>
      </c>
      <c r="AN171">
        <v>147.43</v>
      </c>
      <c r="AO171">
        <v>78644.570000000007</v>
      </c>
      <c r="AP171">
        <v>0</v>
      </c>
      <c r="AQ171">
        <v>453.1</v>
      </c>
      <c r="AR171">
        <v>0</v>
      </c>
      <c r="AS171">
        <v>0</v>
      </c>
      <c r="AT171">
        <v>70</v>
      </c>
      <c r="AU171">
        <v>10</v>
      </c>
      <c r="AV171">
        <v>1</v>
      </c>
      <c r="AW171">
        <v>1</v>
      </c>
      <c r="AZ171">
        <v>1</v>
      </c>
      <c r="BA171">
        <v>1</v>
      </c>
      <c r="BB171">
        <v>1</v>
      </c>
      <c r="BC171">
        <v>1</v>
      </c>
      <c r="BD171" t="s">
        <v>3</v>
      </c>
      <c r="BE171" t="s">
        <v>3</v>
      </c>
      <c r="BF171" t="s">
        <v>3</v>
      </c>
      <c r="BG171" t="s">
        <v>3</v>
      </c>
      <c r="BH171">
        <v>0</v>
      </c>
      <c r="BI171">
        <v>4</v>
      </c>
      <c r="BJ171" t="s">
        <v>32</v>
      </c>
      <c r="BM171">
        <v>0</v>
      </c>
      <c r="BN171">
        <v>0</v>
      </c>
      <c r="BO171" t="s">
        <v>3</v>
      </c>
      <c r="BP171">
        <v>0</v>
      </c>
      <c r="BQ171">
        <v>1</v>
      </c>
      <c r="BR171">
        <v>0</v>
      </c>
      <c r="BS171">
        <v>1</v>
      </c>
      <c r="BT171">
        <v>1</v>
      </c>
      <c r="BU171">
        <v>1</v>
      </c>
      <c r="BV171">
        <v>1</v>
      </c>
      <c r="BW171">
        <v>1</v>
      </c>
      <c r="BX171">
        <v>1</v>
      </c>
      <c r="BY171" t="s">
        <v>3</v>
      </c>
      <c r="BZ171">
        <v>70</v>
      </c>
      <c r="CA171">
        <v>10</v>
      </c>
      <c r="CF171">
        <v>0</v>
      </c>
      <c r="CG171">
        <v>0</v>
      </c>
      <c r="CM171">
        <v>0</v>
      </c>
      <c r="CN171" t="s">
        <v>3</v>
      </c>
      <c r="CO171">
        <v>0</v>
      </c>
      <c r="CP171">
        <f t="shared" si="176"/>
        <v>1707.6499999999999</v>
      </c>
      <c r="CQ171">
        <f t="shared" si="177"/>
        <v>347832.49</v>
      </c>
      <c r="CR171">
        <f t="shared" si="178"/>
        <v>435.13</v>
      </c>
      <c r="CS171">
        <f t="shared" si="179"/>
        <v>147.43</v>
      </c>
      <c r="CT171">
        <f t="shared" si="180"/>
        <v>78644.570000000007</v>
      </c>
      <c r="CU171">
        <f t="shared" si="181"/>
        <v>0</v>
      </c>
      <c r="CV171">
        <f t="shared" si="182"/>
        <v>453.1</v>
      </c>
      <c r="CW171">
        <f t="shared" si="183"/>
        <v>0</v>
      </c>
      <c r="CX171">
        <f t="shared" si="184"/>
        <v>0</v>
      </c>
      <c r="CY171">
        <f t="shared" si="185"/>
        <v>220.20599999999999</v>
      </c>
      <c r="CZ171">
        <f t="shared" si="186"/>
        <v>31.457999999999998</v>
      </c>
      <c r="DC171" t="s">
        <v>3</v>
      </c>
      <c r="DD171" t="s">
        <v>3</v>
      </c>
      <c r="DE171" t="s">
        <v>3</v>
      </c>
      <c r="DF171" t="s">
        <v>3</v>
      </c>
      <c r="DG171" t="s">
        <v>3</v>
      </c>
      <c r="DH171" t="s">
        <v>3</v>
      </c>
      <c r="DI171" t="s">
        <v>3</v>
      </c>
      <c r="DJ171" t="s">
        <v>3</v>
      </c>
      <c r="DK171" t="s">
        <v>3</v>
      </c>
      <c r="DL171" t="s">
        <v>3</v>
      </c>
      <c r="DM171" t="s">
        <v>3</v>
      </c>
      <c r="DN171">
        <v>0</v>
      </c>
      <c r="DO171">
        <v>0</v>
      </c>
      <c r="DP171">
        <v>1</v>
      </c>
      <c r="DQ171">
        <v>1</v>
      </c>
      <c r="DU171">
        <v>1007</v>
      </c>
      <c r="DV171" t="s">
        <v>31</v>
      </c>
      <c r="DW171" t="s">
        <v>31</v>
      </c>
      <c r="DX171">
        <v>100</v>
      </c>
      <c r="EE171">
        <v>32505399</v>
      </c>
      <c r="EF171">
        <v>1</v>
      </c>
      <c r="EG171" t="s">
        <v>21</v>
      </c>
      <c r="EH171">
        <v>0</v>
      </c>
      <c r="EI171" t="s">
        <v>3</v>
      </c>
      <c r="EJ171">
        <v>4</v>
      </c>
      <c r="EK171">
        <v>0</v>
      </c>
      <c r="EL171" t="s">
        <v>22</v>
      </c>
      <c r="EM171" t="s">
        <v>23</v>
      </c>
      <c r="EO171" t="s">
        <v>3</v>
      </c>
      <c r="EQ171">
        <v>131072</v>
      </c>
      <c r="ER171">
        <v>426912.19</v>
      </c>
      <c r="ES171">
        <v>347832.49</v>
      </c>
      <c r="ET171">
        <v>435.13</v>
      </c>
      <c r="EU171">
        <v>147.43</v>
      </c>
      <c r="EV171">
        <v>78644.570000000007</v>
      </c>
      <c r="EW171">
        <v>453.1</v>
      </c>
      <c r="EX171">
        <v>0</v>
      </c>
      <c r="EY171">
        <v>0</v>
      </c>
      <c r="FQ171">
        <v>0</v>
      </c>
      <c r="FR171">
        <f t="shared" si="187"/>
        <v>0</v>
      </c>
      <c r="FS171">
        <v>0</v>
      </c>
      <c r="FX171">
        <v>70</v>
      </c>
      <c r="FY171">
        <v>10</v>
      </c>
      <c r="GA171" t="s">
        <v>3</v>
      </c>
      <c r="GD171">
        <v>0</v>
      </c>
      <c r="GF171">
        <v>1739596138</v>
      </c>
      <c r="GG171">
        <v>2</v>
      </c>
      <c r="GH171">
        <v>1</v>
      </c>
      <c r="GI171">
        <v>-2</v>
      </c>
      <c r="GJ171">
        <v>0</v>
      </c>
      <c r="GK171">
        <f>ROUND(R171*(R12)/100,2)</f>
        <v>0.64</v>
      </c>
      <c r="GL171">
        <f t="shared" si="188"/>
        <v>0</v>
      </c>
      <c r="GM171">
        <f t="shared" si="189"/>
        <v>1959.96</v>
      </c>
      <c r="GN171">
        <f t="shared" si="190"/>
        <v>0</v>
      </c>
      <c r="GO171">
        <f t="shared" si="191"/>
        <v>0</v>
      </c>
      <c r="GP171">
        <f t="shared" si="192"/>
        <v>1959.96</v>
      </c>
      <c r="GR171">
        <v>0</v>
      </c>
      <c r="GS171">
        <v>3</v>
      </c>
      <c r="GT171">
        <v>0</v>
      </c>
      <c r="GU171" t="s">
        <v>3</v>
      </c>
      <c r="GV171">
        <f t="shared" si="193"/>
        <v>0</v>
      </c>
      <c r="GW171">
        <v>1</v>
      </c>
      <c r="GX171">
        <f t="shared" si="194"/>
        <v>0</v>
      </c>
      <c r="HA171">
        <v>0</v>
      </c>
      <c r="HB171">
        <v>0</v>
      </c>
      <c r="IK171">
        <v>0</v>
      </c>
    </row>
    <row r="172" spans="1:245" x14ac:dyDescent="0.2">
      <c r="A172">
        <v>17</v>
      </c>
      <c r="B172">
        <v>1</v>
      </c>
      <c r="E172" t="s">
        <v>173</v>
      </c>
      <c r="F172" t="s">
        <v>25</v>
      </c>
      <c r="G172" t="s">
        <v>26</v>
      </c>
      <c r="H172" t="s">
        <v>19</v>
      </c>
      <c r="I172">
        <v>9.6510389899999993E-3</v>
      </c>
      <c r="J172">
        <v>0</v>
      </c>
      <c r="O172">
        <f t="shared" si="156"/>
        <v>515.46</v>
      </c>
      <c r="P172">
        <f t="shared" si="157"/>
        <v>515.46</v>
      </c>
      <c r="Q172">
        <f t="shared" si="158"/>
        <v>0</v>
      </c>
      <c r="R172">
        <f t="shared" si="159"/>
        <v>0</v>
      </c>
      <c r="S172">
        <f t="shared" si="160"/>
        <v>0</v>
      </c>
      <c r="T172">
        <f t="shared" si="161"/>
        <v>0</v>
      </c>
      <c r="U172">
        <f t="shared" si="162"/>
        <v>0</v>
      </c>
      <c r="V172">
        <f t="shared" si="163"/>
        <v>0</v>
      </c>
      <c r="W172">
        <f t="shared" si="164"/>
        <v>0</v>
      </c>
      <c r="X172">
        <f t="shared" si="165"/>
        <v>0</v>
      </c>
      <c r="Y172">
        <f t="shared" si="166"/>
        <v>0</v>
      </c>
      <c r="AA172">
        <v>33034105</v>
      </c>
      <c r="AB172">
        <f t="shared" si="167"/>
        <v>53410.15</v>
      </c>
      <c r="AC172">
        <f t="shared" si="168"/>
        <v>53410.15</v>
      </c>
      <c r="AD172">
        <f t="shared" si="169"/>
        <v>0</v>
      </c>
      <c r="AE172">
        <f t="shared" si="170"/>
        <v>0</v>
      </c>
      <c r="AF172">
        <f t="shared" si="171"/>
        <v>0</v>
      </c>
      <c r="AG172">
        <f t="shared" si="172"/>
        <v>0</v>
      </c>
      <c r="AH172">
        <f t="shared" si="173"/>
        <v>0</v>
      </c>
      <c r="AI172">
        <f t="shared" si="174"/>
        <v>0</v>
      </c>
      <c r="AJ172">
        <f t="shared" si="175"/>
        <v>0</v>
      </c>
      <c r="AK172">
        <v>53410.15</v>
      </c>
      <c r="AL172">
        <v>53410.15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70</v>
      </c>
      <c r="AU172">
        <v>10</v>
      </c>
      <c r="AV172">
        <v>1</v>
      </c>
      <c r="AW172">
        <v>1</v>
      </c>
      <c r="AZ172">
        <v>1</v>
      </c>
      <c r="BA172">
        <v>1</v>
      </c>
      <c r="BB172">
        <v>1</v>
      </c>
      <c r="BC172">
        <v>1</v>
      </c>
      <c r="BD172" t="s">
        <v>3</v>
      </c>
      <c r="BE172" t="s">
        <v>3</v>
      </c>
      <c r="BF172" t="s">
        <v>3</v>
      </c>
      <c r="BG172" t="s">
        <v>3</v>
      </c>
      <c r="BH172">
        <v>3</v>
      </c>
      <c r="BI172">
        <v>4</v>
      </c>
      <c r="BJ172" t="s">
        <v>27</v>
      </c>
      <c r="BM172">
        <v>0</v>
      </c>
      <c r="BN172">
        <v>0</v>
      </c>
      <c r="BO172" t="s">
        <v>3</v>
      </c>
      <c r="BP172">
        <v>0</v>
      </c>
      <c r="BQ172">
        <v>1</v>
      </c>
      <c r="BR172">
        <v>0</v>
      </c>
      <c r="BS172">
        <v>1</v>
      </c>
      <c r="BT172">
        <v>1</v>
      </c>
      <c r="BU172">
        <v>1</v>
      </c>
      <c r="BV172">
        <v>1</v>
      </c>
      <c r="BW172">
        <v>1</v>
      </c>
      <c r="BX172">
        <v>1</v>
      </c>
      <c r="BY172" t="s">
        <v>3</v>
      </c>
      <c r="BZ172">
        <v>70</v>
      </c>
      <c r="CA172">
        <v>10</v>
      </c>
      <c r="CF172">
        <v>0</v>
      </c>
      <c r="CG172">
        <v>0</v>
      </c>
      <c r="CM172">
        <v>0</v>
      </c>
      <c r="CN172" t="s">
        <v>3</v>
      </c>
      <c r="CO172">
        <v>0</v>
      </c>
      <c r="CP172">
        <f t="shared" si="176"/>
        <v>515.46</v>
      </c>
      <c r="CQ172">
        <f t="shared" si="177"/>
        <v>53410.15</v>
      </c>
      <c r="CR172">
        <f t="shared" si="178"/>
        <v>0</v>
      </c>
      <c r="CS172">
        <f t="shared" si="179"/>
        <v>0</v>
      </c>
      <c r="CT172">
        <f t="shared" si="180"/>
        <v>0</v>
      </c>
      <c r="CU172">
        <f t="shared" si="181"/>
        <v>0</v>
      </c>
      <c r="CV172">
        <f t="shared" si="182"/>
        <v>0</v>
      </c>
      <c r="CW172">
        <f t="shared" si="183"/>
        <v>0</v>
      </c>
      <c r="CX172">
        <f t="shared" si="184"/>
        <v>0</v>
      </c>
      <c r="CY172">
        <f t="shared" si="185"/>
        <v>0</v>
      </c>
      <c r="CZ172">
        <f t="shared" si="186"/>
        <v>0</v>
      </c>
      <c r="DC172" t="s">
        <v>3</v>
      </c>
      <c r="DD172" t="s">
        <v>3</v>
      </c>
      <c r="DE172" t="s">
        <v>3</v>
      </c>
      <c r="DF172" t="s">
        <v>3</v>
      </c>
      <c r="DG172" t="s">
        <v>3</v>
      </c>
      <c r="DH172" t="s">
        <v>3</v>
      </c>
      <c r="DI172" t="s">
        <v>3</v>
      </c>
      <c r="DJ172" t="s">
        <v>3</v>
      </c>
      <c r="DK172" t="s">
        <v>3</v>
      </c>
      <c r="DL172" t="s">
        <v>3</v>
      </c>
      <c r="DM172" t="s">
        <v>3</v>
      </c>
      <c r="DN172">
        <v>0</v>
      </c>
      <c r="DO172">
        <v>0</v>
      </c>
      <c r="DP172">
        <v>1</v>
      </c>
      <c r="DQ172">
        <v>1</v>
      </c>
      <c r="DU172">
        <v>1009</v>
      </c>
      <c r="DV172" t="s">
        <v>19</v>
      </c>
      <c r="DW172" t="s">
        <v>19</v>
      </c>
      <c r="DX172">
        <v>1000</v>
      </c>
      <c r="EE172">
        <v>32505399</v>
      </c>
      <c r="EF172">
        <v>1</v>
      </c>
      <c r="EG172" t="s">
        <v>21</v>
      </c>
      <c r="EH172">
        <v>0</v>
      </c>
      <c r="EI172" t="s">
        <v>3</v>
      </c>
      <c r="EJ172">
        <v>4</v>
      </c>
      <c r="EK172">
        <v>0</v>
      </c>
      <c r="EL172" t="s">
        <v>22</v>
      </c>
      <c r="EM172" t="s">
        <v>23</v>
      </c>
      <c r="EO172" t="s">
        <v>3</v>
      </c>
      <c r="EQ172">
        <v>131072</v>
      </c>
      <c r="ER172">
        <v>53410.15</v>
      </c>
      <c r="ES172">
        <v>53410.15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FQ172">
        <v>0</v>
      </c>
      <c r="FR172">
        <f t="shared" si="187"/>
        <v>0</v>
      </c>
      <c r="FS172">
        <v>0</v>
      </c>
      <c r="FX172">
        <v>70</v>
      </c>
      <c r="FY172">
        <v>10</v>
      </c>
      <c r="GA172" t="s">
        <v>3</v>
      </c>
      <c r="GD172">
        <v>0</v>
      </c>
      <c r="GF172">
        <v>-1467733540</v>
      </c>
      <c r="GG172">
        <v>2</v>
      </c>
      <c r="GH172">
        <v>1</v>
      </c>
      <c r="GI172">
        <v>-2</v>
      </c>
      <c r="GJ172">
        <v>0</v>
      </c>
      <c r="GK172">
        <f>ROUND(R172*(R12)/100,2)</f>
        <v>0</v>
      </c>
      <c r="GL172">
        <f t="shared" si="188"/>
        <v>0</v>
      </c>
      <c r="GM172">
        <f t="shared" si="189"/>
        <v>515.46</v>
      </c>
      <c r="GN172">
        <f t="shared" si="190"/>
        <v>0</v>
      </c>
      <c r="GO172">
        <f t="shared" si="191"/>
        <v>0</v>
      </c>
      <c r="GP172">
        <f t="shared" si="192"/>
        <v>515.46</v>
      </c>
      <c r="GR172">
        <v>0</v>
      </c>
      <c r="GS172">
        <v>3</v>
      </c>
      <c r="GT172">
        <v>0</v>
      </c>
      <c r="GU172" t="s">
        <v>3</v>
      </c>
      <c r="GV172">
        <f t="shared" si="193"/>
        <v>0</v>
      </c>
      <c r="GW172">
        <v>1</v>
      </c>
      <c r="GX172">
        <f t="shared" si="194"/>
        <v>0</v>
      </c>
      <c r="HA172">
        <v>0</v>
      </c>
      <c r="HB172">
        <v>0</v>
      </c>
      <c r="IK172">
        <v>0</v>
      </c>
    </row>
    <row r="173" spans="1:245" x14ac:dyDescent="0.2">
      <c r="A173">
        <v>17</v>
      </c>
      <c r="B173">
        <v>1</v>
      </c>
      <c r="E173" t="s">
        <v>174</v>
      </c>
      <c r="F173" t="s">
        <v>35</v>
      </c>
      <c r="G173" t="s">
        <v>175</v>
      </c>
      <c r="H173" t="s">
        <v>37</v>
      </c>
      <c r="I173">
        <v>4</v>
      </c>
      <c r="J173">
        <v>0</v>
      </c>
      <c r="O173">
        <f t="shared" si="156"/>
        <v>58294.92</v>
      </c>
      <c r="P173">
        <f t="shared" si="157"/>
        <v>58294.92</v>
      </c>
      <c r="Q173">
        <f t="shared" si="158"/>
        <v>0</v>
      </c>
      <c r="R173">
        <f t="shared" si="159"/>
        <v>0</v>
      </c>
      <c r="S173">
        <f t="shared" si="160"/>
        <v>0</v>
      </c>
      <c r="T173">
        <f t="shared" si="161"/>
        <v>0</v>
      </c>
      <c r="U173">
        <f t="shared" si="162"/>
        <v>0</v>
      </c>
      <c r="V173">
        <f t="shared" si="163"/>
        <v>0</v>
      </c>
      <c r="W173">
        <f t="shared" si="164"/>
        <v>0</v>
      </c>
      <c r="X173">
        <f t="shared" si="165"/>
        <v>0</v>
      </c>
      <c r="Y173">
        <f t="shared" si="166"/>
        <v>0</v>
      </c>
      <c r="AA173">
        <v>33034105</v>
      </c>
      <c r="AB173">
        <f t="shared" si="167"/>
        <v>14573.73</v>
      </c>
      <c r="AC173">
        <f t="shared" si="168"/>
        <v>14573.73</v>
      </c>
      <c r="AD173">
        <f t="shared" si="169"/>
        <v>0</v>
      </c>
      <c r="AE173">
        <f t="shared" si="170"/>
        <v>0</v>
      </c>
      <c r="AF173">
        <f t="shared" si="171"/>
        <v>0</v>
      </c>
      <c r="AG173">
        <f t="shared" si="172"/>
        <v>0</v>
      </c>
      <c r="AH173">
        <f t="shared" si="173"/>
        <v>0</v>
      </c>
      <c r="AI173">
        <f t="shared" si="174"/>
        <v>0</v>
      </c>
      <c r="AJ173">
        <f t="shared" si="175"/>
        <v>0</v>
      </c>
      <c r="AK173">
        <v>14573.73</v>
      </c>
      <c r="AL173">
        <v>14573.73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1</v>
      </c>
      <c r="AW173">
        <v>1</v>
      </c>
      <c r="AZ173">
        <v>1</v>
      </c>
      <c r="BA173">
        <v>1</v>
      </c>
      <c r="BB173">
        <v>1</v>
      </c>
      <c r="BC173">
        <v>1</v>
      </c>
      <c r="BD173" t="s">
        <v>3</v>
      </c>
      <c r="BE173" t="s">
        <v>3</v>
      </c>
      <c r="BF173" t="s">
        <v>3</v>
      </c>
      <c r="BG173" t="s">
        <v>3</v>
      </c>
      <c r="BH173">
        <v>3</v>
      </c>
      <c r="BI173">
        <v>1</v>
      </c>
      <c r="BJ173" t="s">
        <v>3</v>
      </c>
      <c r="BM173">
        <v>6001</v>
      </c>
      <c r="BN173">
        <v>0</v>
      </c>
      <c r="BO173" t="s">
        <v>3</v>
      </c>
      <c r="BP173">
        <v>0</v>
      </c>
      <c r="BQ173">
        <v>0</v>
      </c>
      <c r="BR173">
        <v>0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 t="s">
        <v>3</v>
      </c>
      <c r="BZ173">
        <v>0</v>
      </c>
      <c r="CA173">
        <v>0</v>
      </c>
      <c r="CF173">
        <v>0</v>
      </c>
      <c r="CG173">
        <v>0</v>
      </c>
      <c r="CM173">
        <v>0</v>
      </c>
      <c r="CN173" t="s">
        <v>3</v>
      </c>
      <c r="CO173">
        <v>0</v>
      </c>
      <c r="CP173">
        <f t="shared" si="176"/>
        <v>58294.92</v>
      </c>
      <c r="CQ173">
        <f t="shared" si="177"/>
        <v>14573.73</v>
      </c>
      <c r="CR173">
        <f t="shared" si="178"/>
        <v>0</v>
      </c>
      <c r="CS173">
        <f t="shared" si="179"/>
        <v>0</v>
      </c>
      <c r="CT173">
        <f t="shared" si="180"/>
        <v>0</v>
      </c>
      <c r="CU173">
        <f t="shared" si="181"/>
        <v>0</v>
      </c>
      <c r="CV173">
        <f t="shared" si="182"/>
        <v>0</v>
      </c>
      <c r="CW173">
        <f t="shared" si="183"/>
        <v>0</v>
      </c>
      <c r="CX173">
        <f t="shared" si="184"/>
        <v>0</v>
      </c>
      <c r="CY173">
        <f t="shared" si="185"/>
        <v>0</v>
      </c>
      <c r="CZ173">
        <f t="shared" si="186"/>
        <v>0</v>
      </c>
      <c r="DC173" t="s">
        <v>3</v>
      </c>
      <c r="DD173" t="s">
        <v>3</v>
      </c>
      <c r="DE173" t="s">
        <v>3</v>
      </c>
      <c r="DF173" t="s">
        <v>3</v>
      </c>
      <c r="DG173" t="s">
        <v>3</v>
      </c>
      <c r="DH173" t="s">
        <v>3</v>
      </c>
      <c r="DI173" t="s">
        <v>3</v>
      </c>
      <c r="DJ173" t="s">
        <v>3</v>
      </c>
      <c r="DK173" t="s">
        <v>3</v>
      </c>
      <c r="DL173" t="s">
        <v>3</v>
      </c>
      <c r="DM173" t="s">
        <v>3</v>
      </c>
      <c r="DN173">
        <v>0</v>
      </c>
      <c r="DO173">
        <v>0</v>
      </c>
      <c r="DP173">
        <v>1</v>
      </c>
      <c r="DQ173">
        <v>1</v>
      </c>
      <c r="DU173">
        <v>1010</v>
      </c>
      <c r="DV173" t="s">
        <v>37</v>
      </c>
      <c r="DW173" t="s">
        <v>38</v>
      </c>
      <c r="DX173">
        <v>1</v>
      </c>
      <c r="EE173">
        <v>32747723</v>
      </c>
      <c r="EF173">
        <v>0</v>
      </c>
      <c r="EG173" t="s">
        <v>39</v>
      </c>
      <c r="EH173">
        <v>0</v>
      </c>
      <c r="EI173" t="s">
        <v>3</v>
      </c>
      <c r="EJ173">
        <v>1</v>
      </c>
      <c r="EK173">
        <v>6001</v>
      </c>
      <c r="EL173" t="s">
        <v>40</v>
      </c>
      <c r="EM173" t="s">
        <v>39</v>
      </c>
      <c r="EO173" t="s">
        <v>3</v>
      </c>
      <c r="EQ173">
        <v>131072</v>
      </c>
      <c r="ER173">
        <v>14573.73</v>
      </c>
      <c r="ES173">
        <v>14573.73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FQ173">
        <v>0</v>
      </c>
      <c r="FR173">
        <f t="shared" si="187"/>
        <v>0</v>
      </c>
      <c r="FS173">
        <v>0</v>
      </c>
      <c r="FX173">
        <v>0</v>
      </c>
      <c r="FY173">
        <v>0</v>
      </c>
      <c r="GA173" t="s">
        <v>41</v>
      </c>
      <c r="GD173">
        <v>0</v>
      </c>
      <c r="GF173">
        <v>1554183212</v>
      </c>
      <c r="GG173">
        <v>2</v>
      </c>
      <c r="GH173">
        <v>0</v>
      </c>
      <c r="GI173">
        <v>-2</v>
      </c>
      <c r="GJ173">
        <v>0</v>
      </c>
      <c r="GK173">
        <f>ROUND(R173*(R12)/100,2)</f>
        <v>0</v>
      </c>
      <c r="GL173">
        <f t="shared" si="188"/>
        <v>0</v>
      </c>
      <c r="GM173">
        <f t="shared" si="189"/>
        <v>58294.92</v>
      </c>
      <c r="GN173">
        <f t="shared" si="190"/>
        <v>58294.92</v>
      </c>
      <c r="GO173">
        <f t="shared" si="191"/>
        <v>0</v>
      </c>
      <c r="GP173">
        <f t="shared" si="192"/>
        <v>0</v>
      </c>
      <c r="GR173">
        <v>0</v>
      </c>
      <c r="GS173">
        <v>4</v>
      </c>
      <c r="GT173">
        <v>0</v>
      </c>
      <c r="GU173" t="s">
        <v>3</v>
      </c>
      <c r="GV173">
        <f t="shared" si="193"/>
        <v>0</v>
      </c>
      <c r="GW173">
        <v>1</v>
      </c>
      <c r="GX173">
        <f t="shared" si="194"/>
        <v>0</v>
      </c>
      <c r="HA173">
        <v>0</v>
      </c>
      <c r="HB173">
        <v>0</v>
      </c>
      <c r="IK173">
        <v>0</v>
      </c>
    </row>
    <row r="174" spans="1:245" x14ac:dyDescent="0.2">
      <c r="A174">
        <v>17</v>
      </c>
      <c r="B174">
        <v>1</v>
      </c>
      <c r="C174">
        <f>ROW(SmtRes!A285)</f>
        <v>285</v>
      </c>
      <c r="D174">
        <f>ROW(EtalonRes!A270)</f>
        <v>270</v>
      </c>
      <c r="E174" t="s">
        <v>176</v>
      </c>
      <c r="F174" t="s">
        <v>17</v>
      </c>
      <c r="G174" t="s">
        <v>18</v>
      </c>
      <c r="H174" t="s">
        <v>19</v>
      </c>
      <c r="I174">
        <v>0.20330000000000001</v>
      </c>
      <c r="J174">
        <v>0</v>
      </c>
      <c r="O174">
        <f t="shared" si="156"/>
        <v>13553.43</v>
      </c>
      <c r="P174">
        <f t="shared" si="157"/>
        <v>11574.56</v>
      </c>
      <c r="Q174">
        <f t="shared" si="158"/>
        <v>316.17</v>
      </c>
      <c r="R174">
        <f t="shared" si="159"/>
        <v>29.04</v>
      </c>
      <c r="S174">
        <f t="shared" si="160"/>
        <v>1662.7</v>
      </c>
      <c r="T174">
        <f t="shared" si="161"/>
        <v>0</v>
      </c>
      <c r="U174">
        <f t="shared" si="162"/>
        <v>7.3411629999999999</v>
      </c>
      <c r="V174">
        <f t="shared" si="163"/>
        <v>0</v>
      </c>
      <c r="W174">
        <f t="shared" si="164"/>
        <v>0</v>
      </c>
      <c r="X174">
        <f t="shared" si="165"/>
        <v>1163.8900000000001</v>
      </c>
      <c r="Y174">
        <f t="shared" si="166"/>
        <v>166.27</v>
      </c>
      <c r="AA174">
        <v>33034105</v>
      </c>
      <c r="AB174">
        <f t="shared" si="167"/>
        <v>66667.14</v>
      </c>
      <c r="AC174">
        <f t="shared" si="168"/>
        <v>56933.42</v>
      </c>
      <c r="AD174">
        <f t="shared" si="169"/>
        <v>1555.17</v>
      </c>
      <c r="AE174">
        <f t="shared" si="170"/>
        <v>142.85</v>
      </c>
      <c r="AF174">
        <f t="shared" si="171"/>
        <v>8178.55</v>
      </c>
      <c r="AG174">
        <f t="shared" si="172"/>
        <v>0</v>
      </c>
      <c r="AH174">
        <f t="shared" si="173"/>
        <v>36.11</v>
      </c>
      <c r="AI174">
        <f t="shared" si="174"/>
        <v>0</v>
      </c>
      <c r="AJ174">
        <f t="shared" si="175"/>
        <v>0</v>
      </c>
      <c r="AK174">
        <v>66667.14</v>
      </c>
      <c r="AL174">
        <v>56933.42</v>
      </c>
      <c r="AM174">
        <v>1555.17</v>
      </c>
      <c r="AN174">
        <v>142.85</v>
      </c>
      <c r="AO174">
        <v>8178.55</v>
      </c>
      <c r="AP174">
        <v>0</v>
      </c>
      <c r="AQ174">
        <v>36.11</v>
      </c>
      <c r="AR174">
        <v>0</v>
      </c>
      <c r="AS174">
        <v>0</v>
      </c>
      <c r="AT174">
        <v>70</v>
      </c>
      <c r="AU174">
        <v>10</v>
      </c>
      <c r="AV174">
        <v>1</v>
      </c>
      <c r="AW174">
        <v>1</v>
      </c>
      <c r="AZ174">
        <v>1</v>
      </c>
      <c r="BA174">
        <v>1</v>
      </c>
      <c r="BB174">
        <v>1</v>
      </c>
      <c r="BC174">
        <v>1</v>
      </c>
      <c r="BD174" t="s">
        <v>3</v>
      </c>
      <c r="BE174" t="s">
        <v>3</v>
      </c>
      <c r="BF174" t="s">
        <v>3</v>
      </c>
      <c r="BG174" t="s">
        <v>3</v>
      </c>
      <c r="BH174">
        <v>0</v>
      </c>
      <c r="BI174">
        <v>4</v>
      </c>
      <c r="BJ174" t="s">
        <v>20</v>
      </c>
      <c r="BM174">
        <v>0</v>
      </c>
      <c r="BN174">
        <v>0</v>
      </c>
      <c r="BO174" t="s">
        <v>3</v>
      </c>
      <c r="BP174">
        <v>0</v>
      </c>
      <c r="BQ174">
        <v>1</v>
      </c>
      <c r="BR174">
        <v>0</v>
      </c>
      <c r="BS174">
        <v>1</v>
      </c>
      <c r="BT174">
        <v>1</v>
      </c>
      <c r="BU174">
        <v>1</v>
      </c>
      <c r="BV174">
        <v>1</v>
      </c>
      <c r="BW174">
        <v>1</v>
      </c>
      <c r="BX174">
        <v>1</v>
      </c>
      <c r="BY174" t="s">
        <v>3</v>
      </c>
      <c r="BZ174">
        <v>70</v>
      </c>
      <c r="CA174">
        <v>10</v>
      </c>
      <c r="CF174">
        <v>0</v>
      </c>
      <c r="CG174">
        <v>0</v>
      </c>
      <c r="CM174">
        <v>0</v>
      </c>
      <c r="CN174" t="s">
        <v>3</v>
      </c>
      <c r="CO174">
        <v>0</v>
      </c>
      <c r="CP174">
        <f t="shared" si="176"/>
        <v>13553.43</v>
      </c>
      <c r="CQ174">
        <f t="shared" si="177"/>
        <v>56933.42</v>
      </c>
      <c r="CR174">
        <f t="shared" si="178"/>
        <v>1555.17</v>
      </c>
      <c r="CS174">
        <f t="shared" si="179"/>
        <v>142.85</v>
      </c>
      <c r="CT174">
        <f t="shared" si="180"/>
        <v>8178.55</v>
      </c>
      <c r="CU174">
        <f t="shared" si="181"/>
        <v>0</v>
      </c>
      <c r="CV174">
        <f t="shared" si="182"/>
        <v>36.11</v>
      </c>
      <c r="CW174">
        <f t="shared" si="183"/>
        <v>0</v>
      </c>
      <c r="CX174">
        <f t="shared" si="184"/>
        <v>0</v>
      </c>
      <c r="CY174">
        <f t="shared" si="185"/>
        <v>1163.8900000000001</v>
      </c>
      <c r="CZ174">
        <f t="shared" si="186"/>
        <v>166.27</v>
      </c>
      <c r="DC174" t="s">
        <v>3</v>
      </c>
      <c r="DD174" t="s">
        <v>3</v>
      </c>
      <c r="DE174" t="s">
        <v>3</v>
      </c>
      <c r="DF174" t="s">
        <v>3</v>
      </c>
      <c r="DG174" t="s">
        <v>3</v>
      </c>
      <c r="DH174" t="s">
        <v>3</v>
      </c>
      <c r="DI174" t="s">
        <v>3</v>
      </c>
      <c r="DJ174" t="s">
        <v>3</v>
      </c>
      <c r="DK174" t="s">
        <v>3</v>
      </c>
      <c r="DL174" t="s">
        <v>3</v>
      </c>
      <c r="DM174" t="s">
        <v>3</v>
      </c>
      <c r="DN174">
        <v>0</v>
      </c>
      <c r="DO174">
        <v>0</v>
      </c>
      <c r="DP174">
        <v>1</v>
      </c>
      <c r="DQ174">
        <v>1</v>
      </c>
      <c r="DU174">
        <v>1009</v>
      </c>
      <c r="DV174" t="s">
        <v>19</v>
      </c>
      <c r="DW174" t="s">
        <v>19</v>
      </c>
      <c r="DX174">
        <v>1000</v>
      </c>
      <c r="EE174">
        <v>32505399</v>
      </c>
      <c r="EF174">
        <v>1</v>
      </c>
      <c r="EG174" t="s">
        <v>21</v>
      </c>
      <c r="EH174">
        <v>0</v>
      </c>
      <c r="EI174" t="s">
        <v>3</v>
      </c>
      <c r="EJ174">
        <v>4</v>
      </c>
      <c r="EK174">
        <v>0</v>
      </c>
      <c r="EL174" t="s">
        <v>22</v>
      </c>
      <c r="EM174" t="s">
        <v>23</v>
      </c>
      <c r="EO174" t="s">
        <v>3</v>
      </c>
      <c r="EQ174">
        <v>131072</v>
      </c>
      <c r="ER174">
        <v>66667.14</v>
      </c>
      <c r="ES174">
        <v>56933.42</v>
      </c>
      <c r="ET174">
        <v>1555.17</v>
      </c>
      <c r="EU174">
        <v>142.85</v>
      </c>
      <c r="EV174">
        <v>8178.55</v>
      </c>
      <c r="EW174">
        <v>36.11</v>
      </c>
      <c r="EX174">
        <v>0</v>
      </c>
      <c r="EY174">
        <v>0</v>
      </c>
      <c r="FQ174">
        <v>0</v>
      </c>
      <c r="FR174">
        <f t="shared" si="187"/>
        <v>0</v>
      </c>
      <c r="FS174">
        <v>0</v>
      </c>
      <c r="FX174">
        <v>70</v>
      </c>
      <c r="FY174">
        <v>10</v>
      </c>
      <c r="GA174" t="s">
        <v>3</v>
      </c>
      <c r="GD174">
        <v>0</v>
      </c>
      <c r="GF174">
        <v>-1596235391</v>
      </c>
      <c r="GG174">
        <v>2</v>
      </c>
      <c r="GH174">
        <v>1</v>
      </c>
      <c r="GI174">
        <v>-2</v>
      </c>
      <c r="GJ174">
        <v>0</v>
      </c>
      <c r="GK174">
        <f>ROUND(R174*(R12)/100,2)</f>
        <v>31.36</v>
      </c>
      <c r="GL174">
        <f t="shared" si="188"/>
        <v>0</v>
      </c>
      <c r="GM174">
        <f t="shared" si="189"/>
        <v>14914.95</v>
      </c>
      <c r="GN174">
        <f t="shared" si="190"/>
        <v>0</v>
      </c>
      <c r="GO174">
        <f t="shared" si="191"/>
        <v>0</v>
      </c>
      <c r="GP174">
        <f t="shared" si="192"/>
        <v>14914.95</v>
      </c>
      <c r="GR174">
        <v>0</v>
      </c>
      <c r="GS174">
        <v>3</v>
      </c>
      <c r="GT174">
        <v>0</v>
      </c>
      <c r="GU174" t="s">
        <v>3</v>
      </c>
      <c r="GV174">
        <f t="shared" si="193"/>
        <v>0</v>
      </c>
      <c r="GW174">
        <v>1</v>
      </c>
      <c r="GX174">
        <f t="shared" si="194"/>
        <v>0</v>
      </c>
      <c r="HA174">
        <v>0</v>
      </c>
      <c r="HB174">
        <v>0</v>
      </c>
      <c r="IK174">
        <v>0</v>
      </c>
    </row>
    <row r="175" spans="1:245" x14ac:dyDescent="0.2">
      <c r="A175">
        <v>18</v>
      </c>
      <c r="B175">
        <v>1</v>
      </c>
      <c r="C175">
        <v>285</v>
      </c>
      <c r="E175" t="s">
        <v>177</v>
      </c>
      <c r="F175" t="s">
        <v>25</v>
      </c>
      <c r="G175" t="s">
        <v>26</v>
      </c>
      <c r="H175" t="s">
        <v>19</v>
      </c>
      <c r="I175">
        <f>I174*J175</f>
        <v>-0.20330000000000001</v>
      </c>
      <c r="J175">
        <v>-1</v>
      </c>
      <c r="O175">
        <f t="shared" si="156"/>
        <v>-10858.28</v>
      </c>
      <c r="P175">
        <f t="shared" si="157"/>
        <v>-10858.28</v>
      </c>
      <c r="Q175">
        <f t="shared" si="158"/>
        <v>0</v>
      </c>
      <c r="R175">
        <f t="shared" si="159"/>
        <v>0</v>
      </c>
      <c r="S175">
        <f t="shared" si="160"/>
        <v>0</v>
      </c>
      <c r="T175">
        <f t="shared" si="161"/>
        <v>0</v>
      </c>
      <c r="U175">
        <f t="shared" si="162"/>
        <v>0</v>
      </c>
      <c r="V175">
        <f t="shared" si="163"/>
        <v>0</v>
      </c>
      <c r="W175">
        <f t="shared" si="164"/>
        <v>0</v>
      </c>
      <c r="X175">
        <f t="shared" si="165"/>
        <v>0</v>
      </c>
      <c r="Y175">
        <f t="shared" si="166"/>
        <v>0</v>
      </c>
      <c r="AA175">
        <v>33034105</v>
      </c>
      <c r="AB175">
        <f t="shared" si="167"/>
        <v>53410.15</v>
      </c>
      <c r="AC175">
        <f t="shared" si="168"/>
        <v>53410.15</v>
      </c>
      <c r="AD175">
        <f t="shared" si="169"/>
        <v>0</v>
      </c>
      <c r="AE175">
        <f t="shared" si="170"/>
        <v>0</v>
      </c>
      <c r="AF175">
        <f t="shared" si="171"/>
        <v>0</v>
      </c>
      <c r="AG175">
        <f t="shared" si="172"/>
        <v>0</v>
      </c>
      <c r="AH175">
        <f t="shared" si="173"/>
        <v>0</v>
      </c>
      <c r="AI175">
        <f t="shared" si="174"/>
        <v>0</v>
      </c>
      <c r="AJ175">
        <f t="shared" si="175"/>
        <v>0</v>
      </c>
      <c r="AK175">
        <v>53410.15</v>
      </c>
      <c r="AL175">
        <v>53410.15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70</v>
      </c>
      <c r="AU175">
        <v>10</v>
      </c>
      <c r="AV175">
        <v>1</v>
      </c>
      <c r="AW175">
        <v>1</v>
      </c>
      <c r="AZ175">
        <v>1</v>
      </c>
      <c r="BA175">
        <v>1</v>
      </c>
      <c r="BB175">
        <v>1</v>
      </c>
      <c r="BC175">
        <v>1</v>
      </c>
      <c r="BD175" t="s">
        <v>3</v>
      </c>
      <c r="BE175" t="s">
        <v>3</v>
      </c>
      <c r="BF175" t="s">
        <v>3</v>
      </c>
      <c r="BG175" t="s">
        <v>3</v>
      </c>
      <c r="BH175">
        <v>3</v>
      </c>
      <c r="BI175">
        <v>4</v>
      </c>
      <c r="BJ175" t="s">
        <v>27</v>
      </c>
      <c r="BM175">
        <v>0</v>
      </c>
      <c r="BN175">
        <v>0</v>
      </c>
      <c r="BO175" t="s">
        <v>3</v>
      </c>
      <c r="BP175">
        <v>0</v>
      </c>
      <c r="BQ175">
        <v>1</v>
      </c>
      <c r="BR175">
        <v>0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 t="s">
        <v>3</v>
      </c>
      <c r="BZ175">
        <v>70</v>
      </c>
      <c r="CA175">
        <v>10</v>
      </c>
      <c r="CF175">
        <v>0</v>
      </c>
      <c r="CG175">
        <v>0</v>
      </c>
      <c r="CM175">
        <v>0</v>
      </c>
      <c r="CN175" t="s">
        <v>3</v>
      </c>
      <c r="CO175">
        <v>0</v>
      </c>
      <c r="CP175">
        <f t="shared" si="176"/>
        <v>-10858.28</v>
      </c>
      <c r="CQ175">
        <f t="shared" si="177"/>
        <v>53410.15</v>
      </c>
      <c r="CR175">
        <f t="shared" si="178"/>
        <v>0</v>
      </c>
      <c r="CS175">
        <f t="shared" si="179"/>
        <v>0</v>
      </c>
      <c r="CT175">
        <f t="shared" si="180"/>
        <v>0</v>
      </c>
      <c r="CU175">
        <f t="shared" si="181"/>
        <v>0</v>
      </c>
      <c r="CV175">
        <f t="shared" si="182"/>
        <v>0</v>
      </c>
      <c r="CW175">
        <f t="shared" si="183"/>
        <v>0</v>
      </c>
      <c r="CX175">
        <f t="shared" si="184"/>
        <v>0</v>
      </c>
      <c r="CY175">
        <f t="shared" si="185"/>
        <v>0</v>
      </c>
      <c r="CZ175">
        <f t="shared" si="186"/>
        <v>0</v>
      </c>
      <c r="DC175" t="s">
        <v>3</v>
      </c>
      <c r="DD175" t="s">
        <v>3</v>
      </c>
      <c r="DE175" t="s">
        <v>3</v>
      </c>
      <c r="DF175" t="s">
        <v>3</v>
      </c>
      <c r="DG175" t="s">
        <v>3</v>
      </c>
      <c r="DH175" t="s">
        <v>3</v>
      </c>
      <c r="DI175" t="s">
        <v>3</v>
      </c>
      <c r="DJ175" t="s">
        <v>3</v>
      </c>
      <c r="DK175" t="s">
        <v>3</v>
      </c>
      <c r="DL175" t="s">
        <v>3</v>
      </c>
      <c r="DM175" t="s">
        <v>3</v>
      </c>
      <c r="DN175">
        <v>0</v>
      </c>
      <c r="DO175">
        <v>0</v>
      </c>
      <c r="DP175">
        <v>1</v>
      </c>
      <c r="DQ175">
        <v>1</v>
      </c>
      <c r="DU175">
        <v>1009</v>
      </c>
      <c r="DV175" t="s">
        <v>19</v>
      </c>
      <c r="DW175" t="s">
        <v>19</v>
      </c>
      <c r="DX175">
        <v>1000</v>
      </c>
      <c r="EE175">
        <v>32505399</v>
      </c>
      <c r="EF175">
        <v>1</v>
      </c>
      <c r="EG175" t="s">
        <v>21</v>
      </c>
      <c r="EH175">
        <v>0</v>
      </c>
      <c r="EI175" t="s">
        <v>3</v>
      </c>
      <c r="EJ175">
        <v>4</v>
      </c>
      <c r="EK175">
        <v>0</v>
      </c>
      <c r="EL175" t="s">
        <v>22</v>
      </c>
      <c r="EM175" t="s">
        <v>23</v>
      </c>
      <c r="EO175" t="s">
        <v>3</v>
      </c>
      <c r="EQ175">
        <v>0</v>
      </c>
      <c r="ER175">
        <v>53410.15</v>
      </c>
      <c r="ES175">
        <v>53410.15</v>
      </c>
      <c r="ET175">
        <v>0</v>
      </c>
      <c r="EU175">
        <v>0</v>
      </c>
      <c r="EV175">
        <v>0</v>
      </c>
      <c r="EW175">
        <v>0</v>
      </c>
      <c r="EX175">
        <v>0</v>
      </c>
      <c r="FQ175">
        <v>0</v>
      </c>
      <c r="FR175">
        <f t="shared" si="187"/>
        <v>0</v>
      </c>
      <c r="FS175">
        <v>0</v>
      </c>
      <c r="FX175">
        <v>70</v>
      </c>
      <c r="FY175">
        <v>10</v>
      </c>
      <c r="GA175" t="s">
        <v>3</v>
      </c>
      <c r="GD175">
        <v>0</v>
      </c>
      <c r="GF175">
        <v>-1467733540</v>
      </c>
      <c r="GG175">
        <v>2</v>
      </c>
      <c r="GH175">
        <v>1</v>
      </c>
      <c r="GI175">
        <v>-2</v>
      </c>
      <c r="GJ175">
        <v>0</v>
      </c>
      <c r="GK175">
        <f>ROUND(R175*(R12)/100,2)</f>
        <v>0</v>
      </c>
      <c r="GL175">
        <f t="shared" si="188"/>
        <v>0</v>
      </c>
      <c r="GM175">
        <f t="shared" si="189"/>
        <v>-10858.28</v>
      </c>
      <c r="GN175">
        <f t="shared" si="190"/>
        <v>0</v>
      </c>
      <c r="GO175">
        <f t="shared" si="191"/>
        <v>0</v>
      </c>
      <c r="GP175">
        <f t="shared" si="192"/>
        <v>-10858.28</v>
      </c>
      <c r="GR175">
        <v>0</v>
      </c>
      <c r="GS175">
        <v>3</v>
      </c>
      <c r="GT175">
        <v>0</v>
      </c>
      <c r="GU175" t="s">
        <v>3</v>
      </c>
      <c r="GV175">
        <f t="shared" si="193"/>
        <v>0</v>
      </c>
      <c r="GW175">
        <v>1</v>
      </c>
      <c r="GX175">
        <f t="shared" si="194"/>
        <v>0</v>
      </c>
      <c r="HA175">
        <v>0</v>
      </c>
      <c r="HB175">
        <v>0</v>
      </c>
      <c r="IK175">
        <v>0</v>
      </c>
    </row>
    <row r="176" spans="1:245" x14ac:dyDescent="0.2">
      <c r="A176">
        <v>17</v>
      </c>
      <c r="B176">
        <v>1</v>
      </c>
      <c r="C176">
        <f>ROW(SmtRes!A300)</f>
        <v>300</v>
      </c>
      <c r="D176">
        <f>ROW(EtalonRes!A285)</f>
        <v>285</v>
      </c>
      <c r="E176" t="s">
        <v>178</v>
      </c>
      <c r="F176" t="s">
        <v>29</v>
      </c>
      <c r="G176" t="s">
        <v>30</v>
      </c>
      <c r="H176" t="s">
        <v>31</v>
      </c>
      <c r="I176">
        <v>2.7689999999999999E-2</v>
      </c>
      <c r="J176">
        <v>0</v>
      </c>
      <c r="O176">
        <f t="shared" si="156"/>
        <v>11821.2</v>
      </c>
      <c r="P176">
        <f t="shared" si="157"/>
        <v>9631.48</v>
      </c>
      <c r="Q176">
        <f t="shared" si="158"/>
        <v>12.05</v>
      </c>
      <c r="R176">
        <f t="shared" si="159"/>
        <v>4.08</v>
      </c>
      <c r="S176">
        <f t="shared" si="160"/>
        <v>2177.67</v>
      </c>
      <c r="T176">
        <f t="shared" si="161"/>
        <v>0</v>
      </c>
      <c r="U176">
        <f t="shared" si="162"/>
        <v>12.546339</v>
      </c>
      <c r="V176">
        <f t="shared" si="163"/>
        <v>0</v>
      </c>
      <c r="W176">
        <f t="shared" si="164"/>
        <v>0</v>
      </c>
      <c r="X176">
        <f t="shared" si="165"/>
        <v>1524.37</v>
      </c>
      <c r="Y176">
        <f t="shared" si="166"/>
        <v>217.77</v>
      </c>
      <c r="AA176">
        <v>33034105</v>
      </c>
      <c r="AB176">
        <f t="shared" si="167"/>
        <v>426912.19</v>
      </c>
      <c r="AC176">
        <f t="shared" si="168"/>
        <v>347832.49</v>
      </c>
      <c r="AD176">
        <f t="shared" si="169"/>
        <v>435.13</v>
      </c>
      <c r="AE176">
        <f t="shared" si="170"/>
        <v>147.43</v>
      </c>
      <c r="AF176">
        <f t="shared" si="171"/>
        <v>78644.570000000007</v>
      </c>
      <c r="AG176">
        <f t="shared" si="172"/>
        <v>0</v>
      </c>
      <c r="AH176">
        <f t="shared" si="173"/>
        <v>453.1</v>
      </c>
      <c r="AI176">
        <f t="shared" si="174"/>
        <v>0</v>
      </c>
      <c r="AJ176">
        <f t="shared" si="175"/>
        <v>0</v>
      </c>
      <c r="AK176">
        <v>426912.19</v>
      </c>
      <c r="AL176">
        <v>347832.49</v>
      </c>
      <c r="AM176">
        <v>435.13</v>
      </c>
      <c r="AN176">
        <v>147.43</v>
      </c>
      <c r="AO176">
        <v>78644.570000000007</v>
      </c>
      <c r="AP176">
        <v>0</v>
      </c>
      <c r="AQ176">
        <v>453.1</v>
      </c>
      <c r="AR176">
        <v>0</v>
      </c>
      <c r="AS176">
        <v>0</v>
      </c>
      <c r="AT176">
        <v>70</v>
      </c>
      <c r="AU176">
        <v>10</v>
      </c>
      <c r="AV176">
        <v>1</v>
      </c>
      <c r="AW176">
        <v>1</v>
      </c>
      <c r="AZ176">
        <v>1</v>
      </c>
      <c r="BA176">
        <v>1</v>
      </c>
      <c r="BB176">
        <v>1</v>
      </c>
      <c r="BC176">
        <v>1</v>
      </c>
      <c r="BD176" t="s">
        <v>3</v>
      </c>
      <c r="BE176" t="s">
        <v>3</v>
      </c>
      <c r="BF176" t="s">
        <v>3</v>
      </c>
      <c r="BG176" t="s">
        <v>3</v>
      </c>
      <c r="BH176">
        <v>0</v>
      </c>
      <c r="BI176">
        <v>4</v>
      </c>
      <c r="BJ176" t="s">
        <v>32</v>
      </c>
      <c r="BM176">
        <v>0</v>
      </c>
      <c r="BN176">
        <v>0</v>
      </c>
      <c r="BO176" t="s">
        <v>3</v>
      </c>
      <c r="BP176">
        <v>0</v>
      </c>
      <c r="BQ176">
        <v>1</v>
      </c>
      <c r="BR176">
        <v>0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 t="s">
        <v>3</v>
      </c>
      <c r="BZ176">
        <v>70</v>
      </c>
      <c r="CA176">
        <v>10</v>
      </c>
      <c r="CF176">
        <v>0</v>
      </c>
      <c r="CG176">
        <v>0</v>
      </c>
      <c r="CM176">
        <v>0</v>
      </c>
      <c r="CN176" t="s">
        <v>3</v>
      </c>
      <c r="CO176">
        <v>0</v>
      </c>
      <c r="CP176">
        <f t="shared" si="176"/>
        <v>11821.199999999999</v>
      </c>
      <c r="CQ176">
        <f t="shared" si="177"/>
        <v>347832.49</v>
      </c>
      <c r="CR176">
        <f t="shared" si="178"/>
        <v>435.13</v>
      </c>
      <c r="CS176">
        <f t="shared" si="179"/>
        <v>147.43</v>
      </c>
      <c r="CT176">
        <f t="shared" si="180"/>
        <v>78644.570000000007</v>
      </c>
      <c r="CU176">
        <f t="shared" si="181"/>
        <v>0</v>
      </c>
      <c r="CV176">
        <f t="shared" si="182"/>
        <v>453.1</v>
      </c>
      <c r="CW176">
        <f t="shared" si="183"/>
        <v>0</v>
      </c>
      <c r="CX176">
        <f t="shared" si="184"/>
        <v>0</v>
      </c>
      <c r="CY176">
        <f t="shared" si="185"/>
        <v>1524.3689999999999</v>
      </c>
      <c r="CZ176">
        <f t="shared" si="186"/>
        <v>217.767</v>
      </c>
      <c r="DC176" t="s">
        <v>3</v>
      </c>
      <c r="DD176" t="s">
        <v>3</v>
      </c>
      <c r="DE176" t="s">
        <v>3</v>
      </c>
      <c r="DF176" t="s">
        <v>3</v>
      </c>
      <c r="DG176" t="s">
        <v>3</v>
      </c>
      <c r="DH176" t="s">
        <v>3</v>
      </c>
      <c r="DI176" t="s">
        <v>3</v>
      </c>
      <c r="DJ176" t="s">
        <v>3</v>
      </c>
      <c r="DK176" t="s">
        <v>3</v>
      </c>
      <c r="DL176" t="s">
        <v>3</v>
      </c>
      <c r="DM176" t="s">
        <v>3</v>
      </c>
      <c r="DN176">
        <v>0</v>
      </c>
      <c r="DO176">
        <v>0</v>
      </c>
      <c r="DP176">
        <v>1</v>
      </c>
      <c r="DQ176">
        <v>1</v>
      </c>
      <c r="DU176">
        <v>1007</v>
      </c>
      <c r="DV176" t="s">
        <v>31</v>
      </c>
      <c r="DW176" t="s">
        <v>31</v>
      </c>
      <c r="DX176">
        <v>100</v>
      </c>
      <c r="EE176">
        <v>32505399</v>
      </c>
      <c r="EF176">
        <v>1</v>
      </c>
      <c r="EG176" t="s">
        <v>21</v>
      </c>
      <c r="EH176">
        <v>0</v>
      </c>
      <c r="EI176" t="s">
        <v>3</v>
      </c>
      <c r="EJ176">
        <v>4</v>
      </c>
      <c r="EK176">
        <v>0</v>
      </c>
      <c r="EL176" t="s">
        <v>22</v>
      </c>
      <c r="EM176" t="s">
        <v>23</v>
      </c>
      <c r="EO176" t="s">
        <v>3</v>
      </c>
      <c r="EQ176">
        <v>131072</v>
      </c>
      <c r="ER176">
        <v>426912.19</v>
      </c>
      <c r="ES176">
        <v>347832.49</v>
      </c>
      <c r="ET176">
        <v>435.13</v>
      </c>
      <c r="EU176">
        <v>147.43</v>
      </c>
      <c r="EV176">
        <v>78644.570000000007</v>
      </c>
      <c r="EW176">
        <v>453.1</v>
      </c>
      <c r="EX176">
        <v>0</v>
      </c>
      <c r="EY176">
        <v>0</v>
      </c>
      <c r="FQ176">
        <v>0</v>
      </c>
      <c r="FR176">
        <f t="shared" si="187"/>
        <v>0</v>
      </c>
      <c r="FS176">
        <v>0</v>
      </c>
      <c r="FX176">
        <v>70</v>
      </c>
      <c r="FY176">
        <v>10</v>
      </c>
      <c r="GA176" t="s">
        <v>3</v>
      </c>
      <c r="GD176">
        <v>0</v>
      </c>
      <c r="GF176">
        <v>1739596138</v>
      </c>
      <c r="GG176">
        <v>2</v>
      </c>
      <c r="GH176">
        <v>1</v>
      </c>
      <c r="GI176">
        <v>-2</v>
      </c>
      <c r="GJ176">
        <v>0</v>
      </c>
      <c r="GK176">
        <f>ROUND(R176*(R12)/100,2)</f>
        <v>4.41</v>
      </c>
      <c r="GL176">
        <f t="shared" si="188"/>
        <v>0</v>
      </c>
      <c r="GM176">
        <f t="shared" si="189"/>
        <v>13567.75</v>
      </c>
      <c r="GN176">
        <f t="shared" si="190"/>
        <v>0</v>
      </c>
      <c r="GO176">
        <f t="shared" si="191"/>
        <v>0</v>
      </c>
      <c r="GP176">
        <f t="shared" si="192"/>
        <v>13567.75</v>
      </c>
      <c r="GR176">
        <v>0</v>
      </c>
      <c r="GS176">
        <v>3</v>
      </c>
      <c r="GT176">
        <v>0</v>
      </c>
      <c r="GU176" t="s">
        <v>3</v>
      </c>
      <c r="GV176">
        <f t="shared" si="193"/>
        <v>0</v>
      </c>
      <c r="GW176">
        <v>1</v>
      </c>
      <c r="GX176">
        <f t="shared" si="194"/>
        <v>0</v>
      </c>
      <c r="HA176">
        <v>0</v>
      </c>
      <c r="HB176">
        <v>0</v>
      </c>
      <c r="IK176">
        <v>0</v>
      </c>
    </row>
    <row r="177" spans="1:245" x14ac:dyDescent="0.2">
      <c r="A177">
        <v>17</v>
      </c>
      <c r="B177">
        <v>1</v>
      </c>
      <c r="E177" t="s">
        <v>179</v>
      </c>
      <c r="F177" t="s">
        <v>25</v>
      </c>
      <c r="G177" t="s">
        <v>26</v>
      </c>
      <c r="H177" t="s">
        <v>19</v>
      </c>
      <c r="I177">
        <v>6.0773516800000003E-2</v>
      </c>
      <c r="J177">
        <v>0</v>
      </c>
      <c r="O177">
        <f t="shared" si="156"/>
        <v>3245.92</v>
      </c>
      <c r="P177">
        <f t="shared" si="157"/>
        <v>3245.92</v>
      </c>
      <c r="Q177">
        <f t="shared" si="158"/>
        <v>0</v>
      </c>
      <c r="R177">
        <f t="shared" si="159"/>
        <v>0</v>
      </c>
      <c r="S177">
        <f t="shared" si="160"/>
        <v>0</v>
      </c>
      <c r="T177">
        <f t="shared" si="161"/>
        <v>0</v>
      </c>
      <c r="U177">
        <f t="shared" si="162"/>
        <v>0</v>
      </c>
      <c r="V177">
        <f t="shared" si="163"/>
        <v>0</v>
      </c>
      <c r="W177">
        <f t="shared" si="164"/>
        <v>0</v>
      </c>
      <c r="X177">
        <f t="shared" si="165"/>
        <v>0</v>
      </c>
      <c r="Y177">
        <f t="shared" si="166"/>
        <v>0</v>
      </c>
      <c r="AA177">
        <v>33034105</v>
      </c>
      <c r="AB177">
        <f t="shared" si="167"/>
        <v>53410.15</v>
      </c>
      <c r="AC177">
        <f t="shared" si="168"/>
        <v>53410.15</v>
      </c>
      <c r="AD177">
        <f t="shared" si="169"/>
        <v>0</v>
      </c>
      <c r="AE177">
        <f t="shared" si="170"/>
        <v>0</v>
      </c>
      <c r="AF177">
        <f t="shared" si="171"/>
        <v>0</v>
      </c>
      <c r="AG177">
        <f t="shared" si="172"/>
        <v>0</v>
      </c>
      <c r="AH177">
        <f t="shared" si="173"/>
        <v>0</v>
      </c>
      <c r="AI177">
        <f t="shared" si="174"/>
        <v>0</v>
      </c>
      <c r="AJ177">
        <f t="shared" si="175"/>
        <v>0</v>
      </c>
      <c r="AK177">
        <v>53410.15</v>
      </c>
      <c r="AL177">
        <v>53410.15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70</v>
      </c>
      <c r="AU177">
        <v>10</v>
      </c>
      <c r="AV177">
        <v>1</v>
      </c>
      <c r="AW177">
        <v>1</v>
      </c>
      <c r="AZ177">
        <v>1</v>
      </c>
      <c r="BA177">
        <v>1</v>
      </c>
      <c r="BB177">
        <v>1</v>
      </c>
      <c r="BC177">
        <v>1</v>
      </c>
      <c r="BD177" t="s">
        <v>3</v>
      </c>
      <c r="BE177" t="s">
        <v>3</v>
      </c>
      <c r="BF177" t="s">
        <v>3</v>
      </c>
      <c r="BG177" t="s">
        <v>3</v>
      </c>
      <c r="BH177">
        <v>3</v>
      </c>
      <c r="BI177">
        <v>4</v>
      </c>
      <c r="BJ177" t="s">
        <v>27</v>
      </c>
      <c r="BM177">
        <v>0</v>
      </c>
      <c r="BN177">
        <v>0</v>
      </c>
      <c r="BO177" t="s">
        <v>3</v>
      </c>
      <c r="BP177">
        <v>0</v>
      </c>
      <c r="BQ177">
        <v>1</v>
      </c>
      <c r="BR177">
        <v>0</v>
      </c>
      <c r="BS177">
        <v>1</v>
      </c>
      <c r="BT177">
        <v>1</v>
      </c>
      <c r="BU177">
        <v>1</v>
      </c>
      <c r="BV177">
        <v>1</v>
      </c>
      <c r="BW177">
        <v>1</v>
      </c>
      <c r="BX177">
        <v>1</v>
      </c>
      <c r="BY177" t="s">
        <v>3</v>
      </c>
      <c r="BZ177">
        <v>70</v>
      </c>
      <c r="CA177">
        <v>10</v>
      </c>
      <c r="CF177">
        <v>0</v>
      </c>
      <c r="CG177">
        <v>0</v>
      </c>
      <c r="CM177">
        <v>0</v>
      </c>
      <c r="CN177" t="s">
        <v>3</v>
      </c>
      <c r="CO177">
        <v>0</v>
      </c>
      <c r="CP177">
        <f t="shared" si="176"/>
        <v>3245.92</v>
      </c>
      <c r="CQ177">
        <f t="shared" si="177"/>
        <v>53410.15</v>
      </c>
      <c r="CR177">
        <f t="shared" si="178"/>
        <v>0</v>
      </c>
      <c r="CS177">
        <f t="shared" si="179"/>
        <v>0</v>
      </c>
      <c r="CT177">
        <f t="shared" si="180"/>
        <v>0</v>
      </c>
      <c r="CU177">
        <f t="shared" si="181"/>
        <v>0</v>
      </c>
      <c r="CV177">
        <f t="shared" si="182"/>
        <v>0</v>
      </c>
      <c r="CW177">
        <f t="shared" si="183"/>
        <v>0</v>
      </c>
      <c r="CX177">
        <f t="shared" si="184"/>
        <v>0</v>
      </c>
      <c r="CY177">
        <f t="shared" si="185"/>
        <v>0</v>
      </c>
      <c r="CZ177">
        <f t="shared" si="186"/>
        <v>0</v>
      </c>
      <c r="DC177" t="s">
        <v>3</v>
      </c>
      <c r="DD177" t="s">
        <v>3</v>
      </c>
      <c r="DE177" t="s">
        <v>3</v>
      </c>
      <c r="DF177" t="s">
        <v>3</v>
      </c>
      <c r="DG177" t="s">
        <v>3</v>
      </c>
      <c r="DH177" t="s">
        <v>3</v>
      </c>
      <c r="DI177" t="s">
        <v>3</v>
      </c>
      <c r="DJ177" t="s">
        <v>3</v>
      </c>
      <c r="DK177" t="s">
        <v>3</v>
      </c>
      <c r="DL177" t="s">
        <v>3</v>
      </c>
      <c r="DM177" t="s">
        <v>3</v>
      </c>
      <c r="DN177">
        <v>0</v>
      </c>
      <c r="DO177">
        <v>0</v>
      </c>
      <c r="DP177">
        <v>1</v>
      </c>
      <c r="DQ177">
        <v>1</v>
      </c>
      <c r="DU177">
        <v>1009</v>
      </c>
      <c r="DV177" t="s">
        <v>19</v>
      </c>
      <c r="DW177" t="s">
        <v>19</v>
      </c>
      <c r="DX177">
        <v>1000</v>
      </c>
      <c r="EE177">
        <v>32505399</v>
      </c>
      <c r="EF177">
        <v>1</v>
      </c>
      <c r="EG177" t="s">
        <v>21</v>
      </c>
      <c r="EH177">
        <v>0</v>
      </c>
      <c r="EI177" t="s">
        <v>3</v>
      </c>
      <c r="EJ177">
        <v>4</v>
      </c>
      <c r="EK177">
        <v>0</v>
      </c>
      <c r="EL177" t="s">
        <v>22</v>
      </c>
      <c r="EM177" t="s">
        <v>23</v>
      </c>
      <c r="EO177" t="s">
        <v>3</v>
      </c>
      <c r="EQ177">
        <v>131072</v>
      </c>
      <c r="ER177">
        <v>53410.15</v>
      </c>
      <c r="ES177">
        <v>53410.15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FQ177">
        <v>0</v>
      </c>
      <c r="FR177">
        <f t="shared" si="187"/>
        <v>0</v>
      </c>
      <c r="FS177">
        <v>0</v>
      </c>
      <c r="FX177">
        <v>70</v>
      </c>
      <c r="FY177">
        <v>10</v>
      </c>
      <c r="GA177" t="s">
        <v>3</v>
      </c>
      <c r="GD177">
        <v>0</v>
      </c>
      <c r="GF177">
        <v>-1467733540</v>
      </c>
      <c r="GG177">
        <v>2</v>
      </c>
      <c r="GH177">
        <v>1</v>
      </c>
      <c r="GI177">
        <v>-2</v>
      </c>
      <c r="GJ177">
        <v>0</v>
      </c>
      <c r="GK177">
        <f>ROUND(R177*(R12)/100,2)</f>
        <v>0</v>
      </c>
      <c r="GL177">
        <f t="shared" si="188"/>
        <v>0</v>
      </c>
      <c r="GM177">
        <f t="shared" si="189"/>
        <v>3245.92</v>
      </c>
      <c r="GN177">
        <f t="shared" si="190"/>
        <v>0</v>
      </c>
      <c r="GO177">
        <f t="shared" si="191"/>
        <v>0</v>
      </c>
      <c r="GP177">
        <f t="shared" si="192"/>
        <v>3245.92</v>
      </c>
      <c r="GR177">
        <v>0</v>
      </c>
      <c r="GS177">
        <v>3</v>
      </c>
      <c r="GT177">
        <v>0</v>
      </c>
      <c r="GU177" t="s">
        <v>3</v>
      </c>
      <c r="GV177">
        <f t="shared" si="193"/>
        <v>0</v>
      </c>
      <c r="GW177">
        <v>1</v>
      </c>
      <c r="GX177">
        <f t="shared" si="194"/>
        <v>0</v>
      </c>
      <c r="HA177">
        <v>0</v>
      </c>
      <c r="HB177">
        <v>0</v>
      </c>
      <c r="IK177">
        <v>0</v>
      </c>
    </row>
    <row r="178" spans="1:245" x14ac:dyDescent="0.2">
      <c r="A178">
        <v>17</v>
      </c>
      <c r="B178">
        <v>1</v>
      </c>
      <c r="E178" t="s">
        <v>180</v>
      </c>
      <c r="F178" t="s">
        <v>35</v>
      </c>
      <c r="G178" t="s">
        <v>181</v>
      </c>
      <c r="H178" t="s">
        <v>37</v>
      </c>
      <c r="I178">
        <v>1</v>
      </c>
      <c r="J178">
        <v>0</v>
      </c>
      <c r="O178">
        <f t="shared" si="156"/>
        <v>104351.69</v>
      </c>
      <c r="P178">
        <f t="shared" si="157"/>
        <v>104351.69</v>
      </c>
      <c r="Q178">
        <f t="shared" si="158"/>
        <v>0</v>
      </c>
      <c r="R178">
        <f t="shared" si="159"/>
        <v>0</v>
      </c>
      <c r="S178">
        <f t="shared" si="160"/>
        <v>0</v>
      </c>
      <c r="T178">
        <f t="shared" si="161"/>
        <v>0</v>
      </c>
      <c r="U178">
        <f t="shared" si="162"/>
        <v>0</v>
      </c>
      <c r="V178">
        <f t="shared" si="163"/>
        <v>0</v>
      </c>
      <c r="W178">
        <f t="shared" si="164"/>
        <v>0</v>
      </c>
      <c r="X178">
        <f t="shared" si="165"/>
        <v>0</v>
      </c>
      <c r="Y178">
        <f t="shared" si="166"/>
        <v>0</v>
      </c>
      <c r="AA178">
        <v>33034105</v>
      </c>
      <c r="AB178">
        <f t="shared" si="167"/>
        <v>104351.69</v>
      </c>
      <c r="AC178">
        <f t="shared" si="168"/>
        <v>104351.69</v>
      </c>
      <c r="AD178">
        <f t="shared" si="169"/>
        <v>0</v>
      </c>
      <c r="AE178">
        <f t="shared" si="170"/>
        <v>0</v>
      </c>
      <c r="AF178">
        <f t="shared" si="171"/>
        <v>0</v>
      </c>
      <c r="AG178">
        <f t="shared" si="172"/>
        <v>0</v>
      </c>
      <c r="AH178">
        <f t="shared" si="173"/>
        <v>0</v>
      </c>
      <c r="AI178">
        <f t="shared" si="174"/>
        <v>0</v>
      </c>
      <c r="AJ178">
        <f t="shared" si="175"/>
        <v>0</v>
      </c>
      <c r="AK178">
        <v>104351.69</v>
      </c>
      <c r="AL178">
        <v>104351.69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</v>
      </c>
      <c r="AW178">
        <v>1</v>
      </c>
      <c r="AZ178">
        <v>1</v>
      </c>
      <c r="BA178">
        <v>1</v>
      </c>
      <c r="BB178">
        <v>1</v>
      </c>
      <c r="BC178">
        <v>1</v>
      </c>
      <c r="BD178" t="s">
        <v>3</v>
      </c>
      <c r="BE178" t="s">
        <v>3</v>
      </c>
      <c r="BF178" t="s">
        <v>3</v>
      </c>
      <c r="BG178" t="s">
        <v>3</v>
      </c>
      <c r="BH178">
        <v>3</v>
      </c>
      <c r="BI178">
        <v>1</v>
      </c>
      <c r="BJ178" t="s">
        <v>3</v>
      </c>
      <c r="BM178">
        <v>6001</v>
      </c>
      <c r="BN178">
        <v>0</v>
      </c>
      <c r="BO178" t="s">
        <v>3</v>
      </c>
      <c r="BP178">
        <v>0</v>
      </c>
      <c r="BQ178">
        <v>0</v>
      </c>
      <c r="BR178">
        <v>0</v>
      </c>
      <c r="BS178">
        <v>1</v>
      </c>
      <c r="BT178">
        <v>1</v>
      </c>
      <c r="BU178">
        <v>1</v>
      </c>
      <c r="BV178">
        <v>1</v>
      </c>
      <c r="BW178">
        <v>1</v>
      </c>
      <c r="BX178">
        <v>1</v>
      </c>
      <c r="BY178" t="s">
        <v>3</v>
      </c>
      <c r="BZ178">
        <v>0</v>
      </c>
      <c r="CA178">
        <v>0</v>
      </c>
      <c r="CF178">
        <v>0</v>
      </c>
      <c r="CG178">
        <v>0</v>
      </c>
      <c r="CM178">
        <v>0</v>
      </c>
      <c r="CN178" t="s">
        <v>3</v>
      </c>
      <c r="CO178">
        <v>0</v>
      </c>
      <c r="CP178">
        <f t="shared" si="176"/>
        <v>104351.69</v>
      </c>
      <c r="CQ178">
        <f t="shared" si="177"/>
        <v>104351.69</v>
      </c>
      <c r="CR178">
        <f t="shared" si="178"/>
        <v>0</v>
      </c>
      <c r="CS178">
        <f t="shared" si="179"/>
        <v>0</v>
      </c>
      <c r="CT178">
        <f t="shared" si="180"/>
        <v>0</v>
      </c>
      <c r="CU178">
        <f t="shared" si="181"/>
        <v>0</v>
      </c>
      <c r="CV178">
        <f t="shared" si="182"/>
        <v>0</v>
      </c>
      <c r="CW178">
        <f t="shared" si="183"/>
        <v>0</v>
      </c>
      <c r="CX178">
        <f t="shared" si="184"/>
        <v>0</v>
      </c>
      <c r="CY178">
        <f t="shared" si="185"/>
        <v>0</v>
      </c>
      <c r="CZ178">
        <f t="shared" si="186"/>
        <v>0</v>
      </c>
      <c r="DC178" t="s">
        <v>3</v>
      </c>
      <c r="DD178" t="s">
        <v>3</v>
      </c>
      <c r="DE178" t="s">
        <v>3</v>
      </c>
      <c r="DF178" t="s">
        <v>3</v>
      </c>
      <c r="DG178" t="s">
        <v>3</v>
      </c>
      <c r="DH178" t="s">
        <v>3</v>
      </c>
      <c r="DI178" t="s">
        <v>3</v>
      </c>
      <c r="DJ178" t="s">
        <v>3</v>
      </c>
      <c r="DK178" t="s">
        <v>3</v>
      </c>
      <c r="DL178" t="s">
        <v>3</v>
      </c>
      <c r="DM178" t="s">
        <v>3</v>
      </c>
      <c r="DN178">
        <v>0</v>
      </c>
      <c r="DO178">
        <v>0</v>
      </c>
      <c r="DP178">
        <v>1</v>
      </c>
      <c r="DQ178">
        <v>1</v>
      </c>
      <c r="DU178">
        <v>1010</v>
      </c>
      <c r="DV178" t="s">
        <v>37</v>
      </c>
      <c r="DW178" t="s">
        <v>38</v>
      </c>
      <c r="DX178">
        <v>1</v>
      </c>
      <c r="EE178">
        <v>32747723</v>
      </c>
      <c r="EF178">
        <v>0</v>
      </c>
      <c r="EG178" t="s">
        <v>39</v>
      </c>
      <c r="EH178">
        <v>0</v>
      </c>
      <c r="EI178" t="s">
        <v>3</v>
      </c>
      <c r="EJ178">
        <v>1</v>
      </c>
      <c r="EK178">
        <v>6001</v>
      </c>
      <c r="EL178" t="s">
        <v>40</v>
      </c>
      <c r="EM178" t="s">
        <v>39</v>
      </c>
      <c r="EO178" t="s">
        <v>3</v>
      </c>
      <c r="EQ178">
        <v>131072</v>
      </c>
      <c r="ER178">
        <v>104351.69</v>
      </c>
      <c r="ES178">
        <v>104351.69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FQ178">
        <v>0</v>
      </c>
      <c r="FR178">
        <f t="shared" si="187"/>
        <v>0</v>
      </c>
      <c r="FS178">
        <v>0</v>
      </c>
      <c r="FX178">
        <v>0</v>
      </c>
      <c r="FY178">
        <v>0</v>
      </c>
      <c r="GA178" t="s">
        <v>41</v>
      </c>
      <c r="GD178">
        <v>0</v>
      </c>
      <c r="GF178">
        <v>-990802258</v>
      </c>
      <c r="GG178">
        <v>2</v>
      </c>
      <c r="GH178">
        <v>0</v>
      </c>
      <c r="GI178">
        <v>-2</v>
      </c>
      <c r="GJ178">
        <v>0</v>
      </c>
      <c r="GK178">
        <f>ROUND(R178*(R12)/100,2)</f>
        <v>0</v>
      </c>
      <c r="GL178">
        <f t="shared" si="188"/>
        <v>0</v>
      </c>
      <c r="GM178">
        <f t="shared" si="189"/>
        <v>104351.69</v>
      </c>
      <c r="GN178">
        <f t="shared" si="190"/>
        <v>104351.69</v>
      </c>
      <c r="GO178">
        <f t="shared" si="191"/>
        <v>0</v>
      </c>
      <c r="GP178">
        <f t="shared" si="192"/>
        <v>0</v>
      </c>
      <c r="GR178">
        <v>0</v>
      </c>
      <c r="GS178">
        <v>4</v>
      </c>
      <c r="GT178">
        <v>0</v>
      </c>
      <c r="GU178" t="s">
        <v>3</v>
      </c>
      <c r="GV178">
        <f t="shared" si="193"/>
        <v>0</v>
      </c>
      <c r="GW178">
        <v>1</v>
      </c>
      <c r="GX178">
        <f t="shared" si="194"/>
        <v>0</v>
      </c>
      <c r="HA178">
        <v>0</v>
      </c>
      <c r="HB178">
        <v>0</v>
      </c>
      <c r="IK178">
        <v>0</v>
      </c>
    </row>
    <row r="179" spans="1:245" x14ac:dyDescent="0.2">
      <c r="A179">
        <v>17</v>
      </c>
      <c r="B179">
        <v>1</v>
      </c>
      <c r="C179">
        <f>ROW(SmtRes!A305)</f>
        <v>305</v>
      </c>
      <c r="D179">
        <f>ROW(EtalonRes!A289)</f>
        <v>289</v>
      </c>
      <c r="E179" t="s">
        <v>182</v>
      </c>
      <c r="F179" t="s">
        <v>17</v>
      </c>
      <c r="G179" t="s">
        <v>18</v>
      </c>
      <c r="H179" t="s">
        <v>19</v>
      </c>
      <c r="I179">
        <v>1.159</v>
      </c>
      <c r="J179">
        <v>0</v>
      </c>
      <c r="O179">
        <f t="shared" si="156"/>
        <v>77267.210000000006</v>
      </c>
      <c r="P179">
        <f t="shared" si="157"/>
        <v>65985.83</v>
      </c>
      <c r="Q179">
        <f t="shared" si="158"/>
        <v>1802.44</v>
      </c>
      <c r="R179">
        <f t="shared" si="159"/>
        <v>165.56</v>
      </c>
      <c r="S179">
        <f t="shared" si="160"/>
        <v>9478.94</v>
      </c>
      <c r="T179">
        <f t="shared" si="161"/>
        <v>0</v>
      </c>
      <c r="U179">
        <f t="shared" si="162"/>
        <v>41.851489999999998</v>
      </c>
      <c r="V179">
        <f t="shared" si="163"/>
        <v>0</v>
      </c>
      <c r="W179">
        <f t="shared" si="164"/>
        <v>0</v>
      </c>
      <c r="X179">
        <f t="shared" si="165"/>
        <v>6635.26</v>
      </c>
      <c r="Y179">
        <f t="shared" si="166"/>
        <v>947.89</v>
      </c>
      <c r="AA179">
        <v>33034105</v>
      </c>
      <c r="AB179">
        <f t="shared" si="167"/>
        <v>66667.14</v>
      </c>
      <c r="AC179">
        <f t="shared" si="168"/>
        <v>56933.42</v>
      </c>
      <c r="AD179">
        <f t="shared" si="169"/>
        <v>1555.17</v>
      </c>
      <c r="AE179">
        <f t="shared" si="170"/>
        <v>142.85</v>
      </c>
      <c r="AF179">
        <f t="shared" si="171"/>
        <v>8178.55</v>
      </c>
      <c r="AG179">
        <f t="shared" si="172"/>
        <v>0</v>
      </c>
      <c r="AH179">
        <f t="shared" si="173"/>
        <v>36.11</v>
      </c>
      <c r="AI179">
        <f t="shared" si="174"/>
        <v>0</v>
      </c>
      <c r="AJ179">
        <f t="shared" si="175"/>
        <v>0</v>
      </c>
      <c r="AK179">
        <v>66667.14</v>
      </c>
      <c r="AL179">
        <v>56933.42</v>
      </c>
      <c r="AM179">
        <v>1555.17</v>
      </c>
      <c r="AN179">
        <v>142.85</v>
      </c>
      <c r="AO179">
        <v>8178.55</v>
      </c>
      <c r="AP179">
        <v>0</v>
      </c>
      <c r="AQ179">
        <v>36.11</v>
      </c>
      <c r="AR179">
        <v>0</v>
      </c>
      <c r="AS179">
        <v>0</v>
      </c>
      <c r="AT179">
        <v>70</v>
      </c>
      <c r="AU179">
        <v>10</v>
      </c>
      <c r="AV179">
        <v>1</v>
      </c>
      <c r="AW179">
        <v>1</v>
      </c>
      <c r="AZ179">
        <v>1</v>
      </c>
      <c r="BA179">
        <v>1</v>
      </c>
      <c r="BB179">
        <v>1</v>
      </c>
      <c r="BC179">
        <v>1</v>
      </c>
      <c r="BD179" t="s">
        <v>3</v>
      </c>
      <c r="BE179" t="s">
        <v>3</v>
      </c>
      <c r="BF179" t="s">
        <v>3</v>
      </c>
      <c r="BG179" t="s">
        <v>3</v>
      </c>
      <c r="BH179">
        <v>0</v>
      </c>
      <c r="BI179">
        <v>4</v>
      </c>
      <c r="BJ179" t="s">
        <v>20</v>
      </c>
      <c r="BM179">
        <v>0</v>
      </c>
      <c r="BN179">
        <v>0</v>
      </c>
      <c r="BO179" t="s">
        <v>3</v>
      </c>
      <c r="BP179">
        <v>0</v>
      </c>
      <c r="BQ179">
        <v>1</v>
      </c>
      <c r="BR179">
        <v>0</v>
      </c>
      <c r="BS179">
        <v>1</v>
      </c>
      <c r="BT179">
        <v>1</v>
      </c>
      <c r="BU179">
        <v>1</v>
      </c>
      <c r="BV179">
        <v>1</v>
      </c>
      <c r="BW179">
        <v>1</v>
      </c>
      <c r="BX179">
        <v>1</v>
      </c>
      <c r="BY179" t="s">
        <v>3</v>
      </c>
      <c r="BZ179">
        <v>70</v>
      </c>
      <c r="CA179">
        <v>10</v>
      </c>
      <c r="CF179">
        <v>0</v>
      </c>
      <c r="CG179">
        <v>0</v>
      </c>
      <c r="CM179">
        <v>0</v>
      </c>
      <c r="CN179" t="s">
        <v>3</v>
      </c>
      <c r="CO179">
        <v>0</v>
      </c>
      <c r="CP179">
        <f t="shared" si="176"/>
        <v>77267.210000000006</v>
      </c>
      <c r="CQ179">
        <f t="shared" si="177"/>
        <v>56933.42</v>
      </c>
      <c r="CR179">
        <f t="shared" si="178"/>
        <v>1555.17</v>
      </c>
      <c r="CS179">
        <f t="shared" si="179"/>
        <v>142.85</v>
      </c>
      <c r="CT179">
        <f t="shared" si="180"/>
        <v>8178.55</v>
      </c>
      <c r="CU179">
        <f t="shared" si="181"/>
        <v>0</v>
      </c>
      <c r="CV179">
        <f t="shared" si="182"/>
        <v>36.11</v>
      </c>
      <c r="CW179">
        <f t="shared" si="183"/>
        <v>0</v>
      </c>
      <c r="CX179">
        <f t="shared" si="184"/>
        <v>0</v>
      </c>
      <c r="CY179">
        <f t="shared" si="185"/>
        <v>6635.2580000000007</v>
      </c>
      <c r="CZ179">
        <f t="shared" si="186"/>
        <v>947.89400000000012</v>
      </c>
      <c r="DC179" t="s">
        <v>3</v>
      </c>
      <c r="DD179" t="s">
        <v>3</v>
      </c>
      <c r="DE179" t="s">
        <v>3</v>
      </c>
      <c r="DF179" t="s">
        <v>3</v>
      </c>
      <c r="DG179" t="s">
        <v>3</v>
      </c>
      <c r="DH179" t="s">
        <v>3</v>
      </c>
      <c r="DI179" t="s">
        <v>3</v>
      </c>
      <c r="DJ179" t="s">
        <v>3</v>
      </c>
      <c r="DK179" t="s">
        <v>3</v>
      </c>
      <c r="DL179" t="s">
        <v>3</v>
      </c>
      <c r="DM179" t="s">
        <v>3</v>
      </c>
      <c r="DN179">
        <v>0</v>
      </c>
      <c r="DO179">
        <v>0</v>
      </c>
      <c r="DP179">
        <v>1</v>
      </c>
      <c r="DQ179">
        <v>1</v>
      </c>
      <c r="DU179">
        <v>1009</v>
      </c>
      <c r="DV179" t="s">
        <v>19</v>
      </c>
      <c r="DW179" t="s">
        <v>19</v>
      </c>
      <c r="DX179">
        <v>1000</v>
      </c>
      <c r="EE179">
        <v>32505399</v>
      </c>
      <c r="EF179">
        <v>1</v>
      </c>
      <c r="EG179" t="s">
        <v>21</v>
      </c>
      <c r="EH179">
        <v>0</v>
      </c>
      <c r="EI179" t="s">
        <v>3</v>
      </c>
      <c r="EJ179">
        <v>4</v>
      </c>
      <c r="EK179">
        <v>0</v>
      </c>
      <c r="EL179" t="s">
        <v>22</v>
      </c>
      <c r="EM179" t="s">
        <v>23</v>
      </c>
      <c r="EO179" t="s">
        <v>3</v>
      </c>
      <c r="EQ179">
        <v>131072</v>
      </c>
      <c r="ER179">
        <v>66667.14</v>
      </c>
      <c r="ES179">
        <v>56933.42</v>
      </c>
      <c r="ET179">
        <v>1555.17</v>
      </c>
      <c r="EU179">
        <v>142.85</v>
      </c>
      <c r="EV179">
        <v>8178.55</v>
      </c>
      <c r="EW179">
        <v>36.11</v>
      </c>
      <c r="EX179">
        <v>0</v>
      </c>
      <c r="EY179">
        <v>0</v>
      </c>
      <c r="FQ179">
        <v>0</v>
      </c>
      <c r="FR179">
        <f t="shared" si="187"/>
        <v>0</v>
      </c>
      <c r="FS179">
        <v>0</v>
      </c>
      <c r="FX179">
        <v>70</v>
      </c>
      <c r="FY179">
        <v>10</v>
      </c>
      <c r="GA179" t="s">
        <v>3</v>
      </c>
      <c r="GD179">
        <v>0</v>
      </c>
      <c r="GF179">
        <v>-1596235391</v>
      </c>
      <c r="GG179">
        <v>2</v>
      </c>
      <c r="GH179">
        <v>1</v>
      </c>
      <c r="GI179">
        <v>-2</v>
      </c>
      <c r="GJ179">
        <v>0</v>
      </c>
      <c r="GK179">
        <f>ROUND(R179*(R12)/100,2)</f>
        <v>178.8</v>
      </c>
      <c r="GL179">
        <f t="shared" si="188"/>
        <v>0</v>
      </c>
      <c r="GM179">
        <f t="shared" si="189"/>
        <v>85029.16</v>
      </c>
      <c r="GN179">
        <f t="shared" si="190"/>
        <v>0</v>
      </c>
      <c r="GO179">
        <f t="shared" si="191"/>
        <v>0</v>
      </c>
      <c r="GP179">
        <f t="shared" si="192"/>
        <v>85029.16</v>
      </c>
      <c r="GR179">
        <v>0</v>
      </c>
      <c r="GS179">
        <v>3</v>
      </c>
      <c r="GT179">
        <v>0</v>
      </c>
      <c r="GU179" t="s">
        <v>3</v>
      </c>
      <c r="GV179">
        <f t="shared" si="193"/>
        <v>0</v>
      </c>
      <c r="GW179">
        <v>1</v>
      </c>
      <c r="GX179">
        <f t="shared" si="194"/>
        <v>0</v>
      </c>
      <c r="HA179">
        <v>0</v>
      </c>
      <c r="HB179">
        <v>0</v>
      </c>
      <c r="IK179">
        <v>0</v>
      </c>
    </row>
    <row r="180" spans="1:245" x14ac:dyDescent="0.2">
      <c r="A180">
        <v>18</v>
      </c>
      <c r="B180">
        <v>1</v>
      </c>
      <c r="C180">
        <v>305</v>
      </c>
      <c r="E180" t="s">
        <v>183</v>
      </c>
      <c r="F180" t="s">
        <v>25</v>
      </c>
      <c r="G180" t="s">
        <v>26</v>
      </c>
      <c r="H180" t="s">
        <v>19</v>
      </c>
      <c r="I180">
        <f>I179*J180</f>
        <v>-1.159</v>
      </c>
      <c r="J180">
        <v>-1</v>
      </c>
      <c r="O180">
        <f t="shared" si="156"/>
        <v>-61902.36</v>
      </c>
      <c r="P180">
        <f t="shared" si="157"/>
        <v>-61902.36</v>
      </c>
      <c r="Q180">
        <f t="shared" si="158"/>
        <v>0</v>
      </c>
      <c r="R180">
        <f t="shared" si="159"/>
        <v>0</v>
      </c>
      <c r="S180">
        <f t="shared" si="160"/>
        <v>0</v>
      </c>
      <c r="T180">
        <f t="shared" si="161"/>
        <v>0</v>
      </c>
      <c r="U180">
        <f t="shared" si="162"/>
        <v>0</v>
      </c>
      <c r="V180">
        <f t="shared" si="163"/>
        <v>0</v>
      </c>
      <c r="W180">
        <f t="shared" si="164"/>
        <v>0</v>
      </c>
      <c r="X180">
        <f t="shared" si="165"/>
        <v>0</v>
      </c>
      <c r="Y180">
        <f t="shared" si="166"/>
        <v>0</v>
      </c>
      <c r="AA180">
        <v>33034105</v>
      </c>
      <c r="AB180">
        <f t="shared" si="167"/>
        <v>53410.15</v>
      </c>
      <c r="AC180">
        <f t="shared" si="168"/>
        <v>53410.15</v>
      </c>
      <c r="AD180">
        <f t="shared" si="169"/>
        <v>0</v>
      </c>
      <c r="AE180">
        <f t="shared" si="170"/>
        <v>0</v>
      </c>
      <c r="AF180">
        <f t="shared" si="171"/>
        <v>0</v>
      </c>
      <c r="AG180">
        <f t="shared" si="172"/>
        <v>0</v>
      </c>
      <c r="AH180">
        <f t="shared" si="173"/>
        <v>0</v>
      </c>
      <c r="AI180">
        <f t="shared" si="174"/>
        <v>0</v>
      </c>
      <c r="AJ180">
        <f t="shared" si="175"/>
        <v>0</v>
      </c>
      <c r="AK180">
        <v>53410.15</v>
      </c>
      <c r="AL180">
        <v>53410.15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70</v>
      </c>
      <c r="AU180">
        <v>10</v>
      </c>
      <c r="AV180">
        <v>1</v>
      </c>
      <c r="AW180">
        <v>1</v>
      </c>
      <c r="AZ180">
        <v>1</v>
      </c>
      <c r="BA180">
        <v>1</v>
      </c>
      <c r="BB180">
        <v>1</v>
      </c>
      <c r="BC180">
        <v>1</v>
      </c>
      <c r="BD180" t="s">
        <v>3</v>
      </c>
      <c r="BE180" t="s">
        <v>3</v>
      </c>
      <c r="BF180" t="s">
        <v>3</v>
      </c>
      <c r="BG180" t="s">
        <v>3</v>
      </c>
      <c r="BH180">
        <v>3</v>
      </c>
      <c r="BI180">
        <v>4</v>
      </c>
      <c r="BJ180" t="s">
        <v>27</v>
      </c>
      <c r="BM180">
        <v>0</v>
      </c>
      <c r="BN180">
        <v>0</v>
      </c>
      <c r="BO180" t="s">
        <v>3</v>
      </c>
      <c r="BP180">
        <v>0</v>
      </c>
      <c r="BQ180">
        <v>1</v>
      </c>
      <c r="BR180">
        <v>0</v>
      </c>
      <c r="BS180">
        <v>1</v>
      </c>
      <c r="BT180">
        <v>1</v>
      </c>
      <c r="BU180">
        <v>1</v>
      </c>
      <c r="BV180">
        <v>1</v>
      </c>
      <c r="BW180">
        <v>1</v>
      </c>
      <c r="BX180">
        <v>1</v>
      </c>
      <c r="BY180" t="s">
        <v>3</v>
      </c>
      <c r="BZ180">
        <v>70</v>
      </c>
      <c r="CA180">
        <v>10</v>
      </c>
      <c r="CF180">
        <v>0</v>
      </c>
      <c r="CG180">
        <v>0</v>
      </c>
      <c r="CM180">
        <v>0</v>
      </c>
      <c r="CN180" t="s">
        <v>3</v>
      </c>
      <c r="CO180">
        <v>0</v>
      </c>
      <c r="CP180">
        <f t="shared" si="176"/>
        <v>-61902.36</v>
      </c>
      <c r="CQ180">
        <f t="shared" si="177"/>
        <v>53410.15</v>
      </c>
      <c r="CR180">
        <f t="shared" si="178"/>
        <v>0</v>
      </c>
      <c r="CS180">
        <f t="shared" si="179"/>
        <v>0</v>
      </c>
      <c r="CT180">
        <f t="shared" si="180"/>
        <v>0</v>
      </c>
      <c r="CU180">
        <f t="shared" si="181"/>
        <v>0</v>
      </c>
      <c r="CV180">
        <f t="shared" si="182"/>
        <v>0</v>
      </c>
      <c r="CW180">
        <f t="shared" si="183"/>
        <v>0</v>
      </c>
      <c r="CX180">
        <f t="shared" si="184"/>
        <v>0</v>
      </c>
      <c r="CY180">
        <f t="shared" si="185"/>
        <v>0</v>
      </c>
      <c r="CZ180">
        <f t="shared" si="186"/>
        <v>0</v>
      </c>
      <c r="DC180" t="s">
        <v>3</v>
      </c>
      <c r="DD180" t="s">
        <v>3</v>
      </c>
      <c r="DE180" t="s">
        <v>3</v>
      </c>
      <c r="DF180" t="s">
        <v>3</v>
      </c>
      <c r="DG180" t="s">
        <v>3</v>
      </c>
      <c r="DH180" t="s">
        <v>3</v>
      </c>
      <c r="DI180" t="s">
        <v>3</v>
      </c>
      <c r="DJ180" t="s">
        <v>3</v>
      </c>
      <c r="DK180" t="s">
        <v>3</v>
      </c>
      <c r="DL180" t="s">
        <v>3</v>
      </c>
      <c r="DM180" t="s">
        <v>3</v>
      </c>
      <c r="DN180">
        <v>0</v>
      </c>
      <c r="DO180">
        <v>0</v>
      </c>
      <c r="DP180">
        <v>1</v>
      </c>
      <c r="DQ180">
        <v>1</v>
      </c>
      <c r="DU180">
        <v>1009</v>
      </c>
      <c r="DV180" t="s">
        <v>19</v>
      </c>
      <c r="DW180" t="s">
        <v>19</v>
      </c>
      <c r="DX180">
        <v>1000</v>
      </c>
      <c r="EE180">
        <v>32505399</v>
      </c>
      <c r="EF180">
        <v>1</v>
      </c>
      <c r="EG180" t="s">
        <v>21</v>
      </c>
      <c r="EH180">
        <v>0</v>
      </c>
      <c r="EI180" t="s">
        <v>3</v>
      </c>
      <c r="EJ180">
        <v>4</v>
      </c>
      <c r="EK180">
        <v>0</v>
      </c>
      <c r="EL180" t="s">
        <v>22</v>
      </c>
      <c r="EM180" t="s">
        <v>23</v>
      </c>
      <c r="EO180" t="s">
        <v>3</v>
      </c>
      <c r="EQ180">
        <v>0</v>
      </c>
      <c r="ER180">
        <v>53410.15</v>
      </c>
      <c r="ES180">
        <v>53410.15</v>
      </c>
      <c r="ET180">
        <v>0</v>
      </c>
      <c r="EU180">
        <v>0</v>
      </c>
      <c r="EV180">
        <v>0</v>
      </c>
      <c r="EW180">
        <v>0</v>
      </c>
      <c r="EX180">
        <v>0</v>
      </c>
      <c r="FQ180">
        <v>0</v>
      </c>
      <c r="FR180">
        <f t="shared" si="187"/>
        <v>0</v>
      </c>
      <c r="FS180">
        <v>0</v>
      </c>
      <c r="FX180">
        <v>70</v>
      </c>
      <c r="FY180">
        <v>10</v>
      </c>
      <c r="GA180" t="s">
        <v>3</v>
      </c>
      <c r="GD180">
        <v>0</v>
      </c>
      <c r="GF180">
        <v>-1467733540</v>
      </c>
      <c r="GG180">
        <v>2</v>
      </c>
      <c r="GH180">
        <v>1</v>
      </c>
      <c r="GI180">
        <v>-2</v>
      </c>
      <c r="GJ180">
        <v>0</v>
      </c>
      <c r="GK180">
        <f>ROUND(R180*(R12)/100,2)</f>
        <v>0</v>
      </c>
      <c r="GL180">
        <f t="shared" si="188"/>
        <v>0</v>
      </c>
      <c r="GM180">
        <f t="shared" si="189"/>
        <v>-61902.36</v>
      </c>
      <c r="GN180">
        <f t="shared" si="190"/>
        <v>0</v>
      </c>
      <c r="GO180">
        <f t="shared" si="191"/>
        <v>0</v>
      </c>
      <c r="GP180">
        <f t="shared" si="192"/>
        <v>-61902.36</v>
      </c>
      <c r="GR180">
        <v>0</v>
      </c>
      <c r="GS180">
        <v>3</v>
      </c>
      <c r="GT180">
        <v>0</v>
      </c>
      <c r="GU180" t="s">
        <v>3</v>
      </c>
      <c r="GV180">
        <f t="shared" si="193"/>
        <v>0</v>
      </c>
      <c r="GW180">
        <v>1</v>
      </c>
      <c r="GX180">
        <f t="shared" si="194"/>
        <v>0</v>
      </c>
      <c r="HA180">
        <v>0</v>
      </c>
      <c r="HB180">
        <v>0</v>
      </c>
      <c r="IK180">
        <v>0</v>
      </c>
    </row>
    <row r="181" spans="1:245" x14ac:dyDescent="0.2">
      <c r="A181">
        <v>17</v>
      </c>
      <c r="B181">
        <v>1</v>
      </c>
      <c r="C181">
        <f>ROW(SmtRes!A320)</f>
        <v>320</v>
      </c>
      <c r="D181">
        <f>ROW(EtalonRes!A304)</f>
        <v>304</v>
      </c>
      <c r="E181" t="s">
        <v>184</v>
      </c>
      <c r="F181" t="s">
        <v>29</v>
      </c>
      <c r="G181" t="s">
        <v>30</v>
      </c>
      <c r="H181" t="s">
        <v>31</v>
      </c>
      <c r="I181">
        <v>0.15784000000000001</v>
      </c>
      <c r="J181">
        <v>0</v>
      </c>
      <c r="O181">
        <f t="shared" si="156"/>
        <v>67383.820000000007</v>
      </c>
      <c r="P181">
        <f t="shared" si="157"/>
        <v>54901.88</v>
      </c>
      <c r="Q181">
        <f t="shared" si="158"/>
        <v>68.680000000000007</v>
      </c>
      <c r="R181">
        <f t="shared" si="159"/>
        <v>23.27</v>
      </c>
      <c r="S181">
        <f t="shared" si="160"/>
        <v>12413.26</v>
      </c>
      <c r="T181">
        <f t="shared" si="161"/>
        <v>0</v>
      </c>
      <c r="U181">
        <f t="shared" si="162"/>
        <v>71.51730400000001</v>
      </c>
      <c r="V181">
        <f t="shared" si="163"/>
        <v>0</v>
      </c>
      <c r="W181">
        <f t="shared" si="164"/>
        <v>0</v>
      </c>
      <c r="X181">
        <f t="shared" si="165"/>
        <v>8689.2800000000007</v>
      </c>
      <c r="Y181">
        <f t="shared" si="166"/>
        <v>1241.33</v>
      </c>
      <c r="AA181">
        <v>33034105</v>
      </c>
      <c r="AB181">
        <f t="shared" si="167"/>
        <v>426912.19</v>
      </c>
      <c r="AC181">
        <f t="shared" si="168"/>
        <v>347832.49</v>
      </c>
      <c r="AD181">
        <f t="shared" si="169"/>
        <v>435.13</v>
      </c>
      <c r="AE181">
        <f t="shared" si="170"/>
        <v>147.43</v>
      </c>
      <c r="AF181">
        <f t="shared" si="171"/>
        <v>78644.570000000007</v>
      </c>
      <c r="AG181">
        <f t="shared" si="172"/>
        <v>0</v>
      </c>
      <c r="AH181">
        <f t="shared" si="173"/>
        <v>453.1</v>
      </c>
      <c r="AI181">
        <f t="shared" si="174"/>
        <v>0</v>
      </c>
      <c r="AJ181">
        <f t="shared" si="175"/>
        <v>0</v>
      </c>
      <c r="AK181">
        <v>426912.19</v>
      </c>
      <c r="AL181">
        <v>347832.49</v>
      </c>
      <c r="AM181">
        <v>435.13</v>
      </c>
      <c r="AN181">
        <v>147.43</v>
      </c>
      <c r="AO181">
        <v>78644.570000000007</v>
      </c>
      <c r="AP181">
        <v>0</v>
      </c>
      <c r="AQ181">
        <v>453.1</v>
      </c>
      <c r="AR181">
        <v>0</v>
      </c>
      <c r="AS181">
        <v>0</v>
      </c>
      <c r="AT181">
        <v>70</v>
      </c>
      <c r="AU181">
        <v>10</v>
      </c>
      <c r="AV181">
        <v>1</v>
      </c>
      <c r="AW181">
        <v>1</v>
      </c>
      <c r="AZ181">
        <v>1</v>
      </c>
      <c r="BA181">
        <v>1</v>
      </c>
      <c r="BB181">
        <v>1</v>
      </c>
      <c r="BC181">
        <v>1</v>
      </c>
      <c r="BD181" t="s">
        <v>3</v>
      </c>
      <c r="BE181" t="s">
        <v>3</v>
      </c>
      <c r="BF181" t="s">
        <v>3</v>
      </c>
      <c r="BG181" t="s">
        <v>3</v>
      </c>
      <c r="BH181">
        <v>0</v>
      </c>
      <c r="BI181">
        <v>4</v>
      </c>
      <c r="BJ181" t="s">
        <v>32</v>
      </c>
      <c r="BM181">
        <v>0</v>
      </c>
      <c r="BN181">
        <v>0</v>
      </c>
      <c r="BO181" t="s">
        <v>3</v>
      </c>
      <c r="BP181">
        <v>0</v>
      </c>
      <c r="BQ181">
        <v>1</v>
      </c>
      <c r="BR181">
        <v>0</v>
      </c>
      <c r="BS181">
        <v>1</v>
      </c>
      <c r="BT181">
        <v>1</v>
      </c>
      <c r="BU181">
        <v>1</v>
      </c>
      <c r="BV181">
        <v>1</v>
      </c>
      <c r="BW181">
        <v>1</v>
      </c>
      <c r="BX181">
        <v>1</v>
      </c>
      <c r="BY181" t="s">
        <v>3</v>
      </c>
      <c r="BZ181">
        <v>70</v>
      </c>
      <c r="CA181">
        <v>10</v>
      </c>
      <c r="CF181">
        <v>0</v>
      </c>
      <c r="CG181">
        <v>0</v>
      </c>
      <c r="CM181">
        <v>0</v>
      </c>
      <c r="CN181" t="s">
        <v>3</v>
      </c>
      <c r="CO181">
        <v>0</v>
      </c>
      <c r="CP181">
        <f t="shared" si="176"/>
        <v>67383.819999999992</v>
      </c>
      <c r="CQ181">
        <f t="shared" si="177"/>
        <v>347832.49</v>
      </c>
      <c r="CR181">
        <f t="shared" si="178"/>
        <v>435.13</v>
      </c>
      <c r="CS181">
        <f t="shared" si="179"/>
        <v>147.43</v>
      </c>
      <c r="CT181">
        <f t="shared" si="180"/>
        <v>78644.570000000007</v>
      </c>
      <c r="CU181">
        <f t="shared" si="181"/>
        <v>0</v>
      </c>
      <c r="CV181">
        <f t="shared" si="182"/>
        <v>453.1</v>
      </c>
      <c r="CW181">
        <f t="shared" si="183"/>
        <v>0</v>
      </c>
      <c r="CX181">
        <f t="shared" si="184"/>
        <v>0</v>
      </c>
      <c r="CY181">
        <f t="shared" si="185"/>
        <v>8689.2820000000011</v>
      </c>
      <c r="CZ181">
        <f t="shared" si="186"/>
        <v>1241.326</v>
      </c>
      <c r="DC181" t="s">
        <v>3</v>
      </c>
      <c r="DD181" t="s">
        <v>3</v>
      </c>
      <c r="DE181" t="s">
        <v>3</v>
      </c>
      <c r="DF181" t="s">
        <v>3</v>
      </c>
      <c r="DG181" t="s">
        <v>3</v>
      </c>
      <c r="DH181" t="s">
        <v>3</v>
      </c>
      <c r="DI181" t="s">
        <v>3</v>
      </c>
      <c r="DJ181" t="s">
        <v>3</v>
      </c>
      <c r="DK181" t="s">
        <v>3</v>
      </c>
      <c r="DL181" t="s">
        <v>3</v>
      </c>
      <c r="DM181" t="s">
        <v>3</v>
      </c>
      <c r="DN181">
        <v>0</v>
      </c>
      <c r="DO181">
        <v>0</v>
      </c>
      <c r="DP181">
        <v>1</v>
      </c>
      <c r="DQ181">
        <v>1</v>
      </c>
      <c r="DU181">
        <v>1007</v>
      </c>
      <c r="DV181" t="s">
        <v>31</v>
      </c>
      <c r="DW181" t="s">
        <v>31</v>
      </c>
      <c r="DX181">
        <v>100</v>
      </c>
      <c r="EE181">
        <v>32505399</v>
      </c>
      <c r="EF181">
        <v>1</v>
      </c>
      <c r="EG181" t="s">
        <v>21</v>
      </c>
      <c r="EH181">
        <v>0</v>
      </c>
      <c r="EI181" t="s">
        <v>3</v>
      </c>
      <c r="EJ181">
        <v>4</v>
      </c>
      <c r="EK181">
        <v>0</v>
      </c>
      <c r="EL181" t="s">
        <v>22</v>
      </c>
      <c r="EM181" t="s">
        <v>23</v>
      </c>
      <c r="EO181" t="s">
        <v>3</v>
      </c>
      <c r="EQ181">
        <v>131072</v>
      </c>
      <c r="ER181">
        <v>426912.19</v>
      </c>
      <c r="ES181">
        <v>347832.49</v>
      </c>
      <c r="ET181">
        <v>435.13</v>
      </c>
      <c r="EU181">
        <v>147.43</v>
      </c>
      <c r="EV181">
        <v>78644.570000000007</v>
      </c>
      <c r="EW181">
        <v>453.1</v>
      </c>
      <c r="EX181">
        <v>0</v>
      </c>
      <c r="EY181">
        <v>0</v>
      </c>
      <c r="FQ181">
        <v>0</v>
      </c>
      <c r="FR181">
        <f t="shared" si="187"/>
        <v>0</v>
      </c>
      <c r="FS181">
        <v>0</v>
      </c>
      <c r="FX181">
        <v>70</v>
      </c>
      <c r="FY181">
        <v>10</v>
      </c>
      <c r="GA181" t="s">
        <v>3</v>
      </c>
      <c r="GD181">
        <v>0</v>
      </c>
      <c r="GF181">
        <v>1739596138</v>
      </c>
      <c r="GG181">
        <v>2</v>
      </c>
      <c r="GH181">
        <v>1</v>
      </c>
      <c r="GI181">
        <v>-2</v>
      </c>
      <c r="GJ181">
        <v>0</v>
      </c>
      <c r="GK181">
        <f>ROUND(R181*(R12)/100,2)</f>
        <v>25.13</v>
      </c>
      <c r="GL181">
        <f t="shared" si="188"/>
        <v>0</v>
      </c>
      <c r="GM181">
        <f t="shared" si="189"/>
        <v>77339.56</v>
      </c>
      <c r="GN181">
        <f t="shared" si="190"/>
        <v>0</v>
      </c>
      <c r="GO181">
        <f t="shared" si="191"/>
        <v>0</v>
      </c>
      <c r="GP181">
        <f t="shared" si="192"/>
        <v>77339.56</v>
      </c>
      <c r="GR181">
        <v>0</v>
      </c>
      <c r="GS181">
        <v>3</v>
      </c>
      <c r="GT181">
        <v>0</v>
      </c>
      <c r="GU181" t="s">
        <v>3</v>
      </c>
      <c r="GV181">
        <f t="shared" si="193"/>
        <v>0</v>
      </c>
      <c r="GW181">
        <v>1</v>
      </c>
      <c r="GX181">
        <f t="shared" si="194"/>
        <v>0</v>
      </c>
      <c r="HA181">
        <v>0</v>
      </c>
      <c r="HB181">
        <v>0</v>
      </c>
      <c r="IK181">
        <v>0</v>
      </c>
    </row>
    <row r="182" spans="1:245" x14ac:dyDescent="0.2">
      <c r="A182">
        <v>17</v>
      </c>
      <c r="B182">
        <v>1</v>
      </c>
      <c r="E182" t="s">
        <v>185</v>
      </c>
      <c r="F182" t="s">
        <v>25</v>
      </c>
      <c r="G182" t="s">
        <v>26</v>
      </c>
      <c r="H182" t="s">
        <v>19</v>
      </c>
      <c r="I182">
        <v>0.34666325588000002</v>
      </c>
      <c r="J182">
        <v>0</v>
      </c>
      <c r="O182">
        <f t="shared" si="156"/>
        <v>18515.34</v>
      </c>
      <c r="P182">
        <f t="shared" si="157"/>
        <v>18515.34</v>
      </c>
      <c r="Q182">
        <f t="shared" si="158"/>
        <v>0</v>
      </c>
      <c r="R182">
        <f t="shared" si="159"/>
        <v>0</v>
      </c>
      <c r="S182">
        <f t="shared" si="160"/>
        <v>0</v>
      </c>
      <c r="T182">
        <f t="shared" si="161"/>
        <v>0</v>
      </c>
      <c r="U182">
        <f t="shared" si="162"/>
        <v>0</v>
      </c>
      <c r="V182">
        <f t="shared" si="163"/>
        <v>0</v>
      </c>
      <c r="W182">
        <f t="shared" si="164"/>
        <v>0</v>
      </c>
      <c r="X182">
        <f t="shared" si="165"/>
        <v>0</v>
      </c>
      <c r="Y182">
        <f t="shared" si="166"/>
        <v>0</v>
      </c>
      <c r="AA182">
        <v>33034105</v>
      </c>
      <c r="AB182">
        <f t="shared" si="167"/>
        <v>53410.15</v>
      </c>
      <c r="AC182">
        <f t="shared" si="168"/>
        <v>53410.15</v>
      </c>
      <c r="AD182">
        <f t="shared" si="169"/>
        <v>0</v>
      </c>
      <c r="AE182">
        <f t="shared" si="170"/>
        <v>0</v>
      </c>
      <c r="AF182">
        <f t="shared" si="171"/>
        <v>0</v>
      </c>
      <c r="AG182">
        <f t="shared" si="172"/>
        <v>0</v>
      </c>
      <c r="AH182">
        <f t="shared" si="173"/>
        <v>0</v>
      </c>
      <c r="AI182">
        <f t="shared" si="174"/>
        <v>0</v>
      </c>
      <c r="AJ182">
        <f t="shared" si="175"/>
        <v>0</v>
      </c>
      <c r="AK182">
        <v>53410.15</v>
      </c>
      <c r="AL182">
        <v>53410.15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70</v>
      </c>
      <c r="AU182">
        <v>10</v>
      </c>
      <c r="AV182">
        <v>1</v>
      </c>
      <c r="AW182">
        <v>1</v>
      </c>
      <c r="AZ182">
        <v>1</v>
      </c>
      <c r="BA182">
        <v>1</v>
      </c>
      <c r="BB182">
        <v>1</v>
      </c>
      <c r="BC182">
        <v>1</v>
      </c>
      <c r="BD182" t="s">
        <v>3</v>
      </c>
      <c r="BE182" t="s">
        <v>3</v>
      </c>
      <c r="BF182" t="s">
        <v>3</v>
      </c>
      <c r="BG182" t="s">
        <v>3</v>
      </c>
      <c r="BH182">
        <v>3</v>
      </c>
      <c r="BI182">
        <v>4</v>
      </c>
      <c r="BJ182" t="s">
        <v>27</v>
      </c>
      <c r="BM182">
        <v>0</v>
      </c>
      <c r="BN182">
        <v>0</v>
      </c>
      <c r="BO182" t="s">
        <v>3</v>
      </c>
      <c r="BP182">
        <v>0</v>
      </c>
      <c r="BQ182">
        <v>1</v>
      </c>
      <c r="BR182">
        <v>0</v>
      </c>
      <c r="BS182">
        <v>1</v>
      </c>
      <c r="BT182">
        <v>1</v>
      </c>
      <c r="BU182">
        <v>1</v>
      </c>
      <c r="BV182">
        <v>1</v>
      </c>
      <c r="BW182">
        <v>1</v>
      </c>
      <c r="BX182">
        <v>1</v>
      </c>
      <c r="BY182" t="s">
        <v>3</v>
      </c>
      <c r="BZ182">
        <v>70</v>
      </c>
      <c r="CA182">
        <v>10</v>
      </c>
      <c r="CF182">
        <v>0</v>
      </c>
      <c r="CG182">
        <v>0</v>
      </c>
      <c r="CM182">
        <v>0</v>
      </c>
      <c r="CN182" t="s">
        <v>3</v>
      </c>
      <c r="CO182">
        <v>0</v>
      </c>
      <c r="CP182">
        <f t="shared" si="176"/>
        <v>18515.34</v>
      </c>
      <c r="CQ182">
        <f t="shared" si="177"/>
        <v>53410.15</v>
      </c>
      <c r="CR182">
        <f t="shared" si="178"/>
        <v>0</v>
      </c>
      <c r="CS182">
        <f t="shared" si="179"/>
        <v>0</v>
      </c>
      <c r="CT182">
        <f t="shared" si="180"/>
        <v>0</v>
      </c>
      <c r="CU182">
        <f t="shared" si="181"/>
        <v>0</v>
      </c>
      <c r="CV182">
        <f t="shared" si="182"/>
        <v>0</v>
      </c>
      <c r="CW182">
        <f t="shared" si="183"/>
        <v>0</v>
      </c>
      <c r="CX182">
        <f t="shared" si="184"/>
        <v>0</v>
      </c>
      <c r="CY182">
        <f t="shared" si="185"/>
        <v>0</v>
      </c>
      <c r="CZ182">
        <f t="shared" si="186"/>
        <v>0</v>
      </c>
      <c r="DC182" t="s">
        <v>3</v>
      </c>
      <c r="DD182" t="s">
        <v>3</v>
      </c>
      <c r="DE182" t="s">
        <v>3</v>
      </c>
      <c r="DF182" t="s">
        <v>3</v>
      </c>
      <c r="DG182" t="s">
        <v>3</v>
      </c>
      <c r="DH182" t="s">
        <v>3</v>
      </c>
      <c r="DI182" t="s">
        <v>3</v>
      </c>
      <c r="DJ182" t="s">
        <v>3</v>
      </c>
      <c r="DK182" t="s">
        <v>3</v>
      </c>
      <c r="DL182" t="s">
        <v>3</v>
      </c>
      <c r="DM182" t="s">
        <v>3</v>
      </c>
      <c r="DN182">
        <v>0</v>
      </c>
      <c r="DO182">
        <v>0</v>
      </c>
      <c r="DP182">
        <v>1</v>
      </c>
      <c r="DQ182">
        <v>1</v>
      </c>
      <c r="DU182">
        <v>1009</v>
      </c>
      <c r="DV182" t="s">
        <v>19</v>
      </c>
      <c r="DW182" t="s">
        <v>19</v>
      </c>
      <c r="DX182">
        <v>1000</v>
      </c>
      <c r="EE182">
        <v>32505399</v>
      </c>
      <c r="EF182">
        <v>1</v>
      </c>
      <c r="EG182" t="s">
        <v>21</v>
      </c>
      <c r="EH182">
        <v>0</v>
      </c>
      <c r="EI182" t="s">
        <v>3</v>
      </c>
      <c r="EJ182">
        <v>4</v>
      </c>
      <c r="EK182">
        <v>0</v>
      </c>
      <c r="EL182" t="s">
        <v>22</v>
      </c>
      <c r="EM182" t="s">
        <v>23</v>
      </c>
      <c r="EO182" t="s">
        <v>3</v>
      </c>
      <c r="EQ182">
        <v>131072</v>
      </c>
      <c r="ER182">
        <v>53410.15</v>
      </c>
      <c r="ES182">
        <v>53410.15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FQ182">
        <v>0</v>
      </c>
      <c r="FR182">
        <f t="shared" si="187"/>
        <v>0</v>
      </c>
      <c r="FS182">
        <v>0</v>
      </c>
      <c r="FX182">
        <v>70</v>
      </c>
      <c r="FY182">
        <v>10</v>
      </c>
      <c r="GA182" t="s">
        <v>3</v>
      </c>
      <c r="GD182">
        <v>0</v>
      </c>
      <c r="GF182">
        <v>-1467733540</v>
      </c>
      <c r="GG182">
        <v>2</v>
      </c>
      <c r="GH182">
        <v>1</v>
      </c>
      <c r="GI182">
        <v>-2</v>
      </c>
      <c r="GJ182">
        <v>0</v>
      </c>
      <c r="GK182">
        <f>ROUND(R182*(R12)/100,2)</f>
        <v>0</v>
      </c>
      <c r="GL182">
        <f t="shared" si="188"/>
        <v>0</v>
      </c>
      <c r="GM182">
        <f t="shared" si="189"/>
        <v>18515.34</v>
      </c>
      <c r="GN182">
        <f t="shared" si="190"/>
        <v>0</v>
      </c>
      <c r="GO182">
        <f t="shared" si="191"/>
        <v>0</v>
      </c>
      <c r="GP182">
        <f t="shared" si="192"/>
        <v>18515.34</v>
      </c>
      <c r="GR182">
        <v>0</v>
      </c>
      <c r="GS182">
        <v>3</v>
      </c>
      <c r="GT182">
        <v>0</v>
      </c>
      <c r="GU182" t="s">
        <v>3</v>
      </c>
      <c r="GV182">
        <f t="shared" si="193"/>
        <v>0</v>
      </c>
      <c r="GW182">
        <v>1</v>
      </c>
      <c r="GX182">
        <f t="shared" si="194"/>
        <v>0</v>
      </c>
      <c r="HA182">
        <v>0</v>
      </c>
      <c r="HB182">
        <v>0</v>
      </c>
      <c r="IK182">
        <v>0</v>
      </c>
    </row>
    <row r="183" spans="1:245" x14ac:dyDescent="0.2">
      <c r="A183">
        <v>17</v>
      </c>
      <c r="B183">
        <v>1</v>
      </c>
      <c r="E183" t="s">
        <v>186</v>
      </c>
      <c r="F183" t="s">
        <v>35</v>
      </c>
      <c r="G183" t="s">
        <v>187</v>
      </c>
      <c r="H183" t="s">
        <v>37</v>
      </c>
      <c r="I183">
        <v>1</v>
      </c>
      <c r="J183">
        <v>0</v>
      </c>
      <c r="O183">
        <f t="shared" si="156"/>
        <v>489672.03</v>
      </c>
      <c r="P183">
        <f t="shared" si="157"/>
        <v>489672.03</v>
      </c>
      <c r="Q183">
        <f t="shared" si="158"/>
        <v>0</v>
      </c>
      <c r="R183">
        <f t="shared" si="159"/>
        <v>0</v>
      </c>
      <c r="S183">
        <f t="shared" si="160"/>
        <v>0</v>
      </c>
      <c r="T183">
        <f t="shared" si="161"/>
        <v>0</v>
      </c>
      <c r="U183">
        <f t="shared" si="162"/>
        <v>0</v>
      </c>
      <c r="V183">
        <f t="shared" si="163"/>
        <v>0</v>
      </c>
      <c r="W183">
        <f t="shared" si="164"/>
        <v>0</v>
      </c>
      <c r="X183">
        <f t="shared" si="165"/>
        <v>0</v>
      </c>
      <c r="Y183">
        <f t="shared" si="166"/>
        <v>0</v>
      </c>
      <c r="AA183">
        <v>33034105</v>
      </c>
      <c r="AB183">
        <f t="shared" si="167"/>
        <v>489672.03</v>
      </c>
      <c r="AC183">
        <f t="shared" si="168"/>
        <v>489672.03</v>
      </c>
      <c r="AD183">
        <f t="shared" si="169"/>
        <v>0</v>
      </c>
      <c r="AE183">
        <f t="shared" si="170"/>
        <v>0</v>
      </c>
      <c r="AF183">
        <f t="shared" si="171"/>
        <v>0</v>
      </c>
      <c r="AG183">
        <f t="shared" si="172"/>
        <v>0</v>
      </c>
      <c r="AH183">
        <f t="shared" si="173"/>
        <v>0</v>
      </c>
      <c r="AI183">
        <f t="shared" si="174"/>
        <v>0</v>
      </c>
      <c r="AJ183">
        <f t="shared" si="175"/>
        <v>0</v>
      </c>
      <c r="AK183">
        <v>489672.03</v>
      </c>
      <c r="AL183">
        <v>489672.03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1</v>
      </c>
      <c r="AW183">
        <v>1</v>
      </c>
      <c r="AZ183">
        <v>1</v>
      </c>
      <c r="BA183">
        <v>1</v>
      </c>
      <c r="BB183">
        <v>1</v>
      </c>
      <c r="BC183">
        <v>1</v>
      </c>
      <c r="BD183" t="s">
        <v>3</v>
      </c>
      <c r="BE183" t="s">
        <v>3</v>
      </c>
      <c r="BF183" t="s">
        <v>3</v>
      </c>
      <c r="BG183" t="s">
        <v>3</v>
      </c>
      <c r="BH183">
        <v>3</v>
      </c>
      <c r="BI183">
        <v>1</v>
      </c>
      <c r="BJ183" t="s">
        <v>3</v>
      </c>
      <c r="BM183">
        <v>6001</v>
      </c>
      <c r="BN183">
        <v>0</v>
      </c>
      <c r="BO183" t="s">
        <v>3</v>
      </c>
      <c r="BP183">
        <v>0</v>
      </c>
      <c r="BQ183">
        <v>0</v>
      </c>
      <c r="BR183">
        <v>0</v>
      </c>
      <c r="BS183">
        <v>1</v>
      </c>
      <c r="BT183">
        <v>1</v>
      </c>
      <c r="BU183">
        <v>1</v>
      </c>
      <c r="BV183">
        <v>1</v>
      </c>
      <c r="BW183">
        <v>1</v>
      </c>
      <c r="BX183">
        <v>1</v>
      </c>
      <c r="BY183" t="s">
        <v>3</v>
      </c>
      <c r="BZ183">
        <v>0</v>
      </c>
      <c r="CA183">
        <v>0</v>
      </c>
      <c r="CF183">
        <v>0</v>
      </c>
      <c r="CG183">
        <v>0</v>
      </c>
      <c r="CM183">
        <v>0</v>
      </c>
      <c r="CN183" t="s">
        <v>3</v>
      </c>
      <c r="CO183">
        <v>0</v>
      </c>
      <c r="CP183">
        <f t="shared" si="176"/>
        <v>489672.03</v>
      </c>
      <c r="CQ183">
        <f t="shared" si="177"/>
        <v>489672.03</v>
      </c>
      <c r="CR183">
        <f t="shared" si="178"/>
        <v>0</v>
      </c>
      <c r="CS183">
        <f t="shared" si="179"/>
        <v>0</v>
      </c>
      <c r="CT183">
        <f t="shared" si="180"/>
        <v>0</v>
      </c>
      <c r="CU183">
        <f t="shared" si="181"/>
        <v>0</v>
      </c>
      <c r="CV183">
        <f t="shared" si="182"/>
        <v>0</v>
      </c>
      <c r="CW183">
        <f t="shared" si="183"/>
        <v>0</v>
      </c>
      <c r="CX183">
        <f t="shared" si="184"/>
        <v>0</v>
      </c>
      <c r="CY183">
        <f t="shared" si="185"/>
        <v>0</v>
      </c>
      <c r="CZ183">
        <f t="shared" si="186"/>
        <v>0</v>
      </c>
      <c r="DC183" t="s">
        <v>3</v>
      </c>
      <c r="DD183" t="s">
        <v>3</v>
      </c>
      <c r="DE183" t="s">
        <v>3</v>
      </c>
      <c r="DF183" t="s">
        <v>3</v>
      </c>
      <c r="DG183" t="s">
        <v>3</v>
      </c>
      <c r="DH183" t="s">
        <v>3</v>
      </c>
      <c r="DI183" t="s">
        <v>3</v>
      </c>
      <c r="DJ183" t="s">
        <v>3</v>
      </c>
      <c r="DK183" t="s">
        <v>3</v>
      </c>
      <c r="DL183" t="s">
        <v>3</v>
      </c>
      <c r="DM183" t="s">
        <v>3</v>
      </c>
      <c r="DN183">
        <v>0</v>
      </c>
      <c r="DO183">
        <v>0</v>
      </c>
      <c r="DP183">
        <v>1</v>
      </c>
      <c r="DQ183">
        <v>1</v>
      </c>
      <c r="DU183">
        <v>1010</v>
      </c>
      <c r="DV183" t="s">
        <v>37</v>
      </c>
      <c r="DW183" t="s">
        <v>38</v>
      </c>
      <c r="DX183">
        <v>1</v>
      </c>
      <c r="EE183">
        <v>32747723</v>
      </c>
      <c r="EF183">
        <v>0</v>
      </c>
      <c r="EG183" t="s">
        <v>39</v>
      </c>
      <c r="EH183">
        <v>0</v>
      </c>
      <c r="EI183" t="s">
        <v>3</v>
      </c>
      <c r="EJ183">
        <v>1</v>
      </c>
      <c r="EK183">
        <v>6001</v>
      </c>
      <c r="EL183" t="s">
        <v>40</v>
      </c>
      <c r="EM183" t="s">
        <v>39</v>
      </c>
      <c r="EO183" t="s">
        <v>3</v>
      </c>
      <c r="EQ183">
        <v>131072</v>
      </c>
      <c r="ER183">
        <v>489672.03</v>
      </c>
      <c r="ES183">
        <v>489672.03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FQ183">
        <v>0</v>
      </c>
      <c r="FR183">
        <f t="shared" si="187"/>
        <v>0</v>
      </c>
      <c r="FS183">
        <v>0</v>
      </c>
      <c r="FX183">
        <v>0</v>
      </c>
      <c r="FY183">
        <v>0</v>
      </c>
      <c r="GA183" t="s">
        <v>41</v>
      </c>
      <c r="GD183">
        <v>0</v>
      </c>
      <c r="GF183">
        <v>1120501853</v>
      </c>
      <c r="GG183">
        <v>2</v>
      </c>
      <c r="GH183">
        <v>0</v>
      </c>
      <c r="GI183">
        <v>-2</v>
      </c>
      <c r="GJ183">
        <v>0</v>
      </c>
      <c r="GK183">
        <f>ROUND(R183*(R12)/100,2)</f>
        <v>0</v>
      </c>
      <c r="GL183">
        <f t="shared" si="188"/>
        <v>0</v>
      </c>
      <c r="GM183">
        <f t="shared" si="189"/>
        <v>489672.03</v>
      </c>
      <c r="GN183">
        <f t="shared" si="190"/>
        <v>489672.03</v>
      </c>
      <c r="GO183">
        <f t="shared" si="191"/>
        <v>0</v>
      </c>
      <c r="GP183">
        <f t="shared" si="192"/>
        <v>0</v>
      </c>
      <c r="GR183">
        <v>0</v>
      </c>
      <c r="GS183">
        <v>4</v>
      </c>
      <c r="GT183">
        <v>0</v>
      </c>
      <c r="GU183" t="s">
        <v>3</v>
      </c>
      <c r="GV183">
        <f t="shared" si="193"/>
        <v>0</v>
      </c>
      <c r="GW183">
        <v>1</v>
      </c>
      <c r="GX183">
        <f t="shared" si="194"/>
        <v>0</v>
      </c>
      <c r="HA183">
        <v>0</v>
      </c>
      <c r="HB183">
        <v>0</v>
      </c>
      <c r="IK183">
        <v>0</v>
      </c>
    </row>
    <row r="184" spans="1:245" x14ac:dyDescent="0.2">
      <c r="A184">
        <v>17</v>
      </c>
      <c r="B184">
        <v>1</v>
      </c>
      <c r="C184">
        <f>ROW(SmtRes!A325)</f>
        <v>325</v>
      </c>
      <c r="D184">
        <f>ROW(EtalonRes!A308)</f>
        <v>308</v>
      </c>
      <c r="E184" t="s">
        <v>188</v>
      </c>
      <c r="F184" t="s">
        <v>17</v>
      </c>
      <c r="G184" t="s">
        <v>18</v>
      </c>
      <c r="H184" t="s">
        <v>19</v>
      </c>
      <c r="I184">
        <v>7.4247999999999995E-2</v>
      </c>
      <c r="J184">
        <v>0</v>
      </c>
      <c r="O184">
        <f t="shared" si="156"/>
        <v>4949.8999999999996</v>
      </c>
      <c r="P184">
        <f t="shared" si="157"/>
        <v>4227.1899999999996</v>
      </c>
      <c r="Q184">
        <f t="shared" si="158"/>
        <v>115.47</v>
      </c>
      <c r="R184">
        <f t="shared" si="159"/>
        <v>10.61</v>
      </c>
      <c r="S184">
        <f t="shared" si="160"/>
        <v>607.24</v>
      </c>
      <c r="T184">
        <f t="shared" si="161"/>
        <v>0</v>
      </c>
      <c r="U184">
        <f t="shared" si="162"/>
        <v>2.6810952799999996</v>
      </c>
      <c r="V184">
        <f t="shared" si="163"/>
        <v>0</v>
      </c>
      <c r="W184">
        <f t="shared" si="164"/>
        <v>0</v>
      </c>
      <c r="X184">
        <f t="shared" si="165"/>
        <v>425.07</v>
      </c>
      <c r="Y184">
        <f t="shared" si="166"/>
        <v>60.72</v>
      </c>
      <c r="AA184">
        <v>33034105</v>
      </c>
      <c r="AB184">
        <f t="shared" si="167"/>
        <v>66667.14</v>
      </c>
      <c r="AC184">
        <f t="shared" si="168"/>
        <v>56933.42</v>
      </c>
      <c r="AD184">
        <f t="shared" si="169"/>
        <v>1555.17</v>
      </c>
      <c r="AE184">
        <f t="shared" si="170"/>
        <v>142.85</v>
      </c>
      <c r="AF184">
        <f t="shared" si="171"/>
        <v>8178.55</v>
      </c>
      <c r="AG184">
        <f t="shared" si="172"/>
        <v>0</v>
      </c>
      <c r="AH184">
        <f t="shared" si="173"/>
        <v>36.11</v>
      </c>
      <c r="AI184">
        <f t="shared" si="174"/>
        <v>0</v>
      </c>
      <c r="AJ184">
        <f t="shared" si="175"/>
        <v>0</v>
      </c>
      <c r="AK184">
        <v>66667.14</v>
      </c>
      <c r="AL184">
        <v>56933.42</v>
      </c>
      <c r="AM184">
        <v>1555.17</v>
      </c>
      <c r="AN184">
        <v>142.85</v>
      </c>
      <c r="AO184">
        <v>8178.55</v>
      </c>
      <c r="AP184">
        <v>0</v>
      </c>
      <c r="AQ184">
        <v>36.11</v>
      </c>
      <c r="AR184">
        <v>0</v>
      </c>
      <c r="AS184">
        <v>0</v>
      </c>
      <c r="AT184">
        <v>70</v>
      </c>
      <c r="AU184">
        <v>10</v>
      </c>
      <c r="AV184">
        <v>1</v>
      </c>
      <c r="AW184">
        <v>1</v>
      </c>
      <c r="AZ184">
        <v>1</v>
      </c>
      <c r="BA184">
        <v>1</v>
      </c>
      <c r="BB184">
        <v>1</v>
      </c>
      <c r="BC184">
        <v>1</v>
      </c>
      <c r="BD184" t="s">
        <v>3</v>
      </c>
      <c r="BE184" t="s">
        <v>3</v>
      </c>
      <c r="BF184" t="s">
        <v>3</v>
      </c>
      <c r="BG184" t="s">
        <v>3</v>
      </c>
      <c r="BH184">
        <v>0</v>
      </c>
      <c r="BI184">
        <v>4</v>
      </c>
      <c r="BJ184" t="s">
        <v>20</v>
      </c>
      <c r="BM184">
        <v>0</v>
      </c>
      <c r="BN184">
        <v>0</v>
      </c>
      <c r="BO184" t="s">
        <v>3</v>
      </c>
      <c r="BP184">
        <v>0</v>
      </c>
      <c r="BQ184">
        <v>1</v>
      </c>
      <c r="BR184">
        <v>0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3</v>
      </c>
      <c r="BZ184">
        <v>70</v>
      </c>
      <c r="CA184">
        <v>10</v>
      </c>
      <c r="CF184">
        <v>0</v>
      </c>
      <c r="CG184">
        <v>0</v>
      </c>
      <c r="CM184">
        <v>0</v>
      </c>
      <c r="CN184" t="s">
        <v>3</v>
      </c>
      <c r="CO184">
        <v>0</v>
      </c>
      <c r="CP184">
        <f t="shared" si="176"/>
        <v>4949.8999999999996</v>
      </c>
      <c r="CQ184">
        <f t="shared" si="177"/>
        <v>56933.42</v>
      </c>
      <c r="CR184">
        <f t="shared" si="178"/>
        <v>1555.17</v>
      </c>
      <c r="CS184">
        <f t="shared" si="179"/>
        <v>142.85</v>
      </c>
      <c r="CT184">
        <f t="shared" si="180"/>
        <v>8178.55</v>
      </c>
      <c r="CU184">
        <f t="shared" si="181"/>
        <v>0</v>
      </c>
      <c r="CV184">
        <f t="shared" si="182"/>
        <v>36.11</v>
      </c>
      <c r="CW184">
        <f t="shared" si="183"/>
        <v>0</v>
      </c>
      <c r="CX184">
        <f t="shared" si="184"/>
        <v>0</v>
      </c>
      <c r="CY184">
        <f t="shared" si="185"/>
        <v>425.06800000000004</v>
      </c>
      <c r="CZ184">
        <f t="shared" si="186"/>
        <v>60.723999999999997</v>
      </c>
      <c r="DC184" t="s">
        <v>3</v>
      </c>
      <c r="DD184" t="s">
        <v>3</v>
      </c>
      <c r="DE184" t="s">
        <v>3</v>
      </c>
      <c r="DF184" t="s">
        <v>3</v>
      </c>
      <c r="DG184" t="s">
        <v>3</v>
      </c>
      <c r="DH184" t="s">
        <v>3</v>
      </c>
      <c r="DI184" t="s">
        <v>3</v>
      </c>
      <c r="DJ184" t="s">
        <v>3</v>
      </c>
      <c r="DK184" t="s">
        <v>3</v>
      </c>
      <c r="DL184" t="s">
        <v>3</v>
      </c>
      <c r="DM184" t="s">
        <v>3</v>
      </c>
      <c r="DN184">
        <v>0</v>
      </c>
      <c r="DO184">
        <v>0</v>
      </c>
      <c r="DP184">
        <v>1</v>
      </c>
      <c r="DQ184">
        <v>1</v>
      </c>
      <c r="DU184">
        <v>1009</v>
      </c>
      <c r="DV184" t="s">
        <v>19</v>
      </c>
      <c r="DW184" t="s">
        <v>19</v>
      </c>
      <c r="DX184">
        <v>1000</v>
      </c>
      <c r="EE184">
        <v>32505399</v>
      </c>
      <c r="EF184">
        <v>1</v>
      </c>
      <c r="EG184" t="s">
        <v>21</v>
      </c>
      <c r="EH184">
        <v>0</v>
      </c>
      <c r="EI184" t="s">
        <v>3</v>
      </c>
      <c r="EJ184">
        <v>4</v>
      </c>
      <c r="EK184">
        <v>0</v>
      </c>
      <c r="EL184" t="s">
        <v>22</v>
      </c>
      <c r="EM184" t="s">
        <v>23</v>
      </c>
      <c r="EO184" t="s">
        <v>3</v>
      </c>
      <c r="EQ184">
        <v>131072</v>
      </c>
      <c r="ER184">
        <v>66667.14</v>
      </c>
      <c r="ES184">
        <v>56933.42</v>
      </c>
      <c r="ET184">
        <v>1555.17</v>
      </c>
      <c r="EU184">
        <v>142.85</v>
      </c>
      <c r="EV184">
        <v>8178.55</v>
      </c>
      <c r="EW184">
        <v>36.11</v>
      </c>
      <c r="EX184">
        <v>0</v>
      </c>
      <c r="EY184">
        <v>0</v>
      </c>
      <c r="FQ184">
        <v>0</v>
      </c>
      <c r="FR184">
        <f t="shared" si="187"/>
        <v>0</v>
      </c>
      <c r="FS184">
        <v>0</v>
      </c>
      <c r="FX184">
        <v>70</v>
      </c>
      <c r="FY184">
        <v>10</v>
      </c>
      <c r="GA184" t="s">
        <v>3</v>
      </c>
      <c r="GD184">
        <v>0</v>
      </c>
      <c r="GF184">
        <v>-1596235391</v>
      </c>
      <c r="GG184">
        <v>2</v>
      </c>
      <c r="GH184">
        <v>1</v>
      </c>
      <c r="GI184">
        <v>-2</v>
      </c>
      <c r="GJ184">
        <v>0</v>
      </c>
      <c r="GK184">
        <f>ROUND(R184*(R12)/100,2)</f>
        <v>11.46</v>
      </c>
      <c r="GL184">
        <f t="shared" si="188"/>
        <v>0</v>
      </c>
      <c r="GM184">
        <f t="shared" si="189"/>
        <v>5447.15</v>
      </c>
      <c r="GN184">
        <f t="shared" si="190"/>
        <v>0</v>
      </c>
      <c r="GO184">
        <f t="shared" si="191"/>
        <v>0</v>
      </c>
      <c r="GP184">
        <f t="shared" si="192"/>
        <v>5447.15</v>
      </c>
      <c r="GR184">
        <v>0</v>
      </c>
      <c r="GS184">
        <v>3</v>
      </c>
      <c r="GT184">
        <v>0</v>
      </c>
      <c r="GU184" t="s">
        <v>3</v>
      </c>
      <c r="GV184">
        <f t="shared" si="193"/>
        <v>0</v>
      </c>
      <c r="GW184">
        <v>1</v>
      </c>
      <c r="GX184">
        <f t="shared" si="194"/>
        <v>0</v>
      </c>
      <c r="HA184">
        <v>0</v>
      </c>
      <c r="HB184">
        <v>0</v>
      </c>
      <c r="IK184">
        <v>0</v>
      </c>
    </row>
    <row r="185" spans="1:245" x14ac:dyDescent="0.2">
      <c r="A185">
        <v>18</v>
      </c>
      <c r="B185">
        <v>1</v>
      </c>
      <c r="C185">
        <v>325</v>
      </c>
      <c r="E185" t="s">
        <v>189</v>
      </c>
      <c r="F185" t="s">
        <v>25</v>
      </c>
      <c r="G185" t="s">
        <v>26</v>
      </c>
      <c r="H185" t="s">
        <v>19</v>
      </c>
      <c r="I185">
        <f>I184*J185</f>
        <v>-7.4247999999999995E-2</v>
      </c>
      <c r="J185">
        <v>-1</v>
      </c>
      <c r="O185">
        <f t="shared" si="156"/>
        <v>-3965.6</v>
      </c>
      <c r="P185">
        <f t="shared" si="157"/>
        <v>-3965.6</v>
      </c>
      <c r="Q185">
        <f t="shared" si="158"/>
        <v>0</v>
      </c>
      <c r="R185">
        <f t="shared" si="159"/>
        <v>0</v>
      </c>
      <c r="S185">
        <f t="shared" si="160"/>
        <v>0</v>
      </c>
      <c r="T185">
        <f t="shared" si="161"/>
        <v>0</v>
      </c>
      <c r="U185">
        <f t="shared" si="162"/>
        <v>0</v>
      </c>
      <c r="V185">
        <f t="shared" si="163"/>
        <v>0</v>
      </c>
      <c r="W185">
        <f t="shared" si="164"/>
        <v>0</v>
      </c>
      <c r="X185">
        <f t="shared" si="165"/>
        <v>0</v>
      </c>
      <c r="Y185">
        <f t="shared" si="166"/>
        <v>0</v>
      </c>
      <c r="AA185">
        <v>33034105</v>
      </c>
      <c r="AB185">
        <f t="shared" si="167"/>
        <v>53410.15</v>
      </c>
      <c r="AC185">
        <f t="shared" si="168"/>
        <v>53410.15</v>
      </c>
      <c r="AD185">
        <f t="shared" si="169"/>
        <v>0</v>
      </c>
      <c r="AE185">
        <f t="shared" si="170"/>
        <v>0</v>
      </c>
      <c r="AF185">
        <f t="shared" si="171"/>
        <v>0</v>
      </c>
      <c r="AG185">
        <f t="shared" si="172"/>
        <v>0</v>
      </c>
      <c r="AH185">
        <f t="shared" si="173"/>
        <v>0</v>
      </c>
      <c r="AI185">
        <f t="shared" si="174"/>
        <v>0</v>
      </c>
      <c r="AJ185">
        <f t="shared" si="175"/>
        <v>0</v>
      </c>
      <c r="AK185">
        <v>53410.15</v>
      </c>
      <c r="AL185">
        <v>53410.15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70</v>
      </c>
      <c r="AU185">
        <v>10</v>
      </c>
      <c r="AV185">
        <v>1</v>
      </c>
      <c r="AW185">
        <v>1</v>
      </c>
      <c r="AZ185">
        <v>1</v>
      </c>
      <c r="BA185">
        <v>1</v>
      </c>
      <c r="BB185">
        <v>1</v>
      </c>
      <c r="BC185">
        <v>1</v>
      </c>
      <c r="BD185" t="s">
        <v>3</v>
      </c>
      <c r="BE185" t="s">
        <v>3</v>
      </c>
      <c r="BF185" t="s">
        <v>3</v>
      </c>
      <c r="BG185" t="s">
        <v>3</v>
      </c>
      <c r="BH185">
        <v>3</v>
      </c>
      <c r="BI185">
        <v>4</v>
      </c>
      <c r="BJ185" t="s">
        <v>27</v>
      </c>
      <c r="BM185">
        <v>0</v>
      </c>
      <c r="BN185">
        <v>0</v>
      </c>
      <c r="BO185" t="s">
        <v>3</v>
      </c>
      <c r="BP185">
        <v>0</v>
      </c>
      <c r="BQ185">
        <v>1</v>
      </c>
      <c r="BR185">
        <v>0</v>
      </c>
      <c r="BS185">
        <v>1</v>
      </c>
      <c r="BT185">
        <v>1</v>
      </c>
      <c r="BU185">
        <v>1</v>
      </c>
      <c r="BV185">
        <v>1</v>
      </c>
      <c r="BW185">
        <v>1</v>
      </c>
      <c r="BX185">
        <v>1</v>
      </c>
      <c r="BY185" t="s">
        <v>3</v>
      </c>
      <c r="BZ185">
        <v>70</v>
      </c>
      <c r="CA185">
        <v>10</v>
      </c>
      <c r="CF185">
        <v>0</v>
      </c>
      <c r="CG185">
        <v>0</v>
      </c>
      <c r="CM185">
        <v>0</v>
      </c>
      <c r="CN185" t="s">
        <v>3</v>
      </c>
      <c r="CO185">
        <v>0</v>
      </c>
      <c r="CP185">
        <f t="shared" si="176"/>
        <v>-3965.6</v>
      </c>
      <c r="CQ185">
        <f t="shared" si="177"/>
        <v>53410.15</v>
      </c>
      <c r="CR185">
        <f t="shared" si="178"/>
        <v>0</v>
      </c>
      <c r="CS185">
        <f t="shared" si="179"/>
        <v>0</v>
      </c>
      <c r="CT185">
        <f t="shared" si="180"/>
        <v>0</v>
      </c>
      <c r="CU185">
        <f t="shared" si="181"/>
        <v>0</v>
      </c>
      <c r="CV185">
        <f t="shared" si="182"/>
        <v>0</v>
      </c>
      <c r="CW185">
        <f t="shared" si="183"/>
        <v>0</v>
      </c>
      <c r="CX185">
        <f t="shared" si="184"/>
        <v>0</v>
      </c>
      <c r="CY185">
        <f t="shared" si="185"/>
        <v>0</v>
      </c>
      <c r="CZ185">
        <f t="shared" si="186"/>
        <v>0</v>
      </c>
      <c r="DC185" t="s">
        <v>3</v>
      </c>
      <c r="DD185" t="s">
        <v>3</v>
      </c>
      <c r="DE185" t="s">
        <v>3</v>
      </c>
      <c r="DF185" t="s">
        <v>3</v>
      </c>
      <c r="DG185" t="s">
        <v>3</v>
      </c>
      <c r="DH185" t="s">
        <v>3</v>
      </c>
      <c r="DI185" t="s">
        <v>3</v>
      </c>
      <c r="DJ185" t="s">
        <v>3</v>
      </c>
      <c r="DK185" t="s">
        <v>3</v>
      </c>
      <c r="DL185" t="s">
        <v>3</v>
      </c>
      <c r="DM185" t="s">
        <v>3</v>
      </c>
      <c r="DN185">
        <v>0</v>
      </c>
      <c r="DO185">
        <v>0</v>
      </c>
      <c r="DP185">
        <v>1</v>
      </c>
      <c r="DQ185">
        <v>1</v>
      </c>
      <c r="DU185">
        <v>1009</v>
      </c>
      <c r="DV185" t="s">
        <v>19</v>
      </c>
      <c r="DW185" t="s">
        <v>19</v>
      </c>
      <c r="DX185">
        <v>1000</v>
      </c>
      <c r="EE185">
        <v>32505399</v>
      </c>
      <c r="EF185">
        <v>1</v>
      </c>
      <c r="EG185" t="s">
        <v>21</v>
      </c>
      <c r="EH185">
        <v>0</v>
      </c>
      <c r="EI185" t="s">
        <v>3</v>
      </c>
      <c r="EJ185">
        <v>4</v>
      </c>
      <c r="EK185">
        <v>0</v>
      </c>
      <c r="EL185" t="s">
        <v>22</v>
      </c>
      <c r="EM185" t="s">
        <v>23</v>
      </c>
      <c r="EO185" t="s">
        <v>3</v>
      </c>
      <c r="EQ185">
        <v>0</v>
      </c>
      <c r="ER185">
        <v>53410.15</v>
      </c>
      <c r="ES185">
        <v>53410.15</v>
      </c>
      <c r="ET185">
        <v>0</v>
      </c>
      <c r="EU185">
        <v>0</v>
      </c>
      <c r="EV185">
        <v>0</v>
      </c>
      <c r="EW185">
        <v>0</v>
      </c>
      <c r="EX185">
        <v>0</v>
      </c>
      <c r="FQ185">
        <v>0</v>
      </c>
      <c r="FR185">
        <f t="shared" si="187"/>
        <v>0</v>
      </c>
      <c r="FS185">
        <v>0</v>
      </c>
      <c r="FX185">
        <v>70</v>
      </c>
      <c r="FY185">
        <v>10</v>
      </c>
      <c r="GA185" t="s">
        <v>3</v>
      </c>
      <c r="GD185">
        <v>0</v>
      </c>
      <c r="GF185">
        <v>-1467733540</v>
      </c>
      <c r="GG185">
        <v>2</v>
      </c>
      <c r="GH185">
        <v>1</v>
      </c>
      <c r="GI185">
        <v>-2</v>
      </c>
      <c r="GJ185">
        <v>0</v>
      </c>
      <c r="GK185">
        <f>ROUND(R185*(R12)/100,2)</f>
        <v>0</v>
      </c>
      <c r="GL185">
        <f t="shared" si="188"/>
        <v>0</v>
      </c>
      <c r="GM185">
        <f t="shared" si="189"/>
        <v>-3965.6</v>
      </c>
      <c r="GN185">
        <f t="shared" si="190"/>
        <v>0</v>
      </c>
      <c r="GO185">
        <f t="shared" si="191"/>
        <v>0</v>
      </c>
      <c r="GP185">
        <f t="shared" si="192"/>
        <v>-3965.6</v>
      </c>
      <c r="GR185">
        <v>0</v>
      </c>
      <c r="GS185">
        <v>3</v>
      </c>
      <c r="GT185">
        <v>0</v>
      </c>
      <c r="GU185" t="s">
        <v>3</v>
      </c>
      <c r="GV185">
        <f t="shared" si="193"/>
        <v>0</v>
      </c>
      <c r="GW185">
        <v>1</v>
      </c>
      <c r="GX185">
        <f t="shared" si="194"/>
        <v>0</v>
      </c>
      <c r="HA185">
        <v>0</v>
      </c>
      <c r="HB185">
        <v>0</v>
      </c>
      <c r="IK185">
        <v>0</v>
      </c>
    </row>
    <row r="186" spans="1:245" x14ac:dyDescent="0.2">
      <c r="A186">
        <v>17</v>
      </c>
      <c r="B186">
        <v>1</v>
      </c>
      <c r="C186">
        <f>ROW(SmtRes!A340)</f>
        <v>340</v>
      </c>
      <c r="D186">
        <f>ROW(EtalonRes!A323)</f>
        <v>323</v>
      </c>
      <c r="E186" t="s">
        <v>190</v>
      </c>
      <c r="F186" t="s">
        <v>29</v>
      </c>
      <c r="G186" t="s">
        <v>30</v>
      </c>
      <c r="H186" t="s">
        <v>31</v>
      </c>
      <c r="I186">
        <v>1.01E-2</v>
      </c>
      <c r="J186">
        <v>0</v>
      </c>
      <c r="O186">
        <f t="shared" si="156"/>
        <v>4311.8100000000004</v>
      </c>
      <c r="P186">
        <f t="shared" si="157"/>
        <v>3513.11</v>
      </c>
      <c r="Q186">
        <f t="shared" si="158"/>
        <v>4.3899999999999997</v>
      </c>
      <c r="R186">
        <f t="shared" si="159"/>
        <v>1.49</v>
      </c>
      <c r="S186">
        <f t="shared" si="160"/>
        <v>794.31</v>
      </c>
      <c r="T186">
        <f t="shared" si="161"/>
        <v>0</v>
      </c>
      <c r="U186">
        <f t="shared" si="162"/>
        <v>4.5763100000000003</v>
      </c>
      <c r="V186">
        <f t="shared" si="163"/>
        <v>0</v>
      </c>
      <c r="W186">
        <f t="shared" si="164"/>
        <v>0</v>
      </c>
      <c r="X186">
        <f t="shared" si="165"/>
        <v>556.02</v>
      </c>
      <c r="Y186">
        <f t="shared" si="166"/>
        <v>79.430000000000007</v>
      </c>
      <c r="AA186">
        <v>33034105</v>
      </c>
      <c r="AB186">
        <f t="shared" si="167"/>
        <v>426912.19</v>
      </c>
      <c r="AC186">
        <f t="shared" si="168"/>
        <v>347832.49</v>
      </c>
      <c r="AD186">
        <f t="shared" si="169"/>
        <v>435.13</v>
      </c>
      <c r="AE186">
        <f t="shared" si="170"/>
        <v>147.43</v>
      </c>
      <c r="AF186">
        <f t="shared" si="171"/>
        <v>78644.570000000007</v>
      </c>
      <c r="AG186">
        <f t="shared" si="172"/>
        <v>0</v>
      </c>
      <c r="AH186">
        <f t="shared" si="173"/>
        <v>453.1</v>
      </c>
      <c r="AI186">
        <f t="shared" si="174"/>
        <v>0</v>
      </c>
      <c r="AJ186">
        <f t="shared" si="175"/>
        <v>0</v>
      </c>
      <c r="AK186">
        <v>426912.19</v>
      </c>
      <c r="AL186">
        <v>347832.49</v>
      </c>
      <c r="AM186">
        <v>435.13</v>
      </c>
      <c r="AN186">
        <v>147.43</v>
      </c>
      <c r="AO186">
        <v>78644.570000000007</v>
      </c>
      <c r="AP186">
        <v>0</v>
      </c>
      <c r="AQ186">
        <v>453.1</v>
      </c>
      <c r="AR186">
        <v>0</v>
      </c>
      <c r="AS186">
        <v>0</v>
      </c>
      <c r="AT186">
        <v>70</v>
      </c>
      <c r="AU186">
        <v>10</v>
      </c>
      <c r="AV186">
        <v>1</v>
      </c>
      <c r="AW186">
        <v>1</v>
      </c>
      <c r="AZ186">
        <v>1</v>
      </c>
      <c r="BA186">
        <v>1</v>
      </c>
      <c r="BB186">
        <v>1</v>
      </c>
      <c r="BC186">
        <v>1</v>
      </c>
      <c r="BD186" t="s">
        <v>3</v>
      </c>
      <c r="BE186" t="s">
        <v>3</v>
      </c>
      <c r="BF186" t="s">
        <v>3</v>
      </c>
      <c r="BG186" t="s">
        <v>3</v>
      </c>
      <c r="BH186">
        <v>0</v>
      </c>
      <c r="BI186">
        <v>4</v>
      </c>
      <c r="BJ186" t="s">
        <v>32</v>
      </c>
      <c r="BM186">
        <v>0</v>
      </c>
      <c r="BN186">
        <v>0</v>
      </c>
      <c r="BO186" t="s">
        <v>3</v>
      </c>
      <c r="BP186">
        <v>0</v>
      </c>
      <c r="BQ186">
        <v>1</v>
      </c>
      <c r="BR186">
        <v>0</v>
      </c>
      <c r="BS186">
        <v>1</v>
      </c>
      <c r="BT186">
        <v>1</v>
      </c>
      <c r="BU186">
        <v>1</v>
      </c>
      <c r="BV186">
        <v>1</v>
      </c>
      <c r="BW186">
        <v>1</v>
      </c>
      <c r="BX186">
        <v>1</v>
      </c>
      <c r="BY186" t="s">
        <v>3</v>
      </c>
      <c r="BZ186">
        <v>70</v>
      </c>
      <c r="CA186">
        <v>10</v>
      </c>
      <c r="CF186">
        <v>0</v>
      </c>
      <c r="CG186">
        <v>0</v>
      </c>
      <c r="CM186">
        <v>0</v>
      </c>
      <c r="CN186" t="s">
        <v>3</v>
      </c>
      <c r="CO186">
        <v>0</v>
      </c>
      <c r="CP186">
        <f t="shared" si="176"/>
        <v>4311.8099999999995</v>
      </c>
      <c r="CQ186">
        <f t="shared" si="177"/>
        <v>347832.49</v>
      </c>
      <c r="CR186">
        <f t="shared" si="178"/>
        <v>435.13</v>
      </c>
      <c r="CS186">
        <f t="shared" si="179"/>
        <v>147.43</v>
      </c>
      <c r="CT186">
        <f t="shared" si="180"/>
        <v>78644.570000000007</v>
      </c>
      <c r="CU186">
        <f t="shared" si="181"/>
        <v>0</v>
      </c>
      <c r="CV186">
        <f t="shared" si="182"/>
        <v>453.1</v>
      </c>
      <c r="CW186">
        <f t="shared" si="183"/>
        <v>0</v>
      </c>
      <c r="CX186">
        <f t="shared" si="184"/>
        <v>0</v>
      </c>
      <c r="CY186">
        <f t="shared" si="185"/>
        <v>556.01699999999994</v>
      </c>
      <c r="CZ186">
        <f t="shared" si="186"/>
        <v>79.430999999999997</v>
      </c>
      <c r="DC186" t="s">
        <v>3</v>
      </c>
      <c r="DD186" t="s">
        <v>3</v>
      </c>
      <c r="DE186" t="s">
        <v>3</v>
      </c>
      <c r="DF186" t="s">
        <v>3</v>
      </c>
      <c r="DG186" t="s">
        <v>3</v>
      </c>
      <c r="DH186" t="s">
        <v>3</v>
      </c>
      <c r="DI186" t="s">
        <v>3</v>
      </c>
      <c r="DJ186" t="s">
        <v>3</v>
      </c>
      <c r="DK186" t="s">
        <v>3</v>
      </c>
      <c r="DL186" t="s">
        <v>3</v>
      </c>
      <c r="DM186" t="s">
        <v>3</v>
      </c>
      <c r="DN186">
        <v>0</v>
      </c>
      <c r="DO186">
        <v>0</v>
      </c>
      <c r="DP186">
        <v>1</v>
      </c>
      <c r="DQ186">
        <v>1</v>
      </c>
      <c r="DU186">
        <v>1007</v>
      </c>
      <c r="DV186" t="s">
        <v>31</v>
      </c>
      <c r="DW186" t="s">
        <v>31</v>
      </c>
      <c r="DX186">
        <v>100</v>
      </c>
      <c r="EE186">
        <v>32505399</v>
      </c>
      <c r="EF186">
        <v>1</v>
      </c>
      <c r="EG186" t="s">
        <v>21</v>
      </c>
      <c r="EH186">
        <v>0</v>
      </c>
      <c r="EI186" t="s">
        <v>3</v>
      </c>
      <c r="EJ186">
        <v>4</v>
      </c>
      <c r="EK186">
        <v>0</v>
      </c>
      <c r="EL186" t="s">
        <v>22</v>
      </c>
      <c r="EM186" t="s">
        <v>23</v>
      </c>
      <c r="EO186" t="s">
        <v>3</v>
      </c>
      <c r="EQ186">
        <v>131072</v>
      </c>
      <c r="ER186">
        <v>426912.19</v>
      </c>
      <c r="ES186">
        <v>347832.49</v>
      </c>
      <c r="ET186">
        <v>435.13</v>
      </c>
      <c r="EU186">
        <v>147.43</v>
      </c>
      <c r="EV186">
        <v>78644.570000000007</v>
      </c>
      <c r="EW186">
        <v>453.1</v>
      </c>
      <c r="EX186">
        <v>0</v>
      </c>
      <c r="EY186">
        <v>0</v>
      </c>
      <c r="FQ186">
        <v>0</v>
      </c>
      <c r="FR186">
        <f t="shared" si="187"/>
        <v>0</v>
      </c>
      <c r="FS186">
        <v>0</v>
      </c>
      <c r="FX186">
        <v>70</v>
      </c>
      <c r="FY186">
        <v>10</v>
      </c>
      <c r="GA186" t="s">
        <v>3</v>
      </c>
      <c r="GD186">
        <v>0</v>
      </c>
      <c r="GF186">
        <v>1739596138</v>
      </c>
      <c r="GG186">
        <v>2</v>
      </c>
      <c r="GH186">
        <v>1</v>
      </c>
      <c r="GI186">
        <v>-2</v>
      </c>
      <c r="GJ186">
        <v>0</v>
      </c>
      <c r="GK186">
        <f>ROUND(R186*(R12)/100,2)</f>
        <v>1.61</v>
      </c>
      <c r="GL186">
        <f t="shared" si="188"/>
        <v>0</v>
      </c>
      <c r="GM186">
        <f t="shared" si="189"/>
        <v>4948.87</v>
      </c>
      <c r="GN186">
        <f t="shared" si="190"/>
        <v>0</v>
      </c>
      <c r="GO186">
        <f t="shared" si="191"/>
        <v>0</v>
      </c>
      <c r="GP186">
        <f t="shared" si="192"/>
        <v>4948.87</v>
      </c>
      <c r="GR186">
        <v>0</v>
      </c>
      <c r="GS186">
        <v>3</v>
      </c>
      <c r="GT186">
        <v>0</v>
      </c>
      <c r="GU186" t="s">
        <v>3</v>
      </c>
      <c r="GV186">
        <f t="shared" si="193"/>
        <v>0</v>
      </c>
      <c r="GW186">
        <v>1</v>
      </c>
      <c r="GX186">
        <f t="shared" si="194"/>
        <v>0</v>
      </c>
      <c r="HA186">
        <v>0</v>
      </c>
      <c r="HB186">
        <v>0</v>
      </c>
      <c r="IK186">
        <v>0</v>
      </c>
    </row>
    <row r="187" spans="1:245" x14ac:dyDescent="0.2">
      <c r="A187">
        <v>17</v>
      </c>
      <c r="B187">
        <v>1</v>
      </c>
      <c r="E187" t="s">
        <v>191</v>
      </c>
      <c r="F187" t="s">
        <v>25</v>
      </c>
      <c r="G187" t="s">
        <v>26</v>
      </c>
      <c r="H187" t="s">
        <v>19</v>
      </c>
      <c r="I187">
        <v>2.218970919E-2</v>
      </c>
      <c r="J187">
        <v>0</v>
      </c>
      <c r="O187">
        <f t="shared" si="156"/>
        <v>1185.1600000000001</v>
      </c>
      <c r="P187">
        <f t="shared" si="157"/>
        <v>1185.1600000000001</v>
      </c>
      <c r="Q187">
        <f t="shared" si="158"/>
        <v>0</v>
      </c>
      <c r="R187">
        <f t="shared" si="159"/>
        <v>0</v>
      </c>
      <c r="S187">
        <f t="shared" si="160"/>
        <v>0</v>
      </c>
      <c r="T187">
        <f t="shared" si="161"/>
        <v>0</v>
      </c>
      <c r="U187">
        <f t="shared" si="162"/>
        <v>0</v>
      </c>
      <c r="V187">
        <f t="shared" si="163"/>
        <v>0</v>
      </c>
      <c r="W187">
        <f t="shared" si="164"/>
        <v>0</v>
      </c>
      <c r="X187">
        <f t="shared" si="165"/>
        <v>0</v>
      </c>
      <c r="Y187">
        <f t="shared" si="166"/>
        <v>0</v>
      </c>
      <c r="AA187">
        <v>33034105</v>
      </c>
      <c r="AB187">
        <f t="shared" si="167"/>
        <v>53410.15</v>
      </c>
      <c r="AC187">
        <f t="shared" si="168"/>
        <v>53410.15</v>
      </c>
      <c r="AD187">
        <f t="shared" si="169"/>
        <v>0</v>
      </c>
      <c r="AE187">
        <f t="shared" si="170"/>
        <v>0</v>
      </c>
      <c r="AF187">
        <f t="shared" si="171"/>
        <v>0</v>
      </c>
      <c r="AG187">
        <f t="shared" si="172"/>
        <v>0</v>
      </c>
      <c r="AH187">
        <f t="shared" si="173"/>
        <v>0</v>
      </c>
      <c r="AI187">
        <f t="shared" si="174"/>
        <v>0</v>
      </c>
      <c r="AJ187">
        <f t="shared" si="175"/>
        <v>0</v>
      </c>
      <c r="AK187">
        <v>53410.15</v>
      </c>
      <c r="AL187">
        <v>53410.15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70</v>
      </c>
      <c r="AU187">
        <v>10</v>
      </c>
      <c r="AV187">
        <v>1</v>
      </c>
      <c r="AW187">
        <v>1</v>
      </c>
      <c r="AZ187">
        <v>1</v>
      </c>
      <c r="BA187">
        <v>1</v>
      </c>
      <c r="BB187">
        <v>1</v>
      </c>
      <c r="BC187">
        <v>1</v>
      </c>
      <c r="BD187" t="s">
        <v>3</v>
      </c>
      <c r="BE187" t="s">
        <v>3</v>
      </c>
      <c r="BF187" t="s">
        <v>3</v>
      </c>
      <c r="BG187" t="s">
        <v>3</v>
      </c>
      <c r="BH187">
        <v>3</v>
      </c>
      <c r="BI187">
        <v>4</v>
      </c>
      <c r="BJ187" t="s">
        <v>27</v>
      </c>
      <c r="BM187">
        <v>0</v>
      </c>
      <c r="BN187">
        <v>0</v>
      </c>
      <c r="BO187" t="s">
        <v>3</v>
      </c>
      <c r="BP187">
        <v>0</v>
      </c>
      <c r="BQ187">
        <v>1</v>
      </c>
      <c r="BR187">
        <v>0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 t="s">
        <v>3</v>
      </c>
      <c r="BZ187">
        <v>70</v>
      </c>
      <c r="CA187">
        <v>10</v>
      </c>
      <c r="CF187">
        <v>0</v>
      </c>
      <c r="CG187">
        <v>0</v>
      </c>
      <c r="CM187">
        <v>0</v>
      </c>
      <c r="CN187" t="s">
        <v>3</v>
      </c>
      <c r="CO187">
        <v>0</v>
      </c>
      <c r="CP187">
        <f t="shared" si="176"/>
        <v>1185.1600000000001</v>
      </c>
      <c r="CQ187">
        <f t="shared" si="177"/>
        <v>53410.15</v>
      </c>
      <c r="CR187">
        <f t="shared" si="178"/>
        <v>0</v>
      </c>
      <c r="CS187">
        <f t="shared" si="179"/>
        <v>0</v>
      </c>
      <c r="CT187">
        <f t="shared" si="180"/>
        <v>0</v>
      </c>
      <c r="CU187">
        <f t="shared" si="181"/>
        <v>0</v>
      </c>
      <c r="CV187">
        <f t="shared" si="182"/>
        <v>0</v>
      </c>
      <c r="CW187">
        <f t="shared" si="183"/>
        <v>0</v>
      </c>
      <c r="CX187">
        <f t="shared" si="184"/>
        <v>0</v>
      </c>
      <c r="CY187">
        <f t="shared" si="185"/>
        <v>0</v>
      </c>
      <c r="CZ187">
        <f t="shared" si="186"/>
        <v>0</v>
      </c>
      <c r="DC187" t="s">
        <v>3</v>
      </c>
      <c r="DD187" t="s">
        <v>3</v>
      </c>
      <c r="DE187" t="s">
        <v>3</v>
      </c>
      <c r="DF187" t="s">
        <v>3</v>
      </c>
      <c r="DG187" t="s">
        <v>3</v>
      </c>
      <c r="DH187" t="s">
        <v>3</v>
      </c>
      <c r="DI187" t="s">
        <v>3</v>
      </c>
      <c r="DJ187" t="s">
        <v>3</v>
      </c>
      <c r="DK187" t="s">
        <v>3</v>
      </c>
      <c r="DL187" t="s">
        <v>3</v>
      </c>
      <c r="DM187" t="s">
        <v>3</v>
      </c>
      <c r="DN187">
        <v>0</v>
      </c>
      <c r="DO187">
        <v>0</v>
      </c>
      <c r="DP187">
        <v>1</v>
      </c>
      <c r="DQ187">
        <v>1</v>
      </c>
      <c r="DU187">
        <v>1009</v>
      </c>
      <c r="DV187" t="s">
        <v>19</v>
      </c>
      <c r="DW187" t="s">
        <v>19</v>
      </c>
      <c r="DX187">
        <v>1000</v>
      </c>
      <c r="EE187">
        <v>32505399</v>
      </c>
      <c r="EF187">
        <v>1</v>
      </c>
      <c r="EG187" t="s">
        <v>21</v>
      </c>
      <c r="EH187">
        <v>0</v>
      </c>
      <c r="EI187" t="s">
        <v>3</v>
      </c>
      <c r="EJ187">
        <v>4</v>
      </c>
      <c r="EK187">
        <v>0</v>
      </c>
      <c r="EL187" t="s">
        <v>22</v>
      </c>
      <c r="EM187" t="s">
        <v>23</v>
      </c>
      <c r="EO187" t="s">
        <v>3</v>
      </c>
      <c r="EQ187">
        <v>131072</v>
      </c>
      <c r="ER187">
        <v>53410.15</v>
      </c>
      <c r="ES187">
        <v>53410.15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FQ187">
        <v>0</v>
      </c>
      <c r="FR187">
        <f t="shared" si="187"/>
        <v>0</v>
      </c>
      <c r="FS187">
        <v>0</v>
      </c>
      <c r="FX187">
        <v>70</v>
      </c>
      <c r="FY187">
        <v>10</v>
      </c>
      <c r="GA187" t="s">
        <v>3</v>
      </c>
      <c r="GD187">
        <v>0</v>
      </c>
      <c r="GF187">
        <v>-1467733540</v>
      </c>
      <c r="GG187">
        <v>2</v>
      </c>
      <c r="GH187">
        <v>1</v>
      </c>
      <c r="GI187">
        <v>-2</v>
      </c>
      <c r="GJ187">
        <v>0</v>
      </c>
      <c r="GK187">
        <f>ROUND(R187*(R12)/100,2)</f>
        <v>0</v>
      </c>
      <c r="GL187">
        <f t="shared" si="188"/>
        <v>0</v>
      </c>
      <c r="GM187">
        <f t="shared" si="189"/>
        <v>1185.1600000000001</v>
      </c>
      <c r="GN187">
        <f t="shared" si="190"/>
        <v>0</v>
      </c>
      <c r="GO187">
        <f t="shared" si="191"/>
        <v>0</v>
      </c>
      <c r="GP187">
        <f t="shared" si="192"/>
        <v>1185.1600000000001</v>
      </c>
      <c r="GR187">
        <v>0</v>
      </c>
      <c r="GS187">
        <v>3</v>
      </c>
      <c r="GT187">
        <v>0</v>
      </c>
      <c r="GU187" t="s">
        <v>3</v>
      </c>
      <c r="GV187">
        <f t="shared" si="193"/>
        <v>0</v>
      </c>
      <c r="GW187">
        <v>1</v>
      </c>
      <c r="GX187">
        <f t="shared" si="194"/>
        <v>0</v>
      </c>
      <c r="HA187">
        <v>0</v>
      </c>
      <c r="HB187">
        <v>0</v>
      </c>
      <c r="IK187">
        <v>0</v>
      </c>
    </row>
    <row r="188" spans="1:245" x14ac:dyDescent="0.2">
      <c r="A188">
        <v>17</v>
      </c>
      <c r="B188">
        <v>1</v>
      </c>
      <c r="E188" t="s">
        <v>192</v>
      </c>
      <c r="F188" t="s">
        <v>35</v>
      </c>
      <c r="G188" t="s">
        <v>193</v>
      </c>
      <c r="H188" t="s">
        <v>37</v>
      </c>
      <c r="I188">
        <v>1</v>
      </c>
      <c r="J188">
        <v>0</v>
      </c>
      <c r="O188">
        <f t="shared" si="156"/>
        <v>38077.97</v>
      </c>
      <c r="P188">
        <f t="shared" si="157"/>
        <v>38077.97</v>
      </c>
      <c r="Q188">
        <f t="shared" si="158"/>
        <v>0</v>
      </c>
      <c r="R188">
        <f t="shared" si="159"/>
        <v>0</v>
      </c>
      <c r="S188">
        <f t="shared" si="160"/>
        <v>0</v>
      </c>
      <c r="T188">
        <f t="shared" si="161"/>
        <v>0</v>
      </c>
      <c r="U188">
        <f t="shared" si="162"/>
        <v>0</v>
      </c>
      <c r="V188">
        <f t="shared" si="163"/>
        <v>0</v>
      </c>
      <c r="W188">
        <f t="shared" si="164"/>
        <v>0</v>
      </c>
      <c r="X188">
        <f t="shared" si="165"/>
        <v>0</v>
      </c>
      <c r="Y188">
        <f t="shared" si="166"/>
        <v>0</v>
      </c>
      <c r="AA188">
        <v>33034105</v>
      </c>
      <c r="AB188">
        <f t="shared" si="167"/>
        <v>38077.97</v>
      </c>
      <c r="AC188">
        <f t="shared" si="168"/>
        <v>38077.97</v>
      </c>
      <c r="AD188">
        <f t="shared" si="169"/>
        <v>0</v>
      </c>
      <c r="AE188">
        <f t="shared" si="170"/>
        <v>0</v>
      </c>
      <c r="AF188">
        <f t="shared" si="171"/>
        <v>0</v>
      </c>
      <c r="AG188">
        <f t="shared" si="172"/>
        <v>0</v>
      </c>
      <c r="AH188">
        <f t="shared" si="173"/>
        <v>0</v>
      </c>
      <c r="AI188">
        <f t="shared" si="174"/>
        <v>0</v>
      </c>
      <c r="AJ188">
        <f t="shared" si="175"/>
        <v>0</v>
      </c>
      <c r="AK188">
        <v>38077.97</v>
      </c>
      <c r="AL188">
        <v>38077.97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1</v>
      </c>
      <c r="AW188">
        <v>1</v>
      </c>
      <c r="AZ188">
        <v>1</v>
      </c>
      <c r="BA188">
        <v>1</v>
      </c>
      <c r="BB188">
        <v>1</v>
      </c>
      <c r="BC188">
        <v>1</v>
      </c>
      <c r="BD188" t="s">
        <v>3</v>
      </c>
      <c r="BE188" t="s">
        <v>3</v>
      </c>
      <c r="BF188" t="s">
        <v>3</v>
      </c>
      <c r="BG188" t="s">
        <v>3</v>
      </c>
      <c r="BH188">
        <v>3</v>
      </c>
      <c r="BI188">
        <v>1</v>
      </c>
      <c r="BJ188" t="s">
        <v>3</v>
      </c>
      <c r="BM188">
        <v>6001</v>
      </c>
      <c r="BN188">
        <v>0</v>
      </c>
      <c r="BO188" t="s">
        <v>3</v>
      </c>
      <c r="BP188">
        <v>0</v>
      </c>
      <c r="BQ188">
        <v>0</v>
      </c>
      <c r="BR188">
        <v>0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 t="s">
        <v>3</v>
      </c>
      <c r="BZ188">
        <v>0</v>
      </c>
      <c r="CA188">
        <v>0</v>
      </c>
      <c r="CF188">
        <v>0</v>
      </c>
      <c r="CG188">
        <v>0</v>
      </c>
      <c r="CM188">
        <v>0</v>
      </c>
      <c r="CN188" t="s">
        <v>3</v>
      </c>
      <c r="CO188">
        <v>0</v>
      </c>
      <c r="CP188">
        <f t="shared" si="176"/>
        <v>38077.97</v>
      </c>
      <c r="CQ188">
        <f t="shared" si="177"/>
        <v>38077.97</v>
      </c>
      <c r="CR188">
        <f t="shared" si="178"/>
        <v>0</v>
      </c>
      <c r="CS188">
        <f t="shared" si="179"/>
        <v>0</v>
      </c>
      <c r="CT188">
        <f t="shared" si="180"/>
        <v>0</v>
      </c>
      <c r="CU188">
        <f t="shared" si="181"/>
        <v>0</v>
      </c>
      <c r="CV188">
        <f t="shared" si="182"/>
        <v>0</v>
      </c>
      <c r="CW188">
        <f t="shared" si="183"/>
        <v>0</v>
      </c>
      <c r="CX188">
        <f t="shared" si="184"/>
        <v>0</v>
      </c>
      <c r="CY188">
        <f t="shared" si="185"/>
        <v>0</v>
      </c>
      <c r="CZ188">
        <f t="shared" si="186"/>
        <v>0</v>
      </c>
      <c r="DC188" t="s">
        <v>3</v>
      </c>
      <c r="DD188" t="s">
        <v>3</v>
      </c>
      <c r="DE188" t="s">
        <v>3</v>
      </c>
      <c r="DF188" t="s">
        <v>3</v>
      </c>
      <c r="DG188" t="s">
        <v>3</v>
      </c>
      <c r="DH188" t="s">
        <v>3</v>
      </c>
      <c r="DI188" t="s">
        <v>3</v>
      </c>
      <c r="DJ188" t="s">
        <v>3</v>
      </c>
      <c r="DK188" t="s">
        <v>3</v>
      </c>
      <c r="DL188" t="s">
        <v>3</v>
      </c>
      <c r="DM188" t="s">
        <v>3</v>
      </c>
      <c r="DN188">
        <v>0</v>
      </c>
      <c r="DO188">
        <v>0</v>
      </c>
      <c r="DP188">
        <v>1</v>
      </c>
      <c r="DQ188">
        <v>1</v>
      </c>
      <c r="DU188">
        <v>1010</v>
      </c>
      <c r="DV188" t="s">
        <v>37</v>
      </c>
      <c r="DW188" t="s">
        <v>38</v>
      </c>
      <c r="DX188">
        <v>1</v>
      </c>
      <c r="EE188">
        <v>32747723</v>
      </c>
      <c r="EF188">
        <v>0</v>
      </c>
      <c r="EG188" t="s">
        <v>39</v>
      </c>
      <c r="EH188">
        <v>0</v>
      </c>
      <c r="EI188" t="s">
        <v>3</v>
      </c>
      <c r="EJ188">
        <v>1</v>
      </c>
      <c r="EK188">
        <v>6001</v>
      </c>
      <c r="EL188" t="s">
        <v>40</v>
      </c>
      <c r="EM188" t="s">
        <v>39</v>
      </c>
      <c r="EO188" t="s">
        <v>3</v>
      </c>
      <c r="EQ188">
        <v>131072</v>
      </c>
      <c r="ER188">
        <v>38077.97</v>
      </c>
      <c r="ES188">
        <v>38077.97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FQ188">
        <v>0</v>
      </c>
      <c r="FR188">
        <f t="shared" si="187"/>
        <v>0</v>
      </c>
      <c r="FS188">
        <v>0</v>
      </c>
      <c r="FX188">
        <v>0</v>
      </c>
      <c r="FY188">
        <v>0</v>
      </c>
      <c r="GA188" t="s">
        <v>41</v>
      </c>
      <c r="GD188">
        <v>0</v>
      </c>
      <c r="GF188">
        <v>1805091548</v>
      </c>
      <c r="GG188">
        <v>2</v>
      </c>
      <c r="GH188">
        <v>0</v>
      </c>
      <c r="GI188">
        <v>-2</v>
      </c>
      <c r="GJ188">
        <v>0</v>
      </c>
      <c r="GK188">
        <f>ROUND(R188*(R12)/100,2)</f>
        <v>0</v>
      </c>
      <c r="GL188">
        <f t="shared" si="188"/>
        <v>0</v>
      </c>
      <c r="GM188">
        <f t="shared" si="189"/>
        <v>38077.97</v>
      </c>
      <c r="GN188">
        <f t="shared" si="190"/>
        <v>38077.97</v>
      </c>
      <c r="GO188">
        <f t="shared" si="191"/>
        <v>0</v>
      </c>
      <c r="GP188">
        <f t="shared" si="192"/>
        <v>0</v>
      </c>
      <c r="GR188">
        <v>0</v>
      </c>
      <c r="GS188">
        <v>4</v>
      </c>
      <c r="GT188">
        <v>0</v>
      </c>
      <c r="GU188" t="s">
        <v>3</v>
      </c>
      <c r="GV188">
        <f t="shared" si="193"/>
        <v>0</v>
      </c>
      <c r="GW188">
        <v>1</v>
      </c>
      <c r="GX188">
        <f t="shared" si="194"/>
        <v>0</v>
      </c>
      <c r="HA188">
        <v>0</v>
      </c>
      <c r="HB188">
        <v>0</v>
      </c>
      <c r="IK188">
        <v>0</v>
      </c>
    </row>
    <row r="189" spans="1:245" x14ac:dyDescent="0.2">
      <c r="A189">
        <v>17</v>
      </c>
      <c r="B189">
        <v>1</v>
      </c>
      <c r="C189">
        <f>ROW(SmtRes!A345)</f>
        <v>345</v>
      </c>
      <c r="D189">
        <f>ROW(EtalonRes!A327)</f>
        <v>327</v>
      </c>
      <c r="E189" t="s">
        <v>194</v>
      </c>
      <c r="F189" t="s">
        <v>17</v>
      </c>
      <c r="G189" t="s">
        <v>18</v>
      </c>
      <c r="H189" t="s">
        <v>19</v>
      </c>
      <c r="I189">
        <v>9.4E-2</v>
      </c>
      <c r="J189">
        <v>0</v>
      </c>
      <c r="O189">
        <f t="shared" si="156"/>
        <v>6266.71</v>
      </c>
      <c r="P189">
        <f t="shared" si="157"/>
        <v>5351.74</v>
      </c>
      <c r="Q189">
        <f t="shared" si="158"/>
        <v>146.19</v>
      </c>
      <c r="R189">
        <f t="shared" si="159"/>
        <v>13.43</v>
      </c>
      <c r="S189">
        <f t="shared" si="160"/>
        <v>768.78</v>
      </c>
      <c r="T189">
        <f t="shared" si="161"/>
        <v>0</v>
      </c>
      <c r="U189">
        <f t="shared" si="162"/>
        <v>3.3943400000000001</v>
      </c>
      <c r="V189">
        <f t="shared" si="163"/>
        <v>0</v>
      </c>
      <c r="W189">
        <f t="shared" si="164"/>
        <v>0</v>
      </c>
      <c r="X189">
        <f t="shared" si="165"/>
        <v>538.15</v>
      </c>
      <c r="Y189">
        <f t="shared" si="166"/>
        <v>76.88</v>
      </c>
      <c r="AA189">
        <v>33034105</v>
      </c>
      <c r="AB189">
        <f t="shared" si="167"/>
        <v>66667.14</v>
      </c>
      <c r="AC189">
        <f t="shared" si="168"/>
        <v>56933.42</v>
      </c>
      <c r="AD189">
        <f t="shared" si="169"/>
        <v>1555.17</v>
      </c>
      <c r="AE189">
        <f t="shared" si="170"/>
        <v>142.85</v>
      </c>
      <c r="AF189">
        <f t="shared" si="171"/>
        <v>8178.55</v>
      </c>
      <c r="AG189">
        <f t="shared" si="172"/>
        <v>0</v>
      </c>
      <c r="AH189">
        <f t="shared" si="173"/>
        <v>36.11</v>
      </c>
      <c r="AI189">
        <f t="shared" si="174"/>
        <v>0</v>
      </c>
      <c r="AJ189">
        <f t="shared" si="175"/>
        <v>0</v>
      </c>
      <c r="AK189">
        <v>66667.14</v>
      </c>
      <c r="AL189">
        <v>56933.42</v>
      </c>
      <c r="AM189">
        <v>1555.17</v>
      </c>
      <c r="AN189">
        <v>142.85</v>
      </c>
      <c r="AO189">
        <v>8178.55</v>
      </c>
      <c r="AP189">
        <v>0</v>
      </c>
      <c r="AQ189">
        <v>36.11</v>
      </c>
      <c r="AR189">
        <v>0</v>
      </c>
      <c r="AS189">
        <v>0</v>
      </c>
      <c r="AT189">
        <v>70</v>
      </c>
      <c r="AU189">
        <v>10</v>
      </c>
      <c r="AV189">
        <v>1</v>
      </c>
      <c r="AW189">
        <v>1</v>
      </c>
      <c r="AZ189">
        <v>1</v>
      </c>
      <c r="BA189">
        <v>1</v>
      </c>
      <c r="BB189">
        <v>1</v>
      </c>
      <c r="BC189">
        <v>1</v>
      </c>
      <c r="BD189" t="s">
        <v>3</v>
      </c>
      <c r="BE189" t="s">
        <v>3</v>
      </c>
      <c r="BF189" t="s">
        <v>3</v>
      </c>
      <c r="BG189" t="s">
        <v>3</v>
      </c>
      <c r="BH189">
        <v>0</v>
      </c>
      <c r="BI189">
        <v>4</v>
      </c>
      <c r="BJ189" t="s">
        <v>20</v>
      </c>
      <c r="BM189">
        <v>0</v>
      </c>
      <c r="BN189">
        <v>0</v>
      </c>
      <c r="BO189" t="s">
        <v>3</v>
      </c>
      <c r="BP189">
        <v>0</v>
      </c>
      <c r="BQ189">
        <v>1</v>
      </c>
      <c r="BR189">
        <v>0</v>
      </c>
      <c r="BS189">
        <v>1</v>
      </c>
      <c r="BT189">
        <v>1</v>
      </c>
      <c r="BU189">
        <v>1</v>
      </c>
      <c r="BV189">
        <v>1</v>
      </c>
      <c r="BW189">
        <v>1</v>
      </c>
      <c r="BX189">
        <v>1</v>
      </c>
      <c r="BY189" t="s">
        <v>3</v>
      </c>
      <c r="BZ189">
        <v>70</v>
      </c>
      <c r="CA189">
        <v>10</v>
      </c>
      <c r="CF189">
        <v>0</v>
      </c>
      <c r="CG189">
        <v>0</v>
      </c>
      <c r="CM189">
        <v>0</v>
      </c>
      <c r="CN189" t="s">
        <v>3</v>
      </c>
      <c r="CO189">
        <v>0</v>
      </c>
      <c r="CP189">
        <f t="shared" si="176"/>
        <v>6266.7099999999991</v>
      </c>
      <c r="CQ189">
        <f t="shared" si="177"/>
        <v>56933.42</v>
      </c>
      <c r="CR189">
        <f t="shared" si="178"/>
        <v>1555.17</v>
      </c>
      <c r="CS189">
        <f t="shared" si="179"/>
        <v>142.85</v>
      </c>
      <c r="CT189">
        <f t="shared" si="180"/>
        <v>8178.55</v>
      </c>
      <c r="CU189">
        <f t="shared" si="181"/>
        <v>0</v>
      </c>
      <c r="CV189">
        <f t="shared" si="182"/>
        <v>36.11</v>
      </c>
      <c r="CW189">
        <f t="shared" si="183"/>
        <v>0</v>
      </c>
      <c r="CX189">
        <f t="shared" si="184"/>
        <v>0</v>
      </c>
      <c r="CY189">
        <f t="shared" si="185"/>
        <v>538.14599999999996</v>
      </c>
      <c r="CZ189">
        <f t="shared" si="186"/>
        <v>76.877999999999986</v>
      </c>
      <c r="DC189" t="s">
        <v>3</v>
      </c>
      <c r="DD189" t="s">
        <v>3</v>
      </c>
      <c r="DE189" t="s">
        <v>3</v>
      </c>
      <c r="DF189" t="s">
        <v>3</v>
      </c>
      <c r="DG189" t="s">
        <v>3</v>
      </c>
      <c r="DH189" t="s">
        <v>3</v>
      </c>
      <c r="DI189" t="s">
        <v>3</v>
      </c>
      <c r="DJ189" t="s">
        <v>3</v>
      </c>
      <c r="DK189" t="s">
        <v>3</v>
      </c>
      <c r="DL189" t="s">
        <v>3</v>
      </c>
      <c r="DM189" t="s">
        <v>3</v>
      </c>
      <c r="DN189">
        <v>0</v>
      </c>
      <c r="DO189">
        <v>0</v>
      </c>
      <c r="DP189">
        <v>1</v>
      </c>
      <c r="DQ189">
        <v>1</v>
      </c>
      <c r="DU189">
        <v>1009</v>
      </c>
      <c r="DV189" t="s">
        <v>19</v>
      </c>
      <c r="DW189" t="s">
        <v>19</v>
      </c>
      <c r="DX189">
        <v>1000</v>
      </c>
      <c r="EE189">
        <v>32505399</v>
      </c>
      <c r="EF189">
        <v>1</v>
      </c>
      <c r="EG189" t="s">
        <v>21</v>
      </c>
      <c r="EH189">
        <v>0</v>
      </c>
      <c r="EI189" t="s">
        <v>3</v>
      </c>
      <c r="EJ189">
        <v>4</v>
      </c>
      <c r="EK189">
        <v>0</v>
      </c>
      <c r="EL189" t="s">
        <v>22</v>
      </c>
      <c r="EM189" t="s">
        <v>23</v>
      </c>
      <c r="EO189" t="s">
        <v>3</v>
      </c>
      <c r="EQ189">
        <v>131072</v>
      </c>
      <c r="ER189">
        <v>66667.14</v>
      </c>
      <c r="ES189">
        <v>56933.42</v>
      </c>
      <c r="ET189">
        <v>1555.17</v>
      </c>
      <c r="EU189">
        <v>142.85</v>
      </c>
      <c r="EV189">
        <v>8178.55</v>
      </c>
      <c r="EW189">
        <v>36.11</v>
      </c>
      <c r="EX189">
        <v>0</v>
      </c>
      <c r="EY189">
        <v>0</v>
      </c>
      <c r="FQ189">
        <v>0</v>
      </c>
      <c r="FR189">
        <f t="shared" si="187"/>
        <v>0</v>
      </c>
      <c r="FS189">
        <v>0</v>
      </c>
      <c r="FX189">
        <v>70</v>
      </c>
      <c r="FY189">
        <v>10</v>
      </c>
      <c r="GA189" t="s">
        <v>3</v>
      </c>
      <c r="GD189">
        <v>0</v>
      </c>
      <c r="GF189">
        <v>-1596235391</v>
      </c>
      <c r="GG189">
        <v>2</v>
      </c>
      <c r="GH189">
        <v>1</v>
      </c>
      <c r="GI189">
        <v>-2</v>
      </c>
      <c r="GJ189">
        <v>0</v>
      </c>
      <c r="GK189">
        <f>ROUND(R189*(R12)/100,2)</f>
        <v>14.5</v>
      </c>
      <c r="GL189">
        <f t="shared" si="188"/>
        <v>0</v>
      </c>
      <c r="GM189">
        <f t="shared" si="189"/>
        <v>6896.24</v>
      </c>
      <c r="GN189">
        <f t="shared" si="190"/>
        <v>0</v>
      </c>
      <c r="GO189">
        <f t="shared" si="191"/>
        <v>0</v>
      </c>
      <c r="GP189">
        <f t="shared" si="192"/>
        <v>6896.24</v>
      </c>
      <c r="GR189">
        <v>0</v>
      </c>
      <c r="GS189">
        <v>3</v>
      </c>
      <c r="GT189">
        <v>0</v>
      </c>
      <c r="GU189" t="s">
        <v>3</v>
      </c>
      <c r="GV189">
        <f t="shared" si="193"/>
        <v>0</v>
      </c>
      <c r="GW189">
        <v>1</v>
      </c>
      <c r="GX189">
        <f t="shared" si="194"/>
        <v>0</v>
      </c>
      <c r="HA189">
        <v>0</v>
      </c>
      <c r="HB189">
        <v>0</v>
      </c>
      <c r="IK189">
        <v>0</v>
      </c>
    </row>
    <row r="190" spans="1:245" x14ac:dyDescent="0.2">
      <c r="A190">
        <v>18</v>
      </c>
      <c r="B190">
        <v>1</v>
      </c>
      <c r="C190">
        <v>345</v>
      </c>
      <c r="E190" t="s">
        <v>195</v>
      </c>
      <c r="F190" t="s">
        <v>25</v>
      </c>
      <c r="G190" t="s">
        <v>26</v>
      </c>
      <c r="H190" t="s">
        <v>19</v>
      </c>
      <c r="I190">
        <f>I189*J190</f>
        <v>-9.4E-2</v>
      </c>
      <c r="J190">
        <v>-1</v>
      </c>
      <c r="O190">
        <f t="shared" si="156"/>
        <v>-5020.55</v>
      </c>
      <c r="P190">
        <f t="shared" si="157"/>
        <v>-5020.55</v>
      </c>
      <c r="Q190">
        <f t="shared" si="158"/>
        <v>0</v>
      </c>
      <c r="R190">
        <f t="shared" si="159"/>
        <v>0</v>
      </c>
      <c r="S190">
        <f t="shared" si="160"/>
        <v>0</v>
      </c>
      <c r="T190">
        <f t="shared" si="161"/>
        <v>0</v>
      </c>
      <c r="U190">
        <f t="shared" si="162"/>
        <v>0</v>
      </c>
      <c r="V190">
        <f t="shared" si="163"/>
        <v>0</v>
      </c>
      <c r="W190">
        <f t="shared" si="164"/>
        <v>0</v>
      </c>
      <c r="X190">
        <f t="shared" si="165"/>
        <v>0</v>
      </c>
      <c r="Y190">
        <f t="shared" si="166"/>
        <v>0</v>
      </c>
      <c r="AA190">
        <v>33034105</v>
      </c>
      <c r="AB190">
        <f t="shared" si="167"/>
        <v>53410.15</v>
      </c>
      <c r="AC190">
        <f t="shared" si="168"/>
        <v>53410.15</v>
      </c>
      <c r="AD190">
        <f t="shared" si="169"/>
        <v>0</v>
      </c>
      <c r="AE190">
        <f t="shared" si="170"/>
        <v>0</v>
      </c>
      <c r="AF190">
        <f t="shared" si="171"/>
        <v>0</v>
      </c>
      <c r="AG190">
        <f t="shared" si="172"/>
        <v>0</v>
      </c>
      <c r="AH190">
        <f t="shared" si="173"/>
        <v>0</v>
      </c>
      <c r="AI190">
        <f t="shared" si="174"/>
        <v>0</v>
      </c>
      <c r="AJ190">
        <f t="shared" si="175"/>
        <v>0</v>
      </c>
      <c r="AK190">
        <v>53410.15</v>
      </c>
      <c r="AL190">
        <v>53410.15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70</v>
      </c>
      <c r="AU190">
        <v>10</v>
      </c>
      <c r="AV190">
        <v>1</v>
      </c>
      <c r="AW190">
        <v>1</v>
      </c>
      <c r="AZ190">
        <v>1</v>
      </c>
      <c r="BA190">
        <v>1</v>
      </c>
      <c r="BB190">
        <v>1</v>
      </c>
      <c r="BC190">
        <v>1</v>
      </c>
      <c r="BD190" t="s">
        <v>3</v>
      </c>
      <c r="BE190" t="s">
        <v>3</v>
      </c>
      <c r="BF190" t="s">
        <v>3</v>
      </c>
      <c r="BG190" t="s">
        <v>3</v>
      </c>
      <c r="BH190">
        <v>3</v>
      </c>
      <c r="BI190">
        <v>4</v>
      </c>
      <c r="BJ190" t="s">
        <v>27</v>
      </c>
      <c r="BM190">
        <v>0</v>
      </c>
      <c r="BN190">
        <v>0</v>
      </c>
      <c r="BO190" t="s">
        <v>3</v>
      </c>
      <c r="BP190">
        <v>0</v>
      </c>
      <c r="BQ190">
        <v>1</v>
      </c>
      <c r="BR190">
        <v>0</v>
      </c>
      <c r="BS190">
        <v>1</v>
      </c>
      <c r="BT190">
        <v>1</v>
      </c>
      <c r="BU190">
        <v>1</v>
      </c>
      <c r="BV190">
        <v>1</v>
      </c>
      <c r="BW190">
        <v>1</v>
      </c>
      <c r="BX190">
        <v>1</v>
      </c>
      <c r="BY190" t="s">
        <v>3</v>
      </c>
      <c r="BZ190">
        <v>70</v>
      </c>
      <c r="CA190">
        <v>10</v>
      </c>
      <c r="CF190">
        <v>0</v>
      </c>
      <c r="CG190">
        <v>0</v>
      </c>
      <c r="CM190">
        <v>0</v>
      </c>
      <c r="CN190" t="s">
        <v>3</v>
      </c>
      <c r="CO190">
        <v>0</v>
      </c>
      <c r="CP190">
        <f t="shared" si="176"/>
        <v>-5020.55</v>
      </c>
      <c r="CQ190">
        <f t="shared" si="177"/>
        <v>53410.15</v>
      </c>
      <c r="CR190">
        <f t="shared" si="178"/>
        <v>0</v>
      </c>
      <c r="CS190">
        <f t="shared" si="179"/>
        <v>0</v>
      </c>
      <c r="CT190">
        <f t="shared" si="180"/>
        <v>0</v>
      </c>
      <c r="CU190">
        <f t="shared" si="181"/>
        <v>0</v>
      </c>
      <c r="CV190">
        <f t="shared" si="182"/>
        <v>0</v>
      </c>
      <c r="CW190">
        <f t="shared" si="183"/>
        <v>0</v>
      </c>
      <c r="CX190">
        <f t="shared" si="184"/>
        <v>0</v>
      </c>
      <c r="CY190">
        <f t="shared" si="185"/>
        <v>0</v>
      </c>
      <c r="CZ190">
        <f t="shared" si="186"/>
        <v>0</v>
      </c>
      <c r="DC190" t="s">
        <v>3</v>
      </c>
      <c r="DD190" t="s">
        <v>3</v>
      </c>
      <c r="DE190" t="s">
        <v>3</v>
      </c>
      <c r="DF190" t="s">
        <v>3</v>
      </c>
      <c r="DG190" t="s">
        <v>3</v>
      </c>
      <c r="DH190" t="s">
        <v>3</v>
      </c>
      <c r="DI190" t="s">
        <v>3</v>
      </c>
      <c r="DJ190" t="s">
        <v>3</v>
      </c>
      <c r="DK190" t="s">
        <v>3</v>
      </c>
      <c r="DL190" t="s">
        <v>3</v>
      </c>
      <c r="DM190" t="s">
        <v>3</v>
      </c>
      <c r="DN190">
        <v>0</v>
      </c>
      <c r="DO190">
        <v>0</v>
      </c>
      <c r="DP190">
        <v>1</v>
      </c>
      <c r="DQ190">
        <v>1</v>
      </c>
      <c r="DU190">
        <v>1009</v>
      </c>
      <c r="DV190" t="s">
        <v>19</v>
      </c>
      <c r="DW190" t="s">
        <v>19</v>
      </c>
      <c r="DX190">
        <v>1000</v>
      </c>
      <c r="EE190">
        <v>32505399</v>
      </c>
      <c r="EF190">
        <v>1</v>
      </c>
      <c r="EG190" t="s">
        <v>21</v>
      </c>
      <c r="EH190">
        <v>0</v>
      </c>
      <c r="EI190" t="s">
        <v>3</v>
      </c>
      <c r="EJ190">
        <v>4</v>
      </c>
      <c r="EK190">
        <v>0</v>
      </c>
      <c r="EL190" t="s">
        <v>22</v>
      </c>
      <c r="EM190" t="s">
        <v>23</v>
      </c>
      <c r="EO190" t="s">
        <v>3</v>
      </c>
      <c r="EQ190">
        <v>0</v>
      </c>
      <c r="ER190">
        <v>53410.15</v>
      </c>
      <c r="ES190">
        <v>53410.15</v>
      </c>
      <c r="ET190">
        <v>0</v>
      </c>
      <c r="EU190">
        <v>0</v>
      </c>
      <c r="EV190">
        <v>0</v>
      </c>
      <c r="EW190">
        <v>0</v>
      </c>
      <c r="EX190">
        <v>0</v>
      </c>
      <c r="FQ190">
        <v>0</v>
      </c>
      <c r="FR190">
        <f t="shared" si="187"/>
        <v>0</v>
      </c>
      <c r="FS190">
        <v>0</v>
      </c>
      <c r="FX190">
        <v>70</v>
      </c>
      <c r="FY190">
        <v>10</v>
      </c>
      <c r="GA190" t="s">
        <v>3</v>
      </c>
      <c r="GD190">
        <v>0</v>
      </c>
      <c r="GF190">
        <v>-1467733540</v>
      </c>
      <c r="GG190">
        <v>2</v>
      </c>
      <c r="GH190">
        <v>1</v>
      </c>
      <c r="GI190">
        <v>-2</v>
      </c>
      <c r="GJ190">
        <v>0</v>
      </c>
      <c r="GK190">
        <f>ROUND(R190*(R12)/100,2)</f>
        <v>0</v>
      </c>
      <c r="GL190">
        <f t="shared" si="188"/>
        <v>0</v>
      </c>
      <c r="GM190">
        <f t="shared" si="189"/>
        <v>-5020.55</v>
      </c>
      <c r="GN190">
        <f t="shared" si="190"/>
        <v>0</v>
      </c>
      <c r="GO190">
        <f t="shared" si="191"/>
        <v>0</v>
      </c>
      <c r="GP190">
        <f t="shared" si="192"/>
        <v>-5020.55</v>
      </c>
      <c r="GR190">
        <v>0</v>
      </c>
      <c r="GS190">
        <v>3</v>
      </c>
      <c r="GT190">
        <v>0</v>
      </c>
      <c r="GU190" t="s">
        <v>3</v>
      </c>
      <c r="GV190">
        <f t="shared" si="193"/>
        <v>0</v>
      </c>
      <c r="GW190">
        <v>1</v>
      </c>
      <c r="GX190">
        <f t="shared" si="194"/>
        <v>0</v>
      </c>
      <c r="HA190">
        <v>0</v>
      </c>
      <c r="HB190">
        <v>0</v>
      </c>
      <c r="IK190">
        <v>0</v>
      </c>
    </row>
    <row r="191" spans="1:245" x14ac:dyDescent="0.2">
      <c r="A191">
        <v>17</v>
      </c>
      <c r="B191">
        <v>1</v>
      </c>
      <c r="C191">
        <f>ROW(SmtRes!A360)</f>
        <v>360</v>
      </c>
      <c r="D191">
        <f>ROW(EtalonRes!A342)</f>
        <v>342</v>
      </c>
      <c r="E191" t="s">
        <v>196</v>
      </c>
      <c r="F191" t="s">
        <v>29</v>
      </c>
      <c r="G191" t="s">
        <v>30</v>
      </c>
      <c r="H191" t="s">
        <v>31</v>
      </c>
      <c r="I191">
        <v>1.2699999999999999E-2</v>
      </c>
      <c r="J191">
        <v>0</v>
      </c>
      <c r="O191">
        <f t="shared" si="156"/>
        <v>5421.79</v>
      </c>
      <c r="P191">
        <f t="shared" si="157"/>
        <v>4417.47</v>
      </c>
      <c r="Q191">
        <f t="shared" si="158"/>
        <v>5.53</v>
      </c>
      <c r="R191">
        <f t="shared" si="159"/>
        <v>1.87</v>
      </c>
      <c r="S191">
        <f t="shared" si="160"/>
        <v>998.79</v>
      </c>
      <c r="T191">
        <f t="shared" si="161"/>
        <v>0</v>
      </c>
      <c r="U191">
        <f t="shared" si="162"/>
        <v>5.7543699999999998</v>
      </c>
      <c r="V191">
        <f t="shared" si="163"/>
        <v>0</v>
      </c>
      <c r="W191">
        <f t="shared" si="164"/>
        <v>0</v>
      </c>
      <c r="X191">
        <f t="shared" si="165"/>
        <v>699.15</v>
      </c>
      <c r="Y191">
        <f t="shared" si="166"/>
        <v>99.88</v>
      </c>
      <c r="AA191">
        <v>33034105</v>
      </c>
      <c r="AB191">
        <f t="shared" si="167"/>
        <v>426912.19</v>
      </c>
      <c r="AC191">
        <f t="shared" si="168"/>
        <v>347832.49</v>
      </c>
      <c r="AD191">
        <f t="shared" si="169"/>
        <v>435.13</v>
      </c>
      <c r="AE191">
        <f t="shared" si="170"/>
        <v>147.43</v>
      </c>
      <c r="AF191">
        <f t="shared" si="171"/>
        <v>78644.570000000007</v>
      </c>
      <c r="AG191">
        <f t="shared" si="172"/>
        <v>0</v>
      </c>
      <c r="AH191">
        <f t="shared" si="173"/>
        <v>453.1</v>
      </c>
      <c r="AI191">
        <f t="shared" si="174"/>
        <v>0</v>
      </c>
      <c r="AJ191">
        <f t="shared" si="175"/>
        <v>0</v>
      </c>
      <c r="AK191">
        <v>426912.19</v>
      </c>
      <c r="AL191">
        <v>347832.49</v>
      </c>
      <c r="AM191">
        <v>435.13</v>
      </c>
      <c r="AN191">
        <v>147.43</v>
      </c>
      <c r="AO191">
        <v>78644.570000000007</v>
      </c>
      <c r="AP191">
        <v>0</v>
      </c>
      <c r="AQ191">
        <v>453.1</v>
      </c>
      <c r="AR191">
        <v>0</v>
      </c>
      <c r="AS191">
        <v>0</v>
      </c>
      <c r="AT191">
        <v>70</v>
      </c>
      <c r="AU191">
        <v>10</v>
      </c>
      <c r="AV191">
        <v>1</v>
      </c>
      <c r="AW191">
        <v>1</v>
      </c>
      <c r="AZ191">
        <v>1</v>
      </c>
      <c r="BA191">
        <v>1</v>
      </c>
      <c r="BB191">
        <v>1</v>
      </c>
      <c r="BC191">
        <v>1</v>
      </c>
      <c r="BD191" t="s">
        <v>3</v>
      </c>
      <c r="BE191" t="s">
        <v>3</v>
      </c>
      <c r="BF191" t="s">
        <v>3</v>
      </c>
      <c r="BG191" t="s">
        <v>3</v>
      </c>
      <c r="BH191">
        <v>0</v>
      </c>
      <c r="BI191">
        <v>4</v>
      </c>
      <c r="BJ191" t="s">
        <v>32</v>
      </c>
      <c r="BM191">
        <v>0</v>
      </c>
      <c r="BN191">
        <v>0</v>
      </c>
      <c r="BO191" t="s">
        <v>3</v>
      </c>
      <c r="BP191">
        <v>0</v>
      </c>
      <c r="BQ191">
        <v>1</v>
      </c>
      <c r="BR191">
        <v>0</v>
      </c>
      <c r="BS191">
        <v>1</v>
      </c>
      <c r="BT191">
        <v>1</v>
      </c>
      <c r="BU191">
        <v>1</v>
      </c>
      <c r="BV191">
        <v>1</v>
      </c>
      <c r="BW191">
        <v>1</v>
      </c>
      <c r="BX191">
        <v>1</v>
      </c>
      <c r="BY191" t="s">
        <v>3</v>
      </c>
      <c r="BZ191">
        <v>70</v>
      </c>
      <c r="CA191">
        <v>10</v>
      </c>
      <c r="CF191">
        <v>0</v>
      </c>
      <c r="CG191">
        <v>0</v>
      </c>
      <c r="CM191">
        <v>0</v>
      </c>
      <c r="CN191" t="s">
        <v>3</v>
      </c>
      <c r="CO191">
        <v>0</v>
      </c>
      <c r="CP191">
        <f t="shared" si="176"/>
        <v>5421.79</v>
      </c>
      <c r="CQ191">
        <f t="shared" si="177"/>
        <v>347832.49</v>
      </c>
      <c r="CR191">
        <f t="shared" si="178"/>
        <v>435.13</v>
      </c>
      <c r="CS191">
        <f t="shared" si="179"/>
        <v>147.43</v>
      </c>
      <c r="CT191">
        <f t="shared" si="180"/>
        <v>78644.570000000007</v>
      </c>
      <c r="CU191">
        <f t="shared" si="181"/>
        <v>0</v>
      </c>
      <c r="CV191">
        <f t="shared" si="182"/>
        <v>453.1</v>
      </c>
      <c r="CW191">
        <f t="shared" si="183"/>
        <v>0</v>
      </c>
      <c r="CX191">
        <f t="shared" si="184"/>
        <v>0</v>
      </c>
      <c r="CY191">
        <f t="shared" si="185"/>
        <v>699.15300000000002</v>
      </c>
      <c r="CZ191">
        <f t="shared" si="186"/>
        <v>99.878999999999991</v>
      </c>
      <c r="DC191" t="s">
        <v>3</v>
      </c>
      <c r="DD191" t="s">
        <v>3</v>
      </c>
      <c r="DE191" t="s">
        <v>3</v>
      </c>
      <c r="DF191" t="s">
        <v>3</v>
      </c>
      <c r="DG191" t="s">
        <v>3</v>
      </c>
      <c r="DH191" t="s">
        <v>3</v>
      </c>
      <c r="DI191" t="s">
        <v>3</v>
      </c>
      <c r="DJ191" t="s">
        <v>3</v>
      </c>
      <c r="DK191" t="s">
        <v>3</v>
      </c>
      <c r="DL191" t="s">
        <v>3</v>
      </c>
      <c r="DM191" t="s">
        <v>3</v>
      </c>
      <c r="DN191">
        <v>0</v>
      </c>
      <c r="DO191">
        <v>0</v>
      </c>
      <c r="DP191">
        <v>1</v>
      </c>
      <c r="DQ191">
        <v>1</v>
      </c>
      <c r="DU191">
        <v>1007</v>
      </c>
      <c r="DV191" t="s">
        <v>31</v>
      </c>
      <c r="DW191" t="s">
        <v>31</v>
      </c>
      <c r="DX191">
        <v>100</v>
      </c>
      <c r="EE191">
        <v>32505399</v>
      </c>
      <c r="EF191">
        <v>1</v>
      </c>
      <c r="EG191" t="s">
        <v>21</v>
      </c>
      <c r="EH191">
        <v>0</v>
      </c>
      <c r="EI191" t="s">
        <v>3</v>
      </c>
      <c r="EJ191">
        <v>4</v>
      </c>
      <c r="EK191">
        <v>0</v>
      </c>
      <c r="EL191" t="s">
        <v>22</v>
      </c>
      <c r="EM191" t="s">
        <v>23</v>
      </c>
      <c r="EO191" t="s">
        <v>3</v>
      </c>
      <c r="EQ191">
        <v>131072</v>
      </c>
      <c r="ER191">
        <v>426912.19</v>
      </c>
      <c r="ES191">
        <v>347832.49</v>
      </c>
      <c r="ET191">
        <v>435.13</v>
      </c>
      <c r="EU191">
        <v>147.43</v>
      </c>
      <c r="EV191">
        <v>78644.570000000007</v>
      </c>
      <c r="EW191">
        <v>453.1</v>
      </c>
      <c r="EX191">
        <v>0</v>
      </c>
      <c r="EY191">
        <v>0</v>
      </c>
      <c r="FQ191">
        <v>0</v>
      </c>
      <c r="FR191">
        <f t="shared" si="187"/>
        <v>0</v>
      </c>
      <c r="FS191">
        <v>0</v>
      </c>
      <c r="FX191">
        <v>70</v>
      </c>
      <c r="FY191">
        <v>10</v>
      </c>
      <c r="GA191" t="s">
        <v>3</v>
      </c>
      <c r="GD191">
        <v>0</v>
      </c>
      <c r="GF191">
        <v>1739596138</v>
      </c>
      <c r="GG191">
        <v>2</v>
      </c>
      <c r="GH191">
        <v>1</v>
      </c>
      <c r="GI191">
        <v>-2</v>
      </c>
      <c r="GJ191">
        <v>0</v>
      </c>
      <c r="GK191">
        <f>ROUND(R191*(R12)/100,2)</f>
        <v>2.02</v>
      </c>
      <c r="GL191">
        <f t="shared" si="188"/>
        <v>0</v>
      </c>
      <c r="GM191">
        <f t="shared" si="189"/>
        <v>6222.84</v>
      </c>
      <c r="GN191">
        <f t="shared" si="190"/>
        <v>0</v>
      </c>
      <c r="GO191">
        <f t="shared" si="191"/>
        <v>0</v>
      </c>
      <c r="GP191">
        <f t="shared" si="192"/>
        <v>6222.84</v>
      </c>
      <c r="GR191">
        <v>0</v>
      </c>
      <c r="GS191">
        <v>3</v>
      </c>
      <c r="GT191">
        <v>0</v>
      </c>
      <c r="GU191" t="s">
        <v>3</v>
      </c>
      <c r="GV191">
        <f t="shared" si="193"/>
        <v>0</v>
      </c>
      <c r="GW191">
        <v>1</v>
      </c>
      <c r="GX191">
        <f t="shared" si="194"/>
        <v>0</v>
      </c>
      <c r="HA191">
        <v>0</v>
      </c>
      <c r="HB191">
        <v>0</v>
      </c>
      <c r="IK191">
        <v>0</v>
      </c>
    </row>
    <row r="192" spans="1:245" x14ac:dyDescent="0.2">
      <c r="A192">
        <v>17</v>
      </c>
      <c r="B192">
        <v>1</v>
      </c>
      <c r="E192" t="s">
        <v>197</v>
      </c>
      <c r="F192" t="s">
        <v>25</v>
      </c>
      <c r="G192" t="s">
        <v>26</v>
      </c>
      <c r="H192" t="s">
        <v>19</v>
      </c>
      <c r="I192">
        <v>3.0990136349999999E-2</v>
      </c>
      <c r="J192">
        <v>0</v>
      </c>
      <c r="O192">
        <f t="shared" si="156"/>
        <v>1655.19</v>
      </c>
      <c r="P192">
        <f t="shared" si="157"/>
        <v>1655.19</v>
      </c>
      <c r="Q192">
        <f t="shared" si="158"/>
        <v>0</v>
      </c>
      <c r="R192">
        <f t="shared" si="159"/>
        <v>0</v>
      </c>
      <c r="S192">
        <f t="shared" si="160"/>
        <v>0</v>
      </c>
      <c r="T192">
        <f t="shared" si="161"/>
        <v>0</v>
      </c>
      <c r="U192">
        <f t="shared" si="162"/>
        <v>0</v>
      </c>
      <c r="V192">
        <f t="shared" si="163"/>
        <v>0</v>
      </c>
      <c r="W192">
        <f t="shared" si="164"/>
        <v>0</v>
      </c>
      <c r="X192">
        <f t="shared" si="165"/>
        <v>0</v>
      </c>
      <c r="Y192">
        <f t="shared" si="166"/>
        <v>0</v>
      </c>
      <c r="AA192">
        <v>33034105</v>
      </c>
      <c r="AB192">
        <f t="shared" si="167"/>
        <v>53410.15</v>
      </c>
      <c r="AC192">
        <f t="shared" si="168"/>
        <v>53410.15</v>
      </c>
      <c r="AD192">
        <f t="shared" si="169"/>
        <v>0</v>
      </c>
      <c r="AE192">
        <f t="shared" si="170"/>
        <v>0</v>
      </c>
      <c r="AF192">
        <f t="shared" si="171"/>
        <v>0</v>
      </c>
      <c r="AG192">
        <f t="shared" si="172"/>
        <v>0</v>
      </c>
      <c r="AH192">
        <f t="shared" si="173"/>
        <v>0</v>
      </c>
      <c r="AI192">
        <f t="shared" si="174"/>
        <v>0</v>
      </c>
      <c r="AJ192">
        <f t="shared" si="175"/>
        <v>0</v>
      </c>
      <c r="AK192">
        <v>53410.15</v>
      </c>
      <c r="AL192">
        <v>53410.15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70</v>
      </c>
      <c r="AU192">
        <v>10</v>
      </c>
      <c r="AV192">
        <v>1</v>
      </c>
      <c r="AW192">
        <v>1</v>
      </c>
      <c r="AZ192">
        <v>1</v>
      </c>
      <c r="BA192">
        <v>1</v>
      </c>
      <c r="BB192">
        <v>1</v>
      </c>
      <c r="BC192">
        <v>1</v>
      </c>
      <c r="BD192" t="s">
        <v>3</v>
      </c>
      <c r="BE192" t="s">
        <v>3</v>
      </c>
      <c r="BF192" t="s">
        <v>3</v>
      </c>
      <c r="BG192" t="s">
        <v>3</v>
      </c>
      <c r="BH192">
        <v>3</v>
      </c>
      <c r="BI192">
        <v>4</v>
      </c>
      <c r="BJ192" t="s">
        <v>27</v>
      </c>
      <c r="BM192">
        <v>0</v>
      </c>
      <c r="BN192">
        <v>0</v>
      </c>
      <c r="BO192" t="s">
        <v>3</v>
      </c>
      <c r="BP192">
        <v>0</v>
      </c>
      <c r="BQ192">
        <v>1</v>
      </c>
      <c r="BR192">
        <v>0</v>
      </c>
      <c r="BS192">
        <v>1</v>
      </c>
      <c r="BT192">
        <v>1</v>
      </c>
      <c r="BU192">
        <v>1</v>
      </c>
      <c r="BV192">
        <v>1</v>
      </c>
      <c r="BW192">
        <v>1</v>
      </c>
      <c r="BX192">
        <v>1</v>
      </c>
      <c r="BY192" t="s">
        <v>3</v>
      </c>
      <c r="BZ192">
        <v>70</v>
      </c>
      <c r="CA192">
        <v>10</v>
      </c>
      <c r="CF192">
        <v>0</v>
      </c>
      <c r="CG192">
        <v>0</v>
      </c>
      <c r="CM192">
        <v>0</v>
      </c>
      <c r="CN192" t="s">
        <v>3</v>
      </c>
      <c r="CO192">
        <v>0</v>
      </c>
      <c r="CP192">
        <f t="shared" si="176"/>
        <v>1655.19</v>
      </c>
      <c r="CQ192">
        <f t="shared" si="177"/>
        <v>53410.15</v>
      </c>
      <c r="CR192">
        <f t="shared" si="178"/>
        <v>0</v>
      </c>
      <c r="CS192">
        <f t="shared" si="179"/>
        <v>0</v>
      </c>
      <c r="CT192">
        <f t="shared" si="180"/>
        <v>0</v>
      </c>
      <c r="CU192">
        <f t="shared" si="181"/>
        <v>0</v>
      </c>
      <c r="CV192">
        <f t="shared" si="182"/>
        <v>0</v>
      </c>
      <c r="CW192">
        <f t="shared" si="183"/>
        <v>0</v>
      </c>
      <c r="CX192">
        <f t="shared" si="184"/>
        <v>0</v>
      </c>
      <c r="CY192">
        <f t="shared" si="185"/>
        <v>0</v>
      </c>
      <c r="CZ192">
        <f t="shared" si="186"/>
        <v>0</v>
      </c>
      <c r="DC192" t="s">
        <v>3</v>
      </c>
      <c r="DD192" t="s">
        <v>3</v>
      </c>
      <c r="DE192" t="s">
        <v>3</v>
      </c>
      <c r="DF192" t="s">
        <v>3</v>
      </c>
      <c r="DG192" t="s">
        <v>3</v>
      </c>
      <c r="DH192" t="s">
        <v>3</v>
      </c>
      <c r="DI192" t="s">
        <v>3</v>
      </c>
      <c r="DJ192" t="s">
        <v>3</v>
      </c>
      <c r="DK192" t="s">
        <v>3</v>
      </c>
      <c r="DL192" t="s">
        <v>3</v>
      </c>
      <c r="DM192" t="s">
        <v>3</v>
      </c>
      <c r="DN192">
        <v>0</v>
      </c>
      <c r="DO192">
        <v>0</v>
      </c>
      <c r="DP192">
        <v>1</v>
      </c>
      <c r="DQ192">
        <v>1</v>
      </c>
      <c r="DU192">
        <v>1009</v>
      </c>
      <c r="DV192" t="s">
        <v>19</v>
      </c>
      <c r="DW192" t="s">
        <v>19</v>
      </c>
      <c r="DX192">
        <v>1000</v>
      </c>
      <c r="EE192">
        <v>32505399</v>
      </c>
      <c r="EF192">
        <v>1</v>
      </c>
      <c r="EG192" t="s">
        <v>21</v>
      </c>
      <c r="EH192">
        <v>0</v>
      </c>
      <c r="EI192" t="s">
        <v>3</v>
      </c>
      <c r="EJ192">
        <v>4</v>
      </c>
      <c r="EK192">
        <v>0</v>
      </c>
      <c r="EL192" t="s">
        <v>22</v>
      </c>
      <c r="EM192" t="s">
        <v>23</v>
      </c>
      <c r="EO192" t="s">
        <v>3</v>
      </c>
      <c r="EQ192">
        <v>131072</v>
      </c>
      <c r="ER192">
        <v>53410.15</v>
      </c>
      <c r="ES192">
        <v>53410.15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FQ192">
        <v>0</v>
      </c>
      <c r="FR192">
        <f t="shared" si="187"/>
        <v>0</v>
      </c>
      <c r="FS192">
        <v>0</v>
      </c>
      <c r="FX192">
        <v>70</v>
      </c>
      <c r="FY192">
        <v>10</v>
      </c>
      <c r="GA192" t="s">
        <v>3</v>
      </c>
      <c r="GD192">
        <v>0</v>
      </c>
      <c r="GF192">
        <v>-1467733540</v>
      </c>
      <c r="GG192">
        <v>2</v>
      </c>
      <c r="GH192">
        <v>1</v>
      </c>
      <c r="GI192">
        <v>-2</v>
      </c>
      <c r="GJ192">
        <v>0</v>
      </c>
      <c r="GK192">
        <f>ROUND(R192*(R12)/100,2)</f>
        <v>0</v>
      </c>
      <c r="GL192">
        <f t="shared" si="188"/>
        <v>0</v>
      </c>
      <c r="GM192">
        <f t="shared" si="189"/>
        <v>1655.19</v>
      </c>
      <c r="GN192">
        <f t="shared" si="190"/>
        <v>0</v>
      </c>
      <c r="GO192">
        <f t="shared" si="191"/>
        <v>0</v>
      </c>
      <c r="GP192">
        <f t="shared" si="192"/>
        <v>1655.19</v>
      </c>
      <c r="GR192">
        <v>0</v>
      </c>
      <c r="GS192">
        <v>3</v>
      </c>
      <c r="GT192">
        <v>0</v>
      </c>
      <c r="GU192" t="s">
        <v>3</v>
      </c>
      <c r="GV192">
        <f t="shared" si="193"/>
        <v>0</v>
      </c>
      <c r="GW192">
        <v>1</v>
      </c>
      <c r="GX192">
        <f t="shared" si="194"/>
        <v>0</v>
      </c>
      <c r="HA192">
        <v>0</v>
      </c>
      <c r="HB192">
        <v>0</v>
      </c>
      <c r="IK192">
        <v>0</v>
      </c>
    </row>
    <row r="193" spans="1:245" x14ac:dyDescent="0.2">
      <c r="A193">
        <v>17</v>
      </c>
      <c r="B193">
        <v>1</v>
      </c>
      <c r="E193" t="s">
        <v>198</v>
      </c>
      <c r="F193" t="s">
        <v>35</v>
      </c>
      <c r="G193" t="s">
        <v>199</v>
      </c>
      <c r="H193" t="s">
        <v>37</v>
      </c>
      <c r="I193">
        <v>1</v>
      </c>
      <c r="J193">
        <v>0</v>
      </c>
      <c r="O193">
        <f t="shared" si="156"/>
        <v>48768.639999999999</v>
      </c>
      <c r="P193">
        <f t="shared" si="157"/>
        <v>48768.639999999999</v>
      </c>
      <c r="Q193">
        <f t="shared" si="158"/>
        <v>0</v>
      </c>
      <c r="R193">
        <f t="shared" si="159"/>
        <v>0</v>
      </c>
      <c r="S193">
        <f t="shared" si="160"/>
        <v>0</v>
      </c>
      <c r="T193">
        <f t="shared" si="161"/>
        <v>0</v>
      </c>
      <c r="U193">
        <f t="shared" si="162"/>
        <v>0</v>
      </c>
      <c r="V193">
        <f t="shared" si="163"/>
        <v>0</v>
      </c>
      <c r="W193">
        <f t="shared" si="164"/>
        <v>0</v>
      </c>
      <c r="X193">
        <f t="shared" si="165"/>
        <v>0</v>
      </c>
      <c r="Y193">
        <f t="shared" si="166"/>
        <v>0</v>
      </c>
      <c r="AA193">
        <v>33034105</v>
      </c>
      <c r="AB193">
        <f t="shared" si="167"/>
        <v>48768.639999999999</v>
      </c>
      <c r="AC193">
        <f t="shared" si="168"/>
        <v>48768.639999999999</v>
      </c>
      <c r="AD193">
        <f t="shared" si="169"/>
        <v>0</v>
      </c>
      <c r="AE193">
        <f t="shared" si="170"/>
        <v>0</v>
      </c>
      <c r="AF193">
        <f t="shared" si="171"/>
        <v>0</v>
      </c>
      <c r="AG193">
        <f t="shared" si="172"/>
        <v>0</v>
      </c>
      <c r="AH193">
        <f t="shared" si="173"/>
        <v>0</v>
      </c>
      <c r="AI193">
        <f t="shared" si="174"/>
        <v>0</v>
      </c>
      <c r="AJ193">
        <f t="shared" si="175"/>
        <v>0</v>
      </c>
      <c r="AK193">
        <v>48768.639999999999</v>
      </c>
      <c r="AL193">
        <v>48768.639999999999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1</v>
      </c>
      <c r="AW193">
        <v>1</v>
      </c>
      <c r="AZ193">
        <v>1</v>
      </c>
      <c r="BA193">
        <v>1</v>
      </c>
      <c r="BB193">
        <v>1</v>
      </c>
      <c r="BC193">
        <v>1</v>
      </c>
      <c r="BD193" t="s">
        <v>3</v>
      </c>
      <c r="BE193" t="s">
        <v>3</v>
      </c>
      <c r="BF193" t="s">
        <v>3</v>
      </c>
      <c r="BG193" t="s">
        <v>3</v>
      </c>
      <c r="BH193">
        <v>3</v>
      </c>
      <c r="BI193">
        <v>1</v>
      </c>
      <c r="BJ193" t="s">
        <v>3</v>
      </c>
      <c r="BM193">
        <v>6001</v>
      </c>
      <c r="BN193">
        <v>0</v>
      </c>
      <c r="BO193" t="s">
        <v>3</v>
      </c>
      <c r="BP193">
        <v>0</v>
      </c>
      <c r="BQ193">
        <v>0</v>
      </c>
      <c r="BR193">
        <v>0</v>
      </c>
      <c r="BS193">
        <v>1</v>
      </c>
      <c r="BT193">
        <v>1</v>
      </c>
      <c r="BU193">
        <v>1</v>
      </c>
      <c r="BV193">
        <v>1</v>
      </c>
      <c r="BW193">
        <v>1</v>
      </c>
      <c r="BX193">
        <v>1</v>
      </c>
      <c r="BY193" t="s">
        <v>3</v>
      </c>
      <c r="BZ193">
        <v>0</v>
      </c>
      <c r="CA193">
        <v>0</v>
      </c>
      <c r="CF193">
        <v>0</v>
      </c>
      <c r="CG193">
        <v>0</v>
      </c>
      <c r="CM193">
        <v>0</v>
      </c>
      <c r="CN193" t="s">
        <v>3</v>
      </c>
      <c r="CO193">
        <v>0</v>
      </c>
      <c r="CP193">
        <f t="shared" si="176"/>
        <v>48768.639999999999</v>
      </c>
      <c r="CQ193">
        <f t="shared" si="177"/>
        <v>48768.639999999999</v>
      </c>
      <c r="CR193">
        <f t="shared" si="178"/>
        <v>0</v>
      </c>
      <c r="CS193">
        <f t="shared" si="179"/>
        <v>0</v>
      </c>
      <c r="CT193">
        <f t="shared" si="180"/>
        <v>0</v>
      </c>
      <c r="CU193">
        <f t="shared" si="181"/>
        <v>0</v>
      </c>
      <c r="CV193">
        <f t="shared" si="182"/>
        <v>0</v>
      </c>
      <c r="CW193">
        <f t="shared" si="183"/>
        <v>0</v>
      </c>
      <c r="CX193">
        <f t="shared" si="184"/>
        <v>0</v>
      </c>
      <c r="CY193">
        <f t="shared" si="185"/>
        <v>0</v>
      </c>
      <c r="CZ193">
        <f t="shared" si="186"/>
        <v>0</v>
      </c>
      <c r="DC193" t="s">
        <v>3</v>
      </c>
      <c r="DD193" t="s">
        <v>3</v>
      </c>
      <c r="DE193" t="s">
        <v>3</v>
      </c>
      <c r="DF193" t="s">
        <v>3</v>
      </c>
      <c r="DG193" t="s">
        <v>3</v>
      </c>
      <c r="DH193" t="s">
        <v>3</v>
      </c>
      <c r="DI193" t="s">
        <v>3</v>
      </c>
      <c r="DJ193" t="s">
        <v>3</v>
      </c>
      <c r="DK193" t="s">
        <v>3</v>
      </c>
      <c r="DL193" t="s">
        <v>3</v>
      </c>
      <c r="DM193" t="s">
        <v>3</v>
      </c>
      <c r="DN193">
        <v>0</v>
      </c>
      <c r="DO193">
        <v>0</v>
      </c>
      <c r="DP193">
        <v>1</v>
      </c>
      <c r="DQ193">
        <v>1</v>
      </c>
      <c r="DU193">
        <v>1010</v>
      </c>
      <c r="DV193" t="s">
        <v>37</v>
      </c>
      <c r="DW193" t="s">
        <v>38</v>
      </c>
      <c r="DX193">
        <v>1</v>
      </c>
      <c r="EE193">
        <v>32747723</v>
      </c>
      <c r="EF193">
        <v>0</v>
      </c>
      <c r="EG193" t="s">
        <v>39</v>
      </c>
      <c r="EH193">
        <v>0</v>
      </c>
      <c r="EI193" t="s">
        <v>3</v>
      </c>
      <c r="EJ193">
        <v>1</v>
      </c>
      <c r="EK193">
        <v>6001</v>
      </c>
      <c r="EL193" t="s">
        <v>40</v>
      </c>
      <c r="EM193" t="s">
        <v>39</v>
      </c>
      <c r="EO193" t="s">
        <v>3</v>
      </c>
      <c r="EQ193">
        <v>131072</v>
      </c>
      <c r="ER193">
        <v>48768.639999999999</v>
      </c>
      <c r="ES193">
        <v>48768.639999999999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FQ193">
        <v>0</v>
      </c>
      <c r="FR193">
        <f t="shared" si="187"/>
        <v>0</v>
      </c>
      <c r="FS193">
        <v>0</v>
      </c>
      <c r="FX193">
        <v>0</v>
      </c>
      <c r="FY193">
        <v>0</v>
      </c>
      <c r="GA193" t="s">
        <v>41</v>
      </c>
      <c r="GD193">
        <v>0</v>
      </c>
      <c r="GF193">
        <v>-1106502777</v>
      </c>
      <c r="GG193">
        <v>2</v>
      </c>
      <c r="GH193">
        <v>0</v>
      </c>
      <c r="GI193">
        <v>-2</v>
      </c>
      <c r="GJ193">
        <v>0</v>
      </c>
      <c r="GK193">
        <f>ROUND(R193*(R12)/100,2)</f>
        <v>0</v>
      </c>
      <c r="GL193">
        <f t="shared" si="188"/>
        <v>0</v>
      </c>
      <c r="GM193">
        <f t="shared" si="189"/>
        <v>48768.639999999999</v>
      </c>
      <c r="GN193">
        <f t="shared" si="190"/>
        <v>48768.639999999999</v>
      </c>
      <c r="GO193">
        <f t="shared" si="191"/>
        <v>0</v>
      </c>
      <c r="GP193">
        <f t="shared" si="192"/>
        <v>0</v>
      </c>
      <c r="GR193">
        <v>0</v>
      </c>
      <c r="GS193">
        <v>4</v>
      </c>
      <c r="GT193">
        <v>0</v>
      </c>
      <c r="GU193" t="s">
        <v>3</v>
      </c>
      <c r="GV193">
        <f t="shared" si="193"/>
        <v>0</v>
      </c>
      <c r="GW193">
        <v>1</v>
      </c>
      <c r="GX193">
        <f t="shared" si="194"/>
        <v>0</v>
      </c>
      <c r="HA193">
        <v>0</v>
      </c>
      <c r="HB193">
        <v>0</v>
      </c>
      <c r="IK193">
        <v>0</v>
      </c>
    </row>
    <row r="194" spans="1:245" x14ac:dyDescent="0.2">
      <c r="A194">
        <v>17</v>
      </c>
      <c r="B194">
        <v>1</v>
      </c>
      <c r="C194">
        <f>ROW(SmtRes!A365)</f>
        <v>365</v>
      </c>
      <c r="D194">
        <f>ROW(EtalonRes!A346)</f>
        <v>346</v>
      </c>
      <c r="E194" t="s">
        <v>200</v>
      </c>
      <c r="F194" t="s">
        <v>17</v>
      </c>
      <c r="G194" t="s">
        <v>18</v>
      </c>
      <c r="H194" t="s">
        <v>19</v>
      </c>
      <c r="I194">
        <v>0.26989999999999997</v>
      </c>
      <c r="J194">
        <v>0</v>
      </c>
      <c r="O194">
        <f t="shared" si="156"/>
        <v>17993.46</v>
      </c>
      <c r="P194">
        <f t="shared" si="157"/>
        <v>15366.33</v>
      </c>
      <c r="Q194">
        <f t="shared" si="158"/>
        <v>419.74</v>
      </c>
      <c r="R194">
        <f t="shared" si="159"/>
        <v>38.56</v>
      </c>
      <c r="S194">
        <f t="shared" si="160"/>
        <v>2207.39</v>
      </c>
      <c r="T194">
        <f t="shared" si="161"/>
        <v>0</v>
      </c>
      <c r="U194">
        <f t="shared" si="162"/>
        <v>9.7460889999999996</v>
      </c>
      <c r="V194">
        <f t="shared" si="163"/>
        <v>0</v>
      </c>
      <c r="W194">
        <f t="shared" si="164"/>
        <v>0</v>
      </c>
      <c r="X194">
        <f t="shared" si="165"/>
        <v>1545.17</v>
      </c>
      <c r="Y194">
        <f t="shared" si="166"/>
        <v>220.74</v>
      </c>
      <c r="AA194">
        <v>33034105</v>
      </c>
      <c r="AB194">
        <f t="shared" si="167"/>
        <v>66667.14</v>
      </c>
      <c r="AC194">
        <f t="shared" si="168"/>
        <v>56933.42</v>
      </c>
      <c r="AD194">
        <f t="shared" si="169"/>
        <v>1555.17</v>
      </c>
      <c r="AE194">
        <f t="shared" si="170"/>
        <v>142.85</v>
      </c>
      <c r="AF194">
        <f t="shared" si="171"/>
        <v>8178.55</v>
      </c>
      <c r="AG194">
        <f t="shared" si="172"/>
        <v>0</v>
      </c>
      <c r="AH194">
        <f t="shared" si="173"/>
        <v>36.11</v>
      </c>
      <c r="AI194">
        <f t="shared" si="174"/>
        <v>0</v>
      </c>
      <c r="AJ194">
        <f t="shared" si="175"/>
        <v>0</v>
      </c>
      <c r="AK194">
        <v>66667.14</v>
      </c>
      <c r="AL194">
        <v>56933.42</v>
      </c>
      <c r="AM194">
        <v>1555.17</v>
      </c>
      <c r="AN194">
        <v>142.85</v>
      </c>
      <c r="AO194">
        <v>8178.55</v>
      </c>
      <c r="AP194">
        <v>0</v>
      </c>
      <c r="AQ194">
        <v>36.11</v>
      </c>
      <c r="AR194">
        <v>0</v>
      </c>
      <c r="AS194">
        <v>0</v>
      </c>
      <c r="AT194">
        <v>70</v>
      </c>
      <c r="AU194">
        <v>10</v>
      </c>
      <c r="AV194">
        <v>1</v>
      </c>
      <c r="AW194">
        <v>1</v>
      </c>
      <c r="AZ194">
        <v>1</v>
      </c>
      <c r="BA194">
        <v>1</v>
      </c>
      <c r="BB194">
        <v>1</v>
      </c>
      <c r="BC194">
        <v>1</v>
      </c>
      <c r="BD194" t="s">
        <v>3</v>
      </c>
      <c r="BE194" t="s">
        <v>3</v>
      </c>
      <c r="BF194" t="s">
        <v>3</v>
      </c>
      <c r="BG194" t="s">
        <v>3</v>
      </c>
      <c r="BH194">
        <v>0</v>
      </c>
      <c r="BI194">
        <v>4</v>
      </c>
      <c r="BJ194" t="s">
        <v>20</v>
      </c>
      <c r="BM194">
        <v>0</v>
      </c>
      <c r="BN194">
        <v>0</v>
      </c>
      <c r="BO194" t="s">
        <v>3</v>
      </c>
      <c r="BP194">
        <v>0</v>
      </c>
      <c r="BQ194">
        <v>1</v>
      </c>
      <c r="BR194">
        <v>0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 t="s">
        <v>3</v>
      </c>
      <c r="BZ194">
        <v>70</v>
      </c>
      <c r="CA194">
        <v>10</v>
      </c>
      <c r="CF194">
        <v>0</v>
      </c>
      <c r="CG194">
        <v>0</v>
      </c>
      <c r="CM194">
        <v>0</v>
      </c>
      <c r="CN194" t="s">
        <v>3</v>
      </c>
      <c r="CO194">
        <v>0</v>
      </c>
      <c r="CP194">
        <f t="shared" si="176"/>
        <v>17993.46</v>
      </c>
      <c r="CQ194">
        <f t="shared" si="177"/>
        <v>56933.42</v>
      </c>
      <c r="CR194">
        <f t="shared" si="178"/>
        <v>1555.17</v>
      </c>
      <c r="CS194">
        <f t="shared" si="179"/>
        <v>142.85</v>
      </c>
      <c r="CT194">
        <f t="shared" si="180"/>
        <v>8178.55</v>
      </c>
      <c r="CU194">
        <f t="shared" si="181"/>
        <v>0</v>
      </c>
      <c r="CV194">
        <f t="shared" si="182"/>
        <v>36.11</v>
      </c>
      <c r="CW194">
        <f t="shared" si="183"/>
        <v>0</v>
      </c>
      <c r="CX194">
        <f t="shared" si="184"/>
        <v>0</v>
      </c>
      <c r="CY194">
        <f t="shared" si="185"/>
        <v>1545.1729999999998</v>
      </c>
      <c r="CZ194">
        <f t="shared" si="186"/>
        <v>220.73899999999998</v>
      </c>
      <c r="DC194" t="s">
        <v>3</v>
      </c>
      <c r="DD194" t="s">
        <v>3</v>
      </c>
      <c r="DE194" t="s">
        <v>3</v>
      </c>
      <c r="DF194" t="s">
        <v>3</v>
      </c>
      <c r="DG194" t="s">
        <v>3</v>
      </c>
      <c r="DH194" t="s">
        <v>3</v>
      </c>
      <c r="DI194" t="s">
        <v>3</v>
      </c>
      <c r="DJ194" t="s">
        <v>3</v>
      </c>
      <c r="DK194" t="s">
        <v>3</v>
      </c>
      <c r="DL194" t="s">
        <v>3</v>
      </c>
      <c r="DM194" t="s">
        <v>3</v>
      </c>
      <c r="DN194">
        <v>0</v>
      </c>
      <c r="DO194">
        <v>0</v>
      </c>
      <c r="DP194">
        <v>1</v>
      </c>
      <c r="DQ194">
        <v>1</v>
      </c>
      <c r="DU194">
        <v>1009</v>
      </c>
      <c r="DV194" t="s">
        <v>19</v>
      </c>
      <c r="DW194" t="s">
        <v>19</v>
      </c>
      <c r="DX194">
        <v>1000</v>
      </c>
      <c r="EE194">
        <v>32505399</v>
      </c>
      <c r="EF194">
        <v>1</v>
      </c>
      <c r="EG194" t="s">
        <v>21</v>
      </c>
      <c r="EH194">
        <v>0</v>
      </c>
      <c r="EI194" t="s">
        <v>3</v>
      </c>
      <c r="EJ194">
        <v>4</v>
      </c>
      <c r="EK194">
        <v>0</v>
      </c>
      <c r="EL194" t="s">
        <v>22</v>
      </c>
      <c r="EM194" t="s">
        <v>23</v>
      </c>
      <c r="EO194" t="s">
        <v>3</v>
      </c>
      <c r="EQ194">
        <v>131072</v>
      </c>
      <c r="ER194">
        <v>66667.14</v>
      </c>
      <c r="ES194">
        <v>56933.42</v>
      </c>
      <c r="ET194">
        <v>1555.17</v>
      </c>
      <c r="EU194">
        <v>142.85</v>
      </c>
      <c r="EV194">
        <v>8178.55</v>
      </c>
      <c r="EW194">
        <v>36.11</v>
      </c>
      <c r="EX194">
        <v>0</v>
      </c>
      <c r="EY194">
        <v>0</v>
      </c>
      <c r="FQ194">
        <v>0</v>
      </c>
      <c r="FR194">
        <f t="shared" si="187"/>
        <v>0</v>
      </c>
      <c r="FS194">
        <v>0</v>
      </c>
      <c r="FX194">
        <v>70</v>
      </c>
      <c r="FY194">
        <v>10</v>
      </c>
      <c r="GA194" t="s">
        <v>3</v>
      </c>
      <c r="GD194">
        <v>0</v>
      </c>
      <c r="GF194">
        <v>-1596235391</v>
      </c>
      <c r="GG194">
        <v>2</v>
      </c>
      <c r="GH194">
        <v>1</v>
      </c>
      <c r="GI194">
        <v>-2</v>
      </c>
      <c r="GJ194">
        <v>0</v>
      </c>
      <c r="GK194">
        <f>ROUND(R194*(R12)/100,2)</f>
        <v>41.64</v>
      </c>
      <c r="GL194">
        <f t="shared" si="188"/>
        <v>0</v>
      </c>
      <c r="GM194">
        <f t="shared" si="189"/>
        <v>19801.009999999998</v>
      </c>
      <c r="GN194">
        <f t="shared" si="190"/>
        <v>0</v>
      </c>
      <c r="GO194">
        <f t="shared" si="191"/>
        <v>0</v>
      </c>
      <c r="GP194">
        <f t="shared" si="192"/>
        <v>19801.009999999998</v>
      </c>
      <c r="GR194">
        <v>0</v>
      </c>
      <c r="GS194">
        <v>3</v>
      </c>
      <c r="GT194">
        <v>0</v>
      </c>
      <c r="GU194" t="s">
        <v>3</v>
      </c>
      <c r="GV194">
        <f t="shared" si="193"/>
        <v>0</v>
      </c>
      <c r="GW194">
        <v>1</v>
      </c>
      <c r="GX194">
        <f t="shared" si="194"/>
        <v>0</v>
      </c>
      <c r="HA194">
        <v>0</v>
      </c>
      <c r="HB194">
        <v>0</v>
      </c>
      <c r="IK194">
        <v>0</v>
      </c>
    </row>
    <row r="195" spans="1:245" x14ac:dyDescent="0.2">
      <c r="A195">
        <v>18</v>
      </c>
      <c r="B195">
        <v>1</v>
      </c>
      <c r="C195">
        <v>365</v>
      </c>
      <c r="E195" t="s">
        <v>201</v>
      </c>
      <c r="F195" t="s">
        <v>25</v>
      </c>
      <c r="G195" t="s">
        <v>26</v>
      </c>
      <c r="H195" t="s">
        <v>19</v>
      </c>
      <c r="I195">
        <f>I194*J195</f>
        <v>-0.26989999999999997</v>
      </c>
      <c r="J195">
        <v>-1</v>
      </c>
      <c r="O195">
        <f t="shared" si="156"/>
        <v>-14415.4</v>
      </c>
      <c r="P195">
        <f t="shared" si="157"/>
        <v>-14415.4</v>
      </c>
      <c r="Q195">
        <f t="shared" si="158"/>
        <v>0</v>
      </c>
      <c r="R195">
        <f t="shared" si="159"/>
        <v>0</v>
      </c>
      <c r="S195">
        <f t="shared" si="160"/>
        <v>0</v>
      </c>
      <c r="T195">
        <f t="shared" si="161"/>
        <v>0</v>
      </c>
      <c r="U195">
        <f t="shared" si="162"/>
        <v>0</v>
      </c>
      <c r="V195">
        <f t="shared" si="163"/>
        <v>0</v>
      </c>
      <c r="W195">
        <f t="shared" si="164"/>
        <v>0</v>
      </c>
      <c r="X195">
        <f t="shared" si="165"/>
        <v>0</v>
      </c>
      <c r="Y195">
        <f t="shared" si="166"/>
        <v>0</v>
      </c>
      <c r="AA195">
        <v>33034105</v>
      </c>
      <c r="AB195">
        <f t="shared" si="167"/>
        <v>53410.15</v>
      </c>
      <c r="AC195">
        <f t="shared" si="168"/>
        <v>53410.15</v>
      </c>
      <c r="AD195">
        <f t="shared" si="169"/>
        <v>0</v>
      </c>
      <c r="AE195">
        <f t="shared" si="170"/>
        <v>0</v>
      </c>
      <c r="AF195">
        <f t="shared" si="171"/>
        <v>0</v>
      </c>
      <c r="AG195">
        <f t="shared" si="172"/>
        <v>0</v>
      </c>
      <c r="AH195">
        <f t="shared" si="173"/>
        <v>0</v>
      </c>
      <c r="AI195">
        <f t="shared" si="174"/>
        <v>0</v>
      </c>
      <c r="AJ195">
        <f t="shared" si="175"/>
        <v>0</v>
      </c>
      <c r="AK195">
        <v>53410.15</v>
      </c>
      <c r="AL195">
        <v>53410.15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70</v>
      </c>
      <c r="AU195">
        <v>10</v>
      </c>
      <c r="AV195">
        <v>1</v>
      </c>
      <c r="AW195">
        <v>1</v>
      </c>
      <c r="AZ195">
        <v>1</v>
      </c>
      <c r="BA195">
        <v>1</v>
      </c>
      <c r="BB195">
        <v>1</v>
      </c>
      <c r="BC195">
        <v>1</v>
      </c>
      <c r="BD195" t="s">
        <v>3</v>
      </c>
      <c r="BE195" t="s">
        <v>3</v>
      </c>
      <c r="BF195" t="s">
        <v>3</v>
      </c>
      <c r="BG195" t="s">
        <v>3</v>
      </c>
      <c r="BH195">
        <v>3</v>
      </c>
      <c r="BI195">
        <v>4</v>
      </c>
      <c r="BJ195" t="s">
        <v>27</v>
      </c>
      <c r="BM195">
        <v>0</v>
      </c>
      <c r="BN195">
        <v>0</v>
      </c>
      <c r="BO195" t="s">
        <v>3</v>
      </c>
      <c r="BP195">
        <v>0</v>
      </c>
      <c r="BQ195">
        <v>1</v>
      </c>
      <c r="BR195">
        <v>0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 t="s">
        <v>3</v>
      </c>
      <c r="BZ195">
        <v>70</v>
      </c>
      <c r="CA195">
        <v>10</v>
      </c>
      <c r="CF195">
        <v>0</v>
      </c>
      <c r="CG195">
        <v>0</v>
      </c>
      <c r="CM195">
        <v>0</v>
      </c>
      <c r="CN195" t="s">
        <v>3</v>
      </c>
      <c r="CO195">
        <v>0</v>
      </c>
      <c r="CP195">
        <f t="shared" si="176"/>
        <v>-14415.4</v>
      </c>
      <c r="CQ195">
        <f t="shared" si="177"/>
        <v>53410.15</v>
      </c>
      <c r="CR195">
        <f t="shared" si="178"/>
        <v>0</v>
      </c>
      <c r="CS195">
        <f t="shared" si="179"/>
        <v>0</v>
      </c>
      <c r="CT195">
        <f t="shared" si="180"/>
        <v>0</v>
      </c>
      <c r="CU195">
        <f t="shared" si="181"/>
        <v>0</v>
      </c>
      <c r="CV195">
        <f t="shared" si="182"/>
        <v>0</v>
      </c>
      <c r="CW195">
        <f t="shared" si="183"/>
        <v>0</v>
      </c>
      <c r="CX195">
        <f t="shared" si="184"/>
        <v>0</v>
      </c>
      <c r="CY195">
        <f t="shared" si="185"/>
        <v>0</v>
      </c>
      <c r="CZ195">
        <f t="shared" si="186"/>
        <v>0</v>
      </c>
      <c r="DC195" t="s">
        <v>3</v>
      </c>
      <c r="DD195" t="s">
        <v>3</v>
      </c>
      <c r="DE195" t="s">
        <v>3</v>
      </c>
      <c r="DF195" t="s">
        <v>3</v>
      </c>
      <c r="DG195" t="s">
        <v>3</v>
      </c>
      <c r="DH195" t="s">
        <v>3</v>
      </c>
      <c r="DI195" t="s">
        <v>3</v>
      </c>
      <c r="DJ195" t="s">
        <v>3</v>
      </c>
      <c r="DK195" t="s">
        <v>3</v>
      </c>
      <c r="DL195" t="s">
        <v>3</v>
      </c>
      <c r="DM195" t="s">
        <v>3</v>
      </c>
      <c r="DN195">
        <v>0</v>
      </c>
      <c r="DO195">
        <v>0</v>
      </c>
      <c r="DP195">
        <v>1</v>
      </c>
      <c r="DQ195">
        <v>1</v>
      </c>
      <c r="DU195">
        <v>1009</v>
      </c>
      <c r="DV195" t="s">
        <v>19</v>
      </c>
      <c r="DW195" t="s">
        <v>19</v>
      </c>
      <c r="DX195">
        <v>1000</v>
      </c>
      <c r="EE195">
        <v>32505399</v>
      </c>
      <c r="EF195">
        <v>1</v>
      </c>
      <c r="EG195" t="s">
        <v>21</v>
      </c>
      <c r="EH195">
        <v>0</v>
      </c>
      <c r="EI195" t="s">
        <v>3</v>
      </c>
      <c r="EJ195">
        <v>4</v>
      </c>
      <c r="EK195">
        <v>0</v>
      </c>
      <c r="EL195" t="s">
        <v>22</v>
      </c>
      <c r="EM195" t="s">
        <v>23</v>
      </c>
      <c r="EO195" t="s">
        <v>3</v>
      </c>
      <c r="EQ195">
        <v>0</v>
      </c>
      <c r="ER195">
        <v>53410.15</v>
      </c>
      <c r="ES195">
        <v>53410.15</v>
      </c>
      <c r="ET195">
        <v>0</v>
      </c>
      <c r="EU195">
        <v>0</v>
      </c>
      <c r="EV195">
        <v>0</v>
      </c>
      <c r="EW195">
        <v>0</v>
      </c>
      <c r="EX195">
        <v>0</v>
      </c>
      <c r="FQ195">
        <v>0</v>
      </c>
      <c r="FR195">
        <f t="shared" si="187"/>
        <v>0</v>
      </c>
      <c r="FS195">
        <v>0</v>
      </c>
      <c r="FX195">
        <v>70</v>
      </c>
      <c r="FY195">
        <v>10</v>
      </c>
      <c r="GA195" t="s">
        <v>3</v>
      </c>
      <c r="GD195">
        <v>0</v>
      </c>
      <c r="GF195">
        <v>-1467733540</v>
      </c>
      <c r="GG195">
        <v>2</v>
      </c>
      <c r="GH195">
        <v>1</v>
      </c>
      <c r="GI195">
        <v>-2</v>
      </c>
      <c r="GJ195">
        <v>0</v>
      </c>
      <c r="GK195">
        <f>ROUND(R195*(R12)/100,2)</f>
        <v>0</v>
      </c>
      <c r="GL195">
        <f t="shared" si="188"/>
        <v>0</v>
      </c>
      <c r="GM195">
        <f t="shared" si="189"/>
        <v>-14415.4</v>
      </c>
      <c r="GN195">
        <f t="shared" si="190"/>
        <v>0</v>
      </c>
      <c r="GO195">
        <f t="shared" si="191"/>
        <v>0</v>
      </c>
      <c r="GP195">
        <f t="shared" si="192"/>
        <v>-14415.4</v>
      </c>
      <c r="GR195">
        <v>0</v>
      </c>
      <c r="GS195">
        <v>3</v>
      </c>
      <c r="GT195">
        <v>0</v>
      </c>
      <c r="GU195" t="s">
        <v>3</v>
      </c>
      <c r="GV195">
        <f t="shared" si="193"/>
        <v>0</v>
      </c>
      <c r="GW195">
        <v>1</v>
      </c>
      <c r="GX195">
        <f t="shared" si="194"/>
        <v>0</v>
      </c>
      <c r="HA195">
        <v>0</v>
      </c>
      <c r="HB195">
        <v>0</v>
      </c>
      <c r="IK195">
        <v>0</v>
      </c>
    </row>
    <row r="196" spans="1:245" x14ac:dyDescent="0.2">
      <c r="A196">
        <v>17</v>
      </c>
      <c r="B196">
        <v>1</v>
      </c>
      <c r="C196">
        <f>ROW(SmtRes!A380)</f>
        <v>380</v>
      </c>
      <c r="D196">
        <f>ROW(EtalonRes!A361)</f>
        <v>361</v>
      </c>
      <c r="E196" t="s">
        <v>202</v>
      </c>
      <c r="F196" t="s">
        <v>29</v>
      </c>
      <c r="G196" t="s">
        <v>30</v>
      </c>
      <c r="H196" t="s">
        <v>31</v>
      </c>
      <c r="I196">
        <v>3.6740000000000002E-2</v>
      </c>
      <c r="J196">
        <v>0</v>
      </c>
      <c r="O196">
        <f t="shared" si="156"/>
        <v>15684.76</v>
      </c>
      <c r="P196">
        <f t="shared" si="157"/>
        <v>12779.37</v>
      </c>
      <c r="Q196">
        <f t="shared" si="158"/>
        <v>15.99</v>
      </c>
      <c r="R196">
        <f t="shared" si="159"/>
        <v>5.42</v>
      </c>
      <c r="S196">
        <f t="shared" si="160"/>
        <v>2889.4</v>
      </c>
      <c r="T196">
        <f t="shared" si="161"/>
        <v>0</v>
      </c>
      <c r="U196">
        <f t="shared" si="162"/>
        <v>16.646894000000003</v>
      </c>
      <c r="V196">
        <f t="shared" si="163"/>
        <v>0</v>
      </c>
      <c r="W196">
        <f t="shared" si="164"/>
        <v>0</v>
      </c>
      <c r="X196">
        <f t="shared" si="165"/>
        <v>2022.58</v>
      </c>
      <c r="Y196">
        <f t="shared" si="166"/>
        <v>288.94</v>
      </c>
      <c r="AA196">
        <v>33034105</v>
      </c>
      <c r="AB196">
        <f t="shared" si="167"/>
        <v>426912.19</v>
      </c>
      <c r="AC196">
        <f t="shared" si="168"/>
        <v>347832.49</v>
      </c>
      <c r="AD196">
        <f t="shared" si="169"/>
        <v>435.13</v>
      </c>
      <c r="AE196">
        <f t="shared" si="170"/>
        <v>147.43</v>
      </c>
      <c r="AF196">
        <f t="shared" si="171"/>
        <v>78644.570000000007</v>
      </c>
      <c r="AG196">
        <f t="shared" si="172"/>
        <v>0</v>
      </c>
      <c r="AH196">
        <f t="shared" si="173"/>
        <v>453.1</v>
      </c>
      <c r="AI196">
        <f t="shared" si="174"/>
        <v>0</v>
      </c>
      <c r="AJ196">
        <f t="shared" si="175"/>
        <v>0</v>
      </c>
      <c r="AK196">
        <v>426912.19</v>
      </c>
      <c r="AL196">
        <v>347832.49</v>
      </c>
      <c r="AM196">
        <v>435.13</v>
      </c>
      <c r="AN196">
        <v>147.43</v>
      </c>
      <c r="AO196">
        <v>78644.570000000007</v>
      </c>
      <c r="AP196">
        <v>0</v>
      </c>
      <c r="AQ196">
        <v>453.1</v>
      </c>
      <c r="AR196">
        <v>0</v>
      </c>
      <c r="AS196">
        <v>0</v>
      </c>
      <c r="AT196">
        <v>70</v>
      </c>
      <c r="AU196">
        <v>10</v>
      </c>
      <c r="AV196">
        <v>1</v>
      </c>
      <c r="AW196">
        <v>1</v>
      </c>
      <c r="AZ196">
        <v>1</v>
      </c>
      <c r="BA196">
        <v>1</v>
      </c>
      <c r="BB196">
        <v>1</v>
      </c>
      <c r="BC196">
        <v>1</v>
      </c>
      <c r="BD196" t="s">
        <v>3</v>
      </c>
      <c r="BE196" t="s">
        <v>3</v>
      </c>
      <c r="BF196" t="s">
        <v>3</v>
      </c>
      <c r="BG196" t="s">
        <v>3</v>
      </c>
      <c r="BH196">
        <v>0</v>
      </c>
      <c r="BI196">
        <v>4</v>
      </c>
      <c r="BJ196" t="s">
        <v>32</v>
      </c>
      <c r="BM196">
        <v>0</v>
      </c>
      <c r="BN196">
        <v>0</v>
      </c>
      <c r="BO196" t="s">
        <v>3</v>
      </c>
      <c r="BP196">
        <v>0</v>
      </c>
      <c r="BQ196">
        <v>1</v>
      </c>
      <c r="BR196">
        <v>0</v>
      </c>
      <c r="BS196">
        <v>1</v>
      </c>
      <c r="BT196">
        <v>1</v>
      </c>
      <c r="BU196">
        <v>1</v>
      </c>
      <c r="BV196">
        <v>1</v>
      </c>
      <c r="BW196">
        <v>1</v>
      </c>
      <c r="BX196">
        <v>1</v>
      </c>
      <c r="BY196" t="s">
        <v>3</v>
      </c>
      <c r="BZ196">
        <v>70</v>
      </c>
      <c r="CA196">
        <v>10</v>
      </c>
      <c r="CF196">
        <v>0</v>
      </c>
      <c r="CG196">
        <v>0</v>
      </c>
      <c r="CM196">
        <v>0</v>
      </c>
      <c r="CN196" t="s">
        <v>3</v>
      </c>
      <c r="CO196">
        <v>0</v>
      </c>
      <c r="CP196">
        <f t="shared" si="176"/>
        <v>15684.76</v>
      </c>
      <c r="CQ196">
        <f t="shared" si="177"/>
        <v>347832.49</v>
      </c>
      <c r="CR196">
        <f t="shared" si="178"/>
        <v>435.13</v>
      </c>
      <c r="CS196">
        <f t="shared" si="179"/>
        <v>147.43</v>
      </c>
      <c r="CT196">
        <f t="shared" si="180"/>
        <v>78644.570000000007</v>
      </c>
      <c r="CU196">
        <f t="shared" si="181"/>
        <v>0</v>
      </c>
      <c r="CV196">
        <f t="shared" si="182"/>
        <v>453.1</v>
      </c>
      <c r="CW196">
        <f t="shared" si="183"/>
        <v>0</v>
      </c>
      <c r="CX196">
        <f t="shared" si="184"/>
        <v>0</v>
      </c>
      <c r="CY196">
        <f t="shared" si="185"/>
        <v>2022.58</v>
      </c>
      <c r="CZ196">
        <f t="shared" si="186"/>
        <v>288.94</v>
      </c>
      <c r="DC196" t="s">
        <v>3</v>
      </c>
      <c r="DD196" t="s">
        <v>3</v>
      </c>
      <c r="DE196" t="s">
        <v>3</v>
      </c>
      <c r="DF196" t="s">
        <v>3</v>
      </c>
      <c r="DG196" t="s">
        <v>3</v>
      </c>
      <c r="DH196" t="s">
        <v>3</v>
      </c>
      <c r="DI196" t="s">
        <v>3</v>
      </c>
      <c r="DJ196" t="s">
        <v>3</v>
      </c>
      <c r="DK196" t="s">
        <v>3</v>
      </c>
      <c r="DL196" t="s">
        <v>3</v>
      </c>
      <c r="DM196" t="s">
        <v>3</v>
      </c>
      <c r="DN196">
        <v>0</v>
      </c>
      <c r="DO196">
        <v>0</v>
      </c>
      <c r="DP196">
        <v>1</v>
      </c>
      <c r="DQ196">
        <v>1</v>
      </c>
      <c r="DU196">
        <v>1007</v>
      </c>
      <c r="DV196" t="s">
        <v>31</v>
      </c>
      <c r="DW196" t="s">
        <v>31</v>
      </c>
      <c r="DX196">
        <v>100</v>
      </c>
      <c r="EE196">
        <v>32505399</v>
      </c>
      <c r="EF196">
        <v>1</v>
      </c>
      <c r="EG196" t="s">
        <v>21</v>
      </c>
      <c r="EH196">
        <v>0</v>
      </c>
      <c r="EI196" t="s">
        <v>3</v>
      </c>
      <c r="EJ196">
        <v>4</v>
      </c>
      <c r="EK196">
        <v>0</v>
      </c>
      <c r="EL196" t="s">
        <v>22</v>
      </c>
      <c r="EM196" t="s">
        <v>23</v>
      </c>
      <c r="EO196" t="s">
        <v>3</v>
      </c>
      <c r="EQ196">
        <v>131072</v>
      </c>
      <c r="ER196">
        <v>426912.19</v>
      </c>
      <c r="ES196">
        <v>347832.49</v>
      </c>
      <c r="ET196">
        <v>435.13</v>
      </c>
      <c r="EU196">
        <v>147.43</v>
      </c>
      <c r="EV196">
        <v>78644.570000000007</v>
      </c>
      <c r="EW196">
        <v>453.1</v>
      </c>
      <c r="EX196">
        <v>0</v>
      </c>
      <c r="EY196">
        <v>0</v>
      </c>
      <c r="FQ196">
        <v>0</v>
      </c>
      <c r="FR196">
        <f t="shared" si="187"/>
        <v>0</v>
      </c>
      <c r="FS196">
        <v>0</v>
      </c>
      <c r="FX196">
        <v>70</v>
      </c>
      <c r="FY196">
        <v>10</v>
      </c>
      <c r="GA196" t="s">
        <v>3</v>
      </c>
      <c r="GD196">
        <v>0</v>
      </c>
      <c r="GF196">
        <v>1739596138</v>
      </c>
      <c r="GG196">
        <v>2</v>
      </c>
      <c r="GH196">
        <v>1</v>
      </c>
      <c r="GI196">
        <v>-2</v>
      </c>
      <c r="GJ196">
        <v>0</v>
      </c>
      <c r="GK196">
        <f>ROUND(R196*(R12)/100,2)</f>
        <v>5.85</v>
      </c>
      <c r="GL196">
        <f t="shared" si="188"/>
        <v>0</v>
      </c>
      <c r="GM196">
        <f t="shared" si="189"/>
        <v>18002.13</v>
      </c>
      <c r="GN196">
        <f t="shared" si="190"/>
        <v>0</v>
      </c>
      <c r="GO196">
        <f t="shared" si="191"/>
        <v>0</v>
      </c>
      <c r="GP196">
        <f t="shared" si="192"/>
        <v>18002.13</v>
      </c>
      <c r="GR196">
        <v>0</v>
      </c>
      <c r="GS196">
        <v>3</v>
      </c>
      <c r="GT196">
        <v>0</v>
      </c>
      <c r="GU196" t="s">
        <v>3</v>
      </c>
      <c r="GV196">
        <f t="shared" si="193"/>
        <v>0</v>
      </c>
      <c r="GW196">
        <v>1</v>
      </c>
      <c r="GX196">
        <f t="shared" si="194"/>
        <v>0</v>
      </c>
      <c r="HA196">
        <v>0</v>
      </c>
      <c r="HB196">
        <v>0</v>
      </c>
      <c r="IK196">
        <v>0</v>
      </c>
    </row>
    <row r="197" spans="1:245" x14ac:dyDescent="0.2">
      <c r="A197">
        <v>17</v>
      </c>
      <c r="B197">
        <v>1</v>
      </c>
      <c r="E197" t="s">
        <v>203</v>
      </c>
      <c r="F197" t="s">
        <v>25</v>
      </c>
      <c r="G197" t="s">
        <v>26</v>
      </c>
      <c r="H197" t="s">
        <v>19</v>
      </c>
      <c r="I197">
        <v>8.0660999999999997E-2</v>
      </c>
      <c r="J197">
        <v>0</v>
      </c>
      <c r="O197">
        <f t="shared" si="156"/>
        <v>4308.12</v>
      </c>
      <c r="P197">
        <f t="shared" si="157"/>
        <v>4308.12</v>
      </c>
      <c r="Q197">
        <f t="shared" si="158"/>
        <v>0</v>
      </c>
      <c r="R197">
        <f t="shared" si="159"/>
        <v>0</v>
      </c>
      <c r="S197">
        <f t="shared" si="160"/>
        <v>0</v>
      </c>
      <c r="T197">
        <f t="shared" si="161"/>
        <v>0</v>
      </c>
      <c r="U197">
        <f t="shared" si="162"/>
        <v>0</v>
      </c>
      <c r="V197">
        <f t="shared" si="163"/>
        <v>0</v>
      </c>
      <c r="W197">
        <f t="shared" si="164"/>
        <v>0</v>
      </c>
      <c r="X197">
        <f t="shared" si="165"/>
        <v>0</v>
      </c>
      <c r="Y197">
        <f t="shared" si="166"/>
        <v>0</v>
      </c>
      <c r="AA197">
        <v>33034105</v>
      </c>
      <c r="AB197">
        <f t="shared" si="167"/>
        <v>53410.15</v>
      </c>
      <c r="AC197">
        <f t="shared" si="168"/>
        <v>53410.15</v>
      </c>
      <c r="AD197">
        <f t="shared" si="169"/>
        <v>0</v>
      </c>
      <c r="AE197">
        <f t="shared" si="170"/>
        <v>0</v>
      </c>
      <c r="AF197">
        <f t="shared" si="171"/>
        <v>0</v>
      </c>
      <c r="AG197">
        <f t="shared" si="172"/>
        <v>0</v>
      </c>
      <c r="AH197">
        <f t="shared" si="173"/>
        <v>0</v>
      </c>
      <c r="AI197">
        <f t="shared" si="174"/>
        <v>0</v>
      </c>
      <c r="AJ197">
        <f t="shared" si="175"/>
        <v>0</v>
      </c>
      <c r="AK197">
        <v>53410.15</v>
      </c>
      <c r="AL197">
        <v>53410.15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70</v>
      </c>
      <c r="AU197">
        <v>10</v>
      </c>
      <c r="AV197">
        <v>1</v>
      </c>
      <c r="AW197">
        <v>1</v>
      </c>
      <c r="AZ197">
        <v>1</v>
      </c>
      <c r="BA197">
        <v>1</v>
      </c>
      <c r="BB197">
        <v>1</v>
      </c>
      <c r="BC197">
        <v>1</v>
      </c>
      <c r="BD197" t="s">
        <v>3</v>
      </c>
      <c r="BE197" t="s">
        <v>3</v>
      </c>
      <c r="BF197" t="s">
        <v>3</v>
      </c>
      <c r="BG197" t="s">
        <v>3</v>
      </c>
      <c r="BH197">
        <v>3</v>
      </c>
      <c r="BI197">
        <v>4</v>
      </c>
      <c r="BJ197" t="s">
        <v>27</v>
      </c>
      <c r="BM197">
        <v>0</v>
      </c>
      <c r="BN197">
        <v>0</v>
      </c>
      <c r="BO197" t="s">
        <v>3</v>
      </c>
      <c r="BP197">
        <v>0</v>
      </c>
      <c r="BQ197">
        <v>1</v>
      </c>
      <c r="BR197">
        <v>0</v>
      </c>
      <c r="BS197">
        <v>1</v>
      </c>
      <c r="BT197">
        <v>1</v>
      </c>
      <c r="BU197">
        <v>1</v>
      </c>
      <c r="BV197">
        <v>1</v>
      </c>
      <c r="BW197">
        <v>1</v>
      </c>
      <c r="BX197">
        <v>1</v>
      </c>
      <c r="BY197" t="s">
        <v>3</v>
      </c>
      <c r="BZ197">
        <v>70</v>
      </c>
      <c r="CA197">
        <v>10</v>
      </c>
      <c r="CF197">
        <v>0</v>
      </c>
      <c r="CG197">
        <v>0</v>
      </c>
      <c r="CM197">
        <v>0</v>
      </c>
      <c r="CN197" t="s">
        <v>3</v>
      </c>
      <c r="CO197">
        <v>0</v>
      </c>
      <c r="CP197">
        <f t="shared" si="176"/>
        <v>4308.12</v>
      </c>
      <c r="CQ197">
        <f t="shared" si="177"/>
        <v>53410.15</v>
      </c>
      <c r="CR197">
        <f t="shared" si="178"/>
        <v>0</v>
      </c>
      <c r="CS197">
        <f t="shared" si="179"/>
        <v>0</v>
      </c>
      <c r="CT197">
        <f t="shared" si="180"/>
        <v>0</v>
      </c>
      <c r="CU197">
        <f t="shared" si="181"/>
        <v>0</v>
      </c>
      <c r="CV197">
        <f t="shared" si="182"/>
        <v>0</v>
      </c>
      <c r="CW197">
        <f t="shared" si="183"/>
        <v>0</v>
      </c>
      <c r="CX197">
        <f t="shared" si="184"/>
        <v>0</v>
      </c>
      <c r="CY197">
        <f t="shared" si="185"/>
        <v>0</v>
      </c>
      <c r="CZ197">
        <f t="shared" si="186"/>
        <v>0</v>
      </c>
      <c r="DC197" t="s">
        <v>3</v>
      </c>
      <c r="DD197" t="s">
        <v>3</v>
      </c>
      <c r="DE197" t="s">
        <v>3</v>
      </c>
      <c r="DF197" t="s">
        <v>3</v>
      </c>
      <c r="DG197" t="s">
        <v>3</v>
      </c>
      <c r="DH197" t="s">
        <v>3</v>
      </c>
      <c r="DI197" t="s">
        <v>3</v>
      </c>
      <c r="DJ197" t="s">
        <v>3</v>
      </c>
      <c r="DK197" t="s">
        <v>3</v>
      </c>
      <c r="DL197" t="s">
        <v>3</v>
      </c>
      <c r="DM197" t="s">
        <v>3</v>
      </c>
      <c r="DN197">
        <v>0</v>
      </c>
      <c r="DO197">
        <v>0</v>
      </c>
      <c r="DP197">
        <v>1</v>
      </c>
      <c r="DQ197">
        <v>1</v>
      </c>
      <c r="DU197">
        <v>1009</v>
      </c>
      <c r="DV197" t="s">
        <v>19</v>
      </c>
      <c r="DW197" t="s">
        <v>19</v>
      </c>
      <c r="DX197">
        <v>1000</v>
      </c>
      <c r="EE197">
        <v>32505399</v>
      </c>
      <c r="EF197">
        <v>1</v>
      </c>
      <c r="EG197" t="s">
        <v>21</v>
      </c>
      <c r="EH197">
        <v>0</v>
      </c>
      <c r="EI197" t="s">
        <v>3</v>
      </c>
      <c r="EJ197">
        <v>4</v>
      </c>
      <c r="EK197">
        <v>0</v>
      </c>
      <c r="EL197" t="s">
        <v>22</v>
      </c>
      <c r="EM197" t="s">
        <v>23</v>
      </c>
      <c r="EO197" t="s">
        <v>3</v>
      </c>
      <c r="EQ197">
        <v>131072</v>
      </c>
      <c r="ER197">
        <v>53410.15</v>
      </c>
      <c r="ES197">
        <v>53410.15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FQ197">
        <v>0</v>
      </c>
      <c r="FR197">
        <f t="shared" si="187"/>
        <v>0</v>
      </c>
      <c r="FS197">
        <v>0</v>
      </c>
      <c r="FX197">
        <v>70</v>
      </c>
      <c r="FY197">
        <v>10</v>
      </c>
      <c r="GA197" t="s">
        <v>3</v>
      </c>
      <c r="GD197">
        <v>0</v>
      </c>
      <c r="GF197">
        <v>-1467733540</v>
      </c>
      <c r="GG197">
        <v>2</v>
      </c>
      <c r="GH197">
        <v>1</v>
      </c>
      <c r="GI197">
        <v>-2</v>
      </c>
      <c r="GJ197">
        <v>0</v>
      </c>
      <c r="GK197">
        <f>ROUND(R197*(R12)/100,2)</f>
        <v>0</v>
      </c>
      <c r="GL197">
        <f t="shared" si="188"/>
        <v>0</v>
      </c>
      <c r="GM197">
        <f t="shared" si="189"/>
        <v>4308.12</v>
      </c>
      <c r="GN197">
        <f t="shared" si="190"/>
        <v>0</v>
      </c>
      <c r="GO197">
        <f t="shared" si="191"/>
        <v>0</v>
      </c>
      <c r="GP197">
        <f t="shared" si="192"/>
        <v>4308.12</v>
      </c>
      <c r="GR197">
        <v>0</v>
      </c>
      <c r="GS197">
        <v>3</v>
      </c>
      <c r="GT197">
        <v>0</v>
      </c>
      <c r="GU197" t="s">
        <v>3</v>
      </c>
      <c r="GV197">
        <f t="shared" si="193"/>
        <v>0</v>
      </c>
      <c r="GW197">
        <v>1</v>
      </c>
      <c r="GX197">
        <f t="shared" si="194"/>
        <v>0</v>
      </c>
      <c r="HA197">
        <v>0</v>
      </c>
      <c r="HB197">
        <v>0</v>
      </c>
      <c r="IK197">
        <v>0</v>
      </c>
    </row>
    <row r="198" spans="1:245" x14ac:dyDescent="0.2">
      <c r="A198">
        <v>17</v>
      </c>
      <c r="B198">
        <v>1</v>
      </c>
      <c r="E198" t="s">
        <v>204</v>
      </c>
      <c r="F198" t="s">
        <v>35</v>
      </c>
      <c r="G198" t="s">
        <v>205</v>
      </c>
      <c r="H198" t="s">
        <v>37</v>
      </c>
      <c r="I198">
        <v>1</v>
      </c>
      <c r="J198">
        <v>0</v>
      </c>
      <c r="O198">
        <f t="shared" si="156"/>
        <v>138478.81</v>
      </c>
      <c r="P198">
        <f t="shared" si="157"/>
        <v>138478.81</v>
      </c>
      <c r="Q198">
        <f t="shared" si="158"/>
        <v>0</v>
      </c>
      <c r="R198">
        <f t="shared" si="159"/>
        <v>0</v>
      </c>
      <c r="S198">
        <f t="shared" si="160"/>
        <v>0</v>
      </c>
      <c r="T198">
        <f t="shared" si="161"/>
        <v>0</v>
      </c>
      <c r="U198">
        <f t="shared" si="162"/>
        <v>0</v>
      </c>
      <c r="V198">
        <f t="shared" si="163"/>
        <v>0</v>
      </c>
      <c r="W198">
        <f t="shared" si="164"/>
        <v>0</v>
      </c>
      <c r="X198">
        <f t="shared" si="165"/>
        <v>0</v>
      </c>
      <c r="Y198">
        <f t="shared" si="166"/>
        <v>0</v>
      </c>
      <c r="AA198">
        <v>33034105</v>
      </c>
      <c r="AB198">
        <f t="shared" si="167"/>
        <v>138478.81</v>
      </c>
      <c r="AC198">
        <f t="shared" si="168"/>
        <v>138478.81</v>
      </c>
      <c r="AD198">
        <f t="shared" si="169"/>
        <v>0</v>
      </c>
      <c r="AE198">
        <f t="shared" si="170"/>
        <v>0</v>
      </c>
      <c r="AF198">
        <f t="shared" si="171"/>
        <v>0</v>
      </c>
      <c r="AG198">
        <f t="shared" si="172"/>
        <v>0</v>
      </c>
      <c r="AH198">
        <f t="shared" si="173"/>
        <v>0</v>
      </c>
      <c r="AI198">
        <f t="shared" si="174"/>
        <v>0</v>
      </c>
      <c r="AJ198">
        <f t="shared" si="175"/>
        <v>0</v>
      </c>
      <c r="AK198">
        <v>138478.81</v>
      </c>
      <c r="AL198">
        <v>138478.81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1</v>
      </c>
      <c r="AW198">
        <v>1</v>
      </c>
      <c r="AZ198">
        <v>1</v>
      </c>
      <c r="BA198">
        <v>1</v>
      </c>
      <c r="BB198">
        <v>1</v>
      </c>
      <c r="BC198">
        <v>1</v>
      </c>
      <c r="BD198" t="s">
        <v>3</v>
      </c>
      <c r="BE198" t="s">
        <v>3</v>
      </c>
      <c r="BF198" t="s">
        <v>3</v>
      </c>
      <c r="BG198" t="s">
        <v>3</v>
      </c>
      <c r="BH198">
        <v>3</v>
      </c>
      <c r="BI198">
        <v>1</v>
      </c>
      <c r="BJ198" t="s">
        <v>3</v>
      </c>
      <c r="BM198">
        <v>6001</v>
      </c>
      <c r="BN198">
        <v>0</v>
      </c>
      <c r="BO198" t="s">
        <v>3</v>
      </c>
      <c r="BP198">
        <v>0</v>
      </c>
      <c r="BQ198">
        <v>0</v>
      </c>
      <c r="BR198">
        <v>0</v>
      </c>
      <c r="BS198">
        <v>1</v>
      </c>
      <c r="BT198">
        <v>1</v>
      </c>
      <c r="BU198">
        <v>1</v>
      </c>
      <c r="BV198">
        <v>1</v>
      </c>
      <c r="BW198">
        <v>1</v>
      </c>
      <c r="BX198">
        <v>1</v>
      </c>
      <c r="BY198" t="s">
        <v>3</v>
      </c>
      <c r="BZ198">
        <v>0</v>
      </c>
      <c r="CA198">
        <v>0</v>
      </c>
      <c r="CF198">
        <v>0</v>
      </c>
      <c r="CG198">
        <v>0</v>
      </c>
      <c r="CM198">
        <v>0</v>
      </c>
      <c r="CN198" t="s">
        <v>3</v>
      </c>
      <c r="CO198">
        <v>0</v>
      </c>
      <c r="CP198">
        <f t="shared" si="176"/>
        <v>138478.81</v>
      </c>
      <c r="CQ198">
        <f t="shared" si="177"/>
        <v>138478.81</v>
      </c>
      <c r="CR198">
        <f t="shared" si="178"/>
        <v>0</v>
      </c>
      <c r="CS198">
        <f t="shared" si="179"/>
        <v>0</v>
      </c>
      <c r="CT198">
        <f t="shared" si="180"/>
        <v>0</v>
      </c>
      <c r="CU198">
        <f t="shared" si="181"/>
        <v>0</v>
      </c>
      <c r="CV198">
        <f t="shared" si="182"/>
        <v>0</v>
      </c>
      <c r="CW198">
        <f t="shared" si="183"/>
        <v>0</v>
      </c>
      <c r="CX198">
        <f t="shared" si="184"/>
        <v>0</v>
      </c>
      <c r="CY198">
        <f t="shared" si="185"/>
        <v>0</v>
      </c>
      <c r="CZ198">
        <f t="shared" si="186"/>
        <v>0</v>
      </c>
      <c r="DC198" t="s">
        <v>3</v>
      </c>
      <c r="DD198" t="s">
        <v>3</v>
      </c>
      <c r="DE198" t="s">
        <v>3</v>
      </c>
      <c r="DF198" t="s">
        <v>3</v>
      </c>
      <c r="DG198" t="s">
        <v>3</v>
      </c>
      <c r="DH198" t="s">
        <v>3</v>
      </c>
      <c r="DI198" t="s">
        <v>3</v>
      </c>
      <c r="DJ198" t="s">
        <v>3</v>
      </c>
      <c r="DK198" t="s">
        <v>3</v>
      </c>
      <c r="DL198" t="s">
        <v>3</v>
      </c>
      <c r="DM198" t="s">
        <v>3</v>
      </c>
      <c r="DN198">
        <v>0</v>
      </c>
      <c r="DO198">
        <v>0</v>
      </c>
      <c r="DP198">
        <v>1</v>
      </c>
      <c r="DQ198">
        <v>1</v>
      </c>
      <c r="DU198">
        <v>1010</v>
      </c>
      <c r="DV198" t="s">
        <v>37</v>
      </c>
      <c r="DW198" t="s">
        <v>38</v>
      </c>
      <c r="DX198">
        <v>1</v>
      </c>
      <c r="EE198">
        <v>32747723</v>
      </c>
      <c r="EF198">
        <v>0</v>
      </c>
      <c r="EG198" t="s">
        <v>39</v>
      </c>
      <c r="EH198">
        <v>0</v>
      </c>
      <c r="EI198" t="s">
        <v>3</v>
      </c>
      <c r="EJ198">
        <v>1</v>
      </c>
      <c r="EK198">
        <v>6001</v>
      </c>
      <c r="EL198" t="s">
        <v>40</v>
      </c>
      <c r="EM198" t="s">
        <v>39</v>
      </c>
      <c r="EO198" t="s">
        <v>3</v>
      </c>
      <c r="EQ198">
        <v>131072</v>
      </c>
      <c r="ER198">
        <v>138478.81</v>
      </c>
      <c r="ES198">
        <v>138478.81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FQ198">
        <v>0</v>
      </c>
      <c r="FR198">
        <f t="shared" si="187"/>
        <v>0</v>
      </c>
      <c r="FS198">
        <v>0</v>
      </c>
      <c r="FX198">
        <v>0</v>
      </c>
      <c r="FY198">
        <v>0</v>
      </c>
      <c r="GA198" t="s">
        <v>41</v>
      </c>
      <c r="GD198">
        <v>0</v>
      </c>
      <c r="GF198">
        <v>-151654354</v>
      </c>
      <c r="GG198">
        <v>2</v>
      </c>
      <c r="GH198">
        <v>0</v>
      </c>
      <c r="GI198">
        <v>-2</v>
      </c>
      <c r="GJ198">
        <v>0</v>
      </c>
      <c r="GK198">
        <f>ROUND(R198*(R12)/100,2)</f>
        <v>0</v>
      </c>
      <c r="GL198">
        <f t="shared" si="188"/>
        <v>0</v>
      </c>
      <c r="GM198">
        <f t="shared" si="189"/>
        <v>138478.81</v>
      </c>
      <c r="GN198">
        <f t="shared" si="190"/>
        <v>138478.81</v>
      </c>
      <c r="GO198">
        <f t="shared" si="191"/>
        <v>0</v>
      </c>
      <c r="GP198">
        <f t="shared" si="192"/>
        <v>0</v>
      </c>
      <c r="GR198">
        <v>0</v>
      </c>
      <c r="GS198">
        <v>4</v>
      </c>
      <c r="GT198">
        <v>0</v>
      </c>
      <c r="GU198" t="s">
        <v>3</v>
      </c>
      <c r="GV198">
        <f t="shared" si="193"/>
        <v>0</v>
      </c>
      <c r="GW198">
        <v>1</v>
      </c>
      <c r="GX198">
        <f t="shared" si="194"/>
        <v>0</v>
      </c>
      <c r="HA198">
        <v>0</v>
      </c>
      <c r="HB198">
        <v>0</v>
      </c>
      <c r="IK198">
        <v>0</v>
      </c>
    </row>
    <row r="199" spans="1:245" x14ac:dyDescent="0.2">
      <c r="A199">
        <v>17</v>
      </c>
      <c r="B199">
        <v>1</v>
      </c>
      <c r="C199">
        <f>ROW(SmtRes!A385)</f>
        <v>385</v>
      </c>
      <c r="D199">
        <f>ROW(EtalonRes!A365)</f>
        <v>365</v>
      </c>
      <c r="E199" t="s">
        <v>206</v>
      </c>
      <c r="F199" t="s">
        <v>17</v>
      </c>
      <c r="G199" t="s">
        <v>18</v>
      </c>
      <c r="H199" t="s">
        <v>19</v>
      </c>
      <c r="I199">
        <v>8.3099999999999993E-2</v>
      </c>
      <c r="J199">
        <v>0</v>
      </c>
      <c r="O199">
        <f t="shared" si="156"/>
        <v>5540.04</v>
      </c>
      <c r="P199">
        <f t="shared" si="157"/>
        <v>4731.17</v>
      </c>
      <c r="Q199">
        <f t="shared" si="158"/>
        <v>129.22999999999999</v>
      </c>
      <c r="R199">
        <f t="shared" si="159"/>
        <v>11.87</v>
      </c>
      <c r="S199">
        <f t="shared" si="160"/>
        <v>679.64</v>
      </c>
      <c r="T199">
        <f t="shared" si="161"/>
        <v>0</v>
      </c>
      <c r="U199">
        <f t="shared" si="162"/>
        <v>3.0007409999999997</v>
      </c>
      <c r="V199">
        <f t="shared" si="163"/>
        <v>0</v>
      </c>
      <c r="W199">
        <f t="shared" si="164"/>
        <v>0</v>
      </c>
      <c r="X199">
        <f t="shared" si="165"/>
        <v>475.75</v>
      </c>
      <c r="Y199">
        <f t="shared" si="166"/>
        <v>67.959999999999994</v>
      </c>
      <c r="AA199">
        <v>33034105</v>
      </c>
      <c r="AB199">
        <f t="shared" si="167"/>
        <v>66667.14</v>
      </c>
      <c r="AC199">
        <f t="shared" si="168"/>
        <v>56933.42</v>
      </c>
      <c r="AD199">
        <f t="shared" si="169"/>
        <v>1555.17</v>
      </c>
      <c r="AE199">
        <f t="shared" si="170"/>
        <v>142.85</v>
      </c>
      <c r="AF199">
        <f t="shared" si="171"/>
        <v>8178.55</v>
      </c>
      <c r="AG199">
        <f t="shared" si="172"/>
        <v>0</v>
      </c>
      <c r="AH199">
        <f t="shared" si="173"/>
        <v>36.11</v>
      </c>
      <c r="AI199">
        <f t="shared" si="174"/>
        <v>0</v>
      </c>
      <c r="AJ199">
        <f t="shared" si="175"/>
        <v>0</v>
      </c>
      <c r="AK199">
        <v>66667.14</v>
      </c>
      <c r="AL199">
        <v>56933.42</v>
      </c>
      <c r="AM199">
        <v>1555.17</v>
      </c>
      <c r="AN199">
        <v>142.85</v>
      </c>
      <c r="AO199">
        <v>8178.55</v>
      </c>
      <c r="AP199">
        <v>0</v>
      </c>
      <c r="AQ199">
        <v>36.11</v>
      </c>
      <c r="AR199">
        <v>0</v>
      </c>
      <c r="AS199">
        <v>0</v>
      </c>
      <c r="AT199">
        <v>70</v>
      </c>
      <c r="AU199">
        <v>10</v>
      </c>
      <c r="AV199">
        <v>1</v>
      </c>
      <c r="AW199">
        <v>1</v>
      </c>
      <c r="AZ199">
        <v>1</v>
      </c>
      <c r="BA199">
        <v>1</v>
      </c>
      <c r="BB199">
        <v>1</v>
      </c>
      <c r="BC199">
        <v>1</v>
      </c>
      <c r="BD199" t="s">
        <v>3</v>
      </c>
      <c r="BE199" t="s">
        <v>3</v>
      </c>
      <c r="BF199" t="s">
        <v>3</v>
      </c>
      <c r="BG199" t="s">
        <v>3</v>
      </c>
      <c r="BH199">
        <v>0</v>
      </c>
      <c r="BI199">
        <v>4</v>
      </c>
      <c r="BJ199" t="s">
        <v>20</v>
      </c>
      <c r="BM199">
        <v>0</v>
      </c>
      <c r="BN199">
        <v>0</v>
      </c>
      <c r="BO199" t="s">
        <v>3</v>
      </c>
      <c r="BP199">
        <v>0</v>
      </c>
      <c r="BQ199">
        <v>1</v>
      </c>
      <c r="BR199">
        <v>0</v>
      </c>
      <c r="BS199">
        <v>1</v>
      </c>
      <c r="BT199">
        <v>1</v>
      </c>
      <c r="BU199">
        <v>1</v>
      </c>
      <c r="BV199">
        <v>1</v>
      </c>
      <c r="BW199">
        <v>1</v>
      </c>
      <c r="BX199">
        <v>1</v>
      </c>
      <c r="BY199" t="s">
        <v>3</v>
      </c>
      <c r="BZ199">
        <v>70</v>
      </c>
      <c r="CA199">
        <v>10</v>
      </c>
      <c r="CF199">
        <v>0</v>
      </c>
      <c r="CG199">
        <v>0</v>
      </c>
      <c r="CM199">
        <v>0</v>
      </c>
      <c r="CN199" t="s">
        <v>3</v>
      </c>
      <c r="CO199">
        <v>0</v>
      </c>
      <c r="CP199">
        <f t="shared" si="176"/>
        <v>5540.04</v>
      </c>
      <c r="CQ199">
        <f t="shared" si="177"/>
        <v>56933.42</v>
      </c>
      <c r="CR199">
        <f t="shared" si="178"/>
        <v>1555.17</v>
      </c>
      <c r="CS199">
        <f t="shared" si="179"/>
        <v>142.85</v>
      </c>
      <c r="CT199">
        <f t="shared" si="180"/>
        <v>8178.55</v>
      </c>
      <c r="CU199">
        <f t="shared" si="181"/>
        <v>0</v>
      </c>
      <c r="CV199">
        <f t="shared" si="182"/>
        <v>36.11</v>
      </c>
      <c r="CW199">
        <f t="shared" si="183"/>
        <v>0</v>
      </c>
      <c r="CX199">
        <f t="shared" si="184"/>
        <v>0</v>
      </c>
      <c r="CY199">
        <f t="shared" si="185"/>
        <v>475.74799999999993</v>
      </c>
      <c r="CZ199">
        <f t="shared" si="186"/>
        <v>67.963999999999999</v>
      </c>
      <c r="DC199" t="s">
        <v>3</v>
      </c>
      <c r="DD199" t="s">
        <v>3</v>
      </c>
      <c r="DE199" t="s">
        <v>3</v>
      </c>
      <c r="DF199" t="s">
        <v>3</v>
      </c>
      <c r="DG199" t="s">
        <v>3</v>
      </c>
      <c r="DH199" t="s">
        <v>3</v>
      </c>
      <c r="DI199" t="s">
        <v>3</v>
      </c>
      <c r="DJ199" t="s">
        <v>3</v>
      </c>
      <c r="DK199" t="s">
        <v>3</v>
      </c>
      <c r="DL199" t="s">
        <v>3</v>
      </c>
      <c r="DM199" t="s">
        <v>3</v>
      </c>
      <c r="DN199">
        <v>0</v>
      </c>
      <c r="DO199">
        <v>0</v>
      </c>
      <c r="DP199">
        <v>1</v>
      </c>
      <c r="DQ199">
        <v>1</v>
      </c>
      <c r="DU199">
        <v>1009</v>
      </c>
      <c r="DV199" t="s">
        <v>19</v>
      </c>
      <c r="DW199" t="s">
        <v>19</v>
      </c>
      <c r="DX199">
        <v>1000</v>
      </c>
      <c r="EE199">
        <v>32505399</v>
      </c>
      <c r="EF199">
        <v>1</v>
      </c>
      <c r="EG199" t="s">
        <v>21</v>
      </c>
      <c r="EH199">
        <v>0</v>
      </c>
      <c r="EI199" t="s">
        <v>3</v>
      </c>
      <c r="EJ199">
        <v>4</v>
      </c>
      <c r="EK199">
        <v>0</v>
      </c>
      <c r="EL199" t="s">
        <v>22</v>
      </c>
      <c r="EM199" t="s">
        <v>23</v>
      </c>
      <c r="EO199" t="s">
        <v>3</v>
      </c>
      <c r="EQ199">
        <v>131072</v>
      </c>
      <c r="ER199">
        <v>66667.14</v>
      </c>
      <c r="ES199">
        <v>56933.42</v>
      </c>
      <c r="ET199">
        <v>1555.17</v>
      </c>
      <c r="EU199">
        <v>142.85</v>
      </c>
      <c r="EV199">
        <v>8178.55</v>
      </c>
      <c r="EW199">
        <v>36.11</v>
      </c>
      <c r="EX199">
        <v>0</v>
      </c>
      <c r="EY199">
        <v>0</v>
      </c>
      <c r="FQ199">
        <v>0</v>
      </c>
      <c r="FR199">
        <f t="shared" si="187"/>
        <v>0</v>
      </c>
      <c r="FS199">
        <v>0</v>
      </c>
      <c r="FX199">
        <v>70</v>
      </c>
      <c r="FY199">
        <v>10</v>
      </c>
      <c r="GA199" t="s">
        <v>3</v>
      </c>
      <c r="GD199">
        <v>0</v>
      </c>
      <c r="GF199">
        <v>-1596235391</v>
      </c>
      <c r="GG199">
        <v>2</v>
      </c>
      <c r="GH199">
        <v>1</v>
      </c>
      <c r="GI199">
        <v>-2</v>
      </c>
      <c r="GJ199">
        <v>0</v>
      </c>
      <c r="GK199">
        <f>ROUND(R199*(R12)/100,2)</f>
        <v>12.82</v>
      </c>
      <c r="GL199">
        <f t="shared" si="188"/>
        <v>0</v>
      </c>
      <c r="GM199">
        <f t="shared" si="189"/>
        <v>6096.57</v>
      </c>
      <c r="GN199">
        <f t="shared" si="190"/>
        <v>0</v>
      </c>
      <c r="GO199">
        <f t="shared" si="191"/>
        <v>0</v>
      </c>
      <c r="GP199">
        <f t="shared" si="192"/>
        <v>6096.57</v>
      </c>
      <c r="GR199">
        <v>0</v>
      </c>
      <c r="GS199">
        <v>3</v>
      </c>
      <c r="GT199">
        <v>0</v>
      </c>
      <c r="GU199" t="s">
        <v>3</v>
      </c>
      <c r="GV199">
        <f t="shared" si="193"/>
        <v>0</v>
      </c>
      <c r="GW199">
        <v>1</v>
      </c>
      <c r="GX199">
        <f t="shared" si="194"/>
        <v>0</v>
      </c>
      <c r="HA199">
        <v>0</v>
      </c>
      <c r="HB199">
        <v>0</v>
      </c>
      <c r="IK199">
        <v>0</v>
      </c>
    </row>
    <row r="200" spans="1:245" x14ac:dyDescent="0.2">
      <c r="A200">
        <v>18</v>
      </c>
      <c r="B200">
        <v>1</v>
      </c>
      <c r="C200">
        <v>385</v>
      </c>
      <c r="E200" t="s">
        <v>207</v>
      </c>
      <c r="F200" t="s">
        <v>25</v>
      </c>
      <c r="G200" t="s">
        <v>26</v>
      </c>
      <c r="H200" t="s">
        <v>19</v>
      </c>
      <c r="I200">
        <f>I199*J200</f>
        <v>-8.3099999999999993E-2</v>
      </c>
      <c r="J200">
        <v>-1</v>
      </c>
      <c r="O200">
        <f t="shared" si="156"/>
        <v>-4438.38</v>
      </c>
      <c r="P200">
        <f t="shared" si="157"/>
        <v>-4438.38</v>
      </c>
      <c r="Q200">
        <f t="shared" si="158"/>
        <v>0</v>
      </c>
      <c r="R200">
        <f t="shared" si="159"/>
        <v>0</v>
      </c>
      <c r="S200">
        <f t="shared" si="160"/>
        <v>0</v>
      </c>
      <c r="T200">
        <f t="shared" si="161"/>
        <v>0</v>
      </c>
      <c r="U200">
        <f t="shared" si="162"/>
        <v>0</v>
      </c>
      <c r="V200">
        <f t="shared" si="163"/>
        <v>0</v>
      </c>
      <c r="W200">
        <f t="shared" si="164"/>
        <v>0</v>
      </c>
      <c r="X200">
        <f t="shared" si="165"/>
        <v>0</v>
      </c>
      <c r="Y200">
        <f t="shared" si="166"/>
        <v>0</v>
      </c>
      <c r="AA200">
        <v>33034105</v>
      </c>
      <c r="AB200">
        <f t="shared" si="167"/>
        <v>53410.15</v>
      </c>
      <c r="AC200">
        <f t="shared" si="168"/>
        <v>53410.15</v>
      </c>
      <c r="AD200">
        <f t="shared" si="169"/>
        <v>0</v>
      </c>
      <c r="AE200">
        <f t="shared" si="170"/>
        <v>0</v>
      </c>
      <c r="AF200">
        <f t="shared" si="171"/>
        <v>0</v>
      </c>
      <c r="AG200">
        <f t="shared" si="172"/>
        <v>0</v>
      </c>
      <c r="AH200">
        <f t="shared" si="173"/>
        <v>0</v>
      </c>
      <c r="AI200">
        <f t="shared" si="174"/>
        <v>0</v>
      </c>
      <c r="AJ200">
        <f t="shared" si="175"/>
        <v>0</v>
      </c>
      <c r="AK200">
        <v>53410.15</v>
      </c>
      <c r="AL200">
        <v>53410.15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70</v>
      </c>
      <c r="AU200">
        <v>10</v>
      </c>
      <c r="AV200">
        <v>1</v>
      </c>
      <c r="AW200">
        <v>1</v>
      </c>
      <c r="AZ200">
        <v>1</v>
      </c>
      <c r="BA200">
        <v>1</v>
      </c>
      <c r="BB200">
        <v>1</v>
      </c>
      <c r="BC200">
        <v>1</v>
      </c>
      <c r="BD200" t="s">
        <v>3</v>
      </c>
      <c r="BE200" t="s">
        <v>3</v>
      </c>
      <c r="BF200" t="s">
        <v>3</v>
      </c>
      <c r="BG200" t="s">
        <v>3</v>
      </c>
      <c r="BH200">
        <v>3</v>
      </c>
      <c r="BI200">
        <v>4</v>
      </c>
      <c r="BJ200" t="s">
        <v>27</v>
      </c>
      <c r="BM200">
        <v>0</v>
      </c>
      <c r="BN200">
        <v>0</v>
      </c>
      <c r="BO200" t="s">
        <v>3</v>
      </c>
      <c r="BP200">
        <v>0</v>
      </c>
      <c r="BQ200">
        <v>1</v>
      </c>
      <c r="BR200">
        <v>0</v>
      </c>
      <c r="BS200">
        <v>1</v>
      </c>
      <c r="BT200">
        <v>1</v>
      </c>
      <c r="BU200">
        <v>1</v>
      </c>
      <c r="BV200">
        <v>1</v>
      </c>
      <c r="BW200">
        <v>1</v>
      </c>
      <c r="BX200">
        <v>1</v>
      </c>
      <c r="BY200" t="s">
        <v>3</v>
      </c>
      <c r="BZ200">
        <v>70</v>
      </c>
      <c r="CA200">
        <v>10</v>
      </c>
      <c r="CF200">
        <v>0</v>
      </c>
      <c r="CG200">
        <v>0</v>
      </c>
      <c r="CM200">
        <v>0</v>
      </c>
      <c r="CN200" t="s">
        <v>3</v>
      </c>
      <c r="CO200">
        <v>0</v>
      </c>
      <c r="CP200">
        <f t="shared" si="176"/>
        <v>-4438.38</v>
      </c>
      <c r="CQ200">
        <f t="shared" si="177"/>
        <v>53410.15</v>
      </c>
      <c r="CR200">
        <f t="shared" si="178"/>
        <v>0</v>
      </c>
      <c r="CS200">
        <f t="shared" si="179"/>
        <v>0</v>
      </c>
      <c r="CT200">
        <f t="shared" si="180"/>
        <v>0</v>
      </c>
      <c r="CU200">
        <f t="shared" si="181"/>
        <v>0</v>
      </c>
      <c r="CV200">
        <f t="shared" si="182"/>
        <v>0</v>
      </c>
      <c r="CW200">
        <f t="shared" si="183"/>
        <v>0</v>
      </c>
      <c r="CX200">
        <f t="shared" si="184"/>
        <v>0</v>
      </c>
      <c r="CY200">
        <f t="shared" si="185"/>
        <v>0</v>
      </c>
      <c r="CZ200">
        <f t="shared" si="186"/>
        <v>0</v>
      </c>
      <c r="DC200" t="s">
        <v>3</v>
      </c>
      <c r="DD200" t="s">
        <v>3</v>
      </c>
      <c r="DE200" t="s">
        <v>3</v>
      </c>
      <c r="DF200" t="s">
        <v>3</v>
      </c>
      <c r="DG200" t="s">
        <v>3</v>
      </c>
      <c r="DH200" t="s">
        <v>3</v>
      </c>
      <c r="DI200" t="s">
        <v>3</v>
      </c>
      <c r="DJ200" t="s">
        <v>3</v>
      </c>
      <c r="DK200" t="s">
        <v>3</v>
      </c>
      <c r="DL200" t="s">
        <v>3</v>
      </c>
      <c r="DM200" t="s">
        <v>3</v>
      </c>
      <c r="DN200">
        <v>0</v>
      </c>
      <c r="DO200">
        <v>0</v>
      </c>
      <c r="DP200">
        <v>1</v>
      </c>
      <c r="DQ200">
        <v>1</v>
      </c>
      <c r="DU200">
        <v>1009</v>
      </c>
      <c r="DV200" t="s">
        <v>19</v>
      </c>
      <c r="DW200" t="s">
        <v>19</v>
      </c>
      <c r="DX200">
        <v>1000</v>
      </c>
      <c r="EE200">
        <v>32505399</v>
      </c>
      <c r="EF200">
        <v>1</v>
      </c>
      <c r="EG200" t="s">
        <v>21</v>
      </c>
      <c r="EH200">
        <v>0</v>
      </c>
      <c r="EI200" t="s">
        <v>3</v>
      </c>
      <c r="EJ200">
        <v>4</v>
      </c>
      <c r="EK200">
        <v>0</v>
      </c>
      <c r="EL200" t="s">
        <v>22</v>
      </c>
      <c r="EM200" t="s">
        <v>23</v>
      </c>
      <c r="EO200" t="s">
        <v>3</v>
      </c>
      <c r="EQ200">
        <v>0</v>
      </c>
      <c r="ER200">
        <v>53410.15</v>
      </c>
      <c r="ES200">
        <v>53410.15</v>
      </c>
      <c r="ET200">
        <v>0</v>
      </c>
      <c r="EU200">
        <v>0</v>
      </c>
      <c r="EV200">
        <v>0</v>
      </c>
      <c r="EW200">
        <v>0</v>
      </c>
      <c r="EX200">
        <v>0</v>
      </c>
      <c r="FQ200">
        <v>0</v>
      </c>
      <c r="FR200">
        <f t="shared" si="187"/>
        <v>0</v>
      </c>
      <c r="FS200">
        <v>0</v>
      </c>
      <c r="FX200">
        <v>70</v>
      </c>
      <c r="FY200">
        <v>10</v>
      </c>
      <c r="GA200" t="s">
        <v>3</v>
      </c>
      <c r="GD200">
        <v>0</v>
      </c>
      <c r="GF200">
        <v>-1467733540</v>
      </c>
      <c r="GG200">
        <v>2</v>
      </c>
      <c r="GH200">
        <v>1</v>
      </c>
      <c r="GI200">
        <v>-2</v>
      </c>
      <c r="GJ200">
        <v>0</v>
      </c>
      <c r="GK200">
        <f>ROUND(R200*(R12)/100,2)</f>
        <v>0</v>
      </c>
      <c r="GL200">
        <f t="shared" si="188"/>
        <v>0</v>
      </c>
      <c r="GM200">
        <f t="shared" si="189"/>
        <v>-4438.38</v>
      </c>
      <c r="GN200">
        <f t="shared" si="190"/>
        <v>0</v>
      </c>
      <c r="GO200">
        <f t="shared" si="191"/>
        <v>0</v>
      </c>
      <c r="GP200">
        <f t="shared" si="192"/>
        <v>-4438.38</v>
      </c>
      <c r="GR200">
        <v>0</v>
      </c>
      <c r="GS200">
        <v>3</v>
      </c>
      <c r="GT200">
        <v>0</v>
      </c>
      <c r="GU200" t="s">
        <v>3</v>
      </c>
      <c r="GV200">
        <f t="shared" si="193"/>
        <v>0</v>
      </c>
      <c r="GW200">
        <v>1</v>
      </c>
      <c r="GX200">
        <f t="shared" si="194"/>
        <v>0</v>
      </c>
      <c r="HA200">
        <v>0</v>
      </c>
      <c r="HB200">
        <v>0</v>
      </c>
      <c r="IK200">
        <v>0</v>
      </c>
    </row>
    <row r="201" spans="1:245" x14ac:dyDescent="0.2">
      <c r="A201">
        <v>17</v>
      </c>
      <c r="B201">
        <v>1</v>
      </c>
      <c r="C201">
        <f>ROW(SmtRes!A400)</f>
        <v>400</v>
      </c>
      <c r="D201">
        <f>ROW(EtalonRes!A380)</f>
        <v>380</v>
      </c>
      <c r="E201" t="s">
        <v>208</v>
      </c>
      <c r="F201" t="s">
        <v>29</v>
      </c>
      <c r="G201" t="s">
        <v>30</v>
      </c>
      <c r="H201" t="s">
        <v>31</v>
      </c>
      <c r="I201">
        <v>1.1313999999999999E-2</v>
      </c>
      <c r="J201">
        <v>0</v>
      </c>
      <c r="O201">
        <f t="shared" ref="O201:O223" si="195">ROUND(CP201,2)</f>
        <v>4830.08</v>
      </c>
      <c r="P201">
        <f t="shared" ref="P201:P223" si="196">ROUND(CQ201*I201,2)</f>
        <v>3935.38</v>
      </c>
      <c r="Q201">
        <f t="shared" ref="Q201:Q223" si="197">ROUND(CR201*I201,2)</f>
        <v>4.92</v>
      </c>
      <c r="R201">
        <f t="shared" ref="R201:R223" si="198">ROUND(CS201*I201,2)</f>
        <v>1.67</v>
      </c>
      <c r="S201">
        <f t="shared" ref="S201:S223" si="199">ROUND(CT201*I201,2)</f>
        <v>889.78</v>
      </c>
      <c r="T201">
        <f t="shared" ref="T201:T223" si="200">ROUND(CU201*I201,2)</f>
        <v>0</v>
      </c>
      <c r="U201">
        <f t="shared" ref="U201:U223" si="201">CV201*I201</f>
        <v>5.1263734000000003</v>
      </c>
      <c r="V201">
        <f t="shared" ref="V201:V223" si="202">CW201*I201</f>
        <v>0</v>
      </c>
      <c r="W201">
        <f t="shared" ref="W201:W223" si="203">ROUND(CX201*I201,2)</f>
        <v>0</v>
      </c>
      <c r="X201">
        <f t="shared" ref="X201:X223" si="204">ROUND(CY201,2)</f>
        <v>622.85</v>
      </c>
      <c r="Y201">
        <f t="shared" ref="Y201:Y223" si="205">ROUND(CZ201,2)</f>
        <v>88.98</v>
      </c>
      <c r="AA201">
        <v>33034105</v>
      </c>
      <c r="AB201">
        <f t="shared" ref="AB201:AB223" si="206">ROUND((AC201+AD201+AF201),6)</f>
        <v>426912.19</v>
      </c>
      <c r="AC201">
        <f t="shared" ref="AC201:AC223" si="207">ROUND((ES201),6)</f>
        <v>347832.49</v>
      </c>
      <c r="AD201">
        <f t="shared" ref="AD201:AD223" si="208">ROUND((((ET201)-(EU201))+AE201),6)</f>
        <v>435.13</v>
      </c>
      <c r="AE201">
        <f t="shared" ref="AE201:AE223" si="209">ROUND((EU201),6)</f>
        <v>147.43</v>
      </c>
      <c r="AF201">
        <f t="shared" ref="AF201:AF223" si="210">ROUND((EV201),6)</f>
        <v>78644.570000000007</v>
      </c>
      <c r="AG201">
        <f t="shared" ref="AG201:AG223" si="211">ROUND((AP201),6)</f>
        <v>0</v>
      </c>
      <c r="AH201">
        <f t="shared" ref="AH201:AH223" si="212">(EW201)</f>
        <v>453.1</v>
      </c>
      <c r="AI201">
        <f t="shared" ref="AI201:AI223" si="213">(EX201)</f>
        <v>0</v>
      </c>
      <c r="AJ201">
        <f t="shared" ref="AJ201:AJ223" si="214">ROUND((AS201),6)</f>
        <v>0</v>
      </c>
      <c r="AK201">
        <v>426912.19</v>
      </c>
      <c r="AL201">
        <v>347832.49</v>
      </c>
      <c r="AM201">
        <v>435.13</v>
      </c>
      <c r="AN201">
        <v>147.43</v>
      </c>
      <c r="AO201">
        <v>78644.570000000007</v>
      </c>
      <c r="AP201">
        <v>0</v>
      </c>
      <c r="AQ201">
        <v>453.1</v>
      </c>
      <c r="AR201">
        <v>0</v>
      </c>
      <c r="AS201">
        <v>0</v>
      </c>
      <c r="AT201">
        <v>70</v>
      </c>
      <c r="AU201">
        <v>10</v>
      </c>
      <c r="AV201">
        <v>1</v>
      </c>
      <c r="AW201">
        <v>1</v>
      </c>
      <c r="AZ201">
        <v>1</v>
      </c>
      <c r="BA201">
        <v>1</v>
      </c>
      <c r="BB201">
        <v>1</v>
      </c>
      <c r="BC201">
        <v>1</v>
      </c>
      <c r="BD201" t="s">
        <v>3</v>
      </c>
      <c r="BE201" t="s">
        <v>3</v>
      </c>
      <c r="BF201" t="s">
        <v>3</v>
      </c>
      <c r="BG201" t="s">
        <v>3</v>
      </c>
      <c r="BH201">
        <v>0</v>
      </c>
      <c r="BI201">
        <v>4</v>
      </c>
      <c r="BJ201" t="s">
        <v>32</v>
      </c>
      <c r="BM201">
        <v>0</v>
      </c>
      <c r="BN201">
        <v>0</v>
      </c>
      <c r="BO201" t="s">
        <v>3</v>
      </c>
      <c r="BP201">
        <v>0</v>
      </c>
      <c r="BQ201">
        <v>1</v>
      </c>
      <c r="BR201">
        <v>0</v>
      </c>
      <c r="BS201">
        <v>1</v>
      </c>
      <c r="BT201">
        <v>1</v>
      </c>
      <c r="BU201">
        <v>1</v>
      </c>
      <c r="BV201">
        <v>1</v>
      </c>
      <c r="BW201">
        <v>1</v>
      </c>
      <c r="BX201">
        <v>1</v>
      </c>
      <c r="BY201" t="s">
        <v>3</v>
      </c>
      <c r="BZ201">
        <v>70</v>
      </c>
      <c r="CA201">
        <v>10</v>
      </c>
      <c r="CF201">
        <v>0</v>
      </c>
      <c r="CG201">
        <v>0</v>
      </c>
      <c r="CM201">
        <v>0</v>
      </c>
      <c r="CN201" t="s">
        <v>3</v>
      </c>
      <c r="CO201">
        <v>0</v>
      </c>
      <c r="CP201">
        <f t="shared" ref="CP201:CP223" si="215">(P201+Q201+S201)</f>
        <v>4830.08</v>
      </c>
      <c r="CQ201">
        <f t="shared" ref="CQ201:CQ223" si="216">(AC201*BC201*AW201)</f>
        <v>347832.49</v>
      </c>
      <c r="CR201">
        <f t="shared" ref="CR201:CR223" si="217">((((ET201)*BB201-(EU201)*BS201)+AE201*BS201)*AV201)</f>
        <v>435.13</v>
      </c>
      <c r="CS201">
        <f t="shared" ref="CS201:CS223" si="218">(AE201*BS201*AV201)</f>
        <v>147.43</v>
      </c>
      <c r="CT201">
        <f t="shared" ref="CT201:CT223" si="219">(AF201*BA201*AV201)</f>
        <v>78644.570000000007</v>
      </c>
      <c r="CU201">
        <f t="shared" ref="CU201:CU223" si="220">AG201</f>
        <v>0</v>
      </c>
      <c r="CV201">
        <f t="shared" ref="CV201:CV223" si="221">(AH201*AV201)</f>
        <v>453.1</v>
      </c>
      <c r="CW201">
        <f t="shared" ref="CW201:CW223" si="222">AI201</f>
        <v>0</v>
      </c>
      <c r="CX201">
        <f t="shared" ref="CX201:CX223" si="223">AJ201</f>
        <v>0</v>
      </c>
      <c r="CY201">
        <f t="shared" ref="CY201:CY223" si="224">((S201*BZ201)/100)</f>
        <v>622.846</v>
      </c>
      <c r="CZ201">
        <f t="shared" ref="CZ201:CZ223" si="225">((S201*CA201)/100)</f>
        <v>88.977999999999994</v>
      </c>
      <c r="DC201" t="s">
        <v>3</v>
      </c>
      <c r="DD201" t="s">
        <v>3</v>
      </c>
      <c r="DE201" t="s">
        <v>3</v>
      </c>
      <c r="DF201" t="s">
        <v>3</v>
      </c>
      <c r="DG201" t="s">
        <v>3</v>
      </c>
      <c r="DH201" t="s">
        <v>3</v>
      </c>
      <c r="DI201" t="s">
        <v>3</v>
      </c>
      <c r="DJ201" t="s">
        <v>3</v>
      </c>
      <c r="DK201" t="s">
        <v>3</v>
      </c>
      <c r="DL201" t="s">
        <v>3</v>
      </c>
      <c r="DM201" t="s">
        <v>3</v>
      </c>
      <c r="DN201">
        <v>0</v>
      </c>
      <c r="DO201">
        <v>0</v>
      </c>
      <c r="DP201">
        <v>1</v>
      </c>
      <c r="DQ201">
        <v>1</v>
      </c>
      <c r="DU201">
        <v>1007</v>
      </c>
      <c r="DV201" t="s">
        <v>31</v>
      </c>
      <c r="DW201" t="s">
        <v>31</v>
      </c>
      <c r="DX201">
        <v>100</v>
      </c>
      <c r="EE201">
        <v>32505399</v>
      </c>
      <c r="EF201">
        <v>1</v>
      </c>
      <c r="EG201" t="s">
        <v>21</v>
      </c>
      <c r="EH201">
        <v>0</v>
      </c>
      <c r="EI201" t="s">
        <v>3</v>
      </c>
      <c r="EJ201">
        <v>4</v>
      </c>
      <c r="EK201">
        <v>0</v>
      </c>
      <c r="EL201" t="s">
        <v>22</v>
      </c>
      <c r="EM201" t="s">
        <v>23</v>
      </c>
      <c r="EO201" t="s">
        <v>3</v>
      </c>
      <c r="EQ201">
        <v>131072</v>
      </c>
      <c r="ER201">
        <v>426912.19</v>
      </c>
      <c r="ES201">
        <v>347832.49</v>
      </c>
      <c r="ET201">
        <v>435.13</v>
      </c>
      <c r="EU201">
        <v>147.43</v>
      </c>
      <c r="EV201">
        <v>78644.570000000007</v>
      </c>
      <c r="EW201">
        <v>453.1</v>
      </c>
      <c r="EX201">
        <v>0</v>
      </c>
      <c r="EY201">
        <v>0</v>
      </c>
      <c r="FQ201">
        <v>0</v>
      </c>
      <c r="FR201">
        <f t="shared" ref="FR201:FR223" si="226">ROUND(IF(AND(BH201=3,BI201=3),P201,0),2)</f>
        <v>0</v>
      </c>
      <c r="FS201">
        <v>0</v>
      </c>
      <c r="FX201">
        <v>70</v>
      </c>
      <c r="FY201">
        <v>10</v>
      </c>
      <c r="GA201" t="s">
        <v>3</v>
      </c>
      <c r="GD201">
        <v>0</v>
      </c>
      <c r="GF201">
        <v>1739596138</v>
      </c>
      <c r="GG201">
        <v>2</v>
      </c>
      <c r="GH201">
        <v>1</v>
      </c>
      <c r="GI201">
        <v>-2</v>
      </c>
      <c r="GJ201">
        <v>0</v>
      </c>
      <c r="GK201">
        <f>ROUND(R201*(R12)/100,2)</f>
        <v>1.8</v>
      </c>
      <c r="GL201">
        <f t="shared" ref="GL201:GL223" si="227">ROUND(IF(AND(BH201=3,BI201=3,FS201&lt;&gt;0),P201,0),2)</f>
        <v>0</v>
      </c>
      <c r="GM201">
        <f t="shared" ref="GM201:GM223" si="228">ROUND(O201+X201+Y201+GK201,2)+GX201</f>
        <v>5543.71</v>
      </c>
      <c r="GN201">
        <f t="shared" ref="GN201:GN223" si="229">IF(OR(BI201=0,BI201=1),ROUND(O201+X201+Y201+GK201,2),0)</f>
        <v>0</v>
      </c>
      <c r="GO201">
        <f t="shared" ref="GO201:GO223" si="230">IF(BI201=2,ROUND(O201+X201+Y201+GK201,2),0)</f>
        <v>0</v>
      </c>
      <c r="GP201">
        <f t="shared" ref="GP201:GP223" si="231">IF(BI201=4,ROUND(O201+X201+Y201+GK201,2)+GX201,0)</f>
        <v>5543.71</v>
      </c>
      <c r="GR201">
        <v>0</v>
      </c>
      <c r="GS201">
        <v>3</v>
      </c>
      <c r="GT201">
        <v>0</v>
      </c>
      <c r="GU201" t="s">
        <v>3</v>
      </c>
      <c r="GV201">
        <f t="shared" ref="GV201:GV223" si="232">ROUND(GT201,6)</f>
        <v>0</v>
      </c>
      <c r="GW201">
        <v>1</v>
      </c>
      <c r="GX201">
        <f t="shared" ref="GX201:GX223" si="233">ROUND(GV201*GW201*I201,2)</f>
        <v>0</v>
      </c>
      <c r="HA201">
        <v>0</v>
      </c>
      <c r="HB201">
        <v>0</v>
      </c>
      <c r="IK201">
        <v>0</v>
      </c>
    </row>
    <row r="202" spans="1:245" x14ac:dyDescent="0.2">
      <c r="A202">
        <v>17</v>
      </c>
      <c r="B202">
        <v>1</v>
      </c>
      <c r="E202" t="s">
        <v>209</v>
      </c>
      <c r="F202" t="s">
        <v>25</v>
      </c>
      <c r="G202" t="s">
        <v>26</v>
      </c>
      <c r="H202" t="s">
        <v>19</v>
      </c>
      <c r="I202">
        <v>2.4846991709999999E-2</v>
      </c>
      <c r="J202">
        <v>0</v>
      </c>
      <c r="O202">
        <f t="shared" si="195"/>
        <v>1327.08</v>
      </c>
      <c r="P202">
        <f t="shared" si="196"/>
        <v>1327.08</v>
      </c>
      <c r="Q202">
        <f t="shared" si="197"/>
        <v>0</v>
      </c>
      <c r="R202">
        <f t="shared" si="198"/>
        <v>0</v>
      </c>
      <c r="S202">
        <f t="shared" si="199"/>
        <v>0</v>
      </c>
      <c r="T202">
        <f t="shared" si="200"/>
        <v>0</v>
      </c>
      <c r="U202">
        <f t="shared" si="201"/>
        <v>0</v>
      </c>
      <c r="V202">
        <f t="shared" si="202"/>
        <v>0</v>
      </c>
      <c r="W202">
        <f t="shared" si="203"/>
        <v>0</v>
      </c>
      <c r="X202">
        <f t="shared" si="204"/>
        <v>0</v>
      </c>
      <c r="Y202">
        <f t="shared" si="205"/>
        <v>0</v>
      </c>
      <c r="AA202">
        <v>33034105</v>
      </c>
      <c r="AB202">
        <f t="shared" si="206"/>
        <v>53410.15</v>
      </c>
      <c r="AC202">
        <f t="shared" si="207"/>
        <v>53410.15</v>
      </c>
      <c r="AD202">
        <f t="shared" si="208"/>
        <v>0</v>
      </c>
      <c r="AE202">
        <f t="shared" si="209"/>
        <v>0</v>
      </c>
      <c r="AF202">
        <f t="shared" si="210"/>
        <v>0</v>
      </c>
      <c r="AG202">
        <f t="shared" si="211"/>
        <v>0</v>
      </c>
      <c r="AH202">
        <f t="shared" si="212"/>
        <v>0</v>
      </c>
      <c r="AI202">
        <f t="shared" si="213"/>
        <v>0</v>
      </c>
      <c r="AJ202">
        <f t="shared" si="214"/>
        <v>0</v>
      </c>
      <c r="AK202">
        <v>53410.15</v>
      </c>
      <c r="AL202">
        <v>53410.15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70</v>
      </c>
      <c r="AU202">
        <v>10</v>
      </c>
      <c r="AV202">
        <v>1</v>
      </c>
      <c r="AW202">
        <v>1</v>
      </c>
      <c r="AZ202">
        <v>1</v>
      </c>
      <c r="BA202">
        <v>1</v>
      </c>
      <c r="BB202">
        <v>1</v>
      </c>
      <c r="BC202">
        <v>1</v>
      </c>
      <c r="BD202" t="s">
        <v>3</v>
      </c>
      <c r="BE202" t="s">
        <v>3</v>
      </c>
      <c r="BF202" t="s">
        <v>3</v>
      </c>
      <c r="BG202" t="s">
        <v>3</v>
      </c>
      <c r="BH202">
        <v>3</v>
      </c>
      <c r="BI202">
        <v>4</v>
      </c>
      <c r="BJ202" t="s">
        <v>27</v>
      </c>
      <c r="BM202">
        <v>0</v>
      </c>
      <c r="BN202">
        <v>0</v>
      </c>
      <c r="BO202" t="s">
        <v>3</v>
      </c>
      <c r="BP202">
        <v>0</v>
      </c>
      <c r="BQ202">
        <v>1</v>
      </c>
      <c r="BR202">
        <v>0</v>
      </c>
      <c r="BS202">
        <v>1</v>
      </c>
      <c r="BT202">
        <v>1</v>
      </c>
      <c r="BU202">
        <v>1</v>
      </c>
      <c r="BV202">
        <v>1</v>
      </c>
      <c r="BW202">
        <v>1</v>
      </c>
      <c r="BX202">
        <v>1</v>
      </c>
      <c r="BY202" t="s">
        <v>3</v>
      </c>
      <c r="BZ202">
        <v>70</v>
      </c>
      <c r="CA202">
        <v>10</v>
      </c>
      <c r="CF202">
        <v>0</v>
      </c>
      <c r="CG202">
        <v>0</v>
      </c>
      <c r="CM202">
        <v>0</v>
      </c>
      <c r="CN202" t="s">
        <v>3</v>
      </c>
      <c r="CO202">
        <v>0</v>
      </c>
      <c r="CP202">
        <f t="shared" si="215"/>
        <v>1327.08</v>
      </c>
      <c r="CQ202">
        <f t="shared" si="216"/>
        <v>53410.15</v>
      </c>
      <c r="CR202">
        <f t="shared" si="217"/>
        <v>0</v>
      </c>
      <c r="CS202">
        <f t="shared" si="218"/>
        <v>0</v>
      </c>
      <c r="CT202">
        <f t="shared" si="219"/>
        <v>0</v>
      </c>
      <c r="CU202">
        <f t="shared" si="220"/>
        <v>0</v>
      </c>
      <c r="CV202">
        <f t="shared" si="221"/>
        <v>0</v>
      </c>
      <c r="CW202">
        <f t="shared" si="222"/>
        <v>0</v>
      </c>
      <c r="CX202">
        <f t="shared" si="223"/>
        <v>0</v>
      </c>
      <c r="CY202">
        <f t="shared" si="224"/>
        <v>0</v>
      </c>
      <c r="CZ202">
        <f t="shared" si="225"/>
        <v>0</v>
      </c>
      <c r="DC202" t="s">
        <v>3</v>
      </c>
      <c r="DD202" t="s">
        <v>3</v>
      </c>
      <c r="DE202" t="s">
        <v>3</v>
      </c>
      <c r="DF202" t="s">
        <v>3</v>
      </c>
      <c r="DG202" t="s">
        <v>3</v>
      </c>
      <c r="DH202" t="s">
        <v>3</v>
      </c>
      <c r="DI202" t="s">
        <v>3</v>
      </c>
      <c r="DJ202" t="s">
        <v>3</v>
      </c>
      <c r="DK202" t="s">
        <v>3</v>
      </c>
      <c r="DL202" t="s">
        <v>3</v>
      </c>
      <c r="DM202" t="s">
        <v>3</v>
      </c>
      <c r="DN202">
        <v>0</v>
      </c>
      <c r="DO202">
        <v>0</v>
      </c>
      <c r="DP202">
        <v>1</v>
      </c>
      <c r="DQ202">
        <v>1</v>
      </c>
      <c r="DU202">
        <v>1009</v>
      </c>
      <c r="DV202" t="s">
        <v>19</v>
      </c>
      <c r="DW202" t="s">
        <v>19</v>
      </c>
      <c r="DX202">
        <v>1000</v>
      </c>
      <c r="EE202">
        <v>32505399</v>
      </c>
      <c r="EF202">
        <v>1</v>
      </c>
      <c r="EG202" t="s">
        <v>21</v>
      </c>
      <c r="EH202">
        <v>0</v>
      </c>
      <c r="EI202" t="s">
        <v>3</v>
      </c>
      <c r="EJ202">
        <v>4</v>
      </c>
      <c r="EK202">
        <v>0</v>
      </c>
      <c r="EL202" t="s">
        <v>22</v>
      </c>
      <c r="EM202" t="s">
        <v>23</v>
      </c>
      <c r="EO202" t="s">
        <v>3</v>
      </c>
      <c r="EQ202">
        <v>131072</v>
      </c>
      <c r="ER202">
        <v>53410.15</v>
      </c>
      <c r="ES202">
        <v>53410.15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FQ202">
        <v>0</v>
      </c>
      <c r="FR202">
        <f t="shared" si="226"/>
        <v>0</v>
      </c>
      <c r="FS202">
        <v>0</v>
      </c>
      <c r="FX202">
        <v>70</v>
      </c>
      <c r="FY202">
        <v>10</v>
      </c>
      <c r="GA202" t="s">
        <v>3</v>
      </c>
      <c r="GD202">
        <v>0</v>
      </c>
      <c r="GF202">
        <v>-1467733540</v>
      </c>
      <c r="GG202">
        <v>2</v>
      </c>
      <c r="GH202">
        <v>1</v>
      </c>
      <c r="GI202">
        <v>-2</v>
      </c>
      <c r="GJ202">
        <v>0</v>
      </c>
      <c r="GK202">
        <f>ROUND(R202*(R12)/100,2)</f>
        <v>0</v>
      </c>
      <c r="GL202">
        <f t="shared" si="227"/>
        <v>0</v>
      </c>
      <c r="GM202">
        <f t="shared" si="228"/>
        <v>1327.08</v>
      </c>
      <c r="GN202">
        <f t="shared" si="229"/>
        <v>0</v>
      </c>
      <c r="GO202">
        <f t="shared" si="230"/>
        <v>0</v>
      </c>
      <c r="GP202">
        <f t="shared" si="231"/>
        <v>1327.08</v>
      </c>
      <c r="GR202">
        <v>0</v>
      </c>
      <c r="GS202">
        <v>3</v>
      </c>
      <c r="GT202">
        <v>0</v>
      </c>
      <c r="GU202" t="s">
        <v>3</v>
      </c>
      <c r="GV202">
        <f t="shared" si="232"/>
        <v>0</v>
      </c>
      <c r="GW202">
        <v>1</v>
      </c>
      <c r="GX202">
        <f t="shared" si="233"/>
        <v>0</v>
      </c>
      <c r="HA202">
        <v>0</v>
      </c>
      <c r="HB202">
        <v>0</v>
      </c>
      <c r="IK202">
        <v>0</v>
      </c>
    </row>
    <row r="203" spans="1:245" x14ac:dyDescent="0.2">
      <c r="A203">
        <v>17</v>
      </c>
      <c r="B203">
        <v>1</v>
      </c>
      <c r="E203" t="s">
        <v>210</v>
      </c>
      <c r="F203" t="s">
        <v>35</v>
      </c>
      <c r="G203" t="s">
        <v>211</v>
      </c>
      <c r="H203" t="s">
        <v>37</v>
      </c>
      <c r="I203">
        <v>1</v>
      </c>
      <c r="J203">
        <v>0</v>
      </c>
      <c r="O203">
        <f t="shared" si="195"/>
        <v>42644.92</v>
      </c>
      <c r="P203">
        <f t="shared" si="196"/>
        <v>42644.92</v>
      </c>
      <c r="Q203">
        <f t="shared" si="197"/>
        <v>0</v>
      </c>
      <c r="R203">
        <f t="shared" si="198"/>
        <v>0</v>
      </c>
      <c r="S203">
        <f t="shared" si="199"/>
        <v>0</v>
      </c>
      <c r="T203">
        <f t="shared" si="200"/>
        <v>0</v>
      </c>
      <c r="U203">
        <f t="shared" si="201"/>
        <v>0</v>
      </c>
      <c r="V203">
        <f t="shared" si="202"/>
        <v>0</v>
      </c>
      <c r="W203">
        <f t="shared" si="203"/>
        <v>0</v>
      </c>
      <c r="X203">
        <f t="shared" si="204"/>
        <v>0</v>
      </c>
      <c r="Y203">
        <f t="shared" si="205"/>
        <v>0</v>
      </c>
      <c r="AA203">
        <v>33034105</v>
      </c>
      <c r="AB203">
        <f t="shared" si="206"/>
        <v>42644.92</v>
      </c>
      <c r="AC203">
        <f t="shared" si="207"/>
        <v>42644.92</v>
      </c>
      <c r="AD203">
        <f t="shared" si="208"/>
        <v>0</v>
      </c>
      <c r="AE203">
        <f t="shared" si="209"/>
        <v>0</v>
      </c>
      <c r="AF203">
        <f t="shared" si="210"/>
        <v>0</v>
      </c>
      <c r="AG203">
        <f t="shared" si="211"/>
        <v>0</v>
      </c>
      <c r="AH203">
        <f t="shared" si="212"/>
        <v>0</v>
      </c>
      <c r="AI203">
        <f t="shared" si="213"/>
        <v>0</v>
      </c>
      <c r="AJ203">
        <f t="shared" si="214"/>
        <v>0</v>
      </c>
      <c r="AK203">
        <v>42644.92</v>
      </c>
      <c r="AL203">
        <v>42644.92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</v>
      </c>
      <c r="AW203">
        <v>1</v>
      </c>
      <c r="AZ203">
        <v>1</v>
      </c>
      <c r="BA203">
        <v>1</v>
      </c>
      <c r="BB203">
        <v>1</v>
      </c>
      <c r="BC203">
        <v>1</v>
      </c>
      <c r="BD203" t="s">
        <v>3</v>
      </c>
      <c r="BE203" t="s">
        <v>3</v>
      </c>
      <c r="BF203" t="s">
        <v>3</v>
      </c>
      <c r="BG203" t="s">
        <v>3</v>
      </c>
      <c r="BH203">
        <v>3</v>
      </c>
      <c r="BI203">
        <v>1</v>
      </c>
      <c r="BJ203" t="s">
        <v>3</v>
      </c>
      <c r="BM203">
        <v>6001</v>
      </c>
      <c r="BN203">
        <v>0</v>
      </c>
      <c r="BO203" t="s">
        <v>3</v>
      </c>
      <c r="BP203">
        <v>0</v>
      </c>
      <c r="BQ203">
        <v>0</v>
      </c>
      <c r="BR203">
        <v>0</v>
      </c>
      <c r="BS203">
        <v>1</v>
      </c>
      <c r="BT203">
        <v>1</v>
      </c>
      <c r="BU203">
        <v>1</v>
      </c>
      <c r="BV203">
        <v>1</v>
      </c>
      <c r="BW203">
        <v>1</v>
      </c>
      <c r="BX203">
        <v>1</v>
      </c>
      <c r="BY203" t="s">
        <v>3</v>
      </c>
      <c r="BZ203">
        <v>0</v>
      </c>
      <c r="CA203">
        <v>0</v>
      </c>
      <c r="CF203">
        <v>0</v>
      </c>
      <c r="CG203">
        <v>0</v>
      </c>
      <c r="CM203">
        <v>0</v>
      </c>
      <c r="CN203" t="s">
        <v>3</v>
      </c>
      <c r="CO203">
        <v>0</v>
      </c>
      <c r="CP203">
        <f t="shared" si="215"/>
        <v>42644.92</v>
      </c>
      <c r="CQ203">
        <f t="shared" si="216"/>
        <v>42644.92</v>
      </c>
      <c r="CR203">
        <f t="shared" si="217"/>
        <v>0</v>
      </c>
      <c r="CS203">
        <f t="shared" si="218"/>
        <v>0</v>
      </c>
      <c r="CT203">
        <f t="shared" si="219"/>
        <v>0</v>
      </c>
      <c r="CU203">
        <f t="shared" si="220"/>
        <v>0</v>
      </c>
      <c r="CV203">
        <f t="shared" si="221"/>
        <v>0</v>
      </c>
      <c r="CW203">
        <f t="shared" si="222"/>
        <v>0</v>
      </c>
      <c r="CX203">
        <f t="shared" si="223"/>
        <v>0</v>
      </c>
      <c r="CY203">
        <f t="shared" si="224"/>
        <v>0</v>
      </c>
      <c r="CZ203">
        <f t="shared" si="225"/>
        <v>0</v>
      </c>
      <c r="DC203" t="s">
        <v>3</v>
      </c>
      <c r="DD203" t="s">
        <v>3</v>
      </c>
      <c r="DE203" t="s">
        <v>3</v>
      </c>
      <c r="DF203" t="s">
        <v>3</v>
      </c>
      <c r="DG203" t="s">
        <v>3</v>
      </c>
      <c r="DH203" t="s">
        <v>3</v>
      </c>
      <c r="DI203" t="s">
        <v>3</v>
      </c>
      <c r="DJ203" t="s">
        <v>3</v>
      </c>
      <c r="DK203" t="s">
        <v>3</v>
      </c>
      <c r="DL203" t="s">
        <v>3</v>
      </c>
      <c r="DM203" t="s">
        <v>3</v>
      </c>
      <c r="DN203">
        <v>0</v>
      </c>
      <c r="DO203">
        <v>0</v>
      </c>
      <c r="DP203">
        <v>1</v>
      </c>
      <c r="DQ203">
        <v>1</v>
      </c>
      <c r="DU203">
        <v>1010</v>
      </c>
      <c r="DV203" t="s">
        <v>37</v>
      </c>
      <c r="DW203" t="s">
        <v>38</v>
      </c>
      <c r="DX203">
        <v>1</v>
      </c>
      <c r="EE203">
        <v>32747723</v>
      </c>
      <c r="EF203">
        <v>0</v>
      </c>
      <c r="EG203" t="s">
        <v>39</v>
      </c>
      <c r="EH203">
        <v>0</v>
      </c>
      <c r="EI203" t="s">
        <v>3</v>
      </c>
      <c r="EJ203">
        <v>1</v>
      </c>
      <c r="EK203">
        <v>6001</v>
      </c>
      <c r="EL203" t="s">
        <v>40</v>
      </c>
      <c r="EM203" t="s">
        <v>39</v>
      </c>
      <c r="EO203" t="s">
        <v>3</v>
      </c>
      <c r="EQ203">
        <v>131072</v>
      </c>
      <c r="ER203">
        <v>42644.92</v>
      </c>
      <c r="ES203">
        <v>42644.92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FQ203">
        <v>0</v>
      </c>
      <c r="FR203">
        <f t="shared" si="226"/>
        <v>0</v>
      </c>
      <c r="FS203">
        <v>0</v>
      </c>
      <c r="FX203">
        <v>0</v>
      </c>
      <c r="FY203">
        <v>0</v>
      </c>
      <c r="GA203" t="s">
        <v>41</v>
      </c>
      <c r="GD203">
        <v>0</v>
      </c>
      <c r="GF203">
        <v>256243528</v>
      </c>
      <c r="GG203">
        <v>2</v>
      </c>
      <c r="GH203">
        <v>0</v>
      </c>
      <c r="GI203">
        <v>-2</v>
      </c>
      <c r="GJ203">
        <v>0</v>
      </c>
      <c r="GK203">
        <f>ROUND(R203*(R12)/100,2)</f>
        <v>0</v>
      </c>
      <c r="GL203">
        <f t="shared" si="227"/>
        <v>0</v>
      </c>
      <c r="GM203">
        <f t="shared" si="228"/>
        <v>42644.92</v>
      </c>
      <c r="GN203">
        <f t="shared" si="229"/>
        <v>42644.92</v>
      </c>
      <c r="GO203">
        <f t="shared" si="230"/>
        <v>0</v>
      </c>
      <c r="GP203">
        <f t="shared" si="231"/>
        <v>0</v>
      </c>
      <c r="GR203">
        <v>0</v>
      </c>
      <c r="GS203">
        <v>4</v>
      </c>
      <c r="GT203">
        <v>0</v>
      </c>
      <c r="GU203" t="s">
        <v>3</v>
      </c>
      <c r="GV203">
        <f t="shared" si="232"/>
        <v>0</v>
      </c>
      <c r="GW203">
        <v>1</v>
      </c>
      <c r="GX203">
        <f t="shared" si="233"/>
        <v>0</v>
      </c>
      <c r="HA203">
        <v>0</v>
      </c>
      <c r="HB203">
        <v>0</v>
      </c>
      <c r="IK203">
        <v>0</v>
      </c>
    </row>
    <row r="204" spans="1:245" x14ac:dyDescent="0.2">
      <c r="A204">
        <v>17</v>
      </c>
      <c r="B204">
        <v>1</v>
      </c>
      <c r="C204">
        <f>ROW(SmtRes!A405)</f>
        <v>405</v>
      </c>
      <c r="D204">
        <f>ROW(EtalonRes!A384)</f>
        <v>384</v>
      </c>
      <c r="E204" t="s">
        <v>212</v>
      </c>
      <c r="F204" t="s">
        <v>17</v>
      </c>
      <c r="G204" t="s">
        <v>18</v>
      </c>
      <c r="H204" t="s">
        <v>19</v>
      </c>
      <c r="I204">
        <v>7.689E-2</v>
      </c>
      <c r="J204">
        <v>0</v>
      </c>
      <c r="O204">
        <f t="shared" si="195"/>
        <v>5126.04</v>
      </c>
      <c r="P204">
        <f t="shared" si="196"/>
        <v>4377.6099999999997</v>
      </c>
      <c r="Q204">
        <f t="shared" si="197"/>
        <v>119.58</v>
      </c>
      <c r="R204">
        <f t="shared" si="198"/>
        <v>10.98</v>
      </c>
      <c r="S204">
        <f t="shared" si="199"/>
        <v>628.85</v>
      </c>
      <c r="T204">
        <f t="shared" si="200"/>
        <v>0</v>
      </c>
      <c r="U204">
        <f t="shared" si="201"/>
        <v>2.7764978999999999</v>
      </c>
      <c r="V204">
        <f t="shared" si="202"/>
        <v>0</v>
      </c>
      <c r="W204">
        <f t="shared" si="203"/>
        <v>0</v>
      </c>
      <c r="X204">
        <f t="shared" si="204"/>
        <v>440.2</v>
      </c>
      <c r="Y204">
        <f t="shared" si="205"/>
        <v>62.89</v>
      </c>
      <c r="AA204">
        <v>33034105</v>
      </c>
      <c r="AB204">
        <f t="shared" si="206"/>
        <v>66667.14</v>
      </c>
      <c r="AC204">
        <f t="shared" si="207"/>
        <v>56933.42</v>
      </c>
      <c r="AD204">
        <f t="shared" si="208"/>
        <v>1555.17</v>
      </c>
      <c r="AE204">
        <f t="shared" si="209"/>
        <v>142.85</v>
      </c>
      <c r="AF204">
        <f t="shared" si="210"/>
        <v>8178.55</v>
      </c>
      <c r="AG204">
        <f t="shared" si="211"/>
        <v>0</v>
      </c>
      <c r="AH204">
        <f t="shared" si="212"/>
        <v>36.11</v>
      </c>
      <c r="AI204">
        <f t="shared" si="213"/>
        <v>0</v>
      </c>
      <c r="AJ204">
        <f t="shared" si="214"/>
        <v>0</v>
      </c>
      <c r="AK204">
        <v>66667.14</v>
      </c>
      <c r="AL204">
        <v>56933.42</v>
      </c>
      <c r="AM204">
        <v>1555.17</v>
      </c>
      <c r="AN204">
        <v>142.85</v>
      </c>
      <c r="AO204">
        <v>8178.55</v>
      </c>
      <c r="AP204">
        <v>0</v>
      </c>
      <c r="AQ204">
        <v>36.11</v>
      </c>
      <c r="AR204">
        <v>0</v>
      </c>
      <c r="AS204">
        <v>0</v>
      </c>
      <c r="AT204">
        <v>70</v>
      </c>
      <c r="AU204">
        <v>10</v>
      </c>
      <c r="AV204">
        <v>1</v>
      </c>
      <c r="AW204">
        <v>1</v>
      </c>
      <c r="AZ204">
        <v>1</v>
      </c>
      <c r="BA204">
        <v>1</v>
      </c>
      <c r="BB204">
        <v>1</v>
      </c>
      <c r="BC204">
        <v>1</v>
      </c>
      <c r="BD204" t="s">
        <v>3</v>
      </c>
      <c r="BE204" t="s">
        <v>3</v>
      </c>
      <c r="BF204" t="s">
        <v>3</v>
      </c>
      <c r="BG204" t="s">
        <v>3</v>
      </c>
      <c r="BH204">
        <v>0</v>
      </c>
      <c r="BI204">
        <v>4</v>
      </c>
      <c r="BJ204" t="s">
        <v>20</v>
      </c>
      <c r="BM204">
        <v>0</v>
      </c>
      <c r="BN204">
        <v>0</v>
      </c>
      <c r="BO204" t="s">
        <v>3</v>
      </c>
      <c r="BP204">
        <v>0</v>
      </c>
      <c r="BQ204">
        <v>1</v>
      </c>
      <c r="BR204">
        <v>0</v>
      </c>
      <c r="BS204">
        <v>1</v>
      </c>
      <c r="BT204">
        <v>1</v>
      </c>
      <c r="BU204">
        <v>1</v>
      </c>
      <c r="BV204">
        <v>1</v>
      </c>
      <c r="BW204">
        <v>1</v>
      </c>
      <c r="BX204">
        <v>1</v>
      </c>
      <c r="BY204" t="s">
        <v>3</v>
      </c>
      <c r="BZ204">
        <v>70</v>
      </c>
      <c r="CA204">
        <v>10</v>
      </c>
      <c r="CF204">
        <v>0</v>
      </c>
      <c r="CG204">
        <v>0</v>
      </c>
      <c r="CM204">
        <v>0</v>
      </c>
      <c r="CN204" t="s">
        <v>3</v>
      </c>
      <c r="CO204">
        <v>0</v>
      </c>
      <c r="CP204">
        <f t="shared" si="215"/>
        <v>5126.04</v>
      </c>
      <c r="CQ204">
        <f t="shared" si="216"/>
        <v>56933.42</v>
      </c>
      <c r="CR204">
        <f t="shared" si="217"/>
        <v>1555.17</v>
      </c>
      <c r="CS204">
        <f t="shared" si="218"/>
        <v>142.85</v>
      </c>
      <c r="CT204">
        <f t="shared" si="219"/>
        <v>8178.55</v>
      </c>
      <c r="CU204">
        <f t="shared" si="220"/>
        <v>0</v>
      </c>
      <c r="CV204">
        <f t="shared" si="221"/>
        <v>36.11</v>
      </c>
      <c r="CW204">
        <f t="shared" si="222"/>
        <v>0</v>
      </c>
      <c r="CX204">
        <f t="shared" si="223"/>
        <v>0</v>
      </c>
      <c r="CY204">
        <f t="shared" si="224"/>
        <v>440.19499999999999</v>
      </c>
      <c r="CZ204">
        <f t="shared" si="225"/>
        <v>62.884999999999998</v>
      </c>
      <c r="DC204" t="s">
        <v>3</v>
      </c>
      <c r="DD204" t="s">
        <v>3</v>
      </c>
      <c r="DE204" t="s">
        <v>3</v>
      </c>
      <c r="DF204" t="s">
        <v>3</v>
      </c>
      <c r="DG204" t="s">
        <v>3</v>
      </c>
      <c r="DH204" t="s">
        <v>3</v>
      </c>
      <c r="DI204" t="s">
        <v>3</v>
      </c>
      <c r="DJ204" t="s">
        <v>3</v>
      </c>
      <c r="DK204" t="s">
        <v>3</v>
      </c>
      <c r="DL204" t="s">
        <v>3</v>
      </c>
      <c r="DM204" t="s">
        <v>3</v>
      </c>
      <c r="DN204">
        <v>0</v>
      </c>
      <c r="DO204">
        <v>0</v>
      </c>
      <c r="DP204">
        <v>1</v>
      </c>
      <c r="DQ204">
        <v>1</v>
      </c>
      <c r="DU204">
        <v>1009</v>
      </c>
      <c r="DV204" t="s">
        <v>19</v>
      </c>
      <c r="DW204" t="s">
        <v>19</v>
      </c>
      <c r="DX204">
        <v>1000</v>
      </c>
      <c r="EE204">
        <v>32505399</v>
      </c>
      <c r="EF204">
        <v>1</v>
      </c>
      <c r="EG204" t="s">
        <v>21</v>
      </c>
      <c r="EH204">
        <v>0</v>
      </c>
      <c r="EI204" t="s">
        <v>3</v>
      </c>
      <c r="EJ204">
        <v>4</v>
      </c>
      <c r="EK204">
        <v>0</v>
      </c>
      <c r="EL204" t="s">
        <v>22</v>
      </c>
      <c r="EM204" t="s">
        <v>23</v>
      </c>
      <c r="EO204" t="s">
        <v>3</v>
      </c>
      <c r="EQ204">
        <v>131072</v>
      </c>
      <c r="ER204">
        <v>66667.14</v>
      </c>
      <c r="ES204">
        <v>56933.42</v>
      </c>
      <c r="ET204">
        <v>1555.17</v>
      </c>
      <c r="EU204">
        <v>142.85</v>
      </c>
      <c r="EV204">
        <v>8178.55</v>
      </c>
      <c r="EW204">
        <v>36.11</v>
      </c>
      <c r="EX204">
        <v>0</v>
      </c>
      <c r="EY204">
        <v>0</v>
      </c>
      <c r="FQ204">
        <v>0</v>
      </c>
      <c r="FR204">
        <f t="shared" si="226"/>
        <v>0</v>
      </c>
      <c r="FS204">
        <v>0</v>
      </c>
      <c r="FX204">
        <v>70</v>
      </c>
      <c r="FY204">
        <v>10</v>
      </c>
      <c r="GA204" t="s">
        <v>3</v>
      </c>
      <c r="GD204">
        <v>0</v>
      </c>
      <c r="GF204">
        <v>-1596235391</v>
      </c>
      <c r="GG204">
        <v>2</v>
      </c>
      <c r="GH204">
        <v>1</v>
      </c>
      <c r="GI204">
        <v>-2</v>
      </c>
      <c r="GJ204">
        <v>0</v>
      </c>
      <c r="GK204">
        <f>ROUND(R204*(R12)/100,2)</f>
        <v>11.86</v>
      </c>
      <c r="GL204">
        <f t="shared" si="227"/>
        <v>0</v>
      </c>
      <c r="GM204">
        <f t="shared" si="228"/>
        <v>5640.99</v>
      </c>
      <c r="GN204">
        <f t="shared" si="229"/>
        <v>0</v>
      </c>
      <c r="GO204">
        <f t="shared" si="230"/>
        <v>0</v>
      </c>
      <c r="GP204">
        <f t="shared" si="231"/>
        <v>5640.99</v>
      </c>
      <c r="GR204">
        <v>0</v>
      </c>
      <c r="GS204">
        <v>3</v>
      </c>
      <c r="GT204">
        <v>0</v>
      </c>
      <c r="GU204" t="s">
        <v>3</v>
      </c>
      <c r="GV204">
        <f t="shared" si="232"/>
        <v>0</v>
      </c>
      <c r="GW204">
        <v>1</v>
      </c>
      <c r="GX204">
        <f t="shared" si="233"/>
        <v>0</v>
      </c>
      <c r="HA204">
        <v>0</v>
      </c>
      <c r="HB204">
        <v>0</v>
      </c>
      <c r="IK204">
        <v>0</v>
      </c>
    </row>
    <row r="205" spans="1:245" x14ac:dyDescent="0.2">
      <c r="A205">
        <v>18</v>
      </c>
      <c r="B205">
        <v>1</v>
      </c>
      <c r="C205">
        <v>405</v>
      </c>
      <c r="E205" t="s">
        <v>213</v>
      </c>
      <c r="F205" t="s">
        <v>25</v>
      </c>
      <c r="G205" t="s">
        <v>26</v>
      </c>
      <c r="H205" t="s">
        <v>19</v>
      </c>
      <c r="I205">
        <f>I204*J205</f>
        <v>-7.689E-2</v>
      </c>
      <c r="J205">
        <v>-1</v>
      </c>
      <c r="O205">
        <f t="shared" si="195"/>
        <v>-4106.71</v>
      </c>
      <c r="P205">
        <f t="shared" si="196"/>
        <v>-4106.71</v>
      </c>
      <c r="Q205">
        <f t="shared" si="197"/>
        <v>0</v>
      </c>
      <c r="R205">
        <f t="shared" si="198"/>
        <v>0</v>
      </c>
      <c r="S205">
        <f t="shared" si="199"/>
        <v>0</v>
      </c>
      <c r="T205">
        <f t="shared" si="200"/>
        <v>0</v>
      </c>
      <c r="U205">
        <f t="shared" si="201"/>
        <v>0</v>
      </c>
      <c r="V205">
        <f t="shared" si="202"/>
        <v>0</v>
      </c>
      <c r="W205">
        <f t="shared" si="203"/>
        <v>0</v>
      </c>
      <c r="X205">
        <f t="shared" si="204"/>
        <v>0</v>
      </c>
      <c r="Y205">
        <f t="shared" si="205"/>
        <v>0</v>
      </c>
      <c r="AA205">
        <v>33034105</v>
      </c>
      <c r="AB205">
        <f t="shared" si="206"/>
        <v>53410.15</v>
      </c>
      <c r="AC205">
        <f t="shared" si="207"/>
        <v>53410.15</v>
      </c>
      <c r="AD205">
        <f t="shared" si="208"/>
        <v>0</v>
      </c>
      <c r="AE205">
        <f t="shared" si="209"/>
        <v>0</v>
      </c>
      <c r="AF205">
        <f t="shared" si="210"/>
        <v>0</v>
      </c>
      <c r="AG205">
        <f t="shared" si="211"/>
        <v>0</v>
      </c>
      <c r="AH205">
        <f t="shared" si="212"/>
        <v>0</v>
      </c>
      <c r="AI205">
        <f t="shared" si="213"/>
        <v>0</v>
      </c>
      <c r="AJ205">
        <f t="shared" si="214"/>
        <v>0</v>
      </c>
      <c r="AK205">
        <v>53410.15</v>
      </c>
      <c r="AL205">
        <v>53410.15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70</v>
      </c>
      <c r="AU205">
        <v>10</v>
      </c>
      <c r="AV205">
        <v>1</v>
      </c>
      <c r="AW205">
        <v>1</v>
      </c>
      <c r="AZ205">
        <v>1</v>
      </c>
      <c r="BA205">
        <v>1</v>
      </c>
      <c r="BB205">
        <v>1</v>
      </c>
      <c r="BC205">
        <v>1</v>
      </c>
      <c r="BD205" t="s">
        <v>3</v>
      </c>
      <c r="BE205" t="s">
        <v>3</v>
      </c>
      <c r="BF205" t="s">
        <v>3</v>
      </c>
      <c r="BG205" t="s">
        <v>3</v>
      </c>
      <c r="BH205">
        <v>3</v>
      </c>
      <c r="BI205">
        <v>4</v>
      </c>
      <c r="BJ205" t="s">
        <v>27</v>
      </c>
      <c r="BM205">
        <v>0</v>
      </c>
      <c r="BN205">
        <v>0</v>
      </c>
      <c r="BO205" t="s">
        <v>3</v>
      </c>
      <c r="BP205">
        <v>0</v>
      </c>
      <c r="BQ205">
        <v>1</v>
      </c>
      <c r="BR205">
        <v>0</v>
      </c>
      <c r="BS205">
        <v>1</v>
      </c>
      <c r="BT205">
        <v>1</v>
      </c>
      <c r="BU205">
        <v>1</v>
      </c>
      <c r="BV205">
        <v>1</v>
      </c>
      <c r="BW205">
        <v>1</v>
      </c>
      <c r="BX205">
        <v>1</v>
      </c>
      <c r="BY205" t="s">
        <v>3</v>
      </c>
      <c r="BZ205">
        <v>70</v>
      </c>
      <c r="CA205">
        <v>10</v>
      </c>
      <c r="CF205">
        <v>0</v>
      </c>
      <c r="CG205">
        <v>0</v>
      </c>
      <c r="CM205">
        <v>0</v>
      </c>
      <c r="CN205" t="s">
        <v>3</v>
      </c>
      <c r="CO205">
        <v>0</v>
      </c>
      <c r="CP205">
        <f t="shared" si="215"/>
        <v>-4106.71</v>
      </c>
      <c r="CQ205">
        <f t="shared" si="216"/>
        <v>53410.15</v>
      </c>
      <c r="CR205">
        <f t="shared" si="217"/>
        <v>0</v>
      </c>
      <c r="CS205">
        <f t="shared" si="218"/>
        <v>0</v>
      </c>
      <c r="CT205">
        <f t="shared" si="219"/>
        <v>0</v>
      </c>
      <c r="CU205">
        <f t="shared" si="220"/>
        <v>0</v>
      </c>
      <c r="CV205">
        <f t="shared" si="221"/>
        <v>0</v>
      </c>
      <c r="CW205">
        <f t="shared" si="222"/>
        <v>0</v>
      </c>
      <c r="CX205">
        <f t="shared" si="223"/>
        <v>0</v>
      </c>
      <c r="CY205">
        <f t="shared" si="224"/>
        <v>0</v>
      </c>
      <c r="CZ205">
        <f t="shared" si="225"/>
        <v>0</v>
      </c>
      <c r="DC205" t="s">
        <v>3</v>
      </c>
      <c r="DD205" t="s">
        <v>3</v>
      </c>
      <c r="DE205" t="s">
        <v>3</v>
      </c>
      <c r="DF205" t="s">
        <v>3</v>
      </c>
      <c r="DG205" t="s">
        <v>3</v>
      </c>
      <c r="DH205" t="s">
        <v>3</v>
      </c>
      <c r="DI205" t="s">
        <v>3</v>
      </c>
      <c r="DJ205" t="s">
        <v>3</v>
      </c>
      <c r="DK205" t="s">
        <v>3</v>
      </c>
      <c r="DL205" t="s">
        <v>3</v>
      </c>
      <c r="DM205" t="s">
        <v>3</v>
      </c>
      <c r="DN205">
        <v>0</v>
      </c>
      <c r="DO205">
        <v>0</v>
      </c>
      <c r="DP205">
        <v>1</v>
      </c>
      <c r="DQ205">
        <v>1</v>
      </c>
      <c r="DU205">
        <v>1009</v>
      </c>
      <c r="DV205" t="s">
        <v>19</v>
      </c>
      <c r="DW205" t="s">
        <v>19</v>
      </c>
      <c r="DX205">
        <v>1000</v>
      </c>
      <c r="EE205">
        <v>32505399</v>
      </c>
      <c r="EF205">
        <v>1</v>
      </c>
      <c r="EG205" t="s">
        <v>21</v>
      </c>
      <c r="EH205">
        <v>0</v>
      </c>
      <c r="EI205" t="s">
        <v>3</v>
      </c>
      <c r="EJ205">
        <v>4</v>
      </c>
      <c r="EK205">
        <v>0</v>
      </c>
      <c r="EL205" t="s">
        <v>22</v>
      </c>
      <c r="EM205" t="s">
        <v>23</v>
      </c>
      <c r="EO205" t="s">
        <v>3</v>
      </c>
      <c r="EQ205">
        <v>0</v>
      </c>
      <c r="ER205">
        <v>53410.15</v>
      </c>
      <c r="ES205">
        <v>53410.15</v>
      </c>
      <c r="ET205">
        <v>0</v>
      </c>
      <c r="EU205">
        <v>0</v>
      </c>
      <c r="EV205">
        <v>0</v>
      </c>
      <c r="EW205">
        <v>0</v>
      </c>
      <c r="EX205">
        <v>0</v>
      </c>
      <c r="FQ205">
        <v>0</v>
      </c>
      <c r="FR205">
        <f t="shared" si="226"/>
        <v>0</v>
      </c>
      <c r="FS205">
        <v>0</v>
      </c>
      <c r="FX205">
        <v>70</v>
      </c>
      <c r="FY205">
        <v>10</v>
      </c>
      <c r="GA205" t="s">
        <v>3</v>
      </c>
      <c r="GD205">
        <v>0</v>
      </c>
      <c r="GF205">
        <v>-1467733540</v>
      </c>
      <c r="GG205">
        <v>2</v>
      </c>
      <c r="GH205">
        <v>1</v>
      </c>
      <c r="GI205">
        <v>-2</v>
      </c>
      <c r="GJ205">
        <v>0</v>
      </c>
      <c r="GK205">
        <f>ROUND(R205*(R12)/100,2)</f>
        <v>0</v>
      </c>
      <c r="GL205">
        <f t="shared" si="227"/>
        <v>0</v>
      </c>
      <c r="GM205">
        <f t="shared" si="228"/>
        <v>-4106.71</v>
      </c>
      <c r="GN205">
        <f t="shared" si="229"/>
        <v>0</v>
      </c>
      <c r="GO205">
        <f t="shared" si="230"/>
        <v>0</v>
      </c>
      <c r="GP205">
        <f t="shared" si="231"/>
        <v>-4106.71</v>
      </c>
      <c r="GR205">
        <v>0</v>
      </c>
      <c r="GS205">
        <v>3</v>
      </c>
      <c r="GT205">
        <v>0</v>
      </c>
      <c r="GU205" t="s">
        <v>3</v>
      </c>
      <c r="GV205">
        <f t="shared" si="232"/>
        <v>0</v>
      </c>
      <c r="GW205">
        <v>1</v>
      </c>
      <c r="GX205">
        <f t="shared" si="233"/>
        <v>0</v>
      </c>
      <c r="HA205">
        <v>0</v>
      </c>
      <c r="HB205">
        <v>0</v>
      </c>
      <c r="IK205">
        <v>0</v>
      </c>
    </row>
    <row r="206" spans="1:245" x14ac:dyDescent="0.2">
      <c r="A206">
        <v>17</v>
      </c>
      <c r="B206">
        <v>1</v>
      </c>
      <c r="C206">
        <f>ROW(SmtRes!A420)</f>
        <v>420</v>
      </c>
      <c r="D206">
        <f>ROW(EtalonRes!A399)</f>
        <v>399</v>
      </c>
      <c r="E206" t="s">
        <v>214</v>
      </c>
      <c r="F206" t="s">
        <v>29</v>
      </c>
      <c r="G206" t="s">
        <v>30</v>
      </c>
      <c r="H206" t="s">
        <v>31</v>
      </c>
      <c r="I206">
        <v>1.06E-2</v>
      </c>
      <c r="J206">
        <v>0</v>
      </c>
      <c r="O206">
        <f t="shared" si="195"/>
        <v>4525.26</v>
      </c>
      <c r="P206">
        <f t="shared" si="196"/>
        <v>3687.02</v>
      </c>
      <c r="Q206">
        <f t="shared" si="197"/>
        <v>4.6100000000000003</v>
      </c>
      <c r="R206">
        <f t="shared" si="198"/>
        <v>1.56</v>
      </c>
      <c r="S206">
        <f t="shared" si="199"/>
        <v>833.63</v>
      </c>
      <c r="T206">
        <f t="shared" si="200"/>
        <v>0</v>
      </c>
      <c r="U206">
        <f t="shared" si="201"/>
        <v>4.8028599999999999</v>
      </c>
      <c r="V206">
        <f t="shared" si="202"/>
        <v>0</v>
      </c>
      <c r="W206">
        <f t="shared" si="203"/>
        <v>0</v>
      </c>
      <c r="X206">
        <f t="shared" si="204"/>
        <v>583.54</v>
      </c>
      <c r="Y206">
        <f t="shared" si="205"/>
        <v>83.36</v>
      </c>
      <c r="AA206">
        <v>33034105</v>
      </c>
      <c r="AB206">
        <f t="shared" si="206"/>
        <v>426912.19</v>
      </c>
      <c r="AC206">
        <f t="shared" si="207"/>
        <v>347832.49</v>
      </c>
      <c r="AD206">
        <f t="shared" si="208"/>
        <v>435.13</v>
      </c>
      <c r="AE206">
        <f t="shared" si="209"/>
        <v>147.43</v>
      </c>
      <c r="AF206">
        <f t="shared" si="210"/>
        <v>78644.570000000007</v>
      </c>
      <c r="AG206">
        <f t="shared" si="211"/>
        <v>0</v>
      </c>
      <c r="AH206">
        <f t="shared" si="212"/>
        <v>453.1</v>
      </c>
      <c r="AI206">
        <f t="shared" si="213"/>
        <v>0</v>
      </c>
      <c r="AJ206">
        <f t="shared" si="214"/>
        <v>0</v>
      </c>
      <c r="AK206">
        <v>426912.19</v>
      </c>
      <c r="AL206">
        <v>347832.49</v>
      </c>
      <c r="AM206">
        <v>435.13</v>
      </c>
      <c r="AN206">
        <v>147.43</v>
      </c>
      <c r="AO206">
        <v>78644.570000000007</v>
      </c>
      <c r="AP206">
        <v>0</v>
      </c>
      <c r="AQ206">
        <v>453.1</v>
      </c>
      <c r="AR206">
        <v>0</v>
      </c>
      <c r="AS206">
        <v>0</v>
      </c>
      <c r="AT206">
        <v>70</v>
      </c>
      <c r="AU206">
        <v>10</v>
      </c>
      <c r="AV206">
        <v>1</v>
      </c>
      <c r="AW206">
        <v>1</v>
      </c>
      <c r="AZ206">
        <v>1</v>
      </c>
      <c r="BA206">
        <v>1</v>
      </c>
      <c r="BB206">
        <v>1</v>
      </c>
      <c r="BC206">
        <v>1</v>
      </c>
      <c r="BD206" t="s">
        <v>3</v>
      </c>
      <c r="BE206" t="s">
        <v>3</v>
      </c>
      <c r="BF206" t="s">
        <v>3</v>
      </c>
      <c r="BG206" t="s">
        <v>3</v>
      </c>
      <c r="BH206">
        <v>0</v>
      </c>
      <c r="BI206">
        <v>4</v>
      </c>
      <c r="BJ206" t="s">
        <v>32</v>
      </c>
      <c r="BM206">
        <v>0</v>
      </c>
      <c r="BN206">
        <v>0</v>
      </c>
      <c r="BO206" t="s">
        <v>3</v>
      </c>
      <c r="BP206">
        <v>0</v>
      </c>
      <c r="BQ206">
        <v>1</v>
      </c>
      <c r="BR206">
        <v>0</v>
      </c>
      <c r="BS206">
        <v>1</v>
      </c>
      <c r="BT206">
        <v>1</v>
      </c>
      <c r="BU206">
        <v>1</v>
      </c>
      <c r="BV206">
        <v>1</v>
      </c>
      <c r="BW206">
        <v>1</v>
      </c>
      <c r="BX206">
        <v>1</v>
      </c>
      <c r="BY206" t="s">
        <v>3</v>
      </c>
      <c r="BZ206">
        <v>70</v>
      </c>
      <c r="CA206">
        <v>10</v>
      </c>
      <c r="CF206">
        <v>0</v>
      </c>
      <c r="CG206">
        <v>0</v>
      </c>
      <c r="CM206">
        <v>0</v>
      </c>
      <c r="CN206" t="s">
        <v>3</v>
      </c>
      <c r="CO206">
        <v>0</v>
      </c>
      <c r="CP206">
        <f t="shared" si="215"/>
        <v>4525.26</v>
      </c>
      <c r="CQ206">
        <f t="shared" si="216"/>
        <v>347832.49</v>
      </c>
      <c r="CR206">
        <f t="shared" si="217"/>
        <v>435.13</v>
      </c>
      <c r="CS206">
        <f t="shared" si="218"/>
        <v>147.43</v>
      </c>
      <c r="CT206">
        <f t="shared" si="219"/>
        <v>78644.570000000007</v>
      </c>
      <c r="CU206">
        <f t="shared" si="220"/>
        <v>0</v>
      </c>
      <c r="CV206">
        <f t="shared" si="221"/>
        <v>453.1</v>
      </c>
      <c r="CW206">
        <f t="shared" si="222"/>
        <v>0</v>
      </c>
      <c r="CX206">
        <f t="shared" si="223"/>
        <v>0</v>
      </c>
      <c r="CY206">
        <f t="shared" si="224"/>
        <v>583.54099999999994</v>
      </c>
      <c r="CZ206">
        <f t="shared" si="225"/>
        <v>83.363</v>
      </c>
      <c r="DC206" t="s">
        <v>3</v>
      </c>
      <c r="DD206" t="s">
        <v>3</v>
      </c>
      <c r="DE206" t="s">
        <v>3</v>
      </c>
      <c r="DF206" t="s">
        <v>3</v>
      </c>
      <c r="DG206" t="s">
        <v>3</v>
      </c>
      <c r="DH206" t="s">
        <v>3</v>
      </c>
      <c r="DI206" t="s">
        <v>3</v>
      </c>
      <c r="DJ206" t="s">
        <v>3</v>
      </c>
      <c r="DK206" t="s">
        <v>3</v>
      </c>
      <c r="DL206" t="s">
        <v>3</v>
      </c>
      <c r="DM206" t="s">
        <v>3</v>
      </c>
      <c r="DN206">
        <v>0</v>
      </c>
      <c r="DO206">
        <v>0</v>
      </c>
      <c r="DP206">
        <v>1</v>
      </c>
      <c r="DQ206">
        <v>1</v>
      </c>
      <c r="DU206">
        <v>1007</v>
      </c>
      <c r="DV206" t="s">
        <v>31</v>
      </c>
      <c r="DW206" t="s">
        <v>31</v>
      </c>
      <c r="DX206">
        <v>100</v>
      </c>
      <c r="EE206">
        <v>32505399</v>
      </c>
      <c r="EF206">
        <v>1</v>
      </c>
      <c r="EG206" t="s">
        <v>21</v>
      </c>
      <c r="EH206">
        <v>0</v>
      </c>
      <c r="EI206" t="s">
        <v>3</v>
      </c>
      <c r="EJ206">
        <v>4</v>
      </c>
      <c r="EK206">
        <v>0</v>
      </c>
      <c r="EL206" t="s">
        <v>22</v>
      </c>
      <c r="EM206" t="s">
        <v>23</v>
      </c>
      <c r="EO206" t="s">
        <v>3</v>
      </c>
      <c r="EQ206">
        <v>131072</v>
      </c>
      <c r="ER206">
        <v>426912.19</v>
      </c>
      <c r="ES206">
        <v>347832.49</v>
      </c>
      <c r="ET206">
        <v>435.13</v>
      </c>
      <c r="EU206">
        <v>147.43</v>
      </c>
      <c r="EV206">
        <v>78644.570000000007</v>
      </c>
      <c r="EW206">
        <v>453.1</v>
      </c>
      <c r="EX206">
        <v>0</v>
      </c>
      <c r="EY206">
        <v>0</v>
      </c>
      <c r="FQ206">
        <v>0</v>
      </c>
      <c r="FR206">
        <f t="shared" si="226"/>
        <v>0</v>
      </c>
      <c r="FS206">
        <v>0</v>
      </c>
      <c r="FX206">
        <v>70</v>
      </c>
      <c r="FY206">
        <v>10</v>
      </c>
      <c r="GA206" t="s">
        <v>3</v>
      </c>
      <c r="GD206">
        <v>0</v>
      </c>
      <c r="GF206">
        <v>1739596138</v>
      </c>
      <c r="GG206">
        <v>2</v>
      </c>
      <c r="GH206">
        <v>1</v>
      </c>
      <c r="GI206">
        <v>-2</v>
      </c>
      <c r="GJ206">
        <v>0</v>
      </c>
      <c r="GK206">
        <f>ROUND(R206*(R12)/100,2)</f>
        <v>1.68</v>
      </c>
      <c r="GL206">
        <f t="shared" si="227"/>
        <v>0</v>
      </c>
      <c r="GM206">
        <f t="shared" si="228"/>
        <v>5193.84</v>
      </c>
      <c r="GN206">
        <f t="shared" si="229"/>
        <v>0</v>
      </c>
      <c r="GO206">
        <f t="shared" si="230"/>
        <v>0</v>
      </c>
      <c r="GP206">
        <f t="shared" si="231"/>
        <v>5193.84</v>
      </c>
      <c r="GR206">
        <v>0</v>
      </c>
      <c r="GS206">
        <v>3</v>
      </c>
      <c r="GT206">
        <v>0</v>
      </c>
      <c r="GU206" t="s">
        <v>3</v>
      </c>
      <c r="GV206">
        <f t="shared" si="232"/>
        <v>0</v>
      </c>
      <c r="GW206">
        <v>1</v>
      </c>
      <c r="GX206">
        <f t="shared" si="233"/>
        <v>0</v>
      </c>
      <c r="HA206">
        <v>0</v>
      </c>
      <c r="HB206">
        <v>0</v>
      </c>
      <c r="IK206">
        <v>0</v>
      </c>
    </row>
    <row r="207" spans="1:245" x14ac:dyDescent="0.2">
      <c r="A207">
        <v>17</v>
      </c>
      <c r="B207">
        <v>1</v>
      </c>
      <c r="E207" t="s">
        <v>215</v>
      </c>
      <c r="F207" t="s">
        <v>25</v>
      </c>
      <c r="G207" t="s">
        <v>26</v>
      </c>
      <c r="H207" t="s">
        <v>19</v>
      </c>
      <c r="I207">
        <v>2.297910001E-2</v>
      </c>
      <c r="J207">
        <v>0</v>
      </c>
      <c r="O207">
        <f t="shared" si="195"/>
        <v>1227.32</v>
      </c>
      <c r="P207">
        <f t="shared" si="196"/>
        <v>1227.32</v>
      </c>
      <c r="Q207">
        <f t="shared" si="197"/>
        <v>0</v>
      </c>
      <c r="R207">
        <f t="shared" si="198"/>
        <v>0</v>
      </c>
      <c r="S207">
        <f t="shared" si="199"/>
        <v>0</v>
      </c>
      <c r="T207">
        <f t="shared" si="200"/>
        <v>0</v>
      </c>
      <c r="U207">
        <f t="shared" si="201"/>
        <v>0</v>
      </c>
      <c r="V207">
        <f t="shared" si="202"/>
        <v>0</v>
      </c>
      <c r="W207">
        <f t="shared" si="203"/>
        <v>0</v>
      </c>
      <c r="X207">
        <f t="shared" si="204"/>
        <v>0</v>
      </c>
      <c r="Y207">
        <f t="shared" si="205"/>
        <v>0</v>
      </c>
      <c r="AA207">
        <v>33034105</v>
      </c>
      <c r="AB207">
        <f t="shared" si="206"/>
        <v>53410.15</v>
      </c>
      <c r="AC207">
        <f t="shared" si="207"/>
        <v>53410.15</v>
      </c>
      <c r="AD207">
        <f t="shared" si="208"/>
        <v>0</v>
      </c>
      <c r="AE207">
        <f t="shared" si="209"/>
        <v>0</v>
      </c>
      <c r="AF207">
        <f t="shared" si="210"/>
        <v>0</v>
      </c>
      <c r="AG207">
        <f t="shared" si="211"/>
        <v>0</v>
      </c>
      <c r="AH207">
        <f t="shared" si="212"/>
        <v>0</v>
      </c>
      <c r="AI207">
        <f t="shared" si="213"/>
        <v>0</v>
      </c>
      <c r="AJ207">
        <f t="shared" si="214"/>
        <v>0</v>
      </c>
      <c r="AK207">
        <v>53410.15</v>
      </c>
      <c r="AL207">
        <v>53410.15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70</v>
      </c>
      <c r="AU207">
        <v>10</v>
      </c>
      <c r="AV207">
        <v>1</v>
      </c>
      <c r="AW207">
        <v>1</v>
      </c>
      <c r="AZ207">
        <v>1</v>
      </c>
      <c r="BA207">
        <v>1</v>
      </c>
      <c r="BB207">
        <v>1</v>
      </c>
      <c r="BC207">
        <v>1</v>
      </c>
      <c r="BD207" t="s">
        <v>3</v>
      </c>
      <c r="BE207" t="s">
        <v>3</v>
      </c>
      <c r="BF207" t="s">
        <v>3</v>
      </c>
      <c r="BG207" t="s">
        <v>3</v>
      </c>
      <c r="BH207">
        <v>3</v>
      </c>
      <c r="BI207">
        <v>4</v>
      </c>
      <c r="BJ207" t="s">
        <v>27</v>
      </c>
      <c r="BM207">
        <v>0</v>
      </c>
      <c r="BN207">
        <v>0</v>
      </c>
      <c r="BO207" t="s">
        <v>3</v>
      </c>
      <c r="BP207">
        <v>0</v>
      </c>
      <c r="BQ207">
        <v>1</v>
      </c>
      <c r="BR207">
        <v>0</v>
      </c>
      <c r="BS207">
        <v>1</v>
      </c>
      <c r="BT207">
        <v>1</v>
      </c>
      <c r="BU207">
        <v>1</v>
      </c>
      <c r="BV207">
        <v>1</v>
      </c>
      <c r="BW207">
        <v>1</v>
      </c>
      <c r="BX207">
        <v>1</v>
      </c>
      <c r="BY207" t="s">
        <v>3</v>
      </c>
      <c r="BZ207">
        <v>70</v>
      </c>
      <c r="CA207">
        <v>10</v>
      </c>
      <c r="CF207">
        <v>0</v>
      </c>
      <c r="CG207">
        <v>0</v>
      </c>
      <c r="CM207">
        <v>0</v>
      </c>
      <c r="CN207" t="s">
        <v>3</v>
      </c>
      <c r="CO207">
        <v>0</v>
      </c>
      <c r="CP207">
        <f t="shared" si="215"/>
        <v>1227.32</v>
      </c>
      <c r="CQ207">
        <f t="shared" si="216"/>
        <v>53410.15</v>
      </c>
      <c r="CR207">
        <f t="shared" si="217"/>
        <v>0</v>
      </c>
      <c r="CS207">
        <f t="shared" si="218"/>
        <v>0</v>
      </c>
      <c r="CT207">
        <f t="shared" si="219"/>
        <v>0</v>
      </c>
      <c r="CU207">
        <f t="shared" si="220"/>
        <v>0</v>
      </c>
      <c r="CV207">
        <f t="shared" si="221"/>
        <v>0</v>
      </c>
      <c r="CW207">
        <f t="shared" si="222"/>
        <v>0</v>
      </c>
      <c r="CX207">
        <f t="shared" si="223"/>
        <v>0</v>
      </c>
      <c r="CY207">
        <f t="shared" si="224"/>
        <v>0</v>
      </c>
      <c r="CZ207">
        <f t="shared" si="225"/>
        <v>0</v>
      </c>
      <c r="DC207" t="s">
        <v>3</v>
      </c>
      <c r="DD207" t="s">
        <v>3</v>
      </c>
      <c r="DE207" t="s">
        <v>3</v>
      </c>
      <c r="DF207" t="s">
        <v>3</v>
      </c>
      <c r="DG207" t="s">
        <v>3</v>
      </c>
      <c r="DH207" t="s">
        <v>3</v>
      </c>
      <c r="DI207" t="s">
        <v>3</v>
      </c>
      <c r="DJ207" t="s">
        <v>3</v>
      </c>
      <c r="DK207" t="s">
        <v>3</v>
      </c>
      <c r="DL207" t="s">
        <v>3</v>
      </c>
      <c r="DM207" t="s">
        <v>3</v>
      </c>
      <c r="DN207">
        <v>0</v>
      </c>
      <c r="DO207">
        <v>0</v>
      </c>
      <c r="DP207">
        <v>1</v>
      </c>
      <c r="DQ207">
        <v>1</v>
      </c>
      <c r="DU207">
        <v>1009</v>
      </c>
      <c r="DV207" t="s">
        <v>19</v>
      </c>
      <c r="DW207" t="s">
        <v>19</v>
      </c>
      <c r="DX207">
        <v>1000</v>
      </c>
      <c r="EE207">
        <v>32505399</v>
      </c>
      <c r="EF207">
        <v>1</v>
      </c>
      <c r="EG207" t="s">
        <v>21</v>
      </c>
      <c r="EH207">
        <v>0</v>
      </c>
      <c r="EI207" t="s">
        <v>3</v>
      </c>
      <c r="EJ207">
        <v>4</v>
      </c>
      <c r="EK207">
        <v>0</v>
      </c>
      <c r="EL207" t="s">
        <v>22</v>
      </c>
      <c r="EM207" t="s">
        <v>23</v>
      </c>
      <c r="EO207" t="s">
        <v>3</v>
      </c>
      <c r="EQ207">
        <v>131072</v>
      </c>
      <c r="ER207">
        <v>53410.15</v>
      </c>
      <c r="ES207">
        <v>53410.15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FQ207">
        <v>0</v>
      </c>
      <c r="FR207">
        <f t="shared" si="226"/>
        <v>0</v>
      </c>
      <c r="FS207">
        <v>0</v>
      </c>
      <c r="FX207">
        <v>70</v>
      </c>
      <c r="FY207">
        <v>10</v>
      </c>
      <c r="GA207" t="s">
        <v>3</v>
      </c>
      <c r="GD207">
        <v>0</v>
      </c>
      <c r="GF207">
        <v>-1467733540</v>
      </c>
      <c r="GG207">
        <v>2</v>
      </c>
      <c r="GH207">
        <v>1</v>
      </c>
      <c r="GI207">
        <v>-2</v>
      </c>
      <c r="GJ207">
        <v>0</v>
      </c>
      <c r="GK207">
        <f>ROUND(R207*(R12)/100,2)</f>
        <v>0</v>
      </c>
      <c r="GL207">
        <f t="shared" si="227"/>
        <v>0</v>
      </c>
      <c r="GM207">
        <f t="shared" si="228"/>
        <v>1227.32</v>
      </c>
      <c r="GN207">
        <f t="shared" si="229"/>
        <v>0</v>
      </c>
      <c r="GO207">
        <f t="shared" si="230"/>
        <v>0</v>
      </c>
      <c r="GP207">
        <f t="shared" si="231"/>
        <v>1227.32</v>
      </c>
      <c r="GR207">
        <v>0</v>
      </c>
      <c r="GS207">
        <v>3</v>
      </c>
      <c r="GT207">
        <v>0</v>
      </c>
      <c r="GU207" t="s">
        <v>3</v>
      </c>
      <c r="GV207">
        <f t="shared" si="232"/>
        <v>0</v>
      </c>
      <c r="GW207">
        <v>1</v>
      </c>
      <c r="GX207">
        <f t="shared" si="233"/>
        <v>0</v>
      </c>
      <c r="HA207">
        <v>0</v>
      </c>
      <c r="HB207">
        <v>0</v>
      </c>
      <c r="IK207">
        <v>0</v>
      </c>
    </row>
    <row r="208" spans="1:245" x14ac:dyDescent="0.2">
      <c r="A208">
        <v>17</v>
      </c>
      <c r="B208">
        <v>1</v>
      </c>
      <c r="E208" t="s">
        <v>216</v>
      </c>
      <c r="F208" t="s">
        <v>35</v>
      </c>
      <c r="G208" t="s">
        <v>217</v>
      </c>
      <c r="H208" t="s">
        <v>37</v>
      </c>
      <c r="I208">
        <v>1</v>
      </c>
      <c r="J208">
        <v>0</v>
      </c>
      <c r="O208">
        <f t="shared" si="195"/>
        <v>39777.120000000003</v>
      </c>
      <c r="P208">
        <f t="shared" si="196"/>
        <v>39777.120000000003</v>
      </c>
      <c r="Q208">
        <f t="shared" si="197"/>
        <v>0</v>
      </c>
      <c r="R208">
        <f t="shared" si="198"/>
        <v>0</v>
      </c>
      <c r="S208">
        <f t="shared" si="199"/>
        <v>0</v>
      </c>
      <c r="T208">
        <f t="shared" si="200"/>
        <v>0</v>
      </c>
      <c r="U208">
        <f t="shared" si="201"/>
        <v>0</v>
      </c>
      <c r="V208">
        <f t="shared" si="202"/>
        <v>0</v>
      </c>
      <c r="W208">
        <f t="shared" si="203"/>
        <v>0</v>
      </c>
      <c r="X208">
        <f t="shared" si="204"/>
        <v>0</v>
      </c>
      <c r="Y208">
        <f t="shared" si="205"/>
        <v>0</v>
      </c>
      <c r="AA208">
        <v>33034105</v>
      </c>
      <c r="AB208">
        <f t="shared" si="206"/>
        <v>39777.120000000003</v>
      </c>
      <c r="AC208">
        <f t="shared" si="207"/>
        <v>39777.120000000003</v>
      </c>
      <c r="AD208">
        <f t="shared" si="208"/>
        <v>0</v>
      </c>
      <c r="AE208">
        <f t="shared" si="209"/>
        <v>0</v>
      </c>
      <c r="AF208">
        <f t="shared" si="210"/>
        <v>0</v>
      </c>
      <c r="AG208">
        <f t="shared" si="211"/>
        <v>0</v>
      </c>
      <c r="AH208">
        <f t="shared" si="212"/>
        <v>0</v>
      </c>
      <c r="AI208">
        <f t="shared" si="213"/>
        <v>0</v>
      </c>
      <c r="AJ208">
        <f t="shared" si="214"/>
        <v>0</v>
      </c>
      <c r="AK208">
        <v>39777.120000000003</v>
      </c>
      <c r="AL208">
        <v>39777.120000000003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1</v>
      </c>
      <c r="AW208">
        <v>1</v>
      </c>
      <c r="AZ208">
        <v>1</v>
      </c>
      <c r="BA208">
        <v>1</v>
      </c>
      <c r="BB208">
        <v>1</v>
      </c>
      <c r="BC208">
        <v>1</v>
      </c>
      <c r="BD208" t="s">
        <v>3</v>
      </c>
      <c r="BE208" t="s">
        <v>3</v>
      </c>
      <c r="BF208" t="s">
        <v>3</v>
      </c>
      <c r="BG208" t="s">
        <v>3</v>
      </c>
      <c r="BH208">
        <v>3</v>
      </c>
      <c r="BI208">
        <v>1</v>
      </c>
      <c r="BJ208" t="s">
        <v>3</v>
      </c>
      <c r="BM208">
        <v>6001</v>
      </c>
      <c r="BN208">
        <v>0</v>
      </c>
      <c r="BO208" t="s">
        <v>3</v>
      </c>
      <c r="BP208">
        <v>0</v>
      </c>
      <c r="BQ208">
        <v>0</v>
      </c>
      <c r="BR208">
        <v>0</v>
      </c>
      <c r="BS208">
        <v>1</v>
      </c>
      <c r="BT208">
        <v>1</v>
      </c>
      <c r="BU208">
        <v>1</v>
      </c>
      <c r="BV208">
        <v>1</v>
      </c>
      <c r="BW208">
        <v>1</v>
      </c>
      <c r="BX208">
        <v>1</v>
      </c>
      <c r="BY208" t="s">
        <v>3</v>
      </c>
      <c r="BZ208">
        <v>0</v>
      </c>
      <c r="CA208">
        <v>0</v>
      </c>
      <c r="CF208">
        <v>0</v>
      </c>
      <c r="CG208">
        <v>0</v>
      </c>
      <c r="CM208">
        <v>0</v>
      </c>
      <c r="CN208" t="s">
        <v>3</v>
      </c>
      <c r="CO208">
        <v>0</v>
      </c>
      <c r="CP208">
        <f t="shared" si="215"/>
        <v>39777.120000000003</v>
      </c>
      <c r="CQ208">
        <f t="shared" si="216"/>
        <v>39777.120000000003</v>
      </c>
      <c r="CR208">
        <f t="shared" si="217"/>
        <v>0</v>
      </c>
      <c r="CS208">
        <f t="shared" si="218"/>
        <v>0</v>
      </c>
      <c r="CT208">
        <f t="shared" si="219"/>
        <v>0</v>
      </c>
      <c r="CU208">
        <f t="shared" si="220"/>
        <v>0</v>
      </c>
      <c r="CV208">
        <f t="shared" si="221"/>
        <v>0</v>
      </c>
      <c r="CW208">
        <f t="shared" si="222"/>
        <v>0</v>
      </c>
      <c r="CX208">
        <f t="shared" si="223"/>
        <v>0</v>
      </c>
      <c r="CY208">
        <f t="shared" si="224"/>
        <v>0</v>
      </c>
      <c r="CZ208">
        <f t="shared" si="225"/>
        <v>0</v>
      </c>
      <c r="DC208" t="s">
        <v>3</v>
      </c>
      <c r="DD208" t="s">
        <v>3</v>
      </c>
      <c r="DE208" t="s">
        <v>3</v>
      </c>
      <c r="DF208" t="s">
        <v>3</v>
      </c>
      <c r="DG208" t="s">
        <v>3</v>
      </c>
      <c r="DH208" t="s">
        <v>3</v>
      </c>
      <c r="DI208" t="s">
        <v>3</v>
      </c>
      <c r="DJ208" t="s">
        <v>3</v>
      </c>
      <c r="DK208" t="s">
        <v>3</v>
      </c>
      <c r="DL208" t="s">
        <v>3</v>
      </c>
      <c r="DM208" t="s">
        <v>3</v>
      </c>
      <c r="DN208">
        <v>0</v>
      </c>
      <c r="DO208">
        <v>0</v>
      </c>
      <c r="DP208">
        <v>1</v>
      </c>
      <c r="DQ208">
        <v>1</v>
      </c>
      <c r="DU208">
        <v>1010</v>
      </c>
      <c r="DV208" t="s">
        <v>37</v>
      </c>
      <c r="DW208" t="s">
        <v>38</v>
      </c>
      <c r="DX208">
        <v>1</v>
      </c>
      <c r="EE208">
        <v>32747723</v>
      </c>
      <c r="EF208">
        <v>0</v>
      </c>
      <c r="EG208" t="s">
        <v>39</v>
      </c>
      <c r="EH208">
        <v>0</v>
      </c>
      <c r="EI208" t="s">
        <v>3</v>
      </c>
      <c r="EJ208">
        <v>1</v>
      </c>
      <c r="EK208">
        <v>6001</v>
      </c>
      <c r="EL208" t="s">
        <v>40</v>
      </c>
      <c r="EM208" t="s">
        <v>39</v>
      </c>
      <c r="EO208" t="s">
        <v>3</v>
      </c>
      <c r="EQ208">
        <v>131072</v>
      </c>
      <c r="ER208">
        <v>39777.120000000003</v>
      </c>
      <c r="ES208">
        <v>39777.120000000003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FQ208">
        <v>0</v>
      </c>
      <c r="FR208">
        <f t="shared" si="226"/>
        <v>0</v>
      </c>
      <c r="FS208">
        <v>0</v>
      </c>
      <c r="FX208">
        <v>0</v>
      </c>
      <c r="FY208">
        <v>0</v>
      </c>
      <c r="GA208" t="s">
        <v>41</v>
      </c>
      <c r="GD208">
        <v>0</v>
      </c>
      <c r="GF208">
        <v>2081802183</v>
      </c>
      <c r="GG208">
        <v>2</v>
      </c>
      <c r="GH208">
        <v>0</v>
      </c>
      <c r="GI208">
        <v>-2</v>
      </c>
      <c r="GJ208">
        <v>0</v>
      </c>
      <c r="GK208">
        <f>ROUND(R208*(R12)/100,2)</f>
        <v>0</v>
      </c>
      <c r="GL208">
        <f t="shared" si="227"/>
        <v>0</v>
      </c>
      <c r="GM208">
        <f t="shared" si="228"/>
        <v>39777.120000000003</v>
      </c>
      <c r="GN208">
        <f t="shared" si="229"/>
        <v>39777.120000000003</v>
      </c>
      <c r="GO208">
        <f t="shared" si="230"/>
        <v>0</v>
      </c>
      <c r="GP208">
        <f t="shared" si="231"/>
        <v>0</v>
      </c>
      <c r="GR208">
        <v>0</v>
      </c>
      <c r="GS208">
        <v>4</v>
      </c>
      <c r="GT208">
        <v>0</v>
      </c>
      <c r="GU208" t="s">
        <v>3</v>
      </c>
      <c r="GV208">
        <f t="shared" si="232"/>
        <v>0</v>
      </c>
      <c r="GW208">
        <v>1</v>
      </c>
      <c r="GX208">
        <f t="shared" si="233"/>
        <v>0</v>
      </c>
      <c r="HA208">
        <v>0</v>
      </c>
      <c r="HB208">
        <v>0</v>
      </c>
      <c r="IK208">
        <v>0</v>
      </c>
    </row>
    <row r="209" spans="1:245" x14ac:dyDescent="0.2">
      <c r="A209">
        <v>17</v>
      </c>
      <c r="B209">
        <v>1</v>
      </c>
      <c r="C209">
        <f>ROW(SmtRes!A425)</f>
        <v>425</v>
      </c>
      <c r="D209">
        <f>ROW(EtalonRes!A403)</f>
        <v>403</v>
      </c>
      <c r="E209" t="s">
        <v>218</v>
      </c>
      <c r="F209" t="s">
        <v>17</v>
      </c>
      <c r="G209" t="s">
        <v>18</v>
      </c>
      <c r="H209" t="s">
        <v>19</v>
      </c>
      <c r="I209">
        <v>0.10885</v>
      </c>
      <c r="J209">
        <v>0</v>
      </c>
      <c r="O209">
        <f t="shared" si="195"/>
        <v>7256.72</v>
      </c>
      <c r="P209">
        <f t="shared" si="196"/>
        <v>6197.2</v>
      </c>
      <c r="Q209">
        <f t="shared" si="197"/>
        <v>169.28</v>
      </c>
      <c r="R209">
        <f t="shared" si="198"/>
        <v>15.55</v>
      </c>
      <c r="S209">
        <f t="shared" si="199"/>
        <v>890.24</v>
      </c>
      <c r="T209">
        <f t="shared" si="200"/>
        <v>0</v>
      </c>
      <c r="U209">
        <f t="shared" si="201"/>
        <v>3.9305734999999999</v>
      </c>
      <c r="V209">
        <f t="shared" si="202"/>
        <v>0</v>
      </c>
      <c r="W209">
        <f t="shared" si="203"/>
        <v>0</v>
      </c>
      <c r="X209">
        <f t="shared" si="204"/>
        <v>623.16999999999996</v>
      </c>
      <c r="Y209">
        <f t="shared" si="205"/>
        <v>89.02</v>
      </c>
      <c r="AA209">
        <v>33034105</v>
      </c>
      <c r="AB209">
        <f t="shared" si="206"/>
        <v>66667.14</v>
      </c>
      <c r="AC209">
        <f t="shared" si="207"/>
        <v>56933.42</v>
      </c>
      <c r="AD209">
        <f t="shared" si="208"/>
        <v>1555.17</v>
      </c>
      <c r="AE209">
        <f t="shared" si="209"/>
        <v>142.85</v>
      </c>
      <c r="AF209">
        <f t="shared" si="210"/>
        <v>8178.55</v>
      </c>
      <c r="AG209">
        <f t="shared" si="211"/>
        <v>0</v>
      </c>
      <c r="AH209">
        <f t="shared" si="212"/>
        <v>36.11</v>
      </c>
      <c r="AI209">
        <f t="shared" si="213"/>
        <v>0</v>
      </c>
      <c r="AJ209">
        <f t="shared" si="214"/>
        <v>0</v>
      </c>
      <c r="AK209">
        <v>66667.14</v>
      </c>
      <c r="AL209">
        <v>56933.42</v>
      </c>
      <c r="AM209">
        <v>1555.17</v>
      </c>
      <c r="AN209">
        <v>142.85</v>
      </c>
      <c r="AO209">
        <v>8178.55</v>
      </c>
      <c r="AP209">
        <v>0</v>
      </c>
      <c r="AQ209">
        <v>36.11</v>
      </c>
      <c r="AR209">
        <v>0</v>
      </c>
      <c r="AS209">
        <v>0</v>
      </c>
      <c r="AT209">
        <v>70</v>
      </c>
      <c r="AU209">
        <v>10</v>
      </c>
      <c r="AV209">
        <v>1</v>
      </c>
      <c r="AW209">
        <v>1</v>
      </c>
      <c r="AZ209">
        <v>1</v>
      </c>
      <c r="BA209">
        <v>1</v>
      </c>
      <c r="BB209">
        <v>1</v>
      </c>
      <c r="BC209">
        <v>1</v>
      </c>
      <c r="BD209" t="s">
        <v>3</v>
      </c>
      <c r="BE209" t="s">
        <v>3</v>
      </c>
      <c r="BF209" t="s">
        <v>3</v>
      </c>
      <c r="BG209" t="s">
        <v>3</v>
      </c>
      <c r="BH209">
        <v>0</v>
      </c>
      <c r="BI209">
        <v>4</v>
      </c>
      <c r="BJ209" t="s">
        <v>20</v>
      </c>
      <c r="BM209">
        <v>0</v>
      </c>
      <c r="BN209">
        <v>0</v>
      </c>
      <c r="BO209" t="s">
        <v>3</v>
      </c>
      <c r="BP209">
        <v>0</v>
      </c>
      <c r="BQ209">
        <v>1</v>
      </c>
      <c r="BR209">
        <v>0</v>
      </c>
      <c r="BS209">
        <v>1</v>
      </c>
      <c r="BT209">
        <v>1</v>
      </c>
      <c r="BU209">
        <v>1</v>
      </c>
      <c r="BV209">
        <v>1</v>
      </c>
      <c r="BW209">
        <v>1</v>
      </c>
      <c r="BX209">
        <v>1</v>
      </c>
      <c r="BY209" t="s">
        <v>3</v>
      </c>
      <c r="BZ209">
        <v>70</v>
      </c>
      <c r="CA209">
        <v>10</v>
      </c>
      <c r="CF209">
        <v>0</v>
      </c>
      <c r="CG209">
        <v>0</v>
      </c>
      <c r="CM209">
        <v>0</v>
      </c>
      <c r="CN209" t="s">
        <v>3</v>
      </c>
      <c r="CO209">
        <v>0</v>
      </c>
      <c r="CP209">
        <f t="shared" si="215"/>
        <v>7256.7199999999993</v>
      </c>
      <c r="CQ209">
        <f t="shared" si="216"/>
        <v>56933.42</v>
      </c>
      <c r="CR209">
        <f t="shared" si="217"/>
        <v>1555.17</v>
      </c>
      <c r="CS209">
        <f t="shared" si="218"/>
        <v>142.85</v>
      </c>
      <c r="CT209">
        <f t="shared" si="219"/>
        <v>8178.55</v>
      </c>
      <c r="CU209">
        <f t="shared" si="220"/>
        <v>0</v>
      </c>
      <c r="CV209">
        <f t="shared" si="221"/>
        <v>36.11</v>
      </c>
      <c r="CW209">
        <f t="shared" si="222"/>
        <v>0</v>
      </c>
      <c r="CX209">
        <f t="shared" si="223"/>
        <v>0</v>
      </c>
      <c r="CY209">
        <f t="shared" si="224"/>
        <v>623.16800000000001</v>
      </c>
      <c r="CZ209">
        <f t="shared" si="225"/>
        <v>89.024000000000001</v>
      </c>
      <c r="DC209" t="s">
        <v>3</v>
      </c>
      <c r="DD209" t="s">
        <v>3</v>
      </c>
      <c r="DE209" t="s">
        <v>3</v>
      </c>
      <c r="DF209" t="s">
        <v>3</v>
      </c>
      <c r="DG209" t="s">
        <v>3</v>
      </c>
      <c r="DH209" t="s">
        <v>3</v>
      </c>
      <c r="DI209" t="s">
        <v>3</v>
      </c>
      <c r="DJ209" t="s">
        <v>3</v>
      </c>
      <c r="DK209" t="s">
        <v>3</v>
      </c>
      <c r="DL209" t="s">
        <v>3</v>
      </c>
      <c r="DM209" t="s">
        <v>3</v>
      </c>
      <c r="DN209">
        <v>0</v>
      </c>
      <c r="DO209">
        <v>0</v>
      </c>
      <c r="DP209">
        <v>1</v>
      </c>
      <c r="DQ209">
        <v>1</v>
      </c>
      <c r="DU209">
        <v>1009</v>
      </c>
      <c r="DV209" t="s">
        <v>19</v>
      </c>
      <c r="DW209" t="s">
        <v>19</v>
      </c>
      <c r="DX209">
        <v>1000</v>
      </c>
      <c r="EE209">
        <v>32505399</v>
      </c>
      <c r="EF209">
        <v>1</v>
      </c>
      <c r="EG209" t="s">
        <v>21</v>
      </c>
      <c r="EH209">
        <v>0</v>
      </c>
      <c r="EI209" t="s">
        <v>3</v>
      </c>
      <c r="EJ209">
        <v>4</v>
      </c>
      <c r="EK209">
        <v>0</v>
      </c>
      <c r="EL209" t="s">
        <v>22</v>
      </c>
      <c r="EM209" t="s">
        <v>23</v>
      </c>
      <c r="EO209" t="s">
        <v>3</v>
      </c>
      <c r="EQ209">
        <v>131072</v>
      </c>
      <c r="ER209">
        <v>66667.14</v>
      </c>
      <c r="ES209">
        <v>56933.42</v>
      </c>
      <c r="ET209">
        <v>1555.17</v>
      </c>
      <c r="EU209">
        <v>142.85</v>
      </c>
      <c r="EV209">
        <v>8178.55</v>
      </c>
      <c r="EW209">
        <v>36.11</v>
      </c>
      <c r="EX209">
        <v>0</v>
      </c>
      <c r="EY209">
        <v>0</v>
      </c>
      <c r="FQ209">
        <v>0</v>
      </c>
      <c r="FR209">
        <f t="shared" si="226"/>
        <v>0</v>
      </c>
      <c r="FS209">
        <v>0</v>
      </c>
      <c r="FX209">
        <v>70</v>
      </c>
      <c r="FY209">
        <v>10</v>
      </c>
      <c r="GA209" t="s">
        <v>3</v>
      </c>
      <c r="GD209">
        <v>0</v>
      </c>
      <c r="GF209">
        <v>-1596235391</v>
      </c>
      <c r="GG209">
        <v>2</v>
      </c>
      <c r="GH209">
        <v>1</v>
      </c>
      <c r="GI209">
        <v>-2</v>
      </c>
      <c r="GJ209">
        <v>0</v>
      </c>
      <c r="GK209">
        <f>ROUND(R209*(R12)/100,2)</f>
        <v>16.79</v>
      </c>
      <c r="GL209">
        <f t="shared" si="227"/>
        <v>0</v>
      </c>
      <c r="GM209">
        <f t="shared" si="228"/>
        <v>7985.7</v>
      </c>
      <c r="GN209">
        <f t="shared" si="229"/>
        <v>0</v>
      </c>
      <c r="GO209">
        <f t="shared" si="230"/>
        <v>0</v>
      </c>
      <c r="GP209">
        <f t="shared" si="231"/>
        <v>7985.7</v>
      </c>
      <c r="GR209">
        <v>0</v>
      </c>
      <c r="GS209">
        <v>3</v>
      </c>
      <c r="GT209">
        <v>0</v>
      </c>
      <c r="GU209" t="s">
        <v>3</v>
      </c>
      <c r="GV209">
        <f t="shared" si="232"/>
        <v>0</v>
      </c>
      <c r="GW209">
        <v>1</v>
      </c>
      <c r="GX209">
        <f t="shared" si="233"/>
        <v>0</v>
      </c>
      <c r="HA209">
        <v>0</v>
      </c>
      <c r="HB209">
        <v>0</v>
      </c>
      <c r="IK209">
        <v>0</v>
      </c>
    </row>
    <row r="210" spans="1:245" x14ac:dyDescent="0.2">
      <c r="A210">
        <v>18</v>
      </c>
      <c r="B210">
        <v>1</v>
      </c>
      <c r="C210">
        <v>425</v>
      </c>
      <c r="E210" t="s">
        <v>219</v>
      </c>
      <c r="F210" t="s">
        <v>25</v>
      </c>
      <c r="G210" t="s">
        <v>26</v>
      </c>
      <c r="H210" t="s">
        <v>19</v>
      </c>
      <c r="I210">
        <f>I209*J210</f>
        <v>-0.10885</v>
      </c>
      <c r="J210">
        <v>-1</v>
      </c>
      <c r="O210">
        <f t="shared" si="195"/>
        <v>-5813.69</v>
      </c>
      <c r="P210">
        <f t="shared" si="196"/>
        <v>-5813.69</v>
      </c>
      <c r="Q210">
        <f t="shared" si="197"/>
        <v>0</v>
      </c>
      <c r="R210">
        <f t="shared" si="198"/>
        <v>0</v>
      </c>
      <c r="S210">
        <f t="shared" si="199"/>
        <v>0</v>
      </c>
      <c r="T210">
        <f t="shared" si="200"/>
        <v>0</v>
      </c>
      <c r="U210">
        <f t="shared" si="201"/>
        <v>0</v>
      </c>
      <c r="V210">
        <f t="shared" si="202"/>
        <v>0</v>
      </c>
      <c r="W210">
        <f t="shared" si="203"/>
        <v>0</v>
      </c>
      <c r="X210">
        <f t="shared" si="204"/>
        <v>0</v>
      </c>
      <c r="Y210">
        <f t="shared" si="205"/>
        <v>0</v>
      </c>
      <c r="AA210">
        <v>33034105</v>
      </c>
      <c r="AB210">
        <f t="shared" si="206"/>
        <v>53410.15</v>
      </c>
      <c r="AC210">
        <f t="shared" si="207"/>
        <v>53410.15</v>
      </c>
      <c r="AD210">
        <f t="shared" si="208"/>
        <v>0</v>
      </c>
      <c r="AE210">
        <f t="shared" si="209"/>
        <v>0</v>
      </c>
      <c r="AF210">
        <f t="shared" si="210"/>
        <v>0</v>
      </c>
      <c r="AG210">
        <f t="shared" si="211"/>
        <v>0</v>
      </c>
      <c r="AH210">
        <f t="shared" si="212"/>
        <v>0</v>
      </c>
      <c r="AI210">
        <f t="shared" si="213"/>
        <v>0</v>
      </c>
      <c r="AJ210">
        <f t="shared" si="214"/>
        <v>0</v>
      </c>
      <c r="AK210">
        <v>53410.15</v>
      </c>
      <c r="AL210">
        <v>53410.15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70</v>
      </c>
      <c r="AU210">
        <v>10</v>
      </c>
      <c r="AV210">
        <v>1</v>
      </c>
      <c r="AW210">
        <v>1</v>
      </c>
      <c r="AZ210">
        <v>1</v>
      </c>
      <c r="BA210">
        <v>1</v>
      </c>
      <c r="BB210">
        <v>1</v>
      </c>
      <c r="BC210">
        <v>1</v>
      </c>
      <c r="BD210" t="s">
        <v>3</v>
      </c>
      <c r="BE210" t="s">
        <v>3</v>
      </c>
      <c r="BF210" t="s">
        <v>3</v>
      </c>
      <c r="BG210" t="s">
        <v>3</v>
      </c>
      <c r="BH210">
        <v>3</v>
      </c>
      <c r="BI210">
        <v>4</v>
      </c>
      <c r="BJ210" t="s">
        <v>27</v>
      </c>
      <c r="BM210">
        <v>0</v>
      </c>
      <c r="BN210">
        <v>0</v>
      </c>
      <c r="BO210" t="s">
        <v>3</v>
      </c>
      <c r="BP210">
        <v>0</v>
      </c>
      <c r="BQ210">
        <v>1</v>
      </c>
      <c r="BR210">
        <v>0</v>
      </c>
      <c r="BS210">
        <v>1</v>
      </c>
      <c r="BT210">
        <v>1</v>
      </c>
      <c r="BU210">
        <v>1</v>
      </c>
      <c r="BV210">
        <v>1</v>
      </c>
      <c r="BW210">
        <v>1</v>
      </c>
      <c r="BX210">
        <v>1</v>
      </c>
      <c r="BY210" t="s">
        <v>3</v>
      </c>
      <c r="BZ210">
        <v>70</v>
      </c>
      <c r="CA210">
        <v>10</v>
      </c>
      <c r="CF210">
        <v>0</v>
      </c>
      <c r="CG210">
        <v>0</v>
      </c>
      <c r="CM210">
        <v>0</v>
      </c>
      <c r="CN210" t="s">
        <v>3</v>
      </c>
      <c r="CO210">
        <v>0</v>
      </c>
      <c r="CP210">
        <f t="shared" si="215"/>
        <v>-5813.69</v>
      </c>
      <c r="CQ210">
        <f t="shared" si="216"/>
        <v>53410.15</v>
      </c>
      <c r="CR210">
        <f t="shared" si="217"/>
        <v>0</v>
      </c>
      <c r="CS210">
        <f t="shared" si="218"/>
        <v>0</v>
      </c>
      <c r="CT210">
        <f t="shared" si="219"/>
        <v>0</v>
      </c>
      <c r="CU210">
        <f t="shared" si="220"/>
        <v>0</v>
      </c>
      <c r="CV210">
        <f t="shared" si="221"/>
        <v>0</v>
      </c>
      <c r="CW210">
        <f t="shared" si="222"/>
        <v>0</v>
      </c>
      <c r="CX210">
        <f t="shared" si="223"/>
        <v>0</v>
      </c>
      <c r="CY210">
        <f t="shared" si="224"/>
        <v>0</v>
      </c>
      <c r="CZ210">
        <f t="shared" si="225"/>
        <v>0</v>
      </c>
      <c r="DC210" t="s">
        <v>3</v>
      </c>
      <c r="DD210" t="s">
        <v>3</v>
      </c>
      <c r="DE210" t="s">
        <v>3</v>
      </c>
      <c r="DF210" t="s">
        <v>3</v>
      </c>
      <c r="DG210" t="s">
        <v>3</v>
      </c>
      <c r="DH210" t="s">
        <v>3</v>
      </c>
      <c r="DI210" t="s">
        <v>3</v>
      </c>
      <c r="DJ210" t="s">
        <v>3</v>
      </c>
      <c r="DK210" t="s">
        <v>3</v>
      </c>
      <c r="DL210" t="s">
        <v>3</v>
      </c>
      <c r="DM210" t="s">
        <v>3</v>
      </c>
      <c r="DN210">
        <v>0</v>
      </c>
      <c r="DO210">
        <v>0</v>
      </c>
      <c r="DP210">
        <v>1</v>
      </c>
      <c r="DQ210">
        <v>1</v>
      </c>
      <c r="DU210">
        <v>1009</v>
      </c>
      <c r="DV210" t="s">
        <v>19</v>
      </c>
      <c r="DW210" t="s">
        <v>19</v>
      </c>
      <c r="DX210">
        <v>1000</v>
      </c>
      <c r="EE210">
        <v>32505399</v>
      </c>
      <c r="EF210">
        <v>1</v>
      </c>
      <c r="EG210" t="s">
        <v>21</v>
      </c>
      <c r="EH210">
        <v>0</v>
      </c>
      <c r="EI210" t="s">
        <v>3</v>
      </c>
      <c r="EJ210">
        <v>4</v>
      </c>
      <c r="EK210">
        <v>0</v>
      </c>
      <c r="EL210" t="s">
        <v>22</v>
      </c>
      <c r="EM210" t="s">
        <v>23</v>
      </c>
      <c r="EO210" t="s">
        <v>3</v>
      </c>
      <c r="EQ210">
        <v>0</v>
      </c>
      <c r="ER210">
        <v>53410.15</v>
      </c>
      <c r="ES210">
        <v>53410.15</v>
      </c>
      <c r="ET210">
        <v>0</v>
      </c>
      <c r="EU210">
        <v>0</v>
      </c>
      <c r="EV210">
        <v>0</v>
      </c>
      <c r="EW210">
        <v>0</v>
      </c>
      <c r="EX210">
        <v>0</v>
      </c>
      <c r="FQ210">
        <v>0</v>
      </c>
      <c r="FR210">
        <f t="shared" si="226"/>
        <v>0</v>
      </c>
      <c r="FS210">
        <v>0</v>
      </c>
      <c r="FX210">
        <v>70</v>
      </c>
      <c r="FY210">
        <v>10</v>
      </c>
      <c r="GA210" t="s">
        <v>3</v>
      </c>
      <c r="GD210">
        <v>0</v>
      </c>
      <c r="GF210">
        <v>-1467733540</v>
      </c>
      <c r="GG210">
        <v>2</v>
      </c>
      <c r="GH210">
        <v>1</v>
      </c>
      <c r="GI210">
        <v>-2</v>
      </c>
      <c r="GJ210">
        <v>0</v>
      </c>
      <c r="GK210">
        <f>ROUND(R210*(R12)/100,2)</f>
        <v>0</v>
      </c>
      <c r="GL210">
        <f t="shared" si="227"/>
        <v>0</v>
      </c>
      <c r="GM210">
        <f t="shared" si="228"/>
        <v>-5813.69</v>
      </c>
      <c r="GN210">
        <f t="shared" si="229"/>
        <v>0</v>
      </c>
      <c r="GO210">
        <f t="shared" si="230"/>
        <v>0</v>
      </c>
      <c r="GP210">
        <f t="shared" si="231"/>
        <v>-5813.69</v>
      </c>
      <c r="GR210">
        <v>0</v>
      </c>
      <c r="GS210">
        <v>3</v>
      </c>
      <c r="GT210">
        <v>0</v>
      </c>
      <c r="GU210" t="s">
        <v>3</v>
      </c>
      <c r="GV210">
        <f t="shared" si="232"/>
        <v>0</v>
      </c>
      <c r="GW210">
        <v>1</v>
      </c>
      <c r="GX210">
        <f t="shared" si="233"/>
        <v>0</v>
      </c>
      <c r="HA210">
        <v>0</v>
      </c>
      <c r="HB210">
        <v>0</v>
      </c>
      <c r="IK210">
        <v>0</v>
      </c>
    </row>
    <row r="211" spans="1:245" x14ac:dyDescent="0.2">
      <c r="A211">
        <v>17</v>
      </c>
      <c r="B211">
        <v>1</v>
      </c>
      <c r="C211">
        <f>ROW(SmtRes!A440)</f>
        <v>440</v>
      </c>
      <c r="D211">
        <f>ROW(EtalonRes!A418)</f>
        <v>418</v>
      </c>
      <c r="E211" t="s">
        <v>220</v>
      </c>
      <c r="F211" t="s">
        <v>29</v>
      </c>
      <c r="G211" t="s">
        <v>30</v>
      </c>
      <c r="H211" t="s">
        <v>31</v>
      </c>
      <c r="I211">
        <v>1.4819000000000001E-2</v>
      </c>
      <c r="J211">
        <v>0</v>
      </c>
      <c r="O211">
        <f t="shared" si="195"/>
        <v>6326.41</v>
      </c>
      <c r="P211">
        <f t="shared" si="196"/>
        <v>5154.53</v>
      </c>
      <c r="Q211">
        <f t="shared" si="197"/>
        <v>6.45</v>
      </c>
      <c r="R211">
        <f t="shared" si="198"/>
        <v>2.1800000000000002</v>
      </c>
      <c r="S211">
        <f t="shared" si="199"/>
        <v>1165.43</v>
      </c>
      <c r="T211">
        <f t="shared" si="200"/>
        <v>0</v>
      </c>
      <c r="U211">
        <f t="shared" si="201"/>
        <v>6.714488900000001</v>
      </c>
      <c r="V211">
        <f t="shared" si="202"/>
        <v>0</v>
      </c>
      <c r="W211">
        <f t="shared" si="203"/>
        <v>0</v>
      </c>
      <c r="X211">
        <f t="shared" si="204"/>
        <v>815.8</v>
      </c>
      <c r="Y211">
        <f t="shared" si="205"/>
        <v>116.54</v>
      </c>
      <c r="AA211">
        <v>33034105</v>
      </c>
      <c r="AB211">
        <f t="shared" si="206"/>
        <v>426912.19</v>
      </c>
      <c r="AC211">
        <f t="shared" si="207"/>
        <v>347832.49</v>
      </c>
      <c r="AD211">
        <f t="shared" si="208"/>
        <v>435.13</v>
      </c>
      <c r="AE211">
        <f t="shared" si="209"/>
        <v>147.43</v>
      </c>
      <c r="AF211">
        <f t="shared" si="210"/>
        <v>78644.570000000007</v>
      </c>
      <c r="AG211">
        <f t="shared" si="211"/>
        <v>0</v>
      </c>
      <c r="AH211">
        <f t="shared" si="212"/>
        <v>453.1</v>
      </c>
      <c r="AI211">
        <f t="shared" si="213"/>
        <v>0</v>
      </c>
      <c r="AJ211">
        <f t="shared" si="214"/>
        <v>0</v>
      </c>
      <c r="AK211">
        <v>426912.19</v>
      </c>
      <c r="AL211">
        <v>347832.49</v>
      </c>
      <c r="AM211">
        <v>435.13</v>
      </c>
      <c r="AN211">
        <v>147.43</v>
      </c>
      <c r="AO211">
        <v>78644.570000000007</v>
      </c>
      <c r="AP211">
        <v>0</v>
      </c>
      <c r="AQ211">
        <v>453.1</v>
      </c>
      <c r="AR211">
        <v>0</v>
      </c>
      <c r="AS211">
        <v>0</v>
      </c>
      <c r="AT211">
        <v>70</v>
      </c>
      <c r="AU211">
        <v>10</v>
      </c>
      <c r="AV211">
        <v>1</v>
      </c>
      <c r="AW211">
        <v>1</v>
      </c>
      <c r="AZ211">
        <v>1</v>
      </c>
      <c r="BA211">
        <v>1</v>
      </c>
      <c r="BB211">
        <v>1</v>
      </c>
      <c r="BC211">
        <v>1</v>
      </c>
      <c r="BD211" t="s">
        <v>3</v>
      </c>
      <c r="BE211" t="s">
        <v>3</v>
      </c>
      <c r="BF211" t="s">
        <v>3</v>
      </c>
      <c r="BG211" t="s">
        <v>3</v>
      </c>
      <c r="BH211">
        <v>0</v>
      </c>
      <c r="BI211">
        <v>4</v>
      </c>
      <c r="BJ211" t="s">
        <v>32</v>
      </c>
      <c r="BM211">
        <v>0</v>
      </c>
      <c r="BN211">
        <v>0</v>
      </c>
      <c r="BO211" t="s">
        <v>3</v>
      </c>
      <c r="BP211">
        <v>0</v>
      </c>
      <c r="BQ211">
        <v>1</v>
      </c>
      <c r="BR211">
        <v>0</v>
      </c>
      <c r="BS211">
        <v>1</v>
      </c>
      <c r="BT211">
        <v>1</v>
      </c>
      <c r="BU211">
        <v>1</v>
      </c>
      <c r="BV211">
        <v>1</v>
      </c>
      <c r="BW211">
        <v>1</v>
      </c>
      <c r="BX211">
        <v>1</v>
      </c>
      <c r="BY211" t="s">
        <v>3</v>
      </c>
      <c r="BZ211">
        <v>70</v>
      </c>
      <c r="CA211">
        <v>10</v>
      </c>
      <c r="CF211">
        <v>0</v>
      </c>
      <c r="CG211">
        <v>0</v>
      </c>
      <c r="CM211">
        <v>0</v>
      </c>
      <c r="CN211" t="s">
        <v>3</v>
      </c>
      <c r="CO211">
        <v>0</v>
      </c>
      <c r="CP211">
        <f t="shared" si="215"/>
        <v>6326.41</v>
      </c>
      <c r="CQ211">
        <f t="shared" si="216"/>
        <v>347832.49</v>
      </c>
      <c r="CR211">
        <f t="shared" si="217"/>
        <v>435.13</v>
      </c>
      <c r="CS211">
        <f t="shared" si="218"/>
        <v>147.43</v>
      </c>
      <c r="CT211">
        <f t="shared" si="219"/>
        <v>78644.570000000007</v>
      </c>
      <c r="CU211">
        <f t="shared" si="220"/>
        <v>0</v>
      </c>
      <c r="CV211">
        <f t="shared" si="221"/>
        <v>453.1</v>
      </c>
      <c r="CW211">
        <f t="shared" si="222"/>
        <v>0</v>
      </c>
      <c r="CX211">
        <f t="shared" si="223"/>
        <v>0</v>
      </c>
      <c r="CY211">
        <f t="shared" si="224"/>
        <v>815.80100000000004</v>
      </c>
      <c r="CZ211">
        <f t="shared" si="225"/>
        <v>116.54300000000001</v>
      </c>
      <c r="DC211" t="s">
        <v>3</v>
      </c>
      <c r="DD211" t="s">
        <v>3</v>
      </c>
      <c r="DE211" t="s">
        <v>3</v>
      </c>
      <c r="DF211" t="s">
        <v>3</v>
      </c>
      <c r="DG211" t="s">
        <v>3</v>
      </c>
      <c r="DH211" t="s">
        <v>3</v>
      </c>
      <c r="DI211" t="s">
        <v>3</v>
      </c>
      <c r="DJ211" t="s">
        <v>3</v>
      </c>
      <c r="DK211" t="s">
        <v>3</v>
      </c>
      <c r="DL211" t="s">
        <v>3</v>
      </c>
      <c r="DM211" t="s">
        <v>3</v>
      </c>
      <c r="DN211">
        <v>0</v>
      </c>
      <c r="DO211">
        <v>0</v>
      </c>
      <c r="DP211">
        <v>1</v>
      </c>
      <c r="DQ211">
        <v>1</v>
      </c>
      <c r="DU211">
        <v>1007</v>
      </c>
      <c r="DV211" t="s">
        <v>31</v>
      </c>
      <c r="DW211" t="s">
        <v>31</v>
      </c>
      <c r="DX211">
        <v>100</v>
      </c>
      <c r="EE211">
        <v>32505399</v>
      </c>
      <c r="EF211">
        <v>1</v>
      </c>
      <c r="EG211" t="s">
        <v>21</v>
      </c>
      <c r="EH211">
        <v>0</v>
      </c>
      <c r="EI211" t="s">
        <v>3</v>
      </c>
      <c r="EJ211">
        <v>4</v>
      </c>
      <c r="EK211">
        <v>0</v>
      </c>
      <c r="EL211" t="s">
        <v>22</v>
      </c>
      <c r="EM211" t="s">
        <v>23</v>
      </c>
      <c r="EO211" t="s">
        <v>3</v>
      </c>
      <c r="EQ211">
        <v>131072</v>
      </c>
      <c r="ER211">
        <v>426912.19</v>
      </c>
      <c r="ES211">
        <v>347832.49</v>
      </c>
      <c r="ET211">
        <v>435.13</v>
      </c>
      <c r="EU211">
        <v>147.43</v>
      </c>
      <c r="EV211">
        <v>78644.570000000007</v>
      </c>
      <c r="EW211">
        <v>453.1</v>
      </c>
      <c r="EX211">
        <v>0</v>
      </c>
      <c r="EY211">
        <v>0</v>
      </c>
      <c r="FQ211">
        <v>0</v>
      </c>
      <c r="FR211">
        <f t="shared" si="226"/>
        <v>0</v>
      </c>
      <c r="FS211">
        <v>0</v>
      </c>
      <c r="FX211">
        <v>70</v>
      </c>
      <c r="FY211">
        <v>10</v>
      </c>
      <c r="GA211" t="s">
        <v>3</v>
      </c>
      <c r="GD211">
        <v>0</v>
      </c>
      <c r="GF211">
        <v>1739596138</v>
      </c>
      <c r="GG211">
        <v>2</v>
      </c>
      <c r="GH211">
        <v>1</v>
      </c>
      <c r="GI211">
        <v>-2</v>
      </c>
      <c r="GJ211">
        <v>0</v>
      </c>
      <c r="GK211">
        <f>ROUND(R211*(R12)/100,2)</f>
        <v>2.35</v>
      </c>
      <c r="GL211">
        <f t="shared" si="227"/>
        <v>0</v>
      </c>
      <c r="GM211">
        <f t="shared" si="228"/>
        <v>7261.1</v>
      </c>
      <c r="GN211">
        <f t="shared" si="229"/>
        <v>0</v>
      </c>
      <c r="GO211">
        <f t="shared" si="230"/>
        <v>0</v>
      </c>
      <c r="GP211">
        <f t="shared" si="231"/>
        <v>7261.1</v>
      </c>
      <c r="GR211">
        <v>0</v>
      </c>
      <c r="GS211">
        <v>3</v>
      </c>
      <c r="GT211">
        <v>0</v>
      </c>
      <c r="GU211" t="s">
        <v>3</v>
      </c>
      <c r="GV211">
        <f t="shared" si="232"/>
        <v>0</v>
      </c>
      <c r="GW211">
        <v>1</v>
      </c>
      <c r="GX211">
        <f t="shared" si="233"/>
        <v>0</v>
      </c>
      <c r="HA211">
        <v>0</v>
      </c>
      <c r="HB211">
        <v>0</v>
      </c>
      <c r="IK211">
        <v>0</v>
      </c>
    </row>
    <row r="212" spans="1:245" x14ac:dyDescent="0.2">
      <c r="A212">
        <v>17</v>
      </c>
      <c r="B212">
        <v>1</v>
      </c>
      <c r="E212" t="s">
        <v>221</v>
      </c>
      <c r="F212" t="s">
        <v>25</v>
      </c>
      <c r="G212" t="s">
        <v>26</v>
      </c>
      <c r="H212" t="s">
        <v>19</v>
      </c>
      <c r="I212">
        <v>3.2535557610000002E-2</v>
      </c>
      <c r="J212">
        <v>0</v>
      </c>
      <c r="O212">
        <f t="shared" si="195"/>
        <v>1737.73</v>
      </c>
      <c r="P212">
        <f t="shared" si="196"/>
        <v>1737.73</v>
      </c>
      <c r="Q212">
        <f t="shared" si="197"/>
        <v>0</v>
      </c>
      <c r="R212">
        <f t="shared" si="198"/>
        <v>0</v>
      </c>
      <c r="S212">
        <f t="shared" si="199"/>
        <v>0</v>
      </c>
      <c r="T212">
        <f t="shared" si="200"/>
        <v>0</v>
      </c>
      <c r="U212">
        <f t="shared" si="201"/>
        <v>0</v>
      </c>
      <c r="V212">
        <f t="shared" si="202"/>
        <v>0</v>
      </c>
      <c r="W212">
        <f t="shared" si="203"/>
        <v>0</v>
      </c>
      <c r="X212">
        <f t="shared" si="204"/>
        <v>0</v>
      </c>
      <c r="Y212">
        <f t="shared" si="205"/>
        <v>0</v>
      </c>
      <c r="AA212">
        <v>33034105</v>
      </c>
      <c r="AB212">
        <f t="shared" si="206"/>
        <v>53410.15</v>
      </c>
      <c r="AC212">
        <f t="shared" si="207"/>
        <v>53410.15</v>
      </c>
      <c r="AD212">
        <f t="shared" si="208"/>
        <v>0</v>
      </c>
      <c r="AE212">
        <f t="shared" si="209"/>
        <v>0</v>
      </c>
      <c r="AF212">
        <f t="shared" si="210"/>
        <v>0</v>
      </c>
      <c r="AG212">
        <f t="shared" si="211"/>
        <v>0</v>
      </c>
      <c r="AH212">
        <f t="shared" si="212"/>
        <v>0</v>
      </c>
      <c r="AI212">
        <f t="shared" si="213"/>
        <v>0</v>
      </c>
      <c r="AJ212">
        <f t="shared" si="214"/>
        <v>0</v>
      </c>
      <c r="AK212">
        <v>53410.15</v>
      </c>
      <c r="AL212">
        <v>53410.15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70</v>
      </c>
      <c r="AU212">
        <v>10</v>
      </c>
      <c r="AV212">
        <v>1</v>
      </c>
      <c r="AW212">
        <v>1</v>
      </c>
      <c r="AZ212">
        <v>1</v>
      </c>
      <c r="BA212">
        <v>1</v>
      </c>
      <c r="BB212">
        <v>1</v>
      </c>
      <c r="BC212">
        <v>1</v>
      </c>
      <c r="BD212" t="s">
        <v>3</v>
      </c>
      <c r="BE212" t="s">
        <v>3</v>
      </c>
      <c r="BF212" t="s">
        <v>3</v>
      </c>
      <c r="BG212" t="s">
        <v>3</v>
      </c>
      <c r="BH212">
        <v>3</v>
      </c>
      <c r="BI212">
        <v>4</v>
      </c>
      <c r="BJ212" t="s">
        <v>27</v>
      </c>
      <c r="BM212">
        <v>0</v>
      </c>
      <c r="BN212">
        <v>0</v>
      </c>
      <c r="BO212" t="s">
        <v>3</v>
      </c>
      <c r="BP212">
        <v>0</v>
      </c>
      <c r="BQ212">
        <v>1</v>
      </c>
      <c r="BR212">
        <v>0</v>
      </c>
      <c r="BS212">
        <v>1</v>
      </c>
      <c r="BT212">
        <v>1</v>
      </c>
      <c r="BU212">
        <v>1</v>
      </c>
      <c r="BV212">
        <v>1</v>
      </c>
      <c r="BW212">
        <v>1</v>
      </c>
      <c r="BX212">
        <v>1</v>
      </c>
      <c r="BY212" t="s">
        <v>3</v>
      </c>
      <c r="BZ212">
        <v>70</v>
      </c>
      <c r="CA212">
        <v>10</v>
      </c>
      <c r="CF212">
        <v>0</v>
      </c>
      <c r="CG212">
        <v>0</v>
      </c>
      <c r="CM212">
        <v>0</v>
      </c>
      <c r="CN212" t="s">
        <v>3</v>
      </c>
      <c r="CO212">
        <v>0</v>
      </c>
      <c r="CP212">
        <f t="shared" si="215"/>
        <v>1737.73</v>
      </c>
      <c r="CQ212">
        <f t="shared" si="216"/>
        <v>53410.15</v>
      </c>
      <c r="CR212">
        <f t="shared" si="217"/>
        <v>0</v>
      </c>
      <c r="CS212">
        <f t="shared" si="218"/>
        <v>0</v>
      </c>
      <c r="CT212">
        <f t="shared" si="219"/>
        <v>0</v>
      </c>
      <c r="CU212">
        <f t="shared" si="220"/>
        <v>0</v>
      </c>
      <c r="CV212">
        <f t="shared" si="221"/>
        <v>0</v>
      </c>
      <c r="CW212">
        <f t="shared" si="222"/>
        <v>0</v>
      </c>
      <c r="CX212">
        <f t="shared" si="223"/>
        <v>0</v>
      </c>
      <c r="CY212">
        <f t="shared" si="224"/>
        <v>0</v>
      </c>
      <c r="CZ212">
        <f t="shared" si="225"/>
        <v>0</v>
      </c>
      <c r="DC212" t="s">
        <v>3</v>
      </c>
      <c r="DD212" t="s">
        <v>3</v>
      </c>
      <c r="DE212" t="s">
        <v>3</v>
      </c>
      <c r="DF212" t="s">
        <v>3</v>
      </c>
      <c r="DG212" t="s">
        <v>3</v>
      </c>
      <c r="DH212" t="s">
        <v>3</v>
      </c>
      <c r="DI212" t="s">
        <v>3</v>
      </c>
      <c r="DJ212" t="s">
        <v>3</v>
      </c>
      <c r="DK212" t="s">
        <v>3</v>
      </c>
      <c r="DL212" t="s">
        <v>3</v>
      </c>
      <c r="DM212" t="s">
        <v>3</v>
      </c>
      <c r="DN212">
        <v>0</v>
      </c>
      <c r="DO212">
        <v>0</v>
      </c>
      <c r="DP212">
        <v>1</v>
      </c>
      <c r="DQ212">
        <v>1</v>
      </c>
      <c r="DU212">
        <v>1009</v>
      </c>
      <c r="DV212" t="s">
        <v>19</v>
      </c>
      <c r="DW212" t="s">
        <v>19</v>
      </c>
      <c r="DX212">
        <v>1000</v>
      </c>
      <c r="EE212">
        <v>32505399</v>
      </c>
      <c r="EF212">
        <v>1</v>
      </c>
      <c r="EG212" t="s">
        <v>21</v>
      </c>
      <c r="EH212">
        <v>0</v>
      </c>
      <c r="EI212" t="s">
        <v>3</v>
      </c>
      <c r="EJ212">
        <v>4</v>
      </c>
      <c r="EK212">
        <v>0</v>
      </c>
      <c r="EL212" t="s">
        <v>22</v>
      </c>
      <c r="EM212" t="s">
        <v>23</v>
      </c>
      <c r="EO212" t="s">
        <v>3</v>
      </c>
      <c r="EQ212">
        <v>131072</v>
      </c>
      <c r="ER212">
        <v>53410.15</v>
      </c>
      <c r="ES212">
        <v>53410.15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FQ212">
        <v>0</v>
      </c>
      <c r="FR212">
        <f t="shared" si="226"/>
        <v>0</v>
      </c>
      <c r="FS212">
        <v>0</v>
      </c>
      <c r="FX212">
        <v>70</v>
      </c>
      <c r="FY212">
        <v>10</v>
      </c>
      <c r="GA212" t="s">
        <v>3</v>
      </c>
      <c r="GD212">
        <v>0</v>
      </c>
      <c r="GF212">
        <v>-1467733540</v>
      </c>
      <c r="GG212">
        <v>2</v>
      </c>
      <c r="GH212">
        <v>1</v>
      </c>
      <c r="GI212">
        <v>-2</v>
      </c>
      <c r="GJ212">
        <v>0</v>
      </c>
      <c r="GK212">
        <f>ROUND(R212*(R12)/100,2)</f>
        <v>0</v>
      </c>
      <c r="GL212">
        <f t="shared" si="227"/>
        <v>0</v>
      </c>
      <c r="GM212">
        <f t="shared" si="228"/>
        <v>1737.73</v>
      </c>
      <c r="GN212">
        <f t="shared" si="229"/>
        <v>0</v>
      </c>
      <c r="GO212">
        <f t="shared" si="230"/>
        <v>0</v>
      </c>
      <c r="GP212">
        <f t="shared" si="231"/>
        <v>1737.73</v>
      </c>
      <c r="GR212">
        <v>0</v>
      </c>
      <c r="GS212">
        <v>3</v>
      </c>
      <c r="GT212">
        <v>0</v>
      </c>
      <c r="GU212" t="s">
        <v>3</v>
      </c>
      <c r="GV212">
        <f t="shared" si="232"/>
        <v>0</v>
      </c>
      <c r="GW212">
        <v>1</v>
      </c>
      <c r="GX212">
        <f t="shared" si="233"/>
        <v>0</v>
      </c>
      <c r="HA212">
        <v>0</v>
      </c>
      <c r="HB212">
        <v>0</v>
      </c>
      <c r="IK212">
        <v>0</v>
      </c>
    </row>
    <row r="213" spans="1:245" x14ac:dyDescent="0.2">
      <c r="A213">
        <v>17</v>
      </c>
      <c r="B213">
        <v>1</v>
      </c>
      <c r="E213" t="s">
        <v>222</v>
      </c>
      <c r="F213" t="s">
        <v>35</v>
      </c>
      <c r="G213" t="s">
        <v>223</v>
      </c>
      <c r="H213" t="s">
        <v>37</v>
      </c>
      <c r="I213">
        <v>1</v>
      </c>
      <c r="J213">
        <v>0</v>
      </c>
      <c r="O213">
        <f t="shared" si="195"/>
        <v>55854.239999999998</v>
      </c>
      <c r="P213">
        <f t="shared" si="196"/>
        <v>55854.239999999998</v>
      </c>
      <c r="Q213">
        <f t="shared" si="197"/>
        <v>0</v>
      </c>
      <c r="R213">
        <f t="shared" si="198"/>
        <v>0</v>
      </c>
      <c r="S213">
        <f t="shared" si="199"/>
        <v>0</v>
      </c>
      <c r="T213">
        <f t="shared" si="200"/>
        <v>0</v>
      </c>
      <c r="U213">
        <f t="shared" si="201"/>
        <v>0</v>
      </c>
      <c r="V213">
        <f t="shared" si="202"/>
        <v>0</v>
      </c>
      <c r="W213">
        <f t="shared" si="203"/>
        <v>0</v>
      </c>
      <c r="X213">
        <f t="shared" si="204"/>
        <v>0</v>
      </c>
      <c r="Y213">
        <f t="shared" si="205"/>
        <v>0</v>
      </c>
      <c r="AA213">
        <v>33034105</v>
      </c>
      <c r="AB213">
        <f t="shared" si="206"/>
        <v>55854.239999999998</v>
      </c>
      <c r="AC213">
        <f t="shared" si="207"/>
        <v>55854.239999999998</v>
      </c>
      <c r="AD213">
        <f t="shared" si="208"/>
        <v>0</v>
      </c>
      <c r="AE213">
        <f t="shared" si="209"/>
        <v>0</v>
      </c>
      <c r="AF213">
        <f t="shared" si="210"/>
        <v>0</v>
      </c>
      <c r="AG213">
        <f t="shared" si="211"/>
        <v>0</v>
      </c>
      <c r="AH213">
        <f t="shared" si="212"/>
        <v>0</v>
      </c>
      <c r="AI213">
        <f t="shared" si="213"/>
        <v>0</v>
      </c>
      <c r="AJ213">
        <f t="shared" si="214"/>
        <v>0</v>
      </c>
      <c r="AK213">
        <v>55854.239999999998</v>
      </c>
      <c r="AL213">
        <v>55854.239999999998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1</v>
      </c>
      <c r="AW213">
        <v>1</v>
      </c>
      <c r="AZ213">
        <v>1</v>
      </c>
      <c r="BA213">
        <v>1</v>
      </c>
      <c r="BB213">
        <v>1</v>
      </c>
      <c r="BC213">
        <v>1</v>
      </c>
      <c r="BD213" t="s">
        <v>3</v>
      </c>
      <c r="BE213" t="s">
        <v>3</v>
      </c>
      <c r="BF213" t="s">
        <v>3</v>
      </c>
      <c r="BG213" t="s">
        <v>3</v>
      </c>
      <c r="BH213">
        <v>3</v>
      </c>
      <c r="BI213">
        <v>1</v>
      </c>
      <c r="BJ213" t="s">
        <v>3</v>
      </c>
      <c r="BM213">
        <v>6001</v>
      </c>
      <c r="BN213">
        <v>0</v>
      </c>
      <c r="BO213" t="s">
        <v>3</v>
      </c>
      <c r="BP213">
        <v>0</v>
      </c>
      <c r="BQ213">
        <v>0</v>
      </c>
      <c r="BR213">
        <v>0</v>
      </c>
      <c r="BS213">
        <v>1</v>
      </c>
      <c r="BT213">
        <v>1</v>
      </c>
      <c r="BU213">
        <v>1</v>
      </c>
      <c r="BV213">
        <v>1</v>
      </c>
      <c r="BW213">
        <v>1</v>
      </c>
      <c r="BX213">
        <v>1</v>
      </c>
      <c r="BY213" t="s">
        <v>3</v>
      </c>
      <c r="BZ213">
        <v>0</v>
      </c>
      <c r="CA213">
        <v>0</v>
      </c>
      <c r="CF213">
        <v>0</v>
      </c>
      <c r="CG213">
        <v>0</v>
      </c>
      <c r="CM213">
        <v>0</v>
      </c>
      <c r="CN213" t="s">
        <v>3</v>
      </c>
      <c r="CO213">
        <v>0</v>
      </c>
      <c r="CP213">
        <f t="shared" si="215"/>
        <v>55854.239999999998</v>
      </c>
      <c r="CQ213">
        <f t="shared" si="216"/>
        <v>55854.239999999998</v>
      </c>
      <c r="CR213">
        <f t="shared" si="217"/>
        <v>0</v>
      </c>
      <c r="CS213">
        <f t="shared" si="218"/>
        <v>0</v>
      </c>
      <c r="CT213">
        <f t="shared" si="219"/>
        <v>0</v>
      </c>
      <c r="CU213">
        <f t="shared" si="220"/>
        <v>0</v>
      </c>
      <c r="CV213">
        <f t="shared" si="221"/>
        <v>0</v>
      </c>
      <c r="CW213">
        <f t="shared" si="222"/>
        <v>0</v>
      </c>
      <c r="CX213">
        <f t="shared" si="223"/>
        <v>0</v>
      </c>
      <c r="CY213">
        <f t="shared" si="224"/>
        <v>0</v>
      </c>
      <c r="CZ213">
        <f t="shared" si="225"/>
        <v>0</v>
      </c>
      <c r="DC213" t="s">
        <v>3</v>
      </c>
      <c r="DD213" t="s">
        <v>3</v>
      </c>
      <c r="DE213" t="s">
        <v>3</v>
      </c>
      <c r="DF213" t="s">
        <v>3</v>
      </c>
      <c r="DG213" t="s">
        <v>3</v>
      </c>
      <c r="DH213" t="s">
        <v>3</v>
      </c>
      <c r="DI213" t="s">
        <v>3</v>
      </c>
      <c r="DJ213" t="s">
        <v>3</v>
      </c>
      <c r="DK213" t="s">
        <v>3</v>
      </c>
      <c r="DL213" t="s">
        <v>3</v>
      </c>
      <c r="DM213" t="s">
        <v>3</v>
      </c>
      <c r="DN213">
        <v>0</v>
      </c>
      <c r="DO213">
        <v>0</v>
      </c>
      <c r="DP213">
        <v>1</v>
      </c>
      <c r="DQ213">
        <v>1</v>
      </c>
      <c r="DU213">
        <v>1010</v>
      </c>
      <c r="DV213" t="s">
        <v>37</v>
      </c>
      <c r="DW213" t="s">
        <v>38</v>
      </c>
      <c r="DX213">
        <v>1</v>
      </c>
      <c r="EE213">
        <v>32747723</v>
      </c>
      <c r="EF213">
        <v>0</v>
      </c>
      <c r="EG213" t="s">
        <v>39</v>
      </c>
      <c r="EH213">
        <v>0</v>
      </c>
      <c r="EI213" t="s">
        <v>3</v>
      </c>
      <c r="EJ213">
        <v>1</v>
      </c>
      <c r="EK213">
        <v>6001</v>
      </c>
      <c r="EL213" t="s">
        <v>40</v>
      </c>
      <c r="EM213" t="s">
        <v>39</v>
      </c>
      <c r="EO213" t="s">
        <v>3</v>
      </c>
      <c r="EQ213">
        <v>131072</v>
      </c>
      <c r="ER213">
        <v>55854.239999999998</v>
      </c>
      <c r="ES213">
        <v>55854.239999999998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FQ213">
        <v>0</v>
      </c>
      <c r="FR213">
        <f t="shared" si="226"/>
        <v>0</v>
      </c>
      <c r="FS213">
        <v>0</v>
      </c>
      <c r="FX213">
        <v>0</v>
      </c>
      <c r="FY213">
        <v>0</v>
      </c>
      <c r="GA213" t="s">
        <v>41</v>
      </c>
      <c r="GD213">
        <v>0</v>
      </c>
      <c r="GF213">
        <v>-720371367</v>
      </c>
      <c r="GG213">
        <v>2</v>
      </c>
      <c r="GH213">
        <v>0</v>
      </c>
      <c r="GI213">
        <v>-2</v>
      </c>
      <c r="GJ213">
        <v>0</v>
      </c>
      <c r="GK213">
        <f>ROUND(R213*(R12)/100,2)</f>
        <v>0</v>
      </c>
      <c r="GL213">
        <f t="shared" si="227"/>
        <v>0</v>
      </c>
      <c r="GM213">
        <f t="shared" si="228"/>
        <v>55854.239999999998</v>
      </c>
      <c r="GN213">
        <f t="shared" si="229"/>
        <v>55854.239999999998</v>
      </c>
      <c r="GO213">
        <f t="shared" si="230"/>
        <v>0</v>
      </c>
      <c r="GP213">
        <f t="shared" si="231"/>
        <v>0</v>
      </c>
      <c r="GR213">
        <v>0</v>
      </c>
      <c r="GS213">
        <v>4</v>
      </c>
      <c r="GT213">
        <v>0</v>
      </c>
      <c r="GU213" t="s">
        <v>3</v>
      </c>
      <c r="GV213">
        <f t="shared" si="232"/>
        <v>0</v>
      </c>
      <c r="GW213">
        <v>1</v>
      </c>
      <c r="GX213">
        <f t="shared" si="233"/>
        <v>0</v>
      </c>
      <c r="HA213">
        <v>0</v>
      </c>
      <c r="HB213">
        <v>0</v>
      </c>
      <c r="IK213">
        <v>0</v>
      </c>
    </row>
    <row r="214" spans="1:245" x14ac:dyDescent="0.2">
      <c r="A214">
        <v>17</v>
      </c>
      <c r="B214">
        <v>1</v>
      </c>
      <c r="C214">
        <f>ROW(SmtRes!A445)</f>
        <v>445</v>
      </c>
      <c r="D214">
        <f>ROW(EtalonRes!A422)</f>
        <v>422</v>
      </c>
      <c r="E214" t="s">
        <v>224</v>
      </c>
      <c r="F214" t="s">
        <v>17</v>
      </c>
      <c r="G214" t="s">
        <v>18</v>
      </c>
      <c r="H214" t="s">
        <v>19</v>
      </c>
      <c r="I214">
        <v>5.2699999999999997E-2</v>
      </c>
      <c r="J214">
        <v>0</v>
      </c>
      <c r="O214">
        <f t="shared" si="195"/>
        <v>3513.36</v>
      </c>
      <c r="P214">
        <f t="shared" si="196"/>
        <v>3000.39</v>
      </c>
      <c r="Q214">
        <f t="shared" si="197"/>
        <v>81.96</v>
      </c>
      <c r="R214">
        <f t="shared" si="198"/>
        <v>7.53</v>
      </c>
      <c r="S214">
        <f t="shared" si="199"/>
        <v>431.01</v>
      </c>
      <c r="T214">
        <f t="shared" si="200"/>
        <v>0</v>
      </c>
      <c r="U214">
        <f t="shared" si="201"/>
        <v>1.9029969999999998</v>
      </c>
      <c r="V214">
        <f t="shared" si="202"/>
        <v>0</v>
      </c>
      <c r="W214">
        <f t="shared" si="203"/>
        <v>0</v>
      </c>
      <c r="X214">
        <f t="shared" si="204"/>
        <v>301.70999999999998</v>
      </c>
      <c r="Y214">
        <f t="shared" si="205"/>
        <v>43.1</v>
      </c>
      <c r="AA214">
        <v>33034105</v>
      </c>
      <c r="AB214">
        <f t="shared" si="206"/>
        <v>66667.14</v>
      </c>
      <c r="AC214">
        <f t="shared" si="207"/>
        <v>56933.42</v>
      </c>
      <c r="AD214">
        <f t="shared" si="208"/>
        <v>1555.17</v>
      </c>
      <c r="AE214">
        <f t="shared" si="209"/>
        <v>142.85</v>
      </c>
      <c r="AF214">
        <f t="shared" si="210"/>
        <v>8178.55</v>
      </c>
      <c r="AG214">
        <f t="shared" si="211"/>
        <v>0</v>
      </c>
      <c r="AH214">
        <f t="shared" si="212"/>
        <v>36.11</v>
      </c>
      <c r="AI214">
        <f t="shared" si="213"/>
        <v>0</v>
      </c>
      <c r="AJ214">
        <f t="shared" si="214"/>
        <v>0</v>
      </c>
      <c r="AK214">
        <v>66667.14</v>
      </c>
      <c r="AL214">
        <v>56933.42</v>
      </c>
      <c r="AM214">
        <v>1555.17</v>
      </c>
      <c r="AN214">
        <v>142.85</v>
      </c>
      <c r="AO214">
        <v>8178.55</v>
      </c>
      <c r="AP214">
        <v>0</v>
      </c>
      <c r="AQ214">
        <v>36.11</v>
      </c>
      <c r="AR214">
        <v>0</v>
      </c>
      <c r="AS214">
        <v>0</v>
      </c>
      <c r="AT214">
        <v>70</v>
      </c>
      <c r="AU214">
        <v>10</v>
      </c>
      <c r="AV214">
        <v>1</v>
      </c>
      <c r="AW214">
        <v>1</v>
      </c>
      <c r="AZ214">
        <v>1</v>
      </c>
      <c r="BA214">
        <v>1</v>
      </c>
      <c r="BB214">
        <v>1</v>
      </c>
      <c r="BC214">
        <v>1</v>
      </c>
      <c r="BD214" t="s">
        <v>3</v>
      </c>
      <c r="BE214" t="s">
        <v>3</v>
      </c>
      <c r="BF214" t="s">
        <v>3</v>
      </c>
      <c r="BG214" t="s">
        <v>3</v>
      </c>
      <c r="BH214">
        <v>0</v>
      </c>
      <c r="BI214">
        <v>4</v>
      </c>
      <c r="BJ214" t="s">
        <v>20</v>
      </c>
      <c r="BM214">
        <v>0</v>
      </c>
      <c r="BN214">
        <v>0</v>
      </c>
      <c r="BO214" t="s">
        <v>3</v>
      </c>
      <c r="BP214">
        <v>0</v>
      </c>
      <c r="BQ214">
        <v>1</v>
      </c>
      <c r="BR214">
        <v>0</v>
      </c>
      <c r="BS214">
        <v>1</v>
      </c>
      <c r="BT214">
        <v>1</v>
      </c>
      <c r="BU214">
        <v>1</v>
      </c>
      <c r="BV214">
        <v>1</v>
      </c>
      <c r="BW214">
        <v>1</v>
      </c>
      <c r="BX214">
        <v>1</v>
      </c>
      <c r="BY214" t="s">
        <v>3</v>
      </c>
      <c r="BZ214">
        <v>70</v>
      </c>
      <c r="CA214">
        <v>10</v>
      </c>
      <c r="CF214">
        <v>0</v>
      </c>
      <c r="CG214">
        <v>0</v>
      </c>
      <c r="CM214">
        <v>0</v>
      </c>
      <c r="CN214" t="s">
        <v>3</v>
      </c>
      <c r="CO214">
        <v>0</v>
      </c>
      <c r="CP214">
        <f t="shared" si="215"/>
        <v>3513.3599999999997</v>
      </c>
      <c r="CQ214">
        <f t="shared" si="216"/>
        <v>56933.42</v>
      </c>
      <c r="CR214">
        <f t="shared" si="217"/>
        <v>1555.17</v>
      </c>
      <c r="CS214">
        <f t="shared" si="218"/>
        <v>142.85</v>
      </c>
      <c r="CT214">
        <f t="shared" si="219"/>
        <v>8178.55</v>
      </c>
      <c r="CU214">
        <f t="shared" si="220"/>
        <v>0</v>
      </c>
      <c r="CV214">
        <f t="shared" si="221"/>
        <v>36.11</v>
      </c>
      <c r="CW214">
        <f t="shared" si="222"/>
        <v>0</v>
      </c>
      <c r="CX214">
        <f t="shared" si="223"/>
        <v>0</v>
      </c>
      <c r="CY214">
        <f t="shared" si="224"/>
        <v>301.70699999999999</v>
      </c>
      <c r="CZ214">
        <f t="shared" si="225"/>
        <v>43.101000000000006</v>
      </c>
      <c r="DC214" t="s">
        <v>3</v>
      </c>
      <c r="DD214" t="s">
        <v>3</v>
      </c>
      <c r="DE214" t="s">
        <v>3</v>
      </c>
      <c r="DF214" t="s">
        <v>3</v>
      </c>
      <c r="DG214" t="s">
        <v>3</v>
      </c>
      <c r="DH214" t="s">
        <v>3</v>
      </c>
      <c r="DI214" t="s">
        <v>3</v>
      </c>
      <c r="DJ214" t="s">
        <v>3</v>
      </c>
      <c r="DK214" t="s">
        <v>3</v>
      </c>
      <c r="DL214" t="s">
        <v>3</v>
      </c>
      <c r="DM214" t="s">
        <v>3</v>
      </c>
      <c r="DN214">
        <v>0</v>
      </c>
      <c r="DO214">
        <v>0</v>
      </c>
      <c r="DP214">
        <v>1</v>
      </c>
      <c r="DQ214">
        <v>1</v>
      </c>
      <c r="DU214">
        <v>1009</v>
      </c>
      <c r="DV214" t="s">
        <v>19</v>
      </c>
      <c r="DW214" t="s">
        <v>19</v>
      </c>
      <c r="DX214">
        <v>1000</v>
      </c>
      <c r="EE214">
        <v>32505399</v>
      </c>
      <c r="EF214">
        <v>1</v>
      </c>
      <c r="EG214" t="s">
        <v>21</v>
      </c>
      <c r="EH214">
        <v>0</v>
      </c>
      <c r="EI214" t="s">
        <v>3</v>
      </c>
      <c r="EJ214">
        <v>4</v>
      </c>
      <c r="EK214">
        <v>0</v>
      </c>
      <c r="EL214" t="s">
        <v>22</v>
      </c>
      <c r="EM214" t="s">
        <v>23</v>
      </c>
      <c r="EO214" t="s">
        <v>3</v>
      </c>
      <c r="EQ214">
        <v>131072</v>
      </c>
      <c r="ER214">
        <v>66667.14</v>
      </c>
      <c r="ES214">
        <v>56933.42</v>
      </c>
      <c r="ET214">
        <v>1555.17</v>
      </c>
      <c r="EU214">
        <v>142.85</v>
      </c>
      <c r="EV214">
        <v>8178.55</v>
      </c>
      <c r="EW214">
        <v>36.11</v>
      </c>
      <c r="EX214">
        <v>0</v>
      </c>
      <c r="EY214">
        <v>0</v>
      </c>
      <c r="FQ214">
        <v>0</v>
      </c>
      <c r="FR214">
        <f t="shared" si="226"/>
        <v>0</v>
      </c>
      <c r="FS214">
        <v>0</v>
      </c>
      <c r="FX214">
        <v>70</v>
      </c>
      <c r="FY214">
        <v>10</v>
      </c>
      <c r="GA214" t="s">
        <v>3</v>
      </c>
      <c r="GD214">
        <v>0</v>
      </c>
      <c r="GF214">
        <v>-1596235391</v>
      </c>
      <c r="GG214">
        <v>2</v>
      </c>
      <c r="GH214">
        <v>1</v>
      </c>
      <c r="GI214">
        <v>-2</v>
      </c>
      <c r="GJ214">
        <v>0</v>
      </c>
      <c r="GK214">
        <f>ROUND(R214*(R12)/100,2)</f>
        <v>8.1300000000000008</v>
      </c>
      <c r="GL214">
        <f t="shared" si="227"/>
        <v>0</v>
      </c>
      <c r="GM214">
        <f t="shared" si="228"/>
        <v>3866.3</v>
      </c>
      <c r="GN214">
        <f t="shared" si="229"/>
        <v>0</v>
      </c>
      <c r="GO214">
        <f t="shared" si="230"/>
        <v>0</v>
      </c>
      <c r="GP214">
        <f t="shared" si="231"/>
        <v>3866.3</v>
      </c>
      <c r="GR214">
        <v>0</v>
      </c>
      <c r="GS214">
        <v>3</v>
      </c>
      <c r="GT214">
        <v>0</v>
      </c>
      <c r="GU214" t="s">
        <v>3</v>
      </c>
      <c r="GV214">
        <f t="shared" si="232"/>
        <v>0</v>
      </c>
      <c r="GW214">
        <v>1</v>
      </c>
      <c r="GX214">
        <f t="shared" si="233"/>
        <v>0</v>
      </c>
      <c r="HA214">
        <v>0</v>
      </c>
      <c r="HB214">
        <v>0</v>
      </c>
      <c r="IK214">
        <v>0</v>
      </c>
    </row>
    <row r="215" spans="1:245" x14ac:dyDescent="0.2">
      <c r="A215">
        <v>18</v>
      </c>
      <c r="B215">
        <v>1</v>
      </c>
      <c r="C215">
        <v>445</v>
      </c>
      <c r="E215" t="s">
        <v>225</v>
      </c>
      <c r="F215" t="s">
        <v>25</v>
      </c>
      <c r="G215" t="s">
        <v>26</v>
      </c>
      <c r="H215" t="s">
        <v>19</v>
      </c>
      <c r="I215">
        <f>I214*J215</f>
        <v>-5.2699999999999997E-2</v>
      </c>
      <c r="J215">
        <v>-1</v>
      </c>
      <c r="O215">
        <f t="shared" si="195"/>
        <v>-2814.71</v>
      </c>
      <c r="P215">
        <f t="shared" si="196"/>
        <v>-2814.71</v>
      </c>
      <c r="Q215">
        <f t="shared" si="197"/>
        <v>0</v>
      </c>
      <c r="R215">
        <f t="shared" si="198"/>
        <v>0</v>
      </c>
      <c r="S215">
        <f t="shared" si="199"/>
        <v>0</v>
      </c>
      <c r="T215">
        <f t="shared" si="200"/>
        <v>0</v>
      </c>
      <c r="U215">
        <f t="shared" si="201"/>
        <v>0</v>
      </c>
      <c r="V215">
        <f t="shared" si="202"/>
        <v>0</v>
      </c>
      <c r="W215">
        <f t="shared" si="203"/>
        <v>0</v>
      </c>
      <c r="X215">
        <f t="shared" si="204"/>
        <v>0</v>
      </c>
      <c r="Y215">
        <f t="shared" si="205"/>
        <v>0</v>
      </c>
      <c r="AA215">
        <v>33034105</v>
      </c>
      <c r="AB215">
        <f t="shared" si="206"/>
        <v>53410.15</v>
      </c>
      <c r="AC215">
        <f t="shared" si="207"/>
        <v>53410.15</v>
      </c>
      <c r="AD215">
        <f t="shared" si="208"/>
        <v>0</v>
      </c>
      <c r="AE215">
        <f t="shared" si="209"/>
        <v>0</v>
      </c>
      <c r="AF215">
        <f t="shared" si="210"/>
        <v>0</v>
      </c>
      <c r="AG215">
        <f t="shared" si="211"/>
        <v>0</v>
      </c>
      <c r="AH215">
        <f t="shared" si="212"/>
        <v>0</v>
      </c>
      <c r="AI215">
        <f t="shared" si="213"/>
        <v>0</v>
      </c>
      <c r="AJ215">
        <f t="shared" si="214"/>
        <v>0</v>
      </c>
      <c r="AK215">
        <v>53410.15</v>
      </c>
      <c r="AL215">
        <v>53410.15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70</v>
      </c>
      <c r="AU215">
        <v>10</v>
      </c>
      <c r="AV215">
        <v>1</v>
      </c>
      <c r="AW215">
        <v>1</v>
      </c>
      <c r="AZ215">
        <v>1</v>
      </c>
      <c r="BA215">
        <v>1</v>
      </c>
      <c r="BB215">
        <v>1</v>
      </c>
      <c r="BC215">
        <v>1</v>
      </c>
      <c r="BD215" t="s">
        <v>3</v>
      </c>
      <c r="BE215" t="s">
        <v>3</v>
      </c>
      <c r="BF215" t="s">
        <v>3</v>
      </c>
      <c r="BG215" t="s">
        <v>3</v>
      </c>
      <c r="BH215">
        <v>3</v>
      </c>
      <c r="BI215">
        <v>4</v>
      </c>
      <c r="BJ215" t="s">
        <v>27</v>
      </c>
      <c r="BM215">
        <v>0</v>
      </c>
      <c r="BN215">
        <v>0</v>
      </c>
      <c r="BO215" t="s">
        <v>3</v>
      </c>
      <c r="BP215">
        <v>0</v>
      </c>
      <c r="BQ215">
        <v>1</v>
      </c>
      <c r="BR215">
        <v>0</v>
      </c>
      <c r="BS215">
        <v>1</v>
      </c>
      <c r="BT215">
        <v>1</v>
      </c>
      <c r="BU215">
        <v>1</v>
      </c>
      <c r="BV215">
        <v>1</v>
      </c>
      <c r="BW215">
        <v>1</v>
      </c>
      <c r="BX215">
        <v>1</v>
      </c>
      <c r="BY215" t="s">
        <v>3</v>
      </c>
      <c r="BZ215">
        <v>70</v>
      </c>
      <c r="CA215">
        <v>10</v>
      </c>
      <c r="CF215">
        <v>0</v>
      </c>
      <c r="CG215">
        <v>0</v>
      </c>
      <c r="CM215">
        <v>0</v>
      </c>
      <c r="CN215" t="s">
        <v>3</v>
      </c>
      <c r="CO215">
        <v>0</v>
      </c>
      <c r="CP215">
        <f t="shared" si="215"/>
        <v>-2814.71</v>
      </c>
      <c r="CQ215">
        <f t="shared" si="216"/>
        <v>53410.15</v>
      </c>
      <c r="CR215">
        <f t="shared" si="217"/>
        <v>0</v>
      </c>
      <c r="CS215">
        <f t="shared" si="218"/>
        <v>0</v>
      </c>
      <c r="CT215">
        <f t="shared" si="219"/>
        <v>0</v>
      </c>
      <c r="CU215">
        <f t="shared" si="220"/>
        <v>0</v>
      </c>
      <c r="CV215">
        <f t="shared" si="221"/>
        <v>0</v>
      </c>
      <c r="CW215">
        <f t="shared" si="222"/>
        <v>0</v>
      </c>
      <c r="CX215">
        <f t="shared" si="223"/>
        <v>0</v>
      </c>
      <c r="CY215">
        <f t="shared" si="224"/>
        <v>0</v>
      </c>
      <c r="CZ215">
        <f t="shared" si="225"/>
        <v>0</v>
      </c>
      <c r="DC215" t="s">
        <v>3</v>
      </c>
      <c r="DD215" t="s">
        <v>3</v>
      </c>
      <c r="DE215" t="s">
        <v>3</v>
      </c>
      <c r="DF215" t="s">
        <v>3</v>
      </c>
      <c r="DG215" t="s">
        <v>3</v>
      </c>
      <c r="DH215" t="s">
        <v>3</v>
      </c>
      <c r="DI215" t="s">
        <v>3</v>
      </c>
      <c r="DJ215" t="s">
        <v>3</v>
      </c>
      <c r="DK215" t="s">
        <v>3</v>
      </c>
      <c r="DL215" t="s">
        <v>3</v>
      </c>
      <c r="DM215" t="s">
        <v>3</v>
      </c>
      <c r="DN215">
        <v>0</v>
      </c>
      <c r="DO215">
        <v>0</v>
      </c>
      <c r="DP215">
        <v>1</v>
      </c>
      <c r="DQ215">
        <v>1</v>
      </c>
      <c r="DU215">
        <v>1009</v>
      </c>
      <c r="DV215" t="s">
        <v>19</v>
      </c>
      <c r="DW215" t="s">
        <v>19</v>
      </c>
      <c r="DX215">
        <v>1000</v>
      </c>
      <c r="EE215">
        <v>32505399</v>
      </c>
      <c r="EF215">
        <v>1</v>
      </c>
      <c r="EG215" t="s">
        <v>21</v>
      </c>
      <c r="EH215">
        <v>0</v>
      </c>
      <c r="EI215" t="s">
        <v>3</v>
      </c>
      <c r="EJ215">
        <v>4</v>
      </c>
      <c r="EK215">
        <v>0</v>
      </c>
      <c r="EL215" t="s">
        <v>22</v>
      </c>
      <c r="EM215" t="s">
        <v>23</v>
      </c>
      <c r="EO215" t="s">
        <v>3</v>
      </c>
      <c r="EQ215">
        <v>0</v>
      </c>
      <c r="ER215">
        <v>53410.15</v>
      </c>
      <c r="ES215">
        <v>53410.15</v>
      </c>
      <c r="ET215">
        <v>0</v>
      </c>
      <c r="EU215">
        <v>0</v>
      </c>
      <c r="EV215">
        <v>0</v>
      </c>
      <c r="EW215">
        <v>0</v>
      </c>
      <c r="EX215">
        <v>0</v>
      </c>
      <c r="FQ215">
        <v>0</v>
      </c>
      <c r="FR215">
        <f t="shared" si="226"/>
        <v>0</v>
      </c>
      <c r="FS215">
        <v>0</v>
      </c>
      <c r="FX215">
        <v>70</v>
      </c>
      <c r="FY215">
        <v>10</v>
      </c>
      <c r="GA215" t="s">
        <v>3</v>
      </c>
      <c r="GD215">
        <v>0</v>
      </c>
      <c r="GF215">
        <v>-1467733540</v>
      </c>
      <c r="GG215">
        <v>2</v>
      </c>
      <c r="GH215">
        <v>1</v>
      </c>
      <c r="GI215">
        <v>-2</v>
      </c>
      <c r="GJ215">
        <v>0</v>
      </c>
      <c r="GK215">
        <f>ROUND(R215*(R12)/100,2)</f>
        <v>0</v>
      </c>
      <c r="GL215">
        <f t="shared" si="227"/>
        <v>0</v>
      </c>
      <c r="GM215">
        <f t="shared" si="228"/>
        <v>-2814.71</v>
      </c>
      <c r="GN215">
        <f t="shared" si="229"/>
        <v>0</v>
      </c>
      <c r="GO215">
        <f t="shared" si="230"/>
        <v>0</v>
      </c>
      <c r="GP215">
        <f t="shared" si="231"/>
        <v>-2814.71</v>
      </c>
      <c r="GR215">
        <v>0</v>
      </c>
      <c r="GS215">
        <v>3</v>
      </c>
      <c r="GT215">
        <v>0</v>
      </c>
      <c r="GU215" t="s">
        <v>3</v>
      </c>
      <c r="GV215">
        <f t="shared" si="232"/>
        <v>0</v>
      </c>
      <c r="GW215">
        <v>1</v>
      </c>
      <c r="GX215">
        <f t="shared" si="233"/>
        <v>0</v>
      </c>
      <c r="HA215">
        <v>0</v>
      </c>
      <c r="HB215">
        <v>0</v>
      </c>
      <c r="IK215">
        <v>0</v>
      </c>
    </row>
    <row r="216" spans="1:245" x14ac:dyDescent="0.2">
      <c r="A216">
        <v>17</v>
      </c>
      <c r="B216">
        <v>1</v>
      </c>
      <c r="C216">
        <f>ROW(SmtRes!A460)</f>
        <v>460</v>
      </c>
      <c r="D216">
        <f>ROW(EtalonRes!A437)</f>
        <v>437</v>
      </c>
      <c r="E216" t="s">
        <v>226</v>
      </c>
      <c r="F216" t="s">
        <v>29</v>
      </c>
      <c r="G216" t="s">
        <v>30</v>
      </c>
      <c r="H216" t="s">
        <v>31</v>
      </c>
      <c r="I216">
        <v>7.1700000000000002E-3</v>
      </c>
      <c r="J216">
        <v>0</v>
      </c>
      <c r="O216">
        <f t="shared" si="195"/>
        <v>3060.96</v>
      </c>
      <c r="P216">
        <f t="shared" si="196"/>
        <v>2493.96</v>
      </c>
      <c r="Q216">
        <f t="shared" si="197"/>
        <v>3.12</v>
      </c>
      <c r="R216">
        <f t="shared" si="198"/>
        <v>1.06</v>
      </c>
      <c r="S216">
        <f t="shared" si="199"/>
        <v>563.88</v>
      </c>
      <c r="T216">
        <f t="shared" si="200"/>
        <v>0</v>
      </c>
      <c r="U216">
        <f t="shared" si="201"/>
        <v>3.2487270000000001</v>
      </c>
      <c r="V216">
        <f t="shared" si="202"/>
        <v>0</v>
      </c>
      <c r="W216">
        <f t="shared" si="203"/>
        <v>0</v>
      </c>
      <c r="X216">
        <f t="shared" si="204"/>
        <v>394.72</v>
      </c>
      <c r="Y216">
        <f t="shared" si="205"/>
        <v>56.39</v>
      </c>
      <c r="AA216">
        <v>33034105</v>
      </c>
      <c r="AB216">
        <f t="shared" si="206"/>
        <v>426912.19</v>
      </c>
      <c r="AC216">
        <f t="shared" si="207"/>
        <v>347832.49</v>
      </c>
      <c r="AD216">
        <f t="shared" si="208"/>
        <v>435.13</v>
      </c>
      <c r="AE216">
        <f t="shared" si="209"/>
        <v>147.43</v>
      </c>
      <c r="AF216">
        <f t="shared" si="210"/>
        <v>78644.570000000007</v>
      </c>
      <c r="AG216">
        <f t="shared" si="211"/>
        <v>0</v>
      </c>
      <c r="AH216">
        <f t="shared" si="212"/>
        <v>453.1</v>
      </c>
      <c r="AI216">
        <f t="shared" si="213"/>
        <v>0</v>
      </c>
      <c r="AJ216">
        <f t="shared" si="214"/>
        <v>0</v>
      </c>
      <c r="AK216">
        <v>426912.19</v>
      </c>
      <c r="AL216">
        <v>347832.49</v>
      </c>
      <c r="AM216">
        <v>435.13</v>
      </c>
      <c r="AN216">
        <v>147.43</v>
      </c>
      <c r="AO216">
        <v>78644.570000000007</v>
      </c>
      <c r="AP216">
        <v>0</v>
      </c>
      <c r="AQ216">
        <v>453.1</v>
      </c>
      <c r="AR216">
        <v>0</v>
      </c>
      <c r="AS216">
        <v>0</v>
      </c>
      <c r="AT216">
        <v>70</v>
      </c>
      <c r="AU216">
        <v>10</v>
      </c>
      <c r="AV216">
        <v>1</v>
      </c>
      <c r="AW216">
        <v>1</v>
      </c>
      <c r="AZ216">
        <v>1</v>
      </c>
      <c r="BA216">
        <v>1</v>
      </c>
      <c r="BB216">
        <v>1</v>
      </c>
      <c r="BC216">
        <v>1</v>
      </c>
      <c r="BD216" t="s">
        <v>3</v>
      </c>
      <c r="BE216" t="s">
        <v>3</v>
      </c>
      <c r="BF216" t="s">
        <v>3</v>
      </c>
      <c r="BG216" t="s">
        <v>3</v>
      </c>
      <c r="BH216">
        <v>0</v>
      </c>
      <c r="BI216">
        <v>4</v>
      </c>
      <c r="BJ216" t="s">
        <v>32</v>
      </c>
      <c r="BM216">
        <v>0</v>
      </c>
      <c r="BN216">
        <v>0</v>
      </c>
      <c r="BO216" t="s">
        <v>3</v>
      </c>
      <c r="BP216">
        <v>0</v>
      </c>
      <c r="BQ216">
        <v>1</v>
      </c>
      <c r="BR216">
        <v>0</v>
      </c>
      <c r="BS216">
        <v>1</v>
      </c>
      <c r="BT216">
        <v>1</v>
      </c>
      <c r="BU216">
        <v>1</v>
      </c>
      <c r="BV216">
        <v>1</v>
      </c>
      <c r="BW216">
        <v>1</v>
      </c>
      <c r="BX216">
        <v>1</v>
      </c>
      <c r="BY216" t="s">
        <v>3</v>
      </c>
      <c r="BZ216">
        <v>70</v>
      </c>
      <c r="CA216">
        <v>10</v>
      </c>
      <c r="CF216">
        <v>0</v>
      </c>
      <c r="CG216">
        <v>0</v>
      </c>
      <c r="CM216">
        <v>0</v>
      </c>
      <c r="CN216" t="s">
        <v>3</v>
      </c>
      <c r="CO216">
        <v>0</v>
      </c>
      <c r="CP216">
        <f t="shared" si="215"/>
        <v>3060.96</v>
      </c>
      <c r="CQ216">
        <f t="shared" si="216"/>
        <v>347832.49</v>
      </c>
      <c r="CR216">
        <f t="shared" si="217"/>
        <v>435.13</v>
      </c>
      <c r="CS216">
        <f t="shared" si="218"/>
        <v>147.43</v>
      </c>
      <c r="CT216">
        <f t="shared" si="219"/>
        <v>78644.570000000007</v>
      </c>
      <c r="CU216">
        <f t="shared" si="220"/>
        <v>0</v>
      </c>
      <c r="CV216">
        <f t="shared" si="221"/>
        <v>453.1</v>
      </c>
      <c r="CW216">
        <f t="shared" si="222"/>
        <v>0</v>
      </c>
      <c r="CX216">
        <f t="shared" si="223"/>
        <v>0</v>
      </c>
      <c r="CY216">
        <f t="shared" si="224"/>
        <v>394.71600000000001</v>
      </c>
      <c r="CZ216">
        <f t="shared" si="225"/>
        <v>56.388000000000005</v>
      </c>
      <c r="DC216" t="s">
        <v>3</v>
      </c>
      <c r="DD216" t="s">
        <v>3</v>
      </c>
      <c r="DE216" t="s">
        <v>3</v>
      </c>
      <c r="DF216" t="s">
        <v>3</v>
      </c>
      <c r="DG216" t="s">
        <v>3</v>
      </c>
      <c r="DH216" t="s">
        <v>3</v>
      </c>
      <c r="DI216" t="s">
        <v>3</v>
      </c>
      <c r="DJ216" t="s">
        <v>3</v>
      </c>
      <c r="DK216" t="s">
        <v>3</v>
      </c>
      <c r="DL216" t="s">
        <v>3</v>
      </c>
      <c r="DM216" t="s">
        <v>3</v>
      </c>
      <c r="DN216">
        <v>0</v>
      </c>
      <c r="DO216">
        <v>0</v>
      </c>
      <c r="DP216">
        <v>1</v>
      </c>
      <c r="DQ216">
        <v>1</v>
      </c>
      <c r="DU216">
        <v>1007</v>
      </c>
      <c r="DV216" t="s">
        <v>31</v>
      </c>
      <c r="DW216" t="s">
        <v>31</v>
      </c>
      <c r="DX216">
        <v>100</v>
      </c>
      <c r="EE216">
        <v>32505399</v>
      </c>
      <c r="EF216">
        <v>1</v>
      </c>
      <c r="EG216" t="s">
        <v>21</v>
      </c>
      <c r="EH216">
        <v>0</v>
      </c>
      <c r="EI216" t="s">
        <v>3</v>
      </c>
      <c r="EJ216">
        <v>4</v>
      </c>
      <c r="EK216">
        <v>0</v>
      </c>
      <c r="EL216" t="s">
        <v>22</v>
      </c>
      <c r="EM216" t="s">
        <v>23</v>
      </c>
      <c r="EO216" t="s">
        <v>3</v>
      </c>
      <c r="EQ216">
        <v>131072</v>
      </c>
      <c r="ER216">
        <v>426912.19</v>
      </c>
      <c r="ES216">
        <v>347832.49</v>
      </c>
      <c r="ET216">
        <v>435.13</v>
      </c>
      <c r="EU216">
        <v>147.43</v>
      </c>
      <c r="EV216">
        <v>78644.570000000007</v>
      </c>
      <c r="EW216">
        <v>453.1</v>
      </c>
      <c r="EX216">
        <v>0</v>
      </c>
      <c r="EY216">
        <v>0</v>
      </c>
      <c r="FQ216">
        <v>0</v>
      </c>
      <c r="FR216">
        <f t="shared" si="226"/>
        <v>0</v>
      </c>
      <c r="FS216">
        <v>0</v>
      </c>
      <c r="FX216">
        <v>70</v>
      </c>
      <c r="FY216">
        <v>10</v>
      </c>
      <c r="GA216" t="s">
        <v>3</v>
      </c>
      <c r="GD216">
        <v>0</v>
      </c>
      <c r="GF216">
        <v>1739596138</v>
      </c>
      <c r="GG216">
        <v>2</v>
      </c>
      <c r="GH216">
        <v>1</v>
      </c>
      <c r="GI216">
        <v>-2</v>
      </c>
      <c r="GJ216">
        <v>0</v>
      </c>
      <c r="GK216">
        <f>ROUND(R216*(R12)/100,2)</f>
        <v>1.1399999999999999</v>
      </c>
      <c r="GL216">
        <f t="shared" si="227"/>
        <v>0</v>
      </c>
      <c r="GM216">
        <f t="shared" si="228"/>
        <v>3513.21</v>
      </c>
      <c r="GN216">
        <f t="shared" si="229"/>
        <v>0</v>
      </c>
      <c r="GO216">
        <f t="shared" si="230"/>
        <v>0</v>
      </c>
      <c r="GP216">
        <f t="shared" si="231"/>
        <v>3513.21</v>
      </c>
      <c r="GR216">
        <v>0</v>
      </c>
      <c r="GS216">
        <v>3</v>
      </c>
      <c r="GT216">
        <v>0</v>
      </c>
      <c r="GU216" t="s">
        <v>3</v>
      </c>
      <c r="GV216">
        <f t="shared" si="232"/>
        <v>0</v>
      </c>
      <c r="GW216">
        <v>1</v>
      </c>
      <c r="GX216">
        <f t="shared" si="233"/>
        <v>0</v>
      </c>
      <c r="HA216">
        <v>0</v>
      </c>
      <c r="HB216">
        <v>0</v>
      </c>
      <c r="IK216">
        <v>0</v>
      </c>
    </row>
    <row r="217" spans="1:245" x14ac:dyDescent="0.2">
      <c r="A217">
        <v>17</v>
      </c>
      <c r="B217">
        <v>1</v>
      </c>
      <c r="E217" t="s">
        <v>227</v>
      </c>
      <c r="F217" t="s">
        <v>25</v>
      </c>
      <c r="G217" t="s">
        <v>26</v>
      </c>
      <c r="H217" t="s">
        <v>19</v>
      </c>
      <c r="I217">
        <v>1.573942197E-2</v>
      </c>
      <c r="J217">
        <v>0</v>
      </c>
      <c r="O217">
        <f t="shared" si="195"/>
        <v>840.64</v>
      </c>
      <c r="P217">
        <f t="shared" si="196"/>
        <v>840.64</v>
      </c>
      <c r="Q217">
        <f t="shared" si="197"/>
        <v>0</v>
      </c>
      <c r="R217">
        <f t="shared" si="198"/>
        <v>0</v>
      </c>
      <c r="S217">
        <f t="shared" si="199"/>
        <v>0</v>
      </c>
      <c r="T217">
        <f t="shared" si="200"/>
        <v>0</v>
      </c>
      <c r="U217">
        <f t="shared" si="201"/>
        <v>0</v>
      </c>
      <c r="V217">
        <f t="shared" si="202"/>
        <v>0</v>
      </c>
      <c r="W217">
        <f t="shared" si="203"/>
        <v>0</v>
      </c>
      <c r="X217">
        <f t="shared" si="204"/>
        <v>0</v>
      </c>
      <c r="Y217">
        <f t="shared" si="205"/>
        <v>0</v>
      </c>
      <c r="AA217">
        <v>33034105</v>
      </c>
      <c r="AB217">
        <f t="shared" si="206"/>
        <v>53410.15</v>
      </c>
      <c r="AC217">
        <f t="shared" si="207"/>
        <v>53410.15</v>
      </c>
      <c r="AD217">
        <f t="shared" si="208"/>
        <v>0</v>
      </c>
      <c r="AE217">
        <f t="shared" si="209"/>
        <v>0</v>
      </c>
      <c r="AF217">
        <f t="shared" si="210"/>
        <v>0</v>
      </c>
      <c r="AG217">
        <f t="shared" si="211"/>
        <v>0</v>
      </c>
      <c r="AH217">
        <f t="shared" si="212"/>
        <v>0</v>
      </c>
      <c r="AI217">
        <f t="shared" si="213"/>
        <v>0</v>
      </c>
      <c r="AJ217">
        <f t="shared" si="214"/>
        <v>0</v>
      </c>
      <c r="AK217">
        <v>53410.15</v>
      </c>
      <c r="AL217">
        <v>53410.15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70</v>
      </c>
      <c r="AU217">
        <v>10</v>
      </c>
      <c r="AV217">
        <v>1</v>
      </c>
      <c r="AW217">
        <v>1</v>
      </c>
      <c r="AZ217">
        <v>1</v>
      </c>
      <c r="BA217">
        <v>1</v>
      </c>
      <c r="BB217">
        <v>1</v>
      </c>
      <c r="BC217">
        <v>1</v>
      </c>
      <c r="BD217" t="s">
        <v>3</v>
      </c>
      <c r="BE217" t="s">
        <v>3</v>
      </c>
      <c r="BF217" t="s">
        <v>3</v>
      </c>
      <c r="BG217" t="s">
        <v>3</v>
      </c>
      <c r="BH217">
        <v>3</v>
      </c>
      <c r="BI217">
        <v>4</v>
      </c>
      <c r="BJ217" t="s">
        <v>27</v>
      </c>
      <c r="BM217">
        <v>0</v>
      </c>
      <c r="BN217">
        <v>0</v>
      </c>
      <c r="BO217" t="s">
        <v>3</v>
      </c>
      <c r="BP217">
        <v>0</v>
      </c>
      <c r="BQ217">
        <v>1</v>
      </c>
      <c r="BR217">
        <v>0</v>
      </c>
      <c r="BS217">
        <v>1</v>
      </c>
      <c r="BT217">
        <v>1</v>
      </c>
      <c r="BU217">
        <v>1</v>
      </c>
      <c r="BV217">
        <v>1</v>
      </c>
      <c r="BW217">
        <v>1</v>
      </c>
      <c r="BX217">
        <v>1</v>
      </c>
      <c r="BY217" t="s">
        <v>3</v>
      </c>
      <c r="BZ217">
        <v>70</v>
      </c>
      <c r="CA217">
        <v>10</v>
      </c>
      <c r="CF217">
        <v>0</v>
      </c>
      <c r="CG217">
        <v>0</v>
      </c>
      <c r="CM217">
        <v>0</v>
      </c>
      <c r="CN217" t="s">
        <v>3</v>
      </c>
      <c r="CO217">
        <v>0</v>
      </c>
      <c r="CP217">
        <f t="shared" si="215"/>
        <v>840.64</v>
      </c>
      <c r="CQ217">
        <f t="shared" si="216"/>
        <v>53410.15</v>
      </c>
      <c r="CR217">
        <f t="shared" si="217"/>
        <v>0</v>
      </c>
      <c r="CS217">
        <f t="shared" si="218"/>
        <v>0</v>
      </c>
      <c r="CT217">
        <f t="shared" si="219"/>
        <v>0</v>
      </c>
      <c r="CU217">
        <f t="shared" si="220"/>
        <v>0</v>
      </c>
      <c r="CV217">
        <f t="shared" si="221"/>
        <v>0</v>
      </c>
      <c r="CW217">
        <f t="shared" si="222"/>
        <v>0</v>
      </c>
      <c r="CX217">
        <f t="shared" si="223"/>
        <v>0</v>
      </c>
      <c r="CY217">
        <f t="shared" si="224"/>
        <v>0</v>
      </c>
      <c r="CZ217">
        <f t="shared" si="225"/>
        <v>0</v>
      </c>
      <c r="DC217" t="s">
        <v>3</v>
      </c>
      <c r="DD217" t="s">
        <v>3</v>
      </c>
      <c r="DE217" t="s">
        <v>3</v>
      </c>
      <c r="DF217" t="s">
        <v>3</v>
      </c>
      <c r="DG217" t="s">
        <v>3</v>
      </c>
      <c r="DH217" t="s">
        <v>3</v>
      </c>
      <c r="DI217" t="s">
        <v>3</v>
      </c>
      <c r="DJ217" t="s">
        <v>3</v>
      </c>
      <c r="DK217" t="s">
        <v>3</v>
      </c>
      <c r="DL217" t="s">
        <v>3</v>
      </c>
      <c r="DM217" t="s">
        <v>3</v>
      </c>
      <c r="DN217">
        <v>0</v>
      </c>
      <c r="DO217">
        <v>0</v>
      </c>
      <c r="DP217">
        <v>1</v>
      </c>
      <c r="DQ217">
        <v>1</v>
      </c>
      <c r="DU217">
        <v>1009</v>
      </c>
      <c r="DV217" t="s">
        <v>19</v>
      </c>
      <c r="DW217" t="s">
        <v>19</v>
      </c>
      <c r="DX217">
        <v>1000</v>
      </c>
      <c r="EE217">
        <v>32505399</v>
      </c>
      <c r="EF217">
        <v>1</v>
      </c>
      <c r="EG217" t="s">
        <v>21</v>
      </c>
      <c r="EH217">
        <v>0</v>
      </c>
      <c r="EI217" t="s">
        <v>3</v>
      </c>
      <c r="EJ217">
        <v>4</v>
      </c>
      <c r="EK217">
        <v>0</v>
      </c>
      <c r="EL217" t="s">
        <v>22</v>
      </c>
      <c r="EM217" t="s">
        <v>23</v>
      </c>
      <c r="EO217" t="s">
        <v>3</v>
      </c>
      <c r="EQ217">
        <v>131072</v>
      </c>
      <c r="ER217">
        <v>53410.15</v>
      </c>
      <c r="ES217">
        <v>53410.15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FQ217">
        <v>0</v>
      </c>
      <c r="FR217">
        <f t="shared" si="226"/>
        <v>0</v>
      </c>
      <c r="FS217">
        <v>0</v>
      </c>
      <c r="FX217">
        <v>70</v>
      </c>
      <c r="FY217">
        <v>10</v>
      </c>
      <c r="GA217" t="s">
        <v>3</v>
      </c>
      <c r="GD217">
        <v>0</v>
      </c>
      <c r="GF217">
        <v>-1467733540</v>
      </c>
      <c r="GG217">
        <v>2</v>
      </c>
      <c r="GH217">
        <v>1</v>
      </c>
      <c r="GI217">
        <v>-2</v>
      </c>
      <c r="GJ217">
        <v>0</v>
      </c>
      <c r="GK217">
        <f>ROUND(R217*(R12)/100,2)</f>
        <v>0</v>
      </c>
      <c r="GL217">
        <f t="shared" si="227"/>
        <v>0</v>
      </c>
      <c r="GM217">
        <f t="shared" si="228"/>
        <v>840.64</v>
      </c>
      <c r="GN217">
        <f t="shared" si="229"/>
        <v>0</v>
      </c>
      <c r="GO217">
        <f t="shared" si="230"/>
        <v>0</v>
      </c>
      <c r="GP217">
        <f t="shared" si="231"/>
        <v>840.64</v>
      </c>
      <c r="GR217">
        <v>0</v>
      </c>
      <c r="GS217">
        <v>3</v>
      </c>
      <c r="GT217">
        <v>0</v>
      </c>
      <c r="GU217" t="s">
        <v>3</v>
      </c>
      <c r="GV217">
        <f t="shared" si="232"/>
        <v>0</v>
      </c>
      <c r="GW217">
        <v>1</v>
      </c>
      <c r="GX217">
        <f t="shared" si="233"/>
        <v>0</v>
      </c>
      <c r="HA217">
        <v>0</v>
      </c>
      <c r="HB217">
        <v>0</v>
      </c>
      <c r="IK217">
        <v>0</v>
      </c>
    </row>
    <row r="218" spans="1:245" x14ac:dyDescent="0.2">
      <c r="A218">
        <v>17</v>
      </c>
      <c r="B218">
        <v>1</v>
      </c>
      <c r="E218" t="s">
        <v>228</v>
      </c>
      <c r="F218" t="s">
        <v>35</v>
      </c>
      <c r="G218" t="s">
        <v>229</v>
      </c>
      <c r="H218" t="s">
        <v>37</v>
      </c>
      <c r="I218">
        <v>1</v>
      </c>
      <c r="J218">
        <v>0</v>
      </c>
      <c r="O218">
        <f t="shared" si="195"/>
        <v>27027.119999999999</v>
      </c>
      <c r="P218">
        <f t="shared" si="196"/>
        <v>27027.119999999999</v>
      </c>
      <c r="Q218">
        <f t="shared" si="197"/>
        <v>0</v>
      </c>
      <c r="R218">
        <f t="shared" si="198"/>
        <v>0</v>
      </c>
      <c r="S218">
        <f t="shared" si="199"/>
        <v>0</v>
      </c>
      <c r="T218">
        <f t="shared" si="200"/>
        <v>0</v>
      </c>
      <c r="U218">
        <f t="shared" si="201"/>
        <v>0</v>
      </c>
      <c r="V218">
        <f t="shared" si="202"/>
        <v>0</v>
      </c>
      <c r="W218">
        <f t="shared" si="203"/>
        <v>0</v>
      </c>
      <c r="X218">
        <f t="shared" si="204"/>
        <v>0</v>
      </c>
      <c r="Y218">
        <f t="shared" si="205"/>
        <v>0</v>
      </c>
      <c r="AA218">
        <v>33034105</v>
      </c>
      <c r="AB218">
        <f t="shared" si="206"/>
        <v>27027.119999999999</v>
      </c>
      <c r="AC218">
        <f t="shared" si="207"/>
        <v>27027.119999999999</v>
      </c>
      <c r="AD218">
        <f t="shared" si="208"/>
        <v>0</v>
      </c>
      <c r="AE218">
        <f t="shared" si="209"/>
        <v>0</v>
      </c>
      <c r="AF218">
        <f t="shared" si="210"/>
        <v>0</v>
      </c>
      <c r="AG218">
        <f t="shared" si="211"/>
        <v>0</v>
      </c>
      <c r="AH218">
        <f t="shared" si="212"/>
        <v>0</v>
      </c>
      <c r="AI218">
        <f t="shared" si="213"/>
        <v>0</v>
      </c>
      <c r="AJ218">
        <f t="shared" si="214"/>
        <v>0</v>
      </c>
      <c r="AK218">
        <v>27027.119999999999</v>
      </c>
      <c r="AL218">
        <v>27027.119999999999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1</v>
      </c>
      <c r="AW218">
        <v>1</v>
      </c>
      <c r="AZ218">
        <v>1</v>
      </c>
      <c r="BA218">
        <v>1</v>
      </c>
      <c r="BB218">
        <v>1</v>
      </c>
      <c r="BC218">
        <v>1</v>
      </c>
      <c r="BD218" t="s">
        <v>3</v>
      </c>
      <c r="BE218" t="s">
        <v>3</v>
      </c>
      <c r="BF218" t="s">
        <v>3</v>
      </c>
      <c r="BG218" t="s">
        <v>3</v>
      </c>
      <c r="BH218">
        <v>3</v>
      </c>
      <c r="BI218">
        <v>1</v>
      </c>
      <c r="BJ218" t="s">
        <v>3</v>
      </c>
      <c r="BM218">
        <v>6001</v>
      </c>
      <c r="BN218">
        <v>0</v>
      </c>
      <c r="BO218" t="s">
        <v>3</v>
      </c>
      <c r="BP218">
        <v>0</v>
      </c>
      <c r="BQ218">
        <v>0</v>
      </c>
      <c r="BR218">
        <v>0</v>
      </c>
      <c r="BS218">
        <v>1</v>
      </c>
      <c r="BT218">
        <v>1</v>
      </c>
      <c r="BU218">
        <v>1</v>
      </c>
      <c r="BV218">
        <v>1</v>
      </c>
      <c r="BW218">
        <v>1</v>
      </c>
      <c r="BX218">
        <v>1</v>
      </c>
      <c r="BY218" t="s">
        <v>3</v>
      </c>
      <c r="BZ218">
        <v>0</v>
      </c>
      <c r="CA218">
        <v>0</v>
      </c>
      <c r="CF218">
        <v>0</v>
      </c>
      <c r="CG218">
        <v>0</v>
      </c>
      <c r="CM218">
        <v>0</v>
      </c>
      <c r="CN218" t="s">
        <v>3</v>
      </c>
      <c r="CO218">
        <v>0</v>
      </c>
      <c r="CP218">
        <f t="shared" si="215"/>
        <v>27027.119999999999</v>
      </c>
      <c r="CQ218">
        <f t="shared" si="216"/>
        <v>27027.119999999999</v>
      </c>
      <c r="CR218">
        <f t="shared" si="217"/>
        <v>0</v>
      </c>
      <c r="CS218">
        <f t="shared" si="218"/>
        <v>0</v>
      </c>
      <c r="CT218">
        <f t="shared" si="219"/>
        <v>0</v>
      </c>
      <c r="CU218">
        <f t="shared" si="220"/>
        <v>0</v>
      </c>
      <c r="CV218">
        <f t="shared" si="221"/>
        <v>0</v>
      </c>
      <c r="CW218">
        <f t="shared" si="222"/>
        <v>0</v>
      </c>
      <c r="CX218">
        <f t="shared" si="223"/>
        <v>0</v>
      </c>
      <c r="CY218">
        <f t="shared" si="224"/>
        <v>0</v>
      </c>
      <c r="CZ218">
        <f t="shared" si="225"/>
        <v>0</v>
      </c>
      <c r="DC218" t="s">
        <v>3</v>
      </c>
      <c r="DD218" t="s">
        <v>3</v>
      </c>
      <c r="DE218" t="s">
        <v>3</v>
      </c>
      <c r="DF218" t="s">
        <v>3</v>
      </c>
      <c r="DG218" t="s">
        <v>3</v>
      </c>
      <c r="DH218" t="s">
        <v>3</v>
      </c>
      <c r="DI218" t="s">
        <v>3</v>
      </c>
      <c r="DJ218" t="s">
        <v>3</v>
      </c>
      <c r="DK218" t="s">
        <v>3</v>
      </c>
      <c r="DL218" t="s">
        <v>3</v>
      </c>
      <c r="DM218" t="s">
        <v>3</v>
      </c>
      <c r="DN218">
        <v>0</v>
      </c>
      <c r="DO218">
        <v>0</v>
      </c>
      <c r="DP218">
        <v>1</v>
      </c>
      <c r="DQ218">
        <v>1</v>
      </c>
      <c r="DU218">
        <v>1010</v>
      </c>
      <c r="DV218" t="s">
        <v>37</v>
      </c>
      <c r="DW218" t="s">
        <v>38</v>
      </c>
      <c r="DX218">
        <v>1</v>
      </c>
      <c r="EE218">
        <v>32747723</v>
      </c>
      <c r="EF218">
        <v>0</v>
      </c>
      <c r="EG218" t="s">
        <v>39</v>
      </c>
      <c r="EH218">
        <v>0</v>
      </c>
      <c r="EI218" t="s">
        <v>3</v>
      </c>
      <c r="EJ218">
        <v>1</v>
      </c>
      <c r="EK218">
        <v>6001</v>
      </c>
      <c r="EL218" t="s">
        <v>40</v>
      </c>
      <c r="EM218" t="s">
        <v>39</v>
      </c>
      <c r="EO218" t="s">
        <v>3</v>
      </c>
      <c r="EQ218">
        <v>131072</v>
      </c>
      <c r="ER218">
        <v>27027.119999999999</v>
      </c>
      <c r="ES218">
        <v>27027.119999999999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FQ218">
        <v>0</v>
      </c>
      <c r="FR218">
        <f t="shared" si="226"/>
        <v>0</v>
      </c>
      <c r="FS218">
        <v>0</v>
      </c>
      <c r="FX218">
        <v>0</v>
      </c>
      <c r="FY218">
        <v>0</v>
      </c>
      <c r="GA218" t="s">
        <v>41</v>
      </c>
      <c r="GD218">
        <v>0</v>
      </c>
      <c r="GF218">
        <v>-1735336673</v>
      </c>
      <c r="GG218">
        <v>2</v>
      </c>
      <c r="GH218">
        <v>0</v>
      </c>
      <c r="GI218">
        <v>-2</v>
      </c>
      <c r="GJ218">
        <v>0</v>
      </c>
      <c r="GK218">
        <f>ROUND(R218*(R12)/100,2)</f>
        <v>0</v>
      </c>
      <c r="GL218">
        <f t="shared" si="227"/>
        <v>0</v>
      </c>
      <c r="GM218">
        <f t="shared" si="228"/>
        <v>27027.119999999999</v>
      </c>
      <c r="GN218">
        <f t="shared" si="229"/>
        <v>27027.119999999999</v>
      </c>
      <c r="GO218">
        <f t="shared" si="230"/>
        <v>0</v>
      </c>
      <c r="GP218">
        <f t="shared" si="231"/>
        <v>0</v>
      </c>
      <c r="GR218">
        <v>0</v>
      </c>
      <c r="GS218">
        <v>4</v>
      </c>
      <c r="GT218">
        <v>0</v>
      </c>
      <c r="GU218" t="s">
        <v>3</v>
      </c>
      <c r="GV218">
        <f t="shared" si="232"/>
        <v>0</v>
      </c>
      <c r="GW218">
        <v>1</v>
      </c>
      <c r="GX218">
        <f t="shared" si="233"/>
        <v>0</v>
      </c>
      <c r="HA218">
        <v>0</v>
      </c>
      <c r="HB218">
        <v>0</v>
      </c>
      <c r="IK218">
        <v>0</v>
      </c>
    </row>
    <row r="219" spans="1:245" x14ac:dyDescent="0.2">
      <c r="A219">
        <v>17</v>
      </c>
      <c r="B219">
        <v>1</v>
      </c>
      <c r="C219">
        <f>ROW(SmtRes!A465)</f>
        <v>465</v>
      </c>
      <c r="D219">
        <f>ROW(EtalonRes!A441)</f>
        <v>441</v>
      </c>
      <c r="E219" t="s">
        <v>230</v>
      </c>
      <c r="F219" t="s">
        <v>17</v>
      </c>
      <c r="G219" t="s">
        <v>18</v>
      </c>
      <c r="H219" t="s">
        <v>19</v>
      </c>
      <c r="I219">
        <v>4.0930000000000001E-2</v>
      </c>
      <c r="J219">
        <v>0</v>
      </c>
      <c r="O219">
        <f t="shared" si="195"/>
        <v>2728.68</v>
      </c>
      <c r="P219">
        <f t="shared" si="196"/>
        <v>2330.2800000000002</v>
      </c>
      <c r="Q219">
        <f t="shared" si="197"/>
        <v>63.65</v>
      </c>
      <c r="R219">
        <f t="shared" si="198"/>
        <v>5.85</v>
      </c>
      <c r="S219">
        <f t="shared" si="199"/>
        <v>334.75</v>
      </c>
      <c r="T219">
        <f t="shared" si="200"/>
        <v>0</v>
      </c>
      <c r="U219">
        <f t="shared" si="201"/>
        <v>1.4779823000000001</v>
      </c>
      <c r="V219">
        <f t="shared" si="202"/>
        <v>0</v>
      </c>
      <c r="W219">
        <f t="shared" si="203"/>
        <v>0</v>
      </c>
      <c r="X219">
        <f t="shared" si="204"/>
        <v>234.33</v>
      </c>
      <c r="Y219">
        <f t="shared" si="205"/>
        <v>33.479999999999997</v>
      </c>
      <c r="AA219">
        <v>33034105</v>
      </c>
      <c r="AB219">
        <f t="shared" si="206"/>
        <v>66667.14</v>
      </c>
      <c r="AC219">
        <f t="shared" si="207"/>
        <v>56933.42</v>
      </c>
      <c r="AD219">
        <f t="shared" si="208"/>
        <v>1555.17</v>
      </c>
      <c r="AE219">
        <f t="shared" si="209"/>
        <v>142.85</v>
      </c>
      <c r="AF219">
        <f t="shared" si="210"/>
        <v>8178.55</v>
      </c>
      <c r="AG219">
        <f t="shared" si="211"/>
        <v>0</v>
      </c>
      <c r="AH219">
        <f t="shared" si="212"/>
        <v>36.11</v>
      </c>
      <c r="AI219">
        <f t="shared" si="213"/>
        <v>0</v>
      </c>
      <c r="AJ219">
        <f t="shared" si="214"/>
        <v>0</v>
      </c>
      <c r="AK219">
        <v>66667.14</v>
      </c>
      <c r="AL219">
        <v>56933.42</v>
      </c>
      <c r="AM219">
        <v>1555.17</v>
      </c>
      <c r="AN219">
        <v>142.85</v>
      </c>
      <c r="AO219">
        <v>8178.55</v>
      </c>
      <c r="AP219">
        <v>0</v>
      </c>
      <c r="AQ219">
        <v>36.11</v>
      </c>
      <c r="AR219">
        <v>0</v>
      </c>
      <c r="AS219">
        <v>0</v>
      </c>
      <c r="AT219">
        <v>70</v>
      </c>
      <c r="AU219">
        <v>10</v>
      </c>
      <c r="AV219">
        <v>1</v>
      </c>
      <c r="AW219">
        <v>1</v>
      </c>
      <c r="AZ219">
        <v>1</v>
      </c>
      <c r="BA219">
        <v>1</v>
      </c>
      <c r="BB219">
        <v>1</v>
      </c>
      <c r="BC219">
        <v>1</v>
      </c>
      <c r="BD219" t="s">
        <v>3</v>
      </c>
      <c r="BE219" t="s">
        <v>3</v>
      </c>
      <c r="BF219" t="s">
        <v>3</v>
      </c>
      <c r="BG219" t="s">
        <v>3</v>
      </c>
      <c r="BH219">
        <v>0</v>
      </c>
      <c r="BI219">
        <v>4</v>
      </c>
      <c r="BJ219" t="s">
        <v>20</v>
      </c>
      <c r="BM219">
        <v>0</v>
      </c>
      <c r="BN219">
        <v>0</v>
      </c>
      <c r="BO219" t="s">
        <v>3</v>
      </c>
      <c r="BP219">
        <v>0</v>
      </c>
      <c r="BQ219">
        <v>1</v>
      </c>
      <c r="BR219">
        <v>0</v>
      </c>
      <c r="BS219">
        <v>1</v>
      </c>
      <c r="BT219">
        <v>1</v>
      </c>
      <c r="BU219">
        <v>1</v>
      </c>
      <c r="BV219">
        <v>1</v>
      </c>
      <c r="BW219">
        <v>1</v>
      </c>
      <c r="BX219">
        <v>1</v>
      </c>
      <c r="BY219" t="s">
        <v>3</v>
      </c>
      <c r="BZ219">
        <v>70</v>
      </c>
      <c r="CA219">
        <v>10</v>
      </c>
      <c r="CF219">
        <v>0</v>
      </c>
      <c r="CG219">
        <v>0</v>
      </c>
      <c r="CM219">
        <v>0</v>
      </c>
      <c r="CN219" t="s">
        <v>3</v>
      </c>
      <c r="CO219">
        <v>0</v>
      </c>
      <c r="CP219">
        <f t="shared" si="215"/>
        <v>2728.6800000000003</v>
      </c>
      <c r="CQ219">
        <f t="shared" si="216"/>
        <v>56933.42</v>
      </c>
      <c r="CR219">
        <f t="shared" si="217"/>
        <v>1555.17</v>
      </c>
      <c r="CS219">
        <f t="shared" si="218"/>
        <v>142.85</v>
      </c>
      <c r="CT219">
        <f t="shared" si="219"/>
        <v>8178.55</v>
      </c>
      <c r="CU219">
        <f t="shared" si="220"/>
        <v>0</v>
      </c>
      <c r="CV219">
        <f t="shared" si="221"/>
        <v>36.11</v>
      </c>
      <c r="CW219">
        <f t="shared" si="222"/>
        <v>0</v>
      </c>
      <c r="CX219">
        <f t="shared" si="223"/>
        <v>0</v>
      </c>
      <c r="CY219">
        <f t="shared" si="224"/>
        <v>234.32499999999999</v>
      </c>
      <c r="CZ219">
        <f t="shared" si="225"/>
        <v>33.475000000000001</v>
      </c>
      <c r="DC219" t="s">
        <v>3</v>
      </c>
      <c r="DD219" t="s">
        <v>3</v>
      </c>
      <c r="DE219" t="s">
        <v>3</v>
      </c>
      <c r="DF219" t="s">
        <v>3</v>
      </c>
      <c r="DG219" t="s">
        <v>3</v>
      </c>
      <c r="DH219" t="s">
        <v>3</v>
      </c>
      <c r="DI219" t="s">
        <v>3</v>
      </c>
      <c r="DJ219" t="s">
        <v>3</v>
      </c>
      <c r="DK219" t="s">
        <v>3</v>
      </c>
      <c r="DL219" t="s">
        <v>3</v>
      </c>
      <c r="DM219" t="s">
        <v>3</v>
      </c>
      <c r="DN219">
        <v>0</v>
      </c>
      <c r="DO219">
        <v>0</v>
      </c>
      <c r="DP219">
        <v>1</v>
      </c>
      <c r="DQ219">
        <v>1</v>
      </c>
      <c r="DU219">
        <v>1009</v>
      </c>
      <c r="DV219" t="s">
        <v>19</v>
      </c>
      <c r="DW219" t="s">
        <v>19</v>
      </c>
      <c r="DX219">
        <v>1000</v>
      </c>
      <c r="EE219">
        <v>32505399</v>
      </c>
      <c r="EF219">
        <v>1</v>
      </c>
      <c r="EG219" t="s">
        <v>21</v>
      </c>
      <c r="EH219">
        <v>0</v>
      </c>
      <c r="EI219" t="s">
        <v>3</v>
      </c>
      <c r="EJ219">
        <v>4</v>
      </c>
      <c r="EK219">
        <v>0</v>
      </c>
      <c r="EL219" t="s">
        <v>22</v>
      </c>
      <c r="EM219" t="s">
        <v>23</v>
      </c>
      <c r="EO219" t="s">
        <v>3</v>
      </c>
      <c r="EQ219">
        <v>131072</v>
      </c>
      <c r="ER219">
        <v>66667.14</v>
      </c>
      <c r="ES219">
        <v>56933.42</v>
      </c>
      <c r="ET219">
        <v>1555.17</v>
      </c>
      <c r="EU219">
        <v>142.85</v>
      </c>
      <c r="EV219">
        <v>8178.55</v>
      </c>
      <c r="EW219">
        <v>36.11</v>
      </c>
      <c r="EX219">
        <v>0</v>
      </c>
      <c r="EY219">
        <v>0</v>
      </c>
      <c r="FQ219">
        <v>0</v>
      </c>
      <c r="FR219">
        <f t="shared" si="226"/>
        <v>0</v>
      </c>
      <c r="FS219">
        <v>0</v>
      </c>
      <c r="FX219">
        <v>70</v>
      </c>
      <c r="FY219">
        <v>10</v>
      </c>
      <c r="GA219" t="s">
        <v>3</v>
      </c>
      <c r="GD219">
        <v>0</v>
      </c>
      <c r="GF219">
        <v>-1596235391</v>
      </c>
      <c r="GG219">
        <v>2</v>
      </c>
      <c r="GH219">
        <v>1</v>
      </c>
      <c r="GI219">
        <v>-2</v>
      </c>
      <c r="GJ219">
        <v>0</v>
      </c>
      <c r="GK219">
        <f>ROUND(R219*(R12)/100,2)</f>
        <v>6.32</v>
      </c>
      <c r="GL219">
        <f t="shared" si="227"/>
        <v>0</v>
      </c>
      <c r="GM219">
        <f t="shared" si="228"/>
        <v>3002.81</v>
      </c>
      <c r="GN219">
        <f t="shared" si="229"/>
        <v>0</v>
      </c>
      <c r="GO219">
        <f t="shared" si="230"/>
        <v>0</v>
      </c>
      <c r="GP219">
        <f t="shared" si="231"/>
        <v>3002.81</v>
      </c>
      <c r="GR219">
        <v>0</v>
      </c>
      <c r="GS219">
        <v>3</v>
      </c>
      <c r="GT219">
        <v>0</v>
      </c>
      <c r="GU219" t="s">
        <v>3</v>
      </c>
      <c r="GV219">
        <f t="shared" si="232"/>
        <v>0</v>
      </c>
      <c r="GW219">
        <v>1</v>
      </c>
      <c r="GX219">
        <f t="shared" si="233"/>
        <v>0</v>
      </c>
      <c r="HA219">
        <v>0</v>
      </c>
      <c r="HB219">
        <v>0</v>
      </c>
      <c r="IK219">
        <v>0</v>
      </c>
    </row>
    <row r="220" spans="1:245" x14ac:dyDescent="0.2">
      <c r="A220">
        <v>18</v>
      </c>
      <c r="B220">
        <v>1</v>
      </c>
      <c r="C220">
        <v>465</v>
      </c>
      <c r="E220" t="s">
        <v>231</v>
      </c>
      <c r="F220" t="s">
        <v>25</v>
      </c>
      <c r="G220" t="s">
        <v>26</v>
      </c>
      <c r="H220" t="s">
        <v>19</v>
      </c>
      <c r="I220">
        <f>I219*J220</f>
        <v>-4.0930000000000001E-2</v>
      </c>
      <c r="J220">
        <v>-1</v>
      </c>
      <c r="O220">
        <f t="shared" si="195"/>
        <v>-2186.08</v>
      </c>
      <c r="P220">
        <f t="shared" si="196"/>
        <v>-2186.08</v>
      </c>
      <c r="Q220">
        <f t="shared" si="197"/>
        <v>0</v>
      </c>
      <c r="R220">
        <f t="shared" si="198"/>
        <v>0</v>
      </c>
      <c r="S220">
        <f t="shared" si="199"/>
        <v>0</v>
      </c>
      <c r="T220">
        <f t="shared" si="200"/>
        <v>0</v>
      </c>
      <c r="U220">
        <f t="shared" si="201"/>
        <v>0</v>
      </c>
      <c r="V220">
        <f t="shared" si="202"/>
        <v>0</v>
      </c>
      <c r="W220">
        <f t="shared" si="203"/>
        <v>0</v>
      </c>
      <c r="X220">
        <f t="shared" si="204"/>
        <v>0</v>
      </c>
      <c r="Y220">
        <f t="shared" si="205"/>
        <v>0</v>
      </c>
      <c r="AA220">
        <v>33034105</v>
      </c>
      <c r="AB220">
        <f t="shared" si="206"/>
        <v>53410.15</v>
      </c>
      <c r="AC220">
        <f t="shared" si="207"/>
        <v>53410.15</v>
      </c>
      <c r="AD220">
        <f t="shared" si="208"/>
        <v>0</v>
      </c>
      <c r="AE220">
        <f t="shared" si="209"/>
        <v>0</v>
      </c>
      <c r="AF220">
        <f t="shared" si="210"/>
        <v>0</v>
      </c>
      <c r="AG220">
        <f t="shared" si="211"/>
        <v>0</v>
      </c>
      <c r="AH220">
        <f t="shared" si="212"/>
        <v>0</v>
      </c>
      <c r="AI220">
        <f t="shared" si="213"/>
        <v>0</v>
      </c>
      <c r="AJ220">
        <f t="shared" si="214"/>
        <v>0</v>
      </c>
      <c r="AK220">
        <v>53410.15</v>
      </c>
      <c r="AL220">
        <v>53410.15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70</v>
      </c>
      <c r="AU220">
        <v>10</v>
      </c>
      <c r="AV220">
        <v>1</v>
      </c>
      <c r="AW220">
        <v>1</v>
      </c>
      <c r="AZ220">
        <v>1</v>
      </c>
      <c r="BA220">
        <v>1</v>
      </c>
      <c r="BB220">
        <v>1</v>
      </c>
      <c r="BC220">
        <v>1</v>
      </c>
      <c r="BD220" t="s">
        <v>3</v>
      </c>
      <c r="BE220" t="s">
        <v>3</v>
      </c>
      <c r="BF220" t="s">
        <v>3</v>
      </c>
      <c r="BG220" t="s">
        <v>3</v>
      </c>
      <c r="BH220">
        <v>3</v>
      </c>
      <c r="BI220">
        <v>4</v>
      </c>
      <c r="BJ220" t="s">
        <v>27</v>
      </c>
      <c r="BM220">
        <v>0</v>
      </c>
      <c r="BN220">
        <v>0</v>
      </c>
      <c r="BO220" t="s">
        <v>3</v>
      </c>
      <c r="BP220">
        <v>0</v>
      </c>
      <c r="BQ220">
        <v>1</v>
      </c>
      <c r="BR220">
        <v>0</v>
      </c>
      <c r="BS220">
        <v>1</v>
      </c>
      <c r="BT220">
        <v>1</v>
      </c>
      <c r="BU220">
        <v>1</v>
      </c>
      <c r="BV220">
        <v>1</v>
      </c>
      <c r="BW220">
        <v>1</v>
      </c>
      <c r="BX220">
        <v>1</v>
      </c>
      <c r="BY220" t="s">
        <v>3</v>
      </c>
      <c r="BZ220">
        <v>70</v>
      </c>
      <c r="CA220">
        <v>10</v>
      </c>
      <c r="CF220">
        <v>0</v>
      </c>
      <c r="CG220">
        <v>0</v>
      </c>
      <c r="CM220">
        <v>0</v>
      </c>
      <c r="CN220" t="s">
        <v>3</v>
      </c>
      <c r="CO220">
        <v>0</v>
      </c>
      <c r="CP220">
        <f t="shared" si="215"/>
        <v>-2186.08</v>
      </c>
      <c r="CQ220">
        <f t="shared" si="216"/>
        <v>53410.15</v>
      </c>
      <c r="CR220">
        <f t="shared" si="217"/>
        <v>0</v>
      </c>
      <c r="CS220">
        <f t="shared" si="218"/>
        <v>0</v>
      </c>
      <c r="CT220">
        <f t="shared" si="219"/>
        <v>0</v>
      </c>
      <c r="CU220">
        <f t="shared" si="220"/>
        <v>0</v>
      </c>
      <c r="CV220">
        <f t="shared" si="221"/>
        <v>0</v>
      </c>
      <c r="CW220">
        <f t="shared" si="222"/>
        <v>0</v>
      </c>
      <c r="CX220">
        <f t="shared" si="223"/>
        <v>0</v>
      </c>
      <c r="CY220">
        <f t="shared" si="224"/>
        <v>0</v>
      </c>
      <c r="CZ220">
        <f t="shared" si="225"/>
        <v>0</v>
      </c>
      <c r="DC220" t="s">
        <v>3</v>
      </c>
      <c r="DD220" t="s">
        <v>3</v>
      </c>
      <c r="DE220" t="s">
        <v>3</v>
      </c>
      <c r="DF220" t="s">
        <v>3</v>
      </c>
      <c r="DG220" t="s">
        <v>3</v>
      </c>
      <c r="DH220" t="s">
        <v>3</v>
      </c>
      <c r="DI220" t="s">
        <v>3</v>
      </c>
      <c r="DJ220" t="s">
        <v>3</v>
      </c>
      <c r="DK220" t="s">
        <v>3</v>
      </c>
      <c r="DL220" t="s">
        <v>3</v>
      </c>
      <c r="DM220" t="s">
        <v>3</v>
      </c>
      <c r="DN220">
        <v>0</v>
      </c>
      <c r="DO220">
        <v>0</v>
      </c>
      <c r="DP220">
        <v>1</v>
      </c>
      <c r="DQ220">
        <v>1</v>
      </c>
      <c r="DU220">
        <v>1009</v>
      </c>
      <c r="DV220" t="s">
        <v>19</v>
      </c>
      <c r="DW220" t="s">
        <v>19</v>
      </c>
      <c r="DX220">
        <v>1000</v>
      </c>
      <c r="EE220">
        <v>32505399</v>
      </c>
      <c r="EF220">
        <v>1</v>
      </c>
      <c r="EG220" t="s">
        <v>21</v>
      </c>
      <c r="EH220">
        <v>0</v>
      </c>
      <c r="EI220" t="s">
        <v>3</v>
      </c>
      <c r="EJ220">
        <v>4</v>
      </c>
      <c r="EK220">
        <v>0</v>
      </c>
      <c r="EL220" t="s">
        <v>22</v>
      </c>
      <c r="EM220" t="s">
        <v>23</v>
      </c>
      <c r="EO220" t="s">
        <v>3</v>
      </c>
      <c r="EQ220">
        <v>0</v>
      </c>
      <c r="ER220">
        <v>53410.15</v>
      </c>
      <c r="ES220">
        <v>53410.15</v>
      </c>
      <c r="ET220">
        <v>0</v>
      </c>
      <c r="EU220">
        <v>0</v>
      </c>
      <c r="EV220">
        <v>0</v>
      </c>
      <c r="EW220">
        <v>0</v>
      </c>
      <c r="EX220">
        <v>0</v>
      </c>
      <c r="FQ220">
        <v>0</v>
      </c>
      <c r="FR220">
        <f t="shared" si="226"/>
        <v>0</v>
      </c>
      <c r="FS220">
        <v>0</v>
      </c>
      <c r="FX220">
        <v>70</v>
      </c>
      <c r="FY220">
        <v>10</v>
      </c>
      <c r="GA220" t="s">
        <v>3</v>
      </c>
      <c r="GD220">
        <v>0</v>
      </c>
      <c r="GF220">
        <v>-1467733540</v>
      </c>
      <c r="GG220">
        <v>2</v>
      </c>
      <c r="GH220">
        <v>1</v>
      </c>
      <c r="GI220">
        <v>-2</v>
      </c>
      <c r="GJ220">
        <v>0</v>
      </c>
      <c r="GK220">
        <f>ROUND(R220*(R12)/100,2)</f>
        <v>0</v>
      </c>
      <c r="GL220">
        <f t="shared" si="227"/>
        <v>0</v>
      </c>
      <c r="GM220">
        <f t="shared" si="228"/>
        <v>-2186.08</v>
      </c>
      <c r="GN220">
        <f t="shared" si="229"/>
        <v>0</v>
      </c>
      <c r="GO220">
        <f t="shared" si="230"/>
        <v>0</v>
      </c>
      <c r="GP220">
        <f t="shared" si="231"/>
        <v>-2186.08</v>
      </c>
      <c r="GR220">
        <v>0</v>
      </c>
      <c r="GS220">
        <v>3</v>
      </c>
      <c r="GT220">
        <v>0</v>
      </c>
      <c r="GU220" t="s">
        <v>3</v>
      </c>
      <c r="GV220">
        <f t="shared" si="232"/>
        <v>0</v>
      </c>
      <c r="GW220">
        <v>1</v>
      </c>
      <c r="GX220">
        <f t="shared" si="233"/>
        <v>0</v>
      </c>
      <c r="HA220">
        <v>0</v>
      </c>
      <c r="HB220">
        <v>0</v>
      </c>
      <c r="IK220">
        <v>0</v>
      </c>
    </row>
    <row r="221" spans="1:245" x14ac:dyDescent="0.2">
      <c r="A221">
        <v>17</v>
      </c>
      <c r="B221">
        <v>1</v>
      </c>
      <c r="C221">
        <f>ROW(SmtRes!A480)</f>
        <v>480</v>
      </c>
      <c r="D221">
        <f>ROW(EtalonRes!A456)</f>
        <v>456</v>
      </c>
      <c r="E221" t="s">
        <v>232</v>
      </c>
      <c r="F221" t="s">
        <v>29</v>
      </c>
      <c r="G221" t="s">
        <v>30</v>
      </c>
      <c r="H221" t="s">
        <v>31</v>
      </c>
      <c r="I221">
        <v>5.5799999999999999E-3</v>
      </c>
      <c r="J221">
        <v>0</v>
      </c>
      <c r="O221">
        <f t="shared" si="195"/>
        <v>2382.1799999999998</v>
      </c>
      <c r="P221">
        <f t="shared" si="196"/>
        <v>1940.91</v>
      </c>
      <c r="Q221">
        <f t="shared" si="197"/>
        <v>2.4300000000000002</v>
      </c>
      <c r="R221">
        <f t="shared" si="198"/>
        <v>0.82</v>
      </c>
      <c r="S221">
        <f t="shared" si="199"/>
        <v>438.84</v>
      </c>
      <c r="T221">
        <f t="shared" si="200"/>
        <v>0</v>
      </c>
      <c r="U221">
        <f t="shared" si="201"/>
        <v>2.5282979999999999</v>
      </c>
      <c r="V221">
        <f t="shared" si="202"/>
        <v>0</v>
      </c>
      <c r="W221">
        <f t="shared" si="203"/>
        <v>0</v>
      </c>
      <c r="X221">
        <f t="shared" si="204"/>
        <v>307.19</v>
      </c>
      <c r="Y221">
        <f t="shared" si="205"/>
        <v>43.88</v>
      </c>
      <c r="AA221">
        <v>33034105</v>
      </c>
      <c r="AB221">
        <f t="shared" si="206"/>
        <v>426912.19</v>
      </c>
      <c r="AC221">
        <f t="shared" si="207"/>
        <v>347832.49</v>
      </c>
      <c r="AD221">
        <f t="shared" si="208"/>
        <v>435.13</v>
      </c>
      <c r="AE221">
        <f t="shared" si="209"/>
        <v>147.43</v>
      </c>
      <c r="AF221">
        <f t="shared" si="210"/>
        <v>78644.570000000007</v>
      </c>
      <c r="AG221">
        <f t="shared" si="211"/>
        <v>0</v>
      </c>
      <c r="AH221">
        <f t="shared" si="212"/>
        <v>453.1</v>
      </c>
      <c r="AI221">
        <f t="shared" si="213"/>
        <v>0</v>
      </c>
      <c r="AJ221">
        <f t="shared" si="214"/>
        <v>0</v>
      </c>
      <c r="AK221">
        <v>426912.19</v>
      </c>
      <c r="AL221">
        <v>347832.49</v>
      </c>
      <c r="AM221">
        <v>435.13</v>
      </c>
      <c r="AN221">
        <v>147.43</v>
      </c>
      <c r="AO221">
        <v>78644.570000000007</v>
      </c>
      <c r="AP221">
        <v>0</v>
      </c>
      <c r="AQ221">
        <v>453.1</v>
      </c>
      <c r="AR221">
        <v>0</v>
      </c>
      <c r="AS221">
        <v>0</v>
      </c>
      <c r="AT221">
        <v>70</v>
      </c>
      <c r="AU221">
        <v>10</v>
      </c>
      <c r="AV221">
        <v>1</v>
      </c>
      <c r="AW221">
        <v>1</v>
      </c>
      <c r="AZ221">
        <v>1</v>
      </c>
      <c r="BA221">
        <v>1</v>
      </c>
      <c r="BB221">
        <v>1</v>
      </c>
      <c r="BC221">
        <v>1</v>
      </c>
      <c r="BD221" t="s">
        <v>3</v>
      </c>
      <c r="BE221" t="s">
        <v>3</v>
      </c>
      <c r="BF221" t="s">
        <v>3</v>
      </c>
      <c r="BG221" t="s">
        <v>3</v>
      </c>
      <c r="BH221">
        <v>0</v>
      </c>
      <c r="BI221">
        <v>4</v>
      </c>
      <c r="BJ221" t="s">
        <v>32</v>
      </c>
      <c r="BM221">
        <v>0</v>
      </c>
      <c r="BN221">
        <v>0</v>
      </c>
      <c r="BO221" t="s">
        <v>3</v>
      </c>
      <c r="BP221">
        <v>0</v>
      </c>
      <c r="BQ221">
        <v>1</v>
      </c>
      <c r="BR221">
        <v>0</v>
      </c>
      <c r="BS221">
        <v>1</v>
      </c>
      <c r="BT221">
        <v>1</v>
      </c>
      <c r="BU221">
        <v>1</v>
      </c>
      <c r="BV221">
        <v>1</v>
      </c>
      <c r="BW221">
        <v>1</v>
      </c>
      <c r="BX221">
        <v>1</v>
      </c>
      <c r="BY221" t="s">
        <v>3</v>
      </c>
      <c r="BZ221">
        <v>70</v>
      </c>
      <c r="CA221">
        <v>10</v>
      </c>
      <c r="CF221">
        <v>0</v>
      </c>
      <c r="CG221">
        <v>0</v>
      </c>
      <c r="CM221">
        <v>0</v>
      </c>
      <c r="CN221" t="s">
        <v>3</v>
      </c>
      <c r="CO221">
        <v>0</v>
      </c>
      <c r="CP221">
        <f t="shared" si="215"/>
        <v>2382.1800000000003</v>
      </c>
      <c r="CQ221">
        <f t="shared" si="216"/>
        <v>347832.49</v>
      </c>
      <c r="CR221">
        <f t="shared" si="217"/>
        <v>435.13</v>
      </c>
      <c r="CS221">
        <f t="shared" si="218"/>
        <v>147.43</v>
      </c>
      <c r="CT221">
        <f t="shared" si="219"/>
        <v>78644.570000000007</v>
      </c>
      <c r="CU221">
        <f t="shared" si="220"/>
        <v>0</v>
      </c>
      <c r="CV221">
        <f t="shared" si="221"/>
        <v>453.1</v>
      </c>
      <c r="CW221">
        <f t="shared" si="222"/>
        <v>0</v>
      </c>
      <c r="CX221">
        <f t="shared" si="223"/>
        <v>0</v>
      </c>
      <c r="CY221">
        <f t="shared" si="224"/>
        <v>307.18799999999999</v>
      </c>
      <c r="CZ221">
        <f t="shared" si="225"/>
        <v>43.883999999999993</v>
      </c>
      <c r="DC221" t="s">
        <v>3</v>
      </c>
      <c r="DD221" t="s">
        <v>3</v>
      </c>
      <c r="DE221" t="s">
        <v>3</v>
      </c>
      <c r="DF221" t="s">
        <v>3</v>
      </c>
      <c r="DG221" t="s">
        <v>3</v>
      </c>
      <c r="DH221" t="s">
        <v>3</v>
      </c>
      <c r="DI221" t="s">
        <v>3</v>
      </c>
      <c r="DJ221" t="s">
        <v>3</v>
      </c>
      <c r="DK221" t="s">
        <v>3</v>
      </c>
      <c r="DL221" t="s">
        <v>3</v>
      </c>
      <c r="DM221" t="s">
        <v>3</v>
      </c>
      <c r="DN221">
        <v>0</v>
      </c>
      <c r="DO221">
        <v>0</v>
      </c>
      <c r="DP221">
        <v>1</v>
      </c>
      <c r="DQ221">
        <v>1</v>
      </c>
      <c r="DU221">
        <v>1007</v>
      </c>
      <c r="DV221" t="s">
        <v>31</v>
      </c>
      <c r="DW221" t="s">
        <v>31</v>
      </c>
      <c r="DX221">
        <v>100</v>
      </c>
      <c r="EE221">
        <v>32505399</v>
      </c>
      <c r="EF221">
        <v>1</v>
      </c>
      <c r="EG221" t="s">
        <v>21</v>
      </c>
      <c r="EH221">
        <v>0</v>
      </c>
      <c r="EI221" t="s">
        <v>3</v>
      </c>
      <c r="EJ221">
        <v>4</v>
      </c>
      <c r="EK221">
        <v>0</v>
      </c>
      <c r="EL221" t="s">
        <v>22</v>
      </c>
      <c r="EM221" t="s">
        <v>23</v>
      </c>
      <c r="EO221" t="s">
        <v>3</v>
      </c>
      <c r="EQ221">
        <v>131072</v>
      </c>
      <c r="ER221">
        <v>426912.19</v>
      </c>
      <c r="ES221">
        <v>347832.49</v>
      </c>
      <c r="ET221">
        <v>435.13</v>
      </c>
      <c r="EU221">
        <v>147.43</v>
      </c>
      <c r="EV221">
        <v>78644.570000000007</v>
      </c>
      <c r="EW221">
        <v>453.1</v>
      </c>
      <c r="EX221">
        <v>0</v>
      </c>
      <c r="EY221">
        <v>0</v>
      </c>
      <c r="FQ221">
        <v>0</v>
      </c>
      <c r="FR221">
        <f t="shared" si="226"/>
        <v>0</v>
      </c>
      <c r="FS221">
        <v>0</v>
      </c>
      <c r="FX221">
        <v>70</v>
      </c>
      <c r="FY221">
        <v>10</v>
      </c>
      <c r="GA221" t="s">
        <v>3</v>
      </c>
      <c r="GD221">
        <v>0</v>
      </c>
      <c r="GF221">
        <v>1739596138</v>
      </c>
      <c r="GG221">
        <v>2</v>
      </c>
      <c r="GH221">
        <v>1</v>
      </c>
      <c r="GI221">
        <v>-2</v>
      </c>
      <c r="GJ221">
        <v>0</v>
      </c>
      <c r="GK221">
        <f>ROUND(R221*(R12)/100,2)</f>
        <v>0.89</v>
      </c>
      <c r="GL221">
        <f t="shared" si="227"/>
        <v>0</v>
      </c>
      <c r="GM221">
        <f t="shared" si="228"/>
        <v>2734.14</v>
      </c>
      <c r="GN221">
        <f t="shared" si="229"/>
        <v>0</v>
      </c>
      <c r="GO221">
        <f t="shared" si="230"/>
        <v>0</v>
      </c>
      <c r="GP221">
        <f t="shared" si="231"/>
        <v>2734.14</v>
      </c>
      <c r="GR221">
        <v>0</v>
      </c>
      <c r="GS221">
        <v>3</v>
      </c>
      <c r="GT221">
        <v>0</v>
      </c>
      <c r="GU221" t="s">
        <v>3</v>
      </c>
      <c r="GV221">
        <f t="shared" si="232"/>
        <v>0</v>
      </c>
      <c r="GW221">
        <v>1</v>
      </c>
      <c r="GX221">
        <f t="shared" si="233"/>
        <v>0</v>
      </c>
      <c r="HA221">
        <v>0</v>
      </c>
      <c r="HB221">
        <v>0</v>
      </c>
      <c r="IK221">
        <v>0</v>
      </c>
    </row>
    <row r="222" spans="1:245" x14ac:dyDescent="0.2">
      <c r="A222">
        <v>17</v>
      </c>
      <c r="B222">
        <v>1</v>
      </c>
      <c r="E222" t="s">
        <v>233</v>
      </c>
      <c r="F222" t="s">
        <v>25</v>
      </c>
      <c r="G222" t="s">
        <v>26</v>
      </c>
      <c r="H222" t="s">
        <v>19</v>
      </c>
      <c r="I222">
        <v>1.22296579E-2</v>
      </c>
      <c r="J222">
        <v>0</v>
      </c>
      <c r="O222">
        <f t="shared" si="195"/>
        <v>653.19000000000005</v>
      </c>
      <c r="P222">
        <f t="shared" si="196"/>
        <v>653.19000000000005</v>
      </c>
      <c r="Q222">
        <f t="shared" si="197"/>
        <v>0</v>
      </c>
      <c r="R222">
        <f t="shared" si="198"/>
        <v>0</v>
      </c>
      <c r="S222">
        <f t="shared" si="199"/>
        <v>0</v>
      </c>
      <c r="T222">
        <f t="shared" si="200"/>
        <v>0</v>
      </c>
      <c r="U222">
        <f t="shared" si="201"/>
        <v>0</v>
      </c>
      <c r="V222">
        <f t="shared" si="202"/>
        <v>0</v>
      </c>
      <c r="W222">
        <f t="shared" si="203"/>
        <v>0</v>
      </c>
      <c r="X222">
        <f t="shared" si="204"/>
        <v>0</v>
      </c>
      <c r="Y222">
        <f t="shared" si="205"/>
        <v>0</v>
      </c>
      <c r="AA222">
        <v>33034105</v>
      </c>
      <c r="AB222">
        <f t="shared" si="206"/>
        <v>53410.15</v>
      </c>
      <c r="AC222">
        <f t="shared" si="207"/>
        <v>53410.15</v>
      </c>
      <c r="AD222">
        <f t="shared" si="208"/>
        <v>0</v>
      </c>
      <c r="AE222">
        <f t="shared" si="209"/>
        <v>0</v>
      </c>
      <c r="AF222">
        <f t="shared" si="210"/>
        <v>0</v>
      </c>
      <c r="AG222">
        <f t="shared" si="211"/>
        <v>0</v>
      </c>
      <c r="AH222">
        <f t="shared" si="212"/>
        <v>0</v>
      </c>
      <c r="AI222">
        <f t="shared" si="213"/>
        <v>0</v>
      </c>
      <c r="AJ222">
        <f t="shared" si="214"/>
        <v>0</v>
      </c>
      <c r="AK222">
        <v>53410.15</v>
      </c>
      <c r="AL222">
        <v>53410.15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70</v>
      </c>
      <c r="AU222">
        <v>10</v>
      </c>
      <c r="AV222">
        <v>1</v>
      </c>
      <c r="AW222">
        <v>1</v>
      </c>
      <c r="AZ222">
        <v>1</v>
      </c>
      <c r="BA222">
        <v>1</v>
      </c>
      <c r="BB222">
        <v>1</v>
      </c>
      <c r="BC222">
        <v>1</v>
      </c>
      <c r="BD222" t="s">
        <v>3</v>
      </c>
      <c r="BE222" t="s">
        <v>3</v>
      </c>
      <c r="BF222" t="s">
        <v>3</v>
      </c>
      <c r="BG222" t="s">
        <v>3</v>
      </c>
      <c r="BH222">
        <v>3</v>
      </c>
      <c r="BI222">
        <v>4</v>
      </c>
      <c r="BJ222" t="s">
        <v>27</v>
      </c>
      <c r="BM222">
        <v>0</v>
      </c>
      <c r="BN222">
        <v>0</v>
      </c>
      <c r="BO222" t="s">
        <v>3</v>
      </c>
      <c r="BP222">
        <v>0</v>
      </c>
      <c r="BQ222">
        <v>1</v>
      </c>
      <c r="BR222">
        <v>0</v>
      </c>
      <c r="BS222">
        <v>1</v>
      </c>
      <c r="BT222">
        <v>1</v>
      </c>
      <c r="BU222">
        <v>1</v>
      </c>
      <c r="BV222">
        <v>1</v>
      </c>
      <c r="BW222">
        <v>1</v>
      </c>
      <c r="BX222">
        <v>1</v>
      </c>
      <c r="BY222" t="s">
        <v>3</v>
      </c>
      <c r="BZ222">
        <v>70</v>
      </c>
      <c r="CA222">
        <v>10</v>
      </c>
      <c r="CF222">
        <v>0</v>
      </c>
      <c r="CG222">
        <v>0</v>
      </c>
      <c r="CM222">
        <v>0</v>
      </c>
      <c r="CN222" t="s">
        <v>3</v>
      </c>
      <c r="CO222">
        <v>0</v>
      </c>
      <c r="CP222">
        <f t="shared" si="215"/>
        <v>653.19000000000005</v>
      </c>
      <c r="CQ222">
        <f t="shared" si="216"/>
        <v>53410.15</v>
      </c>
      <c r="CR222">
        <f t="shared" si="217"/>
        <v>0</v>
      </c>
      <c r="CS222">
        <f t="shared" si="218"/>
        <v>0</v>
      </c>
      <c r="CT222">
        <f t="shared" si="219"/>
        <v>0</v>
      </c>
      <c r="CU222">
        <f t="shared" si="220"/>
        <v>0</v>
      </c>
      <c r="CV222">
        <f t="shared" si="221"/>
        <v>0</v>
      </c>
      <c r="CW222">
        <f t="shared" si="222"/>
        <v>0</v>
      </c>
      <c r="CX222">
        <f t="shared" si="223"/>
        <v>0</v>
      </c>
      <c r="CY222">
        <f t="shared" si="224"/>
        <v>0</v>
      </c>
      <c r="CZ222">
        <f t="shared" si="225"/>
        <v>0</v>
      </c>
      <c r="DC222" t="s">
        <v>3</v>
      </c>
      <c r="DD222" t="s">
        <v>3</v>
      </c>
      <c r="DE222" t="s">
        <v>3</v>
      </c>
      <c r="DF222" t="s">
        <v>3</v>
      </c>
      <c r="DG222" t="s">
        <v>3</v>
      </c>
      <c r="DH222" t="s">
        <v>3</v>
      </c>
      <c r="DI222" t="s">
        <v>3</v>
      </c>
      <c r="DJ222" t="s">
        <v>3</v>
      </c>
      <c r="DK222" t="s">
        <v>3</v>
      </c>
      <c r="DL222" t="s">
        <v>3</v>
      </c>
      <c r="DM222" t="s">
        <v>3</v>
      </c>
      <c r="DN222">
        <v>0</v>
      </c>
      <c r="DO222">
        <v>0</v>
      </c>
      <c r="DP222">
        <v>1</v>
      </c>
      <c r="DQ222">
        <v>1</v>
      </c>
      <c r="DU222">
        <v>1009</v>
      </c>
      <c r="DV222" t="s">
        <v>19</v>
      </c>
      <c r="DW222" t="s">
        <v>19</v>
      </c>
      <c r="DX222">
        <v>1000</v>
      </c>
      <c r="EE222">
        <v>32505399</v>
      </c>
      <c r="EF222">
        <v>1</v>
      </c>
      <c r="EG222" t="s">
        <v>21</v>
      </c>
      <c r="EH222">
        <v>0</v>
      </c>
      <c r="EI222" t="s">
        <v>3</v>
      </c>
      <c r="EJ222">
        <v>4</v>
      </c>
      <c r="EK222">
        <v>0</v>
      </c>
      <c r="EL222" t="s">
        <v>22</v>
      </c>
      <c r="EM222" t="s">
        <v>23</v>
      </c>
      <c r="EO222" t="s">
        <v>3</v>
      </c>
      <c r="EQ222">
        <v>131072</v>
      </c>
      <c r="ER222">
        <v>53410.15</v>
      </c>
      <c r="ES222">
        <v>53410.15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FQ222">
        <v>0</v>
      </c>
      <c r="FR222">
        <f t="shared" si="226"/>
        <v>0</v>
      </c>
      <c r="FS222">
        <v>0</v>
      </c>
      <c r="FX222">
        <v>70</v>
      </c>
      <c r="FY222">
        <v>10</v>
      </c>
      <c r="GA222" t="s">
        <v>3</v>
      </c>
      <c r="GD222">
        <v>0</v>
      </c>
      <c r="GF222">
        <v>-1467733540</v>
      </c>
      <c r="GG222">
        <v>2</v>
      </c>
      <c r="GH222">
        <v>1</v>
      </c>
      <c r="GI222">
        <v>-2</v>
      </c>
      <c r="GJ222">
        <v>0</v>
      </c>
      <c r="GK222">
        <f>ROUND(R222*(R12)/100,2)</f>
        <v>0</v>
      </c>
      <c r="GL222">
        <f t="shared" si="227"/>
        <v>0</v>
      </c>
      <c r="GM222">
        <f t="shared" si="228"/>
        <v>653.19000000000005</v>
      </c>
      <c r="GN222">
        <f t="shared" si="229"/>
        <v>0</v>
      </c>
      <c r="GO222">
        <f t="shared" si="230"/>
        <v>0</v>
      </c>
      <c r="GP222">
        <f t="shared" si="231"/>
        <v>653.19000000000005</v>
      </c>
      <c r="GR222">
        <v>0</v>
      </c>
      <c r="GS222">
        <v>3</v>
      </c>
      <c r="GT222">
        <v>0</v>
      </c>
      <c r="GU222" t="s">
        <v>3</v>
      </c>
      <c r="GV222">
        <f t="shared" si="232"/>
        <v>0</v>
      </c>
      <c r="GW222">
        <v>1</v>
      </c>
      <c r="GX222">
        <f t="shared" si="233"/>
        <v>0</v>
      </c>
      <c r="HA222">
        <v>0</v>
      </c>
      <c r="HB222">
        <v>0</v>
      </c>
      <c r="IK222">
        <v>0</v>
      </c>
    </row>
    <row r="223" spans="1:245" x14ac:dyDescent="0.2">
      <c r="A223">
        <v>17</v>
      </c>
      <c r="B223">
        <v>1</v>
      </c>
      <c r="E223" t="s">
        <v>234</v>
      </c>
      <c r="F223" t="s">
        <v>35</v>
      </c>
      <c r="G223" t="s">
        <v>235</v>
      </c>
      <c r="H223" t="s">
        <v>37</v>
      </c>
      <c r="I223">
        <v>4</v>
      </c>
      <c r="J223">
        <v>0</v>
      </c>
      <c r="O223">
        <f t="shared" si="195"/>
        <v>84081.36</v>
      </c>
      <c r="P223">
        <f t="shared" si="196"/>
        <v>84081.36</v>
      </c>
      <c r="Q223">
        <f t="shared" si="197"/>
        <v>0</v>
      </c>
      <c r="R223">
        <f t="shared" si="198"/>
        <v>0</v>
      </c>
      <c r="S223">
        <f t="shared" si="199"/>
        <v>0</v>
      </c>
      <c r="T223">
        <f t="shared" si="200"/>
        <v>0</v>
      </c>
      <c r="U223">
        <f t="shared" si="201"/>
        <v>0</v>
      </c>
      <c r="V223">
        <f t="shared" si="202"/>
        <v>0</v>
      </c>
      <c r="W223">
        <f t="shared" si="203"/>
        <v>0</v>
      </c>
      <c r="X223">
        <f t="shared" si="204"/>
        <v>0</v>
      </c>
      <c r="Y223">
        <f t="shared" si="205"/>
        <v>0</v>
      </c>
      <c r="AA223">
        <v>33034105</v>
      </c>
      <c r="AB223">
        <f t="shared" si="206"/>
        <v>21020.34</v>
      </c>
      <c r="AC223">
        <f t="shared" si="207"/>
        <v>21020.34</v>
      </c>
      <c r="AD223">
        <f t="shared" si="208"/>
        <v>0</v>
      </c>
      <c r="AE223">
        <f t="shared" si="209"/>
        <v>0</v>
      </c>
      <c r="AF223">
        <f t="shared" si="210"/>
        <v>0</v>
      </c>
      <c r="AG223">
        <f t="shared" si="211"/>
        <v>0</v>
      </c>
      <c r="AH223">
        <f t="shared" si="212"/>
        <v>0</v>
      </c>
      <c r="AI223">
        <f t="shared" si="213"/>
        <v>0</v>
      </c>
      <c r="AJ223">
        <f t="shared" si="214"/>
        <v>0</v>
      </c>
      <c r="AK223">
        <v>21020.34</v>
      </c>
      <c r="AL223">
        <v>21020.34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1</v>
      </c>
      <c r="AW223">
        <v>1</v>
      </c>
      <c r="AZ223">
        <v>1</v>
      </c>
      <c r="BA223">
        <v>1</v>
      </c>
      <c r="BB223">
        <v>1</v>
      </c>
      <c r="BC223">
        <v>1</v>
      </c>
      <c r="BD223" t="s">
        <v>3</v>
      </c>
      <c r="BE223" t="s">
        <v>3</v>
      </c>
      <c r="BF223" t="s">
        <v>3</v>
      </c>
      <c r="BG223" t="s">
        <v>3</v>
      </c>
      <c r="BH223">
        <v>3</v>
      </c>
      <c r="BI223">
        <v>1</v>
      </c>
      <c r="BJ223" t="s">
        <v>3</v>
      </c>
      <c r="BM223">
        <v>6001</v>
      </c>
      <c r="BN223">
        <v>0</v>
      </c>
      <c r="BO223" t="s">
        <v>3</v>
      </c>
      <c r="BP223">
        <v>0</v>
      </c>
      <c r="BQ223">
        <v>0</v>
      </c>
      <c r="BR223">
        <v>0</v>
      </c>
      <c r="BS223">
        <v>1</v>
      </c>
      <c r="BT223">
        <v>1</v>
      </c>
      <c r="BU223">
        <v>1</v>
      </c>
      <c r="BV223">
        <v>1</v>
      </c>
      <c r="BW223">
        <v>1</v>
      </c>
      <c r="BX223">
        <v>1</v>
      </c>
      <c r="BY223" t="s">
        <v>3</v>
      </c>
      <c r="BZ223">
        <v>0</v>
      </c>
      <c r="CA223">
        <v>0</v>
      </c>
      <c r="CF223">
        <v>0</v>
      </c>
      <c r="CG223">
        <v>0</v>
      </c>
      <c r="CM223">
        <v>0</v>
      </c>
      <c r="CN223" t="s">
        <v>3</v>
      </c>
      <c r="CO223">
        <v>0</v>
      </c>
      <c r="CP223">
        <f t="shared" si="215"/>
        <v>84081.36</v>
      </c>
      <c r="CQ223">
        <f t="shared" si="216"/>
        <v>21020.34</v>
      </c>
      <c r="CR223">
        <f t="shared" si="217"/>
        <v>0</v>
      </c>
      <c r="CS223">
        <f t="shared" si="218"/>
        <v>0</v>
      </c>
      <c r="CT223">
        <f t="shared" si="219"/>
        <v>0</v>
      </c>
      <c r="CU223">
        <f t="shared" si="220"/>
        <v>0</v>
      </c>
      <c r="CV223">
        <f t="shared" si="221"/>
        <v>0</v>
      </c>
      <c r="CW223">
        <f t="shared" si="222"/>
        <v>0</v>
      </c>
      <c r="CX223">
        <f t="shared" si="223"/>
        <v>0</v>
      </c>
      <c r="CY223">
        <f t="shared" si="224"/>
        <v>0</v>
      </c>
      <c r="CZ223">
        <f t="shared" si="225"/>
        <v>0</v>
      </c>
      <c r="DC223" t="s">
        <v>3</v>
      </c>
      <c r="DD223" t="s">
        <v>3</v>
      </c>
      <c r="DE223" t="s">
        <v>3</v>
      </c>
      <c r="DF223" t="s">
        <v>3</v>
      </c>
      <c r="DG223" t="s">
        <v>3</v>
      </c>
      <c r="DH223" t="s">
        <v>3</v>
      </c>
      <c r="DI223" t="s">
        <v>3</v>
      </c>
      <c r="DJ223" t="s">
        <v>3</v>
      </c>
      <c r="DK223" t="s">
        <v>3</v>
      </c>
      <c r="DL223" t="s">
        <v>3</v>
      </c>
      <c r="DM223" t="s">
        <v>3</v>
      </c>
      <c r="DN223">
        <v>0</v>
      </c>
      <c r="DO223">
        <v>0</v>
      </c>
      <c r="DP223">
        <v>1</v>
      </c>
      <c r="DQ223">
        <v>1</v>
      </c>
      <c r="DU223">
        <v>1010</v>
      </c>
      <c r="DV223" t="s">
        <v>37</v>
      </c>
      <c r="DW223" t="s">
        <v>38</v>
      </c>
      <c r="DX223">
        <v>1</v>
      </c>
      <c r="EE223">
        <v>32747723</v>
      </c>
      <c r="EF223">
        <v>0</v>
      </c>
      <c r="EG223" t="s">
        <v>39</v>
      </c>
      <c r="EH223">
        <v>0</v>
      </c>
      <c r="EI223" t="s">
        <v>3</v>
      </c>
      <c r="EJ223">
        <v>1</v>
      </c>
      <c r="EK223">
        <v>6001</v>
      </c>
      <c r="EL223" t="s">
        <v>40</v>
      </c>
      <c r="EM223" t="s">
        <v>39</v>
      </c>
      <c r="EO223" t="s">
        <v>3</v>
      </c>
      <c r="EQ223">
        <v>131072</v>
      </c>
      <c r="ER223">
        <v>21020.34</v>
      </c>
      <c r="ES223">
        <v>21020.34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FQ223">
        <v>0</v>
      </c>
      <c r="FR223">
        <f t="shared" si="226"/>
        <v>0</v>
      </c>
      <c r="FS223">
        <v>0</v>
      </c>
      <c r="FX223">
        <v>0</v>
      </c>
      <c r="FY223">
        <v>0</v>
      </c>
      <c r="GA223" t="s">
        <v>41</v>
      </c>
      <c r="GD223">
        <v>0</v>
      </c>
      <c r="GF223">
        <v>-629566442</v>
      </c>
      <c r="GG223">
        <v>2</v>
      </c>
      <c r="GH223">
        <v>0</v>
      </c>
      <c r="GI223">
        <v>-2</v>
      </c>
      <c r="GJ223">
        <v>0</v>
      </c>
      <c r="GK223">
        <f>ROUND(R223*(R12)/100,2)</f>
        <v>0</v>
      </c>
      <c r="GL223">
        <f t="shared" si="227"/>
        <v>0</v>
      </c>
      <c r="GM223">
        <f t="shared" si="228"/>
        <v>84081.36</v>
      </c>
      <c r="GN223">
        <f t="shared" si="229"/>
        <v>84081.36</v>
      </c>
      <c r="GO223">
        <f t="shared" si="230"/>
        <v>0</v>
      </c>
      <c r="GP223">
        <f t="shared" si="231"/>
        <v>0</v>
      </c>
      <c r="GR223">
        <v>0</v>
      </c>
      <c r="GS223">
        <v>4</v>
      </c>
      <c r="GT223">
        <v>0</v>
      </c>
      <c r="GU223" t="s">
        <v>3</v>
      </c>
      <c r="GV223">
        <f t="shared" si="232"/>
        <v>0</v>
      </c>
      <c r="GW223">
        <v>1</v>
      </c>
      <c r="GX223">
        <f t="shared" si="233"/>
        <v>0</v>
      </c>
      <c r="HA223">
        <v>0</v>
      </c>
      <c r="HB223">
        <v>0</v>
      </c>
      <c r="IK223">
        <v>0</v>
      </c>
    </row>
    <row r="225" spans="1:206" x14ac:dyDescent="0.2">
      <c r="A225" s="2">
        <v>51</v>
      </c>
      <c r="B225" s="2">
        <f>B164</f>
        <v>1</v>
      </c>
      <c r="C225" s="2">
        <f>A164</f>
        <v>4</v>
      </c>
      <c r="D225" s="2">
        <f>ROW(A164)</f>
        <v>164</v>
      </c>
      <c r="E225" s="2"/>
      <c r="F225" s="2" t="str">
        <f>IF(F164&lt;&gt;"",F164,"")</f>
        <v>Новый раздел</v>
      </c>
      <c r="G225" s="2" t="str">
        <f>IF(G164&lt;&gt;"",G164,"")</f>
        <v>Гиляровского ул., д. 36, стр. 1,1а</v>
      </c>
      <c r="H225" s="2">
        <v>0</v>
      </c>
      <c r="I225" s="2"/>
      <c r="J225" s="2"/>
      <c r="K225" s="2"/>
      <c r="L225" s="2"/>
      <c r="M225" s="2"/>
      <c r="N225" s="2"/>
      <c r="O225" s="2">
        <f t="shared" ref="O225:T225" si="234">ROUND(AB225,2)</f>
        <v>1318767.3999999999</v>
      </c>
      <c r="P225" s="2">
        <f t="shared" si="234"/>
        <v>1273812.6499999999</v>
      </c>
      <c r="Q225" s="2">
        <f t="shared" si="234"/>
        <v>3540.28</v>
      </c>
      <c r="R225" s="2">
        <f t="shared" si="234"/>
        <v>357.28</v>
      </c>
      <c r="S225" s="2">
        <f t="shared" si="234"/>
        <v>41414.47</v>
      </c>
      <c r="T225" s="2">
        <f t="shared" si="234"/>
        <v>0</v>
      </c>
      <c r="U225" s="2">
        <f>AH225</f>
        <v>214.46063328000005</v>
      </c>
      <c r="V225" s="2">
        <f>AI225</f>
        <v>0</v>
      </c>
      <c r="W225" s="2">
        <f>ROUND(AJ225,2)</f>
        <v>0</v>
      </c>
      <c r="X225" s="2">
        <f>ROUND(AK225,2)</f>
        <v>28990.16</v>
      </c>
      <c r="Y225" s="2">
        <f>ROUND(AL225,2)</f>
        <v>4141.45</v>
      </c>
      <c r="Z225" s="2"/>
      <c r="AA225" s="2"/>
      <c r="AB225" s="2">
        <f>ROUND(SUMIF(AA168:AA223,"=33034105",O168:O223),2)</f>
        <v>1318767.3999999999</v>
      </c>
      <c r="AC225" s="2">
        <f>ROUND(SUMIF(AA168:AA223,"=33034105",P168:P223),2)</f>
        <v>1273812.6499999999</v>
      </c>
      <c r="AD225" s="2">
        <f>ROUND(SUMIF(AA168:AA223,"=33034105",Q168:Q223),2)</f>
        <v>3540.28</v>
      </c>
      <c r="AE225" s="2">
        <f>ROUND(SUMIF(AA168:AA223,"=33034105",R168:R223),2)</f>
        <v>357.28</v>
      </c>
      <c r="AF225" s="2">
        <f>ROUND(SUMIF(AA168:AA223,"=33034105",S168:S223),2)</f>
        <v>41414.47</v>
      </c>
      <c r="AG225" s="2">
        <f>ROUND(SUMIF(AA168:AA223,"=33034105",T168:T223),2)</f>
        <v>0</v>
      </c>
      <c r="AH225" s="2">
        <f>SUMIF(AA168:AA223,"=33034105",U168:U223)</f>
        <v>214.46063328000005</v>
      </c>
      <c r="AI225" s="2">
        <f>SUMIF(AA168:AA223,"=33034105",V168:V223)</f>
        <v>0</v>
      </c>
      <c r="AJ225" s="2">
        <f>ROUND(SUMIF(AA168:AA223,"=33034105",W168:W223),2)</f>
        <v>0</v>
      </c>
      <c r="AK225" s="2">
        <f>ROUND(SUMIF(AA168:AA223,"=33034105",X168:X223),2)</f>
        <v>28990.16</v>
      </c>
      <c r="AL225" s="2">
        <f>ROUND(SUMIF(AA168:AA223,"=33034105",Y168:Y223),2)</f>
        <v>4141.45</v>
      </c>
      <c r="AM225" s="2"/>
      <c r="AN225" s="2"/>
      <c r="AO225" s="2">
        <f t="shared" ref="AO225:BC225" si="235">ROUND(BX225,2)</f>
        <v>0</v>
      </c>
      <c r="AP225" s="2">
        <f t="shared" si="235"/>
        <v>0</v>
      </c>
      <c r="AQ225" s="2">
        <f t="shared" si="235"/>
        <v>0</v>
      </c>
      <c r="AR225" s="2">
        <f t="shared" si="235"/>
        <v>1352284.84</v>
      </c>
      <c r="AS225" s="2">
        <f t="shared" si="235"/>
        <v>1127028.82</v>
      </c>
      <c r="AT225" s="2">
        <f t="shared" si="235"/>
        <v>0</v>
      </c>
      <c r="AU225" s="2">
        <f t="shared" si="235"/>
        <v>225256.02</v>
      </c>
      <c r="AV225" s="2">
        <f t="shared" si="235"/>
        <v>1273812.6499999999</v>
      </c>
      <c r="AW225" s="2">
        <f t="shared" si="235"/>
        <v>1273812.6499999999</v>
      </c>
      <c r="AX225" s="2">
        <f t="shared" si="235"/>
        <v>0</v>
      </c>
      <c r="AY225" s="2">
        <f t="shared" si="235"/>
        <v>1273812.6499999999</v>
      </c>
      <c r="AZ225" s="2">
        <f t="shared" si="235"/>
        <v>0</v>
      </c>
      <c r="BA225" s="2">
        <f t="shared" si="235"/>
        <v>0</v>
      </c>
      <c r="BB225" s="2">
        <f t="shared" si="235"/>
        <v>0</v>
      </c>
      <c r="BC225" s="2">
        <f t="shared" si="235"/>
        <v>0</v>
      </c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>
        <f>ROUND(SUMIF(AA168:AA223,"=33034105",FQ168:FQ223),2)</f>
        <v>0</v>
      </c>
      <c r="BY225" s="2">
        <f>ROUND(SUMIF(AA168:AA223,"=33034105",FR168:FR223),2)</f>
        <v>0</v>
      </c>
      <c r="BZ225" s="2">
        <f>ROUND(SUMIF(AA168:AA223,"=33034105",GL168:GL223),2)</f>
        <v>0</v>
      </c>
      <c r="CA225" s="2">
        <f>ROUND(SUMIF(AA168:AA223,"=33034105",GM168:GM223),2)</f>
        <v>1352284.84</v>
      </c>
      <c r="CB225" s="2">
        <f>ROUND(SUMIF(AA168:AA223,"=33034105",GN168:GN223),2)</f>
        <v>1127028.82</v>
      </c>
      <c r="CC225" s="2">
        <f>ROUND(SUMIF(AA168:AA223,"=33034105",GO168:GO223),2)</f>
        <v>0</v>
      </c>
      <c r="CD225" s="2">
        <f>ROUND(SUMIF(AA168:AA223,"=33034105",GP168:GP223),2)</f>
        <v>225256.02</v>
      </c>
      <c r="CE225" s="2">
        <f>AC225-BX225</f>
        <v>1273812.6499999999</v>
      </c>
      <c r="CF225" s="2">
        <f>AC225-BY225</f>
        <v>1273812.6499999999</v>
      </c>
      <c r="CG225" s="2">
        <f>BX225-BZ225</f>
        <v>0</v>
      </c>
      <c r="CH225" s="2">
        <f>AC225-BX225-BY225+BZ225</f>
        <v>1273812.6499999999</v>
      </c>
      <c r="CI225" s="2">
        <f>BY225-BZ225</f>
        <v>0</v>
      </c>
      <c r="CJ225" s="2">
        <f>ROUND(SUMIF(AA168:AA223,"=33034105",GX168:GX223),2)</f>
        <v>0</v>
      </c>
      <c r="CK225" s="2">
        <f>ROUND(SUMIF(AA168:AA223,"=33034105",GY168:GY223),2)</f>
        <v>0</v>
      </c>
      <c r="CL225" s="2">
        <f>ROUND(SUMIF(AA168:AA223,"=33034105",GZ168:GZ223),2)</f>
        <v>0</v>
      </c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>
        <v>0</v>
      </c>
    </row>
    <row r="227" spans="1:206" x14ac:dyDescent="0.2">
      <c r="A227" s="4">
        <v>50</v>
      </c>
      <c r="B227" s="4">
        <v>0</v>
      </c>
      <c r="C227" s="4">
        <v>0</v>
      </c>
      <c r="D227" s="4">
        <v>1</v>
      </c>
      <c r="E227" s="4">
        <v>201</v>
      </c>
      <c r="F227" s="4">
        <f>ROUND(Source!O225,O227)</f>
        <v>1318767.3999999999</v>
      </c>
      <c r="G227" s="4" t="s">
        <v>54</v>
      </c>
      <c r="H227" s="4" t="s">
        <v>55</v>
      </c>
      <c r="I227" s="4"/>
      <c r="J227" s="4"/>
      <c r="K227" s="4">
        <v>201</v>
      </c>
      <c r="L227" s="4">
        <v>1</v>
      </c>
      <c r="M227" s="4">
        <v>3</v>
      </c>
      <c r="N227" s="4" t="s">
        <v>3</v>
      </c>
      <c r="O227" s="4">
        <v>2</v>
      </c>
      <c r="P227" s="4"/>
      <c r="Q227" s="4"/>
      <c r="R227" s="4"/>
      <c r="S227" s="4"/>
      <c r="T227" s="4"/>
      <c r="U227" s="4"/>
      <c r="V227" s="4"/>
      <c r="W227" s="4"/>
    </row>
    <row r="228" spans="1:206" x14ac:dyDescent="0.2">
      <c r="A228" s="4">
        <v>50</v>
      </c>
      <c r="B228" s="4">
        <v>0</v>
      </c>
      <c r="C228" s="4">
        <v>0</v>
      </c>
      <c r="D228" s="4">
        <v>1</v>
      </c>
      <c r="E228" s="4">
        <v>202</v>
      </c>
      <c r="F228" s="4">
        <f>ROUND(Source!P225,O228)</f>
        <v>1273812.6499999999</v>
      </c>
      <c r="G228" s="4" t="s">
        <v>56</v>
      </c>
      <c r="H228" s="4" t="s">
        <v>57</v>
      </c>
      <c r="I228" s="4"/>
      <c r="J228" s="4"/>
      <c r="K228" s="4">
        <v>202</v>
      </c>
      <c r="L228" s="4">
        <v>2</v>
      </c>
      <c r="M228" s="4">
        <v>3</v>
      </c>
      <c r="N228" s="4" t="s">
        <v>3</v>
      </c>
      <c r="O228" s="4">
        <v>2</v>
      </c>
      <c r="P228" s="4"/>
      <c r="Q228" s="4"/>
      <c r="R228" s="4"/>
      <c r="S228" s="4"/>
      <c r="T228" s="4"/>
      <c r="U228" s="4"/>
      <c r="V228" s="4"/>
      <c r="W228" s="4"/>
    </row>
    <row r="229" spans="1:206" x14ac:dyDescent="0.2">
      <c r="A229" s="4">
        <v>50</v>
      </c>
      <c r="B229" s="4">
        <v>0</v>
      </c>
      <c r="C229" s="4">
        <v>0</v>
      </c>
      <c r="D229" s="4">
        <v>1</v>
      </c>
      <c r="E229" s="4">
        <v>222</v>
      </c>
      <c r="F229" s="4">
        <f>ROUND(Source!AO225,O229)</f>
        <v>0</v>
      </c>
      <c r="G229" s="4" t="s">
        <v>58</v>
      </c>
      <c r="H229" s="4" t="s">
        <v>59</v>
      </c>
      <c r="I229" s="4"/>
      <c r="J229" s="4"/>
      <c r="K229" s="4">
        <v>222</v>
      </c>
      <c r="L229" s="4">
        <v>3</v>
      </c>
      <c r="M229" s="4">
        <v>3</v>
      </c>
      <c r="N229" s="4" t="s">
        <v>3</v>
      </c>
      <c r="O229" s="4">
        <v>2</v>
      </c>
      <c r="P229" s="4"/>
      <c r="Q229" s="4"/>
      <c r="R229" s="4"/>
      <c r="S229" s="4"/>
      <c r="T229" s="4"/>
      <c r="U229" s="4"/>
      <c r="V229" s="4"/>
      <c r="W229" s="4"/>
    </row>
    <row r="230" spans="1:206" x14ac:dyDescent="0.2">
      <c r="A230" s="4">
        <v>50</v>
      </c>
      <c r="B230" s="4">
        <v>0</v>
      </c>
      <c r="C230" s="4">
        <v>0</v>
      </c>
      <c r="D230" s="4">
        <v>1</v>
      </c>
      <c r="E230" s="4">
        <v>225</v>
      </c>
      <c r="F230" s="4">
        <f>ROUND(Source!AV225,O230)</f>
        <v>1273812.6499999999</v>
      </c>
      <c r="G230" s="4" t="s">
        <v>60</v>
      </c>
      <c r="H230" s="4" t="s">
        <v>61</v>
      </c>
      <c r="I230" s="4"/>
      <c r="J230" s="4"/>
      <c r="K230" s="4">
        <v>225</v>
      </c>
      <c r="L230" s="4">
        <v>4</v>
      </c>
      <c r="M230" s="4">
        <v>3</v>
      </c>
      <c r="N230" s="4" t="s">
        <v>3</v>
      </c>
      <c r="O230" s="4">
        <v>2</v>
      </c>
      <c r="P230" s="4"/>
      <c r="Q230" s="4"/>
      <c r="R230" s="4"/>
      <c r="S230" s="4"/>
      <c r="T230" s="4"/>
      <c r="U230" s="4"/>
      <c r="V230" s="4"/>
      <c r="W230" s="4"/>
    </row>
    <row r="231" spans="1:206" x14ac:dyDescent="0.2">
      <c r="A231" s="4">
        <v>50</v>
      </c>
      <c r="B231" s="4">
        <v>0</v>
      </c>
      <c r="C231" s="4">
        <v>0</v>
      </c>
      <c r="D231" s="4">
        <v>1</v>
      </c>
      <c r="E231" s="4">
        <v>226</v>
      </c>
      <c r="F231" s="4">
        <f>ROUND(Source!AW225,O231)</f>
        <v>1273812.6499999999</v>
      </c>
      <c r="G231" s="4" t="s">
        <v>62</v>
      </c>
      <c r="H231" s="4" t="s">
        <v>63</v>
      </c>
      <c r="I231" s="4"/>
      <c r="J231" s="4"/>
      <c r="K231" s="4">
        <v>226</v>
      </c>
      <c r="L231" s="4">
        <v>5</v>
      </c>
      <c r="M231" s="4">
        <v>3</v>
      </c>
      <c r="N231" s="4" t="s">
        <v>3</v>
      </c>
      <c r="O231" s="4">
        <v>2</v>
      </c>
      <c r="P231" s="4"/>
      <c r="Q231" s="4"/>
      <c r="R231" s="4"/>
      <c r="S231" s="4"/>
      <c r="T231" s="4"/>
      <c r="U231" s="4"/>
      <c r="V231" s="4"/>
      <c r="W231" s="4"/>
    </row>
    <row r="232" spans="1:206" x14ac:dyDescent="0.2">
      <c r="A232" s="4">
        <v>50</v>
      </c>
      <c r="B232" s="4">
        <v>0</v>
      </c>
      <c r="C232" s="4">
        <v>0</v>
      </c>
      <c r="D232" s="4">
        <v>1</v>
      </c>
      <c r="E232" s="4">
        <v>227</v>
      </c>
      <c r="F232" s="4">
        <f>ROUND(Source!AX225,O232)</f>
        <v>0</v>
      </c>
      <c r="G232" s="4" t="s">
        <v>64</v>
      </c>
      <c r="H232" s="4" t="s">
        <v>65</v>
      </c>
      <c r="I232" s="4"/>
      <c r="J232" s="4"/>
      <c r="K232" s="4">
        <v>227</v>
      </c>
      <c r="L232" s="4">
        <v>6</v>
      </c>
      <c r="M232" s="4">
        <v>3</v>
      </c>
      <c r="N232" s="4" t="s">
        <v>3</v>
      </c>
      <c r="O232" s="4">
        <v>2</v>
      </c>
      <c r="P232" s="4"/>
      <c r="Q232" s="4"/>
      <c r="R232" s="4"/>
      <c r="S232" s="4"/>
      <c r="T232" s="4"/>
      <c r="U232" s="4"/>
      <c r="V232" s="4"/>
      <c r="W232" s="4"/>
    </row>
    <row r="233" spans="1:206" x14ac:dyDescent="0.2">
      <c r="A233" s="4">
        <v>50</v>
      </c>
      <c r="B233" s="4">
        <v>0</v>
      </c>
      <c r="C233" s="4">
        <v>0</v>
      </c>
      <c r="D233" s="4">
        <v>1</v>
      </c>
      <c r="E233" s="4">
        <v>228</v>
      </c>
      <c r="F233" s="4">
        <f>ROUND(Source!AY225,O233)</f>
        <v>1273812.6499999999</v>
      </c>
      <c r="G233" s="4" t="s">
        <v>66</v>
      </c>
      <c r="H233" s="4" t="s">
        <v>67</v>
      </c>
      <c r="I233" s="4"/>
      <c r="J233" s="4"/>
      <c r="K233" s="4">
        <v>228</v>
      </c>
      <c r="L233" s="4">
        <v>7</v>
      </c>
      <c r="M233" s="4">
        <v>3</v>
      </c>
      <c r="N233" s="4" t="s">
        <v>3</v>
      </c>
      <c r="O233" s="4">
        <v>2</v>
      </c>
      <c r="P233" s="4"/>
      <c r="Q233" s="4"/>
      <c r="R233" s="4"/>
      <c r="S233" s="4"/>
      <c r="T233" s="4"/>
      <c r="U233" s="4"/>
      <c r="V233" s="4"/>
      <c r="W233" s="4"/>
    </row>
    <row r="234" spans="1:206" x14ac:dyDescent="0.2">
      <c r="A234" s="4">
        <v>50</v>
      </c>
      <c r="B234" s="4">
        <v>0</v>
      </c>
      <c r="C234" s="4">
        <v>0</v>
      </c>
      <c r="D234" s="4">
        <v>1</v>
      </c>
      <c r="E234" s="4">
        <v>216</v>
      </c>
      <c r="F234" s="4">
        <f>ROUND(Source!AP225,O234)</f>
        <v>0</v>
      </c>
      <c r="G234" s="4" t="s">
        <v>68</v>
      </c>
      <c r="H234" s="4" t="s">
        <v>69</v>
      </c>
      <c r="I234" s="4"/>
      <c r="J234" s="4"/>
      <c r="K234" s="4">
        <v>216</v>
      </c>
      <c r="L234" s="4">
        <v>8</v>
      </c>
      <c r="M234" s="4">
        <v>3</v>
      </c>
      <c r="N234" s="4" t="s">
        <v>3</v>
      </c>
      <c r="O234" s="4">
        <v>2</v>
      </c>
      <c r="P234" s="4"/>
      <c r="Q234" s="4"/>
      <c r="R234" s="4"/>
      <c r="S234" s="4"/>
      <c r="T234" s="4"/>
      <c r="U234" s="4"/>
      <c r="V234" s="4"/>
      <c r="W234" s="4"/>
    </row>
    <row r="235" spans="1:206" x14ac:dyDescent="0.2">
      <c r="A235" s="4">
        <v>50</v>
      </c>
      <c r="B235" s="4">
        <v>0</v>
      </c>
      <c r="C235" s="4">
        <v>0</v>
      </c>
      <c r="D235" s="4">
        <v>1</v>
      </c>
      <c r="E235" s="4">
        <v>223</v>
      </c>
      <c r="F235" s="4">
        <f>ROUND(Source!AQ225,O235)</f>
        <v>0</v>
      </c>
      <c r="G235" s="4" t="s">
        <v>70</v>
      </c>
      <c r="H235" s="4" t="s">
        <v>71</v>
      </c>
      <c r="I235" s="4"/>
      <c r="J235" s="4"/>
      <c r="K235" s="4">
        <v>223</v>
      </c>
      <c r="L235" s="4">
        <v>9</v>
      </c>
      <c r="M235" s="4">
        <v>3</v>
      </c>
      <c r="N235" s="4" t="s">
        <v>3</v>
      </c>
      <c r="O235" s="4">
        <v>2</v>
      </c>
      <c r="P235" s="4"/>
      <c r="Q235" s="4"/>
      <c r="R235" s="4"/>
      <c r="S235" s="4"/>
      <c r="T235" s="4"/>
      <c r="U235" s="4"/>
      <c r="V235" s="4"/>
      <c r="W235" s="4"/>
    </row>
    <row r="236" spans="1:206" x14ac:dyDescent="0.2">
      <c r="A236" s="4">
        <v>50</v>
      </c>
      <c r="B236" s="4">
        <v>0</v>
      </c>
      <c r="C236" s="4">
        <v>0</v>
      </c>
      <c r="D236" s="4">
        <v>1</v>
      </c>
      <c r="E236" s="4">
        <v>229</v>
      </c>
      <c r="F236" s="4">
        <f>ROUND(Source!AZ225,O236)</f>
        <v>0</v>
      </c>
      <c r="G236" s="4" t="s">
        <v>72</v>
      </c>
      <c r="H236" s="4" t="s">
        <v>73</v>
      </c>
      <c r="I236" s="4"/>
      <c r="J236" s="4"/>
      <c r="K236" s="4">
        <v>229</v>
      </c>
      <c r="L236" s="4">
        <v>10</v>
      </c>
      <c r="M236" s="4">
        <v>3</v>
      </c>
      <c r="N236" s="4" t="s">
        <v>3</v>
      </c>
      <c r="O236" s="4">
        <v>2</v>
      </c>
      <c r="P236" s="4"/>
      <c r="Q236" s="4"/>
      <c r="R236" s="4"/>
      <c r="S236" s="4"/>
      <c r="T236" s="4"/>
      <c r="U236" s="4"/>
      <c r="V236" s="4"/>
      <c r="W236" s="4"/>
    </row>
    <row r="237" spans="1:206" x14ac:dyDescent="0.2">
      <c r="A237" s="4">
        <v>50</v>
      </c>
      <c r="B237" s="4">
        <v>0</v>
      </c>
      <c r="C237" s="4">
        <v>0</v>
      </c>
      <c r="D237" s="4">
        <v>1</v>
      </c>
      <c r="E237" s="4">
        <v>203</v>
      </c>
      <c r="F237" s="4">
        <f>ROUND(Source!Q225,O237)</f>
        <v>3540.28</v>
      </c>
      <c r="G237" s="4" t="s">
        <v>74</v>
      </c>
      <c r="H237" s="4" t="s">
        <v>75</v>
      </c>
      <c r="I237" s="4"/>
      <c r="J237" s="4"/>
      <c r="K237" s="4">
        <v>203</v>
      </c>
      <c r="L237" s="4">
        <v>11</v>
      </c>
      <c r="M237" s="4">
        <v>3</v>
      </c>
      <c r="N237" s="4" t="s">
        <v>3</v>
      </c>
      <c r="O237" s="4">
        <v>2</v>
      </c>
      <c r="P237" s="4"/>
      <c r="Q237" s="4"/>
      <c r="R237" s="4"/>
      <c r="S237" s="4"/>
      <c r="T237" s="4"/>
      <c r="U237" s="4"/>
      <c r="V237" s="4"/>
      <c r="W237" s="4"/>
    </row>
    <row r="238" spans="1:206" x14ac:dyDescent="0.2">
      <c r="A238" s="4">
        <v>50</v>
      </c>
      <c r="B238" s="4">
        <v>0</v>
      </c>
      <c r="C238" s="4">
        <v>0</v>
      </c>
      <c r="D238" s="4">
        <v>1</v>
      </c>
      <c r="E238" s="4">
        <v>231</v>
      </c>
      <c r="F238" s="4">
        <f>ROUND(Source!BB225,O238)</f>
        <v>0</v>
      </c>
      <c r="G238" s="4" t="s">
        <v>76</v>
      </c>
      <c r="H238" s="4" t="s">
        <v>77</v>
      </c>
      <c r="I238" s="4"/>
      <c r="J238" s="4"/>
      <c r="K238" s="4">
        <v>231</v>
      </c>
      <c r="L238" s="4">
        <v>12</v>
      </c>
      <c r="M238" s="4">
        <v>3</v>
      </c>
      <c r="N238" s="4" t="s">
        <v>3</v>
      </c>
      <c r="O238" s="4">
        <v>2</v>
      </c>
      <c r="P238" s="4"/>
      <c r="Q238" s="4"/>
      <c r="R238" s="4"/>
      <c r="S238" s="4"/>
      <c r="T238" s="4"/>
      <c r="U238" s="4"/>
      <c r="V238" s="4"/>
      <c r="W238" s="4"/>
    </row>
    <row r="239" spans="1:206" x14ac:dyDescent="0.2">
      <c r="A239" s="4">
        <v>50</v>
      </c>
      <c r="B239" s="4">
        <v>0</v>
      </c>
      <c r="C239" s="4">
        <v>0</v>
      </c>
      <c r="D239" s="4">
        <v>1</v>
      </c>
      <c r="E239" s="4">
        <v>204</v>
      </c>
      <c r="F239" s="4">
        <f>ROUND(Source!R225,O239)</f>
        <v>357.28</v>
      </c>
      <c r="G239" s="4" t="s">
        <v>78</v>
      </c>
      <c r="H239" s="4" t="s">
        <v>79</v>
      </c>
      <c r="I239" s="4"/>
      <c r="J239" s="4"/>
      <c r="K239" s="4">
        <v>204</v>
      </c>
      <c r="L239" s="4">
        <v>13</v>
      </c>
      <c r="M239" s="4">
        <v>3</v>
      </c>
      <c r="N239" s="4" t="s">
        <v>3</v>
      </c>
      <c r="O239" s="4">
        <v>2</v>
      </c>
      <c r="P239" s="4"/>
      <c r="Q239" s="4"/>
      <c r="R239" s="4"/>
      <c r="S239" s="4"/>
      <c r="T239" s="4"/>
      <c r="U239" s="4"/>
      <c r="V239" s="4"/>
      <c r="W239" s="4"/>
    </row>
    <row r="240" spans="1:206" x14ac:dyDescent="0.2">
      <c r="A240" s="4">
        <v>50</v>
      </c>
      <c r="B240" s="4">
        <v>0</v>
      </c>
      <c r="C240" s="4">
        <v>0</v>
      </c>
      <c r="D240" s="4">
        <v>1</v>
      </c>
      <c r="E240" s="4">
        <v>205</v>
      </c>
      <c r="F240" s="4">
        <f>ROUND(Source!S225,O240)</f>
        <v>41414.47</v>
      </c>
      <c r="G240" s="4" t="s">
        <v>80</v>
      </c>
      <c r="H240" s="4" t="s">
        <v>81</v>
      </c>
      <c r="I240" s="4"/>
      <c r="J240" s="4"/>
      <c r="K240" s="4">
        <v>205</v>
      </c>
      <c r="L240" s="4">
        <v>14</v>
      </c>
      <c r="M240" s="4">
        <v>3</v>
      </c>
      <c r="N240" s="4" t="s">
        <v>3</v>
      </c>
      <c r="O240" s="4">
        <v>2</v>
      </c>
      <c r="P240" s="4"/>
      <c r="Q240" s="4"/>
      <c r="R240" s="4"/>
      <c r="S240" s="4"/>
      <c r="T240" s="4"/>
      <c r="U240" s="4"/>
      <c r="V240" s="4"/>
      <c r="W240" s="4"/>
    </row>
    <row r="241" spans="1:88" x14ac:dyDescent="0.2">
      <c r="A241" s="4">
        <v>50</v>
      </c>
      <c r="B241" s="4">
        <v>0</v>
      </c>
      <c r="C241" s="4">
        <v>0</v>
      </c>
      <c r="D241" s="4">
        <v>1</v>
      </c>
      <c r="E241" s="4">
        <v>232</v>
      </c>
      <c r="F241" s="4">
        <f>ROUND(Source!BC225,O241)</f>
        <v>0</v>
      </c>
      <c r="G241" s="4" t="s">
        <v>82</v>
      </c>
      <c r="H241" s="4" t="s">
        <v>83</v>
      </c>
      <c r="I241" s="4"/>
      <c r="J241" s="4"/>
      <c r="K241" s="4">
        <v>232</v>
      </c>
      <c r="L241" s="4">
        <v>15</v>
      </c>
      <c r="M241" s="4">
        <v>3</v>
      </c>
      <c r="N241" s="4" t="s">
        <v>3</v>
      </c>
      <c r="O241" s="4">
        <v>2</v>
      </c>
      <c r="P241" s="4"/>
      <c r="Q241" s="4"/>
      <c r="R241" s="4"/>
      <c r="S241" s="4"/>
      <c r="T241" s="4"/>
      <c r="U241" s="4"/>
      <c r="V241" s="4"/>
      <c r="W241" s="4"/>
    </row>
    <row r="242" spans="1:88" x14ac:dyDescent="0.2">
      <c r="A242" s="4">
        <v>50</v>
      </c>
      <c r="B242" s="4">
        <v>0</v>
      </c>
      <c r="C242" s="4">
        <v>0</v>
      </c>
      <c r="D242" s="4">
        <v>1</v>
      </c>
      <c r="E242" s="4">
        <v>214</v>
      </c>
      <c r="F242" s="4">
        <f>ROUND(Source!AS225,O242)</f>
        <v>1127028.82</v>
      </c>
      <c r="G242" s="4" t="s">
        <v>84</v>
      </c>
      <c r="H242" s="4" t="s">
        <v>85</v>
      </c>
      <c r="I242" s="4"/>
      <c r="J242" s="4"/>
      <c r="K242" s="4">
        <v>214</v>
      </c>
      <c r="L242" s="4">
        <v>16</v>
      </c>
      <c r="M242" s="4">
        <v>3</v>
      </c>
      <c r="N242" s="4" t="s">
        <v>3</v>
      </c>
      <c r="O242" s="4">
        <v>2</v>
      </c>
      <c r="P242" s="4"/>
      <c r="Q242" s="4"/>
      <c r="R242" s="4"/>
      <c r="S242" s="4"/>
      <c r="T242" s="4"/>
      <c r="U242" s="4"/>
      <c r="V242" s="4"/>
      <c r="W242" s="4"/>
    </row>
    <row r="243" spans="1:88" x14ac:dyDescent="0.2">
      <c r="A243" s="4">
        <v>50</v>
      </c>
      <c r="B243" s="4">
        <v>0</v>
      </c>
      <c r="C243" s="4">
        <v>0</v>
      </c>
      <c r="D243" s="4">
        <v>1</v>
      </c>
      <c r="E243" s="4">
        <v>215</v>
      </c>
      <c r="F243" s="4">
        <f>ROUND(Source!AT225,O243)</f>
        <v>0</v>
      </c>
      <c r="G243" s="4" t="s">
        <v>86</v>
      </c>
      <c r="H243" s="4" t="s">
        <v>87</v>
      </c>
      <c r="I243" s="4"/>
      <c r="J243" s="4"/>
      <c r="K243" s="4">
        <v>215</v>
      </c>
      <c r="L243" s="4">
        <v>17</v>
      </c>
      <c r="M243" s="4">
        <v>3</v>
      </c>
      <c r="N243" s="4" t="s">
        <v>3</v>
      </c>
      <c r="O243" s="4">
        <v>2</v>
      </c>
      <c r="P243" s="4"/>
      <c r="Q243" s="4"/>
      <c r="R243" s="4"/>
      <c r="S243" s="4"/>
      <c r="T243" s="4"/>
      <c r="U243" s="4"/>
      <c r="V243" s="4"/>
      <c r="W243" s="4"/>
    </row>
    <row r="244" spans="1:88" x14ac:dyDescent="0.2">
      <c r="A244" s="4">
        <v>50</v>
      </c>
      <c r="B244" s="4">
        <v>0</v>
      </c>
      <c r="C244" s="4">
        <v>0</v>
      </c>
      <c r="D244" s="4">
        <v>1</v>
      </c>
      <c r="E244" s="4">
        <v>217</v>
      </c>
      <c r="F244" s="4">
        <f>ROUND(Source!AU225,O244)</f>
        <v>225256.02</v>
      </c>
      <c r="G244" s="4" t="s">
        <v>88</v>
      </c>
      <c r="H244" s="4" t="s">
        <v>89</v>
      </c>
      <c r="I244" s="4"/>
      <c r="J244" s="4"/>
      <c r="K244" s="4">
        <v>217</v>
      </c>
      <c r="L244" s="4">
        <v>18</v>
      </c>
      <c r="M244" s="4">
        <v>3</v>
      </c>
      <c r="N244" s="4" t="s">
        <v>3</v>
      </c>
      <c r="O244" s="4">
        <v>2</v>
      </c>
      <c r="P244" s="4"/>
      <c r="Q244" s="4"/>
      <c r="R244" s="4"/>
      <c r="S244" s="4"/>
      <c r="T244" s="4"/>
      <c r="U244" s="4"/>
      <c r="V244" s="4"/>
      <c r="W244" s="4"/>
    </row>
    <row r="245" spans="1:88" x14ac:dyDescent="0.2">
      <c r="A245" s="4">
        <v>50</v>
      </c>
      <c r="B245" s="4">
        <v>0</v>
      </c>
      <c r="C245" s="4">
        <v>0</v>
      </c>
      <c r="D245" s="4">
        <v>1</v>
      </c>
      <c r="E245" s="4">
        <v>230</v>
      </c>
      <c r="F245" s="4">
        <f>ROUND(Source!BA225,O245)</f>
        <v>0</v>
      </c>
      <c r="G245" s="4" t="s">
        <v>90</v>
      </c>
      <c r="H245" s="4" t="s">
        <v>91</v>
      </c>
      <c r="I245" s="4"/>
      <c r="J245" s="4"/>
      <c r="K245" s="4">
        <v>230</v>
      </c>
      <c r="L245" s="4">
        <v>19</v>
      </c>
      <c r="M245" s="4">
        <v>3</v>
      </c>
      <c r="N245" s="4" t="s">
        <v>3</v>
      </c>
      <c r="O245" s="4">
        <v>2</v>
      </c>
      <c r="P245" s="4"/>
      <c r="Q245" s="4"/>
      <c r="R245" s="4"/>
      <c r="S245" s="4"/>
      <c r="T245" s="4"/>
      <c r="U245" s="4"/>
      <c r="V245" s="4"/>
      <c r="W245" s="4"/>
    </row>
    <row r="246" spans="1:88" x14ac:dyDescent="0.2">
      <c r="A246" s="4">
        <v>50</v>
      </c>
      <c r="B246" s="4">
        <v>0</v>
      </c>
      <c r="C246" s="4">
        <v>0</v>
      </c>
      <c r="D246" s="4">
        <v>1</v>
      </c>
      <c r="E246" s="4">
        <v>206</v>
      </c>
      <c r="F246" s="4">
        <f>ROUND(Source!T225,O246)</f>
        <v>0</v>
      </c>
      <c r="G246" s="4" t="s">
        <v>92</v>
      </c>
      <c r="H246" s="4" t="s">
        <v>93</v>
      </c>
      <c r="I246" s="4"/>
      <c r="J246" s="4"/>
      <c r="K246" s="4">
        <v>206</v>
      </c>
      <c r="L246" s="4">
        <v>20</v>
      </c>
      <c r="M246" s="4">
        <v>3</v>
      </c>
      <c r="N246" s="4" t="s">
        <v>3</v>
      </c>
      <c r="O246" s="4">
        <v>2</v>
      </c>
      <c r="P246" s="4"/>
      <c r="Q246" s="4"/>
      <c r="R246" s="4"/>
      <c r="S246" s="4"/>
      <c r="T246" s="4"/>
      <c r="U246" s="4"/>
      <c r="V246" s="4"/>
      <c r="W246" s="4"/>
    </row>
    <row r="247" spans="1:88" x14ac:dyDescent="0.2">
      <c r="A247" s="4">
        <v>50</v>
      </c>
      <c r="B247" s="4">
        <v>0</v>
      </c>
      <c r="C247" s="4">
        <v>0</v>
      </c>
      <c r="D247" s="4">
        <v>1</v>
      </c>
      <c r="E247" s="4">
        <v>207</v>
      </c>
      <c r="F247" s="4">
        <f>Source!U225</f>
        <v>214.46063328000005</v>
      </c>
      <c r="G247" s="4" t="s">
        <v>94</v>
      </c>
      <c r="H247" s="4" t="s">
        <v>95</v>
      </c>
      <c r="I247" s="4"/>
      <c r="J247" s="4"/>
      <c r="K247" s="4">
        <v>207</v>
      </c>
      <c r="L247" s="4">
        <v>21</v>
      </c>
      <c r="M247" s="4">
        <v>3</v>
      </c>
      <c r="N247" s="4" t="s">
        <v>3</v>
      </c>
      <c r="O247" s="4">
        <v>-1</v>
      </c>
      <c r="P247" s="4"/>
      <c r="Q247" s="4"/>
      <c r="R247" s="4"/>
      <c r="S247" s="4"/>
      <c r="T247" s="4"/>
      <c r="U247" s="4"/>
      <c r="V247" s="4"/>
      <c r="W247" s="4"/>
    </row>
    <row r="248" spans="1:88" x14ac:dyDescent="0.2">
      <c r="A248" s="4">
        <v>50</v>
      </c>
      <c r="B248" s="4">
        <v>0</v>
      </c>
      <c r="C248" s="4">
        <v>0</v>
      </c>
      <c r="D248" s="4">
        <v>1</v>
      </c>
      <c r="E248" s="4">
        <v>208</v>
      </c>
      <c r="F248" s="4">
        <f>Source!V225</f>
        <v>0</v>
      </c>
      <c r="G248" s="4" t="s">
        <v>96</v>
      </c>
      <c r="H248" s="4" t="s">
        <v>97</v>
      </c>
      <c r="I248" s="4"/>
      <c r="J248" s="4"/>
      <c r="K248" s="4">
        <v>208</v>
      </c>
      <c r="L248" s="4">
        <v>22</v>
      </c>
      <c r="M248" s="4">
        <v>3</v>
      </c>
      <c r="N248" s="4" t="s">
        <v>3</v>
      </c>
      <c r="O248" s="4">
        <v>-1</v>
      </c>
      <c r="P248" s="4"/>
      <c r="Q248" s="4"/>
      <c r="R248" s="4"/>
      <c r="S248" s="4"/>
      <c r="T248" s="4"/>
      <c r="U248" s="4"/>
      <c r="V248" s="4"/>
      <c r="W248" s="4"/>
    </row>
    <row r="249" spans="1:88" x14ac:dyDescent="0.2">
      <c r="A249" s="4">
        <v>50</v>
      </c>
      <c r="B249" s="4">
        <v>0</v>
      </c>
      <c r="C249" s="4">
        <v>0</v>
      </c>
      <c r="D249" s="4">
        <v>1</v>
      </c>
      <c r="E249" s="4">
        <v>209</v>
      </c>
      <c r="F249" s="4">
        <f>ROUND(Source!W225,O249)</f>
        <v>0</v>
      </c>
      <c r="G249" s="4" t="s">
        <v>98</v>
      </c>
      <c r="H249" s="4" t="s">
        <v>99</v>
      </c>
      <c r="I249" s="4"/>
      <c r="J249" s="4"/>
      <c r="K249" s="4">
        <v>209</v>
      </c>
      <c r="L249" s="4">
        <v>23</v>
      </c>
      <c r="M249" s="4">
        <v>3</v>
      </c>
      <c r="N249" s="4" t="s">
        <v>3</v>
      </c>
      <c r="O249" s="4">
        <v>2</v>
      </c>
      <c r="P249" s="4"/>
      <c r="Q249" s="4"/>
      <c r="R249" s="4"/>
      <c r="S249" s="4"/>
      <c r="T249" s="4"/>
      <c r="U249" s="4"/>
      <c r="V249" s="4"/>
      <c r="W249" s="4"/>
    </row>
    <row r="250" spans="1:88" x14ac:dyDescent="0.2">
      <c r="A250" s="4">
        <v>50</v>
      </c>
      <c r="B250" s="4">
        <v>0</v>
      </c>
      <c r="C250" s="4">
        <v>0</v>
      </c>
      <c r="D250" s="4">
        <v>1</v>
      </c>
      <c r="E250" s="4">
        <v>210</v>
      </c>
      <c r="F250" s="4">
        <f>ROUND(Source!X225,O250)</f>
        <v>28990.16</v>
      </c>
      <c r="G250" s="4" t="s">
        <v>100</v>
      </c>
      <c r="H250" s="4" t="s">
        <v>101</v>
      </c>
      <c r="I250" s="4"/>
      <c r="J250" s="4"/>
      <c r="K250" s="4">
        <v>210</v>
      </c>
      <c r="L250" s="4">
        <v>24</v>
      </c>
      <c r="M250" s="4">
        <v>3</v>
      </c>
      <c r="N250" s="4" t="s">
        <v>3</v>
      </c>
      <c r="O250" s="4">
        <v>2</v>
      </c>
      <c r="P250" s="4"/>
      <c r="Q250" s="4"/>
      <c r="R250" s="4"/>
      <c r="S250" s="4"/>
      <c r="T250" s="4"/>
      <c r="U250" s="4"/>
      <c r="V250" s="4"/>
      <c r="W250" s="4"/>
    </row>
    <row r="251" spans="1:88" x14ac:dyDescent="0.2">
      <c r="A251" s="4">
        <v>50</v>
      </c>
      <c r="B251" s="4">
        <v>0</v>
      </c>
      <c r="C251" s="4">
        <v>0</v>
      </c>
      <c r="D251" s="4">
        <v>1</v>
      </c>
      <c r="E251" s="4">
        <v>211</v>
      </c>
      <c r="F251" s="4">
        <f>ROUND(Source!Y225,O251)</f>
        <v>4141.45</v>
      </c>
      <c r="G251" s="4" t="s">
        <v>102</v>
      </c>
      <c r="H251" s="4" t="s">
        <v>103</v>
      </c>
      <c r="I251" s="4"/>
      <c r="J251" s="4"/>
      <c r="K251" s="4">
        <v>211</v>
      </c>
      <c r="L251" s="4">
        <v>25</v>
      </c>
      <c r="M251" s="4">
        <v>3</v>
      </c>
      <c r="N251" s="4" t="s">
        <v>3</v>
      </c>
      <c r="O251" s="4">
        <v>2</v>
      </c>
      <c r="P251" s="4"/>
      <c r="Q251" s="4"/>
      <c r="R251" s="4"/>
      <c r="S251" s="4"/>
      <c r="T251" s="4"/>
      <c r="U251" s="4"/>
      <c r="V251" s="4"/>
      <c r="W251" s="4"/>
    </row>
    <row r="252" spans="1:88" x14ac:dyDescent="0.2">
      <c r="A252" s="4">
        <v>50</v>
      </c>
      <c r="B252" s="4">
        <v>0</v>
      </c>
      <c r="C252" s="4">
        <v>0</v>
      </c>
      <c r="D252" s="4">
        <v>1</v>
      </c>
      <c r="E252" s="4">
        <v>224</v>
      </c>
      <c r="F252" s="4">
        <f>ROUND(Source!AR225,O252)</f>
        <v>1352284.84</v>
      </c>
      <c r="G252" s="4" t="s">
        <v>104</v>
      </c>
      <c r="H252" s="4" t="s">
        <v>105</v>
      </c>
      <c r="I252" s="4"/>
      <c r="J252" s="4"/>
      <c r="K252" s="4">
        <v>224</v>
      </c>
      <c r="L252" s="4">
        <v>26</v>
      </c>
      <c r="M252" s="4">
        <v>3</v>
      </c>
      <c r="N252" s="4" t="s">
        <v>3</v>
      </c>
      <c r="O252" s="4">
        <v>2</v>
      </c>
      <c r="P252" s="4"/>
      <c r="Q252" s="4"/>
      <c r="R252" s="4"/>
      <c r="S252" s="4"/>
      <c r="T252" s="4"/>
      <c r="U252" s="4"/>
      <c r="V252" s="4"/>
      <c r="W252" s="4"/>
    </row>
    <row r="253" spans="1:88" x14ac:dyDescent="0.2">
      <c r="A253" s="4">
        <v>50</v>
      </c>
      <c r="B253" s="4">
        <v>1</v>
      </c>
      <c r="C253" s="4">
        <v>0</v>
      </c>
      <c r="D253" s="4">
        <v>2</v>
      </c>
      <c r="E253" s="4">
        <v>0</v>
      </c>
      <c r="F253" s="4">
        <f>ROUND(F252*0.18,O253)</f>
        <v>243411.27</v>
      </c>
      <c r="G253" s="4" t="s">
        <v>106</v>
      </c>
      <c r="H253" s="4" t="s">
        <v>106</v>
      </c>
      <c r="I253" s="4"/>
      <c r="J253" s="4"/>
      <c r="K253" s="4">
        <v>212</v>
      </c>
      <c r="L253" s="4">
        <v>27</v>
      </c>
      <c r="M253" s="4">
        <v>0</v>
      </c>
      <c r="N253" s="4" t="s">
        <v>3</v>
      </c>
      <c r="O253" s="4">
        <v>2</v>
      </c>
      <c r="P253" s="4"/>
      <c r="Q253" s="4"/>
      <c r="R253" s="4"/>
      <c r="S253" s="4"/>
      <c r="T253" s="4"/>
      <c r="U253" s="4"/>
      <c r="V253" s="4"/>
      <c r="W253" s="4"/>
    </row>
    <row r="254" spans="1:88" x14ac:dyDescent="0.2">
      <c r="A254" s="4">
        <v>50</v>
      </c>
      <c r="B254" s="4">
        <v>1</v>
      </c>
      <c r="C254" s="4">
        <v>0</v>
      </c>
      <c r="D254" s="4">
        <v>2</v>
      </c>
      <c r="E254" s="4">
        <v>213</v>
      </c>
      <c r="F254" s="4">
        <f>ROUND(F252+F253,O254)</f>
        <v>1595696.11</v>
      </c>
      <c r="G254" s="4" t="s">
        <v>107</v>
      </c>
      <c r="H254" s="4" t="s">
        <v>108</v>
      </c>
      <c r="I254" s="4"/>
      <c r="J254" s="4"/>
      <c r="K254" s="4">
        <v>212</v>
      </c>
      <c r="L254" s="4">
        <v>28</v>
      </c>
      <c r="M254" s="4">
        <v>0</v>
      </c>
      <c r="N254" s="4" t="s">
        <v>3</v>
      </c>
      <c r="O254" s="4">
        <v>2</v>
      </c>
      <c r="P254" s="4"/>
      <c r="Q254" s="4"/>
      <c r="R254" s="4"/>
      <c r="S254" s="4"/>
      <c r="T254" s="4"/>
      <c r="U254" s="4"/>
      <c r="V254" s="4"/>
      <c r="W254" s="4"/>
    </row>
    <row r="256" spans="1:88" x14ac:dyDescent="0.2">
      <c r="A256" s="1">
        <v>4</v>
      </c>
      <c r="B256" s="1">
        <v>1</v>
      </c>
      <c r="C256" s="1"/>
      <c r="D256" s="1">
        <f>ROW(A417)</f>
        <v>417</v>
      </c>
      <c r="E256" s="1"/>
      <c r="F256" s="1" t="s">
        <v>13</v>
      </c>
      <c r="G256" s="1" t="s">
        <v>236</v>
      </c>
      <c r="H256" s="1" t="s">
        <v>3</v>
      </c>
      <c r="I256" s="1">
        <v>0</v>
      </c>
      <c r="J256" s="1"/>
      <c r="K256" s="1">
        <v>-1</v>
      </c>
      <c r="L256" s="1"/>
      <c r="M256" s="1"/>
      <c r="N256" s="1"/>
      <c r="O256" s="1"/>
      <c r="P256" s="1"/>
      <c r="Q256" s="1"/>
      <c r="R256" s="1"/>
      <c r="S256" s="1"/>
      <c r="T256" s="1"/>
      <c r="U256" s="1" t="s">
        <v>3</v>
      </c>
      <c r="V256" s="1">
        <v>0</v>
      </c>
      <c r="W256" s="1"/>
      <c r="X256" s="1"/>
      <c r="Y256" s="1"/>
      <c r="Z256" s="1"/>
      <c r="AA256" s="1"/>
      <c r="AB256" s="1" t="s">
        <v>3</v>
      </c>
      <c r="AC256" s="1" t="s">
        <v>3</v>
      </c>
      <c r="AD256" s="1" t="s">
        <v>3</v>
      </c>
      <c r="AE256" s="1" t="s">
        <v>3</v>
      </c>
      <c r="AF256" s="1" t="s">
        <v>3</v>
      </c>
      <c r="AG256" s="1" t="s">
        <v>3</v>
      </c>
      <c r="AH256" s="1"/>
      <c r="AI256" s="1"/>
      <c r="AJ256" s="1"/>
      <c r="AK256" s="1"/>
      <c r="AL256" s="1"/>
      <c r="AM256" s="1"/>
      <c r="AN256" s="1"/>
      <c r="AO256" s="1"/>
      <c r="AP256" s="1" t="s">
        <v>3</v>
      </c>
      <c r="AQ256" s="1" t="s">
        <v>3</v>
      </c>
      <c r="AR256" s="1" t="s">
        <v>3</v>
      </c>
      <c r="AS256" s="1"/>
      <c r="AT256" s="1"/>
      <c r="AU256" s="1"/>
      <c r="AV256" s="1"/>
      <c r="AW256" s="1"/>
      <c r="AX256" s="1"/>
      <c r="AY256" s="1"/>
      <c r="AZ256" s="1" t="s">
        <v>3</v>
      </c>
      <c r="BA256" s="1"/>
      <c r="BB256" s="1" t="s">
        <v>3</v>
      </c>
      <c r="BC256" s="1" t="s">
        <v>3</v>
      </c>
      <c r="BD256" s="1" t="s">
        <v>3</v>
      </c>
      <c r="BE256" s="1" t="s">
        <v>3</v>
      </c>
      <c r="BF256" s="1" t="s">
        <v>3</v>
      </c>
      <c r="BG256" s="1" t="s">
        <v>3</v>
      </c>
      <c r="BH256" s="1" t="s">
        <v>3</v>
      </c>
      <c r="BI256" s="1" t="s">
        <v>3</v>
      </c>
      <c r="BJ256" s="1" t="s">
        <v>3</v>
      </c>
      <c r="BK256" s="1" t="s">
        <v>3</v>
      </c>
      <c r="BL256" s="1" t="s">
        <v>3</v>
      </c>
      <c r="BM256" s="1" t="s">
        <v>3</v>
      </c>
      <c r="BN256" s="1" t="s">
        <v>3</v>
      </c>
      <c r="BO256" s="1" t="s">
        <v>3</v>
      </c>
      <c r="BP256" s="1" t="s">
        <v>3</v>
      </c>
      <c r="BQ256" s="1"/>
      <c r="BR256" s="1"/>
      <c r="BS256" s="1"/>
      <c r="BT256" s="1"/>
      <c r="BU256" s="1"/>
      <c r="BV256" s="1"/>
      <c r="BW256" s="1"/>
      <c r="BX256" s="1">
        <v>0</v>
      </c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>
        <v>0</v>
      </c>
    </row>
    <row r="258" spans="1:245" x14ac:dyDescent="0.2">
      <c r="A258" s="2">
        <v>52</v>
      </c>
      <c r="B258" s="2">
        <f t="shared" ref="B258:G258" si="236">B417</f>
        <v>1</v>
      </c>
      <c r="C258" s="2">
        <f t="shared" si="236"/>
        <v>4</v>
      </c>
      <c r="D258" s="2">
        <f t="shared" si="236"/>
        <v>256</v>
      </c>
      <c r="E258" s="2">
        <f t="shared" si="236"/>
        <v>0</v>
      </c>
      <c r="F258" s="2" t="str">
        <f t="shared" si="236"/>
        <v>Новый раздел</v>
      </c>
      <c r="G258" s="2" t="str">
        <f t="shared" si="236"/>
        <v>Гиляровского ул., д. 44;  Капельский пер., д. 13; Гиляровского ул., д. 48;  Мира пр-кт д. 55, стр. 1 и д. 57, стр. 1.</v>
      </c>
      <c r="H258" s="2"/>
      <c r="I258" s="2"/>
      <c r="J258" s="2"/>
      <c r="K258" s="2"/>
      <c r="L258" s="2"/>
      <c r="M258" s="2"/>
      <c r="N258" s="2"/>
      <c r="O258" s="2">
        <f t="shared" ref="O258:AT258" si="237">O417</f>
        <v>4288505.53</v>
      </c>
      <c r="P258" s="2">
        <f t="shared" si="237"/>
        <v>4181829.77</v>
      </c>
      <c r="Q258" s="2">
        <f t="shared" si="237"/>
        <v>8187.06</v>
      </c>
      <c r="R258" s="2">
        <f t="shared" si="237"/>
        <v>830.04</v>
      </c>
      <c r="S258" s="2">
        <f t="shared" si="237"/>
        <v>98488.7</v>
      </c>
      <c r="T258" s="2">
        <f t="shared" si="237"/>
        <v>0</v>
      </c>
      <c r="U258" s="2">
        <f t="shared" si="237"/>
        <v>511.706285267304</v>
      </c>
      <c r="V258" s="2">
        <f t="shared" si="237"/>
        <v>0</v>
      </c>
      <c r="W258" s="2">
        <f t="shared" si="237"/>
        <v>0</v>
      </c>
      <c r="X258" s="2">
        <f t="shared" si="237"/>
        <v>68942.100000000006</v>
      </c>
      <c r="Y258" s="2">
        <f t="shared" si="237"/>
        <v>9848.8700000000008</v>
      </c>
      <c r="Z258" s="2">
        <f t="shared" si="237"/>
        <v>0</v>
      </c>
      <c r="AA258" s="2">
        <f t="shared" si="237"/>
        <v>0</v>
      </c>
      <c r="AB258" s="2">
        <f t="shared" si="237"/>
        <v>4288505.53</v>
      </c>
      <c r="AC258" s="2">
        <f t="shared" si="237"/>
        <v>4181829.77</v>
      </c>
      <c r="AD258" s="2">
        <f t="shared" si="237"/>
        <v>8187.06</v>
      </c>
      <c r="AE258" s="2">
        <f t="shared" si="237"/>
        <v>830.04</v>
      </c>
      <c r="AF258" s="2">
        <f t="shared" si="237"/>
        <v>98488.7</v>
      </c>
      <c r="AG258" s="2">
        <f t="shared" si="237"/>
        <v>0</v>
      </c>
      <c r="AH258" s="2">
        <f t="shared" si="237"/>
        <v>511.706285267304</v>
      </c>
      <c r="AI258" s="2">
        <f t="shared" si="237"/>
        <v>0</v>
      </c>
      <c r="AJ258" s="2">
        <f t="shared" si="237"/>
        <v>0</v>
      </c>
      <c r="AK258" s="2">
        <f t="shared" si="237"/>
        <v>68942.100000000006</v>
      </c>
      <c r="AL258" s="2">
        <f t="shared" si="237"/>
        <v>9848.8700000000008</v>
      </c>
      <c r="AM258" s="2">
        <f t="shared" si="237"/>
        <v>0</v>
      </c>
      <c r="AN258" s="2">
        <f t="shared" si="237"/>
        <v>0</v>
      </c>
      <c r="AO258" s="2">
        <f t="shared" si="237"/>
        <v>0</v>
      </c>
      <c r="AP258" s="2">
        <f t="shared" si="237"/>
        <v>0</v>
      </c>
      <c r="AQ258" s="2">
        <f t="shared" si="237"/>
        <v>0</v>
      </c>
      <c r="AR258" s="2">
        <f t="shared" si="237"/>
        <v>4368192.91</v>
      </c>
      <c r="AS258" s="2">
        <f t="shared" si="237"/>
        <v>3818815.56</v>
      </c>
      <c r="AT258" s="2">
        <f t="shared" si="237"/>
        <v>0</v>
      </c>
      <c r="AU258" s="2">
        <f t="shared" ref="AU258:BZ258" si="238">AU417</f>
        <v>549377.35</v>
      </c>
      <c r="AV258" s="2">
        <f t="shared" si="238"/>
        <v>4181829.77</v>
      </c>
      <c r="AW258" s="2">
        <f t="shared" si="238"/>
        <v>4181829.77</v>
      </c>
      <c r="AX258" s="2">
        <f t="shared" si="238"/>
        <v>0</v>
      </c>
      <c r="AY258" s="2">
        <f t="shared" si="238"/>
        <v>4181829.77</v>
      </c>
      <c r="AZ258" s="2">
        <f t="shared" si="238"/>
        <v>0</v>
      </c>
      <c r="BA258" s="2">
        <f t="shared" si="238"/>
        <v>0</v>
      </c>
      <c r="BB258" s="2">
        <f t="shared" si="238"/>
        <v>0</v>
      </c>
      <c r="BC258" s="2">
        <f t="shared" si="238"/>
        <v>0</v>
      </c>
      <c r="BD258" s="2">
        <f t="shared" si="238"/>
        <v>0</v>
      </c>
      <c r="BE258" s="2">
        <f t="shared" si="238"/>
        <v>0</v>
      </c>
      <c r="BF258" s="2">
        <f t="shared" si="238"/>
        <v>0</v>
      </c>
      <c r="BG258" s="2">
        <f t="shared" si="238"/>
        <v>0</v>
      </c>
      <c r="BH258" s="2">
        <f t="shared" si="238"/>
        <v>0</v>
      </c>
      <c r="BI258" s="2">
        <f t="shared" si="238"/>
        <v>0</v>
      </c>
      <c r="BJ258" s="2">
        <f t="shared" si="238"/>
        <v>0</v>
      </c>
      <c r="BK258" s="2">
        <f t="shared" si="238"/>
        <v>0</v>
      </c>
      <c r="BL258" s="2">
        <f t="shared" si="238"/>
        <v>0</v>
      </c>
      <c r="BM258" s="2">
        <f t="shared" si="238"/>
        <v>0</v>
      </c>
      <c r="BN258" s="2">
        <f t="shared" si="238"/>
        <v>0</v>
      </c>
      <c r="BO258" s="2">
        <f t="shared" si="238"/>
        <v>0</v>
      </c>
      <c r="BP258" s="2">
        <f t="shared" si="238"/>
        <v>0</v>
      </c>
      <c r="BQ258" s="2">
        <f t="shared" si="238"/>
        <v>0</v>
      </c>
      <c r="BR258" s="2">
        <f t="shared" si="238"/>
        <v>0</v>
      </c>
      <c r="BS258" s="2">
        <f t="shared" si="238"/>
        <v>0</v>
      </c>
      <c r="BT258" s="2">
        <f t="shared" si="238"/>
        <v>0</v>
      </c>
      <c r="BU258" s="2">
        <f t="shared" si="238"/>
        <v>0</v>
      </c>
      <c r="BV258" s="2">
        <f t="shared" si="238"/>
        <v>0</v>
      </c>
      <c r="BW258" s="2">
        <f t="shared" si="238"/>
        <v>0</v>
      </c>
      <c r="BX258" s="2">
        <f t="shared" si="238"/>
        <v>0</v>
      </c>
      <c r="BY258" s="2">
        <f t="shared" si="238"/>
        <v>0</v>
      </c>
      <c r="BZ258" s="2">
        <f t="shared" si="238"/>
        <v>0</v>
      </c>
      <c r="CA258" s="2">
        <f t="shared" ref="CA258:DF258" si="239">CA417</f>
        <v>4368192.91</v>
      </c>
      <c r="CB258" s="2">
        <f t="shared" si="239"/>
        <v>3818815.56</v>
      </c>
      <c r="CC258" s="2">
        <f t="shared" si="239"/>
        <v>0</v>
      </c>
      <c r="CD258" s="2">
        <f t="shared" si="239"/>
        <v>549377.35</v>
      </c>
      <c r="CE258" s="2">
        <f t="shared" si="239"/>
        <v>4181829.77</v>
      </c>
      <c r="CF258" s="2">
        <f t="shared" si="239"/>
        <v>4181829.77</v>
      </c>
      <c r="CG258" s="2">
        <f t="shared" si="239"/>
        <v>0</v>
      </c>
      <c r="CH258" s="2">
        <f t="shared" si="239"/>
        <v>4181829.77</v>
      </c>
      <c r="CI258" s="2">
        <f t="shared" si="239"/>
        <v>0</v>
      </c>
      <c r="CJ258" s="2">
        <f t="shared" si="239"/>
        <v>0</v>
      </c>
      <c r="CK258" s="2">
        <f t="shared" si="239"/>
        <v>0</v>
      </c>
      <c r="CL258" s="2">
        <f t="shared" si="239"/>
        <v>0</v>
      </c>
      <c r="CM258" s="2">
        <f t="shared" si="239"/>
        <v>0</v>
      </c>
      <c r="CN258" s="2">
        <f t="shared" si="239"/>
        <v>0</v>
      </c>
      <c r="CO258" s="2">
        <f t="shared" si="239"/>
        <v>0</v>
      </c>
      <c r="CP258" s="2">
        <f t="shared" si="239"/>
        <v>0</v>
      </c>
      <c r="CQ258" s="2">
        <f t="shared" si="239"/>
        <v>0</v>
      </c>
      <c r="CR258" s="2">
        <f t="shared" si="239"/>
        <v>0</v>
      </c>
      <c r="CS258" s="2">
        <f t="shared" si="239"/>
        <v>0</v>
      </c>
      <c r="CT258" s="2">
        <f t="shared" si="239"/>
        <v>0</v>
      </c>
      <c r="CU258" s="2">
        <f t="shared" si="239"/>
        <v>0</v>
      </c>
      <c r="CV258" s="2">
        <f t="shared" si="239"/>
        <v>0</v>
      </c>
      <c r="CW258" s="2">
        <f t="shared" si="239"/>
        <v>0</v>
      </c>
      <c r="CX258" s="2">
        <f t="shared" si="239"/>
        <v>0</v>
      </c>
      <c r="CY258" s="2">
        <f t="shared" si="239"/>
        <v>0</v>
      </c>
      <c r="CZ258" s="2">
        <f t="shared" si="239"/>
        <v>0</v>
      </c>
      <c r="DA258" s="2">
        <f t="shared" si="239"/>
        <v>0</v>
      </c>
      <c r="DB258" s="2">
        <f t="shared" si="239"/>
        <v>0</v>
      </c>
      <c r="DC258" s="2">
        <f t="shared" si="239"/>
        <v>0</v>
      </c>
      <c r="DD258" s="2">
        <f t="shared" si="239"/>
        <v>0</v>
      </c>
      <c r="DE258" s="2">
        <f t="shared" si="239"/>
        <v>0</v>
      </c>
      <c r="DF258" s="2">
        <f t="shared" si="239"/>
        <v>0</v>
      </c>
      <c r="DG258" s="3">
        <f t="shared" ref="DG258:EL258" si="240">DG417</f>
        <v>0</v>
      </c>
      <c r="DH258" s="3">
        <f t="shared" si="240"/>
        <v>0</v>
      </c>
      <c r="DI258" s="3">
        <f t="shared" si="240"/>
        <v>0</v>
      </c>
      <c r="DJ258" s="3">
        <f t="shared" si="240"/>
        <v>0</v>
      </c>
      <c r="DK258" s="3">
        <f t="shared" si="240"/>
        <v>0</v>
      </c>
      <c r="DL258" s="3">
        <f t="shared" si="240"/>
        <v>0</v>
      </c>
      <c r="DM258" s="3">
        <f t="shared" si="240"/>
        <v>0</v>
      </c>
      <c r="DN258" s="3">
        <f t="shared" si="240"/>
        <v>0</v>
      </c>
      <c r="DO258" s="3">
        <f t="shared" si="240"/>
        <v>0</v>
      </c>
      <c r="DP258" s="3">
        <f t="shared" si="240"/>
        <v>0</v>
      </c>
      <c r="DQ258" s="3">
        <f t="shared" si="240"/>
        <v>0</v>
      </c>
      <c r="DR258" s="3">
        <f t="shared" si="240"/>
        <v>0</v>
      </c>
      <c r="DS258" s="3">
        <f t="shared" si="240"/>
        <v>0</v>
      </c>
      <c r="DT258" s="3">
        <f t="shared" si="240"/>
        <v>0</v>
      </c>
      <c r="DU258" s="3">
        <f t="shared" si="240"/>
        <v>0</v>
      </c>
      <c r="DV258" s="3">
        <f t="shared" si="240"/>
        <v>0</v>
      </c>
      <c r="DW258" s="3">
        <f t="shared" si="240"/>
        <v>0</v>
      </c>
      <c r="DX258" s="3">
        <f t="shared" si="240"/>
        <v>0</v>
      </c>
      <c r="DY258" s="3">
        <f t="shared" si="240"/>
        <v>0</v>
      </c>
      <c r="DZ258" s="3">
        <f t="shared" si="240"/>
        <v>0</v>
      </c>
      <c r="EA258" s="3">
        <f t="shared" si="240"/>
        <v>0</v>
      </c>
      <c r="EB258" s="3">
        <f t="shared" si="240"/>
        <v>0</v>
      </c>
      <c r="EC258" s="3">
        <f t="shared" si="240"/>
        <v>0</v>
      </c>
      <c r="ED258" s="3">
        <f t="shared" si="240"/>
        <v>0</v>
      </c>
      <c r="EE258" s="3">
        <f t="shared" si="240"/>
        <v>0</v>
      </c>
      <c r="EF258" s="3">
        <f t="shared" si="240"/>
        <v>0</v>
      </c>
      <c r="EG258" s="3">
        <f t="shared" si="240"/>
        <v>0</v>
      </c>
      <c r="EH258" s="3">
        <f t="shared" si="240"/>
        <v>0</v>
      </c>
      <c r="EI258" s="3">
        <f t="shared" si="240"/>
        <v>0</v>
      </c>
      <c r="EJ258" s="3">
        <f t="shared" si="240"/>
        <v>0</v>
      </c>
      <c r="EK258" s="3">
        <f t="shared" si="240"/>
        <v>0</v>
      </c>
      <c r="EL258" s="3">
        <f t="shared" si="240"/>
        <v>0</v>
      </c>
      <c r="EM258" s="3">
        <f t="shared" ref="EM258:FR258" si="241">EM417</f>
        <v>0</v>
      </c>
      <c r="EN258" s="3">
        <f t="shared" si="241"/>
        <v>0</v>
      </c>
      <c r="EO258" s="3">
        <f t="shared" si="241"/>
        <v>0</v>
      </c>
      <c r="EP258" s="3">
        <f t="shared" si="241"/>
        <v>0</v>
      </c>
      <c r="EQ258" s="3">
        <f t="shared" si="241"/>
        <v>0</v>
      </c>
      <c r="ER258" s="3">
        <f t="shared" si="241"/>
        <v>0</v>
      </c>
      <c r="ES258" s="3">
        <f t="shared" si="241"/>
        <v>0</v>
      </c>
      <c r="ET258" s="3">
        <f t="shared" si="241"/>
        <v>0</v>
      </c>
      <c r="EU258" s="3">
        <f t="shared" si="241"/>
        <v>0</v>
      </c>
      <c r="EV258" s="3">
        <f t="shared" si="241"/>
        <v>0</v>
      </c>
      <c r="EW258" s="3">
        <f t="shared" si="241"/>
        <v>0</v>
      </c>
      <c r="EX258" s="3">
        <f t="shared" si="241"/>
        <v>0</v>
      </c>
      <c r="EY258" s="3">
        <f t="shared" si="241"/>
        <v>0</v>
      </c>
      <c r="EZ258" s="3">
        <f t="shared" si="241"/>
        <v>0</v>
      </c>
      <c r="FA258" s="3">
        <f t="shared" si="241"/>
        <v>0</v>
      </c>
      <c r="FB258" s="3">
        <f t="shared" si="241"/>
        <v>0</v>
      </c>
      <c r="FC258" s="3">
        <f t="shared" si="241"/>
        <v>0</v>
      </c>
      <c r="FD258" s="3">
        <f t="shared" si="241"/>
        <v>0</v>
      </c>
      <c r="FE258" s="3">
        <f t="shared" si="241"/>
        <v>0</v>
      </c>
      <c r="FF258" s="3">
        <f t="shared" si="241"/>
        <v>0</v>
      </c>
      <c r="FG258" s="3">
        <f t="shared" si="241"/>
        <v>0</v>
      </c>
      <c r="FH258" s="3">
        <f t="shared" si="241"/>
        <v>0</v>
      </c>
      <c r="FI258" s="3">
        <f t="shared" si="241"/>
        <v>0</v>
      </c>
      <c r="FJ258" s="3">
        <f t="shared" si="241"/>
        <v>0</v>
      </c>
      <c r="FK258" s="3">
        <f t="shared" si="241"/>
        <v>0</v>
      </c>
      <c r="FL258" s="3">
        <f t="shared" si="241"/>
        <v>0</v>
      </c>
      <c r="FM258" s="3">
        <f t="shared" si="241"/>
        <v>0</v>
      </c>
      <c r="FN258" s="3">
        <f t="shared" si="241"/>
        <v>0</v>
      </c>
      <c r="FO258" s="3">
        <f t="shared" si="241"/>
        <v>0</v>
      </c>
      <c r="FP258" s="3">
        <f t="shared" si="241"/>
        <v>0</v>
      </c>
      <c r="FQ258" s="3">
        <f t="shared" si="241"/>
        <v>0</v>
      </c>
      <c r="FR258" s="3">
        <f t="shared" si="241"/>
        <v>0</v>
      </c>
      <c r="FS258" s="3">
        <f t="shared" ref="FS258:GX258" si="242">FS417</f>
        <v>0</v>
      </c>
      <c r="FT258" s="3">
        <f t="shared" si="242"/>
        <v>0</v>
      </c>
      <c r="FU258" s="3">
        <f t="shared" si="242"/>
        <v>0</v>
      </c>
      <c r="FV258" s="3">
        <f t="shared" si="242"/>
        <v>0</v>
      </c>
      <c r="FW258" s="3">
        <f t="shared" si="242"/>
        <v>0</v>
      </c>
      <c r="FX258" s="3">
        <f t="shared" si="242"/>
        <v>0</v>
      </c>
      <c r="FY258" s="3">
        <f t="shared" si="242"/>
        <v>0</v>
      </c>
      <c r="FZ258" s="3">
        <f t="shared" si="242"/>
        <v>0</v>
      </c>
      <c r="GA258" s="3">
        <f t="shared" si="242"/>
        <v>0</v>
      </c>
      <c r="GB258" s="3">
        <f t="shared" si="242"/>
        <v>0</v>
      </c>
      <c r="GC258" s="3">
        <f t="shared" si="242"/>
        <v>0</v>
      </c>
      <c r="GD258" s="3">
        <f t="shared" si="242"/>
        <v>0</v>
      </c>
      <c r="GE258" s="3">
        <f t="shared" si="242"/>
        <v>0</v>
      </c>
      <c r="GF258" s="3">
        <f t="shared" si="242"/>
        <v>0</v>
      </c>
      <c r="GG258" s="3">
        <f t="shared" si="242"/>
        <v>0</v>
      </c>
      <c r="GH258" s="3">
        <f t="shared" si="242"/>
        <v>0</v>
      </c>
      <c r="GI258" s="3">
        <f t="shared" si="242"/>
        <v>0</v>
      </c>
      <c r="GJ258" s="3">
        <f t="shared" si="242"/>
        <v>0</v>
      </c>
      <c r="GK258" s="3">
        <f t="shared" si="242"/>
        <v>0</v>
      </c>
      <c r="GL258" s="3">
        <f t="shared" si="242"/>
        <v>0</v>
      </c>
      <c r="GM258" s="3">
        <f t="shared" si="242"/>
        <v>0</v>
      </c>
      <c r="GN258" s="3">
        <f t="shared" si="242"/>
        <v>0</v>
      </c>
      <c r="GO258" s="3">
        <f t="shared" si="242"/>
        <v>0</v>
      </c>
      <c r="GP258" s="3">
        <f t="shared" si="242"/>
        <v>0</v>
      </c>
      <c r="GQ258" s="3">
        <f t="shared" si="242"/>
        <v>0</v>
      </c>
      <c r="GR258" s="3">
        <f t="shared" si="242"/>
        <v>0</v>
      </c>
      <c r="GS258" s="3">
        <f t="shared" si="242"/>
        <v>0</v>
      </c>
      <c r="GT258" s="3">
        <f t="shared" si="242"/>
        <v>0</v>
      </c>
      <c r="GU258" s="3">
        <f t="shared" si="242"/>
        <v>0</v>
      </c>
      <c r="GV258" s="3">
        <f t="shared" si="242"/>
        <v>0</v>
      </c>
      <c r="GW258" s="3">
        <f t="shared" si="242"/>
        <v>0</v>
      </c>
      <c r="GX258" s="3">
        <f t="shared" si="242"/>
        <v>0</v>
      </c>
    </row>
    <row r="260" spans="1:245" x14ac:dyDescent="0.2">
      <c r="A260">
        <v>19</v>
      </c>
      <c r="B260">
        <v>1</v>
      </c>
      <c r="F260" t="s">
        <v>3</v>
      </c>
      <c r="G260" t="s">
        <v>237</v>
      </c>
      <c r="H260" t="s">
        <v>3</v>
      </c>
      <c r="AA260">
        <v>1</v>
      </c>
      <c r="IK260">
        <v>0</v>
      </c>
    </row>
    <row r="261" spans="1:245" x14ac:dyDescent="0.2">
      <c r="A261">
        <v>17</v>
      </c>
      <c r="B261">
        <v>1</v>
      </c>
      <c r="C261">
        <f>ROW(SmtRes!A485)</f>
        <v>485</v>
      </c>
      <c r="D261">
        <f>ROW(EtalonRes!A460)</f>
        <v>460</v>
      </c>
      <c r="E261" t="s">
        <v>238</v>
      </c>
      <c r="F261" t="s">
        <v>17</v>
      </c>
      <c r="G261" t="s">
        <v>18</v>
      </c>
      <c r="H261" t="s">
        <v>19</v>
      </c>
      <c r="I261">
        <v>6.9800000000000001E-2</v>
      </c>
      <c r="J261">
        <v>0</v>
      </c>
      <c r="O261">
        <f t="shared" ref="O261:O292" si="243">ROUND(CP261,2)</f>
        <v>4653.3599999999997</v>
      </c>
      <c r="P261">
        <f t="shared" ref="P261:P292" si="244">ROUND(CQ261*I261,2)</f>
        <v>3973.95</v>
      </c>
      <c r="Q261">
        <f t="shared" ref="Q261:Q292" si="245">ROUND(CR261*I261,2)</f>
        <v>108.55</v>
      </c>
      <c r="R261">
        <f t="shared" ref="R261:R292" si="246">ROUND(CS261*I261,2)</f>
        <v>9.9700000000000006</v>
      </c>
      <c r="S261">
        <f t="shared" ref="S261:S292" si="247">ROUND(CT261*I261,2)</f>
        <v>570.86</v>
      </c>
      <c r="T261">
        <f t="shared" ref="T261:T292" si="248">ROUND(CU261*I261,2)</f>
        <v>0</v>
      </c>
      <c r="U261">
        <f t="shared" ref="U261:U292" si="249">CV261*I261</f>
        <v>2.5204779999999998</v>
      </c>
      <c r="V261">
        <f t="shared" ref="V261:V292" si="250">CW261*I261</f>
        <v>0</v>
      </c>
      <c r="W261">
        <f t="shared" ref="W261:W292" si="251">ROUND(CX261*I261,2)</f>
        <v>0</v>
      </c>
      <c r="X261">
        <f t="shared" ref="X261:X292" si="252">ROUND(CY261,2)</f>
        <v>399.6</v>
      </c>
      <c r="Y261">
        <f t="shared" ref="Y261:Y292" si="253">ROUND(CZ261,2)</f>
        <v>57.09</v>
      </c>
      <c r="AA261">
        <v>33034105</v>
      </c>
      <c r="AB261">
        <f t="shared" ref="AB261:AB292" si="254">ROUND((AC261+AD261+AF261),6)</f>
        <v>66667.14</v>
      </c>
      <c r="AC261">
        <f t="shared" ref="AC261:AC292" si="255">ROUND((ES261),6)</f>
        <v>56933.42</v>
      </c>
      <c r="AD261">
        <f t="shared" ref="AD261:AD292" si="256">ROUND((((ET261)-(EU261))+AE261),6)</f>
        <v>1555.17</v>
      </c>
      <c r="AE261">
        <f t="shared" ref="AE261:AE292" si="257">ROUND((EU261),6)</f>
        <v>142.85</v>
      </c>
      <c r="AF261">
        <f t="shared" ref="AF261:AF292" si="258">ROUND((EV261),6)</f>
        <v>8178.55</v>
      </c>
      <c r="AG261">
        <f t="shared" ref="AG261:AG292" si="259">ROUND((AP261),6)</f>
        <v>0</v>
      </c>
      <c r="AH261">
        <f t="shared" ref="AH261:AH292" si="260">(EW261)</f>
        <v>36.11</v>
      </c>
      <c r="AI261">
        <f t="shared" ref="AI261:AI292" si="261">(EX261)</f>
        <v>0</v>
      </c>
      <c r="AJ261">
        <f t="shared" ref="AJ261:AJ292" si="262">ROUND((AS261),6)</f>
        <v>0</v>
      </c>
      <c r="AK261">
        <v>66667.14</v>
      </c>
      <c r="AL261">
        <v>56933.42</v>
      </c>
      <c r="AM261">
        <v>1555.17</v>
      </c>
      <c r="AN261">
        <v>142.85</v>
      </c>
      <c r="AO261">
        <v>8178.55</v>
      </c>
      <c r="AP261">
        <v>0</v>
      </c>
      <c r="AQ261">
        <v>36.11</v>
      </c>
      <c r="AR261">
        <v>0</v>
      </c>
      <c r="AS261">
        <v>0</v>
      </c>
      <c r="AT261">
        <v>70</v>
      </c>
      <c r="AU261">
        <v>10</v>
      </c>
      <c r="AV261">
        <v>1</v>
      </c>
      <c r="AW261">
        <v>1</v>
      </c>
      <c r="AZ261">
        <v>1</v>
      </c>
      <c r="BA261">
        <v>1</v>
      </c>
      <c r="BB261">
        <v>1</v>
      </c>
      <c r="BC261">
        <v>1</v>
      </c>
      <c r="BD261" t="s">
        <v>3</v>
      </c>
      <c r="BE261" t="s">
        <v>3</v>
      </c>
      <c r="BF261" t="s">
        <v>3</v>
      </c>
      <c r="BG261" t="s">
        <v>3</v>
      </c>
      <c r="BH261">
        <v>0</v>
      </c>
      <c r="BI261">
        <v>4</v>
      </c>
      <c r="BJ261" t="s">
        <v>20</v>
      </c>
      <c r="BM261">
        <v>0</v>
      </c>
      <c r="BN261">
        <v>0</v>
      </c>
      <c r="BO261" t="s">
        <v>3</v>
      </c>
      <c r="BP261">
        <v>0</v>
      </c>
      <c r="BQ261">
        <v>1</v>
      </c>
      <c r="BR261">
        <v>0</v>
      </c>
      <c r="BS261">
        <v>1</v>
      </c>
      <c r="BT261">
        <v>1</v>
      </c>
      <c r="BU261">
        <v>1</v>
      </c>
      <c r="BV261">
        <v>1</v>
      </c>
      <c r="BW261">
        <v>1</v>
      </c>
      <c r="BX261">
        <v>1</v>
      </c>
      <c r="BY261" t="s">
        <v>3</v>
      </c>
      <c r="BZ261">
        <v>70</v>
      </c>
      <c r="CA261">
        <v>10</v>
      </c>
      <c r="CF261">
        <v>0</v>
      </c>
      <c r="CG261">
        <v>0</v>
      </c>
      <c r="CM261">
        <v>0</v>
      </c>
      <c r="CN261" t="s">
        <v>3</v>
      </c>
      <c r="CO261">
        <v>0</v>
      </c>
      <c r="CP261">
        <f t="shared" ref="CP261:CP292" si="263">(P261+Q261+S261)</f>
        <v>4653.3599999999997</v>
      </c>
      <c r="CQ261">
        <f t="shared" ref="CQ261:CQ292" si="264">(AC261*BC261*AW261)</f>
        <v>56933.42</v>
      </c>
      <c r="CR261">
        <f t="shared" ref="CR261:CR292" si="265">((((ET261)*BB261-(EU261)*BS261)+AE261*BS261)*AV261)</f>
        <v>1555.17</v>
      </c>
      <c r="CS261">
        <f t="shared" ref="CS261:CS292" si="266">(AE261*BS261*AV261)</f>
        <v>142.85</v>
      </c>
      <c r="CT261">
        <f t="shared" ref="CT261:CT292" si="267">(AF261*BA261*AV261)</f>
        <v>8178.55</v>
      </c>
      <c r="CU261">
        <f t="shared" ref="CU261:CU292" si="268">AG261</f>
        <v>0</v>
      </c>
      <c r="CV261">
        <f t="shared" ref="CV261:CV292" si="269">(AH261*AV261)</f>
        <v>36.11</v>
      </c>
      <c r="CW261">
        <f t="shared" ref="CW261:CW292" si="270">AI261</f>
        <v>0</v>
      </c>
      <c r="CX261">
        <f t="shared" ref="CX261:CX292" si="271">AJ261</f>
        <v>0</v>
      </c>
      <c r="CY261">
        <f t="shared" ref="CY261:CY292" si="272">((S261*BZ261)/100)</f>
        <v>399.60200000000003</v>
      </c>
      <c r="CZ261">
        <f t="shared" ref="CZ261:CZ292" si="273">((S261*CA261)/100)</f>
        <v>57.086000000000006</v>
      </c>
      <c r="DC261" t="s">
        <v>3</v>
      </c>
      <c r="DD261" t="s">
        <v>3</v>
      </c>
      <c r="DE261" t="s">
        <v>3</v>
      </c>
      <c r="DF261" t="s">
        <v>3</v>
      </c>
      <c r="DG261" t="s">
        <v>3</v>
      </c>
      <c r="DH261" t="s">
        <v>3</v>
      </c>
      <c r="DI261" t="s">
        <v>3</v>
      </c>
      <c r="DJ261" t="s">
        <v>3</v>
      </c>
      <c r="DK261" t="s">
        <v>3</v>
      </c>
      <c r="DL261" t="s">
        <v>3</v>
      </c>
      <c r="DM261" t="s">
        <v>3</v>
      </c>
      <c r="DN261">
        <v>0</v>
      </c>
      <c r="DO261">
        <v>0</v>
      </c>
      <c r="DP261">
        <v>1</v>
      </c>
      <c r="DQ261">
        <v>1</v>
      </c>
      <c r="DU261">
        <v>1009</v>
      </c>
      <c r="DV261" t="s">
        <v>19</v>
      </c>
      <c r="DW261" t="s">
        <v>19</v>
      </c>
      <c r="DX261">
        <v>1000</v>
      </c>
      <c r="EE261">
        <v>32505399</v>
      </c>
      <c r="EF261">
        <v>1</v>
      </c>
      <c r="EG261" t="s">
        <v>21</v>
      </c>
      <c r="EH261">
        <v>0</v>
      </c>
      <c r="EI261" t="s">
        <v>3</v>
      </c>
      <c r="EJ261">
        <v>4</v>
      </c>
      <c r="EK261">
        <v>0</v>
      </c>
      <c r="EL261" t="s">
        <v>22</v>
      </c>
      <c r="EM261" t="s">
        <v>23</v>
      </c>
      <c r="EO261" t="s">
        <v>3</v>
      </c>
      <c r="EQ261">
        <v>131072</v>
      </c>
      <c r="ER261">
        <v>66667.14</v>
      </c>
      <c r="ES261">
        <v>56933.42</v>
      </c>
      <c r="ET261">
        <v>1555.17</v>
      </c>
      <c r="EU261">
        <v>142.85</v>
      </c>
      <c r="EV261">
        <v>8178.55</v>
      </c>
      <c r="EW261">
        <v>36.11</v>
      </c>
      <c r="EX261">
        <v>0</v>
      </c>
      <c r="EY261">
        <v>0</v>
      </c>
      <c r="FQ261">
        <v>0</v>
      </c>
      <c r="FR261">
        <f t="shared" ref="FR261:FR292" si="274">ROUND(IF(AND(BH261=3,BI261=3),P261,0),2)</f>
        <v>0</v>
      </c>
      <c r="FS261">
        <v>0</v>
      </c>
      <c r="FX261">
        <v>70</v>
      </c>
      <c r="FY261">
        <v>10</v>
      </c>
      <c r="GA261" t="s">
        <v>3</v>
      </c>
      <c r="GD261">
        <v>0</v>
      </c>
      <c r="GF261">
        <v>-1596235391</v>
      </c>
      <c r="GG261">
        <v>2</v>
      </c>
      <c r="GH261">
        <v>1</v>
      </c>
      <c r="GI261">
        <v>-2</v>
      </c>
      <c r="GJ261">
        <v>0</v>
      </c>
      <c r="GK261">
        <f>ROUND(R261*(R12)/100,2)</f>
        <v>10.77</v>
      </c>
      <c r="GL261">
        <f t="shared" ref="GL261:GL292" si="275">ROUND(IF(AND(BH261=3,BI261=3,FS261&lt;&gt;0),P261,0),2)</f>
        <v>0</v>
      </c>
      <c r="GM261">
        <f t="shared" ref="GM261:GM292" si="276">ROUND(O261+X261+Y261+GK261,2)+GX261</f>
        <v>5120.82</v>
      </c>
      <c r="GN261">
        <f t="shared" ref="GN261:GN292" si="277">IF(OR(BI261=0,BI261=1),ROUND(O261+X261+Y261+GK261,2),0)</f>
        <v>0</v>
      </c>
      <c r="GO261">
        <f t="shared" ref="GO261:GO292" si="278">IF(BI261=2,ROUND(O261+X261+Y261+GK261,2),0)</f>
        <v>0</v>
      </c>
      <c r="GP261">
        <f t="shared" ref="GP261:GP292" si="279">IF(BI261=4,ROUND(O261+X261+Y261+GK261,2)+GX261,0)</f>
        <v>5120.82</v>
      </c>
      <c r="GR261">
        <v>0</v>
      </c>
      <c r="GS261">
        <v>3</v>
      </c>
      <c r="GT261">
        <v>0</v>
      </c>
      <c r="GU261" t="s">
        <v>3</v>
      </c>
      <c r="GV261">
        <f t="shared" ref="GV261:GV292" si="280">ROUND(GT261,6)</f>
        <v>0</v>
      </c>
      <c r="GW261">
        <v>1</v>
      </c>
      <c r="GX261">
        <f t="shared" ref="GX261:GX292" si="281">ROUND(GV261*GW261*I261,2)</f>
        <v>0</v>
      </c>
      <c r="HA261">
        <v>0</v>
      </c>
      <c r="HB261">
        <v>0</v>
      </c>
      <c r="IK261">
        <v>0</v>
      </c>
    </row>
    <row r="262" spans="1:245" x14ac:dyDescent="0.2">
      <c r="A262">
        <v>18</v>
      </c>
      <c r="B262">
        <v>1</v>
      </c>
      <c r="C262">
        <v>485</v>
      </c>
      <c r="E262" t="s">
        <v>239</v>
      </c>
      <c r="F262" t="s">
        <v>25</v>
      </c>
      <c r="G262" t="s">
        <v>26</v>
      </c>
      <c r="H262" t="s">
        <v>19</v>
      </c>
      <c r="I262">
        <f>I261*J262</f>
        <v>-6.9800000000000001E-2</v>
      </c>
      <c r="J262">
        <v>-1</v>
      </c>
      <c r="O262">
        <f t="shared" si="243"/>
        <v>-3728.03</v>
      </c>
      <c r="P262">
        <f t="shared" si="244"/>
        <v>-3728.03</v>
      </c>
      <c r="Q262">
        <f t="shared" si="245"/>
        <v>0</v>
      </c>
      <c r="R262">
        <f t="shared" si="246"/>
        <v>0</v>
      </c>
      <c r="S262">
        <f t="shared" si="247"/>
        <v>0</v>
      </c>
      <c r="T262">
        <f t="shared" si="248"/>
        <v>0</v>
      </c>
      <c r="U262">
        <f t="shared" si="249"/>
        <v>0</v>
      </c>
      <c r="V262">
        <f t="shared" si="250"/>
        <v>0</v>
      </c>
      <c r="W262">
        <f t="shared" si="251"/>
        <v>0</v>
      </c>
      <c r="X262">
        <f t="shared" si="252"/>
        <v>0</v>
      </c>
      <c r="Y262">
        <f t="shared" si="253"/>
        <v>0</v>
      </c>
      <c r="AA262">
        <v>33034105</v>
      </c>
      <c r="AB262">
        <f t="shared" si="254"/>
        <v>53410.15</v>
      </c>
      <c r="AC262">
        <f t="shared" si="255"/>
        <v>53410.15</v>
      </c>
      <c r="AD262">
        <f t="shared" si="256"/>
        <v>0</v>
      </c>
      <c r="AE262">
        <f t="shared" si="257"/>
        <v>0</v>
      </c>
      <c r="AF262">
        <f t="shared" si="258"/>
        <v>0</v>
      </c>
      <c r="AG262">
        <f t="shared" si="259"/>
        <v>0</v>
      </c>
      <c r="AH262">
        <f t="shared" si="260"/>
        <v>0</v>
      </c>
      <c r="AI262">
        <f t="shared" si="261"/>
        <v>0</v>
      </c>
      <c r="AJ262">
        <f t="shared" si="262"/>
        <v>0</v>
      </c>
      <c r="AK262">
        <v>53410.15</v>
      </c>
      <c r="AL262">
        <v>53410.15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70</v>
      </c>
      <c r="AU262">
        <v>10</v>
      </c>
      <c r="AV262">
        <v>1</v>
      </c>
      <c r="AW262">
        <v>1</v>
      </c>
      <c r="AZ262">
        <v>1</v>
      </c>
      <c r="BA262">
        <v>1</v>
      </c>
      <c r="BB262">
        <v>1</v>
      </c>
      <c r="BC262">
        <v>1</v>
      </c>
      <c r="BD262" t="s">
        <v>3</v>
      </c>
      <c r="BE262" t="s">
        <v>3</v>
      </c>
      <c r="BF262" t="s">
        <v>3</v>
      </c>
      <c r="BG262" t="s">
        <v>3</v>
      </c>
      <c r="BH262">
        <v>3</v>
      </c>
      <c r="BI262">
        <v>4</v>
      </c>
      <c r="BJ262" t="s">
        <v>27</v>
      </c>
      <c r="BM262">
        <v>0</v>
      </c>
      <c r="BN262">
        <v>0</v>
      </c>
      <c r="BO262" t="s">
        <v>3</v>
      </c>
      <c r="BP262">
        <v>0</v>
      </c>
      <c r="BQ262">
        <v>1</v>
      </c>
      <c r="BR262">
        <v>0</v>
      </c>
      <c r="BS262">
        <v>1</v>
      </c>
      <c r="BT262">
        <v>1</v>
      </c>
      <c r="BU262">
        <v>1</v>
      </c>
      <c r="BV262">
        <v>1</v>
      </c>
      <c r="BW262">
        <v>1</v>
      </c>
      <c r="BX262">
        <v>1</v>
      </c>
      <c r="BY262" t="s">
        <v>3</v>
      </c>
      <c r="BZ262">
        <v>70</v>
      </c>
      <c r="CA262">
        <v>10</v>
      </c>
      <c r="CF262">
        <v>0</v>
      </c>
      <c r="CG262">
        <v>0</v>
      </c>
      <c r="CM262">
        <v>0</v>
      </c>
      <c r="CN262" t="s">
        <v>3</v>
      </c>
      <c r="CO262">
        <v>0</v>
      </c>
      <c r="CP262">
        <f t="shared" si="263"/>
        <v>-3728.03</v>
      </c>
      <c r="CQ262">
        <f t="shared" si="264"/>
        <v>53410.15</v>
      </c>
      <c r="CR262">
        <f t="shared" si="265"/>
        <v>0</v>
      </c>
      <c r="CS262">
        <f t="shared" si="266"/>
        <v>0</v>
      </c>
      <c r="CT262">
        <f t="shared" si="267"/>
        <v>0</v>
      </c>
      <c r="CU262">
        <f t="shared" si="268"/>
        <v>0</v>
      </c>
      <c r="CV262">
        <f t="shared" si="269"/>
        <v>0</v>
      </c>
      <c r="CW262">
        <f t="shared" si="270"/>
        <v>0</v>
      </c>
      <c r="CX262">
        <f t="shared" si="271"/>
        <v>0</v>
      </c>
      <c r="CY262">
        <f t="shared" si="272"/>
        <v>0</v>
      </c>
      <c r="CZ262">
        <f t="shared" si="273"/>
        <v>0</v>
      </c>
      <c r="DC262" t="s">
        <v>3</v>
      </c>
      <c r="DD262" t="s">
        <v>3</v>
      </c>
      <c r="DE262" t="s">
        <v>3</v>
      </c>
      <c r="DF262" t="s">
        <v>3</v>
      </c>
      <c r="DG262" t="s">
        <v>3</v>
      </c>
      <c r="DH262" t="s">
        <v>3</v>
      </c>
      <c r="DI262" t="s">
        <v>3</v>
      </c>
      <c r="DJ262" t="s">
        <v>3</v>
      </c>
      <c r="DK262" t="s">
        <v>3</v>
      </c>
      <c r="DL262" t="s">
        <v>3</v>
      </c>
      <c r="DM262" t="s">
        <v>3</v>
      </c>
      <c r="DN262">
        <v>0</v>
      </c>
      <c r="DO262">
        <v>0</v>
      </c>
      <c r="DP262">
        <v>1</v>
      </c>
      <c r="DQ262">
        <v>1</v>
      </c>
      <c r="DU262">
        <v>1009</v>
      </c>
      <c r="DV262" t="s">
        <v>19</v>
      </c>
      <c r="DW262" t="s">
        <v>19</v>
      </c>
      <c r="DX262">
        <v>1000</v>
      </c>
      <c r="EE262">
        <v>32505399</v>
      </c>
      <c r="EF262">
        <v>1</v>
      </c>
      <c r="EG262" t="s">
        <v>21</v>
      </c>
      <c r="EH262">
        <v>0</v>
      </c>
      <c r="EI262" t="s">
        <v>3</v>
      </c>
      <c r="EJ262">
        <v>4</v>
      </c>
      <c r="EK262">
        <v>0</v>
      </c>
      <c r="EL262" t="s">
        <v>22</v>
      </c>
      <c r="EM262" t="s">
        <v>23</v>
      </c>
      <c r="EO262" t="s">
        <v>3</v>
      </c>
      <c r="EQ262">
        <v>0</v>
      </c>
      <c r="ER262">
        <v>53410.15</v>
      </c>
      <c r="ES262">
        <v>53410.15</v>
      </c>
      <c r="ET262">
        <v>0</v>
      </c>
      <c r="EU262">
        <v>0</v>
      </c>
      <c r="EV262">
        <v>0</v>
      </c>
      <c r="EW262">
        <v>0</v>
      </c>
      <c r="EX262">
        <v>0</v>
      </c>
      <c r="FQ262">
        <v>0</v>
      </c>
      <c r="FR262">
        <f t="shared" si="274"/>
        <v>0</v>
      </c>
      <c r="FS262">
        <v>0</v>
      </c>
      <c r="FX262">
        <v>70</v>
      </c>
      <c r="FY262">
        <v>10</v>
      </c>
      <c r="GA262" t="s">
        <v>3</v>
      </c>
      <c r="GD262">
        <v>0</v>
      </c>
      <c r="GF262">
        <v>-1467733540</v>
      </c>
      <c r="GG262">
        <v>2</v>
      </c>
      <c r="GH262">
        <v>1</v>
      </c>
      <c r="GI262">
        <v>-2</v>
      </c>
      <c r="GJ262">
        <v>0</v>
      </c>
      <c r="GK262">
        <f>ROUND(R262*(R12)/100,2)</f>
        <v>0</v>
      </c>
      <c r="GL262">
        <f t="shared" si="275"/>
        <v>0</v>
      </c>
      <c r="GM262">
        <f t="shared" si="276"/>
        <v>-3728.03</v>
      </c>
      <c r="GN262">
        <f t="shared" si="277"/>
        <v>0</v>
      </c>
      <c r="GO262">
        <f t="shared" si="278"/>
        <v>0</v>
      </c>
      <c r="GP262">
        <f t="shared" si="279"/>
        <v>-3728.03</v>
      </c>
      <c r="GR262">
        <v>0</v>
      </c>
      <c r="GS262">
        <v>3</v>
      </c>
      <c r="GT262">
        <v>0</v>
      </c>
      <c r="GU262" t="s">
        <v>3</v>
      </c>
      <c r="GV262">
        <f t="shared" si="280"/>
        <v>0</v>
      </c>
      <c r="GW262">
        <v>1</v>
      </c>
      <c r="GX262">
        <f t="shared" si="281"/>
        <v>0</v>
      </c>
      <c r="HA262">
        <v>0</v>
      </c>
      <c r="HB262">
        <v>0</v>
      </c>
      <c r="IK262">
        <v>0</v>
      </c>
    </row>
    <row r="263" spans="1:245" x14ac:dyDescent="0.2">
      <c r="A263">
        <v>17</v>
      </c>
      <c r="B263">
        <v>1</v>
      </c>
      <c r="C263">
        <f>ROW(SmtRes!A500)</f>
        <v>500</v>
      </c>
      <c r="D263">
        <f>ROW(EtalonRes!A475)</f>
        <v>475</v>
      </c>
      <c r="E263" t="s">
        <v>240</v>
      </c>
      <c r="F263" t="s">
        <v>29</v>
      </c>
      <c r="G263" t="s">
        <v>30</v>
      </c>
      <c r="H263" t="s">
        <v>31</v>
      </c>
      <c r="I263">
        <f>ROUND(0.9497/100,9)</f>
        <v>9.4970000000000002E-3</v>
      </c>
      <c r="J263">
        <v>0</v>
      </c>
      <c r="O263">
        <f t="shared" si="243"/>
        <v>4054.39</v>
      </c>
      <c r="P263">
        <f t="shared" si="244"/>
        <v>3303.37</v>
      </c>
      <c r="Q263">
        <f t="shared" si="245"/>
        <v>4.13</v>
      </c>
      <c r="R263">
        <f t="shared" si="246"/>
        <v>1.4</v>
      </c>
      <c r="S263">
        <f t="shared" si="247"/>
        <v>746.89</v>
      </c>
      <c r="T263">
        <f t="shared" si="248"/>
        <v>0</v>
      </c>
      <c r="U263">
        <f t="shared" si="249"/>
        <v>4.3030907000000003</v>
      </c>
      <c r="V263">
        <f t="shared" si="250"/>
        <v>0</v>
      </c>
      <c r="W263">
        <f t="shared" si="251"/>
        <v>0</v>
      </c>
      <c r="X263">
        <f t="shared" si="252"/>
        <v>522.82000000000005</v>
      </c>
      <c r="Y263">
        <f t="shared" si="253"/>
        <v>74.69</v>
      </c>
      <c r="AA263">
        <v>33034105</v>
      </c>
      <c r="AB263">
        <f t="shared" si="254"/>
        <v>426912.19</v>
      </c>
      <c r="AC263">
        <f t="shared" si="255"/>
        <v>347832.49</v>
      </c>
      <c r="AD263">
        <f t="shared" si="256"/>
        <v>435.13</v>
      </c>
      <c r="AE263">
        <f t="shared" si="257"/>
        <v>147.43</v>
      </c>
      <c r="AF263">
        <f t="shared" si="258"/>
        <v>78644.570000000007</v>
      </c>
      <c r="AG263">
        <f t="shared" si="259"/>
        <v>0</v>
      </c>
      <c r="AH263">
        <f t="shared" si="260"/>
        <v>453.1</v>
      </c>
      <c r="AI263">
        <f t="shared" si="261"/>
        <v>0</v>
      </c>
      <c r="AJ263">
        <f t="shared" si="262"/>
        <v>0</v>
      </c>
      <c r="AK263">
        <v>426912.19</v>
      </c>
      <c r="AL263">
        <v>347832.49</v>
      </c>
      <c r="AM263">
        <v>435.13</v>
      </c>
      <c r="AN263">
        <v>147.43</v>
      </c>
      <c r="AO263">
        <v>78644.570000000007</v>
      </c>
      <c r="AP263">
        <v>0</v>
      </c>
      <c r="AQ263">
        <v>453.1</v>
      </c>
      <c r="AR263">
        <v>0</v>
      </c>
      <c r="AS263">
        <v>0</v>
      </c>
      <c r="AT263">
        <v>70</v>
      </c>
      <c r="AU263">
        <v>10</v>
      </c>
      <c r="AV263">
        <v>1</v>
      </c>
      <c r="AW263">
        <v>1</v>
      </c>
      <c r="AZ263">
        <v>1</v>
      </c>
      <c r="BA263">
        <v>1</v>
      </c>
      <c r="BB263">
        <v>1</v>
      </c>
      <c r="BC263">
        <v>1</v>
      </c>
      <c r="BD263" t="s">
        <v>3</v>
      </c>
      <c r="BE263" t="s">
        <v>3</v>
      </c>
      <c r="BF263" t="s">
        <v>3</v>
      </c>
      <c r="BG263" t="s">
        <v>3</v>
      </c>
      <c r="BH263">
        <v>0</v>
      </c>
      <c r="BI263">
        <v>4</v>
      </c>
      <c r="BJ263" t="s">
        <v>32</v>
      </c>
      <c r="BM263">
        <v>0</v>
      </c>
      <c r="BN263">
        <v>0</v>
      </c>
      <c r="BO263" t="s">
        <v>3</v>
      </c>
      <c r="BP263">
        <v>0</v>
      </c>
      <c r="BQ263">
        <v>1</v>
      </c>
      <c r="BR263">
        <v>0</v>
      </c>
      <c r="BS263">
        <v>1</v>
      </c>
      <c r="BT263">
        <v>1</v>
      </c>
      <c r="BU263">
        <v>1</v>
      </c>
      <c r="BV263">
        <v>1</v>
      </c>
      <c r="BW263">
        <v>1</v>
      </c>
      <c r="BX263">
        <v>1</v>
      </c>
      <c r="BY263" t="s">
        <v>3</v>
      </c>
      <c r="BZ263">
        <v>70</v>
      </c>
      <c r="CA263">
        <v>10</v>
      </c>
      <c r="CF263">
        <v>0</v>
      </c>
      <c r="CG263">
        <v>0</v>
      </c>
      <c r="CM263">
        <v>0</v>
      </c>
      <c r="CN263" t="s">
        <v>3</v>
      </c>
      <c r="CO263">
        <v>0</v>
      </c>
      <c r="CP263">
        <f t="shared" si="263"/>
        <v>4054.39</v>
      </c>
      <c r="CQ263">
        <f t="shared" si="264"/>
        <v>347832.49</v>
      </c>
      <c r="CR263">
        <f t="shared" si="265"/>
        <v>435.13</v>
      </c>
      <c r="CS263">
        <f t="shared" si="266"/>
        <v>147.43</v>
      </c>
      <c r="CT263">
        <f t="shared" si="267"/>
        <v>78644.570000000007</v>
      </c>
      <c r="CU263">
        <f t="shared" si="268"/>
        <v>0</v>
      </c>
      <c r="CV263">
        <f t="shared" si="269"/>
        <v>453.1</v>
      </c>
      <c r="CW263">
        <f t="shared" si="270"/>
        <v>0</v>
      </c>
      <c r="CX263">
        <f t="shared" si="271"/>
        <v>0</v>
      </c>
      <c r="CY263">
        <f t="shared" si="272"/>
        <v>522.82299999999998</v>
      </c>
      <c r="CZ263">
        <f t="shared" si="273"/>
        <v>74.688999999999993</v>
      </c>
      <c r="DC263" t="s">
        <v>3</v>
      </c>
      <c r="DD263" t="s">
        <v>3</v>
      </c>
      <c r="DE263" t="s">
        <v>3</v>
      </c>
      <c r="DF263" t="s">
        <v>3</v>
      </c>
      <c r="DG263" t="s">
        <v>3</v>
      </c>
      <c r="DH263" t="s">
        <v>3</v>
      </c>
      <c r="DI263" t="s">
        <v>3</v>
      </c>
      <c r="DJ263" t="s">
        <v>3</v>
      </c>
      <c r="DK263" t="s">
        <v>3</v>
      </c>
      <c r="DL263" t="s">
        <v>3</v>
      </c>
      <c r="DM263" t="s">
        <v>3</v>
      </c>
      <c r="DN263">
        <v>0</v>
      </c>
      <c r="DO263">
        <v>0</v>
      </c>
      <c r="DP263">
        <v>1</v>
      </c>
      <c r="DQ263">
        <v>1</v>
      </c>
      <c r="DU263">
        <v>1007</v>
      </c>
      <c r="DV263" t="s">
        <v>31</v>
      </c>
      <c r="DW263" t="s">
        <v>31</v>
      </c>
      <c r="DX263">
        <v>100</v>
      </c>
      <c r="EE263">
        <v>32505399</v>
      </c>
      <c r="EF263">
        <v>1</v>
      </c>
      <c r="EG263" t="s">
        <v>21</v>
      </c>
      <c r="EH263">
        <v>0</v>
      </c>
      <c r="EI263" t="s">
        <v>3</v>
      </c>
      <c r="EJ263">
        <v>4</v>
      </c>
      <c r="EK263">
        <v>0</v>
      </c>
      <c r="EL263" t="s">
        <v>22</v>
      </c>
      <c r="EM263" t="s">
        <v>23</v>
      </c>
      <c r="EO263" t="s">
        <v>3</v>
      </c>
      <c r="EQ263">
        <v>131072</v>
      </c>
      <c r="ER263">
        <v>426912.19</v>
      </c>
      <c r="ES263">
        <v>347832.49</v>
      </c>
      <c r="ET263">
        <v>435.13</v>
      </c>
      <c r="EU263">
        <v>147.43</v>
      </c>
      <c r="EV263">
        <v>78644.570000000007</v>
      </c>
      <c r="EW263">
        <v>453.1</v>
      </c>
      <c r="EX263">
        <v>0</v>
      </c>
      <c r="EY263">
        <v>0</v>
      </c>
      <c r="FQ263">
        <v>0</v>
      </c>
      <c r="FR263">
        <f t="shared" si="274"/>
        <v>0</v>
      </c>
      <c r="FS263">
        <v>0</v>
      </c>
      <c r="FX263">
        <v>70</v>
      </c>
      <c r="FY263">
        <v>10</v>
      </c>
      <c r="GA263" t="s">
        <v>3</v>
      </c>
      <c r="GD263">
        <v>0</v>
      </c>
      <c r="GF263">
        <v>1739596138</v>
      </c>
      <c r="GG263">
        <v>2</v>
      </c>
      <c r="GH263">
        <v>1</v>
      </c>
      <c r="GI263">
        <v>-2</v>
      </c>
      <c r="GJ263">
        <v>0</v>
      </c>
      <c r="GK263">
        <f>ROUND(R263*(R12)/100,2)</f>
        <v>1.51</v>
      </c>
      <c r="GL263">
        <f t="shared" si="275"/>
        <v>0</v>
      </c>
      <c r="GM263">
        <f t="shared" si="276"/>
        <v>4653.41</v>
      </c>
      <c r="GN263">
        <f t="shared" si="277"/>
        <v>0</v>
      </c>
      <c r="GO263">
        <f t="shared" si="278"/>
        <v>0</v>
      </c>
      <c r="GP263">
        <f t="shared" si="279"/>
        <v>4653.41</v>
      </c>
      <c r="GR263">
        <v>0</v>
      </c>
      <c r="GS263">
        <v>3</v>
      </c>
      <c r="GT263">
        <v>0</v>
      </c>
      <c r="GU263" t="s">
        <v>3</v>
      </c>
      <c r="GV263">
        <f t="shared" si="280"/>
        <v>0</v>
      </c>
      <c r="GW263">
        <v>1</v>
      </c>
      <c r="GX263">
        <f t="shared" si="281"/>
        <v>0</v>
      </c>
      <c r="HA263">
        <v>0</v>
      </c>
      <c r="HB263">
        <v>0</v>
      </c>
      <c r="IK263">
        <v>0</v>
      </c>
    </row>
    <row r="264" spans="1:245" x14ac:dyDescent="0.2">
      <c r="A264">
        <v>17</v>
      </c>
      <c r="B264">
        <v>1</v>
      </c>
      <c r="E264" t="s">
        <v>241</v>
      </c>
      <c r="F264" t="s">
        <v>25</v>
      </c>
      <c r="G264" t="s">
        <v>26</v>
      </c>
      <c r="H264" t="s">
        <v>19</v>
      </c>
      <c r="I264">
        <v>2.1615385290000001E-2</v>
      </c>
      <c r="J264">
        <v>0</v>
      </c>
      <c r="O264">
        <f t="shared" si="243"/>
        <v>1154.48</v>
      </c>
      <c r="P264">
        <f t="shared" si="244"/>
        <v>1154.48</v>
      </c>
      <c r="Q264">
        <f t="shared" si="245"/>
        <v>0</v>
      </c>
      <c r="R264">
        <f t="shared" si="246"/>
        <v>0</v>
      </c>
      <c r="S264">
        <f t="shared" si="247"/>
        <v>0</v>
      </c>
      <c r="T264">
        <f t="shared" si="248"/>
        <v>0</v>
      </c>
      <c r="U264">
        <f t="shared" si="249"/>
        <v>0</v>
      </c>
      <c r="V264">
        <f t="shared" si="250"/>
        <v>0</v>
      </c>
      <c r="W264">
        <f t="shared" si="251"/>
        <v>0</v>
      </c>
      <c r="X264">
        <f t="shared" si="252"/>
        <v>0</v>
      </c>
      <c r="Y264">
        <f t="shared" si="253"/>
        <v>0</v>
      </c>
      <c r="AA264">
        <v>33034105</v>
      </c>
      <c r="AB264">
        <f t="shared" si="254"/>
        <v>53410.15</v>
      </c>
      <c r="AC264">
        <f t="shared" si="255"/>
        <v>53410.15</v>
      </c>
      <c r="AD264">
        <f t="shared" si="256"/>
        <v>0</v>
      </c>
      <c r="AE264">
        <f t="shared" si="257"/>
        <v>0</v>
      </c>
      <c r="AF264">
        <f t="shared" si="258"/>
        <v>0</v>
      </c>
      <c r="AG264">
        <f t="shared" si="259"/>
        <v>0</v>
      </c>
      <c r="AH264">
        <f t="shared" si="260"/>
        <v>0</v>
      </c>
      <c r="AI264">
        <f t="shared" si="261"/>
        <v>0</v>
      </c>
      <c r="AJ264">
        <f t="shared" si="262"/>
        <v>0</v>
      </c>
      <c r="AK264">
        <v>53410.15</v>
      </c>
      <c r="AL264">
        <v>53410.15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70</v>
      </c>
      <c r="AU264">
        <v>10</v>
      </c>
      <c r="AV264">
        <v>1</v>
      </c>
      <c r="AW264">
        <v>1</v>
      </c>
      <c r="AZ264">
        <v>1</v>
      </c>
      <c r="BA264">
        <v>1</v>
      </c>
      <c r="BB264">
        <v>1</v>
      </c>
      <c r="BC264">
        <v>1</v>
      </c>
      <c r="BD264" t="s">
        <v>3</v>
      </c>
      <c r="BE264" t="s">
        <v>3</v>
      </c>
      <c r="BF264" t="s">
        <v>3</v>
      </c>
      <c r="BG264" t="s">
        <v>3</v>
      </c>
      <c r="BH264">
        <v>3</v>
      </c>
      <c r="BI264">
        <v>4</v>
      </c>
      <c r="BJ264" t="s">
        <v>27</v>
      </c>
      <c r="BM264">
        <v>0</v>
      </c>
      <c r="BN264">
        <v>0</v>
      </c>
      <c r="BO264" t="s">
        <v>3</v>
      </c>
      <c r="BP264">
        <v>0</v>
      </c>
      <c r="BQ264">
        <v>1</v>
      </c>
      <c r="BR264">
        <v>0</v>
      </c>
      <c r="BS264">
        <v>1</v>
      </c>
      <c r="BT264">
        <v>1</v>
      </c>
      <c r="BU264">
        <v>1</v>
      </c>
      <c r="BV264">
        <v>1</v>
      </c>
      <c r="BW264">
        <v>1</v>
      </c>
      <c r="BX264">
        <v>1</v>
      </c>
      <c r="BY264" t="s">
        <v>3</v>
      </c>
      <c r="BZ264">
        <v>70</v>
      </c>
      <c r="CA264">
        <v>10</v>
      </c>
      <c r="CF264">
        <v>0</v>
      </c>
      <c r="CG264">
        <v>0</v>
      </c>
      <c r="CM264">
        <v>0</v>
      </c>
      <c r="CN264" t="s">
        <v>3</v>
      </c>
      <c r="CO264">
        <v>0</v>
      </c>
      <c r="CP264">
        <f t="shared" si="263"/>
        <v>1154.48</v>
      </c>
      <c r="CQ264">
        <f t="shared" si="264"/>
        <v>53410.15</v>
      </c>
      <c r="CR264">
        <f t="shared" si="265"/>
        <v>0</v>
      </c>
      <c r="CS264">
        <f t="shared" si="266"/>
        <v>0</v>
      </c>
      <c r="CT264">
        <f t="shared" si="267"/>
        <v>0</v>
      </c>
      <c r="CU264">
        <f t="shared" si="268"/>
        <v>0</v>
      </c>
      <c r="CV264">
        <f t="shared" si="269"/>
        <v>0</v>
      </c>
      <c r="CW264">
        <f t="shared" si="270"/>
        <v>0</v>
      </c>
      <c r="CX264">
        <f t="shared" si="271"/>
        <v>0</v>
      </c>
      <c r="CY264">
        <f t="shared" si="272"/>
        <v>0</v>
      </c>
      <c r="CZ264">
        <f t="shared" si="273"/>
        <v>0</v>
      </c>
      <c r="DC264" t="s">
        <v>3</v>
      </c>
      <c r="DD264" t="s">
        <v>3</v>
      </c>
      <c r="DE264" t="s">
        <v>3</v>
      </c>
      <c r="DF264" t="s">
        <v>3</v>
      </c>
      <c r="DG264" t="s">
        <v>3</v>
      </c>
      <c r="DH264" t="s">
        <v>3</v>
      </c>
      <c r="DI264" t="s">
        <v>3</v>
      </c>
      <c r="DJ264" t="s">
        <v>3</v>
      </c>
      <c r="DK264" t="s">
        <v>3</v>
      </c>
      <c r="DL264" t="s">
        <v>3</v>
      </c>
      <c r="DM264" t="s">
        <v>3</v>
      </c>
      <c r="DN264">
        <v>0</v>
      </c>
      <c r="DO264">
        <v>0</v>
      </c>
      <c r="DP264">
        <v>1</v>
      </c>
      <c r="DQ264">
        <v>1</v>
      </c>
      <c r="DU264">
        <v>1009</v>
      </c>
      <c r="DV264" t="s">
        <v>19</v>
      </c>
      <c r="DW264" t="s">
        <v>19</v>
      </c>
      <c r="DX264">
        <v>1000</v>
      </c>
      <c r="EE264">
        <v>32505399</v>
      </c>
      <c r="EF264">
        <v>1</v>
      </c>
      <c r="EG264" t="s">
        <v>21</v>
      </c>
      <c r="EH264">
        <v>0</v>
      </c>
      <c r="EI264" t="s">
        <v>3</v>
      </c>
      <c r="EJ264">
        <v>4</v>
      </c>
      <c r="EK264">
        <v>0</v>
      </c>
      <c r="EL264" t="s">
        <v>22</v>
      </c>
      <c r="EM264" t="s">
        <v>23</v>
      </c>
      <c r="EO264" t="s">
        <v>3</v>
      </c>
      <c r="EQ264">
        <v>131072</v>
      </c>
      <c r="ER264">
        <v>53410.15</v>
      </c>
      <c r="ES264">
        <v>53410.15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FQ264">
        <v>0</v>
      </c>
      <c r="FR264">
        <f t="shared" si="274"/>
        <v>0</v>
      </c>
      <c r="FS264">
        <v>0</v>
      </c>
      <c r="FX264">
        <v>70</v>
      </c>
      <c r="FY264">
        <v>10</v>
      </c>
      <c r="GA264" t="s">
        <v>3</v>
      </c>
      <c r="GD264">
        <v>0</v>
      </c>
      <c r="GF264">
        <v>-1467733540</v>
      </c>
      <c r="GG264">
        <v>2</v>
      </c>
      <c r="GH264">
        <v>1</v>
      </c>
      <c r="GI264">
        <v>-2</v>
      </c>
      <c r="GJ264">
        <v>0</v>
      </c>
      <c r="GK264">
        <f>ROUND(R264*(R12)/100,2)</f>
        <v>0</v>
      </c>
      <c r="GL264">
        <f t="shared" si="275"/>
        <v>0</v>
      </c>
      <c r="GM264">
        <f t="shared" si="276"/>
        <v>1154.48</v>
      </c>
      <c r="GN264">
        <f t="shared" si="277"/>
        <v>0</v>
      </c>
      <c r="GO264">
        <f t="shared" si="278"/>
        <v>0</v>
      </c>
      <c r="GP264">
        <f t="shared" si="279"/>
        <v>1154.48</v>
      </c>
      <c r="GR264">
        <v>0</v>
      </c>
      <c r="GS264">
        <v>3</v>
      </c>
      <c r="GT264">
        <v>0</v>
      </c>
      <c r="GU264" t="s">
        <v>3</v>
      </c>
      <c r="GV264">
        <f t="shared" si="280"/>
        <v>0</v>
      </c>
      <c r="GW264">
        <v>1</v>
      </c>
      <c r="GX264">
        <f t="shared" si="281"/>
        <v>0</v>
      </c>
      <c r="HA264">
        <v>0</v>
      </c>
      <c r="HB264">
        <v>0</v>
      </c>
      <c r="IK264">
        <v>0</v>
      </c>
    </row>
    <row r="265" spans="1:245" x14ac:dyDescent="0.2">
      <c r="A265">
        <v>17</v>
      </c>
      <c r="B265">
        <v>1</v>
      </c>
      <c r="E265" t="s">
        <v>242</v>
      </c>
      <c r="F265" t="s">
        <v>35</v>
      </c>
      <c r="G265" t="s">
        <v>243</v>
      </c>
      <c r="H265" t="s">
        <v>37</v>
      </c>
      <c r="I265">
        <v>1</v>
      </c>
      <c r="J265">
        <v>0</v>
      </c>
      <c r="O265">
        <f t="shared" si="243"/>
        <v>36003.39</v>
      </c>
      <c r="P265">
        <f t="shared" si="244"/>
        <v>36003.39</v>
      </c>
      <c r="Q265">
        <f t="shared" si="245"/>
        <v>0</v>
      </c>
      <c r="R265">
        <f t="shared" si="246"/>
        <v>0</v>
      </c>
      <c r="S265">
        <f t="shared" si="247"/>
        <v>0</v>
      </c>
      <c r="T265">
        <f t="shared" si="248"/>
        <v>0</v>
      </c>
      <c r="U265">
        <f t="shared" si="249"/>
        <v>0</v>
      </c>
      <c r="V265">
        <f t="shared" si="250"/>
        <v>0</v>
      </c>
      <c r="W265">
        <f t="shared" si="251"/>
        <v>0</v>
      </c>
      <c r="X265">
        <f t="shared" si="252"/>
        <v>0</v>
      </c>
      <c r="Y265">
        <f t="shared" si="253"/>
        <v>0</v>
      </c>
      <c r="AA265">
        <v>33034105</v>
      </c>
      <c r="AB265">
        <f t="shared" si="254"/>
        <v>36003.39</v>
      </c>
      <c r="AC265">
        <f t="shared" si="255"/>
        <v>36003.39</v>
      </c>
      <c r="AD265">
        <f t="shared" si="256"/>
        <v>0</v>
      </c>
      <c r="AE265">
        <f t="shared" si="257"/>
        <v>0</v>
      </c>
      <c r="AF265">
        <f t="shared" si="258"/>
        <v>0</v>
      </c>
      <c r="AG265">
        <f t="shared" si="259"/>
        <v>0</v>
      </c>
      <c r="AH265">
        <f t="shared" si="260"/>
        <v>0</v>
      </c>
      <c r="AI265">
        <f t="shared" si="261"/>
        <v>0</v>
      </c>
      <c r="AJ265">
        <f t="shared" si="262"/>
        <v>0</v>
      </c>
      <c r="AK265">
        <v>36003.39</v>
      </c>
      <c r="AL265">
        <v>36003.39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1</v>
      </c>
      <c r="AW265">
        <v>1</v>
      </c>
      <c r="AZ265">
        <v>1</v>
      </c>
      <c r="BA265">
        <v>1</v>
      </c>
      <c r="BB265">
        <v>1</v>
      </c>
      <c r="BC265">
        <v>1</v>
      </c>
      <c r="BD265" t="s">
        <v>3</v>
      </c>
      <c r="BE265" t="s">
        <v>3</v>
      </c>
      <c r="BF265" t="s">
        <v>3</v>
      </c>
      <c r="BG265" t="s">
        <v>3</v>
      </c>
      <c r="BH265">
        <v>3</v>
      </c>
      <c r="BI265">
        <v>1</v>
      </c>
      <c r="BJ265" t="s">
        <v>3</v>
      </c>
      <c r="BM265">
        <v>6001</v>
      </c>
      <c r="BN265">
        <v>0</v>
      </c>
      <c r="BO265" t="s">
        <v>3</v>
      </c>
      <c r="BP265">
        <v>0</v>
      </c>
      <c r="BQ265">
        <v>0</v>
      </c>
      <c r="BR265">
        <v>0</v>
      </c>
      <c r="BS265">
        <v>1</v>
      </c>
      <c r="BT265">
        <v>1</v>
      </c>
      <c r="BU265">
        <v>1</v>
      </c>
      <c r="BV265">
        <v>1</v>
      </c>
      <c r="BW265">
        <v>1</v>
      </c>
      <c r="BX265">
        <v>1</v>
      </c>
      <c r="BY265" t="s">
        <v>3</v>
      </c>
      <c r="BZ265">
        <v>0</v>
      </c>
      <c r="CA265">
        <v>0</v>
      </c>
      <c r="CF265">
        <v>0</v>
      </c>
      <c r="CG265">
        <v>0</v>
      </c>
      <c r="CM265">
        <v>0</v>
      </c>
      <c r="CN265" t="s">
        <v>3</v>
      </c>
      <c r="CO265">
        <v>0</v>
      </c>
      <c r="CP265">
        <f t="shared" si="263"/>
        <v>36003.39</v>
      </c>
      <c r="CQ265">
        <f t="shared" si="264"/>
        <v>36003.39</v>
      </c>
      <c r="CR265">
        <f t="shared" si="265"/>
        <v>0</v>
      </c>
      <c r="CS265">
        <f t="shared" si="266"/>
        <v>0</v>
      </c>
      <c r="CT265">
        <f t="shared" si="267"/>
        <v>0</v>
      </c>
      <c r="CU265">
        <f t="shared" si="268"/>
        <v>0</v>
      </c>
      <c r="CV265">
        <f t="shared" si="269"/>
        <v>0</v>
      </c>
      <c r="CW265">
        <f t="shared" si="270"/>
        <v>0</v>
      </c>
      <c r="CX265">
        <f t="shared" si="271"/>
        <v>0</v>
      </c>
      <c r="CY265">
        <f t="shared" si="272"/>
        <v>0</v>
      </c>
      <c r="CZ265">
        <f t="shared" si="273"/>
        <v>0</v>
      </c>
      <c r="DC265" t="s">
        <v>3</v>
      </c>
      <c r="DD265" t="s">
        <v>3</v>
      </c>
      <c r="DE265" t="s">
        <v>3</v>
      </c>
      <c r="DF265" t="s">
        <v>3</v>
      </c>
      <c r="DG265" t="s">
        <v>3</v>
      </c>
      <c r="DH265" t="s">
        <v>3</v>
      </c>
      <c r="DI265" t="s">
        <v>3</v>
      </c>
      <c r="DJ265" t="s">
        <v>3</v>
      </c>
      <c r="DK265" t="s">
        <v>3</v>
      </c>
      <c r="DL265" t="s">
        <v>3</v>
      </c>
      <c r="DM265" t="s">
        <v>3</v>
      </c>
      <c r="DN265">
        <v>0</v>
      </c>
      <c r="DO265">
        <v>0</v>
      </c>
      <c r="DP265">
        <v>1</v>
      </c>
      <c r="DQ265">
        <v>1</v>
      </c>
      <c r="DU265">
        <v>1010</v>
      </c>
      <c r="DV265" t="s">
        <v>37</v>
      </c>
      <c r="DW265" t="s">
        <v>38</v>
      </c>
      <c r="DX265">
        <v>1</v>
      </c>
      <c r="EE265">
        <v>32747723</v>
      </c>
      <c r="EF265">
        <v>0</v>
      </c>
      <c r="EG265" t="s">
        <v>39</v>
      </c>
      <c r="EH265">
        <v>0</v>
      </c>
      <c r="EI265" t="s">
        <v>3</v>
      </c>
      <c r="EJ265">
        <v>1</v>
      </c>
      <c r="EK265">
        <v>6001</v>
      </c>
      <c r="EL265" t="s">
        <v>40</v>
      </c>
      <c r="EM265" t="s">
        <v>39</v>
      </c>
      <c r="EO265" t="s">
        <v>3</v>
      </c>
      <c r="EQ265">
        <v>131072</v>
      </c>
      <c r="ER265">
        <v>36003.39</v>
      </c>
      <c r="ES265">
        <v>36003.39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FQ265">
        <v>0</v>
      </c>
      <c r="FR265">
        <f t="shared" si="274"/>
        <v>0</v>
      </c>
      <c r="FS265">
        <v>0</v>
      </c>
      <c r="FX265">
        <v>0</v>
      </c>
      <c r="FY265">
        <v>0</v>
      </c>
      <c r="GA265" t="s">
        <v>41</v>
      </c>
      <c r="GD265">
        <v>0</v>
      </c>
      <c r="GF265">
        <v>230039201</v>
      </c>
      <c r="GG265">
        <v>2</v>
      </c>
      <c r="GH265">
        <v>0</v>
      </c>
      <c r="GI265">
        <v>-2</v>
      </c>
      <c r="GJ265">
        <v>0</v>
      </c>
      <c r="GK265">
        <f>ROUND(R265*(R12)/100,2)</f>
        <v>0</v>
      </c>
      <c r="GL265">
        <f t="shared" si="275"/>
        <v>0</v>
      </c>
      <c r="GM265">
        <f t="shared" si="276"/>
        <v>36003.39</v>
      </c>
      <c r="GN265">
        <f t="shared" si="277"/>
        <v>36003.39</v>
      </c>
      <c r="GO265">
        <f t="shared" si="278"/>
        <v>0</v>
      </c>
      <c r="GP265">
        <f t="shared" si="279"/>
        <v>0</v>
      </c>
      <c r="GR265">
        <v>0</v>
      </c>
      <c r="GS265">
        <v>4</v>
      </c>
      <c r="GT265">
        <v>0</v>
      </c>
      <c r="GU265" t="s">
        <v>3</v>
      </c>
      <c r="GV265">
        <f t="shared" si="280"/>
        <v>0</v>
      </c>
      <c r="GW265">
        <v>1</v>
      </c>
      <c r="GX265">
        <f t="shared" si="281"/>
        <v>0</v>
      </c>
      <c r="HA265">
        <v>0</v>
      </c>
      <c r="HB265">
        <v>0</v>
      </c>
      <c r="IK265">
        <v>0</v>
      </c>
    </row>
    <row r="266" spans="1:245" x14ac:dyDescent="0.2">
      <c r="A266">
        <v>17</v>
      </c>
      <c r="B266">
        <v>1</v>
      </c>
      <c r="C266">
        <f>ROW(SmtRes!A505)</f>
        <v>505</v>
      </c>
      <c r="D266">
        <f>ROW(EtalonRes!A479)</f>
        <v>479</v>
      </c>
      <c r="E266" t="s">
        <v>244</v>
      </c>
      <c r="F266" t="s">
        <v>17</v>
      </c>
      <c r="G266" t="s">
        <v>18</v>
      </c>
      <c r="H266" t="s">
        <v>19</v>
      </c>
      <c r="I266">
        <v>0.10885</v>
      </c>
      <c r="J266">
        <v>0</v>
      </c>
      <c r="O266">
        <f t="shared" si="243"/>
        <v>7256.72</v>
      </c>
      <c r="P266">
        <f t="shared" si="244"/>
        <v>6197.2</v>
      </c>
      <c r="Q266">
        <f t="shared" si="245"/>
        <v>169.28</v>
      </c>
      <c r="R266">
        <f t="shared" si="246"/>
        <v>15.55</v>
      </c>
      <c r="S266">
        <f t="shared" si="247"/>
        <v>890.24</v>
      </c>
      <c r="T266">
        <f t="shared" si="248"/>
        <v>0</v>
      </c>
      <c r="U266">
        <f t="shared" si="249"/>
        <v>3.9305734999999999</v>
      </c>
      <c r="V266">
        <f t="shared" si="250"/>
        <v>0</v>
      </c>
      <c r="W266">
        <f t="shared" si="251"/>
        <v>0</v>
      </c>
      <c r="X266">
        <f t="shared" si="252"/>
        <v>623.16999999999996</v>
      </c>
      <c r="Y266">
        <f t="shared" si="253"/>
        <v>89.02</v>
      </c>
      <c r="AA266">
        <v>33034105</v>
      </c>
      <c r="AB266">
        <f t="shared" si="254"/>
        <v>66667.14</v>
      </c>
      <c r="AC266">
        <f t="shared" si="255"/>
        <v>56933.42</v>
      </c>
      <c r="AD266">
        <f t="shared" si="256"/>
        <v>1555.17</v>
      </c>
      <c r="AE266">
        <f t="shared" si="257"/>
        <v>142.85</v>
      </c>
      <c r="AF266">
        <f t="shared" si="258"/>
        <v>8178.55</v>
      </c>
      <c r="AG266">
        <f t="shared" si="259"/>
        <v>0</v>
      </c>
      <c r="AH266">
        <f t="shared" si="260"/>
        <v>36.11</v>
      </c>
      <c r="AI266">
        <f t="shared" si="261"/>
        <v>0</v>
      </c>
      <c r="AJ266">
        <f t="shared" si="262"/>
        <v>0</v>
      </c>
      <c r="AK266">
        <v>66667.14</v>
      </c>
      <c r="AL266">
        <v>56933.42</v>
      </c>
      <c r="AM266">
        <v>1555.17</v>
      </c>
      <c r="AN266">
        <v>142.85</v>
      </c>
      <c r="AO266">
        <v>8178.55</v>
      </c>
      <c r="AP266">
        <v>0</v>
      </c>
      <c r="AQ266">
        <v>36.11</v>
      </c>
      <c r="AR266">
        <v>0</v>
      </c>
      <c r="AS266">
        <v>0</v>
      </c>
      <c r="AT266">
        <v>70</v>
      </c>
      <c r="AU266">
        <v>10</v>
      </c>
      <c r="AV266">
        <v>1</v>
      </c>
      <c r="AW266">
        <v>1</v>
      </c>
      <c r="AZ266">
        <v>1</v>
      </c>
      <c r="BA266">
        <v>1</v>
      </c>
      <c r="BB266">
        <v>1</v>
      </c>
      <c r="BC266">
        <v>1</v>
      </c>
      <c r="BD266" t="s">
        <v>3</v>
      </c>
      <c r="BE266" t="s">
        <v>3</v>
      </c>
      <c r="BF266" t="s">
        <v>3</v>
      </c>
      <c r="BG266" t="s">
        <v>3</v>
      </c>
      <c r="BH266">
        <v>0</v>
      </c>
      <c r="BI266">
        <v>4</v>
      </c>
      <c r="BJ266" t="s">
        <v>20</v>
      </c>
      <c r="BM266">
        <v>0</v>
      </c>
      <c r="BN266">
        <v>0</v>
      </c>
      <c r="BO266" t="s">
        <v>3</v>
      </c>
      <c r="BP266">
        <v>0</v>
      </c>
      <c r="BQ266">
        <v>1</v>
      </c>
      <c r="BR266">
        <v>0</v>
      </c>
      <c r="BS266">
        <v>1</v>
      </c>
      <c r="BT266">
        <v>1</v>
      </c>
      <c r="BU266">
        <v>1</v>
      </c>
      <c r="BV266">
        <v>1</v>
      </c>
      <c r="BW266">
        <v>1</v>
      </c>
      <c r="BX266">
        <v>1</v>
      </c>
      <c r="BY266" t="s">
        <v>3</v>
      </c>
      <c r="BZ266">
        <v>70</v>
      </c>
      <c r="CA266">
        <v>10</v>
      </c>
      <c r="CF266">
        <v>0</v>
      </c>
      <c r="CG266">
        <v>0</v>
      </c>
      <c r="CM266">
        <v>0</v>
      </c>
      <c r="CN266" t="s">
        <v>3</v>
      </c>
      <c r="CO266">
        <v>0</v>
      </c>
      <c r="CP266">
        <f t="shared" si="263"/>
        <v>7256.7199999999993</v>
      </c>
      <c r="CQ266">
        <f t="shared" si="264"/>
        <v>56933.42</v>
      </c>
      <c r="CR266">
        <f t="shared" si="265"/>
        <v>1555.17</v>
      </c>
      <c r="CS266">
        <f t="shared" si="266"/>
        <v>142.85</v>
      </c>
      <c r="CT266">
        <f t="shared" si="267"/>
        <v>8178.55</v>
      </c>
      <c r="CU266">
        <f t="shared" si="268"/>
        <v>0</v>
      </c>
      <c r="CV266">
        <f t="shared" si="269"/>
        <v>36.11</v>
      </c>
      <c r="CW266">
        <f t="shared" si="270"/>
        <v>0</v>
      </c>
      <c r="CX266">
        <f t="shared" si="271"/>
        <v>0</v>
      </c>
      <c r="CY266">
        <f t="shared" si="272"/>
        <v>623.16800000000001</v>
      </c>
      <c r="CZ266">
        <f t="shared" si="273"/>
        <v>89.024000000000001</v>
      </c>
      <c r="DC266" t="s">
        <v>3</v>
      </c>
      <c r="DD266" t="s">
        <v>3</v>
      </c>
      <c r="DE266" t="s">
        <v>3</v>
      </c>
      <c r="DF266" t="s">
        <v>3</v>
      </c>
      <c r="DG266" t="s">
        <v>3</v>
      </c>
      <c r="DH266" t="s">
        <v>3</v>
      </c>
      <c r="DI266" t="s">
        <v>3</v>
      </c>
      <c r="DJ266" t="s">
        <v>3</v>
      </c>
      <c r="DK266" t="s">
        <v>3</v>
      </c>
      <c r="DL266" t="s">
        <v>3</v>
      </c>
      <c r="DM266" t="s">
        <v>3</v>
      </c>
      <c r="DN266">
        <v>0</v>
      </c>
      <c r="DO266">
        <v>0</v>
      </c>
      <c r="DP266">
        <v>1</v>
      </c>
      <c r="DQ266">
        <v>1</v>
      </c>
      <c r="DU266">
        <v>1009</v>
      </c>
      <c r="DV266" t="s">
        <v>19</v>
      </c>
      <c r="DW266" t="s">
        <v>19</v>
      </c>
      <c r="DX266">
        <v>1000</v>
      </c>
      <c r="EE266">
        <v>32505399</v>
      </c>
      <c r="EF266">
        <v>1</v>
      </c>
      <c r="EG266" t="s">
        <v>21</v>
      </c>
      <c r="EH266">
        <v>0</v>
      </c>
      <c r="EI266" t="s">
        <v>3</v>
      </c>
      <c r="EJ266">
        <v>4</v>
      </c>
      <c r="EK266">
        <v>0</v>
      </c>
      <c r="EL266" t="s">
        <v>22</v>
      </c>
      <c r="EM266" t="s">
        <v>23</v>
      </c>
      <c r="EO266" t="s">
        <v>3</v>
      </c>
      <c r="EQ266">
        <v>131072</v>
      </c>
      <c r="ER266">
        <v>66667.14</v>
      </c>
      <c r="ES266">
        <v>56933.42</v>
      </c>
      <c r="ET266">
        <v>1555.17</v>
      </c>
      <c r="EU266">
        <v>142.85</v>
      </c>
      <c r="EV266">
        <v>8178.55</v>
      </c>
      <c r="EW266">
        <v>36.11</v>
      </c>
      <c r="EX266">
        <v>0</v>
      </c>
      <c r="EY266">
        <v>0</v>
      </c>
      <c r="FQ266">
        <v>0</v>
      </c>
      <c r="FR266">
        <f t="shared" si="274"/>
        <v>0</v>
      </c>
      <c r="FS266">
        <v>0</v>
      </c>
      <c r="FX266">
        <v>70</v>
      </c>
      <c r="FY266">
        <v>10</v>
      </c>
      <c r="GA266" t="s">
        <v>3</v>
      </c>
      <c r="GD266">
        <v>0</v>
      </c>
      <c r="GF266">
        <v>-1596235391</v>
      </c>
      <c r="GG266">
        <v>2</v>
      </c>
      <c r="GH266">
        <v>1</v>
      </c>
      <c r="GI266">
        <v>-2</v>
      </c>
      <c r="GJ266">
        <v>0</v>
      </c>
      <c r="GK266">
        <f>ROUND(R266*(R12)/100,2)</f>
        <v>16.79</v>
      </c>
      <c r="GL266">
        <f t="shared" si="275"/>
        <v>0</v>
      </c>
      <c r="GM266">
        <f t="shared" si="276"/>
        <v>7985.7</v>
      </c>
      <c r="GN266">
        <f t="shared" si="277"/>
        <v>0</v>
      </c>
      <c r="GO266">
        <f t="shared" si="278"/>
        <v>0</v>
      </c>
      <c r="GP266">
        <f t="shared" si="279"/>
        <v>7985.7</v>
      </c>
      <c r="GR266">
        <v>0</v>
      </c>
      <c r="GS266">
        <v>3</v>
      </c>
      <c r="GT266">
        <v>0</v>
      </c>
      <c r="GU266" t="s">
        <v>3</v>
      </c>
      <c r="GV266">
        <f t="shared" si="280"/>
        <v>0</v>
      </c>
      <c r="GW266">
        <v>1</v>
      </c>
      <c r="GX266">
        <f t="shared" si="281"/>
        <v>0</v>
      </c>
      <c r="HA266">
        <v>0</v>
      </c>
      <c r="HB266">
        <v>0</v>
      </c>
      <c r="IK266">
        <v>0</v>
      </c>
    </row>
    <row r="267" spans="1:245" x14ac:dyDescent="0.2">
      <c r="A267">
        <v>18</v>
      </c>
      <c r="B267">
        <v>1</v>
      </c>
      <c r="C267">
        <v>505</v>
      </c>
      <c r="E267" t="s">
        <v>245</v>
      </c>
      <c r="F267" t="s">
        <v>25</v>
      </c>
      <c r="G267" t="s">
        <v>26</v>
      </c>
      <c r="H267" t="s">
        <v>19</v>
      </c>
      <c r="I267">
        <f>I266*J267</f>
        <v>-0.10885</v>
      </c>
      <c r="J267">
        <v>-1</v>
      </c>
      <c r="O267">
        <f t="shared" si="243"/>
        <v>-5813.69</v>
      </c>
      <c r="P267">
        <f t="shared" si="244"/>
        <v>-5813.69</v>
      </c>
      <c r="Q267">
        <f t="shared" si="245"/>
        <v>0</v>
      </c>
      <c r="R267">
        <f t="shared" si="246"/>
        <v>0</v>
      </c>
      <c r="S267">
        <f t="shared" si="247"/>
        <v>0</v>
      </c>
      <c r="T267">
        <f t="shared" si="248"/>
        <v>0</v>
      </c>
      <c r="U267">
        <f t="shared" si="249"/>
        <v>0</v>
      </c>
      <c r="V267">
        <f t="shared" si="250"/>
        <v>0</v>
      </c>
      <c r="W267">
        <f t="shared" si="251"/>
        <v>0</v>
      </c>
      <c r="X267">
        <f t="shared" si="252"/>
        <v>0</v>
      </c>
      <c r="Y267">
        <f t="shared" si="253"/>
        <v>0</v>
      </c>
      <c r="AA267">
        <v>33034105</v>
      </c>
      <c r="AB267">
        <f t="shared" si="254"/>
        <v>53410.15</v>
      </c>
      <c r="AC267">
        <f t="shared" si="255"/>
        <v>53410.15</v>
      </c>
      <c r="AD267">
        <f t="shared" si="256"/>
        <v>0</v>
      </c>
      <c r="AE267">
        <f t="shared" si="257"/>
        <v>0</v>
      </c>
      <c r="AF267">
        <f t="shared" si="258"/>
        <v>0</v>
      </c>
      <c r="AG267">
        <f t="shared" si="259"/>
        <v>0</v>
      </c>
      <c r="AH267">
        <f t="shared" si="260"/>
        <v>0</v>
      </c>
      <c r="AI267">
        <f t="shared" si="261"/>
        <v>0</v>
      </c>
      <c r="AJ267">
        <f t="shared" si="262"/>
        <v>0</v>
      </c>
      <c r="AK267">
        <v>53410.15</v>
      </c>
      <c r="AL267">
        <v>53410.15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70</v>
      </c>
      <c r="AU267">
        <v>10</v>
      </c>
      <c r="AV267">
        <v>1</v>
      </c>
      <c r="AW267">
        <v>1</v>
      </c>
      <c r="AZ267">
        <v>1</v>
      </c>
      <c r="BA267">
        <v>1</v>
      </c>
      <c r="BB267">
        <v>1</v>
      </c>
      <c r="BC267">
        <v>1</v>
      </c>
      <c r="BD267" t="s">
        <v>3</v>
      </c>
      <c r="BE267" t="s">
        <v>3</v>
      </c>
      <c r="BF267" t="s">
        <v>3</v>
      </c>
      <c r="BG267" t="s">
        <v>3</v>
      </c>
      <c r="BH267">
        <v>3</v>
      </c>
      <c r="BI267">
        <v>4</v>
      </c>
      <c r="BJ267" t="s">
        <v>27</v>
      </c>
      <c r="BM267">
        <v>0</v>
      </c>
      <c r="BN267">
        <v>0</v>
      </c>
      <c r="BO267" t="s">
        <v>3</v>
      </c>
      <c r="BP267">
        <v>0</v>
      </c>
      <c r="BQ267">
        <v>1</v>
      </c>
      <c r="BR267">
        <v>0</v>
      </c>
      <c r="BS267">
        <v>1</v>
      </c>
      <c r="BT267">
        <v>1</v>
      </c>
      <c r="BU267">
        <v>1</v>
      </c>
      <c r="BV267">
        <v>1</v>
      </c>
      <c r="BW267">
        <v>1</v>
      </c>
      <c r="BX267">
        <v>1</v>
      </c>
      <c r="BY267" t="s">
        <v>3</v>
      </c>
      <c r="BZ267">
        <v>70</v>
      </c>
      <c r="CA267">
        <v>10</v>
      </c>
      <c r="CF267">
        <v>0</v>
      </c>
      <c r="CG267">
        <v>0</v>
      </c>
      <c r="CM267">
        <v>0</v>
      </c>
      <c r="CN267" t="s">
        <v>3</v>
      </c>
      <c r="CO267">
        <v>0</v>
      </c>
      <c r="CP267">
        <f t="shared" si="263"/>
        <v>-5813.69</v>
      </c>
      <c r="CQ267">
        <f t="shared" si="264"/>
        <v>53410.15</v>
      </c>
      <c r="CR267">
        <f t="shared" si="265"/>
        <v>0</v>
      </c>
      <c r="CS267">
        <f t="shared" si="266"/>
        <v>0</v>
      </c>
      <c r="CT267">
        <f t="shared" si="267"/>
        <v>0</v>
      </c>
      <c r="CU267">
        <f t="shared" si="268"/>
        <v>0</v>
      </c>
      <c r="CV267">
        <f t="shared" si="269"/>
        <v>0</v>
      </c>
      <c r="CW267">
        <f t="shared" si="270"/>
        <v>0</v>
      </c>
      <c r="CX267">
        <f t="shared" si="271"/>
        <v>0</v>
      </c>
      <c r="CY267">
        <f t="shared" si="272"/>
        <v>0</v>
      </c>
      <c r="CZ267">
        <f t="shared" si="273"/>
        <v>0</v>
      </c>
      <c r="DC267" t="s">
        <v>3</v>
      </c>
      <c r="DD267" t="s">
        <v>3</v>
      </c>
      <c r="DE267" t="s">
        <v>3</v>
      </c>
      <c r="DF267" t="s">
        <v>3</v>
      </c>
      <c r="DG267" t="s">
        <v>3</v>
      </c>
      <c r="DH267" t="s">
        <v>3</v>
      </c>
      <c r="DI267" t="s">
        <v>3</v>
      </c>
      <c r="DJ267" t="s">
        <v>3</v>
      </c>
      <c r="DK267" t="s">
        <v>3</v>
      </c>
      <c r="DL267" t="s">
        <v>3</v>
      </c>
      <c r="DM267" t="s">
        <v>3</v>
      </c>
      <c r="DN267">
        <v>0</v>
      </c>
      <c r="DO267">
        <v>0</v>
      </c>
      <c r="DP267">
        <v>1</v>
      </c>
      <c r="DQ267">
        <v>1</v>
      </c>
      <c r="DU267">
        <v>1009</v>
      </c>
      <c r="DV267" t="s">
        <v>19</v>
      </c>
      <c r="DW267" t="s">
        <v>19</v>
      </c>
      <c r="DX267">
        <v>1000</v>
      </c>
      <c r="EE267">
        <v>32505399</v>
      </c>
      <c r="EF267">
        <v>1</v>
      </c>
      <c r="EG267" t="s">
        <v>21</v>
      </c>
      <c r="EH267">
        <v>0</v>
      </c>
      <c r="EI267" t="s">
        <v>3</v>
      </c>
      <c r="EJ267">
        <v>4</v>
      </c>
      <c r="EK267">
        <v>0</v>
      </c>
      <c r="EL267" t="s">
        <v>22</v>
      </c>
      <c r="EM267" t="s">
        <v>23</v>
      </c>
      <c r="EO267" t="s">
        <v>3</v>
      </c>
      <c r="EQ267">
        <v>0</v>
      </c>
      <c r="ER267">
        <v>53410.15</v>
      </c>
      <c r="ES267">
        <v>53410.15</v>
      </c>
      <c r="ET267">
        <v>0</v>
      </c>
      <c r="EU267">
        <v>0</v>
      </c>
      <c r="EV267">
        <v>0</v>
      </c>
      <c r="EW267">
        <v>0</v>
      </c>
      <c r="EX267">
        <v>0</v>
      </c>
      <c r="FQ267">
        <v>0</v>
      </c>
      <c r="FR267">
        <f t="shared" si="274"/>
        <v>0</v>
      </c>
      <c r="FS267">
        <v>0</v>
      </c>
      <c r="FX267">
        <v>70</v>
      </c>
      <c r="FY267">
        <v>10</v>
      </c>
      <c r="GA267" t="s">
        <v>3</v>
      </c>
      <c r="GD267">
        <v>0</v>
      </c>
      <c r="GF267">
        <v>-1467733540</v>
      </c>
      <c r="GG267">
        <v>2</v>
      </c>
      <c r="GH267">
        <v>1</v>
      </c>
      <c r="GI267">
        <v>-2</v>
      </c>
      <c r="GJ267">
        <v>0</v>
      </c>
      <c r="GK267">
        <f>ROUND(R267*(R12)/100,2)</f>
        <v>0</v>
      </c>
      <c r="GL267">
        <f t="shared" si="275"/>
        <v>0</v>
      </c>
      <c r="GM267">
        <f t="shared" si="276"/>
        <v>-5813.69</v>
      </c>
      <c r="GN267">
        <f t="shared" si="277"/>
        <v>0</v>
      </c>
      <c r="GO267">
        <f t="shared" si="278"/>
        <v>0</v>
      </c>
      <c r="GP267">
        <f t="shared" si="279"/>
        <v>-5813.69</v>
      </c>
      <c r="GR267">
        <v>0</v>
      </c>
      <c r="GS267">
        <v>3</v>
      </c>
      <c r="GT267">
        <v>0</v>
      </c>
      <c r="GU267" t="s">
        <v>3</v>
      </c>
      <c r="GV267">
        <f t="shared" si="280"/>
        <v>0</v>
      </c>
      <c r="GW267">
        <v>1</v>
      </c>
      <c r="GX267">
        <f t="shared" si="281"/>
        <v>0</v>
      </c>
      <c r="HA267">
        <v>0</v>
      </c>
      <c r="HB267">
        <v>0</v>
      </c>
      <c r="IK267">
        <v>0</v>
      </c>
    </row>
    <row r="268" spans="1:245" x14ac:dyDescent="0.2">
      <c r="A268">
        <v>17</v>
      </c>
      <c r="B268">
        <v>1</v>
      </c>
      <c r="C268">
        <f>ROW(SmtRes!A520)</f>
        <v>520</v>
      </c>
      <c r="D268">
        <f>ROW(EtalonRes!A494)</f>
        <v>494</v>
      </c>
      <c r="E268" t="s">
        <v>246</v>
      </c>
      <c r="F268" t="s">
        <v>29</v>
      </c>
      <c r="G268" t="s">
        <v>30</v>
      </c>
      <c r="H268" t="s">
        <v>31</v>
      </c>
      <c r="I268">
        <v>1.4819000000000001E-2</v>
      </c>
      <c r="J268">
        <v>0</v>
      </c>
      <c r="O268">
        <f t="shared" si="243"/>
        <v>6326.41</v>
      </c>
      <c r="P268">
        <f t="shared" si="244"/>
        <v>5154.53</v>
      </c>
      <c r="Q268">
        <f t="shared" si="245"/>
        <v>6.45</v>
      </c>
      <c r="R268">
        <f t="shared" si="246"/>
        <v>2.1800000000000002</v>
      </c>
      <c r="S268">
        <f t="shared" si="247"/>
        <v>1165.43</v>
      </c>
      <c r="T268">
        <f t="shared" si="248"/>
        <v>0</v>
      </c>
      <c r="U268">
        <f t="shared" si="249"/>
        <v>6.714488900000001</v>
      </c>
      <c r="V268">
        <f t="shared" si="250"/>
        <v>0</v>
      </c>
      <c r="W268">
        <f t="shared" si="251"/>
        <v>0</v>
      </c>
      <c r="X268">
        <f t="shared" si="252"/>
        <v>815.8</v>
      </c>
      <c r="Y268">
        <f t="shared" si="253"/>
        <v>116.54</v>
      </c>
      <c r="AA268">
        <v>33034105</v>
      </c>
      <c r="AB268">
        <f t="shared" si="254"/>
        <v>426912.19</v>
      </c>
      <c r="AC268">
        <f t="shared" si="255"/>
        <v>347832.49</v>
      </c>
      <c r="AD268">
        <f t="shared" si="256"/>
        <v>435.13</v>
      </c>
      <c r="AE268">
        <f t="shared" si="257"/>
        <v>147.43</v>
      </c>
      <c r="AF268">
        <f t="shared" si="258"/>
        <v>78644.570000000007</v>
      </c>
      <c r="AG268">
        <f t="shared" si="259"/>
        <v>0</v>
      </c>
      <c r="AH268">
        <f t="shared" si="260"/>
        <v>453.1</v>
      </c>
      <c r="AI268">
        <f t="shared" si="261"/>
        <v>0</v>
      </c>
      <c r="AJ268">
        <f t="shared" si="262"/>
        <v>0</v>
      </c>
      <c r="AK268">
        <v>426912.19</v>
      </c>
      <c r="AL268">
        <v>347832.49</v>
      </c>
      <c r="AM268">
        <v>435.13</v>
      </c>
      <c r="AN268">
        <v>147.43</v>
      </c>
      <c r="AO268">
        <v>78644.570000000007</v>
      </c>
      <c r="AP268">
        <v>0</v>
      </c>
      <c r="AQ268">
        <v>453.1</v>
      </c>
      <c r="AR268">
        <v>0</v>
      </c>
      <c r="AS268">
        <v>0</v>
      </c>
      <c r="AT268">
        <v>70</v>
      </c>
      <c r="AU268">
        <v>10</v>
      </c>
      <c r="AV268">
        <v>1</v>
      </c>
      <c r="AW268">
        <v>1</v>
      </c>
      <c r="AZ268">
        <v>1</v>
      </c>
      <c r="BA268">
        <v>1</v>
      </c>
      <c r="BB268">
        <v>1</v>
      </c>
      <c r="BC268">
        <v>1</v>
      </c>
      <c r="BD268" t="s">
        <v>3</v>
      </c>
      <c r="BE268" t="s">
        <v>3</v>
      </c>
      <c r="BF268" t="s">
        <v>3</v>
      </c>
      <c r="BG268" t="s">
        <v>3</v>
      </c>
      <c r="BH268">
        <v>0</v>
      </c>
      <c r="BI268">
        <v>4</v>
      </c>
      <c r="BJ268" t="s">
        <v>32</v>
      </c>
      <c r="BM268">
        <v>0</v>
      </c>
      <c r="BN268">
        <v>0</v>
      </c>
      <c r="BO268" t="s">
        <v>3</v>
      </c>
      <c r="BP268">
        <v>0</v>
      </c>
      <c r="BQ268">
        <v>1</v>
      </c>
      <c r="BR268">
        <v>0</v>
      </c>
      <c r="BS268">
        <v>1</v>
      </c>
      <c r="BT268">
        <v>1</v>
      </c>
      <c r="BU268">
        <v>1</v>
      </c>
      <c r="BV268">
        <v>1</v>
      </c>
      <c r="BW268">
        <v>1</v>
      </c>
      <c r="BX268">
        <v>1</v>
      </c>
      <c r="BY268" t="s">
        <v>3</v>
      </c>
      <c r="BZ268">
        <v>70</v>
      </c>
      <c r="CA268">
        <v>10</v>
      </c>
      <c r="CF268">
        <v>0</v>
      </c>
      <c r="CG268">
        <v>0</v>
      </c>
      <c r="CM268">
        <v>0</v>
      </c>
      <c r="CN268" t="s">
        <v>3</v>
      </c>
      <c r="CO268">
        <v>0</v>
      </c>
      <c r="CP268">
        <f t="shared" si="263"/>
        <v>6326.41</v>
      </c>
      <c r="CQ268">
        <f t="shared" si="264"/>
        <v>347832.49</v>
      </c>
      <c r="CR268">
        <f t="shared" si="265"/>
        <v>435.13</v>
      </c>
      <c r="CS268">
        <f t="shared" si="266"/>
        <v>147.43</v>
      </c>
      <c r="CT268">
        <f t="shared" si="267"/>
        <v>78644.570000000007</v>
      </c>
      <c r="CU268">
        <f t="shared" si="268"/>
        <v>0</v>
      </c>
      <c r="CV268">
        <f t="shared" si="269"/>
        <v>453.1</v>
      </c>
      <c r="CW268">
        <f t="shared" si="270"/>
        <v>0</v>
      </c>
      <c r="CX268">
        <f t="shared" si="271"/>
        <v>0</v>
      </c>
      <c r="CY268">
        <f t="shared" si="272"/>
        <v>815.80100000000004</v>
      </c>
      <c r="CZ268">
        <f t="shared" si="273"/>
        <v>116.54300000000001</v>
      </c>
      <c r="DC268" t="s">
        <v>3</v>
      </c>
      <c r="DD268" t="s">
        <v>3</v>
      </c>
      <c r="DE268" t="s">
        <v>3</v>
      </c>
      <c r="DF268" t="s">
        <v>3</v>
      </c>
      <c r="DG268" t="s">
        <v>3</v>
      </c>
      <c r="DH268" t="s">
        <v>3</v>
      </c>
      <c r="DI268" t="s">
        <v>3</v>
      </c>
      <c r="DJ268" t="s">
        <v>3</v>
      </c>
      <c r="DK268" t="s">
        <v>3</v>
      </c>
      <c r="DL268" t="s">
        <v>3</v>
      </c>
      <c r="DM268" t="s">
        <v>3</v>
      </c>
      <c r="DN268">
        <v>0</v>
      </c>
      <c r="DO268">
        <v>0</v>
      </c>
      <c r="DP268">
        <v>1</v>
      </c>
      <c r="DQ268">
        <v>1</v>
      </c>
      <c r="DU268">
        <v>1007</v>
      </c>
      <c r="DV268" t="s">
        <v>31</v>
      </c>
      <c r="DW268" t="s">
        <v>31</v>
      </c>
      <c r="DX268">
        <v>100</v>
      </c>
      <c r="EE268">
        <v>32505399</v>
      </c>
      <c r="EF268">
        <v>1</v>
      </c>
      <c r="EG268" t="s">
        <v>21</v>
      </c>
      <c r="EH268">
        <v>0</v>
      </c>
      <c r="EI268" t="s">
        <v>3</v>
      </c>
      <c r="EJ268">
        <v>4</v>
      </c>
      <c r="EK268">
        <v>0</v>
      </c>
      <c r="EL268" t="s">
        <v>22</v>
      </c>
      <c r="EM268" t="s">
        <v>23</v>
      </c>
      <c r="EO268" t="s">
        <v>3</v>
      </c>
      <c r="EQ268">
        <v>131072</v>
      </c>
      <c r="ER268">
        <v>426912.19</v>
      </c>
      <c r="ES268">
        <v>347832.49</v>
      </c>
      <c r="ET268">
        <v>435.13</v>
      </c>
      <c r="EU268">
        <v>147.43</v>
      </c>
      <c r="EV268">
        <v>78644.570000000007</v>
      </c>
      <c r="EW268">
        <v>453.1</v>
      </c>
      <c r="EX268">
        <v>0</v>
      </c>
      <c r="EY268">
        <v>0</v>
      </c>
      <c r="FQ268">
        <v>0</v>
      </c>
      <c r="FR268">
        <f t="shared" si="274"/>
        <v>0</v>
      </c>
      <c r="FS268">
        <v>0</v>
      </c>
      <c r="FX268">
        <v>70</v>
      </c>
      <c r="FY268">
        <v>10</v>
      </c>
      <c r="GA268" t="s">
        <v>3</v>
      </c>
      <c r="GD268">
        <v>0</v>
      </c>
      <c r="GF268">
        <v>1739596138</v>
      </c>
      <c r="GG268">
        <v>2</v>
      </c>
      <c r="GH268">
        <v>1</v>
      </c>
      <c r="GI268">
        <v>-2</v>
      </c>
      <c r="GJ268">
        <v>0</v>
      </c>
      <c r="GK268">
        <f>ROUND(R268*(R12)/100,2)</f>
        <v>2.35</v>
      </c>
      <c r="GL268">
        <f t="shared" si="275"/>
        <v>0</v>
      </c>
      <c r="GM268">
        <f t="shared" si="276"/>
        <v>7261.1</v>
      </c>
      <c r="GN268">
        <f t="shared" si="277"/>
        <v>0</v>
      </c>
      <c r="GO268">
        <f t="shared" si="278"/>
        <v>0</v>
      </c>
      <c r="GP268">
        <f t="shared" si="279"/>
        <v>7261.1</v>
      </c>
      <c r="GR268">
        <v>0</v>
      </c>
      <c r="GS268">
        <v>3</v>
      </c>
      <c r="GT268">
        <v>0</v>
      </c>
      <c r="GU268" t="s">
        <v>3</v>
      </c>
      <c r="GV268">
        <f t="shared" si="280"/>
        <v>0</v>
      </c>
      <c r="GW268">
        <v>1</v>
      </c>
      <c r="GX268">
        <f t="shared" si="281"/>
        <v>0</v>
      </c>
      <c r="HA268">
        <v>0</v>
      </c>
      <c r="HB268">
        <v>0</v>
      </c>
      <c r="IK268">
        <v>0</v>
      </c>
    </row>
    <row r="269" spans="1:245" x14ac:dyDescent="0.2">
      <c r="A269">
        <v>17</v>
      </c>
      <c r="B269">
        <v>1</v>
      </c>
      <c r="E269" t="s">
        <v>247</v>
      </c>
      <c r="F269" t="s">
        <v>25</v>
      </c>
      <c r="G269" t="s">
        <v>26</v>
      </c>
      <c r="H269" t="s">
        <v>19</v>
      </c>
      <c r="I269">
        <v>3.7588801114000002E-2</v>
      </c>
      <c r="J269">
        <v>0</v>
      </c>
      <c r="O269">
        <f t="shared" si="243"/>
        <v>2007.62</v>
      </c>
      <c r="P269">
        <f t="shared" si="244"/>
        <v>2007.62</v>
      </c>
      <c r="Q269">
        <f t="shared" si="245"/>
        <v>0</v>
      </c>
      <c r="R269">
        <f t="shared" si="246"/>
        <v>0</v>
      </c>
      <c r="S269">
        <f t="shared" si="247"/>
        <v>0</v>
      </c>
      <c r="T269">
        <f t="shared" si="248"/>
        <v>0</v>
      </c>
      <c r="U269">
        <f t="shared" si="249"/>
        <v>0</v>
      </c>
      <c r="V269">
        <f t="shared" si="250"/>
        <v>0</v>
      </c>
      <c r="W269">
        <f t="shared" si="251"/>
        <v>0</v>
      </c>
      <c r="X269">
        <f t="shared" si="252"/>
        <v>0</v>
      </c>
      <c r="Y269">
        <f t="shared" si="253"/>
        <v>0</v>
      </c>
      <c r="AA269">
        <v>33034105</v>
      </c>
      <c r="AB269">
        <f t="shared" si="254"/>
        <v>53410.15</v>
      </c>
      <c r="AC269">
        <f t="shared" si="255"/>
        <v>53410.15</v>
      </c>
      <c r="AD269">
        <f t="shared" si="256"/>
        <v>0</v>
      </c>
      <c r="AE269">
        <f t="shared" si="257"/>
        <v>0</v>
      </c>
      <c r="AF269">
        <f t="shared" si="258"/>
        <v>0</v>
      </c>
      <c r="AG269">
        <f t="shared" si="259"/>
        <v>0</v>
      </c>
      <c r="AH269">
        <f t="shared" si="260"/>
        <v>0</v>
      </c>
      <c r="AI269">
        <f t="shared" si="261"/>
        <v>0</v>
      </c>
      <c r="AJ269">
        <f t="shared" si="262"/>
        <v>0</v>
      </c>
      <c r="AK269">
        <v>53410.15</v>
      </c>
      <c r="AL269">
        <v>53410.15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70</v>
      </c>
      <c r="AU269">
        <v>10</v>
      </c>
      <c r="AV269">
        <v>1</v>
      </c>
      <c r="AW269">
        <v>1</v>
      </c>
      <c r="AZ269">
        <v>1</v>
      </c>
      <c r="BA269">
        <v>1</v>
      </c>
      <c r="BB269">
        <v>1</v>
      </c>
      <c r="BC269">
        <v>1</v>
      </c>
      <c r="BD269" t="s">
        <v>3</v>
      </c>
      <c r="BE269" t="s">
        <v>3</v>
      </c>
      <c r="BF269" t="s">
        <v>3</v>
      </c>
      <c r="BG269" t="s">
        <v>3</v>
      </c>
      <c r="BH269">
        <v>3</v>
      </c>
      <c r="BI269">
        <v>4</v>
      </c>
      <c r="BJ269" t="s">
        <v>27</v>
      </c>
      <c r="BM269">
        <v>0</v>
      </c>
      <c r="BN269">
        <v>0</v>
      </c>
      <c r="BO269" t="s">
        <v>3</v>
      </c>
      <c r="BP269">
        <v>0</v>
      </c>
      <c r="BQ269">
        <v>1</v>
      </c>
      <c r="BR269">
        <v>0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 t="s">
        <v>3</v>
      </c>
      <c r="BZ269">
        <v>70</v>
      </c>
      <c r="CA269">
        <v>10</v>
      </c>
      <c r="CF269">
        <v>0</v>
      </c>
      <c r="CG269">
        <v>0</v>
      </c>
      <c r="CM269">
        <v>0</v>
      </c>
      <c r="CN269" t="s">
        <v>3</v>
      </c>
      <c r="CO269">
        <v>0</v>
      </c>
      <c r="CP269">
        <f t="shared" si="263"/>
        <v>2007.62</v>
      </c>
      <c r="CQ269">
        <f t="shared" si="264"/>
        <v>53410.15</v>
      </c>
      <c r="CR269">
        <f t="shared" si="265"/>
        <v>0</v>
      </c>
      <c r="CS269">
        <f t="shared" si="266"/>
        <v>0</v>
      </c>
      <c r="CT269">
        <f t="shared" si="267"/>
        <v>0</v>
      </c>
      <c r="CU269">
        <f t="shared" si="268"/>
        <v>0</v>
      </c>
      <c r="CV269">
        <f t="shared" si="269"/>
        <v>0</v>
      </c>
      <c r="CW269">
        <f t="shared" si="270"/>
        <v>0</v>
      </c>
      <c r="CX269">
        <f t="shared" si="271"/>
        <v>0</v>
      </c>
      <c r="CY269">
        <f t="shared" si="272"/>
        <v>0</v>
      </c>
      <c r="CZ269">
        <f t="shared" si="273"/>
        <v>0</v>
      </c>
      <c r="DC269" t="s">
        <v>3</v>
      </c>
      <c r="DD269" t="s">
        <v>3</v>
      </c>
      <c r="DE269" t="s">
        <v>3</v>
      </c>
      <c r="DF269" t="s">
        <v>3</v>
      </c>
      <c r="DG269" t="s">
        <v>3</v>
      </c>
      <c r="DH269" t="s">
        <v>3</v>
      </c>
      <c r="DI269" t="s">
        <v>3</v>
      </c>
      <c r="DJ269" t="s">
        <v>3</v>
      </c>
      <c r="DK269" t="s">
        <v>3</v>
      </c>
      <c r="DL269" t="s">
        <v>3</v>
      </c>
      <c r="DM269" t="s">
        <v>3</v>
      </c>
      <c r="DN269">
        <v>0</v>
      </c>
      <c r="DO269">
        <v>0</v>
      </c>
      <c r="DP269">
        <v>1</v>
      </c>
      <c r="DQ269">
        <v>1</v>
      </c>
      <c r="DU269">
        <v>1009</v>
      </c>
      <c r="DV269" t="s">
        <v>19</v>
      </c>
      <c r="DW269" t="s">
        <v>19</v>
      </c>
      <c r="DX269">
        <v>1000</v>
      </c>
      <c r="EE269">
        <v>32505399</v>
      </c>
      <c r="EF269">
        <v>1</v>
      </c>
      <c r="EG269" t="s">
        <v>21</v>
      </c>
      <c r="EH269">
        <v>0</v>
      </c>
      <c r="EI269" t="s">
        <v>3</v>
      </c>
      <c r="EJ269">
        <v>4</v>
      </c>
      <c r="EK269">
        <v>0</v>
      </c>
      <c r="EL269" t="s">
        <v>22</v>
      </c>
      <c r="EM269" t="s">
        <v>23</v>
      </c>
      <c r="EO269" t="s">
        <v>3</v>
      </c>
      <c r="EQ269">
        <v>131072</v>
      </c>
      <c r="ER269">
        <v>53410.15</v>
      </c>
      <c r="ES269">
        <v>53410.15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FQ269">
        <v>0</v>
      </c>
      <c r="FR269">
        <f t="shared" si="274"/>
        <v>0</v>
      </c>
      <c r="FS269">
        <v>0</v>
      </c>
      <c r="FX269">
        <v>70</v>
      </c>
      <c r="FY269">
        <v>10</v>
      </c>
      <c r="GA269" t="s">
        <v>3</v>
      </c>
      <c r="GD269">
        <v>0</v>
      </c>
      <c r="GF269">
        <v>-1467733540</v>
      </c>
      <c r="GG269">
        <v>2</v>
      </c>
      <c r="GH269">
        <v>1</v>
      </c>
      <c r="GI269">
        <v>-2</v>
      </c>
      <c r="GJ269">
        <v>0</v>
      </c>
      <c r="GK269">
        <f>ROUND(R269*(R12)/100,2)</f>
        <v>0</v>
      </c>
      <c r="GL269">
        <f t="shared" si="275"/>
        <v>0</v>
      </c>
      <c r="GM269">
        <f t="shared" si="276"/>
        <v>2007.62</v>
      </c>
      <c r="GN269">
        <f t="shared" si="277"/>
        <v>0</v>
      </c>
      <c r="GO269">
        <f t="shared" si="278"/>
        <v>0</v>
      </c>
      <c r="GP269">
        <f t="shared" si="279"/>
        <v>2007.62</v>
      </c>
      <c r="GR269">
        <v>0</v>
      </c>
      <c r="GS269">
        <v>3</v>
      </c>
      <c r="GT269">
        <v>0</v>
      </c>
      <c r="GU269" t="s">
        <v>3</v>
      </c>
      <c r="GV269">
        <f t="shared" si="280"/>
        <v>0</v>
      </c>
      <c r="GW269">
        <v>1</v>
      </c>
      <c r="GX269">
        <f t="shared" si="281"/>
        <v>0</v>
      </c>
      <c r="HA269">
        <v>0</v>
      </c>
      <c r="HB269">
        <v>0</v>
      </c>
      <c r="IK269">
        <v>0</v>
      </c>
    </row>
    <row r="270" spans="1:245" x14ac:dyDescent="0.2">
      <c r="A270">
        <v>17</v>
      </c>
      <c r="B270">
        <v>1</v>
      </c>
      <c r="E270" t="s">
        <v>248</v>
      </c>
      <c r="F270" t="s">
        <v>35</v>
      </c>
      <c r="G270" t="s">
        <v>249</v>
      </c>
      <c r="H270" t="s">
        <v>37</v>
      </c>
      <c r="I270">
        <v>6</v>
      </c>
      <c r="J270">
        <v>0</v>
      </c>
      <c r="O270">
        <f t="shared" si="243"/>
        <v>343220.34</v>
      </c>
      <c r="P270">
        <f t="shared" si="244"/>
        <v>343220.34</v>
      </c>
      <c r="Q270">
        <f t="shared" si="245"/>
        <v>0</v>
      </c>
      <c r="R270">
        <f t="shared" si="246"/>
        <v>0</v>
      </c>
      <c r="S270">
        <f t="shared" si="247"/>
        <v>0</v>
      </c>
      <c r="T270">
        <f t="shared" si="248"/>
        <v>0</v>
      </c>
      <c r="U270">
        <f t="shared" si="249"/>
        <v>0</v>
      </c>
      <c r="V270">
        <f t="shared" si="250"/>
        <v>0</v>
      </c>
      <c r="W270">
        <f t="shared" si="251"/>
        <v>0</v>
      </c>
      <c r="X270">
        <f t="shared" si="252"/>
        <v>0</v>
      </c>
      <c r="Y270">
        <f t="shared" si="253"/>
        <v>0</v>
      </c>
      <c r="AA270">
        <v>33034105</v>
      </c>
      <c r="AB270">
        <f t="shared" si="254"/>
        <v>57203.39</v>
      </c>
      <c r="AC270">
        <f t="shared" si="255"/>
        <v>57203.39</v>
      </c>
      <c r="AD270">
        <f t="shared" si="256"/>
        <v>0</v>
      </c>
      <c r="AE270">
        <f t="shared" si="257"/>
        <v>0</v>
      </c>
      <c r="AF270">
        <f t="shared" si="258"/>
        <v>0</v>
      </c>
      <c r="AG270">
        <f t="shared" si="259"/>
        <v>0</v>
      </c>
      <c r="AH270">
        <f t="shared" si="260"/>
        <v>0</v>
      </c>
      <c r="AI270">
        <f t="shared" si="261"/>
        <v>0</v>
      </c>
      <c r="AJ270">
        <f t="shared" si="262"/>
        <v>0</v>
      </c>
      <c r="AK270">
        <v>57203.39</v>
      </c>
      <c r="AL270">
        <v>57203.39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1</v>
      </c>
      <c r="AW270">
        <v>1</v>
      </c>
      <c r="AZ270">
        <v>1</v>
      </c>
      <c r="BA270">
        <v>1</v>
      </c>
      <c r="BB270">
        <v>1</v>
      </c>
      <c r="BC270">
        <v>1</v>
      </c>
      <c r="BD270" t="s">
        <v>3</v>
      </c>
      <c r="BE270" t="s">
        <v>3</v>
      </c>
      <c r="BF270" t="s">
        <v>3</v>
      </c>
      <c r="BG270" t="s">
        <v>3</v>
      </c>
      <c r="BH270">
        <v>3</v>
      </c>
      <c r="BI270">
        <v>1</v>
      </c>
      <c r="BJ270" t="s">
        <v>3</v>
      </c>
      <c r="BM270">
        <v>6001</v>
      </c>
      <c r="BN270">
        <v>0</v>
      </c>
      <c r="BO270" t="s">
        <v>3</v>
      </c>
      <c r="BP270">
        <v>0</v>
      </c>
      <c r="BQ270">
        <v>0</v>
      </c>
      <c r="BR270">
        <v>0</v>
      </c>
      <c r="BS270">
        <v>1</v>
      </c>
      <c r="BT270">
        <v>1</v>
      </c>
      <c r="BU270">
        <v>1</v>
      </c>
      <c r="BV270">
        <v>1</v>
      </c>
      <c r="BW270">
        <v>1</v>
      </c>
      <c r="BX270">
        <v>1</v>
      </c>
      <c r="BY270" t="s">
        <v>3</v>
      </c>
      <c r="BZ270">
        <v>0</v>
      </c>
      <c r="CA270">
        <v>0</v>
      </c>
      <c r="CF270">
        <v>0</v>
      </c>
      <c r="CG270">
        <v>0</v>
      </c>
      <c r="CM270">
        <v>0</v>
      </c>
      <c r="CN270" t="s">
        <v>3</v>
      </c>
      <c r="CO270">
        <v>0</v>
      </c>
      <c r="CP270">
        <f t="shared" si="263"/>
        <v>343220.34</v>
      </c>
      <c r="CQ270">
        <f t="shared" si="264"/>
        <v>57203.39</v>
      </c>
      <c r="CR270">
        <f t="shared" si="265"/>
        <v>0</v>
      </c>
      <c r="CS270">
        <f t="shared" si="266"/>
        <v>0</v>
      </c>
      <c r="CT270">
        <f t="shared" si="267"/>
        <v>0</v>
      </c>
      <c r="CU270">
        <f t="shared" si="268"/>
        <v>0</v>
      </c>
      <c r="CV270">
        <f t="shared" si="269"/>
        <v>0</v>
      </c>
      <c r="CW270">
        <f t="shared" si="270"/>
        <v>0</v>
      </c>
      <c r="CX270">
        <f t="shared" si="271"/>
        <v>0</v>
      </c>
      <c r="CY270">
        <f t="shared" si="272"/>
        <v>0</v>
      </c>
      <c r="CZ270">
        <f t="shared" si="273"/>
        <v>0</v>
      </c>
      <c r="DC270" t="s">
        <v>3</v>
      </c>
      <c r="DD270" t="s">
        <v>3</v>
      </c>
      <c r="DE270" t="s">
        <v>3</v>
      </c>
      <c r="DF270" t="s">
        <v>3</v>
      </c>
      <c r="DG270" t="s">
        <v>3</v>
      </c>
      <c r="DH270" t="s">
        <v>3</v>
      </c>
      <c r="DI270" t="s">
        <v>3</v>
      </c>
      <c r="DJ270" t="s">
        <v>3</v>
      </c>
      <c r="DK270" t="s">
        <v>3</v>
      </c>
      <c r="DL270" t="s">
        <v>3</v>
      </c>
      <c r="DM270" t="s">
        <v>3</v>
      </c>
      <c r="DN270">
        <v>0</v>
      </c>
      <c r="DO270">
        <v>0</v>
      </c>
      <c r="DP270">
        <v>1</v>
      </c>
      <c r="DQ270">
        <v>1</v>
      </c>
      <c r="DU270">
        <v>1010</v>
      </c>
      <c r="DV270" t="s">
        <v>37</v>
      </c>
      <c r="DW270" t="s">
        <v>38</v>
      </c>
      <c r="DX270">
        <v>1</v>
      </c>
      <c r="EE270">
        <v>32747723</v>
      </c>
      <c r="EF270">
        <v>0</v>
      </c>
      <c r="EG270" t="s">
        <v>39</v>
      </c>
      <c r="EH270">
        <v>0</v>
      </c>
      <c r="EI270" t="s">
        <v>3</v>
      </c>
      <c r="EJ270">
        <v>1</v>
      </c>
      <c r="EK270">
        <v>6001</v>
      </c>
      <c r="EL270" t="s">
        <v>40</v>
      </c>
      <c r="EM270" t="s">
        <v>39</v>
      </c>
      <c r="EO270" t="s">
        <v>3</v>
      </c>
      <c r="EQ270">
        <v>131072</v>
      </c>
      <c r="ER270">
        <v>57203.39</v>
      </c>
      <c r="ES270">
        <v>57203.39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FQ270">
        <v>0</v>
      </c>
      <c r="FR270">
        <f t="shared" si="274"/>
        <v>0</v>
      </c>
      <c r="FS270">
        <v>0</v>
      </c>
      <c r="FX270">
        <v>0</v>
      </c>
      <c r="FY270">
        <v>0</v>
      </c>
      <c r="GA270" t="s">
        <v>41</v>
      </c>
      <c r="GD270">
        <v>0</v>
      </c>
      <c r="GF270">
        <v>-879191091</v>
      </c>
      <c r="GG270">
        <v>2</v>
      </c>
      <c r="GH270">
        <v>0</v>
      </c>
      <c r="GI270">
        <v>-2</v>
      </c>
      <c r="GJ270">
        <v>0</v>
      </c>
      <c r="GK270">
        <f>ROUND(R270*(R12)/100,2)</f>
        <v>0</v>
      </c>
      <c r="GL270">
        <f t="shared" si="275"/>
        <v>0</v>
      </c>
      <c r="GM270">
        <f t="shared" si="276"/>
        <v>343220.34</v>
      </c>
      <c r="GN270">
        <f t="shared" si="277"/>
        <v>343220.34</v>
      </c>
      <c r="GO270">
        <f t="shared" si="278"/>
        <v>0</v>
      </c>
      <c r="GP270">
        <f t="shared" si="279"/>
        <v>0</v>
      </c>
      <c r="GR270">
        <v>0</v>
      </c>
      <c r="GS270">
        <v>4</v>
      </c>
      <c r="GT270">
        <v>0</v>
      </c>
      <c r="GU270" t="s">
        <v>3</v>
      </c>
      <c r="GV270">
        <f t="shared" si="280"/>
        <v>0</v>
      </c>
      <c r="GW270">
        <v>1</v>
      </c>
      <c r="GX270">
        <f t="shared" si="281"/>
        <v>0</v>
      </c>
      <c r="HA270">
        <v>0</v>
      </c>
      <c r="HB270">
        <v>0</v>
      </c>
      <c r="IK270">
        <v>0</v>
      </c>
    </row>
    <row r="271" spans="1:245" x14ac:dyDescent="0.2">
      <c r="A271">
        <v>17</v>
      </c>
      <c r="B271">
        <v>1</v>
      </c>
      <c r="C271">
        <f>ROW(SmtRes!A525)</f>
        <v>525</v>
      </c>
      <c r="D271">
        <f>ROW(EtalonRes!A498)</f>
        <v>498</v>
      </c>
      <c r="E271" t="s">
        <v>250</v>
      </c>
      <c r="F271" t="s">
        <v>17</v>
      </c>
      <c r="G271" t="s">
        <v>18</v>
      </c>
      <c r="H271" t="s">
        <v>19</v>
      </c>
      <c r="I271">
        <v>5.5500000000000001E-2</v>
      </c>
      <c r="J271">
        <v>0</v>
      </c>
      <c r="O271">
        <f t="shared" si="243"/>
        <v>3700.02</v>
      </c>
      <c r="P271">
        <f t="shared" si="244"/>
        <v>3159.8</v>
      </c>
      <c r="Q271">
        <f t="shared" si="245"/>
        <v>86.31</v>
      </c>
      <c r="R271">
        <f t="shared" si="246"/>
        <v>7.93</v>
      </c>
      <c r="S271">
        <f t="shared" si="247"/>
        <v>453.91</v>
      </c>
      <c r="T271">
        <f t="shared" si="248"/>
        <v>0</v>
      </c>
      <c r="U271">
        <f t="shared" si="249"/>
        <v>2.004105</v>
      </c>
      <c r="V271">
        <f t="shared" si="250"/>
        <v>0</v>
      </c>
      <c r="W271">
        <f t="shared" si="251"/>
        <v>0</v>
      </c>
      <c r="X271">
        <f t="shared" si="252"/>
        <v>317.74</v>
      </c>
      <c r="Y271">
        <f t="shared" si="253"/>
        <v>45.39</v>
      </c>
      <c r="AA271">
        <v>33034105</v>
      </c>
      <c r="AB271">
        <f t="shared" si="254"/>
        <v>66667.14</v>
      </c>
      <c r="AC271">
        <f t="shared" si="255"/>
        <v>56933.42</v>
      </c>
      <c r="AD271">
        <f t="shared" si="256"/>
        <v>1555.17</v>
      </c>
      <c r="AE271">
        <f t="shared" si="257"/>
        <v>142.85</v>
      </c>
      <c r="AF271">
        <f t="shared" si="258"/>
        <v>8178.55</v>
      </c>
      <c r="AG271">
        <f t="shared" si="259"/>
        <v>0</v>
      </c>
      <c r="AH271">
        <f t="shared" si="260"/>
        <v>36.11</v>
      </c>
      <c r="AI271">
        <f t="shared" si="261"/>
        <v>0</v>
      </c>
      <c r="AJ271">
        <f t="shared" si="262"/>
        <v>0</v>
      </c>
      <c r="AK271">
        <v>66667.14</v>
      </c>
      <c r="AL271">
        <v>56933.42</v>
      </c>
      <c r="AM271">
        <v>1555.17</v>
      </c>
      <c r="AN271">
        <v>142.85</v>
      </c>
      <c r="AO271">
        <v>8178.55</v>
      </c>
      <c r="AP271">
        <v>0</v>
      </c>
      <c r="AQ271">
        <v>36.11</v>
      </c>
      <c r="AR271">
        <v>0</v>
      </c>
      <c r="AS271">
        <v>0</v>
      </c>
      <c r="AT271">
        <v>70</v>
      </c>
      <c r="AU271">
        <v>10</v>
      </c>
      <c r="AV271">
        <v>1</v>
      </c>
      <c r="AW271">
        <v>1</v>
      </c>
      <c r="AZ271">
        <v>1</v>
      </c>
      <c r="BA271">
        <v>1</v>
      </c>
      <c r="BB271">
        <v>1</v>
      </c>
      <c r="BC271">
        <v>1</v>
      </c>
      <c r="BD271" t="s">
        <v>3</v>
      </c>
      <c r="BE271" t="s">
        <v>3</v>
      </c>
      <c r="BF271" t="s">
        <v>3</v>
      </c>
      <c r="BG271" t="s">
        <v>3</v>
      </c>
      <c r="BH271">
        <v>0</v>
      </c>
      <c r="BI271">
        <v>4</v>
      </c>
      <c r="BJ271" t="s">
        <v>20</v>
      </c>
      <c r="BM271">
        <v>0</v>
      </c>
      <c r="BN271">
        <v>0</v>
      </c>
      <c r="BO271" t="s">
        <v>3</v>
      </c>
      <c r="BP271">
        <v>0</v>
      </c>
      <c r="BQ271">
        <v>1</v>
      </c>
      <c r="BR271">
        <v>0</v>
      </c>
      <c r="BS271">
        <v>1</v>
      </c>
      <c r="BT271">
        <v>1</v>
      </c>
      <c r="BU271">
        <v>1</v>
      </c>
      <c r="BV271">
        <v>1</v>
      </c>
      <c r="BW271">
        <v>1</v>
      </c>
      <c r="BX271">
        <v>1</v>
      </c>
      <c r="BY271" t="s">
        <v>3</v>
      </c>
      <c r="BZ271">
        <v>70</v>
      </c>
      <c r="CA271">
        <v>10</v>
      </c>
      <c r="CF271">
        <v>0</v>
      </c>
      <c r="CG271">
        <v>0</v>
      </c>
      <c r="CM271">
        <v>0</v>
      </c>
      <c r="CN271" t="s">
        <v>3</v>
      </c>
      <c r="CO271">
        <v>0</v>
      </c>
      <c r="CP271">
        <f t="shared" si="263"/>
        <v>3700.02</v>
      </c>
      <c r="CQ271">
        <f t="shared" si="264"/>
        <v>56933.42</v>
      </c>
      <c r="CR271">
        <f t="shared" si="265"/>
        <v>1555.17</v>
      </c>
      <c r="CS271">
        <f t="shared" si="266"/>
        <v>142.85</v>
      </c>
      <c r="CT271">
        <f t="shared" si="267"/>
        <v>8178.55</v>
      </c>
      <c r="CU271">
        <f t="shared" si="268"/>
        <v>0</v>
      </c>
      <c r="CV271">
        <f t="shared" si="269"/>
        <v>36.11</v>
      </c>
      <c r="CW271">
        <f t="shared" si="270"/>
        <v>0</v>
      </c>
      <c r="CX271">
        <f t="shared" si="271"/>
        <v>0</v>
      </c>
      <c r="CY271">
        <f t="shared" si="272"/>
        <v>317.73700000000002</v>
      </c>
      <c r="CZ271">
        <f t="shared" si="273"/>
        <v>45.391000000000005</v>
      </c>
      <c r="DC271" t="s">
        <v>3</v>
      </c>
      <c r="DD271" t="s">
        <v>3</v>
      </c>
      <c r="DE271" t="s">
        <v>3</v>
      </c>
      <c r="DF271" t="s">
        <v>3</v>
      </c>
      <c r="DG271" t="s">
        <v>3</v>
      </c>
      <c r="DH271" t="s">
        <v>3</v>
      </c>
      <c r="DI271" t="s">
        <v>3</v>
      </c>
      <c r="DJ271" t="s">
        <v>3</v>
      </c>
      <c r="DK271" t="s">
        <v>3</v>
      </c>
      <c r="DL271" t="s">
        <v>3</v>
      </c>
      <c r="DM271" t="s">
        <v>3</v>
      </c>
      <c r="DN271">
        <v>0</v>
      </c>
      <c r="DO271">
        <v>0</v>
      </c>
      <c r="DP271">
        <v>1</v>
      </c>
      <c r="DQ271">
        <v>1</v>
      </c>
      <c r="DU271">
        <v>1009</v>
      </c>
      <c r="DV271" t="s">
        <v>19</v>
      </c>
      <c r="DW271" t="s">
        <v>19</v>
      </c>
      <c r="DX271">
        <v>1000</v>
      </c>
      <c r="EE271">
        <v>32505399</v>
      </c>
      <c r="EF271">
        <v>1</v>
      </c>
      <c r="EG271" t="s">
        <v>21</v>
      </c>
      <c r="EH271">
        <v>0</v>
      </c>
      <c r="EI271" t="s">
        <v>3</v>
      </c>
      <c r="EJ271">
        <v>4</v>
      </c>
      <c r="EK271">
        <v>0</v>
      </c>
      <c r="EL271" t="s">
        <v>22</v>
      </c>
      <c r="EM271" t="s">
        <v>23</v>
      </c>
      <c r="EO271" t="s">
        <v>3</v>
      </c>
      <c r="EQ271">
        <v>131072</v>
      </c>
      <c r="ER271">
        <v>66667.14</v>
      </c>
      <c r="ES271">
        <v>56933.42</v>
      </c>
      <c r="ET271">
        <v>1555.17</v>
      </c>
      <c r="EU271">
        <v>142.85</v>
      </c>
      <c r="EV271">
        <v>8178.55</v>
      </c>
      <c r="EW271">
        <v>36.11</v>
      </c>
      <c r="EX271">
        <v>0</v>
      </c>
      <c r="EY271">
        <v>0</v>
      </c>
      <c r="FQ271">
        <v>0</v>
      </c>
      <c r="FR271">
        <f t="shared" si="274"/>
        <v>0</v>
      </c>
      <c r="FS271">
        <v>0</v>
      </c>
      <c r="FX271">
        <v>70</v>
      </c>
      <c r="FY271">
        <v>10</v>
      </c>
      <c r="GA271" t="s">
        <v>3</v>
      </c>
      <c r="GD271">
        <v>0</v>
      </c>
      <c r="GF271">
        <v>-1596235391</v>
      </c>
      <c r="GG271">
        <v>2</v>
      </c>
      <c r="GH271">
        <v>1</v>
      </c>
      <c r="GI271">
        <v>-2</v>
      </c>
      <c r="GJ271">
        <v>0</v>
      </c>
      <c r="GK271">
        <f>ROUND(R271*(R12)/100,2)</f>
        <v>8.56</v>
      </c>
      <c r="GL271">
        <f t="shared" si="275"/>
        <v>0</v>
      </c>
      <c r="GM271">
        <f t="shared" si="276"/>
        <v>4071.71</v>
      </c>
      <c r="GN271">
        <f t="shared" si="277"/>
        <v>0</v>
      </c>
      <c r="GO271">
        <f t="shared" si="278"/>
        <v>0</v>
      </c>
      <c r="GP271">
        <f t="shared" si="279"/>
        <v>4071.71</v>
      </c>
      <c r="GR271">
        <v>0</v>
      </c>
      <c r="GS271">
        <v>3</v>
      </c>
      <c r="GT271">
        <v>0</v>
      </c>
      <c r="GU271" t="s">
        <v>3</v>
      </c>
      <c r="GV271">
        <f t="shared" si="280"/>
        <v>0</v>
      </c>
      <c r="GW271">
        <v>1</v>
      </c>
      <c r="GX271">
        <f t="shared" si="281"/>
        <v>0</v>
      </c>
      <c r="HA271">
        <v>0</v>
      </c>
      <c r="HB271">
        <v>0</v>
      </c>
      <c r="IK271">
        <v>0</v>
      </c>
    </row>
    <row r="272" spans="1:245" x14ac:dyDescent="0.2">
      <c r="A272">
        <v>18</v>
      </c>
      <c r="B272">
        <v>1</v>
      </c>
      <c r="C272">
        <v>525</v>
      </c>
      <c r="E272" t="s">
        <v>251</v>
      </c>
      <c r="F272" t="s">
        <v>25</v>
      </c>
      <c r="G272" t="s">
        <v>26</v>
      </c>
      <c r="H272" t="s">
        <v>19</v>
      </c>
      <c r="I272">
        <f>I271*J272</f>
        <v>-5.5500000000000001E-2</v>
      </c>
      <c r="J272">
        <v>-1</v>
      </c>
      <c r="O272">
        <f t="shared" si="243"/>
        <v>-2964.26</v>
      </c>
      <c r="P272">
        <f t="shared" si="244"/>
        <v>-2964.26</v>
      </c>
      <c r="Q272">
        <f t="shared" si="245"/>
        <v>0</v>
      </c>
      <c r="R272">
        <f t="shared" si="246"/>
        <v>0</v>
      </c>
      <c r="S272">
        <f t="shared" si="247"/>
        <v>0</v>
      </c>
      <c r="T272">
        <f t="shared" si="248"/>
        <v>0</v>
      </c>
      <c r="U272">
        <f t="shared" si="249"/>
        <v>0</v>
      </c>
      <c r="V272">
        <f t="shared" si="250"/>
        <v>0</v>
      </c>
      <c r="W272">
        <f t="shared" si="251"/>
        <v>0</v>
      </c>
      <c r="X272">
        <f t="shared" si="252"/>
        <v>0</v>
      </c>
      <c r="Y272">
        <f t="shared" si="253"/>
        <v>0</v>
      </c>
      <c r="AA272">
        <v>33034105</v>
      </c>
      <c r="AB272">
        <f t="shared" si="254"/>
        <v>53410.15</v>
      </c>
      <c r="AC272">
        <f t="shared" si="255"/>
        <v>53410.15</v>
      </c>
      <c r="AD272">
        <f t="shared" si="256"/>
        <v>0</v>
      </c>
      <c r="AE272">
        <f t="shared" si="257"/>
        <v>0</v>
      </c>
      <c r="AF272">
        <f t="shared" si="258"/>
        <v>0</v>
      </c>
      <c r="AG272">
        <f t="shared" si="259"/>
        <v>0</v>
      </c>
      <c r="AH272">
        <f t="shared" si="260"/>
        <v>0</v>
      </c>
      <c r="AI272">
        <f t="shared" si="261"/>
        <v>0</v>
      </c>
      <c r="AJ272">
        <f t="shared" si="262"/>
        <v>0</v>
      </c>
      <c r="AK272">
        <v>53410.15</v>
      </c>
      <c r="AL272">
        <v>53410.15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70</v>
      </c>
      <c r="AU272">
        <v>10</v>
      </c>
      <c r="AV272">
        <v>1</v>
      </c>
      <c r="AW272">
        <v>1</v>
      </c>
      <c r="AZ272">
        <v>1</v>
      </c>
      <c r="BA272">
        <v>1</v>
      </c>
      <c r="BB272">
        <v>1</v>
      </c>
      <c r="BC272">
        <v>1</v>
      </c>
      <c r="BD272" t="s">
        <v>3</v>
      </c>
      <c r="BE272" t="s">
        <v>3</v>
      </c>
      <c r="BF272" t="s">
        <v>3</v>
      </c>
      <c r="BG272" t="s">
        <v>3</v>
      </c>
      <c r="BH272">
        <v>3</v>
      </c>
      <c r="BI272">
        <v>4</v>
      </c>
      <c r="BJ272" t="s">
        <v>27</v>
      </c>
      <c r="BM272">
        <v>0</v>
      </c>
      <c r="BN272">
        <v>0</v>
      </c>
      <c r="BO272" t="s">
        <v>3</v>
      </c>
      <c r="BP272">
        <v>0</v>
      </c>
      <c r="BQ272">
        <v>1</v>
      </c>
      <c r="BR272">
        <v>0</v>
      </c>
      <c r="BS272">
        <v>1</v>
      </c>
      <c r="BT272">
        <v>1</v>
      </c>
      <c r="BU272">
        <v>1</v>
      </c>
      <c r="BV272">
        <v>1</v>
      </c>
      <c r="BW272">
        <v>1</v>
      </c>
      <c r="BX272">
        <v>1</v>
      </c>
      <c r="BY272" t="s">
        <v>3</v>
      </c>
      <c r="BZ272">
        <v>70</v>
      </c>
      <c r="CA272">
        <v>10</v>
      </c>
      <c r="CF272">
        <v>0</v>
      </c>
      <c r="CG272">
        <v>0</v>
      </c>
      <c r="CM272">
        <v>0</v>
      </c>
      <c r="CN272" t="s">
        <v>3</v>
      </c>
      <c r="CO272">
        <v>0</v>
      </c>
      <c r="CP272">
        <f t="shared" si="263"/>
        <v>-2964.26</v>
      </c>
      <c r="CQ272">
        <f t="shared" si="264"/>
        <v>53410.15</v>
      </c>
      <c r="CR272">
        <f t="shared" si="265"/>
        <v>0</v>
      </c>
      <c r="CS272">
        <f t="shared" si="266"/>
        <v>0</v>
      </c>
      <c r="CT272">
        <f t="shared" si="267"/>
        <v>0</v>
      </c>
      <c r="CU272">
        <f t="shared" si="268"/>
        <v>0</v>
      </c>
      <c r="CV272">
        <f t="shared" si="269"/>
        <v>0</v>
      </c>
      <c r="CW272">
        <f t="shared" si="270"/>
        <v>0</v>
      </c>
      <c r="CX272">
        <f t="shared" si="271"/>
        <v>0</v>
      </c>
      <c r="CY272">
        <f t="shared" si="272"/>
        <v>0</v>
      </c>
      <c r="CZ272">
        <f t="shared" si="273"/>
        <v>0</v>
      </c>
      <c r="DC272" t="s">
        <v>3</v>
      </c>
      <c r="DD272" t="s">
        <v>3</v>
      </c>
      <c r="DE272" t="s">
        <v>3</v>
      </c>
      <c r="DF272" t="s">
        <v>3</v>
      </c>
      <c r="DG272" t="s">
        <v>3</v>
      </c>
      <c r="DH272" t="s">
        <v>3</v>
      </c>
      <c r="DI272" t="s">
        <v>3</v>
      </c>
      <c r="DJ272" t="s">
        <v>3</v>
      </c>
      <c r="DK272" t="s">
        <v>3</v>
      </c>
      <c r="DL272" t="s">
        <v>3</v>
      </c>
      <c r="DM272" t="s">
        <v>3</v>
      </c>
      <c r="DN272">
        <v>0</v>
      </c>
      <c r="DO272">
        <v>0</v>
      </c>
      <c r="DP272">
        <v>1</v>
      </c>
      <c r="DQ272">
        <v>1</v>
      </c>
      <c r="DU272">
        <v>1009</v>
      </c>
      <c r="DV272" t="s">
        <v>19</v>
      </c>
      <c r="DW272" t="s">
        <v>19</v>
      </c>
      <c r="DX272">
        <v>1000</v>
      </c>
      <c r="EE272">
        <v>32505399</v>
      </c>
      <c r="EF272">
        <v>1</v>
      </c>
      <c r="EG272" t="s">
        <v>21</v>
      </c>
      <c r="EH272">
        <v>0</v>
      </c>
      <c r="EI272" t="s">
        <v>3</v>
      </c>
      <c r="EJ272">
        <v>4</v>
      </c>
      <c r="EK272">
        <v>0</v>
      </c>
      <c r="EL272" t="s">
        <v>22</v>
      </c>
      <c r="EM272" t="s">
        <v>23</v>
      </c>
      <c r="EO272" t="s">
        <v>3</v>
      </c>
      <c r="EQ272">
        <v>0</v>
      </c>
      <c r="ER272">
        <v>53410.15</v>
      </c>
      <c r="ES272">
        <v>53410.15</v>
      </c>
      <c r="ET272">
        <v>0</v>
      </c>
      <c r="EU272">
        <v>0</v>
      </c>
      <c r="EV272">
        <v>0</v>
      </c>
      <c r="EW272">
        <v>0</v>
      </c>
      <c r="EX272">
        <v>0</v>
      </c>
      <c r="FQ272">
        <v>0</v>
      </c>
      <c r="FR272">
        <f t="shared" si="274"/>
        <v>0</v>
      </c>
      <c r="FS272">
        <v>0</v>
      </c>
      <c r="FX272">
        <v>70</v>
      </c>
      <c r="FY272">
        <v>10</v>
      </c>
      <c r="GA272" t="s">
        <v>3</v>
      </c>
      <c r="GD272">
        <v>0</v>
      </c>
      <c r="GF272">
        <v>-1467733540</v>
      </c>
      <c r="GG272">
        <v>2</v>
      </c>
      <c r="GH272">
        <v>1</v>
      </c>
      <c r="GI272">
        <v>-2</v>
      </c>
      <c r="GJ272">
        <v>0</v>
      </c>
      <c r="GK272">
        <f>ROUND(R272*(R12)/100,2)</f>
        <v>0</v>
      </c>
      <c r="GL272">
        <f t="shared" si="275"/>
        <v>0</v>
      </c>
      <c r="GM272">
        <f t="shared" si="276"/>
        <v>-2964.26</v>
      </c>
      <c r="GN272">
        <f t="shared" si="277"/>
        <v>0</v>
      </c>
      <c r="GO272">
        <f t="shared" si="278"/>
        <v>0</v>
      </c>
      <c r="GP272">
        <f t="shared" si="279"/>
        <v>-2964.26</v>
      </c>
      <c r="GR272">
        <v>0</v>
      </c>
      <c r="GS272">
        <v>3</v>
      </c>
      <c r="GT272">
        <v>0</v>
      </c>
      <c r="GU272" t="s">
        <v>3</v>
      </c>
      <c r="GV272">
        <f t="shared" si="280"/>
        <v>0</v>
      </c>
      <c r="GW272">
        <v>1</v>
      </c>
      <c r="GX272">
        <f t="shared" si="281"/>
        <v>0</v>
      </c>
      <c r="HA272">
        <v>0</v>
      </c>
      <c r="HB272">
        <v>0</v>
      </c>
      <c r="IK272">
        <v>0</v>
      </c>
    </row>
    <row r="273" spans="1:245" x14ac:dyDescent="0.2">
      <c r="A273">
        <v>17</v>
      </c>
      <c r="B273">
        <v>1</v>
      </c>
      <c r="C273">
        <f>ROW(SmtRes!A540)</f>
        <v>540</v>
      </c>
      <c r="D273">
        <f>ROW(EtalonRes!A513)</f>
        <v>513</v>
      </c>
      <c r="E273" t="s">
        <v>252</v>
      </c>
      <c r="F273" t="s">
        <v>29</v>
      </c>
      <c r="G273" t="s">
        <v>30</v>
      </c>
      <c r="H273" t="s">
        <v>31</v>
      </c>
      <c r="I273">
        <v>7.5500000000000003E-3</v>
      </c>
      <c r="J273">
        <v>0</v>
      </c>
      <c r="O273">
        <f t="shared" si="243"/>
        <v>3223.2</v>
      </c>
      <c r="P273">
        <f t="shared" si="244"/>
        <v>2626.14</v>
      </c>
      <c r="Q273">
        <f t="shared" si="245"/>
        <v>3.29</v>
      </c>
      <c r="R273">
        <f t="shared" si="246"/>
        <v>1.1100000000000001</v>
      </c>
      <c r="S273">
        <f t="shared" si="247"/>
        <v>593.77</v>
      </c>
      <c r="T273">
        <f t="shared" si="248"/>
        <v>0</v>
      </c>
      <c r="U273">
        <f t="shared" si="249"/>
        <v>3.4209050000000003</v>
      </c>
      <c r="V273">
        <f t="shared" si="250"/>
        <v>0</v>
      </c>
      <c r="W273">
        <f t="shared" si="251"/>
        <v>0</v>
      </c>
      <c r="X273">
        <f t="shared" si="252"/>
        <v>415.64</v>
      </c>
      <c r="Y273">
        <f t="shared" si="253"/>
        <v>59.38</v>
      </c>
      <c r="AA273">
        <v>33034105</v>
      </c>
      <c r="AB273">
        <f t="shared" si="254"/>
        <v>426912.19</v>
      </c>
      <c r="AC273">
        <f t="shared" si="255"/>
        <v>347832.49</v>
      </c>
      <c r="AD273">
        <f t="shared" si="256"/>
        <v>435.13</v>
      </c>
      <c r="AE273">
        <f t="shared" si="257"/>
        <v>147.43</v>
      </c>
      <c r="AF273">
        <f t="shared" si="258"/>
        <v>78644.570000000007</v>
      </c>
      <c r="AG273">
        <f t="shared" si="259"/>
        <v>0</v>
      </c>
      <c r="AH273">
        <f t="shared" si="260"/>
        <v>453.1</v>
      </c>
      <c r="AI273">
        <f t="shared" si="261"/>
        <v>0</v>
      </c>
      <c r="AJ273">
        <f t="shared" si="262"/>
        <v>0</v>
      </c>
      <c r="AK273">
        <v>426912.19</v>
      </c>
      <c r="AL273">
        <v>347832.49</v>
      </c>
      <c r="AM273">
        <v>435.13</v>
      </c>
      <c r="AN273">
        <v>147.43</v>
      </c>
      <c r="AO273">
        <v>78644.570000000007</v>
      </c>
      <c r="AP273">
        <v>0</v>
      </c>
      <c r="AQ273">
        <v>453.1</v>
      </c>
      <c r="AR273">
        <v>0</v>
      </c>
      <c r="AS273">
        <v>0</v>
      </c>
      <c r="AT273">
        <v>70</v>
      </c>
      <c r="AU273">
        <v>10</v>
      </c>
      <c r="AV273">
        <v>1</v>
      </c>
      <c r="AW273">
        <v>1</v>
      </c>
      <c r="AZ273">
        <v>1</v>
      </c>
      <c r="BA273">
        <v>1</v>
      </c>
      <c r="BB273">
        <v>1</v>
      </c>
      <c r="BC273">
        <v>1</v>
      </c>
      <c r="BD273" t="s">
        <v>3</v>
      </c>
      <c r="BE273" t="s">
        <v>3</v>
      </c>
      <c r="BF273" t="s">
        <v>3</v>
      </c>
      <c r="BG273" t="s">
        <v>3</v>
      </c>
      <c r="BH273">
        <v>0</v>
      </c>
      <c r="BI273">
        <v>4</v>
      </c>
      <c r="BJ273" t="s">
        <v>32</v>
      </c>
      <c r="BM273">
        <v>0</v>
      </c>
      <c r="BN273">
        <v>0</v>
      </c>
      <c r="BO273" t="s">
        <v>3</v>
      </c>
      <c r="BP273">
        <v>0</v>
      </c>
      <c r="BQ273">
        <v>1</v>
      </c>
      <c r="BR273">
        <v>0</v>
      </c>
      <c r="BS273">
        <v>1</v>
      </c>
      <c r="BT273">
        <v>1</v>
      </c>
      <c r="BU273">
        <v>1</v>
      </c>
      <c r="BV273">
        <v>1</v>
      </c>
      <c r="BW273">
        <v>1</v>
      </c>
      <c r="BX273">
        <v>1</v>
      </c>
      <c r="BY273" t="s">
        <v>3</v>
      </c>
      <c r="BZ273">
        <v>70</v>
      </c>
      <c r="CA273">
        <v>10</v>
      </c>
      <c r="CF273">
        <v>0</v>
      </c>
      <c r="CG273">
        <v>0</v>
      </c>
      <c r="CM273">
        <v>0</v>
      </c>
      <c r="CN273" t="s">
        <v>3</v>
      </c>
      <c r="CO273">
        <v>0</v>
      </c>
      <c r="CP273">
        <f t="shared" si="263"/>
        <v>3223.2</v>
      </c>
      <c r="CQ273">
        <f t="shared" si="264"/>
        <v>347832.49</v>
      </c>
      <c r="CR273">
        <f t="shared" si="265"/>
        <v>435.13</v>
      </c>
      <c r="CS273">
        <f t="shared" si="266"/>
        <v>147.43</v>
      </c>
      <c r="CT273">
        <f t="shared" si="267"/>
        <v>78644.570000000007</v>
      </c>
      <c r="CU273">
        <f t="shared" si="268"/>
        <v>0</v>
      </c>
      <c r="CV273">
        <f t="shared" si="269"/>
        <v>453.1</v>
      </c>
      <c r="CW273">
        <f t="shared" si="270"/>
        <v>0</v>
      </c>
      <c r="CX273">
        <f t="shared" si="271"/>
        <v>0</v>
      </c>
      <c r="CY273">
        <f t="shared" si="272"/>
        <v>415.63900000000001</v>
      </c>
      <c r="CZ273">
        <f t="shared" si="273"/>
        <v>59.376999999999995</v>
      </c>
      <c r="DC273" t="s">
        <v>3</v>
      </c>
      <c r="DD273" t="s">
        <v>3</v>
      </c>
      <c r="DE273" t="s">
        <v>3</v>
      </c>
      <c r="DF273" t="s">
        <v>3</v>
      </c>
      <c r="DG273" t="s">
        <v>3</v>
      </c>
      <c r="DH273" t="s">
        <v>3</v>
      </c>
      <c r="DI273" t="s">
        <v>3</v>
      </c>
      <c r="DJ273" t="s">
        <v>3</v>
      </c>
      <c r="DK273" t="s">
        <v>3</v>
      </c>
      <c r="DL273" t="s">
        <v>3</v>
      </c>
      <c r="DM273" t="s">
        <v>3</v>
      </c>
      <c r="DN273">
        <v>0</v>
      </c>
      <c r="DO273">
        <v>0</v>
      </c>
      <c r="DP273">
        <v>1</v>
      </c>
      <c r="DQ273">
        <v>1</v>
      </c>
      <c r="DU273">
        <v>1007</v>
      </c>
      <c r="DV273" t="s">
        <v>31</v>
      </c>
      <c r="DW273" t="s">
        <v>31</v>
      </c>
      <c r="DX273">
        <v>100</v>
      </c>
      <c r="EE273">
        <v>32505399</v>
      </c>
      <c r="EF273">
        <v>1</v>
      </c>
      <c r="EG273" t="s">
        <v>21</v>
      </c>
      <c r="EH273">
        <v>0</v>
      </c>
      <c r="EI273" t="s">
        <v>3</v>
      </c>
      <c r="EJ273">
        <v>4</v>
      </c>
      <c r="EK273">
        <v>0</v>
      </c>
      <c r="EL273" t="s">
        <v>22</v>
      </c>
      <c r="EM273" t="s">
        <v>23</v>
      </c>
      <c r="EO273" t="s">
        <v>3</v>
      </c>
      <c r="EQ273">
        <v>131072</v>
      </c>
      <c r="ER273">
        <v>426912.19</v>
      </c>
      <c r="ES273">
        <v>347832.49</v>
      </c>
      <c r="ET273">
        <v>435.13</v>
      </c>
      <c r="EU273">
        <v>147.43</v>
      </c>
      <c r="EV273">
        <v>78644.570000000007</v>
      </c>
      <c r="EW273">
        <v>453.1</v>
      </c>
      <c r="EX273">
        <v>0</v>
      </c>
      <c r="EY273">
        <v>0</v>
      </c>
      <c r="FQ273">
        <v>0</v>
      </c>
      <c r="FR273">
        <f t="shared" si="274"/>
        <v>0</v>
      </c>
      <c r="FS273">
        <v>0</v>
      </c>
      <c r="FX273">
        <v>70</v>
      </c>
      <c r="FY273">
        <v>10</v>
      </c>
      <c r="GA273" t="s">
        <v>3</v>
      </c>
      <c r="GD273">
        <v>0</v>
      </c>
      <c r="GF273">
        <v>1739596138</v>
      </c>
      <c r="GG273">
        <v>2</v>
      </c>
      <c r="GH273">
        <v>1</v>
      </c>
      <c r="GI273">
        <v>-2</v>
      </c>
      <c r="GJ273">
        <v>0</v>
      </c>
      <c r="GK273">
        <f>ROUND(R273*(R12)/100,2)</f>
        <v>1.2</v>
      </c>
      <c r="GL273">
        <f t="shared" si="275"/>
        <v>0</v>
      </c>
      <c r="GM273">
        <f t="shared" si="276"/>
        <v>3699.42</v>
      </c>
      <c r="GN273">
        <f t="shared" si="277"/>
        <v>0</v>
      </c>
      <c r="GO273">
        <f t="shared" si="278"/>
        <v>0</v>
      </c>
      <c r="GP273">
        <f t="shared" si="279"/>
        <v>3699.42</v>
      </c>
      <c r="GR273">
        <v>0</v>
      </c>
      <c r="GS273">
        <v>3</v>
      </c>
      <c r="GT273">
        <v>0</v>
      </c>
      <c r="GU273" t="s">
        <v>3</v>
      </c>
      <c r="GV273">
        <f t="shared" si="280"/>
        <v>0</v>
      </c>
      <c r="GW273">
        <v>1</v>
      </c>
      <c r="GX273">
        <f t="shared" si="281"/>
        <v>0</v>
      </c>
      <c r="HA273">
        <v>0</v>
      </c>
      <c r="HB273">
        <v>0</v>
      </c>
      <c r="IK273">
        <v>0</v>
      </c>
    </row>
    <row r="274" spans="1:245" x14ac:dyDescent="0.2">
      <c r="A274">
        <v>17</v>
      </c>
      <c r="B274">
        <v>1</v>
      </c>
      <c r="E274" t="s">
        <v>253</v>
      </c>
      <c r="F274" t="s">
        <v>25</v>
      </c>
      <c r="G274" t="s">
        <v>26</v>
      </c>
      <c r="H274" t="s">
        <v>19</v>
      </c>
      <c r="I274">
        <v>1.6579109960000001E-2</v>
      </c>
      <c r="J274">
        <v>0</v>
      </c>
      <c r="O274">
        <f t="shared" si="243"/>
        <v>885.49</v>
      </c>
      <c r="P274">
        <f t="shared" si="244"/>
        <v>885.49</v>
      </c>
      <c r="Q274">
        <f t="shared" si="245"/>
        <v>0</v>
      </c>
      <c r="R274">
        <f t="shared" si="246"/>
        <v>0</v>
      </c>
      <c r="S274">
        <f t="shared" si="247"/>
        <v>0</v>
      </c>
      <c r="T274">
        <f t="shared" si="248"/>
        <v>0</v>
      </c>
      <c r="U274">
        <f t="shared" si="249"/>
        <v>0</v>
      </c>
      <c r="V274">
        <f t="shared" si="250"/>
        <v>0</v>
      </c>
      <c r="W274">
        <f t="shared" si="251"/>
        <v>0</v>
      </c>
      <c r="X274">
        <f t="shared" si="252"/>
        <v>0</v>
      </c>
      <c r="Y274">
        <f t="shared" si="253"/>
        <v>0</v>
      </c>
      <c r="AA274">
        <v>33034105</v>
      </c>
      <c r="AB274">
        <f t="shared" si="254"/>
        <v>53410.15</v>
      </c>
      <c r="AC274">
        <f t="shared" si="255"/>
        <v>53410.15</v>
      </c>
      <c r="AD274">
        <f t="shared" si="256"/>
        <v>0</v>
      </c>
      <c r="AE274">
        <f t="shared" si="257"/>
        <v>0</v>
      </c>
      <c r="AF274">
        <f t="shared" si="258"/>
        <v>0</v>
      </c>
      <c r="AG274">
        <f t="shared" si="259"/>
        <v>0</v>
      </c>
      <c r="AH274">
        <f t="shared" si="260"/>
        <v>0</v>
      </c>
      <c r="AI274">
        <f t="shared" si="261"/>
        <v>0</v>
      </c>
      <c r="AJ274">
        <f t="shared" si="262"/>
        <v>0</v>
      </c>
      <c r="AK274">
        <v>53410.15</v>
      </c>
      <c r="AL274">
        <v>53410.15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70</v>
      </c>
      <c r="AU274">
        <v>10</v>
      </c>
      <c r="AV274">
        <v>1</v>
      </c>
      <c r="AW274">
        <v>1</v>
      </c>
      <c r="AZ274">
        <v>1</v>
      </c>
      <c r="BA274">
        <v>1</v>
      </c>
      <c r="BB274">
        <v>1</v>
      </c>
      <c r="BC274">
        <v>1</v>
      </c>
      <c r="BD274" t="s">
        <v>3</v>
      </c>
      <c r="BE274" t="s">
        <v>3</v>
      </c>
      <c r="BF274" t="s">
        <v>3</v>
      </c>
      <c r="BG274" t="s">
        <v>3</v>
      </c>
      <c r="BH274">
        <v>3</v>
      </c>
      <c r="BI274">
        <v>4</v>
      </c>
      <c r="BJ274" t="s">
        <v>27</v>
      </c>
      <c r="BM274">
        <v>0</v>
      </c>
      <c r="BN274">
        <v>0</v>
      </c>
      <c r="BO274" t="s">
        <v>3</v>
      </c>
      <c r="BP274">
        <v>0</v>
      </c>
      <c r="BQ274">
        <v>1</v>
      </c>
      <c r="BR274">
        <v>0</v>
      </c>
      <c r="BS274">
        <v>1</v>
      </c>
      <c r="BT274">
        <v>1</v>
      </c>
      <c r="BU274">
        <v>1</v>
      </c>
      <c r="BV274">
        <v>1</v>
      </c>
      <c r="BW274">
        <v>1</v>
      </c>
      <c r="BX274">
        <v>1</v>
      </c>
      <c r="BY274" t="s">
        <v>3</v>
      </c>
      <c r="BZ274">
        <v>70</v>
      </c>
      <c r="CA274">
        <v>10</v>
      </c>
      <c r="CF274">
        <v>0</v>
      </c>
      <c r="CG274">
        <v>0</v>
      </c>
      <c r="CM274">
        <v>0</v>
      </c>
      <c r="CN274" t="s">
        <v>3</v>
      </c>
      <c r="CO274">
        <v>0</v>
      </c>
      <c r="CP274">
        <f t="shared" si="263"/>
        <v>885.49</v>
      </c>
      <c r="CQ274">
        <f t="shared" si="264"/>
        <v>53410.15</v>
      </c>
      <c r="CR274">
        <f t="shared" si="265"/>
        <v>0</v>
      </c>
      <c r="CS274">
        <f t="shared" si="266"/>
        <v>0</v>
      </c>
      <c r="CT274">
        <f t="shared" si="267"/>
        <v>0</v>
      </c>
      <c r="CU274">
        <f t="shared" si="268"/>
        <v>0</v>
      </c>
      <c r="CV274">
        <f t="shared" si="269"/>
        <v>0</v>
      </c>
      <c r="CW274">
        <f t="shared" si="270"/>
        <v>0</v>
      </c>
      <c r="CX274">
        <f t="shared" si="271"/>
        <v>0</v>
      </c>
      <c r="CY274">
        <f t="shared" si="272"/>
        <v>0</v>
      </c>
      <c r="CZ274">
        <f t="shared" si="273"/>
        <v>0</v>
      </c>
      <c r="DC274" t="s">
        <v>3</v>
      </c>
      <c r="DD274" t="s">
        <v>3</v>
      </c>
      <c r="DE274" t="s">
        <v>3</v>
      </c>
      <c r="DF274" t="s">
        <v>3</v>
      </c>
      <c r="DG274" t="s">
        <v>3</v>
      </c>
      <c r="DH274" t="s">
        <v>3</v>
      </c>
      <c r="DI274" t="s">
        <v>3</v>
      </c>
      <c r="DJ274" t="s">
        <v>3</v>
      </c>
      <c r="DK274" t="s">
        <v>3</v>
      </c>
      <c r="DL274" t="s">
        <v>3</v>
      </c>
      <c r="DM274" t="s">
        <v>3</v>
      </c>
      <c r="DN274">
        <v>0</v>
      </c>
      <c r="DO274">
        <v>0</v>
      </c>
      <c r="DP274">
        <v>1</v>
      </c>
      <c r="DQ274">
        <v>1</v>
      </c>
      <c r="DU274">
        <v>1009</v>
      </c>
      <c r="DV274" t="s">
        <v>19</v>
      </c>
      <c r="DW274" t="s">
        <v>19</v>
      </c>
      <c r="DX274">
        <v>1000</v>
      </c>
      <c r="EE274">
        <v>32505399</v>
      </c>
      <c r="EF274">
        <v>1</v>
      </c>
      <c r="EG274" t="s">
        <v>21</v>
      </c>
      <c r="EH274">
        <v>0</v>
      </c>
      <c r="EI274" t="s">
        <v>3</v>
      </c>
      <c r="EJ274">
        <v>4</v>
      </c>
      <c r="EK274">
        <v>0</v>
      </c>
      <c r="EL274" t="s">
        <v>22</v>
      </c>
      <c r="EM274" t="s">
        <v>23</v>
      </c>
      <c r="EO274" t="s">
        <v>3</v>
      </c>
      <c r="EQ274">
        <v>131072</v>
      </c>
      <c r="ER274">
        <v>53410.15</v>
      </c>
      <c r="ES274">
        <v>53410.15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FQ274">
        <v>0</v>
      </c>
      <c r="FR274">
        <f t="shared" si="274"/>
        <v>0</v>
      </c>
      <c r="FS274">
        <v>0</v>
      </c>
      <c r="FX274">
        <v>70</v>
      </c>
      <c r="FY274">
        <v>10</v>
      </c>
      <c r="GA274" t="s">
        <v>3</v>
      </c>
      <c r="GD274">
        <v>0</v>
      </c>
      <c r="GF274">
        <v>-1467733540</v>
      </c>
      <c r="GG274">
        <v>2</v>
      </c>
      <c r="GH274">
        <v>1</v>
      </c>
      <c r="GI274">
        <v>-2</v>
      </c>
      <c r="GJ274">
        <v>0</v>
      </c>
      <c r="GK274">
        <f>ROUND(R274*(R12)/100,2)</f>
        <v>0</v>
      </c>
      <c r="GL274">
        <f t="shared" si="275"/>
        <v>0</v>
      </c>
      <c r="GM274">
        <f t="shared" si="276"/>
        <v>885.49</v>
      </c>
      <c r="GN274">
        <f t="shared" si="277"/>
        <v>0</v>
      </c>
      <c r="GO274">
        <f t="shared" si="278"/>
        <v>0</v>
      </c>
      <c r="GP274">
        <f t="shared" si="279"/>
        <v>885.49</v>
      </c>
      <c r="GR274">
        <v>0</v>
      </c>
      <c r="GS274">
        <v>3</v>
      </c>
      <c r="GT274">
        <v>0</v>
      </c>
      <c r="GU274" t="s">
        <v>3</v>
      </c>
      <c r="GV274">
        <f t="shared" si="280"/>
        <v>0</v>
      </c>
      <c r="GW274">
        <v>1</v>
      </c>
      <c r="GX274">
        <f t="shared" si="281"/>
        <v>0</v>
      </c>
      <c r="HA274">
        <v>0</v>
      </c>
      <c r="HB274">
        <v>0</v>
      </c>
      <c r="IK274">
        <v>0</v>
      </c>
    </row>
    <row r="275" spans="1:245" x14ac:dyDescent="0.2">
      <c r="A275">
        <v>17</v>
      </c>
      <c r="B275">
        <v>1</v>
      </c>
      <c r="E275" t="s">
        <v>254</v>
      </c>
      <c r="F275" t="s">
        <v>35</v>
      </c>
      <c r="G275" t="s">
        <v>255</v>
      </c>
      <c r="H275" t="s">
        <v>37</v>
      </c>
      <c r="I275">
        <v>4</v>
      </c>
      <c r="J275">
        <v>0</v>
      </c>
      <c r="O275">
        <f t="shared" si="243"/>
        <v>113847.44</v>
      </c>
      <c r="P275">
        <f t="shared" si="244"/>
        <v>113847.44</v>
      </c>
      <c r="Q275">
        <f t="shared" si="245"/>
        <v>0</v>
      </c>
      <c r="R275">
        <f t="shared" si="246"/>
        <v>0</v>
      </c>
      <c r="S275">
        <f t="shared" si="247"/>
        <v>0</v>
      </c>
      <c r="T275">
        <f t="shared" si="248"/>
        <v>0</v>
      </c>
      <c r="U275">
        <f t="shared" si="249"/>
        <v>0</v>
      </c>
      <c r="V275">
        <f t="shared" si="250"/>
        <v>0</v>
      </c>
      <c r="W275">
        <f t="shared" si="251"/>
        <v>0</v>
      </c>
      <c r="X275">
        <f t="shared" si="252"/>
        <v>0</v>
      </c>
      <c r="Y275">
        <f t="shared" si="253"/>
        <v>0</v>
      </c>
      <c r="AA275">
        <v>33034105</v>
      </c>
      <c r="AB275">
        <f t="shared" si="254"/>
        <v>28461.86</v>
      </c>
      <c r="AC275">
        <f t="shared" si="255"/>
        <v>28461.86</v>
      </c>
      <c r="AD275">
        <f t="shared" si="256"/>
        <v>0</v>
      </c>
      <c r="AE275">
        <f t="shared" si="257"/>
        <v>0</v>
      </c>
      <c r="AF275">
        <f t="shared" si="258"/>
        <v>0</v>
      </c>
      <c r="AG275">
        <f t="shared" si="259"/>
        <v>0</v>
      </c>
      <c r="AH275">
        <f t="shared" si="260"/>
        <v>0</v>
      </c>
      <c r="AI275">
        <f t="shared" si="261"/>
        <v>0</v>
      </c>
      <c r="AJ275">
        <f t="shared" si="262"/>
        <v>0</v>
      </c>
      <c r="AK275">
        <v>28461.86</v>
      </c>
      <c r="AL275">
        <v>28461.86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1</v>
      </c>
      <c r="AW275">
        <v>1</v>
      </c>
      <c r="AZ275">
        <v>1</v>
      </c>
      <c r="BA275">
        <v>1</v>
      </c>
      <c r="BB275">
        <v>1</v>
      </c>
      <c r="BC275">
        <v>1</v>
      </c>
      <c r="BD275" t="s">
        <v>3</v>
      </c>
      <c r="BE275" t="s">
        <v>3</v>
      </c>
      <c r="BF275" t="s">
        <v>3</v>
      </c>
      <c r="BG275" t="s">
        <v>3</v>
      </c>
      <c r="BH275">
        <v>3</v>
      </c>
      <c r="BI275">
        <v>1</v>
      </c>
      <c r="BJ275" t="s">
        <v>3</v>
      </c>
      <c r="BM275">
        <v>6001</v>
      </c>
      <c r="BN275">
        <v>0</v>
      </c>
      <c r="BO275" t="s">
        <v>3</v>
      </c>
      <c r="BP275">
        <v>0</v>
      </c>
      <c r="BQ275">
        <v>0</v>
      </c>
      <c r="BR275">
        <v>0</v>
      </c>
      <c r="BS275">
        <v>1</v>
      </c>
      <c r="BT275">
        <v>1</v>
      </c>
      <c r="BU275">
        <v>1</v>
      </c>
      <c r="BV275">
        <v>1</v>
      </c>
      <c r="BW275">
        <v>1</v>
      </c>
      <c r="BX275">
        <v>1</v>
      </c>
      <c r="BY275" t="s">
        <v>3</v>
      </c>
      <c r="BZ275">
        <v>0</v>
      </c>
      <c r="CA275">
        <v>0</v>
      </c>
      <c r="CF275">
        <v>0</v>
      </c>
      <c r="CG275">
        <v>0</v>
      </c>
      <c r="CM275">
        <v>0</v>
      </c>
      <c r="CN275" t="s">
        <v>3</v>
      </c>
      <c r="CO275">
        <v>0</v>
      </c>
      <c r="CP275">
        <f t="shared" si="263"/>
        <v>113847.44</v>
      </c>
      <c r="CQ275">
        <f t="shared" si="264"/>
        <v>28461.86</v>
      </c>
      <c r="CR275">
        <f t="shared" si="265"/>
        <v>0</v>
      </c>
      <c r="CS275">
        <f t="shared" si="266"/>
        <v>0</v>
      </c>
      <c r="CT275">
        <f t="shared" si="267"/>
        <v>0</v>
      </c>
      <c r="CU275">
        <f t="shared" si="268"/>
        <v>0</v>
      </c>
      <c r="CV275">
        <f t="shared" si="269"/>
        <v>0</v>
      </c>
      <c r="CW275">
        <f t="shared" si="270"/>
        <v>0</v>
      </c>
      <c r="CX275">
        <f t="shared" si="271"/>
        <v>0</v>
      </c>
      <c r="CY275">
        <f t="shared" si="272"/>
        <v>0</v>
      </c>
      <c r="CZ275">
        <f t="shared" si="273"/>
        <v>0</v>
      </c>
      <c r="DC275" t="s">
        <v>3</v>
      </c>
      <c r="DD275" t="s">
        <v>3</v>
      </c>
      <c r="DE275" t="s">
        <v>3</v>
      </c>
      <c r="DF275" t="s">
        <v>3</v>
      </c>
      <c r="DG275" t="s">
        <v>3</v>
      </c>
      <c r="DH275" t="s">
        <v>3</v>
      </c>
      <c r="DI275" t="s">
        <v>3</v>
      </c>
      <c r="DJ275" t="s">
        <v>3</v>
      </c>
      <c r="DK275" t="s">
        <v>3</v>
      </c>
      <c r="DL275" t="s">
        <v>3</v>
      </c>
      <c r="DM275" t="s">
        <v>3</v>
      </c>
      <c r="DN275">
        <v>0</v>
      </c>
      <c r="DO275">
        <v>0</v>
      </c>
      <c r="DP275">
        <v>1</v>
      </c>
      <c r="DQ275">
        <v>1</v>
      </c>
      <c r="DU275">
        <v>1010</v>
      </c>
      <c r="DV275" t="s">
        <v>37</v>
      </c>
      <c r="DW275" t="s">
        <v>38</v>
      </c>
      <c r="DX275">
        <v>1</v>
      </c>
      <c r="EE275">
        <v>32747723</v>
      </c>
      <c r="EF275">
        <v>0</v>
      </c>
      <c r="EG275" t="s">
        <v>39</v>
      </c>
      <c r="EH275">
        <v>0</v>
      </c>
      <c r="EI275" t="s">
        <v>3</v>
      </c>
      <c r="EJ275">
        <v>1</v>
      </c>
      <c r="EK275">
        <v>6001</v>
      </c>
      <c r="EL275" t="s">
        <v>40</v>
      </c>
      <c r="EM275" t="s">
        <v>39</v>
      </c>
      <c r="EO275" t="s">
        <v>3</v>
      </c>
      <c r="EQ275">
        <v>131072</v>
      </c>
      <c r="ER275">
        <v>28461.86</v>
      </c>
      <c r="ES275">
        <v>28461.86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FQ275">
        <v>0</v>
      </c>
      <c r="FR275">
        <f t="shared" si="274"/>
        <v>0</v>
      </c>
      <c r="FS275">
        <v>0</v>
      </c>
      <c r="FX275">
        <v>0</v>
      </c>
      <c r="FY275">
        <v>0</v>
      </c>
      <c r="GA275" t="s">
        <v>41</v>
      </c>
      <c r="GD275">
        <v>0</v>
      </c>
      <c r="GF275">
        <v>-1580784546</v>
      </c>
      <c r="GG275">
        <v>2</v>
      </c>
      <c r="GH275">
        <v>0</v>
      </c>
      <c r="GI275">
        <v>-2</v>
      </c>
      <c r="GJ275">
        <v>0</v>
      </c>
      <c r="GK275">
        <f>ROUND(R275*(R12)/100,2)</f>
        <v>0</v>
      </c>
      <c r="GL275">
        <f t="shared" si="275"/>
        <v>0</v>
      </c>
      <c r="GM275">
        <f t="shared" si="276"/>
        <v>113847.44</v>
      </c>
      <c r="GN275">
        <f t="shared" si="277"/>
        <v>113847.44</v>
      </c>
      <c r="GO275">
        <f t="shared" si="278"/>
        <v>0</v>
      </c>
      <c r="GP275">
        <f t="shared" si="279"/>
        <v>0</v>
      </c>
      <c r="GR275">
        <v>0</v>
      </c>
      <c r="GS275">
        <v>4</v>
      </c>
      <c r="GT275">
        <v>0</v>
      </c>
      <c r="GU275" t="s">
        <v>3</v>
      </c>
      <c r="GV275">
        <f t="shared" si="280"/>
        <v>0</v>
      </c>
      <c r="GW275">
        <v>1</v>
      </c>
      <c r="GX275">
        <f t="shared" si="281"/>
        <v>0</v>
      </c>
      <c r="HA275">
        <v>0</v>
      </c>
      <c r="HB275">
        <v>0</v>
      </c>
      <c r="IK275">
        <v>0</v>
      </c>
    </row>
    <row r="276" spans="1:245" x14ac:dyDescent="0.2">
      <c r="A276">
        <v>17</v>
      </c>
      <c r="B276">
        <v>1</v>
      </c>
      <c r="C276">
        <f>ROW(SmtRes!A545)</f>
        <v>545</v>
      </c>
      <c r="D276">
        <f>ROW(EtalonRes!A517)</f>
        <v>517</v>
      </c>
      <c r="E276" t="s">
        <v>256</v>
      </c>
      <c r="F276" t="s">
        <v>17</v>
      </c>
      <c r="G276" t="s">
        <v>18</v>
      </c>
      <c r="H276" t="s">
        <v>19</v>
      </c>
      <c r="I276">
        <v>0.04</v>
      </c>
      <c r="J276">
        <v>0</v>
      </c>
      <c r="O276">
        <f t="shared" si="243"/>
        <v>2666.69</v>
      </c>
      <c r="P276">
        <f t="shared" si="244"/>
        <v>2277.34</v>
      </c>
      <c r="Q276">
        <f t="shared" si="245"/>
        <v>62.21</v>
      </c>
      <c r="R276">
        <f t="shared" si="246"/>
        <v>5.71</v>
      </c>
      <c r="S276">
        <f t="shared" si="247"/>
        <v>327.14</v>
      </c>
      <c r="T276">
        <f t="shared" si="248"/>
        <v>0</v>
      </c>
      <c r="U276">
        <f t="shared" si="249"/>
        <v>1.4443999999999999</v>
      </c>
      <c r="V276">
        <f t="shared" si="250"/>
        <v>0</v>
      </c>
      <c r="W276">
        <f t="shared" si="251"/>
        <v>0</v>
      </c>
      <c r="X276">
        <f t="shared" si="252"/>
        <v>229</v>
      </c>
      <c r="Y276">
        <f t="shared" si="253"/>
        <v>32.71</v>
      </c>
      <c r="AA276">
        <v>33034105</v>
      </c>
      <c r="AB276">
        <f t="shared" si="254"/>
        <v>66667.14</v>
      </c>
      <c r="AC276">
        <f t="shared" si="255"/>
        <v>56933.42</v>
      </c>
      <c r="AD276">
        <f t="shared" si="256"/>
        <v>1555.17</v>
      </c>
      <c r="AE276">
        <f t="shared" si="257"/>
        <v>142.85</v>
      </c>
      <c r="AF276">
        <f t="shared" si="258"/>
        <v>8178.55</v>
      </c>
      <c r="AG276">
        <f t="shared" si="259"/>
        <v>0</v>
      </c>
      <c r="AH276">
        <f t="shared" si="260"/>
        <v>36.11</v>
      </c>
      <c r="AI276">
        <f t="shared" si="261"/>
        <v>0</v>
      </c>
      <c r="AJ276">
        <f t="shared" si="262"/>
        <v>0</v>
      </c>
      <c r="AK276">
        <v>66667.14</v>
      </c>
      <c r="AL276">
        <v>56933.42</v>
      </c>
      <c r="AM276">
        <v>1555.17</v>
      </c>
      <c r="AN276">
        <v>142.85</v>
      </c>
      <c r="AO276">
        <v>8178.55</v>
      </c>
      <c r="AP276">
        <v>0</v>
      </c>
      <c r="AQ276">
        <v>36.11</v>
      </c>
      <c r="AR276">
        <v>0</v>
      </c>
      <c r="AS276">
        <v>0</v>
      </c>
      <c r="AT276">
        <v>70</v>
      </c>
      <c r="AU276">
        <v>10</v>
      </c>
      <c r="AV276">
        <v>1</v>
      </c>
      <c r="AW276">
        <v>1</v>
      </c>
      <c r="AZ276">
        <v>1</v>
      </c>
      <c r="BA276">
        <v>1</v>
      </c>
      <c r="BB276">
        <v>1</v>
      </c>
      <c r="BC276">
        <v>1</v>
      </c>
      <c r="BD276" t="s">
        <v>3</v>
      </c>
      <c r="BE276" t="s">
        <v>3</v>
      </c>
      <c r="BF276" t="s">
        <v>3</v>
      </c>
      <c r="BG276" t="s">
        <v>3</v>
      </c>
      <c r="BH276">
        <v>0</v>
      </c>
      <c r="BI276">
        <v>4</v>
      </c>
      <c r="BJ276" t="s">
        <v>20</v>
      </c>
      <c r="BM276">
        <v>0</v>
      </c>
      <c r="BN276">
        <v>0</v>
      </c>
      <c r="BO276" t="s">
        <v>3</v>
      </c>
      <c r="BP276">
        <v>0</v>
      </c>
      <c r="BQ276">
        <v>1</v>
      </c>
      <c r="BR276">
        <v>0</v>
      </c>
      <c r="BS276">
        <v>1</v>
      </c>
      <c r="BT276">
        <v>1</v>
      </c>
      <c r="BU276">
        <v>1</v>
      </c>
      <c r="BV276">
        <v>1</v>
      </c>
      <c r="BW276">
        <v>1</v>
      </c>
      <c r="BX276">
        <v>1</v>
      </c>
      <c r="BY276" t="s">
        <v>3</v>
      </c>
      <c r="BZ276">
        <v>70</v>
      </c>
      <c r="CA276">
        <v>10</v>
      </c>
      <c r="CF276">
        <v>0</v>
      </c>
      <c r="CG276">
        <v>0</v>
      </c>
      <c r="CM276">
        <v>0</v>
      </c>
      <c r="CN276" t="s">
        <v>3</v>
      </c>
      <c r="CO276">
        <v>0</v>
      </c>
      <c r="CP276">
        <f t="shared" si="263"/>
        <v>2666.69</v>
      </c>
      <c r="CQ276">
        <f t="shared" si="264"/>
        <v>56933.42</v>
      </c>
      <c r="CR276">
        <f t="shared" si="265"/>
        <v>1555.17</v>
      </c>
      <c r="CS276">
        <f t="shared" si="266"/>
        <v>142.85</v>
      </c>
      <c r="CT276">
        <f t="shared" si="267"/>
        <v>8178.55</v>
      </c>
      <c r="CU276">
        <f t="shared" si="268"/>
        <v>0</v>
      </c>
      <c r="CV276">
        <f t="shared" si="269"/>
        <v>36.11</v>
      </c>
      <c r="CW276">
        <f t="shared" si="270"/>
        <v>0</v>
      </c>
      <c r="CX276">
        <f t="shared" si="271"/>
        <v>0</v>
      </c>
      <c r="CY276">
        <f t="shared" si="272"/>
        <v>228.99799999999999</v>
      </c>
      <c r="CZ276">
        <f t="shared" si="273"/>
        <v>32.713999999999999</v>
      </c>
      <c r="DC276" t="s">
        <v>3</v>
      </c>
      <c r="DD276" t="s">
        <v>3</v>
      </c>
      <c r="DE276" t="s">
        <v>3</v>
      </c>
      <c r="DF276" t="s">
        <v>3</v>
      </c>
      <c r="DG276" t="s">
        <v>3</v>
      </c>
      <c r="DH276" t="s">
        <v>3</v>
      </c>
      <c r="DI276" t="s">
        <v>3</v>
      </c>
      <c r="DJ276" t="s">
        <v>3</v>
      </c>
      <c r="DK276" t="s">
        <v>3</v>
      </c>
      <c r="DL276" t="s">
        <v>3</v>
      </c>
      <c r="DM276" t="s">
        <v>3</v>
      </c>
      <c r="DN276">
        <v>0</v>
      </c>
      <c r="DO276">
        <v>0</v>
      </c>
      <c r="DP276">
        <v>1</v>
      </c>
      <c r="DQ276">
        <v>1</v>
      </c>
      <c r="DU276">
        <v>1009</v>
      </c>
      <c r="DV276" t="s">
        <v>19</v>
      </c>
      <c r="DW276" t="s">
        <v>19</v>
      </c>
      <c r="DX276">
        <v>1000</v>
      </c>
      <c r="EE276">
        <v>32505399</v>
      </c>
      <c r="EF276">
        <v>1</v>
      </c>
      <c r="EG276" t="s">
        <v>21</v>
      </c>
      <c r="EH276">
        <v>0</v>
      </c>
      <c r="EI276" t="s">
        <v>3</v>
      </c>
      <c r="EJ276">
        <v>4</v>
      </c>
      <c r="EK276">
        <v>0</v>
      </c>
      <c r="EL276" t="s">
        <v>22</v>
      </c>
      <c r="EM276" t="s">
        <v>23</v>
      </c>
      <c r="EO276" t="s">
        <v>3</v>
      </c>
      <c r="EQ276">
        <v>131072</v>
      </c>
      <c r="ER276">
        <v>66667.14</v>
      </c>
      <c r="ES276">
        <v>56933.42</v>
      </c>
      <c r="ET276">
        <v>1555.17</v>
      </c>
      <c r="EU276">
        <v>142.85</v>
      </c>
      <c r="EV276">
        <v>8178.55</v>
      </c>
      <c r="EW276">
        <v>36.11</v>
      </c>
      <c r="EX276">
        <v>0</v>
      </c>
      <c r="EY276">
        <v>0</v>
      </c>
      <c r="FQ276">
        <v>0</v>
      </c>
      <c r="FR276">
        <f t="shared" si="274"/>
        <v>0</v>
      </c>
      <c r="FS276">
        <v>0</v>
      </c>
      <c r="FX276">
        <v>70</v>
      </c>
      <c r="FY276">
        <v>10</v>
      </c>
      <c r="GA276" t="s">
        <v>3</v>
      </c>
      <c r="GD276">
        <v>0</v>
      </c>
      <c r="GF276">
        <v>-1596235391</v>
      </c>
      <c r="GG276">
        <v>2</v>
      </c>
      <c r="GH276">
        <v>1</v>
      </c>
      <c r="GI276">
        <v>-2</v>
      </c>
      <c r="GJ276">
        <v>0</v>
      </c>
      <c r="GK276">
        <f>ROUND(R276*(R12)/100,2)</f>
        <v>6.17</v>
      </c>
      <c r="GL276">
        <f t="shared" si="275"/>
        <v>0</v>
      </c>
      <c r="GM276">
        <f t="shared" si="276"/>
        <v>2934.57</v>
      </c>
      <c r="GN276">
        <f t="shared" si="277"/>
        <v>0</v>
      </c>
      <c r="GO276">
        <f t="shared" si="278"/>
        <v>0</v>
      </c>
      <c r="GP276">
        <f t="shared" si="279"/>
        <v>2934.57</v>
      </c>
      <c r="GR276">
        <v>0</v>
      </c>
      <c r="GS276">
        <v>3</v>
      </c>
      <c r="GT276">
        <v>0</v>
      </c>
      <c r="GU276" t="s">
        <v>3</v>
      </c>
      <c r="GV276">
        <f t="shared" si="280"/>
        <v>0</v>
      </c>
      <c r="GW276">
        <v>1</v>
      </c>
      <c r="GX276">
        <f t="shared" si="281"/>
        <v>0</v>
      </c>
      <c r="HA276">
        <v>0</v>
      </c>
      <c r="HB276">
        <v>0</v>
      </c>
      <c r="IK276">
        <v>0</v>
      </c>
    </row>
    <row r="277" spans="1:245" x14ac:dyDescent="0.2">
      <c r="A277">
        <v>18</v>
      </c>
      <c r="B277">
        <v>1</v>
      </c>
      <c r="C277">
        <v>545</v>
      </c>
      <c r="E277" t="s">
        <v>257</v>
      </c>
      <c r="F277" t="s">
        <v>25</v>
      </c>
      <c r="G277" t="s">
        <v>26</v>
      </c>
      <c r="H277" t="s">
        <v>19</v>
      </c>
      <c r="I277">
        <f>I276*J277</f>
        <v>-0.04</v>
      </c>
      <c r="J277">
        <v>-1</v>
      </c>
      <c r="O277">
        <f t="shared" si="243"/>
        <v>-2136.41</v>
      </c>
      <c r="P277">
        <f t="shared" si="244"/>
        <v>-2136.41</v>
      </c>
      <c r="Q277">
        <f t="shared" si="245"/>
        <v>0</v>
      </c>
      <c r="R277">
        <f t="shared" si="246"/>
        <v>0</v>
      </c>
      <c r="S277">
        <f t="shared" si="247"/>
        <v>0</v>
      </c>
      <c r="T277">
        <f t="shared" si="248"/>
        <v>0</v>
      </c>
      <c r="U277">
        <f t="shared" si="249"/>
        <v>0</v>
      </c>
      <c r="V277">
        <f t="shared" si="250"/>
        <v>0</v>
      </c>
      <c r="W277">
        <f t="shared" si="251"/>
        <v>0</v>
      </c>
      <c r="X277">
        <f t="shared" si="252"/>
        <v>0</v>
      </c>
      <c r="Y277">
        <f t="shared" si="253"/>
        <v>0</v>
      </c>
      <c r="AA277">
        <v>33034105</v>
      </c>
      <c r="AB277">
        <f t="shared" si="254"/>
        <v>53410.15</v>
      </c>
      <c r="AC277">
        <f t="shared" si="255"/>
        <v>53410.15</v>
      </c>
      <c r="AD277">
        <f t="shared" si="256"/>
        <v>0</v>
      </c>
      <c r="AE277">
        <f t="shared" si="257"/>
        <v>0</v>
      </c>
      <c r="AF277">
        <f t="shared" si="258"/>
        <v>0</v>
      </c>
      <c r="AG277">
        <f t="shared" si="259"/>
        <v>0</v>
      </c>
      <c r="AH277">
        <f t="shared" si="260"/>
        <v>0</v>
      </c>
      <c r="AI277">
        <f t="shared" si="261"/>
        <v>0</v>
      </c>
      <c r="AJ277">
        <f t="shared" si="262"/>
        <v>0</v>
      </c>
      <c r="AK277">
        <v>53410.15</v>
      </c>
      <c r="AL277">
        <v>53410.15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70</v>
      </c>
      <c r="AU277">
        <v>10</v>
      </c>
      <c r="AV277">
        <v>1</v>
      </c>
      <c r="AW277">
        <v>1</v>
      </c>
      <c r="AZ277">
        <v>1</v>
      </c>
      <c r="BA277">
        <v>1</v>
      </c>
      <c r="BB277">
        <v>1</v>
      </c>
      <c r="BC277">
        <v>1</v>
      </c>
      <c r="BD277" t="s">
        <v>3</v>
      </c>
      <c r="BE277" t="s">
        <v>3</v>
      </c>
      <c r="BF277" t="s">
        <v>3</v>
      </c>
      <c r="BG277" t="s">
        <v>3</v>
      </c>
      <c r="BH277">
        <v>3</v>
      </c>
      <c r="BI277">
        <v>4</v>
      </c>
      <c r="BJ277" t="s">
        <v>27</v>
      </c>
      <c r="BM277">
        <v>0</v>
      </c>
      <c r="BN277">
        <v>0</v>
      </c>
      <c r="BO277" t="s">
        <v>3</v>
      </c>
      <c r="BP277">
        <v>0</v>
      </c>
      <c r="BQ277">
        <v>1</v>
      </c>
      <c r="BR277">
        <v>0</v>
      </c>
      <c r="BS277">
        <v>1</v>
      </c>
      <c r="BT277">
        <v>1</v>
      </c>
      <c r="BU277">
        <v>1</v>
      </c>
      <c r="BV277">
        <v>1</v>
      </c>
      <c r="BW277">
        <v>1</v>
      </c>
      <c r="BX277">
        <v>1</v>
      </c>
      <c r="BY277" t="s">
        <v>3</v>
      </c>
      <c r="BZ277">
        <v>70</v>
      </c>
      <c r="CA277">
        <v>10</v>
      </c>
      <c r="CF277">
        <v>0</v>
      </c>
      <c r="CG277">
        <v>0</v>
      </c>
      <c r="CM277">
        <v>0</v>
      </c>
      <c r="CN277" t="s">
        <v>3</v>
      </c>
      <c r="CO277">
        <v>0</v>
      </c>
      <c r="CP277">
        <f t="shared" si="263"/>
        <v>-2136.41</v>
      </c>
      <c r="CQ277">
        <f t="shared" si="264"/>
        <v>53410.15</v>
      </c>
      <c r="CR277">
        <f t="shared" si="265"/>
        <v>0</v>
      </c>
      <c r="CS277">
        <f t="shared" si="266"/>
        <v>0</v>
      </c>
      <c r="CT277">
        <f t="shared" si="267"/>
        <v>0</v>
      </c>
      <c r="CU277">
        <f t="shared" si="268"/>
        <v>0</v>
      </c>
      <c r="CV277">
        <f t="shared" si="269"/>
        <v>0</v>
      </c>
      <c r="CW277">
        <f t="shared" si="270"/>
        <v>0</v>
      </c>
      <c r="CX277">
        <f t="shared" si="271"/>
        <v>0</v>
      </c>
      <c r="CY277">
        <f t="shared" si="272"/>
        <v>0</v>
      </c>
      <c r="CZ277">
        <f t="shared" si="273"/>
        <v>0</v>
      </c>
      <c r="DC277" t="s">
        <v>3</v>
      </c>
      <c r="DD277" t="s">
        <v>3</v>
      </c>
      <c r="DE277" t="s">
        <v>3</v>
      </c>
      <c r="DF277" t="s">
        <v>3</v>
      </c>
      <c r="DG277" t="s">
        <v>3</v>
      </c>
      <c r="DH277" t="s">
        <v>3</v>
      </c>
      <c r="DI277" t="s">
        <v>3</v>
      </c>
      <c r="DJ277" t="s">
        <v>3</v>
      </c>
      <c r="DK277" t="s">
        <v>3</v>
      </c>
      <c r="DL277" t="s">
        <v>3</v>
      </c>
      <c r="DM277" t="s">
        <v>3</v>
      </c>
      <c r="DN277">
        <v>0</v>
      </c>
      <c r="DO277">
        <v>0</v>
      </c>
      <c r="DP277">
        <v>1</v>
      </c>
      <c r="DQ277">
        <v>1</v>
      </c>
      <c r="DU277">
        <v>1009</v>
      </c>
      <c r="DV277" t="s">
        <v>19</v>
      </c>
      <c r="DW277" t="s">
        <v>19</v>
      </c>
      <c r="DX277">
        <v>1000</v>
      </c>
      <c r="EE277">
        <v>32505399</v>
      </c>
      <c r="EF277">
        <v>1</v>
      </c>
      <c r="EG277" t="s">
        <v>21</v>
      </c>
      <c r="EH277">
        <v>0</v>
      </c>
      <c r="EI277" t="s">
        <v>3</v>
      </c>
      <c r="EJ277">
        <v>4</v>
      </c>
      <c r="EK277">
        <v>0</v>
      </c>
      <c r="EL277" t="s">
        <v>22</v>
      </c>
      <c r="EM277" t="s">
        <v>23</v>
      </c>
      <c r="EO277" t="s">
        <v>3</v>
      </c>
      <c r="EQ277">
        <v>0</v>
      </c>
      <c r="ER277">
        <v>53410.15</v>
      </c>
      <c r="ES277">
        <v>53410.15</v>
      </c>
      <c r="ET277">
        <v>0</v>
      </c>
      <c r="EU277">
        <v>0</v>
      </c>
      <c r="EV277">
        <v>0</v>
      </c>
      <c r="EW277">
        <v>0</v>
      </c>
      <c r="EX277">
        <v>0</v>
      </c>
      <c r="FQ277">
        <v>0</v>
      </c>
      <c r="FR277">
        <f t="shared" si="274"/>
        <v>0</v>
      </c>
      <c r="FS277">
        <v>0</v>
      </c>
      <c r="FX277">
        <v>70</v>
      </c>
      <c r="FY277">
        <v>10</v>
      </c>
      <c r="GA277" t="s">
        <v>3</v>
      </c>
      <c r="GD277">
        <v>0</v>
      </c>
      <c r="GF277">
        <v>-1467733540</v>
      </c>
      <c r="GG277">
        <v>2</v>
      </c>
      <c r="GH277">
        <v>1</v>
      </c>
      <c r="GI277">
        <v>-2</v>
      </c>
      <c r="GJ277">
        <v>0</v>
      </c>
      <c r="GK277">
        <f>ROUND(R277*(R12)/100,2)</f>
        <v>0</v>
      </c>
      <c r="GL277">
        <f t="shared" si="275"/>
        <v>0</v>
      </c>
      <c r="GM277">
        <f t="shared" si="276"/>
        <v>-2136.41</v>
      </c>
      <c r="GN277">
        <f t="shared" si="277"/>
        <v>0</v>
      </c>
      <c r="GO277">
        <f t="shared" si="278"/>
        <v>0</v>
      </c>
      <c r="GP277">
        <f t="shared" si="279"/>
        <v>-2136.41</v>
      </c>
      <c r="GR277">
        <v>0</v>
      </c>
      <c r="GS277">
        <v>3</v>
      </c>
      <c r="GT277">
        <v>0</v>
      </c>
      <c r="GU277" t="s">
        <v>3</v>
      </c>
      <c r="GV277">
        <f t="shared" si="280"/>
        <v>0</v>
      </c>
      <c r="GW277">
        <v>1</v>
      </c>
      <c r="GX277">
        <f t="shared" si="281"/>
        <v>0</v>
      </c>
      <c r="HA277">
        <v>0</v>
      </c>
      <c r="HB277">
        <v>0</v>
      </c>
      <c r="IK277">
        <v>0</v>
      </c>
    </row>
    <row r="278" spans="1:245" x14ac:dyDescent="0.2">
      <c r="A278">
        <v>17</v>
      </c>
      <c r="B278">
        <v>1</v>
      </c>
      <c r="C278">
        <f>ROW(SmtRes!A560)</f>
        <v>560</v>
      </c>
      <c r="D278">
        <f>ROW(EtalonRes!A532)</f>
        <v>532</v>
      </c>
      <c r="E278" t="s">
        <v>258</v>
      </c>
      <c r="F278" t="s">
        <v>29</v>
      </c>
      <c r="G278" t="s">
        <v>30</v>
      </c>
      <c r="H278" t="s">
        <v>31</v>
      </c>
      <c r="I278">
        <v>5.4000000000000003E-3</v>
      </c>
      <c r="J278">
        <v>0</v>
      </c>
      <c r="O278">
        <f t="shared" si="243"/>
        <v>2305.33</v>
      </c>
      <c r="P278">
        <f t="shared" si="244"/>
        <v>1878.3</v>
      </c>
      <c r="Q278">
        <f t="shared" si="245"/>
        <v>2.35</v>
      </c>
      <c r="R278">
        <f t="shared" si="246"/>
        <v>0.8</v>
      </c>
      <c r="S278">
        <f t="shared" si="247"/>
        <v>424.68</v>
      </c>
      <c r="T278">
        <f t="shared" si="248"/>
        <v>0</v>
      </c>
      <c r="U278">
        <f t="shared" si="249"/>
        <v>2.4467400000000001</v>
      </c>
      <c r="V278">
        <f t="shared" si="250"/>
        <v>0</v>
      </c>
      <c r="W278">
        <f t="shared" si="251"/>
        <v>0</v>
      </c>
      <c r="X278">
        <f t="shared" si="252"/>
        <v>297.27999999999997</v>
      </c>
      <c r="Y278">
        <f t="shared" si="253"/>
        <v>42.47</v>
      </c>
      <c r="AA278">
        <v>33034105</v>
      </c>
      <c r="AB278">
        <f t="shared" si="254"/>
        <v>426912.19</v>
      </c>
      <c r="AC278">
        <f t="shared" si="255"/>
        <v>347832.49</v>
      </c>
      <c r="AD278">
        <f t="shared" si="256"/>
        <v>435.13</v>
      </c>
      <c r="AE278">
        <f t="shared" si="257"/>
        <v>147.43</v>
      </c>
      <c r="AF278">
        <f t="shared" si="258"/>
        <v>78644.570000000007</v>
      </c>
      <c r="AG278">
        <f t="shared" si="259"/>
        <v>0</v>
      </c>
      <c r="AH278">
        <f t="shared" si="260"/>
        <v>453.1</v>
      </c>
      <c r="AI278">
        <f t="shared" si="261"/>
        <v>0</v>
      </c>
      <c r="AJ278">
        <f t="shared" si="262"/>
        <v>0</v>
      </c>
      <c r="AK278">
        <v>426912.19</v>
      </c>
      <c r="AL278">
        <v>347832.49</v>
      </c>
      <c r="AM278">
        <v>435.13</v>
      </c>
      <c r="AN278">
        <v>147.43</v>
      </c>
      <c r="AO278">
        <v>78644.570000000007</v>
      </c>
      <c r="AP278">
        <v>0</v>
      </c>
      <c r="AQ278">
        <v>453.1</v>
      </c>
      <c r="AR278">
        <v>0</v>
      </c>
      <c r="AS278">
        <v>0</v>
      </c>
      <c r="AT278">
        <v>70</v>
      </c>
      <c r="AU278">
        <v>10</v>
      </c>
      <c r="AV278">
        <v>1</v>
      </c>
      <c r="AW278">
        <v>1</v>
      </c>
      <c r="AZ278">
        <v>1</v>
      </c>
      <c r="BA278">
        <v>1</v>
      </c>
      <c r="BB278">
        <v>1</v>
      </c>
      <c r="BC278">
        <v>1</v>
      </c>
      <c r="BD278" t="s">
        <v>3</v>
      </c>
      <c r="BE278" t="s">
        <v>3</v>
      </c>
      <c r="BF278" t="s">
        <v>3</v>
      </c>
      <c r="BG278" t="s">
        <v>3</v>
      </c>
      <c r="BH278">
        <v>0</v>
      </c>
      <c r="BI278">
        <v>4</v>
      </c>
      <c r="BJ278" t="s">
        <v>32</v>
      </c>
      <c r="BM278">
        <v>0</v>
      </c>
      <c r="BN278">
        <v>0</v>
      </c>
      <c r="BO278" t="s">
        <v>3</v>
      </c>
      <c r="BP278">
        <v>0</v>
      </c>
      <c r="BQ278">
        <v>1</v>
      </c>
      <c r="BR278">
        <v>0</v>
      </c>
      <c r="BS278">
        <v>1</v>
      </c>
      <c r="BT278">
        <v>1</v>
      </c>
      <c r="BU278">
        <v>1</v>
      </c>
      <c r="BV278">
        <v>1</v>
      </c>
      <c r="BW278">
        <v>1</v>
      </c>
      <c r="BX278">
        <v>1</v>
      </c>
      <c r="BY278" t="s">
        <v>3</v>
      </c>
      <c r="BZ278">
        <v>70</v>
      </c>
      <c r="CA278">
        <v>10</v>
      </c>
      <c r="CF278">
        <v>0</v>
      </c>
      <c r="CG278">
        <v>0</v>
      </c>
      <c r="CM278">
        <v>0</v>
      </c>
      <c r="CN278" t="s">
        <v>3</v>
      </c>
      <c r="CO278">
        <v>0</v>
      </c>
      <c r="CP278">
        <f t="shared" si="263"/>
        <v>2305.33</v>
      </c>
      <c r="CQ278">
        <f t="shared" si="264"/>
        <v>347832.49</v>
      </c>
      <c r="CR278">
        <f t="shared" si="265"/>
        <v>435.13</v>
      </c>
      <c r="CS278">
        <f t="shared" si="266"/>
        <v>147.43</v>
      </c>
      <c r="CT278">
        <f t="shared" si="267"/>
        <v>78644.570000000007</v>
      </c>
      <c r="CU278">
        <f t="shared" si="268"/>
        <v>0</v>
      </c>
      <c r="CV278">
        <f t="shared" si="269"/>
        <v>453.1</v>
      </c>
      <c r="CW278">
        <f t="shared" si="270"/>
        <v>0</v>
      </c>
      <c r="CX278">
        <f t="shared" si="271"/>
        <v>0</v>
      </c>
      <c r="CY278">
        <f t="shared" si="272"/>
        <v>297.27600000000001</v>
      </c>
      <c r="CZ278">
        <f t="shared" si="273"/>
        <v>42.468000000000004</v>
      </c>
      <c r="DC278" t="s">
        <v>3</v>
      </c>
      <c r="DD278" t="s">
        <v>3</v>
      </c>
      <c r="DE278" t="s">
        <v>3</v>
      </c>
      <c r="DF278" t="s">
        <v>3</v>
      </c>
      <c r="DG278" t="s">
        <v>3</v>
      </c>
      <c r="DH278" t="s">
        <v>3</v>
      </c>
      <c r="DI278" t="s">
        <v>3</v>
      </c>
      <c r="DJ278" t="s">
        <v>3</v>
      </c>
      <c r="DK278" t="s">
        <v>3</v>
      </c>
      <c r="DL278" t="s">
        <v>3</v>
      </c>
      <c r="DM278" t="s">
        <v>3</v>
      </c>
      <c r="DN278">
        <v>0</v>
      </c>
      <c r="DO278">
        <v>0</v>
      </c>
      <c r="DP278">
        <v>1</v>
      </c>
      <c r="DQ278">
        <v>1</v>
      </c>
      <c r="DU278">
        <v>1007</v>
      </c>
      <c r="DV278" t="s">
        <v>31</v>
      </c>
      <c r="DW278" t="s">
        <v>31</v>
      </c>
      <c r="DX278">
        <v>100</v>
      </c>
      <c r="EE278">
        <v>32505399</v>
      </c>
      <c r="EF278">
        <v>1</v>
      </c>
      <c r="EG278" t="s">
        <v>21</v>
      </c>
      <c r="EH278">
        <v>0</v>
      </c>
      <c r="EI278" t="s">
        <v>3</v>
      </c>
      <c r="EJ278">
        <v>4</v>
      </c>
      <c r="EK278">
        <v>0</v>
      </c>
      <c r="EL278" t="s">
        <v>22</v>
      </c>
      <c r="EM278" t="s">
        <v>23</v>
      </c>
      <c r="EO278" t="s">
        <v>3</v>
      </c>
      <c r="EQ278">
        <v>131072</v>
      </c>
      <c r="ER278">
        <v>426912.19</v>
      </c>
      <c r="ES278">
        <v>347832.49</v>
      </c>
      <c r="ET278">
        <v>435.13</v>
      </c>
      <c r="EU278">
        <v>147.43</v>
      </c>
      <c r="EV278">
        <v>78644.570000000007</v>
      </c>
      <c r="EW278">
        <v>453.1</v>
      </c>
      <c r="EX278">
        <v>0</v>
      </c>
      <c r="EY278">
        <v>0</v>
      </c>
      <c r="FQ278">
        <v>0</v>
      </c>
      <c r="FR278">
        <f t="shared" si="274"/>
        <v>0</v>
      </c>
      <c r="FS278">
        <v>0</v>
      </c>
      <c r="FX278">
        <v>70</v>
      </c>
      <c r="FY278">
        <v>10</v>
      </c>
      <c r="GA278" t="s">
        <v>3</v>
      </c>
      <c r="GD278">
        <v>0</v>
      </c>
      <c r="GF278">
        <v>1739596138</v>
      </c>
      <c r="GG278">
        <v>2</v>
      </c>
      <c r="GH278">
        <v>1</v>
      </c>
      <c r="GI278">
        <v>-2</v>
      </c>
      <c r="GJ278">
        <v>0</v>
      </c>
      <c r="GK278">
        <f>ROUND(R278*(R12)/100,2)</f>
        <v>0.86</v>
      </c>
      <c r="GL278">
        <f t="shared" si="275"/>
        <v>0</v>
      </c>
      <c r="GM278">
        <f t="shared" si="276"/>
        <v>2645.94</v>
      </c>
      <c r="GN278">
        <f t="shared" si="277"/>
        <v>0</v>
      </c>
      <c r="GO278">
        <f t="shared" si="278"/>
        <v>0</v>
      </c>
      <c r="GP278">
        <f t="shared" si="279"/>
        <v>2645.94</v>
      </c>
      <c r="GR278">
        <v>0</v>
      </c>
      <c r="GS278">
        <v>3</v>
      </c>
      <c r="GT278">
        <v>0</v>
      </c>
      <c r="GU278" t="s">
        <v>3</v>
      </c>
      <c r="GV278">
        <f t="shared" si="280"/>
        <v>0</v>
      </c>
      <c r="GW278">
        <v>1</v>
      </c>
      <c r="GX278">
        <f t="shared" si="281"/>
        <v>0</v>
      </c>
      <c r="HA278">
        <v>0</v>
      </c>
      <c r="HB278">
        <v>0</v>
      </c>
      <c r="IK278">
        <v>0</v>
      </c>
    </row>
    <row r="279" spans="1:245" x14ac:dyDescent="0.2">
      <c r="A279">
        <v>17</v>
      </c>
      <c r="B279">
        <v>1</v>
      </c>
      <c r="E279" t="s">
        <v>259</v>
      </c>
      <c r="F279" t="s">
        <v>25</v>
      </c>
      <c r="G279" t="s">
        <v>26</v>
      </c>
      <c r="H279" t="s">
        <v>19</v>
      </c>
      <c r="I279">
        <v>1.167761336E-2</v>
      </c>
      <c r="J279">
        <v>0</v>
      </c>
      <c r="O279">
        <f t="shared" si="243"/>
        <v>623.70000000000005</v>
      </c>
      <c r="P279">
        <f t="shared" si="244"/>
        <v>623.70000000000005</v>
      </c>
      <c r="Q279">
        <f t="shared" si="245"/>
        <v>0</v>
      </c>
      <c r="R279">
        <f t="shared" si="246"/>
        <v>0</v>
      </c>
      <c r="S279">
        <f t="shared" si="247"/>
        <v>0</v>
      </c>
      <c r="T279">
        <f t="shared" si="248"/>
        <v>0</v>
      </c>
      <c r="U279">
        <f t="shared" si="249"/>
        <v>0</v>
      </c>
      <c r="V279">
        <f t="shared" si="250"/>
        <v>0</v>
      </c>
      <c r="W279">
        <f t="shared" si="251"/>
        <v>0</v>
      </c>
      <c r="X279">
        <f t="shared" si="252"/>
        <v>0</v>
      </c>
      <c r="Y279">
        <f t="shared" si="253"/>
        <v>0</v>
      </c>
      <c r="AA279">
        <v>33034105</v>
      </c>
      <c r="AB279">
        <f t="shared" si="254"/>
        <v>53410.15</v>
      </c>
      <c r="AC279">
        <f t="shared" si="255"/>
        <v>53410.15</v>
      </c>
      <c r="AD279">
        <f t="shared" si="256"/>
        <v>0</v>
      </c>
      <c r="AE279">
        <f t="shared" si="257"/>
        <v>0</v>
      </c>
      <c r="AF279">
        <f t="shared" si="258"/>
        <v>0</v>
      </c>
      <c r="AG279">
        <f t="shared" si="259"/>
        <v>0</v>
      </c>
      <c r="AH279">
        <f t="shared" si="260"/>
        <v>0</v>
      </c>
      <c r="AI279">
        <f t="shared" si="261"/>
        <v>0</v>
      </c>
      <c r="AJ279">
        <f t="shared" si="262"/>
        <v>0</v>
      </c>
      <c r="AK279">
        <v>53410.15</v>
      </c>
      <c r="AL279">
        <v>53410.15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70</v>
      </c>
      <c r="AU279">
        <v>10</v>
      </c>
      <c r="AV279">
        <v>1</v>
      </c>
      <c r="AW279">
        <v>1</v>
      </c>
      <c r="AZ279">
        <v>1</v>
      </c>
      <c r="BA279">
        <v>1</v>
      </c>
      <c r="BB279">
        <v>1</v>
      </c>
      <c r="BC279">
        <v>1</v>
      </c>
      <c r="BD279" t="s">
        <v>3</v>
      </c>
      <c r="BE279" t="s">
        <v>3</v>
      </c>
      <c r="BF279" t="s">
        <v>3</v>
      </c>
      <c r="BG279" t="s">
        <v>3</v>
      </c>
      <c r="BH279">
        <v>3</v>
      </c>
      <c r="BI279">
        <v>4</v>
      </c>
      <c r="BJ279" t="s">
        <v>27</v>
      </c>
      <c r="BM279">
        <v>0</v>
      </c>
      <c r="BN279">
        <v>0</v>
      </c>
      <c r="BO279" t="s">
        <v>3</v>
      </c>
      <c r="BP279">
        <v>0</v>
      </c>
      <c r="BQ279">
        <v>1</v>
      </c>
      <c r="BR279">
        <v>0</v>
      </c>
      <c r="BS279">
        <v>1</v>
      </c>
      <c r="BT279">
        <v>1</v>
      </c>
      <c r="BU279">
        <v>1</v>
      </c>
      <c r="BV279">
        <v>1</v>
      </c>
      <c r="BW279">
        <v>1</v>
      </c>
      <c r="BX279">
        <v>1</v>
      </c>
      <c r="BY279" t="s">
        <v>3</v>
      </c>
      <c r="BZ279">
        <v>70</v>
      </c>
      <c r="CA279">
        <v>10</v>
      </c>
      <c r="CF279">
        <v>0</v>
      </c>
      <c r="CG279">
        <v>0</v>
      </c>
      <c r="CM279">
        <v>0</v>
      </c>
      <c r="CN279" t="s">
        <v>3</v>
      </c>
      <c r="CO279">
        <v>0</v>
      </c>
      <c r="CP279">
        <f t="shared" si="263"/>
        <v>623.70000000000005</v>
      </c>
      <c r="CQ279">
        <f t="shared" si="264"/>
        <v>53410.15</v>
      </c>
      <c r="CR279">
        <f t="shared" si="265"/>
        <v>0</v>
      </c>
      <c r="CS279">
        <f t="shared" si="266"/>
        <v>0</v>
      </c>
      <c r="CT279">
        <f t="shared" si="267"/>
        <v>0</v>
      </c>
      <c r="CU279">
        <f t="shared" si="268"/>
        <v>0</v>
      </c>
      <c r="CV279">
        <f t="shared" si="269"/>
        <v>0</v>
      </c>
      <c r="CW279">
        <f t="shared" si="270"/>
        <v>0</v>
      </c>
      <c r="CX279">
        <f t="shared" si="271"/>
        <v>0</v>
      </c>
      <c r="CY279">
        <f t="shared" si="272"/>
        <v>0</v>
      </c>
      <c r="CZ279">
        <f t="shared" si="273"/>
        <v>0</v>
      </c>
      <c r="DC279" t="s">
        <v>3</v>
      </c>
      <c r="DD279" t="s">
        <v>3</v>
      </c>
      <c r="DE279" t="s">
        <v>3</v>
      </c>
      <c r="DF279" t="s">
        <v>3</v>
      </c>
      <c r="DG279" t="s">
        <v>3</v>
      </c>
      <c r="DH279" t="s">
        <v>3</v>
      </c>
      <c r="DI279" t="s">
        <v>3</v>
      </c>
      <c r="DJ279" t="s">
        <v>3</v>
      </c>
      <c r="DK279" t="s">
        <v>3</v>
      </c>
      <c r="DL279" t="s">
        <v>3</v>
      </c>
      <c r="DM279" t="s">
        <v>3</v>
      </c>
      <c r="DN279">
        <v>0</v>
      </c>
      <c r="DO279">
        <v>0</v>
      </c>
      <c r="DP279">
        <v>1</v>
      </c>
      <c r="DQ279">
        <v>1</v>
      </c>
      <c r="DU279">
        <v>1009</v>
      </c>
      <c r="DV279" t="s">
        <v>19</v>
      </c>
      <c r="DW279" t="s">
        <v>19</v>
      </c>
      <c r="DX279">
        <v>1000</v>
      </c>
      <c r="EE279">
        <v>32505399</v>
      </c>
      <c r="EF279">
        <v>1</v>
      </c>
      <c r="EG279" t="s">
        <v>21</v>
      </c>
      <c r="EH279">
        <v>0</v>
      </c>
      <c r="EI279" t="s">
        <v>3</v>
      </c>
      <c r="EJ279">
        <v>4</v>
      </c>
      <c r="EK279">
        <v>0</v>
      </c>
      <c r="EL279" t="s">
        <v>22</v>
      </c>
      <c r="EM279" t="s">
        <v>23</v>
      </c>
      <c r="EO279" t="s">
        <v>3</v>
      </c>
      <c r="EQ279">
        <v>131072</v>
      </c>
      <c r="ER279">
        <v>53410.15</v>
      </c>
      <c r="ES279">
        <v>53410.15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FQ279">
        <v>0</v>
      </c>
      <c r="FR279">
        <f t="shared" si="274"/>
        <v>0</v>
      </c>
      <c r="FS279">
        <v>0</v>
      </c>
      <c r="FX279">
        <v>70</v>
      </c>
      <c r="FY279">
        <v>10</v>
      </c>
      <c r="GA279" t="s">
        <v>3</v>
      </c>
      <c r="GD279">
        <v>0</v>
      </c>
      <c r="GF279">
        <v>-1467733540</v>
      </c>
      <c r="GG279">
        <v>2</v>
      </c>
      <c r="GH279">
        <v>1</v>
      </c>
      <c r="GI279">
        <v>-2</v>
      </c>
      <c r="GJ279">
        <v>0</v>
      </c>
      <c r="GK279">
        <f>ROUND(R279*(R12)/100,2)</f>
        <v>0</v>
      </c>
      <c r="GL279">
        <f t="shared" si="275"/>
        <v>0</v>
      </c>
      <c r="GM279">
        <f t="shared" si="276"/>
        <v>623.70000000000005</v>
      </c>
      <c r="GN279">
        <f t="shared" si="277"/>
        <v>0</v>
      </c>
      <c r="GO279">
        <f t="shared" si="278"/>
        <v>0</v>
      </c>
      <c r="GP279">
        <f t="shared" si="279"/>
        <v>623.70000000000005</v>
      </c>
      <c r="GR279">
        <v>0</v>
      </c>
      <c r="GS279">
        <v>3</v>
      </c>
      <c r="GT279">
        <v>0</v>
      </c>
      <c r="GU279" t="s">
        <v>3</v>
      </c>
      <c r="GV279">
        <f t="shared" si="280"/>
        <v>0</v>
      </c>
      <c r="GW279">
        <v>1</v>
      </c>
      <c r="GX279">
        <f t="shared" si="281"/>
        <v>0</v>
      </c>
      <c r="HA279">
        <v>0</v>
      </c>
      <c r="HB279">
        <v>0</v>
      </c>
      <c r="IK279">
        <v>0</v>
      </c>
    </row>
    <row r="280" spans="1:245" x14ac:dyDescent="0.2">
      <c r="A280">
        <v>17</v>
      </c>
      <c r="B280">
        <v>1</v>
      </c>
      <c r="E280" t="s">
        <v>260</v>
      </c>
      <c r="F280" t="s">
        <v>35</v>
      </c>
      <c r="G280" t="s">
        <v>261</v>
      </c>
      <c r="H280" t="s">
        <v>37</v>
      </c>
      <c r="I280">
        <v>4</v>
      </c>
      <c r="J280">
        <v>0</v>
      </c>
      <c r="O280">
        <f t="shared" si="243"/>
        <v>81355.92</v>
      </c>
      <c r="P280">
        <f t="shared" si="244"/>
        <v>81355.92</v>
      </c>
      <c r="Q280">
        <f t="shared" si="245"/>
        <v>0</v>
      </c>
      <c r="R280">
        <f t="shared" si="246"/>
        <v>0</v>
      </c>
      <c r="S280">
        <f t="shared" si="247"/>
        <v>0</v>
      </c>
      <c r="T280">
        <f t="shared" si="248"/>
        <v>0</v>
      </c>
      <c r="U280">
        <f t="shared" si="249"/>
        <v>0</v>
      </c>
      <c r="V280">
        <f t="shared" si="250"/>
        <v>0</v>
      </c>
      <c r="W280">
        <f t="shared" si="251"/>
        <v>0</v>
      </c>
      <c r="X280">
        <f t="shared" si="252"/>
        <v>0</v>
      </c>
      <c r="Y280">
        <f t="shared" si="253"/>
        <v>0</v>
      </c>
      <c r="AA280">
        <v>33034105</v>
      </c>
      <c r="AB280">
        <f t="shared" si="254"/>
        <v>20338.98</v>
      </c>
      <c r="AC280">
        <f t="shared" si="255"/>
        <v>20338.98</v>
      </c>
      <c r="AD280">
        <f t="shared" si="256"/>
        <v>0</v>
      </c>
      <c r="AE280">
        <f t="shared" si="257"/>
        <v>0</v>
      </c>
      <c r="AF280">
        <f t="shared" si="258"/>
        <v>0</v>
      </c>
      <c r="AG280">
        <f t="shared" si="259"/>
        <v>0</v>
      </c>
      <c r="AH280">
        <f t="shared" si="260"/>
        <v>0</v>
      </c>
      <c r="AI280">
        <f t="shared" si="261"/>
        <v>0</v>
      </c>
      <c r="AJ280">
        <f t="shared" si="262"/>
        <v>0</v>
      </c>
      <c r="AK280">
        <v>20338.98</v>
      </c>
      <c r="AL280">
        <v>20338.98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1</v>
      </c>
      <c r="AW280">
        <v>1</v>
      </c>
      <c r="AZ280">
        <v>1</v>
      </c>
      <c r="BA280">
        <v>1</v>
      </c>
      <c r="BB280">
        <v>1</v>
      </c>
      <c r="BC280">
        <v>1</v>
      </c>
      <c r="BD280" t="s">
        <v>3</v>
      </c>
      <c r="BE280" t="s">
        <v>3</v>
      </c>
      <c r="BF280" t="s">
        <v>3</v>
      </c>
      <c r="BG280" t="s">
        <v>3</v>
      </c>
      <c r="BH280">
        <v>3</v>
      </c>
      <c r="BI280">
        <v>1</v>
      </c>
      <c r="BJ280" t="s">
        <v>3</v>
      </c>
      <c r="BM280">
        <v>6001</v>
      </c>
      <c r="BN280">
        <v>0</v>
      </c>
      <c r="BO280" t="s">
        <v>3</v>
      </c>
      <c r="BP280">
        <v>0</v>
      </c>
      <c r="BQ280">
        <v>0</v>
      </c>
      <c r="BR280">
        <v>0</v>
      </c>
      <c r="BS280">
        <v>1</v>
      </c>
      <c r="BT280">
        <v>1</v>
      </c>
      <c r="BU280">
        <v>1</v>
      </c>
      <c r="BV280">
        <v>1</v>
      </c>
      <c r="BW280">
        <v>1</v>
      </c>
      <c r="BX280">
        <v>1</v>
      </c>
      <c r="BY280" t="s">
        <v>3</v>
      </c>
      <c r="BZ280">
        <v>0</v>
      </c>
      <c r="CA280">
        <v>0</v>
      </c>
      <c r="CF280">
        <v>0</v>
      </c>
      <c r="CG280">
        <v>0</v>
      </c>
      <c r="CM280">
        <v>0</v>
      </c>
      <c r="CN280" t="s">
        <v>3</v>
      </c>
      <c r="CO280">
        <v>0</v>
      </c>
      <c r="CP280">
        <f t="shared" si="263"/>
        <v>81355.92</v>
      </c>
      <c r="CQ280">
        <f t="shared" si="264"/>
        <v>20338.98</v>
      </c>
      <c r="CR280">
        <f t="shared" si="265"/>
        <v>0</v>
      </c>
      <c r="CS280">
        <f t="shared" si="266"/>
        <v>0</v>
      </c>
      <c r="CT280">
        <f t="shared" si="267"/>
        <v>0</v>
      </c>
      <c r="CU280">
        <f t="shared" si="268"/>
        <v>0</v>
      </c>
      <c r="CV280">
        <f t="shared" si="269"/>
        <v>0</v>
      </c>
      <c r="CW280">
        <f t="shared" si="270"/>
        <v>0</v>
      </c>
      <c r="CX280">
        <f t="shared" si="271"/>
        <v>0</v>
      </c>
      <c r="CY280">
        <f t="shared" si="272"/>
        <v>0</v>
      </c>
      <c r="CZ280">
        <f t="shared" si="273"/>
        <v>0</v>
      </c>
      <c r="DC280" t="s">
        <v>3</v>
      </c>
      <c r="DD280" t="s">
        <v>3</v>
      </c>
      <c r="DE280" t="s">
        <v>3</v>
      </c>
      <c r="DF280" t="s">
        <v>3</v>
      </c>
      <c r="DG280" t="s">
        <v>3</v>
      </c>
      <c r="DH280" t="s">
        <v>3</v>
      </c>
      <c r="DI280" t="s">
        <v>3</v>
      </c>
      <c r="DJ280" t="s">
        <v>3</v>
      </c>
      <c r="DK280" t="s">
        <v>3</v>
      </c>
      <c r="DL280" t="s">
        <v>3</v>
      </c>
      <c r="DM280" t="s">
        <v>3</v>
      </c>
      <c r="DN280">
        <v>0</v>
      </c>
      <c r="DO280">
        <v>0</v>
      </c>
      <c r="DP280">
        <v>1</v>
      </c>
      <c r="DQ280">
        <v>1</v>
      </c>
      <c r="DU280">
        <v>1010</v>
      </c>
      <c r="DV280" t="s">
        <v>37</v>
      </c>
      <c r="DW280" t="s">
        <v>38</v>
      </c>
      <c r="DX280">
        <v>1</v>
      </c>
      <c r="EE280">
        <v>32747723</v>
      </c>
      <c r="EF280">
        <v>0</v>
      </c>
      <c r="EG280" t="s">
        <v>39</v>
      </c>
      <c r="EH280">
        <v>0</v>
      </c>
      <c r="EI280" t="s">
        <v>3</v>
      </c>
      <c r="EJ280">
        <v>1</v>
      </c>
      <c r="EK280">
        <v>6001</v>
      </c>
      <c r="EL280" t="s">
        <v>40</v>
      </c>
      <c r="EM280" t="s">
        <v>39</v>
      </c>
      <c r="EO280" t="s">
        <v>3</v>
      </c>
      <c r="EQ280">
        <v>131072</v>
      </c>
      <c r="ER280">
        <v>20338.98</v>
      </c>
      <c r="ES280">
        <v>20338.98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FQ280">
        <v>0</v>
      </c>
      <c r="FR280">
        <f t="shared" si="274"/>
        <v>0</v>
      </c>
      <c r="FS280">
        <v>0</v>
      </c>
      <c r="FX280">
        <v>0</v>
      </c>
      <c r="FY280">
        <v>0</v>
      </c>
      <c r="GA280" t="s">
        <v>41</v>
      </c>
      <c r="GD280">
        <v>0</v>
      </c>
      <c r="GF280">
        <v>-1995783807</v>
      </c>
      <c r="GG280">
        <v>2</v>
      </c>
      <c r="GH280">
        <v>0</v>
      </c>
      <c r="GI280">
        <v>-2</v>
      </c>
      <c r="GJ280">
        <v>0</v>
      </c>
      <c r="GK280">
        <f>ROUND(R280*(R12)/100,2)</f>
        <v>0</v>
      </c>
      <c r="GL280">
        <f t="shared" si="275"/>
        <v>0</v>
      </c>
      <c r="GM280">
        <f t="shared" si="276"/>
        <v>81355.92</v>
      </c>
      <c r="GN280">
        <f t="shared" si="277"/>
        <v>81355.92</v>
      </c>
      <c r="GO280">
        <f t="shared" si="278"/>
        <v>0</v>
      </c>
      <c r="GP280">
        <f t="shared" si="279"/>
        <v>0</v>
      </c>
      <c r="GR280">
        <v>0</v>
      </c>
      <c r="GS280">
        <v>4</v>
      </c>
      <c r="GT280">
        <v>0</v>
      </c>
      <c r="GU280" t="s">
        <v>3</v>
      </c>
      <c r="GV280">
        <f t="shared" si="280"/>
        <v>0</v>
      </c>
      <c r="GW280">
        <v>1</v>
      </c>
      <c r="GX280">
        <f t="shared" si="281"/>
        <v>0</v>
      </c>
      <c r="HA280">
        <v>0</v>
      </c>
      <c r="HB280">
        <v>0</v>
      </c>
      <c r="IK280">
        <v>0</v>
      </c>
    </row>
    <row r="281" spans="1:245" x14ac:dyDescent="0.2">
      <c r="A281">
        <v>17</v>
      </c>
      <c r="B281">
        <v>1</v>
      </c>
      <c r="C281">
        <f>ROW(SmtRes!A565)</f>
        <v>565</v>
      </c>
      <c r="D281">
        <f>ROW(EtalonRes!A536)</f>
        <v>536</v>
      </c>
      <c r="E281" t="s">
        <v>262</v>
      </c>
      <c r="F281" t="s">
        <v>17</v>
      </c>
      <c r="G281" t="s">
        <v>18</v>
      </c>
      <c r="H281" t="s">
        <v>19</v>
      </c>
      <c r="I281">
        <v>4.4999999999999998E-2</v>
      </c>
      <c r="J281">
        <v>0</v>
      </c>
      <c r="O281">
        <f t="shared" si="243"/>
        <v>3000.01</v>
      </c>
      <c r="P281">
        <f t="shared" si="244"/>
        <v>2562</v>
      </c>
      <c r="Q281">
        <f t="shared" si="245"/>
        <v>69.98</v>
      </c>
      <c r="R281">
        <f t="shared" si="246"/>
        <v>6.43</v>
      </c>
      <c r="S281">
        <f t="shared" si="247"/>
        <v>368.03</v>
      </c>
      <c r="T281">
        <f t="shared" si="248"/>
        <v>0</v>
      </c>
      <c r="U281">
        <f t="shared" si="249"/>
        <v>1.6249499999999999</v>
      </c>
      <c r="V281">
        <f t="shared" si="250"/>
        <v>0</v>
      </c>
      <c r="W281">
        <f t="shared" si="251"/>
        <v>0</v>
      </c>
      <c r="X281">
        <f t="shared" si="252"/>
        <v>257.62</v>
      </c>
      <c r="Y281">
        <f t="shared" si="253"/>
        <v>36.799999999999997</v>
      </c>
      <c r="AA281">
        <v>33034105</v>
      </c>
      <c r="AB281">
        <f t="shared" si="254"/>
        <v>66667.14</v>
      </c>
      <c r="AC281">
        <f t="shared" si="255"/>
        <v>56933.42</v>
      </c>
      <c r="AD281">
        <f t="shared" si="256"/>
        <v>1555.17</v>
      </c>
      <c r="AE281">
        <f t="shared" si="257"/>
        <v>142.85</v>
      </c>
      <c r="AF281">
        <f t="shared" si="258"/>
        <v>8178.55</v>
      </c>
      <c r="AG281">
        <f t="shared" si="259"/>
        <v>0</v>
      </c>
      <c r="AH281">
        <f t="shared" si="260"/>
        <v>36.11</v>
      </c>
      <c r="AI281">
        <f t="shared" si="261"/>
        <v>0</v>
      </c>
      <c r="AJ281">
        <f t="shared" si="262"/>
        <v>0</v>
      </c>
      <c r="AK281">
        <v>66667.14</v>
      </c>
      <c r="AL281">
        <v>56933.42</v>
      </c>
      <c r="AM281">
        <v>1555.17</v>
      </c>
      <c r="AN281">
        <v>142.85</v>
      </c>
      <c r="AO281">
        <v>8178.55</v>
      </c>
      <c r="AP281">
        <v>0</v>
      </c>
      <c r="AQ281">
        <v>36.11</v>
      </c>
      <c r="AR281">
        <v>0</v>
      </c>
      <c r="AS281">
        <v>0</v>
      </c>
      <c r="AT281">
        <v>70</v>
      </c>
      <c r="AU281">
        <v>10</v>
      </c>
      <c r="AV281">
        <v>1</v>
      </c>
      <c r="AW281">
        <v>1</v>
      </c>
      <c r="AZ281">
        <v>1</v>
      </c>
      <c r="BA281">
        <v>1</v>
      </c>
      <c r="BB281">
        <v>1</v>
      </c>
      <c r="BC281">
        <v>1</v>
      </c>
      <c r="BD281" t="s">
        <v>3</v>
      </c>
      <c r="BE281" t="s">
        <v>3</v>
      </c>
      <c r="BF281" t="s">
        <v>3</v>
      </c>
      <c r="BG281" t="s">
        <v>3</v>
      </c>
      <c r="BH281">
        <v>0</v>
      </c>
      <c r="BI281">
        <v>4</v>
      </c>
      <c r="BJ281" t="s">
        <v>20</v>
      </c>
      <c r="BM281">
        <v>0</v>
      </c>
      <c r="BN281">
        <v>0</v>
      </c>
      <c r="BO281" t="s">
        <v>3</v>
      </c>
      <c r="BP281">
        <v>0</v>
      </c>
      <c r="BQ281">
        <v>1</v>
      </c>
      <c r="BR281">
        <v>0</v>
      </c>
      <c r="BS281">
        <v>1</v>
      </c>
      <c r="BT281">
        <v>1</v>
      </c>
      <c r="BU281">
        <v>1</v>
      </c>
      <c r="BV281">
        <v>1</v>
      </c>
      <c r="BW281">
        <v>1</v>
      </c>
      <c r="BX281">
        <v>1</v>
      </c>
      <c r="BY281" t="s">
        <v>3</v>
      </c>
      <c r="BZ281">
        <v>70</v>
      </c>
      <c r="CA281">
        <v>10</v>
      </c>
      <c r="CF281">
        <v>0</v>
      </c>
      <c r="CG281">
        <v>0</v>
      </c>
      <c r="CM281">
        <v>0</v>
      </c>
      <c r="CN281" t="s">
        <v>3</v>
      </c>
      <c r="CO281">
        <v>0</v>
      </c>
      <c r="CP281">
        <f t="shared" si="263"/>
        <v>3000.01</v>
      </c>
      <c r="CQ281">
        <f t="shared" si="264"/>
        <v>56933.42</v>
      </c>
      <c r="CR281">
        <f t="shared" si="265"/>
        <v>1555.17</v>
      </c>
      <c r="CS281">
        <f t="shared" si="266"/>
        <v>142.85</v>
      </c>
      <c r="CT281">
        <f t="shared" si="267"/>
        <v>8178.55</v>
      </c>
      <c r="CU281">
        <f t="shared" si="268"/>
        <v>0</v>
      </c>
      <c r="CV281">
        <f t="shared" si="269"/>
        <v>36.11</v>
      </c>
      <c r="CW281">
        <f t="shared" si="270"/>
        <v>0</v>
      </c>
      <c r="CX281">
        <f t="shared" si="271"/>
        <v>0</v>
      </c>
      <c r="CY281">
        <f t="shared" si="272"/>
        <v>257.62099999999998</v>
      </c>
      <c r="CZ281">
        <f t="shared" si="273"/>
        <v>36.802999999999997</v>
      </c>
      <c r="DC281" t="s">
        <v>3</v>
      </c>
      <c r="DD281" t="s">
        <v>3</v>
      </c>
      <c r="DE281" t="s">
        <v>3</v>
      </c>
      <c r="DF281" t="s">
        <v>3</v>
      </c>
      <c r="DG281" t="s">
        <v>3</v>
      </c>
      <c r="DH281" t="s">
        <v>3</v>
      </c>
      <c r="DI281" t="s">
        <v>3</v>
      </c>
      <c r="DJ281" t="s">
        <v>3</v>
      </c>
      <c r="DK281" t="s">
        <v>3</v>
      </c>
      <c r="DL281" t="s">
        <v>3</v>
      </c>
      <c r="DM281" t="s">
        <v>3</v>
      </c>
      <c r="DN281">
        <v>0</v>
      </c>
      <c r="DO281">
        <v>0</v>
      </c>
      <c r="DP281">
        <v>1</v>
      </c>
      <c r="DQ281">
        <v>1</v>
      </c>
      <c r="DU281">
        <v>1009</v>
      </c>
      <c r="DV281" t="s">
        <v>19</v>
      </c>
      <c r="DW281" t="s">
        <v>19</v>
      </c>
      <c r="DX281">
        <v>1000</v>
      </c>
      <c r="EE281">
        <v>32505399</v>
      </c>
      <c r="EF281">
        <v>1</v>
      </c>
      <c r="EG281" t="s">
        <v>21</v>
      </c>
      <c r="EH281">
        <v>0</v>
      </c>
      <c r="EI281" t="s">
        <v>3</v>
      </c>
      <c r="EJ281">
        <v>4</v>
      </c>
      <c r="EK281">
        <v>0</v>
      </c>
      <c r="EL281" t="s">
        <v>22</v>
      </c>
      <c r="EM281" t="s">
        <v>23</v>
      </c>
      <c r="EO281" t="s">
        <v>3</v>
      </c>
      <c r="EQ281">
        <v>131072</v>
      </c>
      <c r="ER281">
        <v>66667.14</v>
      </c>
      <c r="ES281">
        <v>56933.42</v>
      </c>
      <c r="ET281">
        <v>1555.17</v>
      </c>
      <c r="EU281">
        <v>142.85</v>
      </c>
      <c r="EV281">
        <v>8178.55</v>
      </c>
      <c r="EW281">
        <v>36.11</v>
      </c>
      <c r="EX281">
        <v>0</v>
      </c>
      <c r="EY281">
        <v>0</v>
      </c>
      <c r="FQ281">
        <v>0</v>
      </c>
      <c r="FR281">
        <f t="shared" si="274"/>
        <v>0</v>
      </c>
      <c r="FS281">
        <v>0</v>
      </c>
      <c r="FX281">
        <v>70</v>
      </c>
      <c r="FY281">
        <v>10</v>
      </c>
      <c r="GA281" t="s">
        <v>3</v>
      </c>
      <c r="GD281">
        <v>0</v>
      </c>
      <c r="GF281">
        <v>-1596235391</v>
      </c>
      <c r="GG281">
        <v>2</v>
      </c>
      <c r="GH281">
        <v>1</v>
      </c>
      <c r="GI281">
        <v>-2</v>
      </c>
      <c r="GJ281">
        <v>0</v>
      </c>
      <c r="GK281">
        <f>ROUND(R281*(R12)/100,2)</f>
        <v>6.94</v>
      </c>
      <c r="GL281">
        <f t="shared" si="275"/>
        <v>0</v>
      </c>
      <c r="GM281">
        <f t="shared" si="276"/>
        <v>3301.37</v>
      </c>
      <c r="GN281">
        <f t="shared" si="277"/>
        <v>0</v>
      </c>
      <c r="GO281">
        <f t="shared" si="278"/>
        <v>0</v>
      </c>
      <c r="GP281">
        <f t="shared" si="279"/>
        <v>3301.37</v>
      </c>
      <c r="GR281">
        <v>0</v>
      </c>
      <c r="GS281">
        <v>3</v>
      </c>
      <c r="GT281">
        <v>0</v>
      </c>
      <c r="GU281" t="s">
        <v>3</v>
      </c>
      <c r="GV281">
        <f t="shared" si="280"/>
        <v>0</v>
      </c>
      <c r="GW281">
        <v>1</v>
      </c>
      <c r="GX281">
        <f t="shared" si="281"/>
        <v>0</v>
      </c>
      <c r="HA281">
        <v>0</v>
      </c>
      <c r="HB281">
        <v>0</v>
      </c>
      <c r="IK281">
        <v>0</v>
      </c>
    </row>
    <row r="282" spans="1:245" x14ac:dyDescent="0.2">
      <c r="A282">
        <v>18</v>
      </c>
      <c r="B282">
        <v>1</v>
      </c>
      <c r="C282">
        <v>565</v>
      </c>
      <c r="E282" t="s">
        <v>263</v>
      </c>
      <c r="F282" t="s">
        <v>25</v>
      </c>
      <c r="G282" t="s">
        <v>26</v>
      </c>
      <c r="H282" t="s">
        <v>19</v>
      </c>
      <c r="I282">
        <f>I281*J282</f>
        <v>-4.4999999999999998E-2</v>
      </c>
      <c r="J282">
        <v>-1</v>
      </c>
      <c r="O282">
        <f t="shared" si="243"/>
        <v>-2403.46</v>
      </c>
      <c r="P282">
        <f t="shared" si="244"/>
        <v>-2403.46</v>
      </c>
      <c r="Q282">
        <f t="shared" si="245"/>
        <v>0</v>
      </c>
      <c r="R282">
        <f t="shared" si="246"/>
        <v>0</v>
      </c>
      <c r="S282">
        <f t="shared" si="247"/>
        <v>0</v>
      </c>
      <c r="T282">
        <f t="shared" si="248"/>
        <v>0</v>
      </c>
      <c r="U282">
        <f t="shared" si="249"/>
        <v>0</v>
      </c>
      <c r="V282">
        <f t="shared" si="250"/>
        <v>0</v>
      </c>
      <c r="W282">
        <f t="shared" si="251"/>
        <v>0</v>
      </c>
      <c r="X282">
        <f t="shared" si="252"/>
        <v>0</v>
      </c>
      <c r="Y282">
        <f t="shared" si="253"/>
        <v>0</v>
      </c>
      <c r="AA282">
        <v>33034105</v>
      </c>
      <c r="AB282">
        <f t="shared" si="254"/>
        <v>53410.15</v>
      </c>
      <c r="AC282">
        <f t="shared" si="255"/>
        <v>53410.15</v>
      </c>
      <c r="AD282">
        <f t="shared" si="256"/>
        <v>0</v>
      </c>
      <c r="AE282">
        <f t="shared" si="257"/>
        <v>0</v>
      </c>
      <c r="AF282">
        <f t="shared" si="258"/>
        <v>0</v>
      </c>
      <c r="AG282">
        <f t="shared" si="259"/>
        <v>0</v>
      </c>
      <c r="AH282">
        <f t="shared" si="260"/>
        <v>0</v>
      </c>
      <c r="AI282">
        <f t="shared" si="261"/>
        <v>0</v>
      </c>
      <c r="AJ282">
        <f t="shared" si="262"/>
        <v>0</v>
      </c>
      <c r="AK282">
        <v>53410.15</v>
      </c>
      <c r="AL282">
        <v>53410.15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70</v>
      </c>
      <c r="AU282">
        <v>10</v>
      </c>
      <c r="AV282">
        <v>1</v>
      </c>
      <c r="AW282">
        <v>1</v>
      </c>
      <c r="AZ282">
        <v>1</v>
      </c>
      <c r="BA282">
        <v>1</v>
      </c>
      <c r="BB282">
        <v>1</v>
      </c>
      <c r="BC282">
        <v>1</v>
      </c>
      <c r="BD282" t="s">
        <v>3</v>
      </c>
      <c r="BE282" t="s">
        <v>3</v>
      </c>
      <c r="BF282" t="s">
        <v>3</v>
      </c>
      <c r="BG282" t="s">
        <v>3</v>
      </c>
      <c r="BH282">
        <v>3</v>
      </c>
      <c r="BI282">
        <v>4</v>
      </c>
      <c r="BJ282" t="s">
        <v>27</v>
      </c>
      <c r="BM282">
        <v>0</v>
      </c>
      <c r="BN282">
        <v>0</v>
      </c>
      <c r="BO282" t="s">
        <v>3</v>
      </c>
      <c r="BP282">
        <v>0</v>
      </c>
      <c r="BQ282">
        <v>1</v>
      </c>
      <c r="BR282">
        <v>0</v>
      </c>
      <c r="BS282">
        <v>1</v>
      </c>
      <c r="BT282">
        <v>1</v>
      </c>
      <c r="BU282">
        <v>1</v>
      </c>
      <c r="BV282">
        <v>1</v>
      </c>
      <c r="BW282">
        <v>1</v>
      </c>
      <c r="BX282">
        <v>1</v>
      </c>
      <c r="BY282" t="s">
        <v>3</v>
      </c>
      <c r="BZ282">
        <v>70</v>
      </c>
      <c r="CA282">
        <v>10</v>
      </c>
      <c r="CF282">
        <v>0</v>
      </c>
      <c r="CG282">
        <v>0</v>
      </c>
      <c r="CM282">
        <v>0</v>
      </c>
      <c r="CN282" t="s">
        <v>3</v>
      </c>
      <c r="CO282">
        <v>0</v>
      </c>
      <c r="CP282">
        <f t="shared" si="263"/>
        <v>-2403.46</v>
      </c>
      <c r="CQ282">
        <f t="shared" si="264"/>
        <v>53410.15</v>
      </c>
      <c r="CR282">
        <f t="shared" si="265"/>
        <v>0</v>
      </c>
      <c r="CS282">
        <f t="shared" si="266"/>
        <v>0</v>
      </c>
      <c r="CT282">
        <f t="shared" si="267"/>
        <v>0</v>
      </c>
      <c r="CU282">
        <f t="shared" si="268"/>
        <v>0</v>
      </c>
      <c r="CV282">
        <f t="shared" si="269"/>
        <v>0</v>
      </c>
      <c r="CW282">
        <f t="shared" si="270"/>
        <v>0</v>
      </c>
      <c r="CX282">
        <f t="shared" si="271"/>
        <v>0</v>
      </c>
      <c r="CY282">
        <f t="shared" si="272"/>
        <v>0</v>
      </c>
      <c r="CZ282">
        <f t="shared" si="273"/>
        <v>0</v>
      </c>
      <c r="DC282" t="s">
        <v>3</v>
      </c>
      <c r="DD282" t="s">
        <v>3</v>
      </c>
      <c r="DE282" t="s">
        <v>3</v>
      </c>
      <c r="DF282" t="s">
        <v>3</v>
      </c>
      <c r="DG282" t="s">
        <v>3</v>
      </c>
      <c r="DH282" t="s">
        <v>3</v>
      </c>
      <c r="DI282" t="s">
        <v>3</v>
      </c>
      <c r="DJ282" t="s">
        <v>3</v>
      </c>
      <c r="DK282" t="s">
        <v>3</v>
      </c>
      <c r="DL282" t="s">
        <v>3</v>
      </c>
      <c r="DM282" t="s">
        <v>3</v>
      </c>
      <c r="DN282">
        <v>0</v>
      </c>
      <c r="DO282">
        <v>0</v>
      </c>
      <c r="DP282">
        <v>1</v>
      </c>
      <c r="DQ282">
        <v>1</v>
      </c>
      <c r="DU282">
        <v>1009</v>
      </c>
      <c r="DV282" t="s">
        <v>19</v>
      </c>
      <c r="DW282" t="s">
        <v>19</v>
      </c>
      <c r="DX282">
        <v>1000</v>
      </c>
      <c r="EE282">
        <v>32505399</v>
      </c>
      <c r="EF282">
        <v>1</v>
      </c>
      <c r="EG282" t="s">
        <v>21</v>
      </c>
      <c r="EH282">
        <v>0</v>
      </c>
      <c r="EI282" t="s">
        <v>3</v>
      </c>
      <c r="EJ282">
        <v>4</v>
      </c>
      <c r="EK282">
        <v>0</v>
      </c>
      <c r="EL282" t="s">
        <v>22</v>
      </c>
      <c r="EM282" t="s">
        <v>23</v>
      </c>
      <c r="EO282" t="s">
        <v>3</v>
      </c>
      <c r="EQ282">
        <v>0</v>
      </c>
      <c r="ER282">
        <v>53410.15</v>
      </c>
      <c r="ES282">
        <v>53410.15</v>
      </c>
      <c r="ET282">
        <v>0</v>
      </c>
      <c r="EU282">
        <v>0</v>
      </c>
      <c r="EV282">
        <v>0</v>
      </c>
      <c r="EW282">
        <v>0</v>
      </c>
      <c r="EX282">
        <v>0</v>
      </c>
      <c r="FQ282">
        <v>0</v>
      </c>
      <c r="FR282">
        <f t="shared" si="274"/>
        <v>0</v>
      </c>
      <c r="FS282">
        <v>0</v>
      </c>
      <c r="FX282">
        <v>70</v>
      </c>
      <c r="FY282">
        <v>10</v>
      </c>
      <c r="GA282" t="s">
        <v>3</v>
      </c>
      <c r="GD282">
        <v>0</v>
      </c>
      <c r="GF282">
        <v>-1467733540</v>
      </c>
      <c r="GG282">
        <v>2</v>
      </c>
      <c r="GH282">
        <v>1</v>
      </c>
      <c r="GI282">
        <v>-2</v>
      </c>
      <c r="GJ282">
        <v>0</v>
      </c>
      <c r="GK282">
        <f>ROUND(R282*(R12)/100,2)</f>
        <v>0</v>
      </c>
      <c r="GL282">
        <f t="shared" si="275"/>
        <v>0</v>
      </c>
      <c r="GM282">
        <f t="shared" si="276"/>
        <v>-2403.46</v>
      </c>
      <c r="GN282">
        <f t="shared" si="277"/>
        <v>0</v>
      </c>
      <c r="GO282">
        <f t="shared" si="278"/>
        <v>0</v>
      </c>
      <c r="GP282">
        <f t="shared" si="279"/>
        <v>-2403.46</v>
      </c>
      <c r="GR282">
        <v>0</v>
      </c>
      <c r="GS282">
        <v>3</v>
      </c>
      <c r="GT282">
        <v>0</v>
      </c>
      <c r="GU282" t="s">
        <v>3</v>
      </c>
      <c r="GV282">
        <f t="shared" si="280"/>
        <v>0</v>
      </c>
      <c r="GW282">
        <v>1</v>
      </c>
      <c r="GX282">
        <f t="shared" si="281"/>
        <v>0</v>
      </c>
      <c r="HA282">
        <v>0</v>
      </c>
      <c r="HB282">
        <v>0</v>
      </c>
      <c r="IK282">
        <v>0</v>
      </c>
    </row>
    <row r="283" spans="1:245" x14ac:dyDescent="0.2">
      <c r="A283">
        <v>17</v>
      </c>
      <c r="B283">
        <v>1</v>
      </c>
      <c r="C283">
        <f>ROW(SmtRes!A580)</f>
        <v>580</v>
      </c>
      <c r="D283">
        <f>ROW(EtalonRes!A551)</f>
        <v>551</v>
      </c>
      <c r="E283" t="s">
        <v>264</v>
      </c>
      <c r="F283" t="s">
        <v>29</v>
      </c>
      <c r="G283" t="s">
        <v>30</v>
      </c>
      <c r="H283" t="s">
        <v>31</v>
      </c>
      <c r="I283">
        <v>6.1000000000000004E-3</v>
      </c>
      <c r="J283">
        <v>0</v>
      </c>
      <c r="O283">
        <f t="shared" si="243"/>
        <v>2604.16</v>
      </c>
      <c r="P283">
        <f t="shared" si="244"/>
        <v>2121.7800000000002</v>
      </c>
      <c r="Q283">
        <f t="shared" si="245"/>
        <v>2.65</v>
      </c>
      <c r="R283">
        <f t="shared" si="246"/>
        <v>0.9</v>
      </c>
      <c r="S283">
        <f t="shared" si="247"/>
        <v>479.73</v>
      </c>
      <c r="T283">
        <f t="shared" si="248"/>
        <v>0</v>
      </c>
      <c r="U283">
        <f t="shared" si="249"/>
        <v>2.7639100000000005</v>
      </c>
      <c r="V283">
        <f t="shared" si="250"/>
        <v>0</v>
      </c>
      <c r="W283">
        <f t="shared" si="251"/>
        <v>0</v>
      </c>
      <c r="X283">
        <f t="shared" si="252"/>
        <v>335.81</v>
      </c>
      <c r="Y283">
        <f t="shared" si="253"/>
        <v>47.97</v>
      </c>
      <c r="AA283">
        <v>33034105</v>
      </c>
      <c r="AB283">
        <f t="shared" si="254"/>
        <v>426912.19</v>
      </c>
      <c r="AC283">
        <f t="shared" si="255"/>
        <v>347832.49</v>
      </c>
      <c r="AD283">
        <f t="shared" si="256"/>
        <v>435.13</v>
      </c>
      <c r="AE283">
        <f t="shared" si="257"/>
        <v>147.43</v>
      </c>
      <c r="AF283">
        <f t="shared" si="258"/>
        <v>78644.570000000007</v>
      </c>
      <c r="AG283">
        <f t="shared" si="259"/>
        <v>0</v>
      </c>
      <c r="AH283">
        <f t="shared" si="260"/>
        <v>453.1</v>
      </c>
      <c r="AI283">
        <f t="shared" si="261"/>
        <v>0</v>
      </c>
      <c r="AJ283">
        <f t="shared" si="262"/>
        <v>0</v>
      </c>
      <c r="AK283">
        <v>426912.19</v>
      </c>
      <c r="AL283">
        <v>347832.49</v>
      </c>
      <c r="AM283">
        <v>435.13</v>
      </c>
      <c r="AN283">
        <v>147.43</v>
      </c>
      <c r="AO283">
        <v>78644.570000000007</v>
      </c>
      <c r="AP283">
        <v>0</v>
      </c>
      <c r="AQ283">
        <v>453.1</v>
      </c>
      <c r="AR283">
        <v>0</v>
      </c>
      <c r="AS283">
        <v>0</v>
      </c>
      <c r="AT283">
        <v>70</v>
      </c>
      <c r="AU283">
        <v>10</v>
      </c>
      <c r="AV283">
        <v>1</v>
      </c>
      <c r="AW283">
        <v>1</v>
      </c>
      <c r="AZ283">
        <v>1</v>
      </c>
      <c r="BA283">
        <v>1</v>
      </c>
      <c r="BB283">
        <v>1</v>
      </c>
      <c r="BC283">
        <v>1</v>
      </c>
      <c r="BD283" t="s">
        <v>3</v>
      </c>
      <c r="BE283" t="s">
        <v>3</v>
      </c>
      <c r="BF283" t="s">
        <v>3</v>
      </c>
      <c r="BG283" t="s">
        <v>3</v>
      </c>
      <c r="BH283">
        <v>0</v>
      </c>
      <c r="BI283">
        <v>4</v>
      </c>
      <c r="BJ283" t="s">
        <v>32</v>
      </c>
      <c r="BM283">
        <v>0</v>
      </c>
      <c r="BN283">
        <v>0</v>
      </c>
      <c r="BO283" t="s">
        <v>3</v>
      </c>
      <c r="BP283">
        <v>0</v>
      </c>
      <c r="BQ283">
        <v>1</v>
      </c>
      <c r="BR283">
        <v>0</v>
      </c>
      <c r="BS283">
        <v>1</v>
      </c>
      <c r="BT283">
        <v>1</v>
      </c>
      <c r="BU283">
        <v>1</v>
      </c>
      <c r="BV283">
        <v>1</v>
      </c>
      <c r="BW283">
        <v>1</v>
      </c>
      <c r="BX283">
        <v>1</v>
      </c>
      <c r="BY283" t="s">
        <v>3</v>
      </c>
      <c r="BZ283">
        <v>70</v>
      </c>
      <c r="CA283">
        <v>10</v>
      </c>
      <c r="CF283">
        <v>0</v>
      </c>
      <c r="CG283">
        <v>0</v>
      </c>
      <c r="CM283">
        <v>0</v>
      </c>
      <c r="CN283" t="s">
        <v>3</v>
      </c>
      <c r="CO283">
        <v>0</v>
      </c>
      <c r="CP283">
        <f t="shared" si="263"/>
        <v>2604.1600000000003</v>
      </c>
      <c r="CQ283">
        <f t="shared" si="264"/>
        <v>347832.49</v>
      </c>
      <c r="CR283">
        <f t="shared" si="265"/>
        <v>435.13</v>
      </c>
      <c r="CS283">
        <f t="shared" si="266"/>
        <v>147.43</v>
      </c>
      <c r="CT283">
        <f t="shared" si="267"/>
        <v>78644.570000000007</v>
      </c>
      <c r="CU283">
        <f t="shared" si="268"/>
        <v>0</v>
      </c>
      <c r="CV283">
        <f t="shared" si="269"/>
        <v>453.1</v>
      </c>
      <c r="CW283">
        <f t="shared" si="270"/>
        <v>0</v>
      </c>
      <c r="CX283">
        <f t="shared" si="271"/>
        <v>0</v>
      </c>
      <c r="CY283">
        <f t="shared" si="272"/>
        <v>335.81099999999998</v>
      </c>
      <c r="CZ283">
        <f t="shared" si="273"/>
        <v>47.972999999999999</v>
      </c>
      <c r="DC283" t="s">
        <v>3</v>
      </c>
      <c r="DD283" t="s">
        <v>3</v>
      </c>
      <c r="DE283" t="s">
        <v>3</v>
      </c>
      <c r="DF283" t="s">
        <v>3</v>
      </c>
      <c r="DG283" t="s">
        <v>3</v>
      </c>
      <c r="DH283" t="s">
        <v>3</v>
      </c>
      <c r="DI283" t="s">
        <v>3</v>
      </c>
      <c r="DJ283" t="s">
        <v>3</v>
      </c>
      <c r="DK283" t="s">
        <v>3</v>
      </c>
      <c r="DL283" t="s">
        <v>3</v>
      </c>
      <c r="DM283" t="s">
        <v>3</v>
      </c>
      <c r="DN283">
        <v>0</v>
      </c>
      <c r="DO283">
        <v>0</v>
      </c>
      <c r="DP283">
        <v>1</v>
      </c>
      <c r="DQ283">
        <v>1</v>
      </c>
      <c r="DU283">
        <v>1007</v>
      </c>
      <c r="DV283" t="s">
        <v>31</v>
      </c>
      <c r="DW283" t="s">
        <v>31</v>
      </c>
      <c r="DX283">
        <v>100</v>
      </c>
      <c r="EE283">
        <v>32505399</v>
      </c>
      <c r="EF283">
        <v>1</v>
      </c>
      <c r="EG283" t="s">
        <v>21</v>
      </c>
      <c r="EH283">
        <v>0</v>
      </c>
      <c r="EI283" t="s">
        <v>3</v>
      </c>
      <c r="EJ283">
        <v>4</v>
      </c>
      <c r="EK283">
        <v>0</v>
      </c>
      <c r="EL283" t="s">
        <v>22</v>
      </c>
      <c r="EM283" t="s">
        <v>23</v>
      </c>
      <c r="EO283" t="s">
        <v>3</v>
      </c>
      <c r="EQ283">
        <v>131072</v>
      </c>
      <c r="ER283">
        <v>426912.19</v>
      </c>
      <c r="ES283">
        <v>347832.49</v>
      </c>
      <c r="ET283">
        <v>435.13</v>
      </c>
      <c r="EU283">
        <v>147.43</v>
      </c>
      <c r="EV283">
        <v>78644.570000000007</v>
      </c>
      <c r="EW283">
        <v>453.1</v>
      </c>
      <c r="EX283">
        <v>0</v>
      </c>
      <c r="EY283">
        <v>0</v>
      </c>
      <c r="FQ283">
        <v>0</v>
      </c>
      <c r="FR283">
        <f t="shared" si="274"/>
        <v>0</v>
      </c>
      <c r="FS283">
        <v>0</v>
      </c>
      <c r="FX283">
        <v>70</v>
      </c>
      <c r="FY283">
        <v>10</v>
      </c>
      <c r="GA283" t="s">
        <v>3</v>
      </c>
      <c r="GD283">
        <v>0</v>
      </c>
      <c r="GF283">
        <v>1739596138</v>
      </c>
      <c r="GG283">
        <v>2</v>
      </c>
      <c r="GH283">
        <v>1</v>
      </c>
      <c r="GI283">
        <v>-2</v>
      </c>
      <c r="GJ283">
        <v>0</v>
      </c>
      <c r="GK283">
        <f>ROUND(R283*(R12)/100,2)</f>
        <v>0.97</v>
      </c>
      <c r="GL283">
        <f t="shared" si="275"/>
        <v>0</v>
      </c>
      <c r="GM283">
        <f t="shared" si="276"/>
        <v>2988.91</v>
      </c>
      <c r="GN283">
        <f t="shared" si="277"/>
        <v>0</v>
      </c>
      <c r="GO283">
        <f t="shared" si="278"/>
        <v>0</v>
      </c>
      <c r="GP283">
        <f t="shared" si="279"/>
        <v>2988.91</v>
      </c>
      <c r="GR283">
        <v>0</v>
      </c>
      <c r="GS283">
        <v>3</v>
      </c>
      <c r="GT283">
        <v>0</v>
      </c>
      <c r="GU283" t="s">
        <v>3</v>
      </c>
      <c r="GV283">
        <f t="shared" si="280"/>
        <v>0</v>
      </c>
      <c r="GW283">
        <v>1</v>
      </c>
      <c r="GX283">
        <f t="shared" si="281"/>
        <v>0</v>
      </c>
      <c r="HA283">
        <v>0</v>
      </c>
      <c r="HB283">
        <v>0</v>
      </c>
      <c r="IK283">
        <v>0</v>
      </c>
    </row>
    <row r="284" spans="1:245" x14ac:dyDescent="0.2">
      <c r="A284">
        <v>17</v>
      </c>
      <c r="B284">
        <v>1</v>
      </c>
      <c r="E284" t="s">
        <v>265</v>
      </c>
      <c r="F284" t="s">
        <v>25</v>
      </c>
      <c r="G284" t="s">
        <v>26</v>
      </c>
      <c r="H284" t="s">
        <v>19</v>
      </c>
      <c r="I284">
        <v>1.343224656E-2</v>
      </c>
      <c r="J284">
        <v>0</v>
      </c>
      <c r="O284">
        <f t="shared" si="243"/>
        <v>717.42</v>
      </c>
      <c r="P284">
        <f t="shared" si="244"/>
        <v>717.42</v>
      </c>
      <c r="Q284">
        <f t="shared" si="245"/>
        <v>0</v>
      </c>
      <c r="R284">
        <f t="shared" si="246"/>
        <v>0</v>
      </c>
      <c r="S284">
        <f t="shared" si="247"/>
        <v>0</v>
      </c>
      <c r="T284">
        <f t="shared" si="248"/>
        <v>0</v>
      </c>
      <c r="U284">
        <f t="shared" si="249"/>
        <v>0</v>
      </c>
      <c r="V284">
        <f t="shared" si="250"/>
        <v>0</v>
      </c>
      <c r="W284">
        <f t="shared" si="251"/>
        <v>0</v>
      </c>
      <c r="X284">
        <f t="shared" si="252"/>
        <v>0</v>
      </c>
      <c r="Y284">
        <f t="shared" si="253"/>
        <v>0</v>
      </c>
      <c r="AA284">
        <v>33034105</v>
      </c>
      <c r="AB284">
        <f t="shared" si="254"/>
        <v>53410.15</v>
      </c>
      <c r="AC284">
        <f t="shared" si="255"/>
        <v>53410.15</v>
      </c>
      <c r="AD284">
        <f t="shared" si="256"/>
        <v>0</v>
      </c>
      <c r="AE284">
        <f t="shared" si="257"/>
        <v>0</v>
      </c>
      <c r="AF284">
        <f t="shared" si="258"/>
        <v>0</v>
      </c>
      <c r="AG284">
        <f t="shared" si="259"/>
        <v>0</v>
      </c>
      <c r="AH284">
        <f t="shared" si="260"/>
        <v>0</v>
      </c>
      <c r="AI284">
        <f t="shared" si="261"/>
        <v>0</v>
      </c>
      <c r="AJ284">
        <f t="shared" si="262"/>
        <v>0</v>
      </c>
      <c r="AK284">
        <v>53410.15</v>
      </c>
      <c r="AL284">
        <v>53410.15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70</v>
      </c>
      <c r="AU284">
        <v>10</v>
      </c>
      <c r="AV284">
        <v>1</v>
      </c>
      <c r="AW284">
        <v>1</v>
      </c>
      <c r="AZ284">
        <v>1</v>
      </c>
      <c r="BA284">
        <v>1</v>
      </c>
      <c r="BB284">
        <v>1</v>
      </c>
      <c r="BC284">
        <v>1</v>
      </c>
      <c r="BD284" t="s">
        <v>3</v>
      </c>
      <c r="BE284" t="s">
        <v>3</v>
      </c>
      <c r="BF284" t="s">
        <v>3</v>
      </c>
      <c r="BG284" t="s">
        <v>3</v>
      </c>
      <c r="BH284">
        <v>3</v>
      </c>
      <c r="BI284">
        <v>4</v>
      </c>
      <c r="BJ284" t="s">
        <v>27</v>
      </c>
      <c r="BM284">
        <v>0</v>
      </c>
      <c r="BN284">
        <v>0</v>
      </c>
      <c r="BO284" t="s">
        <v>3</v>
      </c>
      <c r="BP284">
        <v>0</v>
      </c>
      <c r="BQ284">
        <v>1</v>
      </c>
      <c r="BR284">
        <v>0</v>
      </c>
      <c r="BS284">
        <v>1</v>
      </c>
      <c r="BT284">
        <v>1</v>
      </c>
      <c r="BU284">
        <v>1</v>
      </c>
      <c r="BV284">
        <v>1</v>
      </c>
      <c r="BW284">
        <v>1</v>
      </c>
      <c r="BX284">
        <v>1</v>
      </c>
      <c r="BY284" t="s">
        <v>3</v>
      </c>
      <c r="BZ284">
        <v>70</v>
      </c>
      <c r="CA284">
        <v>10</v>
      </c>
      <c r="CF284">
        <v>0</v>
      </c>
      <c r="CG284">
        <v>0</v>
      </c>
      <c r="CM284">
        <v>0</v>
      </c>
      <c r="CN284" t="s">
        <v>3</v>
      </c>
      <c r="CO284">
        <v>0</v>
      </c>
      <c r="CP284">
        <f t="shared" si="263"/>
        <v>717.42</v>
      </c>
      <c r="CQ284">
        <f t="shared" si="264"/>
        <v>53410.15</v>
      </c>
      <c r="CR284">
        <f t="shared" si="265"/>
        <v>0</v>
      </c>
      <c r="CS284">
        <f t="shared" si="266"/>
        <v>0</v>
      </c>
      <c r="CT284">
        <f t="shared" si="267"/>
        <v>0</v>
      </c>
      <c r="CU284">
        <f t="shared" si="268"/>
        <v>0</v>
      </c>
      <c r="CV284">
        <f t="shared" si="269"/>
        <v>0</v>
      </c>
      <c r="CW284">
        <f t="shared" si="270"/>
        <v>0</v>
      </c>
      <c r="CX284">
        <f t="shared" si="271"/>
        <v>0</v>
      </c>
      <c r="CY284">
        <f t="shared" si="272"/>
        <v>0</v>
      </c>
      <c r="CZ284">
        <f t="shared" si="273"/>
        <v>0</v>
      </c>
      <c r="DC284" t="s">
        <v>3</v>
      </c>
      <c r="DD284" t="s">
        <v>3</v>
      </c>
      <c r="DE284" t="s">
        <v>3</v>
      </c>
      <c r="DF284" t="s">
        <v>3</v>
      </c>
      <c r="DG284" t="s">
        <v>3</v>
      </c>
      <c r="DH284" t="s">
        <v>3</v>
      </c>
      <c r="DI284" t="s">
        <v>3</v>
      </c>
      <c r="DJ284" t="s">
        <v>3</v>
      </c>
      <c r="DK284" t="s">
        <v>3</v>
      </c>
      <c r="DL284" t="s">
        <v>3</v>
      </c>
      <c r="DM284" t="s">
        <v>3</v>
      </c>
      <c r="DN284">
        <v>0</v>
      </c>
      <c r="DO284">
        <v>0</v>
      </c>
      <c r="DP284">
        <v>1</v>
      </c>
      <c r="DQ284">
        <v>1</v>
      </c>
      <c r="DU284">
        <v>1009</v>
      </c>
      <c r="DV284" t="s">
        <v>19</v>
      </c>
      <c r="DW284" t="s">
        <v>19</v>
      </c>
      <c r="DX284">
        <v>1000</v>
      </c>
      <c r="EE284">
        <v>32505399</v>
      </c>
      <c r="EF284">
        <v>1</v>
      </c>
      <c r="EG284" t="s">
        <v>21</v>
      </c>
      <c r="EH284">
        <v>0</v>
      </c>
      <c r="EI284" t="s">
        <v>3</v>
      </c>
      <c r="EJ284">
        <v>4</v>
      </c>
      <c r="EK284">
        <v>0</v>
      </c>
      <c r="EL284" t="s">
        <v>22</v>
      </c>
      <c r="EM284" t="s">
        <v>23</v>
      </c>
      <c r="EO284" t="s">
        <v>3</v>
      </c>
      <c r="EQ284">
        <v>131072</v>
      </c>
      <c r="ER284">
        <v>53410.15</v>
      </c>
      <c r="ES284">
        <v>53410.15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FQ284">
        <v>0</v>
      </c>
      <c r="FR284">
        <f t="shared" si="274"/>
        <v>0</v>
      </c>
      <c r="FS284">
        <v>0</v>
      </c>
      <c r="FX284">
        <v>70</v>
      </c>
      <c r="FY284">
        <v>10</v>
      </c>
      <c r="GA284" t="s">
        <v>3</v>
      </c>
      <c r="GD284">
        <v>0</v>
      </c>
      <c r="GF284">
        <v>-1467733540</v>
      </c>
      <c r="GG284">
        <v>2</v>
      </c>
      <c r="GH284">
        <v>1</v>
      </c>
      <c r="GI284">
        <v>-2</v>
      </c>
      <c r="GJ284">
        <v>0</v>
      </c>
      <c r="GK284">
        <f>ROUND(R284*(R12)/100,2)</f>
        <v>0</v>
      </c>
      <c r="GL284">
        <f t="shared" si="275"/>
        <v>0</v>
      </c>
      <c r="GM284">
        <f t="shared" si="276"/>
        <v>717.42</v>
      </c>
      <c r="GN284">
        <f t="shared" si="277"/>
        <v>0</v>
      </c>
      <c r="GO284">
        <f t="shared" si="278"/>
        <v>0</v>
      </c>
      <c r="GP284">
        <f t="shared" si="279"/>
        <v>717.42</v>
      </c>
      <c r="GR284">
        <v>0</v>
      </c>
      <c r="GS284">
        <v>3</v>
      </c>
      <c r="GT284">
        <v>0</v>
      </c>
      <c r="GU284" t="s">
        <v>3</v>
      </c>
      <c r="GV284">
        <f t="shared" si="280"/>
        <v>0</v>
      </c>
      <c r="GW284">
        <v>1</v>
      </c>
      <c r="GX284">
        <f t="shared" si="281"/>
        <v>0</v>
      </c>
      <c r="HA284">
        <v>0</v>
      </c>
      <c r="HB284">
        <v>0</v>
      </c>
      <c r="IK284">
        <v>0</v>
      </c>
    </row>
    <row r="285" spans="1:245" x14ac:dyDescent="0.2">
      <c r="A285">
        <v>17</v>
      </c>
      <c r="B285">
        <v>1</v>
      </c>
      <c r="E285" t="s">
        <v>266</v>
      </c>
      <c r="F285" t="s">
        <v>35</v>
      </c>
      <c r="G285" t="s">
        <v>267</v>
      </c>
      <c r="H285" t="s">
        <v>37</v>
      </c>
      <c r="I285">
        <v>3</v>
      </c>
      <c r="J285">
        <v>0</v>
      </c>
      <c r="O285">
        <f t="shared" si="243"/>
        <v>48427.11</v>
      </c>
      <c r="P285">
        <f t="shared" si="244"/>
        <v>48427.11</v>
      </c>
      <c r="Q285">
        <f t="shared" si="245"/>
        <v>0</v>
      </c>
      <c r="R285">
        <f t="shared" si="246"/>
        <v>0</v>
      </c>
      <c r="S285">
        <f t="shared" si="247"/>
        <v>0</v>
      </c>
      <c r="T285">
        <f t="shared" si="248"/>
        <v>0</v>
      </c>
      <c r="U285">
        <f t="shared" si="249"/>
        <v>0</v>
      </c>
      <c r="V285">
        <f t="shared" si="250"/>
        <v>0</v>
      </c>
      <c r="W285">
        <f t="shared" si="251"/>
        <v>0</v>
      </c>
      <c r="X285">
        <f t="shared" si="252"/>
        <v>0</v>
      </c>
      <c r="Y285">
        <f t="shared" si="253"/>
        <v>0</v>
      </c>
      <c r="AA285">
        <v>33034105</v>
      </c>
      <c r="AB285">
        <f t="shared" si="254"/>
        <v>16142.37</v>
      </c>
      <c r="AC285">
        <f t="shared" si="255"/>
        <v>16142.37</v>
      </c>
      <c r="AD285">
        <f t="shared" si="256"/>
        <v>0</v>
      </c>
      <c r="AE285">
        <f t="shared" si="257"/>
        <v>0</v>
      </c>
      <c r="AF285">
        <f t="shared" si="258"/>
        <v>0</v>
      </c>
      <c r="AG285">
        <f t="shared" si="259"/>
        <v>0</v>
      </c>
      <c r="AH285">
        <f t="shared" si="260"/>
        <v>0</v>
      </c>
      <c r="AI285">
        <f t="shared" si="261"/>
        <v>0</v>
      </c>
      <c r="AJ285">
        <f t="shared" si="262"/>
        <v>0</v>
      </c>
      <c r="AK285">
        <v>16142.37</v>
      </c>
      <c r="AL285">
        <v>16142.37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1</v>
      </c>
      <c r="AW285">
        <v>1</v>
      </c>
      <c r="AZ285">
        <v>1</v>
      </c>
      <c r="BA285">
        <v>1</v>
      </c>
      <c r="BB285">
        <v>1</v>
      </c>
      <c r="BC285">
        <v>1</v>
      </c>
      <c r="BD285" t="s">
        <v>3</v>
      </c>
      <c r="BE285" t="s">
        <v>3</v>
      </c>
      <c r="BF285" t="s">
        <v>3</v>
      </c>
      <c r="BG285" t="s">
        <v>3</v>
      </c>
      <c r="BH285">
        <v>3</v>
      </c>
      <c r="BI285">
        <v>1</v>
      </c>
      <c r="BJ285" t="s">
        <v>3</v>
      </c>
      <c r="BM285">
        <v>6001</v>
      </c>
      <c r="BN285">
        <v>0</v>
      </c>
      <c r="BO285" t="s">
        <v>3</v>
      </c>
      <c r="BP285">
        <v>0</v>
      </c>
      <c r="BQ285">
        <v>0</v>
      </c>
      <c r="BR285">
        <v>0</v>
      </c>
      <c r="BS285">
        <v>1</v>
      </c>
      <c r="BT285">
        <v>1</v>
      </c>
      <c r="BU285">
        <v>1</v>
      </c>
      <c r="BV285">
        <v>1</v>
      </c>
      <c r="BW285">
        <v>1</v>
      </c>
      <c r="BX285">
        <v>1</v>
      </c>
      <c r="BY285" t="s">
        <v>3</v>
      </c>
      <c r="BZ285">
        <v>0</v>
      </c>
      <c r="CA285">
        <v>0</v>
      </c>
      <c r="CF285">
        <v>0</v>
      </c>
      <c r="CG285">
        <v>0</v>
      </c>
      <c r="CM285">
        <v>0</v>
      </c>
      <c r="CN285" t="s">
        <v>3</v>
      </c>
      <c r="CO285">
        <v>0</v>
      </c>
      <c r="CP285">
        <f t="shared" si="263"/>
        <v>48427.11</v>
      </c>
      <c r="CQ285">
        <f t="shared" si="264"/>
        <v>16142.37</v>
      </c>
      <c r="CR285">
        <f t="shared" si="265"/>
        <v>0</v>
      </c>
      <c r="CS285">
        <f t="shared" si="266"/>
        <v>0</v>
      </c>
      <c r="CT285">
        <f t="shared" si="267"/>
        <v>0</v>
      </c>
      <c r="CU285">
        <f t="shared" si="268"/>
        <v>0</v>
      </c>
      <c r="CV285">
        <f t="shared" si="269"/>
        <v>0</v>
      </c>
      <c r="CW285">
        <f t="shared" si="270"/>
        <v>0</v>
      </c>
      <c r="CX285">
        <f t="shared" si="271"/>
        <v>0</v>
      </c>
      <c r="CY285">
        <f t="shared" si="272"/>
        <v>0</v>
      </c>
      <c r="CZ285">
        <f t="shared" si="273"/>
        <v>0</v>
      </c>
      <c r="DC285" t="s">
        <v>3</v>
      </c>
      <c r="DD285" t="s">
        <v>3</v>
      </c>
      <c r="DE285" t="s">
        <v>3</v>
      </c>
      <c r="DF285" t="s">
        <v>3</v>
      </c>
      <c r="DG285" t="s">
        <v>3</v>
      </c>
      <c r="DH285" t="s">
        <v>3</v>
      </c>
      <c r="DI285" t="s">
        <v>3</v>
      </c>
      <c r="DJ285" t="s">
        <v>3</v>
      </c>
      <c r="DK285" t="s">
        <v>3</v>
      </c>
      <c r="DL285" t="s">
        <v>3</v>
      </c>
      <c r="DM285" t="s">
        <v>3</v>
      </c>
      <c r="DN285">
        <v>0</v>
      </c>
      <c r="DO285">
        <v>0</v>
      </c>
      <c r="DP285">
        <v>1</v>
      </c>
      <c r="DQ285">
        <v>1</v>
      </c>
      <c r="DU285">
        <v>1010</v>
      </c>
      <c r="DV285" t="s">
        <v>37</v>
      </c>
      <c r="DW285" t="s">
        <v>38</v>
      </c>
      <c r="DX285">
        <v>1</v>
      </c>
      <c r="EE285">
        <v>32747723</v>
      </c>
      <c r="EF285">
        <v>0</v>
      </c>
      <c r="EG285" t="s">
        <v>39</v>
      </c>
      <c r="EH285">
        <v>0</v>
      </c>
      <c r="EI285" t="s">
        <v>3</v>
      </c>
      <c r="EJ285">
        <v>1</v>
      </c>
      <c r="EK285">
        <v>6001</v>
      </c>
      <c r="EL285" t="s">
        <v>40</v>
      </c>
      <c r="EM285" t="s">
        <v>39</v>
      </c>
      <c r="EO285" t="s">
        <v>3</v>
      </c>
      <c r="EQ285">
        <v>131072</v>
      </c>
      <c r="ER285">
        <v>16142.37</v>
      </c>
      <c r="ES285">
        <v>16142.37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FQ285">
        <v>0</v>
      </c>
      <c r="FR285">
        <f t="shared" si="274"/>
        <v>0</v>
      </c>
      <c r="FS285">
        <v>0</v>
      </c>
      <c r="FX285">
        <v>0</v>
      </c>
      <c r="FY285">
        <v>0</v>
      </c>
      <c r="GA285" t="s">
        <v>41</v>
      </c>
      <c r="GD285">
        <v>0</v>
      </c>
      <c r="GF285">
        <v>633610121</v>
      </c>
      <c r="GG285">
        <v>2</v>
      </c>
      <c r="GH285">
        <v>0</v>
      </c>
      <c r="GI285">
        <v>-2</v>
      </c>
      <c r="GJ285">
        <v>0</v>
      </c>
      <c r="GK285">
        <f>ROUND(R285*(R12)/100,2)</f>
        <v>0</v>
      </c>
      <c r="GL285">
        <f t="shared" si="275"/>
        <v>0</v>
      </c>
      <c r="GM285">
        <f t="shared" si="276"/>
        <v>48427.11</v>
      </c>
      <c r="GN285">
        <f t="shared" si="277"/>
        <v>48427.11</v>
      </c>
      <c r="GO285">
        <f t="shared" si="278"/>
        <v>0</v>
      </c>
      <c r="GP285">
        <f t="shared" si="279"/>
        <v>0</v>
      </c>
      <c r="GR285">
        <v>0</v>
      </c>
      <c r="GS285">
        <v>4</v>
      </c>
      <c r="GT285">
        <v>0</v>
      </c>
      <c r="GU285" t="s">
        <v>3</v>
      </c>
      <c r="GV285">
        <f t="shared" si="280"/>
        <v>0</v>
      </c>
      <c r="GW285">
        <v>1</v>
      </c>
      <c r="GX285">
        <f t="shared" si="281"/>
        <v>0</v>
      </c>
      <c r="HA285">
        <v>0</v>
      </c>
      <c r="HB285">
        <v>0</v>
      </c>
      <c r="IK285">
        <v>0</v>
      </c>
    </row>
    <row r="286" spans="1:245" x14ac:dyDescent="0.2">
      <c r="A286">
        <v>17</v>
      </c>
      <c r="B286">
        <v>1</v>
      </c>
      <c r="C286">
        <f>ROW(SmtRes!A585)</f>
        <v>585</v>
      </c>
      <c r="D286">
        <f>ROW(EtalonRes!A555)</f>
        <v>555</v>
      </c>
      <c r="E286" t="s">
        <v>268</v>
      </c>
      <c r="F286" t="s">
        <v>17</v>
      </c>
      <c r="G286" t="s">
        <v>18</v>
      </c>
      <c r="H286" t="s">
        <v>19</v>
      </c>
      <c r="I286">
        <v>4.4999999999999998E-2</v>
      </c>
      <c r="J286">
        <v>0</v>
      </c>
      <c r="O286">
        <f t="shared" si="243"/>
        <v>3000.01</v>
      </c>
      <c r="P286">
        <f t="shared" si="244"/>
        <v>2562</v>
      </c>
      <c r="Q286">
        <f t="shared" si="245"/>
        <v>69.98</v>
      </c>
      <c r="R286">
        <f t="shared" si="246"/>
        <v>6.43</v>
      </c>
      <c r="S286">
        <f t="shared" si="247"/>
        <v>368.03</v>
      </c>
      <c r="T286">
        <f t="shared" si="248"/>
        <v>0</v>
      </c>
      <c r="U286">
        <f t="shared" si="249"/>
        <v>1.6249499999999999</v>
      </c>
      <c r="V286">
        <f t="shared" si="250"/>
        <v>0</v>
      </c>
      <c r="W286">
        <f t="shared" si="251"/>
        <v>0</v>
      </c>
      <c r="X286">
        <f t="shared" si="252"/>
        <v>257.62</v>
      </c>
      <c r="Y286">
        <f t="shared" si="253"/>
        <v>36.799999999999997</v>
      </c>
      <c r="AA286">
        <v>33034105</v>
      </c>
      <c r="AB286">
        <f t="shared" si="254"/>
        <v>66667.14</v>
      </c>
      <c r="AC286">
        <f t="shared" si="255"/>
        <v>56933.42</v>
      </c>
      <c r="AD286">
        <f t="shared" si="256"/>
        <v>1555.17</v>
      </c>
      <c r="AE286">
        <f t="shared" si="257"/>
        <v>142.85</v>
      </c>
      <c r="AF286">
        <f t="shared" si="258"/>
        <v>8178.55</v>
      </c>
      <c r="AG286">
        <f t="shared" si="259"/>
        <v>0</v>
      </c>
      <c r="AH286">
        <f t="shared" si="260"/>
        <v>36.11</v>
      </c>
      <c r="AI286">
        <f t="shared" si="261"/>
        <v>0</v>
      </c>
      <c r="AJ286">
        <f t="shared" si="262"/>
        <v>0</v>
      </c>
      <c r="AK286">
        <v>66667.14</v>
      </c>
      <c r="AL286">
        <v>56933.42</v>
      </c>
      <c r="AM286">
        <v>1555.17</v>
      </c>
      <c r="AN286">
        <v>142.85</v>
      </c>
      <c r="AO286">
        <v>8178.55</v>
      </c>
      <c r="AP286">
        <v>0</v>
      </c>
      <c r="AQ286">
        <v>36.11</v>
      </c>
      <c r="AR286">
        <v>0</v>
      </c>
      <c r="AS286">
        <v>0</v>
      </c>
      <c r="AT286">
        <v>70</v>
      </c>
      <c r="AU286">
        <v>10</v>
      </c>
      <c r="AV286">
        <v>1</v>
      </c>
      <c r="AW286">
        <v>1</v>
      </c>
      <c r="AZ286">
        <v>1</v>
      </c>
      <c r="BA286">
        <v>1</v>
      </c>
      <c r="BB286">
        <v>1</v>
      </c>
      <c r="BC286">
        <v>1</v>
      </c>
      <c r="BD286" t="s">
        <v>3</v>
      </c>
      <c r="BE286" t="s">
        <v>3</v>
      </c>
      <c r="BF286" t="s">
        <v>3</v>
      </c>
      <c r="BG286" t="s">
        <v>3</v>
      </c>
      <c r="BH286">
        <v>0</v>
      </c>
      <c r="BI286">
        <v>4</v>
      </c>
      <c r="BJ286" t="s">
        <v>20</v>
      </c>
      <c r="BM286">
        <v>0</v>
      </c>
      <c r="BN286">
        <v>0</v>
      </c>
      <c r="BO286" t="s">
        <v>3</v>
      </c>
      <c r="BP286">
        <v>0</v>
      </c>
      <c r="BQ286">
        <v>1</v>
      </c>
      <c r="BR286">
        <v>0</v>
      </c>
      <c r="BS286">
        <v>1</v>
      </c>
      <c r="BT286">
        <v>1</v>
      </c>
      <c r="BU286">
        <v>1</v>
      </c>
      <c r="BV286">
        <v>1</v>
      </c>
      <c r="BW286">
        <v>1</v>
      </c>
      <c r="BX286">
        <v>1</v>
      </c>
      <c r="BY286" t="s">
        <v>3</v>
      </c>
      <c r="BZ286">
        <v>70</v>
      </c>
      <c r="CA286">
        <v>10</v>
      </c>
      <c r="CF286">
        <v>0</v>
      </c>
      <c r="CG286">
        <v>0</v>
      </c>
      <c r="CM286">
        <v>0</v>
      </c>
      <c r="CN286" t="s">
        <v>3</v>
      </c>
      <c r="CO286">
        <v>0</v>
      </c>
      <c r="CP286">
        <f t="shared" si="263"/>
        <v>3000.01</v>
      </c>
      <c r="CQ286">
        <f t="shared" si="264"/>
        <v>56933.42</v>
      </c>
      <c r="CR286">
        <f t="shared" si="265"/>
        <v>1555.17</v>
      </c>
      <c r="CS286">
        <f t="shared" si="266"/>
        <v>142.85</v>
      </c>
      <c r="CT286">
        <f t="shared" si="267"/>
        <v>8178.55</v>
      </c>
      <c r="CU286">
        <f t="shared" si="268"/>
        <v>0</v>
      </c>
      <c r="CV286">
        <f t="shared" si="269"/>
        <v>36.11</v>
      </c>
      <c r="CW286">
        <f t="shared" si="270"/>
        <v>0</v>
      </c>
      <c r="CX286">
        <f t="shared" si="271"/>
        <v>0</v>
      </c>
      <c r="CY286">
        <f t="shared" si="272"/>
        <v>257.62099999999998</v>
      </c>
      <c r="CZ286">
        <f t="shared" si="273"/>
        <v>36.802999999999997</v>
      </c>
      <c r="DC286" t="s">
        <v>3</v>
      </c>
      <c r="DD286" t="s">
        <v>3</v>
      </c>
      <c r="DE286" t="s">
        <v>3</v>
      </c>
      <c r="DF286" t="s">
        <v>3</v>
      </c>
      <c r="DG286" t="s">
        <v>3</v>
      </c>
      <c r="DH286" t="s">
        <v>3</v>
      </c>
      <c r="DI286" t="s">
        <v>3</v>
      </c>
      <c r="DJ286" t="s">
        <v>3</v>
      </c>
      <c r="DK286" t="s">
        <v>3</v>
      </c>
      <c r="DL286" t="s">
        <v>3</v>
      </c>
      <c r="DM286" t="s">
        <v>3</v>
      </c>
      <c r="DN286">
        <v>0</v>
      </c>
      <c r="DO286">
        <v>0</v>
      </c>
      <c r="DP286">
        <v>1</v>
      </c>
      <c r="DQ286">
        <v>1</v>
      </c>
      <c r="DU286">
        <v>1009</v>
      </c>
      <c r="DV286" t="s">
        <v>19</v>
      </c>
      <c r="DW286" t="s">
        <v>19</v>
      </c>
      <c r="DX286">
        <v>1000</v>
      </c>
      <c r="EE286">
        <v>32505399</v>
      </c>
      <c r="EF286">
        <v>1</v>
      </c>
      <c r="EG286" t="s">
        <v>21</v>
      </c>
      <c r="EH286">
        <v>0</v>
      </c>
      <c r="EI286" t="s">
        <v>3</v>
      </c>
      <c r="EJ286">
        <v>4</v>
      </c>
      <c r="EK286">
        <v>0</v>
      </c>
      <c r="EL286" t="s">
        <v>22</v>
      </c>
      <c r="EM286" t="s">
        <v>23</v>
      </c>
      <c r="EO286" t="s">
        <v>3</v>
      </c>
      <c r="EQ286">
        <v>131072</v>
      </c>
      <c r="ER286">
        <v>66667.14</v>
      </c>
      <c r="ES286">
        <v>56933.42</v>
      </c>
      <c r="ET286">
        <v>1555.17</v>
      </c>
      <c r="EU286">
        <v>142.85</v>
      </c>
      <c r="EV286">
        <v>8178.55</v>
      </c>
      <c r="EW286">
        <v>36.11</v>
      </c>
      <c r="EX286">
        <v>0</v>
      </c>
      <c r="EY286">
        <v>0</v>
      </c>
      <c r="FQ286">
        <v>0</v>
      </c>
      <c r="FR286">
        <f t="shared" si="274"/>
        <v>0</v>
      </c>
      <c r="FS286">
        <v>0</v>
      </c>
      <c r="FX286">
        <v>70</v>
      </c>
      <c r="FY286">
        <v>10</v>
      </c>
      <c r="GA286" t="s">
        <v>3</v>
      </c>
      <c r="GD286">
        <v>0</v>
      </c>
      <c r="GF286">
        <v>-1596235391</v>
      </c>
      <c r="GG286">
        <v>2</v>
      </c>
      <c r="GH286">
        <v>1</v>
      </c>
      <c r="GI286">
        <v>-2</v>
      </c>
      <c r="GJ286">
        <v>0</v>
      </c>
      <c r="GK286">
        <f>ROUND(R286*(R12)/100,2)</f>
        <v>6.94</v>
      </c>
      <c r="GL286">
        <f t="shared" si="275"/>
        <v>0</v>
      </c>
      <c r="GM286">
        <f t="shared" si="276"/>
        <v>3301.37</v>
      </c>
      <c r="GN286">
        <f t="shared" si="277"/>
        <v>0</v>
      </c>
      <c r="GO286">
        <f t="shared" si="278"/>
        <v>0</v>
      </c>
      <c r="GP286">
        <f t="shared" si="279"/>
        <v>3301.37</v>
      </c>
      <c r="GR286">
        <v>0</v>
      </c>
      <c r="GS286">
        <v>3</v>
      </c>
      <c r="GT286">
        <v>0</v>
      </c>
      <c r="GU286" t="s">
        <v>3</v>
      </c>
      <c r="GV286">
        <f t="shared" si="280"/>
        <v>0</v>
      </c>
      <c r="GW286">
        <v>1</v>
      </c>
      <c r="GX286">
        <f t="shared" si="281"/>
        <v>0</v>
      </c>
      <c r="HA286">
        <v>0</v>
      </c>
      <c r="HB286">
        <v>0</v>
      </c>
      <c r="IK286">
        <v>0</v>
      </c>
    </row>
    <row r="287" spans="1:245" x14ac:dyDescent="0.2">
      <c r="A287">
        <v>18</v>
      </c>
      <c r="B287">
        <v>1</v>
      </c>
      <c r="C287">
        <v>585</v>
      </c>
      <c r="E287" t="s">
        <v>269</v>
      </c>
      <c r="F287" t="s">
        <v>25</v>
      </c>
      <c r="G287" t="s">
        <v>26</v>
      </c>
      <c r="H287" t="s">
        <v>19</v>
      </c>
      <c r="I287">
        <f>I286*J287</f>
        <v>-4.4999999999999998E-2</v>
      </c>
      <c r="J287">
        <v>-1</v>
      </c>
      <c r="O287">
        <f t="shared" si="243"/>
        <v>-2403.46</v>
      </c>
      <c r="P287">
        <f t="shared" si="244"/>
        <v>-2403.46</v>
      </c>
      <c r="Q287">
        <f t="shared" si="245"/>
        <v>0</v>
      </c>
      <c r="R287">
        <f t="shared" si="246"/>
        <v>0</v>
      </c>
      <c r="S287">
        <f t="shared" si="247"/>
        <v>0</v>
      </c>
      <c r="T287">
        <f t="shared" si="248"/>
        <v>0</v>
      </c>
      <c r="U287">
        <f t="shared" si="249"/>
        <v>0</v>
      </c>
      <c r="V287">
        <f t="shared" si="250"/>
        <v>0</v>
      </c>
      <c r="W287">
        <f t="shared" si="251"/>
        <v>0</v>
      </c>
      <c r="X287">
        <f t="shared" si="252"/>
        <v>0</v>
      </c>
      <c r="Y287">
        <f t="shared" si="253"/>
        <v>0</v>
      </c>
      <c r="AA287">
        <v>33034105</v>
      </c>
      <c r="AB287">
        <f t="shared" si="254"/>
        <v>53410.15</v>
      </c>
      <c r="AC287">
        <f t="shared" si="255"/>
        <v>53410.15</v>
      </c>
      <c r="AD287">
        <f t="shared" si="256"/>
        <v>0</v>
      </c>
      <c r="AE287">
        <f t="shared" si="257"/>
        <v>0</v>
      </c>
      <c r="AF287">
        <f t="shared" si="258"/>
        <v>0</v>
      </c>
      <c r="AG287">
        <f t="shared" si="259"/>
        <v>0</v>
      </c>
      <c r="AH287">
        <f t="shared" si="260"/>
        <v>0</v>
      </c>
      <c r="AI287">
        <f t="shared" si="261"/>
        <v>0</v>
      </c>
      <c r="AJ287">
        <f t="shared" si="262"/>
        <v>0</v>
      </c>
      <c r="AK287">
        <v>53410.15</v>
      </c>
      <c r="AL287">
        <v>53410.15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70</v>
      </c>
      <c r="AU287">
        <v>10</v>
      </c>
      <c r="AV287">
        <v>1</v>
      </c>
      <c r="AW287">
        <v>1</v>
      </c>
      <c r="AZ287">
        <v>1</v>
      </c>
      <c r="BA287">
        <v>1</v>
      </c>
      <c r="BB287">
        <v>1</v>
      </c>
      <c r="BC287">
        <v>1</v>
      </c>
      <c r="BD287" t="s">
        <v>3</v>
      </c>
      <c r="BE287" t="s">
        <v>3</v>
      </c>
      <c r="BF287" t="s">
        <v>3</v>
      </c>
      <c r="BG287" t="s">
        <v>3</v>
      </c>
      <c r="BH287">
        <v>3</v>
      </c>
      <c r="BI287">
        <v>4</v>
      </c>
      <c r="BJ287" t="s">
        <v>27</v>
      </c>
      <c r="BM287">
        <v>0</v>
      </c>
      <c r="BN287">
        <v>0</v>
      </c>
      <c r="BO287" t="s">
        <v>3</v>
      </c>
      <c r="BP287">
        <v>0</v>
      </c>
      <c r="BQ287">
        <v>1</v>
      </c>
      <c r="BR287">
        <v>0</v>
      </c>
      <c r="BS287">
        <v>1</v>
      </c>
      <c r="BT287">
        <v>1</v>
      </c>
      <c r="BU287">
        <v>1</v>
      </c>
      <c r="BV287">
        <v>1</v>
      </c>
      <c r="BW287">
        <v>1</v>
      </c>
      <c r="BX287">
        <v>1</v>
      </c>
      <c r="BY287" t="s">
        <v>3</v>
      </c>
      <c r="BZ287">
        <v>70</v>
      </c>
      <c r="CA287">
        <v>10</v>
      </c>
      <c r="CF287">
        <v>0</v>
      </c>
      <c r="CG287">
        <v>0</v>
      </c>
      <c r="CM287">
        <v>0</v>
      </c>
      <c r="CN287" t="s">
        <v>3</v>
      </c>
      <c r="CO287">
        <v>0</v>
      </c>
      <c r="CP287">
        <f t="shared" si="263"/>
        <v>-2403.46</v>
      </c>
      <c r="CQ287">
        <f t="shared" si="264"/>
        <v>53410.15</v>
      </c>
      <c r="CR287">
        <f t="shared" si="265"/>
        <v>0</v>
      </c>
      <c r="CS287">
        <f t="shared" si="266"/>
        <v>0</v>
      </c>
      <c r="CT287">
        <f t="shared" si="267"/>
        <v>0</v>
      </c>
      <c r="CU287">
        <f t="shared" si="268"/>
        <v>0</v>
      </c>
      <c r="CV287">
        <f t="shared" si="269"/>
        <v>0</v>
      </c>
      <c r="CW287">
        <f t="shared" si="270"/>
        <v>0</v>
      </c>
      <c r="CX287">
        <f t="shared" si="271"/>
        <v>0</v>
      </c>
      <c r="CY287">
        <f t="shared" si="272"/>
        <v>0</v>
      </c>
      <c r="CZ287">
        <f t="shared" si="273"/>
        <v>0</v>
      </c>
      <c r="DC287" t="s">
        <v>3</v>
      </c>
      <c r="DD287" t="s">
        <v>3</v>
      </c>
      <c r="DE287" t="s">
        <v>3</v>
      </c>
      <c r="DF287" t="s">
        <v>3</v>
      </c>
      <c r="DG287" t="s">
        <v>3</v>
      </c>
      <c r="DH287" t="s">
        <v>3</v>
      </c>
      <c r="DI287" t="s">
        <v>3</v>
      </c>
      <c r="DJ287" t="s">
        <v>3</v>
      </c>
      <c r="DK287" t="s">
        <v>3</v>
      </c>
      <c r="DL287" t="s">
        <v>3</v>
      </c>
      <c r="DM287" t="s">
        <v>3</v>
      </c>
      <c r="DN287">
        <v>0</v>
      </c>
      <c r="DO287">
        <v>0</v>
      </c>
      <c r="DP287">
        <v>1</v>
      </c>
      <c r="DQ287">
        <v>1</v>
      </c>
      <c r="DU287">
        <v>1009</v>
      </c>
      <c r="DV287" t="s">
        <v>19</v>
      </c>
      <c r="DW287" t="s">
        <v>19</v>
      </c>
      <c r="DX287">
        <v>1000</v>
      </c>
      <c r="EE287">
        <v>32505399</v>
      </c>
      <c r="EF287">
        <v>1</v>
      </c>
      <c r="EG287" t="s">
        <v>21</v>
      </c>
      <c r="EH287">
        <v>0</v>
      </c>
      <c r="EI287" t="s">
        <v>3</v>
      </c>
      <c r="EJ287">
        <v>4</v>
      </c>
      <c r="EK287">
        <v>0</v>
      </c>
      <c r="EL287" t="s">
        <v>22</v>
      </c>
      <c r="EM287" t="s">
        <v>23</v>
      </c>
      <c r="EO287" t="s">
        <v>3</v>
      </c>
      <c r="EQ287">
        <v>0</v>
      </c>
      <c r="ER287">
        <v>53410.15</v>
      </c>
      <c r="ES287">
        <v>53410.15</v>
      </c>
      <c r="ET287">
        <v>0</v>
      </c>
      <c r="EU287">
        <v>0</v>
      </c>
      <c r="EV287">
        <v>0</v>
      </c>
      <c r="EW287">
        <v>0</v>
      </c>
      <c r="EX287">
        <v>0</v>
      </c>
      <c r="FQ287">
        <v>0</v>
      </c>
      <c r="FR287">
        <f t="shared" si="274"/>
        <v>0</v>
      </c>
      <c r="FS287">
        <v>0</v>
      </c>
      <c r="FX287">
        <v>70</v>
      </c>
      <c r="FY287">
        <v>10</v>
      </c>
      <c r="GA287" t="s">
        <v>3</v>
      </c>
      <c r="GD287">
        <v>0</v>
      </c>
      <c r="GF287">
        <v>-1467733540</v>
      </c>
      <c r="GG287">
        <v>2</v>
      </c>
      <c r="GH287">
        <v>1</v>
      </c>
      <c r="GI287">
        <v>-2</v>
      </c>
      <c r="GJ287">
        <v>0</v>
      </c>
      <c r="GK287">
        <f>ROUND(R287*(R12)/100,2)</f>
        <v>0</v>
      </c>
      <c r="GL287">
        <f t="shared" si="275"/>
        <v>0</v>
      </c>
      <c r="GM287">
        <f t="shared" si="276"/>
        <v>-2403.46</v>
      </c>
      <c r="GN287">
        <f t="shared" si="277"/>
        <v>0</v>
      </c>
      <c r="GO287">
        <f t="shared" si="278"/>
        <v>0</v>
      </c>
      <c r="GP287">
        <f t="shared" si="279"/>
        <v>-2403.46</v>
      </c>
      <c r="GR287">
        <v>0</v>
      </c>
      <c r="GS287">
        <v>3</v>
      </c>
      <c r="GT287">
        <v>0</v>
      </c>
      <c r="GU287" t="s">
        <v>3</v>
      </c>
      <c r="GV287">
        <f t="shared" si="280"/>
        <v>0</v>
      </c>
      <c r="GW287">
        <v>1</v>
      </c>
      <c r="GX287">
        <f t="shared" si="281"/>
        <v>0</v>
      </c>
      <c r="HA287">
        <v>0</v>
      </c>
      <c r="HB287">
        <v>0</v>
      </c>
      <c r="IK287">
        <v>0</v>
      </c>
    </row>
    <row r="288" spans="1:245" x14ac:dyDescent="0.2">
      <c r="A288">
        <v>17</v>
      </c>
      <c r="B288">
        <v>1</v>
      </c>
      <c r="C288">
        <f>ROW(SmtRes!A600)</f>
        <v>600</v>
      </c>
      <c r="D288">
        <f>ROW(EtalonRes!A570)</f>
        <v>570</v>
      </c>
      <c r="E288" t="s">
        <v>270</v>
      </c>
      <c r="F288" t="s">
        <v>29</v>
      </c>
      <c r="G288" t="s">
        <v>30</v>
      </c>
      <c r="H288" t="s">
        <v>31</v>
      </c>
      <c r="I288">
        <v>6.1000000000000004E-3</v>
      </c>
      <c r="J288">
        <v>0</v>
      </c>
      <c r="O288">
        <f t="shared" si="243"/>
        <v>2604.16</v>
      </c>
      <c r="P288">
        <f t="shared" si="244"/>
        <v>2121.7800000000002</v>
      </c>
      <c r="Q288">
        <f t="shared" si="245"/>
        <v>2.65</v>
      </c>
      <c r="R288">
        <f t="shared" si="246"/>
        <v>0.9</v>
      </c>
      <c r="S288">
        <f t="shared" si="247"/>
        <v>479.73</v>
      </c>
      <c r="T288">
        <f t="shared" si="248"/>
        <v>0</v>
      </c>
      <c r="U288">
        <f t="shared" si="249"/>
        <v>2.7639100000000005</v>
      </c>
      <c r="V288">
        <f t="shared" si="250"/>
        <v>0</v>
      </c>
      <c r="W288">
        <f t="shared" si="251"/>
        <v>0</v>
      </c>
      <c r="X288">
        <f t="shared" si="252"/>
        <v>335.81</v>
      </c>
      <c r="Y288">
        <f t="shared" si="253"/>
        <v>47.97</v>
      </c>
      <c r="AA288">
        <v>33034105</v>
      </c>
      <c r="AB288">
        <f t="shared" si="254"/>
        <v>426912.19</v>
      </c>
      <c r="AC288">
        <f t="shared" si="255"/>
        <v>347832.49</v>
      </c>
      <c r="AD288">
        <f t="shared" si="256"/>
        <v>435.13</v>
      </c>
      <c r="AE288">
        <f t="shared" si="257"/>
        <v>147.43</v>
      </c>
      <c r="AF288">
        <f t="shared" si="258"/>
        <v>78644.570000000007</v>
      </c>
      <c r="AG288">
        <f t="shared" si="259"/>
        <v>0</v>
      </c>
      <c r="AH288">
        <f t="shared" si="260"/>
        <v>453.1</v>
      </c>
      <c r="AI288">
        <f t="shared" si="261"/>
        <v>0</v>
      </c>
      <c r="AJ288">
        <f t="shared" si="262"/>
        <v>0</v>
      </c>
      <c r="AK288">
        <v>426912.19</v>
      </c>
      <c r="AL288">
        <v>347832.49</v>
      </c>
      <c r="AM288">
        <v>435.13</v>
      </c>
      <c r="AN288">
        <v>147.43</v>
      </c>
      <c r="AO288">
        <v>78644.570000000007</v>
      </c>
      <c r="AP288">
        <v>0</v>
      </c>
      <c r="AQ288">
        <v>453.1</v>
      </c>
      <c r="AR288">
        <v>0</v>
      </c>
      <c r="AS288">
        <v>0</v>
      </c>
      <c r="AT288">
        <v>70</v>
      </c>
      <c r="AU288">
        <v>10</v>
      </c>
      <c r="AV288">
        <v>1</v>
      </c>
      <c r="AW288">
        <v>1</v>
      </c>
      <c r="AZ288">
        <v>1</v>
      </c>
      <c r="BA288">
        <v>1</v>
      </c>
      <c r="BB288">
        <v>1</v>
      </c>
      <c r="BC288">
        <v>1</v>
      </c>
      <c r="BD288" t="s">
        <v>3</v>
      </c>
      <c r="BE288" t="s">
        <v>3</v>
      </c>
      <c r="BF288" t="s">
        <v>3</v>
      </c>
      <c r="BG288" t="s">
        <v>3</v>
      </c>
      <c r="BH288">
        <v>0</v>
      </c>
      <c r="BI288">
        <v>4</v>
      </c>
      <c r="BJ288" t="s">
        <v>32</v>
      </c>
      <c r="BM288">
        <v>0</v>
      </c>
      <c r="BN288">
        <v>0</v>
      </c>
      <c r="BO288" t="s">
        <v>3</v>
      </c>
      <c r="BP288">
        <v>0</v>
      </c>
      <c r="BQ288">
        <v>1</v>
      </c>
      <c r="BR288">
        <v>0</v>
      </c>
      <c r="BS288">
        <v>1</v>
      </c>
      <c r="BT288">
        <v>1</v>
      </c>
      <c r="BU288">
        <v>1</v>
      </c>
      <c r="BV288">
        <v>1</v>
      </c>
      <c r="BW288">
        <v>1</v>
      </c>
      <c r="BX288">
        <v>1</v>
      </c>
      <c r="BY288" t="s">
        <v>3</v>
      </c>
      <c r="BZ288">
        <v>70</v>
      </c>
      <c r="CA288">
        <v>10</v>
      </c>
      <c r="CF288">
        <v>0</v>
      </c>
      <c r="CG288">
        <v>0</v>
      </c>
      <c r="CM288">
        <v>0</v>
      </c>
      <c r="CN288" t="s">
        <v>3</v>
      </c>
      <c r="CO288">
        <v>0</v>
      </c>
      <c r="CP288">
        <f t="shared" si="263"/>
        <v>2604.1600000000003</v>
      </c>
      <c r="CQ288">
        <f t="shared" si="264"/>
        <v>347832.49</v>
      </c>
      <c r="CR288">
        <f t="shared" si="265"/>
        <v>435.13</v>
      </c>
      <c r="CS288">
        <f t="shared" si="266"/>
        <v>147.43</v>
      </c>
      <c r="CT288">
        <f t="shared" si="267"/>
        <v>78644.570000000007</v>
      </c>
      <c r="CU288">
        <f t="shared" si="268"/>
        <v>0</v>
      </c>
      <c r="CV288">
        <f t="shared" si="269"/>
        <v>453.1</v>
      </c>
      <c r="CW288">
        <f t="shared" si="270"/>
        <v>0</v>
      </c>
      <c r="CX288">
        <f t="shared" si="271"/>
        <v>0</v>
      </c>
      <c r="CY288">
        <f t="shared" si="272"/>
        <v>335.81099999999998</v>
      </c>
      <c r="CZ288">
        <f t="shared" si="273"/>
        <v>47.972999999999999</v>
      </c>
      <c r="DC288" t="s">
        <v>3</v>
      </c>
      <c r="DD288" t="s">
        <v>3</v>
      </c>
      <c r="DE288" t="s">
        <v>3</v>
      </c>
      <c r="DF288" t="s">
        <v>3</v>
      </c>
      <c r="DG288" t="s">
        <v>3</v>
      </c>
      <c r="DH288" t="s">
        <v>3</v>
      </c>
      <c r="DI288" t="s">
        <v>3</v>
      </c>
      <c r="DJ288" t="s">
        <v>3</v>
      </c>
      <c r="DK288" t="s">
        <v>3</v>
      </c>
      <c r="DL288" t="s">
        <v>3</v>
      </c>
      <c r="DM288" t="s">
        <v>3</v>
      </c>
      <c r="DN288">
        <v>0</v>
      </c>
      <c r="DO288">
        <v>0</v>
      </c>
      <c r="DP288">
        <v>1</v>
      </c>
      <c r="DQ288">
        <v>1</v>
      </c>
      <c r="DU288">
        <v>1007</v>
      </c>
      <c r="DV288" t="s">
        <v>31</v>
      </c>
      <c r="DW288" t="s">
        <v>31</v>
      </c>
      <c r="DX288">
        <v>100</v>
      </c>
      <c r="EE288">
        <v>32505399</v>
      </c>
      <c r="EF288">
        <v>1</v>
      </c>
      <c r="EG288" t="s">
        <v>21</v>
      </c>
      <c r="EH288">
        <v>0</v>
      </c>
      <c r="EI288" t="s">
        <v>3</v>
      </c>
      <c r="EJ288">
        <v>4</v>
      </c>
      <c r="EK288">
        <v>0</v>
      </c>
      <c r="EL288" t="s">
        <v>22</v>
      </c>
      <c r="EM288" t="s">
        <v>23</v>
      </c>
      <c r="EO288" t="s">
        <v>3</v>
      </c>
      <c r="EQ288">
        <v>131072</v>
      </c>
      <c r="ER288">
        <v>426912.19</v>
      </c>
      <c r="ES288">
        <v>347832.49</v>
      </c>
      <c r="ET288">
        <v>435.13</v>
      </c>
      <c r="EU288">
        <v>147.43</v>
      </c>
      <c r="EV288">
        <v>78644.570000000007</v>
      </c>
      <c r="EW288">
        <v>453.1</v>
      </c>
      <c r="EX288">
        <v>0</v>
      </c>
      <c r="EY288">
        <v>0</v>
      </c>
      <c r="FQ288">
        <v>0</v>
      </c>
      <c r="FR288">
        <f t="shared" si="274"/>
        <v>0</v>
      </c>
      <c r="FS288">
        <v>0</v>
      </c>
      <c r="FX288">
        <v>70</v>
      </c>
      <c r="FY288">
        <v>10</v>
      </c>
      <c r="GA288" t="s">
        <v>3</v>
      </c>
      <c r="GD288">
        <v>0</v>
      </c>
      <c r="GF288">
        <v>1739596138</v>
      </c>
      <c r="GG288">
        <v>2</v>
      </c>
      <c r="GH288">
        <v>1</v>
      </c>
      <c r="GI288">
        <v>-2</v>
      </c>
      <c r="GJ288">
        <v>0</v>
      </c>
      <c r="GK288">
        <f>ROUND(R288*(R12)/100,2)</f>
        <v>0.97</v>
      </c>
      <c r="GL288">
        <f t="shared" si="275"/>
        <v>0</v>
      </c>
      <c r="GM288">
        <f t="shared" si="276"/>
        <v>2988.91</v>
      </c>
      <c r="GN288">
        <f t="shared" si="277"/>
        <v>0</v>
      </c>
      <c r="GO288">
        <f t="shared" si="278"/>
        <v>0</v>
      </c>
      <c r="GP288">
        <f t="shared" si="279"/>
        <v>2988.91</v>
      </c>
      <c r="GR288">
        <v>0</v>
      </c>
      <c r="GS288">
        <v>3</v>
      </c>
      <c r="GT288">
        <v>0</v>
      </c>
      <c r="GU288" t="s">
        <v>3</v>
      </c>
      <c r="GV288">
        <f t="shared" si="280"/>
        <v>0</v>
      </c>
      <c r="GW288">
        <v>1</v>
      </c>
      <c r="GX288">
        <f t="shared" si="281"/>
        <v>0</v>
      </c>
      <c r="HA288">
        <v>0</v>
      </c>
      <c r="HB288">
        <v>0</v>
      </c>
      <c r="IK288">
        <v>0</v>
      </c>
    </row>
    <row r="289" spans="1:245" x14ac:dyDescent="0.2">
      <c r="A289">
        <v>17</v>
      </c>
      <c r="B289">
        <v>1</v>
      </c>
      <c r="E289" t="s">
        <v>271</v>
      </c>
      <c r="F289" t="s">
        <v>25</v>
      </c>
      <c r="G289" t="s">
        <v>26</v>
      </c>
      <c r="H289" t="s">
        <v>19</v>
      </c>
      <c r="I289">
        <v>1.219481442E-2</v>
      </c>
      <c r="J289">
        <v>0</v>
      </c>
      <c r="O289">
        <f t="shared" si="243"/>
        <v>651.33000000000004</v>
      </c>
      <c r="P289">
        <f t="shared" si="244"/>
        <v>651.33000000000004</v>
      </c>
      <c r="Q289">
        <f t="shared" si="245"/>
        <v>0</v>
      </c>
      <c r="R289">
        <f t="shared" si="246"/>
        <v>0</v>
      </c>
      <c r="S289">
        <f t="shared" si="247"/>
        <v>0</v>
      </c>
      <c r="T289">
        <f t="shared" si="248"/>
        <v>0</v>
      </c>
      <c r="U289">
        <f t="shared" si="249"/>
        <v>0</v>
      </c>
      <c r="V289">
        <f t="shared" si="250"/>
        <v>0</v>
      </c>
      <c r="W289">
        <f t="shared" si="251"/>
        <v>0</v>
      </c>
      <c r="X289">
        <f t="shared" si="252"/>
        <v>0</v>
      </c>
      <c r="Y289">
        <f t="shared" si="253"/>
        <v>0</v>
      </c>
      <c r="AA289">
        <v>33034105</v>
      </c>
      <c r="AB289">
        <f t="shared" si="254"/>
        <v>53410.15</v>
      </c>
      <c r="AC289">
        <f t="shared" si="255"/>
        <v>53410.15</v>
      </c>
      <c r="AD289">
        <f t="shared" si="256"/>
        <v>0</v>
      </c>
      <c r="AE289">
        <f t="shared" si="257"/>
        <v>0</v>
      </c>
      <c r="AF289">
        <f t="shared" si="258"/>
        <v>0</v>
      </c>
      <c r="AG289">
        <f t="shared" si="259"/>
        <v>0</v>
      </c>
      <c r="AH289">
        <f t="shared" si="260"/>
        <v>0</v>
      </c>
      <c r="AI289">
        <f t="shared" si="261"/>
        <v>0</v>
      </c>
      <c r="AJ289">
        <f t="shared" si="262"/>
        <v>0</v>
      </c>
      <c r="AK289">
        <v>53410.15</v>
      </c>
      <c r="AL289">
        <v>53410.15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70</v>
      </c>
      <c r="AU289">
        <v>10</v>
      </c>
      <c r="AV289">
        <v>1</v>
      </c>
      <c r="AW289">
        <v>1</v>
      </c>
      <c r="AZ289">
        <v>1</v>
      </c>
      <c r="BA289">
        <v>1</v>
      </c>
      <c r="BB289">
        <v>1</v>
      </c>
      <c r="BC289">
        <v>1</v>
      </c>
      <c r="BD289" t="s">
        <v>3</v>
      </c>
      <c r="BE289" t="s">
        <v>3</v>
      </c>
      <c r="BF289" t="s">
        <v>3</v>
      </c>
      <c r="BG289" t="s">
        <v>3</v>
      </c>
      <c r="BH289">
        <v>3</v>
      </c>
      <c r="BI289">
        <v>4</v>
      </c>
      <c r="BJ289" t="s">
        <v>27</v>
      </c>
      <c r="BM289">
        <v>0</v>
      </c>
      <c r="BN289">
        <v>0</v>
      </c>
      <c r="BO289" t="s">
        <v>3</v>
      </c>
      <c r="BP289">
        <v>0</v>
      </c>
      <c r="BQ289">
        <v>1</v>
      </c>
      <c r="BR289">
        <v>0</v>
      </c>
      <c r="BS289">
        <v>1</v>
      </c>
      <c r="BT289">
        <v>1</v>
      </c>
      <c r="BU289">
        <v>1</v>
      </c>
      <c r="BV289">
        <v>1</v>
      </c>
      <c r="BW289">
        <v>1</v>
      </c>
      <c r="BX289">
        <v>1</v>
      </c>
      <c r="BY289" t="s">
        <v>3</v>
      </c>
      <c r="BZ289">
        <v>70</v>
      </c>
      <c r="CA289">
        <v>10</v>
      </c>
      <c r="CF289">
        <v>0</v>
      </c>
      <c r="CG289">
        <v>0</v>
      </c>
      <c r="CM289">
        <v>0</v>
      </c>
      <c r="CN289" t="s">
        <v>3</v>
      </c>
      <c r="CO289">
        <v>0</v>
      </c>
      <c r="CP289">
        <f t="shared" si="263"/>
        <v>651.33000000000004</v>
      </c>
      <c r="CQ289">
        <f t="shared" si="264"/>
        <v>53410.15</v>
      </c>
      <c r="CR289">
        <f t="shared" si="265"/>
        <v>0</v>
      </c>
      <c r="CS289">
        <f t="shared" si="266"/>
        <v>0</v>
      </c>
      <c r="CT289">
        <f t="shared" si="267"/>
        <v>0</v>
      </c>
      <c r="CU289">
        <f t="shared" si="268"/>
        <v>0</v>
      </c>
      <c r="CV289">
        <f t="shared" si="269"/>
        <v>0</v>
      </c>
      <c r="CW289">
        <f t="shared" si="270"/>
        <v>0</v>
      </c>
      <c r="CX289">
        <f t="shared" si="271"/>
        <v>0</v>
      </c>
      <c r="CY289">
        <f t="shared" si="272"/>
        <v>0</v>
      </c>
      <c r="CZ289">
        <f t="shared" si="273"/>
        <v>0</v>
      </c>
      <c r="DC289" t="s">
        <v>3</v>
      </c>
      <c r="DD289" t="s">
        <v>3</v>
      </c>
      <c r="DE289" t="s">
        <v>3</v>
      </c>
      <c r="DF289" t="s">
        <v>3</v>
      </c>
      <c r="DG289" t="s">
        <v>3</v>
      </c>
      <c r="DH289" t="s">
        <v>3</v>
      </c>
      <c r="DI289" t="s">
        <v>3</v>
      </c>
      <c r="DJ289" t="s">
        <v>3</v>
      </c>
      <c r="DK289" t="s">
        <v>3</v>
      </c>
      <c r="DL289" t="s">
        <v>3</v>
      </c>
      <c r="DM289" t="s">
        <v>3</v>
      </c>
      <c r="DN289">
        <v>0</v>
      </c>
      <c r="DO289">
        <v>0</v>
      </c>
      <c r="DP289">
        <v>1</v>
      </c>
      <c r="DQ289">
        <v>1</v>
      </c>
      <c r="DU289">
        <v>1009</v>
      </c>
      <c r="DV289" t="s">
        <v>19</v>
      </c>
      <c r="DW289" t="s">
        <v>19</v>
      </c>
      <c r="DX289">
        <v>1000</v>
      </c>
      <c r="EE289">
        <v>32505399</v>
      </c>
      <c r="EF289">
        <v>1</v>
      </c>
      <c r="EG289" t="s">
        <v>21</v>
      </c>
      <c r="EH289">
        <v>0</v>
      </c>
      <c r="EI289" t="s">
        <v>3</v>
      </c>
      <c r="EJ289">
        <v>4</v>
      </c>
      <c r="EK289">
        <v>0</v>
      </c>
      <c r="EL289" t="s">
        <v>22</v>
      </c>
      <c r="EM289" t="s">
        <v>23</v>
      </c>
      <c r="EO289" t="s">
        <v>3</v>
      </c>
      <c r="EQ289">
        <v>131072</v>
      </c>
      <c r="ER289">
        <v>53410.15</v>
      </c>
      <c r="ES289">
        <v>53410.15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FQ289">
        <v>0</v>
      </c>
      <c r="FR289">
        <f t="shared" si="274"/>
        <v>0</v>
      </c>
      <c r="FS289">
        <v>0</v>
      </c>
      <c r="FX289">
        <v>70</v>
      </c>
      <c r="FY289">
        <v>10</v>
      </c>
      <c r="GA289" t="s">
        <v>3</v>
      </c>
      <c r="GD289">
        <v>0</v>
      </c>
      <c r="GF289">
        <v>-1467733540</v>
      </c>
      <c r="GG289">
        <v>2</v>
      </c>
      <c r="GH289">
        <v>1</v>
      </c>
      <c r="GI289">
        <v>-2</v>
      </c>
      <c r="GJ289">
        <v>0</v>
      </c>
      <c r="GK289">
        <f>ROUND(R289*(R12)/100,2)</f>
        <v>0</v>
      </c>
      <c r="GL289">
        <f t="shared" si="275"/>
        <v>0</v>
      </c>
      <c r="GM289">
        <f t="shared" si="276"/>
        <v>651.33000000000004</v>
      </c>
      <c r="GN289">
        <f t="shared" si="277"/>
        <v>0</v>
      </c>
      <c r="GO289">
        <f t="shared" si="278"/>
        <v>0</v>
      </c>
      <c r="GP289">
        <f t="shared" si="279"/>
        <v>651.33000000000004</v>
      </c>
      <c r="GR289">
        <v>0</v>
      </c>
      <c r="GS289">
        <v>3</v>
      </c>
      <c r="GT289">
        <v>0</v>
      </c>
      <c r="GU289" t="s">
        <v>3</v>
      </c>
      <c r="GV289">
        <f t="shared" si="280"/>
        <v>0</v>
      </c>
      <c r="GW289">
        <v>1</v>
      </c>
      <c r="GX289">
        <f t="shared" si="281"/>
        <v>0</v>
      </c>
      <c r="HA289">
        <v>0</v>
      </c>
      <c r="HB289">
        <v>0</v>
      </c>
      <c r="IK289">
        <v>0</v>
      </c>
    </row>
    <row r="290" spans="1:245" x14ac:dyDescent="0.2">
      <c r="A290">
        <v>17</v>
      </c>
      <c r="B290">
        <v>1</v>
      </c>
      <c r="E290" t="s">
        <v>272</v>
      </c>
      <c r="F290" t="s">
        <v>35</v>
      </c>
      <c r="G290" t="s">
        <v>273</v>
      </c>
      <c r="H290" t="s">
        <v>37</v>
      </c>
      <c r="I290">
        <v>2</v>
      </c>
      <c r="J290">
        <v>0</v>
      </c>
      <c r="O290">
        <f t="shared" si="243"/>
        <v>70967.8</v>
      </c>
      <c r="P290">
        <f t="shared" si="244"/>
        <v>70967.8</v>
      </c>
      <c r="Q290">
        <f t="shared" si="245"/>
        <v>0</v>
      </c>
      <c r="R290">
        <f t="shared" si="246"/>
        <v>0</v>
      </c>
      <c r="S290">
        <f t="shared" si="247"/>
        <v>0</v>
      </c>
      <c r="T290">
        <f t="shared" si="248"/>
        <v>0</v>
      </c>
      <c r="U290">
        <f t="shared" si="249"/>
        <v>0</v>
      </c>
      <c r="V290">
        <f t="shared" si="250"/>
        <v>0</v>
      </c>
      <c r="W290">
        <f t="shared" si="251"/>
        <v>0</v>
      </c>
      <c r="X290">
        <f t="shared" si="252"/>
        <v>0</v>
      </c>
      <c r="Y290">
        <f t="shared" si="253"/>
        <v>0</v>
      </c>
      <c r="AA290">
        <v>33034105</v>
      </c>
      <c r="AB290">
        <f t="shared" si="254"/>
        <v>35483.9</v>
      </c>
      <c r="AC290">
        <f t="shared" si="255"/>
        <v>35483.9</v>
      </c>
      <c r="AD290">
        <f t="shared" si="256"/>
        <v>0</v>
      </c>
      <c r="AE290">
        <f t="shared" si="257"/>
        <v>0</v>
      </c>
      <c r="AF290">
        <f t="shared" si="258"/>
        <v>0</v>
      </c>
      <c r="AG290">
        <f t="shared" si="259"/>
        <v>0</v>
      </c>
      <c r="AH290">
        <f t="shared" si="260"/>
        <v>0</v>
      </c>
      <c r="AI290">
        <f t="shared" si="261"/>
        <v>0</v>
      </c>
      <c r="AJ290">
        <f t="shared" si="262"/>
        <v>0</v>
      </c>
      <c r="AK290">
        <v>35483.9</v>
      </c>
      <c r="AL290">
        <v>35483.9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1</v>
      </c>
      <c r="AW290">
        <v>1</v>
      </c>
      <c r="AZ290">
        <v>1</v>
      </c>
      <c r="BA290">
        <v>1</v>
      </c>
      <c r="BB290">
        <v>1</v>
      </c>
      <c r="BC290">
        <v>1</v>
      </c>
      <c r="BD290" t="s">
        <v>3</v>
      </c>
      <c r="BE290" t="s">
        <v>3</v>
      </c>
      <c r="BF290" t="s">
        <v>3</v>
      </c>
      <c r="BG290" t="s">
        <v>3</v>
      </c>
      <c r="BH290">
        <v>3</v>
      </c>
      <c r="BI290">
        <v>1</v>
      </c>
      <c r="BJ290" t="s">
        <v>3</v>
      </c>
      <c r="BM290">
        <v>6001</v>
      </c>
      <c r="BN290">
        <v>0</v>
      </c>
      <c r="BO290" t="s">
        <v>3</v>
      </c>
      <c r="BP290">
        <v>0</v>
      </c>
      <c r="BQ290">
        <v>0</v>
      </c>
      <c r="BR290">
        <v>0</v>
      </c>
      <c r="BS290">
        <v>1</v>
      </c>
      <c r="BT290">
        <v>1</v>
      </c>
      <c r="BU290">
        <v>1</v>
      </c>
      <c r="BV290">
        <v>1</v>
      </c>
      <c r="BW290">
        <v>1</v>
      </c>
      <c r="BX290">
        <v>1</v>
      </c>
      <c r="BY290" t="s">
        <v>3</v>
      </c>
      <c r="BZ290">
        <v>0</v>
      </c>
      <c r="CA290">
        <v>0</v>
      </c>
      <c r="CF290">
        <v>0</v>
      </c>
      <c r="CG290">
        <v>0</v>
      </c>
      <c r="CM290">
        <v>0</v>
      </c>
      <c r="CN290" t="s">
        <v>3</v>
      </c>
      <c r="CO290">
        <v>0</v>
      </c>
      <c r="CP290">
        <f t="shared" si="263"/>
        <v>70967.8</v>
      </c>
      <c r="CQ290">
        <f t="shared" si="264"/>
        <v>35483.9</v>
      </c>
      <c r="CR290">
        <f t="shared" si="265"/>
        <v>0</v>
      </c>
      <c r="CS290">
        <f t="shared" si="266"/>
        <v>0</v>
      </c>
      <c r="CT290">
        <f t="shared" si="267"/>
        <v>0</v>
      </c>
      <c r="CU290">
        <f t="shared" si="268"/>
        <v>0</v>
      </c>
      <c r="CV290">
        <f t="shared" si="269"/>
        <v>0</v>
      </c>
      <c r="CW290">
        <f t="shared" si="270"/>
        <v>0</v>
      </c>
      <c r="CX290">
        <f t="shared" si="271"/>
        <v>0</v>
      </c>
      <c r="CY290">
        <f t="shared" si="272"/>
        <v>0</v>
      </c>
      <c r="CZ290">
        <f t="shared" si="273"/>
        <v>0</v>
      </c>
      <c r="DC290" t="s">
        <v>3</v>
      </c>
      <c r="DD290" t="s">
        <v>3</v>
      </c>
      <c r="DE290" t="s">
        <v>3</v>
      </c>
      <c r="DF290" t="s">
        <v>3</v>
      </c>
      <c r="DG290" t="s">
        <v>3</v>
      </c>
      <c r="DH290" t="s">
        <v>3</v>
      </c>
      <c r="DI290" t="s">
        <v>3</v>
      </c>
      <c r="DJ290" t="s">
        <v>3</v>
      </c>
      <c r="DK290" t="s">
        <v>3</v>
      </c>
      <c r="DL290" t="s">
        <v>3</v>
      </c>
      <c r="DM290" t="s">
        <v>3</v>
      </c>
      <c r="DN290">
        <v>0</v>
      </c>
      <c r="DO290">
        <v>0</v>
      </c>
      <c r="DP290">
        <v>1</v>
      </c>
      <c r="DQ290">
        <v>1</v>
      </c>
      <c r="DU290">
        <v>1010</v>
      </c>
      <c r="DV290" t="s">
        <v>37</v>
      </c>
      <c r="DW290" t="s">
        <v>38</v>
      </c>
      <c r="DX290">
        <v>1</v>
      </c>
      <c r="EE290">
        <v>32747723</v>
      </c>
      <c r="EF290">
        <v>0</v>
      </c>
      <c r="EG290" t="s">
        <v>39</v>
      </c>
      <c r="EH290">
        <v>0</v>
      </c>
      <c r="EI290" t="s">
        <v>3</v>
      </c>
      <c r="EJ290">
        <v>1</v>
      </c>
      <c r="EK290">
        <v>6001</v>
      </c>
      <c r="EL290" t="s">
        <v>40</v>
      </c>
      <c r="EM290" t="s">
        <v>39</v>
      </c>
      <c r="EO290" t="s">
        <v>3</v>
      </c>
      <c r="EQ290">
        <v>131072</v>
      </c>
      <c r="ER290">
        <v>35483.9</v>
      </c>
      <c r="ES290">
        <v>35483.9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FQ290">
        <v>0</v>
      </c>
      <c r="FR290">
        <f t="shared" si="274"/>
        <v>0</v>
      </c>
      <c r="FS290">
        <v>0</v>
      </c>
      <c r="FX290">
        <v>0</v>
      </c>
      <c r="FY290">
        <v>0</v>
      </c>
      <c r="GA290" t="s">
        <v>41</v>
      </c>
      <c r="GD290">
        <v>0</v>
      </c>
      <c r="GF290">
        <v>-613047324</v>
      </c>
      <c r="GG290">
        <v>2</v>
      </c>
      <c r="GH290">
        <v>0</v>
      </c>
      <c r="GI290">
        <v>-2</v>
      </c>
      <c r="GJ290">
        <v>0</v>
      </c>
      <c r="GK290">
        <f>ROUND(R290*(R12)/100,2)</f>
        <v>0</v>
      </c>
      <c r="GL290">
        <f t="shared" si="275"/>
        <v>0</v>
      </c>
      <c r="GM290">
        <f t="shared" si="276"/>
        <v>70967.8</v>
      </c>
      <c r="GN290">
        <f t="shared" si="277"/>
        <v>70967.8</v>
      </c>
      <c r="GO290">
        <f t="shared" si="278"/>
        <v>0</v>
      </c>
      <c r="GP290">
        <f t="shared" si="279"/>
        <v>0</v>
      </c>
      <c r="GR290">
        <v>0</v>
      </c>
      <c r="GS290">
        <v>4</v>
      </c>
      <c r="GT290">
        <v>0</v>
      </c>
      <c r="GU290" t="s">
        <v>3</v>
      </c>
      <c r="GV290">
        <f t="shared" si="280"/>
        <v>0</v>
      </c>
      <c r="GW290">
        <v>1</v>
      </c>
      <c r="GX290">
        <f t="shared" si="281"/>
        <v>0</v>
      </c>
      <c r="HA290">
        <v>0</v>
      </c>
      <c r="HB290">
        <v>0</v>
      </c>
      <c r="IK290">
        <v>0</v>
      </c>
    </row>
    <row r="291" spans="1:245" x14ac:dyDescent="0.2">
      <c r="A291">
        <v>17</v>
      </c>
      <c r="B291">
        <v>1</v>
      </c>
      <c r="C291">
        <f>ROW(SmtRes!A605)</f>
        <v>605</v>
      </c>
      <c r="D291">
        <f>ROW(EtalonRes!A574)</f>
        <v>574</v>
      </c>
      <c r="E291" t="s">
        <v>274</v>
      </c>
      <c r="F291" t="s">
        <v>17</v>
      </c>
      <c r="G291" t="s">
        <v>18</v>
      </c>
      <c r="H291" t="s">
        <v>19</v>
      </c>
      <c r="I291">
        <v>0.4</v>
      </c>
      <c r="J291">
        <v>0</v>
      </c>
      <c r="O291">
        <f t="shared" si="243"/>
        <v>26666.86</v>
      </c>
      <c r="P291">
        <f t="shared" si="244"/>
        <v>22773.37</v>
      </c>
      <c r="Q291">
        <f t="shared" si="245"/>
        <v>622.07000000000005</v>
      </c>
      <c r="R291">
        <f t="shared" si="246"/>
        <v>57.14</v>
      </c>
      <c r="S291">
        <f t="shared" si="247"/>
        <v>3271.42</v>
      </c>
      <c r="T291">
        <f t="shared" si="248"/>
        <v>0</v>
      </c>
      <c r="U291">
        <f t="shared" si="249"/>
        <v>14.444000000000001</v>
      </c>
      <c r="V291">
        <f t="shared" si="250"/>
        <v>0</v>
      </c>
      <c r="W291">
        <f t="shared" si="251"/>
        <v>0</v>
      </c>
      <c r="X291">
        <f t="shared" si="252"/>
        <v>2289.9899999999998</v>
      </c>
      <c r="Y291">
        <f t="shared" si="253"/>
        <v>327.14</v>
      </c>
      <c r="AA291">
        <v>33034105</v>
      </c>
      <c r="AB291">
        <f t="shared" si="254"/>
        <v>66667.14</v>
      </c>
      <c r="AC291">
        <f t="shared" si="255"/>
        <v>56933.42</v>
      </c>
      <c r="AD291">
        <f t="shared" si="256"/>
        <v>1555.17</v>
      </c>
      <c r="AE291">
        <f t="shared" si="257"/>
        <v>142.85</v>
      </c>
      <c r="AF291">
        <f t="shared" si="258"/>
        <v>8178.55</v>
      </c>
      <c r="AG291">
        <f t="shared" si="259"/>
        <v>0</v>
      </c>
      <c r="AH291">
        <f t="shared" si="260"/>
        <v>36.11</v>
      </c>
      <c r="AI291">
        <f t="shared" si="261"/>
        <v>0</v>
      </c>
      <c r="AJ291">
        <f t="shared" si="262"/>
        <v>0</v>
      </c>
      <c r="AK291">
        <v>66667.14</v>
      </c>
      <c r="AL291">
        <v>56933.42</v>
      </c>
      <c r="AM291">
        <v>1555.17</v>
      </c>
      <c r="AN291">
        <v>142.85</v>
      </c>
      <c r="AO291">
        <v>8178.55</v>
      </c>
      <c r="AP291">
        <v>0</v>
      </c>
      <c r="AQ291">
        <v>36.11</v>
      </c>
      <c r="AR291">
        <v>0</v>
      </c>
      <c r="AS291">
        <v>0</v>
      </c>
      <c r="AT291">
        <v>70</v>
      </c>
      <c r="AU291">
        <v>10</v>
      </c>
      <c r="AV291">
        <v>1</v>
      </c>
      <c r="AW291">
        <v>1</v>
      </c>
      <c r="AZ291">
        <v>1</v>
      </c>
      <c r="BA291">
        <v>1</v>
      </c>
      <c r="BB291">
        <v>1</v>
      </c>
      <c r="BC291">
        <v>1</v>
      </c>
      <c r="BD291" t="s">
        <v>3</v>
      </c>
      <c r="BE291" t="s">
        <v>3</v>
      </c>
      <c r="BF291" t="s">
        <v>3</v>
      </c>
      <c r="BG291" t="s">
        <v>3</v>
      </c>
      <c r="BH291">
        <v>0</v>
      </c>
      <c r="BI291">
        <v>4</v>
      </c>
      <c r="BJ291" t="s">
        <v>20</v>
      </c>
      <c r="BM291">
        <v>0</v>
      </c>
      <c r="BN291">
        <v>0</v>
      </c>
      <c r="BO291" t="s">
        <v>3</v>
      </c>
      <c r="BP291">
        <v>0</v>
      </c>
      <c r="BQ291">
        <v>1</v>
      </c>
      <c r="BR291">
        <v>0</v>
      </c>
      <c r="BS291">
        <v>1</v>
      </c>
      <c r="BT291">
        <v>1</v>
      </c>
      <c r="BU291">
        <v>1</v>
      </c>
      <c r="BV291">
        <v>1</v>
      </c>
      <c r="BW291">
        <v>1</v>
      </c>
      <c r="BX291">
        <v>1</v>
      </c>
      <c r="BY291" t="s">
        <v>3</v>
      </c>
      <c r="BZ291">
        <v>70</v>
      </c>
      <c r="CA291">
        <v>10</v>
      </c>
      <c r="CF291">
        <v>0</v>
      </c>
      <c r="CG291">
        <v>0</v>
      </c>
      <c r="CM291">
        <v>0</v>
      </c>
      <c r="CN291" t="s">
        <v>3</v>
      </c>
      <c r="CO291">
        <v>0</v>
      </c>
      <c r="CP291">
        <f t="shared" si="263"/>
        <v>26666.86</v>
      </c>
      <c r="CQ291">
        <f t="shared" si="264"/>
        <v>56933.42</v>
      </c>
      <c r="CR291">
        <f t="shared" si="265"/>
        <v>1555.17</v>
      </c>
      <c r="CS291">
        <f t="shared" si="266"/>
        <v>142.85</v>
      </c>
      <c r="CT291">
        <f t="shared" si="267"/>
        <v>8178.55</v>
      </c>
      <c r="CU291">
        <f t="shared" si="268"/>
        <v>0</v>
      </c>
      <c r="CV291">
        <f t="shared" si="269"/>
        <v>36.11</v>
      </c>
      <c r="CW291">
        <f t="shared" si="270"/>
        <v>0</v>
      </c>
      <c r="CX291">
        <f t="shared" si="271"/>
        <v>0</v>
      </c>
      <c r="CY291">
        <f t="shared" si="272"/>
        <v>2289.9940000000001</v>
      </c>
      <c r="CZ291">
        <f t="shared" si="273"/>
        <v>327.142</v>
      </c>
      <c r="DC291" t="s">
        <v>3</v>
      </c>
      <c r="DD291" t="s">
        <v>3</v>
      </c>
      <c r="DE291" t="s">
        <v>3</v>
      </c>
      <c r="DF291" t="s">
        <v>3</v>
      </c>
      <c r="DG291" t="s">
        <v>3</v>
      </c>
      <c r="DH291" t="s">
        <v>3</v>
      </c>
      <c r="DI291" t="s">
        <v>3</v>
      </c>
      <c r="DJ291" t="s">
        <v>3</v>
      </c>
      <c r="DK291" t="s">
        <v>3</v>
      </c>
      <c r="DL291" t="s">
        <v>3</v>
      </c>
      <c r="DM291" t="s">
        <v>3</v>
      </c>
      <c r="DN291">
        <v>0</v>
      </c>
      <c r="DO291">
        <v>0</v>
      </c>
      <c r="DP291">
        <v>1</v>
      </c>
      <c r="DQ291">
        <v>1</v>
      </c>
      <c r="DU291">
        <v>1009</v>
      </c>
      <c r="DV291" t="s">
        <v>19</v>
      </c>
      <c r="DW291" t="s">
        <v>19</v>
      </c>
      <c r="DX291">
        <v>1000</v>
      </c>
      <c r="EE291">
        <v>32505399</v>
      </c>
      <c r="EF291">
        <v>1</v>
      </c>
      <c r="EG291" t="s">
        <v>21</v>
      </c>
      <c r="EH291">
        <v>0</v>
      </c>
      <c r="EI291" t="s">
        <v>3</v>
      </c>
      <c r="EJ291">
        <v>4</v>
      </c>
      <c r="EK291">
        <v>0</v>
      </c>
      <c r="EL291" t="s">
        <v>22</v>
      </c>
      <c r="EM291" t="s">
        <v>23</v>
      </c>
      <c r="EO291" t="s">
        <v>3</v>
      </c>
      <c r="EQ291">
        <v>131072</v>
      </c>
      <c r="ER291">
        <v>66667.14</v>
      </c>
      <c r="ES291">
        <v>56933.42</v>
      </c>
      <c r="ET291">
        <v>1555.17</v>
      </c>
      <c r="EU291">
        <v>142.85</v>
      </c>
      <c r="EV291">
        <v>8178.55</v>
      </c>
      <c r="EW291">
        <v>36.11</v>
      </c>
      <c r="EX291">
        <v>0</v>
      </c>
      <c r="EY291">
        <v>0</v>
      </c>
      <c r="FQ291">
        <v>0</v>
      </c>
      <c r="FR291">
        <f t="shared" si="274"/>
        <v>0</v>
      </c>
      <c r="FS291">
        <v>0</v>
      </c>
      <c r="FX291">
        <v>70</v>
      </c>
      <c r="FY291">
        <v>10</v>
      </c>
      <c r="GA291" t="s">
        <v>3</v>
      </c>
      <c r="GD291">
        <v>0</v>
      </c>
      <c r="GF291">
        <v>-1596235391</v>
      </c>
      <c r="GG291">
        <v>2</v>
      </c>
      <c r="GH291">
        <v>1</v>
      </c>
      <c r="GI291">
        <v>-2</v>
      </c>
      <c r="GJ291">
        <v>0</v>
      </c>
      <c r="GK291">
        <f>ROUND(R291*(R12)/100,2)</f>
        <v>61.71</v>
      </c>
      <c r="GL291">
        <f t="shared" si="275"/>
        <v>0</v>
      </c>
      <c r="GM291">
        <f t="shared" si="276"/>
        <v>29345.7</v>
      </c>
      <c r="GN291">
        <f t="shared" si="277"/>
        <v>0</v>
      </c>
      <c r="GO291">
        <f t="shared" si="278"/>
        <v>0</v>
      </c>
      <c r="GP291">
        <f t="shared" si="279"/>
        <v>29345.7</v>
      </c>
      <c r="GR291">
        <v>0</v>
      </c>
      <c r="GS291">
        <v>3</v>
      </c>
      <c r="GT291">
        <v>0</v>
      </c>
      <c r="GU291" t="s">
        <v>3</v>
      </c>
      <c r="GV291">
        <f t="shared" si="280"/>
        <v>0</v>
      </c>
      <c r="GW291">
        <v>1</v>
      </c>
      <c r="GX291">
        <f t="shared" si="281"/>
        <v>0</v>
      </c>
      <c r="HA291">
        <v>0</v>
      </c>
      <c r="HB291">
        <v>0</v>
      </c>
      <c r="IK291">
        <v>0</v>
      </c>
    </row>
    <row r="292" spans="1:245" x14ac:dyDescent="0.2">
      <c r="A292">
        <v>18</v>
      </c>
      <c r="B292">
        <v>1</v>
      </c>
      <c r="C292">
        <v>605</v>
      </c>
      <c r="E292" t="s">
        <v>275</v>
      </c>
      <c r="F292" t="s">
        <v>25</v>
      </c>
      <c r="G292" t="s">
        <v>26</v>
      </c>
      <c r="H292" t="s">
        <v>19</v>
      </c>
      <c r="I292">
        <f>I291*J292</f>
        <v>-0.4</v>
      </c>
      <c r="J292">
        <v>-1</v>
      </c>
      <c r="O292">
        <f t="shared" si="243"/>
        <v>-21364.06</v>
      </c>
      <c r="P292">
        <f t="shared" si="244"/>
        <v>-21364.06</v>
      </c>
      <c r="Q292">
        <f t="shared" si="245"/>
        <v>0</v>
      </c>
      <c r="R292">
        <f t="shared" si="246"/>
        <v>0</v>
      </c>
      <c r="S292">
        <f t="shared" si="247"/>
        <v>0</v>
      </c>
      <c r="T292">
        <f t="shared" si="248"/>
        <v>0</v>
      </c>
      <c r="U292">
        <f t="shared" si="249"/>
        <v>0</v>
      </c>
      <c r="V292">
        <f t="shared" si="250"/>
        <v>0</v>
      </c>
      <c r="W292">
        <f t="shared" si="251"/>
        <v>0</v>
      </c>
      <c r="X292">
        <f t="shared" si="252"/>
        <v>0</v>
      </c>
      <c r="Y292">
        <f t="shared" si="253"/>
        <v>0</v>
      </c>
      <c r="AA292">
        <v>33034105</v>
      </c>
      <c r="AB292">
        <f t="shared" si="254"/>
        <v>53410.15</v>
      </c>
      <c r="AC292">
        <f t="shared" si="255"/>
        <v>53410.15</v>
      </c>
      <c r="AD292">
        <f t="shared" si="256"/>
        <v>0</v>
      </c>
      <c r="AE292">
        <f t="shared" si="257"/>
        <v>0</v>
      </c>
      <c r="AF292">
        <f t="shared" si="258"/>
        <v>0</v>
      </c>
      <c r="AG292">
        <f t="shared" si="259"/>
        <v>0</v>
      </c>
      <c r="AH292">
        <f t="shared" si="260"/>
        <v>0</v>
      </c>
      <c r="AI292">
        <f t="shared" si="261"/>
        <v>0</v>
      </c>
      <c r="AJ292">
        <f t="shared" si="262"/>
        <v>0</v>
      </c>
      <c r="AK292">
        <v>53410.15</v>
      </c>
      <c r="AL292">
        <v>53410.15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70</v>
      </c>
      <c r="AU292">
        <v>10</v>
      </c>
      <c r="AV292">
        <v>1</v>
      </c>
      <c r="AW292">
        <v>1</v>
      </c>
      <c r="AZ292">
        <v>1</v>
      </c>
      <c r="BA292">
        <v>1</v>
      </c>
      <c r="BB292">
        <v>1</v>
      </c>
      <c r="BC292">
        <v>1</v>
      </c>
      <c r="BD292" t="s">
        <v>3</v>
      </c>
      <c r="BE292" t="s">
        <v>3</v>
      </c>
      <c r="BF292" t="s">
        <v>3</v>
      </c>
      <c r="BG292" t="s">
        <v>3</v>
      </c>
      <c r="BH292">
        <v>3</v>
      </c>
      <c r="BI292">
        <v>4</v>
      </c>
      <c r="BJ292" t="s">
        <v>27</v>
      </c>
      <c r="BM292">
        <v>0</v>
      </c>
      <c r="BN292">
        <v>0</v>
      </c>
      <c r="BO292" t="s">
        <v>3</v>
      </c>
      <c r="BP292">
        <v>0</v>
      </c>
      <c r="BQ292">
        <v>1</v>
      </c>
      <c r="BR292">
        <v>0</v>
      </c>
      <c r="BS292">
        <v>1</v>
      </c>
      <c r="BT292">
        <v>1</v>
      </c>
      <c r="BU292">
        <v>1</v>
      </c>
      <c r="BV292">
        <v>1</v>
      </c>
      <c r="BW292">
        <v>1</v>
      </c>
      <c r="BX292">
        <v>1</v>
      </c>
      <c r="BY292" t="s">
        <v>3</v>
      </c>
      <c r="BZ292">
        <v>70</v>
      </c>
      <c r="CA292">
        <v>10</v>
      </c>
      <c r="CF292">
        <v>0</v>
      </c>
      <c r="CG292">
        <v>0</v>
      </c>
      <c r="CM292">
        <v>0</v>
      </c>
      <c r="CN292" t="s">
        <v>3</v>
      </c>
      <c r="CO292">
        <v>0</v>
      </c>
      <c r="CP292">
        <f t="shared" si="263"/>
        <v>-21364.06</v>
      </c>
      <c r="CQ292">
        <f t="shared" si="264"/>
        <v>53410.15</v>
      </c>
      <c r="CR292">
        <f t="shared" si="265"/>
        <v>0</v>
      </c>
      <c r="CS292">
        <f t="shared" si="266"/>
        <v>0</v>
      </c>
      <c r="CT292">
        <f t="shared" si="267"/>
        <v>0</v>
      </c>
      <c r="CU292">
        <f t="shared" si="268"/>
        <v>0</v>
      </c>
      <c r="CV292">
        <f t="shared" si="269"/>
        <v>0</v>
      </c>
      <c r="CW292">
        <f t="shared" si="270"/>
        <v>0</v>
      </c>
      <c r="CX292">
        <f t="shared" si="271"/>
        <v>0</v>
      </c>
      <c r="CY292">
        <f t="shared" si="272"/>
        <v>0</v>
      </c>
      <c r="CZ292">
        <f t="shared" si="273"/>
        <v>0</v>
      </c>
      <c r="DC292" t="s">
        <v>3</v>
      </c>
      <c r="DD292" t="s">
        <v>3</v>
      </c>
      <c r="DE292" t="s">
        <v>3</v>
      </c>
      <c r="DF292" t="s">
        <v>3</v>
      </c>
      <c r="DG292" t="s">
        <v>3</v>
      </c>
      <c r="DH292" t="s">
        <v>3</v>
      </c>
      <c r="DI292" t="s">
        <v>3</v>
      </c>
      <c r="DJ292" t="s">
        <v>3</v>
      </c>
      <c r="DK292" t="s">
        <v>3</v>
      </c>
      <c r="DL292" t="s">
        <v>3</v>
      </c>
      <c r="DM292" t="s">
        <v>3</v>
      </c>
      <c r="DN292">
        <v>0</v>
      </c>
      <c r="DO292">
        <v>0</v>
      </c>
      <c r="DP292">
        <v>1</v>
      </c>
      <c r="DQ292">
        <v>1</v>
      </c>
      <c r="DU292">
        <v>1009</v>
      </c>
      <c r="DV292" t="s">
        <v>19</v>
      </c>
      <c r="DW292" t="s">
        <v>19</v>
      </c>
      <c r="DX292">
        <v>1000</v>
      </c>
      <c r="EE292">
        <v>32505399</v>
      </c>
      <c r="EF292">
        <v>1</v>
      </c>
      <c r="EG292" t="s">
        <v>21</v>
      </c>
      <c r="EH292">
        <v>0</v>
      </c>
      <c r="EI292" t="s">
        <v>3</v>
      </c>
      <c r="EJ292">
        <v>4</v>
      </c>
      <c r="EK292">
        <v>0</v>
      </c>
      <c r="EL292" t="s">
        <v>22</v>
      </c>
      <c r="EM292" t="s">
        <v>23</v>
      </c>
      <c r="EO292" t="s">
        <v>3</v>
      </c>
      <c r="EQ292">
        <v>0</v>
      </c>
      <c r="ER292">
        <v>53410.15</v>
      </c>
      <c r="ES292">
        <v>53410.15</v>
      </c>
      <c r="ET292">
        <v>0</v>
      </c>
      <c r="EU292">
        <v>0</v>
      </c>
      <c r="EV292">
        <v>0</v>
      </c>
      <c r="EW292">
        <v>0</v>
      </c>
      <c r="EX292">
        <v>0</v>
      </c>
      <c r="FQ292">
        <v>0</v>
      </c>
      <c r="FR292">
        <f t="shared" si="274"/>
        <v>0</v>
      </c>
      <c r="FS292">
        <v>0</v>
      </c>
      <c r="FX292">
        <v>70</v>
      </c>
      <c r="FY292">
        <v>10</v>
      </c>
      <c r="GA292" t="s">
        <v>3</v>
      </c>
      <c r="GD292">
        <v>0</v>
      </c>
      <c r="GF292">
        <v>-1467733540</v>
      </c>
      <c r="GG292">
        <v>2</v>
      </c>
      <c r="GH292">
        <v>1</v>
      </c>
      <c r="GI292">
        <v>-2</v>
      </c>
      <c r="GJ292">
        <v>0</v>
      </c>
      <c r="GK292">
        <f>ROUND(R292*(R12)/100,2)</f>
        <v>0</v>
      </c>
      <c r="GL292">
        <f t="shared" si="275"/>
        <v>0</v>
      </c>
      <c r="GM292">
        <f t="shared" si="276"/>
        <v>-21364.06</v>
      </c>
      <c r="GN292">
        <f t="shared" si="277"/>
        <v>0</v>
      </c>
      <c r="GO292">
        <f t="shared" si="278"/>
        <v>0</v>
      </c>
      <c r="GP292">
        <f t="shared" si="279"/>
        <v>-21364.06</v>
      </c>
      <c r="GR292">
        <v>0</v>
      </c>
      <c r="GS292">
        <v>3</v>
      </c>
      <c r="GT292">
        <v>0</v>
      </c>
      <c r="GU292" t="s">
        <v>3</v>
      </c>
      <c r="GV292">
        <f t="shared" si="280"/>
        <v>0</v>
      </c>
      <c r="GW292">
        <v>1</v>
      </c>
      <c r="GX292">
        <f t="shared" si="281"/>
        <v>0</v>
      </c>
      <c r="HA292">
        <v>0</v>
      </c>
      <c r="HB292">
        <v>0</v>
      </c>
      <c r="IK292">
        <v>0</v>
      </c>
    </row>
    <row r="293" spans="1:245" x14ac:dyDescent="0.2">
      <c r="A293">
        <v>17</v>
      </c>
      <c r="B293">
        <v>1</v>
      </c>
      <c r="C293">
        <f>ROW(SmtRes!A620)</f>
        <v>620</v>
      </c>
      <c r="D293">
        <f>ROW(EtalonRes!A589)</f>
        <v>589</v>
      </c>
      <c r="E293" t="s">
        <v>276</v>
      </c>
      <c r="F293" t="s">
        <v>29</v>
      </c>
      <c r="G293" t="s">
        <v>30</v>
      </c>
      <c r="H293" t="s">
        <v>31</v>
      </c>
      <c r="I293">
        <v>5.4445E-2</v>
      </c>
      <c r="J293">
        <v>0</v>
      </c>
      <c r="O293">
        <f t="shared" ref="O293:O324" si="282">ROUND(CP293,2)</f>
        <v>23243.23</v>
      </c>
      <c r="P293">
        <f t="shared" ref="P293:P324" si="283">ROUND(CQ293*I293,2)</f>
        <v>18937.740000000002</v>
      </c>
      <c r="Q293">
        <f t="shared" ref="Q293:Q324" si="284">ROUND(CR293*I293,2)</f>
        <v>23.69</v>
      </c>
      <c r="R293">
        <f t="shared" ref="R293:R324" si="285">ROUND(CS293*I293,2)</f>
        <v>8.0299999999999994</v>
      </c>
      <c r="S293">
        <f t="shared" ref="S293:S324" si="286">ROUND(CT293*I293,2)</f>
        <v>4281.8</v>
      </c>
      <c r="T293">
        <f t="shared" ref="T293:T324" si="287">ROUND(CU293*I293,2)</f>
        <v>0</v>
      </c>
      <c r="U293">
        <f t="shared" ref="U293:U324" si="288">CV293*I293</f>
        <v>24.669029500000001</v>
      </c>
      <c r="V293">
        <f t="shared" ref="V293:V324" si="289">CW293*I293</f>
        <v>0</v>
      </c>
      <c r="W293">
        <f t="shared" ref="W293:W324" si="290">ROUND(CX293*I293,2)</f>
        <v>0</v>
      </c>
      <c r="X293">
        <f t="shared" ref="X293:X324" si="291">ROUND(CY293,2)</f>
        <v>2997.26</v>
      </c>
      <c r="Y293">
        <f t="shared" ref="Y293:Y324" si="292">ROUND(CZ293,2)</f>
        <v>428.18</v>
      </c>
      <c r="AA293">
        <v>33034105</v>
      </c>
      <c r="AB293">
        <f t="shared" ref="AB293:AB324" si="293">ROUND((AC293+AD293+AF293),6)</f>
        <v>426912.19</v>
      </c>
      <c r="AC293">
        <f t="shared" ref="AC293:AC324" si="294">ROUND((ES293),6)</f>
        <v>347832.49</v>
      </c>
      <c r="AD293">
        <f t="shared" ref="AD293:AD324" si="295">ROUND((((ET293)-(EU293))+AE293),6)</f>
        <v>435.13</v>
      </c>
      <c r="AE293">
        <f t="shared" ref="AE293:AE324" si="296">ROUND((EU293),6)</f>
        <v>147.43</v>
      </c>
      <c r="AF293">
        <f t="shared" ref="AF293:AF324" si="297">ROUND((EV293),6)</f>
        <v>78644.570000000007</v>
      </c>
      <c r="AG293">
        <f t="shared" ref="AG293:AG324" si="298">ROUND((AP293),6)</f>
        <v>0</v>
      </c>
      <c r="AH293">
        <f t="shared" ref="AH293:AH324" si="299">(EW293)</f>
        <v>453.1</v>
      </c>
      <c r="AI293">
        <f t="shared" ref="AI293:AI324" si="300">(EX293)</f>
        <v>0</v>
      </c>
      <c r="AJ293">
        <f t="shared" ref="AJ293:AJ324" si="301">ROUND((AS293),6)</f>
        <v>0</v>
      </c>
      <c r="AK293">
        <v>426912.19</v>
      </c>
      <c r="AL293">
        <v>347832.49</v>
      </c>
      <c r="AM293">
        <v>435.13</v>
      </c>
      <c r="AN293">
        <v>147.43</v>
      </c>
      <c r="AO293">
        <v>78644.570000000007</v>
      </c>
      <c r="AP293">
        <v>0</v>
      </c>
      <c r="AQ293">
        <v>453.1</v>
      </c>
      <c r="AR293">
        <v>0</v>
      </c>
      <c r="AS293">
        <v>0</v>
      </c>
      <c r="AT293">
        <v>70</v>
      </c>
      <c r="AU293">
        <v>10</v>
      </c>
      <c r="AV293">
        <v>1</v>
      </c>
      <c r="AW293">
        <v>1</v>
      </c>
      <c r="AZ293">
        <v>1</v>
      </c>
      <c r="BA293">
        <v>1</v>
      </c>
      <c r="BB293">
        <v>1</v>
      </c>
      <c r="BC293">
        <v>1</v>
      </c>
      <c r="BD293" t="s">
        <v>3</v>
      </c>
      <c r="BE293" t="s">
        <v>3</v>
      </c>
      <c r="BF293" t="s">
        <v>3</v>
      </c>
      <c r="BG293" t="s">
        <v>3</v>
      </c>
      <c r="BH293">
        <v>0</v>
      </c>
      <c r="BI293">
        <v>4</v>
      </c>
      <c r="BJ293" t="s">
        <v>32</v>
      </c>
      <c r="BM293">
        <v>0</v>
      </c>
      <c r="BN293">
        <v>0</v>
      </c>
      <c r="BO293" t="s">
        <v>3</v>
      </c>
      <c r="BP293">
        <v>0</v>
      </c>
      <c r="BQ293">
        <v>1</v>
      </c>
      <c r="BR293">
        <v>0</v>
      </c>
      <c r="BS293">
        <v>1</v>
      </c>
      <c r="BT293">
        <v>1</v>
      </c>
      <c r="BU293">
        <v>1</v>
      </c>
      <c r="BV293">
        <v>1</v>
      </c>
      <c r="BW293">
        <v>1</v>
      </c>
      <c r="BX293">
        <v>1</v>
      </c>
      <c r="BY293" t="s">
        <v>3</v>
      </c>
      <c r="BZ293">
        <v>70</v>
      </c>
      <c r="CA293">
        <v>10</v>
      </c>
      <c r="CF293">
        <v>0</v>
      </c>
      <c r="CG293">
        <v>0</v>
      </c>
      <c r="CM293">
        <v>0</v>
      </c>
      <c r="CN293" t="s">
        <v>3</v>
      </c>
      <c r="CO293">
        <v>0</v>
      </c>
      <c r="CP293">
        <f t="shared" ref="CP293:CP324" si="302">(P293+Q293+S293)</f>
        <v>23243.23</v>
      </c>
      <c r="CQ293">
        <f t="shared" ref="CQ293:CQ324" si="303">(AC293*BC293*AW293)</f>
        <v>347832.49</v>
      </c>
      <c r="CR293">
        <f t="shared" ref="CR293:CR324" si="304">((((ET293)*BB293-(EU293)*BS293)+AE293*BS293)*AV293)</f>
        <v>435.13</v>
      </c>
      <c r="CS293">
        <f t="shared" ref="CS293:CS324" si="305">(AE293*BS293*AV293)</f>
        <v>147.43</v>
      </c>
      <c r="CT293">
        <f t="shared" ref="CT293:CT324" si="306">(AF293*BA293*AV293)</f>
        <v>78644.570000000007</v>
      </c>
      <c r="CU293">
        <f t="shared" ref="CU293:CU324" si="307">AG293</f>
        <v>0</v>
      </c>
      <c r="CV293">
        <f t="shared" ref="CV293:CV324" si="308">(AH293*AV293)</f>
        <v>453.1</v>
      </c>
      <c r="CW293">
        <f t="shared" ref="CW293:CW324" si="309">AI293</f>
        <v>0</v>
      </c>
      <c r="CX293">
        <f t="shared" ref="CX293:CX324" si="310">AJ293</f>
        <v>0</v>
      </c>
      <c r="CY293">
        <f t="shared" ref="CY293:CY324" si="311">((S293*BZ293)/100)</f>
        <v>2997.26</v>
      </c>
      <c r="CZ293">
        <f t="shared" ref="CZ293:CZ324" si="312">((S293*CA293)/100)</f>
        <v>428.18</v>
      </c>
      <c r="DC293" t="s">
        <v>3</v>
      </c>
      <c r="DD293" t="s">
        <v>3</v>
      </c>
      <c r="DE293" t="s">
        <v>3</v>
      </c>
      <c r="DF293" t="s">
        <v>3</v>
      </c>
      <c r="DG293" t="s">
        <v>3</v>
      </c>
      <c r="DH293" t="s">
        <v>3</v>
      </c>
      <c r="DI293" t="s">
        <v>3</v>
      </c>
      <c r="DJ293" t="s">
        <v>3</v>
      </c>
      <c r="DK293" t="s">
        <v>3</v>
      </c>
      <c r="DL293" t="s">
        <v>3</v>
      </c>
      <c r="DM293" t="s">
        <v>3</v>
      </c>
      <c r="DN293">
        <v>0</v>
      </c>
      <c r="DO293">
        <v>0</v>
      </c>
      <c r="DP293">
        <v>1</v>
      </c>
      <c r="DQ293">
        <v>1</v>
      </c>
      <c r="DU293">
        <v>1007</v>
      </c>
      <c r="DV293" t="s">
        <v>31</v>
      </c>
      <c r="DW293" t="s">
        <v>31</v>
      </c>
      <c r="DX293">
        <v>100</v>
      </c>
      <c r="EE293">
        <v>32505399</v>
      </c>
      <c r="EF293">
        <v>1</v>
      </c>
      <c r="EG293" t="s">
        <v>21</v>
      </c>
      <c r="EH293">
        <v>0</v>
      </c>
      <c r="EI293" t="s">
        <v>3</v>
      </c>
      <c r="EJ293">
        <v>4</v>
      </c>
      <c r="EK293">
        <v>0</v>
      </c>
      <c r="EL293" t="s">
        <v>22</v>
      </c>
      <c r="EM293" t="s">
        <v>23</v>
      </c>
      <c r="EO293" t="s">
        <v>3</v>
      </c>
      <c r="EQ293">
        <v>131072</v>
      </c>
      <c r="ER293">
        <v>426912.19</v>
      </c>
      <c r="ES293">
        <v>347832.49</v>
      </c>
      <c r="ET293">
        <v>435.13</v>
      </c>
      <c r="EU293">
        <v>147.43</v>
      </c>
      <c r="EV293">
        <v>78644.570000000007</v>
      </c>
      <c r="EW293">
        <v>453.1</v>
      </c>
      <c r="EX293">
        <v>0</v>
      </c>
      <c r="EY293">
        <v>0</v>
      </c>
      <c r="FQ293">
        <v>0</v>
      </c>
      <c r="FR293">
        <f t="shared" ref="FR293:FR324" si="313">ROUND(IF(AND(BH293=3,BI293=3),P293,0),2)</f>
        <v>0</v>
      </c>
      <c r="FS293">
        <v>0</v>
      </c>
      <c r="FX293">
        <v>70</v>
      </c>
      <c r="FY293">
        <v>10</v>
      </c>
      <c r="GA293" t="s">
        <v>3</v>
      </c>
      <c r="GD293">
        <v>0</v>
      </c>
      <c r="GF293">
        <v>1739596138</v>
      </c>
      <c r="GG293">
        <v>2</v>
      </c>
      <c r="GH293">
        <v>1</v>
      </c>
      <c r="GI293">
        <v>-2</v>
      </c>
      <c r="GJ293">
        <v>0</v>
      </c>
      <c r="GK293">
        <f>ROUND(R293*(R12)/100,2)</f>
        <v>8.67</v>
      </c>
      <c r="GL293">
        <f t="shared" ref="GL293:GL324" si="314">ROUND(IF(AND(BH293=3,BI293=3,FS293&lt;&gt;0),P293,0),2)</f>
        <v>0</v>
      </c>
      <c r="GM293">
        <f t="shared" ref="GM293:GM324" si="315">ROUND(O293+X293+Y293+GK293,2)+GX293</f>
        <v>26677.34</v>
      </c>
      <c r="GN293">
        <f t="shared" ref="GN293:GN324" si="316">IF(OR(BI293=0,BI293=1),ROUND(O293+X293+Y293+GK293,2),0)</f>
        <v>0</v>
      </c>
      <c r="GO293">
        <f t="shared" ref="GO293:GO324" si="317">IF(BI293=2,ROUND(O293+X293+Y293+GK293,2),0)</f>
        <v>0</v>
      </c>
      <c r="GP293">
        <f t="shared" ref="GP293:GP324" si="318">IF(BI293=4,ROUND(O293+X293+Y293+GK293,2)+GX293,0)</f>
        <v>26677.34</v>
      </c>
      <c r="GR293">
        <v>0</v>
      </c>
      <c r="GS293">
        <v>3</v>
      </c>
      <c r="GT293">
        <v>0</v>
      </c>
      <c r="GU293" t="s">
        <v>3</v>
      </c>
      <c r="GV293">
        <f t="shared" ref="GV293:GV324" si="319">ROUND(GT293,6)</f>
        <v>0</v>
      </c>
      <c r="GW293">
        <v>1</v>
      </c>
      <c r="GX293">
        <f t="shared" ref="GX293:GX324" si="320">ROUND(GV293*GW293*I293,2)</f>
        <v>0</v>
      </c>
      <c r="HA293">
        <v>0</v>
      </c>
      <c r="HB293">
        <v>0</v>
      </c>
      <c r="IK293">
        <v>0</v>
      </c>
    </row>
    <row r="294" spans="1:245" x14ac:dyDescent="0.2">
      <c r="A294">
        <v>17</v>
      </c>
      <c r="B294">
        <v>1</v>
      </c>
      <c r="E294" t="s">
        <v>277</v>
      </c>
      <c r="F294" t="s">
        <v>25</v>
      </c>
      <c r="G294" t="s">
        <v>26</v>
      </c>
      <c r="H294" t="s">
        <v>19</v>
      </c>
      <c r="I294">
        <v>0.11949293705</v>
      </c>
      <c r="J294">
        <v>0</v>
      </c>
      <c r="O294">
        <f t="shared" si="282"/>
        <v>6382.14</v>
      </c>
      <c r="P294">
        <f t="shared" si="283"/>
        <v>6382.14</v>
      </c>
      <c r="Q294">
        <f t="shared" si="284"/>
        <v>0</v>
      </c>
      <c r="R294">
        <f t="shared" si="285"/>
        <v>0</v>
      </c>
      <c r="S294">
        <f t="shared" si="286"/>
        <v>0</v>
      </c>
      <c r="T294">
        <f t="shared" si="287"/>
        <v>0</v>
      </c>
      <c r="U294">
        <f t="shared" si="288"/>
        <v>0</v>
      </c>
      <c r="V294">
        <f t="shared" si="289"/>
        <v>0</v>
      </c>
      <c r="W294">
        <f t="shared" si="290"/>
        <v>0</v>
      </c>
      <c r="X294">
        <f t="shared" si="291"/>
        <v>0</v>
      </c>
      <c r="Y294">
        <f t="shared" si="292"/>
        <v>0</v>
      </c>
      <c r="AA294">
        <v>33034105</v>
      </c>
      <c r="AB294">
        <f t="shared" si="293"/>
        <v>53410.15</v>
      </c>
      <c r="AC294">
        <f t="shared" si="294"/>
        <v>53410.15</v>
      </c>
      <c r="AD294">
        <f t="shared" si="295"/>
        <v>0</v>
      </c>
      <c r="AE294">
        <f t="shared" si="296"/>
        <v>0</v>
      </c>
      <c r="AF294">
        <f t="shared" si="297"/>
        <v>0</v>
      </c>
      <c r="AG294">
        <f t="shared" si="298"/>
        <v>0</v>
      </c>
      <c r="AH294">
        <f t="shared" si="299"/>
        <v>0</v>
      </c>
      <c r="AI294">
        <f t="shared" si="300"/>
        <v>0</v>
      </c>
      <c r="AJ294">
        <f t="shared" si="301"/>
        <v>0</v>
      </c>
      <c r="AK294">
        <v>53410.15</v>
      </c>
      <c r="AL294">
        <v>53410.15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70</v>
      </c>
      <c r="AU294">
        <v>10</v>
      </c>
      <c r="AV294">
        <v>1</v>
      </c>
      <c r="AW294">
        <v>1</v>
      </c>
      <c r="AZ294">
        <v>1</v>
      </c>
      <c r="BA294">
        <v>1</v>
      </c>
      <c r="BB294">
        <v>1</v>
      </c>
      <c r="BC294">
        <v>1</v>
      </c>
      <c r="BD294" t="s">
        <v>3</v>
      </c>
      <c r="BE294" t="s">
        <v>3</v>
      </c>
      <c r="BF294" t="s">
        <v>3</v>
      </c>
      <c r="BG294" t="s">
        <v>3</v>
      </c>
      <c r="BH294">
        <v>3</v>
      </c>
      <c r="BI294">
        <v>4</v>
      </c>
      <c r="BJ294" t="s">
        <v>27</v>
      </c>
      <c r="BM294">
        <v>0</v>
      </c>
      <c r="BN294">
        <v>0</v>
      </c>
      <c r="BO294" t="s">
        <v>3</v>
      </c>
      <c r="BP294">
        <v>0</v>
      </c>
      <c r="BQ294">
        <v>1</v>
      </c>
      <c r="BR294">
        <v>0</v>
      </c>
      <c r="BS294">
        <v>1</v>
      </c>
      <c r="BT294">
        <v>1</v>
      </c>
      <c r="BU294">
        <v>1</v>
      </c>
      <c r="BV294">
        <v>1</v>
      </c>
      <c r="BW294">
        <v>1</v>
      </c>
      <c r="BX294">
        <v>1</v>
      </c>
      <c r="BY294" t="s">
        <v>3</v>
      </c>
      <c r="BZ294">
        <v>70</v>
      </c>
      <c r="CA294">
        <v>10</v>
      </c>
      <c r="CF294">
        <v>0</v>
      </c>
      <c r="CG294">
        <v>0</v>
      </c>
      <c r="CM294">
        <v>0</v>
      </c>
      <c r="CN294" t="s">
        <v>3</v>
      </c>
      <c r="CO294">
        <v>0</v>
      </c>
      <c r="CP294">
        <f t="shared" si="302"/>
        <v>6382.14</v>
      </c>
      <c r="CQ294">
        <f t="shared" si="303"/>
        <v>53410.15</v>
      </c>
      <c r="CR294">
        <f t="shared" si="304"/>
        <v>0</v>
      </c>
      <c r="CS294">
        <f t="shared" si="305"/>
        <v>0</v>
      </c>
      <c r="CT294">
        <f t="shared" si="306"/>
        <v>0</v>
      </c>
      <c r="CU294">
        <f t="shared" si="307"/>
        <v>0</v>
      </c>
      <c r="CV294">
        <f t="shared" si="308"/>
        <v>0</v>
      </c>
      <c r="CW294">
        <f t="shared" si="309"/>
        <v>0</v>
      </c>
      <c r="CX294">
        <f t="shared" si="310"/>
        <v>0</v>
      </c>
      <c r="CY294">
        <f t="shared" si="311"/>
        <v>0</v>
      </c>
      <c r="CZ294">
        <f t="shared" si="312"/>
        <v>0</v>
      </c>
      <c r="DC294" t="s">
        <v>3</v>
      </c>
      <c r="DD294" t="s">
        <v>3</v>
      </c>
      <c r="DE294" t="s">
        <v>3</v>
      </c>
      <c r="DF294" t="s">
        <v>3</v>
      </c>
      <c r="DG294" t="s">
        <v>3</v>
      </c>
      <c r="DH294" t="s">
        <v>3</v>
      </c>
      <c r="DI294" t="s">
        <v>3</v>
      </c>
      <c r="DJ294" t="s">
        <v>3</v>
      </c>
      <c r="DK294" t="s">
        <v>3</v>
      </c>
      <c r="DL294" t="s">
        <v>3</v>
      </c>
      <c r="DM294" t="s">
        <v>3</v>
      </c>
      <c r="DN294">
        <v>0</v>
      </c>
      <c r="DO294">
        <v>0</v>
      </c>
      <c r="DP294">
        <v>1</v>
      </c>
      <c r="DQ294">
        <v>1</v>
      </c>
      <c r="DU294">
        <v>1009</v>
      </c>
      <c r="DV294" t="s">
        <v>19</v>
      </c>
      <c r="DW294" t="s">
        <v>19</v>
      </c>
      <c r="DX294">
        <v>1000</v>
      </c>
      <c r="EE294">
        <v>32505399</v>
      </c>
      <c r="EF294">
        <v>1</v>
      </c>
      <c r="EG294" t="s">
        <v>21</v>
      </c>
      <c r="EH294">
        <v>0</v>
      </c>
      <c r="EI294" t="s">
        <v>3</v>
      </c>
      <c r="EJ294">
        <v>4</v>
      </c>
      <c r="EK294">
        <v>0</v>
      </c>
      <c r="EL294" t="s">
        <v>22</v>
      </c>
      <c r="EM294" t="s">
        <v>23</v>
      </c>
      <c r="EO294" t="s">
        <v>3</v>
      </c>
      <c r="EQ294">
        <v>131072</v>
      </c>
      <c r="ER294">
        <v>53410.15</v>
      </c>
      <c r="ES294">
        <v>53410.15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FQ294">
        <v>0</v>
      </c>
      <c r="FR294">
        <f t="shared" si="313"/>
        <v>0</v>
      </c>
      <c r="FS294">
        <v>0</v>
      </c>
      <c r="FX294">
        <v>70</v>
      </c>
      <c r="FY294">
        <v>10</v>
      </c>
      <c r="GA294" t="s">
        <v>3</v>
      </c>
      <c r="GD294">
        <v>0</v>
      </c>
      <c r="GF294">
        <v>-1467733540</v>
      </c>
      <c r="GG294">
        <v>2</v>
      </c>
      <c r="GH294">
        <v>1</v>
      </c>
      <c r="GI294">
        <v>-2</v>
      </c>
      <c r="GJ294">
        <v>0</v>
      </c>
      <c r="GK294">
        <f>ROUND(R294*(R12)/100,2)</f>
        <v>0</v>
      </c>
      <c r="GL294">
        <f t="shared" si="314"/>
        <v>0</v>
      </c>
      <c r="GM294">
        <f t="shared" si="315"/>
        <v>6382.14</v>
      </c>
      <c r="GN294">
        <f t="shared" si="316"/>
        <v>0</v>
      </c>
      <c r="GO294">
        <f t="shared" si="317"/>
        <v>0</v>
      </c>
      <c r="GP294">
        <f t="shared" si="318"/>
        <v>6382.14</v>
      </c>
      <c r="GR294">
        <v>0</v>
      </c>
      <c r="GS294">
        <v>3</v>
      </c>
      <c r="GT294">
        <v>0</v>
      </c>
      <c r="GU294" t="s">
        <v>3</v>
      </c>
      <c r="GV294">
        <f t="shared" si="319"/>
        <v>0</v>
      </c>
      <c r="GW294">
        <v>1</v>
      </c>
      <c r="GX294">
        <f t="shared" si="320"/>
        <v>0</v>
      </c>
      <c r="HA294">
        <v>0</v>
      </c>
      <c r="HB294">
        <v>0</v>
      </c>
      <c r="IK294">
        <v>0</v>
      </c>
    </row>
    <row r="295" spans="1:245" x14ac:dyDescent="0.2">
      <c r="A295">
        <v>17</v>
      </c>
      <c r="B295">
        <v>1</v>
      </c>
      <c r="E295" t="s">
        <v>278</v>
      </c>
      <c r="F295" t="s">
        <v>35</v>
      </c>
      <c r="G295" t="s">
        <v>279</v>
      </c>
      <c r="H295" t="s">
        <v>37</v>
      </c>
      <c r="I295">
        <v>1</v>
      </c>
      <c r="J295">
        <v>0</v>
      </c>
      <c r="O295">
        <f t="shared" si="282"/>
        <v>205209.32</v>
      </c>
      <c r="P295">
        <f t="shared" si="283"/>
        <v>205209.32</v>
      </c>
      <c r="Q295">
        <f t="shared" si="284"/>
        <v>0</v>
      </c>
      <c r="R295">
        <f t="shared" si="285"/>
        <v>0</v>
      </c>
      <c r="S295">
        <f t="shared" si="286"/>
        <v>0</v>
      </c>
      <c r="T295">
        <f t="shared" si="287"/>
        <v>0</v>
      </c>
      <c r="U295">
        <f t="shared" si="288"/>
        <v>0</v>
      </c>
      <c r="V295">
        <f t="shared" si="289"/>
        <v>0</v>
      </c>
      <c r="W295">
        <f t="shared" si="290"/>
        <v>0</v>
      </c>
      <c r="X295">
        <f t="shared" si="291"/>
        <v>0</v>
      </c>
      <c r="Y295">
        <f t="shared" si="292"/>
        <v>0</v>
      </c>
      <c r="AA295">
        <v>33034105</v>
      </c>
      <c r="AB295">
        <f t="shared" si="293"/>
        <v>205209.32</v>
      </c>
      <c r="AC295">
        <f t="shared" si="294"/>
        <v>205209.32</v>
      </c>
      <c r="AD295">
        <f t="shared" si="295"/>
        <v>0</v>
      </c>
      <c r="AE295">
        <f t="shared" si="296"/>
        <v>0</v>
      </c>
      <c r="AF295">
        <f t="shared" si="297"/>
        <v>0</v>
      </c>
      <c r="AG295">
        <f t="shared" si="298"/>
        <v>0</v>
      </c>
      <c r="AH295">
        <f t="shared" si="299"/>
        <v>0</v>
      </c>
      <c r="AI295">
        <f t="shared" si="300"/>
        <v>0</v>
      </c>
      <c r="AJ295">
        <f t="shared" si="301"/>
        <v>0</v>
      </c>
      <c r="AK295">
        <v>205209.32</v>
      </c>
      <c r="AL295">
        <v>205209.32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1</v>
      </c>
      <c r="AW295">
        <v>1</v>
      </c>
      <c r="AZ295">
        <v>1</v>
      </c>
      <c r="BA295">
        <v>1</v>
      </c>
      <c r="BB295">
        <v>1</v>
      </c>
      <c r="BC295">
        <v>1</v>
      </c>
      <c r="BD295" t="s">
        <v>3</v>
      </c>
      <c r="BE295" t="s">
        <v>3</v>
      </c>
      <c r="BF295" t="s">
        <v>3</v>
      </c>
      <c r="BG295" t="s">
        <v>3</v>
      </c>
      <c r="BH295">
        <v>3</v>
      </c>
      <c r="BI295">
        <v>1</v>
      </c>
      <c r="BJ295" t="s">
        <v>3</v>
      </c>
      <c r="BM295">
        <v>6001</v>
      </c>
      <c r="BN295">
        <v>0</v>
      </c>
      <c r="BO295" t="s">
        <v>3</v>
      </c>
      <c r="BP295">
        <v>0</v>
      </c>
      <c r="BQ295">
        <v>0</v>
      </c>
      <c r="BR295">
        <v>0</v>
      </c>
      <c r="BS295">
        <v>1</v>
      </c>
      <c r="BT295">
        <v>1</v>
      </c>
      <c r="BU295">
        <v>1</v>
      </c>
      <c r="BV295">
        <v>1</v>
      </c>
      <c r="BW295">
        <v>1</v>
      </c>
      <c r="BX295">
        <v>1</v>
      </c>
      <c r="BY295" t="s">
        <v>3</v>
      </c>
      <c r="BZ295">
        <v>0</v>
      </c>
      <c r="CA295">
        <v>0</v>
      </c>
      <c r="CF295">
        <v>0</v>
      </c>
      <c r="CG295">
        <v>0</v>
      </c>
      <c r="CM295">
        <v>0</v>
      </c>
      <c r="CN295" t="s">
        <v>3</v>
      </c>
      <c r="CO295">
        <v>0</v>
      </c>
      <c r="CP295">
        <f t="shared" si="302"/>
        <v>205209.32</v>
      </c>
      <c r="CQ295">
        <f t="shared" si="303"/>
        <v>205209.32</v>
      </c>
      <c r="CR295">
        <f t="shared" si="304"/>
        <v>0</v>
      </c>
      <c r="CS295">
        <f t="shared" si="305"/>
        <v>0</v>
      </c>
      <c r="CT295">
        <f t="shared" si="306"/>
        <v>0</v>
      </c>
      <c r="CU295">
        <f t="shared" si="307"/>
        <v>0</v>
      </c>
      <c r="CV295">
        <f t="shared" si="308"/>
        <v>0</v>
      </c>
      <c r="CW295">
        <f t="shared" si="309"/>
        <v>0</v>
      </c>
      <c r="CX295">
        <f t="shared" si="310"/>
        <v>0</v>
      </c>
      <c r="CY295">
        <f t="shared" si="311"/>
        <v>0</v>
      </c>
      <c r="CZ295">
        <f t="shared" si="312"/>
        <v>0</v>
      </c>
      <c r="DC295" t="s">
        <v>3</v>
      </c>
      <c r="DD295" t="s">
        <v>3</v>
      </c>
      <c r="DE295" t="s">
        <v>3</v>
      </c>
      <c r="DF295" t="s">
        <v>3</v>
      </c>
      <c r="DG295" t="s">
        <v>3</v>
      </c>
      <c r="DH295" t="s">
        <v>3</v>
      </c>
      <c r="DI295" t="s">
        <v>3</v>
      </c>
      <c r="DJ295" t="s">
        <v>3</v>
      </c>
      <c r="DK295" t="s">
        <v>3</v>
      </c>
      <c r="DL295" t="s">
        <v>3</v>
      </c>
      <c r="DM295" t="s">
        <v>3</v>
      </c>
      <c r="DN295">
        <v>0</v>
      </c>
      <c r="DO295">
        <v>0</v>
      </c>
      <c r="DP295">
        <v>1</v>
      </c>
      <c r="DQ295">
        <v>1</v>
      </c>
      <c r="DU295">
        <v>1010</v>
      </c>
      <c r="DV295" t="s">
        <v>37</v>
      </c>
      <c r="DW295" t="s">
        <v>38</v>
      </c>
      <c r="DX295">
        <v>1</v>
      </c>
      <c r="EE295">
        <v>32747723</v>
      </c>
      <c r="EF295">
        <v>0</v>
      </c>
      <c r="EG295" t="s">
        <v>39</v>
      </c>
      <c r="EH295">
        <v>0</v>
      </c>
      <c r="EI295" t="s">
        <v>3</v>
      </c>
      <c r="EJ295">
        <v>1</v>
      </c>
      <c r="EK295">
        <v>6001</v>
      </c>
      <c r="EL295" t="s">
        <v>40</v>
      </c>
      <c r="EM295" t="s">
        <v>39</v>
      </c>
      <c r="EO295" t="s">
        <v>3</v>
      </c>
      <c r="EQ295">
        <v>131072</v>
      </c>
      <c r="ER295">
        <v>205209.32</v>
      </c>
      <c r="ES295">
        <v>205209.32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FQ295">
        <v>0</v>
      </c>
      <c r="FR295">
        <f t="shared" si="313"/>
        <v>0</v>
      </c>
      <c r="FS295">
        <v>0</v>
      </c>
      <c r="FX295">
        <v>0</v>
      </c>
      <c r="FY295">
        <v>0</v>
      </c>
      <c r="GA295" t="s">
        <v>41</v>
      </c>
      <c r="GD295">
        <v>0</v>
      </c>
      <c r="GF295">
        <v>-1644416061</v>
      </c>
      <c r="GG295">
        <v>2</v>
      </c>
      <c r="GH295">
        <v>0</v>
      </c>
      <c r="GI295">
        <v>-2</v>
      </c>
      <c r="GJ295">
        <v>0</v>
      </c>
      <c r="GK295">
        <f>ROUND(R295*(R12)/100,2)</f>
        <v>0</v>
      </c>
      <c r="GL295">
        <f t="shared" si="314"/>
        <v>0</v>
      </c>
      <c r="GM295">
        <f t="shared" si="315"/>
        <v>205209.32</v>
      </c>
      <c r="GN295">
        <f t="shared" si="316"/>
        <v>205209.32</v>
      </c>
      <c r="GO295">
        <f t="shared" si="317"/>
        <v>0</v>
      </c>
      <c r="GP295">
        <f t="shared" si="318"/>
        <v>0</v>
      </c>
      <c r="GR295">
        <v>0</v>
      </c>
      <c r="GS295">
        <v>4</v>
      </c>
      <c r="GT295">
        <v>0</v>
      </c>
      <c r="GU295" t="s">
        <v>3</v>
      </c>
      <c r="GV295">
        <f t="shared" si="319"/>
        <v>0</v>
      </c>
      <c r="GW295">
        <v>1</v>
      </c>
      <c r="GX295">
        <f t="shared" si="320"/>
        <v>0</v>
      </c>
      <c r="HA295">
        <v>0</v>
      </c>
      <c r="HB295">
        <v>0</v>
      </c>
      <c r="IK295">
        <v>0</v>
      </c>
    </row>
    <row r="296" spans="1:245" x14ac:dyDescent="0.2">
      <c r="A296">
        <v>17</v>
      </c>
      <c r="B296">
        <v>1</v>
      </c>
      <c r="C296">
        <f>ROW(SmtRes!A625)</f>
        <v>625</v>
      </c>
      <c r="D296">
        <f>ROW(EtalonRes!A593)</f>
        <v>593</v>
      </c>
      <c r="E296" t="s">
        <v>280</v>
      </c>
      <c r="F296" t="s">
        <v>17</v>
      </c>
      <c r="G296" t="s">
        <v>18</v>
      </c>
      <c r="H296" t="s">
        <v>19</v>
      </c>
      <c r="I296">
        <v>2.1480000000000001</v>
      </c>
      <c r="J296">
        <v>0</v>
      </c>
      <c r="O296">
        <f t="shared" si="282"/>
        <v>143201.03</v>
      </c>
      <c r="P296">
        <f t="shared" si="283"/>
        <v>122292.99</v>
      </c>
      <c r="Q296">
        <f t="shared" si="284"/>
        <v>3340.51</v>
      </c>
      <c r="R296">
        <f t="shared" si="285"/>
        <v>306.83999999999997</v>
      </c>
      <c r="S296">
        <f t="shared" si="286"/>
        <v>17567.53</v>
      </c>
      <c r="T296">
        <f t="shared" si="287"/>
        <v>0</v>
      </c>
      <c r="U296">
        <f t="shared" si="288"/>
        <v>77.564279999999997</v>
      </c>
      <c r="V296">
        <f t="shared" si="289"/>
        <v>0</v>
      </c>
      <c r="W296">
        <f t="shared" si="290"/>
        <v>0</v>
      </c>
      <c r="X296">
        <f t="shared" si="291"/>
        <v>12297.27</v>
      </c>
      <c r="Y296">
        <f t="shared" si="292"/>
        <v>1756.75</v>
      </c>
      <c r="AA296">
        <v>33034105</v>
      </c>
      <c r="AB296">
        <f t="shared" si="293"/>
        <v>66667.14</v>
      </c>
      <c r="AC296">
        <f t="shared" si="294"/>
        <v>56933.42</v>
      </c>
      <c r="AD296">
        <f t="shared" si="295"/>
        <v>1555.17</v>
      </c>
      <c r="AE296">
        <f t="shared" si="296"/>
        <v>142.85</v>
      </c>
      <c r="AF296">
        <f t="shared" si="297"/>
        <v>8178.55</v>
      </c>
      <c r="AG296">
        <f t="shared" si="298"/>
        <v>0</v>
      </c>
      <c r="AH296">
        <f t="shared" si="299"/>
        <v>36.11</v>
      </c>
      <c r="AI296">
        <f t="shared" si="300"/>
        <v>0</v>
      </c>
      <c r="AJ296">
        <f t="shared" si="301"/>
        <v>0</v>
      </c>
      <c r="AK296">
        <v>66667.14</v>
      </c>
      <c r="AL296">
        <v>56933.42</v>
      </c>
      <c r="AM296">
        <v>1555.17</v>
      </c>
      <c r="AN296">
        <v>142.85</v>
      </c>
      <c r="AO296">
        <v>8178.55</v>
      </c>
      <c r="AP296">
        <v>0</v>
      </c>
      <c r="AQ296">
        <v>36.11</v>
      </c>
      <c r="AR296">
        <v>0</v>
      </c>
      <c r="AS296">
        <v>0</v>
      </c>
      <c r="AT296">
        <v>70</v>
      </c>
      <c r="AU296">
        <v>10</v>
      </c>
      <c r="AV296">
        <v>1</v>
      </c>
      <c r="AW296">
        <v>1</v>
      </c>
      <c r="AZ296">
        <v>1</v>
      </c>
      <c r="BA296">
        <v>1</v>
      </c>
      <c r="BB296">
        <v>1</v>
      </c>
      <c r="BC296">
        <v>1</v>
      </c>
      <c r="BD296" t="s">
        <v>3</v>
      </c>
      <c r="BE296" t="s">
        <v>3</v>
      </c>
      <c r="BF296" t="s">
        <v>3</v>
      </c>
      <c r="BG296" t="s">
        <v>3</v>
      </c>
      <c r="BH296">
        <v>0</v>
      </c>
      <c r="BI296">
        <v>4</v>
      </c>
      <c r="BJ296" t="s">
        <v>20</v>
      </c>
      <c r="BM296">
        <v>0</v>
      </c>
      <c r="BN296">
        <v>0</v>
      </c>
      <c r="BO296" t="s">
        <v>3</v>
      </c>
      <c r="BP296">
        <v>0</v>
      </c>
      <c r="BQ296">
        <v>1</v>
      </c>
      <c r="BR296">
        <v>0</v>
      </c>
      <c r="BS296">
        <v>1</v>
      </c>
      <c r="BT296">
        <v>1</v>
      </c>
      <c r="BU296">
        <v>1</v>
      </c>
      <c r="BV296">
        <v>1</v>
      </c>
      <c r="BW296">
        <v>1</v>
      </c>
      <c r="BX296">
        <v>1</v>
      </c>
      <c r="BY296" t="s">
        <v>3</v>
      </c>
      <c r="BZ296">
        <v>70</v>
      </c>
      <c r="CA296">
        <v>10</v>
      </c>
      <c r="CF296">
        <v>0</v>
      </c>
      <c r="CG296">
        <v>0</v>
      </c>
      <c r="CM296">
        <v>0</v>
      </c>
      <c r="CN296" t="s">
        <v>3</v>
      </c>
      <c r="CO296">
        <v>0</v>
      </c>
      <c r="CP296">
        <f t="shared" si="302"/>
        <v>143201.03</v>
      </c>
      <c r="CQ296">
        <f t="shared" si="303"/>
        <v>56933.42</v>
      </c>
      <c r="CR296">
        <f t="shared" si="304"/>
        <v>1555.17</v>
      </c>
      <c r="CS296">
        <f t="shared" si="305"/>
        <v>142.85</v>
      </c>
      <c r="CT296">
        <f t="shared" si="306"/>
        <v>8178.55</v>
      </c>
      <c r="CU296">
        <f t="shared" si="307"/>
        <v>0</v>
      </c>
      <c r="CV296">
        <f t="shared" si="308"/>
        <v>36.11</v>
      </c>
      <c r="CW296">
        <f t="shared" si="309"/>
        <v>0</v>
      </c>
      <c r="CX296">
        <f t="shared" si="310"/>
        <v>0</v>
      </c>
      <c r="CY296">
        <f t="shared" si="311"/>
        <v>12297.270999999999</v>
      </c>
      <c r="CZ296">
        <f t="shared" si="312"/>
        <v>1756.7529999999999</v>
      </c>
      <c r="DC296" t="s">
        <v>3</v>
      </c>
      <c r="DD296" t="s">
        <v>3</v>
      </c>
      <c r="DE296" t="s">
        <v>3</v>
      </c>
      <c r="DF296" t="s">
        <v>3</v>
      </c>
      <c r="DG296" t="s">
        <v>3</v>
      </c>
      <c r="DH296" t="s">
        <v>3</v>
      </c>
      <c r="DI296" t="s">
        <v>3</v>
      </c>
      <c r="DJ296" t="s">
        <v>3</v>
      </c>
      <c r="DK296" t="s">
        <v>3</v>
      </c>
      <c r="DL296" t="s">
        <v>3</v>
      </c>
      <c r="DM296" t="s">
        <v>3</v>
      </c>
      <c r="DN296">
        <v>0</v>
      </c>
      <c r="DO296">
        <v>0</v>
      </c>
      <c r="DP296">
        <v>1</v>
      </c>
      <c r="DQ296">
        <v>1</v>
      </c>
      <c r="DU296">
        <v>1009</v>
      </c>
      <c r="DV296" t="s">
        <v>19</v>
      </c>
      <c r="DW296" t="s">
        <v>19</v>
      </c>
      <c r="DX296">
        <v>1000</v>
      </c>
      <c r="EE296">
        <v>32505399</v>
      </c>
      <c r="EF296">
        <v>1</v>
      </c>
      <c r="EG296" t="s">
        <v>21</v>
      </c>
      <c r="EH296">
        <v>0</v>
      </c>
      <c r="EI296" t="s">
        <v>3</v>
      </c>
      <c r="EJ296">
        <v>4</v>
      </c>
      <c r="EK296">
        <v>0</v>
      </c>
      <c r="EL296" t="s">
        <v>22</v>
      </c>
      <c r="EM296" t="s">
        <v>23</v>
      </c>
      <c r="EO296" t="s">
        <v>3</v>
      </c>
      <c r="EQ296">
        <v>131072</v>
      </c>
      <c r="ER296">
        <v>66667.14</v>
      </c>
      <c r="ES296">
        <v>56933.42</v>
      </c>
      <c r="ET296">
        <v>1555.17</v>
      </c>
      <c r="EU296">
        <v>142.85</v>
      </c>
      <c r="EV296">
        <v>8178.55</v>
      </c>
      <c r="EW296">
        <v>36.11</v>
      </c>
      <c r="EX296">
        <v>0</v>
      </c>
      <c r="EY296">
        <v>0</v>
      </c>
      <c r="FQ296">
        <v>0</v>
      </c>
      <c r="FR296">
        <f t="shared" si="313"/>
        <v>0</v>
      </c>
      <c r="FS296">
        <v>0</v>
      </c>
      <c r="FX296">
        <v>70</v>
      </c>
      <c r="FY296">
        <v>10</v>
      </c>
      <c r="GA296" t="s">
        <v>3</v>
      </c>
      <c r="GD296">
        <v>0</v>
      </c>
      <c r="GF296">
        <v>-1596235391</v>
      </c>
      <c r="GG296">
        <v>2</v>
      </c>
      <c r="GH296">
        <v>1</v>
      </c>
      <c r="GI296">
        <v>-2</v>
      </c>
      <c r="GJ296">
        <v>0</v>
      </c>
      <c r="GK296">
        <f>ROUND(R296*(R12)/100,2)</f>
        <v>331.39</v>
      </c>
      <c r="GL296">
        <f t="shared" si="314"/>
        <v>0</v>
      </c>
      <c r="GM296">
        <f t="shared" si="315"/>
        <v>157586.44</v>
      </c>
      <c r="GN296">
        <f t="shared" si="316"/>
        <v>0</v>
      </c>
      <c r="GO296">
        <f t="shared" si="317"/>
        <v>0</v>
      </c>
      <c r="GP296">
        <f t="shared" si="318"/>
        <v>157586.44</v>
      </c>
      <c r="GR296">
        <v>0</v>
      </c>
      <c r="GS296">
        <v>3</v>
      </c>
      <c r="GT296">
        <v>0</v>
      </c>
      <c r="GU296" t="s">
        <v>3</v>
      </c>
      <c r="GV296">
        <f t="shared" si="319"/>
        <v>0</v>
      </c>
      <c r="GW296">
        <v>1</v>
      </c>
      <c r="GX296">
        <f t="shared" si="320"/>
        <v>0</v>
      </c>
      <c r="HA296">
        <v>0</v>
      </c>
      <c r="HB296">
        <v>0</v>
      </c>
      <c r="IK296">
        <v>0</v>
      </c>
    </row>
    <row r="297" spans="1:245" x14ac:dyDescent="0.2">
      <c r="A297">
        <v>18</v>
      </c>
      <c r="B297">
        <v>1</v>
      </c>
      <c r="C297">
        <v>625</v>
      </c>
      <c r="E297" t="s">
        <v>281</v>
      </c>
      <c r="F297" t="s">
        <v>25</v>
      </c>
      <c r="G297" t="s">
        <v>26</v>
      </c>
      <c r="H297" t="s">
        <v>19</v>
      </c>
      <c r="I297">
        <f>I296*J297</f>
        <v>-2.1480000000000001</v>
      </c>
      <c r="J297">
        <v>-1</v>
      </c>
      <c r="O297">
        <f t="shared" si="282"/>
        <v>-114725</v>
      </c>
      <c r="P297">
        <f t="shared" si="283"/>
        <v>-114725</v>
      </c>
      <c r="Q297">
        <f t="shared" si="284"/>
        <v>0</v>
      </c>
      <c r="R297">
        <f t="shared" si="285"/>
        <v>0</v>
      </c>
      <c r="S297">
        <f t="shared" si="286"/>
        <v>0</v>
      </c>
      <c r="T297">
        <f t="shared" si="287"/>
        <v>0</v>
      </c>
      <c r="U297">
        <f t="shared" si="288"/>
        <v>0</v>
      </c>
      <c r="V297">
        <f t="shared" si="289"/>
        <v>0</v>
      </c>
      <c r="W297">
        <f t="shared" si="290"/>
        <v>0</v>
      </c>
      <c r="X297">
        <f t="shared" si="291"/>
        <v>0</v>
      </c>
      <c r="Y297">
        <f t="shared" si="292"/>
        <v>0</v>
      </c>
      <c r="AA297">
        <v>33034105</v>
      </c>
      <c r="AB297">
        <f t="shared" si="293"/>
        <v>53410.15</v>
      </c>
      <c r="AC297">
        <f t="shared" si="294"/>
        <v>53410.15</v>
      </c>
      <c r="AD297">
        <f t="shared" si="295"/>
        <v>0</v>
      </c>
      <c r="AE297">
        <f t="shared" si="296"/>
        <v>0</v>
      </c>
      <c r="AF297">
        <f t="shared" si="297"/>
        <v>0</v>
      </c>
      <c r="AG297">
        <f t="shared" si="298"/>
        <v>0</v>
      </c>
      <c r="AH297">
        <f t="shared" si="299"/>
        <v>0</v>
      </c>
      <c r="AI297">
        <f t="shared" si="300"/>
        <v>0</v>
      </c>
      <c r="AJ297">
        <f t="shared" si="301"/>
        <v>0</v>
      </c>
      <c r="AK297">
        <v>53410.15</v>
      </c>
      <c r="AL297">
        <v>53410.15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70</v>
      </c>
      <c r="AU297">
        <v>10</v>
      </c>
      <c r="AV297">
        <v>1</v>
      </c>
      <c r="AW297">
        <v>1</v>
      </c>
      <c r="AZ297">
        <v>1</v>
      </c>
      <c r="BA297">
        <v>1</v>
      </c>
      <c r="BB297">
        <v>1</v>
      </c>
      <c r="BC297">
        <v>1</v>
      </c>
      <c r="BD297" t="s">
        <v>3</v>
      </c>
      <c r="BE297" t="s">
        <v>3</v>
      </c>
      <c r="BF297" t="s">
        <v>3</v>
      </c>
      <c r="BG297" t="s">
        <v>3</v>
      </c>
      <c r="BH297">
        <v>3</v>
      </c>
      <c r="BI297">
        <v>4</v>
      </c>
      <c r="BJ297" t="s">
        <v>27</v>
      </c>
      <c r="BM297">
        <v>0</v>
      </c>
      <c r="BN297">
        <v>0</v>
      </c>
      <c r="BO297" t="s">
        <v>3</v>
      </c>
      <c r="BP297">
        <v>0</v>
      </c>
      <c r="BQ297">
        <v>1</v>
      </c>
      <c r="BR297">
        <v>0</v>
      </c>
      <c r="BS297">
        <v>1</v>
      </c>
      <c r="BT297">
        <v>1</v>
      </c>
      <c r="BU297">
        <v>1</v>
      </c>
      <c r="BV297">
        <v>1</v>
      </c>
      <c r="BW297">
        <v>1</v>
      </c>
      <c r="BX297">
        <v>1</v>
      </c>
      <c r="BY297" t="s">
        <v>3</v>
      </c>
      <c r="BZ297">
        <v>70</v>
      </c>
      <c r="CA297">
        <v>10</v>
      </c>
      <c r="CF297">
        <v>0</v>
      </c>
      <c r="CG297">
        <v>0</v>
      </c>
      <c r="CM297">
        <v>0</v>
      </c>
      <c r="CN297" t="s">
        <v>3</v>
      </c>
      <c r="CO297">
        <v>0</v>
      </c>
      <c r="CP297">
        <f t="shared" si="302"/>
        <v>-114725</v>
      </c>
      <c r="CQ297">
        <f t="shared" si="303"/>
        <v>53410.15</v>
      </c>
      <c r="CR297">
        <f t="shared" si="304"/>
        <v>0</v>
      </c>
      <c r="CS297">
        <f t="shared" si="305"/>
        <v>0</v>
      </c>
      <c r="CT297">
        <f t="shared" si="306"/>
        <v>0</v>
      </c>
      <c r="CU297">
        <f t="shared" si="307"/>
        <v>0</v>
      </c>
      <c r="CV297">
        <f t="shared" si="308"/>
        <v>0</v>
      </c>
      <c r="CW297">
        <f t="shared" si="309"/>
        <v>0</v>
      </c>
      <c r="CX297">
        <f t="shared" si="310"/>
        <v>0</v>
      </c>
      <c r="CY297">
        <f t="shared" si="311"/>
        <v>0</v>
      </c>
      <c r="CZ297">
        <f t="shared" si="312"/>
        <v>0</v>
      </c>
      <c r="DC297" t="s">
        <v>3</v>
      </c>
      <c r="DD297" t="s">
        <v>3</v>
      </c>
      <c r="DE297" t="s">
        <v>3</v>
      </c>
      <c r="DF297" t="s">
        <v>3</v>
      </c>
      <c r="DG297" t="s">
        <v>3</v>
      </c>
      <c r="DH297" t="s">
        <v>3</v>
      </c>
      <c r="DI297" t="s">
        <v>3</v>
      </c>
      <c r="DJ297" t="s">
        <v>3</v>
      </c>
      <c r="DK297" t="s">
        <v>3</v>
      </c>
      <c r="DL297" t="s">
        <v>3</v>
      </c>
      <c r="DM297" t="s">
        <v>3</v>
      </c>
      <c r="DN297">
        <v>0</v>
      </c>
      <c r="DO297">
        <v>0</v>
      </c>
      <c r="DP297">
        <v>1</v>
      </c>
      <c r="DQ297">
        <v>1</v>
      </c>
      <c r="DU297">
        <v>1009</v>
      </c>
      <c r="DV297" t="s">
        <v>19</v>
      </c>
      <c r="DW297" t="s">
        <v>19</v>
      </c>
      <c r="DX297">
        <v>1000</v>
      </c>
      <c r="EE297">
        <v>32505399</v>
      </c>
      <c r="EF297">
        <v>1</v>
      </c>
      <c r="EG297" t="s">
        <v>21</v>
      </c>
      <c r="EH297">
        <v>0</v>
      </c>
      <c r="EI297" t="s">
        <v>3</v>
      </c>
      <c r="EJ297">
        <v>4</v>
      </c>
      <c r="EK297">
        <v>0</v>
      </c>
      <c r="EL297" t="s">
        <v>22</v>
      </c>
      <c r="EM297" t="s">
        <v>23</v>
      </c>
      <c r="EO297" t="s">
        <v>3</v>
      </c>
      <c r="EQ297">
        <v>0</v>
      </c>
      <c r="ER297">
        <v>53410.15</v>
      </c>
      <c r="ES297">
        <v>53410.15</v>
      </c>
      <c r="ET297">
        <v>0</v>
      </c>
      <c r="EU297">
        <v>0</v>
      </c>
      <c r="EV297">
        <v>0</v>
      </c>
      <c r="EW297">
        <v>0</v>
      </c>
      <c r="EX297">
        <v>0</v>
      </c>
      <c r="FQ297">
        <v>0</v>
      </c>
      <c r="FR297">
        <f t="shared" si="313"/>
        <v>0</v>
      </c>
      <c r="FS297">
        <v>0</v>
      </c>
      <c r="FX297">
        <v>70</v>
      </c>
      <c r="FY297">
        <v>10</v>
      </c>
      <c r="GA297" t="s">
        <v>3</v>
      </c>
      <c r="GD297">
        <v>0</v>
      </c>
      <c r="GF297">
        <v>-1467733540</v>
      </c>
      <c r="GG297">
        <v>2</v>
      </c>
      <c r="GH297">
        <v>1</v>
      </c>
      <c r="GI297">
        <v>-2</v>
      </c>
      <c r="GJ297">
        <v>0</v>
      </c>
      <c r="GK297">
        <f>ROUND(R297*(R12)/100,2)</f>
        <v>0</v>
      </c>
      <c r="GL297">
        <f t="shared" si="314"/>
        <v>0</v>
      </c>
      <c r="GM297">
        <f t="shared" si="315"/>
        <v>-114725</v>
      </c>
      <c r="GN297">
        <f t="shared" si="316"/>
        <v>0</v>
      </c>
      <c r="GO297">
        <f t="shared" si="317"/>
        <v>0</v>
      </c>
      <c r="GP297">
        <f t="shared" si="318"/>
        <v>-114725</v>
      </c>
      <c r="GR297">
        <v>0</v>
      </c>
      <c r="GS297">
        <v>3</v>
      </c>
      <c r="GT297">
        <v>0</v>
      </c>
      <c r="GU297" t="s">
        <v>3</v>
      </c>
      <c r="GV297">
        <f t="shared" si="319"/>
        <v>0</v>
      </c>
      <c r="GW297">
        <v>1</v>
      </c>
      <c r="GX297">
        <f t="shared" si="320"/>
        <v>0</v>
      </c>
      <c r="HA297">
        <v>0</v>
      </c>
      <c r="HB297">
        <v>0</v>
      </c>
      <c r="IK297">
        <v>0</v>
      </c>
    </row>
    <row r="298" spans="1:245" x14ac:dyDescent="0.2">
      <c r="A298">
        <v>17</v>
      </c>
      <c r="B298">
        <v>1</v>
      </c>
      <c r="C298">
        <f>ROW(SmtRes!A640)</f>
        <v>640</v>
      </c>
      <c r="D298">
        <f>ROW(EtalonRes!A608)</f>
        <v>608</v>
      </c>
      <c r="E298" t="s">
        <v>282</v>
      </c>
      <c r="F298" t="s">
        <v>29</v>
      </c>
      <c r="G298" t="s">
        <v>30</v>
      </c>
      <c r="H298" t="s">
        <v>31</v>
      </c>
      <c r="I298">
        <v>0.32900000000000001</v>
      </c>
      <c r="J298">
        <v>0</v>
      </c>
      <c r="O298">
        <f t="shared" si="282"/>
        <v>140454.10999999999</v>
      </c>
      <c r="P298">
        <f t="shared" si="283"/>
        <v>114436.89</v>
      </c>
      <c r="Q298">
        <f t="shared" si="284"/>
        <v>143.16</v>
      </c>
      <c r="R298">
        <f t="shared" si="285"/>
        <v>48.5</v>
      </c>
      <c r="S298">
        <f t="shared" si="286"/>
        <v>25874.06</v>
      </c>
      <c r="T298">
        <f t="shared" si="287"/>
        <v>0</v>
      </c>
      <c r="U298">
        <f t="shared" si="288"/>
        <v>149.06990000000002</v>
      </c>
      <c r="V298">
        <f t="shared" si="289"/>
        <v>0</v>
      </c>
      <c r="W298">
        <f t="shared" si="290"/>
        <v>0</v>
      </c>
      <c r="X298">
        <f t="shared" si="291"/>
        <v>18111.84</v>
      </c>
      <c r="Y298">
        <f t="shared" si="292"/>
        <v>2587.41</v>
      </c>
      <c r="AA298">
        <v>33034105</v>
      </c>
      <c r="AB298">
        <f t="shared" si="293"/>
        <v>426912.19</v>
      </c>
      <c r="AC298">
        <f t="shared" si="294"/>
        <v>347832.49</v>
      </c>
      <c r="AD298">
        <f t="shared" si="295"/>
        <v>435.13</v>
      </c>
      <c r="AE298">
        <f t="shared" si="296"/>
        <v>147.43</v>
      </c>
      <c r="AF298">
        <f t="shared" si="297"/>
        <v>78644.570000000007</v>
      </c>
      <c r="AG298">
        <f t="shared" si="298"/>
        <v>0</v>
      </c>
      <c r="AH298">
        <f t="shared" si="299"/>
        <v>453.1</v>
      </c>
      <c r="AI298">
        <f t="shared" si="300"/>
        <v>0</v>
      </c>
      <c r="AJ298">
        <f t="shared" si="301"/>
        <v>0</v>
      </c>
      <c r="AK298">
        <v>426912.19</v>
      </c>
      <c r="AL298">
        <v>347832.49</v>
      </c>
      <c r="AM298">
        <v>435.13</v>
      </c>
      <c r="AN298">
        <v>147.43</v>
      </c>
      <c r="AO298">
        <v>78644.570000000007</v>
      </c>
      <c r="AP298">
        <v>0</v>
      </c>
      <c r="AQ298">
        <v>453.1</v>
      </c>
      <c r="AR298">
        <v>0</v>
      </c>
      <c r="AS298">
        <v>0</v>
      </c>
      <c r="AT298">
        <v>70</v>
      </c>
      <c r="AU298">
        <v>10</v>
      </c>
      <c r="AV298">
        <v>1</v>
      </c>
      <c r="AW298">
        <v>1</v>
      </c>
      <c r="AZ298">
        <v>1</v>
      </c>
      <c r="BA298">
        <v>1</v>
      </c>
      <c r="BB298">
        <v>1</v>
      </c>
      <c r="BC298">
        <v>1</v>
      </c>
      <c r="BD298" t="s">
        <v>3</v>
      </c>
      <c r="BE298" t="s">
        <v>3</v>
      </c>
      <c r="BF298" t="s">
        <v>3</v>
      </c>
      <c r="BG298" t="s">
        <v>3</v>
      </c>
      <c r="BH298">
        <v>0</v>
      </c>
      <c r="BI298">
        <v>4</v>
      </c>
      <c r="BJ298" t="s">
        <v>32</v>
      </c>
      <c r="BM298">
        <v>0</v>
      </c>
      <c r="BN298">
        <v>0</v>
      </c>
      <c r="BO298" t="s">
        <v>3</v>
      </c>
      <c r="BP298">
        <v>0</v>
      </c>
      <c r="BQ298">
        <v>1</v>
      </c>
      <c r="BR298">
        <v>0</v>
      </c>
      <c r="BS298">
        <v>1</v>
      </c>
      <c r="BT298">
        <v>1</v>
      </c>
      <c r="BU298">
        <v>1</v>
      </c>
      <c r="BV298">
        <v>1</v>
      </c>
      <c r="BW298">
        <v>1</v>
      </c>
      <c r="BX298">
        <v>1</v>
      </c>
      <c r="BY298" t="s">
        <v>3</v>
      </c>
      <c r="BZ298">
        <v>70</v>
      </c>
      <c r="CA298">
        <v>10</v>
      </c>
      <c r="CF298">
        <v>0</v>
      </c>
      <c r="CG298">
        <v>0</v>
      </c>
      <c r="CM298">
        <v>0</v>
      </c>
      <c r="CN298" t="s">
        <v>3</v>
      </c>
      <c r="CO298">
        <v>0</v>
      </c>
      <c r="CP298">
        <f t="shared" si="302"/>
        <v>140454.11000000002</v>
      </c>
      <c r="CQ298">
        <f t="shared" si="303"/>
        <v>347832.49</v>
      </c>
      <c r="CR298">
        <f t="shared" si="304"/>
        <v>435.13</v>
      </c>
      <c r="CS298">
        <f t="shared" si="305"/>
        <v>147.43</v>
      </c>
      <c r="CT298">
        <f t="shared" si="306"/>
        <v>78644.570000000007</v>
      </c>
      <c r="CU298">
        <f t="shared" si="307"/>
        <v>0</v>
      </c>
      <c r="CV298">
        <f t="shared" si="308"/>
        <v>453.1</v>
      </c>
      <c r="CW298">
        <f t="shared" si="309"/>
        <v>0</v>
      </c>
      <c r="CX298">
        <f t="shared" si="310"/>
        <v>0</v>
      </c>
      <c r="CY298">
        <f t="shared" si="311"/>
        <v>18111.842000000001</v>
      </c>
      <c r="CZ298">
        <f t="shared" si="312"/>
        <v>2587.4059999999999</v>
      </c>
      <c r="DC298" t="s">
        <v>3</v>
      </c>
      <c r="DD298" t="s">
        <v>3</v>
      </c>
      <c r="DE298" t="s">
        <v>3</v>
      </c>
      <c r="DF298" t="s">
        <v>3</v>
      </c>
      <c r="DG298" t="s">
        <v>3</v>
      </c>
      <c r="DH298" t="s">
        <v>3</v>
      </c>
      <c r="DI298" t="s">
        <v>3</v>
      </c>
      <c r="DJ298" t="s">
        <v>3</v>
      </c>
      <c r="DK298" t="s">
        <v>3</v>
      </c>
      <c r="DL298" t="s">
        <v>3</v>
      </c>
      <c r="DM298" t="s">
        <v>3</v>
      </c>
      <c r="DN298">
        <v>0</v>
      </c>
      <c r="DO298">
        <v>0</v>
      </c>
      <c r="DP298">
        <v>1</v>
      </c>
      <c r="DQ298">
        <v>1</v>
      </c>
      <c r="DU298">
        <v>1007</v>
      </c>
      <c r="DV298" t="s">
        <v>31</v>
      </c>
      <c r="DW298" t="s">
        <v>31</v>
      </c>
      <c r="DX298">
        <v>100</v>
      </c>
      <c r="EE298">
        <v>32505399</v>
      </c>
      <c r="EF298">
        <v>1</v>
      </c>
      <c r="EG298" t="s">
        <v>21</v>
      </c>
      <c r="EH298">
        <v>0</v>
      </c>
      <c r="EI298" t="s">
        <v>3</v>
      </c>
      <c r="EJ298">
        <v>4</v>
      </c>
      <c r="EK298">
        <v>0</v>
      </c>
      <c r="EL298" t="s">
        <v>22</v>
      </c>
      <c r="EM298" t="s">
        <v>23</v>
      </c>
      <c r="EO298" t="s">
        <v>3</v>
      </c>
      <c r="EQ298">
        <v>131072</v>
      </c>
      <c r="ER298">
        <v>426912.19</v>
      </c>
      <c r="ES298">
        <v>347832.49</v>
      </c>
      <c r="ET298">
        <v>435.13</v>
      </c>
      <c r="EU298">
        <v>147.43</v>
      </c>
      <c r="EV298">
        <v>78644.570000000007</v>
      </c>
      <c r="EW298">
        <v>453.1</v>
      </c>
      <c r="EX298">
        <v>0</v>
      </c>
      <c r="EY298">
        <v>0</v>
      </c>
      <c r="FQ298">
        <v>0</v>
      </c>
      <c r="FR298">
        <f t="shared" si="313"/>
        <v>0</v>
      </c>
      <c r="FS298">
        <v>0</v>
      </c>
      <c r="FX298">
        <v>70</v>
      </c>
      <c r="FY298">
        <v>10</v>
      </c>
      <c r="GA298" t="s">
        <v>3</v>
      </c>
      <c r="GD298">
        <v>0</v>
      </c>
      <c r="GF298">
        <v>1739596138</v>
      </c>
      <c r="GG298">
        <v>2</v>
      </c>
      <c r="GH298">
        <v>1</v>
      </c>
      <c r="GI298">
        <v>-2</v>
      </c>
      <c r="GJ298">
        <v>0</v>
      </c>
      <c r="GK298">
        <f>ROUND(R298*(R12)/100,2)</f>
        <v>52.38</v>
      </c>
      <c r="GL298">
        <f t="shared" si="314"/>
        <v>0</v>
      </c>
      <c r="GM298">
        <f t="shared" si="315"/>
        <v>161205.74</v>
      </c>
      <c r="GN298">
        <f t="shared" si="316"/>
        <v>0</v>
      </c>
      <c r="GO298">
        <f t="shared" si="317"/>
        <v>0</v>
      </c>
      <c r="GP298">
        <f t="shared" si="318"/>
        <v>161205.74</v>
      </c>
      <c r="GR298">
        <v>0</v>
      </c>
      <c r="GS298">
        <v>3</v>
      </c>
      <c r="GT298">
        <v>0</v>
      </c>
      <c r="GU298" t="s">
        <v>3</v>
      </c>
      <c r="GV298">
        <f t="shared" si="319"/>
        <v>0</v>
      </c>
      <c r="GW298">
        <v>1</v>
      </c>
      <c r="GX298">
        <f t="shared" si="320"/>
        <v>0</v>
      </c>
      <c r="HA298">
        <v>0</v>
      </c>
      <c r="HB298">
        <v>0</v>
      </c>
      <c r="IK298">
        <v>0</v>
      </c>
    </row>
    <row r="299" spans="1:245" x14ac:dyDescent="0.2">
      <c r="A299">
        <v>17</v>
      </c>
      <c r="B299">
        <v>1</v>
      </c>
      <c r="E299" t="s">
        <v>283</v>
      </c>
      <c r="F299" t="s">
        <v>25</v>
      </c>
      <c r="G299" t="s">
        <v>26</v>
      </c>
      <c r="H299" t="s">
        <v>19</v>
      </c>
      <c r="I299">
        <v>0.82693081200999996</v>
      </c>
      <c r="J299">
        <v>0</v>
      </c>
      <c r="O299">
        <f t="shared" si="282"/>
        <v>44166.5</v>
      </c>
      <c r="P299">
        <f t="shared" si="283"/>
        <v>44166.5</v>
      </c>
      <c r="Q299">
        <f t="shared" si="284"/>
        <v>0</v>
      </c>
      <c r="R299">
        <f t="shared" si="285"/>
        <v>0</v>
      </c>
      <c r="S299">
        <f t="shared" si="286"/>
        <v>0</v>
      </c>
      <c r="T299">
        <f t="shared" si="287"/>
        <v>0</v>
      </c>
      <c r="U299">
        <f t="shared" si="288"/>
        <v>0</v>
      </c>
      <c r="V299">
        <f t="shared" si="289"/>
        <v>0</v>
      </c>
      <c r="W299">
        <f t="shared" si="290"/>
        <v>0</v>
      </c>
      <c r="X299">
        <f t="shared" si="291"/>
        <v>0</v>
      </c>
      <c r="Y299">
        <f t="shared" si="292"/>
        <v>0</v>
      </c>
      <c r="AA299">
        <v>33034105</v>
      </c>
      <c r="AB299">
        <f t="shared" si="293"/>
        <v>53410.15</v>
      </c>
      <c r="AC299">
        <f t="shared" si="294"/>
        <v>53410.15</v>
      </c>
      <c r="AD299">
        <f t="shared" si="295"/>
        <v>0</v>
      </c>
      <c r="AE299">
        <f t="shared" si="296"/>
        <v>0</v>
      </c>
      <c r="AF299">
        <f t="shared" si="297"/>
        <v>0</v>
      </c>
      <c r="AG299">
        <f t="shared" si="298"/>
        <v>0</v>
      </c>
      <c r="AH299">
        <f t="shared" si="299"/>
        <v>0</v>
      </c>
      <c r="AI299">
        <f t="shared" si="300"/>
        <v>0</v>
      </c>
      <c r="AJ299">
        <f t="shared" si="301"/>
        <v>0</v>
      </c>
      <c r="AK299">
        <v>53410.15</v>
      </c>
      <c r="AL299">
        <v>53410.15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70</v>
      </c>
      <c r="AU299">
        <v>10</v>
      </c>
      <c r="AV299">
        <v>1</v>
      </c>
      <c r="AW299">
        <v>1</v>
      </c>
      <c r="AZ299">
        <v>1</v>
      </c>
      <c r="BA299">
        <v>1</v>
      </c>
      <c r="BB299">
        <v>1</v>
      </c>
      <c r="BC299">
        <v>1</v>
      </c>
      <c r="BD299" t="s">
        <v>3</v>
      </c>
      <c r="BE299" t="s">
        <v>3</v>
      </c>
      <c r="BF299" t="s">
        <v>3</v>
      </c>
      <c r="BG299" t="s">
        <v>3</v>
      </c>
      <c r="BH299">
        <v>3</v>
      </c>
      <c r="BI299">
        <v>4</v>
      </c>
      <c r="BJ299" t="s">
        <v>27</v>
      </c>
      <c r="BM299">
        <v>0</v>
      </c>
      <c r="BN299">
        <v>0</v>
      </c>
      <c r="BO299" t="s">
        <v>3</v>
      </c>
      <c r="BP299">
        <v>0</v>
      </c>
      <c r="BQ299">
        <v>1</v>
      </c>
      <c r="BR299">
        <v>0</v>
      </c>
      <c r="BS299">
        <v>1</v>
      </c>
      <c r="BT299">
        <v>1</v>
      </c>
      <c r="BU299">
        <v>1</v>
      </c>
      <c r="BV299">
        <v>1</v>
      </c>
      <c r="BW299">
        <v>1</v>
      </c>
      <c r="BX299">
        <v>1</v>
      </c>
      <c r="BY299" t="s">
        <v>3</v>
      </c>
      <c r="BZ299">
        <v>70</v>
      </c>
      <c r="CA299">
        <v>10</v>
      </c>
      <c r="CF299">
        <v>0</v>
      </c>
      <c r="CG299">
        <v>0</v>
      </c>
      <c r="CM299">
        <v>0</v>
      </c>
      <c r="CN299" t="s">
        <v>3</v>
      </c>
      <c r="CO299">
        <v>0</v>
      </c>
      <c r="CP299">
        <f t="shared" si="302"/>
        <v>44166.5</v>
      </c>
      <c r="CQ299">
        <f t="shared" si="303"/>
        <v>53410.15</v>
      </c>
      <c r="CR299">
        <f t="shared" si="304"/>
        <v>0</v>
      </c>
      <c r="CS299">
        <f t="shared" si="305"/>
        <v>0</v>
      </c>
      <c r="CT299">
        <f t="shared" si="306"/>
        <v>0</v>
      </c>
      <c r="CU299">
        <f t="shared" si="307"/>
        <v>0</v>
      </c>
      <c r="CV299">
        <f t="shared" si="308"/>
        <v>0</v>
      </c>
      <c r="CW299">
        <f t="shared" si="309"/>
        <v>0</v>
      </c>
      <c r="CX299">
        <f t="shared" si="310"/>
        <v>0</v>
      </c>
      <c r="CY299">
        <f t="shared" si="311"/>
        <v>0</v>
      </c>
      <c r="CZ299">
        <f t="shared" si="312"/>
        <v>0</v>
      </c>
      <c r="DC299" t="s">
        <v>3</v>
      </c>
      <c r="DD299" t="s">
        <v>3</v>
      </c>
      <c r="DE299" t="s">
        <v>3</v>
      </c>
      <c r="DF299" t="s">
        <v>3</v>
      </c>
      <c r="DG299" t="s">
        <v>3</v>
      </c>
      <c r="DH299" t="s">
        <v>3</v>
      </c>
      <c r="DI299" t="s">
        <v>3</v>
      </c>
      <c r="DJ299" t="s">
        <v>3</v>
      </c>
      <c r="DK299" t="s">
        <v>3</v>
      </c>
      <c r="DL299" t="s">
        <v>3</v>
      </c>
      <c r="DM299" t="s">
        <v>3</v>
      </c>
      <c r="DN299">
        <v>0</v>
      </c>
      <c r="DO299">
        <v>0</v>
      </c>
      <c r="DP299">
        <v>1</v>
      </c>
      <c r="DQ299">
        <v>1</v>
      </c>
      <c r="DU299">
        <v>1009</v>
      </c>
      <c r="DV299" t="s">
        <v>19</v>
      </c>
      <c r="DW299" t="s">
        <v>19</v>
      </c>
      <c r="DX299">
        <v>1000</v>
      </c>
      <c r="EE299">
        <v>32505399</v>
      </c>
      <c r="EF299">
        <v>1</v>
      </c>
      <c r="EG299" t="s">
        <v>21</v>
      </c>
      <c r="EH299">
        <v>0</v>
      </c>
      <c r="EI299" t="s">
        <v>3</v>
      </c>
      <c r="EJ299">
        <v>4</v>
      </c>
      <c r="EK299">
        <v>0</v>
      </c>
      <c r="EL299" t="s">
        <v>22</v>
      </c>
      <c r="EM299" t="s">
        <v>23</v>
      </c>
      <c r="EO299" t="s">
        <v>3</v>
      </c>
      <c r="EQ299">
        <v>131072</v>
      </c>
      <c r="ER299">
        <v>53410.15</v>
      </c>
      <c r="ES299">
        <v>53410.15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FQ299">
        <v>0</v>
      </c>
      <c r="FR299">
        <f t="shared" si="313"/>
        <v>0</v>
      </c>
      <c r="FS299">
        <v>0</v>
      </c>
      <c r="FX299">
        <v>70</v>
      </c>
      <c r="FY299">
        <v>10</v>
      </c>
      <c r="GA299" t="s">
        <v>3</v>
      </c>
      <c r="GD299">
        <v>0</v>
      </c>
      <c r="GF299">
        <v>-1467733540</v>
      </c>
      <c r="GG299">
        <v>2</v>
      </c>
      <c r="GH299">
        <v>1</v>
      </c>
      <c r="GI299">
        <v>-2</v>
      </c>
      <c r="GJ299">
        <v>0</v>
      </c>
      <c r="GK299">
        <f>ROUND(R299*(R12)/100,2)</f>
        <v>0</v>
      </c>
      <c r="GL299">
        <f t="shared" si="314"/>
        <v>0</v>
      </c>
      <c r="GM299">
        <f t="shared" si="315"/>
        <v>44166.5</v>
      </c>
      <c r="GN299">
        <f t="shared" si="316"/>
        <v>0</v>
      </c>
      <c r="GO299">
        <f t="shared" si="317"/>
        <v>0</v>
      </c>
      <c r="GP299">
        <f t="shared" si="318"/>
        <v>44166.5</v>
      </c>
      <c r="GR299">
        <v>0</v>
      </c>
      <c r="GS299">
        <v>3</v>
      </c>
      <c r="GT299">
        <v>0</v>
      </c>
      <c r="GU299" t="s">
        <v>3</v>
      </c>
      <c r="GV299">
        <f t="shared" si="319"/>
        <v>0</v>
      </c>
      <c r="GW299">
        <v>1</v>
      </c>
      <c r="GX299">
        <f t="shared" si="320"/>
        <v>0</v>
      </c>
      <c r="HA299">
        <v>0</v>
      </c>
      <c r="HB299">
        <v>0</v>
      </c>
      <c r="IK299">
        <v>0</v>
      </c>
    </row>
    <row r="300" spans="1:245" x14ac:dyDescent="0.2">
      <c r="A300">
        <v>17</v>
      </c>
      <c r="B300">
        <v>1</v>
      </c>
      <c r="E300" t="s">
        <v>284</v>
      </c>
      <c r="F300" t="s">
        <v>35</v>
      </c>
      <c r="G300" t="s">
        <v>285</v>
      </c>
      <c r="H300" t="s">
        <v>37</v>
      </c>
      <c r="I300">
        <v>1</v>
      </c>
      <c r="J300">
        <v>0</v>
      </c>
      <c r="O300">
        <f t="shared" si="282"/>
        <v>1240271.19</v>
      </c>
      <c r="P300">
        <f t="shared" si="283"/>
        <v>1240271.19</v>
      </c>
      <c r="Q300">
        <f t="shared" si="284"/>
        <v>0</v>
      </c>
      <c r="R300">
        <f t="shared" si="285"/>
        <v>0</v>
      </c>
      <c r="S300">
        <f t="shared" si="286"/>
        <v>0</v>
      </c>
      <c r="T300">
        <f t="shared" si="287"/>
        <v>0</v>
      </c>
      <c r="U300">
        <f t="shared" si="288"/>
        <v>0</v>
      </c>
      <c r="V300">
        <f t="shared" si="289"/>
        <v>0</v>
      </c>
      <c r="W300">
        <f t="shared" si="290"/>
        <v>0</v>
      </c>
      <c r="X300">
        <f t="shared" si="291"/>
        <v>0</v>
      </c>
      <c r="Y300">
        <f t="shared" si="292"/>
        <v>0</v>
      </c>
      <c r="AA300">
        <v>33034105</v>
      </c>
      <c r="AB300">
        <f t="shared" si="293"/>
        <v>1240271.19</v>
      </c>
      <c r="AC300">
        <f t="shared" si="294"/>
        <v>1240271.19</v>
      </c>
      <c r="AD300">
        <f t="shared" si="295"/>
        <v>0</v>
      </c>
      <c r="AE300">
        <f t="shared" si="296"/>
        <v>0</v>
      </c>
      <c r="AF300">
        <f t="shared" si="297"/>
        <v>0</v>
      </c>
      <c r="AG300">
        <f t="shared" si="298"/>
        <v>0</v>
      </c>
      <c r="AH300">
        <f t="shared" si="299"/>
        <v>0</v>
      </c>
      <c r="AI300">
        <f t="shared" si="300"/>
        <v>0</v>
      </c>
      <c r="AJ300">
        <f t="shared" si="301"/>
        <v>0</v>
      </c>
      <c r="AK300">
        <v>1240271.19</v>
      </c>
      <c r="AL300">
        <v>1240271.19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1</v>
      </c>
      <c r="AW300">
        <v>1</v>
      </c>
      <c r="AZ300">
        <v>1</v>
      </c>
      <c r="BA300">
        <v>1</v>
      </c>
      <c r="BB300">
        <v>1</v>
      </c>
      <c r="BC300">
        <v>1</v>
      </c>
      <c r="BD300" t="s">
        <v>3</v>
      </c>
      <c r="BE300" t="s">
        <v>3</v>
      </c>
      <c r="BF300" t="s">
        <v>3</v>
      </c>
      <c r="BG300" t="s">
        <v>3</v>
      </c>
      <c r="BH300">
        <v>3</v>
      </c>
      <c r="BI300">
        <v>1</v>
      </c>
      <c r="BJ300" t="s">
        <v>3</v>
      </c>
      <c r="BM300">
        <v>6001</v>
      </c>
      <c r="BN300">
        <v>0</v>
      </c>
      <c r="BO300" t="s">
        <v>3</v>
      </c>
      <c r="BP300">
        <v>0</v>
      </c>
      <c r="BQ300">
        <v>0</v>
      </c>
      <c r="BR300">
        <v>0</v>
      </c>
      <c r="BS300">
        <v>1</v>
      </c>
      <c r="BT300">
        <v>1</v>
      </c>
      <c r="BU300">
        <v>1</v>
      </c>
      <c r="BV300">
        <v>1</v>
      </c>
      <c r="BW300">
        <v>1</v>
      </c>
      <c r="BX300">
        <v>1</v>
      </c>
      <c r="BY300" t="s">
        <v>3</v>
      </c>
      <c r="BZ300">
        <v>0</v>
      </c>
      <c r="CA300">
        <v>0</v>
      </c>
      <c r="CF300">
        <v>0</v>
      </c>
      <c r="CG300">
        <v>0</v>
      </c>
      <c r="CM300">
        <v>0</v>
      </c>
      <c r="CN300" t="s">
        <v>3</v>
      </c>
      <c r="CO300">
        <v>0</v>
      </c>
      <c r="CP300">
        <f t="shared" si="302"/>
        <v>1240271.19</v>
      </c>
      <c r="CQ300">
        <f t="shared" si="303"/>
        <v>1240271.19</v>
      </c>
      <c r="CR300">
        <f t="shared" si="304"/>
        <v>0</v>
      </c>
      <c r="CS300">
        <f t="shared" si="305"/>
        <v>0</v>
      </c>
      <c r="CT300">
        <f t="shared" si="306"/>
        <v>0</v>
      </c>
      <c r="CU300">
        <f t="shared" si="307"/>
        <v>0</v>
      </c>
      <c r="CV300">
        <f t="shared" si="308"/>
        <v>0</v>
      </c>
      <c r="CW300">
        <f t="shared" si="309"/>
        <v>0</v>
      </c>
      <c r="CX300">
        <f t="shared" si="310"/>
        <v>0</v>
      </c>
      <c r="CY300">
        <f t="shared" si="311"/>
        <v>0</v>
      </c>
      <c r="CZ300">
        <f t="shared" si="312"/>
        <v>0</v>
      </c>
      <c r="DC300" t="s">
        <v>3</v>
      </c>
      <c r="DD300" t="s">
        <v>3</v>
      </c>
      <c r="DE300" t="s">
        <v>3</v>
      </c>
      <c r="DF300" t="s">
        <v>3</v>
      </c>
      <c r="DG300" t="s">
        <v>3</v>
      </c>
      <c r="DH300" t="s">
        <v>3</v>
      </c>
      <c r="DI300" t="s">
        <v>3</v>
      </c>
      <c r="DJ300" t="s">
        <v>3</v>
      </c>
      <c r="DK300" t="s">
        <v>3</v>
      </c>
      <c r="DL300" t="s">
        <v>3</v>
      </c>
      <c r="DM300" t="s">
        <v>3</v>
      </c>
      <c r="DN300">
        <v>0</v>
      </c>
      <c r="DO300">
        <v>0</v>
      </c>
      <c r="DP300">
        <v>1</v>
      </c>
      <c r="DQ300">
        <v>1</v>
      </c>
      <c r="DU300">
        <v>1010</v>
      </c>
      <c r="DV300" t="s">
        <v>37</v>
      </c>
      <c r="DW300" t="s">
        <v>38</v>
      </c>
      <c r="DX300">
        <v>1</v>
      </c>
      <c r="EE300">
        <v>32747723</v>
      </c>
      <c r="EF300">
        <v>0</v>
      </c>
      <c r="EG300" t="s">
        <v>39</v>
      </c>
      <c r="EH300">
        <v>0</v>
      </c>
      <c r="EI300" t="s">
        <v>3</v>
      </c>
      <c r="EJ300">
        <v>1</v>
      </c>
      <c r="EK300">
        <v>6001</v>
      </c>
      <c r="EL300" t="s">
        <v>40</v>
      </c>
      <c r="EM300" t="s">
        <v>39</v>
      </c>
      <c r="EO300" t="s">
        <v>3</v>
      </c>
      <c r="EQ300">
        <v>131072</v>
      </c>
      <c r="ER300">
        <v>1240271.19</v>
      </c>
      <c r="ES300">
        <v>1240271.19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FQ300">
        <v>0</v>
      </c>
      <c r="FR300">
        <f t="shared" si="313"/>
        <v>0</v>
      </c>
      <c r="FS300">
        <v>0</v>
      </c>
      <c r="FX300">
        <v>0</v>
      </c>
      <c r="FY300">
        <v>0</v>
      </c>
      <c r="GA300" t="s">
        <v>41</v>
      </c>
      <c r="GD300">
        <v>0</v>
      </c>
      <c r="GF300">
        <v>-2089893379</v>
      </c>
      <c r="GG300">
        <v>2</v>
      </c>
      <c r="GH300">
        <v>0</v>
      </c>
      <c r="GI300">
        <v>-2</v>
      </c>
      <c r="GJ300">
        <v>0</v>
      </c>
      <c r="GK300">
        <f>ROUND(R300*(R12)/100,2)</f>
        <v>0</v>
      </c>
      <c r="GL300">
        <f t="shared" si="314"/>
        <v>0</v>
      </c>
      <c r="GM300">
        <f t="shared" si="315"/>
        <v>1240271.19</v>
      </c>
      <c r="GN300">
        <f t="shared" si="316"/>
        <v>1240271.19</v>
      </c>
      <c r="GO300">
        <f t="shared" si="317"/>
        <v>0</v>
      </c>
      <c r="GP300">
        <f t="shared" si="318"/>
        <v>0</v>
      </c>
      <c r="GR300">
        <v>0</v>
      </c>
      <c r="GS300">
        <v>4</v>
      </c>
      <c r="GT300">
        <v>0</v>
      </c>
      <c r="GU300" t="s">
        <v>3</v>
      </c>
      <c r="GV300">
        <f t="shared" si="319"/>
        <v>0</v>
      </c>
      <c r="GW300">
        <v>1</v>
      </c>
      <c r="GX300">
        <f t="shared" si="320"/>
        <v>0</v>
      </c>
      <c r="HA300">
        <v>0</v>
      </c>
      <c r="HB300">
        <v>0</v>
      </c>
      <c r="IK300">
        <v>0</v>
      </c>
    </row>
    <row r="301" spans="1:245" x14ac:dyDescent="0.2">
      <c r="A301">
        <v>17</v>
      </c>
      <c r="B301">
        <v>1</v>
      </c>
      <c r="C301">
        <f>ROW(SmtRes!A645)</f>
        <v>645</v>
      </c>
      <c r="D301">
        <f>ROW(EtalonRes!A612)</f>
        <v>612</v>
      </c>
      <c r="E301" t="s">
        <v>286</v>
      </c>
      <c r="F301" t="s">
        <v>17</v>
      </c>
      <c r="G301" t="s">
        <v>18</v>
      </c>
      <c r="H301" t="s">
        <v>19</v>
      </c>
      <c r="I301">
        <v>5.21E-2</v>
      </c>
      <c r="J301">
        <v>0</v>
      </c>
      <c r="O301">
        <f t="shared" si="282"/>
        <v>3473.35</v>
      </c>
      <c r="P301">
        <f t="shared" si="283"/>
        <v>2966.23</v>
      </c>
      <c r="Q301">
        <f t="shared" si="284"/>
        <v>81.02</v>
      </c>
      <c r="R301">
        <f t="shared" si="285"/>
        <v>7.44</v>
      </c>
      <c r="S301">
        <f t="shared" si="286"/>
        <v>426.1</v>
      </c>
      <c r="T301">
        <f t="shared" si="287"/>
        <v>0</v>
      </c>
      <c r="U301">
        <f t="shared" si="288"/>
        <v>1.8813310000000001</v>
      </c>
      <c r="V301">
        <f t="shared" si="289"/>
        <v>0</v>
      </c>
      <c r="W301">
        <f t="shared" si="290"/>
        <v>0</v>
      </c>
      <c r="X301">
        <f t="shared" si="291"/>
        <v>298.27</v>
      </c>
      <c r="Y301">
        <f t="shared" si="292"/>
        <v>42.61</v>
      </c>
      <c r="AA301">
        <v>33034105</v>
      </c>
      <c r="AB301">
        <f t="shared" si="293"/>
        <v>66667.14</v>
      </c>
      <c r="AC301">
        <f t="shared" si="294"/>
        <v>56933.42</v>
      </c>
      <c r="AD301">
        <f t="shared" si="295"/>
        <v>1555.17</v>
      </c>
      <c r="AE301">
        <f t="shared" si="296"/>
        <v>142.85</v>
      </c>
      <c r="AF301">
        <f t="shared" si="297"/>
        <v>8178.55</v>
      </c>
      <c r="AG301">
        <f t="shared" si="298"/>
        <v>0</v>
      </c>
      <c r="AH301">
        <f t="shared" si="299"/>
        <v>36.11</v>
      </c>
      <c r="AI301">
        <f t="shared" si="300"/>
        <v>0</v>
      </c>
      <c r="AJ301">
        <f t="shared" si="301"/>
        <v>0</v>
      </c>
      <c r="AK301">
        <v>66667.14</v>
      </c>
      <c r="AL301">
        <v>56933.42</v>
      </c>
      <c r="AM301">
        <v>1555.17</v>
      </c>
      <c r="AN301">
        <v>142.85</v>
      </c>
      <c r="AO301">
        <v>8178.55</v>
      </c>
      <c r="AP301">
        <v>0</v>
      </c>
      <c r="AQ301">
        <v>36.11</v>
      </c>
      <c r="AR301">
        <v>0</v>
      </c>
      <c r="AS301">
        <v>0</v>
      </c>
      <c r="AT301">
        <v>70</v>
      </c>
      <c r="AU301">
        <v>10</v>
      </c>
      <c r="AV301">
        <v>1</v>
      </c>
      <c r="AW301">
        <v>1</v>
      </c>
      <c r="AZ301">
        <v>1</v>
      </c>
      <c r="BA301">
        <v>1</v>
      </c>
      <c r="BB301">
        <v>1</v>
      </c>
      <c r="BC301">
        <v>1</v>
      </c>
      <c r="BD301" t="s">
        <v>3</v>
      </c>
      <c r="BE301" t="s">
        <v>3</v>
      </c>
      <c r="BF301" t="s">
        <v>3</v>
      </c>
      <c r="BG301" t="s">
        <v>3</v>
      </c>
      <c r="BH301">
        <v>0</v>
      </c>
      <c r="BI301">
        <v>4</v>
      </c>
      <c r="BJ301" t="s">
        <v>20</v>
      </c>
      <c r="BM301">
        <v>0</v>
      </c>
      <c r="BN301">
        <v>0</v>
      </c>
      <c r="BO301" t="s">
        <v>3</v>
      </c>
      <c r="BP301">
        <v>0</v>
      </c>
      <c r="BQ301">
        <v>1</v>
      </c>
      <c r="BR301">
        <v>0</v>
      </c>
      <c r="BS301">
        <v>1</v>
      </c>
      <c r="BT301">
        <v>1</v>
      </c>
      <c r="BU301">
        <v>1</v>
      </c>
      <c r="BV301">
        <v>1</v>
      </c>
      <c r="BW301">
        <v>1</v>
      </c>
      <c r="BX301">
        <v>1</v>
      </c>
      <c r="BY301" t="s">
        <v>3</v>
      </c>
      <c r="BZ301">
        <v>70</v>
      </c>
      <c r="CA301">
        <v>10</v>
      </c>
      <c r="CF301">
        <v>0</v>
      </c>
      <c r="CG301">
        <v>0</v>
      </c>
      <c r="CM301">
        <v>0</v>
      </c>
      <c r="CN301" t="s">
        <v>3</v>
      </c>
      <c r="CO301">
        <v>0</v>
      </c>
      <c r="CP301">
        <f t="shared" si="302"/>
        <v>3473.35</v>
      </c>
      <c r="CQ301">
        <f t="shared" si="303"/>
        <v>56933.42</v>
      </c>
      <c r="CR301">
        <f t="shared" si="304"/>
        <v>1555.17</v>
      </c>
      <c r="CS301">
        <f t="shared" si="305"/>
        <v>142.85</v>
      </c>
      <c r="CT301">
        <f t="shared" si="306"/>
        <v>8178.55</v>
      </c>
      <c r="CU301">
        <f t="shared" si="307"/>
        <v>0</v>
      </c>
      <c r="CV301">
        <f t="shared" si="308"/>
        <v>36.11</v>
      </c>
      <c r="CW301">
        <f t="shared" si="309"/>
        <v>0</v>
      </c>
      <c r="CX301">
        <f t="shared" si="310"/>
        <v>0</v>
      </c>
      <c r="CY301">
        <f t="shared" si="311"/>
        <v>298.27</v>
      </c>
      <c r="CZ301">
        <f t="shared" si="312"/>
        <v>42.61</v>
      </c>
      <c r="DC301" t="s">
        <v>3</v>
      </c>
      <c r="DD301" t="s">
        <v>3</v>
      </c>
      <c r="DE301" t="s">
        <v>3</v>
      </c>
      <c r="DF301" t="s">
        <v>3</v>
      </c>
      <c r="DG301" t="s">
        <v>3</v>
      </c>
      <c r="DH301" t="s">
        <v>3</v>
      </c>
      <c r="DI301" t="s">
        <v>3</v>
      </c>
      <c r="DJ301" t="s">
        <v>3</v>
      </c>
      <c r="DK301" t="s">
        <v>3</v>
      </c>
      <c r="DL301" t="s">
        <v>3</v>
      </c>
      <c r="DM301" t="s">
        <v>3</v>
      </c>
      <c r="DN301">
        <v>0</v>
      </c>
      <c r="DO301">
        <v>0</v>
      </c>
      <c r="DP301">
        <v>1</v>
      </c>
      <c r="DQ301">
        <v>1</v>
      </c>
      <c r="DU301">
        <v>1009</v>
      </c>
      <c r="DV301" t="s">
        <v>19</v>
      </c>
      <c r="DW301" t="s">
        <v>19</v>
      </c>
      <c r="DX301">
        <v>1000</v>
      </c>
      <c r="EE301">
        <v>32505399</v>
      </c>
      <c r="EF301">
        <v>1</v>
      </c>
      <c r="EG301" t="s">
        <v>21</v>
      </c>
      <c r="EH301">
        <v>0</v>
      </c>
      <c r="EI301" t="s">
        <v>3</v>
      </c>
      <c r="EJ301">
        <v>4</v>
      </c>
      <c r="EK301">
        <v>0</v>
      </c>
      <c r="EL301" t="s">
        <v>22</v>
      </c>
      <c r="EM301" t="s">
        <v>23</v>
      </c>
      <c r="EO301" t="s">
        <v>3</v>
      </c>
      <c r="EQ301">
        <v>131072</v>
      </c>
      <c r="ER301">
        <v>66667.14</v>
      </c>
      <c r="ES301">
        <v>56933.42</v>
      </c>
      <c r="ET301">
        <v>1555.17</v>
      </c>
      <c r="EU301">
        <v>142.85</v>
      </c>
      <c r="EV301">
        <v>8178.55</v>
      </c>
      <c r="EW301">
        <v>36.11</v>
      </c>
      <c r="EX301">
        <v>0</v>
      </c>
      <c r="EY301">
        <v>0</v>
      </c>
      <c r="FQ301">
        <v>0</v>
      </c>
      <c r="FR301">
        <f t="shared" si="313"/>
        <v>0</v>
      </c>
      <c r="FS301">
        <v>0</v>
      </c>
      <c r="FX301">
        <v>70</v>
      </c>
      <c r="FY301">
        <v>10</v>
      </c>
      <c r="GA301" t="s">
        <v>3</v>
      </c>
      <c r="GD301">
        <v>0</v>
      </c>
      <c r="GF301">
        <v>-1596235391</v>
      </c>
      <c r="GG301">
        <v>2</v>
      </c>
      <c r="GH301">
        <v>1</v>
      </c>
      <c r="GI301">
        <v>-2</v>
      </c>
      <c r="GJ301">
        <v>0</v>
      </c>
      <c r="GK301">
        <f>ROUND(R301*(R12)/100,2)</f>
        <v>8.0399999999999991</v>
      </c>
      <c r="GL301">
        <f t="shared" si="314"/>
        <v>0</v>
      </c>
      <c r="GM301">
        <f t="shared" si="315"/>
        <v>3822.27</v>
      </c>
      <c r="GN301">
        <f t="shared" si="316"/>
        <v>0</v>
      </c>
      <c r="GO301">
        <f t="shared" si="317"/>
        <v>0</v>
      </c>
      <c r="GP301">
        <f t="shared" si="318"/>
        <v>3822.27</v>
      </c>
      <c r="GR301">
        <v>0</v>
      </c>
      <c r="GS301">
        <v>3</v>
      </c>
      <c r="GT301">
        <v>0</v>
      </c>
      <c r="GU301" t="s">
        <v>3</v>
      </c>
      <c r="GV301">
        <f t="shared" si="319"/>
        <v>0</v>
      </c>
      <c r="GW301">
        <v>1</v>
      </c>
      <c r="GX301">
        <f t="shared" si="320"/>
        <v>0</v>
      </c>
      <c r="HA301">
        <v>0</v>
      </c>
      <c r="HB301">
        <v>0</v>
      </c>
      <c r="IK301">
        <v>0</v>
      </c>
    </row>
    <row r="302" spans="1:245" x14ac:dyDescent="0.2">
      <c r="A302">
        <v>18</v>
      </c>
      <c r="B302">
        <v>1</v>
      </c>
      <c r="C302">
        <v>645</v>
      </c>
      <c r="E302" t="s">
        <v>287</v>
      </c>
      <c r="F302" t="s">
        <v>25</v>
      </c>
      <c r="G302" t="s">
        <v>26</v>
      </c>
      <c r="H302" t="s">
        <v>19</v>
      </c>
      <c r="I302">
        <f>I301*J302</f>
        <v>-5.21E-2</v>
      </c>
      <c r="J302">
        <v>-1</v>
      </c>
      <c r="O302">
        <f t="shared" si="282"/>
        <v>-2782.67</v>
      </c>
      <c r="P302">
        <f t="shared" si="283"/>
        <v>-2782.67</v>
      </c>
      <c r="Q302">
        <f t="shared" si="284"/>
        <v>0</v>
      </c>
      <c r="R302">
        <f t="shared" si="285"/>
        <v>0</v>
      </c>
      <c r="S302">
        <f t="shared" si="286"/>
        <v>0</v>
      </c>
      <c r="T302">
        <f t="shared" si="287"/>
        <v>0</v>
      </c>
      <c r="U302">
        <f t="shared" si="288"/>
        <v>0</v>
      </c>
      <c r="V302">
        <f t="shared" si="289"/>
        <v>0</v>
      </c>
      <c r="W302">
        <f t="shared" si="290"/>
        <v>0</v>
      </c>
      <c r="X302">
        <f t="shared" si="291"/>
        <v>0</v>
      </c>
      <c r="Y302">
        <f t="shared" si="292"/>
        <v>0</v>
      </c>
      <c r="AA302">
        <v>33034105</v>
      </c>
      <c r="AB302">
        <f t="shared" si="293"/>
        <v>53410.15</v>
      </c>
      <c r="AC302">
        <f t="shared" si="294"/>
        <v>53410.15</v>
      </c>
      <c r="AD302">
        <f t="shared" si="295"/>
        <v>0</v>
      </c>
      <c r="AE302">
        <f t="shared" si="296"/>
        <v>0</v>
      </c>
      <c r="AF302">
        <f t="shared" si="297"/>
        <v>0</v>
      </c>
      <c r="AG302">
        <f t="shared" si="298"/>
        <v>0</v>
      </c>
      <c r="AH302">
        <f t="shared" si="299"/>
        <v>0</v>
      </c>
      <c r="AI302">
        <f t="shared" si="300"/>
        <v>0</v>
      </c>
      <c r="AJ302">
        <f t="shared" si="301"/>
        <v>0</v>
      </c>
      <c r="AK302">
        <v>53410.15</v>
      </c>
      <c r="AL302">
        <v>53410.15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70</v>
      </c>
      <c r="AU302">
        <v>10</v>
      </c>
      <c r="AV302">
        <v>1</v>
      </c>
      <c r="AW302">
        <v>1</v>
      </c>
      <c r="AZ302">
        <v>1</v>
      </c>
      <c r="BA302">
        <v>1</v>
      </c>
      <c r="BB302">
        <v>1</v>
      </c>
      <c r="BC302">
        <v>1</v>
      </c>
      <c r="BD302" t="s">
        <v>3</v>
      </c>
      <c r="BE302" t="s">
        <v>3</v>
      </c>
      <c r="BF302" t="s">
        <v>3</v>
      </c>
      <c r="BG302" t="s">
        <v>3</v>
      </c>
      <c r="BH302">
        <v>3</v>
      </c>
      <c r="BI302">
        <v>4</v>
      </c>
      <c r="BJ302" t="s">
        <v>27</v>
      </c>
      <c r="BM302">
        <v>0</v>
      </c>
      <c r="BN302">
        <v>0</v>
      </c>
      <c r="BO302" t="s">
        <v>3</v>
      </c>
      <c r="BP302">
        <v>0</v>
      </c>
      <c r="BQ302">
        <v>1</v>
      </c>
      <c r="BR302">
        <v>0</v>
      </c>
      <c r="BS302">
        <v>1</v>
      </c>
      <c r="BT302">
        <v>1</v>
      </c>
      <c r="BU302">
        <v>1</v>
      </c>
      <c r="BV302">
        <v>1</v>
      </c>
      <c r="BW302">
        <v>1</v>
      </c>
      <c r="BX302">
        <v>1</v>
      </c>
      <c r="BY302" t="s">
        <v>3</v>
      </c>
      <c r="BZ302">
        <v>70</v>
      </c>
      <c r="CA302">
        <v>10</v>
      </c>
      <c r="CF302">
        <v>0</v>
      </c>
      <c r="CG302">
        <v>0</v>
      </c>
      <c r="CM302">
        <v>0</v>
      </c>
      <c r="CN302" t="s">
        <v>3</v>
      </c>
      <c r="CO302">
        <v>0</v>
      </c>
      <c r="CP302">
        <f t="shared" si="302"/>
        <v>-2782.67</v>
      </c>
      <c r="CQ302">
        <f t="shared" si="303"/>
        <v>53410.15</v>
      </c>
      <c r="CR302">
        <f t="shared" si="304"/>
        <v>0</v>
      </c>
      <c r="CS302">
        <f t="shared" si="305"/>
        <v>0</v>
      </c>
      <c r="CT302">
        <f t="shared" si="306"/>
        <v>0</v>
      </c>
      <c r="CU302">
        <f t="shared" si="307"/>
        <v>0</v>
      </c>
      <c r="CV302">
        <f t="shared" si="308"/>
        <v>0</v>
      </c>
      <c r="CW302">
        <f t="shared" si="309"/>
        <v>0</v>
      </c>
      <c r="CX302">
        <f t="shared" si="310"/>
        <v>0</v>
      </c>
      <c r="CY302">
        <f t="shared" si="311"/>
        <v>0</v>
      </c>
      <c r="CZ302">
        <f t="shared" si="312"/>
        <v>0</v>
      </c>
      <c r="DC302" t="s">
        <v>3</v>
      </c>
      <c r="DD302" t="s">
        <v>3</v>
      </c>
      <c r="DE302" t="s">
        <v>3</v>
      </c>
      <c r="DF302" t="s">
        <v>3</v>
      </c>
      <c r="DG302" t="s">
        <v>3</v>
      </c>
      <c r="DH302" t="s">
        <v>3</v>
      </c>
      <c r="DI302" t="s">
        <v>3</v>
      </c>
      <c r="DJ302" t="s">
        <v>3</v>
      </c>
      <c r="DK302" t="s">
        <v>3</v>
      </c>
      <c r="DL302" t="s">
        <v>3</v>
      </c>
      <c r="DM302" t="s">
        <v>3</v>
      </c>
      <c r="DN302">
        <v>0</v>
      </c>
      <c r="DO302">
        <v>0</v>
      </c>
      <c r="DP302">
        <v>1</v>
      </c>
      <c r="DQ302">
        <v>1</v>
      </c>
      <c r="DU302">
        <v>1009</v>
      </c>
      <c r="DV302" t="s">
        <v>19</v>
      </c>
      <c r="DW302" t="s">
        <v>19</v>
      </c>
      <c r="DX302">
        <v>1000</v>
      </c>
      <c r="EE302">
        <v>32505399</v>
      </c>
      <c r="EF302">
        <v>1</v>
      </c>
      <c r="EG302" t="s">
        <v>21</v>
      </c>
      <c r="EH302">
        <v>0</v>
      </c>
      <c r="EI302" t="s">
        <v>3</v>
      </c>
      <c r="EJ302">
        <v>4</v>
      </c>
      <c r="EK302">
        <v>0</v>
      </c>
      <c r="EL302" t="s">
        <v>22</v>
      </c>
      <c r="EM302" t="s">
        <v>23</v>
      </c>
      <c r="EO302" t="s">
        <v>3</v>
      </c>
      <c r="EQ302">
        <v>0</v>
      </c>
      <c r="ER302">
        <v>53410.15</v>
      </c>
      <c r="ES302">
        <v>53410.15</v>
      </c>
      <c r="ET302">
        <v>0</v>
      </c>
      <c r="EU302">
        <v>0</v>
      </c>
      <c r="EV302">
        <v>0</v>
      </c>
      <c r="EW302">
        <v>0</v>
      </c>
      <c r="EX302">
        <v>0</v>
      </c>
      <c r="FQ302">
        <v>0</v>
      </c>
      <c r="FR302">
        <f t="shared" si="313"/>
        <v>0</v>
      </c>
      <c r="FS302">
        <v>0</v>
      </c>
      <c r="FX302">
        <v>70</v>
      </c>
      <c r="FY302">
        <v>10</v>
      </c>
      <c r="GA302" t="s">
        <v>3</v>
      </c>
      <c r="GD302">
        <v>0</v>
      </c>
      <c r="GF302">
        <v>-1467733540</v>
      </c>
      <c r="GG302">
        <v>2</v>
      </c>
      <c r="GH302">
        <v>1</v>
      </c>
      <c r="GI302">
        <v>-2</v>
      </c>
      <c r="GJ302">
        <v>0</v>
      </c>
      <c r="GK302">
        <f>ROUND(R302*(R12)/100,2)</f>
        <v>0</v>
      </c>
      <c r="GL302">
        <f t="shared" si="314"/>
        <v>0</v>
      </c>
      <c r="GM302">
        <f t="shared" si="315"/>
        <v>-2782.67</v>
      </c>
      <c r="GN302">
        <f t="shared" si="316"/>
        <v>0</v>
      </c>
      <c r="GO302">
        <f t="shared" si="317"/>
        <v>0</v>
      </c>
      <c r="GP302">
        <f t="shared" si="318"/>
        <v>-2782.67</v>
      </c>
      <c r="GR302">
        <v>0</v>
      </c>
      <c r="GS302">
        <v>3</v>
      </c>
      <c r="GT302">
        <v>0</v>
      </c>
      <c r="GU302" t="s">
        <v>3</v>
      </c>
      <c r="GV302">
        <f t="shared" si="319"/>
        <v>0</v>
      </c>
      <c r="GW302">
        <v>1</v>
      </c>
      <c r="GX302">
        <f t="shared" si="320"/>
        <v>0</v>
      </c>
      <c r="HA302">
        <v>0</v>
      </c>
      <c r="HB302">
        <v>0</v>
      </c>
      <c r="IK302">
        <v>0</v>
      </c>
    </row>
    <row r="303" spans="1:245" x14ac:dyDescent="0.2">
      <c r="A303">
        <v>17</v>
      </c>
      <c r="B303">
        <v>1</v>
      </c>
      <c r="C303">
        <f>ROW(SmtRes!A660)</f>
        <v>660</v>
      </c>
      <c r="D303">
        <f>ROW(EtalonRes!A627)</f>
        <v>627</v>
      </c>
      <c r="E303" t="s">
        <v>288</v>
      </c>
      <c r="F303" t="s">
        <v>29</v>
      </c>
      <c r="G303" t="s">
        <v>30</v>
      </c>
      <c r="H303" t="s">
        <v>31</v>
      </c>
      <c r="I303">
        <v>7.1000000000000004E-3</v>
      </c>
      <c r="J303">
        <v>0</v>
      </c>
      <c r="O303">
        <f t="shared" si="282"/>
        <v>3031.08</v>
      </c>
      <c r="P303">
        <f t="shared" si="283"/>
        <v>2469.61</v>
      </c>
      <c r="Q303">
        <f t="shared" si="284"/>
        <v>3.09</v>
      </c>
      <c r="R303">
        <f t="shared" si="285"/>
        <v>1.05</v>
      </c>
      <c r="S303">
        <f t="shared" si="286"/>
        <v>558.38</v>
      </c>
      <c r="T303">
        <f t="shared" si="287"/>
        <v>0</v>
      </c>
      <c r="U303">
        <f t="shared" si="288"/>
        <v>3.2170100000000001</v>
      </c>
      <c r="V303">
        <f t="shared" si="289"/>
        <v>0</v>
      </c>
      <c r="W303">
        <f t="shared" si="290"/>
        <v>0</v>
      </c>
      <c r="X303">
        <f t="shared" si="291"/>
        <v>390.87</v>
      </c>
      <c r="Y303">
        <f t="shared" si="292"/>
        <v>55.84</v>
      </c>
      <c r="AA303">
        <v>33034105</v>
      </c>
      <c r="AB303">
        <f t="shared" si="293"/>
        <v>426912.19</v>
      </c>
      <c r="AC303">
        <f t="shared" si="294"/>
        <v>347832.49</v>
      </c>
      <c r="AD303">
        <f t="shared" si="295"/>
        <v>435.13</v>
      </c>
      <c r="AE303">
        <f t="shared" si="296"/>
        <v>147.43</v>
      </c>
      <c r="AF303">
        <f t="shared" si="297"/>
        <v>78644.570000000007</v>
      </c>
      <c r="AG303">
        <f t="shared" si="298"/>
        <v>0</v>
      </c>
      <c r="AH303">
        <f t="shared" si="299"/>
        <v>453.1</v>
      </c>
      <c r="AI303">
        <f t="shared" si="300"/>
        <v>0</v>
      </c>
      <c r="AJ303">
        <f t="shared" si="301"/>
        <v>0</v>
      </c>
      <c r="AK303">
        <v>426912.19</v>
      </c>
      <c r="AL303">
        <v>347832.49</v>
      </c>
      <c r="AM303">
        <v>435.13</v>
      </c>
      <c r="AN303">
        <v>147.43</v>
      </c>
      <c r="AO303">
        <v>78644.570000000007</v>
      </c>
      <c r="AP303">
        <v>0</v>
      </c>
      <c r="AQ303">
        <v>453.1</v>
      </c>
      <c r="AR303">
        <v>0</v>
      </c>
      <c r="AS303">
        <v>0</v>
      </c>
      <c r="AT303">
        <v>70</v>
      </c>
      <c r="AU303">
        <v>10</v>
      </c>
      <c r="AV303">
        <v>1</v>
      </c>
      <c r="AW303">
        <v>1</v>
      </c>
      <c r="AZ303">
        <v>1</v>
      </c>
      <c r="BA303">
        <v>1</v>
      </c>
      <c r="BB303">
        <v>1</v>
      </c>
      <c r="BC303">
        <v>1</v>
      </c>
      <c r="BD303" t="s">
        <v>3</v>
      </c>
      <c r="BE303" t="s">
        <v>3</v>
      </c>
      <c r="BF303" t="s">
        <v>3</v>
      </c>
      <c r="BG303" t="s">
        <v>3</v>
      </c>
      <c r="BH303">
        <v>0</v>
      </c>
      <c r="BI303">
        <v>4</v>
      </c>
      <c r="BJ303" t="s">
        <v>32</v>
      </c>
      <c r="BM303">
        <v>0</v>
      </c>
      <c r="BN303">
        <v>0</v>
      </c>
      <c r="BO303" t="s">
        <v>3</v>
      </c>
      <c r="BP303">
        <v>0</v>
      </c>
      <c r="BQ303">
        <v>1</v>
      </c>
      <c r="BR303">
        <v>0</v>
      </c>
      <c r="BS303">
        <v>1</v>
      </c>
      <c r="BT303">
        <v>1</v>
      </c>
      <c r="BU303">
        <v>1</v>
      </c>
      <c r="BV303">
        <v>1</v>
      </c>
      <c r="BW303">
        <v>1</v>
      </c>
      <c r="BX303">
        <v>1</v>
      </c>
      <c r="BY303" t="s">
        <v>3</v>
      </c>
      <c r="BZ303">
        <v>70</v>
      </c>
      <c r="CA303">
        <v>10</v>
      </c>
      <c r="CF303">
        <v>0</v>
      </c>
      <c r="CG303">
        <v>0</v>
      </c>
      <c r="CM303">
        <v>0</v>
      </c>
      <c r="CN303" t="s">
        <v>3</v>
      </c>
      <c r="CO303">
        <v>0</v>
      </c>
      <c r="CP303">
        <f t="shared" si="302"/>
        <v>3031.0800000000004</v>
      </c>
      <c r="CQ303">
        <f t="shared" si="303"/>
        <v>347832.49</v>
      </c>
      <c r="CR303">
        <f t="shared" si="304"/>
        <v>435.13</v>
      </c>
      <c r="CS303">
        <f t="shared" si="305"/>
        <v>147.43</v>
      </c>
      <c r="CT303">
        <f t="shared" si="306"/>
        <v>78644.570000000007</v>
      </c>
      <c r="CU303">
        <f t="shared" si="307"/>
        <v>0</v>
      </c>
      <c r="CV303">
        <f t="shared" si="308"/>
        <v>453.1</v>
      </c>
      <c r="CW303">
        <f t="shared" si="309"/>
        <v>0</v>
      </c>
      <c r="CX303">
        <f t="shared" si="310"/>
        <v>0</v>
      </c>
      <c r="CY303">
        <f t="shared" si="311"/>
        <v>390.86599999999999</v>
      </c>
      <c r="CZ303">
        <f t="shared" si="312"/>
        <v>55.838000000000001</v>
      </c>
      <c r="DC303" t="s">
        <v>3</v>
      </c>
      <c r="DD303" t="s">
        <v>3</v>
      </c>
      <c r="DE303" t="s">
        <v>3</v>
      </c>
      <c r="DF303" t="s">
        <v>3</v>
      </c>
      <c r="DG303" t="s">
        <v>3</v>
      </c>
      <c r="DH303" t="s">
        <v>3</v>
      </c>
      <c r="DI303" t="s">
        <v>3</v>
      </c>
      <c r="DJ303" t="s">
        <v>3</v>
      </c>
      <c r="DK303" t="s">
        <v>3</v>
      </c>
      <c r="DL303" t="s">
        <v>3</v>
      </c>
      <c r="DM303" t="s">
        <v>3</v>
      </c>
      <c r="DN303">
        <v>0</v>
      </c>
      <c r="DO303">
        <v>0</v>
      </c>
      <c r="DP303">
        <v>1</v>
      </c>
      <c r="DQ303">
        <v>1</v>
      </c>
      <c r="DU303">
        <v>1007</v>
      </c>
      <c r="DV303" t="s">
        <v>31</v>
      </c>
      <c r="DW303" t="s">
        <v>31</v>
      </c>
      <c r="DX303">
        <v>100</v>
      </c>
      <c r="EE303">
        <v>32505399</v>
      </c>
      <c r="EF303">
        <v>1</v>
      </c>
      <c r="EG303" t="s">
        <v>21</v>
      </c>
      <c r="EH303">
        <v>0</v>
      </c>
      <c r="EI303" t="s">
        <v>3</v>
      </c>
      <c r="EJ303">
        <v>4</v>
      </c>
      <c r="EK303">
        <v>0</v>
      </c>
      <c r="EL303" t="s">
        <v>22</v>
      </c>
      <c r="EM303" t="s">
        <v>23</v>
      </c>
      <c r="EO303" t="s">
        <v>3</v>
      </c>
      <c r="EQ303">
        <v>131072</v>
      </c>
      <c r="ER303">
        <v>426912.19</v>
      </c>
      <c r="ES303">
        <v>347832.49</v>
      </c>
      <c r="ET303">
        <v>435.13</v>
      </c>
      <c r="EU303">
        <v>147.43</v>
      </c>
      <c r="EV303">
        <v>78644.570000000007</v>
      </c>
      <c r="EW303">
        <v>453.1</v>
      </c>
      <c r="EX303">
        <v>0</v>
      </c>
      <c r="EY303">
        <v>0</v>
      </c>
      <c r="FQ303">
        <v>0</v>
      </c>
      <c r="FR303">
        <f t="shared" si="313"/>
        <v>0</v>
      </c>
      <c r="FS303">
        <v>0</v>
      </c>
      <c r="FX303">
        <v>70</v>
      </c>
      <c r="FY303">
        <v>10</v>
      </c>
      <c r="GA303" t="s">
        <v>3</v>
      </c>
      <c r="GD303">
        <v>0</v>
      </c>
      <c r="GF303">
        <v>1739596138</v>
      </c>
      <c r="GG303">
        <v>2</v>
      </c>
      <c r="GH303">
        <v>1</v>
      </c>
      <c r="GI303">
        <v>-2</v>
      </c>
      <c r="GJ303">
        <v>0</v>
      </c>
      <c r="GK303">
        <f>ROUND(R303*(R12)/100,2)</f>
        <v>1.1299999999999999</v>
      </c>
      <c r="GL303">
        <f t="shared" si="314"/>
        <v>0</v>
      </c>
      <c r="GM303">
        <f t="shared" si="315"/>
        <v>3478.92</v>
      </c>
      <c r="GN303">
        <f t="shared" si="316"/>
        <v>0</v>
      </c>
      <c r="GO303">
        <f t="shared" si="317"/>
        <v>0</v>
      </c>
      <c r="GP303">
        <f t="shared" si="318"/>
        <v>3478.92</v>
      </c>
      <c r="GR303">
        <v>0</v>
      </c>
      <c r="GS303">
        <v>3</v>
      </c>
      <c r="GT303">
        <v>0</v>
      </c>
      <c r="GU303" t="s">
        <v>3</v>
      </c>
      <c r="GV303">
        <f t="shared" si="319"/>
        <v>0</v>
      </c>
      <c r="GW303">
        <v>1</v>
      </c>
      <c r="GX303">
        <f t="shared" si="320"/>
        <v>0</v>
      </c>
      <c r="HA303">
        <v>0</v>
      </c>
      <c r="HB303">
        <v>0</v>
      </c>
      <c r="IK303">
        <v>0</v>
      </c>
    </row>
    <row r="304" spans="1:245" x14ac:dyDescent="0.2">
      <c r="A304">
        <v>17</v>
      </c>
      <c r="B304">
        <v>1</v>
      </c>
      <c r="E304" t="s">
        <v>289</v>
      </c>
      <c r="F304" t="s">
        <v>25</v>
      </c>
      <c r="G304" t="s">
        <v>26</v>
      </c>
      <c r="H304" t="s">
        <v>19</v>
      </c>
      <c r="I304">
        <v>1.555088172E-2</v>
      </c>
      <c r="J304">
        <v>0</v>
      </c>
      <c r="O304">
        <f t="shared" si="282"/>
        <v>830.57</v>
      </c>
      <c r="P304">
        <f t="shared" si="283"/>
        <v>830.57</v>
      </c>
      <c r="Q304">
        <f t="shared" si="284"/>
        <v>0</v>
      </c>
      <c r="R304">
        <f t="shared" si="285"/>
        <v>0</v>
      </c>
      <c r="S304">
        <f t="shared" si="286"/>
        <v>0</v>
      </c>
      <c r="T304">
        <f t="shared" si="287"/>
        <v>0</v>
      </c>
      <c r="U304">
        <f t="shared" si="288"/>
        <v>0</v>
      </c>
      <c r="V304">
        <f t="shared" si="289"/>
        <v>0</v>
      </c>
      <c r="W304">
        <f t="shared" si="290"/>
        <v>0</v>
      </c>
      <c r="X304">
        <f t="shared" si="291"/>
        <v>0</v>
      </c>
      <c r="Y304">
        <f t="shared" si="292"/>
        <v>0</v>
      </c>
      <c r="AA304">
        <v>33034105</v>
      </c>
      <c r="AB304">
        <f t="shared" si="293"/>
        <v>53410.15</v>
      </c>
      <c r="AC304">
        <f t="shared" si="294"/>
        <v>53410.15</v>
      </c>
      <c r="AD304">
        <f t="shared" si="295"/>
        <v>0</v>
      </c>
      <c r="AE304">
        <f t="shared" si="296"/>
        <v>0</v>
      </c>
      <c r="AF304">
        <f t="shared" si="297"/>
        <v>0</v>
      </c>
      <c r="AG304">
        <f t="shared" si="298"/>
        <v>0</v>
      </c>
      <c r="AH304">
        <f t="shared" si="299"/>
        <v>0</v>
      </c>
      <c r="AI304">
        <f t="shared" si="300"/>
        <v>0</v>
      </c>
      <c r="AJ304">
        <f t="shared" si="301"/>
        <v>0</v>
      </c>
      <c r="AK304">
        <v>53410.15</v>
      </c>
      <c r="AL304">
        <v>53410.15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70</v>
      </c>
      <c r="AU304">
        <v>10</v>
      </c>
      <c r="AV304">
        <v>1</v>
      </c>
      <c r="AW304">
        <v>1</v>
      </c>
      <c r="AZ304">
        <v>1</v>
      </c>
      <c r="BA304">
        <v>1</v>
      </c>
      <c r="BB304">
        <v>1</v>
      </c>
      <c r="BC304">
        <v>1</v>
      </c>
      <c r="BD304" t="s">
        <v>3</v>
      </c>
      <c r="BE304" t="s">
        <v>3</v>
      </c>
      <c r="BF304" t="s">
        <v>3</v>
      </c>
      <c r="BG304" t="s">
        <v>3</v>
      </c>
      <c r="BH304">
        <v>3</v>
      </c>
      <c r="BI304">
        <v>4</v>
      </c>
      <c r="BJ304" t="s">
        <v>27</v>
      </c>
      <c r="BM304">
        <v>0</v>
      </c>
      <c r="BN304">
        <v>0</v>
      </c>
      <c r="BO304" t="s">
        <v>3</v>
      </c>
      <c r="BP304">
        <v>0</v>
      </c>
      <c r="BQ304">
        <v>1</v>
      </c>
      <c r="BR304">
        <v>0</v>
      </c>
      <c r="BS304">
        <v>1</v>
      </c>
      <c r="BT304">
        <v>1</v>
      </c>
      <c r="BU304">
        <v>1</v>
      </c>
      <c r="BV304">
        <v>1</v>
      </c>
      <c r="BW304">
        <v>1</v>
      </c>
      <c r="BX304">
        <v>1</v>
      </c>
      <c r="BY304" t="s">
        <v>3</v>
      </c>
      <c r="BZ304">
        <v>70</v>
      </c>
      <c r="CA304">
        <v>10</v>
      </c>
      <c r="CF304">
        <v>0</v>
      </c>
      <c r="CG304">
        <v>0</v>
      </c>
      <c r="CM304">
        <v>0</v>
      </c>
      <c r="CN304" t="s">
        <v>3</v>
      </c>
      <c r="CO304">
        <v>0</v>
      </c>
      <c r="CP304">
        <f t="shared" si="302"/>
        <v>830.57</v>
      </c>
      <c r="CQ304">
        <f t="shared" si="303"/>
        <v>53410.15</v>
      </c>
      <c r="CR304">
        <f t="shared" si="304"/>
        <v>0</v>
      </c>
      <c r="CS304">
        <f t="shared" si="305"/>
        <v>0</v>
      </c>
      <c r="CT304">
        <f t="shared" si="306"/>
        <v>0</v>
      </c>
      <c r="CU304">
        <f t="shared" si="307"/>
        <v>0</v>
      </c>
      <c r="CV304">
        <f t="shared" si="308"/>
        <v>0</v>
      </c>
      <c r="CW304">
        <f t="shared" si="309"/>
        <v>0</v>
      </c>
      <c r="CX304">
        <f t="shared" si="310"/>
        <v>0</v>
      </c>
      <c r="CY304">
        <f t="shared" si="311"/>
        <v>0</v>
      </c>
      <c r="CZ304">
        <f t="shared" si="312"/>
        <v>0</v>
      </c>
      <c r="DC304" t="s">
        <v>3</v>
      </c>
      <c r="DD304" t="s">
        <v>3</v>
      </c>
      <c r="DE304" t="s">
        <v>3</v>
      </c>
      <c r="DF304" t="s">
        <v>3</v>
      </c>
      <c r="DG304" t="s">
        <v>3</v>
      </c>
      <c r="DH304" t="s">
        <v>3</v>
      </c>
      <c r="DI304" t="s">
        <v>3</v>
      </c>
      <c r="DJ304" t="s">
        <v>3</v>
      </c>
      <c r="DK304" t="s">
        <v>3</v>
      </c>
      <c r="DL304" t="s">
        <v>3</v>
      </c>
      <c r="DM304" t="s">
        <v>3</v>
      </c>
      <c r="DN304">
        <v>0</v>
      </c>
      <c r="DO304">
        <v>0</v>
      </c>
      <c r="DP304">
        <v>1</v>
      </c>
      <c r="DQ304">
        <v>1</v>
      </c>
      <c r="DU304">
        <v>1009</v>
      </c>
      <c r="DV304" t="s">
        <v>19</v>
      </c>
      <c r="DW304" t="s">
        <v>19</v>
      </c>
      <c r="DX304">
        <v>1000</v>
      </c>
      <c r="EE304">
        <v>32505399</v>
      </c>
      <c r="EF304">
        <v>1</v>
      </c>
      <c r="EG304" t="s">
        <v>21</v>
      </c>
      <c r="EH304">
        <v>0</v>
      </c>
      <c r="EI304" t="s">
        <v>3</v>
      </c>
      <c r="EJ304">
        <v>4</v>
      </c>
      <c r="EK304">
        <v>0</v>
      </c>
      <c r="EL304" t="s">
        <v>22</v>
      </c>
      <c r="EM304" t="s">
        <v>23</v>
      </c>
      <c r="EO304" t="s">
        <v>3</v>
      </c>
      <c r="EQ304">
        <v>131072</v>
      </c>
      <c r="ER304">
        <v>53410.15</v>
      </c>
      <c r="ES304">
        <v>53410.15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FQ304">
        <v>0</v>
      </c>
      <c r="FR304">
        <f t="shared" si="313"/>
        <v>0</v>
      </c>
      <c r="FS304">
        <v>0</v>
      </c>
      <c r="FX304">
        <v>70</v>
      </c>
      <c r="FY304">
        <v>10</v>
      </c>
      <c r="GA304" t="s">
        <v>3</v>
      </c>
      <c r="GD304">
        <v>0</v>
      </c>
      <c r="GF304">
        <v>-1467733540</v>
      </c>
      <c r="GG304">
        <v>2</v>
      </c>
      <c r="GH304">
        <v>1</v>
      </c>
      <c r="GI304">
        <v>-2</v>
      </c>
      <c r="GJ304">
        <v>0</v>
      </c>
      <c r="GK304">
        <f>ROUND(R304*(R12)/100,2)</f>
        <v>0</v>
      </c>
      <c r="GL304">
        <f t="shared" si="314"/>
        <v>0</v>
      </c>
      <c r="GM304">
        <f t="shared" si="315"/>
        <v>830.57</v>
      </c>
      <c r="GN304">
        <f t="shared" si="316"/>
        <v>0</v>
      </c>
      <c r="GO304">
        <f t="shared" si="317"/>
        <v>0</v>
      </c>
      <c r="GP304">
        <f t="shared" si="318"/>
        <v>830.57</v>
      </c>
      <c r="GR304">
        <v>0</v>
      </c>
      <c r="GS304">
        <v>3</v>
      </c>
      <c r="GT304">
        <v>0</v>
      </c>
      <c r="GU304" t="s">
        <v>3</v>
      </c>
      <c r="GV304">
        <f t="shared" si="319"/>
        <v>0</v>
      </c>
      <c r="GW304">
        <v>1</v>
      </c>
      <c r="GX304">
        <f t="shared" si="320"/>
        <v>0</v>
      </c>
      <c r="HA304">
        <v>0</v>
      </c>
      <c r="HB304">
        <v>0</v>
      </c>
      <c r="IK304">
        <v>0</v>
      </c>
    </row>
    <row r="305" spans="1:245" x14ac:dyDescent="0.2">
      <c r="A305">
        <v>17</v>
      </c>
      <c r="B305">
        <v>1</v>
      </c>
      <c r="E305" t="s">
        <v>290</v>
      </c>
      <c r="F305" t="s">
        <v>35</v>
      </c>
      <c r="G305" t="s">
        <v>291</v>
      </c>
      <c r="H305" t="s">
        <v>37</v>
      </c>
      <c r="I305">
        <v>1</v>
      </c>
      <c r="J305">
        <v>0</v>
      </c>
      <c r="O305">
        <f t="shared" si="282"/>
        <v>56212.71</v>
      </c>
      <c r="P305">
        <f t="shared" si="283"/>
        <v>56212.71</v>
      </c>
      <c r="Q305">
        <f t="shared" si="284"/>
        <v>0</v>
      </c>
      <c r="R305">
        <f t="shared" si="285"/>
        <v>0</v>
      </c>
      <c r="S305">
        <f t="shared" si="286"/>
        <v>0</v>
      </c>
      <c r="T305">
        <f t="shared" si="287"/>
        <v>0</v>
      </c>
      <c r="U305">
        <f t="shared" si="288"/>
        <v>0</v>
      </c>
      <c r="V305">
        <f t="shared" si="289"/>
        <v>0</v>
      </c>
      <c r="W305">
        <f t="shared" si="290"/>
        <v>0</v>
      </c>
      <c r="X305">
        <f t="shared" si="291"/>
        <v>0</v>
      </c>
      <c r="Y305">
        <f t="shared" si="292"/>
        <v>0</v>
      </c>
      <c r="AA305">
        <v>33034105</v>
      </c>
      <c r="AB305">
        <f t="shared" si="293"/>
        <v>56212.71</v>
      </c>
      <c r="AC305">
        <f t="shared" si="294"/>
        <v>56212.71</v>
      </c>
      <c r="AD305">
        <f t="shared" si="295"/>
        <v>0</v>
      </c>
      <c r="AE305">
        <f t="shared" si="296"/>
        <v>0</v>
      </c>
      <c r="AF305">
        <f t="shared" si="297"/>
        <v>0</v>
      </c>
      <c r="AG305">
        <f t="shared" si="298"/>
        <v>0</v>
      </c>
      <c r="AH305">
        <f t="shared" si="299"/>
        <v>0</v>
      </c>
      <c r="AI305">
        <f t="shared" si="300"/>
        <v>0</v>
      </c>
      <c r="AJ305">
        <f t="shared" si="301"/>
        <v>0</v>
      </c>
      <c r="AK305">
        <v>56212.71</v>
      </c>
      <c r="AL305">
        <v>56212.71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1</v>
      </c>
      <c r="AW305">
        <v>1</v>
      </c>
      <c r="AZ305">
        <v>1</v>
      </c>
      <c r="BA305">
        <v>1</v>
      </c>
      <c r="BB305">
        <v>1</v>
      </c>
      <c r="BC305">
        <v>1</v>
      </c>
      <c r="BD305" t="s">
        <v>3</v>
      </c>
      <c r="BE305" t="s">
        <v>3</v>
      </c>
      <c r="BF305" t="s">
        <v>3</v>
      </c>
      <c r="BG305" t="s">
        <v>3</v>
      </c>
      <c r="BH305">
        <v>3</v>
      </c>
      <c r="BI305">
        <v>1</v>
      </c>
      <c r="BJ305" t="s">
        <v>3</v>
      </c>
      <c r="BM305">
        <v>6001</v>
      </c>
      <c r="BN305">
        <v>0</v>
      </c>
      <c r="BO305" t="s">
        <v>3</v>
      </c>
      <c r="BP305">
        <v>0</v>
      </c>
      <c r="BQ305">
        <v>0</v>
      </c>
      <c r="BR305">
        <v>0</v>
      </c>
      <c r="BS305">
        <v>1</v>
      </c>
      <c r="BT305">
        <v>1</v>
      </c>
      <c r="BU305">
        <v>1</v>
      </c>
      <c r="BV305">
        <v>1</v>
      </c>
      <c r="BW305">
        <v>1</v>
      </c>
      <c r="BX305">
        <v>1</v>
      </c>
      <c r="BY305" t="s">
        <v>3</v>
      </c>
      <c r="BZ305">
        <v>0</v>
      </c>
      <c r="CA305">
        <v>0</v>
      </c>
      <c r="CF305">
        <v>0</v>
      </c>
      <c r="CG305">
        <v>0</v>
      </c>
      <c r="CM305">
        <v>0</v>
      </c>
      <c r="CN305" t="s">
        <v>3</v>
      </c>
      <c r="CO305">
        <v>0</v>
      </c>
      <c r="CP305">
        <f t="shared" si="302"/>
        <v>56212.71</v>
      </c>
      <c r="CQ305">
        <f t="shared" si="303"/>
        <v>56212.71</v>
      </c>
      <c r="CR305">
        <f t="shared" si="304"/>
        <v>0</v>
      </c>
      <c r="CS305">
        <f t="shared" si="305"/>
        <v>0</v>
      </c>
      <c r="CT305">
        <f t="shared" si="306"/>
        <v>0</v>
      </c>
      <c r="CU305">
        <f t="shared" si="307"/>
        <v>0</v>
      </c>
      <c r="CV305">
        <f t="shared" si="308"/>
        <v>0</v>
      </c>
      <c r="CW305">
        <f t="shared" si="309"/>
        <v>0</v>
      </c>
      <c r="CX305">
        <f t="shared" si="310"/>
        <v>0</v>
      </c>
      <c r="CY305">
        <f t="shared" si="311"/>
        <v>0</v>
      </c>
      <c r="CZ305">
        <f t="shared" si="312"/>
        <v>0</v>
      </c>
      <c r="DC305" t="s">
        <v>3</v>
      </c>
      <c r="DD305" t="s">
        <v>3</v>
      </c>
      <c r="DE305" t="s">
        <v>3</v>
      </c>
      <c r="DF305" t="s">
        <v>3</v>
      </c>
      <c r="DG305" t="s">
        <v>3</v>
      </c>
      <c r="DH305" t="s">
        <v>3</v>
      </c>
      <c r="DI305" t="s">
        <v>3</v>
      </c>
      <c r="DJ305" t="s">
        <v>3</v>
      </c>
      <c r="DK305" t="s">
        <v>3</v>
      </c>
      <c r="DL305" t="s">
        <v>3</v>
      </c>
      <c r="DM305" t="s">
        <v>3</v>
      </c>
      <c r="DN305">
        <v>0</v>
      </c>
      <c r="DO305">
        <v>0</v>
      </c>
      <c r="DP305">
        <v>1</v>
      </c>
      <c r="DQ305">
        <v>1</v>
      </c>
      <c r="DU305">
        <v>1010</v>
      </c>
      <c r="DV305" t="s">
        <v>37</v>
      </c>
      <c r="DW305" t="s">
        <v>38</v>
      </c>
      <c r="DX305">
        <v>1</v>
      </c>
      <c r="EE305">
        <v>32747723</v>
      </c>
      <c r="EF305">
        <v>0</v>
      </c>
      <c r="EG305" t="s">
        <v>39</v>
      </c>
      <c r="EH305">
        <v>0</v>
      </c>
      <c r="EI305" t="s">
        <v>3</v>
      </c>
      <c r="EJ305">
        <v>1</v>
      </c>
      <c r="EK305">
        <v>6001</v>
      </c>
      <c r="EL305" t="s">
        <v>40</v>
      </c>
      <c r="EM305" t="s">
        <v>39</v>
      </c>
      <c r="EO305" t="s">
        <v>3</v>
      </c>
      <c r="EQ305">
        <v>131072</v>
      </c>
      <c r="ER305">
        <v>56212.71</v>
      </c>
      <c r="ES305">
        <v>56212.71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FQ305">
        <v>0</v>
      </c>
      <c r="FR305">
        <f t="shared" si="313"/>
        <v>0</v>
      </c>
      <c r="FS305">
        <v>0</v>
      </c>
      <c r="FX305">
        <v>0</v>
      </c>
      <c r="FY305">
        <v>0</v>
      </c>
      <c r="GA305" t="s">
        <v>41</v>
      </c>
      <c r="GD305">
        <v>0</v>
      </c>
      <c r="GF305">
        <v>2094404830</v>
      </c>
      <c r="GG305">
        <v>2</v>
      </c>
      <c r="GH305">
        <v>0</v>
      </c>
      <c r="GI305">
        <v>-2</v>
      </c>
      <c r="GJ305">
        <v>0</v>
      </c>
      <c r="GK305">
        <f>ROUND(R305*(R12)/100,2)</f>
        <v>0</v>
      </c>
      <c r="GL305">
        <f t="shared" si="314"/>
        <v>0</v>
      </c>
      <c r="GM305">
        <f t="shared" si="315"/>
        <v>56212.71</v>
      </c>
      <c r="GN305">
        <f t="shared" si="316"/>
        <v>56212.71</v>
      </c>
      <c r="GO305">
        <f t="shared" si="317"/>
        <v>0</v>
      </c>
      <c r="GP305">
        <f t="shared" si="318"/>
        <v>0</v>
      </c>
      <c r="GR305">
        <v>0</v>
      </c>
      <c r="GS305">
        <v>4</v>
      </c>
      <c r="GT305">
        <v>0</v>
      </c>
      <c r="GU305" t="s">
        <v>3</v>
      </c>
      <c r="GV305">
        <f t="shared" si="319"/>
        <v>0</v>
      </c>
      <c r="GW305">
        <v>1</v>
      </c>
      <c r="GX305">
        <f t="shared" si="320"/>
        <v>0</v>
      </c>
      <c r="HA305">
        <v>0</v>
      </c>
      <c r="HB305">
        <v>0</v>
      </c>
      <c r="IK305">
        <v>0</v>
      </c>
    </row>
    <row r="306" spans="1:245" x14ac:dyDescent="0.2">
      <c r="A306">
        <v>17</v>
      </c>
      <c r="B306">
        <v>1</v>
      </c>
      <c r="C306">
        <f>ROW(SmtRes!A665)</f>
        <v>665</v>
      </c>
      <c r="D306">
        <f>ROW(EtalonRes!A631)</f>
        <v>631</v>
      </c>
      <c r="E306" t="s">
        <v>292</v>
      </c>
      <c r="F306" t="s">
        <v>17</v>
      </c>
      <c r="G306" t="s">
        <v>18</v>
      </c>
      <c r="H306" t="s">
        <v>19</v>
      </c>
      <c r="I306">
        <v>0.19819999999999999</v>
      </c>
      <c r="J306">
        <v>0</v>
      </c>
      <c r="O306">
        <f t="shared" si="282"/>
        <v>13213.42</v>
      </c>
      <c r="P306">
        <f t="shared" si="283"/>
        <v>11284.2</v>
      </c>
      <c r="Q306">
        <f t="shared" si="284"/>
        <v>308.23</v>
      </c>
      <c r="R306">
        <f t="shared" si="285"/>
        <v>28.31</v>
      </c>
      <c r="S306">
        <f t="shared" si="286"/>
        <v>1620.99</v>
      </c>
      <c r="T306">
        <f t="shared" si="287"/>
        <v>0</v>
      </c>
      <c r="U306">
        <f t="shared" si="288"/>
        <v>7.1570019999999994</v>
      </c>
      <c r="V306">
        <f t="shared" si="289"/>
        <v>0</v>
      </c>
      <c r="W306">
        <f t="shared" si="290"/>
        <v>0</v>
      </c>
      <c r="X306">
        <f t="shared" si="291"/>
        <v>1134.69</v>
      </c>
      <c r="Y306">
        <f t="shared" si="292"/>
        <v>162.1</v>
      </c>
      <c r="AA306">
        <v>33034105</v>
      </c>
      <c r="AB306">
        <f t="shared" si="293"/>
        <v>66667.14</v>
      </c>
      <c r="AC306">
        <f t="shared" si="294"/>
        <v>56933.42</v>
      </c>
      <c r="AD306">
        <f t="shared" si="295"/>
        <v>1555.17</v>
      </c>
      <c r="AE306">
        <f t="shared" si="296"/>
        <v>142.85</v>
      </c>
      <c r="AF306">
        <f t="shared" si="297"/>
        <v>8178.55</v>
      </c>
      <c r="AG306">
        <f t="shared" si="298"/>
        <v>0</v>
      </c>
      <c r="AH306">
        <f t="shared" si="299"/>
        <v>36.11</v>
      </c>
      <c r="AI306">
        <f t="shared" si="300"/>
        <v>0</v>
      </c>
      <c r="AJ306">
        <f t="shared" si="301"/>
        <v>0</v>
      </c>
      <c r="AK306">
        <v>66667.14</v>
      </c>
      <c r="AL306">
        <v>56933.42</v>
      </c>
      <c r="AM306">
        <v>1555.17</v>
      </c>
      <c r="AN306">
        <v>142.85</v>
      </c>
      <c r="AO306">
        <v>8178.55</v>
      </c>
      <c r="AP306">
        <v>0</v>
      </c>
      <c r="AQ306">
        <v>36.11</v>
      </c>
      <c r="AR306">
        <v>0</v>
      </c>
      <c r="AS306">
        <v>0</v>
      </c>
      <c r="AT306">
        <v>70</v>
      </c>
      <c r="AU306">
        <v>10</v>
      </c>
      <c r="AV306">
        <v>1</v>
      </c>
      <c r="AW306">
        <v>1</v>
      </c>
      <c r="AZ306">
        <v>1</v>
      </c>
      <c r="BA306">
        <v>1</v>
      </c>
      <c r="BB306">
        <v>1</v>
      </c>
      <c r="BC306">
        <v>1</v>
      </c>
      <c r="BD306" t="s">
        <v>3</v>
      </c>
      <c r="BE306" t="s">
        <v>3</v>
      </c>
      <c r="BF306" t="s">
        <v>3</v>
      </c>
      <c r="BG306" t="s">
        <v>3</v>
      </c>
      <c r="BH306">
        <v>0</v>
      </c>
      <c r="BI306">
        <v>4</v>
      </c>
      <c r="BJ306" t="s">
        <v>20</v>
      </c>
      <c r="BM306">
        <v>0</v>
      </c>
      <c r="BN306">
        <v>0</v>
      </c>
      <c r="BO306" t="s">
        <v>3</v>
      </c>
      <c r="BP306">
        <v>0</v>
      </c>
      <c r="BQ306">
        <v>1</v>
      </c>
      <c r="BR306">
        <v>0</v>
      </c>
      <c r="BS306">
        <v>1</v>
      </c>
      <c r="BT306">
        <v>1</v>
      </c>
      <c r="BU306">
        <v>1</v>
      </c>
      <c r="BV306">
        <v>1</v>
      </c>
      <c r="BW306">
        <v>1</v>
      </c>
      <c r="BX306">
        <v>1</v>
      </c>
      <c r="BY306" t="s">
        <v>3</v>
      </c>
      <c r="BZ306">
        <v>70</v>
      </c>
      <c r="CA306">
        <v>10</v>
      </c>
      <c r="CF306">
        <v>0</v>
      </c>
      <c r="CG306">
        <v>0</v>
      </c>
      <c r="CM306">
        <v>0</v>
      </c>
      <c r="CN306" t="s">
        <v>3</v>
      </c>
      <c r="CO306">
        <v>0</v>
      </c>
      <c r="CP306">
        <f t="shared" si="302"/>
        <v>13213.42</v>
      </c>
      <c r="CQ306">
        <f t="shared" si="303"/>
        <v>56933.42</v>
      </c>
      <c r="CR306">
        <f t="shared" si="304"/>
        <v>1555.17</v>
      </c>
      <c r="CS306">
        <f t="shared" si="305"/>
        <v>142.85</v>
      </c>
      <c r="CT306">
        <f t="shared" si="306"/>
        <v>8178.55</v>
      </c>
      <c r="CU306">
        <f t="shared" si="307"/>
        <v>0</v>
      </c>
      <c r="CV306">
        <f t="shared" si="308"/>
        <v>36.11</v>
      </c>
      <c r="CW306">
        <f t="shared" si="309"/>
        <v>0</v>
      </c>
      <c r="CX306">
        <f t="shared" si="310"/>
        <v>0</v>
      </c>
      <c r="CY306">
        <f t="shared" si="311"/>
        <v>1134.693</v>
      </c>
      <c r="CZ306">
        <f t="shared" si="312"/>
        <v>162.09899999999999</v>
      </c>
      <c r="DC306" t="s">
        <v>3</v>
      </c>
      <c r="DD306" t="s">
        <v>3</v>
      </c>
      <c r="DE306" t="s">
        <v>3</v>
      </c>
      <c r="DF306" t="s">
        <v>3</v>
      </c>
      <c r="DG306" t="s">
        <v>3</v>
      </c>
      <c r="DH306" t="s">
        <v>3</v>
      </c>
      <c r="DI306" t="s">
        <v>3</v>
      </c>
      <c r="DJ306" t="s">
        <v>3</v>
      </c>
      <c r="DK306" t="s">
        <v>3</v>
      </c>
      <c r="DL306" t="s">
        <v>3</v>
      </c>
      <c r="DM306" t="s">
        <v>3</v>
      </c>
      <c r="DN306">
        <v>0</v>
      </c>
      <c r="DO306">
        <v>0</v>
      </c>
      <c r="DP306">
        <v>1</v>
      </c>
      <c r="DQ306">
        <v>1</v>
      </c>
      <c r="DU306">
        <v>1009</v>
      </c>
      <c r="DV306" t="s">
        <v>19</v>
      </c>
      <c r="DW306" t="s">
        <v>19</v>
      </c>
      <c r="DX306">
        <v>1000</v>
      </c>
      <c r="EE306">
        <v>32505399</v>
      </c>
      <c r="EF306">
        <v>1</v>
      </c>
      <c r="EG306" t="s">
        <v>21</v>
      </c>
      <c r="EH306">
        <v>0</v>
      </c>
      <c r="EI306" t="s">
        <v>3</v>
      </c>
      <c r="EJ306">
        <v>4</v>
      </c>
      <c r="EK306">
        <v>0</v>
      </c>
      <c r="EL306" t="s">
        <v>22</v>
      </c>
      <c r="EM306" t="s">
        <v>23</v>
      </c>
      <c r="EO306" t="s">
        <v>3</v>
      </c>
      <c r="EQ306">
        <v>131072</v>
      </c>
      <c r="ER306">
        <v>66667.14</v>
      </c>
      <c r="ES306">
        <v>56933.42</v>
      </c>
      <c r="ET306">
        <v>1555.17</v>
      </c>
      <c r="EU306">
        <v>142.85</v>
      </c>
      <c r="EV306">
        <v>8178.55</v>
      </c>
      <c r="EW306">
        <v>36.11</v>
      </c>
      <c r="EX306">
        <v>0</v>
      </c>
      <c r="EY306">
        <v>0</v>
      </c>
      <c r="FQ306">
        <v>0</v>
      </c>
      <c r="FR306">
        <f t="shared" si="313"/>
        <v>0</v>
      </c>
      <c r="FS306">
        <v>0</v>
      </c>
      <c r="FX306">
        <v>70</v>
      </c>
      <c r="FY306">
        <v>10</v>
      </c>
      <c r="GA306" t="s">
        <v>3</v>
      </c>
      <c r="GD306">
        <v>0</v>
      </c>
      <c r="GF306">
        <v>-1596235391</v>
      </c>
      <c r="GG306">
        <v>2</v>
      </c>
      <c r="GH306">
        <v>1</v>
      </c>
      <c r="GI306">
        <v>-2</v>
      </c>
      <c r="GJ306">
        <v>0</v>
      </c>
      <c r="GK306">
        <f>ROUND(R306*(R12)/100,2)</f>
        <v>30.57</v>
      </c>
      <c r="GL306">
        <f t="shared" si="314"/>
        <v>0</v>
      </c>
      <c r="GM306">
        <f t="shared" si="315"/>
        <v>14540.78</v>
      </c>
      <c r="GN306">
        <f t="shared" si="316"/>
        <v>0</v>
      </c>
      <c r="GO306">
        <f t="shared" si="317"/>
        <v>0</v>
      </c>
      <c r="GP306">
        <f t="shared" si="318"/>
        <v>14540.78</v>
      </c>
      <c r="GR306">
        <v>0</v>
      </c>
      <c r="GS306">
        <v>3</v>
      </c>
      <c r="GT306">
        <v>0</v>
      </c>
      <c r="GU306" t="s">
        <v>3</v>
      </c>
      <c r="GV306">
        <f t="shared" si="319"/>
        <v>0</v>
      </c>
      <c r="GW306">
        <v>1</v>
      </c>
      <c r="GX306">
        <f t="shared" si="320"/>
        <v>0</v>
      </c>
      <c r="HA306">
        <v>0</v>
      </c>
      <c r="HB306">
        <v>0</v>
      </c>
      <c r="IK306">
        <v>0</v>
      </c>
    </row>
    <row r="307" spans="1:245" x14ac:dyDescent="0.2">
      <c r="A307">
        <v>18</v>
      </c>
      <c r="B307">
        <v>1</v>
      </c>
      <c r="C307">
        <v>665</v>
      </c>
      <c r="E307" t="s">
        <v>293</v>
      </c>
      <c r="F307" t="s">
        <v>25</v>
      </c>
      <c r="G307" t="s">
        <v>26</v>
      </c>
      <c r="H307" t="s">
        <v>19</v>
      </c>
      <c r="I307">
        <f>I306*J307</f>
        <v>-0.19819999999999999</v>
      </c>
      <c r="J307">
        <v>-1</v>
      </c>
      <c r="O307">
        <f t="shared" si="282"/>
        <v>-10585.89</v>
      </c>
      <c r="P307">
        <f t="shared" si="283"/>
        <v>-10585.89</v>
      </c>
      <c r="Q307">
        <f t="shared" si="284"/>
        <v>0</v>
      </c>
      <c r="R307">
        <f t="shared" si="285"/>
        <v>0</v>
      </c>
      <c r="S307">
        <f t="shared" si="286"/>
        <v>0</v>
      </c>
      <c r="T307">
        <f t="shared" si="287"/>
        <v>0</v>
      </c>
      <c r="U307">
        <f t="shared" si="288"/>
        <v>0</v>
      </c>
      <c r="V307">
        <f t="shared" si="289"/>
        <v>0</v>
      </c>
      <c r="W307">
        <f t="shared" si="290"/>
        <v>0</v>
      </c>
      <c r="X307">
        <f t="shared" si="291"/>
        <v>0</v>
      </c>
      <c r="Y307">
        <f t="shared" si="292"/>
        <v>0</v>
      </c>
      <c r="AA307">
        <v>33034105</v>
      </c>
      <c r="AB307">
        <f t="shared" si="293"/>
        <v>53410.15</v>
      </c>
      <c r="AC307">
        <f t="shared" si="294"/>
        <v>53410.15</v>
      </c>
      <c r="AD307">
        <f t="shared" si="295"/>
        <v>0</v>
      </c>
      <c r="AE307">
        <f t="shared" si="296"/>
        <v>0</v>
      </c>
      <c r="AF307">
        <f t="shared" si="297"/>
        <v>0</v>
      </c>
      <c r="AG307">
        <f t="shared" si="298"/>
        <v>0</v>
      </c>
      <c r="AH307">
        <f t="shared" si="299"/>
        <v>0</v>
      </c>
      <c r="AI307">
        <f t="shared" si="300"/>
        <v>0</v>
      </c>
      <c r="AJ307">
        <f t="shared" si="301"/>
        <v>0</v>
      </c>
      <c r="AK307">
        <v>53410.15</v>
      </c>
      <c r="AL307">
        <v>53410.15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70</v>
      </c>
      <c r="AU307">
        <v>10</v>
      </c>
      <c r="AV307">
        <v>1</v>
      </c>
      <c r="AW307">
        <v>1</v>
      </c>
      <c r="AZ307">
        <v>1</v>
      </c>
      <c r="BA307">
        <v>1</v>
      </c>
      <c r="BB307">
        <v>1</v>
      </c>
      <c r="BC307">
        <v>1</v>
      </c>
      <c r="BD307" t="s">
        <v>3</v>
      </c>
      <c r="BE307" t="s">
        <v>3</v>
      </c>
      <c r="BF307" t="s">
        <v>3</v>
      </c>
      <c r="BG307" t="s">
        <v>3</v>
      </c>
      <c r="BH307">
        <v>3</v>
      </c>
      <c r="BI307">
        <v>4</v>
      </c>
      <c r="BJ307" t="s">
        <v>27</v>
      </c>
      <c r="BM307">
        <v>0</v>
      </c>
      <c r="BN307">
        <v>0</v>
      </c>
      <c r="BO307" t="s">
        <v>3</v>
      </c>
      <c r="BP307">
        <v>0</v>
      </c>
      <c r="BQ307">
        <v>1</v>
      </c>
      <c r="BR307">
        <v>0</v>
      </c>
      <c r="BS307">
        <v>1</v>
      </c>
      <c r="BT307">
        <v>1</v>
      </c>
      <c r="BU307">
        <v>1</v>
      </c>
      <c r="BV307">
        <v>1</v>
      </c>
      <c r="BW307">
        <v>1</v>
      </c>
      <c r="BX307">
        <v>1</v>
      </c>
      <c r="BY307" t="s">
        <v>3</v>
      </c>
      <c r="BZ307">
        <v>70</v>
      </c>
      <c r="CA307">
        <v>10</v>
      </c>
      <c r="CF307">
        <v>0</v>
      </c>
      <c r="CG307">
        <v>0</v>
      </c>
      <c r="CM307">
        <v>0</v>
      </c>
      <c r="CN307" t="s">
        <v>3</v>
      </c>
      <c r="CO307">
        <v>0</v>
      </c>
      <c r="CP307">
        <f t="shared" si="302"/>
        <v>-10585.89</v>
      </c>
      <c r="CQ307">
        <f t="shared" si="303"/>
        <v>53410.15</v>
      </c>
      <c r="CR307">
        <f t="shared" si="304"/>
        <v>0</v>
      </c>
      <c r="CS307">
        <f t="shared" si="305"/>
        <v>0</v>
      </c>
      <c r="CT307">
        <f t="shared" si="306"/>
        <v>0</v>
      </c>
      <c r="CU307">
        <f t="shared" si="307"/>
        <v>0</v>
      </c>
      <c r="CV307">
        <f t="shared" si="308"/>
        <v>0</v>
      </c>
      <c r="CW307">
        <f t="shared" si="309"/>
        <v>0</v>
      </c>
      <c r="CX307">
        <f t="shared" si="310"/>
        <v>0</v>
      </c>
      <c r="CY307">
        <f t="shared" si="311"/>
        <v>0</v>
      </c>
      <c r="CZ307">
        <f t="shared" si="312"/>
        <v>0</v>
      </c>
      <c r="DC307" t="s">
        <v>3</v>
      </c>
      <c r="DD307" t="s">
        <v>3</v>
      </c>
      <c r="DE307" t="s">
        <v>3</v>
      </c>
      <c r="DF307" t="s">
        <v>3</v>
      </c>
      <c r="DG307" t="s">
        <v>3</v>
      </c>
      <c r="DH307" t="s">
        <v>3</v>
      </c>
      <c r="DI307" t="s">
        <v>3</v>
      </c>
      <c r="DJ307" t="s">
        <v>3</v>
      </c>
      <c r="DK307" t="s">
        <v>3</v>
      </c>
      <c r="DL307" t="s">
        <v>3</v>
      </c>
      <c r="DM307" t="s">
        <v>3</v>
      </c>
      <c r="DN307">
        <v>0</v>
      </c>
      <c r="DO307">
        <v>0</v>
      </c>
      <c r="DP307">
        <v>1</v>
      </c>
      <c r="DQ307">
        <v>1</v>
      </c>
      <c r="DU307">
        <v>1009</v>
      </c>
      <c r="DV307" t="s">
        <v>19</v>
      </c>
      <c r="DW307" t="s">
        <v>19</v>
      </c>
      <c r="DX307">
        <v>1000</v>
      </c>
      <c r="EE307">
        <v>32505399</v>
      </c>
      <c r="EF307">
        <v>1</v>
      </c>
      <c r="EG307" t="s">
        <v>21</v>
      </c>
      <c r="EH307">
        <v>0</v>
      </c>
      <c r="EI307" t="s">
        <v>3</v>
      </c>
      <c r="EJ307">
        <v>4</v>
      </c>
      <c r="EK307">
        <v>0</v>
      </c>
      <c r="EL307" t="s">
        <v>22</v>
      </c>
      <c r="EM307" t="s">
        <v>23</v>
      </c>
      <c r="EO307" t="s">
        <v>3</v>
      </c>
      <c r="EQ307">
        <v>0</v>
      </c>
      <c r="ER307">
        <v>53410.15</v>
      </c>
      <c r="ES307">
        <v>53410.15</v>
      </c>
      <c r="ET307">
        <v>0</v>
      </c>
      <c r="EU307">
        <v>0</v>
      </c>
      <c r="EV307">
        <v>0</v>
      </c>
      <c r="EW307">
        <v>0</v>
      </c>
      <c r="EX307">
        <v>0</v>
      </c>
      <c r="FQ307">
        <v>0</v>
      </c>
      <c r="FR307">
        <f t="shared" si="313"/>
        <v>0</v>
      </c>
      <c r="FS307">
        <v>0</v>
      </c>
      <c r="FX307">
        <v>70</v>
      </c>
      <c r="FY307">
        <v>10</v>
      </c>
      <c r="GA307" t="s">
        <v>3</v>
      </c>
      <c r="GD307">
        <v>0</v>
      </c>
      <c r="GF307">
        <v>-1467733540</v>
      </c>
      <c r="GG307">
        <v>2</v>
      </c>
      <c r="GH307">
        <v>1</v>
      </c>
      <c r="GI307">
        <v>-2</v>
      </c>
      <c r="GJ307">
        <v>0</v>
      </c>
      <c r="GK307">
        <f>ROUND(R307*(R12)/100,2)</f>
        <v>0</v>
      </c>
      <c r="GL307">
        <f t="shared" si="314"/>
        <v>0</v>
      </c>
      <c r="GM307">
        <f t="shared" si="315"/>
        <v>-10585.89</v>
      </c>
      <c r="GN307">
        <f t="shared" si="316"/>
        <v>0</v>
      </c>
      <c r="GO307">
        <f t="shared" si="317"/>
        <v>0</v>
      </c>
      <c r="GP307">
        <f t="shared" si="318"/>
        <v>-10585.89</v>
      </c>
      <c r="GR307">
        <v>0</v>
      </c>
      <c r="GS307">
        <v>3</v>
      </c>
      <c r="GT307">
        <v>0</v>
      </c>
      <c r="GU307" t="s">
        <v>3</v>
      </c>
      <c r="GV307">
        <f t="shared" si="319"/>
        <v>0</v>
      </c>
      <c r="GW307">
        <v>1</v>
      </c>
      <c r="GX307">
        <f t="shared" si="320"/>
        <v>0</v>
      </c>
      <c r="HA307">
        <v>0</v>
      </c>
      <c r="HB307">
        <v>0</v>
      </c>
      <c r="IK307">
        <v>0</v>
      </c>
    </row>
    <row r="308" spans="1:245" x14ac:dyDescent="0.2">
      <c r="A308">
        <v>17</v>
      </c>
      <c r="B308">
        <v>1</v>
      </c>
      <c r="C308">
        <f>ROW(SmtRes!A680)</f>
        <v>680</v>
      </c>
      <c r="D308">
        <f>ROW(EtalonRes!A646)</f>
        <v>646</v>
      </c>
      <c r="E308" t="s">
        <v>294</v>
      </c>
      <c r="F308" t="s">
        <v>29</v>
      </c>
      <c r="G308" t="s">
        <v>30</v>
      </c>
      <c r="H308" t="s">
        <v>31</v>
      </c>
      <c r="I308">
        <v>2.6980000000000001E-2</v>
      </c>
      <c r="J308">
        <v>0</v>
      </c>
      <c r="O308">
        <f t="shared" si="282"/>
        <v>11518.09</v>
      </c>
      <c r="P308">
        <f t="shared" si="283"/>
        <v>9384.52</v>
      </c>
      <c r="Q308">
        <f t="shared" si="284"/>
        <v>11.74</v>
      </c>
      <c r="R308">
        <f t="shared" si="285"/>
        <v>3.98</v>
      </c>
      <c r="S308">
        <f t="shared" si="286"/>
        <v>2121.83</v>
      </c>
      <c r="T308">
        <f t="shared" si="287"/>
        <v>0</v>
      </c>
      <c r="U308">
        <f t="shared" si="288"/>
        <v>12.224638000000001</v>
      </c>
      <c r="V308">
        <f t="shared" si="289"/>
        <v>0</v>
      </c>
      <c r="W308">
        <f t="shared" si="290"/>
        <v>0</v>
      </c>
      <c r="X308">
        <f t="shared" si="291"/>
        <v>1485.28</v>
      </c>
      <c r="Y308">
        <f t="shared" si="292"/>
        <v>212.18</v>
      </c>
      <c r="AA308">
        <v>33034105</v>
      </c>
      <c r="AB308">
        <f t="shared" si="293"/>
        <v>426912.19</v>
      </c>
      <c r="AC308">
        <f t="shared" si="294"/>
        <v>347832.49</v>
      </c>
      <c r="AD308">
        <f t="shared" si="295"/>
        <v>435.13</v>
      </c>
      <c r="AE308">
        <f t="shared" si="296"/>
        <v>147.43</v>
      </c>
      <c r="AF308">
        <f t="shared" si="297"/>
        <v>78644.570000000007</v>
      </c>
      <c r="AG308">
        <f t="shared" si="298"/>
        <v>0</v>
      </c>
      <c r="AH308">
        <f t="shared" si="299"/>
        <v>453.1</v>
      </c>
      <c r="AI308">
        <f t="shared" si="300"/>
        <v>0</v>
      </c>
      <c r="AJ308">
        <f t="shared" si="301"/>
        <v>0</v>
      </c>
      <c r="AK308">
        <v>426912.19</v>
      </c>
      <c r="AL308">
        <v>347832.49</v>
      </c>
      <c r="AM308">
        <v>435.13</v>
      </c>
      <c r="AN308">
        <v>147.43</v>
      </c>
      <c r="AO308">
        <v>78644.570000000007</v>
      </c>
      <c r="AP308">
        <v>0</v>
      </c>
      <c r="AQ308">
        <v>453.1</v>
      </c>
      <c r="AR308">
        <v>0</v>
      </c>
      <c r="AS308">
        <v>0</v>
      </c>
      <c r="AT308">
        <v>70</v>
      </c>
      <c r="AU308">
        <v>10</v>
      </c>
      <c r="AV308">
        <v>1</v>
      </c>
      <c r="AW308">
        <v>1</v>
      </c>
      <c r="AZ308">
        <v>1</v>
      </c>
      <c r="BA308">
        <v>1</v>
      </c>
      <c r="BB308">
        <v>1</v>
      </c>
      <c r="BC308">
        <v>1</v>
      </c>
      <c r="BD308" t="s">
        <v>3</v>
      </c>
      <c r="BE308" t="s">
        <v>3</v>
      </c>
      <c r="BF308" t="s">
        <v>3</v>
      </c>
      <c r="BG308" t="s">
        <v>3</v>
      </c>
      <c r="BH308">
        <v>0</v>
      </c>
      <c r="BI308">
        <v>4</v>
      </c>
      <c r="BJ308" t="s">
        <v>32</v>
      </c>
      <c r="BM308">
        <v>0</v>
      </c>
      <c r="BN308">
        <v>0</v>
      </c>
      <c r="BO308" t="s">
        <v>3</v>
      </c>
      <c r="BP308">
        <v>0</v>
      </c>
      <c r="BQ308">
        <v>1</v>
      </c>
      <c r="BR308">
        <v>0</v>
      </c>
      <c r="BS308">
        <v>1</v>
      </c>
      <c r="BT308">
        <v>1</v>
      </c>
      <c r="BU308">
        <v>1</v>
      </c>
      <c r="BV308">
        <v>1</v>
      </c>
      <c r="BW308">
        <v>1</v>
      </c>
      <c r="BX308">
        <v>1</v>
      </c>
      <c r="BY308" t="s">
        <v>3</v>
      </c>
      <c r="BZ308">
        <v>70</v>
      </c>
      <c r="CA308">
        <v>10</v>
      </c>
      <c r="CF308">
        <v>0</v>
      </c>
      <c r="CG308">
        <v>0</v>
      </c>
      <c r="CM308">
        <v>0</v>
      </c>
      <c r="CN308" t="s">
        <v>3</v>
      </c>
      <c r="CO308">
        <v>0</v>
      </c>
      <c r="CP308">
        <f t="shared" si="302"/>
        <v>11518.09</v>
      </c>
      <c r="CQ308">
        <f t="shared" si="303"/>
        <v>347832.49</v>
      </c>
      <c r="CR308">
        <f t="shared" si="304"/>
        <v>435.13</v>
      </c>
      <c r="CS308">
        <f t="shared" si="305"/>
        <v>147.43</v>
      </c>
      <c r="CT308">
        <f t="shared" si="306"/>
        <v>78644.570000000007</v>
      </c>
      <c r="CU308">
        <f t="shared" si="307"/>
        <v>0</v>
      </c>
      <c r="CV308">
        <f t="shared" si="308"/>
        <v>453.1</v>
      </c>
      <c r="CW308">
        <f t="shared" si="309"/>
        <v>0</v>
      </c>
      <c r="CX308">
        <f t="shared" si="310"/>
        <v>0</v>
      </c>
      <c r="CY308">
        <f t="shared" si="311"/>
        <v>1485.2809999999999</v>
      </c>
      <c r="CZ308">
        <f t="shared" si="312"/>
        <v>212.18299999999999</v>
      </c>
      <c r="DC308" t="s">
        <v>3</v>
      </c>
      <c r="DD308" t="s">
        <v>3</v>
      </c>
      <c r="DE308" t="s">
        <v>3</v>
      </c>
      <c r="DF308" t="s">
        <v>3</v>
      </c>
      <c r="DG308" t="s">
        <v>3</v>
      </c>
      <c r="DH308" t="s">
        <v>3</v>
      </c>
      <c r="DI308" t="s">
        <v>3</v>
      </c>
      <c r="DJ308" t="s">
        <v>3</v>
      </c>
      <c r="DK308" t="s">
        <v>3</v>
      </c>
      <c r="DL308" t="s">
        <v>3</v>
      </c>
      <c r="DM308" t="s">
        <v>3</v>
      </c>
      <c r="DN308">
        <v>0</v>
      </c>
      <c r="DO308">
        <v>0</v>
      </c>
      <c r="DP308">
        <v>1</v>
      </c>
      <c r="DQ308">
        <v>1</v>
      </c>
      <c r="DU308">
        <v>1007</v>
      </c>
      <c r="DV308" t="s">
        <v>31</v>
      </c>
      <c r="DW308" t="s">
        <v>31</v>
      </c>
      <c r="DX308">
        <v>100</v>
      </c>
      <c r="EE308">
        <v>32505399</v>
      </c>
      <c r="EF308">
        <v>1</v>
      </c>
      <c r="EG308" t="s">
        <v>21</v>
      </c>
      <c r="EH308">
        <v>0</v>
      </c>
      <c r="EI308" t="s">
        <v>3</v>
      </c>
      <c r="EJ308">
        <v>4</v>
      </c>
      <c r="EK308">
        <v>0</v>
      </c>
      <c r="EL308" t="s">
        <v>22</v>
      </c>
      <c r="EM308" t="s">
        <v>23</v>
      </c>
      <c r="EO308" t="s">
        <v>3</v>
      </c>
      <c r="EQ308">
        <v>131072</v>
      </c>
      <c r="ER308">
        <v>426912.19</v>
      </c>
      <c r="ES308">
        <v>347832.49</v>
      </c>
      <c r="ET308">
        <v>435.13</v>
      </c>
      <c r="EU308">
        <v>147.43</v>
      </c>
      <c r="EV308">
        <v>78644.570000000007</v>
      </c>
      <c r="EW308">
        <v>453.1</v>
      </c>
      <c r="EX308">
        <v>0</v>
      </c>
      <c r="EY308">
        <v>0</v>
      </c>
      <c r="FQ308">
        <v>0</v>
      </c>
      <c r="FR308">
        <f t="shared" si="313"/>
        <v>0</v>
      </c>
      <c r="FS308">
        <v>0</v>
      </c>
      <c r="FX308">
        <v>70</v>
      </c>
      <c r="FY308">
        <v>10</v>
      </c>
      <c r="GA308" t="s">
        <v>3</v>
      </c>
      <c r="GD308">
        <v>0</v>
      </c>
      <c r="GF308">
        <v>1739596138</v>
      </c>
      <c r="GG308">
        <v>2</v>
      </c>
      <c r="GH308">
        <v>1</v>
      </c>
      <c r="GI308">
        <v>-2</v>
      </c>
      <c r="GJ308">
        <v>0</v>
      </c>
      <c r="GK308">
        <f>ROUND(R308*(R12)/100,2)</f>
        <v>4.3</v>
      </c>
      <c r="GL308">
        <f t="shared" si="314"/>
        <v>0</v>
      </c>
      <c r="GM308">
        <f t="shared" si="315"/>
        <v>13219.85</v>
      </c>
      <c r="GN308">
        <f t="shared" si="316"/>
        <v>0</v>
      </c>
      <c r="GO308">
        <f t="shared" si="317"/>
        <v>0</v>
      </c>
      <c r="GP308">
        <f t="shared" si="318"/>
        <v>13219.85</v>
      </c>
      <c r="GR308">
        <v>0</v>
      </c>
      <c r="GS308">
        <v>3</v>
      </c>
      <c r="GT308">
        <v>0</v>
      </c>
      <c r="GU308" t="s">
        <v>3</v>
      </c>
      <c r="GV308">
        <f t="shared" si="319"/>
        <v>0</v>
      </c>
      <c r="GW308">
        <v>1</v>
      </c>
      <c r="GX308">
        <f t="shared" si="320"/>
        <v>0</v>
      </c>
      <c r="HA308">
        <v>0</v>
      </c>
      <c r="HB308">
        <v>0</v>
      </c>
      <c r="IK308">
        <v>0</v>
      </c>
    </row>
    <row r="309" spans="1:245" x14ac:dyDescent="0.2">
      <c r="A309">
        <v>17</v>
      </c>
      <c r="B309">
        <v>1</v>
      </c>
      <c r="E309" t="s">
        <v>295</v>
      </c>
      <c r="F309" t="s">
        <v>25</v>
      </c>
      <c r="G309" t="s">
        <v>26</v>
      </c>
      <c r="H309" t="s">
        <v>19</v>
      </c>
      <c r="I309">
        <v>5.9240241720000003E-2</v>
      </c>
      <c r="J309">
        <v>0</v>
      </c>
      <c r="O309">
        <f t="shared" si="282"/>
        <v>3164.03</v>
      </c>
      <c r="P309">
        <f t="shared" si="283"/>
        <v>3164.03</v>
      </c>
      <c r="Q309">
        <f t="shared" si="284"/>
        <v>0</v>
      </c>
      <c r="R309">
        <f t="shared" si="285"/>
        <v>0</v>
      </c>
      <c r="S309">
        <f t="shared" si="286"/>
        <v>0</v>
      </c>
      <c r="T309">
        <f t="shared" si="287"/>
        <v>0</v>
      </c>
      <c r="U309">
        <f t="shared" si="288"/>
        <v>0</v>
      </c>
      <c r="V309">
        <f t="shared" si="289"/>
        <v>0</v>
      </c>
      <c r="W309">
        <f t="shared" si="290"/>
        <v>0</v>
      </c>
      <c r="X309">
        <f t="shared" si="291"/>
        <v>0</v>
      </c>
      <c r="Y309">
        <f t="shared" si="292"/>
        <v>0</v>
      </c>
      <c r="AA309">
        <v>33034105</v>
      </c>
      <c r="AB309">
        <f t="shared" si="293"/>
        <v>53410.15</v>
      </c>
      <c r="AC309">
        <f t="shared" si="294"/>
        <v>53410.15</v>
      </c>
      <c r="AD309">
        <f t="shared" si="295"/>
        <v>0</v>
      </c>
      <c r="AE309">
        <f t="shared" si="296"/>
        <v>0</v>
      </c>
      <c r="AF309">
        <f t="shared" si="297"/>
        <v>0</v>
      </c>
      <c r="AG309">
        <f t="shared" si="298"/>
        <v>0</v>
      </c>
      <c r="AH309">
        <f t="shared" si="299"/>
        <v>0</v>
      </c>
      <c r="AI309">
        <f t="shared" si="300"/>
        <v>0</v>
      </c>
      <c r="AJ309">
        <f t="shared" si="301"/>
        <v>0</v>
      </c>
      <c r="AK309">
        <v>53410.15</v>
      </c>
      <c r="AL309">
        <v>53410.15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70</v>
      </c>
      <c r="AU309">
        <v>10</v>
      </c>
      <c r="AV309">
        <v>1</v>
      </c>
      <c r="AW309">
        <v>1</v>
      </c>
      <c r="AZ309">
        <v>1</v>
      </c>
      <c r="BA309">
        <v>1</v>
      </c>
      <c r="BB309">
        <v>1</v>
      </c>
      <c r="BC309">
        <v>1</v>
      </c>
      <c r="BD309" t="s">
        <v>3</v>
      </c>
      <c r="BE309" t="s">
        <v>3</v>
      </c>
      <c r="BF309" t="s">
        <v>3</v>
      </c>
      <c r="BG309" t="s">
        <v>3</v>
      </c>
      <c r="BH309">
        <v>3</v>
      </c>
      <c r="BI309">
        <v>4</v>
      </c>
      <c r="BJ309" t="s">
        <v>27</v>
      </c>
      <c r="BM309">
        <v>0</v>
      </c>
      <c r="BN309">
        <v>0</v>
      </c>
      <c r="BO309" t="s">
        <v>3</v>
      </c>
      <c r="BP309">
        <v>0</v>
      </c>
      <c r="BQ309">
        <v>1</v>
      </c>
      <c r="BR309">
        <v>0</v>
      </c>
      <c r="BS309">
        <v>1</v>
      </c>
      <c r="BT309">
        <v>1</v>
      </c>
      <c r="BU309">
        <v>1</v>
      </c>
      <c r="BV309">
        <v>1</v>
      </c>
      <c r="BW309">
        <v>1</v>
      </c>
      <c r="BX309">
        <v>1</v>
      </c>
      <c r="BY309" t="s">
        <v>3</v>
      </c>
      <c r="BZ309">
        <v>70</v>
      </c>
      <c r="CA309">
        <v>10</v>
      </c>
      <c r="CF309">
        <v>0</v>
      </c>
      <c r="CG309">
        <v>0</v>
      </c>
      <c r="CM309">
        <v>0</v>
      </c>
      <c r="CN309" t="s">
        <v>3</v>
      </c>
      <c r="CO309">
        <v>0</v>
      </c>
      <c r="CP309">
        <f t="shared" si="302"/>
        <v>3164.03</v>
      </c>
      <c r="CQ309">
        <f t="shared" si="303"/>
        <v>53410.15</v>
      </c>
      <c r="CR309">
        <f t="shared" si="304"/>
        <v>0</v>
      </c>
      <c r="CS309">
        <f t="shared" si="305"/>
        <v>0</v>
      </c>
      <c r="CT309">
        <f t="shared" si="306"/>
        <v>0</v>
      </c>
      <c r="CU309">
        <f t="shared" si="307"/>
        <v>0</v>
      </c>
      <c r="CV309">
        <f t="shared" si="308"/>
        <v>0</v>
      </c>
      <c r="CW309">
        <f t="shared" si="309"/>
        <v>0</v>
      </c>
      <c r="CX309">
        <f t="shared" si="310"/>
        <v>0</v>
      </c>
      <c r="CY309">
        <f t="shared" si="311"/>
        <v>0</v>
      </c>
      <c r="CZ309">
        <f t="shared" si="312"/>
        <v>0</v>
      </c>
      <c r="DC309" t="s">
        <v>3</v>
      </c>
      <c r="DD309" t="s">
        <v>3</v>
      </c>
      <c r="DE309" t="s">
        <v>3</v>
      </c>
      <c r="DF309" t="s">
        <v>3</v>
      </c>
      <c r="DG309" t="s">
        <v>3</v>
      </c>
      <c r="DH309" t="s">
        <v>3</v>
      </c>
      <c r="DI309" t="s">
        <v>3</v>
      </c>
      <c r="DJ309" t="s">
        <v>3</v>
      </c>
      <c r="DK309" t="s">
        <v>3</v>
      </c>
      <c r="DL309" t="s">
        <v>3</v>
      </c>
      <c r="DM309" t="s">
        <v>3</v>
      </c>
      <c r="DN309">
        <v>0</v>
      </c>
      <c r="DO309">
        <v>0</v>
      </c>
      <c r="DP309">
        <v>1</v>
      </c>
      <c r="DQ309">
        <v>1</v>
      </c>
      <c r="DU309">
        <v>1009</v>
      </c>
      <c r="DV309" t="s">
        <v>19</v>
      </c>
      <c r="DW309" t="s">
        <v>19</v>
      </c>
      <c r="DX309">
        <v>1000</v>
      </c>
      <c r="EE309">
        <v>32505399</v>
      </c>
      <c r="EF309">
        <v>1</v>
      </c>
      <c r="EG309" t="s">
        <v>21</v>
      </c>
      <c r="EH309">
        <v>0</v>
      </c>
      <c r="EI309" t="s">
        <v>3</v>
      </c>
      <c r="EJ309">
        <v>4</v>
      </c>
      <c r="EK309">
        <v>0</v>
      </c>
      <c r="EL309" t="s">
        <v>22</v>
      </c>
      <c r="EM309" t="s">
        <v>23</v>
      </c>
      <c r="EO309" t="s">
        <v>3</v>
      </c>
      <c r="EQ309">
        <v>131072</v>
      </c>
      <c r="ER309">
        <v>53410.15</v>
      </c>
      <c r="ES309">
        <v>53410.15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FQ309">
        <v>0</v>
      </c>
      <c r="FR309">
        <f t="shared" si="313"/>
        <v>0</v>
      </c>
      <c r="FS309">
        <v>0</v>
      </c>
      <c r="FX309">
        <v>70</v>
      </c>
      <c r="FY309">
        <v>10</v>
      </c>
      <c r="GA309" t="s">
        <v>3</v>
      </c>
      <c r="GD309">
        <v>0</v>
      </c>
      <c r="GF309">
        <v>-1467733540</v>
      </c>
      <c r="GG309">
        <v>2</v>
      </c>
      <c r="GH309">
        <v>1</v>
      </c>
      <c r="GI309">
        <v>-2</v>
      </c>
      <c r="GJ309">
        <v>0</v>
      </c>
      <c r="GK309">
        <f>ROUND(R309*(R12)/100,2)</f>
        <v>0</v>
      </c>
      <c r="GL309">
        <f t="shared" si="314"/>
        <v>0</v>
      </c>
      <c r="GM309">
        <f t="shared" si="315"/>
        <v>3164.03</v>
      </c>
      <c r="GN309">
        <f t="shared" si="316"/>
        <v>0</v>
      </c>
      <c r="GO309">
        <f t="shared" si="317"/>
        <v>0</v>
      </c>
      <c r="GP309">
        <f t="shared" si="318"/>
        <v>3164.03</v>
      </c>
      <c r="GR309">
        <v>0</v>
      </c>
      <c r="GS309">
        <v>3</v>
      </c>
      <c r="GT309">
        <v>0</v>
      </c>
      <c r="GU309" t="s">
        <v>3</v>
      </c>
      <c r="GV309">
        <f t="shared" si="319"/>
        <v>0</v>
      </c>
      <c r="GW309">
        <v>1</v>
      </c>
      <c r="GX309">
        <f t="shared" si="320"/>
        <v>0</v>
      </c>
      <c r="HA309">
        <v>0</v>
      </c>
      <c r="HB309">
        <v>0</v>
      </c>
      <c r="IK309">
        <v>0</v>
      </c>
    </row>
    <row r="310" spans="1:245" x14ac:dyDescent="0.2">
      <c r="A310">
        <v>17</v>
      </c>
      <c r="B310">
        <v>1</v>
      </c>
      <c r="E310" t="s">
        <v>296</v>
      </c>
      <c r="F310" t="s">
        <v>35</v>
      </c>
      <c r="G310" t="s">
        <v>297</v>
      </c>
      <c r="H310" t="s">
        <v>37</v>
      </c>
      <c r="I310">
        <v>3</v>
      </c>
      <c r="J310">
        <v>0</v>
      </c>
      <c r="O310">
        <f t="shared" si="282"/>
        <v>305084.76</v>
      </c>
      <c r="P310">
        <f t="shared" si="283"/>
        <v>305084.76</v>
      </c>
      <c r="Q310">
        <f t="shared" si="284"/>
        <v>0</v>
      </c>
      <c r="R310">
        <f t="shared" si="285"/>
        <v>0</v>
      </c>
      <c r="S310">
        <f t="shared" si="286"/>
        <v>0</v>
      </c>
      <c r="T310">
        <f t="shared" si="287"/>
        <v>0</v>
      </c>
      <c r="U310">
        <f t="shared" si="288"/>
        <v>0</v>
      </c>
      <c r="V310">
        <f t="shared" si="289"/>
        <v>0</v>
      </c>
      <c r="W310">
        <f t="shared" si="290"/>
        <v>0</v>
      </c>
      <c r="X310">
        <f t="shared" si="291"/>
        <v>0</v>
      </c>
      <c r="Y310">
        <f t="shared" si="292"/>
        <v>0</v>
      </c>
      <c r="AA310">
        <v>33034105</v>
      </c>
      <c r="AB310">
        <f t="shared" si="293"/>
        <v>101694.92</v>
      </c>
      <c r="AC310">
        <f t="shared" si="294"/>
        <v>101694.92</v>
      </c>
      <c r="AD310">
        <f t="shared" si="295"/>
        <v>0</v>
      </c>
      <c r="AE310">
        <f t="shared" si="296"/>
        <v>0</v>
      </c>
      <c r="AF310">
        <f t="shared" si="297"/>
        <v>0</v>
      </c>
      <c r="AG310">
        <f t="shared" si="298"/>
        <v>0</v>
      </c>
      <c r="AH310">
        <f t="shared" si="299"/>
        <v>0</v>
      </c>
      <c r="AI310">
        <f t="shared" si="300"/>
        <v>0</v>
      </c>
      <c r="AJ310">
        <f t="shared" si="301"/>
        <v>0</v>
      </c>
      <c r="AK310">
        <v>101694.92</v>
      </c>
      <c r="AL310">
        <v>101694.92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1</v>
      </c>
      <c r="AW310">
        <v>1</v>
      </c>
      <c r="AZ310">
        <v>1</v>
      </c>
      <c r="BA310">
        <v>1</v>
      </c>
      <c r="BB310">
        <v>1</v>
      </c>
      <c r="BC310">
        <v>1</v>
      </c>
      <c r="BD310" t="s">
        <v>3</v>
      </c>
      <c r="BE310" t="s">
        <v>3</v>
      </c>
      <c r="BF310" t="s">
        <v>3</v>
      </c>
      <c r="BG310" t="s">
        <v>3</v>
      </c>
      <c r="BH310">
        <v>3</v>
      </c>
      <c r="BI310">
        <v>1</v>
      </c>
      <c r="BJ310" t="s">
        <v>3</v>
      </c>
      <c r="BM310">
        <v>6001</v>
      </c>
      <c r="BN310">
        <v>0</v>
      </c>
      <c r="BO310" t="s">
        <v>3</v>
      </c>
      <c r="BP310">
        <v>0</v>
      </c>
      <c r="BQ310">
        <v>0</v>
      </c>
      <c r="BR310">
        <v>0</v>
      </c>
      <c r="BS310">
        <v>1</v>
      </c>
      <c r="BT310">
        <v>1</v>
      </c>
      <c r="BU310">
        <v>1</v>
      </c>
      <c r="BV310">
        <v>1</v>
      </c>
      <c r="BW310">
        <v>1</v>
      </c>
      <c r="BX310">
        <v>1</v>
      </c>
      <c r="BY310" t="s">
        <v>3</v>
      </c>
      <c r="BZ310">
        <v>0</v>
      </c>
      <c r="CA310">
        <v>0</v>
      </c>
      <c r="CF310">
        <v>0</v>
      </c>
      <c r="CG310">
        <v>0</v>
      </c>
      <c r="CM310">
        <v>0</v>
      </c>
      <c r="CN310" t="s">
        <v>3</v>
      </c>
      <c r="CO310">
        <v>0</v>
      </c>
      <c r="CP310">
        <f t="shared" si="302"/>
        <v>305084.76</v>
      </c>
      <c r="CQ310">
        <f t="shared" si="303"/>
        <v>101694.92</v>
      </c>
      <c r="CR310">
        <f t="shared" si="304"/>
        <v>0</v>
      </c>
      <c r="CS310">
        <f t="shared" si="305"/>
        <v>0</v>
      </c>
      <c r="CT310">
        <f t="shared" si="306"/>
        <v>0</v>
      </c>
      <c r="CU310">
        <f t="shared" si="307"/>
        <v>0</v>
      </c>
      <c r="CV310">
        <f t="shared" si="308"/>
        <v>0</v>
      </c>
      <c r="CW310">
        <f t="shared" si="309"/>
        <v>0</v>
      </c>
      <c r="CX310">
        <f t="shared" si="310"/>
        <v>0</v>
      </c>
      <c r="CY310">
        <f t="shared" si="311"/>
        <v>0</v>
      </c>
      <c r="CZ310">
        <f t="shared" si="312"/>
        <v>0</v>
      </c>
      <c r="DC310" t="s">
        <v>3</v>
      </c>
      <c r="DD310" t="s">
        <v>3</v>
      </c>
      <c r="DE310" t="s">
        <v>3</v>
      </c>
      <c r="DF310" t="s">
        <v>3</v>
      </c>
      <c r="DG310" t="s">
        <v>3</v>
      </c>
      <c r="DH310" t="s">
        <v>3</v>
      </c>
      <c r="DI310" t="s">
        <v>3</v>
      </c>
      <c r="DJ310" t="s">
        <v>3</v>
      </c>
      <c r="DK310" t="s">
        <v>3</v>
      </c>
      <c r="DL310" t="s">
        <v>3</v>
      </c>
      <c r="DM310" t="s">
        <v>3</v>
      </c>
      <c r="DN310">
        <v>0</v>
      </c>
      <c r="DO310">
        <v>0</v>
      </c>
      <c r="DP310">
        <v>1</v>
      </c>
      <c r="DQ310">
        <v>1</v>
      </c>
      <c r="DU310">
        <v>1010</v>
      </c>
      <c r="DV310" t="s">
        <v>37</v>
      </c>
      <c r="DW310" t="s">
        <v>38</v>
      </c>
      <c r="DX310">
        <v>1</v>
      </c>
      <c r="EE310">
        <v>32747723</v>
      </c>
      <c r="EF310">
        <v>0</v>
      </c>
      <c r="EG310" t="s">
        <v>39</v>
      </c>
      <c r="EH310">
        <v>0</v>
      </c>
      <c r="EI310" t="s">
        <v>3</v>
      </c>
      <c r="EJ310">
        <v>1</v>
      </c>
      <c r="EK310">
        <v>6001</v>
      </c>
      <c r="EL310" t="s">
        <v>40</v>
      </c>
      <c r="EM310" t="s">
        <v>39</v>
      </c>
      <c r="EO310" t="s">
        <v>3</v>
      </c>
      <c r="EQ310">
        <v>131072</v>
      </c>
      <c r="ER310">
        <v>101694.92</v>
      </c>
      <c r="ES310">
        <v>101694.92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FQ310">
        <v>0</v>
      </c>
      <c r="FR310">
        <f t="shared" si="313"/>
        <v>0</v>
      </c>
      <c r="FS310">
        <v>0</v>
      </c>
      <c r="FX310">
        <v>0</v>
      </c>
      <c r="FY310">
        <v>0</v>
      </c>
      <c r="GA310" t="s">
        <v>41</v>
      </c>
      <c r="GD310">
        <v>0</v>
      </c>
      <c r="GF310">
        <v>3767082</v>
      </c>
      <c r="GG310">
        <v>2</v>
      </c>
      <c r="GH310">
        <v>0</v>
      </c>
      <c r="GI310">
        <v>-2</v>
      </c>
      <c r="GJ310">
        <v>0</v>
      </c>
      <c r="GK310">
        <f>ROUND(R310*(R12)/100,2)</f>
        <v>0</v>
      </c>
      <c r="GL310">
        <f t="shared" si="314"/>
        <v>0</v>
      </c>
      <c r="GM310">
        <f t="shared" si="315"/>
        <v>305084.76</v>
      </c>
      <c r="GN310">
        <f t="shared" si="316"/>
        <v>305084.76</v>
      </c>
      <c r="GO310">
        <f t="shared" si="317"/>
        <v>0</v>
      </c>
      <c r="GP310">
        <f t="shared" si="318"/>
        <v>0</v>
      </c>
      <c r="GR310">
        <v>0</v>
      </c>
      <c r="GS310">
        <v>4</v>
      </c>
      <c r="GT310">
        <v>0</v>
      </c>
      <c r="GU310" t="s">
        <v>3</v>
      </c>
      <c r="GV310">
        <f t="shared" si="319"/>
        <v>0</v>
      </c>
      <c r="GW310">
        <v>1</v>
      </c>
      <c r="GX310">
        <f t="shared" si="320"/>
        <v>0</v>
      </c>
      <c r="HA310">
        <v>0</v>
      </c>
      <c r="HB310">
        <v>0</v>
      </c>
      <c r="IK310">
        <v>0</v>
      </c>
    </row>
    <row r="311" spans="1:245" x14ac:dyDescent="0.2">
      <c r="A311">
        <v>17</v>
      </c>
      <c r="B311">
        <v>1</v>
      </c>
      <c r="C311">
        <f>ROW(SmtRes!A685)</f>
        <v>685</v>
      </c>
      <c r="D311">
        <f>ROW(EtalonRes!A650)</f>
        <v>650</v>
      </c>
      <c r="E311" t="s">
        <v>298</v>
      </c>
      <c r="F311" t="s">
        <v>17</v>
      </c>
      <c r="G311" t="s">
        <v>18</v>
      </c>
      <c r="H311" t="s">
        <v>19</v>
      </c>
      <c r="I311">
        <v>1.5599999999999999E-2</v>
      </c>
      <c r="J311">
        <v>0</v>
      </c>
      <c r="O311">
        <f t="shared" si="282"/>
        <v>1040.01</v>
      </c>
      <c r="P311">
        <f t="shared" si="283"/>
        <v>888.16</v>
      </c>
      <c r="Q311">
        <f t="shared" si="284"/>
        <v>24.26</v>
      </c>
      <c r="R311">
        <f t="shared" si="285"/>
        <v>2.23</v>
      </c>
      <c r="S311">
        <f t="shared" si="286"/>
        <v>127.59</v>
      </c>
      <c r="T311">
        <f t="shared" si="287"/>
        <v>0</v>
      </c>
      <c r="U311">
        <f t="shared" si="288"/>
        <v>0.56331599999999993</v>
      </c>
      <c r="V311">
        <f t="shared" si="289"/>
        <v>0</v>
      </c>
      <c r="W311">
        <f t="shared" si="290"/>
        <v>0</v>
      </c>
      <c r="X311">
        <f t="shared" si="291"/>
        <v>89.31</v>
      </c>
      <c r="Y311">
        <f t="shared" si="292"/>
        <v>12.76</v>
      </c>
      <c r="AA311">
        <v>33034105</v>
      </c>
      <c r="AB311">
        <f t="shared" si="293"/>
        <v>66667.14</v>
      </c>
      <c r="AC311">
        <f t="shared" si="294"/>
        <v>56933.42</v>
      </c>
      <c r="AD311">
        <f t="shared" si="295"/>
        <v>1555.17</v>
      </c>
      <c r="AE311">
        <f t="shared" si="296"/>
        <v>142.85</v>
      </c>
      <c r="AF311">
        <f t="shared" si="297"/>
        <v>8178.55</v>
      </c>
      <c r="AG311">
        <f t="shared" si="298"/>
        <v>0</v>
      </c>
      <c r="AH311">
        <f t="shared" si="299"/>
        <v>36.11</v>
      </c>
      <c r="AI311">
        <f t="shared" si="300"/>
        <v>0</v>
      </c>
      <c r="AJ311">
        <f t="shared" si="301"/>
        <v>0</v>
      </c>
      <c r="AK311">
        <v>66667.14</v>
      </c>
      <c r="AL311">
        <v>56933.42</v>
      </c>
      <c r="AM311">
        <v>1555.17</v>
      </c>
      <c r="AN311">
        <v>142.85</v>
      </c>
      <c r="AO311">
        <v>8178.55</v>
      </c>
      <c r="AP311">
        <v>0</v>
      </c>
      <c r="AQ311">
        <v>36.11</v>
      </c>
      <c r="AR311">
        <v>0</v>
      </c>
      <c r="AS311">
        <v>0</v>
      </c>
      <c r="AT311">
        <v>70</v>
      </c>
      <c r="AU311">
        <v>10</v>
      </c>
      <c r="AV311">
        <v>1</v>
      </c>
      <c r="AW311">
        <v>1</v>
      </c>
      <c r="AZ311">
        <v>1</v>
      </c>
      <c r="BA311">
        <v>1</v>
      </c>
      <c r="BB311">
        <v>1</v>
      </c>
      <c r="BC311">
        <v>1</v>
      </c>
      <c r="BD311" t="s">
        <v>3</v>
      </c>
      <c r="BE311" t="s">
        <v>3</v>
      </c>
      <c r="BF311" t="s">
        <v>3</v>
      </c>
      <c r="BG311" t="s">
        <v>3</v>
      </c>
      <c r="BH311">
        <v>0</v>
      </c>
      <c r="BI311">
        <v>4</v>
      </c>
      <c r="BJ311" t="s">
        <v>20</v>
      </c>
      <c r="BM311">
        <v>0</v>
      </c>
      <c r="BN311">
        <v>0</v>
      </c>
      <c r="BO311" t="s">
        <v>3</v>
      </c>
      <c r="BP311">
        <v>0</v>
      </c>
      <c r="BQ311">
        <v>1</v>
      </c>
      <c r="BR311">
        <v>0</v>
      </c>
      <c r="BS311">
        <v>1</v>
      </c>
      <c r="BT311">
        <v>1</v>
      </c>
      <c r="BU311">
        <v>1</v>
      </c>
      <c r="BV311">
        <v>1</v>
      </c>
      <c r="BW311">
        <v>1</v>
      </c>
      <c r="BX311">
        <v>1</v>
      </c>
      <c r="BY311" t="s">
        <v>3</v>
      </c>
      <c r="BZ311">
        <v>70</v>
      </c>
      <c r="CA311">
        <v>10</v>
      </c>
      <c r="CF311">
        <v>0</v>
      </c>
      <c r="CG311">
        <v>0</v>
      </c>
      <c r="CM311">
        <v>0</v>
      </c>
      <c r="CN311" t="s">
        <v>3</v>
      </c>
      <c r="CO311">
        <v>0</v>
      </c>
      <c r="CP311">
        <f t="shared" si="302"/>
        <v>1040.01</v>
      </c>
      <c r="CQ311">
        <f t="shared" si="303"/>
        <v>56933.42</v>
      </c>
      <c r="CR311">
        <f t="shared" si="304"/>
        <v>1555.17</v>
      </c>
      <c r="CS311">
        <f t="shared" si="305"/>
        <v>142.85</v>
      </c>
      <c r="CT311">
        <f t="shared" si="306"/>
        <v>8178.55</v>
      </c>
      <c r="CU311">
        <f t="shared" si="307"/>
        <v>0</v>
      </c>
      <c r="CV311">
        <f t="shared" si="308"/>
        <v>36.11</v>
      </c>
      <c r="CW311">
        <f t="shared" si="309"/>
        <v>0</v>
      </c>
      <c r="CX311">
        <f t="shared" si="310"/>
        <v>0</v>
      </c>
      <c r="CY311">
        <f t="shared" si="311"/>
        <v>89.313000000000017</v>
      </c>
      <c r="CZ311">
        <f t="shared" si="312"/>
        <v>12.759</v>
      </c>
      <c r="DC311" t="s">
        <v>3</v>
      </c>
      <c r="DD311" t="s">
        <v>3</v>
      </c>
      <c r="DE311" t="s">
        <v>3</v>
      </c>
      <c r="DF311" t="s">
        <v>3</v>
      </c>
      <c r="DG311" t="s">
        <v>3</v>
      </c>
      <c r="DH311" t="s">
        <v>3</v>
      </c>
      <c r="DI311" t="s">
        <v>3</v>
      </c>
      <c r="DJ311" t="s">
        <v>3</v>
      </c>
      <c r="DK311" t="s">
        <v>3</v>
      </c>
      <c r="DL311" t="s">
        <v>3</v>
      </c>
      <c r="DM311" t="s">
        <v>3</v>
      </c>
      <c r="DN311">
        <v>0</v>
      </c>
      <c r="DO311">
        <v>0</v>
      </c>
      <c r="DP311">
        <v>1</v>
      </c>
      <c r="DQ311">
        <v>1</v>
      </c>
      <c r="DU311">
        <v>1009</v>
      </c>
      <c r="DV311" t="s">
        <v>19</v>
      </c>
      <c r="DW311" t="s">
        <v>19</v>
      </c>
      <c r="DX311">
        <v>1000</v>
      </c>
      <c r="EE311">
        <v>32505399</v>
      </c>
      <c r="EF311">
        <v>1</v>
      </c>
      <c r="EG311" t="s">
        <v>21</v>
      </c>
      <c r="EH311">
        <v>0</v>
      </c>
      <c r="EI311" t="s">
        <v>3</v>
      </c>
      <c r="EJ311">
        <v>4</v>
      </c>
      <c r="EK311">
        <v>0</v>
      </c>
      <c r="EL311" t="s">
        <v>22</v>
      </c>
      <c r="EM311" t="s">
        <v>23</v>
      </c>
      <c r="EO311" t="s">
        <v>3</v>
      </c>
      <c r="EQ311">
        <v>131072</v>
      </c>
      <c r="ER311">
        <v>66667.14</v>
      </c>
      <c r="ES311">
        <v>56933.42</v>
      </c>
      <c r="ET311">
        <v>1555.17</v>
      </c>
      <c r="EU311">
        <v>142.85</v>
      </c>
      <c r="EV311">
        <v>8178.55</v>
      </c>
      <c r="EW311">
        <v>36.11</v>
      </c>
      <c r="EX311">
        <v>0</v>
      </c>
      <c r="EY311">
        <v>0</v>
      </c>
      <c r="FQ311">
        <v>0</v>
      </c>
      <c r="FR311">
        <f t="shared" si="313"/>
        <v>0</v>
      </c>
      <c r="FS311">
        <v>0</v>
      </c>
      <c r="FX311">
        <v>70</v>
      </c>
      <c r="FY311">
        <v>10</v>
      </c>
      <c r="GA311" t="s">
        <v>3</v>
      </c>
      <c r="GD311">
        <v>0</v>
      </c>
      <c r="GF311">
        <v>-1596235391</v>
      </c>
      <c r="GG311">
        <v>2</v>
      </c>
      <c r="GH311">
        <v>1</v>
      </c>
      <c r="GI311">
        <v>-2</v>
      </c>
      <c r="GJ311">
        <v>0</v>
      </c>
      <c r="GK311">
        <f>ROUND(R311*(R12)/100,2)</f>
        <v>2.41</v>
      </c>
      <c r="GL311">
        <f t="shared" si="314"/>
        <v>0</v>
      </c>
      <c r="GM311">
        <f t="shared" si="315"/>
        <v>1144.49</v>
      </c>
      <c r="GN311">
        <f t="shared" si="316"/>
        <v>0</v>
      </c>
      <c r="GO311">
        <f t="shared" si="317"/>
        <v>0</v>
      </c>
      <c r="GP311">
        <f t="shared" si="318"/>
        <v>1144.49</v>
      </c>
      <c r="GR311">
        <v>0</v>
      </c>
      <c r="GS311">
        <v>3</v>
      </c>
      <c r="GT311">
        <v>0</v>
      </c>
      <c r="GU311" t="s">
        <v>3</v>
      </c>
      <c r="GV311">
        <f t="shared" si="319"/>
        <v>0</v>
      </c>
      <c r="GW311">
        <v>1</v>
      </c>
      <c r="GX311">
        <f t="shared" si="320"/>
        <v>0</v>
      </c>
      <c r="HA311">
        <v>0</v>
      </c>
      <c r="HB311">
        <v>0</v>
      </c>
      <c r="IK311">
        <v>0</v>
      </c>
    </row>
    <row r="312" spans="1:245" x14ac:dyDescent="0.2">
      <c r="A312">
        <v>18</v>
      </c>
      <c r="B312">
        <v>1</v>
      </c>
      <c r="C312">
        <v>685</v>
      </c>
      <c r="E312" t="s">
        <v>299</v>
      </c>
      <c r="F312" t="s">
        <v>25</v>
      </c>
      <c r="G312" t="s">
        <v>26</v>
      </c>
      <c r="H312" t="s">
        <v>19</v>
      </c>
      <c r="I312">
        <f>I311*J312</f>
        <v>-1.5599999999999999E-2</v>
      </c>
      <c r="J312">
        <v>-1</v>
      </c>
      <c r="O312">
        <f t="shared" si="282"/>
        <v>-833.2</v>
      </c>
      <c r="P312">
        <f t="shared" si="283"/>
        <v>-833.2</v>
      </c>
      <c r="Q312">
        <f t="shared" si="284"/>
        <v>0</v>
      </c>
      <c r="R312">
        <f t="shared" si="285"/>
        <v>0</v>
      </c>
      <c r="S312">
        <f t="shared" si="286"/>
        <v>0</v>
      </c>
      <c r="T312">
        <f t="shared" si="287"/>
        <v>0</v>
      </c>
      <c r="U312">
        <f t="shared" si="288"/>
        <v>0</v>
      </c>
      <c r="V312">
        <f t="shared" si="289"/>
        <v>0</v>
      </c>
      <c r="W312">
        <f t="shared" si="290"/>
        <v>0</v>
      </c>
      <c r="X312">
        <f t="shared" si="291"/>
        <v>0</v>
      </c>
      <c r="Y312">
        <f t="shared" si="292"/>
        <v>0</v>
      </c>
      <c r="AA312">
        <v>33034105</v>
      </c>
      <c r="AB312">
        <f t="shared" si="293"/>
        <v>53410.15</v>
      </c>
      <c r="AC312">
        <f t="shared" si="294"/>
        <v>53410.15</v>
      </c>
      <c r="AD312">
        <f t="shared" si="295"/>
        <v>0</v>
      </c>
      <c r="AE312">
        <f t="shared" si="296"/>
        <v>0</v>
      </c>
      <c r="AF312">
        <f t="shared" si="297"/>
        <v>0</v>
      </c>
      <c r="AG312">
        <f t="shared" si="298"/>
        <v>0</v>
      </c>
      <c r="AH312">
        <f t="shared" si="299"/>
        <v>0</v>
      </c>
      <c r="AI312">
        <f t="shared" si="300"/>
        <v>0</v>
      </c>
      <c r="AJ312">
        <f t="shared" si="301"/>
        <v>0</v>
      </c>
      <c r="AK312">
        <v>53410.15</v>
      </c>
      <c r="AL312">
        <v>53410.15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70</v>
      </c>
      <c r="AU312">
        <v>10</v>
      </c>
      <c r="AV312">
        <v>1</v>
      </c>
      <c r="AW312">
        <v>1</v>
      </c>
      <c r="AZ312">
        <v>1</v>
      </c>
      <c r="BA312">
        <v>1</v>
      </c>
      <c r="BB312">
        <v>1</v>
      </c>
      <c r="BC312">
        <v>1</v>
      </c>
      <c r="BD312" t="s">
        <v>3</v>
      </c>
      <c r="BE312" t="s">
        <v>3</v>
      </c>
      <c r="BF312" t="s">
        <v>3</v>
      </c>
      <c r="BG312" t="s">
        <v>3</v>
      </c>
      <c r="BH312">
        <v>3</v>
      </c>
      <c r="BI312">
        <v>4</v>
      </c>
      <c r="BJ312" t="s">
        <v>27</v>
      </c>
      <c r="BM312">
        <v>0</v>
      </c>
      <c r="BN312">
        <v>0</v>
      </c>
      <c r="BO312" t="s">
        <v>3</v>
      </c>
      <c r="BP312">
        <v>0</v>
      </c>
      <c r="BQ312">
        <v>1</v>
      </c>
      <c r="BR312">
        <v>0</v>
      </c>
      <c r="BS312">
        <v>1</v>
      </c>
      <c r="BT312">
        <v>1</v>
      </c>
      <c r="BU312">
        <v>1</v>
      </c>
      <c r="BV312">
        <v>1</v>
      </c>
      <c r="BW312">
        <v>1</v>
      </c>
      <c r="BX312">
        <v>1</v>
      </c>
      <c r="BY312" t="s">
        <v>3</v>
      </c>
      <c r="BZ312">
        <v>70</v>
      </c>
      <c r="CA312">
        <v>10</v>
      </c>
      <c r="CF312">
        <v>0</v>
      </c>
      <c r="CG312">
        <v>0</v>
      </c>
      <c r="CM312">
        <v>0</v>
      </c>
      <c r="CN312" t="s">
        <v>3</v>
      </c>
      <c r="CO312">
        <v>0</v>
      </c>
      <c r="CP312">
        <f t="shared" si="302"/>
        <v>-833.2</v>
      </c>
      <c r="CQ312">
        <f t="shared" si="303"/>
        <v>53410.15</v>
      </c>
      <c r="CR312">
        <f t="shared" si="304"/>
        <v>0</v>
      </c>
      <c r="CS312">
        <f t="shared" si="305"/>
        <v>0</v>
      </c>
      <c r="CT312">
        <f t="shared" si="306"/>
        <v>0</v>
      </c>
      <c r="CU312">
        <f t="shared" si="307"/>
        <v>0</v>
      </c>
      <c r="CV312">
        <f t="shared" si="308"/>
        <v>0</v>
      </c>
      <c r="CW312">
        <f t="shared" si="309"/>
        <v>0</v>
      </c>
      <c r="CX312">
        <f t="shared" si="310"/>
        <v>0</v>
      </c>
      <c r="CY312">
        <f t="shared" si="311"/>
        <v>0</v>
      </c>
      <c r="CZ312">
        <f t="shared" si="312"/>
        <v>0</v>
      </c>
      <c r="DC312" t="s">
        <v>3</v>
      </c>
      <c r="DD312" t="s">
        <v>3</v>
      </c>
      <c r="DE312" t="s">
        <v>3</v>
      </c>
      <c r="DF312" t="s">
        <v>3</v>
      </c>
      <c r="DG312" t="s">
        <v>3</v>
      </c>
      <c r="DH312" t="s">
        <v>3</v>
      </c>
      <c r="DI312" t="s">
        <v>3</v>
      </c>
      <c r="DJ312" t="s">
        <v>3</v>
      </c>
      <c r="DK312" t="s">
        <v>3</v>
      </c>
      <c r="DL312" t="s">
        <v>3</v>
      </c>
      <c r="DM312" t="s">
        <v>3</v>
      </c>
      <c r="DN312">
        <v>0</v>
      </c>
      <c r="DO312">
        <v>0</v>
      </c>
      <c r="DP312">
        <v>1</v>
      </c>
      <c r="DQ312">
        <v>1</v>
      </c>
      <c r="DU312">
        <v>1009</v>
      </c>
      <c r="DV312" t="s">
        <v>19</v>
      </c>
      <c r="DW312" t="s">
        <v>19</v>
      </c>
      <c r="DX312">
        <v>1000</v>
      </c>
      <c r="EE312">
        <v>32505399</v>
      </c>
      <c r="EF312">
        <v>1</v>
      </c>
      <c r="EG312" t="s">
        <v>21</v>
      </c>
      <c r="EH312">
        <v>0</v>
      </c>
      <c r="EI312" t="s">
        <v>3</v>
      </c>
      <c r="EJ312">
        <v>4</v>
      </c>
      <c r="EK312">
        <v>0</v>
      </c>
      <c r="EL312" t="s">
        <v>22</v>
      </c>
      <c r="EM312" t="s">
        <v>23</v>
      </c>
      <c r="EO312" t="s">
        <v>3</v>
      </c>
      <c r="EQ312">
        <v>0</v>
      </c>
      <c r="ER312">
        <v>53410.15</v>
      </c>
      <c r="ES312">
        <v>53410.15</v>
      </c>
      <c r="ET312">
        <v>0</v>
      </c>
      <c r="EU312">
        <v>0</v>
      </c>
      <c r="EV312">
        <v>0</v>
      </c>
      <c r="EW312">
        <v>0</v>
      </c>
      <c r="EX312">
        <v>0</v>
      </c>
      <c r="FQ312">
        <v>0</v>
      </c>
      <c r="FR312">
        <f t="shared" si="313"/>
        <v>0</v>
      </c>
      <c r="FS312">
        <v>0</v>
      </c>
      <c r="FX312">
        <v>70</v>
      </c>
      <c r="FY312">
        <v>10</v>
      </c>
      <c r="GA312" t="s">
        <v>3</v>
      </c>
      <c r="GD312">
        <v>0</v>
      </c>
      <c r="GF312">
        <v>-1467733540</v>
      </c>
      <c r="GG312">
        <v>2</v>
      </c>
      <c r="GH312">
        <v>1</v>
      </c>
      <c r="GI312">
        <v>-2</v>
      </c>
      <c r="GJ312">
        <v>0</v>
      </c>
      <c r="GK312">
        <f>ROUND(R312*(R12)/100,2)</f>
        <v>0</v>
      </c>
      <c r="GL312">
        <f t="shared" si="314"/>
        <v>0</v>
      </c>
      <c r="GM312">
        <f t="shared" si="315"/>
        <v>-833.2</v>
      </c>
      <c r="GN312">
        <f t="shared" si="316"/>
        <v>0</v>
      </c>
      <c r="GO312">
        <f t="shared" si="317"/>
        <v>0</v>
      </c>
      <c r="GP312">
        <f t="shared" si="318"/>
        <v>-833.2</v>
      </c>
      <c r="GR312">
        <v>0</v>
      </c>
      <c r="GS312">
        <v>3</v>
      </c>
      <c r="GT312">
        <v>0</v>
      </c>
      <c r="GU312" t="s">
        <v>3</v>
      </c>
      <c r="GV312">
        <f t="shared" si="319"/>
        <v>0</v>
      </c>
      <c r="GW312">
        <v>1</v>
      </c>
      <c r="GX312">
        <f t="shared" si="320"/>
        <v>0</v>
      </c>
      <c r="HA312">
        <v>0</v>
      </c>
      <c r="HB312">
        <v>0</v>
      </c>
      <c r="IK312">
        <v>0</v>
      </c>
    </row>
    <row r="313" spans="1:245" x14ac:dyDescent="0.2">
      <c r="A313">
        <v>17</v>
      </c>
      <c r="B313">
        <v>1</v>
      </c>
      <c r="C313">
        <f>ROW(SmtRes!A700)</f>
        <v>700</v>
      </c>
      <c r="D313">
        <f>ROW(EtalonRes!A665)</f>
        <v>665</v>
      </c>
      <c r="E313" t="s">
        <v>300</v>
      </c>
      <c r="F313" t="s">
        <v>29</v>
      </c>
      <c r="G313" t="s">
        <v>30</v>
      </c>
      <c r="H313" t="s">
        <v>31</v>
      </c>
      <c r="I313">
        <v>2.14E-3</v>
      </c>
      <c r="J313">
        <v>0</v>
      </c>
      <c r="O313">
        <f t="shared" si="282"/>
        <v>913.59</v>
      </c>
      <c r="P313">
        <f t="shared" si="283"/>
        <v>744.36</v>
      </c>
      <c r="Q313">
        <f t="shared" si="284"/>
        <v>0.93</v>
      </c>
      <c r="R313">
        <f t="shared" si="285"/>
        <v>0.32</v>
      </c>
      <c r="S313">
        <f t="shared" si="286"/>
        <v>168.3</v>
      </c>
      <c r="T313">
        <f t="shared" si="287"/>
        <v>0</v>
      </c>
      <c r="U313">
        <f t="shared" si="288"/>
        <v>0.969634</v>
      </c>
      <c r="V313">
        <f t="shared" si="289"/>
        <v>0</v>
      </c>
      <c r="W313">
        <f t="shared" si="290"/>
        <v>0</v>
      </c>
      <c r="X313">
        <f t="shared" si="291"/>
        <v>117.81</v>
      </c>
      <c r="Y313">
        <f t="shared" si="292"/>
        <v>16.829999999999998</v>
      </c>
      <c r="AA313">
        <v>33034105</v>
      </c>
      <c r="AB313">
        <f t="shared" si="293"/>
        <v>426912.19</v>
      </c>
      <c r="AC313">
        <f t="shared" si="294"/>
        <v>347832.49</v>
      </c>
      <c r="AD313">
        <f t="shared" si="295"/>
        <v>435.13</v>
      </c>
      <c r="AE313">
        <f t="shared" si="296"/>
        <v>147.43</v>
      </c>
      <c r="AF313">
        <f t="shared" si="297"/>
        <v>78644.570000000007</v>
      </c>
      <c r="AG313">
        <f t="shared" si="298"/>
        <v>0</v>
      </c>
      <c r="AH313">
        <f t="shared" si="299"/>
        <v>453.1</v>
      </c>
      <c r="AI313">
        <f t="shared" si="300"/>
        <v>0</v>
      </c>
      <c r="AJ313">
        <f t="shared" si="301"/>
        <v>0</v>
      </c>
      <c r="AK313">
        <v>426912.19</v>
      </c>
      <c r="AL313">
        <v>347832.49</v>
      </c>
      <c r="AM313">
        <v>435.13</v>
      </c>
      <c r="AN313">
        <v>147.43</v>
      </c>
      <c r="AO313">
        <v>78644.570000000007</v>
      </c>
      <c r="AP313">
        <v>0</v>
      </c>
      <c r="AQ313">
        <v>453.1</v>
      </c>
      <c r="AR313">
        <v>0</v>
      </c>
      <c r="AS313">
        <v>0</v>
      </c>
      <c r="AT313">
        <v>70</v>
      </c>
      <c r="AU313">
        <v>10</v>
      </c>
      <c r="AV313">
        <v>1</v>
      </c>
      <c r="AW313">
        <v>1</v>
      </c>
      <c r="AZ313">
        <v>1</v>
      </c>
      <c r="BA313">
        <v>1</v>
      </c>
      <c r="BB313">
        <v>1</v>
      </c>
      <c r="BC313">
        <v>1</v>
      </c>
      <c r="BD313" t="s">
        <v>3</v>
      </c>
      <c r="BE313" t="s">
        <v>3</v>
      </c>
      <c r="BF313" t="s">
        <v>3</v>
      </c>
      <c r="BG313" t="s">
        <v>3</v>
      </c>
      <c r="BH313">
        <v>0</v>
      </c>
      <c r="BI313">
        <v>4</v>
      </c>
      <c r="BJ313" t="s">
        <v>32</v>
      </c>
      <c r="BM313">
        <v>0</v>
      </c>
      <c r="BN313">
        <v>0</v>
      </c>
      <c r="BO313" t="s">
        <v>3</v>
      </c>
      <c r="BP313">
        <v>0</v>
      </c>
      <c r="BQ313">
        <v>1</v>
      </c>
      <c r="BR313">
        <v>0</v>
      </c>
      <c r="BS313">
        <v>1</v>
      </c>
      <c r="BT313">
        <v>1</v>
      </c>
      <c r="BU313">
        <v>1</v>
      </c>
      <c r="BV313">
        <v>1</v>
      </c>
      <c r="BW313">
        <v>1</v>
      </c>
      <c r="BX313">
        <v>1</v>
      </c>
      <c r="BY313" t="s">
        <v>3</v>
      </c>
      <c r="BZ313">
        <v>70</v>
      </c>
      <c r="CA313">
        <v>10</v>
      </c>
      <c r="CF313">
        <v>0</v>
      </c>
      <c r="CG313">
        <v>0</v>
      </c>
      <c r="CM313">
        <v>0</v>
      </c>
      <c r="CN313" t="s">
        <v>3</v>
      </c>
      <c r="CO313">
        <v>0</v>
      </c>
      <c r="CP313">
        <f t="shared" si="302"/>
        <v>913.58999999999992</v>
      </c>
      <c r="CQ313">
        <f t="shared" si="303"/>
        <v>347832.49</v>
      </c>
      <c r="CR313">
        <f t="shared" si="304"/>
        <v>435.13</v>
      </c>
      <c r="CS313">
        <f t="shared" si="305"/>
        <v>147.43</v>
      </c>
      <c r="CT313">
        <f t="shared" si="306"/>
        <v>78644.570000000007</v>
      </c>
      <c r="CU313">
        <f t="shared" si="307"/>
        <v>0</v>
      </c>
      <c r="CV313">
        <f t="shared" si="308"/>
        <v>453.1</v>
      </c>
      <c r="CW313">
        <f t="shared" si="309"/>
        <v>0</v>
      </c>
      <c r="CX313">
        <f t="shared" si="310"/>
        <v>0</v>
      </c>
      <c r="CY313">
        <f t="shared" si="311"/>
        <v>117.81</v>
      </c>
      <c r="CZ313">
        <f t="shared" si="312"/>
        <v>16.829999999999998</v>
      </c>
      <c r="DC313" t="s">
        <v>3</v>
      </c>
      <c r="DD313" t="s">
        <v>3</v>
      </c>
      <c r="DE313" t="s">
        <v>3</v>
      </c>
      <c r="DF313" t="s">
        <v>3</v>
      </c>
      <c r="DG313" t="s">
        <v>3</v>
      </c>
      <c r="DH313" t="s">
        <v>3</v>
      </c>
      <c r="DI313" t="s">
        <v>3</v>
      </c>
      <c r="DJ313" t="s">
        <v>3</v>
      </c>
      <c r="DK313" t="s">
        <v>3</v>
      </c>
      <c r="DL313" t="s">
        <v>3</v>
      </c>
      <c r="DM313" t="s">
        <v>3</v>
      </c>
      <c r="DN313">
        <v>0</v>
      </c>
      <c r="DO313">
        <v>0</v>
      </c>
      <c r="DP313">
        <v>1</v>
      </c>
      <c r="DQ313">
        <v>1</v>
      </c>
      <c r="DU313">
        <v>1007</v>
      </c>
      <c r="DV313" t="s">
        <v>31</v>
      </c>
      <c r="DW313" t="s">
        <v>31</v>
      </c>
      <c r="DX313">
        <v>100</v>
      </c>
      <c r="EE313">
        <v>32505399</v>
      </c>
      <c r="EF313">
        <v>1</v>
      </c>
      <c r="EG313" t="s">
        <v>21</v>
      </c>
      <c r="EH313">
        <v>0</v>
      </c>
      <c r="EI313" t="s">
        <v>3</v>
      </c>
      <c r="EJ313">
        <v>4</v>
      </c>
      <c r="EK313">
        <v>0</v>
      </c>
      <c r="EL313" t="s">
        <v>22</v>
      </c>
      <c r="EM313" t="s">
        <v>23</v>
      </c>
      <c r="EO313" t="s">
        <v>3</v>
      </c>
      <c r="EQ313">
        <v>131072</v>
      </c>
      <c r="ER313">
        <v>426912.19</v>
      </c>
      <c r="ES313">
        <v>347832.49</v>
      </c>
      <c r="ET313">
        <v>435.13</v>
      </c>
      <c r="EU313">
        <v>147.43</v>
      </c>
      <c r="EV313">
        <v>78644.570000000007</v>
      </c>
      <c r="EW313">
        <v>453.1</v>
      </c>
      <c r="EX313">
        <v>0</v>
      </c>
      <c r="EY313">
        <v>0</v>
      </c>
      <c r="FQ313">
        <v>0</v>
      </c>
      <c r="FR313">
        <f t="shared" si="313"/>
        <v>0</v>
      </c>
      <c r="FS313">
        <v>0</v>
      </c>
      <c r="FX313">
        <v>70</v>
      </c>
      <c r="FY313">
        <v>10</v>
      </c>
      <c r="GA313" t="s">
        <v>3</v>
      </c>
      <c r="GD313">
        <v>0</v>
      </c>
      <c r="GF313">
        <v>1739596138</v>
      </c>
      <c r="GG313">
        <v>2</v>
      </c>
      <c r="GH313">
        <v>1</v>
      </c>
      <c r="GI313">
        <v>-2</v>
      </c>
      <c r="GJ313">
        <v>0</v>
      </c>
      <c r="GK313">
        <f>ROUND(R313*(R12)/100,2)</f>
        <v>0.35</v>
      </c>
      <c r="GL313">
        <f t="shared" si="314"/>
        <v>0</v>
      </c>
      <c r="GM313">
        <f t="shared" si="315"/>
        <v>1048.58</v>
      </c>
      <c r="GN313">
        <f t="shared" si="316"/>
        <v>0</v>
      </c>
      <c r="GO313">
        <f t="shared" si="317"/>
        <v>0</v>
      </c>
      <c r="GP313">
        <f t="shared" si="318"/>
        <v>1048.58</v>
      </c>
      <c r="GR313">
        <v>0</v>
      </c>
      <c r="GS313">
        <v>3</v>
      </c>
      <c r="GT313">
        <v>0</v>
      </c>
      <c r="GU313" t="s">
        <v>3</v>
      </c>
      <c r="GV313">
        <f t="shared" si="319"/>
        <v>0</v>
      </c>
      <c r="GW313">
        <v>1</v>
      </c>
      <c r="GX313">
        <f t="shared" si="320"/>
        <v>0</v>
      </c>
      <c r="HA313">
        <v>0</v>
      </c>
      <c r="HB313">
        <v>0</v>
      </c>
      <c r="IK313">
        <v>0</v>
      </c>
    </row>
    <row r="314" spans="1:245" x14ac:dyDescent="0.2">
      <c r="A314">
        <v>17</v>
      </c>
      <c r="B314">
        <v>1</v>
      </c>
      <c r="E314" t="s">
        <v>301</v>
      </c>
      <c r="F314" t="s">
        <v>25</v>
      </c>
      <c r="G314" t="s">
        <v>26</v>
      </c>
      <c r="H314" t="s">
        <v>19</v>
      </c>
      <c r="I314">
        <v>4.6860644200000003E-3</v>
      </c>
      <c r="J314">
        <v>0</v>
      </c>
      <c r="O314">
        <f t="shared" si="282"/>
        <v>250.28</v>
      </c>
      <c r="P314">
        <f t="shared" si="283"/>
        <v>250.28</v>
      </c>
      <c r="Q314">
        <f t="shared" si="284"/>
        <v>0</v>
      </c>
      <c r="R314">
        <f t="shared" si="285"/>
        <v>0</v>
      </c>
      <c r="S314">
        <f t="shared" si="286"/>
        <v>0</v>
      </c>
      <c r="T314">
        <f t="shared" si="287"/>
        <v>0</v>
      </c>
      <c r="U314">
        <f t="shared" si="288"/>
        <v>0</v>
      </c>
      <c r="V314">
        <f t="shared" si="289"/>
        <v>0</v>
      </c>
      <c r="W314">
        <f t="shared" si="290"/>
        <v>0</v>
      </c>
      <c r="X314">
        <f t="shared" si="291"/>
        <v>0</v>
      </c>
      <c r="Y314">
        <f t="shared" si="292"/>
        <v>0</v>
      </c>
      <c r="AA314">
        <v>33034105</v>
      </c>
      <c r="AB314">
        <f t="shared" si="293"/>
        <v>53410.15</v>
      </c>
      <c r="AC314">
        <f t="shared" si="294"/>
        <v>53410.15</v>
      </c>
      <c r="AD314">
        <f t="shared" si="295"/>
        <v>0</v>
      </c>
      <c r="AE314">
        <f t="shared" si="296"/>
        <v>0</v>
      </c>
      <c r="AF314">
        <f t="shared" si="297"/>
        <v>0</v>
      </c>
      <c r="AG314">
        <f t="shared" si="298"/>
        <v>0</v>
      </c>
      <c r="AH314">
        <f t="shared" si="299"/>
        <v>0</v>
      </c>
      <c r="AI314">
        <f t="shared" si="300"/>
        <v>0</v>
      </c>
      <c r="AJ314">
        <f t="shared" si="301"/>
        <v>0</v>
      </c>
      <c r="AK314">
        <v>53410.15</v>
      </c>
      <c r="AL314">
        <v>53410.15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70</v>
      </c>
      <c r="AU314">
        <v>10</v>
      </c>
      <c r="AV314">
        <v>1</v>
      </c>
      <c r="AW314">
        <v>1</v>
      </c>
      <c r="AZ314">
        <v>1</v>
      </c>
      <c r="BA314">
        <v>1</v>
      </c>
      <c r="BB314">
        <v>1</v>
      </c>
      <c r="BC314">
        <v>1</v>
      </c>
      <c r="BD314" t="s">
        <v>3</v>
      </c>
      <c r="BE314" t="s">
        <v>3</v>
      </c>
      <c r="BF314" t="s">
        <v>3</v>
      </c>
      <c r="BG314" t="s">
        <v>3</v>
      </c>
      <c r="BH314">
        <v>3</v>
      </c>
      <c r="BI314">
        <v>4</v>
      </c>
      <c r="BJ314" t="s">
        <v>27</v>
      </c>
      <c r="BM314">
        <v>0</v>
      </c>
      <c r="BN314">
        <v>0</v>
      </c>
      <c r="BO314" t="s">
        <v>3</v>
      </c>
      <c r="BP314">
        <v>0</v>
      </c>
      <c r="BQ314">
        <v>1</v>
      </c>
      <c r="BR314">
        <v>0</v>
      </c>
      <c r="BS314">
        <v>1</v>
      </c>
      <c r="BT314">
        <v>1</v>
      </c>
      <c r="BU314">
        <v>1</v>
      </c>
      <c r="BV314">
        <v>1</v>
      </c>
      <c r="BW314">
        <v>1</v>
      </c>
      <c r="BX314">
        <v>1</v>
      </c>
      <c r="BY314" t="s">
        <v>3</v>
      </c>
      <c r="BZ314">
        <v>70</v>
      </c>
      <c r="CA314">
        <v>10</v>
      </c>
      <c r="CF314">
        <v>0</v>
      </c>
      <c r="CG314">
        <v>0</v>
      </c>
      <c r="CM314">
        <v>0</v>
      </c>
      <c r="CN314" t="s">
        <v>3</v>
      </c>
      <c r="CO314">
        <v>0</v>
      </c>
      <c r="CP314">
        <f t="shared" si="302"/>
        <v>250.28</v>
      </c>
      <c r="CQ314">
        <f t="shared" si="303"/>
        <v>53410.15</v>
      </c>
      <c r="CR314">
        <f t="shared" si="304"/>
        <v>0</v>
      </c>
      <c r="CS314">
        <f t="shared" si="305"/>
        <v>0</v>
      </c>
      <c r="CT314">
        <f t="shared" si="306"/>
        <v>0</v>
      </c>
      <c r="CU314">
        <f t="shared" si="307"/>
        <v>0</v>
      </c>
      <c r="CV314">
        <f t="shared" si="308"/>
        <v>0</v>
      </c>
      <c r="CW314">
        <f t="shared" si="309"/>
        <v>0</v>
      </c>
      <c r="CX314">
        <f t="shared" si="310"/>
        <v>0</v>
      </c>
      <c r="CY314">
        <f t="shared" si="311"/>
        <v>0</v>
      </c>
      <c r="CZ314">
        <f t="shared" si="312"/>
        <v>0</v>
      </c>
      <c r="DC314" t="s">
        <v>3</v>
      </c>
      <c r="DD314" t="s">
        <v>3</v>
      </c>
      <c r="DE314" t="s">
        <v>3</v>
      </c>
      <c r="DF314" t="s">
        <v>3</v>
      </c>
      <c r="DG314" t="s">
        <v>3</v>
      </c>
      <c r="DH314" t="s">
        <v>3</v>
      </c>
      <c r="DI314" t="s">
        <v>3</v>
      </c>
      <c r="DJ314" t="s">
        <v>3</v>
      </c>
      <c r="DK314" t="s">
        <v>3</v>
      </c>
      <c r="DL314" t="s">
        <v>3</v>
      </c>
      <c r="DM314" t="s">
        <v>3</v>
      </c>
      <c r="DN314">
        <v>0</v>
      </c>
      <c r="DO314">
        <v>0</v>
      </c>
      <c r="DP314">
        <v>1</v>
      </c>
      <c r="DQ314">
        <v>1</v>
      </c>
      <c r="DU314">
        <v>1009</v>
      </c>
      <c r="DV314" t="s">
        <v>19</v>
      </c>
      <c r="DW314" t="s">
        <v>19</v>
      </c>
      <c r="DX314">
        <v>1000</v>
      </c>
      <c r="EE314">
        <v>32505399</v>
      </c>
      <c r="EF314">
        <v>1</v>
      </c>
      <c r="EG314" t="s">
        <v>21</v>
      </c>
      <c r="EH314">
        <v>0</v>
      </c>
      <c r="EI314" t="s">
        <v>3</v>
      </c>
      <c r="EJ314">
        <v>4</v>
      </c>
      <c r="EK314">
        <v>0</v>
      </c>
      <c r="EL314" t="s">
        <v>22</v>
      </c>
      <c r="EM314" t="s">
        <v>23</v>
      </c>
      <c r="EO314" t="s">
        <v>3</v>
      </c>
      <c r="EQ314">
        <v>131072</v>
      </c>
      <c r="ER314">
        <v>53410.15</v>
      </c>
      <c r="ES314">
        <v>53410.15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FQ314">
        <v>0</v>
      </c>
      <c r="FR314">
        <f t="shared" si="313"/>
        <v>0</v>
      </c>
      <c r="FS314">
        <v>0</v>
      </c>
      <c r="FX314">
        <v>70</v>
      </c>
      <c r="FY314">
        <v>10</v>
      </c>
      <c r="GA314" t="s">
        <v>3</v>
      </c>
      <c r="GD314">
        <v>0</v>
      </c>
      <c r="GF314">
        <v>-1467733540</v>
      </c>
      <c r="GG314">
        <v>2</v>
      </c>
      <c r="GH314">
        <v>1</v>
      </c>
      <c r="GI314">
        <v>-2</v>
      </c>
      <c r="GJ314">
        <v>0</v>
      </c>
      <c r="GK314">
        <f>ROUND(R314*(R12)/100,2)</f>
        <v>0</v>
      </c>
      <c r="GL314">
        <f t="shared" si="314"/>
        <v>0</v>
      </c>
      <c r="GM314">
        <f t="shared" si="315"/>
        <v>250.28</v>
      </c>
      <c r="GN314">
        <f t="shared" si="316"/>
        <v>0</v>
      </c>
      <c r="GO314">
        <f t="shared" si="317"/>
        <v>0</v>
      </c>
      <c r="GP314">
        <f t="shared" si="318"/>
        <v>250.28</v>
      </c>
      <c r="GR314">
        <v>0</v>
      </c>
      <c r="GS314">
        <v>3</v>
      </c>
      <c r="GT314">
        <v>0</v>
      </c>
      <c r="GU314" t="s">
        <v>3</v>
      </c>
      <c r="GV314">
        <f t="shared" si="319"/>
        <v>0</v>
      </c>
      <c r="GW314">
        <v>1</v>
      </c>
      <c r="GX314">
        <f t="shared" si="320"/>
        <v>0</v>
      </c>
      <c r="HA314">
        <v>0</v>
      </c>
      <c r="HB314">
        <v>0</v>
      </c>
      <c r="IK314">
        <v>0</v>
      </c>
    </row>
    <row r="315" spans="1:245" x14ac:dyDescent="0.2">
      <c r="A315">
        <v>17</v>
      </c>
      <c r="B315">
        <v>1</v>
      </c>
      <c r="E315" t="s">
        <v>302</v>
      </c>
      <c r="F315" t="s">
        <v>35</v>
      </c>
      <c r="G315" t="s">
        <v>303</v>
      </c>
      <c r="H315" t="s">
        <v>37</v>
      </c>
      <c r="I315">
        <v>1</v>
      </c>
      <c r="J315">
        <v>0</v>
      </c>
      <c r="O315">
        <f t="shared" si="282"/>
        <v>8050.85</v>
      </c>
      <c r="P315">
        <f t="shared" si="283"/>
        <v>8050.85</v>
      </c>
      <c r="Q315">
        <f t="shared" si="284"/>
        <v>0</v>
      </c>
      <c r="R315">
        <f t="shared" si="285"/>
        <v>0</v>
      </c>
      <c r="S315">
        <f t="shared" si="286"/>
        <v>0</v>
      </c>
      <c r="T315">
        <f t="shared" si="287"/>
        <v>0</v>
      </c>
      <c r="U315">
        <f t="shared" si="288"/>
        <v>0</v>
      </c>
      <c r="V315">
        <f t="shared" si="289"/>
        <v>0</v>
      </c>
      <c r="W315">
        <f t="shared" si="290"/>
        <v>0</v>
      </c>
      <c r="X315">
        <f t="shared" si="291"/>
        <v>0</v>
      </c>
      <c r="Y315">
        <f t="shared" si="292"/>
        <v>0</v>
      </c>
      <c r="AA315">
        <v>33034105</v>
      </c>
      <c r="AB315">
        <f t="shared" si="293"/>
        <v>8050.85</v>
      </c>
      <c r="AC315">
        <f t="shared" si="294"/>
        <v>8050.85</v>
      </c>
      <c r="AD315">
        <f t="shared" si="295"/>
        <v>0</v>
      </c>
      <c r="AE315">
        <f t="shared" si="296"/>
        <v>0</v>
      </c>
      <c r="AF315">
        <f t="shared" si="297"/>
        <v>0</v>
      </c>
      <c r="AG315">
        <f t="shared" si="298"/>
        <v>0</v>
      </c>
      <c r="AH315">
        <f t="shared" si="299"/>
        <v>0</v>
      </c>
      <c r="AI315">
        <f t="shared" si="300"/>
        <v>0</v>
      </c>
      <c r="AJ315">
        <f t="shared" si="301"/>
        <v>0</v>
      </c>
      <c r="AK315">
        <v>8050.85</v>
      </c>
      <c r="AL315">
        <v>8050.85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1</v>
      </c>
      <c r="AW315">
        <v>1</v>
      </c>
      <c r="AZ315">
        <v>1</v>
      </c>
      <c r="BA315">
        <v>1</v>
      </c>
      <c r="BB315">
        <v>1</v>
      </c>
      <c r="BC315">
        <v>1</v>
      </c>
      <c r="BD315" t="s">
        <v>3</v>
      </c>
      <c r="BE315" t="s">
        <v>3</v>
      </c>
      <c r="BF315" t="s">
        <v>3</v>
      </c>
      <c r="BG315" t="s">
        <v>3</v>
      </c>
      <c r="BH315">
        <v>3</v>
      </c>
      <c r="BI315">
        <v>1</v>
      </c>
      <c r="BJ315" t="s">
        <v>3</v>
      </c>
      <c r="BM315">
        <v>6001</v>
      </c>
      <c r="BN315">
        <v>0</v>
      </c>
      <c r="BO315" t="s">
        <v>3</v>
      </c>
      <c r="BP315">
        <v>0</v>
      </c>
      <c r="BQ315">
        <v>0</v>
      </c>
      <c r="BR315">
        <v>0</v>
      </c>
      <c r="BS315">
        <v>1</v>
      </c>
      <c r="BT315">
        <v>1</v>
      </c>
      <c r="BU315">
        <v>1</v>
      </c>
      <c r="BV315">
        <v>1</v>
      </c>
      <c r="BW315">
        <v>1</v>
      </c>
      <c r="BX315">
        <v>1</v>
      </c>
      <c r="BY315" t="s">
        <v>3</v>
      </c>
      <c r="BZ315">
        <v>0</v>
      </c>
      <c r="CA315">
        <v>0</v>
      </c>
      <c r="CF315">
        <v>0</v>
      </c>
      <c r="CG315">
        <v>0</v>
      </c>
      <c r="CM315">
        <v>0</v>
      </c>
      <c r="CN315" t="s">
        <v>3</v>
      </c>
      <c r="CO315">
        <v>0</v>
      </c>
      <c r="CP315">
        <f t="shared" si="302"/>
        <v>8050.85</v>
      </c>
      <c r="CQ315">
        <f t="shared" si="303"/>
        <v>8050.85</v>
      </c>
      <c r="CR315">
        <f t="shared" si="304"/>
        <v>0</v>
      </c>
      <c r="CS315">
        <f t="shared" si="305"/>
        <v>0</v>
      </c>
      <c r="CT315">
        <f t="shared" si="306"/>
        <v>0</v>
      </c>
      <c r="CU315">
        <f t="shared" si="307"/>
        <v>0</v>
      </c>
      <c r="CV315">
        <f t="shared" si="308"/>
        <v>0</v>
      </c>
      <c r="CW315">
        <f t="shared" si="309"/>
        <v>0</v>
      </c>
      <c r="CX315">
        <f t="shared" si="310"/>
        <v>0</v>
      </c>
      <c r="CY315">
        <f t="shared" si="311"/>
        <v>0</v>
      </c>
      <c r="CZ315">
        <f t="shared" si="312"/>
        <v>0</v>
      </c>
      <c r="DC315" t="s">
        <v>3</v>
      </c>
      <c r="DD315" t="s">
        <v>3</v>
      </c>
      <c r="DE315" t="s">
        <v>3</v>
      </c>
      <c r="DF315" t="s">
        <v>3</v>
      </c>
      <c r="DG315" t="s">
        <v>3</v>
      </c>
      <c r="DH315" t="s">
        <v>3</v>
      </c>
      <c r="DI315" t="s">
        <v>3</v>
      </c>
      <c r="DJ315" t="s">
        <v>3</v>
      </c>
      <c r="DK315" t="s">
        <v>3</v>
      </c>
      <c r="DL315" t="s">
        <v>3</v>
      </c>
      <c r="DM315" t="s">
        <v>3</v>
      </c>
      <c r="DN315">
        <v>0</v>
      </c>
      <c r="DO315">
        <v>0</v>
      </c>
      <c r="DP315">
        <v>1</v>
      </c>
      <c r="DQ315">
        <v>1</v>
      </c>
      <c r="DU315">
        <v>1010</v>
      </c>
      <c r="DV315" t="s">
        <v>37</v>
      </c>
      <c r="DW315" t="s">
        <v>38</v>
      </c>
      <c r="DX315">
        <v>1</v>
      </c>
      <c r="EE315">
        <v>32747723</v>
      </c>
      <c r="EF315">
        <v>0</v>
      </c>
      <c r="EG315" t="s">
        <v>39</v>
      </c>
      <c r="EH315">
        <v>0</v>
      </c>
      <c r="EI315" t="s">
        <v>3</v>
      </c>
      <c r="EJ315">
        <v>1</v>
      </c>
      <c r="EK315">
        <v>6001</v>
      </c>
      <c r="EL315" t="s">
        <v>40</v>
      </c>
      <c r="EM315" t="s">
        <v>39</v>
      </c>
      <c r="EO315" t="s">
        <v>3</v>
      </c>
      <c r="EQ315">
        <v>131072</v>
      </c>
      <c r="ER315">
        <v>8050.85</v>
      </c>
      <c r="ES315">
        <v>8050.85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FQ315">
        <v>0</v>
      </c>
      <c r="FR315">
        <f t="shared" si="313"/>
        <v>0</v>
      </c>
      <c r="FS315">
        <v>0</v>
      </c>
      <c r="FX315">
        <v>0</v>
      </c>
      <c r="FY315">
        <v>0</v>
      </c>
      <c r="GA315" t="s">
        <v>41</v>
      </c>
      <c r="GD315">
        <v>0</v>
      </c>
      <c r="GF315">
        <v>-1453886008</v>
      </c>
      <c r="GG315">
        <v>2</v>
      </c>
      <c r="GH315">
        <v>0</v>
      </c>
      <c r="GI315">
        <v>-2</v>
      </c>
      <c r="GJ315">
        <v>0</v>
      </c>
      <c r="GK315">
        <f>ROUND(R315*(R12)/100,2)</f>
        <v>0</v>
      </c>
      <c r="GL315">
        <f t="shared" si="314"/>
        <v>0</v>
      </c>
      <c r="GM315">
        <f t="shared" si="315"/>
        <v>8050.85</v>
      </c>
      <c r="GN315">
        <f t="shared" si="316"/>
        <v>8050.85</v>
      </c>
      <c r="GO315">
        <f t="shared" si="317"/>
        <v>0</v>
      </c>
      <c r="GP315">
        <f t="shared" si="318"/>
        <v>0</v>
      </c>
      <c r="GR315">
        <v>0</v>
      </c>
      <c r="GS315">
        <v>4</v>
      </c>
      <c r="GT315">
        <v>0</v>
      </c>
      <c r="GU315" t="s">
        <v>3</v>
      </c>
      <c r="GV315">
        <f t="shared" si="319"/>
        <v>0</v>
      </c>
      <c r="GW315">
        <v>1</v>
      </c>
      <c r="GX315">
        <f t="shared" si="320"/>
        <v>0</v>
      </c>
      <c r="HA315">
        <v>0</v>
      </c>
      <c r="HB315">
        <v>0</v>
      </c>
      <c r="IK315">
        <v>0</v>
      </c>
    </row>
    <row r="316" spans="1:245" x14ac:dyDescent="0.2">
      <c r="A316">
        <v>17</v>
      </c>
      <c r="B316">
        <v>1</v>
      </c>
      <c r="C316">
        <f>ROW(SmtRes!A705)</f>
        <v>705</v>
      </c>
      <c r="D316">
        <f>ROW(EtalonRes!A669)</f>
        <v>669</v>
      </c>
      <c r="E316" t="s">
        <v>304</v>
      </c>
      <c r="F316" t="s">
        <v>17</v>
      </c>
      <c r="G316" t="s">
        <v>18</v>
      </c>
      <c r="H316" t="s">
        <v>19</v>
      </c>
      <c r="I316">
        <v>0.38600000000000001</v>
      </c>
      <c r="J316">
        <v>0</v>
      </c>
      <c r="O316">
        <f t="shared" si="282"/>
        <v>25733.52</v>
      </c>
      <c r="P316">
        <f t="shared" si="283"/>
        <v>21976.3</v>
      </c>
      <c r="Q316">
        <f t="shared" si="284"/>
        <v>600.29999999999995</v>
      </c>
      <c r="R316">
        <f t="shared" si="285"/>
        <v>55.14</v>
      </c>
      <c r="S316">
        <f t="shared" si="286"/>
        <v>3156.92</v>
      </c>
      <c r="T316">
        <f t="shared" si="287"/>
        <v>0</v>
      </c>
      <c r="U316">
        <f t="shared" si="288"/>
        <v>13.938460000000001</v>
      </c>
      <c r="V316">
        <f t="shared" si="289"/>
        <v>0</v>
      </c>
      <c r="W316">
        <f t="shared" si="290"/>
        <v>0</v>
      </c>
      <c r="X316">
        <f t="shared" si="291"/>
        <v>2209.84</v>
      </c>
      <c r="Y316">
        <f t="shared" si="292"/>
        <v>315.69</v>
      </c>
      <c r="AA316">
        <v>33034105</v>
      </c>
      <c r="AB316">
        <f t="shared" si="293"/>
        <v>66667.14</v>
      </c>
      <c r="AC316">
        <f t="shared" si="294"/>
        <v>56933.42</v>
      </c>
      <c r="AD316">
        <f t="shared" si="295"/>
        <v>1555.17</v>
      </c>
      <c r="AE316">
        <f t="shared" si="296"/>
        <v>142.85</v>
      </c>
      <c r="AF316">
        <f t="shared" si="297"/>
        <v>8178.55</v>
      </c>
      <c r="AG316">
        <f t="shared" si="298"/>
        <v>0</v>
      </c>
      <c r="AH316">
        <f t="shared" si="299"/>
        <v>36.11</v>
      </c>
      <c r="AI316">
        <f t="shared" si="300"/>
        <v>0</v>
      </c>
      <c r="AJ316">
        <f t="shared" si="301"/>
        <v>0</v>
      </c>
      <c r="AK316">
        <v>66667.14</v>
      </c>
      <c r="AL316">
        <v>56933.42</v>
      </c>
      <c r="AM316">
        <v>1555.17</v>
      </c>
      <c r="AN316">
        <v>142.85</v>
      </c>
      <c r="AO316">
        <v>8178.55</v>
      </c>
      <c r="AP316">
        <v>0</v>
      </c>
      <c r="AQ316">
        <v>36.11</v>
      </c>
      <c r="AR316">
        <v>0</v>
      </c>
      <c r="AS316">
        <v>0</v>
      </c>
      <c r="AT316">
        <v>70</v>
      </c>
      <c r="AU316">
        <v>10</v>
      </c>
      <c r="AV316">
        <v>1</v>
      </c>
      <c r="AW316">
        <v>1</v>
      </c>
      <c r="AZ316">
        <v>1</v>
      </c>
      <c r="BA316">
        <v>1</v>
      </c>
      <c r="BB316">
        <v>1</v>
      </c>
      <c r="BC316">
        <v>1</v>
      </c>
      <c r="BD316" t="s">
        <v>3</v>
      </c>
      <c r="BE316" t="s">
        <v>3</v>
      </c>
      <c r="BF316" t="s">
        <v>3</v>
      </c>
      <c r="BG316" t="s">
        <v>3</v>
      </c>
      <c r="BH316">
        <v>0</v>
      </c>
      <c r="BI316">
        <v>4</v>
      </c>
      <c r="BJ316" t="s">
        <v>20</v>
      </c>
      <c r="BM316">
        <v>0</v>
      </c>
      <c r="BN316">
        <v>0</v>
      </c>
      <c r="BO316" t="s">
        <v>3</v>
      </c>
      <c r="BP316">
        <v>0</v>
      </c>
      <c r="BQ316">
        <v>1</v>
      </c>
      <c r="BR316">
        <v>0</v>
      </c>
      <c r="BS316">
        <v>1</v>
      </c>
      <c r="BT316">
        <v>1</v>
      </c>
      <c r="BU316">
        <v>1</v>
      </c>
      <c r="BV316">
        <v>1</v>
      </c>
      <c r="BW316">
        <v>1</v>
      </c>
      <c r="BX316">
        <v>1</v>
      </c>
      <c r="BY316" t="s">
        <v>3</v>
      </c>
      <c r="BZ316">
        <v>70</v>
      </c>
      <c r="CA316">
        <v>10</v>
      </c>
      <c r="CF316">
        <v>0</v>
      </c>
      <c r="CG316">
        <v>0</v>
      </c>
      <c r="CM316">
        <v>0</v>
      </c>
      <c r="CN316" t="s">
        <v>3</v>
      </c>
      <c r="CO316">
        <v>0</v>
      </c>
      <c r="CP316">
        <f t="shared" si="302"/>
        <v>25733.519999999997</v>
      </c>
      <c r="CQ316">
        <f t="shared" si="303"/>
        <v>56933.42</v>
      </c>
      <c r="CR316">
        <f t="shared" si="304"/>
        <v>1555.17</v>
      </c>
      <c r="CS316">
        <f t="shared" si="305"/>
        <v>142.85</v>
      </c>
      <c r="CT316">
        <f t="shared" si="306"/>
        <v>8178.55</v>
      </c>
      <c r="CU316">
        <f t="shared" si="307"/>
        <v>0</v>
      </c>
      <c r="CV316">
        <f t="shared" si="308"/>
        <v>36.11</v>
      </c>
      <c r="CW316">
        <f t="shared" si="309"/>
        <v>0</v>
      </c>
      <c r="CX316">
        <f t="shared" si="310"/>
        <v>0</v>
      </c>
      <c r="CY316">
        <f t="shared" si="311"/>
        <v>2209.8440000000001</v>
      </c>
      <c r="CZ316">
        <f t="shared" si="312"/>
        <v>315.69200000000001</v>
      </c>
      <c r="DC316" t="s">
        <v>3</v>
      </c>
      <c r="DD316" t="s">
        <v>3</v>
      </c>
      <c r="DE316" t="s">
        <v>3</v>
      </c>
      <c r="DF316" t="s">
        <v>3</v>
      </c>
      <c r="DG316" t="s">
        <v>3</v>
      </c>
      <c r="DH316" t="s">
        <v>3</v>
      </c>
      <c r="DI316" t="s">
        <v>3</v>
      </c>
      <c r="DJ316" t="s">
        <v>3</v>
      </c>
      <c r="DK316" t="s">
        <v>3</v>
      </c>
      <c r="DL316" t="s">
        <v>3</v>
      </c>
      <c r="DM316" t="s">
        <v>3</v>
      </c>
      <c r="DN316">
        <v>0</v>
      </c>
      <c r="DO316">
        <v>0</v>
      </c>
      <c r="DP316">
        <v>1</v>
      </c>
      <c r="DQ316">
        <v>1</v>
      </c>
      <c r="DU316">
        <v>1009</v>
      </c>
      <c r="DV316" t="s">
        <v>19</v>
      </c>
      <c r="DW316" t="s">
        <v>19</v>
      </c>
      <c r="DX316">
        <v>1000</v>
      </c>
      <c r="EE316">
        <v>32505399</v>
      </c>
      <c r="EF316">
        <v>1</v>
      </c>
      <c r="EG316" t="s">
        <v>21</v>
      </c>
      <c r="EH316">
        <v>0</v>
      </c>
      <c r="EI316" t="s">
        <v>3</v>
      </c>
      <c r="EJ316">
        <v>4</v>
      </c>
      <c r="EK316">
        <v>0</v>
      </c>
      <c r="EL316" t="s">
        <v>22</v>
      </c>
      <c r="EM316" t="s">
        <v>23</v>
      </c>
      <c r="EO316" t="s">
        <v>3</v>
      </c>
      <c r="EQ316">
        <v>131072</v>
      </c>
      <c r="ER316">
        <v>66667.14</v>
      </c>
      <c r="ES316">
        <v>56933.42</v>
      </c>
      <c r="ET316">
        <v>1555.17</v>
      </c>
      <c r="EU316">
        <v>142.85</v>
      </c>
      <c r="EV316">
        <v>8178.55</v>
      </c>
      <c r="EW316">
        <v>36.11</v>
      </c>
      <c r="EX316">
        <v>0</v>
      </c>
      <c r="EY316">
        <v>0</v>
      </c>
      <c r="FQ316">
        <v>0</v>
      </c>
      <c r="FR316">
        <f t="shared" si="313"/>
        <v>0</v>
      </c>
      <c r="FS316">
        <v>0</v>
      </c>
      <c r="FX316">
        <v>70</v>
      </c>
      <c r="FY316">
        <v>10</v>
      </c>
      <c r="GA316" t="s">
        <v>3</v>
      </c>
      <c r="GD316">
        <v>0</v>
      </c>
      <c r="GF316">
        <v>-1596235391</v>
      </c>
      <c r="GG316">
        <v>2</v>
      </c>
      <c r="GH316">
        <v>1</v>
      </c>
      <c r="GI316">
        <v>-2</v>
      </c>
      <c r="GJ316">
        <v>0</v>
      </c>
      <c r="GK316">
        <f>ROUND(R316*(R12)/100,2)</f>
        <v>59.55</v>
      </c>
      <c r="GL316">
        <f t="shared" si="314"/>
        <v>0</v>
      </c>
      <c r="GM316">
        <f t="shared" si="315"/>
        <v>28318.6</v>
      </c>
      <c r="GN316">
        <f t="shared" si="316"/>
        <v>0</v>
      </c>
      <c r="GO316">
        <f t="shared" si="317"/>
        <v>0</v>
      </c>
      <c r="GP316">
        <f t="shared" si="318"/>
        <v>28318.6</v>
      </c>
      <c r="GR316">
        <v>0</v>
      </c>
      <c r="GS316">
        <v>3</v>
      </c>
      <c r="GT316">
        <v>0</v>
      </c>
      <c r="GU316" t="s">
        <v>3</v>
      </c>
      <c r="GV316">
        <f t="shared" si="319"/>
        <v>0</v>
      </c>
      <c r="GW316">
        <v>1</v>
      </c>
      <c r="GX316">
        <f t="shared" si="320"/>
        <v>0</v>
      </c>
      <c r="HA316">
        <v>0</v>
      </c>
      <c r="HB316">
        <v>0</v>
      </c>
      <c r="IK316">
        <v>0</v>
      </c>
    </row>
    <row r="317" spans="1:245" x14ac:dyDescent="0.2">
      <c r="A317">
        <v>18</v>
      </c>
      <c r="B317">
        <v>1</v>
      </c>
      <c r="C317">
        <v>705</v>
      </c>
      <c r="E317" t="s">
        <v>305</v>
      </c>
      <c r="F317" t="s">
        <v>25</v>
      </c>
      <c r="G317" t="s">
        <v>26</v>
      </c>
      <c r="H317" t="s">
        <v>19</v>
      </c>
      <c r="I317">
        <f>I316*J317</f>
        <v>-0.38600000000000001</v>
      </c>
      <c r="J317">
        <v>-1</v>
      </c>
      <c r="O317">
        <f t="shared" si="282"/>
        <v>-20616.32</v>
      </c>
      <c r="P317">
        <f t="shared" si="283"/>
        <v>-20616.32</v>
      </c>
      <c r="Q317">
        <f t="shared" si="284"/>
        <v>0</v>
      </c>
      <c r="R317">
        <f t="shared" si="285"/>
        <v>0</v>
      </c>
      <c r="S317">
        <f t="shared" si="286"/>
        <v>0</v>
      </c>
      <c r="T317">
        <f t="shared" si="287"/>
        <v>0</v>
      </c>
      <c r="U317">
        <f t="shared" si="288"/>
        <v>0</v>
      </c>
      <c r="V317">
        <f t="shared" si="289"/>
        <v>0</v>
      </c>
      <c r="W317">
        <f t="shared" si="290"/>
        <v>0</v>
      </c>
      <c r="X317">
        <f t="shared" si="291"/>
        <v>0</v>
      </c>
      <c r="Y317">
        <f t="shared" si="292"/>
        <v>0</v>
      </c>
      <c r="AA317">
        <v>33034105</v>
      </c>
      <c r="AB317">
        <f t="shared" si="293"/>
        <v>53410.15</v>
      </c>
      <c r="AC317">
        <f t="shared" si="294"/>
        <v>53410.15</v>
      </c>
      <c r="AD317">
        <f t="shared" si="295"/>
        <v>0</v>
      </c>
      <c r="AE317">
        <f t="shared" si="296"/>
        <v>0</v>
      </c>
      <c r="AF317">
        <f t="shared" si="297"/>
        <v>0</v>
      </c>
      <c r="AG317">
        <f t="shared" si="298"/>
        <v>0</v>
      </c>
      <c r="AH317">
        <f t="shared" si="299"/>
        <v>0</v>
      </c>
      <c r="AI317">
        <f t="shared" si="300"/>
        <v>0</v>
      </c>
      <c r="AJ317">
        <f t="shared" si="301"/>
        <v>0</v>
      </c>
      <c r="AK317">
        <v>53410.15</v>
      </c>
      <c r="AL317">
        <v>53410.15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70</v>
      </c>
      <c r="AU317">
        <v>10</v>
      </c>
      <c r="AV317">
        <v>1</v>
      </c>
      <c r="AW317">
        <v>1</v>
      </c>
      <c r="AZ317">
        <v>1</v>
      </c>
      <c r="BA317">
        <v>1</v>
      </c>
      <c r="BB317">
        <v>1</v>
      </c>
      <c r="BC317">
        <v>1</v>
      </c>
      <c r="BD317" t="s">
        <v>3</v>
      </c>
      <c r="BE317" t="s">
        <v>3</v>
      </c>
      <c r="BF317" t="s">
        <v>3</v>
      </c>
      <c r="BG317" t="s">
        <v>3</v>
      </c>
      <c r="BH317">
        <v>3</v>
      </c>
      <c r="BI317">
        <v>4</v>
      </c>
      <c r="BJ317" t="s">
        <v>27</v>
      </c>
      <c r="BM317">
        <v>0</v>
      </c>
      <c r="BN317">
        <v>0</v>
      </c>
      <c r="BO317" t="s">
        <v>3</v>
      </c>
      <c r="BP317">
        <v>0</v>
      </c>
      <c r="BQ317">
        <v>1</v>
      </c>
      <c r="BR317">
        <v>0</v>
      </c>
      <c r="BS317">
        <v>1</v>
      </c>
      <c r="BT317">
        <v>1</v>
      </c>
      <c r="BU317">
        <v>1</v>
      </c>
      <c r="BV317">
        <v>1</v>
      </c>
      <c r="BW317">
        <v>1</v>
      </c>
      <c r="BX317">
        <v>1</v>
      </c>
      <c r="BY317" t="s">
        <v>3</v>
      </c>
      <c r="BZ317">
        <v>70</v>
      </c>
      <c r="CA317">
        <v>10</v>
      </c>
      <c r="CF317">
        <v>0</v>
      </c>
      <c r="CG317">
        <v>0</v>
      </c>
      <c r="CM317">
        <v>0</v>
      </c>
      <c r="CN317" t="s">
        <v>3</v>
      </c>
      <c r="CO317">
        <v>0</v>
      </c>
      <c r="CP317">
        <f t="shared" si="302"/>
        <v>-20616.32</v>
      </c>
      <c r="CQ317">
        <f t="shared" si="303"/>
        <v>53410.15</v>
      </c>
      <c r="CR317">
        <f t="shared" si="304"/>
        <v>0</v>
      </c>
      <c r="CS317">
        <f t="shared" si="305"/>
        <v>0</v>
      </c>
      <c r="CT317">
        <f t="shared" si="306"/>
        <v>0</v>
      </c>
      <c r="CU317">
        <f t="shared" si="307"/>
        <v>0</v>
      </c>
      <c r="CV317">
        <f t="shared" si="308"/>
        <v>0</v>
      </c>
      <c r="CW317">
        <f t="shared" si="309"/>
        <v>0</v>
      </c>
      <c r="CX317">
        <f t="shared" si="310"/>
        <v>0</v>
      </c>
      <c r="CY317">
        <f t="shared" si="311"/>
        <v>0</v>
      </c>
      <c r="CZ317">
        <f t="shared" si="312"/>
        <v>0</v>
      </c>
      <c r="DC317" t="s">
        <v>3</v>
      </c>
      <c r="DD317" t="s">
        <v>3</v>
      </c>
      <c r="DE317" t="s">
        <v>3</v>
      </c>
      <c r="DF317" t="s">
        <v>3</v>
      </c>
      <c r="DG317" t="s">
        <v>3</v>
      </c>
      <c r="DH317" t="s">
        <v>3</v>
      </c>
      <c r="DI317" t="s">
        <v>3</v>
      </c>
      <c r="DJ317" t="s">
        <v>3</v>
      </c>
      <c r="DK317" t="s">
        <v>3</v>
      </c>
      <c r="DL317" t="s">
        <v>3</v>
      </c>
      <c r="DM317" t="s">
        <v>3</v>
      </c>
      <c r="DN317">
        <v>0</v>
      </c>
      <c r="DO317">
        <v>0</v>
      </c>
      <c r="DP317">
        <v>1</v>
      </c>
      <c r="DQ317">
        <v>1</v>
      </c>
      <c r="DU317">
        <v>1009</v>
      </c>
      <c r="DV317" t="s">
        <v>19</v>
      </c>
      <c r="DW317" t="s">
        <v>19</v>
      </c>
      <c r="DX317">
        <v>1000</v>
      </c>
      <c r="EE317">
        <v>32505399</v>
      </c>
      <c r="EF317">
        <v>1</v>
      </c>
      <c r="EG317" t="s">
        <v>21</v>
      </c>
      <c r="EH317">
        <v>0</v>
      </c>
      <c r="EI317" t="s">
        <v>3</v>
      </c>
      <c r="EJ317">
        <v>4</v>
      </c>
      <c r="EK317">
        <v>0</v>
      </c>
      <c r="EL317" t="s">
        <v>22</v>
      </c>
      <c r="EM317" t="s">
        <v>23</v>
      </c>
      <c r="EO317" t="s">
        <v>3</v>
      </c>
      <c r="EQ317">
        <v>0</v>
      </c>
      <c r="ER317">
        <v>53410.15</v>
      </c>
      <c r="ES317">
        <v>53410.15</v>
      </c>
      <c r="ET317">
        <v>0</v>
      </c>
      <c r="EU317">
        <v>0</v>
      </c>
      <c r="EV317">
        <v>0</v>
      </c>
      <c r="EW317">
        <v>0</v>
      </c>
      <c r="EX317">
        <v>0</v>
      </c>
      <c r="FQ317">
        <v>0</v>
      </c>
      <c r="FR317">
        <f t="shared" si="313"/>
        <v>0</v>
      </c>
      <c r="FS317">
        <v>0</v>
      </c>
      <c r="FX317">
        <v>70</v>
      </c>
      <c r="FY317">
        <v>10</v>
      </c>
      <c r="GA317" t="s">
        <v>3</v>
      </c>
      <c r="GD317">
        <v>0</v>
      </c>
      <c r="GF317">
        <v>-1467733540</v>
      </c>
      <c r="GG317">
        <v>2</v>
      </c>
      <c r="GH317">
        <v>1</v>
      </c>
      <c r="GI317">
        <v>-2</v>
      </c>
      <c r="GJ317">
        <v>0</v>
      </c>
      <c r="GK317">
        <f>ROUND(R317*(R12)/100,2)</f>
        <v>0</v>
      </c>
      <c r="GL317">
        <f t="shared" si="314"/>
        <v>0</v>
      </c>
      <c r="GM317">
        <f t="shared" si="315"/>
        <v>-20616.32</v>
      </c>
      <c r="GN317">
        <f t="shared" si="316"/>
        <v>0</v>
      </c>
      <c r="GO317">
        <f t="shared" si="317"/>
        <v>0</v>
      </c>
      <c r="GP317">
        <f t="shared" si="318"/>
        <v>-20616.32</v>
      </c>
      <c r="GR317">
        <v>0</v>
      </c>
      <c r="GS317">
        <v>3</v>
      </c>
      <c r="GT317">
        <v>0</v>
      </c>
      <c r="GU317" t="s">
        <v>3</v>
      </c>
      <c r="GV317">
        <f t="shared" si="319"/>
        <v>0</v>
      </c>
      <c r="GW317">
        <v>1</v>
      </c>
      <c r="GX317">
        <f t="shared" si="320"/>
        <v>0</v>
      </c>
      <c r="HA317">
        <v>0</v>
      </c>
      <c r="HB317">
        <v>0</v>
      </c>
      <c r="IK317">
        <v>0</v>
      </c>
    </row>
    <row r="318" spans="1:245" x14ac:dyDescent="0.2">
      <c r="A318">
        <v>17</v>
      </c>
      <c r="B318">
        <v>1</v>
      </c>
      <c r="C318">
        <f>ROW(SmtRes!A720)</f>
        <v>720</v>
      </c>
      <c r="D318">
        <f>ROW(EtalonRes!A684)</f>
        <v>684</v>
      </c>
      <c r="E318" t="s">
        <v>306</v>
      </c>
      <c r="F318" t="s">
        <v>29</v>
      </c>
      <c r="G318" t="s">
        <v>30</v>
      </c>
      <c r="H318" t="s">
        <v>31</v>
      </c>
      <c r="I318">
        <v>5.2554657839999998E-2</v>
      </c>
      <c r="J318">
        <v>0</v>
      </c>
      <c r="O318">
        <f t="shared" si="282"/>
        <v>22436.23</v>
      </c>
      <c r="P318">
        <f t="shared" si="283"/>
        <v>18280.22</v>
      </c>
      <c r="Q318">
        <f t="shared" si="284"/>
        <v>22.87</v>
      </c>
      <c r="R318">
        <f t="shared" si="285"/>
        <v>7.75</v>
      </c>
      <c r="S318">
        <f t="shared" si="286"/>
        <v>4133.1400000000003</v>
      </c>
      <c r="T318">
        <f t="shared" si="287"/>
        <v>0</v>
      </c>
      <c r="U318">
        <f t="shared" si="288"/>
        <v>23.812515467303999</v>
      </c>
      <c r="V318">
        <f t="shared" si="289"/>
        <v>0</v>
      </c>
      <c r="W318">
        <f t="shared" si="290"/>
        <v>0</v>
      </c>
      <c r="X318">
        <f t="shared" si="291"/>
        <v>2893.2</v>
      </c>
      <c r="Y318">
        <f t="shared" si="292"/>
        <v>413.31</v>
      </c>
      <c r="AA318">
        <v>33034105</v>
      </c>
      <c r="AB318">
        <f t="shared" si="293"/>
        <v>426912.19</v>
      </c>
      <c r="AC318">
        <f t="shared" si="294"/>
        <v>347832.49</v>
      </c>
      <c r="AD318">
        <f t="shared" si="295"/>
        <v>435.13</v>
      </c>
      <c r="AE318">
        <f t="shared" si="296"/>
        <v>147.43</v>
      </c>
      <c r="AF318">
        <f t="shared" si="297"/>
        <v>78644.570000000007</v>
      </c>
      <c r="AG318">
        <f t="shared" si="298"/>
        <v>0</v>
      </c>
      <c r="AH318">
        <f t="shared" si="299"/>
        <v>453.1</v>
      </c>
      <c r="AI318">
        <f t="shared" si="300"/>
        <v>0</v>
      </c>
      <c r="AJ318">
        <f t="shared" si="301"/>
        <v>0</v>
      </c>
      <c r="AK318">
        <v>426912.19</v>
      </c>
      <c r="AL318">
        <v>347832.49</v>
      </c>
      <c r="AM318">
        <v>435.13</v>
      </c>
      <c r="AN318">
        <v>147.43</v>
      </c>
      <c r="AO318">
        <v>78644.570000000007</v>
      </c>
      <c r="AP318">
        <v>0</v>
      </c>
      <c r="AQ318">
        <v>453.1</v>
      </c>
      <c r="AR318">
        <v>0</v>
      </c>
      <c r="AS318">
        <v>0</v>
      </c>
      <c r="AT318">
        <v>70</v>
      </c>
      <c r="AU318">
        <v>10</v>
      </c>
      <c r="AV318">
        <v>1</v>
      </c>
      <c r="AW318">
        <v>1</v>
      </c>
      <c r="AZ318">
        <v>1</v>
      </c>
      <c r="BA318">
        <v>1</v>
      </c>
      <c r="BB318">
        <v>1</v>
      </c>
      <c r="BC318">
        <v>1</v>
      </c>
      <c r="BD318" t="s">
        <v>3</v>
      </c>
      <c r="BE318" t="s">
        <v>3</v>
      </c>
      <c r="BF318" t="s">
        <v>3</v>
      </c>
      <c r="BG318" t="s">
        <v>3</v>
      </c>
      <c r="BH318">
        <v>0</v>
      </c>
      <c r="BI318">
        <v>4</v>
      </c>
      <c r="BJ318" t="s">
        <v>32</v>
      </c>
      <c r="BM318">
        <v>0</v>
      </c>
      <c r="BN318">
        <v>0</v>
      </c>
      <c r="BO318" t="s">
        <v>3</v>
      </c>
      <c r="BP318">
        <v>0</v>
      </c>
      <c r="BQ318">
        <v>1</v>
      </c>
      <c r="BR318">
        <v>0</v>
      </c>
      <c r="BS318">
        <v>1</v>
      </c>
      <c r="BT318">
        <v>1</v>
      </c>
      <c r="BU318">
        <v>1</v>
      </c>
      <c r="BV318">
        <v>1</v>
      </c>
      <c r="BW318">
        <v>1</v>
      </c>
      <c r="BX318">
        <v>1</v>
      </c>
      <c r="BY318" t="s">
        <v>3</v>
      </c>
      <c r="BZ318">
        <v>70</v>
      </c>
      <c r="CA318">
        <v>10</v>
      </c>
      <c r="CF318">
        <v>0</v>
      </c>
      <c r="CG318">
        <v>0</v>
      </c>
      <c r="CM318">
        <v>0</v>
      </c>
      <c r="CN318" t="s">
        <v>3</v>
      </c>
      <c r="CO318">
        <v>0</v>
      </c>
      <c r="CP318">
        <f t="shared" si="302"/>
        <v>22436.23</v>
      </c>
      <c r="CQ318">
        <f t="shared" si="303"/>
        <v>347832.49</v>
      </c>
      <c r="CR318">
        <f t="shared" si="304"/>
        <v>435.13</v>
      </c>
      <c r="CS318">
        <f t="shared" si="305"/>
        <v>147.43</v>
      </c>
      <c r="CT318">
        <f t="shared" si="306"/>
        <v>78644.570000000007</v>
      </c>
      <c r="CU318">
        <f t="shared" si="307"/>
        <v>0</v>
      </c>
      <c r="CV318">
        <f t="shared" si="308"/>
        <v>453.1</v>
      </c>
      <c r="CW318">
        <f t="shared" si="309"/>
        <v>0</v>
      </c>
      <c r="CX318">
        <f t="shared" si="310"/>
        <v>0</v>
      </c>
      <c r="CY318">
        <f t="shared" si="311"/>
        <v>2893.1980000000003</v>
      </c>
      <c r="CZ318">
        <f t="shared" si="312"/>
        <v>413.31400000000002</v>
      </c>
      <c r="DC318" t="s">
        <v>3</v>
      </c>
      <c r="DD318" t="s">
        <v>3</v>
      </c>
      <c r="DE318" t="s">
        <v>3</v>
      </c>
      <c r="DF318" t="s">
        <v>3</v>
      </c>
      <c r="DG318" t="s">
        <v>3</v>
      </c>
      <c r="DH318" t="s">
        <v>3</v>
      </c>
      <c r="DI318" t="s">
        <v>3</v>
      </c>
      <c r="DJ318" t="s">
        <v>3</v>
      </c>
      <c r="DK318" t="s">
        <v>3</v>
      </c>
      <c r="DL318" t="s">
        <v>3</v>
      </c>
      <c r="DM318" t="s">
        <v>3</v>
      </c>
      <c r="DN318">
        <v>0</v>
      </c>
      <c r="DO318">
        <v>0</v>
      </c>
      <c r="DP318">
        <v>1</v>
      </c>
      <c r="DQ318">
        <v>1</v>
      </c>
      <c r="DU318">
        <v>1007</v>
      </c>
      <c r="DV318" t="s">
        <v>31</v>
      </c>
      <c r="DW318" t="s">
        <v>31</v>
      </c>
      <c r="DX318">
        <v>100</v>
      </c>
      <c r="EE318">
        <v>32505399</v>
      </c>
      <c r="EF318">
        <v>1</v>
      </c>
      <c r="EG318" t="s">
        <v>21</v>
      </c>
      <c r="EH318">
        <v>0</v>
      </c>
      <c r="EI318" t="s">
        <v>3</v>
      </c>
      <c r="EJ318">
        <v>4</v>
      </c>
      <c r="EK318">
        <v>0</v>
      </c>
      <c r="EL318" t="s">
        <v>22</v>
      </c>
      <c r="EM318" t="s">
        <v>23</v>
      </c>
      <c r="EO318" t="s">
        <v>3</v>
      </c>
      <c r="EQ318">
        <v>131072</v>
      </c>
      <c r="ER318">
        <v>426912.19</v>
      </c>
      <c r="ES318">
        <v>347832.49</v>
      </c>
      <c r="ET318">
        <v>435.13</v>
      </c>
      <c r="EU318">
        <v>147.43</v>
      </c>
      <c r="EV318">
        <v>78644.570000000007</v>
      </c>
      <c r="EW318">
        <v>453.1</v>
      </c>
      <c r="EX318">
        <v>0</v>
      </c>
      <c r="EY318">
        <v>0</v>
      </c>
      <c r="FQ318">
        <v>0</v>
      </c>
      <c r="FR318">
        <f t="shared" si="313"/>
        <v>0</v>
      </c>
      <c r="FS318">
        <v>0</v>
      </c>
      <c r="FX318">
        <v>70</v>
      </c>
      <c r="FY318">
        <v>10</v>
      </c>
      <c r="GA318" t="s">
        <v>3</v>
      </c>
      <c r="GD318">
        <v>0</v>
      </c>
      <c r="GF318">
        <v>1739596138</v>
      </c>
      <c r="GG318">
        <v>2</v>
      </c>
      <c r="GH318">
        <v>1</v>
      </c>
      <c r="GI318">
        <v>-2</v>
      </c>
      <c r="GJ318">
        <v>0</v>
      </c>
      <c r="GK318">
        <f>ROUND(R318*(R12)/100,2)</f>
        <v>8.3699999999999992</v>
      </c>
      <c r="GL318">
        <f t="shared" si="314"/>
        <v>0</v>
      </c>
      <c r="GM318">
        <f t="shared" si="315"/>
        <v>25751.11</v>
      </c>
      <c r="GN318">
        <f t="shared" si="316"/>
        <v>0</v>
      </c>
      <c r="GO318">
        <f t="shared" si="317"/>
        <v>0</v>
      </c>
      <c r="GP318">
        <f t="shared" si="318"/>
        <v>25751.11</v>
      </c>
      <c r="GR318">
        <v>0</v>
      </c>
      <c r="GS318">
        <v>3</v>
      </c>
      <c r="GT318">
        <v>0</v>
      </c>
      <c r="GU318" t="s">
        <v>3</v>
      </c>
      <c r="GV318">
        <f t="shared" si="319"/>
        <v>0</v>
      </c>
      <c r="GW318">
        <v>1</v>
      </c>
      <c r="GX318">
        <f t="shared" si="320"/>
        <v>0</v>
      </c>
      <c r="HA318">
        <v>0</v>
      </c>
      <c r="HB318">
        <v>0</v>
      </c>
      <c r="IK318">
        <v>0</v>
      </c>
    </row>
    <row r="319" spans="1:245" x14ac:dyDescent="0.2">
      <c r="A319">
        <v>17</v>
      </c>
      <c r="B319">
        <v>1</v>
      </c>
      <c r="E319" t="s">
        <v>307</v>
      </c>
      <c r="F319" t="s">
        <v>25</v>
      </c>
      <c r="G319" t="s">
        <v>26</v>
      </c>
      <c r="H319" t="s">
        <v>19</v>
      </c>
      <c r="I319">
        <v>0.1154087991</v>
      </c>
      <c r="J319">
        <v>0</v>
      </c>
      <c r="O319">
        <f t="shared" si="282"/>
        <v>6164</v>
      </c>
      <c r="P319">
        <f t="shared" si="283"/>
        <v>6164</v>
      </c>
      <c r="Q319">
        <f t="shared" si="284"/>
        <v>0</v>
      </c>
      <c r="R319">
        <f t="shared" si="285"/>
        <v>0</v>
      </c>
      <c r="S319">
        <f t="shared" si="286"/>
        <v>0</v>
      </c>
      <c r="T319">
        <f t="shared" si="287"/>
        <v>0</v>
      </c>
      <c r="U319">
        <f t="shared" si="288"/>
        <v>0</v>
      </c>
      <c r="V319">
        <f t="shared" si="289"/>
        <v>0</v>
      </c>
      <c r="W319">
        <f t="shared" si="290"/>
        <v>0</v>
      </c>
      <c r="X319">
        <f t="shared" si="291"/>
        <v>0</v>
      </c>
      <c r="Y319">
        <f t="shared" si="292"/>
        <v>0</v>
      </c>
      <c r="AA319">
        <v>33034105</v>
      </c>
      <c r="AB319">
        <f t="shared" si="293"/>
        <v>53410.15</v>
      </c>
      <c r="AC319">
        <f t="shared" si="294"/>
        <v>53410.15</v>
      </c>
      <c r="AD319">
        <f t="shared" si="295"/>
        <v>0</v>
      </c>
      <c r="AE319">
        <f t="shared" si="296"/>
        <v>0</v>
      </c>
      <c r="AF319">
        <f t="shared" si="297"/>
        <v>0</v>
      </c>
      <c r="AG319">
        <f t="shared" si="298"/>
        <v>0</v>
      </c>
      <c r="AH319">
        <f t="shared" si="299"/>
        <v>0</v>
      </c>
      <c r="AI319">
        <f t="shared" si="300"/>
        <v>0</v>
      </c>
      <c r="AJ319">
        <f t="shared" si="301"/>
        <v>0</v>
      </c>
      <c r="AK319">
        <v>53410.15</v>
      </c>
      <c r="AL319">
        <v>53410.15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70</v>
      </c>
      <c r="AU319">
        <v>10</v>
      </c>
      <c r="AV319">
        <v>1</v>
      </c>
      <c r="AW319">
        <v>1</v>
      </c>
      <c r="AZ319">
        <v>1</v>
      </c>
      <c r="BA319">
        <v>1</v>
      </c>
      <c r="BB319">
        <v>1</v>
      </c>
      <c r="BC319">
        <v>1</v>
      </c>
      <c r="BD319" t="s">
        <v>3</v>
      </c>
      <c r="BE319" t="s">
        <v>3</v>
      </c>
      <c r="BF319" t="s">
        <v>3</v>
      </c>
      <c r="BG319" t="s">
        <v>3</v>
      </c>
      <c r="BH319">
        <v>3</v>
      </c>
      <c r="BI319">
        <v>4</v>
      </c>
      <c r="BJ319" t="s">
        <v>27</v>
      </c>
      <c r="BM319">
        <v>0</v>
      </c>
      <c r="BN319">
        <v>0</v>
      </c>
      <c r="BO319" t="s">
        <v>3</v>
      </c>
      <c r="BP319">
        <v>0</v>
      </c>
      <c r="BQ319">
        <v>1</v>
      </c>
      <c r="BR319">
        <v>0</v>
      </c>
      <c r="BS319">
        <v>1</v>
      </c>
      <c r="BT319">
        <v>1</v>
      </c>
      <c r="BU319">
        <v>1</v>
      </c>
      <c r="BV319">
        <v>1</v>
      </c>
      <c r="BW319">
        <v>1</v>
      </c>
      <c r="BX319">
        <v>1</v>
      </c>
      <c r="BY319" t="s">
        <v>3</v>
      </c>
      <c r="BZ319">
        <v>70</v>
      </c>
      <c r="CA319">
        <v>10</v>
      </c>
      <c r="CF319">
        <v>0</v>
      </c>
      <c r="CG319">
        <v>0</v>
      </c>
      <c r="CM319">
        <v>0</v>
      </c>
      <c r="CN319" t="s">
        <v>3</v>
      </c>
      <c r="CO319">
        <v>0</v>
      </c>
      <c r="CP319">
        <f t="shared" si="302"/>
        <v>6164</v>
      </c>
      <c r="CQ319">
        <f t="shared" si="303"/>
        <v>53410.15</v>
      </c>
      <c r="CR319">
        <f t="shared" si="304"/>
        <v>0</v>
      </c>
      <c r="CS319">
        <f t="shared" si="305"/>
        <v>0</v>
      </c>
      <c r="CT319">
        <f t="shared" si="306"/>
        <v>0</v>
      </c>
      <c r="CU319">
        <f t="shared" si="307"/>
        <v>0</v>
      </c>
      <c r="CV319">
        <f t="shared" si="308"/>
        <v>0</v>
      </c>
      <c r="CW319">
        <f t="shared" si="309"/>
        <v>0</v>
      </c>
      <c r="CX319">
        <f t="shared" si="310"/>
        <v>0</v>
      </c>
      <c r="CY319">
        <f t="shared" si="311"/>
        <v>0</v>
      </c>
      <c r="CZ319">
        <f t="shared" si="312"/>
        <v>0</v>
      </c>
      <c r="DC319" t="s">
        <v>3</v>
      </c>
      <c r="DD319" t="s">
        <v>3</v>
      </c>
      <c r="DE319" t="s">
        <v>3</v>
      </c>
      <c r="DF319" t="s">
        <v>3</v>
      </c>
      <c r="DG319" t="s">
        <v>3</v>
      </c>
      <c r="DH319" t="s">
        <v>3</v>
      </c>
      <c r="DI319" t="s">
        <v>3</v>
      </c>
      <c r="DJ319" t="s">
        <v>3</v>
      </c>
      <c r="DK319" t="s">
        <v>3</v>
      </c>
      <c r="DL319" t="s">
        <v>3</v>
      </c>
      <c r="DM319" t="s">
        <v>3</v>
      </c>
      <c r="DN319">
        <v>0</v>
      </c>
      <c r="DO319">
        <v>0</v>
      </c>
      <c r="DP319">
        <v>1</v>
      </c>
      <c r="DQ319">
        <v>1</v>
      </c>
      <c r="DU319">
        <v>1009</v>
      </c>
      <c r="DV319" t="s">
        <v>19</v>
      </c>
      <c r="DW319" t="s">
        <v>19</v>
      </c>
      <c r="DX319">
        <v>1000</v>
      </c>
      <c r="EE319">
        <v>32505399</v>
      </c>
      <c r="EF319">
        <v>1</v>
      </c>
      <c r="EG319" t="s">
        <v>21</v>
      </c>
      <c r="EH319">
        <v>0</v>
      </c>
      <c r="EI319" t="s">
        <v>3</v>
      </c>
      <c r="EJ319">
        <v>4</v>
      </c>
      <c r="EK319">
        <v>0</v>
      </c>
      <c r="EL319" t="s">
        <v>22</v>
      </c>
      <c r="EM319" t="s">
        <v>23</v>
      </c>
      <c r="EO319" t="s">
        <v>3</v>
      </c>
      <c r="EQ319">
        <v>131072</v>
      </c>
      <c r="ER319">
        <v>53410.15</v>
      </c>
      <c r="ES319">
        <v>53410.15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FQ319">
        <v>0</v>
      </c>
      <c r="FR319">
        <f t="shared" si="313"/>
        <v>0</v>
      </c>
      <c r="FS319">
        <v>0</v>
      </c>
      <c r="FX319">
        <v>70</v>
      </c>
      <c r="FY319">
        <v>10</v>
      </c>
      <c r="GA319" t="s">
        <v>3</v>
      </c>
      <c r="GD319">
        <v>0</v>
      </c>
      <c r="GF319">
        <v>-1467733540</v>
      </c>
      <c r="GG319">
        <v>2</v>
      </c>
      <c r="GH319">
        <v>1</v>
      </c>
      <c r="GI319">
        <v>-2</v>
      </c>
      <c r="GJ319">
        <v>0</v>
      </c>
      <c r="GK319">
        <f>ROUND(R319*(R12)/100,2)</f>
        <v>0</v>
      </c>
      <c r="GL319">
        <f t="shared" si="314"/>
        <v>0</v>
      </c>
      <c r="GM319">
        <f t="shared" si="315"/>
        <v>6164</v>
      </c>
      <c r="GN319">
        <f t="shared" si="316"/>
        <v>0</v>
      </c>
      <c r="GO319">
        <f t="shared" si="317"/>
        <v>0</v>
      </c>
      <c r="GP319">
        <f t="shared" si="318"/>
        <v>6164</v>
      </c>
      <c r="GR319">
        <v>0</v>
      </c>
      <c r="GS319">
        <v>3</v>
      </c>
      <c r="GT319">
        <v>0</v>
      </c>
      <c r="GU319" t="s">
        <v>3</v>
      </c>
      <c r="GV319">
        <f t="shared" si="319"/>
        <v>0</v>
      </c>
      <c r="GW319">
        <v>1</v>
      </c>
      <c r="GX319">
        <f t="shared" si="320"/>
        <v>0</v>
      </c>
      <c r="HA319">
        <v>0</v>
      </c>
      <c r="HB319">
        <v>0</v>
      </c>
      <c r="IK319">
        <v>0</v>
      </c>
    </row>
    <row r="320" spans="1:245" x14ac:dyDescent="0.2">
      <c r="A320">
        <v>17</v>
      </c>
      <c r="B320">
        <v>1</v>
      </c>
      <c r="E320" t="s">
        <v>308</v>
      </c>
      <c r="F320" t="s">
        <v>35</v>
      </c>
      <c r="G320" t="s">
        <v>309</v>
      </c>
      <c r="H320" t="s">
        <v>37</v>
      </c>
      <c r="I320">
        <v>1</v>
      </c>
      <c r="J320">
        <v>0</v>
      </c>
      <c r="O320">
        <f t="shared" si="282"/>
        <v>148566.74</v>
      </c>
      <c r="P320">
        <f t="shared" si="283"/>
        <v>148566.74</v>
      </c>
      <c r="Q320">
        <f t="shared" si="284"/>
        <v>0</v>
      </c>
      <c r="R320">
        <f t="shared" si="285"/>
        <v>0</v>
      </c>
      <c r="S320">
        <f t="shared" si="286"/>
        <v>0</v>
      </c>
      <c r="T320">
        <f t="shared" si="287"/>
        <v>0</v>
      </c>
      <c r="U320">
        <f t="shared" si="288"/>
        <v>0</v>
      </c>
      <c r="V320">
        <f t="shared" si="289"/>
        <v>0</v>
      </c>
      <c r="W320">
        <f t="shared" si="290"/>
        <v>0</v>
      </c>
      <c r="X320">
        <f t="shared" si="291"/>
        <v>0</v>
      </c>
      <c r="Y320">
        <f t="shared" si="292"/>
        <v>0</v>
      </c>
      <c r="AA320">
        <v>33034105</v>
      </c>
      <c r="AB320">
        <f t="shared" si="293"/>
        <v>148566.74</v>
      </c>
      <c r="AC320">
        <f t="shared" si="294"/>
        <v>148566.74</v>
      </c>
      <c r="AD320">
        <f t="shared" si="295"/>
        <v>0</v>
      </c>
      <c r="AE320">
        <f t="shared" si="296"/>
        <v>0</v>
      </c>
      <c r="AF320">
        <f t="shared" si="297"/>
        <v>0</v>
      </c>
      <c r="AG320">
        <f t="shared" si="298"/>
        <v>0</v>
      </c>
      <c r="AH320">
        <f t="shared" si="299"/>
        <v>0</v>
      </c>
      <c r="AI320">
        <f t="shared" si="300"/>
        <v>0</v>
      </c>
      <c r="AJ320">
        <f t="shared" si="301"/>
        <v>0</v>
      </c>
      <c r="AK320">
        <v>148566.74</v>
      </c>
      <c r="AL320">
        <v>148566.74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1</v>
      </c>
      <c r="AW320">
        <v>1</v>
      </c>
      <c r="AZ320">
        <v>1</v>
      </c>
      <c r="BA320">
        <v>1</v>
      </c>
      <c r="BB320">
        <v>1</v>
      </c>
      <c r="BC320">
        <v>1</v>
      </c>
      <c r="BD320" t="s">
        <v>3</v>
      </c>
      <c r="BE320" t="s">
        <v>3</v>
      </c>
      <c r="BF320" t="s">
        <v>3</v>
      </c>
      <c r="BG320" t="s">
        <v>3</v>
      </c>
      <c r="BH320">
        <v>3</v>
      </c>
      <c r="BI320">
        <v>1</v>
      </c>
      <c r="BJ320" t="s">
        <v>3</v>
      </c>
      <c r="BM320">
        <v>6001</v>
      </c>
      <c r="BN320">
        <v>0</v>
      </c>
      <c r="BO320" t="s">
        <v>3</v>
      </c>
      <c r="BP320">
        <v>0</v>
      </c>
      <c r="BQ320">
        <v>0</v>
      </c>
      <c r="BR320">
        <v>0</v>
      </c>
      <c r="BS320">
        <v>1</v>
      </c>
      <c r="BT320">
        <v>1</v>
      </c>
      <c r="BU320">
        <v>1</v>
      </c>
      <c r="BV320">
        <v>1</v>
      </c>
      <c r="BW320">
        <v>1</v>
      </c>
      <c r="BX320">
        <v>1</v>
      </c>
      <c r="BY320" t="s">
        <v>3</v>
      </c>
      <c r="BZ320">
        <v>0</v>
      </c>
      <c r="CA320">
        <v>0</v>
      </c>
      <c r="CF320">
        <v>0</v>
      </c>
      <c r="CG320">
        <v>0</v>
      </c>
      <c r="CM320">
        <v>0</v>
      </c>
      <c r="CN320" t="s">
        <v>3</v>
      </c>
      <c r="CO320">
        <v>0</v>
      </c>
      <c r="CP320">
        <f t="shared" si="302"/>
        <v>148566.74</v>
      </c>
      <c r="CQ320">
        <f t="shared" si="303"/>
        <v>148566.74</v>
      </c>
      <c r="CR320">
        <f t="shared" si="304"/>
        <v>0</v>
      </c>
      <c r="CS320">
        <f t="shared" si="305"/>
        <v>0</v>
      </c>
      <c r="CT320">
        <f t="shared" si="306"/>
        <v>0</v>
      </c>
      <c r="CU320">
        <f t="shared" si="307"/>
        <v>0</v>
      </c>
      <c r="CV320">
        <f t="shared" si="308"/>
        <v>0</v>
      </c>
      <c r="CW320">
        <f t="shared" si="309"/>
        <v>0</v>
      </c>
      <c r="CX320">
        <f t="shared" si="310"/>
        <v>0</v>
      </c>
      <c r="CY320">
        <f t="shared" si="311"/>
        <v>0</v>
      </c>
      <c r="CZ320">
        <f t="shared" si="312"/>
        <v>0</v>
      </c>
      <c r="DC320" t="s">
        <v>3</v>
      </c>
      <c r="DD320" t="s">
        <v>3</v>
      </c>
      <c r="DE320" t="s">
        <v>3</v>
      </c>
      <c r="DF320" t="s">
        <v>3</v>
      </c>
      <c r="DG320" t="s">
        <v>3</v>
      </c>
      <c r="DH320" t="s">
        <v>3</v>
      </c>
      <c r="DI320" t="s">
        <v>3</v>
      </c>
      <c r="DJ320" t="s">
        <v>3</v>
      </c>
      <c r="DK320" t="s">
        <v>3</v>
      </c>
      <c r="DL320" t="s">
        <v>3</v>
      </c>
      <c r="DM320" t="s">
        <v>3</v>
      </c>
      <c r="DN320">
        <v>0</v>
      </c>
      <c r="DO320">
        <v>0</v>
      </c>
      <c r="DP320">
        <v>1</v>
      </c>
      <c r="DQ320">
        <v>1</v>
      </c>
      <c r="DU320">
        <v>1010</v>
      </c>
      <c r="DV320" t="s">
        <v>37</v>
      </c>
      <c r="DW320" t="s">
        <v>38</v>
      </c>
      <c r="DX320">
        <v>1</v>
      </c>
      <c r="EE320">
        <v>32747723</v>
      </c>
      <c r="EF320">
        <v>0</v>
      </c>
      <c r="EG320" t="s">
        <v>39</v>
      </c>
      <c r="EH320">
        <v>0</v>
      </c>
      <c r="EI320" t="s">
        <v>3</v>
      </c>
      <c r="EJ320">
        <v>1</v>
      </c>
      <c r="EK320">
        <v>6001</v>
      </c>
      <c r="EL320" t="s">
        <v>40</v>
      </c>
      <c r="EM320" t="s">
        <v>39</v>
      </c>
      <c r="EO320" t="s">
        <v>3</v>
      </c>
      <c r="EQ320">
        <v>131072</v>
      </c>
      <c r="ER320">
        <v>148566.74</v>
      </c>
      <c r="ES320">
        <v>148566.74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FQ320">
        <v>0</v>
      </c>
      <c r="FR320">
        <f t="shared" si="313"/>
        <v>0</v>
      </c>
      <c r="FS320">
        <v>0</v>
      </c>
      <c r="FX320">
        <v>0</v>
      </c>
      <c r="FY320">
        <v>0</v>
      </c>
      <c r="GA320" t="s">
        <v>41</v>
      </c>
      <c r="GD320">
        <v>0</v>
      </c>
      <c r="GF320">
        <v>795600441</v>
      </c>
      <c r="GG320">
        <v>2</v>
      </c>
      <c r="GH320">
        <v>0</v>
      </c>
      <c r="GI320">
        <v>-2</v>
      </c>
      <c r="GJ320">
        <v>0</v>
      </c>
      <c r="GK320">
        <f>ROUND(R320*(R12)/100,2)</f>
        <v>0</v>
      </c>
      <c r="GL320">
        <f t="shared" si="314"/>
        <v>0</v>
      </c>
      <c r="GM320">
        <f t="shared" si="315"/>
        <v>148566.74</v>
      </c>
      <c r="GN320">
        <f t="shared" si="316"/>
        <v>148566.74</v>
      </c>
      <c r="GO320">
        <f t="shared" si="317"/>
        <v>0</v>
      </c>
      <c r="GP320">
        <f t="shared" si="318"/>
        <v>0</v>
      </c>
      <c r="GR320">
        <v>0</v>
      </c>
      <c r="GS320">
        <v>4</v>
      </c>
      <c r="GT320">
        <v>0</v>
      </c>
      <c r="GU320" t="s">
        <v>3</v>
      </c>
      <c r="GV320">
        <f t="shared" si="319"/>
        <v>0</v>
      </c>
      <c r="GW320">
        <v>1</v>
      </c>
      <c r="GX320">
        <f t="shared" si="320"/>
        <v>0</v>
      </c>
      <c r="HA320">
        <v>0</v>
      </c>
      <c r="HB320">
        <v>0</v>
      </c>
      <c r="IK320">
        <v>0</v>
      </c>
    </row>
    <row r="321" spans="1:245" x14ac:dyDescent="0.2">
      <c r="A321">
        <v>17</v>
      </c>
      <c r="B321">
        <v>1</v>
      </c>
      <c r="C321">
        <f>ROW(SmtRes!A725)</f>
        <v>725</v>
      </c>
      <c r="D321">
        <f>ROW(EtalonRes!A688)</f>
        <v>688</v>
      </c>
      <c r="E321" t="s">
        <v>310</v>
      </c>
      <c r="F321" t="s">
        <v>17</v>
      </c>
      <c r="G321" t="s">
        <v>18</v>
      </c>
      <c r="H321" t="s">
        <v>19</v>
      </c>
      <c r="I321">
        <v>5.1380000000000002E-2</v>
      </c>
      <c r="J321">
        <v>0</v>
      </c>
      <c r="O321">
        <f t="shared" si="282"/>
        <v>3425.35</v>
      </c>
      <c r="P321">
        <f t="shared" si="283"/>
        <v>2925.24</v>
      </c>
      <c r="Q321">
        <f t="shared" si="284"/>
        <v>79.900000000000006</v>
      </c>
      <c r="R321">
        <f t="shared" si="285"/>
        <v>7.34</v>
      </c>
      <c r="S321">
        <f t="shared" si="286"/>
        <v>420.21</v>
      </c>
      <c r="T321">
        <f t="shared" si="287"/>
        <v>0</v>
      </c>
      <c r="U321">
        <f t="shared" si="288"/>
        <v>1.8553318000000001</v>
      </c>
      <c r="V321">
        <f t="shared" si="289"/>
        <v>0</v>
      </c>
      <c r="W321">
        <f t="shared" si="290"/>
        <v>0</v>
      </c>
      <c r="X321">
        <f t="shared" si="291"/>
        <v>294.14999999999998</v>
      </c>
      <c r="Y321">
        <f t="shared" si="292"/>
        <v>42.02</v>
      </c>
      <c r="AA321">
        <v>33034105</v>
      </c>
      <c r="AB321">
        <f t="shared" si="293"/>
        <v>66667.14</v>
      </c>
      <c r="AC321">
        <f t="shared" si="294"/>
        <v>56933.42</v>
      </c>
      <c r="AD321">
        <f t="shared" si="295"/>
        <v>1555.17</v>
      </c>
      <c r="AE321">
        <f t="shared" si="296"/>
        <v>142.85</v>
      </c>
      <c r="AF321">
        <f t="shared" si="297"/>
        <v>8178.55</v>
      </c>
      <c r="AG321">
        <f t="shared" si="298"/>
        <v>0</v>
      </c>
      <c r="AH321">
        <f t="shared" si="299"/>
        <v>36.11</v>
      </c>
      <c r="AI321">
        <f t="shared" si="300"/>
        <v>0</v>
      </c>
      <c r="AJ321">
        <f t="shared" si="301"/>
        <v>0</v>
      </c>
      <c r="AK321">
        <v>66667.14</v>
      </c>
      <c r="AL321">
        <v>56933.42</v>
      </c>
      <c r="AM321">
        <v>1555.17</v>
      </c>
      <c r="AN321">
        <v>142.85</v>
      </c>
      <c r="AO321">
        <v>8178.55</v>
      </c>
      <c r="AP321">
        <v>0</v>
      </c>
      <c r="AQ321">
        <v>36.11</v>
      </c>
      <c r="AR321">
        <v>0</v>
      </c>
      <c r="AS321">
        <v>0</v>
      </c>
      <c r="AT321">
        <v>70</v>
      </c>
      <c r="AU321">
        <v>10</v>
      </c>
      <c r="AV321">
        <v>1</v>
      </c>
      <c r="AW321">
        <v>1</v>
      </c>
      <c r="AZ321">
        <v>1</v>
      </c>
      <c r="BA321">
        <v>1</v>
      </c>
      <c r="BB321">
        <v>1</v>
      </c>
      <c r="BC321">
        <v>1</v>
      </c>
      <c r="BD321" t="s">
        <v>3</v>
      </c>
      <c r="BE321" t="s">
        <v>3</v>
      </c>
      <c r="BF321" t="s">
        <v>3</v>
      </c>
      <c r="BG321" t="s">
        <v>3</v>
      </c>
      <c r="BH321">
        <v>0</v>
      </c>
      <c r="BI321">
        <v>4</v>
      </c>
      <c r="BJ321" t="s">
        <v>20</v>
      </c>
      <c r="BM321">
        <v>0</v>
      </c>
      <c r="BN321">
        <v>0</v>
      </c>
      <c r="BO321" t="s">
        <v>3</v>
      </c>
      <c r="BP321">
        <v>0</v>
      </c>
      <c r="BQ321">
        <v>1</v>
      </c>
      <c r="BR321">
        <v>0</v>
      </c>
      <c r="BS321">
        <v>1</v>
      </c>
      <c r="BT321">
        <v>1</v>
      </c>
      <c r="BU321">
        <v>1</v>
      </c>
      <c r="BV321">
        <v>1</v>
      </c>
      <c r="BW321">
        <v>1</v>
      </c>
      <c r="BX321">
        <v>1</v>
      </c>
      <c r="BY321" t="s">
        <v>3</v>
      </c>
      <c r="BZ321">
        <v>70</v>
      </c>
      <c r="CA321">
        <v>10</v>
      </c>
      <c r="CF321">
        <v>0</v>
      </c>
      <c r="CG321">
        <v>0</v>
      </c>
      <c r="CM321">
        <v>0</v>
      </c>
      <c r="CN321" t="s">
        <v>3</v>
      </c>
      <c r="CO321">
        <v>0</v>
      </c>
      <c r="CP321">
        <f t="shared" si="302"/>
        <v>3425.35</v>
      </c>
      <c r="CQ321">
        <f t="shared" si="303"/>
        <v>56933.42</v>
      </c>
      <c r="CR321">
        <f t="shared" si="304"/>
        <v>1555.17</v>
      </c>
      <c r="CS321">
        <f t="shared" si="305"/>
        <v>142.85</v>
      </c>
      <c r="CT321">
        <f t="shared" si="306"/>
        <v>8178.55</v>
      </c>
      <c r="CU321">
        <f t="shared" si="307"/>
        <v>0</v>
      </c>
      <c r="CV321">
        <f t="shared" si="308"/>
        <v>36.11</v>
      </c>
      <c r="CW321">
        <f t="shared" si="309"/>
        <v>0</v>
      </c>
      <c r="CX321">
        <f t="shared" si="310"/>
        <v>0</v>
      </c>
      <c r="CY321">
        <f t="shared" si="311"/>
        <v>294.14699999999999</v>
      </c>
      <c r="CZ321">
        <f t="shared" si="312"/>
        <v>42.020999999999994</v>
      </c>
      <c r="DC321" t="s">
        <v>3</v>
      </c>
      <c r="DD321" t="s">
        <v>3</v>
      </c>
      <c r="DE321" t="s">
        <v>3</v>
      </c>
      <c r="DF321" t="s">
        <v>3</v>
      </c>
      <c r="DG321" t="s">
        <v>3</v>
      </c>
      <c r="DH321" t="s">
        <v>3</v>
      </c>
      <c r="DI321" t="s">
        <v>3</v>
      </c>
      <c r="DJ321" t="s">
        <v>3</v>
      </c>
      <c r="DK321" t="s">
        <v>3</v>
      </c>
      <c r="DL321" t="s">
        <v>3</v>
      </c>
      <c r="DM321" t="s">
        <v>3</v>
      </c>
      <c r="DN321">
        <v>0</v>
      </c>
      <c r="DO321">
        <v>0</v>
      </c>
      <c r="DP321">
        <v>1</v>
      </c>
      <c r="DQ321">
        <v>1</v>
      </c>
      <c r="DU321">
        <v>1009</v>
      </c>
      <c r="DV321" t="s">
        <v>19</v>
      </c>
      <c r="DW321" t="s">
        <v>19</v>
      </c>
      <c r="DX321">
        <v>1000</v>
      </c>
      <c r="EE321">
        <v>32505399</v>
      </c>
      <c r="EF321">
        <v>1</v>
      </c>
      <c r="EG321" t="s">
        <v>21</v>
      </c>
      <c r="EH321">
        <v>0</v>
      </c>
      <c r="EI321" t="s">
        <v>3</v>
      </c>
      <c r="EJ321">
        <v>4</v>
      </c>
      <c r="EK321">
        <v>0</v>
      </c>
      <c r="EL321" t="s">
        <v>22</v>
      </c>
      <c r="EM321" t="s">
        <v>23</v>
      </c>
      <c r="EO321" t="s">
        <v>3</v>
      </c>
      <c r="EQ321">
        <v>131072</v>
      </c>
      <c r="ER321">
        <v>66667.14</v>
      </c>
      <c r="ES321">
        <v>56933.42</v>
      </c>
      <c r="ET321">
        <v>1555.17</v>
      </c>
      <c r="EU321">
        <v>142.85</v>
      </c>
      <c r="EV321">
        <v>8178.55</v>
      </c>
      <c r="EW321">
        <v>36.11</v>
      </c>
      <c r="EX321">
        <v>0</v>
      </c>
      <c r="EY321">
        <v>0</v>
      </c>
      <c r="FQ321">
        <v>0</v>
      </c>
      <c r="FR321">
        <f t="shared" si="313"/>
        <v>0</v>
      </c>
      <c r="FS321">
        <v>0</v>
      </c>
      <c r="FX321">
        <v>70</v>
      </c>
      <c r="FY321">
        <v>10</v>
      </c>
      <c r="GA321" t="s">
        <v>3</v>
      </c>
      <c r="GD321">
        <v>0</v>
      </c>
      <c r="GF321">
        <v>-1596235391</v>
      </c>
      <c r="GG321">
        <v>2</v>
      </c>
      <c r="GH321">
        <v>1</v>
      </c>
      <c r="GI321">
        <v>-2</v>
      </c>
      <c r="GJ321">
        <v>0</v>
      </c>
      <c r="GK321">
        <f>ROUND(R321*(R12)/100,2)</f>
        <v>7.93</v>
      </c>
      <c r="GL321">
        <f t="shared" si="314"/>
        <v>0</v>
      </c>
      <c r="GM321">
        <f t="shared" si="315"/>
        <v>3769.45</v>
      </c>
      <c r="GN321">
        <f t="shared" si="316"/>
        <v>0</v>
      </c>
      <c r="GO321">
        <f t="shared" si="317"/>
        <v>0</v>
      </c>
      <c r="GP321">
        <f t="shared" si="318"/>
        <v>3769.45</v>
      </c>
      <c r="GR321">
        <v>0</v>
      </c>
      <c r="GS321">
        <v>3</v>
      </c>
      <c r="GT321">
        <v>0</v>
      </c>
      <c r="GU321" t="s">
        <v>3</v>
      </c>
      <c r="GV321">
        <f t="shared" si="319"/>
        <v>0</v>
      </c>
      <c r="GW321">
        <v>1</v>
      </c>
      <c r="GX321">
        <f t="shared" si="320"/>
        <v>0</v>
      </c>
      <c r="HA321">
        <v>0</v>
      </c>
      <c r="HB321">
        <v>0</v>
      </c>
      <c r="IK321">
        <v>0</v>
      </c>
    </row>
    <row r="322" spans="1:245" x14ac:dyDescent="0.2">
      <c r="A322">
        <v>18</v>
      </c>
      <c r="B322">
        <v>1</v>
      </c>
      <c r="C322">
        <v>725</v>
      </c>
      <c r="E322" t="s">
        <v>311</v>
      </c>
      <c r="F322" t="s">
        <v>25</v>
      </c>
      <c r="G322" t="s">
        <v>26</v>
      </c>
      <c r="H322" t="s">
        <v>19</v>
      </c>
      <c r="I322">
        <f>I321*J322</f>
        <v>-5.1380000000000002E-2</v>
      </c>
      <c r="J322">
        <v>-1</v>
      </c>
      <c r="O322">
        <f t="shared" si="282"/>
        <v>-2744.21</v>
      </c>
      <c r="P322">
        <f t="shared" si="283"/>
        <v>-2744.21</v>
      </c>
      <c r="Q322">
        <f t="shared" si="284"/>
        <v>0</v>
      </c>
      <c r="R322">
        <f t="shared" si="285"/>
        <v>0</v>
      </c>
      <c r="S322">
        <f t="shared" si="286"/>
        <v>0</v>
      </c>
      <c r="T322">
        <f t="shared" si="287"/>
        <v>0</v>
      </c>
      <c r="U322">
        <f t="shared" si="288"/>
        <v>0</v>
      </c>
      <c r="V322">
        <f t="shared" si="289"/>
        <v>0</v>
      </c>
      <c r="W322">
        <f t="shared" si="290"/>
        <v>0</v>
      </c>
      <c r="X322">
        <f t="shared" si="291"/>
        <v>0</v>
      </c>
      <c r="Y322">
        <f t="shared" si="292"/>
        <v>0</v>
      </c>
      <c r="AA322">
        <v>33034105</v>
      </c>
      <c r="AB322">
        <f t="shared" si="293"/>
        <v>53410.15</v>
      </c>
      <c r="AC322">
        <f t="shared" si="294"/>
        <v>53410.15</v>
      </c>
      <c r="AD322">
        <f t="shared" si="295"/>
        <v>0</v>
      </c>
      <c r="AE322">
        <f t="shared" si="296"/>
        <v>0</v>
      </c>
      <c r="AF322">
        <f t="shared" si="297"/>
        <v>0</v>
      </c>
      <c r="AG322">
        <f t="shared" si="298"/>
        <v>0</v>
      </c>
      <c r="AH322">
        <f t="shared" si="299"/>
        <v>0</v>
      </c>
      <c r="AI322">
        <f t="shared" si="300"/>
        <v>0</v>
      </c>
      <c r="AJ322">
        <f t="shared" si="301"/>
        <v>0</v>
      </c>
      <c r="AK322">
        <v>53410.15</v>
      </c>
      <c r="AL322">
        <v>53410.15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70</v>
      </c>
      <c r="AU322">
        <v>10</v>
      </c>
      <c r="AV322">
        <v>1</v>
      </c>
      <c r="AW322">
        <v>1</v>
      </c>
      <c r="AZ322">
        <v>1</v>
      </c>
      <c r="BA322">
        <v>1</v>
      </c>
      <c r="BB322">
        <v>1</v>
      </c>
      <c r="BC322">
        <v>1</v>
      </c>
      <c r="BD322" t="s">
        <v>3</v>
      </c>
      <c r="BE322" t="s">
        <v>3</v>
      </c>
      <c r="BF322" t="s">
        <v>3</v>
      </c>
      <c r="BG322" t="s">
        <v>3</v>
      </c>
      <c r="BH322">
        <v>3</v>
      </c>
      <c r="BI322">
        <v>4</v>
      </c>
      <c r="BJ322" t="s">
        <v>27</v>
      </c>
      <c r="BM322">
        <v>0</v>
      </c>
      <c r="BN322">
        <v>0</v>
      </c>
      <c r="BO322" t="s">
        <v>3</v>
      </c>
      <c r="BP322">
        <v>0</v>
      </c>
      <c r="BQ322">
        <v>1</v>
      </c>
      <c r="BR322">
        <v>0</v>
      </c>
      <c r="BS322">
        <v>1</v>
      </c>
      <c r="BT322">
        <v>1</v>
      </c>
      <c r="BU322">
        <v>1</v>
      </c>
      <c r="BV322">
        <v>1</v>
      </c>
      <c r="BW322">
        <v>1</v>
      </c>
      <c r="BX322">
        <v>1</v>
      </c>
      <c r="BY322" t="s">
        <v>3</v>
      </c>
      <c r="BZ322">
        <v>70</v>
      </c>
      <c r="CA322">
        <v>10</v>
      </c>
      <c r="CF322">
        <v>0</v>
      </c>
      <c r="CG322">
        <v>0</v>
      </c>
      <c r="CM322">
        <v>0</v>
      </c>
      <c r="CN322" t="s">
        <v>3</v>
      </c>
      <c r="CO322">
        <v>0</v>
      </c>
      <c r="CP322">
        <f t="shared" si="302"/>
        <v>-2744.21</v>
      </c>
      <c r="CQ322">
        <f t="shared" si="303"/>
        <v>53410.15</v>
      </c>
      <c r="CR322">
        <f t="shared" si="304"/>
        <v>0</v>
      </c>
      <c r="CS322">
        <f t="shared" si="305"/>
        <v>0</v>
      </c>
      <c r="CT322">
        <f t="shared" si="306"/>
        <v>0</v>
      </c>
      <c r="CU322">
        <f t="shared" si="307"/>
        <v>0</v>
      </c>
      <c r="CV322">
        <f t="shared" si="308"/>
        <v>0</v>
      </c>
      <c r="CW322">
        <f t="shared" si="309"/>
        <v>0</v>
      </c>
      <c r="CX322">
        <f t="shared" si="310"/>
        <v>0</v>
      </c>
      <c r="CY322">
        <f t="shared" si="311"/>
        <v>0</v>
      </c>
      <c r="CZ322">
        <f t="shared" si="312"/>
        <v>0</v>
      </c>
      <c r="DC322" t="s">
        <v>3</v>
      </c>
      <c r="DD322" t="s">
        <v>3</v>
      </c>
      <c r="DE322" t="s">
        <v>3</v>
      </c>
      <c r="DF322" t="s">
        <v>3</v>
      </c>
      <c r="DG322" t="s">
        <v>3</v>
      </c>
      <c r="DH322" t="s">
        <v>3</v>
      </c>
      <c r="DI322" t="s">
        <v>3</v>
      </c>
      <c r="DJ322" t="s">
        <v>3</v>
      </c>
      <c r="DK322" t="s">
        <v>3</v>
      </c>
      <c r="DL322" t="s">
        <v>3</v>
      </c>
      <c r="DM322" t="s">
        <v>3</v>
      </c>
      <c r="DN322">
        <v>0</v>
      </c>
      <c r="DO322">
        <v>0</v>
      </c>
      <c r="DP322">
        <v>1</v>
      </c>
      <c r="DQ322">
        <v>1</v>
      </c>
      <c r="DU322">
        <v>1009</v>
      </c>
      <c r="DV322" t="s">
        <v>19</v>
      </c>
      <c r="DW322" t="s">
        <v>19</v>
      </c>
      <c r="DX322">
        <v>1000</v>
      </c>
      <c r="EE322">
        <v>32505399</v>
      </c>
      <c r="EF322">
        <v>1</v>
      </c>
      <c r="EG322" t="s">
        <v>21</v>
      </c>
      <c r="EH322">
        <v>0</v>
      </c>
      <c r="EI322" t="s">
        <v>3</v>
      </c>
      <c r="EJ322">
        <v>4</v>
      </c>
      <c r="EK322">
        <v>0</v>
      </c>
      <c r="EL322" t="s">
        <v>22</v>
      </c>
      <c r="EM322" t="s">
        <v>23</v>
      </c>
      <c r="EO322" t="s">
        <v>3</v>
      </c>
      <c r="EQ322">
        <v>0</v>
      </c>
      <c r="ER322">
        <v>53410.15</v>
      </c>
      <c r="ES322">
        <v>53410.15</v>
      </c>
      <c r="ET322">
        <v>0</v>
      </c>
      <c r="EU322">
        <v>0</v>
      </c>
      <c r="EV322">
        <v>0</v>
      </c>
      <c r="EW322">
        <v>0</v>
      </c>
      <c r="EX322">
        <v>0</v>
      </c>
      <c r="FQ322">
        <v>0</v>
      </c>
      <c r="FR322">
        <f t="shared" si="313"/>
        <v>0</v>
      </c>
      <c r="FS322">
        <v>0</v>
      </c>
      <c r="FX322">
        <v>70</v>
      </c>
      <c r="FY322">
        <v>10</v>
      </c>
      <c r="GA322" t="s">
        <v>3</v>
      </c>
      <c r="GD322">
        <v>0</v>
      </c>
      <c r="GF322">
        <v>-1467733540</v>
      </c>
      <c r="GG322">
        <v>2</v>
      </c>
      <c r="GH322">
        <v>1</v>
      </c>
      <c r="GI322">
        <v>-2</v>
      </c>
      <c r="GJ322">
        <v>0</v>
      </c>
      <c r="GK322">
        <f>ROUND(R322*(R12)/100,2)</f>
        <v>0</v>
      </c>
      <c r="GL322">
        <f t="shared" si="314"/>
        <v>0</v>
      </c>
      <c r="GM322">
        <f t="shared" si="315"/>
        <v>-2744.21</v>
      </c>
      <c r="GN322">
        <f t="shared" si="316"/>
        <v>0</v>
      </c>
      <c r="GO322">
        <f t="shared" si="317"/>
        <v>0</v>
      </c>
      <c r="GP322">
        <f t="shared" si="318"/>
        <v>-2744.21</v>
      </c>
      <c r="GR322">
        <v>0</v>
      </c>
      <c r="GS322">
        <v>3</v>
      </c>
      <c r="GT322">
        <v>0</v>
      </c>
      <c r="GU322" t="s">
        <v>3</v>
      </c>
      <c r="GV322">
        <f t="shared" si="319"/>
        <v>0</v>
      </c>
      <c r="GW322">
        <v>1</v>
      </c>
      <c r="GX322">
        <f t="shared" si="320"/>
        <v>0</v>
      </c>
      <c r="HA322">
        <v>0</v>
      </c>
      <c r="HB322">
        <v>0</v>
      </c>
      <c r="IK322">
        <v>0</v>
      </c>
    </row>
    <row r="323" spans="1:245" x14ac:dyDescent="0.2">
      <c r="A323">
        <v>17</v>
      </c>
      <c r="B323">
        <v>1</v>
      </c>
      <c r="C323">
        <f>ROW(SmtRes!A740)</f>
        <v>740</v>
      </c>
      <c r="D323">
        <f>ROW(EtalonRes!A703)</f>
        <v>703</v>
      </c>
      <c r="E323" t="s">
        <v>312</v>
      </c>
      <c r="F323" t="s">
        <v>29</v>
      </c>
      <c r="G323" t="s">
        <v>30</v>
      </c>
      <c r="H323" t="s">
        <v>31</v>
      </c>
      <c r="I323">
        <v>7.0000000000000001E-3</v>
      </c>
      <c r="J323">
        <v>0</v>
      </c>
      <c r="O323">
        <f t="shared" si="282"/>
        <v>2988.39</v>
      </c>
      <c r="P323">
        <f t="shared" si="283"/>
        <v>2434.83</v>
      </c>
      <c r="Q323">
        <f t="shared" si="284"/>
        <v>3.05</v>
      </c>
      <c r="R323">
        <f t="shared" si="285"/>
        <v>1.03</v>
      </c>
      <c r="S323">
        <f t="shared" si="286"/>
        <v>550.51</v>
      </c>
      <c r="T323">
        <f t="shared" si="287"/>
        <v>0</v>
      </c>
      <c r="U323">
        <f t="shared" si="288"/>
        <v>3.1717000000000004</v>
      </c>
      <c r="V323">
        <f t="shared" si="289"/>
        <v>0</v>
      </c>
      <c r="W323">
        <f t="shared" si="290"/>
        <v>0</v>
      </c>
      <c r="X323">
        <f t="shared" si="291"/>
        <v>385.36</v>
      </c>
      <c r="Y323">
        <f t="shared" si="292"/>
        <v>55.05</v>
      </c>
      <c r="AA323">
        <v>33034105</v>
      </c>
      <c r="AB323">
        <f t="shared" si="293"/>
        <v>426912.19</v>
      </c>
      <c r="AC323">
        <f t="shared" si="294"/>
        <v>347832.49</v>
      </c>
      <c r="AD323">
        <f t="shared" si="295"/>
        <v>435.13</v>
      </c>
      <c r="AE323">
        <f t="shared" si="296"/>
        <v>147.43</v>
      </c>
      <c r="AF323">
        <f t="shared" si="297"/>
        <v>78644.570000000007</v>
      </c>
      <c r="AG323">
        <f t="shared" si="298"/>
        <v>0</v>
      </c>
      <c r="AH323">
        <f t="shared" si="299"/>
        <v>453.1</v>
      </c>
      <c r="AI323">
        <f t="shared" si="300"/>
        <v>0</v>
      </c>
      <c r="AJ323">
        <f t="shared" si="301"/>
        <v>0</v>
      </c>
      <c r="AK323">
        <v>426912.19</v>
      </c>
      <c r="AL323">
        <v>347832.49</v>
      </c>
      <c r="AM323">
        <v>435.13</v>
      </c>
      <c r="AN323">
        <v>147.43</v>
      </c>
      <c r="AO323">
        <v>78644.570000000007</v>
      </c>
      <c r="AP323">
        <v>0</v>
      </c>
      <c r="AQ323">
        <v>453.1</v>
      </c>
      <c r="AR323">
        <v>0</v>
      </c>
      <c r="AS323">
        <v>0</v>
      </c>
      <c r="AT323">
        <v>70</v>
      </c>
      <c r="AU323">
        <v>10</v>
      </c>
      <c r="AV323">
        <v>1</v>
      </c>
      <c r="AW323">
        <v>1</v>
      </c>
      <c r="AZ323">
        <v>1</v>
      </c>
      <c r="BA323">
        <v>1</v>
      </c>
      <c r="BB323">
        <v>1</v>
      </c>
      <c r="BC323">
        <v>1</v>
      </c>
      <c r="BD323" t="s">
        <v>3</v>
      </c>
      <c r="BE323" t="s">
        <v>3</v>
      </c>
      <c r="BF323" t="s">
        <v>3</v>
      </c>
      <c r="BG323" t="s">
        <v>3</v>
      </c>
      <c r="BH323">
        <v>0</v>
      </c>
      <c r="BI323">
        <v>4</v>
      </c>
      <c r="BJ323" t="s">
        <v>32</v>
      </c>
      <c r="BM323">
        <v>0</v>
      </c>
      <c r="BN323">
        <v>0</v>
      </c>
      <c r="BO323" t="s">
        <v>3</v>
      </c>
      <c r="BP323">
        <v>0</v>
      </c>
      <c r="BQ323">
        <v>1</v>
      </c>
      <c r="BR323">
        <v>0</v>
      </c>
      <c r="BS323">
        <v>1</v>
      </c>
      <c r="BT323">
        <v>1</v>
      </c>
      <c r="BU323">
        <v>1</v>
      </c>
      <c r="BV323">
        <v>1</v>
      </c>
      <c r="BW323">
        <v>1</v>
      </c>
      <c r="BX323">
        <v>1</v>
      </c>
      <c r="BY323" t="s">
        <v>3</v>
      </c>
      <c r="BZ323">
        <v>70</v>
      </c>
      <c r="CA323">
        <v>10</v>
      </c>
      <c r="CF323">
        <v>0</v>
      </c>
      <c r="CG323">
        <v>0</v>
      </c>
      <c r="CM323">
        <v>0</v>
      </c>
      <c r="CN323" t="s">
        <v>3</v>
      </c>
      <c r="CO323">
        <v>0</v>
      </c>
      <c r="CP323">
        <f t="shared" si="302"/>
        <v>2988.3900000000003</v>
      </c>
      <c r="CQ323">
        <f t="shared" si="303"/>
        <v>347832.49</v>
      </c>
      <c r="CR323">
        <f t="shared" si="304"/>
        <v>435.13</v>
      </c>
      <c r="CS323">
        <f t="shared" si="305"/>
        <v>147.43</v>
      </c>
      <c r="CT323">
        <f t="shared" si="306"/>
        <v>78644.570000000007</v>
      </c>
      <c r="CU323">
        <f t="shared" si="307"/>
        <v>0</v>
      </c>
      <c r="CV323">
        <f t="shared" si="308"/>
        <v>453.1</v>
      </c>
      <c r="CW323">
        <f t="shared" si="309"/>
        <v>0</v>
      </c>
      <c r="CX323">
        <f t="shared" si="310"/>
        <v>0</v>
      </c>
      <c r="CY323">
        <f t="shared" si="311"/>
        <v>385.35699999999997</v>
      </c>
      <c r="CZ323">
        <f t="shared" si="312"/>
        <v>55.051000000000002</v>
      </c>
      <c r="DC323" t="s">
        <v>3</v>
      </c>
      <c r="DD323" t="s">
        <v>3</v>
      </c>
      <c r="DE323" t="s">
        <v>3</v>
      </c>
      <c r="DF323" t="s">
        <v>3</v>
      </c>
      <c r="DG323" t="s">
        <v>3</v>
      </c>
      <c r="DH323" t="s">
        <v>3</v>
      </c>
      <c r="DI323" t="s">
        <v>3</v>
      </c>
      <c r="DJ323" t="s">
        <v>3</v>
      </c>
      <c r="DK323" t="s">
        <v>3</v>
      </c>
      <c r="DL323" t="s">
        <v>3</v>
      </c>
      <c r="DM323" t="s">
        <v>3</v>
      </c>
      <c r="DN323">
        <v>0</v>
      </c>
      <c r="DO323">
        <v>0</v>
      </c>
      <c r="DP323">
        <v>1</v>
      </c>
      <c r="DQ323">
        <v>1</v>
      </c>
      <c r="DU323">
        <v>1007</v>
      </c>
      <c r="DV323" t="s">
        <v>31</v>
      </c>
      <c r="DW323" t="s">
        <v>31</v>
      </c>
      <c r="DX323">
        <v>100</v>
      </c>
      <c r="EE323">
        <v>32505399</v>
      </c>
      <c r="EF323">
        <v>1</v>
      </c>
      <c r="EG323" t="s">
        <v>21</v>
      </c>
      <c r="EH323">
        <v>0</v>
      </c>
      <c r="EI323" t="s">
        <v>3</v>
      </c>
      <c r="EJ323">
        <v>4</v>
      </c>
      <c r="EK323">
        <v>0</v>
      </c>
      <c r="EL323" t="s">
        <v>22</v>
      </c>
      <c r="EM323" t="s">
        <v>23</v>
      </c>
      <c r="EO323" t="s">
        <v>3</v>
      </c>
      <c r="EQ323">
        <v>131072</v>
      </c>
      <c r="ER323">
        <v>426912.19</v>
      </c>
      <c r="ES323">
        <v>347832.49</v>
      </c>
      <c r="ET323">
        <v>435.13</v>
      </c>
      <c r="EU323">
        <v>147.43</v>
      </c>
      <c r="EV323">
        <v>78644.570000000007</v>
      </c>
      <c r="EW323">
        <v>453.1</v>
      </c>
      <c r="EX323">
        <v>0</v>
      </c>
      <c r="EY323">
        <v>0</v>
      </c>
      <c r="FQ323">
        <v>0</v>
      </c>
      <c r="FR323">
        <f t="shared" si="313"/>
        <v>0</v>
      </c>
      <c r="FS323">
        <v>0</v>
      </c>
      <c r="FX323">
        <v>70</v>
      </c>
      <c r="FY323">
        <v>10</v>
      </c>
      <c r="GA323" t="s">
        <v>3</v>
      </c>
      <c r="GD323">
        <v>0</v>
      </c>
      <c r="GF323">
        <v>1739596138</v>
      </c>
      <c r="GG323">
        <v>2</v>
      </c>
      <c r="GH323">
        <v>1</v>
      </c>
      <c r="GI323">
        <v>-2</v>
      </c>
      <c r="GJ323">
        <v>0</v>
      </c>
      <c r="GK323">
        <f>ROUND(R323*(R12)/100,2)</f>
        <v>1.1100000000000001</v>
      </c>
      <c r="GL323">
        <f t="shared" si="314"/>
        <v>0</v>
      </c>
      <c r="GM323">
        <f t="shared" si="315"/>
        <v>3429.91</v>
      </c>
      <c r="GN323">
        <f t="shared" si="316"/>
        <v>0</v>
      </c>
      <c r="GO323">
        <f t="shared" si="317"/>
        <v>0</v>
      </c>
      <c r="GP323">
        <f t="shared" si="318"/>
        <v>3429.91</v>
      </c>
      <c r="GR323">
        <v>0</v>
      </c>
      <c r="GS323">
        <v>3</v>
      </c>
      <c r="GT323">
        <v>0</v>
      </c>
      <c r="GU323" t="s">
        <v>3</v>
      </c>
      <c r="GV323">
        <f t="shared" si="319"/>
        <v>0</v>
      </c>
      <c r="GW323">
        <v>1</v>
      </c>
      <c r="GX323">
        <f t="shared" si="320"/>
        <v>0</v>
      </c>
      <c r="HA323">
        <v>0</v>
      </c>
      <c r="HB323">
        <v>0</v>
      </c>
      <c r="IK323">
        <v>0</v>
      </c>
    </row>
    <row r="324" spans="1:245" x14ac:dyDescent="0.2">
      <c r="A324">
        <v>17</v>
      </c>
      <c r="B324">
        <v>1</v>
      </c>
      <c r="E324" t="s">
        <v>313</v>
      </c>
      <c r="F324" t="s">
        <v>25</v>
      </c>
      <c r="G324" t="s">
        <v>26</v>
      </c>
      <c r="H324" t="s">
        <v>19</v>
      </c>
      <c r="I324">
        <v>1.5356923959999999E-2</v>
      </c>
      <c r="J324">
        <v>0</v>
      </c>
      <c r="O324">
        <f t="shared" si="282"/>
        <v>820.22</v>
      </c>
      <c r="P324">
        <f t="shared" si="283"/>
        <v>820.22</v>
      </c>
      <c r="Q324">
        <f t="shared" si="284"/>
        <v>0</v>
      </c>
      <c r="R324">
        <f t="shared" si="285"/>
        <v>0</v>
      </c>
      <c r="S324">
        <f t="shared" si="286"/>
        <v>0</v>
      </c>
      <c r="T324">
        <f t="shared" si="287"/>
        <v>0</v>
      </c>
      <c r="U324">
        <f t="shared" si="288"/>
        <v>0</v>
      </c>
      <c r="V324">
        <f t="shared" si="289"/>
        <v>0</v>
      </c>
      <c r="W324">
        <f t="shared" si="290"/>
        <v>0</v>
      </c>
      <c r="X324">
        <f t="shared" si="291"/>
        <v>0</v>
      </c>
      <c r="Y324">
        <f t="shared" si="292"/>
        <v>0</v>
      </c>
      <c r="AA324">
        <v>33034105</v>
      </c>
      <c r="AB324">
        <f t="shared" si="293"/>
        <v>53410.15</v>
      </c>
      <c r="AC324">
        <f t="shared" si="294"/>
        <v>53410.15</v>
      </c>
      <c r="AD324">
        <f t="shared" si="295"/>
        <v>0</v>
      </c>
      <c r="AE324">
        <f t="shared" si="296"/>
        <v>0</v>
      </c>
      <c r="AF324">
        <f t="shared" si="297"/>
        <v>0</v>
      </c>
      <c r="AG324">
        <f t="shared" si="298"/>
        <v>0</v>
      </c>
      <c r="AH324">
        <f t="shared" si="299"/>
        <v>0</v>
      </c>
      <c r="AI324">
        <f t="shared" si="300"/>
        <v>0</v>
      </c>
      <c r="AJ324">
        <f t="shared" si="301"/>
        <v>0</v>
      </c>
      <c r="AK324">
        <v>53410.15</v>
      </c>
      <c r="AL324">
        <v>53410.15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70</v>
      </c>
      <c r="AU324">
        <v>10</v>
      </c>
      <c r="AV324">
        <v>1</v>
      </c>
      <c r="AW324">
        <v>1</v>
      </c>
      <c r="AZ324">
        <v>1</v>
      </c>
      <c r="BA324">
        <v>1</v>
      </c>
      <c r="BB324">
        <v>1</v>
      </c>
      <c r="BC324">
        <v>1</v>
      </c>
      <c r="BD324" t="s">
        <v>3</v>
      </c>
      <c r="BE324" t="s">
        <v>3</v>
      </c>
      <c r="BF324" t="s">
        <v>3</v>
      </c>
      <c r="BG324" t="s">
        <v>3</v>
      </c>
      <c r="BH324">
        <v>3</v>
      </c>
      <c r="BI324">
        <v>4</v>
      </c>
      <c r="BJ324" t="s">
        <v>27</v>
      </c>
      <c r="BM324">
        <v>0</v>
      </c>
      <c r="BN324">
        <v>0</v>
      </c>
      <c r="BO324" t="s">
        <v>3</v>
      </c>
      <c r="BP324">
        <v>0</v>
      </c>
      <c r="BQ324">
        <v>1</v>
      </c>
      <c r="BR324">
        <v>0</v>
      </c>
      <c r="BS324">
        <v>1</v>
      </c>
      <c r="BT324">
        <v>1</v>
      </c>
      <c r="BU324">
        <v>1</v>
      </c>
      <c r="BV324">
        <v>1</v>
      </c>
      <c r="BW324">
        <v>1</v>
      </c>
      <c r="BX324">
        <v>1</v>
      </c>
      <c r="BY324" t="s">
        <v>3</v>
      </c>
      <c r="BZ324">
        <v>70</v>
      </c>
      <c r="CA324">
        <v>10</v>
      </c>
      <c r="CF324">
        <v>0</v>
      </c>
      <c r="CG324">
        <v>0</v>
      </c>
      <c r="CM324">
        <v>0</v>
      </c>
      <c r="CN324" t="s">
        <v>3</v>
      </c>
      <c r="CO324">
        <v>0</v>
      </c>
      <c r="CP324">
        <f t="shared" si="302"/>
        <v>820.22</v>
      </c>
      <c r="CQ324">
        <f t="shared" si="303"/>
        <v>53410.15</v>
      </c>
      <c r="CR324">
        <f t="shared" si="304"/>
        <v>0</v>
      </c>
      <c r="CS324">
        <f t="shared" si="305"/>
        <v>0</v>
      </c>
      <c r="CT324">
        <f t="shared" si="306"/>
        <v>0</v>
      </c>
      <c r="CU324">
        <f t="shared" si="307"/>
        <v>0</v>
      </c>
      <c r="CV324">
        <f t="shared" si="308"/>
        <v>0</v>
      </c>
      <c r="CW324">
        <f t="shared" si="309"/>
        <v>0</v>
      </c>
      <c r="CX324">
        <f t="shared" si="310"/>
        <v>0</v>
      </c>
      <c r="CY324">
        <f t="shared" si="311"/>
        <v>0</v>
      </c>
      <c r="CZ324">
        <f t="shared" si="312"/>
        <v>0</v>
      </c>
      <c r="DC324" t="s">
        <v>3</v>
      </c>
      <c r="DD324" t="s">
        <v>3</v>
      </c>
      <c r="DE324" t="s">
        <v>3</v>
      </c>
      <c r="DF324" t="s">
        <v>3</v>
      </c>
      <c r="DG324" t="s">
        <v>3</v>
      </c>
      <c r="DH324" t="s">
        <v>3</v>
      </c>
      <c r="DI324" t="s">
        <v>3</v>
      </c>
      <c r="DJ324" t="s">
        <v>3</v>
      </c>
      <c r="DK324" t="s">
        <v>3</v>
      </c>
      <c r="DL324" t="s">
        <v>3</v>
      </c>
      <c r="DM324" t="s">
        <v>3</v>
      </c>
      <c r="DN324">
        <v>0</v>
      </c>
      <c r="DO324">
        <v>0</v>
      </c>
      <c r="DP324">
        <v>1</v>
      </c>
      <c r="DQ324">
        <v>1</v>
      </c>
      <c r="DU324">
        <v>1009</v>
      </c>
      <c r="DV324" t="s">
        <v>19</v>
      </c>
      <c r="DW324" t="s">
        <v>19</v>
      </c>
      <c r="DX324">
        <v>1000</v>
      </c>
      <c r="EE324">
        <v>32505399</v>
      </c>
      <c r="EF324">
        <v>1</v>
      </c>
      <c r="EG324" t="s">
        <v>21</v>
      </c>
      <c r="EH324">
        <v>0</v>
      </c>
      <c r="EI324" t="s">
        <v>3</v>
      </c>
      <c r="EJ324">
        <v>4</v>
      </c>
      <c r="EK324">
        <v>0</v>
      </c>
      <c r="EL324" t="s">
        <v>22</v>
      </c>
      <c r="EM324" t="s">
        <v>23</v>
      </c>
      <c r="EO324" t="s">
        <v>3</v>
      </c>
      <c r="EQ324">
        <v>131072</v>
      </c>
      <c r="ER324">
        <v>53410.15</v>
      </c>
      <c r="ES324">
        <v>53410.15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FQ324">
        <v>0</v>
      </c>
      <c r="FR324">
        <f t="shared" si="313"/>
        <v>0</v>
      </c>
      <c r="FS324">
        <v>0</v>
      </c>
      <c r="FX324">
        <v>70</v>
      </c>
      <c r="FY324">
        <v>10</v>
      </c>
      <c r="GA324" t="s">
        <v>3</v>
      </c>
      <c r="GD324">
        <v>0</v>
      </c>
      <c r="GF324">
        <v>-1467733540</v>
      </c>
      <c r="GG324">
        <v>2</v>
      </c>
      <c r="GH324">
        <v>1</v>
      </c>
      <c r="GI324">
        <v>-2</v>
      </c>
      <c r="GJ324">
        <v>0</v>
      </c>
      <c r="GK324">
        <f>ROUND(R324*(R12)/100,2)</f>
        <v>0</v>
      </c>
      <c r="GL324">
        <f t="shared" si="314"/>
        <v>0</v>
      </c>
      <c r="GM324">
        <f t="shared" si="315"/>
        <v>820.22</v>
      </c>
      <c r="GN324">
        <f t="shared" si="316"/>
        <v>0</v>
      </c>
      <c r="GO324">
        <f t="shared" si="317"/>
        <v>0</v>
      </c>
      <c r="GP324">
        <f t="shared" si="318"/>
        <v>820.22</v>
      </c>
      <c r="GR324">
        <v>0</v>
      </c>
      <c r="GS324">
        <v>3</v>
      </c>
      <c r="GT324">
        <v>0</v>
      </c>
      <c r="GU324" t="s">
        <v>3</v>
      </c>
      <c r="GV324">
        <f t="shared" si="319"/>
        <v>0</v>
      </c>
      <c r="GW324">
        <v>1</v>
      </c>
      <c r="GX324">
        <f t="shared" si="320"/>
        <v>0</v>
      </c>
      <c r="HA324">
        <v>0</v>
      </c>
      <c r="HB324">
        <v>0</v>
      </c>
      <c r="IK324">
        <v>0</v>
      </c>
    </row>
    <row r="325" spans="1:245" x14ac:dyDescent="0.2">
      <c r="A325">
        <v>17</v>
      </c>
      <c r="B325">
        <v>1</v>
      </c>
      <c r="E325" t="s">
        <v>314</v>
      </c>
      <c r="F325" t="s">
        <v>35</v>
      </c>
      <c r="G325" t="s">
        <v>315</v>
      </c>
      <c r="H325" t="s">
        <v>37</v>
      </c>
      <c r="I325">
        <v>1</v>
      </c>
      <c r="J325">
        <v>0</v>
      </c>
      <c r="O325">
        <f t="shared" ref="O325:O356" si="321">ROUND(CP325,2)</f>
        <v>18466.099999999999</v>
      </c>
      <c r="P325">
        <f t="shared" ref="P325:P356" si="322">ROUND(CQ325*I325,2)</f>
        <v>18466.099999999999</v>
      </c>
      <c r="Q325">
        <f t="shared" ref="Q325:Q356" si="323">ROUND(CR325*I325,2)</f>
        <v>0</v>
      </c>
      <c r="R325">
        <f t="shared" ref="R325:R356" si="324">ROUND(CS325*I325,2)</f>
        <v>0</v>
      </c>
      <c r="S325">
        <f t="shared" ref="S325:S356" si="325">ROUND(CT325*I325,2)</f>
        <v>0</v>
      </c>
      <c r="T325">
        <f t="shared" ref="T325:T356" si="326">ROUND(CU325*I325,2)</f>
        <v>0</v>
      </c>
      <c r="U325">
        <f t="shared" ref="U325:U356" si="327">CV325*I325</f>
        <v>0</v>
      </c>
      <c r="V325">
        <f t="shared" ref="V325:V356" si="328">CW325*I325</f>
        <v>0</v>
      </c>
      <c r="W325">
        <f t="shared" ref="W325:W356" si="329">ROUND(CX325*I325,2)</f>
        <v>0</v>
      </c>
      <c r="X325">
        <f t="shared" ref="X325:X356" si="330">ROUND(CY325,2)</f>
        <v>0</v>
      </c>
      <c r="Y325">
        <f t="shared" ref="Y325:Y356" si="331">ROUND(CZ325,2)</f>
        <v>0</v>
      </c>
      <c r="AA325">
        <v>33034105</v>
      </c>
      <c r="AB325">
        <f t="shared" ref="AB325:AB356" si="332">ROUND((AC325+AD325+AF325),6)</f>
        <v>18466.099999999999</v>
      </c>
      <c r="AC325">
        <f t="shared" ref="AC325:AC356" si="333">ROUND((ES325),6)</f>
        <v>18466.099999999999</v>
      </c>
      <c r="AD325">
        <f t="shared" ref="AD325:AD356" si="334">ROUND((((ET325)-(EU325))+AE325),6)</f>
        <v>0</v>
      </c>
      <c r="AE325">
        <f t="shared" ref="AE325:AE356" si="335">ROUND((EU325),6)</f>
        <v>0</v>
      </c>
      <c r="AF325">
        <f t="shared" ref="AF325:AF356" si="336">ROUND((EV325),6)</f>
        <v>0</v>
      </c>
      <c r="AG325">
        <f t="shared" ref="AG325:AG356" si="337">ROUND((AP325),6)</f>
        <v>0</v>
      </c>
      <c r="AH325">
        <f t="shared" ref="AH325:AH356" si="338">(EW325)</f>
        <v>0</v>
      </c>
      <c r="AI325">
        <f t="shared" ref="AI325:AI356" si="339">(EX325)</f>
        <v>0</v>
      </c>
      <c r="AJ325">
        <f t="shared" ref="AJ325:AJ356" si="340">ROUND((AS325),6)</f>
        <v>0</v>
      </c>
      <c r="AK325">
        <v>18466.099999999999</v>
      </c>
      <c r="AL325">
        <v>18466.099999999999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1</v>
      </c>
      <c r="AW325">
        <v>1</v>
      </c>
      <c r="AZ325">
        <v>1</v>
      </c>
      <c r="BA325">
        <v>1</v>
      </c>
      <c r="BB325">
        <v>1</v>
      </c>
      <c r="BC325">
        <v>1</v>
      </c>
      <c r="BD325" t="s">
        <v>3</v>
      </c>
      <c r="BE325" t="s">
        <v>3</v>
      </c>
      <c r="BF325" t="s">
        <v>3</v>
      </c>
      <c r="BG325" t="s">
        <v>3</v>
      </c>
      <c r="BH325">
        <v>3</v>
      </c>
      <c r="BI325">
        <v>1</v>
      </c>
      <c r="BJ325" t="s">
        <v>3</v>
      </c>
      <c r="BM325">
        <v>6001</v>
      </c>
      <c r="BN325">
        <v>0</v>
      </c>
      <c r="BO325" t="s">
        <v>3</v>
      </c>
      <c r="BP325">
        <v>0</v>
      </c>
      <c r="BQ325">
        <v>0</v>
      </c>
      <c r="BR325">
        <v>0</v>
      </c>
      <c r="BS325">
        <v>1</v>
      </c>
      <c r="BT325">
        <v>1</v>
      </c>
      <c r="BU325">
        <v>1</v>
      </c>
      <c r="BV325">
        <v>1</v>
      </c>
      <c r="BW325">
        <v>1</v>
      </c>
      <c r="BX325">
        <v>1</v>
      </c>
      <c r="BY325" t="s">
        <v>3</v>
      </c>
      <c r="BZ325">
        <v>0</v>
      </c>
      <c r="CA325">
        <v>0</v>
      </c>
      <c r="CF325">
        <v>0</v>
      </c>
      <c r="CG325">
        <v>0</v>
      </c>
      <c r="CM325">
        <v>0</v>
      </c>
      <c r="CN325" t="s">
        <v>3</v>
      </c>
      <c r="CO325">
        <v>0</v>
      </c>
      <c r="CP325">
        <f t="shared" ref="CP325:CP356" si="341">(P325+Q325+S325)</f>
        <v>18466.099999999999</v>
      </c>
      <c r="CQ325">
        <f t="shared" ref="CQ325:CQ356" si="342">(AC325*BC325*AW325)</f>
        <v>18466.099999999999</v>
      </c>
      <c r="CR325">
        <f t="shared" ref="CR325:CR356" si="343">((((ET325)*BB325-(EU325)*BS325)+AE325*BS325)*AV325)</f>
        <v>0</v>
      </c>
      <c r="CS325">
        <f t="shared" ref="CS325:CS356" si="344">(AE325*BS325*AV325)</f>
        <v>0</v>
      </c>
      <c r="CT325">
        <f t="shared" ref="CT325:CT356" si="345">(AF325*BA325*AV325)</f>
        <v>0</v>
      </c>
      <c r="CU325">
        <f t="shared" ref="CU325:CU356" si="346">AG325</f>
        <v>0</v>
      </c>
      <c r="CV325">
        <f t="shared" ref="CV325:CV356" si="347">(AH325*AV325)</f>
        <v>0</v>
      </c>
      <c r="CW325">
        <f t="shared" ref="CW325:CW356" si="348">AI325</f>
        <v>0</v>
      </c>
      <c r="CX325">
        <f t="shared" ref="CX325:CX356" si="349">AJ325</f>
        <v>0</v>
      </c>
      <c r="CY325">
        <f t="shared" ref="CY325:CY356" si="350">((S325*BZ325)/100)</f>
        <v>0</v>
      </c>
      <c r="CZ325">
        <f t="shared" ref="CZ325:CZ356" si="351">((S325*CA325)/100)</f>
        <v>0</v>
      </c>
      <c r="DC325" t="s">
        <v>3</v>
      </c>
      <c r="DD325" t="s">
        <v>3</v>
      </c>
      <c r="DE325" t="s">
        <v>3</v>
      </c>
      <c r="DF325" t="s">
        <v>3</v>
      </c>
      <c r="DG325" t="s">
        <v>3</v>
      </c>
      <c r="DH325" t="s">
        <v>3</v>
      </c>
      <c r="DI325" t="s">
        <v>3</v>
      </c>
      <c r="DJ325" t="s">
        <v>3</v>
      </c>
      <c r="DK325" t="s">
        <v>3</v>
      </c>
      <c r="DL325" t="s">
        <v>3</v>
      </c>
      <c r="DM325" t="s">
        <v>3</v>
      </c>
      <c r="DN325">
        <v>0</v>
      </c>
      <c r="DO325">
        <v>0</v>
      </c>
      <c r="DP325">
        <v>1</v>
      </c>
      <c r="DQ325">
        <v>1</v>
      </c>
      <c r="DU325">
        <v>1010</v>
      </c>
      <c r="DV325" t="s">
        <v>37</v>
      </c>
      <c r="DW325" t="s">
        <v>38</v>
      </c>
      <c r="DX325">
        <v>1</v>
      </c>
      <c r="EE325">
        <v>32747723</v>
      </c>
      <c r="EF325">
        <v>0</v>
      </c>
      <c r="EG325" t="s">
        <v>39</v>
      </c>
      <c r="EH325">
        <v>0</v>
      </c>
      <c r="EI325" t="s">
        <v>3</v>
      </c>
      <c r="EJ325">
        <v>1</v>
      </c>
      <c r="EK325">
        <v>6001</v>
      </c>
      <c r="EL325" t="s">
        <v>40</v>
      </c>
      <c r="EM325" t="s">
        <v>39</v>
      </c>
      <c r="EO325" t="s">
        <v>3</v>
      </c>
      <c r="EQ325">
        <v>131072</v>
      </c>
      <c r="ER325">
        <v>18466.099999999999</v>
      </c>
      <c r="ES325">
        <v>18466.099999999999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FQ325">
        <v>0</v>
      </c>
      <c r="FR325">
        <f t="shared" ref="FR325:FR356" si="352">ROUND(IF(AND(BH325=3,BI325=3),P325,0),2)</f>
        <v>0</v>
      </c>
      <c r="FS325">
        <v>0</v>
      </c>
      <c r="FX325">
        <v>0</v>
      </c>
      <c r="FY325">
        <v>0</v>
      </c>
      <c r="GA325" t="s">
        <v>41</v>
      </c>
      <c r="GD325">
        <v>0</v>
      </c>
      <c r="GF325">
        <v>6259847</v>
      </c>
      <c r="GG325">
        <v>2</v>
      </c>
      <c r="GH325">
        <v>0</v>
      </c>
      <c r="GI325">
        <v>-2</v>
      </c>
      <c r="GJ325">
        <v>0</v>
      </c>
      <c r="GK325">
        <f>ROUND(R325*(R12)/100,2)</f>
        <v>0</v>
      </c>
      <c r="GL325">
        <f t="shared" ref="GL325:GL356" si="353">ROUND(IF(AND(BH325=3,BI325=3,FS325&lt;&gt;0),P325,0),2)</f>
        <v>0</v>
      </c>
      <c r="GM325">
        <f t="shared" ref="GM325:GM356" si="354">ROUND(O325+X325+Y325+GK325,2)+GX325</f>
        <v>18466.099999999999</v>
      </c>
      <c r="GN325">
        <f t="shared" ref="GN325:GN356" si="355">IF(OR(BI325=0,BI325=1),ROUND(O325+X325+Y325+GK325,2),0)</f>
        <v>18466.099999999999</v>
      </c>
      <c r="GO325">
        <f t="shared" ref="GO325:GO356" si="356">IF(BI325=2,ROUND(O325+X325+Y325+GK325,2),0)</f>
        <v>0</v>
      </c>
      <c r="GP325">
        <f t="shared" ref="GP325:GP356" si="357">IF(BI325=4,ROUND(O325+X325+Y325+GK325,2)+GX325,0)</f>
        <v>0</v>
      </c>
      <c r="GR325">
        <v>0</v>
      </c>
      <c r="GS325">
        <v>4</v>
      </c>
      <c r="GT325">
        <v>0</v>
      </c>
      <c r="GU325" t="s">
        <v>3</v>
      </c>
      <c r="GV325">
        <f t="shared" ref="GV325:GV356" si="358">ROUND(GT325,6)</f>
        <v>0</v>
      </c>
      <c r="GW325">
        <v>1</v>
      </c>
      <c r="GX325">
        <f t="shared" ref="GX325:GX356" si="359">ROUND(GV325*GW325*I325,2)</f>
        <v>0</v>
      </c>
      <c r="HA325">
        <v>0</v>
      </c>
      <c r="HB325">
        <v>0</v>
      </c>
      <c r="IK325">
        <v>0</v>
      </c>
    </row>
    <row r="326" spans="1:245" x14ac:dyDescent="0.2">
      <c r="A326">
        <v>17</v>
      </c>
      <c r="B326">
        <v>1</v>
      </c>
      <c r="C326">
        <f>ROW(SmtRes!A745)</f>
        <v>745</v>
      </c>
      <c r="D326">
        <f>ROW(EtalonRes!A707)</f>
        <v>707</v>
      </c>
      <c r="E326" t="s">
        <v>316</v>
      </c>
      <c r="F326" t="s">
        <v>17</v>
      </c>
      <c r="G326" t="s">
        <v>18</v>
      </c>
      <c r="H326" t="s">
        <v>19</v>
      </c>
      <c r="I326">
        <v>0.52300000000000002</v>
      </c>
      <c r="J326">
        <v>0</v>
      </c>
      <c r="O326">
        <f t="shared" si="321"/>
        <v>34866.910000000003</v>
      </c>
      <c r="P326">
        <f t="shared" si="322"/>
        <v>29776.18</v>
      </c>
      <c r="Q326">
        <f t="shared" si="323"/>
        <v>813.35</v>
      </c>
      <c r="R326">
        <f t="shared" si="324"/>
        <v>74.709999999999994</v>
      </c>
      <c r="S326">
        <f t="shared" si="325"/>
        <v>4277.38</v>
      </c>
      <c r="T326">
        <f t="shared" si="326"/>
        <v>0</v>
      </c>
      <c r="U326">
        <f t="shared" si="327"/>
        <v>18.885529999999999</v>
      </c>
      <c r="V326">
        <f t="shared" si="328"/>
        <v>0</v>
      </c>
      <c r="W326">
        <f t="shared" si="329"/>
        <v>0</v>
      </c>
      <c r="X326">
        <f t="shared" si="330"/>
        <v>2994.17</v>
      </c>
      <c r="Y326">
        <f t="shared" si="331"/>
        <v>427.74</v>
      </c>
      <c r="AA326">
        <v>33034105</v>
      </c>
      <c r="AB326">
        <f t="shared" si="332"/>
        <v>66667.14</v>
      </c>
      <c r="AC326">
        <f t="shared" si="333"/>
        <v>56933.42</v>
      </c>
      <c r="AD326">
        <f t="shared" si="334"/>
        <v>1555.17</v>
      </c>
      <c r="AE326">
        <f t="shared" si="335"/>
        <v>142.85</v>
      </c>
      <c r="AF326">
        <f t="shared" si="336"/>
        <v>8178.55</v>
      </c>
      <c r="AG326">
        <f t="shared" si="337"/>
        <v>0</v>
      </c>
      <c r="AH326">
        <f t="shared" si="338"/>
        <v>36.11</v>
      </c>
      <c r="AI326">
        <f t="shared" si="339"/>
        <v>0</v>
      </c>
      <c r="AJ326">
        <f t="shared" si="340"/>
        <v>0</v>
      </c>
      <c r="AK326">
        <v>66667.14</v>
      </c>
      <c r="AL326">
        <v>56933.42</v>
      </c>
      <c r="AM326">
        <v>1555.17</v>
      </c>
      <c r="AN326">
        <v>142.85</v>
      </c>
      <c r="AO326">
        <v>8178.55</v>
      </c>
      <c r="AP326">
        <v>0</v>
      </c>
      <c r="AQ326">
        <v>36.11</v>
      </c>
      <c r="AR326">
        <v>0</v>
      </c>
      <c r="AS326">
        <v>0</v>
      </c>
      <c r="AT326">
        <v>70</v>
      </c>
      <c r="AU326">
        <v>10</v>
      </c>
      <c r="AV326">
        <v>1</v>
      </c>
      <c r="AW326">
        <v>1</v>
      </c>
      <c r="AZ326">
        <v>1</v>
      </c>
      <c r="BA326">
        <v>1</v>
      </c>
      <c r="BB326">
        <v>1</v>
      </c>
      <c r="BC326">
        <v>1</v>
      </c>
      <c r="BD326" t="s">
        <v>3</v>
      </c>
      <c r="BE326" t="s">
        <v>3</v>
      </c>
      <c r="BF326" t="s">
        <v>3</v>
      </c>
      <c r="BG326" t="s">
        <v>3</v>
      </c>
      <c r="BH326">
        <v>0</v>
      </c>
      <c r="BI326">
        <v>4</v>
      </c>
      <c r="BJ326" t="s">
        <v>20</v>
      </c>
      <c r="BM326">
        <v>0</v>
      </c>
      <c r="BN326">
        <v>0</v>
      </c>
      <c r="BO326" t="s">
        <v>3</v>
      </c>
      <c r="BP326">
        <v>0</v>
      </c>
      <c r="BQ326">
        <v>1</v>
      </c>
      <c r="BR326">
        <v>0</v>
      </c>
      <c r="BS326">
        <v>1</v>
      </c>
      <c r="BT326">
        <v>1</v>
      </c>
      <c r="BU326">
        <v>1</v>
      </c>
      <c r="BV326">
        <v>1</v>
      </c>
      <c r="BW326">
        <v>1</v>
      </c>
      <c r="BX326">
        <v>1</v>
      </c>
      <c r="BY326" t="s">
        <v>3</v>
      </c>
      <c r="BZ326">
        <v>70</v>
      </c>
      <c r="CA326">
        <v>10</v>
      </c>
      <c r="CF326">
        <v>0</v>
      </c>
      <c r="CG326">
        <v>0</v>
      </c>
      <c r="CM326">
        <v>0</v>
      </c>
      <c r="CN326" t="s">
        <v>3</v>
      </c>
      <c r="CO326">
        <v>0</v>
      </c>
      <c r="CP326">
        <f t="shared" si="341"/>
        <v>34866.909999999996</v>
      </c>
      <c r="CQ326">
        <f t="shared" si="342"/>
        <v>56933.42</v>
      </c>
      <c r="CR326">
        <f t="shared" si="343"/>
        <v>1555.17</v>
      </c>
      <c r="CS326">
        <f t="shared" si="344"/>
        <v>142.85</v>
      </c>
      <c r="CT326">
        <f t="shared" si="345"/>
        <v>8178.55</v>
      </c>
      <c r="CU326">
        <f t="shared" si="346"/>
        <v>0</v>
      </c>
      <c r="CV326">
        <f t="shared" si="347"/>
        <v>36.11</v>
      </c>
      <c r="CW326">
        <f t="shared" si="348"/>
        <v>0</v>
      </c>
      <c r="CX326">
        <f t="shared" si="349"/>
        <v>0</v>
      </c>
      <c r="CY326">
        <f t="shared" si="350"/>
        <v>2994.1660000000002</v>
      </c>
      <c r="CZ326">
        <f t="shared" si="351"/>
        <v>427.73800000000006</v>
      </c>
      <c r="DC326" t="s">
        <v>3</v>
      </c>
      <c r="DD326" t="s">
        <v>3</v>
      </c>
      <c r="DE326" t="s">
        <v>3</v>
      </c>
      <c r="DF326" t="s">
        <v>3</v>
      </c>
      <c r="DG326" t="s">
        <v>3</v>
      </c>
      <c r="DH326" t="s">
        <v>3</v>
      </c>
      <c r="DI326" t="s">
        <v>3</v>
      </c>
      <c r="DJ326" t="s">
        <v>3</v>
      </c>
      <c r="DK326" t="s">
        <v>3</v>
      </c>
      <c r="DL326" t="s">
        <v>3</v>
      </c>
      <c r="DM326" t="s">
        <v>3</v>
      </c>
      <c r="DN326">
        <v>0</v>
      </c>
      <c r="DO326">
        <v>0</v>
      </c>
      <c r="DP326">
        <v>1</v>
      </c>
      <c r="DQ326">
        <v>1</v>
      </c>
      <c r="DU326">
        <v>1009</v>
      </c>
      <c r="DV326" t="s">
        <v>19</v>
      </c>
      <c r="DW326" t="s">
        <v>19</v>
      </c>
      <c r="DX326">
        <v>1000</v>
      </c>
      <c r="EE326">
        <v>32505399</v>
      </c>
      <c r="EF326">
        <v>1</v>
      </c>
      <c r="EG326" t="s">
        <v>21</v>
      </c>
      <c r="EH326">
        <v>0</v>
      </c>
      <c r="EI326" t="s">
        <v>3</v>
      </c>
      <c r="EJ326">
        <v>4</v>
      </c>
      <c r="EK326">
        <v>0</v>
      </c>
      <c r="EL326" t="s">
        <v>22</v>
      </c>
      <c r="EM326" t="s">
        <v>23</v>
      </c>
      <c r="EO326" t="s">
        <v>3</v>
      </c>
      <c r="EQ326">
        <v>131072</v>
      </c>
      <c r="ER326">
        <v>66667.14</v>
      </c>
      <c r="ES326">
        <v>56933.42</v>
      </c>
      <c r="ET326">
        <v>1555.17</v>
      </c>
      <c r="EU326">
        <v>142.85</v>
      </c>
      <c r="EV326">
        <v>8178.55</v>
      </c>
      <c r="EW326">
        <v>36.11</v>
      </c>
      <c r="EX326">
        <v>0</v>
      </c>
      <c r="EY326">
        <v>0</v>
      </c>
      <c r="FQ326">
        <v>0</v>
      </c>
      <c r="FR326">
        <f t="shared" si="352"/>
        <v>0</v>
      </c>
      <c r="FS326">
        <v>0</v>
      </c>
      <c r="FX326">
        <v>70</v>
      </c>
      <c r="FY326">
        <v>10</v>
      </c>
      <c r="GA326" t="s">
        <v>3</v>
      </c>
      <c r="GD326">
        <v>0</v>
      </c>
      <c r="GF326">
        <v>-1596235391</v>
      </c>
      <c r="GG326">
        <v>2</v>
      </c>
      <c r="GH326">
        <v>1</v>
      </c>
      <c r="GI326">
        <v>-2</v>
      </c>
      <c r="GJ326">
        <v>0</v>
      </c>
      <c r="GK326">
        <f>ROUND(R326*(R12)/100,2)</f>
        <v>80.69</v>
      </c>
      <c r="GL326">
        <f t="shared" si="353"/>
        <v>0</v>
      </c>
      <c r="GM326">
        <f t="shared" si="354"/>
        <v>38369.51</v>
      </c>
      <c r="GN326">
        <f t="shared" si="355"/>
        <v>0</v>
      </c>
      <c r="GO326">
        <f t="shared" si="356"/>
        <v>0</v>
      </c>
      <c r="GP326">
        <f t="shared" si="357"/>
        <v>38369.51</v>
      </c>
      <c r="GR326">
        <v>0</v>
      </c>
      <c r="GS326">
        <v>3</v>
      </c>
      <c r="GT326">
        <v>0</v>
      </c>
      <c r="GU326" t="s">
        <v>3</v>
      </c>
      <c r="GV326">
        <f t="shared" si="358"/>
        <v>0</v>
      </c>
      <c r="GW326">
        <v>1</v>
      </c>
      <c r="GX326">
        <f t="shared" si="359"/>
        <v>0</v>
      </c>
      <c r="HA326">
        <v>0</v>
      </c>
      <c r="HB326">
        <v>0</v>
      </c>
      <c r="IK326">
        <v>0</v>
      </c>
    </row>
    <row r="327" spans="1:245" x14ac:dyDescent="0.2">
      <c r="A327">
        <v>18</v>
      </c>
      <c r="B327">
        <v>1</v>
      </c>
      <c r="C327">
        <v>745</v>
      </c>
      <c r="E327" t="s">
        <v>317</v>
      </c>
      <c r="F327" t="s">
        <v>25</v>
      </c>
      <c r="G327" t="s">
        <v>26</v>
      </c>
      <c r="H327" t="s">
        <v>19</v>
      </c>
      <c r="I327">
        <f>I326*J327</f>
        <v>-0.52300000000000002</v>
      </c>
      <c r="J327">
        <v>-1</v>
      </c>
      <c r="O327">
        <f t="shared" si="321"/>
        <v>-27933.51</v>
      </c>
      <c r="P327">
        <f t="shared" si="322"/>
        <v>-27933.51</v>
      </c>
      <c r="Q327">
        <f t="shared" si="323"/>
        <v>0</v>
      </c>
      <c r="R327">
        <f t="shared" si="324"/>
        <v>0</v>
      </c>
      <c r="S327">
        <f t="shared" si="325"/>
        <v>0</v>
      </c>
      <c r="T327">
        <f t="shared" si="326"/>
        <v>0</v>
      </c>
      <c r="U327">
        <f t="shared" si="327"/>
        <v>0</v>
      </c>
      <c r="V327">
        <f t="shared" si="328"/>
        <v>0</v>
      </c>
      <c r="W327">
        <f t="shared" si="329"/>
        <v>0</v>
      </c>
      <c r="X327">
        <f t="shared" si="330"/>
        <v>0</v>
      </c>
      <c r="Y327">
        <f t="shared" si="331"/>
        <v>0</v>
      </c>
      <c r="AA327">
        <v>33034105</v>
      </c>
      <c r="AB327">
        <f t="shared" si="332"/>
        <v>53410.15</v>
      </c>
      <c r="AC327">
        <f t="shared" si="333"/>
        <v>53410.15</v>
      </c>
      <c r="AD327">
        <f t="shared" si="334"/>
        <v>0</v>
      </c>
      <c r="AE327">
        <f t="shared" si="335"/>
        <v>0</v>
      </c>
      <c r="AF327">
        <f t="shared" si="336"/>
        <v>0</v>
      </c>
      <c r="AG327">
        <f t="shared" si="337"/>
        <v>0</v>
      </c>
      <c r="AH327">
        <f t="shared" si="338"/>
        <v>0</v>
      </c>
      <c r="AI327">
        <f t="shared" si="339"/>
        <v>0</v>
      </c>
      <c r="AJ327">
        <f t="shared" si="340"/>
        <v>0</v>
      </c>
      <c r="AK327">
        <v>53410.15</v>
      </c>
      <c r="AL327">
        <v>53410.15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70</v>
      </c>
      <c r="AU327">
        <v>10</v>
      </c>
      <c r="AV327">
        <v>1</v>
      </c>
      <c r="AW327">
        <v>1</v>
      </c>
      <c r="AZ327">
        <v>1</v>
      </c>
      <c r="BA327">
        <v>1</v>
      </c>
      <c r="BB327">
        <v>1</v>
      </c>
      <c r="BC327">
        <v>1</v>
      </c>
      <c r="BD327" t="s">
        <v>3</v>
      </c>
      <c r="BE327" t="s">
        <v>3</v>
      </c>
      <c r="BF327" t="s">
        <v>3</v>
      </c>
      <c r="BG327" t="s">
        <v>3</v>
      </c>
      <c r="BH327">
        <v>3</v>
      </c>
      <c r="BI327">
        <v>4</v>
      </c>
      <c r="BJ327" t="s">
        <v>27</v>
      </c>
      <c r="BM327">
        <v>0</v>
      </c>
      <c r="BN327">
        <v>0</v>
      </c>
      <c r="BO327" t="s">
        <v>3</v>
      </c>
      <c r="BP327">
        <v>0</v>
      </c>
      <c r="BQ327">
        <v>1</v>
      </c>
      <c r="BR327">
        <v>0</v>
      </c>
      <c r="BS327">
        <v>1</v>
      </c>
      <c r="BT327">
        <v>1</v>
      </c>
      <c r="BU327">
        <v>1</v>
      </c>
      <c r="BV327">
        <v>1</v>
      </c>
      <c r="BW327">
        <v>1</v>
      </c>
      <c r="BX327">
        <v>1</v>
      </c>
      <c r="BY327" t="s">
        <v>3</v>
      </c>
      <c r="BZ327">
        <v>70</v>
      </c>
      <c r="CA327">
        <v>10</v>
      </c>
      <c r="CF327">
        <v>0</v>
      </c>
      <c r="CG327">
        <v>0</v>
      </c>
      <c r="CM327">
        <v>0</v>
      </c>
      <c r="CN327" t="s">
        <v>3</v>
      </c>
      <c r="CO327">
        <v>0</v>
      </c>
      <c r="CP327">
        <f t="shared" si="341"/>
        <v>-27933.51</v>
      </c>
      <c r="CQ327">
        <f t="shared" si="342"/>
        <v>53410.15</v>
      </c>
      <c r="CR327">
        <f t="shared" si="343"/>
        <v>0</v>
      </c>
      <c r="CS327">
        <f t="shared" si="344"/>
        <v>0</v>
      </c>
      <c r="CT327">
        <f t="shared" si="345"/>
        <v>0</v>
      </c>
      <c r="CU327">
        <f t="shared" si="346"/>
        <v>0</v>
      </c>
      <c r="CV327">
        <f t="shared" si="347"/>
        <v>0</v>
      </c>
      <c r="CW327">
        <f t="shared" si="348"/>
        <v>0</v>
      </c>
      <c r="CX327">
        <f t="shared" si="349"/>
        <v>0</v>
      </c>
      <c r="CY327">
        <f t="shared" si="350"/>
        <v>0</v>
      </c>
      <c r="CZ327">
        <f t="shared" si="351"/>
        <v>0</v>
      </c>
      <c r="DC327" t="s">
        <v>3</v>
      </c>
      <c r="DD327" t="s">
        <v>3</v>
      </c>
      <c r="DE327" t="s">
        <v>3</v>
      </c>
      <c r="DF327" t="s">
        <v>3</v>
      </c>
      <c r="DG327" t="s">
        <v>3</v>
      </c>
      <c r="DH327" t="s">
        <v>3</v>
      </c>
      <c r="DI327" t="s">
        <v>3</v>
      </c>
      <c r="DJ327" t="s">
        <v>3</v>
      </c>
      <c r="DK327" t="s">
        <v>3</v>
      </c>
      <c r="DL327" t="s">
        <v>3</v>
      </c>
      <c r="DM327" t="s">
        <v>3</v>
      </c>
      <c r="DN327">
        <v>0</v>
      </c>
      <c r="DO327">
        <v>0</v>
      </c>
      <c r="DP327">
        <v>1</v>
      </c>
      <c r="DQ327">
        <v>1</v>
      </c>
      <c r="DU327">
        <v>1009</v>
      </c>
      <c r="DV327" t="s">
        <v>19</v>
      </c>
      <c r="DW327" t="s">
        <v>19</v>
      </c>
      <c r="DX327">
        <v>1000</v>
      </c>
      <c r="EE327">
        <v>32505399</v>
      </c>
      <c r="EF327">
        <v>1</v>
      </c>
      <c r="EG327" t="s">
        <v>21</v>
      </c>
      <c r="EH327">
        <v>0</v>
      </c>
      <c r="EI327" t="s">
        <v>3</v>
      </c>
      <c r="EJ327">
        <v>4</v>
      </c>
      <c r="EK327">
        <v>0</v>
      </c>
      <c r="EL327" t="s">
        <v>22</v>
      </c>
      <c r="EM327" t="s">
        <v>23</v>
      </c>
      <c r="EO327" t="s">
        <v>3</v>
      </c>
      <c r="EQ327">
        <v>0</v>
      </c>
      <c r="ER327">
        <v>53410.15</v>
      </c>
      <c r="ES327">
        <v>53410.15</v>
      </c>
      <c r="ET327">
        <v>0</v>
      </c>
      <c r="EU327">
        <v>0</v>
      </c>
      <c r="EV327">
        <v>0</v>
      </c>
      <c r="EW327">
        <v>0</v>
      </c>
      <c r="EX327">
        <v>0</v>
      </c>
      <c r="FQ327">
        <v>0</v>
      </c>
      <c r="FR327">
        <f t="shared" si="352"/>
        <v>0</v>
      </c>
      <c r="FS327">
        <v>0</v>
      </c>
      <c r="FX327">
        <v>70</v>
      </c>
      <c r="FY327">
        <v>10</v>
      </c>
      <c r="GA327" t="s">
        <v>3</v>
      </c>
      <c r="GD327">
        <v>0</v>
      </c>
      <c r="GF327">
        <v>-1467733540</v>
      </c>
      <c r="GG327">
        <v>2</v>
      </c>
      <c r="GH327">
        <v>1</v>
      </c>
      <c r="GI327">
        <v>-2</v>
      </c>
      <c r="GJ327">
        <v>0</v>
      </c>
      <c r="GK327">
        <f>ROUND(R327*(R12)/100,2)</f>
        <v>0</v>
      </c>
      <c r="GL327">
        <f t="shared" si="353"/>
        <v>0</v>
      </c>
      <c r="GM327">
        <f t="shared" si="354"/>
        <v>-27933.51</v>
      </c>
      <c r="GN327">
        <f t="shared" si="355"/>
        <v>0</v>
      </c>
      <c r="GO327">
        <f t="shared" si="356"/>
        <v>0</v>
      </c>
      <c r="GP327">
        <f t="shared" si="357"/>
        <v>-27933.51</v>
      </c>
      <c r="GR327">
        <v>0</v>
      </c>
      <c r="GS327">
        <v>3</v>
      </c>
      <c r="GT327">
        <v>0</v>
      </c>
      <c r="GU327" t="s">
        <v>3</v>
      </c>
      <c r="GV327">
        <f t="shared" si="358"/>
        <v>0</v>
      </c>
      <c r="GW327">
        <v>1</v>
      </c>
      <c r="GX327">
        <f t="shared" si="359"/>
        <v>0</v>
      </c>
      <c r="HA327">
        <v>0</v>
      </c>
      <c r="HB327">
        <v>0</v>
      </c>
      <c r="IK327">
        <v>0</v>
      </c>
    </row>
    <row r="328" spans="1:245" x14ac:dyDescent="0.2">
      <c r="A328">
        <v>17</v>
      </c>
      <c r="B328">
        <v>1</v>
      </c>
      <c r="C328">
        <f>ROW(SmtRes!A760)</f>
        <v>760</v>
      </c>
      <c r="D328">
        <f>ROW(EtalonRes!A722)</f>
        <v>722</v>
      </c>
      <c r="E328" t="s">
        <v>318</v>
      </c>
      <c r="F328" t="s">
        <v>29</v>
      </c>
      <c r="G328" t="s">
        <v>30</v>
      </c>
      <c r="H328" t="s">
        <v>31</v>
      </c>
      <c r="I328">
        <v>7.1300000000000002E-2</v>
      </c>
      <c r="J328">
        <v>0</v>
      </c>
      <c r="O328">
        <f t="shared" si="321"/>
        <v>30438.84</v>
      </c>
      <c r="P328">
        <f t="shared" si="322"/>
        <v>24800.46</v>
      </c>
      <c r="Q328">
        <f t="shared" si="323"/>
        <v>31.02</v>
      </c>
      <c r="R328">
        <f t="shared" si="324"/>
        <v>10.51</v>
      </c>
      <c r="S328">
        <f t="shared" si="325"/>
        <v>5607.36</v>
      </c>
      <c r="T328">
        <f t="shared" si="326"/>
        <v>0</v>
      </c>
      <c r="U328">
        <f t="shared" si="327"/>
        <v>32.30603</v>
      </c>
      <c r="V328">
        <f t="shared" si="328"/>
        <v>0</v>
      </c>
      <c r="W328">
        <f t="shared" si="329"/>
        <v>0</v>
      </c>
      <c r="X328">
        <f t="shared" si="330"/>
        <v>3925.15</v>
      </c>
      <c r="Y328">
        <f t="shared" si="331"/>
        <v>560.74</v>
      </c>
      <c r="AA328">
        <v>33034105</v>
      </c>
      <c r="AB328">
        <f t="shared" si="332"/>
        <v>426912.19</v>
      </c>
      <c r="AC328">
        <f t="shared" si="333"/>
        <v>347832.49</v>
      </c>
      <c r="AD328">
        <f t="shared" si="334"/>
        <v>435.13</v>
      </c>
      <c r="AE328">
        <f t="shared" si="335"/>
        <v>147.43</v>
      </c>
      <c r="AF328">
        <f t="shared" si="336"/>
        <v>78644.570000000007</v>
      </c>
      <c r="AG328">
        <f t="shared" si="337"/>
        <v>0</v>
      </c>
      <c r="AH328">
        <f t="shared" si="338"/>
        <v>453.1</v>
      </c>
      <c r="AI328">
        <f t="shared" si="339"/>
        <v>0</v>
      </c>
      <c r="AJ328">
        <f t="shared" si="340"/>
        <v>0</v>
      </c>
      <c r="AK328">
        <v>426912.19</v>
      </c>
      <c r="AL328">
        <v>347832.49</v>
      </c>
      <c r="AM328">
        <v>435.13</v>
      </c>
      <c r="AN328">
        <v>147.43</v>
      </c>
      <c r="AO328">
        <v>78644.570000000007</v>
      </c>
      <c r="AP328">
        <v>0</v>
      </c>
      <c r="AQ328">
        <v>453.1</v>
      </c>
      <c r="AR328">
        <v>0</v>
      </c>
      <c r="AS328">
        <v>0</v>
      </c>
      <c r="AT328">
        <v>70</v>
      </c>
      <c r="AU328">
        <v>10</v>
      </c>
      <c r="AV328">
        <v>1</v>
      </c>
      <c r="AW328">
        <v>1</v>
      </c>
      <c r="AZ328">
        <v>1</v>
      </c>
      <c r="BA328">
        <v>1</v>
      </c>
      <c r="BB328">
        <v>1</v>
      </c>
      <c r="BC328">
        <v>1</v>
      </c>
      <c r="BD328" t="s">
        <v>3</v>
      </c>
      <c r="BE328" t="s">
        <v>3</v>
      </c>
      <c r="BF328" t="s">
        <v>3</v>
      </c>
      <c r="BG328" t="s">
        <v>3</v>
      </c>
      <c r="BH328">
        <v>0</v>
      </c>
      <c r="BI328">
        <v>4</v>
      </c>
      <c r="BJ328" t="s">
        <v>32</v>
      </c>
      <c r="BM328">
        <v>0</v>
      </c>
      <c r="BN328">
        <v>0</v>
      </c>
      <c r="BO328" t="s">
        <v>3</v>
      </c>
      <c r="BP328">
        <v>0</v>
      </c>
      <c r="BQ328">
        <v>1</v>
      </c>
      <c r="BR328">
        <v>0</v>
      </c>
      <c r="BS328">
        <v>1</v>
      </c>
      <c r="BT328">
        <v>1</v>
      </c>
      <c r="BU328">
        <v>1</v>
      </c>
      <c r="BV328">
        <v>1</v>
      </c>
      <c r="BW328">
        <v>1</v>
      </c>
      <c r="BX328">
        <v>1</v>
      </c>
      <c r="BY328" t="s">
        <v>3</v>
      </c>
      <c r="BZ328">
        <v>70</v>
      </c>
      <c r="CA328">
        <v>10</v>
      </c>
      <c r="CF328">
        <v>0</v>
      </c>
      <c r="CG328">
        <v>0</v>
      </c>
      <c r="CM328">
        <v>0</v>
      </c>
      <c r="CN328" t="s">
        <v>3</v>
      </c>
      <c r="CO328">
        <v>0</v>
      </c>
      <c r="CP328">
        <f t="shared" si="341"/>
        <v>30438.84</v>
      </c>
      <c r="CQ328">
        <f t="shared" si="342"/>
        <v>347832.49</v>
      </c>
      <c r="CR328">
        <f t="shared" si="343"/>
        <v>435.13</v>
      </c>
      <c r="CS328">
        <f t="shared" si="344"/>
        <v>147.43</v>
      </c>
      <c r="CT328">
        <f t="shared" si="345"/>
        <v>78644.570000000007</v>
      </c>
      <c r="CU328">
        <f t="shared" si="346"/>
        <v>0</v>
      </c>
      <c r="CV328">
        <f t="shared" si="347"/>
        <v>453.1</v>
      </c>
      <c r="CW328">
        <f t="shared" si="348"/>
        <v>0</v>
      </c>
      <c r="CX328">
        <f t="shared" si="349"/>
        <v>0</v>
      </c>
      <c r="CY328">
        <f t="shared" si="350"/>
        <v>3925.1519999999996</v>
      </c>
      <c r="CZ328">
        <f t="shared" si="351"/>
        <v>560.73599999999999</v>
      </c>
      <c r="DC328" t="s">
        <v>3</v>
      </c>
      <c r="DD328" t="s">
        <v>3</v>
      </c>
      <c r="DE328" t="s">
        <v>3</v>
      </c>
      <c r="DF328" t="s">
        <v>3</v>
      </c>
      <c r="DG328" t="s">
        <v>3</v>
      </c>
      <c r="DH328" t="s">
        <v>3</v>
      </c>
      <c r="DI328" t="s">
        <v>3</v>
      </c>
      <c r="DJ328" t="s">
        <v>3</v>
      </c>
      <c r="DK328" t="s">
        <v>3</v>
      </c>
      <c r="DL328" t="s">
        <v>3</v>
      </c>
      <c r="DM328" t="s">
        <v>3</v>
      </c>
      <c r="DN328">
        <v>0</v>
      </c>
      <c r="DO328">
        <v>0</v>
      </c>
      <c r="DP328">
        <v>1</v>
      </c>
      <c r="DQ328">
        <v>1</v>
      </c>
      <c r="DU328">
        <v>1007</v>
      </c>
      <c r="DV328" t="s">
        <v>31</v>
      </c>
      <c r="DW328" t="s">
        <v>31</v>
      </c>
      <c r="DX328">
        <v>100</v>
      </c>
      <c r="EE328">
        <v>32505399</v>
      </c>
      <c r="EF328">
        <v>1</v>
      </c>
      <c r="EG328" t="s">
        <v>21</v>
      </c>
      <c r="EH328">
        <v>0</v>
      </c>
      <c r="EI328" t="s">
        <v>3</v>
      </c>
      <c r="EJ328">
        <v>4</v>
      </c>
      <c r="EK328">
        <v>0</v>
      </c>
      <c r="EL328" t="s">
        <v>22</v>
      </c>
      <c r="EM328" t="s">
        <v>23</v>
      </c>
      <c r="EO328" t="s">
        <v>3</v>
      </c>
      <c r="EQ328">
        <v>131072</v>
      </c>
      <c r="ER328">
        <v>426912.19</v>
      </c>
      <c r="ES328">
        <v>347832.49</v>
      </c>
      <c r="ET328">
        <v>435.13</v>
      </c>
      <c r="EU328">
        <v>147.43</v>
      </c>
      <c r="EV328">
        <v>78644.570000000007</v>
      </c>
      <c r="EW328">
        <v>453.1</v>
      </c>
      <c r="EX328">
        <v>0</v>
      </c>
      <c r="EY328">
        <v>0</v>
      </c>
      <c r="FQ328">
        <v>0</v>
      </c>
      <c r="FR328">
        <f t="shared" si="352"/>
        <v>0</v>
      </c>
      <c r="FS328">
        <v>0</v>
      </c>
      <c r="FX328">
        <v>70</v>
      </c>
      <c r="FY328">
        <v>10</v>
      </c>
      <c r="GA328" t="s">
        <v>3</v>
      </c>
      <c r="GD328">
        <v>0</v>
      </c>
      <c r="GF328">
        <v>1739596138</v>
      </c>
      <c r="GG328">
        <v>2</v>
      </c>
      <c r="GH328">
        <v>1</v>
      </c>
      <c r="GI328">
        <v>-2</v>
      </c>
      <c r="GJ328">
        <v>0</v>
      </c>
      <c r="GK328">
        <f>ROUND(R328*(R12)/100,2)</f>
        <v>11.35</v>
      </c>
      <c r="GL328">
        <f t="shared" si="353"/>
        <v>0</v>
      </c>
      <c r="GM328">
        <f t="shared" si="354"/>
        <v>34936.080000000002</v>
      </c>
      <c r="GN328">
        <f t="shared" si="355"/>
        <v>0</v>
      </c>
      <c r="GO328">
        <f t="shared" si="356"/>
        <v>0</v>
      </c>
      <c r="GP328">
        <f t="shared" si="357"/>
        <v>34936.080000000002</v>
      </c>
      <c r="GR328">
        <v>0</v>
      </c>
      <c r="GS328">
        <v>3</v>
      </c>
      <c r="GT328">
        <v>0</v>
      </c>
      <c r="GU328" t="s">
        <v>3</v>
      </c>
      <c r="GV328">
        <f t="shared" si="358"/>
        <v>0</v>
      </c>
      <c r="GW328">
        <v>1</v>
      </c>
      <c r="GX328">
        <f t="shared" si="359"/>
        <v>0</v>
      </c>
      <c r="HA328">
        <v>0</v>
      </c>
      <c r="HB328">
        <v>0</v>
      </c>
      <c r="IK328">
        <v>0</v>
      </c>
    </row>
    <row r="329" spans="1:245" x14ac:dyDescent="0.2">
      <c r="A329">
        <v>17</v>
      </c>
      <c r="B329">
        <v>1</v>
      </c>
      <c r="E329" t="s">
        <v>319</v>
      </c>
      <c r="F329" t="s">
        <v>25</v>
      </c>
      <c r="G329" t="s">
        <v>26</v>
      </c>
      <c r="H329" t="s">
        <v>19</v>
      </c>
      <c r="I329">
        <v>0.15646337602999999</v>
      </c>
      <c r="J329">
        <v>0</v>
      </c>
      <c r="O329">
        <f t="shared" si="321"/>
        <v>8356.73</v>
      </c>
      <c r="P329">
        <f t="shared" si="322"/>
        <v>8356.73</v>
      </c>
      <c r="Q329">
        <f t="shared" si="323"/>
        <v>0</v>
      </c>
      <c r="R329">
        <f t="shared" si="324"/>
        <v>0</v>
      </c>
      <c r="S329">
        <f t="shared" si="325"/>
        <v>0</v>
      </c>
      <c r="T329">
        <f t="shared" si="326"/>
        <v>0</v>
      </c>
      <c r="U329">
        <f t="shared" si="327"/>
        <v>0</v>
      </c>
      <c r="V329">
        <f t="shared" si="328"/>
        <v>0</v>
      </c>
      <c r="W329">
        <f t="shared" si="329"/>
        <v>0</v>
      </c>
      <c r="X329">
        <f t="shared" si="330"/>
        <v>0</v>
      </c>
      <c r="Y329">
        <f t="shared" si="331"/>
        <v>0</v>
      </c>
      <c r="AA329">
        <v>33034105</v>
      </c>
      <c r="AB329">
        <f t="shared" si="332"/>
        <v>53410.15</v>
      </c>
      <c r="AC329">
        <f t="shared" si="333"/>
        <v>53410.15</v>
      </c>
      <c r="AD329">
        <f t="shared" si="334"/>
        <v>0</v>
      </c>
      <c r="AE329">
        <f t="shared" si="335"/>
        <v>0</v>
      </c>
      <c r="AF329">
        <f t="shared" si="336"/>
        <v>0</v>
      </c>
      <c r="AG329">
        <f t="shared" si="337"/>
        <v>0</v>
      </c>
      <c r="AH329">
        <f t="shared" si="338"/>
        <v>0</v>
      </c>
      <c r="AI329">
        <f t="shared" si="339"/>
        <v>0</v>
      </c>
      <c r="AJ329">
        <f t="shared" si="340"/>
        <v>0</v>
      </c>
      <c r="AK329">
        <v>53410.15</v>
      </c>
      <c r="AL329">
        <v>53410.15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70</v>
      </c>
      <c r="AU329">
        <v>10</v>
      </c>
      <c r="AV329">
        <v>1</v>
      </c>
      <c r="AW329">
        <v>1</v>
      </c>
      <c r="AZ329">
        <v>1</v>
      </c>
      <c r="BA329">
        <v>1</v>
      </c>
      <c r="BB329">
        <v>1</v>
      </c>
      <c r="BC329">
        <v>1</v>
      </c>
      <c r="BD329" t="s">
        <v>3</v>
      </c>
      <c r="BE329" t="s">
        <v>3</v>
      </c>
      <c r="BF329" t="s">
        <v>3</v>
      </c>
      <c r="BG329" t="s">
        <v>3</v>
      </c>
      <c r="BH329">
        <v>3</v>
      </c>
      <c r="BI329">
        <v>4</v>
      </c>
      <c r="BJ329" t="s">
        <v>27</v>
      </c>
      <c r="BM329">
        <v>0</v>
      </c>
      <c r="BN329">
        <v>0</v>
      </c>
      <c r="BO329" t="s">
        <v>3</v>
      </c>
      <c r="BP329">
        <v>0</v>
      </c>
      <c r="BQ329">
        <v>1</v>
      </c>
      <c r="BR329">
        <v>0</v>
      </c>
      <c r="BS329">
        <v>1</v>
      </c>
      <c r="BT329">
        <v>1</v>
      </c>
      <c r="BU329">
        <v>1</v>
      </c>
      <c r="BV329">
        <v>1</v>
      </c>
      <c r="BW329">
        <v>1</v>
      </c>
      <c r="BX329">
        <v>1</v>
      </c>
      <c r="BY329" t="s">
        <v>3</v>
      </c>
      <c r="BZ329">
        <v>70</v>
      </c>
      <c r="CA329">
        <v>10</v>
      </c>
      <c r="CF329">
        <v>0</v>
      </c>
      <c r="CG329">
        <v>0</v>
      </c>
      <c r="CM329">
        <v>0</v>
      </c>
      <c r="CN329" t="s">
        <v>3</v>
      </c>
      <c r="CO329">
        <v>0</v>
      </c>
      <c r="CP329">
        <f t="shared" si="341"/>
        <v>8356.73</v>
      </c>
      <c r="CQ329">
        <f t="shared" si="342"/>
        <v>53410.15</v>
      </c>
      <c r="CR329">
        <f t="shared" si="343"/>
        <v>0</v>
      </c>
      <c r="CS329">
        <f t="shared" si="344"/>
        <v>0</v>
      </c>
      <c r="CT329">
        <f t="shared" si="345"/>
        <v>0</v>
      </c>
      <c r="CU329">
        <f t="shared" si="346"/>
        <v>0</v>
      </c>
      <c r="CV329">
        <f t="shared" si="347"/>
        <v>0</v>
      </c>
      <c r="CW329">
        <f t="shared" si="348"/>
        <v>0</v>
      </c>
      <c r="CX329">
        <f t="shared" si="349"/>
        <v>0</v>
      </c>
      <c r="CY329">
        <f t="shared" si="350"/>
        <v>0</v>
      </c>
      <c r="CZ329">
        <f t="shared" si="351"/>
        <v>0</v>
      </c>
      <c r="DC329" t="s">
        <v>3</v>
      </c>
      <c r="DD329" t="s">
        <v>3</v>
      </c>
      <c r="DE329" t="s">
        <v>3</v>
      </c>
      <c r="DF329" t="s">
        <v>3</v>
      </c>
      <c r="DG329" t="s">
        <v>3</v>
      </c>
      <c r="DH329" t="s">
        <v>3</v>
      </c>
      <c r="DI329" t="s">
        <v>3</v>
      </c>
      <c r="DJ329" t="s">
        <v>3</v>
      </c>
      <c r="DK329" t="s">
        <v>3</v>
      </c>
      <c r="DL329" t="s">
        <v>3</v>
      </c>
      <c r="DM329" t="s">
        <v>3</v>
      </c>
      <c r="DN329">
        <v>0</v>
      </c>
      <c r="DO329">
        <v>0</v>
      </c>
      <c r="DP329">
        <v>1</v>
      </c>
      <c r="DQ329">
        <v>1</v>
      </c>
      <c r="DU329">
        <v>1009</v>
      </c>
      <c r="DV329" t="s">
        <v>19</v>
      </c>
      <c r="DW329" t="s">
        <v>19</v>
      </c>
      <c r="DX329">
        <v>1000</v>
      </c>
      <c r="EE329">
        <v>32505399</v>
      </c>
      <c r="EF329">
        <v>1</v>
      </c>
      <c r="EG329" t="s">
        <v>21</v>
      </c>
      <c r="EH329">
        <v>0</v>
      </c>
      <c r="EI329" t="s">
        <v>3</v>
      </c>
      <c r="EJ329">
        <v>4</v>
      </c>
      <c r="EK329">
        <v>0</v>
      </c>
      <c r="EL329" t="s">
        <v>22</v>
      </c>
      <c r="EM329" t="s">
        <v>23</v>
      </c>
      <c r="EO329" t="s">
        <v>3</v>
      </c>
      <c r="EQ329">
        <v>131072</v>
      </c>
      <c r="ER329">
        <v>53410.15</v>
      </c>
      <c r="ES329">
        <v>53410.15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FQ329">
        <v>0</v>
      </c>
      <c r="FR329">
        <f t="shared" si="352"/>
        <v>0</v>
      </c>
      <c r="FS329">
        <v>0</v>
      </c>
      <c r="FX329">
        <v>70</v>
      </c>
      <c r="FY329">
        <v>10</v>
      </c>
      <c r="GA329" t="s">
        <v>3</v>
      </c>
      <c r="GD329">
        <v>0</v>
      </c>
      <c r="GF329">
        <v>-1467733540</v>
      </c>
      <c r="GG329">
        <v>2</v>
      </c>
      <c r="GH329">
        <v>1</v>
      </c>
      <c r="GI329">
        <v>-2</v>
      </c>
      <c r="GJ329">
        <v>0</v>
      </c>
      <c r="GK329">
        <f>ROUND(R329*(R12)/100,2)</f>
        <v>0</v>
      </c>
      <c r="GL329">
        <f t="shared" si="353"/>
        <v>0</v>
      </c>
      <c r="GM329">
        <f t="shared" si="354"/>
        <v>8356.73</v>
      </c>
      <c r="GN329">
        <f t="shared" si="355"/>
        <v>0</v>
      </c>
      <c r="GO329">
        <f t="shared" si="356"/>
        <v>0</v>
      </c>
      <c r="GP329">
        <f t="shared" si="357"/>
        <v>8356.73</v>
      </c>
      <c r="GR329">
        <v>0</v>
      </c>
      <c r="GS329">
        <v>3</v>
      </c>
      <c r="GT329">
        <v>0</v>
      </c>
      <c r="GU329" t="s">
        <v>3</v>
      </c>
      <c r="GV329">
        <f t="shared" si="358"/>
        <v>0</v>
      </c>
      <c r="GW329">
        <v>1</v>
      </c>
      <c r="GX329">
        <f t="shared" si="359"/>
        <v>0</v>
      </c>
      <c r="HA329">
        <v>0</v>
      </c>
      <c r="HB329">
        <v>0</v>
      </c>
      <c r="IK329">
        <v>0</v>
      </c>
    </row>
    <row r="330" spans="1:245" x14ac:dyDescent="0.2">
      <c r="A330">
        <v>17</v>
      </c>
      <c r="B330">
        <v>1</v>
      </c>
      <c r="E330" t="s">
        <v>320</v>
      </c>
      <c r="F330" t="s">
        <v>35</v>
      </c>
      <c r="G330" t="s">
        <v>321</v>
      </c>
      <c r="H330" t="s">
        <v>37</v>
      </c>
      <c r="I330">
        <v>1</v>
      </c>
      <c r="J330">
        <v>0</v>
      </c>
      <c r="O330">
        <f t="shared" si="321"/>
        <v>241525.42</v>
      </c>
      <c r="P330">
        <f t="shared" si="322"/>
        <v>241525.42</v>
      </c>
      <c r="Q330">
        <f t="shared" si="323"/>
        <v>0</v>
      </c>
      <c r="R330">
        <f t="shared" si="324"/>
        <v>0</v>
      </c>
      <c r="S330">
        <f t="shared" si="325"/>
        <v>0</v>
      </c>
      <c r="T330">
        <f t="shared" si="326"/>
        <v>0</v>
      </c>
      <c r="U330">
        <f t="shared" si="327"/>
        <v>0</v>
      </c>
      <c r="V330">
        <f t="shared" si="328"/>
        <v>0</v>
      </c>
      <c r="W330">
        <f t="shared" si="329"/>
        <v>0</v>
      </c>
      <c r="X330">
        <f t="shared" si="330"/>
        <v>0</v>
      </c>
      <c r="Y330">
        <f t="shared" si="331"/>
        <v>0</v>
      </c>
      <c r="AA330">
        <v>33034105</v>
      </c>
      <c r="AB330">
        <f t="shared" si="332"/>
        <v>241525.42</v>
      </c>
      <c r="AC330">
        <f t="shared" si="333"/>
        <v>241525.42</v>
      </c>
      <c r="AD330">
        <f t="shared" si="334"/>
        <v>0</v>
      </c>
      <c r="AE330">
        <f t="shared" si="335"/>
        <v>0</v>
      </c>
      <c r="AF330">
        <f t="shared" si="336"/>
        <v>0</v>
      </c>
      <c r="AG330">
        <f t="shared" si="337"/>
        <v>0</v>
      </c>
      <c r="AH330">
        <f t="shared" si="338"/>
        <v>0</v>
      </c>
      <c r="AI330">
        <f t="shared" si="339"/>
        <v>0</v>
      </c>
      <c r="AJ330">
        <f t="shared" si="340"/>
        <v>0</v>
      </c>
      <c r="AK330">
        <v>241525.42</v>
      </c>
      <c r="AL330">
        <v>241525.42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1</v>
      </c>
      <c r="AW330">
        <v>1</v>
      </c>
      <c r="AZ330">
        <v>1</v>
      </c>
      <c r="BA330">
        <v>1</v>
      </c>
      <c r="BB330">
        <v>1</v>
      </c>
      <c r="BC330">
        <v>1</v>
      </c>
      <c r="BD330" t="s">
        <v>3</v>
      </c>
      <c r="BE330" t="s">
        <v>3</v>
      </c>
      <c r="BF330" t="s">
        <v>3</v>
      </c>
      <c r="BG330" t="s">
        <v>3</v>
      </c>
      <c r="BH330">
        <v>3</v>
      </c>
      <c r="BI330">
        <v>1</v>
      </c>
      <c r="BJ330" t="s">
        <v>3</v>
      </c>
      <c r="BM330">
        <v>6001</v>
      </c>
      <c r="BN330">
        <v>0</v>
      </c>
      <c r="BO330" t="s">
        <v>3</v>
      </c>
      <c r="BP330">
        <v>0</v>
      </c>
      <c r="BQ330">
        <v>0</v>
      </c>
      <c r="BR330">
        <v>0</v>
      </c>
      <c r="BS330">
        <v>1</v>
      </c>
      <c r="BT330">
        <v>1</v>
      </c>
      <c r="BU330">
        <v>1</v>
      </c>
      <c r="BV330">
        <v>1</v>
      </c>
      <c r="BW330">
        <v>1</v>
      </c>
      <c r="BX330">
        <v>1</v>
      </c>
      <c r="BY330" t="s">
        <v>3</v>
      </c>
      <c r="BZ330">
        <v>0</v>
      </c>
      <c r="CA330">
        <v>0</v>
      </c>
      <c r="CF330">
        <v>0</v>
      </c>
      <c r="CG330">
        <v>0</v>
      </c>
      <c r="CM330">
        <v>0</v>
      </c>
      <c r="CN330" t="s">
        <v>3</v>
      </c>
      <c r="CO330">
        <v>0</v>
      </c>
      <c r="CP330">
        <f t="shared" si="341"/>
        <v>241525.42</v>
      </c>
      <c r="CQ330">
        <f t="shared" si="342"/>
        <v>241525.42</v>
      </c>
      <c r="CR330">
        <f t="shared" si="343"/>
        <v>0</v>
      </c>
      <c r="CS330">
        <f t="shared" si="344"/>
        <v>0</v>
      </c>
      <c r="CT330">
        <f t="shared" si="345"/>
        <v>0</v>
      </c>
      <c r="CU330">
        <f t="shared" si="346"/>
        <v>0</v>
      </c>
      <c r="CV330">
        <f t="shared" si="347"/>
        <v>0</v>
      </c>
      <c r="CW330">
        <f t="shared" si="348"/>
        <v>0</v>
      </c>
      <c r="CX330">
        <f t="shared" si="349"/>
        <v>0</v>
      </c>
      <c r="CY330">
        <f t="shared" si="350"/>
        <v>0</v>
      </c>
      <c r="CZ330">
        <f t="shared" si="351"/>
        <v>0</v>
      </c>
      <c r="DC330" t="s">
        <v>3</v>
      </c>
      <c r="DD330" t="s">
        <v>3</v>
      </c>
      <c r="DE330" t="s">
        <v>3</v>
      </c>
      <c r="DF330" t="s">
        <v>3</v>
      </c>
      <c r="DG330" t="s">
        <v>3</v>
      </c>
      <c r="DH330" t="s">
        <v>3</v>
      </c>
      <c r="DI330" t="s">
        <v>3</v>
      </c>
      <c r="DJ330" t="s">
        <v>3</v>
      </c>
      <c r="DK330" t="s">
        <v>3</v>
      </c>
      <c r="DL330" t="s">
        <v>3</v>
      </c>
      <c r="DM330" t="s">
        <v>3</v>
      </c>
      <c r="DN330">
        <v>0</v>
      </c>
      <c r="DO330">
        <v>0</v>
      </c>
      <c r="DP330">
        <v>1</v>
      </c>
      <c r="DQ330">
        <v>1</v>
      </c>
      <c r="DU330">
        <v>1010</v>
      </c>
      <c r="DV330" t="s">
        <v>37</v>
      </c>
      <c r="DW330" t="s">
        <v>38</v>
      </c>
      <c r="DX330">
        <v>1</v>
      </c>
      <c r="EE330">
        <v>32747723</v>
      </c>
      <c r="EF330">
        <v>0</v>
      </c>
      <c r="EG330" t="s">
        <v>39</v>
      </c>
      <c r="EH330">
        <v>0</v>
      </c>
      <c r="EI330" t="s">
        <v>3</v>
      </c>
      <c r="EJ330">
        <v>1</v>
      </c>
      <c r="EK330">
        <v>6001</v>
      </c>
      <c r="EL330" t="s">
        <v>40</v>
      </c>
      <c r="EM330" t="s">
        <v>39</v>
      </c>
      <c r="EO330" t="s">
        <v>3</v>
      </c>
      <c r="EQ330">
        <v>131072</v>
      </c>
      <c r="ER330">
        <v>241525.42</v>
      </c>
      <c r="ES330">
        <v>241525.42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FQ330">
        <v>0</v>
      </c>
      <c r="FR330">
        <f t="shared" si="352"/>
        <v>0</v>
      </c>
      <c r="FS330">
        <v>0</v>
      </c>
      <c r="FX330">
        <v>0</v>
      </c>
      <c r="FY330">
        <v>0</v>
      </c>
      <c r="GA330" t="s">
        <v>41</v>
      </c>
      <c r="GD330">
        <v>0</v>
      </c>
      <c r="GF330">
        <v>-734254959</v>
      </c>
      <c r="GG330">
        <v>2</v>
      </c>
      <c r="GH330">
        <v>0</v>
      </c>
      <c r="GI330">
        <v>-2</v>
      </c>
      <c r="GJ330">
        <v>0</v>
      </c>
      <c r="GK330">
        <f>ROUND(R330*(R12)/100,2)</f>
        <v>0</v>
      </c>
      <c r="GL330">
        <f t="shared" si="353"/>
        <v>0</v>
      </c>
      <c r="GM330">
        <f t="shared" si="354"/>
        <v>241525.42</v>
      </c>
      <c r="GN330">
        <f t="shared" si="355"/>
        <v>241525.42</v>
      </c>
      <c r="GO330">
        <f t="shared" si="356"/>
        <v>0</v>
      </c>
      <c r="GP330">
        <f t="shared" si="357"/>
        <v>0</v>
      </c>
      <c r="GR330">
        <v>0</v>
      </c>
      <c r="GS330">
        <v>4</v>
      </c>
      <c r="GT330">
        <v>0</v>
      </c>
      <c r="GU330" t="s">
        <v>3</v>
      </c>
      <c r="GV330">
        <f t="shared" si="358"/>
        <v>0</v>
      </c>
      <c r="GW330">
        <v>1</v>
      </c>
      <c r="GX330">
        <f t="shared" si="359"/>
        <v>0</v>
      </c>
      <c r="HA330">
        <v>0</v>
      </c>
      <c r="HB330">
        <v>0</v>
      </c>
      <c r="IK330">
        <v>0</v>
      </c>
    </row>
    <row r="331" spans="1:245" x14ac:dyDescent="0.2">
      <c r="A331">
        <v>17</v>
      </c>
      <c r="B331">
        <v>1</v>
      </c>
      <c r="C331">
        <f>ROW(SmtRes!A765)</f>
        <v>765</v>
      </c>
      <c r="D331">
        <f>ROW(EtalonRes!A726)</f>
        <v>726</v>
      </c>
      <c r="E331" t="s">
        <v>322</v>
      </c>
      <c r="F331" t="s">
        <v>17</v>
      </c>
      <c r="G331" t="s">
        <v>18</v>
      </c>
      <c r="H331" t="s">
        <v>19</v>
      </c>
      <c r="I331">
        <v>3.5299999999999998E-2</v>
      </c>
      <c r="J331">
        <v>0</v>
      </c>
      <c r="O331">
        <f t="shared" si="321"/>
        <v>2353.35</v>
      </c>
      <c r="P331">
        <f t="shared" si="322"/>
        <v>2009.75</v>
      </c>
      <c r="Q331">
        <f t="shared" si="323"/>
        <v>54.9</v>
      </c>
      <c r="R331">
        <f t="shared" si="324"/>
        <v>5.04</v>
      </c>
      <c r="S331">
        <f t="shared" si="325"/>
        <v>288.7</v>
      </c>
      <c r="T331">
        <f t="shared" si="326"/>
        <v>0</v>
      </c>
      <c r="U331">
        <f t="shared" si="327"/>
        <v>1.274683</v>
      </c>
      <c r="V331">
        <f t="shared" si="328"/>
        <v>0</v>
      </c>
      <c r="W331">
        <f t="shared" si="329"/>
        <v>0</v>
      </c>
      <c r="X331">
        <f t="shared" si="330"/>
        <v>202.09</v>
      </c>
      <c r="Y331">
        <f t="shared" si="331"/>
        <v>28.87</v>
      </c>
      <c r="AA331">
        <v>33034105</v>
      </c>
      <c r="AB331">
        <f t="shared" si="332"/>
        <v>66667.14</v>
      </c>
      <c r="AC331">
        <f t="shared" si="333"/>
        <v>56933.42</v>
      </c>
      <c r="AD331">
        <f t="shared" si="334"/>
        <v>1555.17</v>
      </c>
      <c r="AE331">
        <f t="shared" si="335"/>
        <v>142.85</v>
      </c>
      <c r="AF331">
        <f t="shared" si="336"/>
        <v>8178.55</v>
      </c>
      <c r="AG331">
        <f t="shared" si="337"/>
        <v>0</v>
      </c>
      <c r="AH331">
        <f t="shared" si="338"/>
        <v>36.11</v>
      </c>
      <c r="AI331">
        <f t="shared" si="339"/>
        <v>0</v>
      </c>
      <c r="AJ331">
        <f t="shared" si="340"/>
        <v>0</v>
      </c>
      <c r="AK331">
        <v>66667.14</v>
      </c>
      <c r="AL331">
        <v>56933.42</v>
      </c>
      <c r="AM331">
        <v>1555.17</v>
      </c>
      <c r="AN331">
        <v>142.85</v>
      </c>
      <c r="AO331">
        <v>8178.55</v>
      </c>
      <c r="AP331">
        <v>0</v>
      </c>
      <c r="AQ331">
        <v>36.11</v>
      </c>
      <c r="AR331">
        <v>0</v>
      </c>
      <c r="AS331">
        <v>0</v>
      </c>
      <c r="AT331">
        <v>70</v>
      </c>
      <c r="AU331">
        <v>10</v>
      </c>
      <c r="AV331">
        <v>1</v>
      </c>
      <c r="AW331">
        <v>1</v>
      </c>
      <c r="AZ331">
        <v>1</v>
      </c>
      <c r="BA331">
        <v>1</v>
      </c>
      <c r="BB331">
        <v>1</v>
      </c>
      <c r="BC331">
        <v>1</v>
      </c>
      <c r="BD331" t="s">
        <v>3</v>
      </c>
      <c r="BE331" t="s">
        <v>3</v>
      </c>
      <c r="BF331" t="s">
        <v>3</v>
      </c>
      <c r="BG331" t="s">
        <v>3</v>
      </c>
      <c r="BH331">
        <v>0</v>
      </c>
      <c r="BI331">
        <v>4</v>
      </c>
      <c r="BJ331" t="s">
        <v>20</v>
      </c>
      <c r="BM331">
        <v>0</v>
      </c>
      <c r="BN331">
        <v>0</v>
      </c>
      <c r="BO331" t="s">
        <v>3</v>
      </c>
      <c r="BP331">
        <v>0</v>
      </c>
      <c r="BQ331">
        <v>1</v>
      </c>
      <c r="BR331">
        <v>0</v>
      </c>
      <c r="BS331">
        <v>1</v>
      </c>
      <c r="BT331">
        <v>1</v>
      </c>
      <c r="BU331">
        <v>1</v>
      </c>
      <c r="BV331">
        <v>1</v>
      </c>
      <c r="BW331">
        <v>1</v>
      </c>
      <c r="BX331">
        <v>1</v>
      </c>
      <c r="BY331" t="s">
        <v>3</v>
      </c>
      <c r="BZ331">
        <v>70</v>
      </c>
      <c r="CA331">
        <v>10</v>
      </c>
      <c r="CF331">
        <v>0</v>
      </c>
      <c r="CG331">
        <v>0</v>
      </c>
      <c r="CM331">
        <v>0</v>
      </c>
      <c r="CN331" t="s">
        <v>3</v>
      </c>
      <c r="CO331">
        <v>0</v>
      </c>
      <c r="CP331">
        <f t="shared" si="341"/>
        <v>2353.35</v>
      </c>
      <c r="CQ331">
        <f t="shared" si="342"/>
        <v>56933.42</v>
      </c>
      <c r="CR331">
        <f t="shared" si="343"/>
        <v>1555.17</v>
      </c>
      <c r="CS331">
        <f t="shared" si="344"/>
        <v>142.85</v>
      </c>
      <c r="CT331">
        <f t="shared" si="345"/>
        <v>8178.55</v>
      </c>
      <c r="CU331">
        <f t="shared" si="346"/>
        <v>0</v>
      </c>
      <c r="CV331">
        <f t="shared" si="347"/>
        <v>36.11</v>
      </c>
      <c r="CW331">
        <f t="shared" si="348"/>
        <v>0</v>
      </c>
      <c r="CX331">
        <f t="shared" si="349"/>
        <v>0</v>
      </c>
      <c r="CY331">
        <f t="shared" si="350"/>
        <v>202.09</v>
      </c>
      <c r="CZ331">
        <f t="shared" si="351"/>
        <v>28.87</v>
      </c>
      <c r="DC331" t="s">
        <v>3</v>
      </c>
      <c r="DD331" t="s">
        <v>3</v>
      </c>
      <c r="DE331" t="s">
        <v>3</v>
      </c>
      <c r="DF331" t="s">
        <v>3</v>
      </c>
      <c r="DG331" t="s">
        <v>3</v>
      </c>
      <c r="DH331" t="s">
        <v>3</v>
      </c>
      <c r="DI331" t="s">
        <v>3</v>
      </c>
      <c r="DJ331" t="s">
        <v>3</v>
      </c>
      <c r="DK331" t="s">
        <v>3</v>
      </c>
      <c r="DL331" t="s">
        <v>3</v>
      </c>
      <c r="DM331" t="s">
        <v>3</v>
      </c>
      <c r="DN331">
        <v>0</v>
      </c>
      <c r="DO331">
        <v>0</v>
      </c>
      <c r="DP331">
        <v>1</v>
      </c>
      <c r="DQ331">
        <v>1</v>
      </c>
      <c r="DU331">
        <v>1009</v>
      </c>
      <c r="DV331" t="s">
        <v>19</v>
      </c>
      <c r="DW331" t="s">
        <v>19</v>
      </c>
      <c r="DX331">
        <v>1000</v>
      </c>
      <c r="EE331">
        <v>32505399</v>
      </c>
      <c r="EF331">
        <v>1</v>
      </c>
      <c r="EG331" t="s">
        <v>21</v>
      </c>
      <c r="EH331">
        <v>0</v>
      </c>
      <c r="EI331" t="s">
        <v>3</v>
      </c>
      <c r="EJ331">
        <v>4</v>
      </c>
      <c r="EK331">
        <v>0</v>
      </c>
      <c r="EL331" t="s">
        <v>22</v>
      </c>
      <c r="EM331" t="s">
        <v>23</v>
      </c>
      <c r="EO331" t="s">
        <v>3</v>
      </c>
      <c r="EQ331">
        <v>131072</v>
      </c>
      <c r="ER331">
        <v>66667.14</v>
      </c>
      <c r="ES331">
        <v>56933.42</v>
      </c>
      <c r="ET331">
        <v>1555.17</v>
      </c>
      <c r="EU331">
        <v>142.85</v>
      </c>
      <c r="EV331">
        <v>8178.55</v>
      </c>
      <c r="EW331">
        <v>36.11</v>
      </c>
      <c r="EX331">
        <v>0</v>
      </c>
      <c r="EY331">
        <v>0</v>
      </c>
      <c r="FQ331">
        <v>0</v>
      </c>
      <c r="FR331">
        <f t="shared" si="352"/>
        <v>0</v>
      </c>
      <c r="FS331">
        <v>0</v>
      </c>
      <c r="FX331">
        <v>70</v>
      </c>
      <c r="FY331">
        <v>10</v>
      </c>
      <c r="GA331" t="s">
        <v>3</v>
      </c>
      <c r="GD331">
        <v>0</v>
      </c>
      <c r="GF331">
        <v>-1596235391</v>
      </c>
      <c r="GG331">
        <v>2</v>
      </c>
      <c r="GH331">
        <v>1</v>
      </c>
      <c r="GI331">
        <v>-2</v>
      </c>
      <c r="GJ331">
        <v>0</v>
      </c>
      <c r="GK331">
        <f>ROUND(R331*(R12)/100,2)</f>
        <v>5.44</v>
      </c>
      <c r="GL331">
        <f t="shared" si="353"/>
        <v>0</v>
      </c>
      <c r="GM331">
        <f t="shared" si="354"/>
        <v>2589.75</v>
      </c>
      <c r="GN331">
        <f t="shared" si="355"/>
        <v>0</v>
      </c>
      <c r="GO331">
        <f t="shared" si="356"/>
        <v>0</v>
      </c>
      <c r="GP331">
        <f t="shared" si="357"/>
        <v>2589.75</v>
      </c>
      <c r="GR331">
        <v>0</v>
      </c>
      <c r="GS331">
        <v>3</v>
      </c>
      <c r="GT331">
        <v>0</v>
      </c>
      <c r="GU331" t="s">
        <v>3</v>
      </c>
      <c r="GV331">
        <f t="shared" si="358"/>
        <v>0</v>
      </c>
      <c r="GW331">
        <v>1</v>
      </c>
      <c r="GX331">
        <f t="shared" si="359"/>
        <v>0</v>
      </c>
      <c r="HA331">
        <v>0</v>
      </c>
      <c r="HB331">
        <v>0</v>
      </c>
      <c r="IK331">
        <v>0</v>
      </c>
    </row>
    <row r="332" spans="1:245" x14ac:dyDescent="0.2">
      <c r="A332">
        <v>18</v>
      </c>
      <c r="B332">
        <v>1</v>
      </c>
      <c r="C332">
        <v>765</v>
      </c>
      <c r="E332" t="s">
        <v>323</v>
      </c>
      <c r="F332" t="s">
        <v>25</v>
      </c>
      <c r="G332" t="s">
        <v>26</v>
      </c>
      <c r="H332" t="s">
        <v>19</v>
      </c>
      <c r="I332">
        <f>I331*J332</f>
        <v>-3.5299999999999998E-2</v>
      </c>
      <c r="J332">
        <v>-1</v>
      </c>
      <c r="O332">
        <f t="shared" si="321"/>
        <v>-1885.38</v>
      </c>
      <c r="P332">
        <f t="shared" si="322"/>
        <v>-1885.38</v>
      </c>
      <c r="Q332">
        <f t="shared" si="323"/>
        <v>0</v>
      </c>
      <c r="R332">
        <f t="shared" si="324"/>
        <v>0</v>
      </c>
      <c r="S332">
        <f t="shared" si="325"/>
        <v>0</v>
      </c>
      <c r="T332">
        <f t="shared" si="326"/>
        <v>0</v>
      </c>
      <c r="U332">
        <f t="shared" si="327"/>
        <v>0</v>
      </c>
      <c r="V332">
        <f t="shared" si="328"/>
        <v>0</v>
      </c>
      <c r="W332">
        <f t="shared" si="329"/>
        <v>0</v>
      </c>
      <c r="X332">
        <f t="shared" si="330"/>
        <v>0</v>
      </c>
      <c r="Y332">
        <f t="shared" si="331"/>
        <v>0</v>
      </c>
      <c r="AA332">
        <v>33034105</v>
      </c>
      <c r="AB332">
        <f t="shared" si="332"/>
        <v>53410.15</v>
      </c>
      <c r="AC332">
        <f t="shared" si="333"/>
        <v>53410.15</v>
      </c>
      <c r="AD332">
        <f t="shared" si="334"/>
        <v>0</v>
      </c>
      <c r="AE332">
        <f t="shared" si="335"/>
        <v>0</v>
      </c>
      <c r="AF332">
        <f t="shared" si="336"/>
        <v>0</v>
      </c>
      <c r="AG332">
        <f t="shared" si="337"/>
        <v>0</v>
      </c>
      <c r="AH332">
        <f t="shared" si="338"/>
        <v>0</v>
      </c>
      <c r="AI332">
        <f t="shared" si="339"/>
        <v>0</v>
      </c>
      <c r="AJ332">
        <f t="shared" si="340"/>
        <v>0</v>
      </c>
      <c r="AK332">
        <v>53410.15</v>
      </c>
      <c r="AL332">
        <v>53410.15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70</v>
      </c>
      <c r="AU332">
        <v>10</v>
      </c>
      <c r="AV332">
        <v>1</v>
      </c>
      <c r="AW332">
        <v>1</v>
      </c>
      <c r="AZ332">
        <v>1</v>
      </c>
      <c r="BA332">
        <v>1</v>
      </c>
      <c r="BB332">
        <v>1</v>
      </c>
      <c r="BC332">
        <v>1</v>
      </c>
      <c r="BD332" t="s">
        <v>3</v>
      </c>
      <c r="BE332" t="s">
        <v>3</v>
      </c>
      <c r="BF332" t="s">
        <v>3</v>
      </c>
      <c r="BG332" t="s">
        <v>3</v>
      </c>
      <c r="BH332">
        <v>3</v>
      </c>
      <c r="BI332">
        <v>4</v>
      </c>
      <c r="BJ332" t="s">
        <v>27</v>
      </c>
      <c r="BM332">
        <v>0</v>
      </c>
      <c r="BN332">
        <v>0</v>
      </c>
      <c r="BO332" t="s">
        <v>3</v>
      </c>
      <c r="BP332">
        <v>0</v>
      </c>
      <c r="BQ332">
        <v>1</v>
      </c>
      <c r="BR332">
        <v>0</v>
      </c>
      <c r="BS332">
        <v>1</v>
      </c>
      <c r="BT332">
        <v>1</v>
      </c>
      <c r="BU332">
        <v>1</v>
      </c>
      <c r="BV332">
        <v>1</v>
      </c>
      <c r="BW332">
        <v>1</v>
      </c>
      <c r="BX332">
        <v>1</v>
      </c>
      <c r="BY332" t="s">
        <v>3</v>
      </c>
      <c r="BZ332">
        <v>70</v>
      </c>
      <c r="CA332">
        <v>10</v>
      </c>
      <c r="CF332">
        <v>0</v>
      </c>
      <c r="CG332">
        <v>0</v>
      </c>
      <c r="CM332">
        <v>0</v>
      </c>
      <c r="CN332" t="s">
        <v>3</v>
      </c>
      <c r="CO332">
        <v>0</v>
      </c>
      <c r="CP332">
        <f t="shared" si="341"/>
        <v>-1885.38</v>
      </c>
      <c r="CQ332">
        <f t="shared" si="342"/>
        <v>53410.15</v>
      </c>
      <c r="CR332">
        <f t="shared" si="343"/>
        <v>0</v>
      </c>
      <c r="CS332">
        <f t="shared" si="344"/>
        <v>0</v>
      </c>
      <c r="CT332">
        <f t="shared" si="345"/>
        <v>0</v>
      </c>
      <c r="CU332">
        <f t="shared" si="346"/>
        <v>0</v>
      </c>
      <c r="CV332">
        <f t="shared" si="347"/>
        <v>0</v>
      </c>
      <c r="CW332">
        <f t="shared" si="348"/>
        <v>0</v>
      </c>
      <c r="CX332">
        <f t="shared" si="349"/>
        <v>0</v>
      </c>
      <c r="CY332">
        <f t="shared" si="350"/>
        <v>0</v>
      </c>
      <c r="CZ332">
        <f t="shared" si="351"/>
        <v>0</v>
      </c>
      <c r="DC332" t="s">
        <v>3</v>
      </c>
      <c r="DD332" t="s">
        <v>3</v>
      </c>
      <c r="DE332" t="s">
        <v>3</v>
      </c>
      <c r="DF332" t="s">
        <v>3</v>
      </c>
      <c r="DG332" t="s">
        <v>3</v>
      </c>
      <c r="DH332" t="s">
        <v>3</v>
      </c>
      <c r="DI332" t="s">
        <v>3</v>
      </c>
      <c r="DJ332" t="s">
        <v>3</v>
      </c>
      <c r="DK332" t="s">
        <v>3</v>
      </c>
      <c r="DL332" t="s">
        <v>3</v>
      </c>
      <c r="DM332" t="s">
        <v>3</v>
      </c>
      <c r="DN332">
        <v>0</v>
      </c>
      <c r="DO332">
        <v>0</v>
      </c>
      <c r="DP332">
        <v>1</v>
      </c>
      <c r="DQ332">
        <v>1</v>
      </c>
      <c r="DU332">
        <v>1009</v>
      </c>
      <c r="DV332" t="s">
        <v>19</v>
      </c>
      <c r="DW332" t="s">
        <v>19</v>
      </c>
      <c r="DX332">
        <v>1000</v>
      </c>
      <c r="EE332">
        <v>32505399</v>
      </c>
      <c r="EF332">
        <v>1</v>
      </c>
      <c r="EG332" t="s">
        <v>21</v>
      </c>
      <c r="EH332">
        <v>0</v>
      </c>
      <c r="EI332" t="s">
        <v>3</v>
      </c>
      <c r="EJ332">
        <v>4</v>
      </c>
      <c r="EK332">
        <v>0</v>
      </c>
      <c r="EL332" t="s">
        <v>22</v>
      </c>
      <c r="EM332" t="s">
        <v>23</v>
      </c>
      <c r="EO332" t="s">
        <v>3</v>
      </c>
      <c r="EQ332">
        <v>0</v>
      </c>
      <c r="ER332">
        <v>53410.15</v>
      </c>
      <c r="ES332">
        <v>53410.15</v>
      </c>
      <c r="ET332">
        <v>0</v>
      </c>
      <c r="EU332">
        <v>0</v>
      </c>
      <c r="EV332">
        <v>0</v>
      </c>
      <c r="EW332">
        <v>0</v>
      </c>
      <c r="EX332">
        <v>0</v>
      </c>
      <c r="FQ332">
        <v>0</v>
      </c>
      <c r="FR332">
        <f t="shared" si="352"/>
        <v>0</v>
      </c>
      <c r="FS332">
        <v>0</v>
      </c>
      <c r="FX332">
        <v>70</v>
      </c>
      <c r="FY332">
        <v>10</v>
      </c>
      <c r="GA332" t="s">
        <v>3</v>
      </c>
      <c r="GD332">
        <v>0</v>
      </c>
      <c r="GF332">
        <v>-1467733540</v>
      </c>
      <c r="GG332">
        <v>2</v>
      </c>
      <c r="GH332">
        <v>1</v>
      </c>
      <c r="GI332">
        <v>-2</v>
      </c>
      <c r="GJ332">
        <v>0</v>
      </c>
      <c r="GK332">
        <f>ROUND(R332*(R12)/100,2)</f>
        <v>0</v>
      </c>
      <c r="GL332">
        <f t="shared" si="353"/>
        <v>0</v>
      </c>
      <c r="GM332">
        <f t="shared" si="354"/>
        <v>-1885.38</v>
      </c>
      <c r="GN332">
        <f t="shared" si="355"/>
        <v>0</v>
      </c>
      <c r="GO332">
        <f t="shared" si="356"/>
        <v>0</v>
      </c>
      <c r="GP332">
        <f t="shared" si="357"/>
        <v>-1885.38</v>
      </c>
      <c r="GR332">
        <v>0</v>
      </c>
      <c r="GS332">
        <v>3</v>
      </c>
      <c r="GT332">
        <v>0</v>
      </c>
      <c r="GU332" t="s">
        <v>3</v>
      </c>
      <c r="GV332">
        <f t="shared" si="358"/>
        <v>0</v>
      </c>
      <c r="GW332">
        <v>1</v>
      </c>
      <c r="GX332">
        <f t="shared" si="359"/>
        <v>0</v>
      </c>
      <c r="HA332">
        <v>0</v>
      </c>
      <c r="HB332">
        <v>0</v>
      </c>
      <c r="IK332">
        <v>0</v>
      </c>
    </row>
    <row r="333" spans="1:245" x14ac:dyDescent="0.2">
      <c r="A333">
        <v>17</v>
      </c>
      <c r="B333">
        <v>1</v>
      </c>
      <c r="C333">
        <f>ROW(SmtRes!A780)</f>
        <v>780</v>
      </c>
      <c r="D333">
        <f>ROW(EtalonRes!A741)</f>
        <v>741</v>
      </c>
      <c r="E333" t="s">
        <v>324</v>
      </c>
      <c r="F333" t="s">
        <v>29</v>
      </c>
      <c r="G333" t="s">
        <v>30</v>
      </c>
      <c r="H333" t="s">
        <v>31</v>
      </c>
      <c r="I333">
        <v>4.7000000000000002E-3</v>
      </c>
      <c r="J333">
        <v>0</v>
      </c>
      <c r="O333">
        <f t="shared" si="321"/>
        <v>2006.49</v>
      </c>
      <c r="P333">
        <f t="shared" si="322"/>
        <v>1634.81</v>
      </c>
      <c r="Q333">
        <f t="shared" si="323"/>
        <v>2.0499999999999998</v>
      </c>
      <c r="R333">
        <f t="shared" si="324"/>
        <v>0.69</v>
      </c>
      <c r="S333">
        <f t="shared" si="325"/>
        <v>369.63</v>
      </c>
      <c r="T333">
        <f t="shared" si="326"/>
        <v>0</v>
      </c>
      <c r="U333">
        <f t="shared" si="327"/>
        <v>2.1295700000000002</v>
      </c>
      <c r="V333">
        <f t="shared" si="328"/>
        <v>0</v>
      </c>
      <c r="W333">
        <f t="shared" si="329"/>
        <v>0</v>
      </c>
      <c r="X333">
        <f t="shared" si="330"/>
        <v>258.74</v>
      </c>
      <c r="Y333">
        <f t="shared" si="331"/>
        <v>36.96</v>
      </c>
      <c r="AA333">
        <v>33034105</v>
      </c>
      <c r="AB333">
        <f t="shared" si="332"/>
        <v>426912.19</v>
      </c>
      <c r="AC333">
        <f t="shared" si="333"/>
        <v>347832.49</v>
      </c>
      <c r="AD333">
        <f t="shared" si="334"/>
        <v>435.13</v>
      </c>
      <c r="AE333">
        <f t="shared" si="335"/>
        <v>147.43</v>
      </c>
      <c r="AF333">
        <f t="shared" si="336"/>
        <v>78644.570000000007</v>
      </c>
      <c r="AG333">
        <f t="shared" si="337"/>
        <v>0</v>
      </c>
      <c r="AH333">
        <f t="shared" si="338"/>
        <v>453.1</v>
      </c>
      <c r="AI333">
        <f t="shared" si="339"/>
        <v>0</v>
      </c>
      <c r="AJ333">
        <f t="shared" si="340"/>
        <v>0</v>
      </c>
      <c r="AK333">
        <v>426912.19</v>
      </c>
      <c r="AL333">
        <v>347832.49</v>
      </c>
      <c r="AM333">
        <v>435.13</v>
      </c>
      <c r="AN333">
        <v>147.43</v>
      </c>
      <c r="AO333">
        <v>78644.570000000007</v>
      </c>
      <c r="AP333">
        <v>0</v>
      </c>
      <c r="AQ333">
        <v>453.1</v>
      </c>
      <c r="AR333">
        <v>0</v>
      </c>
      <c r="AS333">
        <v>0</v>
      </c>
      <c r="AT333">
        <v>70</v>
      </c>
      <c r="AU333">
        <v>10</v>
      </c>
      <c r="AV333">
        <v>1</v>
      </c>
      <c r="AW333">
        <v>1</v>
      </c>
      <c r="AZ333">
        <v>1</v>
      </c>
      <c r="BA333">
        <v>1</v>
      </c>
      <c r="BB333">
        <v>1</v>
      </c>
      <c r="BC333">
        <v>1</v>
      </c>
      <c r="BD333" t="s">
        <v>3</v>
      </c>
      <c r="BE333" t="s">
        <v>3</v>
      </c>
      <c r="BF333" t="s">
        <v>3</v>
      </c>
      <c r="BG333" t="s">
        <v>3</v>
      </c>
      <c r="BH333">
        <v>0</v>
      </c>
      <c r="BI333">
        <v>4</v>
      </c>
      <c r="BJ333" t="s">
        <v>32</v>
      </c>
      <c r="BM333">
        <v>0</v>
      </c>
      <c r="BN333">
        <v>0</v>
      </c>
      <c r="BO333" t="s">
        <v>3</v>
      </c>
      <c r="BP333">
        <v>0</v>
      </c>
      <c r="BQ333">
        <v>1</v>
      </c>
      <c r="BR333">
        <v>0</v>
      </c>
      <c r="BS333">
        <v>1</v>
      </c>
      <c r="BT333">
        <v>1</v>
      </c>
      <c r="BU333">
        <v>1</v>
      </c>
      <c r="BV333">
        <v>1</v>
      </c>
      <c r="BW333">
        <v>1</v>
      </c>
      <c r="BX333">
        <v>1</v>
      </c>
      <c r="BY333" t="s">
        <v>3</v>
      </c>
      <c r="BZ333">
        <v>70</v>
      </c>
      <c r="CA333">
        <v>10</v>
      </c>
      <c r="CF333">
        <v>0</v>
      </c>
      <c r="CG333">
        <v>0</v>
      </c>
      <c r="CM333">
        <v>0</v>
      </c>
      <c r="CN333" t="s">
        <v>3</v>
      </c>
      <c r="CO333">
        <v>0</v>
      </c>
      <c r="CP333">
        <f t="shared" si="341"/>
        <v>2006.4899999999998</v>
      </c>
      <c r="CQ333">
        <f t="shared" si="342"/>
        <v>347832.49</v>
      </c>
      <c r="CR333">
        <f t="shared" si="343"/>
        <v>435.13</v>
      </c>
      <c r="CS333">
        <f t="shared" si="344"/>
        <v>147.43</v>
      </c>
      <c r="CT333">
        <f t="shared" si="345"/>
        <v>78644.570000000007</v>
      </c>
      <c r="CU333">
        <f t="shared" si="346"/>
        <v>0</v>
      </c>
      <c r="CV333">
        <f t="shared" si="347"/>
        <v>453.1</v>
      </c>
      <c r="CW333">
        <f t="shared" si="348"/>
        <v>0</v>
      </c>
      <c r="CX333">
        <f t="shared" si="349"/>
        <v>0</v>
      </c>
      <c r="CY333">
        <f t="shared" si="350"/>
        <v>258.74099999999999</v>
      </c>
      <c r="CZ333">
        <f t="shared" si="351"/>
        <v>36.963000000000001</v>
      </c>
      <c r="DC333" t="s">
        <v>3</v>
      </c>
      <c r="DD333" t="s">
        <v>3</v>
      </c>
      <c r="DE333" t="s">
        <v>3</v>
      </c>
      <c r="DF333" t="s">
        <v>3</v>
      </c>
      <c r="DG333" t="s">
        <v>3</v>
      </c>
      <c r="DH333" t="s">
        <v>3</v>
      </c>
      <c r="DI333" t="s">
        <v>3</v>
      </c>
      <c r="DJ333" t="s">
        <v>3</v>
      </c>
      <c r="DK333" t="s">
        <v>3</v>
      </c>
      <c r="DL333" t="s">
        <v>3</v>
      </c>
      <c r="DM333" t="s">
        <v>3</v>
      </c>
      <c r="DN333">
        <v>0</v>
      </c>
      <c r="DO333">
        <v>0</v>
      </c>
      <c r="DP333">
        <v>1</v>
      </c>
      <c r="DQ333">
        <v>1</v>
      </c>
      <c r="DU333">
        <v>1007</v>
      </c>
      <c r="DV333" t="s">
        <v>31</v>
      </c>
      <c r="DW333" t="s">
        <v>31</v>
      </c>
      <c r="DX333">
        <v>100</v>
      </c>
      <c r="EE333">
        <v>32505399</v>
      </c>
      <c r="EF333">
        <v>1</v>
      </c>
      <c r="EG333" t="s">
        <v>21</v>
      </c>
      <c r="EH333">
        <v>0</v>
      </c>
      <c r="EI333" t="s">
        <v>3</v>
      </c>
      <c r="EJ333">
        <v>4</v>
      </c>
      <c r="EK333">
        <v>0</v>
      </c>
      <c r="EL333" t="s">
        <v>22</v>
      </c>
      <c r="EM333" t="s">
        <v>23</v>
      </c>
      <c r="EO333" t="s">
        <v>3</v>
      </c>
      <c r="EQ333">
        <v>131072</v>
      </c>
      <c r="ER333">
        <v>426912.19</v>
      </c>
      <c r="ES333">
        <v>347832.49</v>
      </c>
      <c r="ET333">
        <v>435.13</v>
      </c>
      <c r="EU333">
        <v>147.43</v>
      </c>
      <c r="EV333">
        <v>78644.570000000007</v>
      </c>
      <c r="EW333">
        <v>453.1</v>
      </c>
      <c r="EX333">
        <v>0</v>
      </c>
      <c r="EY333">
        <v>0</v>
      </c>
      <c r="FQ333">
        <v>0</v>
      </c>
      <c r="FR333">
        <f t="shared" si="352"/>
        <v>0</v>
      </c>
      <c r="FS333">
        <v>0</v>
      </c>
      <c r="FX333">
        <v>70</v>
      </c>
      <c r="FY333">
        <v>10</v>
      </c>
      <c r="GA333" t="s">
        <v>3</v>
      </c>
      <c r="GD333">
        <v>0</v>
      </c>
      <c r="GF333">
        <v>1739596138</v>
      </c>
      <c r="GG333">
        <v>2</v>
      </c>
      <c r="GH333">
        <v>1</v>
      </c>
      <c r="GI333">
        <v>-2</v>
      </c>
      <c r="GJ333">
        <v>0</v>
      </c>
      <c r="GK333">
        <f>ROUND(R333*(R12)/100,2)</f>
        <v>0.75</v>
      </c>
      <c r="GL333">
        <f t="shared" si="353"/>
        <v>0</v>
      </c>
      <c r="GM333">
        <f t="shared" si="354"/>
        <v>2302.94</v>
      </c>
      <c r="GN333">
        <f t="shared" si="355"/>
        <v>0</v>
      </c>
      <c r="GO333">
        <f t="shared" si="356"/>
        <v>0</v>
      </c>
      <c r="GP333">
        <f t="shared" si="357"/>
        <v>2302.94</v>
      </c>
      <c r="GR333">
        <v>0</v>
      </c>
      <c r="GS333">
        <v>3</v>
      </c>
      <c r="GT333">
        <v>0</v>
      </c>
      <c r="GU333" t="s">
        <v>3</v>
      </c>
      <c r="GV333">
        <f t="shared" si="358"/>
        <v>0</v>
      </c>
      <c r="GW333">
        <v>1</v>
      </c>
      <c r="GX333">
        <f t="shared" si="359"/>
        <v>0</v>
      </c>
      <c r="HA333">
        <v>0</v>
      </c>
      <c r="HB333">
        <v>0</v>
      </c>
      <c r="IK333">
        <v>0</v>
      </c>
    </row>
    <row r="334" spans="1:245" x14ac:dyDescent="0.2">
      <c r="A334">
        <v>17</v>
      </c>
      <c r="B334">
        <v>1</v>
      </c>
      <c r="E334" t="s">
        <v>325</v>
      </c>
      <c r="F334" t="s">
        <v>25</v>
      </c>
      <c r="G334" t="s">
        <v>26</v>
      </c>
      <c r="H334" t="s">
        <v>19</v>
      </c>
      <c r="I334">
        <v>1.0572570119999999E-2</v>
      </c>
      <c r="J334">
        <v>0</v>
      </c>
      <c r="O334">
        <f t="shared" si="321"/>
        <v>564.67999999999995</v>
      </c>
      <c r="P334">
        <f t="shared" si="322"/>
        <v>564.67999999999995</v>
      </c>
      <c r="Q334">
        <f t="shared" si="323"/>
        <v>0</v>
      </c>
      <c r="R334">
        <f t="shared" si="324"/>
        <v>0</v>
      </c>
      <c r="S334">
        <f t="shared" si="325"/>
        <v>0</v>
      </c>
      <c r="T334">
        <f t="shared" si="326"/>
        <v>0</v>
      </c>
      <c r="U334">
        <f t="shared" si="327"/>
        <v>0</v>
      </c>
      <c r="V334">
        <f t="shared" si="328"/>
        <v>0</v>
      </c>
      <c r="W334">
        <f t="shared" si="329"/>
        <v>0</v>
      </c>
      <c r="X334">
        <f t="shared" si="330"/>
        <v>0</v>
      </c>
      <c r="Y334">
        <f t="shared" si="331"/>
        <v>0</v>
      </c>
      <c r="AA334">
        <v>33034105</v>
      </c>
      <c r="AB334">
        <f t="shared" si="332"/>
        <v>53410.15</v>
      </c>
      <c r="AC334">
        <f t="shared" si="333"/>
        <v>53410.15</v>
      </c>
      <c r="AD334">
        <f t="shared" si="334"/>
        <v>0</v>
      </c>
      <c r="AE334">
        <f t="shared" si="335"/>
        <v>0</v>
      </c>
      <c r="AF334">
        <f t="shared" si="336"/>
        <v>0</v>
      </c>
      <c r="AG334">
        <f t="shared" si="337"/>
        <v>0</v>
      </c>
      <c r="AH334">
        <f t="shared" si="338"/>
        <v>0</v>
      </c>
      <c r="AI334">
        <f t="shared" si="339"/>
        <v>0</v>
      </c>
      <c r="AJ334">
        <f t="shared" si="340"/>
        <v>0</v>
      </c>
      <c r="AK334">
        <v>53410.15</v>
      </c>
      <c r="AL334">
        <v>53410.15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70</v>
      </c>
      <c r="AU334">
        <v>10</v>
      </c>
      <c r="AV334">
        <v>1</v>
      </c>
      <c r="AW334">
        <v>1</v>
      </c>
      <c r="AZ334">
        <v>1</v>
      </c>
      <c r="BA334">
        <v>1</v>
      </c>
      <c r="BB334">
        <v>1</v>
      </c>
      <c r="BC334">
        <v>1</v>
      </c>
      <c r="BD334" t="s">
        <v>3</v>
      </c>
      <c r="BE334" t="s">
        <v>3</v>
      </c>
      <c r="BF334" t="s">
        <v>3</v>
      </c>
      <c r="BG334" t="s">
        <v>3</v>
      </c>
      <c r="BH334">
        <v>3</v>
      </c>
      <c r="BI334">
        <v>4</v>
      </c>
      <c r="BJ334" t="s">
        <v>27</v>
      </c>
      <c r="BM334">
        <v>0</v>
      </c>
      <c r="BN334">
        <v>0</v>
      </c>
      <c r="BO334" t="s">
        <v>3</v>
      </c>
      <c r="BP334">
        <v>0</v>
      </c>
      <c r="BQ334">
        <v>1</v>
      </c>
      <c r="BR334">
        <v>0</v>
      </c>
      <c r="BS334">
        <v>1</v>
      </c>
      <c r="BT334">
        <v>1</v>
      </c>
      <c r="BU334">
        <v>1</v>
      </c>
      <c r="BV334">
        <v>1</v>
      </c>
      <c r="BW334">
        <v>1</v>
      </c>
      <c r="BX334">
        <v>1</v>
      </c>
      <c r="BY334" t="s">
        <v>3</v>
      </c>
      <c r="BZ334">
        <v>70</v>
      </c>
      <c r="CA334">
        <v>10</v>
      </c>
      <c r="CF334">
        <v>0</v>
      </c>
      <c r="CG334">
        <v>0</v>
      </c>
      <c r="CM334">
        <v>0</v>
      </c>
      <c r="CN334" t="s">
        <v>3</v>
      </c>
      <c r="CO334">
        <v>0</v>
      </c>
      <c r="CP334">
        <f t="shared" si="341"/>
        <v>564.67999999999995</v>
      </c>
      <c r="CQ334">
        <f t="shared" si="342"/>
        <v>53410.15</v>
      </c>
      <c r="CR334">
        <f t="shared" si="343"/>
        <v>0</v>
      </c>
      <c r="CS334">
        <f t="shared" si="344"/>
        <v>0</v>
      </c>
      <c r="CT334">
        <f t="shared" si="345"/>
        <v>0</v>
      </c>
      <c r="CU334">
        <f t="shared" si="346"/>
        <v>0</v>
      </c>
      <c r="CV334">
        <f t="shared" si="347"/>
        <v>0</v>
      </c>
      <c r="CW334">
        <f t="shared" si="348"/>
        <v>0</v>
      </c>
      <c r="CX334">
        <f t="shared" si="349"/>
        <v>0</v>
      </c>
      <c r="CY334">
        <f t="shared" si="350"/>
        <v>0</v>
      </c>
      <c r="CZ334">
        <f t="shared" si="351"/>
        <v>0</v>
      </c>
      <c r="DC334" t="s">
        <v>3</v>
      </c>
      <c r="DD334" t="s">
        <v>3</v>
      </c>
      <c r="DE334" t="s">
        <v>3</v>
      </c>
      <c r="DF334" t="s">
        <v>3</v>
      </c>
      <c r="DG334" t="s">
        <v>3</v>
      </c>
      <c r="DH334" t="s">
        <v>3</v>
      </c>
      <c r="DI334" t="s">
        <v>3</v>
      </c>
      <c r="DJ334" t="s">
        <v>3</v>
      </c>
      <c r="DK334" t="s">
        <v>3</v>
      </c>
      <c r="DL334" t="s">
        <v>3</v>
      </c>
      <c r="DM334" t="s">
        <v>3</v>
      </c>
      <c r="DN334">
        <v>0</v>
      </c>
      <c r="DO334">
        <v>0</v>
      </c>
      <c r="DP334">
        <v>1</v>
      </c>
      <c r="DQ334">
        <v>1</v>
      </c>
      <c r="DU334">
        <v>1009</v>
      </c>
      <c r="DV334" t="s">
        <v>19</v>
      </c>
      <c r="DW334" t="s">
        <v>19</v>
      </c>
      <c r="DX334">
        <v>1000</v>
      </c>
      <c r="EE334">
        <v>32505399</v>
      </c>
      <c r="EF334">
        <v>1</v>
      </c>
      <c r="EG334" t="s">
        <v>21</v>
      </c>
      <c r="EH334">
        <v>0</v>
      </c>
      <c r="EI334" t="s">
        <v>3</v>
      </c>
      <c r="EJ334">
        <v>4</v>
      </c>
      <c r="EK334">
        <v>0</v>
      </c>
      <c r="EL334" t="s">
        <v>22</v>
      </c>
      <c r="EM334" t="s">
        <v>23</v>
      </c>
      <c r="EO334" t="s">
        <v>3</v>
      </c>
      <c r="EQ334">
        <v>131072</v>
      </c>
      <c r="ER334">
        <v>53410.15</v>
      </c>
      <c r="ES334">
        <v>53410.15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FQ334">
        <v>0</v>
      </c>
      <c r="FR334">
        <f t="shared" si="352"/>
        <v>0</v>
      </c>
      <c r="FS334">
        <v>0</v>
      </c>
      <c r="FX334">
        <v>70</v>
      </c>
      <c r="FY334">
        <v>10</v>
      </c>
      <c r="GA334" t="s">
        <v>3</v>
      </c>
      <c r="GD334">
        <v>0</v>
      </c>
      <c r="GF334">
        <v>-1467733540</v>
      </c>
      <c r="GG334">
        <v>2</v>
      </c>
      <c r="GH334">
        <v>1</v>
      </c>
      <c r="GI334">
        <v>-2</v>
      </c>
      <c r="GJ334">
        <v>0</v>
      </c>
      <c r="GK334">
        <f>ROUND(R334*(R12)/100,2)</f>
        <v>0</v>
      </c>
      <c r="GL334">
        <f t="shared" si="353"/>
        <v>0</v>
      </c>
      <c r="GM334">
        <f t="shared" si="354"/>
        <v>564.67999999999995</v>
      </c>
      <c r="GN334">
        <f t="shared" si="355"/>
        <v>0</v>
      </c>
      <c r="GO334">
        <f t="shared" si="356"/>
        <v>0</v>
      </c>
      <c r="GP334">
        <f t="shared" si="357"/>
        <v>564.67999999999995</v>
      </c>
      <c r="GR334">
        <v>0</v>
      </c>
      <c r="GS334">
        <v>3</v>
      </c>
      <c r="GT334">
        <v>0</v>
      </c>
      <c r="GU334" t="s">
        <v>3</v>
      </c>
      <c r="GV334">
        <f t="shared" si="358"/>
        <v>0</v>
      </c>
      <c r="GW334">
        <v>1</v>
      </c>
      <c r="GX334">
        <f t="shared" si="359"/>
        <v>0</v>
      </c>
      <c r="HA334">
        <v>0</v>
      </c>
      <c r="HB334">
        <v>0</v>
      </c>
      <c r="IK334">
        <v>0</v>
      </c>
    </row>
    <row r="335" spans="1:245" x14ac:dyDescent="0.2">
      <c r="A335">
        <v>17</v>
      </c>
      <c r="B335">
        <v>1</v>
      </c>
      <c r="E335" t="s">
        <v>326</v>
      </c>
      <c r="F335" t="s">
        <v>35</v>
      </c>
      <c r="G335" t="s">
        <v>327</v>
      </c>
      <c r="H335" t="s">
        <v>37</v>
      </c>
      <c r="I335">
        <v>1</v>
      </c>
      <c r="J335">
        <v>0</v>
      </c>
      <c r="O335">
        <f t="shared" si="321"/>
        <v>17711.86</v>
      </c>
      <c r="P335">
        <f t="shared" si="322"/>
        <v>17711.86</v>
      </c>
      <c r="Q335">
        <f t="shared" si="323"/>
        <v>0</v>
      </c>
      <c r="R335">
        <f t="shared" si="324"/>
        <v>0</v>
      </c>
      <c r="S335">
        <f t="shared" si="325"/>
        <v>0</v>
      </c>
      <c r="T335">
        <f t="shared" si="326"/>
        <v>0</v>
      </c>
      <c r="U335">
        <f t="shared" si="327"/>
        <v>0</v>
      </c>
      <c r="V335">
        <f t="shared" si="328"/>
        <v>0</v>
      </c>
      <c r="W335">
        <f t="shared" si="329"/>
        <v>0</v>
      </c>
      <c r="X335">
        <f t="shared" si="330"/>
        <v>0</v>
      </c>
      <c r="Y335">
        <f t="shared" si="331"/>
        <v>0</v>
      </c>
      <c r="AA335">
        <v>33034105</v>
      </c>
      <c r="AB335">
        <f t="shared" si="332"/>
        <v>17711.86</v>
      </c>
      <c r="AC335">
        <f t="shared" si="333"/>
        <v>17711.86</v>
      </c>
      <c r="AD335">
        <f t="shared" si="334"/>
        <v>0</v>
      </c>
      <c r="AE335">
        <f t="shared" si="335"/>
        <v>0</v>
      </c>
      <c r="AF335">
        <f t="shared" si="336"/>
        <v>0</v>
      </c>
      <c r="AG335">
        <f t="shared" si="337"/>
        <v>0</v>
      </c>
      <c r="AH335">
        <f t="shared" si="338"/>
        <v>0</v>
      </c>
      <c r="AI335">
        <f t="shared" si="339"/>
        <v>0</v>
      </c>
      <c r="AJ335">
        <f t="shared" si="340"/>
        <v>0</v>
      </c>
      <c r="AK335">
        <v>17711.86</v>
      </c>
      <c r="AL335">
        <v>17711.86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1</v>
      </c>
      <c r="AW335">
        <v>1</v>
      </c>
      <c r="AZ335">
        <v>1</v>
      </c>
      <c r="BA335">
        <v>1</v>
      </c>
      <c r="BB335">
        <v>1</v>
      </c>
      <c r="BC335">
        <v>1</v>
      </c>
      <c r="BD335" t="s">
        <v>3</v>
      </c>
      <c r="BE335" t="s">
        <v>3</v>
      </c>
      <c r="BF335" t="s">
        <v>3</v>
      </c>
      <c r="BG335" t="s">
        <v>3</v>
      </c>
      <c r="BH335">
        <v>3</v>
      </c>
      <c r="BI335">
        <v>1</v>
      </c>
      <c r="BJ335" t="s">
        <v>3</v>
      </c>
      <c r="BM335">
        <v>6001</v>
      </c>
      <c r="BN335">
        <v>0</v>
      </c>
      <c r="BO335" t="s">
        <v>3</v>
      </c>
      <c r="BP335">
        <v>0</v>
      </c>
      <c r="BQ335">
        <v>0</v>
      </c>
      <c r="BR335">
        <v>0</v>
      </c>
      <c r="BS335">
        <v>1</v>
      </c>
      <c r="BT335">
        <v>1</v>
      </c>
      <c r="BU335">
        <v>1</v>
      </c>
      <c r="BV335">
        <v>1</v>
      </c>
      <c r="BW335">
        <v>1</v>
      </c>
      <c r="BX335">
        <v>1</v>
      </c>
      <c r="BY335" t="s">
        <v>3</v>
      </c>
      <c r="BZ335">
        <v>0</v>
      </c>
      <c r="CA335">
        <v>0</v>
      </c>
      <c r="CF335">
        <v>0</v>
      </c>
      <c r="CG335">
        <v>0</v>
      </c>
      <c r="CM335">
        <v>0</v>
      </c>
      <c r="CN335" t="s">
        <v>3</v>
      </c>
      <c r="CO335">
        <v>0</v>
      </c>
      <c r="CP335">
        <f t="shared" si="341"/>
        <v>17711.86</v>
      </c>
      <c r="CQ335">
        <f t="shared" si="342"/>
        <v>17711.86</v>
      </c>
      <c r="CR335">
        <f t="shared" si="343"/>
        <v>0</v>
      </c>
      <c r="CS335">
        <f t="shared" si="344"/>
        <v>0</v>
      </c>
      <c r="CT335">
        <f t="shared" si="345"/>
        <v>0</v>
      </c>
      <c r="CU335">
        <f t="shared" si="346"/>
        <v>0</v>
      </c>
      <c r="CV335">
        <f t="shared" si="347"/>
        <v>0</v>
      </c>
      <c r="CW335">
        <f t="shared" si="348"/>
        <v>0</v>
      </c>
      <c r="CX335">
        <f t="shared" si="349"/>
        <v>0</v>
      </c>
      <c r="CY335">
        <f t="shared" si="350"/>
        <v>0</v>
      </c>
      <c r="CZ335">
        <f t="shared" si="351"/>
        <v>0</v>
      </c>
      <c r="DC335" t="s">
        <v>3</v>
      </c>
      <c r="DD335" t="s">
        <v>3</v>
      </c>
      <c r="DE335" t="s">
        <v>3</v>
      </c>
      <c r="DF335" t="s">
        <v>3</v>
      </c>
      <c r="DG335" t="s">
        <v>3</v>
      </c>
      <c r="DH335" t="s">
        <v>3</v>
      </c>
      <c r="DI335" t="s">
        <v>3</v>
      </c>
      <c r="DJ335" t="s">
        <v>3</v>
      </c>
      <c r="DK335" t="s">
        <v>3</v>
      </c>
      <c r="DL335" t="s">
        <v>3</v>
      </c>
      <c r="DM335" t="s">
        <v>3</v>
      </c>
      <c r="DN335">
        <v>0</v>
      </c>
      <c r="DO335">
        <v>0</v>
      </c>
      <c r="DP335">
        <v>1</v>
      </c>
      <c r="DQ335">
        <v>1</v>
      </c>
      <c r="DU335">
        <v>1010</v>
      </c>
      <c r="DV335" t="s">
        <v>37</v>
      </c>
      <c r="DW335" t="s">
        <v>38</v>
      </c>
      <c r="DX335">
        <v>1</v>
      </c>
      <c r="EE335">
        <v>32747723</v>
      </c>
      <c r="EF335">
        <v>0</v>
      </c>
      <c r="EG335" t="s">
        <v>39</v>
      </c>
      <c r="EH335">
        <v>0</v>
      </c>
      <c r="EI335" t="s">
        <v>3</v>
      </c>
      <c r="EJ335">
        <v>1</v>
      </c>
      <c r="EK335">
        <v>6001</v>
      </c>
      <c r="EL335" t="s">
        <v>40</v>
      </c>
      <c r="EM335" t="s">
        <v>39</v>
      </c>
      <c r="EO335" t="s">
        <v>3</v>
      </c>
      <c r="EQ335">
        <v>131072</v>
      </c>
      <c r="ER335">
        <v>17711.86</v>
      </c>
      <c r="ES335">
        <v>17711.86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FQ335">
        <v>0</v>
      </c>
      <c r="FR335">
        <f t="shared" si="352"/>
        <v>0</v>
      </c>
      <c r="FS335">
        <v>0</v>
      </c>
      <c r="FX335">
        <v>0</v>
      </c>
      <c r="FY335">
        <v>0</v>
      </c>
      <c r="GA335" t="s">
        <v>41</v>
      </c>
      <c r="GD335">
        <v>0</v>
      </c>
      <c r="GF335">
        <v>-1180769573</v>
      </c>
      <c r="GG335">
        <v>2</v>
      </c>
      <c r="GH335">
        <v>0</v>
      </c>
      <c r="GI335">
        <v>-2</v>
      </c>
      <c r="GJ335">
        <v>0</v>
      </c>
      <c r="GK335">
        <f>ROUND(R335*(R12)/100,2)</f>
        <v>0</v>
      </c>
      <c r="GL335">
        <f t="shared" si="353"/>
        <v>0</v>
      </c>
      <c r="GM335">
        <f t="shared" si="354"/>
        <v>17711.86</v>
      </c>
      <c r="GN335">
        <f t="shared" si="355"/>
        <v>17711.86</v>
      </c>
      <c r="GO335">
        <f t="shared" si="356"/>
        <v>0</v>
      </c>
      <c r="GP335">
        <f t="shared" si="357"/>
        <v>0</v>
      </c>
      <c r="GR335">
        <v>0</v>
      </c>
      <c r="GS335">
        <v>4</v>
      </c>
      <c r="GT335">
        <v>0</v>
      </c>
      <c r="GU335" t="s">
        <v>3</v>
      </c>
      <c r="GV335">
        <f t="shared" si="358"/>
        <v>0</v>
      </c>
      <c r="GW335">
        <v>1</v>
      </c>
      <c r="GX335">
        <f t="shared" si="359"/>
        <v>0</v>
      </c>
      <c r="HA335">
        <v>0</v>
      </c>
      <c r="HB335">
        <v>0</v>
      </c>
      <c r="IK335">
        <v>0</v>
      </c>
    </row>
    <row r="336" spans="1:245" x14ac:dyDescent="0.2">
      <c r="A336">
        <v>17</v>
      </c>
      <c r="B336">
        <v>1</v>
      </c>
      <c r="C336">
        <f>ROW(SmtRes!A785)</f>
        <v>785</v>
      </c>
      <c r="D336">
        <f>ROW(EtalonRes!A745)</f>
        <v>745</v>
      </c>
      <c r="E336" t="s">
        <v>328</v>
      </c>
      <c r="F336" t="s">
        <v>17</v>
      </c>
      <c r="G336" t="s">
        <v>18</v>
      </c>
      <c r="H336" t="s">
        <v>19</v>
      </c>
      <c r="I336">
        <v>6.9800000000000001E-2</v>
      </c>
      <c r="J336">
        <v>0</v>
      </c>
      <c r="O336">
        <f t="shared" si="321"/>
        <v>4653.3599999999997</v>
      </c>
      <c r="P336">
        <f t="shared" si="322"/>
        <v>3973.95</v>
      </c>
      <c r="Q336">
        <f t="shared" si="323"/>
        <v>108.55</v>
      </c>
      <c r="R336">
        <f t="shared" si="324"/>
        <v>9.9700000000000006</v>
      </c>
      <c r="S336">
        <f t="shared" si="325"/>
        <v>570.86</v>
      </c>
      <c r="T336">
        <f t="shared" si="326"/>
        <v>0</v>
      </c>
      <c r="U336">
        <f t="shared" si="327"/>
        <v>2.5204779999999998</v>
      </c>
      <c r="V336">
        <f t="shared" si="328"/>
        <v>0</v>
      </c>
      <c r="W336">
        <f t="shared" si="329"/>
        <v>0</v>
      </c>
      <c r="X336">
        <f t="shared" si="330"/>
        <v>399.6</v>
      </c>
      <c r="Y336">
        <f t="shared" si="331"/>
        <v>57.09</v>
      </c>
      <c r="AA336">
        <v>33034105</v>
      </c>
      <c r="AB336">
        <f t="shared" si="332"/>
        <v>66667.14</v>
      </c>
      <c r="AC336">
        <f t="shared" si="333"/>
        <v>56933.42</v>
      </c>
      <c r="AD336">
        <f t="shared" si="334"/>
        <v>1555.17</v>
      </c>
      <c r="AE336">
        <f t="shared" si="335"/>
        <v>142.85</v>
      </c>
      <c r="AF336">
        <f t="shared" si="336"/>
        <v>8178.55</v>
      </c>
      <c r="AG336">
        <f t="shared" si="337"/>
        <v>0</v>
      </c>
      <c r="AH336">
        <f t="shared" si="338"/>
        <v>36.11</v>
      </c>
      <c r="AI336">
        <f t="shared" si="339"/>
        <v>0</v>
      </c>
      <c r="AJ336">
        <f t="shared" si="340"/>
        <v>0</v>
      </c>
      <c r="AK336">
        <v>66667.14</v>
      </c>
      <c r="AL336">
        <v>56933.42</v>
      </c>
      <c r="AM336">
        <v>1555.17</v>
      </c>
      <c r="AN336">
        <v>142.85</v>
      </c>
      <c r="AO336">
        <v>8178.55</v>
      </c>
      <c r="AP336">
        <v>0</v>
      </c>
      <c r="AQ336">
        <v>36.11</v>
      </c>
      <c r="AR336">
        <v>0</v>
      </c>
      <c r="AS336">
        <v>0</v>
      </c>
      <c r="AT336">
        <v>70</v>
      </c>
      <c r="AU336">
        <v>10</v>
      </c>
      <c r="AV336">
        <v>1</v>
      </c>
      <c r="AW336">
        <v>1</v>
      </c>
      <c r="AZ336">
        <v>1</v>
      </c>
      <c r="BA336">
        <v>1</v>
      </c>
      <c r="BB336">
        <v>1</v>
      </c>
      <c r="BC336">
        <v>1</v>
      </c>
      <c r="BD336" t="s">
        <v>3</v>
      </c>
      <c r="BE336" t="s">
        <v>3</v>
      </c>
      <c r="BF336" t="s">
        <v>3</v>
      </c>
      <c r="BG336" t="s">
        <v>3</v>
      </c>
      <c r="BH336">
        <v>0</v>
      </c>
      <c r="BI336">
        <v>4</v>
      </c>
      <c r="BJ336" t="s">
        <v>20</v>
      </c>
      <c r="BM336">
        <v>0</v>
      </c>
      <c r="BN336">
        <v>0</v>
      </c>
      <c r="BO336" t="s">
        <v>3</v>
      </c>
      <c r="BP336">
        <v>0</v>
      </c>
      <c r="BQ336">
        <v>1</v>
      </c>
      <c r="BR336">
        <v>0</v>
      </c>
      <c r="BS336">
        <v>1</v>
      </c>
      <c r="BT336">
        <v>1</v>
      </c>
      <c r="BU336">
        <v>1</v>
      </c>
      <c r="BV336">
        <v>1</v>
      </c>
      <c r="BW336">
        <v>1</v>
      </c>
      <c r="BX336">
        <v>1</v>
      </c>
      <c r="BY336" t="s">
        <v>3</v>
      </c>
      <c r="BZ336">
        <v>70</v>
      </c>
      <c r="CA336">
        <v>10</v>
      </c>
      <c r="CF336">
        <v>0</v>
      </c>
      <c r="CG336">
        <v>0</v>
      </c>
      <c r="CM336">
        <v>0</v>
      </c>
      <c r="CN336" t="s">
        <v>3</v>
      </c>
      <c r="CO336">
        <v>0</v>
      </c>
      <c r="CP336">
        <f t="shared" si="341"/>
        <v>4653.3599999999997</v>
      </c>
      <c r="CQ336">
        <f t="shared" si="342"/>
        <v>56933.42</v>
      </c>
      <c r="CR336">
        <f t="shared" si="343"/>
        <v>1555.17</v>
      </c>
      <c r="CS336">
        <f t="shared" si="344"/>
        <v>142.85</v>
      </c>
      <c r="CT336">
        <f t="shared" si="345"/>
        <v>8178.55</v>
      </c>
      <c r="CU336">
        <f t="shared" si="346"/>
        <v>0</v>
      </c>
      <c r="CV336">
        <f t="shared" si="347"/>
        <v>36.11</v>
      </c>
      <c r="CW336">
        <f t="shared" si="348"/>
        <v>0</v>
      </c>
      <c r="CX336">
        <f t="shared" si="349"/>
        <v>0</v>
      </c>
      <c r="CY336">
        <f t="shared" si="350"/>
        <v>399.60200000000003</v>
      </c>
      <c r="CZ336">
        <f t="shared" si="351"/>
        <v>57.086000000000006</v>
      </c>
      <c r="DC336" t="s">
        <v>3</v>
      </c>
      <c r="DD336" t="s">
        <v>3</v>
      </c>
      <c r="DE336" t="s">
        <v>3</v>
      </c>
      <c r="DF336" t="s">
        <v>3</v>
      </c>
      <c r="DG336" t="s">
        <v>3</v>
      </c>
      <c r="DH336" t="s">
        <v>3</v>
      </c>
      <c r="DI336" t="s">
        <v>3</v>
      </c>
      <c r="DJ336" t="s">
        <v>3</v>
      </c>
      <c r="DK336" t="s">
        <v>3</v>
      </c>
      <c r="DL336" t="s">
        <v>3</v>
      </c>
      <c r="DM336" t="s">
        <v>3</v>
      </c>
      <c r="DN336">
        <v>0</v>
      </c>
      <c r="DO336">
        <v>0</v>
      </c>
      <c r="DP336">
        <v>1</v>
      </c>
      <c r="DQ336">
        <v>1</v>
      </c>
      <c r="DU336">
        <v>1009</v>
      </c>
      <c r="DV336" t="s">
        <v>19</v>
      </c>
      <c r="DW336" t="s">
        <v>19</v>
      </c>
      <c r="DX336">
        <v>1000</v>
      </c>
      <c r="EE336">
        <v>32505399</v>
      </c>
      <c r="EF336">
        <v>1</v>
      </c>
      <c r="EG336" t="s">
        <v>21</v>
      </c>
      <c r="EH336">
        <v>0</v>
      </c>
      <c r="EI336" t="s">
        <v>3</v>
      </c>
      <c r="EJ336">
        <v>4</v>
      </c>
      <c r="EK336">
        <v>0</v>
      </c>
      <c r="EL336" t="s">
        <v>22</v>
      </c>
      <c r="EM336" t="s">
        <v>23</v>
      </c>
      <c r="EO336" t="s">
        <v>3</v>
      </c>
      <c r="EQ336">
        <v>131072</v>
      </c>
      <c r="ER336">
        <v>66667.14</v>
      </c>
      <c r="ES336">
        <v>56933.42</v>
      </c>
      <c r="ET336">
        <v>1555.17</v>
      </c>
      <c r="EU336">
        <v>142.85</v>
      </c>
      <c r="EV336">
        <v>8178.55</v>
      </c>
      <c r="EW336">
        <v>36.11</v>
      </c>
      <c r="EX336">
        <v>0</v>
      </c>
      <c r="EY336">
        <v>0</v>
      </c>
      <c r="FQ336">
        <v>0</v>
      </c>
      <c r="FR336">
        <f t="shared" si="352"/>
        <v>0</v>
      </c>
      <c r="FS336">
        <v>0</v>
      </c>
      <c r="FX336">
        <v>70</v>
      </c>
      <c r="FY336">
        <v>10</v>
      </c>
      <c r="GA336" t="s">
        <v>3</v>
      </c>
      <c r="GD336">
        <v>0</v>
      </c>
      <c r="GF336">
        <v>-1596235391</v>
      </c>
      <c r="GG336">
        <v>2</v>
      </c>
      <c r="GH336">
        <v>1</v>
      </c>
      <c r="GI336">
        <v>-2</v>
      </c>
      <c r="GJ336">
        <v>0</v>
      </c>
      <c r="GK336">
        <f>ROUND(R336*(R12)/100,2)</f>
        <v>10.77</v>
      </c>
      <c r="GL336">
        <f t="shared" si="353"/>
        <v>0</v>
      </c>
      <c r="GM336">
        <f t="shared" si="354"/>
        <v>5120.82</v>
      </c>
      <c r="GN336">
        <f t="shared" si="355"/>
        <v>0</v>
      </c>
      <c r="GO336">
        <f t="shared" si="356"/>
        <v>0</v>
      </c>
      <c r="GP336">
        <f t="shared" si="357"/>
        <v>5120.82</v>
      </c>
      <c r="GR336">
        <v>0</v>
      </c>
      <c r="GS336">
        <v>3</v>
      </c>
      <c r="GT336">
        <v>0</v>
      </c>
      <c r="GU336" t="s">
        <v>3</v>
      </c>
      <c r="GV336">
        <f t="shared" si="358"/>
        <v>0</v>
      </c>
      <c r="GW336">
        <v>1</v>
      </c>
      <c r="GX336">
        <f t="shared" si="359"/>
        <v>0</v>
      </c>
      <c r="HA336">
        <v>0</v>
      </c>
      <c r="HB336">
        <v>0</v>
      </c>
      <c r="IK336">
        <v>0</v>
      </c>
    </row>
    <row r="337" spans="1:245" x14ac:dyDescent="0.2">
      <c r="A337">
        <v>18</v>
      </c>
      <c r="B337">
        <v>1</v>
      </c>
      <c r="C337">
        <v>785</v>
      </c>
      <c r="E337" t="s">
        <v>329</v>
      </c>
      <c r="F337" t="s">
        <v>25</v>
      </c>
      <c r="G337" t="s">
        <v>26</v>
      </c>
      <c r="H337" t="s">
        <v>19</v>
      </c>
      <c r="I337">
        <f>I336*J337</f>
        <v>-6.9800000000000001E-2</v>
      </c>
      <c r="J337">
        <v>-1</v>
      </c>
      <c r="O337">
        <f t="shared" si="321"/>
        <v>-3728.03</v>
      </c>
      <c r="P337">
        <f t="shared" si="322"/>
        <v>-3728.03</v>
      </c>
      <c r="Q337">
        <f t="shared" si="323"/>
        <v>0</v>
      </c>
      <c r="R337">
        <f t="shared" si="324"/>
        <v>0</v>
      </c>
      <c r="S337">
        <f t="shared" si="325"/>
        <v>0</v>
      </c>
      <c r="T337">
        <f t="shared" si="326"/>
        <v>0</v>
      </c>
      <c r="U337">
        <f t="shared" si="327"/>
        <v>0</v>
      </c>
      <c r="V337">
        <f t="shared" si="328"/>
        <v>0</v>
      </c>
      <c r="W337">
        <f t="shared" si="329"/>
        <v>0</v>
      </c>
      <c r="X337">
        <f t="shared" si="330"/>
        <v>0</v>
      </c>
      <c r="Y337">
        <f t="shared" si="331"/>
        <v>0</v>
      </c>
      <c r="AA337">
        <v>33034105</v>
      </c>
      <c r="AB337">
        <f t="shared" si="332"/>
        <v>53410.15</v>
      </c>
      <c r="AC337">
        <f t="shared" si="333"/>
        <v>53410.15</v>
      </c>
      <c r="AD337">
        <f t="shared" si="334"/>
        <v>0</v>
      </c>
      <c r="AE337">
        <f t="shared" si="335"/>
        <v>0</v>
      </c>
      <c r="AF337">
        <f t="shared" si="336"/>
        <v>0</v>
      </c>
      <c r="AG337">
        <f t="shared" si="337"/>
        <v>0</v>
      </c>
      <c r="AH337">
        <f t="shared" si="338"/>
        <v>0</v>
      </c>
      <c r="AI337">
        <f t="shared" si="339"/>
        <v>0</v>
      </c>
      <c r="AJ337">
        <f t="shared" si="340"/>
        <v>0</v>
      </c>
      <c r="AK337">
        <v>53410.15</v>
      </c>
      <c r="AL337">
        <v>53410.15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70</v>
      </c>
      <c r="AU337">
        <v>10</v>
      </c>
      <c r="AV337">
        <v>1</v>
      </c>
      <c r="AW337">
        <v>1</v>
      </c>
      <c r="AZ337">
        <v>1</v>
      </c>
      <c r="BA337">
        <v>1</v>
      </c>
      <c r="BB337">
        <v>1</v>
      </c>
      <c r="BC337">
        <v>1</v>
      </c>
      <c r="BD337" t="s">
        <v>3</v>
      </c>
      <c r="BE337" t="s">
        <v>3</v>
      </c>
      <c r="BF337" t="s">
        <v>3</v>
      </c>
      <c r="BG337" t="s">
        <v>3</v>
      </c>
      <c r="BH337">
        <v>3</v>
      </c>
      <c r="BI337">
        <v>4</v>
      </c>
      <c r="BJ337" t="s">
        <v>27</v>
      </c>
      <c r="BM337">
        <v>0</v>
      </c>
      <c r="BN337">
        <v>0</v>
      </c>
      <c r="BO337" t="s">
        <v>3</v>
      </c>
      <c r="BP337">
        <v>0</v>
      </c>
      <c r="BQ337">
        <v>1</v>
      </c>
      <c r="BR337">
        <v>0</v>
      </c>
      <c r="BS337">
        <v>1</v>
      </c>
      <c r="BT337">
        <v>1</v>
      </c>
      <c r="BU337">
        <v>1</v>
      </c>
      <c r="BV337">
        <v>1</v>
      </c>
      <c r="BW337">
        <v>1</v>
      </c>
      <c r="BX337">
        <v>1</v>
      </c>
      <c r="BY337" t="s">
        <v>3</v>
      </c>
      <c r="BZ337">
        <v>70</v>
      </c>
      <c r="CA337">
        <v>10</v>
      </c>
      <c r="CF337">
        <v>0</v>
      </c>
      <c r="CG337">
        <v>0</v>
      </c>
      <c r="CM337">
        <v>0</v>
      </c>
      <c r="CN337" t="s">
        <v>3</v>
      </c>
      <c r="CO337">
        <v>0</v>
      </c>
      <c r="CP337">
        <f t="shared" si="341"/>
        <v>-3728.03</v>
      </c>
      <c r="CQ337">
        <f t="shared" si="342"/>
        <v>53410.15</v>
      </c>
      <c r="CR337">
        <f t="shared" si="343"/>
        <v>0</v>
      </c>
      <c r="CS337">
        <f t="shared" si="344"/>
        <v>0</v>
      </c>
      <c r="CT337">
        <f t="shared" si="345"/>
        <v>0</v>
      </c>
      <c r="CU337">
        <f t="shared" si="346"/>
        <v>0</v>
      </c>
      <c r="CV337">
        <f t="shared" si="347"/>
        <v>0</v>
      </c>
      <c r="CW337">
        <f t="shared" si="348"/>
        <v>0</v>
      </c>
      <c r="CX337">
        <f t="shared" si="349"/>
        <v>0</v>
      </c>
      <c r="CY337">
        <f t="shared" si="350"/>
        <v>0</v>
      </c>
      <c r="CZ337">
        <f t="shared" si="351"/>
        <v>0</v>
      </c>
      <c r="DC337" t="s">
        <v>3</v>
      </c>
      <c r="DD337" t="s">
        <v>3</v>
      </c>
      <c r="DE337" t="s">
        <v>3</v>
      </c>
      <c r="DF337" t="s">
        <v>3</v>
      </c>
      <c r="DG337" t="s">
        <v>3</v>
      </c>
      <c r="DH337" t="s">
        <v>3</v>
      </c>
      <c r="DI337" t="s">
        <v>3</v>
      </c>
      <c r="DJ337" t="s">
        <v>3</v>
      </c>
      <c r="DK337" t="s">
        <v>3</v>
      </c>
      <c r="DL337" t="s">
        <v>3</v>
      </c>
      <c r="DM337" t="s">
        <v>3</v>
      </c>
      <c r="DN337">
        <v>0</v>
      </c>
      <c r="DO337">
        <v>0</v>
      </c>
      <c r="DP337">
        <v>1</v>
      </c>
      <c r="DQ337">
        <v>1</v>
      </c>
      <c r="DU337">
        <v>1009</v>
      </c>
      <c r="DV337" t="s">
        <v>19</v>
      </c>
      <c r="DW337" t="s">
        <v>19</v>
      </c>
      <c r="DX337">
        <v>1000</v>
      </c>
      <c r="EE337">
        <v>32505399</v>
      </c>
      <c r="EF337">
        <v>1</v>
      </c>
      <c r="EG337" t="s">
        <v>21</v>
      </c>
      <c r="EH337">
        <v>0</v>
      </c>
      <c r="EI337" t="s">
        <v>3</v>
      </c>
      <c r="EJ337">
        <v>4</v>
      </c>
      <c r="EK337">
        <v>0</v>
      </c>
      <c r="EL337" t="s">
        <v>22</v>
      </c>
      <c r="EM337" t="s">
        <v>23</v>
      </c>
      <c r="EO337" t="s">
        <v>3</v>
      </c>
      <c r="EQ337">
        <v>0</v>
      </c>
      <c r="ER337">
        <v>53410.15</v>
      </c>
      <c r="ES337">
        <v>53410.15</v>
      </c>
      <c r="ET337">
        <v>0</v>
      </c>
      <c r="EU337">
        <v>0</v>
      </c>
      <c r="EV337">
        <v>0</v>
      </c>
      <c r="EW337">
        <v>0</v>
      </c>
      <c r="EX337">
        <v>0</v>
      </c>
      <c r="FQ337">
        <v>0</v>
      </c>
      <c r="FR337">
        <f t="shared" si="352"/>
        <v>0</v>
      </c>
      <c r="FS337">
        <v>0</v>
      </c>
      <c r="FX337">
        <v>70</v>
      </c>
      <c r="FY337">
        <v>10</v>
      </c>
      <c r="GA337" t="s">
        <v>3</v>
      </c>
      <c r="GD337">
        <v>0</v>
      </c>
      <c r="GF337">
        <v>-1467733540</v>
      </c>
      <c r="GG337">
        <v>2</v>
      </c>
      <c r="GH337">
        <v>1</v>
      </c>
      <c r="GI337">
        <v>-2</v>
      </c>
      <c r="GJ337">
        <v>0</v>
      </c>
      <c r="GK337">
        <f>ROUND(R337*(R12)/100,2)</f>
        <v>0</v>
      </c>
      <c r="GL337">
        <f t="shared" si="353"/>
        <v>0</v>
      </c>
      <c r="GM337">
        <f t="shared" si="354"/>
        <v>-3728.03</v>
      </c>
      <c r="GN337">
        <f t="shared" si="355"/>
        <v>0</v>
      </c>
      <c r="GO337">
        <f t="shared" si="356"/>
        <v>0</v>
      </c>
      <c r="GP337">
        <f t="shared" si="357"/>
        <v>-3728.03</v>
      </c>
      <c r="GR337">
        <v>0</v>
      </c>
      <c r="GS337">
        <v>3</v>
      </c>
      <c r="GT337">
        <v>0</v>
      </c>
      <c r="GU337" t="s">
        <v>3</v>
      </c>
      <c r="GV337">
        <f t="shared" si="358"/>
        <v>0</v>
      </c>
      <c r="GW337">
        <v>1</v>
      </c>
      <c r="GX337">
        <f t="shared" si="359"/>
        <v>0</v>
      </c>
      <c r="HA337">
        <v>0</v>
      </c>
      <c r="HB337">
        <v>0</v>
      </c>
      <c r="IK337">
        <v>0</v>
      </c>
    </row>
    <row r="338" spans="1:245" x14ac:dyDescent="0.2">
      <c r="A338">
        <v>17</v>
      </c>
      <c r="B338">
        <v>1</v>
      </c>
      <c r="C338">
        <f>ROW(SmtRes!A800)</f>
        <v>800</v>
      </c>
      <c r="D338">
        <f>ROW(EtalonRes!A760)</f>
        <v>760</v>
      </c>
      <c r="E338" t="s">
        <v>330</v>
      </c>
      <c r="F338" t="s">
        <v>29</v>
      </c>
      <c r="G338" t="s">
        <v>30</v>
      </c>
      <c r="H338" t="s">
        <v>31</v>
      </c>
      <c r="I338">
        <v>9.4970000000000002E-3</v>
      </c>
      <c r="J338">
        <v>0</v>
      </c>
      <c r="O338">
        <f t="shared" si="321"/>
        <v>4054.39</v>
      </c>
      <c r="P338">
        <f t="shared" si="322"/>
        <v>3303.37</v>
      </c>
      <c r="Q338">
        <f t="shared" si="323"/>
        <v>4.13</v>
      </c>
      <c r="R338">
        <f t="shared" si="324"/>
        <v>1.4</v>
      </c>
      <c r="S338">
        <f t="shared" si="325"/>
        <v>746.89</v>
      </c>
      <c r="T338">
        <f t="shared" si="326"/>
        <v>0</v>
      </c>
      <c r="U338">
        <f t="shared" si="327"/>
        <v>4.3030907000000003</v>
      </c>
      <c r="V338">
        <f t="shared" si="328"/>
        <v>0</v>
      </c>
      <c r="W338">
        <f t="shared" si="329"/>
        <v>0</v>
      </c>
      <c r="X338">
        <f t="shared" si="330"/>
        <v>522.82000000000005</v>
      </c>
      <c r="Y338">
        <f t="shared" si="331"/>
        <v>74.69</v>
      </c>
      <c r="AA338">
        <v>33034105</v>
      </c>
      <c r="AB338">
        <f t="shared" si="332"/>
        <v>426912.19</v>
      </c>
      <c r="AC338">
        <f t="shared" si="333"/>
        <v>347832.49</v>
      </c>
      <c r="AD338">
        <f t="shared" si="334"/>
        <v>435.13</v>
      </c>
      <c r="AE338">
        <f t="shared" si="335"/>
        <v>147.43</v>
      </c>
      <c r="AF338">
        <f t="shared" si="336"/>
        <v>78644.570000000007</v>
      </c>
      <c r="AG338">
        <f t="shared" si="337"/>
        <v>0</v>
      </c>
      <c r="AH338">
        <f t="shared" si="338"/>
        <v>453.1</v>
      </c>
      <c r="AI338">
        <f t="shared" si="339"/>
        <v>0</v>
      </c>
      <c r="AJ338">
        <f t="shared" si="340"/>
        <v>0</v>
      </c>
      <c r="AK338">
        <v>426912.19</v>
      </c>
      <c r="AL338">
        <v>347832.49</v>
      </c>
      <c r="AM338">
        <v>435.13</v>
      </c>
      <c r="AN338">
        <v>147.43</v>
      </c>
      <c r="AO338">
        <v>78644.570000000007</v>
      </c>
      <c r="AP338">
        <v>0</v>
      </c>
      <c r="AQ338">
        <v>453.1</v>
      </c>
      <c r="AR338">
        <v>0</v>
      </c>
      <c r="AS338">
        <v>0</v>
      </c>
      <c r="AT338">
        <v>70</v>
      </c>
      <c r="AU338">
        <v>10</v>
      </c>
      <c r="AV338">
        <v>1</v>
      </c>
      <c r="AW338">
        <v>1</v>
      </c>
      <c r="AZ338">
        <v>1</v>
      </c>
      <c r="BA338">
        <v>1</v>
      </c>
      <c r="BB338">
        <v>1</v>
      </c>
      <c r="BC338">
        <v>1</v>
      </c>
      <c r="BD338" t="s">
        <v>3</v>
      </c>
      <c r="BE338" t="s">
        <v>3</v>
      </c>
      <c r="BF338" t="s">
        <v>3</v>
      </c>
      <c r="BG338" t="s">
        <v>3</v>
      </c>
      <c r="BH338">
        <v>0</v>
      </c>
      <c r="BI338">
        <v>4</v>
      </c>
      <c r="BJ338" t="s">
        <v>32</v>
      </c>
      <c r="BM338">
        <v>0</v>
      </c>
      <c r="BN338">
        <v>0</v>
      </c>
      <c r="BO338" t="s">
        <v>3</v>
      </c>
      <c r="BP338">
        <v>0</v>
      </c>
      <c r="BQ338">
        <v>1</v>
      </c>
      <c r="BR338">
        <v>0</v>
      </c>
      <c r="BS338">
        <v>1</v>
      </c>
      <c r="BT338">
        <v>1</v>
      </c>
      <c r="BU338">
        <v>1</v>
      </c>
      <c r="BV338">
        <v>1</v>
      </c>
      <c r="BW338">
        <v>1</v>
      </c>
      <c r="BX338">
        <v>1</v>
      </c>
      <c r="BY338" t="s">
        <v>3</v>
      </c>
      <c r="BZ338">
        <v>70</v>
      </c>
      <c r="CA338">
        <v>10</v>
      </c>
      <c r="CF338">
        <v>0</v>
      </c>
      <c r="CG338">
        <v>0</v>
      </c>
      <c r="CM338">
        <v>0</v>
      </c>
      <c r="CN338" t="s">
        <v>3</v>
      </c>
      <c r="CO338">
        <v>0</v>
      </c>
      <c r="CP338">
        <f t="shared" si="341"/>
        <v>4054.39</v>
      </c>
      <c r="CQ338">
        <f t="shared" si="342"/>
        <v>347832.49</v>
      </c>
      <c r="CR338">
        <f t="shared" si="343"/>
        <v>435.13</v>
      </c>
      <c r="CS338">
        <f t="shared" si="344"/>
        <v>147.43</v>
      </c>
      <c r="CT338">
        <f t="shared" si="345"/>
        <v>78644.570000000007</v>
      </c>
      <c r="CU338">
        <f t="shared" si="346"/>
        <v>0</v>
      </c>
      <c r="CV338">
        <f t="shared" si="347"/>
        <v>453.1</v>
      </c>
      <c r="CW338">
        <f t="shared" si="348"/>
        <v>0</v>
      </c>
      <c r="CX338">
        <f t="shared" si="349"/>
        <v>0</v>
      </c>
      <c r="CY338">
        <f t="shared" si="350"/>
        <v>522.82299999999998</v>
      </c>
      <c r="CZ338">
        <f t="shared" si="351"/>
        <v>74.688999999999993</v>
      </c>
      <c r="DC338" t="s">
        <v>3</v>
      </c>
      <c r="DD338" t="s">
        <v>3</v>
      </c>
      <c r="DE338" t="s">
        <v>3</v>
      </c>
      <c r="DF338" t="s">
        <v>3</v>
      </c>
      <c r="DG338" t="s">
        <v>3</v>
      </c>
      <c r="DH338" t="s">
        <v>3</v>
      </c>
      <c r="DI338" t="s">
        <v>3</v>
      </c>
      <c r="DJ338" t="s">
        <v>3</v>
      </c>
      <c r="DK338" t="s">
        <v>3</v>
      </c>
      <c r="DL338" t="s">
        <v>3</v>
      </c>
      <c r="DM338" t="s">
        <v>3</v>
      </c>
      <c r="DN338">
        <v>0</v>
      </c>
      <c r="DO338">
        <v>0</v>
      </c>
      <c r="DP338">
        <v>1</v>
      </c>
      <c r="DQ338">
        <v>1</v>
      </c>
      <c r="DU338">
        <v>1007</v>
      </c>
      <c r="DV338" t="s">
        <v>31</v>
      </c>
      <c r="DW338" t="s">
        <v>31</v>
      </c>
      <c r="DX338">
        <v>100</v>
      </c>
      <c r="EE338">
        <v>32505399</v>
      </c>
      <c r="EF338">
        <v>1</v>
      </c>
      <c r="EG338" t="s">
        <v>21</v>
      </c>
      <c r="EH338">
        <v>0</v>
      </c>
      <c r="EI338" t="s">
        <v>3</v>
      </c>
      <c r="EJ338">
        <v>4</v>
      </c>
      <c r="EK338">
        <v>0</v>
      </c>
      <c r="EL338" t="s">
        <v>22</v>
      </c>
      <c r="EM338" t="s">
        <v>23</v>
      </c>
      <c r="EO338" t="s">
        <v>3</v>
      </c>
      <c r="EQ338">
        <v>131072</v>
      </c>
      <c r="ER338">
        <v>426912.19</v>
      </c>
      <c r="ES338">
        <v>347832.49</v>
      </c>
      <c r="ET338">
        <v>435.13</v>
      </c>
      <c r="EU338">
        <v>147.43</v>
      </c>
      <c r="EV338">
        <v>78644.570000000007</v>
      </c>
      <c r="EW338">
        <v>453.1</v>
      </c>
      <c r="EX338">
        <v>0</v>
      </c>
      <c r="EY338">
        <v>0</v>
      </c>
      <c r="FQ338">
        <v>0</v>
      </c>
      <c r="FR338">
        <f t="shared" si="352"/>
        <v>0</v>
      </c>
      <c r="FS338">
        <v>0</v>
      </c>
      <c r="FX338">
        <v>70</v>
      </c>
      <c r="FY338">
        <v>10</v>
      </c>
      <c r="GA338" t="s">
        <v>3</v>
      </c>
      <c r="GD338">
        <v>0</v>
      </c>
      <c r="GF338">
        <v>1739596138</v>
      </c>
      <c r="GG338">
        <v>2</v>
      </c>
      <c r="GH338">
        <v>1</v>
      </c>
      <c r="GI338">
        <v>-2</v>
      </c>
      <c r="GJ338">
        <v>0</v>
      </c>
      <c r="GK338">
        <f>ROUND(R338*(R12)/100,2)</f>
        <v>1.51</v>
      </c>
      <c r="GL338">
        <f t="shared" si="353"/>
        <v>0</v>
      </c>
      <c r="GM338">
        <f t="shared" si="354"/>
        <v>4653.41</v>
      </c>
      <c r="GN338">
        <f t="shared" si="355"/>
        <v>0</v>
      </c>
      <c r="GO338">
        <f t="shared" si="356"/>
        <v>0</v>
      </c>
      <c r="GP338">
        <f t="shared" si="357"/>
        <v>4653.41</v>
      </c>
      <c r="GR338">
        <v>0</v>
      </c>
      <c r="GS338">
        <v>3</v>
      </c>
      <c r="GT338">
        <v>0</v>
      </c>
      <c r="GU338" t="s">
        <v>3</v>
      </c>
      <c r="GV338">
        <f t="shared" si="358"/>
        <v>0</v>
      </c>
      <c r="GW338">
        <v>1</v>
      </c>
      <c r="GX338">
        <f t="shared" si="359"/>
        <v>0</v>
      </c>
      <c r="HA338">
        <v>0</v>
      </c>
      <c r="HB338">
        <v>0</v>
      </c>
      <c r="IK338">
        <v>0</v>
      </c>
    </row>
    <row r="339" spans="1:245" x14ac:dyDescent="0.2">
      <c r="A339">
        <v>17</v>
      </c>
      <c r="B339">
        <v>1</v>
      </c>
      <c r="E339" t="s">
        <v>331</v>
      </c>
      <c r="F339" t="s">
        <v>25</v>
      </c>
      <c r="G339" t="s">
        <v>26</v>
      </c>
      <c r="H339" t="s">
        <v>19</v>
      </c>
      <c r="I339">
        <v>2.841088034E-2</v>
      </c>
      <c r="J339">
        <v>0</v>
      </c>
      <c r="O339">
        <f t="shared" si="321"/>
        <v>1517.43</v>
      </c>
      <c r="P339">
        <f t="shared" si="322"/>
        <v>1517.43</v>
      </c>
      <c r="Q339">
        <f t="shared" si="323"/>
        <v>0</v>
      </c>
      <c r="R339">
        <f t="shared" si="324"/>
        <v>0</v>
      </c>
      <c r="S339">
        <f t="shared" si="325"/>
        <v>0</v>
      </c>
      <c r="T339">
        <f t="shared" si="326"/>
        <v>0</v>
      </c>
      <c r="U339">
        <f t="shared" si="327"/>
        <v>0</v>
      </c>
      <c r="V339">
        <f t="shared" si="328"/>
        <v>0</v>
      </c>
      <c r="W339">
        <f t="shared" si="329"/>
        <v>0</v>
      </c>
      <c r="X339">
        <f t="shared" si="330"/>
        <v>0</v>
      </c>
      <c r="Y339">
        <f t="shared" si="331"/>
        <v>0</v>
      </c>
      <c r="AA339">
        <v>33034105</v>
      </c>
      <c r="AB339">
        <f t="shared" si="332"/>
        <v>53410.15</v>
      </c>
      <c r="AC339">
        <f t="shared" si="333"/>
        <v>53410.15</v>
      </c>
      <c r="AD339">
        <f t="shared" si="334"/>
        <v>0</v>
      </c>
      <c r="AE339">
        <f t="shared" si="335"/>
        <v>0</v>
      </c>
      <c r="AF339">
        <f t="shared" si="336"/>
        <v>0</v>
      </c>
      <c r="AG339">
        <f t="shared" si="337"/>
        <v>0</v>
      </c>
      <c r="AH339">
        <f t="shared" si="338"/>
        <v>0</v>
      </c>
      <c r="AI339">
        <f t="shared" si="339"/>
        <v>0</v>
      </c>
      <c r="AJ339">
        <f t="shared" si="340"/>
        <v>0</v>
      </c>
      <c r="AK339">
        <v>53410.15</v>
      </c>
      <c r="AL339">
        <v>53410.15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70</v>
      </c>
      <c r="AU339">
        <v>10</v>
      </c>
      <c r="AV339">
        <v>1</v>
      </c>
      <c r="AW339">
        <v>1</v>
      </c>
      <c r="AZ339">
        <v>1</v>
      </c>
      <c r="BA339">
        <v>1</v>
      </c>
      <c r="BB339">
        <v>1</v>
      </c>
      <c r="BC339">
        <v>1</v>
      </c>
      <c r="BD339" t="s">
        <v>3</v>
      </c>
      <c r="BE339" t="s">
        <v>3</v>
      </c>
      <c r="BF339" t="s">
        <v>3</v>
      </c>
      <c r="BG339" t="s">
        <v>3</v>
      </c>
      <c r="BH339">
        <v>3</v>
      </c>
      <c r="BI339">
        <v>4</v>
      </c>
      <c r="BJ339" t="s">
        <v>27</v>
      </c>
      <c r="BM339">
        <v>0</v>
      </c>
      <c r="BN339">
        <v>0</v>
      </c>
      <c r="BO339" t="s">
        <v>3</v>
      </c>
      <c r="BP339">
        <v>0</v>
      </c>
      <c r="BQ339">
        <v>1</v>
      </c>
      <c r="BR339">
        <v>0</v>
      </c>
      <c r="BS339">
        <v>1</v>
      </c>
      <c r="BT339">
        <v>1</v>
      </c>
      <c r="BU339">
        <v>1</v>
      </c>
      <c r="BV339">
        <v>1</v>
      </c>
      <c r="BW339">
        <v>1</v>
      </c>
      <c r="BX339">
        <v>1</v>
      </c>
      <c r="BY339" t="s">
        <v>3</v>
      </c>
      <c r="BZ339">
        <v>70</v>
      </c>
      <c r="CA339">
        <v>10</v>
      </c>
      <c r="CF339">
        <v>0</v>
      </c>
      <c r="CG339">
        <v>0</v>
      </c>
      <c r="CM339">
        <v>0</v>
      </c>
      <c r="CN339" t="s">
        <v>3</v>
      </c>
      <c r="CO339">
        <v>0</v>
      </c>
      <c r="CP339">
        <f t="shared" si="341"/>
        <v>1517.43</v>
      </c>
      <c r="CQ339">
        <f t="shared" si="342"/>
        <v>53410.15</v>
      </c>
      <c r="CR339">
        <f t="shared" si="343"/>
        <v>0</v>
      </c>
      <c r="CS339">
        <f t="shared" si="344"/>
        <v>0</v>
      </c>
      <c r="CT339">
        <f t="shared" si="345"/>
        <v>0</v>
      </c>
      <c r="CU339">
        <f t="shared" si="346"/>
        <v>0</v>
      </c>
      <c r="CV339">
        <f t="shared" si="347"/>
        <v>0</v>
      </c>
      <c r="CW339">
        <f t="shared" si="348"/>
        <v>0</v>
      </c>
      <c r="CX339">
        <f t="shared" si="349"/>
        <v>0</v>
      </c>
      <c r="CY339">
        <f t="shared" si="350"/>
        <v>0</v>
      </c>
      <c r="CZ339">
        <f t="shared" si="351"/>
        <v>0</v>
      </c>
      <c r="DC339" t="s">
        <v>3</v>
      </c>
      <c r="DD339" t="s">
        <v>3</v>
      </c>
      <c r="DE339" t="s">
        <v>3</v>
      </c>
      <c r="DF339" t="s">
        <v>3</v>
      </c>
      <c r="DG339" t="s">
        <v>3</v>
      </c>
      <c r="DH339" t="s">
        <v>3</v>
      </c>
      <c r="DI339" t="s">
        <v>3</v>
      </c>
      <c r="DJ339" t="s">
        <v>3</v>
      </c>
      <c r="DK339" t="s">
        <v>3</v>
      </c>
      <c r="DL339" t="s">
        <v>3</v>
      </c>
      <c r="DM339" t="s">
        <v>3</v>
      </c>
      <c r="DN339">
        <v>0</v>
      </c>
      <c r="DO339">
        <v>0</v>
      </c>
      <c r="DP339">
        <v>1</v>
      </c>
      <c r="DQ339">
        <v>1</v>
      </c>
      <c r="DU339">
        <v>1009</v>
      </c>
      <c r="DV339" t="s">
        <v>19</v>
      </c>
      <c r="DW339" t="s">
        <v>19</v>
      </c>
      <c r="DX339">
        <v>1000</v>
      </c>
      <c r="EE339">
        <v>32505399</v>
      </c>
      <c r="EF339">
        <v>1</v>
      </c>
      <c r="EG339" t="s">
        <v>21</v>
      </c>
      <c r="EH339">
        <v>0</v>
      </c>
      <c r="EI339" t="s">
        <v>3</v>
      </c>
      <c r="EJ339">
        <v>4</v>
      </c>
      <c r="EK339">
        <v>0</v>
      </c>
      <c r="EL339" t="s">
        <v>22</v>
      </c>
      <c r="EM339" t="s">
        <v>23</v>
      </c>
      <c r="EO339" t="s">
        <v>3</v>
      </c>
      <c r="EQ339">
        <v>131072</v>
      </c>
      <c r="ER339">
        <v>53410.15</v>
      </c>
      <c r="ES339">
        <v>53410.15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FQ339">
        <v>0</v>
      </c>
      <c r="FR339">
        <f t="shared" si="352"/>
        <v>0</v>
      </c>
      <c r="FS339">
        <v>0</v>
      </c>
      <c r="FX339">
        <v>70</v>
      </c>
      <c r="FY339">
        <v>10</v>
      </c>
      <c r="GA339" t="s">
        <v>3</v>
      </c>
      <c r="GD339">
        <v>0</v>
      </c>
      <c r="GF339">
        <v>-1467733540</v>
      </c>
      <c r="GG339">
        <v>2</v>
      </c>
      <c r="GH339">
        <v>1</v>
      </c>
      <c r="GI339">
        <v>-2</v>
      </c>
      <c r="GJ339">
        <v>0</v>
      </c>
      <c r="GK339">
        <f>ROUND(R339*(R12)/100,2)</f>
        <v>0</v>
      </c>
      <c r="GL339">
        <f t="shared" si="353"/>
        <v>0</v>
      </c>
      <c r="GM339">
        <f t="shared" si="354"/>
        <v>1517.43</v>
      </c>
      <c r="GN339">
        <f t="shared" si="355"/>
        <v>0</v>
      </c>
      <c r="GO339">
        <f t="shared" si="356"/>
        <v>0</v>
      </c>
      <c r="GP339">
        <f t="shared" si="357"/>
        <v>1517.43</v>
      </c>
      <c r="GR339">
        <v>0</v>
      </c>
      <c r="GS339">
        <v>3</v>
      </c>
      <c r="GT339">
        <v>0</v>
      </c>
      <c r="GU339" t="s">
        <v>3</v>
      </c>
      <c r="GV339">
        <f t="shared" si="358"/>
        <v>0</v>
      </c>
      <c r="GW339">
        <v>1</v>
      </c>
      <c r="GX339">
        <f t="shared" si="359"/>
        <v>0</v>
      </c>
      <c r="HA339">
        <v>0</v>
      </c>
      <c r="HB339">
        <v>0</v>
      </c>
      <c r="IK339">
        <v>0</v>
      </c>
    </row>
    <row r="340" spans="1:245" x14ac:dyDescent="0.2">
      <c r="A340">
        <v>17</v>
      </c>
      <c r="B340">
        <v>1</v>
      </c>
      <c r="E340" t="s">
        <v>332</v>
      </c>
      <c r="F340" t="s">
        <v>35</v>
      </c>
      <c r="G340" t="s">
        <v>333</v>
      </c>
      <c r="H340" t="s">
        <v>37</v>
      </c>
      <c r="I340">
        <v>3</v>
      </c>
      <c r="J340">
        <v>0</v>
      </c>
      <c r="O340">
        <f t="shared" si="321"/>
        <v>113455.92</v>
      </c>
      <c r="P340">
        <f t="shared" si="322"/>
        <v>113455.92</v>
      </c>
      <c r="Q340">
        <f t="shared" si="323"/>
        <v>0</v>
      </c>
      <c r="R340">
        <f t="shared" si="324"/>
        <v>0</v>
      </c>
      <c r="S340">
        <f t="shared" si="325"/>
        <v>0</v>
      </c>
      <c r="T340">
        <f t="shared" si="326"/>
        <v>0</v>
      </c>
      <c r="U340">
        <f t="shared" si="327"/>
        <v>0</v>
      </c>
      <c r="V340">
        <f t="shared" si="328"/>
        <v>0</v>
      </c>
      <c r="W340">
        <f t="shared" si="329"/>
        <v>0</v>
      </c>
      <c r="X340">
        <f t="shared" si="330"/>
        <v>0</v>
      </c>
      <c r="Y340">
        <f t="shared" si="331"/>
        <v>0</v>
      </c>
      <c r="AA340">
        <v>33034105</v>
      </c>
      <c r="AB340">
        <f t="shared" si="332"/>
        <v>37818.639999999999</v>
      </c>
      <c r="AC340">
        <f t="shared" si="333"/>
        <v>37818.639999999999</v>
      </c>
      <c r="AD340">
        <f t="shared" si="334"/>
        <v>0</v>
      </c>
      <c r="AE340">
        <f t="shared" si="335"/>
        <v>0</v>
      </c>
      <c r="AF340">
        <f t="shared" si="336"/>
        <v>0</v>
      </c>
      <c r="AG340">
        <f t="shared" si="337"/>
        <v>0</v>
      </c>
      <c r="AH340">
        <f t="shared" si="338"/>
        <v>0</v>
      </c>
      <c r="AI340">
        <f t="shared" si="339"/>
        <v>0</v>
      </c>
      <c r="AJ340">
        <f t="shared" si="340"/>
        <v>0</v>
      </c>
      <c r="AK340">
        <v>37818.639999999999</v>
      </c>
      <c r="AL340">
        <v>37818.639999999999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1</v>
      </c>
      <c r="AW340">
        <v>1</v>
      </c>
      <c r="AZ340">
        <v>1</v>
      </c>
      <c r="BA340">
        <v>1</v>
      </c>
      <c r="BB340">
        <v>1</v>
      </c>
      <c r="BC340">
        <v>1</v>
      </c>
      <c r="BD340" t="s">
        <v>3</v>
      </c>
      <c r="BE340" t="s">
        <v>3</v>
      </c>
      <c r="BF340" t="s">
        <v>3</v>
      </c>
      <c r="BG340" t="s">
        <v>3</v>
      </c>
      <c r="BH340">
        <v>3</v>
      </c>
      <c r="BI340">
        <v>1</v>
      </c>
      <c r="BJ340" t="s">
        <v>3</v>
      </c>
      <c r="BM340">
        <v>6001</v>
      </c>
      <c r="BN340">
        <v>0</v>
      </c>
      <c r="BO340" t="s">
        <v>3</v>
      </c>
      <c r="BP340">
        <v>0</v>
      </c>
      <c r="BQ340">
        <v>0</v>
      </c>
      <c r="BR340">
        <v>0</v>
      </c>
      <c r="BS340">
        <v>1</v>
      </c>
      <c r="BT340">
        <v>1</v>
      </c>
      <c r="BU340">
        <v>1</v>
      </c>
      <c r="BV340">
        <v>1</v>
      </c>
      <c r="BW340">
        <v>1</v>
      </c>
      <c r="BX340">
        <v>1</v>
      </c>
      <c r="BY340" t="s">
        <v>3</v>
      </c>
      <c r="BZ340">
        <v>0</v>
      </c>
      <c r="CA340">
        <v>0</v>
      </c>
      <c r="CF340">
        <v>0</v>
      </c>
      <c r="CG340">
        <v>0</v>
      </c>
      <c r="CM340">
        <v>0</v>
      </c>
      <c r="CN340" t="s">
        <v>3</v>
      </c>
      <c r="CO340">
        <v>0</v>
      </c>
      <c r="CP340">
        <f t="shared" si="341"/>
        <v>113455.92</v>
      </c>
      <c r="CQ340">
        <f t="shared" si="342"/>
        <v>37818.639999999999</v>
      </c>
      <c r="CR340">
        <f t="shared" si="343"/>
        <v>0</v>
      </c>
      <c r="CS340">
        <f t="shared" si="344"/>
        <v>0</v>
      </c>
      <c r="CT340">
        <f t="shared" si="345"/>
        <v>0</v>
      </c>
      <c r="CU340">
        <f t="shared" si="346"/>
        <v>0</v>
      </c>
      <c r="CV340">
        <f t="shared" si="347"/>
        <v>0</v>
      </c>
      <c r="CW340">
        <f t="shared" si="348"/>
        <v>0</v>
      </c>
      <c r="CX340">
        <f t="shared" si="349"/>
        <v>0</v>
      </c>
      <c r="CY340">
        <f t="shared" si="350"/>
        <v>0</v>
      </c>
      <c r="CZ340">
        <f t="shared" si="351"/>
        <v>0</v>
      </c>
      <c r="DC340" t="s">
        <v>3</v>
      </c>
      <c r="DD340" t="s">
        <v>3</v>
      </c>
      <c r="DE340" t="s">
        <v>3</v>
      </c>
      <c r="DF340" t="s">
        <v>3</v>
      </c>
      <c r="DG340" t="s">
        <v>3</v>
      </c>
      <c r="DH340" t="s">
        <v>3</v>
      </c>
      <c r="DI340" t="s">
        <v>3</v>
      </c>
      <c r="DJ340" t="s">
        <v>3</v>
      </c>
      <c r="DK340" t="s">
        <v>3</v>
      </c>
      <c r="DL340" t="s">
        <v>3</v>
      </c>
      <c r="DM340" t="s">
        <v>3</v>
      </c>
      <c r="DN340">
        <v>0</v>
      </c>
      <c r="DO340">
        <v>0</v>
      </c>
      <c r="DP340">
        <v>1</v>
      </c>
      <c r="DQ340">
        <v>1</v>
      </c>
      <c r="DU340">
        <v>1010</v>
      </c>
      <c r="DV340" t="s">
        <v>37</v>
      </c>
      <c r="DW340" t="s">
        <v>38</v>
      </c>
      <c r="DX340">
        <v>1</v>
      </c>
      <c r="EE340">
        <v>32747723</v>
      </c>
      <c r="EF340">
        <v>0</v>
      </c>
      <c r="EG340" t="s">
        <v>39</v>
      </c>
      <c r="EH340">
        <v>0</v>
      </c>
      <c r="EI340" t="s">
        <v>3</v>
      </c>
      <c r="EJ340">
        <v>1</v>
      </c>
      <c r="EK340">
        <v>6001</v>
      </c>
      <c r="EL340" t="s">
        <v>40</v>
      </c>
      <c r="EM340" t="s">
        <v>39</v>
      </c>
      <c r="EO340" t="s">
        <v>3</v>
      </c>
      <c r="EQ340">
        <v>131072</v>
      </c>
      <c r="ER340">
        <v>37818.639999999999</v>
      </c>
      <c r="ES340">
        <v>37818.639999999999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FQ340">
        <v>0</v>
      </c>
      <c r="FR340">
        <f t="shared" si="352"/>
        <v>0</v>
      </c>
      <c r="FS340">
        <v>0</v>
      </c>
      <c r="FX340">
        <v>0</v>
      </c>
      <c r="FY340">
        <v>0</v>
      </c>
      <c r="GA340" t="s">
        <v>41</v>
      </c>
      <c r="GD340">
        <v>0</v>
      </c>
      <c r="GF340">
        <v>-2014117759</v>
      </c>
      <c r="GG340">
        <v>2</v>
      </c>
      <c r="GH340">
        <v>0</v>
      </c>
      <c r="GI340">
        <v>-2</v>
      </c>
      <c r="GJ340">
        <v>0</v>
      </c>
      <c r="GK340">
        <f>ROUND(R340*(R12)/100,2)</f>
        <v>0</v>
      </c>
      <c r="GL340">
        <f t="shared" si="353"/>
        <v>0</v>
      </c>
      <c r="GM340">
        <f t="shared" si="354"/>
        <v>113455.92</v>
      </c>
      <c r="GN340">
        <f t="shared" si="355"/>
        <v>113455.92</v>
      </c>
      <c r="GO340">
        <f t="shared" si="356"/>
        <v>0</v>
      </c>
      <c r="GP340">
        <f t="shared" si="357"/>
        <v>0</v>
      </c>
      <c r="GR340">
        <v>0</v>
      </c>
      <c r="GS340">
        <v>4</v>
      </c>
      <c r="GT340">
        <v>0</v>
      </c>
      <c r="GU340" t="s">
        <v>3</v>
      </c>
      <c r="GV340">
        <f t="shared" si="358"/>
        <v>0</v>
      </c>
      <c r="GW340">
        <v>1</v>
      </c>
      <c r="GX340">
        <f t="shared" si="359"/>
        <v>0</v>
      </c>
      <c r="HA340">
        <v>0</v>
      </c>
      <c r="HB340">
        <v>0</v>
      </c>
      <c r="IK340">
        <v>0</v>
      </c>
    </row>
    <row r="341" spans="1:245" x14ac:dyDescent="0.2">
      <c r="A341">
        <v>17</v>
      </c>
      <c r="B341">
        <v>1</v>
      </c>
      <c r="C341">
        <f>ROW(SmtRes!A805)</f>
        <v>805</v>
      </c>
      <c r="D341">
        <f>ROW(EtalonRes!A764)</f>
        <v>764</v>
      </c>
      <c r="E341" t="s">
        <v>334</v>
      </c>
      <c r="F341" t="s">
        <v>17</v>
      </c>
      <c r="G341" t="s">
        <v>18</v>
      </c>
      <c r="H341" t="s">
        <v>19</v>
      </c>
      <c r="I341">
        <v>4.4999999999999998E-2</v>
      </c>
      <c r="J341">
        <v>0</v>
      </c>
      <c r="O341">
        <f t="shared" si="321"/>
        <v>3000.01</v>
      </c>
      <c r="P341">
        <f t="shared" si="322"/>
        <v>2562</v>
      </c>
      <c r="Q341">
        <f t="shared" si="323"/>
        <v>69.98</v>
      </c>
      <c r="R341">
        <f t="shared" si="324"/>
        <v>6.43</v>
      </c>
      <c r="S341">
        <f t="shared" si="325"/>
        <v>368.03</v>
      </c>
      <c r="T341">
        <f t="shared" si="326"/>
        <v>0</v>
      </c>
      <c r="U341">
        <f t="shared" si="327"/>
        <v>1.6249499999999999</v>
      </c>
      <c r="V341">
        <f t="shared" si="328"/>
        <v>0</v>
      </c>
      <c r="W341">
        <f t="shared" si="329"/>
        <v>0</v>
      </c>
      <c r="X341">
        <f t="shared" si="330"/>
        <v>257.62</v>
      </c>
      <c r="Y341">
        <f t="shared" si="331"/>
        <v>36.799999999999997</v>
      </c>
      <c r="AA341">
        <v>33034105</v>
      </c>
      <c r="AB341">
        <f t="shared" si="332"/>
        <v>66667.14</v>
      </c>
      <c r="AC341">
        <f t="shared" si="333"/>
        <v>56933.42</v>
      </c>
      <c r="AD341">
        <f t="shared" si="334"/>
        <v>1555.17</v>
      </c>
      <c r="AE341">
        <f t="shared" si="335"/>
        <v>142.85</v>
      </c>
      <c r="AF341">
        <f t="shared" si="336"/>
        <v>8178.55</v>
      </c>
      <c r="AG341">
        <f t="shared" si="337"/>
        <v>0</v>
      </c>
      <c r="AH341">
        <f t="shared" si="338"/>
        <v>36.11</v>
      </c>
      <c r="AI341">
        <f t="shared" si="339"/>
        <v>0</v>
      </c>
      <c r="AJ341">
        <f t="shared" si="340"/>
        <v>0</v>
      </c>
      <c r="AK341">
        <v>66667.14</v>
      </c>
      <c r="AL341">
        <v>56933.42</v>
      </c>
      <c r="AM341">
        <v>1555.17</v>
      </c>
      <c r="AN341">
        <v>142.85</v>
      </c>
      <c r="AO341">
        <v>8178.55</v>
      </c>
      <c r="AP341">
        <v>0</v>
      </c>
      <c r="AQ341">
        <v>36.11</v>
      </c>
      <c r="AR341">
        <v>0</v>
      </c>
      <c r="AS341">
        <v>0</v>
      </c>
      <c r="AT341">
        <v>70</v>
      </c>
      <c r="AU341">
        <v>10</v>
      </c>
      <c r="AV341">
        <v>1</v>
      </c>
      <c r="AW341">
        <v>1</v>
      </c>
      <c r="AZ341">
        <v>1</v>
      </c>
      <c r="BA341">
        <v>1</v>
      </c>
      <c r="BB341">
        <v>1</v>
      </c>
      <c r="BC341">
        <v>1</v>
      </c>
      <c r="BD341" t="s">
        <v>3</v>
      </c>
      <c r="BE341" t="s">
        <v>3</v>
      </c>
      <c r="BF341" t="s">
        <v>3</v>
      </c>
      <c r="BG341" t="s">
        <v>3</v>
      </c>
      <c r="BH341">
        <v>0</v>
      </c>
      <c r="BI341">
        <v>4</v>
      </c>
      <c r="BJ341" t="s">
        <v>20</v>
      </c>
      <c r="BM341">
        <v>0</v>
      </c>
      <c r="BN341">
        <v>0</v>
      </c>
      <c r="BO341" t="s">
        <v>3</v>
      </c>
      <c r="BP341">
        <v>0</v>
      </c>
      <c r="BQ341">
        <v>1</v>
      </c>
      <c r="BR341">
        <v>0</v>
      </c>
      <c r="BS341">
        <v>1</v>
      </c>
      <c r="BT341">
        <v>1</v>
      </c>
      <c r="BU341">
        <v>1</v>
      </c>
      <c r="BV341">
        <v>1</v>
      </c>
      <c r="BW341">
        <v>1</v>
      </c>
      <c r="BX341">
        <v>1</v>
      </c>
      <c r="BY341" t="s">
        <v>3</v>
      </c>
      <c r="BZ341">
        <v>70</v>
      </c>
      <c r="CA341">
        <v>10</v>
      </c>
      <c r="CF341">
        <v>0</v>
      </c>
      <c r="CG341">
        <v>0</v>
      </c>
      <c r="CM341">
        <v>0</v>
      </c>
      <c r="CN341" t="s">
        <v>3</v>
      </c>
      <c r="CO341">
        <v>0</v>
      </c>
      <c r="CP341">
        <f t="shared" si="341"/>
        <v>3000.01</v>
      </c>
      <c r="CQ341">
        <f t="shared" si="342"/>
        <v>56933.42</v>
      </c>
      <c r="CR341">
        <f t="shared" si="343"/>
        <v>1555.17</v>
      </c>
      <c r="CS341">
        <f t="shared" si="344"/>
        <v>142.85</v>
      </c>
      <c r="CT341">
        <f t="shared" si="345"/>
        <v>8178.55</v>
      </c>
      <c r="CU341">
        <f t="shared" si="346"/>
        <v>0</v>
      </c>
      <c r="CV341">
        <f t="shared" si="347"/>
        <v>36.11</v>
      </c>
      <c r="CW341">
        <f t="shared" si="348"/>
        <v>0</v>
      </c>
      <c r="CX341">
        <f t="shared" si="349"/>
        <v>0</v>
      </c>
      <c r="CY341">
        <f t="shared" si="350"/>
        <v>257.62099999999998</v>
      </c>
      <c r="CZ341">
        <f t="shared" si="351"/>
        <v>36.802999999999997</v>
      </c>
      <c r="DC341" t="s">
        <v>3</v>
      </c>
      <c r="DD341" t="s">
        <v>3</v>
      </c>
      <c r="DE341" t="s">
        <v>3</v>
      </c>
      <c r="DF341" t="s">
        <v>3</v>
      </c>
      <c r="DG341" t="s">
        <v>3</v>
      </c>
      <c r="DH341" t="s">
        <v>3</v>
      </c>
      <c r="DI341" t="s">
        <v>3</v>
      </c>
      <c r="DJ341" t="s">
        <v>3</v>
      </c>
      <c r="DK341" t="s">
        <v>3</v>
      </c>
      <c r="DL341" t="s">
        <v>3</v>
      </c>
      <c r="DM341" t="s">
        <v>3</v>
      </c>
      <c r="DN341">
        <v>0</v>
      </c>
      <c r="DO341">
        <v>0</v>
      </c>
      <c r="DP341">
        <v>1</v>
      </c>
      <c r="DQ341">
        <v>1</v>
      </c>
      <c r="DU341">
        <v>1009</v>
      </c>
      <c r="DV341" t="s">
        <v>19</v>
      </c>
      <c r="DW341" t="s">
        <v>19</v>
      </c>
      <c r="DX341">
        <v>1000</v>
      </c>
      <c r="EE341">
        <v>32505399</v>
      </c>
      <c r="EF341">
        <v>1</v>
      </c>
      <c r="EG341" t="s">
        <v>21</v>
      </c>
      <c r="EH341">
        <v>0</v>
      </c>
      <c r="EI341" t="s">
        <v>3</v>
      </c>
      <c r="EJ341">
        <v>4</v>
      </c>
      <c r="EK341">
        <v>0</v>
      </c>
      <c r="EL341" t="s">
        <v>22</v>
      </c>
      <c r="EM341" t="s">
        <v>23</v>
      </c>
      <c r="EO341" t="s">
        <v>3</v>
      </c>
      <c r="EQ341">
        <v>131072</v>
      </c>
      <c r="ER341">
        <v>66667.14</v>
      </c>
      <c r="ES341">
        <v>56933.42</v>
      </c>
      <c r="ET341">
        <v>1555.17</v>
      </c>
      <c r="EU341">
        <v>142.85</v>
      </c>
      <c r="EV341">
        <v>8178.55</v>
      </c>
      <c r="EW341">
        <v>36.11</v>
      </c>
      <c r="EX341">
        <v>0</v>
      </c>
      <c r="EY341">
        <v>0</v>
      </c>
      <c r="FQ341">
        <v>0</v>
      </c>
      <c r="FR341">
        <f t="shared" si="352"/>
        <v>0</v>
      </c>
      <c r="FS341">
        <v>0</v>
      </c>
      <c r="FX341">
        <v>70</v>
      </c>
      <c r="FY341">
        <v>10</v>
      </c>
      <c r="GA341" t="s">
        <v>3</v>
      </c>
      <c r="GD341">
        <v>0</v>
      </c>
      <c r="GF341">
        <v>-1596235391</v>
      </c>
      <c r="GG341">
        <v>2</v>
      </c>
      <c r="GH341">
        <v>1</v>
      </c>
      <c r="GI341">
        <v>-2</v>
      </c>
      <c r="GJ341">
        <v>0</v>
      </c>
      <c r="GK341">
        <f>ROUND(R341*(R12)/100,2)</f>
        <v>6.94</v>
      </c>
      <c r="GL341">
        <f t="shared" si="353"/>
        <v>0</v>
      </c>
      <c r="GM341">
        <f t="shared" si="354"/>
        <v>3301.37</v>
      </c>
      <c r="GN341">
        <f t="shared" si="355"/>
        <v>0</v>
      </c>
      <c r="GO341">
        <f t="shared" si="356"/>
        <v>0</v>
      </c>
      <c r="GP341">
        <f t="shared" si="357"/>
        <v>3301.37</v>
      </c>
      <c r="GR341">
        <v>0</v>
      </c>
      <c r="GS341">
        <v>3</v>
      </c>
      <c r="GT341">
        <v>0</v>
      </c>
      <c r="GU341" t="s">
        <v>3</v>
      </c>
      <c r="GV341">
        <f t="shared" si="358"/>
        <v>0</v>
      </c>
      <c r="GW341">
        <v>1</v>
      </c>
      <c r="GX341">
        <f t="shared" si="359"/>
        <v>0</v>
      </c>
      <c r="HA341">
        <v>0</v>
      </c>
      <c r="HB341">
        <v>0</v>
      </c>
      <c r="IK341">
        <v>0</v>
      </c>
    </row>
    <row r="342" spans="1:245" x14ac:dyDescent="0.2">
      <c r="A342">
        <v>18</v>
      </c>
      <c r="B342">
        <v>1</v>
      </c>
      <c r="C342">
        <v>805</v>
      </c>
      <c r="E342" t="s">
        <v>335</v>
      </c>
      <c r="F342" t="s">
        <v>25</v>
      </c>
      <c r="G342" t="s">
        <v>26</v>
      </c>
      <c r="H342" t="s">
        <v>19</v>
      </c>
      <c r="I342">
        <f>I341*J342</f>
        <v>-4.4999999999999998E-2</v>
      </c>
      <c r="J342">
        <v>-1</v>
      </c>
      <c r="O342">
        <f t="shared" si="321"/>
        <v>-2403.46</v>
      </c>
      <c r="P342">
        <f t="shared" si="322"/>
        <v>-2403.46</v>
      </c>
      <c r="Q342">
        <f t="shared" si="323"/>
        <v>0</v>
      </c>
      <c r="R342">
        <f t="shared" si="324"/>
        <v>0</v>
      </c>
      <c r="S342">
        <f t="shared" si="325"/>
        <v>0</v>
      </c>
      <c r="T342">
        <f t="shared" si="326"/>
        <v>0</v>
      </c>
      <c r="U342">
        <f t="shared" si="327"/>
        <v>0</v>
      </c>
      <c r="V342">
        <f t="shared" si="328"/>
        <v>0</v>
      </c>
      <c r="W342">
        <f t="shared" si="329"/>
        <v>0</v>
      </c>
      <c r="X342">
        <f t="shared" si="330"/>
        <v>0</v>
      </c>
      <c r="Y342">
        <f t="shared" si="331"/>
        <v>0</v>
      </c>
      <c r="AA342">
        <v>33034105</v>
      </c>
      <c r="AB342">
        <f t="shared" si="332"/>
        <v>53410.15</v>
      </c>
      <c r="AC342">
        <f t="shared" si="333"/>
        <v>53410.15</v>
      </c>
      <c r="AD342">
        <f t="shared" si="334"/>
        <v>0</v>
      </c>
      <c r="AE342">
        <f t="shared" si="335"/>
        <v>0</v>
      </c>
      <c r="AF342">
        <f t="shared" si="336"/>
        <v>0</v>
      </c>
      <c r="AG342">
        <f t="shared" si="337"/>
        <v>0</v>
      </c>
      <c r="AH342">
        <f t="shared" si="338"/>
        <v>0</v>
      </c>
      <c r="AI342">
        <f t="shared" si="339"/>
        <v>0</v>
      </c>
      <c r="AJ342">
        <f t="shared" si="340"/>
        <v>0</v>
      </c>
      <c r="AK342">
        <v>53410.15</v>
      </c>
      <c r="AL342">
        <v>53410.15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70</v>
      </c>
      <c r="AU342">
        <v>10</v>
      </c>
      <c r="AV342">
        <v>1</v>
      </c>
      <c r="AW342">
        <v>1</v>
      </c>
      <c r="AZ342">
        <v>1</v>
      </c>
      <c r="BA342">
        <v>1</v>
      </c>
      <c r="BB342">
        <v>1</v>
      </c>
      <c r="BC342">
        <v>1</v>
      </c>
      <c r="BD342" t="s">
        <v>3</v>
      </c>
      <c r="BE342" t="s">
        <v>3</v>
      </c>
      <c r="BF342" t="s">
        <v>3</v>
      </c>
      <c r="BG342" t="s">
        <v>3</v>
      </c>
      <c r="BH342">
        <v>3</v>
      </c>
      <c r="BI342">
        <v>4</v>
      </c>
      <c r="BJ342" t="s">
        <v>27</v>
      </c>
      <c r="BM342">
        <v>0</v>
      </c>
      <c r="BN342">
        <v>0</v>
      </c>
      <c r="BO342" t="s">
        <v>3</v>
      </c>
      <c r="BP342">
        <v>0</v>
      </c>
      <c r="BQ342">
        <v>1</v>
      </c>
      <c r="BR342">
        <v>0</v>
      </c>
      <c r="BS342">
        <v>1</v>
      </c>
      <c r="BT342">
        <v>1</v>
      </c>
      <c r="BU342">
        <v>1</v>
      </c>
      <c r="BV342">
        <v>1</v>
      </c>
      <c r="BW342">
        <v>1</v>
      </c>
      <c r="BX342">
        <v>1</v>
      </c>
      <c r="BY342" t="s">
        <v>3</v>
      </c>
      <c r="BZ342">
        <v>70</v>
      </c>
      <c r="CA342">
        <v>10</v>
      </c>
      <c r="CF342">
        <v>0</v>
      </c>
      <c r="CG342">
        <v>0</v>
      </c>
      <c r="CM342">
        <v>0</v>
      </c>
      <c r="CN342" t="s">
        <v>3</v>
      </c>
      <c r="CO342">
        <v>0</v>
      </c>
      <c r="CP342">
        <f t="shared" si="341"/>
        <v>-2403.46</v>
      </c>
      <c r="CQ342">
        <f t="shared" si="342"/>
        <v>53410.15</v>
      </c>
      <c r="CR342">
        <f t="shared" si="343"/>
        <v>0</v>
      </c>
      <c r="CS342">
        <f t="shared" si="344"/>
        <v>0</v>
      </c>
      <c r="CT342">
        <f t="shared" si="345"/>
        <v>0</v>
      </c>
      <c r="CU342">
        <f t="shared" si="346"/>
        <v>0</v>
      </c>
      <c r="CV342">
        <f t="shared" si="347"/>
        <v>0</v>
      </c>
      <c r="CW342">
        <f t="shared" si="348"/>
        <v>0</v>
      </c>
      <c r="CX342">
        <f t="shared" si="349"/>
        <v>0</v>
      </c>
      <c r="CY342">
        <f t="shared" si="350"/>
        <v>0</v>
      </c>
      <c r="CZ342">
        <f t="shared" si="351"/>
        <v>0</v>
      </c>
      <c r="DC342" t="s">
        <v>3</v>
      </c>
      <c r="DD342" t="s">
        <v>3</v>
      </c>
      <c r="DE342" t="s">
        <v>3</v>
      </c>
      <c r="DF342" t="s">
        <v>3</v>
      </c>
      <c r="DG342" t="s">
        <v>3</v>
      </c>
      <c r="DH342" t="s">
        <v>3</v>
      </c>
      <c r="DI342" t="s">
        <v>3</v>
      </c>
      <c r="DJ342" t="s">
        <v>3</v>
      </c>
      <c r="DK342" t="s">
        <v>3</v>
      </c>
      <c r="DL342" t="s">
        <v>3</v>
      </c>
      <c r="DM342" t="s">
        <v>3</v>
      </c>
      <c r="DN342">
        <v>0</v>
      </c>
      <c r="DO342">
        <v>0</v>
      </c>
      <c r="DP342">
        <v>1</v>
      </c>
      <c r="DQ342">
        <v>1</v>
      </c>
      <c r="DU342">
        <v>1009</v>
      </c>
      <c r="DV342" t="s">
        <v>19</v>
      </c>
      <c r="DW342" t="s">
        <v>19</v>
      </c>
      <c r="DX342">
        <v>1000</v>
      </c>
      <c r="EE342">
        <v>32505399</v>
      </c>
      <c r="EF342">
        <v>1</v>
      </c>
      <c r="EG342" t="s">
        <v>21</v>
      </c>
      <c r="EH342">
        <v>0</v>
      </c>
      <c r="EI342" t="s">
        <v>3</v>
      </c>
      <c r="EJ342">
        <v>4</v>
      </c>
      <c r="EK342">
        <v>0</v>
      </c>
      <c r="EL342" t="s">
        <v>22</v>
      </c>
      <c r="EM342" t="s">
        <v>23</v>
      </c>
      <c r="EO342" t="s">
        <v>3</v>
      </c>
      <c r="EQ342">
        <v>0</v>
      </c>
      <c r="ER342">
        <v>53410.15</v>
      </c>
      <c r="ES342">
        <v>53410.15</v>
      </c>
      <c r="ET342">
        <v>0</v>
      </c>
      <c r="EU342">
        <v>0</v>
      </c>
      <c r="EV342">
        <v>0</v>
      </c>
      <c r="EW342">
        <v>0</v>
      </c>
      <c r="EX342">
        <v>0</v>
      </c>
      <c r="FQ342">
        <v>0</v>
      </c>
      <c r="FR342">
        <f t="shared" si="352"/>
        <v>0</v>
      </c>
      <c r="FS342">
        <v>0</v>
      </c>
      <c r="FX342">
        <v>70</v>
      </c>
      <c r="FY342">
        <v>10</v>
      </c>
      <c r="GA342" t="s">
        <v>3</v>
      </c>
      <c r="GD342">
        <v>0</v>
      </c>
      <c r="GF342">
        <v>-1467733540</v>
      </c>
      <c r="GG342">
        <v>2</v>
      </c>
      <c r="GH342">
        <v>1</v>
      </c>
      <c r="GI342">
        <v>-2</v>
      </c>
      <c r="GJ342">
        <v>0</v>
      </c>
      <c r="GK342">
        <f>ROUND(R342*(R12)/100,2)</f>
        <v>0</v>
      </c>
      <c r="GL342">
        <f t="shared" si="353"/>
        <v>0</v>
      </c>
      <c r="GM342">
        <f t="shared" si="354"/>
        <v>-2403.46</v>
      </c>
      <c r="GN342">
        <f t="shared" si="355"/>
        <v>0</v>
      </c>
      <c r="GO342">
        <f t="shared" si="356"/>
        <v>0</v>
      </c>
      <c r="GP342">
        <f t="shared" si="357"/>
        <v>-2403.46</v>
      </c>
      <c r="GR342">
        <v>0</v>
      </c>
      <c r="GS342">
        <v>3</v>
      </c>
      <c r="GT342">
        <v>0</v>
      </c>
      <c r="GU342" t="s">
        <v>3</v>
      </c>
      <c r="GV342">
        <f t="shared" si="358"/>
        <v>0</v>
      </c>
      <c r="GW342">
        <v>1</v>
      </c>
      <c r="GX342">
        <f t="shared" si="359"/>
        <v>0</v>
      </c>
      <c r="HA342">
        <v>0</v>
      </c>
      <c r="HB342">
        <v>0</v>
      </c>
      <c r="IK342">
        <v>0</v>
      </c>
    </row>
    <row r="343" spans="1:245" x14ac:dyDescent="0.2">
      <c r="A343">
        <v>17</v>
      </c>
      <c r="B343">
        <v>1</v>
      </c>
      <c r="C343">
        <f>ROW(SmtRes!A820)</f>
        <v>820</v>
      </c>
      <c r="D343">
        <f>ROW(EtalonRes!A779)</f>
        <v>779</v>
      </c>
      <c r="E343" t="s">
        <v>336</v>
      </c>
      <c r="F343" t="s">
        <v>29</v>
      </c>
      <c r="G343" t="s">
        <v>30</v>
      </c>
      <c r="H343" t="s">
        <v>31</v>
      </c>
      <c r="I343">
        <v>6.1000000000000004E-3</v>
      </c>
      <c r="J343">
        <v>0</v>
      </c>
      <c r="O343">
        <f t="shared" si="321"/>
        <v>2604.16</v>
      </c>
      <c r="P343">
        <f t="shared" si="322"/>
        <v>2121.7800000000002</v>
      </c>
      <c r="Q343">
        <f t="shared" si="323"/>
        <v>2.65</v>
      </c>
      <c r="R343">
        <f t="shared" si="324"/>
        <v>0.9</v>
      </c>
      <c r="S343">
        <f t="shared" si="325"/>
        <v>479.73</v>
      </c>
      <c r="T343">
        <f t="shared" si="326"/>
        <v>0</v>
      </c>
      <c r="U343">
        <f t="shared" si="327"/>
        <v>2.7639100000000005</v>
      </c>
      <c r="V343">
        <f t="shared" si="328"/>
        <v>0</v>
      </c>
      <c r="W343">
        <f t="shared" si="329"/>
        <v>0</v>
      </c>
      <c r="X343">
        <f t="shared" si="330"/>
        <v>335.81</v>
      </c>
      <c r="Y343">
        <f t="shared" si="331"/>
        <v>47.97</v>
      </c>
      <c r="AA343">
        <v>33034105</v>
      </c>
      <c r="AB343">
        <f t="shared" si="332"/>
        <v>426912.19</v>
      </c>
      <c r="AC343">
        <f t="shared" si="333"/>
        <v>347832.49</v>
      </c>
      <c r="AD343">
        <f t="shared" si="334"/>
        <v>435.13</v>
      </c>
      <c r="AE343">
        <f t="shared" si="335"/>
        <v>147.43</v>
      </c>
      <c r="AF343">
        <f t="shared" si="336"/>
        <v>78644.570000000007</v>
      </c>
      <c r="AG343">
        <f t="shared" si="337"/>
        <v>0</v>
      </c>
      <c r="AH343">
        <f t="shared" si="338"/>
        <v>453.1</v>
      </c>
      <c r="AI343">
        <f t="shared" si="339"/>
        <v>0</v>
      </c>
      <c r="AJ343">
        <f t="shared" si="340"/>
        <v>0</v>
      </c>
      <c r="AK343">
        <v>426912.19</v>
      </c>
      <c r="AL343">
        <v>347832.49</v>
      </c>
      <c r="AM343">
        <v>435.13</v>
      </c>
      <c r="AN343">
        <v>147.43</v>
      </c>
      <c r="AO343">
        <v>78644.570000000007</v>
      </c>
      <c r="AP343">
        <v>0</v>
      </c>
      <c r="AQ343">
        <v>453.1</v>
      </c>
      <c r="AR343">
        <v>0</v>
      </c>
      <c r="AS343">
        <v>0</v>
      </c>
      <c r="AT343">
        <v>70</v>
      </c>
      <c r="AU343">
        <v>10</v>
      </c>
      <c r="AV343">
        <v>1</v>
      </c>
      <c r="AW343">
        <v>1</v>
      </c>
      <c r="AZ343">
        <v>1</v>
      </c>
      <c r="BA343">
        <v>1</v>
      </c>
      <c r="BB343">
        <v>1</v>
      </c>
      <c r="BC343">
        <v>1</v>
      </c>
      <c r="BD343" t="s">
        <v>3</v>
      </c>
      <c r="BE343" t="s">
        <v>3</v>
      </c>
      <c r="BF343" t="s">
        <v>3</v>
      </c>
      <c r="BG343" t="s">
        <v>3</v>
      </c>
      <c r="BH343">
        <v>0</v>
      </c>
      <c r="BI343">
        <v>4</v>
      </c>
      <c r="BJ343" t="s">
        <v>32</v>
      </c>
      <c r="BM343">
        <v>0</v>
      </c>
      <c r="BN343">
        <v>0</v>
      </c>
      <c r="BO343" t="s">
        <v>3</v>
      </c>
      <c r="BP343">
        <v>0</v>
      </c>
      <c r="BQ343">
        <v>1</v>
      </c>
      <c r="BR343">
        <v>0</v>
      </c>
      <c r="BS343">
        <v>1</v>
      </c>
      <c r="BT343">
        <v>1</v>
      </c>
      <c r="BU343">
        <v>1</v>
      </c>
      <c r="BV343">
        <v>1</v>
      </c>
      <c r="BW343">
        <v>1</v>
      </c>
      <c r="BX343">
        <v>1</v>
      </c>
      <c r="BY343" t="s">
        <v>3</v>
      </c>
      <c r="BZ343">
        <v>70</v>
      </c>
      <c r="CA343">
        <v>10</v>
      </c>
      <c r="CF343">
        <v>0</v>
      </c>
      <c r="CG343">
        <v>0</v>
      </c>
      <c r="CM343">
        <v>0</v>
      </c>
      <c r="CN343" t="s">
        <v>3</v>
      </c>
      <c r="CO343">
        <v>0</v>
      </c>
      <c r="CP343">
        <f t="shared" si="341"/>
        <v>2604.1600000000003</v>
      </c>
      <c r="CQ343">
        <f t="shared" si="342"/>
        <v>347832.49</v>
      </c>
      <c r="CR343">
        <f t="shared" si="343"/>
        <v>435.13</v>
      </c>
      <c r="CS343">
        <f t="shared" si="344"/>
        <v>147.43</v>
      </c>
      <c r="CT343">
        <f t="shared" si="345"/>
        <v>78644.570000000007</v>
      </c>
      <c r="CU343">
        <f t="shared" si="346"/>
        <v>0</v>
      </c>
      <c r="CV343">
        <f t="shared" si="347"/>
        <v>453.1</v>
      </c>
      <c r="CW343">
        <f t="shared" si="348"/>
        <v>0</v>
      </c>
      <c r="CX343">
        <f t="shared" si="349"/>
        <v>0</v>
      </c>
      <c r="CY343">
        <f t="shared" si="350"/>
        <v>335.81099999999998</v>
      </c>
      <c r="CZ343">
        <f t="shared" si="351"/>
        <v>47.972999999999999</v>
      </c>
      <c r="DC343" t="s">
        <v>3</v>
      </c>
      <c r="DD343" t="s">
        <v>3</v>
      </c>
      <c r="DE343" t="s">
        <v>3</v>
      </c>
      <c r="DF343" t="s">
        <v>3</v>
      </c>
      <c r="DG343" t="s">
        <v>3</v>
      </c>
      <c r="DH343" t="s">
        <v>3</v>
      </c>
      <c r="DI343" t="s">
        <v>3</v>
      </c>
      <c r="DJ343" t="s">
        <v>3</v>
      </c>
      <c r="DK343" t="s">
        <v>3</v>
      </c>
      <c r="DL343" t="s">
        <v>3</v>
      </c>
      <c r="DM343" t="s">
        <v>3</v>
      </c>
      <c r="DN343">
        <v>0</v>
      </c>
      <c r="DO343">
        <v>0</v>
      </c>
      <c r="DP343">
        <v>1</v>
      </c>
      <c r="DQ343">
        <v>1</v>
      </c>
      <c r="DU343">
        <v>1007</v>
      </c>
      <c r="DV343" t="s">
        <v>31</v>
      </c>
      <c r="DW343" t="s">
        <v>31</v>
      </c>
      <c r="DX343">
        <v>100</v>
      </c>
      <c r="EE343">
        <v>32505399</v>
      </c>
      <c r="EF343">
        <v>1</v>
      </c>
      <c r="EG343" t="s">
        <v>21</v>
      </c>
      <c r="EH343">
        <v>0</v>
      </c>
      <c r="EI343" t="s">
        <v>3</v>
      </c>
      <c r="EJ343">
        <v>4</v>
      </c>
      <c r="EK343">
        <v>0</v>
      </c>
      <c r="EL343" t="s">
        <v>22</v>
      </c>
      <c r="EM343" t="s">
        <v>23</v>
      </c>
      <c r="EO343" t="s">
        <v>3</v>
      </c>
      <c r="EQ343">
        <v>131072</v>
      </c>
      <c r="ER343">
        <v>426912.19</v>
      </c>
      <c r="ES343">
        <v>347832.49</v>
      </c>
      <c r="ET343">
        <v>435.13</v>
      </c>
      <c r="EU343">
        <v>147.43</v>
      </c>
      <c r="EV343">
        <v>78644.570000000007</v>
      </c>
      <c r="EW343">
        <v>453.1</v>
      </c>
      <c r="EX343">
        <v>0</v>
      </c>
      <c r="EY343">
        <v>0</v>
      </c>
      <c r="FQ343">
        <v>0</v>
      </c>
      <c r="FR343">
        <f t="shared" si="352"/>
        <v>0</v>
      </c>
      <c r="FS343">
        <v>0</v>
      </c>
      <c r="FX343">
        <v>70</v>
      </c>
      <c r="FY343">
        <v>10</v>
      </c>
      <c r="GA343" t="s">
        <v>3</v>
      </c>
      <c r="GD343">
        <v>0</v>
      </c>
      <c r="GF343">
        <v>1739596138</v>
      </c>
      <c r="GG343">
        <v>2</v>
      </c>
      <c r="GH343">
        <v>1</v>
      </c>
      <c r="GI343">
        <v>-2</v>
      </c>
      <c r="GJ343">
        <v>0</v>
      </c>
      <c r="GK343">
        <f>ROUND(R343*(R12)/100,2)</f>
        <v>0.97</v>
      </c>
      <c r="GL343">
        <f t="shared" si="353"/>
        <v>0</v>
      </c>
      <c r="GM343">
        <f t="shared" si="354"/>
        <v>2988.91</v>
      </c>
      <c r="GN343">
        <f t="shared" si="355"/>
        <v>0</v>
      </c>
      <c r="GO343">
        <f t="shared" si="356"/>
        <v>0</v>
      </c>
      <c r="GP343">
        <f t="shared" si="357"/>
        <v>2988.91</v>
      </c>
      <c r="GR343">
        <v>0</v>
      </c>
      <c r="GS343">
        <v>3</v>
      </c>
      <c r="GT343">
        <v>0</v>
      </c>
      <c r="GU343" t="s">
        <v>3</v>
      </c>
      <c r="GV343">
        <f t="shared" si="358"/>
        <v>0</v>
      </c>
      <c r="GW343">
        <v>1</v>
      </c>
      <c r="GX343">
        <f t="shared" si="359"/>
        <v>0</v>
      </c>
      <c r="HA343">
        <v>0</v>
      </c>
      <c r="HB343">
        <v>0</v>
      </c>
      <c r="IK343">
        <v>0</v>
      </c>
    </row>
    <row r="344" spans="1:245" x14ac:dyDescent="0.2">
      <c r="A344">
        <v>17</v>
      </c>
      <c r="B344">
        <v>1</v>
      </c>
      <c r="E344" t="s">
        <v>337</v>
      </c>
      <c r="F344" t="s">
        <v>25</v>
      </c>
      <c r="G344" t="s">
        <v>26</v>
      </c>
      <c r="H344" t="s">
        <v>19</v>
      </c>
      <c r="I344">
        <v>9.8615164800000005E-3</v>
      </c>
      <c r="J344">
        <v>0</v>
      </c>
      <c r="O344">
        <f t="shared" si="321"/>
        <v>526.71</v>
      </c>
      <c r="P344">
        <f t="shared" si="322"/>
        <v>526.71</v>
      </c>
      <c r="Q344">
        <f t="shared" si="323"/>
        <v>0</v>
      </c>
      <c r="R344">
        <f t="shared" si="324"/>
        <v>0</v>
      </c>
      <c r="S344">
        <f t="shared" si="325"/>
        <v>0</v>
      </c>
      <c r="T344">
        <f t="shared" si="326"/>
        <v>0</v>
      </c>
      <c r="U344">
        <f t="shared" si="327"/>
        <v>0</v>
      </c>
      <c r="V344">
        <f t="shared" si="328"/>
        <v>0</v>
      </c>
      <c r="W344">
        <f t="shared" si="329"/>
        <v>0</v>
      </c>
      <c r="X344">
        <f t="shared" si="330"/>
        <v>0</v>
      </c>
      <c r="Y344">
        <f t="shared" si="331"/>
        <v>0</v>
      </c>
      <c r="AA344">
        <v>33034105</v>
      </c>
      <c r="AB344">
        <f t="shared" si="332"/>
        <v>53410.15</v>
      </c>
      <c r="AC344">
        <f t="shared" si="333"/>
        <v>53410.15</v>
      </c>
      <c r="AD344">
        <f t="shared" si="334"/>
        <v>0</v>
      </c>
      <c r="AE344">
        <f t="shared" si="335"/>
        <v>0</v>
      </c>
      <c r="AF344">
        <f t="shared" si="336"/>
        <v>0</v>
      </c>
      <c r="AG344">
        <f t="shared" si="337"/>
        <v>0</v>
      </c>
      <c r="AH344">
        <f t="shared" si="338"/>
        <v>0</v>
      </c>
      <c r="AI344">
        <f t="shared" si="339"/>
        <v>0</v>
      </c>
      <c r="AJ344">
        <f t="shared" si="340"/>
        <v>0</v>
      </c>
      <c r="AK344">
        <v>53410.15</v>
      </c>
      <c r="AL344">
        <v>53410.15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70</v>
      </c>
      <c r="AU344">
        <v>10</v>
      </c>
      <c r="AV344">
        <v>1</v>
      </c>
      <c r="AW344">
        <v>1</v>
      </c>
      <c r="AZ344">
        <v>1</v>
      </c>
      <c r="BA344">
        <v>1</v>
      </c>
      <c r="BB344">
        <v>1</v>
      </c>
      <c r="BC344">
        <v>1</v>
      </c>
      <c r="BD344" t="s">
        <v>3</v>
      </c>
      <c r="BE344" t="s">
        <v>3</v>
      </c>
      <c r="BF344" t="s">
        <v>3</v>
      </c>
      <c r="BG344" t="s">
        <v>3</v>
      </c>
      <c r="BH344">
        <v>3</v>
      </c>
      <c r="BI344">
        <v>4</v>
      </c>
      <c r="BJ344" t="s">
        <v>27</v>
      </c>
      <c r="BM344">
        <v>0</v>
      </c>
      <c r="BN344">
        <v>0</v>
      </c>
      <c r="BO344" t="s">
        <v>3</v>
      </c>
      <c r="BP344">
        <v>0</v>
      </c>
      <c r="BQ344">
        <v>1</v>
      </c>
      <c r="BR344">
        <v>0</v>
      </c>
      <c r="BS344">
        <v>1</v>
      </c>
      <c r="BT344">
        <v>1</v>
      </c>
      <c r="BU344">
        <v>1</v>
      </c>
      <c r="BV344">
        <v>1</v>
      </c>
      <c r="BW344">
        <v>1</v>
      </c>
      <c r="BX344">
        <v>1</v>
      </c>
      <c r="BY344" t="s">
        <v>3</v>
      </c>
      <c r="BZ344">
        <v>70</v>
      </c>
      <c r="CA344">
        <v>10</v>
      </c>
      <c r="CF344">
        <v>0</v>
      </c>
      <c r="CG344">
        <v>0</v>
      </c>
      <c r="CM344">
        <v>0</v>
      </c>
      <c r="CN344" t="s">
        <v>3</v>
      </c>
      <c r="CO344">
        <v>0</v>
      </c>
      <c r="CP344">
        <f t="shared" si="341"/>
        <v>526.71</v>
      </c>
      <c r="CQ344">
        <f t="shared" si="342"/>
        <v>53410.15</v>
      </c>
      <c r="CR344">
        <f t="shared" si="343"/>
        <v>0</v>
      </c>
      <c r="CS344">
        <f t="shared" si="344"/>
        <v>0</v>
      </c>
      <c r="CT344">
        <f t="shared" si="345"/>
        <v>0</v>
      </c>
      <c r="CU344">
        <f t="shared" si="346"/>
        <v>0</v>
      </c>
      <c r="CV344">
        <f t="shared" si="347"/>
        <v>0</v>
      </c>
      <c r="CW344">
        <f t="shared" si="348"/>
        <v>0</v>
      </c>
      <c r="CX344">
        <f t="shared" si="349"/>
        <v>0</v>
      </c>
      <c r="CY344">
        <f t="shared" si="350"/>
        <v>0</v>
      </c>
      <c r="CZ344">
        <f t="shared" si="351"/>
        <v>0</v>
      </c>
      <c r="DC344" t="s">
        <v>3</v>
      </c>
      <c r="DD344" t="s">
        <v>3</v>
      </c>
      <c r="DE344" t="s">
        <v>3</v>
      </c>
      <c r="DF344" t="s">
        <v>3</v>
      </c>
      <c r="DG344" t="s">
        <v>3</v>
      </c>
      <c r="DH344" t="s">
        <v>3</v>
      </c>
      <c r="DI344" t="s">
        <v>3</v>
      </c>
      <c r="DJ344" t="s">
        <v>3</v>
      </c>
      <c r="DK344" t="s">
        <v>3</v>
      </c>
      <c r="DL344" t="s">
        <v>3</v>
      </c>
      <c r="DM344" t="s">
        <v>3</v>
      </c>
      <c r="DN344">
        <v>0</v>
      </c>
      <c r="DO344">
        <v>0</v>
      </c>
      <c r="DP344">
        <v>1</v>
      </c>
      <c r="DQ344">
        <v>1</v>
      </c>
      <c r="DU344">
        <v>1009</v>
      </c>
      <c r="DV344" t="s">
        <v>19</v>
      </c>
      <c r="DW344" t="s">
        <v>19</v>
      </c>
      <c r="DX344">
        <v>1000</v>
      </c>
      <c r="EE344">
        <v>32505399</v>
      </c>
      <c r="EF344">
        <v>1</v>
      </c>
      <c r="EG344" t="s">
        <v>21</v>
      </c>
      <c r="EH344">
        <v>0</v>
      </c>
      <c r="EI344" t="s">
        <v>3</v>
      </c>
      <c r="EJ344">
        <v>4</v>
      </c>
      <c r="EK344">
        <v>0</v>
      </c>
      <c r="EL344" t="s">
        <v>22</v>
      </c>
      <c r="EM344" t="s">
        <v>23</v>
      </c>
      <c r="EO344" t="s">
        <v>3</v>
      </c>
      <c r="EQ344">
        <v>131072</v>
      </c>
      <c r="ER344">
        <v>53410.15</v>
      </c>
      <c r="ES344">
        <v>53410.15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FQ344">
        <v>0</v>
      </c>
      <c r="FR344">
        <f t="shared" si="352"/>
        <v>0</v>
      </c>
      <c r="FS344">
        <v>0</v>
      </c>
      <c r="FX344">
        <v>70</v>
      </c>
      <c r="FY344">
        <v>10</v>
      </c>
      <c r="GA344" t="s">
        <v>3</v>
      </c>
      <c r="GD344">
        <v>0</v>
      </c>
      <c r="GF344">
        <v>-1467733540</v>
      </c>
      <c r="GG344">
        <v>2</v>
      </c>
      <c r="GH344">
        <v>1</v>
      </c>
      <c r="GI344">
        <v>-2</v>
      </c>
      <c r="GJ344">
        <v>0</v>
      </c>
      <c r="GK344">
        <f>ROUND(R344*(R12)/100,2)</f>
        <v>0</v>
      </c>
      <c r="GL344">
        <f t="shared" si="353"/>
        <v>0</v>
      </c>
      <c r="GM344">
        <f t="shared" si="354"/>
        <v>526.71</v>
      </c>
      <c r="GN344">
        <f t="shared" si="355"/>
        <v>0</v>
      </c>
      <c r="GO344">
        <f t="shared" si="356"/>
        <v>0</v>
      </c>
      <c r="GP344">
        <f t="shared" si="357"/>
        <v>526.71</v>
      </c>
      <c r="GR344">
        <v>0</v>
      </c>
      <c r="GS344">
        <v>3</v>
      </c>
      <c r="GT344">
        <v>0</v>
      </c>
      <c r="GU344" t="s">
        <v>3</v>
      </c>
      <c r="GV344">
        <f t="shared" si="358"/>
        <v>0</v>
      </c>
      <c r="GW344">
        <v>1</v>
      </c>
      <c r="GX344">
        <f t="shared" si="359"/>
        <v>0</v>
      </c>
      <c r="HA344">
        <v>0</v>
      </c>
      <c r="HB344">
        <v>0</v>
      </c>
      <c r="IK344">
        <v>0</v>
      </c>
    </row>
    <row r="345" spans="1:245" x14ac:dyDescent="0.2">
      <c r="A345">
        <v>17</v>
      </c>
      <c r="B345">
        <v>1</v>
      </c>
      <c r="E345" t="s">
        <v>338</v>
      </c>
      <c r="F345" t="s">
        <v>35</v>
      </c>
      <c r="G345" t="s">
        <v>339</v>
      </c>
      <c r="H345" t="s">
        <v>37</v>
      </c>
      <c r="I345">
        <v>1</v>
      </c>
      <c r="J345">
        <v>0</v>
      </c>
      <c r="O345">
        <f t="shared" si="321"/>
        <v>20508.48</v>
      </c>
      <c r="P345">
        <f t="shared" si="322"/>
        <v>20508.48</v>
      </c>
      <c r="Q345">
        <f t="shared" si="323"/>
        <v>0</v>
      </c>
      <c r="R345">
        <f t="shared" si="324"/>
        <v>0</v>
      </c>
      <c r="S345">
        <f t="shared" si="325"/>
        <v>0</v>
      </c>
      <c r="T345">
        <f t="shared" si="326"/>
        <v>0</v>
      </c>
      <c r="U345">
        <f t="shared" si="327"/>
        <v>0</v>
      </c>
      <c r="V345">
        <f t="shared" si="328"/>
        <v>0</v>
      </c>
      <c r="W345">
        <f t="shared" si="329"/>
        <v>0</v>
      </c>
      <c r="X345">
        <f t="shared" si="330"/>
        <v>0</v>
      </c>
      <c r="Y345">
        <f t="shared" si="331"/>
        <v>0</v>
      </c>
      <c r="AA345">
        <v>33034105</v>
      </c>
      <c r="AB345">
        <f t="shared" si="332"/>
        <v>20508.48</v>
      </c>
      <c r="AC345">
        <f t="shared" si="333"/>
        <v>20508.48</v>
      </c>
      <c r="AD345">
        <f t="shared" si="334"/>
        <v>0</v>
      </c>
      <c r="AE345">
        <f t="shared" si="335"/>
        <v>0</v>
      </c>
      <c r="AF345">
        <f t="shared" si="336"/>
        <v>0</v>
      </c>
      <c r="AG345">
        <f t="shared" si="337"/>
        <v>0</v>
      </c>
      <c r="AH345">
        <f t="shared" si="338"/>
        <v>0</v>
      </c>
      <c r="AI345">
        <f t="shared" si="339"/>
        <v>0</v>
      </c>
      <c r="AJ345">
        <f t="shared" si="340"/>
        <v>0</v>
      </c>
      <c r="AK345">
        <v>20508.48</v>
      </c>
      <c r="AL345">
        <v>20508.48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1</v>
      </c>
      <c r="AW345">
        <v>1</v>
      </c>
      <c r="AZ345">
        <v>1</v>
      </c>
      <c r="BA345">
        <v>1</v>
      </c>
      <c r="BB345">
        <v>1</v>
      </c>
      <c r="BC345">
        <v>1</v>
      </c>
      <c r="BD345" t="s">
        <v>3</v>
      </c>
      <c r="BE345" t="s">
        <v>3</v>
      </c>
      <c r="BF345" t="s">
        <v>3</v>
      </c>
      <c r="BG345" t="s">
        <v>3</v>
      </c>
      <c r="BH345">
        <v>3</v>
      </c>
      <c r="BI345">
        <v>1</v>
      </c>
      <c r="BJ345" t="s">
        <v>3</v>
      </c>
      <c r="BM345">
        <v>6001</v>
      </c>
      <c r="BN345">
        <v>0</v>
      </c>
      <c r="BO345" t="s">
        <v>3</v>
      </c>
      <c r="BP345">
        <v>0</v>
      </c>
      <c r="BQ345">
        <v>0</v>
      </c>
      <c r="BR345">
        <v>0</v>
      </c>
      <c r="BS345">
        <v>1</v>
      </c>
      <c r="BT345">
        <v>1</v>
      </c>
      <c r="BU345">
        <v>1</v>
      </c>
      <c r="BV345">
        <v>1</v>
      </c>
      <c r="BW345">
        <v>1</v>
      </c>
      <c r="BX345">
        <v>1</v>
      </c>
      <c r="BY345" t="s">
        <v>3</v>
      </c>
      <c r="BZ345">
        <v>0</v>
      </c>
      <c r="CA345">
        <v>0</v>
      </c>
      <c r="CF345">
        <v>0</v>
      </c>
      <c r="CG345">
        <v>0</v>
      </c>
      <c r="CM345">
        <v>0</v>
      </c>
      <c r="CN345" t="s">
        <v>3</v>
      </c>
      <c r="CO345">
        <v>0</v>
      </c>
      <c r="CP345">
        <f t="shared" si="341"/>
        <v>20508.48</v>
      </c>
      <c r="CQ345">
        <f t="shared" si="342"/>
        <v>20508.48</v>
      </c>
      <c r="CR345">
        <f t="shared" si="343"/>
        <v>0</v>
      </c>
      <c r="CS345">
        <f t="shared" si="344"/>
        <v>0</v>
      </c>
      <c r="CT345">
        <f t="shared" si="345"/>
        <v>0</v>
      </c>
      <c r="CU345">
        <f t="shared" si="346"/>
        <v>0</v>
      </c>
      <c r="CV345">
        <f t="shared" si="347"/>
        <v>0</v>
      </c>
      <c r="CW345">
        <f t="shared" si="348"/>
        <v>0</v>
      </c>
      <c r="CX345">
        <f t="shared" si="349"/>
        <v>0</v>
      </c>
      <c r="CY345">
        <f t="shared" si="350"/>
        <v>0</v>
      </c>
      <c r="CZ345">
        <f t="shared" si="351"/>
        <v>0</v>
      </c>
      <c r="DC345" t="s">
        <v>3</v>
      </c>
      <c r="DD345" t="s">
        <v>3</v>
      </c>
      <c r="DE345" t="s">
        <v>3</v>
      </c>
      <c r="DF345" t="s">
        <v>3</v>
      </c>
      <c r="DG345" t="s">
        <v>3</v>
      </c>
      <c r="DH345" t="s">
        <v>3</v>
      </c>
      <c r="DI345" t="s">
        <v>3</v>
      </c>
      <c r="DJ345" t="s">
        <v>3</v>
      </c>
      <c r="DK345" t="s">
        <v>3</v>
      </c>
      <c r="DL345" t="s">
        <v>3</v>
      </c>
      <c r="DM345" t="s">
        <v>3</v>
      </c>
      <c r="DN345">
        <v>0</v>
      </c>
      <c r="DO345">
        <v>0</v>
      </c>
      <c r="DP345">
        <v>1</v>
      </c>
      <c r="DQ345">
        <v>1</v>
      </c>
      <c r="DU345">
        <v>1010</v>
      </c>
      <c r="DV345" t="s">
        <v>37</v>
      </c>
      <c r="DW345" t="s">
        <v>38</v>
      </c>
      <c r="DX345">
        <v>1</v>
      </c>
      <c r="EE345">
        <v>32747723</v>
      </c>
      <c r="EF345">
        <v>0</v>
      </c>
      <c r="EG345" t="s">
        <v>39</v>
      </c>
      <c r="EH345">
        <v>0</v>
      </c>
      <c r="EI345" t="s">
        <v>3</v>
      </c>
      <c r="EJ345">
        <v>1</v>
      </c>
      <c r="EK345">
        <v>6001</v>
      </c>
      <c r="EL345" t="s">
        <v>40</v>
      </c>
      <c r="EM345" t="s">
        <v>39</v>
      </c>
      <c r="EO345" t="s">
        <v>3</v>
      </c>
      <c r="EQ345">
        <v>131072</v>
      </c>
      <c r="ER345">
        <v>20508.48</v>
      </c>
      <c r="ES345">
        <v>20508.48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FQ345">
        <v>0</v>
      </c>
      <c r="FR345">
        <f t="shared" si="352"/>
        <v>0</v>
      </c>
      <c r="FS345">
        <v>0</v>
      </c>
      <c r="FX345">
        <v>0</v>
      </c>
      <c r="FY345">
        <v>0</v>
      </c>
      <c r="GA345" t="s">
        <v>41</v>
      </c>
      <c r="GD345">
        <v>0</v>
      </c>
      <c r="GF345">
        <v>-1747835049</v>
      </c>
      <c r="GG345">
        <v>2</v>
      </c>
      <c r="GH345">
        <v>0</v>
      </c>
      <c r="GI345">
        <v>-2</v>
      </c>
      <c r="GJ345">
        <v>0</v>
      </c>
      <c r="GK345">
        <f>ROUND(R345*(R12)/100,2)</f>
        <v>0</v>
      </c>
      <c r="GL345">
        <f t="shared" si="353"/>
        <v>0</v>
      </c>
      <c r="GM345">
        <f t="shared" si="354"/>
        <v>20508.48</v>
      </c>
      <c r="GN345">
        <f t="shared" si="355"/>
        <v>20508.48</v>
      </c>
      <c r="GO345">
        <f t="shared" si="356"/>
        <v>0</v>
      </c>
      <c r="GP345">
        <f t="shared" si="357"/>
        <v>0</v>
      </c>
      <c r="GR345">
        <v>0</v>
      </c>
      <c r="GS345">
        <v>4</v>
      </c>
      <c r="GT345">
        <v>0</v>
      </c>
      <c r="GU345" t="s">
        <v>3</v>
      </c>
      <c r="GV345">
        <f t="shared" si="358"/>
        <v>0</v>
      </c>
      <c r="GW345">
        <v>1</v>
      </c>
      <c r="GX345">
        <f t="shared" si="359"/>
        <v>0</v>
      </c>
      <c r="HA345">
        <v>0</v>
      </c>
      <c r="HB345">
        <v>0</v>
      </c>
      <c r="IK345">
        <v>0</v>
      </c>
    </row>
    <row r="346" spans="1:245" x14ac:dyDescent="0.2">
      <c r="A346">
        <v>17</v>
      </c>
      <c r="B346">
        <v>1</v>
      </c>
      <c r="C346">
        <f>ROW(SmtRes!A825)</f>
        <v>825</v>
      </c>
      <c r="D346">
        <f>ROW(EtalonRes!A783)</f>
        <v>783</v>
      </c>
      <c r="E346" t="s">
        <v>340</v>
      </c>
      <c r="F346" t="s">
        <v>17</v>
      </c>
      <c r="G346" t="s">
        <v>18</v>
      </c>
      <c r="H346" t="s">
        <v>19</v>
      </c>
      <c r="I346">
        <v>2.9000000000000001E-2</v>
      </c>
      <c r="J346">
        <v>0</v>
      </c>
      <c r="O346">
        <f t="shared" si="321"/>
        <v>1933.35</v>
      </c>
      <c r="P346">
        <f t="shared" si="322"/>
        <v>1651.07</v>
      </c>
      <c r="Q346">
        <f t="shared" si="323"/>
        <v>45.1</v>
      </c>
      <c r="R346">
        <f t="shared" si="324"/>
        <v>4.1399999999999997</v>
      </c>
      <c r="S346">
        <f t="shared" si="325"/>
        <v>237.18</v>
      </c>
      <c r="T346">
        <f t="shared" si="326"/>
        <v>0</v>
      </c>
      <c r="U346">
        <f t="shared" si="327"/>
        <v>1.0471900000000001</v>
      </c>
      <c r="V346">
        <f t="shared" si="328"/>
        <v>0</v>
      </c>
      <c r="W346">
        <f t="shared" si="329"/>
        <v>0</v>
      </c>
      <c r="X346">
        <f t="shared" si="330"/>
        <v>166.03</v>
      </c>
      <c r="Y346">
        <f t="shared" si="331"/>
        <v>23.72</v>
      </c>
      <c r="AA346">
        <v>33034105</v>
      </c>
      <c r="AB346">
        <f t="shared" si="332"/>
        <v>66667.14</v>
      </c>
      <c r="AC346">
        <f t="shared" si="333"/>
        <v>56933.42</v>
      </c>
      <c r="AD346">
        <f t="shared" si="334"/>
        <v>1555.17</v>
      </c>
      <c r="AE346">
        <f t="shared" si="335"/>
        <v>142.85</v>
      </c>
      <c r="AF346">
        <f t="shared" si="336"/>
        <v>8178.55</v>
      </c>
      <c r="AG346">
        <f t="shared" si="337"/>
        <v>0</v>
      </c>
      <c r="AH346">
        <f t="shared" si="338"/>
        <v>36.11</v>
      </c>
      <c r="AI346">
        <f t="shared" si="339"/>
        <v>0</v>
      </c>
      <c r="AJ346">
        <f t="shared" si="340"/>
        <v>0</v>
      </c>
      <c r="AK346">
        <v>66667.14</v>
      </c>
      <c r="AL346">
        <v>56933.42</v>
      </c>
      <c r="AM346">
        <v>1555.17</v>
      </c>
      <c r="AN346">
        <v>142.85</v>
      </c>
      <c r="AO346">
        <v>8178.55</v>
      </c>
      <c r="AP346">
        <v>0</v>
      </c>
      <c r="AQ346">
        <v>36.11</v>
      </c>
      <c r="AR346">
        <v>0</v>
      </c>
      <c r="AS346">
        <v>0</v>
      </c>
      <c r="AT346">
        <v>70</v>
      </c>
      <c r="AU346">
        <v>10</v>
      </c>
      <c r="AV346">
        <v>1</v>
      </c>
      <c r="AW346">
        <v>1</v>
      </c>
      <c r="AZ346">
        <v>1</v>
      </c>
      <c r="BA346">
        <v>1</v>
      </c>
      <c r="BB346">
        <v>1</v>
      </c>
      <c r="BC346">
        <v>1</v>
      </c>
      <c r="BD346" t="s">
        <v>3</v>
      </c>
      <c r="BE346" t="s">
        <v>3</v>
      </c>
      <c r="BF346" t="s">
        <v>3</v>
      </c>
      <c r="BG346" t="s">
        <v>3</v>
      </c>
      <c r="BH346">
        <v>0</v>
      </c>
      <c r="BI346">
        <v>4</v>
      </c>
      <c r="BJ346" t="s">
        <v>20</v>
      </c>
      <c r="BM346">
        <v>0</v>
      </c>
      <c r="BN346">
        <v>0</v>
      </c>
      <c r="BO346" t="s">
        <v>3</v>
      </c>
      <c r="BP346">
        <v>0</v>
      </c>
      <c r="BQ346">
        <v>1</v>
      </c>
      <c r="BR346">
        <v>0</v>
      </c>
      <c r="BS346">
        <v>1</v>
      </c>
      <c r="BT346">
        <v>1</v>
      </c>
      <c r="BU346">
        <v>1</v>
      </c>
      <c r="BV346">
        <v>1</v>
      </c>
      <c r="BW346">
        <v>1</v>
      </c>
      <c r="BX346">
        <v>1</v>
      </c>
      <c r="BY346" t="s">
        <v>3</v>
      </c>
      <c r="BZ346">
        <v>70</v>
      </c>
      <c r="CA346">
        <v>10</v>
      </c>
      <c r="CF346">
        <v>0</v>
      </c>
      <c r="CG346">
        <v>0</v>
      </c>
      <c r="CM346">
        <v>0</v>
      </c>
      <c r="CN346" t="s">
        <v>3</v>
      </c>
      <c r="CO346">
        <v>0</v>
      </c>
      <c r="CP346">
        <f t="shared" si="341"/>
        <v>1933.35</v>
      </c>
      <c r="CQ346">
        <f t="shared" si="342"/>
        <v>56933.42</v>
      </c>
      <c r="CR346">
        <f t="shared" si="343"/>
        <v>1555.17</v>
      </c>
      <c r="CS346">
        <f t="shared" si="344"/>
        <v>142.85</v>
      </c>
      <c r="CT346">
        <f t="shared" si="345"/>
        <v>8178.55</v>
      </c>
      <c r="CU346">
        <f t="shared" si="346"/>
        <v>0</v>
      </c>
      <c r="CV346">
        <f t="shared" si="347"/>
        <v>36.11</v>
      </c>
      <c r="CW346">
        <f t="shared" si="348"/>
        <v>0</v>
      </c>
      <c r="CX346">
        <f t="shared" si="349"/>
        <v>0</v>
      </c>
      <c r="CY346">
        <f t="shared" si="350"/>
        <v>166.02600000000001</v>
      </c>
      <c r="CZ346">
        <f t="shared" si="351"/>
        <v>23.718000000000004</v>
      </c>
      <c r="DC346" t="s">
        <v>3</v>
      </c>
      <c r="DD346" t="s">
        <v>3</v>
      </c>
      <c r="DE346" t="s">
        <v>3</v>
      </c>
      <c r="DF346" t="s">
        <v>3</v>
      </c>
      <c r="DG346" t="s">
        <v>3</v>
      </c>
      <c r="DH346" t="s">
        <v>3</v>
      </c>
      <c r="DI346" t="s">
        <v>3</v>
      </c>
      <c r="DJ346" t="s">
        <v>3</v>
      </c>
      <c r="DK346" t="s">
        <v>3</v>
      </c>
      <c r="DL346" t="s">
        <v>3</v>
      </c>
      <c r="DM346" t="s">
        <v>3</v>
      </c>
      <c r="DN346">
        <v>0</v>
      </c>
      <c r="DO346">
        <v>0</v>
      </c>
      <c r="DP346">
        <v>1</v>
      </c>
      <c r="DQ346">
        <v>1</v>
      </c>
      <c r="DU346">
        <v>1009</v>
      </c>
      <c r="DV346" t="s">
        <v>19</v>
      </c>
      <c r="DW346" t="s">
        <v>19</v>
      </c>
      <c r="DX346">
        <v>1000</v>
      </c>
      <c r="EE346">
        <v>32505399</v>
      </c>
      <c r="EF346">
        <v>1</v>
      </c>
      <c r="EG346" t="s">
        <v>21</v>
      </c>
      <c r="EH346">
        <v>0</v>
      </c>
      <c r="EI346" t="s">
        <v>3</v>
      </c>
      <c r="EJ346">
        <v>4</v>
      </c>
      <c r="EK346">
        <v>0</v>
      </c>
      <c r="EL346" t="s">
        <v>22</v>
      </c>
      <c r="EM346" t="s">
        <v>23</v>
      </c>
      <c r="EO346" t="s">
        <v>3</v>
      </c>
      <c r="EQ346">
        <v>131072</v>
      </c>
      <c r="ER346">
        <v>66667.14</v>
      </c>
      <c r="ES346">
        <v>56933.42</v>
      </c>
      <c r="ET346">
        <v>1555.17</v>
      </c>
      <c r="EU346">
        <v>142.85</v>
      </c>
      <c r="EV346">
        <v>8178.55</v>
      </c>
      <c r="EW346">
        <v>36.11</v>
      </c>
      <c r="EX346">
        <v>0</v>
      </c>
      <c r="EY346">
        <v>0</v>
      </c>
      <c r="FQ346">
        <v>0</v>
      </c>
      <c r="FR346">
        <f t="shared" si="352"/>
        <v>0</v>
      </c>
      <c r="FS346">
        <v>0</v>
      </c>
      <c r="FX346">
        <v>70</v>
      </c>
      <c r="FY346">
        <v>10</v>
      </c>
      <c r="GA346" t="s">
        <v>3</v>
      </c>
      <c r="GD346">
        <v>0</v>
      </c>
      <c r="GF346">
        <v>-1596235391</v>
      </c>
      <c r="GG346">
        <v>2</v>
      </c>
      <c r="GH346">
        <v>1</v>
      </c>
      <c r="GI346">
        <v>-2</v>
      </c>
      <c r="GJ346">
        <v>0</v>
      </c>
      <c r="GK346">
        <f>ROUND(R346*(R12)/100,2)</f>
        <v>4.47</v>
      </c>
      <c r="GL346">
        <f t="shared" si="353"/>
        <v>0</v>
      </c>
      <c r="GM346">
        <f t="shared" si="354"/>
        <v>2127.5700000000002</v>
      </c>
      <c r="GN346">
        <f t="shared" si="355"/>
        <v>0</v>
      </c>
      <c r="GO346">
        <f t="shared" si="356"/>
        <v>0</v>
      </c>
      <c r="GP346">
        <f t="shared" si="357"/>
        <v>2127.5700000000002</v>
      </c>
      <c r="GR346">
        <v>0</v>
      </c>
      <c r="GS346">
        <v>3</v>
      </c>
      <c r="GT346">
        <v>0</v>
      </c>
      <c r="GU346" t="s">
        <v>3</v>
      </c>
      <c r="GV346">
        <f t="shared" si="358"/>
        <v>0</v>
      </c>
      <c r="GW346">
        <v>1</v>
      </c>
      <c r="GX346">
        <f t="shared" si="359"/>
        <v>0</v>
      </c>
      <c r="HA346">
        <v>0</v>
      </c>
      <c r="HB346">
        <v>0</v>
      </c>
      <c r="IK346">
        <v>0</v>
      </c>
    </row>
    <row r="347" spans="1:245" x14ac:dyDescent="0.2">
      <c r="A347">
        <v>18</v>
      </c>
      <c r="B347">
        <v>1</v>
      </c>
      <c r="C347">
        <v>825</v>
      </c>
      <c r="E347" t="s">
        <v>341</v>
      </c>
      <c r="F347" t="s">
        <v>25</v>
      </c>
      <c r="G347" t="s">
        <v>26</v>
      </c>
      <c r="H347" t="s">
        <v>19</v>
      </c>
      <c r="I347">
        <f>I346*J347</f>
        <v>-2.9000000000000001E-2</v>
      </c>
      <c r="J347">
        <v>-1</v>
      </c>
      <c r="O347">
        <f t="shared" si="321"/>
        <v>-1548.89</v>
      </c>
      <c r="P347">
        <f t="shared" si="322"/>
        <v>-1548.89</v>
      </c>
      <c r="Q347">
        <f t="shared" si="323"/>
        <v>0</v>
      </c>
      <c r="R347">
        <f t="shared" si="324"/>
        <v>0</v>
      </c>
      <c r="S347">
        <f t="shared" si="325"/>
        <v>0</v>
      </c>
      <c r="T347">
        <f t="shared" si="326"/>
        <v>0</v>
      </c>
      <c r="U347">
        <f t="shared" si="327"/>
        <v>0</v>
      </c>
      <c r="V347">
        <f t="shared" si="328"/>
        <v>0</v>
      </c>
      <c r="W347">
        <f t="shared" si="329"/>
        <v>0</v>
      </c>
      <c r="X347">
        <f t="shared" si="330"/>
        <v>0</v>
      </c>
      <c r="Y347">
        <f t="shared" si="331"/>
        <v>0</v>
      </c>
      <c r="AA347">
        <v>33034105</v>
      </c>
      <c r="AB347">
        <f t="shared" si="332"/>
        <v>53410.15</v>
      </c>
      <c r="AC347">
        <f t="shared" si="333"/>
        <v>53410.15</v>
      </c>
      <c r="AD347">
        <f t="shared" si="334"/>
        <v>0</v>
      </c>
      <c r="AE347">
        <f t="shared" si="335"/>
        <v>0</v>
      </c>
      <c r="AF347">
        <f t="shared" si="336"/>
        <v>0</v>
      </c>
      <c r="AG347">
        <f t="shared" si="337"/>
        <v>0</v>
      </c>
      <c r="AH347">
        <f t="shared" si="338"/>
        <v>0</v>
      </c>
      <c r="AI347">
        <f t="shared" si="339"/>
        <v>0</v>
      </c>
      <c r="AJ347">
        <f t="shared" si="340"/>
        <v>0</v>
      </c>
      <c r="AK347">
        <v>53410.15</v>
      </c>
      <c r="AL347">
        <v>53410.15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70</v>
      </c>
      <c r="AU347">
        <v>10</v>
      </c>
      <c r="AV347">
        <v>1</v>
      </c>
      <c r="AW347">
        <v>1</v>
      </c>
      <c r="AZ347">
        <v>1</v>
      </c>
      <c r="BA347">
        <v>1</v>
      </c>
      <c r="BB347">
        <v>1</v>
      </c>
      <c r="BC347">
        <v>1</v>
      </c>
      <c r="BD347" t="s">
        <v>3</v>
      </c>
      <c r="BE347" t="s">
        <v>3</v>
      </c>
      <c r="BF347" t="s">
        <v>3</v>
      </c>
      <c r="BG347" t="s">
        <v>3</v>
      </c>
      <c r="BH347">
        <v>3</v>
      </c>
      <c r="BI347">
        <v>4</v>
      </c>
      <c r="BJ347" t="s">
        <v>27</v>
      </c>
      <c r="BM347">
        <v>0</v>
      </c>
      <c r="BN347">
        <v>0</v>
      </c>
      <c r="BO347" t="s">
        <v>3</v>
      </c>
      <c r="BP347">
        <v>0</v>
      </c>
      <c r="BQ347">
        <v>1</v>
      </c>
      <c r="BR347">
        <v>0</v>
      </c>
      <c r="BS347">
        <v>1</v>
      </c>
      <c r="BT347">
        <v>1</v>
      </c>
      <c r="BU347">
        <v>1</v>
      </c>
      <c r="BV347">
        <v>1</v>
      </c>
      <c r="BW347">
        <v>1</v>
      </c>
      <c r="BX347">
        <v>1</v>
      </c>
      <c r="BY347" t="s">
        <v>3</v>
      </c>
      <c r="BZ347">
        <v>70</v>
      </c>
      <c r="CA347">
        <v>10</v>
      </c>
      <c r="CF347">
        <v>0</v>
      </c>
      <c r="CG347">
        <v>0</v>
      </c>
      <c r="CM347">
        <v>0</v>
      </c>
      <c r="CN347" t="s">
        <v>3</v>
      </c>
      <c r="CO347">
        <v>0</v>
      </c>
      <c r="CP347">
        <f t="shared" si="341"/>
        <v>-1548.89</v>
      </c>
      <c r="CQ347">
        <f t="shared" si="342"/>
        <v>53410.15</v>
      </c>
      <c r="CR347">
        <f t="shared" si="343"/>
        <v>0</v>
      </c>
      <c r="CS347">
        <f t="shared" si="344"/>
        <v>0</v>
      </c>
      <c r="CT347">
        <f t="shared" si="345"/>
        <v>0</v>
      </c>
      <c r="CU347">
        <f t="shared" si="346"/>
        <v>0</v>
      </c>
      <c r="CV347">
        <f t="shared" si="347"/>
        <v>0</v>
      </c>
      <c r="CW347">
        <f t="shared" si="348"/>
        <v>0</v>
      </c>
      <c r="CX347">
        <f t="shared" si="349"/>
        <v>0</v>
      </c>
      <c r="CY347">
        <f t="shared" si="350"/>
        <v>0</v>
      </c>
      <c r="CZ347">
        <f t="shared" si="351"/>
        <v>0</v>
      </c>
      <c r="DC347" t="s">
        <v>3</v>
      </c>
      <c r="DD347" t="s">
        <v>3</v>
      </c>
      <c r="DE347" t="s">
        <v>3</v>
      </c>
      <c r="DF347" t="s">
        <v>3</v>
      </c>
      <c r="DG347" t="s">
        <v>3</v>
      </c>
      <c r="DH347" t="s">
        <v>3</v>
      </c>
      <c r="DI347" t="s">
        <v>3</v>
      </c>
      <c r="DJ347" t="s">
        <v>3</v>
      </c>
      <c r="DK347" t="s">
        <v>3</v>
      </c>
      <c r="DL347" t="s">
        <v>3</v>
      </c>
      <c r="DM347" t="s">
        <v>3</v>
      </c>
      <c r="DN347">
        <v>0</v>
      </c>
      <c r="DO347">
        <v>0</v>
      </c>
      <c r="DP347">
        <v>1</v>
      </c>
      <c r="DQ347">
        <v>1</v>
      </c>
      <c r="DU347">
        <v>1009</v>
      </c>
      <c r="DV347" t="s">
        <v>19</v>
      </c>
      <c r="DW347" t="s">
        <v>19</v>
      </c>
      <c r="DX347">
        <v>1000</v>
      </c>
      <c r="EE347">
        <v>32505399</v>
      </c>
      <c r="EF347">
        <v>1</v>
      </c>
      <c r="EG347" t="s">
        <v>21</v>
      </c>
      <c r="EH347">
        <v>0</v>
      </c>
      <c r="EI347" t="s">
        <v>3</v>
      </c>
      <c r="EJ347">
        <v>4</v>
      </c>
      <c r="EK347">
        <v>0</v>
      </c>
      <c r="EL347" t="s">
        <v>22</v>
      </c>
      <c r="EM347" t="s">
        <v>23</v>
      </c>
      <c r="EO347" t="s">
        <v>3</v>
      </c>
      <c r="EQ347">
        <v>0</v>
      </c>
      <c r="ER347">
        <v>53410.15</v>
      </c>
      <c r="ES347">
        <v>53410.15</v>
      </c>
      <c r="ET347">
        <v>0</v>
      </c>
      <c r="EU347">
        <v>0</v>
      </c>
      <c r="EV347">
        <v>0</v>
      </c>
      <c r="EW347">
        <v>0</v>
      </c>
      <c r="EX347">
        <v>0</v>
      </c>
      <c r="FQ347">
        <v>0</v>
      </c>
      <c r="FR347">
        <f t="shared" si="352"/>
        <v>0</v>
      </c>
      <c r="FS347">
        <v>0</v>
      </c>
      <c r="FX347">
        <v>70</v>
      </c>
      <c r="FY347">
        <v>10</v>
      </c>
      <c r="GA347" t="s">
        <v>3</v>
      </c>
      <c r="GD347">
        <v>0</v>
      </c>
      <c r="GF347">
        <v>-1467733540</v>
      </c>
      <c r="GG347">
        <v>2</v>
      </c>
      <c r="GH347">
        <v>1</v>
      </c>
      <c r="GI347">
        <v>-2</v>
      </c>
      <c r="GJ347">
        <v>0</v>
      </c>
      <c r="GK347">
        <f>ROUND(R347*(R12)/100,2)</f>
        <v>0</v>
      </c>
      <c r="GL347">
        <f t="shared" si="353"/>
        <v>0</v>
      </c>
      <c r="GM347">
        <f t="shared" si="354"/>
        <v>-1548.89</v>
      </c>
      <c r="GN347">
        <f t="shared" si="355"/>
        <v>0</v>
      </c>
      <c r="GO347">
        <f t="shared" si="356"/>
        <v>0</v>
      </c>
      <c r="GP347">
        <f t="shared" si="357"/>
        <v>-1548.89</v>
      </c>
      <c r="GR347">
        <v>0</v>
      </c>
      <c r="GS347">
        <v>3</v>
      </c>
      <c r="GT347">
        <v>0</v>
      </c>
      <c r="GU347" t="s">
        <v>3</v>
      </c>
      <c r="GV347">
        <f t="shared" si="358"/>
        <v>0</v>
      </c>
      <c r="GW347">
        <v>1</v>
      </c>
      <c r="GX347">
        <f t="shared" si="359"/>
        <v>0</v>
      </c>
      <c r="HA347">
        <v>0</v>
      </c>
      <c r="HB347">
        <v>0</v>
      </c>
      <c r="IK347">
        <v>0</v>
      </c>
    </row>
    <row r="348" spans="1:245" x14ac:dyDescent="0.2">
      <c r="A348">
        <v>17</v>
      </c>
      <c r="B348">
        <v>1</v>
      </c>
      <c r="C348">
        <f>ROW(SmtRes!A840)</f>
        <v>840</v>
      </c>
      <c r="D348">
        <f>ROW(EtalonRes!A798)</f>
        <v>798</v>
      </c>
      <c r="E348" t="s">
        <v>342</v>
      </c>
      <c r="F348" t="s">
        <v>29</v>
      </c>
      <c r="G348" t="s">
        <v>30</v>
      </c>
      <c r="H348" t="s">
        <v>31</v>
      </c>
      <c r="I348">
        <v>3.98E-3</v>
      </c>
      <c r="J348">
        <v>0</v>
      </c>
      <c r="O348">
        <f t="shared" si="321"/>
        <v>1699.11</v>
      </c>
      <c r="P348">
        <f t="shared" si="322"/>
        <v>1384.37</v>
      </c>
      <c r="Q348">
        <f t="shared" si="323"/>
        <v>1.73</v>
      </c>
      <c r="R348">
        <f t="shared" si="324"/>
        <v>0.59</v>
      </c>
      <c r="S348">
        <f t="shared" si="325"/>
        <v>313.01</v>
      </c>
      <c r="T348">
        <f t="shared" si="326"/>
        <v>0</v>
      </c>
      <c r="U348">
        <f t="shared" si="327"/>
        <v>1.8033380000000001</v>
      </c>
      <c r="V348">
        <f t="shared" si="328"/>
        <v>0</v>
      </c>
      <c r="W348">
        <f t="shared" si="329"/>
        <v>0</v>
      </c>
      <c r="X348">
        <f t="shared" si="330"/>
        <v>219.11</v>
      </c>
      <c r="Y348">
        <f t="shared" si="331"/>
        <v>31.3</v>
      </c>
      <c r="AA348">
        <v>33034105</v>
      </c>
      <c r="AB348">
        <f t="shared" si="332"/>
        <v>426912.19</v>
      </c>
      <c r="AC348">
        <f t="shared" si="333"/>
        <v>347832.49</v>
      </c>
      <c r="AD348">
        <f t="shared" si="334"/>
        <v>435.13</v>
      </c>
      <c r="AE348">
        <f t="shared" si="335"/>
        <v>147.43</v>
      </c>
      <c r="AF348">
        <f t="shared" si="336"/>
        <v>78644.570000000007</v>
      </c>
      <c r="AG348">
        <f t="shared" si="337"/>
        <v>0</v>
      </c>
      <c r="AH348">
        <f t="shared" si="338"/>
        <v>453.1</v>
      </c>
      <c r="AI348">
        <f t="shared" si="339"/>
        <v>0</v>
      </c>
      <c r="AJ348">
        <f t="shared" si="340"/>
        <v>0</v>
      </c>
      <c r="AK348">
        <v>426912.19</v>
      </c>
      <c r="AL348">
        <v>347832.49</v>
      </c>
      <c r="AM348">
        <v>435.13</v>
      </c>
      <c r="AN348">
        <v>147.43</v>
      </c>
      <c r="AO348">
        <v>78644.570000000007</v>
      </c>
      <c r="AP348">
        <v>0</v>
      </c>
      <c r="AQ348">
        <v>453.1</v>
      </c>
      <c r="AR348">
        <v>0</v>
      </c>
      <c r="AS348">
        <v>0</v>
      </c>
      <c r="AT348">
        <v>70</v>
      </c>
      <c r="AU348">
        <v>10</v>
      </c>
      <c r="AV348">
        <v>1</v>
      </c>
      <c r="AW348">
        <v>1</v>
      </c>
      <c r="AZ348">
        <v>1</v>
      </c>
      <c r="BA348">
        <v>1</v>
      </c>
      <c r="BB348">
        <v>1</v>
      </c>
      <c r="BC348">
        <v>1</v>
      </c>
      <c r="BD348" t="s">
        <v>3</v>
      </c>
      <c r="BE348" t="s">
        <v>3</v>
      </c>
      <c r="BF348" t="s">
        <v>3</v>
      </c>
      <c r="BG348" t="s">
        <v>3</v>
      </c>
      <c r="BH348">
        <v>0</v>
      </c>
      <c r="BI348">
        <v>4</v>
      </c>
      <c r="BJ348" t="s">
        <v>32</v>
      </c>
      <c r="BM348">
        <v>0</v>
      </c>
      <c r="BN348">
        <v>0</v>
      </c>
      <c r="BO348" t="s">
        <v>3</v>
      </c>
      <c r="BP348">
        <v>0</v>
      </c>
      <c r="BQ348">
        <v>1</v>
      </c>
      <c r="BR348">
        <v>0</v>
      </c>
      <c r="BS348">
        <v>1</v>
      </c>
      <c r="BT348">
        <v>1</v>
      </c>
      <c r="BU348">
        <v>1</v>
      </c>
      <c r="BV348">
        <v>1</v>
      </c>
      <c r="BW348">
        <v>1</v>
      </c>
      <c r="BX348">
        <v>1</v>
      </c>
      <c r="BY348" t="s">
        <v>3</v>
      </c>
      <c r="BZ348">
        <v>70</v>
      </c>
      <c r="CA348">
        <v>10</v>
      </c>
      <c r="CF348">
        <v>0</v>
      </c>
      <c r="CG348">
        <v>0</v>
      </c>
      <c r="CM348">
        <v>0</v>
      </c>
      <c r="CN348" t="s">
        <v>3</v>
      </c>
      <c r="CO348">
        <v>0</v>
      </c>
      <c r="CP348">
        <f t="shared" si="341"/>
        <v>1699.11</v>
      </c>
      <c r="CQ348">
        <f t="shared" si="342"/>
        <v>347832.49</v>
      </c>
      <c r="CR348">
        <f t="shared" si="343"/>
        <v>435.13</v>
      </c>
      <c r="CS348">
        <f t="shared" si="344"/>
        <v>147.43</v>
      </c>
      <c r="CT348">
        <f t="shared" si="345"/>
        <v>78644.570000000007</v>
      </c>
      <c r="CU348">
        <f t="shared" si="346"/>
        <v>0</v>
      </c>
      <c r="CV348">
        <f t="shared" si="347"/>
        <v>453.1</v>
      </c>
      <c r="CW348">
        <f t="shared" si="348"/>
        <v>0</v>
      </c>
      <c r="CX348">
        <f t="shared" si="349"/>
        <v>0</v>
      </c>
      <c r="CY348">
        <f t="shared" si="350"/>
        <v>219.107</v>
      </c>
      <c r="CZ348">
        <f t="shared" si="351"/>
        <v>31.300999999999998</v>
      </c>
      <c r="DC348" t="s">
        <v>3</v>
      </c>
      <c r="DD348" t="s">
        <v>3</v>
      </c>
      <c r="DE348" t="s">
        <v>3</v>
      </c>
      <c r="DF348" t="s">
        <v>3</v>
      </c>
      <c r="DG348" t="s">
        <v>3</v>
      </c>
      <c r="DH348" t="s">
        <v>3</v>
      </c>
      <c r="DI348" t="s">
        <v>3</v>
      </c>
      <c r="DJ348" t="s">
        <v>3</v>
      </c>
      <c r="DK348" t="s">
        <v>3</v>
      </c>
      <c r="DL348" t="s">
        <v>3</v>
      </c>
      <c r="DM348" t="s">
        <v>3</v>
      </c>
      <c r="DN348">
        <v>0</v>
      </c>
      <c r="DO348">
        <v>0</v>
      </c>
      <c r="DP348">
        <v>1</v>
      </c>
      <c r="DQ348">
        <v>1</v>
      </c>
      <c r="DU348">
        <v>1007</v>
      </c>
      <c r="DV348" t="s">
        <v>31</v>
      </c>
      <c r="DW348" t="s">
        <v>31</v>
      </c>
      <c r="DX348">
        <v>100</v>
      </c>
      <c r="EE348">
        <v>32505399</v>
      </c>
      <c r="EF348">
        <v>1</v>
      </c>
      <c r="EG348" t="s">
        <v>21</v>
      </c>
      <c r="EH348">
        <v>0</v>
      </c>
      <c r="EI348" t="s">
        <v>3</v>
      </c>
      <c r="EJ348">
        <v>4</v>
      </c>
      <c r="EK348">
        <v>0</v>
      </c>
      <c r="EL348" t="s">
        <v>22</v>
      </c>
      <c r="EM348" t="s">
        <v>23</v>
      </c>
      <c r="EO348" t="s">
        <v>3</v>
      </c>
      <c r="EQ348">
        <v>131072</v>
      </c>
      <c r="ER348">
        <v>426912.19</v>
      </c>
      <c r="ES348">
        <v>347832.49</v>
      </c>
      <c r="ET348">
        <v>435.13</v>
      </c>
      <c r="EU348">
        <v>147.43</v>
      </c>
      <c r="EV348">
        <v>78644.570000000007</v>
      </c>
      <c r="EW348">
        <v>453.1</v>
      </c>
      <c r="EX348">
        <v>0</v>
      </c>
      <c r="EY348">
        <v>0</v>
      </c>
      <c r="FQ348">
        <v>0</v>
      </c>
      <c r="FR348">
        <f t="shared" si="352"/>
        <v>0</v>
      </c>
      <c r="FS348">
        <v>0</v>
      </c>
      <c r="FX348">
        <v>70</v>
      </c>
      <c r="FY348">
        <v>10</v>
      </c>
      <c r="GA348" t="s">
        <v>3</v>
      </c>
      <c r="GD348">
        <v>0</v>
      </c>
      <c r="GF348">
        <v>1739596138</v>
      </c>
      <c r="GG348">
        <v>2</v>
      </c>
      <c r="GH348">
        <v>1</v>
      </c>
      <c r="GI348">
        <v>-2</v>
      </c>
      <c r="GJ348">
        <v>0</v>
      </c>
      <c r="GK348">
        <f>ROUND(R348*(R12)/100,2)</f>
        <v>0.64</v>
      </c>
      <c r="GL348">
        <f t="shared" si="353"/>
        <v>0</v>
      </c>
      <c r="GM348">
        <f t="shared" si="354"/>
        <v>1950.16</v>
      </c>
      <c r="GN348">
        <f t="shared" si="355"/>
        <v>0</v>
      </c>
      <c r="GO348">
        <f t="shared" si="356"/>
        <v>0</v>
      </c>
      <c r="GP348">
        <f t="shared" si="357"/>
        <v>1950.16</v>
      </c>
      <c r="GR348">
        <v>0</v>
      </c>
      <c r="GS348">
        <v>3</v>
      </c>
      <c r="GT348">
        <v>0</v>
      </c>
      <c r="GU348" t="s">
        <v>3</v>
      </c>
      <c r="GV348">
        <f t="shared" si="358"/>
        <v>0</v>
      </c>
      <c r="GW348">
        <v>1</v>
      </c>
      <c r="GX348">
        <f t="shared" si="359"/>
        <v>0</v>
      </c>
      <c r="HA348">
        <v>0</v>
      </c>
      <c r="HB348">
        <v>0</v>
      </c>
      <c r="IK348">
        <v>0</v>
      </c>
    </row>
    <row r="349" spans="1:245" x14ac:dyDescent="0.2">
      <c r="A349">
        <v>17</v>
      </c>
      <c r="B349">
        <v>1</v>
      </c>
      <c r="E349" t="s">
        <v>343</v>
      </c>
      <c r="F349" t="s">
        <v>25</v>
      </c>
      <c r="G349" t="s">
        <v>26</v>
      </c>
      <c r="H349" t="s">
        <v>19</v>
      </c>
      <c r="I349">
        <v>8.8209593099999994E-3</v>
      </c>
      <c r="J349">
        <v>0</v>
      </c>
      <c r="O349">
        <f t="shared" si="321"/>
        <v>471.13</v>
      </c>
      <c r="P349">
        <f t="shared" si="322"/>
        <v>471.13</v>
      </c>
      <c r="Q349">
        <f t="shared" si="323"/>
        <v>0</v>
      </c>
      <c r="R349">
        <f t="shared" si="324"/>
        <v>0</v>
      </c>
      <c r="S349">
        <f t="shared" si="325"/>
        <v>0</v>
      </c>
      <c r="T349">
        <f t="shared" si="326"/>
        <v>0</v>
      </c>
      <c r="U349">
        <f t="shared" si="327"/>
        <v>0</v>
      </c>
      <c r="V349">
        <f t="shared" si="328"/>
        <v>0</v>
      </c>
      <c r="W349">
        <f t="shared" si="329"/>
        <v>0</v>
      </c>
      <c r="X349">
        <f t="shared" si="330"/>
        <v>0</v>
      </c>
      <c r="Y349">
        <f t="shared" si="331"/>
        <v>0</v>
      </c>
      <c r="AA349">
        <v>33034105</v>
      </c>
      <c r="AB349">
        <f t="shared" si="332"/>
        <v>53410.15</v>
      </c>
      <c r="AC349">
        <f t="shared" si="333"/>
        <v>53410.15</v>
      </c>
      <c r="AD349">
        <f t="shared" si="334"/>
        <v>0</v>
      </c>
      <c r="AE349">
        <f t="shared" si="335"/>
        <v>0</v>
      </c>
      <c r="AF349">
        <f t="shared" si="336"/>
        <v>0</v>
      </c>
      <c r="AG349">
        <f t="shared" si="337"/>
        <v>0</v>
      </c>
      <c r="AH349">
        <f t="shared" si="338"/>
        <v>0</v>
      </c>
      <c r="AI349">
        <f t="shared" si="339"/>
        <v>0</v>
      </c>
      <c r="AJ349">
        <f t="shared" si="340"/>
        <v>0</v>
      </c>
      <c r="AK349">
        <v>53410.15</v>
      </c>
      <c r="AL349">
        <v>53410.15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70</v>
      </c>
      <c r="AU349">
        <v>10</v>
      </c>
      <c r="AV349">
        <v>1</v>
      </c>
      <c r="AW349">
        <v>1</v>
      </c>
      <c r="AZ349">
        <v>1</v>
      </c>
      <c r="BA349">
        <v>1</v>
      </c>
      <c r="BB349">
        <v>1</v>
      </c>
      <c r="BC349">
        <v>1</v>
      </c>
      <c r="BD349" t="s">
        <v>3</v>
      </c>
      <c r="BE349" t="s">
        <v>3</v>
      </c>
      <c r="BF349" t="s">
        <v>3</v>
      </c>
      <c r="BG349" t="s">
        <v>3</v>
      </c>
      <c r="BH349">
        <v>3</v>
      </c>
      <c r="BI349">
        <v>4</v>
      </c>
      <c r="BJ349" t="s">
        <v>27</v>
      </c>
      <c r="BM349">
        <v>0</v>
      </c>
      <c r="BN349">
        <v>0</v>
      </c>
      <c r="BO349" t="s">
        <v>3</v>
      </c>
      <c r="BP349">
        <v>0</v>
      </c>
      <c r="BQ349">
        <v>1</v>
      </c>
      <c r="BR349">
        <v>0</v>
      </c>
      <c r="BS349">
        <v>1</v>
      </c>
      <c r="BT349">
        <v>1</v>
      </c>
      <c r="BU349">
        <v>1</v>
      </c>
      <c r="BV349">
        <v>1</v>
      </c>
      <c r="BW349">
        <v>1</v>
      </c>
      <c r="BX349">
        <v>1</v>
      </c>
      <c r="BY349" t="s">
        <v>3</v>
      </c>
      <c r="BZ349">
        <v>70</v>
      </c>
      <c r="CA349">
        <v>10</v>
      </c>
      <c r="CF349">
        <v>0</v>
      </c>
      <c r="CG349">
        <v>0</v>
      </c>
      <c r="CM349">
        <v>0</v>
      </c>
      <c r="CN349" t="s">
        <v>3</v>
      </c>
      <c r="CO349">
        <v>0</v>
      </c>
      <c r="CP349">
        <f t="shared" si="341"/>
        <v>471.13</v>
      </c>
      <c r="CQ349">
        <f t="shared" si="342"/>
        <v>53410.15</v>
      </c>
      <c r="CR349">
        <f t="shared" si="343"/>
        <v>0</v>
      </c>
      <c r="CS349">
        <f t="shared" si="344"/>
        <v>0</v>
      </c>
      <c r="CT349">
        <f t="shared" si="345"/>
        <v>0</v>
      </c>
      <c r="CU349">
        <f t="shared" si="346"/>
        <v>0</v>
      </c>
      <c r="CV349">
        <f t="shared" si="347"/>
        <v>0</v>
      </c>
      <c r="CW349">
        <f t="shared" si="348"/>
        <v>0</v>
      </c>
      <c r="CX349">
        <f t="shared" si="349"/>
        <v>0</v>
      </c>
      <c r="CY349">
        <f t="shared" si="350"/>
        <v>0</v>
      </c>
      <c r="CZ349">
        <f t="shared" si="351"/>
        <v>0</v>
      </c>
      <c r="DC349" t="s">
        <v>3</v>
      </c>
      <c r="DD349" t="s">
        <v>3</v>
      </c>
      <c r="DE349" t="s">
        <v>3</v>
      </c>
      <c r="DF349" t="s">
        <v>3</v>
      </c>
      <c r="DG349" t="s">
        <v>3</v>
      </c>
      <c r="DH349" t="s">
        <v>3</v>
      </c>
      <c r="DI349" t="s">
        <v>3</v>
      </c>
      <c r="DJ349" t="s">
        <v>3</v>
      </c>
      <c r="DK349" t="s">
        <v>3</v>
      </c>
      <c r="DL349" t="s">
        <v>3</v>
      </c>
      <c r="DM349" t="s">
        <v>3</v>
      </c>
      <c r="DN349">
        <v>0</v>
      </c>
      <c r="DO349">
        <v>0</v>
      </c>
      <c r="DP349">
        <v>1</v>
      </c>
      <c r="DQ349">
        <v>1</v>
      </c>
      <c r="DU349">
        <v>1009</v>
      </c>
      <c r="DV349" t="s">
        <v>19</v>
      </c>
      <c r="DW349" t="s">
        <v>19</v>
      </c>
      <c r="DX349">
        <v>1000</v>
      </c>
      <c r="EE349">
        <v>32505399</v>
      </c>
      <c r="EF349">
        <v>1</v>
      </c>
      <c r="EG349" t="s">
        <v>21</v>
      </c>
      <c r="EH349">
        <v>0</v>
      </c>
      <c r="EI349" t="s">
        <v>3</v>
      </c>
      <c r="EJ349">
        <v>4</v>
      </c>
      <c r="EK349">
        <v>0</v>
      </c>
      <c r="EL349" t="s">
        <v>22</v>
      </c>
      <c r="EM349" t="s">
        <v>23</v>
      </c>
      <c r="EO349" t="s">
        <v>3</v>
      </c>
      <c r="EQ349">
        <v>131072</v>
      </c>
      <c r="ER349">
        <v>53410.15</v>
      </c>
      <c r="ES349">
        <v>53410.15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FQ349">
        <v>0</v>
      </c>
      <c r="FR349">
        <f t="shared" si="352"/>
        <v>0</v>
      </c>
      <c r="FS349">
        <v>0</v>
      </c>
      <c r="FX349">
        <v>70</v>
      </c>
      <c r="FY349">
        <v>10</v>
      </c>
      <c r="GA349" t="s">
        <v>3</v>
      </c>
      <c r="GD349">
        <v>0</v>
      </c>
      <c r="GF349">
        <v>-1467733540</v>
      </c>
      <c r="GG349">
        <v>2</v>
      </c>
      <c r="GH349">
        <v>1</v>
      </c>
      <c r="GI349">
        <v>-2</v>
      </c>
      <c r="GJ349">
        <v>0</v>
      </c>
      <c r="GK349">
        <f>ROUND(R349*(R12)/100,2)</f>
        <v>0</v>
      </c>
      <c r="GL349">
        <f t="shared" si="353"/>
        <v>0</v>
      </c>
      <c r="GM349">
        <f t="shared" si="354"/>
        <v>471.13</v>
      </c>
      <c r="GN349">
        <f t="shared" si="355"/>
        <v>0</v>
      </c>
      <c r="GO349">
        <f t="shared" si="356"/>
        <v>0</v>
      </c>
      <c r="GP349">
        <f t="shared" si="357"/>
        <v>471.13</v>
      </c>
      <c r="GR349">
        <v>0</v>
      </c>
      <c r="GS349">
        <v>3</v>
      </c>
      <c r="GT349">
        <v>0</v>
      </c>
      <c r="GU349" t="s">
        <v>3</v>
      </c>
      <c r="GV349">
        <f t="shared" si="358"/>
        <v>0</v>
      </c>
      <c r="GW349">
        <v>1</v>
      </c>
      <c r="GX349">
        <f t="shared" si="359"/>
        <v>0</v>
      </c>
      <c r="HA349">
        <v>0</v>
      </c>
      <c r="HB349">
        <v>0</v>
      </c>
      <c r="IK349">
        <v>0</v>
      </c>
    </row>
    <row r="350" spans="1:245" x14ac:dyDescent="0.2">
      <c r="A350">
        <v>17</v>
      </c>
      <c r="B350">
        <v>1</v>
      </c>
      <c r="E350" t="s">
        <v>344</v>
      </c>
      <c r="F350" t="s">
        <v>35</v>
      </c>
      <c r="G350" t="s">
        <v>345</v>
      </c>
      <c r="H350" t="s">
        <v>37</v>
      </c>
      <c r="I350">
        <v>6</v>
      </c>
      <c r="J350">
        <v>0</v>
      </c>
      <c r="O350">
        <f t="shared" si="321"/>
        <v>85500</v>
      </c>
      <c r="P350">
        <f t="shared" si="322"/>
        <v>85500</v>
      </c>
      <c r="Q350">
        <f t="shared" si="323"/>
        <v>0</v>
      </c>
      <c r="R350">
        <f t="shared" si="324"/>
        <v>0</v>
      </c>
      <c r="S350">
        <f t="shared" si="325"/>
        <v>0</v>
      </c>
      <c r="T350">
        <f t="shared" si="326"/>
        <v>0</v>
      </c>
      <c r="U350">
        <f t="shared" si="327"/>
        <v>0</v>
      </c>
      <c r="V350">
        <f t="shared" si="328"/>
        <v>0</v>
      </c>
      <c r="W350">
        <f t="shared" si="329"/>
        <v>0</v>
      </c>
      <c r="X350">
        <f t="shared" si="330"/>
        <v>0</v>
      </c>
      <c r="Y350">
        <f t="shared" si="331"/>
        <v>0</v>
      </c>
      <c r="AA350">
        <v>33034105</v>
      </c>
      <c r="AB350">
        <f t="shared" si="332"/>
        <v>14250</v>
      </c>
      <c r="AC350">
        <f t="shared" si="333"/>
        <v>14250</v>
      </c>
      <c r="AD350">
        <f t="shared" si="334"/>
        <v>0</v>
      </c>
      <c r="AE350">
        <f t="shared" si="335"/>
        <v>0</v>
      </c>
      <c r="AF350">
        <f t="shared" si="336"/>
        <v>0</v>
      </c>
      <c r="AG350">
        <f t="shared" si="337"/>
        <v>0</v>
      </c>
      <c r="AH350">
        <f t="shared" si="338"/>
        <v>0</v>
      </c>
      <c r="AI350">
        <f t="shared" si="339"/>
        <v>0</v>
      </c>
      <c r="AJ350">
        <f t="shared" si="340"/>
        <v>0</v>
      </c>
      <c r="AK350">
        <v>14250</v>
      </c>
      <c r="AL350">
        <v>14250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1</v>
      </c>
      <c r="AW350">
        <v>1</v>
      </c>
      <c r="AZ350">
        <v>1</v>
      </c>
      <c r="BA350">
        <v>1</v>
      </c>
      <c r="BB350">
        <v>1</v>
      </c>
      <c r="BC350">
        <v>1</v>
      </c>
      <c r="BD350" t="s">
        <v>3</v>
      </c>
      <c r="BE350" t="s">
        <v>3</v>
      </c>
      <c r="BF350" t="s">
        <v>3</v>
      </c>
      <c r="BG350" t="s">
        <v>3</v>
      </c>
      <c r="BH350">
        <v>3</v>
      </c>
      <c r="BI350">
        <v>1</v>
      </c>
      <c r="BJ350" t="s">
        <v>3</v>
      </c>
      <c r="BM350">
        <v>6001</v>
      </c>
      <c r="BN350">
        <v>0</v>
      </c>
      <c r="BO350" t="s">
        <v>3</v>
      </c>
      <c r="BP350">
        <v>0</v>
      </c>
      <c r="BQ350">
        <v>0</v>
      </c>
      <c r="BR350">
        <v>0</v>
      </c>
      <c r="BS350">
        <v>1</v>
      </c>
      <c r="BT350">
        <v>1</v>
      </c>
      <c r="BU350">
        <v>1</v>
      </c>
      <c r="BV350">
        <v>1</v>
      </c>
      <c r="BW350">
        <v>1</v>
      </c>
      <c r="BX350">
        <v>1</v>
      </c>
      <c r="BY350" t="s">
        <v>3</v>
      </c>
      <c r="BZ350">
        <v>0</v>
      </c>
      <c r="CA350">
        <v>0</v>
      </c>
      <c r="CF350">
        <v>0</v>
      </c>
      <c r="CG350">
        <v>0</v>
      </c>
      <c r="CM350">
        <v>0</v>
      </c>
      <c r="CN350" t="s">
        <v>3</v>
      </c>
      <c r="CO350">
        <v>0</v>
      </c>
      <c r="CP350">
        <f t="shared" si="341"/>
        <v>85500</v>
      </c>
      <c r="CQ350">
        <f t="shared" si="342"/>
        <v>14250</v>
      </c>
      <c r="CR350">
        <f t="shared" si="343"/>
        <v>0</v>
      </c>
      <c r="CS350">
        <f t="shared" si="344"/>
        <v>0</v>
      </c>
      <c r="CT350">
        <f t="shared" si="345"/>
        <v>0</v>
      </c>
      <c r="CU350">
        <f t="shared" si="346"/>
        <v>0</v>
      </c>
      <c r="CV350">
        <f t="shared" si="347"/>
        <v>0</v>
      </c>
      <c r="CW350">
        <f t="shared" si="348"/>
        <v>0</v>
      </c>
      <c r="CX350">
        <f t="shared" si="349"/>
        <v>0</v>
      </c>
      <c r="CY350">
        <f t="shared" si="350"/>
        <v>0</v>
      </c>
      <c r="CZ350">
        <f t="shared" si="351"/>
        <v>0</v>
      </c>
      <c r="DC350" t="s">
        <v>3</v>
      </c>
      <c r="DD350" t="s">
        <v>3</v>
      </c>
      <c r="DE350" t="s">
        <v>3</v>
      </c>
      <c r="DF350" t="s">
        <v>3</v>
      </c>
      <c r="DG350" t="s">
        <v>3</v>
      </c>
      <c r="DH350" t="s">
        <v>3</v>
      </c>
      <c r="DI350" t="s">
        <v>3</v>
      </c>
      <c r="DJ350" t="s">
        <v>3</v>
      </c>
      <c r="DK350" t="s">
        <v>3</v>
      </c>
      <c r="DL350" t="s">
        <v>3</v>
      </c>
      <c r="DM350" t="s">
        <v>3</v>
      </c>
      <c r="DN350">
        <v>0</v>
      </c>
      <c r="DO350">
        <v>0</v>
      </c>
      <c r="DP350">
        <v>1</v>
      </c>
      <c r="DQ350">
        <v>1</v>
      </c>
      <c r="DU350">
        <v>1010</v>
      </c>
      <c r="DV350" t="s">
        <v>37</v>
      </c>
      <c r="DW350" t="s">
        <v>38</v>
      </c>
      <c r="DX350">
        <v>1</v>
      </c>
      <c r="EE350">
        <v>32747723</v>
      </c>
      <c r="EF350">
        <v>0</v>
      </c>
      <c r="EG350" t="s">
        <v>39</v>
      </c>
      <c r="EH350">
        <v>0</v>
      </c>
      <c r="EI350" t="s">
        <v>3</v>
      </c>
      <c r="EJ350">
        <v>1</v>
      </c>
      <c r="EK350">
        <v>6001</v>
      </c>
      <c r="EL350" t="s">
        <v>40</v>
      </c>
      <c r="EM350" t="s">
        <v>39</v>
      </c>
      <c r="EO350" t="s">
        <v>3</v>
      </c>
      <c r="EQ350">
        <v>131072</v>
      </c>
      <c r="ER350">
        <v>14250</v>
      </c>
      <c r="ES350">
        <v>14250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FQ350">
        <v>0</v>
      </c>
      <c r="FR350">
        <f t="shared" si="352"/>
        <v>0</v>
      </c>
      <c r="FS350">
        <v>0</v>
      </c>
      <c r="FX350">
        <v>0</v>
      </c>
      <c r="FY350">
        <v>0</v>
      </c>
      <c r="GA350" t="s">
        <v>41</v>
      </c>
      <c r="GD350">
        <v>0</v>
      </c>
      <c r="GF350">
        <v>2129919316</v>
      </c>
      <c r="GG350">
        <v>2</v>
      </c>
      <c r="GH350">
        <v>0</v>
      </c>
      <c r="GI350">
        <v>-2</v>
      </c>
      <c r="GJ350">
        <v>0</v>
      </c>
      <c r="GK350">
        <f>ROUND(R350*(R12)/100,2)</f>
        <v>0</v>
      </c>
      <c r="GL350">
        <f t="shared" si="353"/>
        <v>0</v>
      </c>
      <c r="GM350">
        <f t="shared" si="354"/>
        <v>85500</v>
      </c>
      <c r="GN350">
        <f t="shared" si="355"/>
        <v>85500</v>
      </c>
      <c r="GO350">
        <f t="shared" si="356"/>
        <v>0</v>
      </c>
      <c r="GP350">
        <f t="shared" si="357"/>
        <v>0</v>
      </c>
      <c r="GR350">
        <v>0</v>
      </c>
      <c r="GS350">
        <v>4</v>
      </c>
      <c r="GT350">
        <v>0</v>
      </c>
      <c r="GU350" t="s">
        <v>3</v>
      </c>
      <c r="GV350">
        <f t="shared" si="358"/>
        <v>0</v>
      </c>
      <c r="GW350">
        <v>1</v>
      </c>
      <c r="GX350">
        <f t="shared" si="359"/>
        <v>0</v>
      </c>
      <c r="HA350">
        <v>0</v>
      </c>
      <c r="HB350">
        <v>0</v>
      </c>
      <c r="IK350">
        <v>0</v>
      </c>
    </row>
    <row r="351" spans="1:245" x14ac:dyDescent="0.2">
      <c r="A351">
        <v>17</v>
      </c>
      <c r="B351">
        <v>1</v>
      </c>
      <c r="C351">
        <f>ROW(SmtRes!A845)</f>
        <v>845</v>
      </c>
      <c r="D351">
        <f>ROW(EtalonRes!A802)</f>
        <v>802</v>
      </c>
      <c r="E351" t="s">
        <v>346</v>
      </c>
      <c r="F351" t="s">
        <v>17</v>
      </c>
      <c r="G351" t="s">
        <v>18</v>
      </c>
      <c r="H351" t="s">
        <v>19</v>
      </c>
      <c r="I351">
        <v>2.7699999999999999E-2</v>
      </c>
      <c r="J351">
        <v>0</v>
      </c>
      <c r="O351">
        <f t="shared" si="321"/>
        <v>1846.69</v>
      </c>
      <c r="P351">
        <f t="shared" si="322"/>
        <v>1577.06</v>
      </c>
      <c r="Q351">
        <f t="shared" si="323"/>
        <v>43.08</v>
      </c>
      <c r="R351">
        <f t="shared" si="324"/>
        <v>3.96</v>
      </c>
      <c r="S351">
        <f t="shared" si="325"/>
        <v>226.55</v>
      </c>
      <c r="T351">
        <f t="shared" si="326"/>
        <v>0</v>
      </c>
      <c r="U351">
        <f t="shared" si="327"/>
        <v>1.0002469999999999</v>
      </c>
      <c r="V351">
        <f t="shared" si="328"/>
        <v>0</v>
      </c>
      <c r="W351">
        <f t="shared" si="329"/>
        <v>0</v>
      </c>
      <c r="X351">
        <f t="shared" si="330"/>
        <v>158.59</v>
      </c>
      <c r="Y351">
        <f t="shared" si="331"/>
        <v>22.66</v>
      </c>
      <c r="AA351">
        <v>33034105</v>
      </c>
      <c r="AB351">
        <f t="shared" si="332"/>
        <v>66667.14</v>
      </c>
      <c r="AC351">
        <f t="shared" si="333"/>
        <v>56933.42</v>
      </c>
      <c r="AD351">
        <f t="shared" si="334"/>
        <v>1555.17</v>
      </c>
      <c r="AE351">
        <f t="shared" si="335"/>
        <v>142.85</v>
      </c>
      <c r="AF351">
        <f t="shared" si="336"/>
        <v>8178.55</v>
      </c>
      <c r="AG351">
        <f t="shared" si="337"/>
        <v>0</v>
      </c>
      <c r="AH351">
        <f t="shared" si="338"/>
        <v>36.11</v>
      </c>
      <c r="AI351">
        <f t="shared" si="339"/>
        <v>0</v>
      </c>
      <c r="AJ351">
        <f t="shared" si="340"/>
        <v>0</v>
      </c>
      <c r="AK351">
        <v>66667.14</v>
      </c>
      <c r="AL351">
        <v>56933.42</v>
      </c>
      <c r="AM351">
        <v>1555.17</v>
      </c>
      <c r="AN351">
        <v>142.85</v>
      </c>
      <c r="AO351">
        <v>8178.55</v>
      </c>
      <c r="AP351">
        <v>0</v>
      </c>
      <c r="AQ351">
        <v>36.11</v>
      </c>
      <c r="AR351">
        <v>0</v>
      </c>
      <c r="AS351">
        <v>0</v>
      </c>
      <c r="AT351">
        <v>70</v>
      </c>
      <c r="AU351">
        <v>10</v>
      </c>
      <c r="AV351">
        <v>1</v>
      </c>
      <c r="AW351">
        <v>1</v>
      </c>
      <c r="AZ351">
        <v>1</v>
      </c>
      <c r="BA351">
        <v>1</v>
      </c>
      <c r="BB351">
        <v>1</v>
      </c>
      <c r="BC351">
        <v>1</v>
      </c>
      <c r="BD351" t="s">
        <v>3</v>
      </c>
      <c r="BE351" t="s">
        <v>3</v>
      </c>
      <c r="BF351" t="s">
        <v>3</v>
      </c>
      <c r="BG351" t="s">
        <v>3</v>
      </c>
      <c r="BH351">
        <v>0</v>
      </c>
      <c r="BI351">
        <v>4</v>
      </c>
      <c r="BJ351" t="s">
        <v>20</v>
      </c>
      <c r="BM351">
        <v>0</v>
      </c>
      <c r="BN351">
        <v>0</v>
      </c>
      <c r="BO351" t="s">
        <v>3</v>
      </c>
      <c r="BP351">
        <v>0</v>
      </c>
      <c r="BQ351">
        <v>1</v>
      </c>
      <c r="BR351">
        <v>0</v>
      </c>
      <c r="BS351">
        <v>1</v>
      </c>
      <c r="BT351">
        <v>1</v>
      </c>
      <c r="BU351">
        <v>1</v>
      </c>
      <c r="BV351">
        <v>1</v>
      </c>
      <c r="BW351">
        <v>1</v>
      </c>
      <c r="BX351">
        <v>1</v>
      </c>
      <c r="BY351" t="s">
        <v>3</v>
      </c>
      <c r="BZ351">
        <v>70</v>
      </c>
      <c r="CA351">
        <v>10</v>
      </c>
      <c r="CF351">
        <v>0</v>
      </c>
      <c r="CG351">
        <v>0</v>
      </c>
      <c r="CM351">
        <v>0</v>
      </c>
      <c r="CN351" t="s">
        <v>3</v>
      </c>
      <c r="CO351">
        <v>0</v>
      </c>
      <c r="CP351">
        <f t="shared" si="341"/>
        <v>1846.6899999999998</v>
      </c>
      <c r="CQ351">
        <f t="shared" si="342"/>
        <v>56933.42</v>
      </c>
      <c r="CR351">
        <f t="shared" si="343"/>
        <v>1555.17</v>
      </c>
      <c r="CS351">
        <f t="shared" si="344"/>
        <v>142.85</v>
      </c>
      <c r="CT351">
        <f t="shared" si="345"/>
        <v>8178.55</v>
      </c>
      <c r="CU351">
        <f t="shared" si="346"/>
        <v>0</v>
      </c>
      <c r="CV351">
        <f t="shared" si="347"/>
        <v>36.11</v>
      </c>
      <c r="CW351">
        <f t="shared" si="348"/>
        <v>0</v>
      </c>
      <c r="CX351">
        <f t="shared" si="349"/>
        <v>0</v>
      </c>
      <c r="CY351">
        <f t="shared" si="350"/>
        <v>158.58500000000001</v>
      </c>
      <c r="CZ351">
        <f t="shared" si="351"/>
        <v>22.655000000000001</v>
      </c>
      <c r="DC351" t="s">
        <v>3</v>
      </c>
      <c r="DD351" t="s">
        <v>3</v>
      </c>
      <c r="DE351" t="s">
        <v>3</v>
      </c>
      <c r="DF351" t="s">
        <v>3</v>
      </c>
      <c r="DG351" t="s">
        <v>3</v>
      </c>
      <c r="DH351" t="s">
        <v>3</v>
      </c>
      <c r="DI351" t="s">
        <v>3</v>
      </c>
      <c r="DJ351" t="s">
        <v>3</v>
      </c>
      <c r="DK351" t="s">
        <v>3</v>
      </c>
      <c r="DL351" t="s">
        <v>3</v>
      </c>
      <c r="DM351" t="s">
        <v>3</v>
      </c>
      <c r="DN351">
        <v>0</v>
      </c>
      <c r="DO351">
        <v>0</v>
      </c>
      <c r="DP351">
        <v>1</v>
      </c>
      <c r="DQ351">
        <v>1</v>
      </c>
      <c r="DU351">
        <v>1009</v>
      </c>
      <c r="DV351" t="s">
        <v>19</v>
      </c>
      <c r="DW351" t="s">
        <v>19</v>
      </c>
      <c r="DX351">
        <v>1000</v>
      </c>
      <c r="EE351">
        <v>32505399</v>
      </c>
      <c r="EF351">
        <v>1</v>
      </c>
      <c r="EG351" t="s">
        <v>21</v>
      </c>
      <c r="EH351">
        <v>0</v>
      </c>
      <c r="EI351" t="s">
        <v>3</v>
      </c>
      <c r="EJ351">
        <v>4</v>
      </c>
      <c r="EK351">
        <v>0</v>
      </c>
      <c r="EL351" t="s">
        <v>22</v>
      </c>
      <c r="EM351" t="s">
        <v>23</v>
      </c>
      <c r="EO351" t="s">
        <v>3</v>
      </c>
      <c r="EQ351">
        <v>131072</v>
      </c>
      <c r="ER351">
        <v>66667.14</v>
      </c>
      <c r="ES351">
        <v>56933.42</v>
      </c>
      <c r="ET351">
        <v>1555.17</v>
      </c>
      <c r="EU351">
        <v>142.85</v>
      </c>
      <c r="EV351">
        <v>8178.55</v>
      </c>
      <c r="EW351">
        <v>36.11</v>
      </c>
      <c r="EX351">
        <v>0</v>
      </c>
      <c r="EY351">
        <v>0</v>
      </c>
      <c r="FQ351">
        <v>0</v>
      </c>
      <c r="FR351">
        <f t="shared" si="352"/>
        <v>0</v>
      </c>
      <c r="FS351">
        <v>0</v>
      </c>
      <c r="FX351">
        <v>70</v>
      </c>
      <c r="FY351">
        <v>10</v>
      </c>
      <c r="GA351" t="s">
        <v>3</v>
      </c>
      <c r="GD351">
        <v>0</v>
      </c>
      <c r="GF351">
        <v>-1596235391</v>
      </c>
      <c r="GG351">
        <v>2</v>
      </c>
      <c r="GH351">
        <v>1</v>
      </c>
      <c r="GI351">
        <v>-2</v>
      </c>
      <c r="GJ351">
        <v>0</v>
      </c>
      <c r="GK351">
        <f>ROUND(R351*(R12)/100,2)</f>
        <v>4.28</v>
      </c>
      <c r="GL351">
        <f t="shared" si="353"/>
        <v>0</v>
      </c>
      <c r="GM351">
        <f t="shared" si="354"/>
        <v>2032.22</v>
      </c>
      <c r="GN351">
        <f t="shared" si="355"/>
        <v>0</v>
      </c>
      <c r="GO351">
        <f t="shared" si="356"/>
        <v>0</v>
      </c>
      <c r="GP351">
        <f t="shared" si="357"/>
        <v>2032.22</v>
      </c>
      <c r="GR351">
        <v>0</v>
      </c>
      <c r="GS351">
        <v>3</v>
      </c>
      <c r="GT351">
        <v>0</v>
      </c>
      <c r="GU351" t="s">
        <v>3</v>
      </c>
      <c r="GV351">
        <f t="shared" si="358"/>
        <v>0</v>
      </c>
      <c r="GW351">
        <v>1</v>
      </c>
      <c r="GX351">
        <f t="shared" si="359"/>
        <v>0</v>
      </c>
      <c r="HA351">
        <v>0</v>
      </c>
      <c r="HB351">
        <v>0</v>
      </c>
      <c r="IK351">
        <v>0</v>
      </c>
    </row>
    <row r="352" spans="1:245" x14ac:dyDescent="0.2">
      <c r="A352">
        <v>18</v>
      </c>
      <c r="B352">
        <v>1</v>
      </c>
      <c r="C352">
        <v>845</v>
      </c>
      <c r="E352" t="s">
        <v>347</v>
      </c>
      <c r="F352" t="s">
        <v>25</v>
      </c>
      <c r="G352" t="s">
        <v>26</v>
      </c>
      <c r="H352" t="s">
        <v>19</v>
      </c>
      <c r="I352">
        <f>I351*J352</f>
        <v>-2.7699999999999999E-2</v>
      </c>
      <c r="J352">
        <v>-1</v>
      </c>
      <c r="O352">
        <f t="shared" si="321"/>
        <v>-1479.46</v>
      </c>
      <c r="P352">
        <f t="shared" si="322"/>
        <v>-1479.46</v>
      </c>
      <c r="Q352">
        <f t="shared" si="323"/>
        <v>0</v>
      </c>
      <c r="R352">
        <f t="shared" si="324"/>
        <v>0</v>
      </c>
      <c r="S352">
        <f t="shared" si="325"/>
        <v>0</v>
      </c>
      <c r="T352">
        <f t="shared" si="326"/>
        <v>0</v>
      </c>
      <c r="U352">
        <f t="shared" si="327"/>
        <v>0</v>
      </c>
      <c r="V352">
        <f t="shared" si="328"/>
        <v>0</v>
      </c>
      <c r="W352">
        <f t="shared" si="329"/>
        <v>0</v>
      </c>
      <c r="X352">
        <f t="shared" si="330"/>
        <v>0</v>
      </c>
      <c r="Y352">
        <f t="shared" si="331"/>
        <v>0</v>
      </c>
      <c r="AA352">
        <v>33034105</v>
      </c>
      <c r="AB352">
        <f t="shared" si="332"/>
        <v>53410.15</v>
      </c>
      <c r="AC352">
        <f t="shared" si="333"/>
        <v>53410.15</v>
      </c>
      <c r="AD352">
        <f t="shared" si="334"/>
        <v>0</v>
      </c>
      <c r="AE352">
        <f t="shared" si="335"/>
        <v>0</v>
      </c>
      <c r="AF352">
        <f t="shared" si="336"/>
        <v>0</v>
      </c>
      <c r="AG352">
        <f t="shared" si="337"/>
        <v>0</v>
      </c>
      <c r="AH352">
        <f t="shared" si="338"/>
        <v>0</v>
      </c>
      <c r="AI352">
        <f t="shared" si="339"/>
        <v>0</v>
      </c>
      <c r="AJ352">
        <f t="shared" si="340"/>
        <v>0</v>
      </c>
      <c r="AK352">
        <v>53410.15</v>
      </c>
      <c r="AL352">
        <v>53410.15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70</v>
      </c>
      <c r="AU352">
        <v>10</v>
      </c>
      <c r="AV352">
        <v>1</v>
      </c>
      <c r="AW352">
        <v>1</v>
      </c>
      <c r="AZ352">
        <v>1</v>
      </c>
      <c r="BA352">
        <v>1</v>
      </c>
      <c r="BB352">
        <v>1</v>
      </c>
      <c r="BC352">
        <v>1</v>
      </c>
      <c r="BD352" t="s">
        <v>3</v>
      </c>
      <c r="BE352" t="s">
        <v>3</v>
      </c>
      <c r="BF352" t="s">
        <v>3</v>
      </c>
      <c r="BG352" t="s">
        <v>3</v>
      </c>
      <c r="BH352">
        <v>3</v>
      </c>
      <c r="BI352">
        <v>4</v>
      </c>
      <c r="BJ352" t="s">
        <v>27</v>
      </c>
      <c r="BM352">
        <v>0</v>
      </c>
      <c r="BN352">
        <v>0</v>
      </c>
      <c r="BO352" t="s">
        <v>3</v>
      </c>
      <c r="BP352">
        <v>0</v>
      </c>
      <c r="BQ352">
        <v>1</v>
      </c>
      <c r="BR352">
        <v>0</v>
      </c>
      <c r="BS352">
        <v>1</v>
      </c>
      <c r="BT352">
        <v>1</v>
      </c>
      <c r="BU352">
        <v>1</v>
      </c>
      <c r="BV352">
        <v>1</v>
      </c>
      <c r="BW352">
        <v>1</v>
      </c>
      <c r="BX352">
        <v>1</v>
      </c>
      <c r="BY352" t="s">
        <v>3</v>
      </c>
      <c r="BZ352">
        <v>70</v>
      </c>
      <c r="CA352">
        <v>10</v>
      </c>
      <c r="CF352">
        <v>0</v>
      </c>
      <c r="CG352">
        <v>0</v>
      </c>
      <c r="CM352">
        <v>0</v>
      </c>
      <c r="CN352" t="s">
        <v>3</v>
      </c>
      <c r="CO352">
        <v>0</v>
      </c>
      <c r="CP352">
        <f t="shared" si="341"/>
        <v>-1479.46</v>
      </c>
      <c r="CQ352">
        <f t="shared" si="342"/>
        <v>53410.15</v>
      </c>
      <c r="CR352">
        <f t="shared" si="343"/>
        <v>0</v>
      </c>
      <c r="CS352">
        <f t="shared" si="344"/>
        <v>0</v>
      </c>
      <c r="CT352">
        <f t="shared" si="345"/>
        <v>0</v>
      </c>
      <c r="CU352">
        <f t="shared" si="346"/>
        <v>0</v>
      </c>
      <c r="CV352">
        <f t="shared" si="347"/>
        <v>0</v>
      </c>
      <c r="CW352">
        <f t="shared" si="348"/>
        <v>0</v>
      </c>
      <c r="CX352">
        <f t="shared" si="349"/>
        <v>0</v>
      </c>
      <c r="CY352">
        <f t="shared" si="350"/>
        <v>0</v>
      </c>
      <c r="CZ352">
        <f t="shared" si="351"/>
        <v>0</v>
      </c>
      <c r="DC352" t="s">
        <v>3</v>
      </c>
      <c r="DD352" t="s">
        <v>3</v>
      </c>
      <c r="DE352" t="s">
        <v>3</v>
      </c>
      <c r="DF352" t="s">
        <v>3</v>
      </c>
      <c r="DG352" t="s">
        <v>3</v>
      </c>
      <c r="DH352" t="s">
        <v>3</v>
      </c>
      <c r="DI352" t="s">
        <v>3</v>
      </c>
      <c r="DJ352" t="s">
        <v>3</v>
      </c>
      <c r="DK352" t="s">
        <v>3</v>
      </c>
      <c r="DL352" t="s">
        <v>3</v>
      </c>
      <c r="DM352" t="s">
        <v>3</v>
      </c>
      <c r="DN352">
        <v>0</v>
      </c>
      <c r="DO352">
        <v>0</v>
      </c>
      <c r="DP352">
        <v>1</v>
      </c>
      <c r="DQ352">
        <v>1</v>
      </c>
      <c r="DU352">
        <v>1009</v>
      </c>
      <c r="DV352" t="s">
        <v>19</v>
      </c>
      <c r="DW352" t="s">
        <v>19</v>
      </c>
      <c r="DX352">
        <v>1000</v>
      </c>
      <c r="EE352">
        <v>32505399</v>
      </c>
      <c r="EF352">
        <v>1</v>
      </c>
      <c r="EG352" t="s">
        <v>21</v>
      </c>
      <c r="EH352">
        <v>0</v>
      </c>
      <c r="EI352" t="s">
        <v>3</v>
      </c>
      <c r="EJ352">
        <v>4</v>
      </c>
      <c r="EK352">
        <v>0</v>
      </c>
      <c r="EL352" t="s">
        <v>22</v>
      </c>
      <c r="EM352" t="s">
        <v>23</v>
      </c>
      <c r="EO352" t="s">
        <v>3</v>
      </c>
      <c r="EQ352">
        <v>0</v>
      </c>
      <c r="ER352">
        <v>53410.15</v>
      </c>
      <c r="ES352">
        <v>53410.15</v>
      </c>
      <c r="ET352">
        <v>0</v>
      </c>
      <c r="EU352">
        <v>0</v>
      </c>
      <c r="EV352">
        <v>0</v>
      </c>
      <c r="EW352">
        <v>0</v>
      </c>
      <c r="EX352">
        <v>0</v>
      </c>
      <c r="FQ352">
        <v>0</v>
      </c>
      <c r="FR352">
        <f t="shared" si="352"/>
        <v>0</v>
      </c>
      <c r="FS352">
        <v>0</v>
      </c>
      <c r="FX352">
        <v>70</v>
      </c>
      <c r="FY352">
        <v>10</v>
      </c>
      <c r="GA352" t="s">
        <v>3</v>
      </c>
      <c r="GD352">
        <v>0</v>
      </c>
      <c r="GF352">
        <v>-1467733540</v>
      </c>
      <c r="GG352">
        <v>2</v>
      </c>
      <c r="GH352">
        <v>1</v>
      </c>
      <c r="GI352">
        <v>-2</v>
      </c>
      <c r="GJ352">
        <v>0</v>
      </c>
      <c r="GK352">
        <f>ROUND(R352*(R12)/100,2)</f>
        <v>0</v>
      </c>
      <c r="GL352">
        <f t="shared" si="353"/>
        <v>0</v>
      </c>
      <c r="GM352">
        <f t="shared" si="354"/>
        <v>-1479.46</v>
      </c>
      <c r="GN352">
        <f t="shared" si="355"/>
        <v>0</v>
      </c>
      <c r="GO352">
        <f t="shared" si="356"/>
        <v>0</v>
      </c>
      <c r="GP352">
        <f t="shared" si="357"/>
        <v>-1479.46</v>
      </c>
      <c r="GR352">
        <v>0</v>
      </c>
      <c r="GS352">
        <v>3</v>
      </c>
      <c r="GT352">
        <v>0</v>
      </c>
      <c r="GU352" t="s">
        <v>3</v>
      </c>
      <c r="GV352">
        <f t="shared" si="358"/>
        <v>0</v>
      </c>
      <c r="GW352">
        <v>1</v>
      </c>
      <c r="GX352">
        <f t="shared" si="359"/>
        <v>0</v>
      </c>
      <c r="HA352">
        <v>0</v>
      </c>
      <c r="HB352">
        <v>0</v>
      </c>
      <c r="IK352">
        <v>0</v>
      </c>
    </row>
    <row r="353" spans="1:245" x14ac:dyDescent="0.2">
      <c r="A353">
        <v>17</v>
      </c>
      <c r="B353">
        <v>1</v>
      </c>
      <c r="C353">
        <f>ROW(SmtRes!A860)</f>
        <v>860</v>
      </c>
      <c r="D353">
        <f>ROW(EtalonRes!A817)</f>
        <v>817</v>
      </c>
      <c r="E353" t="s">
        <v>348</v>
      </c>
      <c r="F353" t="s">
        <v>29</v>
      </c>
      <c r="G353" t="s">
        <v>30</v>
      </c>
      <c r="H353" t="s">
        <v>31</v>
      </c>
      <c r="I353">
        <v>3.7799999999999999E-3</v>
      </c>
      <c r="J353">
        <v>0</v>
      </c>
      <c r="O353">
        <f t="shared" si="321"/>
        <v>1613.73</v>
      </c>
      <c r="P353">
        <f t="shared" si="322"/>
        <v>1314.81</v>
      </c>
      <c r="Q353">
        <f t="shared" si="323"/>
        <v>1.64</v>
      </c>
      <c r="R353">
        <f t="shared" si="324"/>
        <v>0.56000000000000005</v>
      </c>
      <c r="S353">
        <f t="shared" si="325"/>
        <v>297.27999999999997</v>
      </c>
      <c r="T353">
        <f t="shared" si="326"/>
        <v>0</v>
      </c>
      <c r="U353">
        <f t="shared" si="327"/>
        <v>1.712718</v>
      </c>
      <c r="V353">
        <f t="shared" si="328"/>
        <v>0</v>
      </c>
      <c r="W353">
        <f t="shared" si="329"/>
        <v>0</v>
      </c>
      <c r="X353">
        <f t="shared" si="330"/>
        <v>208.1</v>
      </c>
      <c r="Y353">
        <f t="shared" si="331"/>
        <v>29.73</v>
      </c>
      <c r="AA353">
        <v>33034105</v>
      </c>
      <c r="AB353">
        <f t="shared" si="332"/>
        <v>426912.19</v>
      </c>
      <c r="AC353">
        <f t="shared" si="333"/>
        <v>347832.49</v>
      </c>
      <c r="AD353">
        <f t="shared" si="334"/>
        <v>435.13</v>
      </c>
      <c r="AE353">
        <f t="shared" si="335"/>
        <v>147.43</v>
      </c>
      <c r="AF353">
        <f t="shared" si="336"/>
        <v>78644.570000000007</v>
      </c>
      <c r="AG353">
        <f t="shared" si="337"/>
        <v>0</v>
      </c>
      <c r="AH353">
        <f t="shared" si="338"/>
        <v>453.1</v>
      </c>
      <c r="AI353">
        <f t="shared" si="339"/>
        <v>0</v>
      </c>
      <c r="AJ353">
        <f t="shared" si="340"/>
        <v>0</v>
      </c>
      <c r="AK353">
        <v>426912.19</v>
      </c>
      <c r="AL353">
        <v>347832.49</v>
      </c>
      <c r="AM353">
        <v>435.13</v>
      </c>
      <c r="AN353">
        <v>147.43</v>
      </c>
      <c r="AO353">
        <v>78644.570000000007</v>
      </c>
      <c r="AP353">
        <v>0</v>
      </c>
      <c r="AQ353">
        <v>453.1</v>
      </c>
      <c r="AR353">
        <v>0</v>
      </c>
      <c r="AS353">
        <v>0</v>
      </c>
      <c r="AT353">
        <v>70</v>
      </c>
      <c r="AU353">
        <v>10</v>
      </c>
      <c r="AV353">
        <v>1</v>
      </c>
      <c r="AW353">
        <v>1</v>
      </c>
      <c r="AZ353">
        <v>1</v>
      </c>
      <c r="BA353">
        <v>1</v>
      </c>
      <c r="BB353">
        <v>1</v>
      </c>
      <c r="BC353">
        <v>1</v>
      </c>
      <c r="BD353" t="s">
        <v>3</v>
      </c>
      <c r="BE353" t="s">
        <v>3</v>
      </c>
      <c r="BF353" t="s">
        <v>3</v>
      </c>
      <c r="BG353" t="s">
        <v>3</v>
      </c>
      <c r="BH353">
        <v>0</v>
      </c>
      <c r="BI353">
        <v>4</v>
      </c>
      <c r="BJ353" t="s">
        <v>32</v>
      </c>
      <c r="BM353">
        <v>0</v>
      </c>
      <c r="BN353">
        <v>0</v>
      </c>
      <c r="BO353" t="s">
        <v>3</v>
      </c>
      <c r="BP353">
        <v>0</v>
      </c>
      <c r="BQ353">
        <v>1</v>
      </c>
      <c r="BR353">
        <v>0</v>
      </c>
      <c r="BS353">
        <v>1</v>
      </c>
      <c r="BT353">
        <v>1</v>
      </c>
      <c r="BU353">
        <v>1</v>
      </c>
      <c r="BV353">
        <v>1</v>
      </c>
      <c r="BW353">
        <v>1</v>
      </c>
      <c r="BX353">
        <v>1</v>
      </c>
      <c r="BY353" t="s">
        <v>3</v>
      </c>
      <c r="BZ353">
        <v>70</v>
      </c>
      <c r="CA353">
        <v>10</v>
      </c>
      <c r="CF353">
        <v>0</v>
      </c>
      <c r="CG353">
        <v>0</v>
      </c>
      <c r="CM353">
        <v>0</v>
      </c>
      <c r="CN353" t="s">
        <v>3</v>
      </c>
      <c r="CO353">
        <v>0</v>
      </c>
      <c r="CP353">
        <f t="shared" si="341"/>
        <v>1613.73</v>
      </c>
      <c r="CQ353">
        <f t="shared" si="342"/>
        <v>347832.49</v>
      </c>
      <c r="CR353">
        <f t="shared" si="343"/>
        <v>435.13</v>
      </c>
      <c r="CS353">
        <f t="shared" si="344"/>
        <v>147.43</v>
      </c>
      <c r="CT353">
        <f t="shared" si="345"/>
        <v>78644.570000000007</v>
      </c>
      <c r="CU353">
        <f t="shared" si="346"/>
        <v>0</v>
      </c>
      <c r="CV353">
        <f t="shared" si="347"/>
        <v>453.1</v>
      </c>
      <c r="CW353">
        <f t="shared" si="348"/>
        <v>0</v>
      </c>
      <c r="CX353">
        <f t="shared" si="349"/>
        <v>0</v>
      </c>
      <c r="CY353">
        <f t="shared" si="350"/>
        <v>208.09599999999998</v>
      </c>
      <c r="CZ353">
        <f t="shared" si="351"/>
        <v>29.727999999999998</v>
      </c>
      <c r="DC353" t="s">
        <v>3</v>
      </c>
      <c r="DD353" t="s">
        <v>3</v>
      </c>
      <c r="DE353" t="s">
        <v>3</v>
      </c>
      <c r="DF353" t="s">
        <v>3</v>
      </c>
      <c r="DG353" t="s">
        <v>3</v>
      </c>
      <c r="DH353" t="s">
        <v>3</v>
      </c>
      <c r="DI353" t="s">
        <v>3</v>
      </c>
      <c r="DJ353" t="s">
        <v>3</v>
      </c>
      <c r="DK353" t="s">
        <v>3</v>
      </c>
      <c r="DL353" t="s">
        <v>3</v>
      </c>
      <c r="DM353" t="s">
        <v>3</v>
      </c>
      <c r="DN353">
        <v>0</v>
      </c>
      <c r="DO353">
        <v>0</v>
      </c>
      <c r="DP353">
        <v>1</v>
      </c>
      <c r="DQ353">
        <v>1</v>
      </c>
      <c r="DU353">
        <v>1007</v>
      </c>
      <c r="DV353" t="s">
        <v>31</v>
      </c>
      <c r="DW353" t="s">
        <v>31</v>
      </c>
      <c r="DX353">
        <v>100</v>
      </c>
      <c r="EE353">
        <v>32505399</v>
      </c>
      <c r="EF353">
        <v>1</v>
      </c>
      <c r="EG353" t="s">
        <v>21</v>
      </c>
      <c r="EH353">
        <v>0</v>
      </c>
      <c r="EI353" t="s">
        <v>3</v>
      </c>
      <c r="EJ353">
        <v>4</v>
      </c>
      <c r="EK353">
        <v>0</v>
      </c>
      <c r="EL353" t="s">
        <v>22</v>
      </c>
      <c r="EM353" t="s">
        <v>23</v>
      </c>
      <c r="EO353" t="s">
        <v>3</v>
      </c>
      <c r="EQ353">
        <v>131072</v>
      </c>
      <c r="ER353">
        <v>426912.19</v>
      </c>
      <c r="ES353">
        <v>347832.49</v>
      </c>
      <c r="ET353">
        <v>435.13</v>
      </c>
      <c r="EU353">
        <v>147.43</v>
      </c>
      <c r="EV353">
        <v>78644.570000000007</v>
      </c>
      <c r="EW353">
        <v>453.1</v>
      </c>
      <c r="EX353">
        <v>0</v>
      </c>
      <c r="EY353">
        <v>0</v>
      </c>
      <c r="FQ353">
        <v>0</v>
      </c>
      <c r="FR353">
        <f t="shared" si="352"/>
        <v>0</v>
      </c>
      <c r="FS353">
        <v>0</v>
      </c>
      <c r="FX353">
        <v>70</v>
      </c>
      <c r="FY353">
        <v>10</v>
      </c>
      <c r="GA353" t="s">
        <v>3</v>
      </c>
      <c r="GD353">
        <v>0</v>
      </c>
      <c r="GF353">
        <v>1739596138</v>
      </c>
      <c r="GG353">
        <v>2</v>
      </c>
      <c r="GH353">
        <v>1</v>
      </c>
      <c r="GI353">
        <v>-2</v>
      </c>
      <c r="GJ353">
        <v>0</v>
      </c>
      <c r="GK353">
        <f>ROUND(R353*(R12)/100,2)</f>
        <v>0.6</v>
      </c>
      <c r="GL353">
        <f t="shared" si="353"/>
        <v>0</v>
      </c>
      <c r="GM353">
        <f t="shared" si="354"/>
        <v>1852.16</v>
      </c>
      <c r="GN353">
        <f t="shared" si="355"/>
        <v>0</v>
      </c>
      <c r="GO353">
        <f t="shared" si="356"/>
        <v>0</v>
      </c>
      <c r="GP353">
        <f t="shared" si="357"/>
        <v>1852.16</v>
      </c>
      <c r="GR353">
        <v>0</v>
      </c>
      <c r="GS353">
        <v>3</v>
      </c>
      <c r="GT353">
        <v>0</v>
      </c>
      <c r="GU353" t="s">
        <v>3</v>
      </c>
      <c r="GV353">
        <f t="shared" si="358"/>
        <v>0</v>
      </c>
      <c r="GW353">
        <v>1</v>
      </c>
      <c r="GX353">
        <f t="shared" si="359"/>
        <v>0</v>
      </c>
      <c r="HA353">
        <v>0</v>
      </c>
      <c r="HB353">
        <v>0</v>
      </c>
      <c r="IK353">
        <v>0</v>
      </c>
    </row>
    <row r="354" spans="1:245" x14ac:dyDescent="0.2">
      <c r="A354">
        <v>17</v>
      </c>
      <c r="B354">
        <v>1</v>
      </c>
      <c r="E354" t="s">
        <v>349</v>
      </c>
      <c r="F354" t="s">
        <v>25</v>
      </c>
      <c r="G354" t="s">
        <v>26</v>
      </c>
      <c r="H354" t="s">
        <v>19</v>
      </c>
      <c r="I354">
        <v>8.2851416299999994E-3</v>
      </c>
      <c r="J354">
        <v>0</v>
      </c>
      <c r="O354">
        <f t="shared" si="321"/>
        <v>442.51</v>
      </c>
      <c r="P354">
        <f t="shared" si="322"/>
        <v>442.51</v>
      </c>
      <c r="Q354">
        <f t="shared" si="323"/>
        <v>0</v>
      </c>
      <c r="R354">
        <f t="shared" si="324"/>
        <v>0</v>
      </c>
      <c r="S354">
        <f t="shared" si="325"/>
        <v>0</v>
      </c>
      <c r="T354">
        <f t="shared" si="326"/>
        <v>0</v>
      </c>
      <c r="U354">
        <f t="shared" si="327"/>
        <v>0</v>
      </c>
      <c r="V354">
        <f t="shared" si="328"/>
        <v>0</v>
      </c>
      <c r="W354">
        <f t="shared" si="329"/>
        <v>0</v>
      </c>
      <c r="X354">
        <f t="shared" si="330"/>
        <v>0</v>
      </c>
      <c r="Y354">
        <f t="shared" si="331"/>
        <v>0</v>
      </c>
      <c r="AA354">
        <v>33034105</v>
      </c>
      <c r="AB354">
        <f t="shared" si="332"/>
        <v>53410.15</v>
      </c>
      <c r="AC354">
        <f t="shared" si="333"/>
        <v>53410.15</v>
      </c>
      <c r="AD354">
        <f t="shared" si="334"/>
        <v>0</v>
      </c>
      <c r="AE354">
        <f t="shared" si="335"/>
        <v>0</v>
      </c>
      <c r="AF354">
        <f t="shared" si="336"/>
        <v>0</v>
      </c>
      <c r="AG354">
        <f t="shared" si="337"/>
        <v>0</v>
      </c>
      <c r="AH354">
        <f t="shared" si="338"/>
        <v>0</v>
      </c>
      <c r="AI354">
        <f t="shared" si="339"/>
        <v>0</v>
      </c>
      <c r="AJ354">
        <f t="shared" si="340"/>
        <v>0</v>
      </c>
      <c r="AK354">
        <v>53410.15</v>
      </c>
      <c r="AL354">
        <v>53410.15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70</v>
      </c>
      <c r="AU354">
        <v>10</v>
      </c>
      <c r="AV354">
        <v>1</v>
      </c>
      <c r="AW354">
        <v>1</v>
      </c>
      <c r="AZ354">
        <v>1</v>
      </c>
      <c r="BA354">
        <v>1</v>
      </c>
      <c r="BB354">
        <v>1</v>
      </c>
      <c r="BC354">
        <v>1</v>
      </c>
      <c r="BD354" t="s">
        <v>3</v>
      </c>
      <c r="BE354" t="s">
        <v>3</v>
      </c>
      <c r="BF354" t="s">
        <v>3</v>
      </c>
      <c r="BG354" t="s">
        <v>3</v>
      </c>
      <c r="BH354">
        <v>3</v>
      </c>
      <c r="BI354">
        <v>4</v>
      </c>
      <c r="BJ354" t="s">
        <v>27</v>
      </c>
      <c r="BM354">
        <v>0</v>
      </c>
      <c r="BN354">
        <v>0</v>
      </c>
      <c r="BO354" t="s">
        <v>3</v>
      </c>
      <c r="BP354">
        <v>0</v>
      </c>
      <c r="BQ354">
        <v>1</v>
      </c>
      <c r="BR354">
        <v>0</v>
      </c>
      <c r="BS354">
        <v>1</v>
      </c>
      <c r="BT354">
        <v>1</v>
      </c>
      <c r="BU354">
        <v>1</v>
      </c>
      <c r="BV354">
        <v>1</v>
      </c>
      <c r="BW354">
        <v>1</v>
      </c>
      <c r="BX354">
        <v>1</v>
      </c>
      <c r="BY354" t="s">
        <v>3</v>
      </c>
      <c r="BZ354">
        <v>70</v>
      </c>
      <c r="CA354">
        <v>10</v>
      </c>
      <c r="CF354">
        <v>0</v>
      </c>
      <c r="CG354">
        <v>0</v>
      </c>
      <c r="CM354">
        <v>0</v>
      </c>
      <c r="CN354" t="s">
        <v>3</v>
      </c>
      <c r="CO354">
        <v>0</v>
      </c>
      <c r="CP354">
        <f t="shared" si="341"/>
        <v>442.51</v>
      </c>
      <c r="CQ354">
        <f t="shared" si="342"/>
        <v>53410.15</v>
      </c>
      <c r="CR354">
        <f t="shared" si="343"/>
        <v>0</v>
      </c>
      <c r="CS354">
        <f t="shared" si="344"/>
        <v>0</v>
      </c>
      <c r="CT354">
        <f t="shared" si="345"/>
        <v>0</v>
      </c>
      <c r="CU354">
        <f t="shared" si="346"/>
        <v>0</v>
      </c>
      <c r="CV354">
        <f t="shared" si="347"/>
        <v>0</v>
      </c>
      <c r="CW354">
        <f t="shared" si="348"/>
        <v>0</v>
      </c>
      <c r="CX354">
        <f t="shared" si="349"/>
        <v>0</v>
      </c>
      <c r="CY354">
        <f t="shared" si="350"/>
        <v>0</v>
      </c>
      <c r="CZ354">
        <f t="shared" si="351"/>
        <v>0</v>
      </c>
      <c r="DC354" t="s">
        <v>3</v>
      </c>
      <c r="DD354" t="s">
        <v>3</v>
      </c>
      <c r="DE354" t="s">
        <v>3</v>
      </c>
      <c r="DF354" t="s">
        <v>3</v>
      </c>
      <c r="DG354" t="s">
        <v>3</v>
      </c>
      <c r="DH354" t="s">
        <v>3</v>
      </c>
      <c r="DI354" t="s">
        <v>3</v>
      </c>
      <c r="DJ354" t="s">
        <v>3</v>
      </c>
      <c r="DK354" t="s">
        <v>3</v>
      </c>
      <c r="DL354" t="s">
        <v>3</v>
      </c>
      <c r="DM354" t="s">
        <v>3</v>
      </c>
      <c r="DN354">
        <v>0</v>
      </c>
      <c r="DO354">
        <v>0</v>
      </c>
      <c r="DP354">
        <v>1</v>
      </c>
      <c r="DQ354">
        <v>1</v>
      </c>
      <c r="DU354">
        <v>1009</v>
      </c>
      <c r="DV354" t="s">
        <v>19</v>
      </c>
      <c r="DW354" t="s">
        <v>19</v>
      </c>
      <c r="DX354">
        <v>1000</v>
      </c>
      <c r="EE354">
        <v>32505399</v>
      </c>
      <c r="EF354">
        <v>1</v>
      </c>
      <c r="EG354" t="s">
        <v>21</v>
      </c>
      <c r="EH354">
        <v>0</v>
      </c>
      <c r="EI354" t="s">
        <v>3</v>
      </c>
      <c r="EJ354">
        <v>4</v>
      </c>
      <c r="EK354">
        <v>0</v>
      </c>
      <c r="EL354" t="s">
        <v>22</v>
      </c>
      <c r="EM354" t="s">
        <v>23</v>
      </c>
      <c r="EO354" t="s">
        <v>3</v>
      </c>
      <c r="EQ354">
        <v>131072</v>
      </c>
      <c r="ER354">
        <v>53410.15</v>
      </c>
      <c r="ES354">
        <v>53410.15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FQ354">
        <v>0</v>
      </c>
      <c r="FR354">
        <f t="shared" si="352"/>
        <v>0</v>
      </c>
      <c r="FS354">
        <v>0</v>
      </c>
      <c r="FX354">
        <v>70</v>
      </c>
      <c r="FY354">
        <v>10</v>
      </c>
      <c r="GA354" t="s">
        <v>3</v>
      </c>
      <c r="GD354">
        <v>0</v>
      </c>
      <c r="GF354">
        <v>-1467733540</v>
      </c>
      <c r="GG354">
        <v>2</v>
      </c>
      <c r="GH354">
        <v>1</v>
      </c>
      <c r="GI354">
        <v>-2</v>
      </c>
      <c r="GJ354">
        <v>0</v>
      </c>
      <c r="GK354">
        <f>ROUND(R354*(R12)/100,2)</f>
        <v>0</v>
      </c>
      <c r="GL354">
        <f t="shared" si="353"/>
        <v>0</v>
      </c>
      <c r="GM354">
        <f t="shared" si="354"/>
        <v>442.51</v>
      </c>
      <c r="GN354">
        <f t="shared" si="355"/>
        <v>0</v>
      </c>
      <c r="GO354">
        <f t="shared" si="356"/>
        <v>0</v>
      </c>
      <c r="GP354">
        <f t="shared" si="357"/>
        <v>442.51</v>
      </c>
      <c r="GR354">
        <v>0</v>
      </c>
      <c r="GS354">
        <v>3</v>
      </c>
      <c r="GT354">
        <v>0</v>
      </c>
      <c r="GU354" t="s">
        <v>3</v>
      </c>
      <c r="GV354">
        <f t="shared" si="358"/>
        <v>0</v>
      </c>
      <c r="GW354">
        <v>1</v>
      </c>
      <c r="GX354">
        <f t="shared" si="359"/>
        <v>0</v>
      </c>
      <c r="HA354">
        <v>0</v>
      </c>
      <c r="HB354">
        <v>0</v>
      </c>
      <c r="IK354">
        <v>0</v>
      </c>
    </row>
    <row r="355" spans="1:245" x14ac:dyDescent="0.2">
      <c r="A355">
        <v>17</v>
      </c>
      <c r="B355">
        <v>1</v>
      </c>
      <c r="E355" t="s">
        <v>350</v>
      </c>
      <c r="F355" t="s">
        <v>35</v>
      </c>
      <c r="G355" t="s">
        <v>351</v>
      </c>
      <c r="H355" t="s">
        <v>37</v>
      </c>
      <c r="I355">
        <v>2</v>
      </c>
      <c r="J355">
        <v>0</v>
      </c>
      <c r="O355">
        <f t="shared" si="321"/>
        <v>27620.34</v>
      </c>
      <c r="P355">
        <f t="shared" si="322"/>
        <v>27620.34</v>
      </c>
      <c r="Q355">
        <f t="shared" si="323"/>
        <v>0</v>
      </c>
      <c r="R355">
        <f t="shared" si="324"/>
        <v>0</v>
      </c>
      <c r="S355">
        <f t="shared" si="325"/>
        <v>0</v>
      </c>
      <c r="T355">
        <f t="shared" si="326"/>
        <v>0</v>
      </c>
      <c r="U355">
        <f t="shared" si="327"/>
        <v>0</v>
      </c>
      <c r="V355">
        <f t="shared" si="328"/>
        <v>0</v>
      </c>
      <c r="W355">
        <f t="shared" si="329"/>
        <v>0</v>
      </c>
      <c r="X355">
        <f t="shared" si="330"/>
        <v>0</v>
      </c>
      <c r="Y355">
        <f t="shared" si="331"/>
        <v>0</v>
      </c>
      <c r="AA355">
        <v>33034105</v>
      </c>
      <c r="AB355">
        <f t="shared" si="332"/>
        <v>13810.17</v>
      </c>
      <c r="AC355">
        <f t="shared" si="333"/>
        <v>13810.17</v>
      </c>
      <c r="AD355">
        <f t="shared" si="334"/>
        <v>0</v>
      </c>
      <c r="AE355">
        <f t="shared" si="335"/>
        <v>0</v>
      </c>
      <c r="AF355">
        <f t="shared" si="336"/>
        <v>0</v>
      </c>
      <c r="AG355">
        <f t="shared" si="337"/>
        <v>0</v>
      </c>
      <c r="AH355">
        <f t="shared" si="338"/>
        <v>0</v>
      </c>
      <c r="AI355">
        <f t="shared" si="339"/>
        <v>0</v>
      </c>
      <c r="AJ355">
        <f t="shared" si="340"/>
        <v>0</v>
      </c>
      <c r="AK355">
        <v>13810.17</v>
      </c>
      <c r="AL355">
        <v>13810.17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1</v>
      </c>
      <c r="AW355">
        <v>1</v>
      </c>
      <c r="AZ355">
        <v>1</v>
      </c>
      <c r="BA355">
        <v>1</v>
      </c>
      <c r="BB355">
        <v>1</v>
      </c>
      <c r="BC355">
        <v>1</v>
      </c>
      <c r="BD355" t="s">
        <v>3</v>
      </c>
      <c r="BE355" t="s">
        <v>3</v>
      </c>
      <c r="BF355" t="s">
        <v>3</v>
      </c>
      <c r="BG355" t="s">
        <v>3</v>
      </c>
      <c r="BH355">
        <v>3</v>
      </c>
      <c r="BI355">
        <v>1</v>
      </c>
      <c r="BJ355" t="s">
        <v>3</v>
      </c>
      <c r="BM355">
        <v>6001</v>
      </c>
      <c r="BN355">
        <v>0</v>
      </c>
      <c r="BO355" t="s">
        <v>3</v>
      </c>
      <c r="BP355">
        <v>0</v>
      </c>
      <c r="BQ355">
        <v>0</v>
      </c>
      <c r="BR355">
        <v>0</v>
      </c>
      <c r="BS355">
        <v>1</v>
      </c>
      <c r="BT355">
        <v>1</v>
      </c>
      <c r="BU355">
        <v>1</v>
      </c>
      <c r="BV355">
        <v>1</v>
      </c>
      <c r="BW355">
        <v>1</v>
      </c>
      <c r="BX355">
        <v>1</v>
      </c>
      <c r="BY355" t="s">
        <v>3</v>
      </c>
      <c r="BZ355">
        <v>0</v>
      </c>
      <c r="CA355">
        <v>0</v>
      </c>
      <c r="CF355">
        <v>0</v>
      </c>
      <c r="CG355">
        <v>0</v>
      </c>
      <c r="CM355">
        <v>0</v>
      </c>
      <c r="CN355" t="s">
        <v>3</v>
      </c>
      <c r="CO355">
        <v>0</v>
      </c>
      <c r="CP355">
        <f t="shared" si="341"/>
        <v>27620.34</v>
      </c>
      <c r="CQ355">
        <f t="shared" si="342"/>
        <v>13810.17</v>
      </c>
      <c r="CR355">
        <f t="shared" si="343"/>
        <v>0</v>
      </c>
      <c r="CS355">
        <f t="shared" si="344"/>
        <v>0</v>
      </c>
      <c r="CT355">
        <f t="shared" si="345"/>
        <v>0</v>
      </c>
      <c r="CU355">
        <f t="shared" si="346"/>
        <v>0</v>
      </c>
      <c r="CV355">
        <f t="shared" si="347"/>
        <v>0</v>
      </c>
      <c r="CW355">
        <f t="shared" si="348"/>
        <v>0</v>
      </c>
      <c r="CX355">
        <f t="shared" si="349"/>
        <v>0</v>
      </c>
      <c r="CY355">
        <f t="shared" si="350"/>
        <v>0</v>
      </c>
      <c r="CZ355">
        <f t="shared" si="351"/>
        <v>0</v>
      </c>
      <c r="DC355" t="s">
        <v>3</v>
      </c>
      <c r="DD355" t="s">
        <v>3</v>
      </c>
      <c r="DE355" t="s">
        <v>3</v>
      </c>
      <c r="DF355" t="s">
        <v>3</v>
      </c>
      <c r="DG355" t="s">
        <v>3</v>
      </c>
      <c r="DH355" t="s">
        <v>3</v>
      </c>
      <c r="DI355" t="s">
        <v>3</v>
      </c>
      <c r="DJ355" t="s">
        <v>3</v>
      </c>
      <c r="DK355" t="s">
        <v>3</v>
      </c>
      <c r="DL355" t="s">
        <v>3</v>
      </c>
      <c r="DM355" t="s">
        <v>3</v>
      </c>
      <c r="DN355">
        <v>0</v>
      </c>
      <c r="DO355">
        <v>0</v>
      </c>
      <c r="DP355">
        <v>1</v>
      </c>
      <c r="DQ355">
        <v>1</v>
      </c>
      <c r="DU355">
        <v>1010</v>
      </c>
      <c r="DV355" t="s">
        <v>37</v>
      </c>
      <c r="DW355" t="s">
        <v>38</v>
      </c>
      <c r="DX355">
        <v>1</v>
      </c>
      <c r="EE355">
        <v>32747723</v>
      </c>
      <c r="EF355">
        <v>0</v>
      </c>
      <c r="EG355" t="s">
        <v>39</v>
      </c>
      <c r="EH355">
        <v>0</v>
      </c>
      <c r="EI355" t="s">
        <v>3</v>
      </c>
      <c r="EJ355">
        <v>1</v>
      </c>
      <c r="EK355">
        <v>6001</v>
      </c>
      <c r="EL355" t="s">
        <v>40</v>
      </c>
      <c r="EM355" t="s">
        <v>39</v>
      </c>
      <c r="EO355" t="s">
        <v>3</v>
      </c>
      <c r="EQ355">
        <v>131072</v>
      </c>
      <c r="ER355">
        <v>13810.17</v>
      </c>
      <c r="ES355">
        <v>13810.17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FQ355">
        <v>0</v>
      </c>
      <c r="FR355">
        <f t="shared" si="352"/>
        <v>0</v>
      </c>
      <c r="FS355">
        <v>0</v>
      </c>
      <c r="FX355">
        <v>0</v>
      </c>
      <c r="FY355">
        <v>0</v>
      </c>
      <c r="GA355" t="s">
        <v>41</v>
      </c>
      <c r="GD355">
        <v>0</v>
      </c>
      <c r="GF355">
        <v>-1690829261</v>
      </c>
      <c r="GG355">
        <v>2</v>
      </c>
      <c r="GH355">
        <v>0</v>
      </c>
      <c r="GI355">
        <v>-2</v>
      </c>
      <c r="GJ355">
        <v>0</v>
      </c>
      <c r="GK355">
        <f>ROUND(R355*(R12)/100,2)</f>
        <v>0</v>
      </c>
      <c r="GL355">
        <f t="shared" si="353"/>
        <v>0</v>
      </c>
      <c r="GM355">
        <f t="shared" si="354"/>
        <v>27620.34</v>
      </c>
      <c r="GN355">
        <f t="shared" si="355"/>
        <v>27620.34</v>
      </c>
      <c r="GO355">
        <f t="shared" si="356"/>
        <v>0</v>
      </c>
      <c r="GP355">
        <f t="shared" si="357"/>
        <v>0</v>
      </c>
      <c r="GR355">
        <v>0</v>
      </c>
      <c r="GS355">
        <v>4</v>
      </c>
      <c r="GT355">
        <v>0</v>
      </c>
      <c r="GU355" t="s">
        <v>3</v>
      </c>
      <c r="GV355">
        <f t="shared" si="358"/>
        <v>0</v>
      </c>
      <c r="GW355">
        <v>1</v>
      </c>
      <c r="GX355">
        <f t="shared" si="359"/>
        <v>0</v>
      </c>
      <c r="HA355">
        <v>0</v>
      </c>
      <c r="HB355">
        <v>0</v>
      </c>
      <c r="IK355">
        <v>0</v>
      </c>
    </row>
    <row r="356" spans="1:245" x14ac:dyDescent="0.2">
      <c r="A356">
        <v>17</v>
      </c>
      <c r="B356">
        <v>1</v>
      </c>
      <c r="C356">
        <f>ROW(SmtRes!A865)</f>
        <v>865</v>
      </c>
      <c r="D356">
        <f>ROW(EtalonRes!A821)</f>
        <v>821</v>
      </c>
      <c r="E356" t="s">
        <v>352</v>
      </c>
      <c r="F356" t="s">
        <v>17</v>
      </c>
      <c r="G356" t="s">
        <v>18</v>
      </c>
      <c r="H356" t="s">
        <v>19</v>
      </c>
      <c r="I356">
        <v>1.9740000000000001E-2</v>
      </c>
      <c r="J356">
        <v>0</v>
      </c>
      <c r="O356">
        <f t="shared" si="321"/>
        <v>1316.01</v>
      </c>
      <c r="P356">
        <f t="shared" si="322"/>
        <v>1123.8699999999999</v>
      </c>
      <c r="Q356">
        <f t="shared" si="323"/>
        <v>30.7</v>
      </c>
      <c r="R356">
        <f t="shared" si="324"/>
        <v>2.82</v>
      </c>
      <c r="S356">
        <f t="shared" si="325"/>
        <v>161.44</v>
      </c>
      <c r="T356">
        <f t="shared" si="326"/>
        <v>0</v>
      </c>
      <c r="U356">
        <f t="shared" si="327"/>
        <v>0.71281139999999998</v>
      </c>
      <c r="V356">
        <f t="shared" si="328"/>
        <v>0</v>
      </c>
      <c r="W356">
        <f t="shared" si="329"/>
        <v>0</v>
      </c>
      <c r="X356">
        <f t="shared" si="330"/>
        <v>113.01</v>
      </c>
      <c r="Y356">
        <f t="shared" si="331"/>
        <v>16.14</v>
      </c>
      <c r="AA356">
        <v>33034105</v>
      </c>
      <c r="AB356">
        <f t="shared" si="332"/>
        <v>66667.14</v>
      </c>
      <c r="AC356">
        <f t="shared" si="333"/>
        <v>56933.42</v>
      </c>
      <c r="AD356">
        <f t="shared" si="334"/>
        <v>1555.17</v>
      </c>
      <c r="AE356">
        <f t="shared" si="335"/>
        <v>142.85</v>
      </c>
      <c r="AF356">
        <f t="shared" si="336"/>
        <v>8178.55</v>
      </c>
      <c r="AG356">
        <f t="shared" si="337"/>
        <v>0</v>
      </c>
      <c r="AH356">
        <f t="shared" si="338"/>
        <v>36.11</v>
      </c>
      <c r="AI356">
        <f t="shared" si="339"/>
        <v>0</v>
      </c>
      <c r="AJ356">
        <f t="shared" si="340"/>
        <v>0</v>
      </c>
      <c r="AK356">
        <v>66667.14</v>
      </c>
      <c r="AL356">
        <v>56933.42</v>
      </c>
      <c r="AM356">
        <v>1555.17</v>
      </c>
      <c r="AN356">
        <v>142.85</v>
      </c>
      <c r="AO356">
        <v>8178.55</v>
      </c>
      <c r="AP356">
        <v>0</v>
      </c>
      <c r="AQ356">
        <v>36.11</v>
      </c>
      <c r="AR356">
        <v>0</v>
      </c>
      <c r="AS356">
        <v>0</v>
      </c>
      <c r="AT356">
        <v>70</v>
      </c>
      <c r="AU356">
        <v>10</v>
      </c>
      <c r="AV356">
        <v>1</v>
      </c>
      <c r="AW356">
        <v>1</v>
      </c>
      <c r="AZ356">
        <v>1</v>
      </c>
      <c r="BA356">
        <v>1</v>
      </c>
      <c r="BB356">
        <v>1</v>
      </c>
      <c r="BC356">
        <v>1</v>
      </c>
      <c r="BD356" t="s">
        <v>3</v>
      </c>
      <c r="BE356" t="s">
        <v>3</v>
      </c>
      <c r="BF356" t="s">
        <v>3</v>
      </c>
      <c r="BG356" t="s">
        <v>3</v>
      </c>
      <c r="BH356">
        <v>0</v>
      </c>
      <c r="BI356">
        <v>4</v>
      </c>
      <c r="BJ356" t="s">
        <v>20</v>
      </c>
      <c r="BM356">
        <v>0</v>
      </c>
      <c r="BN356">
        <v>0</v>
      </c>
      <c r="BO356" t="s">
        <v>3</v>
      </c>
      <c r="BP356">
        <v>0</v>
      </c>
      <c r="BQ356">
        <v>1</v>
      </c>
      <c r="BR356">
        <v>0</v>
      </c>
      <c r="BS356">
        <v>1</v>
      </c>
      <c r="BT356">
        <v>1</v>
      </c>
      <c r="BU356">
        <v>1</v>
      </c>
      <c r="BV356">
        <v>1</v>
      </c>
      <c r="BW356">
        <v>1</v>
      </c>
      <c r="BX356">
        <v>1</v>
      </c>
      <c r="BY356" t="s">
        <v>3</v>
      </c>
      <c r="BZ356">
        <v>70</v>
      </c>
      <c r="CA356">
        <v>10</v>
      </c>
      <c r="CF356">
        <v>0</v>
      </c>
      <c r="CG356">
        <v>0</v>
      </c>
      <c r="CM356">
        <v>0</v>
      </c>
      <c r="CN356" t="s">
        <v>3</v>
      </c>
      <c r="CO356">
        <v>0</v>
      </c>
      <c r="CP356">
        <f t="shared" si="341"/>
        <v>1316.01</v>
      </c>
      <c r="CQ356">
        <f t="shared" si="342"/>
        <v>56933.42</v>
      </c>
      <c r="CR356">
        <f t="shared" si="343"/>
        <v>1555.17</v>
      </c>
      <c r="CS356">
        <f t="shared" si="344"/>
        <v>142.85</v>
      </c>
      <c r="CT356">
        <f t="shared" si="345"/>
        <v>8178.55</v>
      </c>
      <c r="CU356">
        <f t="shared" si="346"/>
        <v>0</v>
      </c>
      <c r="CV356">
        <f t="shared" si="347"/>
        <v>36.11</v>
      </c>
      <c r="CW356">
        <f t="shared" si="348"/>
        <v>0</v>
      </c>
      <c r="CX356">
        <f t="shared" si="349"/>
        <v>0</v>
      </c>
      <c r="CY356">
        <f t="shared" si="350"/>
        <v>113.008</v>
      </c>
      <c r="CZ356">
        <f t="shared" si="351"/>
        <v>16.144000000000002</v>
      </c>
      <c r="DC356" t="s">
        <v>3</v>
      </c>
      <c r="DD356" t="s">
        <v>3</v>
      </c>
      <c r="DE356" t="s">
        <v>3</v>
      </c>
      <c r="DF356" t="s">
        <v>3</v>
      </c>
      <c r="DG356" t="s">
        <v>3</v>
      </c>
      <c r="DH356" t="s">
        <v>3</v>
      </c>
      <c r="DI356" t="s">
        <v>3</v>
      </c>
      <c r="DJ356" t="s">
        <v>3</v>
      </c>
      <c r="DK356" t="s">
        <v>3</v>
      </c>
      <c r="DL356" t="s">
        <v>3</v>
      </c>
      <c r="DM356" t="s">
        <v>3</v>
      </c>
      <c r="DN356">
        <v>0</v>
      </c>
      <c r="DO356">
        <v>0</v>
      </c>
      <c r="DP356">
        <v>1</v>
      </c>
      <c r="DQ356">
        <v>1</v>
      </c>
      <c r="DU356">
        <v>1009</v>
      </c>
      <c r="DV356" t="s">
        <v>19</v>
      </c>
      <c r="DW356" t="s">
        <v>19</v>
      </c>
      <c r="DX356">
        <v>1000</v>
      </c>
      <c r="EE356">
        <v>32505399</v>
      </c>
      <c r="EF356">
        <v>1</v>
      </c>
      <c r="EG356" t="s">
        <v>21</v>
      </c>
      <c r="EH356">
        <v>0</v>
      </c>
      <c r="EI356" t="s">
        <v>3</v>
      </c>
      <c r="EJ356">
        <v>4</v>
      </c>
      <c r="EK356">
        <v>0</v>
      </c>
      <c r="EL356" t="s">
        <v>22</v>
      </c>
      <c r="EM356" t="s">
        <v>23</v>
      </c>
      <c r="EO356" t="s">
        <v>3</v>
      </c>
      <c r="EQ356">
        <v>131072</v>
      </c>
      <c r="ER356">
        <v>66667.14</v>
      </c>
      <c r="ES356">
        <v>56933.42</v>
      </c>
      <c r="ET356">
        <v>1555.17</v>
      </c>
      <c r="EU356">
        <v>142.85</v>
      </c>
      <c r="EV356">
        <v>8178.55</v>
      </c>
      <c r="EW356">
        <v>36.11</v>
      </c>
      <c r="EX356">
        <v>0</v>
      </c>
      <c r="EY356">
        <v>0</v>
      </c>
      <c r="FQ356">
        <v>0</v>
      </c>
      <c r="FR356">
        <f t="shared" si="352"/>
        <v>0</v>
      </c>
      <c r="FS356">
        <v>0</v>
      </c>
      <c r="FX356">
        <v>70</v>
      </c>
      <c r="FY356">
        <v>10</v>
      </c>
      <c r="GA356" t="s">
        <v>3</v>
      </c>
      <c r="GD356">
        <v>0</v>
      </c>
      <c r="GF356">
        <v>-1596235391</v>
      </c>
      <c r="GG356">
        <v>2</v>
      </c>
      <c r="GH356">
        <v>1</v>
      </c>
      <c r="GI356">
        <v>-2</v>
      </c>
      <c r="GJ356">
        <v>0</v>
      </c>
      <c r="GK356">
        <f>ROUND(R356*(R12)/100,2)</f>
        <v>3.05</v>
      </c>
      <c r="GL356">
        <f t="shared" si="353"/>
        <v>0</v>
      </c>
      <c r="GM356">
        <f t="shared" si="354"/>
        <v>1448.21</v>
      </c>
      <c r="GN356">
        <f t="shared" si="355"/>
        <v>0</v>
      </c>
      <c r="GO356">
        <f t="shared" si="356"/>
        <v>0</v>
      </c>
      <c r="GP356">
        <f t="shared" si="357"/>
        <v>1448.21</v>
      </c>
      <c r="GR356">
        <v>0</v>
      </c>
      <c r="GS356">
        <v>3</v>
      </c>
      <c r="GT356">
        <v>0</v>
      </c>
      <c r="GU356" t="s">
        <v>3</v>
      </c>
      <c r="GV356">
        <f t="shared" si="358"/>
        <v>0</v>
      </c>
      <c r="GW356">
        <v>1</v>
      </c>
      <c r="GX356">
        <f t="shared" si="359"/>
        <v>0</v>
      </c>
      <c r="HA356">
        <v>0</v>
      </c>
      <c r="HB356">
        <v>0</v>
      </c>
      <c r="IK356">
        <v>0</v>
      </c>
    </row>
    <row r="357" spans="1:245" x14ac:dyDescent="0.2">
      <c r="A357">
        <v>18</v>
      </c>
      <c r="B357">
        <v>1</v>
      </c>
      <c r="C357">
        <v>865</v>
      </c>
      <c r="E357" t="s">
        <v>353</v>
      </c>
      <c r="F357" t="s">
        <v>25</v>
      </c>
      <c r="G357" t="s">
        <v>26</v>
      </c>
      <c r="H357" t="s">
        <v>19</v>
      </c>
      <c r="I357">
        <f>I356*J357</f>
        <v>-1.9740000000000001E-2</v>
      </c>
      <c r="J357">
        <v>-1</v>
      </c>
      <c r="O357">
        <f t="shared" ref="O357:O388" si="360">ROUND(CP357,2)</f>
        <v>-1054.32</v>
      </c>
      <c r="P357">
        <f t="shared" ref="P357:P388" si="361">ROUND(CQ357*I357,2)</f>
        <v>-1054.32</v>
      </c>
      <c r="Q357">
        <f t="shared" ref="Q357:Q388" si="362">ROUND(CR357*I357,2)</f>
        <v>0</v>
      </c>
      <c r="R357">
        <f t="shared" ref="R357:R388" si="363">ROUND(CS357*I357,2)</f>
        <v>0</v>
      </c>
      <c r="S357">
        <f t="shared" ref="S357:S388" si="364">ROUND(CT357*I357,2)</f>
        <v>0</v>
      </c>
      <c r="T357">
        <f t="shared" ref="T357:T388" si="365">ROUND(CU357*I357,2)</f>
        <v>0</v>
      </c>
      <c r="U357">
        <f t="shared" ref="U357:U388" si="366">CV357*I357</f>
        <v>0</v>
      </c>
      <c r="V357">
        <f t="shared" ref="V357:V388" si="367">CW357*I357</f>
        <v>0</v>
      </c>
      <c r="W357">
        <f t="shared" ref="W357:W388" si="368">ROUND(CX357*I357,2)</f>
        <v>0</v>
      </c>
      <c r="X357">
        <f t="shared" ref="X357:X388" si="369">ROUND(CY357,2)</f>
        <v>0</v>
      </c>
      <c r="Y357">
        <f t="shared" ref="Y357:Y388" si="370">ROUND(CZ357,2)</f>
        <v>0</v>
      </c>
      <c r="AA357">
        <v>33034105</v>
      </c>
      <c r="AB357">
        <f t="shared" ref="AB357:AB388" si="371">ROUND((AC357+AD357+AF357),6)</f>
        <v>53410.15</v>
      </c>
      <c r="AC357">
        <f t="shared" ref="AC357:AC388" si="372">ROUND((ES357),6)</f>
        <v>53410.15</v>
      </c>
      <c r="AD357">
        <f t="shared" ref="AD357:AD388" si="373">ROUND((((ET357)-(EU357))+AE357),6)</f>
        <v>0</v>
      </c>
      <c r="AE357">
        <f t="shared" ref="AE357:AE388" si="374">ROUND((EU357),6)</f>
        <v>0</v>
      </c>
      <c r="AF357">
        <f t="shared" ref="AF357:AF388" si="375">ROUND((EV357),6)</f>
        <v>0</v>
      </c>
      <c r="AG357">
        <f t="shared" ref="AG357:AG388" si="376">ROUND((AP357),6)</f>
        <v>0</v>
      </c>
      <c r="AH357">
        <f t="shared" ref="AH357:AH388" si="377">(EW357)</f>
        <v>0</v>
      </c>
      <c r="AI357">
        <f t="shared" ref="AI357:AI388" si="378">(EX357)</f>
        <v>0</v>
      </c>
      <c r="AJ357">
        <f t="shared" ref="AJ357:AJ388" si="379">ROUND((AS357),6)</f>
        <v>0</v>
      </c>
      <c r="AK357">
        <v>53410.15</v>
      </c>
      <c r="AL357">
        <v>53410.15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70</v>
      </c>
      <c r="AU357">
        <v>10</v>
      </c>
      <c r="AV357">
        <v>1</v>
      </c>
      <c r="AW357">
        <v>1</v>
      </c>
      <c r="AZ357">
        <v>1</v>
      </c>
      <c r="BA357">
        <v>1</v>
      </c>
      <c r="BB357">
        <v>1</v>
      </c>
      <c r="BC357">
        <v>1</v>
      </c>
      <c r="BD357" t="s">
        <v>3</v>
      </c>
      <c r="BE357" t="s">
        <v>3</v>
      </c>
      <c r="BF357" t="s">
        <v>3</v>
      </c>
      <c r="BG357" t="s">
        <v>3</v>
      </c>
      <c r="BH357">
        <v>3</v>
      </c>
      <c r="BI357">
        <v>4</v>
      </c>
      <c r="BJ357" t="s">
        <v>27</v>
      </c>
      <c r="BM357">
        <v>0</v>
      </c>
      <c r="BN357">
        <v>0</v>
      </c>
      <c r="BO357" t="s">
        <v>3</v>
      </c>
      <c r="BP357">
        <v>0</v>
      </c>
      <c r="BQ357">
        <v>1</v>
      </c>
      <c r="BR357">
        <v>0</v>
      </c>
      <c r="BS357">
        <v>1</v>
      </c>
      <c r="BT357">
        <v>1</v>
      </c>
      <c r="BU357">
        <v>1</v>
      </c>
      <c r="BV357">
        <v>1</v>
      </c>
      <c r="BW357">
        <v>1</v>
      </c>
      <c r="BX357">
        <v>1</v>
      </c>
      <c r="BY357" t="s">
        <v>3</v>
      </c>
      <c r="BZ357">
        <v>70</v>
      </c>
      <c r="CA357">
        <v>10</v>
      </c>
      <c r="CF357">
        <v>0</v>
      </c>
      <c r="CG357">
        <v>0</v>
      </c>
      <c r="CM357">
        <v>0</v>
      </c>
      <c r="CN357" t="s">
        <v>3</v>
      </c>
      <c r="CO357">
        <v>0</v>
      </c>
      <c r="CP357">
        <f t="shared" ref="CP357:CP388" si="380">(P357+Q357+S357)</f>
        <v>-1054.32</v>
      </c>
      <c r="CQ357">
        <f t="shared" ref="CQ357:CQ388" si="381">(AC357*BC357*AW357)</f>
        <v>53410.15</v>
      </c>
      <c r="CR357">
        <f t="shared" ref="CR357:CR388" si="382">((((ET357)*BB357-(EU357)*BS357)+AE357*BS357)*AV357)</f>
        <v>0</v>
      </c>
      <c r="CS357">
        <f t="shared" ref="CS357:CS388" si="383">(AE357*BS357*AV357)</f>
        <v>0</v>
      </c>
      <c r="CT357">
        <f t="shared" ref="CT357:CT388" si="384">(AF357*BA357*AV357)</f>
        <v>0</v>
      </c>
      <c r="CU357">
        <f t="shared" ref="CU357:CU388" si="385">AG357</f>
        <v>0</v>
      </c>
      <c r="CV357">
        <f t="shared" ref="CV357:CV388" si="386">(AH357*AV357)</f>
        <v>0</v>
      </c>
      <c r="CW357">
        <f t="shared" ref="CW357:CW388" si="387">AI357</f>
        <v>0</v>
      </c>
      <c r="CX357">
        <f t="shared" ref="CX357:CX388" si="388">AJ357</f>
        <v>0</v>
      </c>
      <c r="CY357">
        <f t="shared" ref="CY357:CY388" si="389">((S357*BZ357)/100)</f>
        <v>0</v>
      </c>
      <c r="CZ357">
        <f t="shared" ref="CZ357:CZ388" si="390">((S357*CA357)/100)</f>
        <v>0</v>
      </c>
      <c r="DC357" t="s">
        <v>3</v>
      </c>
      <c r="DD357" t="s">
        <v>3</v>
      </c>
      <c r="DE357" t="s">
        <v>3</v>
      </c>
      <c r="DF357" t="s">
        <v>3</v>
      </c>
      <c r="DG357" t="s">
        <v>3</v>
      </c>
      <c r="DH357" t="s">
        <v>3</v>
      </c>
      <c r="DI357" t="s">
        <v>3</v>
      </c>
      <c r="DJ357" t="s">
        <v>3</v>
      </c>
      <c r="DK357" t="s">
        <v>3</v>
      </c>
      <c r="DL357" t="s">
        <v>3</v>
      </c>
      <c r="DM357" t="s">
        <v>3</v>
      </c>
      <c r="DN357">
        <v>0</v>
      </c>
      <c r="DO357">
        <v>0</v>
      </c>
      <c r="DP357">
        <v>1</v>
      </c>
      <c r="DQ357">
        <v>1</v>
      </c>
      <c r="DU357">
        <v>1009</v>
      </c>
      <c r="DV357" t="s">
        <v>19</v>
      </c>
      <c r="DW357" t="s">
        <v>19</v>
      </c>
      <c r="DX357">
        <v>1000</v>
      </c>
      <c r="EE357">
        <v>32505399</v>
      </c>
      <c r="EF357">
        <v>1</v>
      </c>
      <c r="EG357" t="s">
        <v>21</v>
      </c>
      <c r="EH357">
        <v>0</v>
      </c>
      <c r="EI357" t="s">
        <v>3</v>
      </c>
      <c r="EJ357">
        <v>4</v>
      </c>
      <c r="EK357">
        <v>0</v>
      </c>
      <c r="EL357" t="s">
        <v>22</v>
      </c>
      <c r="EM357" t="s">
        <v>23</v>
      </c>
      <c r="EO357" t="s">
        <v>3</v>
      </c>
      <c r="EQ357">
        <v>0</v>
      </c>
      <c r="ER357">
        <v>53410.15</v>
      </c>
      <c r="ES357">
        <v>53410.15</v>
      </c>
      <c r="ET357">
        <v>0</v>
      </c>
      <c r="EU357">
        <v>0</v>
      </c>
      <c r="EV357">
        <v>0</v>
      </c>
      <c r="EW357">
        <v>0</v>
      </c>
      <c r="EX357">
        <v>0</v>
      </c>
      <c r="FQ357">
        <v>0</v>
      </c>
      <c r="FR357">
        <f t="shared" ref="FR357:FR388" si="391">ROUND(IF(AND(BH357=3,BI357=3),P357,0),2)</f>
        <v>0</v>
      </c>
      <c r="FS357">
        <v>0</v>
      </c>
      <c r="FX357">
        <v>70</v>
      </c>
      <c r="FY357">
        <v>10</v>
      </c>
      <c r="GA357" t="s">
        <v>3</v>
      </c>
      <c r="GD357">
        <v>0</v>
      </c>
      <c r="GF357">
        <v>-1467733540</v>
      </c>
      <c r="GG357">
        <v>2</v>
      </c>
      <c r="GH357">
        <v>1</v>
      </c>
      <c r="GI357">
        <v>-2</v>
      </c>
      <c r="GJ357">
        <v>0</v>
      </c>
      <c r="GK357">
        <f>ROUND(R357*(R12)/100,2)</f>
        <v>0</v>
      </c>
      <c r="GL357">
        <f t="shared" ref="GL357:GL388" si="392">ROUND(IF(AND(BH357=3,BI357=3,FS357&lt;&gt;0),P357,0),2)</f>
        <v>0</v>
      </c>
      <c r="GM357">
        <f t="shared" ref="GM357:GM388" si="393">ROUND(O357+X357+Y357+GK357,2)+GX357</f>
        <v>-1054.32</v>
      </c>
      <c r="GN357">
        <f t="shared" ref="GN357:GN388" si="394">IF(OR(BI357=0,BI357=1),ROUND(O357+X357+Y357+GK357,2),0)</f>
        <v>0</v>
      </c>
      <c r="GO357">
        <f t="shared" ref="GO357:GO388" si="395">IF(BI357=2,ROUND(O357+X357+Y357+GK357,2),0)</f>
        <v>0</v>
      </c>
      <c r="GP357">
        <f t="shared" ref="GP357:GP388" si="396">IF(BI357=4,ROUND(O357+X357+Y357+GK357,2)+GX357,0)</f>
        <v>-1054.32</v>
      </c>
      <c r="GR357">
        <v>0</v>
      </c>
      <c r="GS357">
        <v>3</v>
      </c>
      <c r="GT357">
        <v>0</v>
      </c>
      <c r="GU357" t="s">
        <v>3</v>
      </c>
      <c r="GV357">
        <f t="shared" ref="GV357:GV388" si="397">ROUND(GT357,6)</f>
        <v>0</v>
      </c>
      <c r="GW357">
        <v>1</v>
      </c>
      <c r="GX357">
        <f t="shared" ref="GX357:GX388" si="398">ROUND(GV357*GW357*I357,2)</f>
        <v>0</v>
      </c>
      <c r="HA357">
        <v>0</v>
      </c>
      <c r="HB357">
        <v>0</v>
      </c>
      <c r="IK357">
        <v>0</v>
      </c>
    </row>
    <row r="358" spans="1:245" x14ac:dyDescent="0.2">
      <c r="A358">
        <v>17</v>
      </c>
      <c r="B358">
        <v>1</v>
      </c>
      <c r="C358">
        <f>ROW(SmtRes!A880)</f>
        <v>880</v>
      </c>
      <c r="D358">
        <f>ROW(EtalonRes!A836)</f>
        <v>836</v>
      </c>
      <c r="E358" t="s">
        <v>354</v>
      </c>
      <c r="F358" t="s">
        <v>29</v>
      </c>
      <c r="G358" t="s">
        <v>30</v>
      </c>
      <c r="H358" t="s">
        <v>31</v>
      </c>
      <c r="I358">
        <v>2.6800000000000001E-3</v>
      </c>
      <c r="J358">
        <v>0</v>
      </c>
      <c r="O358">
        <f t="shared" si="360"/>
        <v>1144.1300000000001</v>
      </c>
      <c r="P358">
        <f t="shared" si="361"/>
        <v>932.19</v>
      </c>
      <c r="Q358">
        <f t="shared" si="362"/>
        <v>1.17</v>
      </c>
      <c r="R358">
        <f t="shared" si="363"/>
        <v>0.4</v>
      </c>
      <c r="S358">
        <f t="shared" si="364"/>
        <v>210.77</v>
      </c>
      <c r="T358">
        <f t="shared" si="365"/>
        <v>0</v>
      </c>
      <c r="U358">
        <f t="shared" si="366"/>
        <v>1.2143080000000002</v>
      </c>
      <c r="V358">
        <f t="shared" si="367"/>
        <v>0</v>
      </c>
      <c r="W358">
        <f t="shared" si="368"/>
        <v>0</v>
      </c>
      <c r="X358">
        <f t="shared" si="369"/>
        <v>147.54</v>
      </c>
      <c r="Y358">
        <f t="shared" si="370"/>
        <v>21.08</v>
      </c>
      <c r="AA358">
        <v>33034105</v>
      </c>
      <c r="AB358">
        <f t="shared" si="371"/>
        <v>426912.19</v>
      </c>
      <c r="AC358">
        <f t="shared" si="372"/>
        <v>347832.49</v>
      </c>
      <c r="AD358">
        <f t="shared" si="373"/>
        <v>435.13</v>
      </c>
      <c r="AE358">
        <f t="shared" si="374"/>
        <v>147.43</v>
      </c>
      <c r="AF358">
        <f t="shared" si="375"/>
        <v>78644.570000000007</v>
      </c>
      <c r="AG358">
        <f t="shared" si="376"/>
        <v>0</v>
      </c>
      <c r="AH358">
        <f t="shared" si="377"/>
        <v>453.1</v>
      </c>
      <c r="AI358">
        <f t="shared" si="378"/>
        <v>0</v>
      </c>
      <c r="AJ358">
        <f t="shared" si="379"/>
        <v>0</v>
      </c>
      <c r="AK358">
        <v>426912.19</v>
      </c>
      <c r="AL358">
        <v>347832.49</v>
      </c>
      <c r="AM358">
        <v>435.13</v>
      </c>
      <c r="AN358">
        <v>147.43</v>
      </c>
      <c r="AO358">
        <v>78644.570000000007</v>
      </c>
      <c r="AP358">
        <v>0</v>
      </c>
      <c r="AQ358">
        <v>453.1</v>
      </c>
      <c r="AR358">
        <v>0</v>
      </c>
      <c r="AS358">
        <v>0</v>
      </c>
      <c r="AT358">
        <v>70</v>
      </c>
      <c r="AU358">
        <v>10</v>
      </c>
      <c r="AV358">
        <v>1</v>
      </c>
      <c r="AW358">
        <v>1</v>
      </c>
      <c r="AZ358">
        <v>1</v>
      </c>
      <c r="BA358">
        <v>1</v>
      </c>
      <c r="BB358">
        <v>1</v>
      </c>
      <c r="BC358">
        <v>1</v>
      </c>
      <c r="BD358" t="s">
        <v>3</v>
      </c>
      <c r="BE358" t="s">
        <v>3</v>
      </c>
      <c r="BF358" t="s">
        <v>3</v>
      </c>
      <c r="BG358" t="s">
        <v>3</v>
      </c>
      <c r="BH358">
        <v>0</v>
      </c>
      <c r="BI358">
        <v>4</v>
      </c>
      <c r="BJ358" t="s">
        <v>32</v>
      </c>
      <c r="BM358">
        <v>0</v>
      </c>
      <c r="BN358">
        <v>0</v>
      </c>
      <c r="BO358" t="s">
        <v>3</v>
      </c>
      <c r="BP358">
        <v>0</v>
      </c>
      <c r="BQ358">
        <v>1</v>
      </c>
      <c r="BR358">
        <v>0</v>
      </c>
      <c r="BS358">
        <v>1</v>
      </c>
      <c r="BT358">
        <v>1</v>
      </c>
      <c r="BU358">
        <v>1</v>
      </c>
      <c r="BV358">
        <v>1</v>
      </c>
      <c r="BW358">
        <v>1</v>
      </c>
      <c r="BX358">
        <v>1</v>
      </c>
      <c r="BY358" t="s">
        <v>3</v>
      </c>
      <c r="BZ358">
        <v>70</v>
      </c>
      <c r="CA358">
        <v>10</v>
      </c>
      <c r="CF358">
        <v>0</v>
      </c>
      <c r="CG358">
        <v>0</v>
      </c>
      <c r="CM358">
        <v>0</v>
      </c>
      <c r="CN358" t="s">
        <v>3</v>
      </c>
      <c r="CO358">
        <v>0</v>
      </c>
      <c r="CP358">
        <f t="shared" si="380"/>
        <v>1144.1300000000001</v>
      </c>
      <c r="CQ358">
        <f t="shared" si="381"/>
        <v>347832.49</v>
      </c>
      <c r="CR358">
        <f t="shared" si="382"/>
        <v>435.13</v>
      </c>
      <c r="CS358">
        <f t="shared" si="383"/>
        <v>147.43</v>
      </c>
      <c r="CT358">
        <f t="shared" si="384"/>
        <v>78644.570000000007</v>
      </c>
      <c r="CU358">
        <f t="shared" si="385"/>
        <v>0</v>
      </c>
      <c r="CV358">
        <f t="shared" si="386"/>
        <v>453.1</v>
      </c>
      <c r="CW358">
        <f t="shared" si="387"/>
        <v>0</v>
      </c>
      <c r="CX358">
        <f t="shared" si="388"/>
        <v>0</v>
      </c>
      <c r="CY358">
        <f t="shared" si="389"/>
        <v>147.53900000000002</v>
      </c>
      <c r="CZ358">
        <f t="shared" si="390"/>
        <v>21.077000000000002</v>
      </c>
      <c r="DC358" t="s">
        <v>3</v>
      </c>
      <c r="DD358" t="s">
        <v>3</v>
      </c>
      <c r="DE358" t="s">
        <v>3</v>
      </c>
      <c r="DF358" t="s">
        <v>3</v>
      </c>
      <c r="DG358" t="s">
        <v>3</v>
      </c>
      <c r="DH358" t="s">
        <v>3</v>
      </c>
      <c r="DI358" t="s">
        <v>3</v>
      </c>
      <c r="DJ358" t="s">
        <v>3</v>
      </c>
      <c r="DK358" t="s">
        <v>3</v>
      </c>
      <c r="DL358" t="s">
        <v>3</v>
      </c>
      <c r="DM358" t="s">
        <v>3</v>
      </c>
      <c r="DN358">
        <v>0</v>
      </c>
      <c r="DO358">
        <v>0</v>
      </c>
      <c r="DP358">
        <v>1</v>
      </c>
      <c r="DQ358">
        <v>1</v>
      </c>
      <c r="DU358">
        <v>1007</v>
      </c>
      <c r="DV358" t="s">
        <v>31</v>
      </c>
      <c r="DW358" t="s">
        <v>31</v>
      </c>
      <c r="DX358">
        <v>100</v>
      </c>
      <c r="EE358">
        <v>32505399</v>
      </c>
      <c r="EF358">
        <v>1</v>
      </c>
      <c r="EG358" t="s">
        <v>21</v>
      </c>
      <c r="EH358">
        <v>0</v>
      </c>
      <c r="EI358" t="s">
        <v>3</v>
      </c>
      <c r="EJ358">
        <v>4</v>
      </c>
      <c r="EK358">
        <v>0</v>
      </c>
      <c r="EL358" t="s">
        <v>22</v>
      </c>
      <c r="EM358" t="s">
        <v>23</v>
      </c>
      <c r="EO358" t="s">
        <v>3</v>
      </c>
      <c r="EQ358">
        <v>131072</v>
      </c>
      <c r="ER358">
        <v>426912.19</v>
      </c>
      <c r="ES358">
        <v>347832.49</v>
      </c>
      <c r="ET358">
        <v>435.13</v>
      </c>
      <c r="EU358">
        <v>147.43</v>
      </c>
      <c r="EV358">
        <v>78644.570000000007</v>
      </c>
      <c r="EW358">
        <v>453.1</v>
      </c>
      <c r="EX358">
        <v>0</v>
      </c>
      <c r="EY358">
        <v>0</v>
      </c>
      <c r="FQ358">
        <v>0</v>
      </c>
      <c r="FR358">
        <f t="shared" si="391"/>
        <v>0</v>
      </c>
      <c r="FS358">
        <v>0</v>
      </c>
      <c r="FX358">
        <v>70</v>
      </c>
      <c r="FY358">
        <v>10</v>
      </c>
      <c r="GA358" t="s">
        <v>3</v>
      </c>
      <c r="GD358">
        <v>0</v>
      </c>
      <c r="GF358">
        <v>1739596138</v>
      </c>
      <c r="GG358">
        <v>2</v>
      </c>
      <c r="GH358">
        <v>1</v>
      </c>
      <c r="GI358">
        <v>-2</v>
      </c>
      <c r="GJ358">
        <v>0</v>
      </c>
      <c r="GK358">
        <f>ROUND(R358*(R12)/100,2)</f>
        <v>0.43</v>
      </c>
      <c r="GL358">
        <f t="shared" si="392"/>
        <v>0</v>
      </c>
      <c r="GM358">
        <f t="shared" si="393"/>
        <v>1313.18</v>
      </c>
      <c r="GN358">
        <f t="shared" si="394"/>
        <v>0</v>
      </c>
      <c r="GO358">
        <f t="shared" si="395"/>
        <v>0</v>
      </c>
      <c r="GP358">
        <f t="shared" si="396"/>
        <v>1313.18</v>
      </c>
      <c r="GR358">
        <v>0</v>
      </c>
      <c r="GS358">
        <v>3</v>
      </c>
      <c r="GT358">
        <v>0</v>
      </c>
      <c r="GU358" t="s">
        <v>3</v>
      </c>
      <c r="GV358">
        <f t="shared" si="397"/>
        <v>0</v>
      </c>
      <c r="GW358">
        <v>1</v>
      </c>
      <c r="GX358">
        <f t="shared" si="398"/>
        <v>0</v>
      </c>
      <c r="HA358">
        <v>0</v>
      </c>
      <c r="HB358">
        <v>0</v>
      </c>
      <c r="IK358">
        <v>0</v>
      </c>
    </row>
    <row r="359" spans="1:245" x14ac:dyDescent="0.2">
      <c r="A359">
        <v>17</v>
      </c>
      <c r="B359">
        <v>1</v>
      </c>
      <c r="E359" t="s">
        <v>355</v>
      </c>
      <c r="F359" t="s">
        <v>25</v>
      </c>
      <c r="G359" t="s">
        <v>26</v>
      </c>
      <c r="H359" t="s">
        <v>19</v>
      </c>
      <c r="I359">
        <v>5.8966154599999999E-3</v>
      </c>
      <c r="J359">
        <v>0</v>
      </c>
      <c r="O359">
        <f t="shared" si="360"/>
        <v>314.94</v>
      </c>
      <c r="P359">
        <f t="shared" si="361"/>
        <v>314.94</v>
      </c>
      <c r="Q359">
        <f t="shared" si="362"/>
        <v>0</v>
      </c>
      <c r="R359">
        <f t="shared" si="363"/>
        <v>0</v>
      </c>
      <c r="S359">
        <f t="shared" si="364"/>
        <v>0</v>
      </c>
      <c r="T359">
        <f t="shared" si="365"/>
        <v>0</v>
      </c>
      <c r="U359">
        <f t="shared" si="366"/>
        <v>0</v>
      </c>
      <c r="V359">
        <f t="shared" si="367"/>
        <v>0</v>
      </c>
      <c r="W359">
        <f t="shared" si="368"/>
        <v>0</v>
      </c>
      <c r="X359">
        <f t="shared" si="369"/>
        <v>0</v>
      </c>
      <c r="Y359">
        <f t="shared" si="370"/>
        <v>0</v>
      </c>
      <c r="AA359">
        <v>33034105</v>
      </c>
      <c r="AB359">
        <f t="shared" si="371"/>
        <v>53410.15</v>
      </c>
      <c r="AC359">
        <f t="shared" si="372"/>
        <v>53410.15</v>
      </c>
      <c r="AD359">
        <f t="shared" si="373"/>
        <v>0</v>
      </c>
      <c r="AE359">
        <f t="shared" si="374"/>
        <v>0</v>
      </c>
      <c r="AF359">
        <f t="shared" si="375"/>
        <v>0</v>
      </c>
      <c r="AG359">
        <f t="shared" si="376"/>
        <v>0</v>
      </c>
      <c r="AH359">
        <f t="shared" si="377"/>
        <v>0</v>
      </c>
      <c r="AI359">
        <f t="shared" si="378"/>
        <v>0</v>
      </c>
      <c r="AJ359">
        <f t="shared" si="379"/>
        <v>0</v>
      </c>
      <c r="AK359">
        <v>53410.15</v>
      </c>
      <c r="AL359">
        <v>53410.15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70</v>
      </c>
      <c r="AU359">
        <v>10</v>
      </c>
      <c r="AV359">
        <v>1</v>
      </c>
      <c r="AW359">
        <v>1</v>
      </c>
      <c r="AZ359">
        <v>1</v>
      </c>
      <c r="BA359">
        <v>1</v>
      </c>
      <c r="BB359">
        <v>1</v>
      </c>
      <c r="BC359">
        <v>1</v>
      </c>
      <c r="BD359" t="s">
        <v>3</v>
      </c>
      <c r="BE359" t="s">
        <v>3</v>
      </c>
      <c r="BF359" t="s">
        <v>3</v>
      </c>
      <c r="BG359" t="s">
        <v>3</v>
      </c>
      <c r="BH359">
        <v>3</v>
      </c>
      <c r="BI359">
        <v>4</v>
      </c>
      <c r="BJ359" t="s">
        <v>27</v>
      </c>
      <c r="BM359">
        <v>0</v>
      </c>
      <c r="BN359">
        <v>0</v>
      </c>
      <c r="BO359" t="s">
        <v>3</v>
      </c>
      <c r="BP359">
        <v>0</v>
      </c>
      <c r="BQ359">
        <v>1</v>
      </c>
      <c r="BR359">
        <v>0</v>
      </c>
      <c r="BS359">
        <v>1</v>
      </c>
      <c r="BT359">
        <v>1</v>
      </c>
      <c r="BU359">
        <v>1</v>
      </c>
      <c r="BV359">
        <v>1</v>
      </c>
      <c r="BW359">
        <v>1</v>
      </c>
      <c r="BX359">
        <v>1</v>
      </c>
      <c r="BY359" t="s">
        <v>3</v>
      </c>
      <c r="BZ359">
        <v>70</v>
      </c>
      <c r="CA359">
        <v>10</v>
      </c>
      <c r="CF359">
        <v>0</v>
      </c>
      <c r="CG359">
        <v>0</v>
      </c>
      <c r="CM359">
        <v>0</v>
      </c>
      <c r="CN359" t="s">
        <v>3</v>
      </c>
      <c r="CO359">
        <v>0</v>
      </c>
      <c r="CP359">
        <f t="shared" si="380"/>
        <v>314.94</v>
      </c>
      <c r="CQ359">
        <f t="shared" si="381"/>
        <v>53410.15</v>
      </c>
      <c r="CR359">
        <f t="shared" si="382"/>
        <v>0</v>
      </c>
      <c r="CS359">
        <f t="shared" si="383"/>
        <v>0</v>
      </c>
      <c r="CT359">
        <f t="shared" si="384"/>
        <v>0</v>
      </c>
      <c r="CU359">
        <f t="shared" si="385"/>
        <v>0</v>
      </c>
      <c r="CV359">
        <f t="shared" si="386"/>
        <v>0</v>
      </c>
      <c r="CW359">
        <f t="shared" si="387"/>
        <v>0</v>
      </c>
      <c r="CX359">
        <f t="shared" si="388"/>
        <v>0</v>
      </c>
      <c r="CY359">
        <f t="shared" si="389"/>
        <v>0</v>
      </c>
      <c r="CZ359">
        <f t="shared" si="390"/>
        <v>0</v>
      </c>
      <c r="DC359" t="s">
        <v>3</v>
      </c>
      <c r="DD359" t="s">
        <v>3</v>
      </c>
      <c r="DE359" t="s">
        <v>3</v>
      </c>
      <c r="DF359" t="s">
        <v>3</v>
      </c>
      <c r="DG359" t="s">
        <v>3</v>
      </c>
      <c r="DH359" t="s">
        <v>3</v>
      </c>
      <c r="DI359" t="s">
        <v>3</v>
      </c>
      <c r="DJ359" t="s">
        <v>3</v>
      </c>
      <c r="DK359" t="s">
        <v>3</v>
      </c>
      <c r="DL359" t="s">
        <v>3</v>
      </c>
      <c r="DM359" t="s">
        <v>3</v>
      </c>
      <c r="DN359">
        <v>0</v>
      </c>
      <c r="DO359">
        <v>0</v>
      </c>
      <c r="DP359">
        <v>1</v>
      </c>
      <c r="DQ359">
        <v>1</v>
      </c>
      <c r="DU359">
        <v>1009</v>
      </c>
      <c r="DV359" t="s">
        <v>19</v>
      </c>
      <c r="DW359" t="s">
        <v>19</v>
      </c>
      <c r="DX359">
        <v>1000</v>
      </c>
      <c r="EE359">
        <v>32505399</v>
      </c>
      <c r="EF359">
        <v>1</v>
      </c>
      <c r="EG359" t="s">
        <v>21</v>
      </c>
      <c r="EH359">
        <v>0</v>
      </c>
      <c r="EI359" t="s">
        <v>3</v>
      </c>
      <c r="EJ359">
        <v>4</v>
      </c>
      <c r="EK359">
        <v>0</v>
      </c>
      <c r="EL359" t="s">
        <v>22</v>
      </c>
      <c r="EM359" t="s">
        <v>23</v>
      </c>
      <c r="EO359" t="s">
        <v>3</v>
      </c>
      <c r="EQ359">
        <v>131072</v>
      </c>
      <c r="ER359">
        <v>53410.15</v>
      </c>
      <c r="ES359">
        <v>53410.15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FQ359">
        <v>0</v>
      </c>
      <c r="FR359">
        <f t="shared" si="391"/>
        <v>0</v>
      </c>
      <c r="FS359">
        <v>0</v>
      </c>
      <c r="FX359">
        <v>70</v>
      </c>
      <c r="FY359">
        <v>10</v>
      </c>
      <c r="GA359" t="s">
        <v>3</v>
      </c>
      <c r="GD359">
        <v>0</v>
      </c>
      <c r="GF359">
        <v>-1467733540</v>
      </c>
      <c r="GG359">
        <v>2</v>
      </c>
      <c r="GH359">
        <v>1</v>
      </c>
      <c r="GI359">
        <v>-2</v>
      </c>
      <c r="GJ359">
        <v>0</v>
      </c>
      <c r="GK359">
        <f>ROUND(R359*(R12)/100,2)</f>
        <v>0</v>
      </c>
      <c r="GL359">
        <f t="shared" si="392"/>
        <v>0</v>
      </c>
      <c r="GM359">
        <f t="shared" si="393"/>
        <v>314.94</v>
      </c>
      <c r="GN359">
        <f t="shared" si="394"/>
        <v>0</v>
      </c>
      <c r="GO359">
        <f t="shared" si="395"/>
        <v>0</v>
      </c>
      <c r="GP359">
        <f t="shared" si="396"/>
        <v>314.94</v>
      </c>
      <c r="GR359">
        <v>0</v>
      </c>
      <c r="GS359">
        <v>3</v>
      </c>
      <c r="GT359">
        <v>0</v>
      </c>
      <c r="GU359" t="s">
        <v>3</v>
      </c>
      <c r="GV359">
        <f t="shared" si="397"/>
        <v>0</v>
      </c>
      <c r="GW359">
        <v>1</v>
      </c>
      <c r="GX359">
        <f t="shared" si="398"/>
        <v>0</v>
      </c>
      <c r="HA359">
        <v>0</v>
      </c>
      <c r="HB359">
        <v>0</v>
      </c>
      <c r="IK359">
        <v>0</v>
      </c>
    </row>
    <row r="360" spans="1:245" x14ac:dyDescent="0.2">
      <c r="A360">
        <v>17</v>
      </c>
      <c r="B360">
        <v>1</v>
      </c>
      <c r="E360" t="s">
        <v>356</v>
      </c>
      <c r="F360" t="s">
        <v>35</v>
      </c>
      <c r="G360" t="s">
        <v>357</v>
      </c>
      <c r="H360" t="s">
        <v>37</v>
      </c>
      <c r="I360">
        <v>21</v>
      </c>
      <c r="J360">
        <v>0</v>
      </c>
      <c r="O360">
        <f t="shared" si="360"/>
        <v>196581.42</v>
      </c>
      <c r="P360">
        <f t="shared" si="361"/>
        <v>196581.42</v>
      </c>
      <c r="Q360">
        <f t="shared" si="362"/>
        <v>0</v>
      </c>
      <c r="R360">
        <f t="shared" si="363"/>
        <v>0</v>
      </c>
      <c r="S360">
        <f t="shared" si="364"/>
        <v>0</v>
      </c>
      <c r="T360">
        <f t="shared" si="365"/>
        <v>0</v>
      </c>
      <c r="U360">
        <f t="shared" si="366"/>
        <v>0</v>
      </c>
      <c r="V360">
        <f t="shared" si="367"/>
        <v>0</v>
      </c>
      <c r="W360">
        <f t="shared" si="368"/>
        <v>0</v>
      </c>
      <c r="X360">
        <f t="shared" si="369"/>
        <v>0</v>
      </c>
      <c r="Y360">
        <f t="shared" si="370"/>
        <v>0</v>
      </c>
      <c r="AA360">
        <v>33034105</v>
      </c>
      <c r="AB360">
        <f t="shared" si="371"/>
        <v>9361.02</v>
      </c>
      <c r="AC360">
        <f t="shared" si="372"/>
        <v>9361.02</v>
      </c>
      <c r="AD360">
        <f t="shared" si="373"/>
        <v>0</v>
      </c>
      <c r="AE360">
        <f t="shared" si="374"/>
        <v>0</v>
      </c>
      <c r="AF360">
        <f t="shared" si="375"/>
        <v>0</v>
      </c>
      <c r="AG360">
        <f t="shared" si="376"/>
        <v>0</v>
      </c>
      <c r="AH360">
        <f t="shared" si="377"/>
        <v>0</v>
      </c>
      <c r="AI360">
        <f t="shared" si="378"/>
        <v>0</v>
      </c>
      <c r="AJ360">
        <f t="shared" si="379"/>
        <v>0</v>
      </c>
      <c r="AK360">
        <v>9361.02</v>
      </c>
      <c r="AL360">
        <v>9361.02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1</v>
      </c>
      <c r="AW360">
        <v>1</v>
      </c>
      <c r="AZ360">
        <v>1</v>
      </c>
      <c r="BA360">
        <v>1</v>
      </c>
      <c r="BB360">
        <v>1</v>
      </c>
      <c r="BC360">
        <v>1</v>
      </c>
      <c r="BD360" t="s">
        <v>3</v>
      </c>
      <c r="BE360" t="s">
        <v>3</v>
      </c>
      <c r="BF360" t="s">
        <v>3</v>
      </c>
      <c r="BG360" t="s">
        <v>3</v>
      </c>
      <c r="BH360">
        <v>3</v>
      </c>
      <c r="BI360">
        <v>1</v>
      </c>
      <c r="BJ360" t="s">
        <v>3</v>
      </c>
      <c r="BM360">
        <v>6001</v>
      </c>
      <c r="BN360">
        <v>0</v>
      </c>
      <c r="BO360" t="s">
        <v>3</v>
      </c>
      <c r="BP360">
        <v>0</v>
      </c>
      <c r="BQ360">
        <v>0</v>
      </c>
      <c r="BR360">
        <v>0</v>
      </c>
      <c r="BS360">
        <v>1</v>
      </c>
      <c r="BT360">
        <v>1</v>
      </c>
      <c r="BU360">
        <v>1</v>
      </c>
      <c r="BV360">
        <v>1</v>
      </c>
      <c r="BW360">
        <v>1</v>
      </c>
      <c r="BX360">
        <v>1</v>
      </c>
      <c r="BY360" t="s">
        <v>3</v>
      </c>
      <c r="BZ360">
        <v>0</v>
      </c>
      <c r="CA360">
        <v>0</v>
      </c>
      <c r="CF360">
        <v>0</v>
      </c>
      <c r="CG360">
        <v>0</v>
      </c>
      <c r="CM360">
        <v>0</v>
      </c>
      <c r="CN360" t="s">
        <v>3</v>
      </c>
      <c r="CO360">
        <v>0</v>
      </c>
      <c r="CP360">
        <f t="shared" si="380"/>
        <v>196581.42</v>
      </c>
      <c r="CQ360">
        <f t="shared" si="381"/>
        <v>9361.02</v>
      </c>
      <c r="CR360">
        <f t="shared" si="382"/>
        <v>0</v>
      </c>
      <c r="CS360">
        <f t="shared" si="383"/>
        <v>0</v>
      </c>
      <c r="CT360">
        <f t="shared" si="384"/>
        <v>0</v>
      </c>
      <c r="CU360">
        <f t="shared" si="385"/>
        <v>0</v>
      </c>
      <c r="CV360">
        <f t="shared" si="386"/>
        <v>0</v>
      </c>
      <c r="CW360">
        <f t="shared" si="387"/>
        <v>0</v>
      </c>
      <c r="CX360">
        <f t="shared" si="388"/>
        <v>0</v>
      </c>
      <c r="CY360">
        <f t="shared" si="389"/>
        <v>0</v>
      </c>
      <c r="CZ360">
        <f t="shared" si="390"/>
        <v>0</v>
      </c>
      <c r="DC360" t="s">
        <v>3</v>
      </c>
      <c r="DD360" t="s">
        <v>3</v>
      </c>
      <c r="DE360" t="s">
        <v>3</v>
      </c>
      <c r="DF360" t="s">
        <v>3</v>
      </c>
      <c r="DG360" t="s">
        <v>3</v>
      </c>
      <c r="DH360" t="s">
        <v>3</v>
      </c>
      <c r="DI360" t="s">
        <v>3</v>
      </c>
      <c r="DJ360" t="s">
        <v>3</v>
      </c>
      <c r="DK360" t="s">
        <v>3</v>
      </c>
      <c r="DL360" t="s">
        <v>3</v>
      </c>
      <c r="DM360" t="s">
        <v>3</v>
      </c>
      <c r="DN360">
        <v>0</v>
      </c>
      <c r="DO360">
        <v>0</v>
      </c>
      <c r="DP360">
        <v>1</v>
      </c>
      <c r="DQ360">
        <v>1</v>
      </c>
      <c r="DU360">
        <v>1010</v>
      </c>
      <c r="DV360" t="s">
        <v>37</v>
      </c>
      <c r="DW360" t="s">
        <v>38</v>
      </c>
      <c r="DX360">
        <v>1</v>
      </c>
      <c r="EE360">
        <v>32747723</v>
      </c>
      <c r="EF360">
        <v>0</v>
      </c>
      <c r="EG360" t="s">
        <v>39</v>
      </c>
      <c r="EH360">
        <v>0</v>
      </c>
      <c r="EI360" t="s">
        <v>3</v>
      </c>
      <c r="EJ360">
        <v>1</v>
      </c>
      <c r="EK360">
        <v>6001</v>
      </c>
      <c r="EL360" t="s">
        <v>40</v>
      </c>
      <c r="EM360" t="s">
        <v>39</v>
      </c>
      <c r="EO360" t="s">
        <v>3</v>
      </c>
      <c r="EQ360">
        <v>131072</v>
      </c>
      <c r="ER360">
        <v>9361.02</v>
      </c>
      <c r="ES360">
        <v>9361.02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FQ360">
        <v>0</v>
      </c>
      <c r="FR360">
        <f t="shared" si="391"/>
        <v>0</v>
      </c>
      <c r="FS360">
        <v>0</v>
      </c>
      <c r="FX360">
        <v>0</v>
      </c>
      <c r="FY360">
        <v>0</v>
      </c>
      <c r="GA360" t="s">
        <v>41</v>
      </c>
      <c r="GD360">
        <v>0</v>
      </c>
      <c r="GF360">
        <v>1508672779</v>
      </c>
      <c r="GG360">
        <v>2</v>
      </c>
      <c r="GH360">
        <v>0</v>
      </c>
      <c r="GI360">
        <v>-2</v>
      </c>
      <c r="GJ360">
        <v>0</v>
      </c>
      <c r="GK360">
        <f>ROUND(R360*(R12)/100,2)</f>
        <v>0</v>
      </c>
      <c r="GL360">
        <f t="shared" si="392"/>
        <v>0</v>
      </c>
      <c r="GM360">
        <f t="shared" si="393"/>
        <v>196581.42</v>
      </c>
      <c r="GN360">
        <f t="shared" si="394"/>
        <v>196581.42</v>
      </c>
      <c r="GO360">
        <f t="shared" si="395"/>
        <v>0</v>
      </c>
      <c r="GP360">
        <f t="shared" si="396"/>
        <v>0</v>
      </c>
      <c r="GR360">
        <v>0</v>
      </c>
      <c r="GS360">
        <v>4</v>
      </c>
      <c r="GT360">
        <v>0</v>
      </c>
      <c r="GU360" t="s">
        <v>3</v>
      </c>
      <c r="GV360">
        <f t="shared" si="397"/>
        <v>0</v>
      </c>
      <c r="GW360">
        <v>1</v>
      </c>
      <c r="GX360">
        <f t="shared" si="398"/>
        <v>0</v>
      </c>
      <c r="HA360">
        <v>0</v>
      </c>
      <c r="HB360">
        <v>0</v>
      </c>
      <c r="IK360">
        <v>0</v>
      </c>
    </row>
    <row r="361" spans="1:245" x14ac:dyDescent="0.2">
      <c r="A361">
        <v>17</v>
      </c>
      <c r="B361">
        <v>1</v>
      </c>
      <c r="C361">
        <f>ROW(SmtRes!A885)</f>
        <v>885</v>
      </c>
      <c r="D361">
        <f>ROW(EtalonRes!A840)</f>
        <v>840</v>
      </c>
      <c r="E361" t="s">
        <v>358</v>
      </c>
      <c r="F361" t="s">
        <v>17</v>
      </c>
      <c r="G361" t="s">
        <v>18</v>
      </c>
      <c r="H361" t="s">
        <v>19</v>
      </c>
      <c r="I361">
        <v>7.689E-2</v>
      </c>
      <c r="J361">
        <v>0</v>
      </c>
      <c r="O361">
        <f t="shared" si="360"/>
        <v>5126.04</v>
      </c>
      <c r="P361">
        <f t="shared" si="361"/>
        <v>4377.6099999999997</v>
      </c>
      <c r="Q361">
        <f t="shared" si="362"/>
        <v>119.58</v>
      </c>
      <c r="R361">
        <f t="shared" si="363"/>
        <v>10.98</v>
      </c>
      <c r="S361">
        <f t="shared" si="364"/>
        <v>628.85</v>
      </c>
      <c r="T361">
        <f t="shared" si="365"/>
        <v>0</v>
      </c>
      <c r="U361">
        <f t="shared" si="366"/>
        <v>2.7764978999999999</v>
      </c>
      <c r="V361">
        <f t="shared" si="367"/>
        <v>0</v>
      </c>
      <c r="W361">
        <f t="shared" si="368"/>
        <v>0</v>
      </c>
      <c r="X361">
        <f t="shared" si="369"/>
        <v>440.2</v>
      </c>
      <c r="Y361">
        <f t="shared" si="370"/>
        <v>62.89</v>
      </c>
      <c r="AA361">
        <v>33034105</v>
      </c>
      <c r="AB361">
        <f t="shared" si="371"/>
        <v>66667.14</v>
      </c>
      <c r="AC361">
        <f t="shared" si="372"/>
        <v>56933.42</v>
      </c>
      <c r="AD361">
        <f t="shared" si="373"/>
        <v>1555.17</v>
      </c>
      <c r="AE361">
        <f t="shared" si="374"/>
        <v>142.85</v>
      </c>
      <c r="AF361">
        <f t="shared" si="375"/>
        <v>8178.55</v>
      </c>
      <c r="AG361">
        <f t="shared" si="376"/>
        <v>0</v>
      </c>
      <c r="AH361">
        <f t="shared" si="377"/>
        <v>36.11</v>
      </c>
      <c r="AI361">
        <f t="shared" si="378"/>
        <v>0</v>
      </c>
      <c r="AJ361">
        <f t="shared" si="379"/>
        <v>0</v>
      </c>
      <c r="AK361">
        <v>66667.14</v>
      </c>
      <c r="AL361">
        <v>56933.42</v>
      </c>
      <c r="AM361">
        <v>1555.17</v>
      </c>
      <c r="AN361">
        <v>142.85</v>
      </c>
      <c r="AO361">
        <v>8178.55</v>
      </c>
      <c r="AP361">
        <v>0</v>
      </c>
      <c r="AQ361">
        <v>36.11</v>
      </c>
      <c r="AR361">
        <v>0</v>
      </c>
      <c r="AS361">
        <v>0</v>
      </c>
      <c r="AT361">
        <v>70</v>
      </c>
      <c r="AU361">
        <v>10</v>
      </c>
      <c r="AV361">
        <v>1</v>
      </c>
      <c r="AW361">
        <v>1</v>
      </c>
      <c r="AZ361">
        <v>1</v>
      </c>
      <c r="BA361">
        <v>1</v>
      </c>
      <c r="BB361">
        <v>1</v>
      </c>
      <c r="BC361">
        <v>1</v>
      </c>
      <c r="BD361" t="s">
        <v>3</v>
      </c>
      <c r="BE361" t="s">
        <v>3</v>
      </c>
      <c r="BF361" t="s">
        <v>3</v>
      </c>
      <c r="BG361" t="s">
        <v>3</v>
      </c>
      <c r="BH361">
        <v>0</v>
      </c>
      <c r="BI361">
        <v>4</v>
      </c>
      <c r="BJ361" t="s">
        <v>20</v>
      </c>
      <c r="BM361">
        <v>0</v>
      </c>
      <c r="BN361">
        <v>0</v>
      </c>
      <c r="BO361" t="s">
        <v>3</v>
      </c>
      <c r="BP361">
        <v>0</v>
      </c>
      <c r="BQ361">
        <v>1</v>
      </c>
      <c r="BR361">
        <v>0</v>
      </c>
      <c r="BS361">
        <v>1</v>
      </c>
      <c r="BT361">
        <v>1</v>
      </c>
      <c r="BU361">
        <v>1</v>
      </c>
      <c r="BV361">
        <v>1</v>
      </c>
      <c r="BW361">
        <v>1</v>
      </c>
      <c r="BX361">
        <v>1</v>
      </c>
      <c r="BY361" t="s">
        <v>3</v>
      </c>
      <c r="BZ361">
        <v>70</v>
      </c>
      <c r="CA361">
        <v>10</v>
      </c>
      <c r="CF361">
        <v>0</v>
      </c>
      <c r="CG361">
        <v>0</v>
      </c>
      <c r="CM361">
        <v>0</v>
      </c>
      <c r="CN361" t="s">
        <v>3</v>
      </c>
      <c r="CO361">
        <v>0</v>
      </c>
      <c r="CP361">
        <f t="shared" si="380"/>
        <v>5126.04</v>
      </c>
      <c r="CQ361">
        <f t="shared" si="381"/>
        <v>56933.42</v>
      </c>
      <c r="CR361">
        <f t="shared" si="382"/>
        <v>1555.17</v>
      </c>
      <c r="CS361">
        <f t="shared" si="383"/>
        <v>142.85</v>
      </c>
      <c r="CT361">
        <f t="shared" si="384"/>
        <v>8178.55</v>
      </c>
      <c r="CU361">
        <f t="shared" si="385"/>
        <v>0</v>
      </c>
      <c r="CV361">
        <f t="shared" si="386"/>
        <v>36.11</v>
      </c>
      <c r="CW361">
        <f t="shared" si="387"/>
        <v>0</v>
      </c>
      <c r="CX361">
        <f t="shared" si="388"/>
        <v>0</v>
      </c>
      <c r="CY361">
        <f t="shared" si="389"/>
        <v>440.19499999999999</v>
      </c>
      <c r="CZ361">
        <f t="shared" si="390"/>
        <v>62.884999999999998</v>
      </c>
      <c r="DC361" t="s">
        <v>3</v>
      </c>
      <c r="DD361" t="s">
        <v>3</v>
      </c>
      <c r="DE361" t="s">
        <v>3</v>
      </c>
      <c r="DF361" t="s">
        <v>3</v>
      </c>
      <c r="DG361" t="s">
        <v>3</v>
      </c>
      <c r="DH361" t="s">
        <v>3</v>
      </c>
      <c r="DI361" t="s">
        <v>3</v>
      </c>
      <c r="DJ361" t="s">
        <v>3</v>
      </c>
      <c r="DK361" t="s">
        <v>3</v>
      </c>
      <c r="DL361" t="s">
        <v>3</v>
      </c>
      <c r="DM361" t="s">
        <v>3</v>
      </c>
      <c r="DN361">
        <v>0</v>
      </c>
      <c r="DO361">
        <v>0</v>
      </c>
      <c r="DP361">
        <v>1</v>
      </c>
      <c r="DQ361">
        <v>1</v>
      </c>
      <c r="DU361">
        <v>1009</v>
      </c>
      <c r="DV361" t="s">
        <v>19</v>
      </c>
      <c r="DW361" t="s">
        <v>19</v>
      </c>
      <c r="DX361">
        <v>1000</v>
      </c>
      <c r="EE361">
        <v>32505399</v>
      </c>
      <c r="EF361">
        <v>1</v>
      </c>
      <c r="EG361" t="s">
        <v>21</v>
      </c>
      <c r="EH361">
        <v>0</v>
      </c>
      <c r="EI361" t="s">
        <v>3</v>
      </c>
      <c r="EJ361">
        <v>4</v>
      </c>
      <c r="EK361">
        <v>0</v>
      </c>
      <c r="EL361" t="s">
        <v>22</v>
      </c>
      <c r="EM361" t="s">
        <v>23</v>
      </c>
      <c r="EO361" t="s">
        <v>3</v>
      </c>
      <c r="EQ361">
        <v>131072</v>
      </c>
      <c r="ER361">
        <v>66667.14</v>
      </c>
      <c r="ES361">
        <v>56933.42</v>
      </c>
      <c r="ET361">
        <v>1555.17</v>
      </c>
      <c r="EU361">
        <v>142.85</v>
      </c>
      <c r="EV361">
        <v>8178.55</v>
      </c>
      <c r="EW361">
        <v>36.11</v>
      </c>
      <c r="EX361">
        <v>0</v>
      </c>
      <c r="EY361">
        <v>0</v>
      </c>
      <c r="FQ361">
        <v>0</v>
      </c>
      <c r="FR361">
        <f t="shared" si="391"/>
        <v>0</v>
      </c>
      <c r="FS361">
        <v>0</v>
      </c>
      <c r="FX361">
        <v>70</v>
      </c>
      <c r="FY361">
        <v>10</v>
      </c>
      <c r="GA361" t="s">
        <v>3</v>
      </c>
      <c r="GD361">
        <v>0</v>
      </c>
      <c r="GF361">
        <v>-1596235391</v>
      </c>
      <c r="GG361">
        <v>2</v>
      </c>
      <c r="GH361">
        <v>1</v>
      </c>
      <c r="GI361">
        <v>-2</v>
      </c>
      <c r="GJ361">
        <v>0</v>
      </c>
      <c r="GK361">
        <f>ROUND(R361*(R12)/100,2)</f>
        <v>11.86</v>
      </c>
      <c r="GL361">
        <f t="shared" si="392"/>
        <v>0</v>
      </c>
      <c r="GM361">
        <f t="shared" si="393"/>
        <v>5640.99</v>
      </c>
      <c r="GN361">
        <f t="shared" si="394"/>
        <v>0</v>
      </c>
      <c r="GO361">
        <f t="shared" si="395"/>
        <v>0</v>
      </c>
      <c r="GP361">
        <f t="shared" si="396"/>
        <v>5640.99</v>
      </c>
      <c r="GR361">
        <v>0</v>
      </c>
      <c r="GS361">
        <v>3</v>
      </c>
      <c r="GT361">
        <v>0</v>
      </c>
      <c r="GU361" t="s">
        <v>3</v>
      </c>
      <c r="GV361">
        <f t="shared" si="397"/>
        <v>0</v>
      </c>
      <c r="GW361">
        <v>1</v>
      </c>
      <c r="GX361">
        <f t="shared" si="398"/>
        <v>0</v>
      </c>
      <c r="HA361">
        <v>0</v>
      </c>
      <c r="HB361">
        <v>0</v>
      </c>
      <c r="IK361">
        <v>0</v>
      </c>
    </row>
    <row r="362" spans="1:245" x14ac:dyDescent="0.2">
      <c r="A362">
        <v>18</v>
      </c>
      <c r="B362">
        <v>1</v>
      </c>
      <c r="C362">
        <v>885</v>
      </c>
      <c r="E362" t="s">
        <v>359</v>
      </c>
      <c r="F362" t="s">
        <v>25</v>
      </c>
      <c r="G362" t="s">
        <v>26</v>
      </c>
      <c r="H362" t="s">
        <v>19</v>
      </c>
      <c r="I362">
        <f>I361*J362</f>
        <v>-7.689E-2</v>
      </c>
      <c r="J362">
        <v>-1</v>
      </c>
      <c r="O362">
        <f t="shared" si="360"/>
        <v>-4106.71</v>
      </c>
      <c r="P362">
        <f t="shared" si="361"/>
        <v>-4106.71</v>
      </c>
      <c r="Q362">
        <f t="shared" si="362"/>
        <v>0</v>
      </c>
      <c r="R362">
        <f t="shared" si="363"/>
        <v>0</v>
      </c>
      <c r="S362">
        <f t="shared" si="364"/>
        <v>0</v>
      </c>
      <c r="T362">
        <f t="shared" si="365"/>
        <v>0</v>
      </c>
      <c r="U362">
        <f t="shared" si="366"/>
        <v>0</v>
      </c>
      <c r="V362">
        <f t="shared" si="367"/>
        <v>0</v>
      </c>
      <c r="W362">
        <f t="shared" si="368"/>
        <v>0</v>
      </c>
      <c r="X362">
        <f t="shared" si="369"/>
        <v>0</v>
      </c>
      <c r="Y362">
        <f t="shared" si="370"/>
        <v>0</v>
      </c>
      <c r="AA362">
        <v>33034105</v>
      </c>
      <c r="AB362">
        <f t="shared" si="371"/>
        <v>53410.15</v>
      </c>
      <c r="AC362">
        <f t="shared" si="372"/>
        <v>53410.15</v>
      </c>
      <c r="AD362">
        <f t="shared" si="373"/>
        <v>0</v>
      </c>
      <c r="AE362">
        <f t="shared" si="374"/>
        <v>0</v>
      </c>
      <c r="AF362">
        <f t="shared" si="375"/>
        <v>0</v>
      </c>
      <c r="AG362">
        <f t="shared" si="376"/>
        <v>0</v>
      </c>
      <c r="AH362">
        <f t="shared" si="377"/>
        <v>0</v>
      </c>
      <c r="AI362">
        <f t="shared" si="378"/>
        <v>0</v>
      </c>
      <c r="AJ362">
        <f t="shared" si="379"/>
        <v>0</v>
      </c>
      <c r="AK362">
        <v>53410.15</v>
      </c>
      <c r="AL362">
        <v>53410.15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70</v>
      </c>
      <c r="AU362">
        <v>10</v>
      </c>
      <c r="AV362">
        <v>1</v>
      </c>
      <c r="AW362">
        <v>1</v>
      </c>
      <c r="AZ362">
        <v>1</v>
      </c>
      <c r="BA362">
        <v>1</v>
      </c>
      <c r="BB362">
        <v>1</v>
      </c>
      <c r="BC362">
        <v>1</v>
      </c>
      <c r="BD362" t="s">
        <v>3</v>
      </c>
      <c r="BE362" t="s">
        <v>3</v>
      </c>
      <c r="BF362" t="s">
        <v>3</v>
      </c>
      <c r="BG362" t="s">
        <v>3</v>
      </c>
      <c r="BH362">
        <v>3</v>
      </c>
      <c r="BI362">
        <v>4</v>
      </c>
      <c r="BJ362" t="s">
        <v>27</v>
      </c>
      <c r="BM362">
        <v>0</v>
      </c>
      <c r="BN362">
        <v>0</v>
      </c>
      <c r="BO362" t="s">
        <v>3</v>
      </c>
      <c r="BP362">
        <v>0</v>
      </c>
      <c r="BQ362">
        <v>1</v>
      </c>
      <c r="BR362">
        <v>0</v>
      </c>
      <c r="BS362">
        <v>1</v>
      </c>
      <c r="BT362">
        <v>1</v>
      </c>
      <c r="BU362">
        <v>1</v>
      </c>
      <c r="BV362">
        <v>1</v>
      </c>
      <c r="BW362">
        <v>1</v>
      </c>
      <c r="BX362">
        <v>1</v>
      </c>
      <c r="BY362" t="s">
        <v>3</v>
      </c>
      <c r="BZ362">
        <v>70</v>
      </c>
      <c r="CA362">
        <v>10</v>
      </c>
      <c r="CF362">
        <v>0</v>
      </c>
      <c r="CG362">
        <v>0</v>
      </c>
      <c r="CM362">
        <v>0</v>
      </c>
      <c r="CN362" t="s">
        <v>3</v>
      </c>
      <c r="CO362">
        <v>0</v>
      </c>
      <c r="CP362">
        <f t="shared" si="380"/>
        <v>-4106.71</v>
      </c>
      <c r="CQ362">
        <f t="shared" si="381"/>
        <v>53410.15</v>
      </c>
      <c r="CR362">
        <f t="shared" si="382"/>
        <v>0</v>
      </c>
      <c r="CS362">
        <f t="shared" si="383"/>
        <v>0</v>
      </c>
      <c r="CT362">
        <f t="shared" si="384"/>
        <v>0</v>
      </c>
      <c r="CU362">
        <f t="shared" si="385"/>
        <v>0</v>
      </c>
      <c r="CV362">
        <f t="shared" si="386"/>
        <v>0</v>
      </c>
      <c r="CW362">
        <f t="shared" si="387"/>
        <v>0</v>
      </c>
      <c r="CX362">
        <f t="shared" si="388"/>
        <v>0</v>
      </c>
      <c r="CY362">
        <f t="shared" si="389"/>
        <v>0</v>
      </c>
      <c r="CZ362">
        <f t="shared" si="390"/>
        <v>0</v>
      </c>
      <c r="DC362" t="s">
        <v>3</v>
      </c>
      <c r="DD362" t="s">
        <v>3</v>
      </c>
      <c r="DE362" t="s">
        <v>3</v>
      </c>
      <c r="DF362" t="s">
        <v>3</v>
      </c>
      <c r="DG362" t="s">
        <v>3</v>
      </c>
      <c r="DH362" t="s">
        <v>3</v>
      </c>
      <c r="DI362" t="s">
        <v>3</v>
      </c>
      <c r="DJ362" t="s">
        <v>3</v>
      </c>
      <c r="DK362" t="s">
        <v>3</v>
      </c>
      <c r="DL362" t="s">
        <v>3</v>
      </c>
      <c r="DM362" t="s">
        <v>3</v>
      </c>
      <c r="DN362">
        <v>0</v>
      </c>
      <c r="DO362">
        <v>0</v>
      </c>
      <c r="DP362">
        <v>1</v>
      </c>
      <c r="DQ362">
        <v>1</v>
      </c>
      <c r="DU362">
        <v>1009</v>
      </c>
      <c r="DV362" t="s">
        <v>19</v>
      </c>
      <c r="DW362" t="s">
        <v>19</v>
      </c>
      <c r="DX362">
        <v>1000</v>
      </c>
      <c r="EE362">
        <v>32505399</v>
      </c>
      <c r="EF362">
        <v>1</v>
      </c>
      <c r="EG362" t="s">
        <v>21</v>
      </c>
      <c r="EH362">
        <v>0</v>
      </c>
      <c r="EI362" t="s">
        <v>3</v>
      </c>
      <c r="EJ362">
        <v>4</v>
      </c>
      <c r="EK362">
        <v>0</v>
      </c>
      <c r="EL362" t="s">
        <v>22</v>
      </c>
      <c r="EM362" t="s">
        <v>23</v>
      </c>
      <c r="EO362" t="s">
        <v>3</v>
      </c>
      <c r="EQ362">
        <v>0</v>
      </c>
      <c r="ER362">
        <v>53410.15</v>
      </c>
      <c r="ES362">
        <v>53410.15</v>
      </c>
      <c r="ET362">
        <v>0</v>
      </c>
      <c r="EU362">
        <v>0</v>
      </c>
      <c r="EV362">
        <v>0</v>
      </c>
      <c r="EW362">
        <v>0</v>
      </c>
      <c r="EX362">
        <v>0</v>
      </c>
      <c r="FQ362">
        <v>0</v>
      </c>
      <c r="FR362">
        <f t="shared" si="391"/>
        <v>0</v>
      </c>
      <c r="FS362">
        <v>0</v>
      </c>
      <c r="FX362">
        <v>70</v>
      </c>
      <c r="FY362">
        <v>10</v>
      </c>
      <c r="GA362" t="s">
        <v>3</v>
      </c>
      <c r="GD362">
        <v>0</v>
      </c>
      <c r="GF362">
        <v>-1467733540</v>
      </c>
      <c r="GG362">
        <v>2</v>
      </c>
      <c r="GH362">
        <v>1</v>
      </c>
      <c r="GI362">
        <v>-2</v>
      </c>
      <c r="GJ362">
        <v>0</v>
      </c>
      <c r="GK362">
        <f>ROUND(R362*(R12)/100,2)</f>
        <v>0</v>
      </c>
      <c r="GL362">
        <f t="shared" si="392"/>
        <v>0</v>
      </c>
      <c r="GM362">
        <f t="shared" si="393"/>
        <v>-4106.71</v>
      </c>
      <c r="GN362">
        <f t="shared" si="394"/>
        <v>0</v>
      </c>
      <c r="GO362">
        <f t="shared" si="395"/>
        <v>0</v>
      </c>
      <c r="GP362">
        <f t="shared" si="396"/>
        <v>-4106.71</v>
      </c>
      <c r="GR362">
        <v>0</v>
      </c>
      <c r="GS362">
        <v>3</v>
      </c>
      <c r="GT362">
        <v>0</v>
      </c>
      <c r="GU362" t="s">
        <v>3</v>
      </c>
      <c r="GV362">
        <f t="shared" si="397"/>
        <v>0</v>
      </c>
      <c r="GW362">
        <v>1</v>
      </c>
      <c r="GX362">
        <f t="shared" si="398"/>
        <v>0</v>
      </c>
      <c r="HA362">
        <v>0</v>
      </c>
      <c r="HB362">
        <v>0</v>
      </c>
      <c r="IK362">
        <v>0</v>
      </c>
    </row>
    <row r="363" spans="1:245" x14ac:dyDescent="0.2">
      <c r="A363">
        <v>17</v>
      </c>
      <c r="B363">
        <v>1</v>
      </c>
      <c r="C363">
        <f>ROW(SmtRes!A900)</f>
        <v>900</v>
      </c>
      <c r="D363">
        <f>ROW(EtalonRes!A855)</f>
        <v>855</v>
      </c>
      <c r="E363" t="s">
        <v>360</v>
      </c>
      <c r="F363" t="s">
        <v>29</v>
      </c>
      <c r="G363" t="s">
        <v>30</v>
      </c>
      <c r="H363" t="s">
        <v>31</v>
      </c>
      <c r="I363">
        <v>1.06E-2</v>
      </c>
      <c r="J363">
        <v>0</v>
      </c>
      <c r="O363">
        <f t="shared" si="360"/>
        <v>4525.26</v>
      </c>
      <c r="P363">
        <f t="shared" si="361"/>
        <v>3687.02</v>
      </c>
      <c r="Q363">
        <f t="shared" si="362"/>
        <v>4.6100000000000003</v>
      </c>
      <c r="R363">
        <f t="shared" si="363"/>
        <v>1.56</v>
      </c>
      <c r="S363">
        <f t="shared" si="364"/>
        <v>833.63</v>
      </c>
      <c r="T363">
        <f t="shared" si="365"/>
        <v>0</v>
      </c>
      <c r="U363">
        <f t="shared" si="366"/>
        <v>4.8028599999999999</v>
      </c>
      <c r="V363">
        <f t="shared" si="367"/>
        <v>0</v>
      </c>
      <c r="W363">
        <f t="shared" si="368"/>
        <v>0</v>
      </c>
      <c r="X363">
        <f t="shared" si="369"/>
        <v>583.54</v>
      </c>
      <c r="Y363">
        <f t="shared" si="370"/>
        <v>83.36</v>
      </c>
      <c r="AA363">
        <v>33034105</v>
      </c>
      <c r="AB363">
        <f t="shared" si="371"/>
        <v>426912.19</v>
      </c>
      <c r="AC363">
        <f t="shared" si="372"/>
        <v>347832.49</v>
      </c>
      <c r="AD363">
        <f t="shared" si="373"/>
        <v>435.13</v>
      </c>
      <c r="AE363">
        <f t="shared" si="374"/>
        <v>147.43</v>
      </c>
      <c r="AF363">
        <f t="shared" si="375"/>
        <v>78644.570000000007</v>
      </c>
      <c r="AG363">
        <f t="shared" si="376"/>
        <v>0</v>
      </c>
      <c r="AH363">
        <f t="shared" si="377"/>
        <v>453.1</v>
      </c>
      <c r="AI363">
        <f t="shared" si="378"/>
        <v>0</v>
      </c>
      <c r="AJ363">
        <f t="shared" si="379"/>
        <v>0</v>
      </c>
      <c r="AK363">
        <v>426912.19</v>
      </c>
      <c r="AL363">
        <v>347832.49</v>
      </c>
      <c r="AM363">
        <v>435.13</v>
      </c>
      <c r="AN363">
        <v>147.43</v>
      </c>
      <c r="AO363">
        <v>78644.570000000007</v>
      </c>
      <c r="AP363">
        <v>0</v>
      </c>
      <c r="AQ363">
        <v>453.1</v>
      </c>
      <c r="AR363">
        <v>0</v>
      </c>
      <c r="AS363">
        <v>0</v>
      </c>
      <c r="AT363">
        <v>70</v>
      </c>
      <c r="AU363">
        <v>10</v>
      </c>
      <c r="AV363">
        <v>1</v>
      </c>
      <c r="AW363">
        <v>1</v>
      </c>
      <c r="AZ363">
        <v>1</v>
      </c>
      <c r="BA363">
        <v>1</v>
      </c>
      <c r="BB363">
        <v>1</v>
      </c>
      <c r="BC363">
        <v>1</v>
      </c>
      <c r="BD363" t="s">
        <v>3</v>
      </c>
      <c r="BE363" t="s">
        <v>3</v>
      </c>
      <c r="BF363" t="s">
        <v>3</v>
      </c>
      <c r="BG363" t="s">
        <v>3</v>
      </c>
      <c r="BH363">
        <v>0</v>
      </c>
      <c r="BI363">
        <v>4</v>
      </c>
      <c r="BJ363" t="s">
        <v>32</v>
      </c>
      <c r="BM363">
        <v>0</v>
      </c>
      <c r="BN363">
        <v>0</v>
      </c>
      <c r="BO363" t="s">
        <v>3</v>
      </c>
      <c r="BP363">
        <v>0</v>
      </c>
      <c r="BQ363">
        <v>1</v>
      </c>
      <c r="BR363">
        <v>0</v>
      </c>
      <c r="BS363">
        <v>1</v>
      </c>
      <c r="BT363">
        <v>1</v>
      </c>
      <c r="BU363">
        <v>1</v>
      </c>
      <c r="BV363">
        <v>1</v>
      </c>
      <c r="BW363">
        <v>1</v>
      </c>
      <c r="BX363">
        <v>1</v>
      </c>
      <c r="BY363" t="s">
        <v>3</v>
      </c>
      <c r="BZ363">
        <v>70</v>
      </c>
      <c r="CA363">
        <v>10</v>
      </c>
      <c r="CF363">
        <v>0</v>
      </c>
      <c r="CG363">
        <v>0</v>
      </c>
      <c r="CM363">
        <v>0</v>
      </c>
      <c r="CN363" t="s">
        <v>3</v>
      </c>
      <c r="CO363">
        <v>0</v>
      </c>
      <c r="CP363">
        <f t="shared" si="380"/>
        <v>4525.26</v>
      </c>
      <c r="CQ363">
        <f t="shared" si="381"/>
        <v>347832.49</v>
      </c>
      <c r="CR363">
        <f t="shared" si="382"/>
        <v>435.13</v>
      </c>
      <c r="CS363">
        <f t="shared" si="383"/>
        <v>147.43</v>
      </c>
      <c r="CT363">
        <f t="shared" si="384"/>
        <v>78644.570000000007</v>
      </c>
      <c r="CU363">
        <f t="shared" si="385"/>
        <v>0</v>
      </c>
      <c r="CV363">
        <f t="shared" si="386"/>
        <v>453.1</v>
      </c>
      <c r="CW363">
        <f t="shared" si="387"/>
        <v>0</v>
      </c>
      <c r="CX363">
        <f t="shared" si="388"/>
        <v>0</v>
      </c>
      <c r="CY363">
        <f t="shared" si="389"/>
        <v>583.54099999999994</v>
      </c>
      <c r="CZ363">
        <f t="shared" si="390"/>
        <v>83.363</v>
      </c>
      <c r="DC363" t="s">
        <v>3</v>
      </c>
      <c r="DD363" t="s">
        <v>3</v>
      </c>
      <c r="DE363" t="s">
        <v>3</v>
      </c>
      <c r="DF363" t="s">
        <v>3</v>
      </c>
      <c r="DG363" t="s">
        <v>3</v>
      </c>
      <c r="DH363" t="s">
        <v>3</v>
      </c>
      <c r="DI363" t="s">
        <v>3</v>
      </c>
      <c r="DJ363" t="s">
        <v>3</v>
      </c>
      <c r="DK363" t="s">
        <v>3</v>
      </c>
      <c r="DL363" t="s">
        <v>3</v>
      </c>
      <c r="DM363" t="s">
        <v>3</v>
      </c>
      <c r="DN363">
        <v>0</v>
      </c>
      <c r="DO363">
        <v>0</v>
      </c>
      <c r="DP363">
        <v>1</v>
      </c>
      <c r="DQ363">
        <v>1</v>
      </c>
      <c r="DU363">
        <v>1007</v>
      </c>
      <c r="DV363" t="s">
        <v>31</v>
      </c>
      <c r="DW363" t="s">
        <v>31</v>
      </c>
      <c r="DX363">
        <v>100</v>
      </c>
      <c r="EE363">
        <v>32505399</v>
      </c>
      <c r="EF363">
        <v>1</v>
      </c>
      <c r="EG363" t="s">
        <v>21</v>
      </c>
      <c r="EH363">
        <v>0</v>
      </c>
      <c r="EI363" t="s">
        <v>3</v>
      </c>
      <c r="EJ363">
        <v>4</v>
      </c>
      <c r="EK363">
        <v>0</v>
      </c>
      <c r="EL363" t="s">
        <v>22</v>
      </c>
      <c r="EM363" t="s">
        <v>23</v>
      </c>
      <c r="EO363" t="s">
        <v>3</v>
      </c>
      <c r="EQ363">
        <v>131072</v>
      </c>
      <c r="ER363">
        <v>426912.19</v>
      </c>
      <c r="ES363">
        <v>347832.49</v>
      </c>
      <c r="ET363">
        <v>435.13</v>
      </c>
      <c r="EU363">
        <v>147.43</v>
      </c>
      <c r="EV363">
        <v>78644.570000000007</v>
      </c>
      <c r="EW363">
        <v>453.1</v>
      </c>
      <c r="EX363">
        <v>0</v>
      </c>
      <c r="EY363">
        <v>0</v>
      </c>
      <c r="FQ363">
        <v>0</v>
      </c>
      <c r="FR363">
        <f t="shared" si="391"/>
        <v>0</v>
      </c>
      <c r="FS363">
        <v>0</v>
      </c>
      <c r="FX363">
        <v>70</v>
      </c>
      <c r="FY363">
        <v>10</v>
      </c>
      <c r="GA363" t="s">
        <v>3</v>
      </c>
      <c r="GD363">
        <v>0</v>
      </c>
      <c r="GF363">
        <v>1739596138</v>
      </c>
      <c r="GG363">
        <v>2</v>
      </c>
      <c r="GH363">
        <v>1</v>
      </c>
      <c r="GI363">
        <v>-2</v>
      </c>
      <c r="GJ363">
        <v>0</v>
      </c>
      <c r="GK363">
        <f>ROUND(R363*(R12)/100,2)</f>
        <v>1.68</v>
      </c>
      <c r="GL363">
        <f t="shared" si="392"/>
        <v>0</v>
      </c>
      <c r="GM363">
        <f t="shared" si="393"/>
        <v>5193.84</v>
      </c>
      <c r="GN363">
        <f t="shared" si="394"/>
        <v>0</v>
      </c>
      <c r="GO363">
        <f t="shared" si="395"/>
        <v>0</v>
      </c>
      <c r="GP363">
        <f t="shared" si="396"/>
        <v>5193.84</v>
      </c>
      <c r="GR363">
        <v>0</v>
      </c>
      <c r="GS363">
        <v>3</v>
      </c>
      <c r="GT363">
        <v>0</v>
      </c>
      <c r="GU363" t="s">
        <v>3</v>
      </c>
      <c r="GV363">
        <f t="shared" si="397"/>
        <v>0</v>
      </c>
      <c r="GW363">
        <v>1</v>
      </c>
      <c r="GX363">
        <f t="shared" si="398"/>
        <v>0</v>
      </c>
      <c r="HA363">
        <v>0</v>
      </c>
      <c r="HB363">
        <v>0</v>
      </c>
      <c r="IK363">
        <v>0</v>
      </c>
    </row>
    <row r="364" spans="1:245" x14ac:dyDescent="0.2">
      <c r="A364">
        <v>17</v>
      </c>
      <c r="B364">
        <v>1</v>
      </c>
      <c r="E364" t="s">
        <v>361</v>
      </c>
      <c r="F364" t="s">
        <v>25</v>
      </c>
      <c r="G364" t="s">
        <v>26</v>
      </c>
      <c r="H364" t="s">
        <v>19</v>
      </c>
      <c r="I364">
        <v>3.1968847600000003E-2</v>
      </c>
      <c r="J364">
        <v>0</v>
      </c>
      <c r="O364">
        <f t="shared" si="360"/>
        <v>1707.46</v>
      </c>
      <c r="P364">
        <f t="shared" si="361"/>
        <v>1707.46</v>
      </c>
      <c r="Q364">
        <f t="shared" si="362"/>
        <v>0</v>
      </c>
      <c r="R364">
        <f t="shared" si="363"/>
        <v>0</v>
      </c>
      <c r="S364">
        <f t="shared" si="364"/>
        <v>0</v>
      </c>
      <c r="T364">
        <f t="shared" si="365"/>
        <v>0</v>
      </c>
      <c r="U364">
        <f t="shared" si="366"/>
        <v>0</v>
      </c>
      <c r="V364">
        <f t="shared" si="367"/>
        <v>0</v>
      </c>
      <c r="W364">
        <f t="shared" si="368"/>
        <v>0</v>
      </c>
      <c r="X364">
        <f t="shared" si="369"/>
        <v>0</v>
      </c>
      <c r="Y364">
        <f t="shared" si="370"/>
        <v>0</v>
      </c>
      <c r="AA364">
        <v>33034105</v>
      </c>
      <c r="AB364">
        <f t="shared" si="371"/>
        <v>53410.15</v>
      </c>
      <c r="AC364">
        <f t="shared" si="372"/>
        <v>53410.15</v>
      </c>
      <c r="AD364">
        <f t="shared" si="373"/>
        <v>0</v>
      </c>
      <c r="AE364">
        <f t="shared" si="374"/>
        <v>0</v>
      </c>
      <c r="AF364">
        <f t="shared" si="375"/>
        <v>0</v>
      </c>
      <c r="AG364">
        <f t="shared" si="376"/>
        <v>0</v>
      </c>
      <c r="AH364">
        <f t="shared" si="377"/>
        <v>0</v>
      </c>
      <c r="AI364">
        <f t="shared" si="378"/>
        <v>0</v>
      </c>
      <c r="AJ364">
        <f t="shared" si="379"/>
        <v>0</v>
      </c>
      <c r="AK364">
        <v>53410.15</v>
      </c>
      <c r="AL364">
        <v>53410.15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70</v>
      </c>
      <c r="AU364">
        <v>10</v>
      </c>
      <c r="AV364">
        <v>1</v>
      </c>
      <c r="AW364">
        <v>1</v>
      </c>
      <c r="AZ364">
        <v>1</v>
      </c>
      <c r="BA364">
        <v>1</v>
      </c>
      <c r="BB364">
        <v>1</v>
      </c>
      <c r="BC364">
        <v>1</v>
      </c>
      <c r="BD364" t="s">
        <v>3</v>
      </c>
      <c r="BE364" t="s">
        <v>3</v>
      </c>
      <c r="BF364" t="s">
        <v>3</v>
      </c>
      <c r="BG364" t="s">
        <v>3</v>
      </c>
      <c r="BH364">
        <v>3</v>
      </c>
      <c r="BI364">
        <v>4</v>
      </c>
      <c r="BJ364" t="s">
        <v>27</v>
      </c>
      <c r="BM364">
        <v>0</v>
      </c>
      <c r="BN364">
        <v>0</v>
      </c>
      <c r="BO364" t="s">
        <v>3</v>
      </c>
      <c r="BP364">
        <v>0</v>
      </c>
      <c r="BQ364">
        <v>1</v>
      </c>
      <c r="BR364">
        <v>0</v>
      </c>
      <c r="BS364">
        <v>1</v>
      </c>
      <c r="BT364">
        <v>1</v>
      </c>
      <c r="BU364">
        <v>1</v>
      </c>
      <c r="BV364">
        <v>1</v>
      </c>
      <c r="BW364">
        <v>1</v>
      </c>
      <c r="BX364">
        <v>1</v>
      </c>
      <c r="BY364" t="s">
        <v>3</v>
      </c>
      <c r="BZ364">
        <v>70</v>
      </c>
      <c r="CA364">
        <v>10</v>
      </c>
      <c r="CF364">
        <v>0</v>
      </c>
      <c r="CG364">
        <v>0</v>
      </c>
      <c r="CM364">
        <v>0</v>
      </c>
      <c r="CN364" t="s">
        <v>3</v>
      </c>
      <c r="CO364">
        <v>0</v>
      </c>
      <c r="CP364">
        <f t="shared" si="380"/>
        <v>1707.46</v>
      </c>
      <c r="CQ364">
        <f t="shared" si="381"/>
        <v>53410.15</v>
      </c>
      <c r="CR364">
        <f t="shared" si="382"/>
        <v>0</v>
      </c>
      <c r="CS364">
        <f t="shared" si="383"/>
        <v>0</v>
      </c>
      <c r="CT364">
        <f t="shared" si="384"/>
        <v>0</v>
      </c>
      <c r="CU364">
        <f t="shared" si="385"/>
        <v>0</v>
      </c>
      <c r="CV364">
        <f t="shared" si="386"/>
        <v>0</v>
      </c>
      <c r="CW364">
        <f t="shared" si="387"/>
        <v>0</v>
      </c>
      <c r="CX364">
        <f t="shared" si="388"/>
        <v>0</v>
      </c>
      <c r="CY364">
        <f t="shared" si="389"/>
        <v>0</v>
      </c>
      <c r="CZ364">
        <f t="shared" si="390"/>
        <v>0</v>
      </c>
      <c r="DC364" t="s">
        <v>3</v>
      </c>
      <c r="DD364" t="s">
        <v>3</v>
      </c>
      <c r="DE364" t="s">
        <v>3</v>
      </c>
      <c r="DF364" t="s">
        <v>3</v>
      </c>
      <c r="DG364" t="s">
        <v>3</v>
      </c>
      <c r="DH364" t="s">
        <v>3</v>
      </c>
      <c r="DI364" t="s">
        <v>3</v>
      </c>
      <c r="DJ364" t="s">
        <v>3</v>
      </c>
      <c r="DK364" t="s">
        <v>3</v>
      </c>
      <c r="DL364" t="s">
        <v>3</v>
      </c>
      <c r="DM364" t="s">
        <v>3</v>
      </c>
      <c r="DN364">
        <v>0</v>
      </c>
      <c r="DO364">
        <v>0</v>
      </c>
      <c r="DP364">
        <v>1</v>
      </c>
      <c r="DQ364">
        <v>1</v>
      </c>
      <c r="DU364">
        <v>1009</v>
      </c>
      <c r="DV364" t="s">
        <v>19</v>
      </c>
      <c r="DW364" t="s">
        <v>19</v>
      </c>
      <c r="DX364">
        <v>1000</v>
      </c>
      <c r="EE364">
        <v>32505399</v>
      </c>
      <c r="EF364">
        <v>1</v>
      </c>
      <c r="EG364" t="s">
        <v>21</v>
      </c>
      <c r="EH364">
        <v>0</v>
      </c>
      <c r="EI364" t="s">
        <v>3</v>
      </c>
      <c r="EJ364">
        <v>4</v>
      </c>
      <c r="EK364">
        <v>0</v>
      </c>
      <c r="EL364" t="s">
        <v>22</v>
      </c>
      <c r="EM364" t="s">
        <v>23</v>
      </c>
      <c r="EO364" t="s">
        <v>3</v>
      </c>
      <c r="EQ364">
        <v>131072</v>
      </c>
      <c r="ER364">
        <v>53410.15</v>
      </c>
      <c r="ES364">
        <v>53410.15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FQ364">
        <v>0</v>
      </c>
      <c r="FR364">
        <f t="shared" si="391"/>
        <v>0</v>
      </c>
      <c r="FS364">
        <v>0</v>
      </c>
      <c r="FX364">
        <v>70</v>
      </c>
      <c r="FY364">
        <v>10</v>
      </c>
      <c r="GA364" t="s">
        <v>3</v>
      </c>
      <c r="GD364">
        <v>0</v>
      </c>
      <c r="GF364">
        <v>-1467733540</v>
      </c>
      <c r="GG364">
        <v>2</v>
      </c>
      <c r="GH364">
        <v>1</v>
      </c>
      <c r="GI364">
        <v>-2</v>
      </c>
      <c r="GJ364">
        <v>0</v>
      </c>
      <c r="GK364">
        <f>ROUND(R364*(R12)/100,2)</f>
        <v>0</v>
      </c>
      <c r="GL364">
        <f t="shared" si="392"/>
        <v>0</v>
      </c>
      <c r="GM364">
        <f t="shared" si="393"/>
        <v>1707.46</v>
      </c>
      <c r="GN364">
        <f t="shared" si="394"/>
        <v>0</v>
      </c>
      <c r="GO364">
        <f t="shared" si="395"/>
        <v>0</v>
      </c>
      <c r="GP364">
        <f t="shared" si="396"/>
        <v>1707.46</v>
      </c>
      <c r="GR364">
        <v>0</v>
      </c>
      <c r="GS364">
        <v>3</v>
      </c>
      <c r="GT364">
        <v>0</v>
      </c>
      <c r="GU364" t="s">
        <v>3</v>
      </c>
      <c r="GV364">
        <f t="shared" si="397"/>
        <v>0</v>
      </c>
      <c r="GW364">
        <v>1</v>
      </c>
      <c r="GX364">
        <f t="shared" si="398"/>
        <v>0</v>
      </c>
      <c r="HA364">
        <v>0</v>
      </c>
      <c r="HB364">
        <v>0</v>
      </c>
      <c r="IK364">
        <v>0</v>
      </c>
    </row>
    <row r="365" spans="1:245" x14ac:dyDescent="0.2">
      <c r="A365">
        <v>17</v>
      </c>
      <c r="B365">
        <v>1</v>
      </c>
      <c r="E365" t="s">
        <v>362</v>
      </c>
      <c r="F365" t="s">
        <v>35</v>
      </c>
      <c r="G365" t="s">
        <v>363</v>
      </c>
      <c r="H365" t="s">
        <v>37</v>
      </c>
      <c r="I365">
        <v>1</v>
      </c>
      <c r="J365">
        <v>0</v>
      </c>
      <c r="O365">
        <f t="shared" si="360"/>
        <v>34155.08</v>
      </c>
      <c r="P365">
        <f t="shared" si="361"/>
        <v>34155.08</v>
      </c>
      <c r="Q365">
        <f t="shared" si="362"/>
        <v>0</v>
      </c>
      <c r="R365">
        <f t="shared" si="363"/>
        <v>0</v>
      </c>
      <c r="S365">
        <f t="shared" si="364"/>
        <v>0</v>
      </c>
      <c r="T365">
        <f t="shared" si="365"/>
        <v>0</v>
      </c>
      <c r="U365">
        <f t="shared" si="366"/>
        <v>0</v>
      </c>
      <c r="V365">
        <f t="shared" si="367"/>
        <v>0</v>
      </c>
      <c r="W365">
        <f t="shared" si="368"/>
        <v>0</v>
      </c>
      <c r="X365">
        <f t="shared" si="369"/>
        <v>0</v>
      </c>
      <c r="Y365">
        <f t="shared" si="370"/>
        <v>0</v>
      </c>
      <c r="AA365">
        <v>33034105</v>
      </c>
      <c r="AB365">
        <f t="shared" si="371"/>
        <v>34155.08</v>
      </c>
      <c r="AC365">
        <f t="shared" si="372"/>
        <v>34155.08</v>
      </c>
      <c r="AD365">
        <f t="shared" si="373"/>
        <v>0</v>
      </c>
      <c r="AE365">
        <f t="shared" si="374"/>
        <v>0</v>
      </c>
      <c r="AF365">
        <f t="shared" si="375"/>
        <v>0</v>
      </c>
      <c r="AG365">
        <f t="shared" si="376"/>
        <v>0</v>
      </c>
      <c r="AH365">
        <f t="shared" si="377"/>
        <v>0</v>
      </c>
      <c r="AI365">
        <f t="shared" si="378"/>
        <v>0</v>
      </c>
      <c r="AJ365">
        <f t="shared" si="379"/>
        <v>0</v>
      </c>
      <c r="AK365">
        <v>34155.08</v>
      </c>
      <c r="AL365">
        <v>34155.08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1</v>
      </c>
      <c r="AW365">
        <v>1</v>
      </c>
      <c r="AZ365">
        <v>1</v>
      </c>
      <c r="BA365">
        <v>1</v>
      </c>
      <c r="BB365">
        <v>1</v>
      </c>
      <c r="BC365">
        <v>1</v>
      </c>
      <c r="BD365" t="s">
        <v>3</v>
      </c>
      <c r="BE365" t="s">
        <v>3</v>
      </c>
      <c r="BF365" t="s">
        <v>3</v>
      </c>
      <c r="BG365" t="s">
        <v>3</v>
      </c>
      <c r="BH365">
        <v>3</v>
      </c>
      <c r="BI365">
        <v>1</v>
      </c>
      <c r="BJ365" t="s">
        <v>3</v>
      </c>
      <c r="BM365">
        <v>6001</v>
      </c>
      <c r="BN365">
        <v>0</v>
      </c>
      <c r="BO365" t="s">
        <v>3</v>
      </c>
      <c r="BP365">
        <v>0</v>
      </c>
      <c r="BQ365">
        <v>0</v>
      </c>
      <c r="BR365">
        <v>0</v>
      </c>
      <c r="BS365">
        <v>1</v>
      </c>
      <c r="BT365">
        <v>1</v>
      </c>
      <c r="BU365">
        <v>1</v>
      </c>
      <c r="BV365">
        <v>1</v>
      </c>
      <c r="BW365">
        <v>1</v>
      </c>
      <c r="BX365">
        <v>1</v>
      </c>
      <c r="BY365" t="s">
        <v>3</v>
      </c>
      <c r="BZ365">
        <v>0</v>
      </c>
      <c r="CA365">
        <v>0</v>
      </c>
      <c r="CF365">
        <v>0</v>
      </c>
      <c r="CG365">
        <v>0</v>
      </c>
      <c r="CM365">
        <v>0</v>
      </c>
      <c r="CN365" t="s">
        <v>3</v>
      </c>
      <c r="CO365">
        <v>0</v>
      </c>
      <c r="CP365">
        <f t="shared" si="380"/>
        <v>34155.08</v>
      </c>
      <c r="CQ365">
        <f t="shared" si="381"/>
        <v>34155.08</v>
      </c>
      <c r="CR365">
        <f t="shared" si="382"/>
        <v>0</v>
      </c>
      <c r="CS365">
        <f t="shared" si="383"/>
        <v>0</v>
      </c>
      <c r="CT365">
        <f t="shared" si="384"/>
        <v>0</v>
      </c>
      <c r="CU365">
        <f t="shared" si="385"/>
        <v>0</v>
      </c>
      <c r="CV365">
        <f t="shared" si="386"/>
        <v>0</v>
      </c>
      <c r="CW365">
        <f t="shared" si="387"/>
        <v>0</v>
      </c>
      <c r="CX365">
        <f t="shared" si="388"/>
        <v>0</v>
      </c>
      <c r="CY365">
        <f t="shared" si="389"/>
        <v>0</v>
      </c>
      <c r="CZ365">
        <f t="shared" si="390"/>
        <v>0</v>
      </c>
      <c r="DC365" t="s">
        <v>3</v>
      </c>
      <c r="DD365" t="s">
        <v>3</v>
      </c>
      <c r="DE365" t="s">
        <v>3</v>
      </c>
      <c r="DF365" t="s">
        <v>3</v>
      </c>
      <c r="DG365" t="s">
        <v>3</v>
      </c>
      <c r="DH365" t="s">
        <v>3</v>
      </c>
      <c r="DI365" t="s">
        <v>3</v>
      </c>
      <c r="DJ365" t="s">
        <v>3</v>
      </c>
      <c r="DK365" t="s">
        <v>3</v>
      </c>
      <c r="DL365" t="s">
        <v>3</v>
      </c>
      <c r="DM365" t="s">
        <v>3</v>
      </c>
      <c r="DN365">
        <v>0</v>
      </c>
      <c r="DO365">
        <v>0</v>
      </c>
      <c r="DP365">
        <v>1</v>
      </c>
      <c r="DQ365">
        <v>1</v>
      </c>
      <c r="DU365">
        <v>1010</v>
      </c>
      <c r="DV365" t="s">
        <v>37</v>
      </c>
      <c r="DW365" t="s">
        <v>38</v>
      </c>
      <c r="DX365">
        <v>1</v>
      </c>
      <c r="EE365">
        <v>32747723</v>
      </c>
      <c r="EF365">
        <v>0</v>
      </c>
      <c r="EG365" t="s">
        <v>39</v>
      </c>
      <c r="EH365">
        <v>0</v>
      </c>
      <c r="EI365" t="s">
        <v>3</v>
      </c>
      <c r="EJ365">
        <v>1</v>
      </c>
      <c r="EK365">
        <v>6001</v>
      </c>
      <c r="EL365" t="s">
        <v>40</v>
      </c>
      <c r="EM365" t="s">
        <v>39</v>
      </c>
      <c r="EO365" t="s">
        <v>3</v>
      </c>
      <c r="EQ365">
        <v>131072</v>
      </c>
      <c r="ER365">
        <v>34155.08</v>
      </c>
      <c r="ES365">
        <v>34155.08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FQ365">
        <v>0</v>
      </c>
      <c r="FR365">
        <f t="shared" si="391"/>
        <v>0</v>
      </c>
      <c r="FS365">
        <v>0</v>
      </c>
      <c r="FX365">
        <v>0</v>
      </c>
      <c r="FY365">
        <v>0</v>
      </c>
      <c r="GA365" t="s">
        <v>41</v>
      </c>
      <c r="GD365">
        <v>0</v>
      </c>
      <c r="GF365">
        <v>-667424672</v>
      </c>
      <c r="GG365">
        <v>2</v>
      </c>
      <c r="GH365">
        <v>0</v>
      </c>
      <c r="GI365">
        <v>-2</v>
      </c>
      <c r="GJ365">
        <v>0</v>
      </c>
      <c r="GK365">
        <f>ROUND(R365*(R12)/100,2)</f>
        <v>0</v>
      </c>
      <c r="GL365">
        <f t="shared" si="392"/>
        <v>0</v>
      </c>
      <c r="GM365">
        <f t="shared" si="393"/>
        <v>34155.08</v>
      </c>
      <c r="GN365">
        <f t="shared" si="394"/>
        <v>34155.08</v>
      </c>
      <c r="GO365">
        <f t="shared" si="395"/>
        <v>0</v>
      </c>
      <c r="GP365">
        <f t="shared" si="396"/>
        <v>0</v>
      </c>
      <c r="GR365">
        <v>0</v>
      </c>
      <c r="GS365">
        <v>4</v>
      </c>
      <c r="GT365">
        <v>0</v>
      </c>
      <c r="GU365" t="s">
        <v>3</v>
      </c>
      <c r="GV365">
        <f t="shared" si="397"/>
        <v>0</v>
      </c>
      <c r="GW365">
        <v>1</v>
      </c>
      <c r="GX365">
        <f t="shared" si="398"/>
        <v>0</v>
      </c>
      <c r="HA365">
        <v>0</v>
      </c>
      <c r="HB365">
        <v>0</v>
      </c>
      <c r="IK365">
        <v>0</v>
      </c>
    </row>
    <row r="366" spans="1:245" x14ac:dyDescent="0.2">
      <c r="A366">
        <v>17</v>
      </c>
      <c r="B366">
        <v>1</v>
      </c>
      <c r="C366">
        <f>ROW(SmtRes!A905)</f>
        <v>905</v>
      </c>
      <c r="D366">
        <f>ROW(EtalonRes!A859)</f>
        <v>859</v>
      </c>
      <c r="E366" t="s">
        <v>364</v>
      </c>
      <c r="F366" t="s">
        <v>17</v>
      </c>
      <c r="G366" t="s">
        <v>18</v>
      </c>
      <c r="H366" t="s">
        <v>19</v>
      </c>
      <c r="I366">
        <v>7.689E-2</v>
      </c>
      <c r="J366">
        <v>0</v>
      </c>
      <c r="O366">
        <f t="shared" si="360"/>
        <v>5126.04</v>
      </c>
      <c r="P366">
        <f t="shared" si="361"/>
        <v>4377.6099999999997</v>
      </c>
      <c r="Q366">
        <f t="shared" si="362"/>
        <v>119.58</v>
      </c>
      <c r="R366">
        <f t="shared" si="363"/>
        <v>10.98</v>
      </c>
      <c r="S366">
        <f t="shared" si="364"/>
        <v>628.85</v>
      </c>
      <c r="T366">
        <f t="shared" si="365"/>
        <v>0</v>
      </c>
      <c r="U366">
        <f t="shared" si="366"/>
        <v>2.7764978999999999</v>
      </c>
      <c r="V366">
        <f t="shared" si="367"/>
        <v>0</v>
      </c>
      <c r="W366">
        <f t="shared" si="368"/>
        <v>0</v>
      </c>
      <c r="X366">
        <f t="shared" si="369"/>
        <v>440.2</v>
      </c>
      <c r="Y366">
        <f t="shared" si="370"/>
        <v>62.89</v>
      </c>
      <c r="AA366">
        <v>33034105</v>
      </c>
      <c r="AB366">
        <f t="shared" si="371"/>
        <v>66667.14</v>
      </c>
      <c r="AC366">
        <f t="shared" si="372"/>
        <v>56933.42</v>
      </c>
      <c r="AD366">
        <f t="shared" si="373"/>
        <v>1555.17</v>
      </c>
      <c r="AE366">
        <f t="shared" si="374"/>
        <v>142.85</v>
      </c>
      <c r="AF366">
        <f t="shared" si="375"/>
        <v>8178.55</v>
      </c>
      <c r="AG366">
        <f t="shared" si="376"/>
        <v>0</v>
      </c>
      <c r="AH366">
        <f t="shared" si="377"/>
        <v>36.11</v>
      </c>
      <c r="AI366">
        <f t="shared" si="378"/>
        <v>0</v>
      </c>
      <c r="AJ366">
        <f t="shared" si="379"/>
        <v>0</v>
      </c>
      <c r="AK366">
        <v>66667.14</v>
      </c>
      <c r="AL366">
        <v>56933.42</v>
      </c>
      <c r="AM366">
        <v>1555.17</v>
      </c>
      <c r="AN366">
        <v>142.85</v>
      </c>
      <c r="AO366">
        <v>8178.55</v>
      </c>
      <c r="AP366">
        <v>0</v>
      </c>
      <c r="AQ366">
        <v>36.11</v>
      </c>
      <c r="AR366">
        <v>0</v>
      </c>
      <c r="AS366">
        <v>0</v>
      </c>
      <c r="AT366">
        <v>70</v>
      </c>
      <c r="AU366">
        <v>10</v>
      </c>
      <c r="AV366">
        <v>1</v>
      </c>
      <c r="AW366">
        <v>1</v>
      </c>
      <c r="AZ366">
        <v>1</v>
      </c>
      <c r="BA366">
        <v>1</v>
      </c>
      <c r="BB366">
        <v>1</v>
      </c>
      <c r="BC366">
        <v>1</v>
      </c>
      <c r="BD366" t="s">
        <v>3</v>
      </c>
      <c r="BE366" t="s">
        <v>3</v>
      </c>
      <c r="BF366" t="s">
        <v>3</v>
      </c>
      <c r="BG366" t="s">
        <v>3</v>
      </c>
      <c r="BH366">
        <v>0</v>
      </c>
      <c r="BI366">
        <v>4</v>
      </c>
      <c r="BJ366" t="s">
        <v>20</v>
      </c>
      <c r="BM366">
        <v>0</v>
      </c>
      <c r="BN366">
        <v>0</v>
      </c>
      <c r="BO366" t="s">
        <v>3</v>
      </c>
      <c r="BP366">
        <v>0</v>
      </c>
      <c r="BQ366">
        <v>1</v>
      </c>
      <c r="BR366">
        <v>0</v>
      </c>
      <c r="BS366">
        <v>1</v>
      </c>
      <c r="BT366">
        <v>1</v>
      </c>
      <c r="BU366">
        <v>1</v>
      </c>
      <c r="BV366">
        <v>1</v>
      </c>
      <c r="BW366">
        <v>1</v>
      </c>
      <c r="BX366">
        <v>1</v>
      </c>
      <c r="BY366" t="s">
        <v>3</v>
      </c>
      <c r="BZ366">
        <v>70</v>
      </c>
      <c r="CA366">
        <v>10</v>
      </c>
      <c r="CF366">
        <v>0</v>
      </c>
      <c r="CG366">
        <v>0</v>
      </c>
      <c r="CM366">
        <v>0</v>
      </c>
      <c r="CN366" t="s">
        <v>3</v>
      </c>
      <c r="CO366">
        <v>0</v>
      </c>
      <c r="CP366">
        <f t="shared" si="380"/>
        <v>5126.04</v>
      </c>
      <c r="CQ366">
        <f t="shared" si="381"/>
        <v>56933.42</v>
      </c>
      <c r="CR366">
        <f t="shared" si="382"/>
        <v>1555.17</v>
      </c>
      <c r="CS366">
        <f t="shared" si="383"/>
        <v>142.85</v>
      </c>
      <c r="CT366">
        <f t="shared" si="384"/>
        <v>8178.55</v>
      </c>
      <c r="CU366">
        <f t="shared" si="385"/>
        <v>0</v>
      </c>
      <c r="CV366">
        <f t="shared" si="386"/>
        <v>36.11</v>
      </c>
      <c r="CW366">
        <f t="shared" si="387"/>
        <v>0</v>
      </c>
      <c r="CX366">
        <f t="shared" si="388"/>
        <v>0</v>
      </c>
      <c r="CY366">
        <f t="shared" si="389"/>
        <v>440.19499999999999</v>
      </c>
      <c r="CZ366">
        <f t="shared" si="390"/>
        <v>62.884999999999998</v>
      </c>
      <c r="DC366" t="s">
        <v>3</v>
      </c>
      <c r="DD366" t="s">
        <v>3</v>
      </c>
      <c r="DE366" t="s">
        <v>3</v>
      </c>
      <c r="DF366" t="s">
        <v>3</v>
      </c>
      <c r="DG366" t="s">
        <v>3</v>
      </c>
      <c r="DH366" t="s">
        <v>3</v>
      </c>
      <c r="DI366" t="s">
        <v>3</v>
      </c>
      <c r="DJ366" t="s">
        <v>3</v>
      </c>
      <c r="DK366" t="s">
        <v>3</v>
      </c>
      <c r="DL366" t="s">
        <v>3</v>
      </c>
      <c r="DM366" t="s">
        <v>3</v>
      </c>
      <c r="DN366">
        <v>0</v>
      </c>
      <c r="DO366">
        <v>0</v>
      </c>
      <c r="DP366">
        <v>1</v>
      </c>
      <c r="DQ366">
        <v>1</v>
      </c>
      <c r="DU366">
        <v>1009</v>
      </c>
      <c r="DV366" t="s">
        <v>19</v>
      </c>
      <c r="DW366" t="s">
        <v>19</v>
      </c>
      <c r="DX366">
        <v>1000</v>
      </c>
      <c r="EE366">
        <v>32505399</v>
      </c>
      <c r="EF366">
        <v>1</v>
      </c>
      <c r="EG366" t="s">
        <v>21</v>
      </c>
      <c r="EH366">
        <v>0</v>
      </c>
      <c r="EI366" t="s">
        <v>3</v>
      </c>
      <c r="EJ366">
        <v>4</v>
      </c>
      <c r="EK366">
        <v>0</v>
      </c>
      <c r="EL366" t="s">
        <v>22</v>
      </c>
      <c r="EM366" t="s">
        <v>23</v>
      </c>
      <c r="EO366" t="s">
        <v>3</v>
      </c>
      <c r="EQ366">
        <v>131072</v>
      </c>
      <c r="ER366">
        <v>66667.14</v>
      </c>
      <c r="ES366">
        <v>56933.42</v>
      </c>
      <c r="ET366">
        <v>1555.17</v>
      </c>
      <c r="EU366">
        <v>142.85</v>
      </c>
      <c r="EV366">
        <v>8178.55</v>
      </c>
      <c r="EW366">
        <v>36.11</v>
      </c>
      <c r="EX366">
        <v>0</v>
      </c>
      <c r="EY366">
        <v>0</v>
      </c>
      <c r="FQ366">
        <v>0</v>
      </c>
      <c r="FR366">
        <f t="shared" si="391"/>
        <v>0</v>
      </c>
      <c r="FS366">
        <v>0</v>
      </c>
      <c r="FX366">
        <v>70</v>
      </c>
      <c r="FY366">
        <v>10</v>
      </c>
      <c r="GA366" t="s">
        <v>3</v>
      </c>
      <c r="GD366">
        <v>0</v>
      </c>
      <c r="GF366">
        <v>-1596235391</v>
      </c>
      <c r="GG366">
        <v>2</v>
      </c>
      <c r="GH366">
        <v>1</v>
      </c>
      <c r="GI366">
        <v>-2</v>
      </c>
      <c r="GJ366">
        <v>0</v>
      </c>
      <c r="GK366">
        <f>ROUND(R366*(R12)/100,2)</f>
        <v>11.86</v>
      </c>
      <c r="GL366">
        <f t="shared" si="392"/>
        <v>0</v>
      </c>
      <c r="GM366">
        <f t="shared" si="393"/>
        <v>5640.99</v>
      </c>
      <c r="GN366">
        <f t="shared" si="394"/>
        <v>0</v>
      </c>
      <c r="GO366">
        <f t="shared" si="395"/>
        <v>0</v>
      </c>
      <c r="GP366">
        <f t="shared" si="396"/>
        <v>5640.99</v>
      </c>
      <c r="GR366">
        <v>0</v>
      </c>
      <c r="GS366">
        <v>3</v>
      </c>
      <c r="GT366">
        <v>0</v>
      </c>
      <c r="GU366" t="s">
        <v>3</v>
      </c>
      <c r="GV366">
        <f t="shared" si="397"/>
        <v>0</v>
      </c>
      <c r="GW366">
        <v>1</v>
      </c>
      <c r="GX366">
        <f t="shared" si="398"/>
        <v>0</v>
      </c>
      <c r="HA366">
        <v>0</v>
      </c>
      <c r="HB366">
        <v>0</v>
      </c>
      <c r="IK366">
        <v>0</v>
      </c>
    </row>
    <row r="367" spans="1:245" x14ac:dyDescent="0.2">
      <c r="A367">
        <v>18</v>
      </c>
      <c r="B367">
        <v>1</v>
      </c>
      <c r="C367">
        <v>905</v>
      </c>
      <c r="E367" t="s">
        <v>365</v>
      </c>
      <c r="F367" t="s">
        <v>25</v>
      </c>
      <c r="G367" t="s">
        <v>26</v>
      </c>
      <c r="H367" t="s">
        <v>19</v>
      </c>
      <c r="I367">
        <f>I366*J367</f>
        <v>-7.689E-2</v>
      </c>
      <c r="J367">
        <v>-1</v>
      </c>
      <c r="O367">
        <f t="shared" si="360"/>
        <v>-4106.71</v>
      </c>
      <c r="P367">
        <f t="shared" si="361"/>
        <v>-4106.71</v>
      </c>
      <c r="Q367">
        <f t="shared" si="362"/>
        <v>0</v>
      </c>
      <c r="R367">
        <f t="shared" si="363"/>
        <v>0</v>
      </c>
      <c r="S367">
        <f t="shared" si="364"/>
        <v>0</v>
      </c>
      <c r="T367">
        <f t="shared" si="365"/>
        <v>0</v>
      </c>
      <c r="U367">
        <f t="shared" si="366"/>
        <v>0</v>
      </c>
      <c r="V367">
        <f t="shared" si="367"/>
        <v>0</v>
      </c>
      <c r="W367">
        <f t="shared" si="368"/>
        <v>0</v>
      </c>
      <c r="X367">
        <f t="shared" si="369"/>
        <v>0</v>
      </c>
      <c r="Y367">
        <f t="shared" si="370"/>
        <v>0</v>
      </c>
      <c r="AA367">
        <v>33034105</v>
      </c>
      <c r="AB367">
        <f t="shared" si="371"/>
        <v>53410.15</v>
      </c>
      <c r="AC367">
        <f t="shared" si="372"/>
        <v>53410.15</v>
      </c>
      <c r="AD367">
        <f t="shared" si="373"/>
        <v>0</v>
      </c>
      <c r="AE367">
        <f t="shared" si="374"/>
        <v>0</v>
      </c>
      <c r="AF367">
        <f t="shared" si="375"/>
        <v>0</v>
      </c>
      <c r="AG367">
        <f t="shared" si="376"/>
        <v>0</v>
      </c>
      <c r="AH367">
        <f t="shared" si="377"/>
        <v>0</v>
      </c>
      <c r="AI367">
        <f t="shared" si="378"/>
        <v>0</v>
      </c>
      <c r="AJ367">
        <f t="shared" si="379"/>
        <v>0</v>
      </c>
      <c r="AK367">
        <v>53410.15</v>
      </c>
      <c r="AL367">
        <v>53410.15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70</v>
      </c>
      <c r="AU367">
        <v>10</v>
      </c>
      <c r="AV367">
        <v>1</v>
      </c>
      <c r="AW367">
        <v>1</v>
      </c>
      <c r="AZ367">
        <v>1</v>
      </c>
      <c r="BA367">
        <v>1</v>
      </c>
      <c r="BB367">
        <v>1</v>
      </c>
      <c r="BC367">
        <v>1</v>
      </c>
      <c r="BD367" t="s">
        <v>3</v>
      </c>
      <c r="BE367" t="s">
        <v>3</v>
      </c>
      <c r="BF367" t="s">
        <v>3</v>
      </c>
      <c r="BG367" t="s">
        <v>3</v>
      </c>
      <c r="BH367">
        <v>3</v>
      </c>
      <c r="BI367">
        <v>4</v>
      </c>
      <c r="BJ367" t="s">
        <v>27</v>
      </c>
      <c r="BM367">
        <v>0</v>
      </c>
      <c r="BN367">
        <v>0</v>
      </c>
      <c r="BO367" t="s">
        <v>3</v>
      </c>
      <c r="BP367">
        <v>0</v>
      </c>
      <c r="BQ367">
        <v>1</v>
      </c>
      <c r="BR367">
        <v>0</v>
      </c>
      <c r="BS367">
        <v>1</v>
      </c>
      <c r="BT367">
        <v>1</v>
      </c>
      <c r="BU367">
        <v>1</v>
      </c>
      <c r="BV367">
        <v>1</v>
      </c>
      <c r="BW367">
        <v>1</v>
      </c>
      <c r="BX367">
        <v>1</v>
      </c>
      <c r="BY367" t="s">
        <v>3</v>
      </c>
      <c r="BZ367">
        <v>70</v>
      </c>
      <c r="CA367">
        <v>10</v>
      </c>
      <c r="CF367">
        <v>0</v>
      </c>
      <c r="CG367">
        <v>0</v>
      </c>
      <c r="CM367">
        <v>0</v>
      </c>
      <c r="CN367" t="s">
        <v>3</v>
      </c>
      <c r="CO367">
        <v>0</v>
      </c>
      <c r="CP367">
        <f t="shared" si="380"/>
        <v>-4106.71</v>
      </c>
      <c r="CQ367">
        <f t="shared" si="381"/>
        <v>53410.15</v>
      </c>
      <c r="CR367">
        <f t="shared" si="382"/>
        <v>0</v>
      </c>
      <c r="CS367">
        <f t="shared" si="383"/>
        <v>0</v>
      </c>
      <c r="CT367">
        <f t="shared" si="384"/>
        <v>0</v>
      </c>
      <c r="CU367">
        <f t="shared" si="385"/>
        <v>0</v>
      </c>
      <c r="CV367">
        <f t="shared" si="386"/>
        <v>0</v>
      </c>
      <c r="CW367">
        <f t="shared" si="387"/>
        <v>0</v>
      </c>
      <c r="CX367">
        <f t="shared" si="388"/>
        <v>0</v>
      </c>
      <c r="CY367">
        <f t="shared" si="389"/>
        <v>0</v>
      </c>
      <c r="CZ367">
        <f t="shared" si="390"/>
        <v>0</v>
      </c>
      <c r="DC367" t="s">
        <v>3</v>
      </c>
      <c r="DD367" t="s">
        <v>3</v>
      </c>
      <c r="DE367" t="s">
        <v>3</v>
      </c>
      <c r="DF367" t="s">
        <v>3</v>
      </c>
      <c r="DG367" t="s">
        <v>3</v>
      </c>
      <c r="DH367" t="s">
        <v>3</v>
      </c>
      <c r="DI367" t="s">
        <v>3</v>
      </c>
      <c r="DJ367" t="s">
        <v>3</v>
      </c>
      <c r="DK367" t="s">
        <v>3</v>
      </c>
      <c r="DL367" t="s">
        <v>3</v>
      </c>
      <c r="DM367" t="s">
        <v>3</v>
      </c>
      <c r="DN367">
        <v>0</v>
      </c>
      <c r="DO367">
        <v>0</v>
      </c>
      <c r="DP367">
        <v>1</v>
      </c>
      <c r="DQ367">
        <v>1</v>
      </c>
      <c r="DU367">
        <v>1009</v>
      </c>
      <c r="DV367" t="s">
        <v>19</v>
      </c>
      <c r="DW367" t="s">
        <v>19</v>
      </c>
      <c r="DX367">
        <v>1000</v>
      </c>
      <c r="EE367">
        <v>32505399</v>
      </c>
      <c r="EF367">
        <v>1</v>
      </c>
      <c r="EG367" t="s">
        <v>21</v>
      </c>
      <c r="EH367">
        <v>0</v>
      </c>
      <c r="EI367" t="s">
        <v>3</v>
      </c>
      <c r="EJ367">
        <v>4</v>
      </c>
      <c r="EK367">
        <v>0</v>
      </c>
      <c r="EL367" t="s">
        <v>22</v>
      </c>
      <c r="EM367" t="s">
        <v>23</v>
      </c>
      <c r="EO367" t="s">
        <v>3</v>
      </c>
      <c r="EQ367">
        <v>0</v>
      </c>
      <c r="ER367">
        <v>53410.15</v>
      </c>
      <c r="ES367">
        <v>53410.15</v>
      </c>
      <c r="ET367">
        <v>0</v>
      </c>
      <c r="EU367">
        <v>0</v>
      </c>
      <c r="EV367">
        <v>0</v>
      </c>
      <c r="EW367">
        <v>0</v>
      </c>
      <c r="EX367">
        <v>0</v>
      </c>
      <c r="FQ367">
        <v>0</v>
      </c>
      <c r="FR367">
        <f t="shared" si="391"/>
        <v>0</v>
      </c>
      <c r="FS367">
        <v>0</v>
      </c>
      <c r="FX367">
        <v>70</v>
      </c>
      <c r="FY367">
        <v>10</v>
      </c>
      <c r="GA367" t="s">
        <v>3</v>
      </c>
      <c r="GD367">
        <v>0</v>
      </c>
      <c r="GF367">
        <v>-1467733540</v>
      </c>
      <c r="GG367">
        <v>2</v>
      </c>
      <c r="GH367">
        <v>1</v>
      </c>
      <c r="GI367">
        <v>-2</v>
      </c>
      <c r="GJ367">
        <v>0</v>
      </c>
      <c r="GK367">
        <f>ROUND(R367*(R12)/100,2)</f>
        <v>0</v>
      </c>
      <c r="GL367">
        <f t="shared" si="392"/>
        <v>0</v>
      </c>
      <c r="GM367">
        <f t="shared" si="393"/>
        <v>-4106.71</v>
      </c>
      <c r="GN367">
        <f t="shared" si="394"/>
        <v>0</v>
      </c>
      <c r="GO367">
        <f t="shared" si="395"/>
        <v>0</v>
      </c>
      <c r="GP367">
        <f t="shared" si="396"/>
        <v>-4106.71</v>
      </c>
      <c r="GR367">
        <v>0</v>
      </c>
      <c r="GS367">
        <v>3</v>
      </c>
      <c r="GT367">
        <v>0</v>
      </c>
      <c r="GU367" t="s">
        <v>3</v>
      </c>
      <c r="GV367">
        <f t="shared" si="397"/>
        <v>0</v>
      </c>
      <c r="GW367">
        <v>1</v>
      </c>
      <c r="GX367">
        <f t="shared" si="398"/>
        <v>0</v>
      </c>
      <c r="HA367">
        <v>0</v>
      </c>
      <c r="HB367">
        <v>0</v>
      </c>
      <c r="IK367">
        <v>0</v>
      </c>
    </row>
    <row r="368" spans="1:245" x14ac:dyDescent="0.2">
      <c r="A368">
        <v>17</v>
      </c>
      <c r="B368">
        <v>1</v>
      </c>
      <c r="C368">
        <f>ROW(SmtRes!A920)</f>
        <v>920</v>
      </c>
      <c r="D368">
        <f>ROW(EtalonRes!A874)</f>
        <v>874</v>
      </c>
      <c r="E368" t="s">
        <v>366</v>
      </c>
      <c r="F368" t="s">
        <v>29</v>
      </c>
      <c r="G368" t="s">
        <v>30</v>
      </c>
      <c r="H368" t="s">
        <v>31</v>
      </c>
      <c r="I368">
        <v>1.06E-2</v>
      </c>
      <c r="J368">
        <v>0</v>
      </c>
      <c r="O368">
        <f t="shared" si="360"/>
        <v>4525.26</v>
      </c>
      <c r="P368">
        <f t="shared" si="361"/>
        <v>3687.02</v>
      </c>
      <c r="Q368">
        <f t="shared" si="362"/>
        <v>4.6100000000000003</v>
      </c>
      <c r="R368">
        <f t="shared" si="363"/>
        <v>1.56</v>
      </c>
      <c r="S368">
        <f t="shared" si="364"/>
        <v>833.63</v>
      </c>
      <c r="T368">
        <f t="shared" si="365"/>
        <v>0</v>
      </c>
      <c r="U368">
        <f t="shared" si="366"/>
        <v>4.8028599999999999</v>
      </c>
      <c r="V368">
        <f t="shared" si="367"/>
        <v>0</v>
      </c>
      <c r="W368">
        <f t="shared" si="368"/>
        <v>0</v>
      </c>
      <c r="X368">
        <f t="shared" si="369"/>
        <v>583.54</v>
      </c>
      <c r="Y368">
        <f t="shared" si="370"/>
        <v>83.36</v>
      </c>
      <c r="AA368">
        <v>33034105</v>
      </c>
      <c r="AB368">
        <f t="shared" si="371"/>
        <v>426912.19</v>
      </c>
      <c r="AC368">
        <f t="shared" si="372"/>
        <v>347832.49</v>
      </c>
      <c r="AD368">
        <f t="shared" si="373"/>
        <v>435.13</v>
      </c>
      <c r="AE368">
        <f t="shared" si="374"/>
        <v>147.43</v>
      </c>
      <c r="AF368">
        <f t="shared" si="375"/>
        <v>78644.570000000007</v>
      </c>
      <c r="AG368">
        <f t="shared" si="376"/>
        <v>0</v>
      </c>
      <c r="AH368">
        <f t="shared" si="377"/>
        <v>453.1</v>
      </c>
      <c r="AI368">
        <f t="shared" si="378"/>
        <v>0</v>
      </c>
      <c r="AJ368">
        <f t="shared" si="379"/>
        <v>0</v>
      </c>
      <c r="AK368">
        <v>426912.19</v>
      </c>
      <c r="AL368">
        <v>347832.49</v>
      </c>
      <c r="AM368">
        <v>435.13</v>
      </c>
      <c r="AN368">
        <v>147.43</v>
      </c>
      <c r="AO368">
        <v>78644.570000000007</v>
      </c>
      <c r="AP368">
        <v>0</v>
      </c>
      <c r="AQ368">
        <v>453.1</v>
      </c>
      <c r="AR368">
        <v>0</v>
      </c>
      <c r="AS368">
        <v>0</v>
      </c>
      <c r="AT368">
        <v>70</v>
      </c>
      <c r="AU368">
        <v>10</v>
      </c>
      <c r="AV368">
        <v>1</v>
      </c>
      <c r="AW368">
        <v>1</v>
      </c>
      <c r="AZ368">
        <v>1</v>
      </c>
      <c r="BA368">
        <v>1</v>
      </c>
      <c r="BB368">
        <v>1</v>
      </c>
      <c r="BC368">
        <v>1</v>
      </c>
      <c r="BD368" t="s">
        <v>3</v>
      </c>
      <c r="BE368" t="s">
        <v>3</v>
      </c>
      <c r="BF368" t="s">
        <v>3</v>
      </c>
      <c r="BG368" t="s">
        <v>3</v>
      </c>
      <c r="BH368">
        <v>0</v>
      </c>
      <c r="BI368">
        <v>4</v>
      </c>
      <c r="BJ368" t="s">
        <v>32</v>
      </c>
      <c r="BM368">
        <v>0</v>
      </c>
      <c r="BN368">
        <v>0</v>
      </c>
      <c r="BO368" t="s">
        <v>3</v>
      </c>
      <c r="BP368">
        <v>0</v>
      </c>
      <c r="BQ368">
        <v>1</v>
      </c>
      <c r="BR368">
        <v>0</v>
      </c>
      <c r="BS368">
        <v>1</v>
      </c>
      <c r="BT368">
        <v>1</v>
      </c>
      <c r="BU368">
        <v>1</v>
      </c>
      <c r="BV368">
        <v>1</v>
      </c>
      <c r="BW368">
        <v>1</v>
      </c>
      <c r="BX368">
        <v>1</v>
      </c>
      <c r="BY368" t="s">
        <v>3</v>
      </c>
      <c r="BZ368">
        <v>70</v>
      </c>
      <c r="CA368">
        <v>10</v>
      </c>
      <c r="CF368">
        <v>0</v>
      </c>
      <c r="CG368">
        <v>0</v>
      </c>
      <c r="CM368">
        <v>0</v>
      </c>
      <c r="CN368" t="s">
        <v>3</v>
      </c>
      <c r="CO368">
        <v>0</v>
      </c>
      <c r="CP368">
        <f t="shared" si="380"/>
        <v>4525.26</v>
      </c>
      <c r="CQ368">
        <f t="shared" si="381"/>
        <v>347832.49</v>
      </c>
      <c r="CR368">
        <f t="shared" si="382"/>
        <v>435.13</v>
      </c>
      <c r="CS368">
        <f t="shared" si="383"/>
        <v>147.43</v>
      </c>
      <c r="CT368">
        <f t="shared" si="384"/>
        <v>78644.570000000007</v>
      </c>
      <c r="CU368">
        <f t="shared" si="385"/>
        <v>0</v>
      </c>
      <c r="CV368">
        <f t="shared" si="386"/>
        <v>453.1</v>
      </c>
      <c r="CW368">
        <f t="shared" si="387"/>
        <v>0</v>
      </c>
      <c r="CX368">
        <f t="shared" si="388"/>
        <v>0</v>
      </c>
      <c r="CY368">
        <f t="shared" si="389"/>
        <v>583.54099999999994</v>
      </c>
      <c r="CZ368">
        <f t="shared" si="390"/>
        <v>83.363</v>
      </c>
      <c r="DC368" t="s">
        <v>3</v>
      </c>
      <c r="DD368" t="s">
        <v>3</v>
      </c>
      <c r="DE368" t="s">
        <v>3</v>
      </c>
      <c r="DF368" t="s">
        <v>3</v>
      </c>
      <c r="DG368" t="s">
        <v>3</v>
      </c>
      <c r="DH368" t="s">
        <v>3</v>
      </c>
      <c r="DI368" t="s">
        <v>3</v>
      </c>
      <c r="DJ368" t="s">
        <v>3</v>
      </c>
      <c r="DK368" t="s">
        <v>3</v>
      </c>
      <c r="DL368" t="s">
        <v>3</v>
      </c>
      <c r="DM368" t="s">
        <v>3</v>
      </c>
      <c r="DN368">
        <v>0</v>
      </c>
      <c r="DO368">
        <v>0</v>
      </c>
      <c r="DP368">
        <v>1</v>
      </c>
      <c r="DQ368">
        <v>1</v>
      </c>
      <c r="DU368">
        <v>1007</v>
      </c>
      <c r="DV368" t="s">
        <v>31</v>
      </c>
      <c r="DW368" t="s">
        <v>31</v>
      </c>
      <c r="DX368">
        <v>100</v>
      </c>
      <c r="EE368">
        <v>32505399</v>
      </c>
      <c r="EF368">
        <v>1</v>
      </c>
      <c r="EG368" t="s">
        <v>21</v>
      </c>
      <c r="EH368">
        <v>0</v>
      </c>
      <c r="EI368" t="s">
        <v>3</v>
      </c>
      <c r="EJ368">
        <v>4</v>
      </c>
      <c r="EK368">
        <v>0</v>
      </c>
      <c r="EL368" t="s">
        <v>22</v>
      </c>
      <c r="EM368" t="s">
        <v>23</v>
      </c>
      <c r="EO368" t="s">
        <v>3</v>
      </c>
      <c r="EQ368">
        <v>131072</v>
      </c>
      <c r="ER368">
        <v>426912.19</v>
      </c>
      <c r="ES368">
        <v>347832.49</v>
      </c>
      <c r="ET368">
        <v>435.13</v>
      </c>
      <c r="EU368">
        <v>147.43</v>
      </c>
      <c r="EV368">
        <v>78644.570000000007</v>
      </c>
      <c r="EW368">
        <v>453.1</v>
      </c>
      <c r="EX368">
        <v>0</v>
      </c>
      <c r="EY368">
        <v>0</v>
      </c>
      <c r="FQ368">
        <v>0</v>
      </c>
      <c r="FR368">
        <f t="shared" si="391"/>
        <v>0</v>
      </c>
      <c r="FS368">
        <v>0</v>
      </c>
      <c r="FX368">
        <v>70</v>
      </c>
      <c r="FY368">
        <v>10</v>
      </c>
      <c r="GA368" t="s">
        <v>3</v>
      </c>
      <c r="GD368">
        <v>0</v>
      </c>
      <c r="GF368">
        <v>1739596138</v>
      </c>
      <c r="GG368">
        <v>2</v>
      </c>
      <c r="GH368">
        <v>1</v>
      </c>
      <c r="GI368">
        <v>-2</v>
      </c>
      <c r="GJ368">
        <v>0</v>
      </c>
      <c r="GK368">
        <f>ROUND(R368*(R12)/100,2)</f>
        <v>1.68</v>
      </c>
      <c r="GL368">
        <f t="shared" si="392"/>
        <v>0</v>
      </c>
      <c r="GM368">
        <f t="shared" si="393"/>
        <v>5193.84</v>
      </c>
      <c r="GN368">
        <f t="shared" si="394"/>
        <v>0</v>
      </c>
      <c r="GO368">
        <f t="shared" si="395"/>
        <v>0</v>
      </c>
      <c r="GP368">
        <f t="shared" si="396"/>
        <v>5193.84</v>
      </c>
      <c r="GR368">
        <v>0</v>
      </c>
      <c r="GS368">
        <v>3</v>
      </c>
      <c r="GT368">
        <v>0</v>
      </c>
      <c r="GU368" t="s">
        <v>3</v>
      </c>
      <c r="GV368">
        <f t="shared" si="397"/>
        <v>0</v>
      </c>
      <c r="GW368">
        <v>1</v>
      </c>
      <c r="GX368">
        <f t="shared" si="398"/>
        <v>0</v>
      </c>
      <c r="HA368">
        <v>0</v>
      </c>
      <c r="HB368">
        <v>0</v>
      </c>
      <c r="IK368">
        <v>0</v>
      </c>
    </row>
    <row r="369" spans="1:245" x14ac:dyDescent="0.2">
      <c r="A369">
        <v>17</v>
      </c>
      <c r="B369">
        <v>1</v>
      </c>
      <c r="E369" t="s">
        <v>367</v>
      </c>
      <c r="F369" t="s">
        <v>25</v>
      </c>
      <c r="G369" t="s">
        <v>26</v>
      </c>
      <c r="H369" t="s">
        <v>19</v>
      </c>
      <c r="I369">
        <v>3.6869572980000001E-2</v>
      </c>
      <c r="J369">
        <v>0</v>
      </c>
      <c r="O369">
        <f t="shared" si="360"/>
        <v>1969.21</v>
      </c>
      <c r="P369">
        <f t="shared" si="361"/>
        <v>1969.21</v>
      </c>
      <c r="Q369">
        <f t="shared" si="362"/>
        <v>0</v>
      </c>
      <c r="R369">
        <f t="shared" si="363"/>
        <v>0</v>
      </c>
      <c r="S369">
        <f t="shared" si="364"/>
        <v>0</v>
      </c>
      <c r="T369">
        <f t="shared" si="365"/>
        <v>0</v>
      </c>
      <c r="U369">
        <f t="shared" si="366"/>
        <v>0</v>
      </c>
      <c r="V369">
        <f t="shared" si="367"/>
        <v>0</v>
      </c>
      <c r="W369">
        <f t="shared" si="368"/>
        <v>0</v>
      </c>
      <c r="X369">
        <f t="shared" si="369"/>
        <v>0</v>
      </c>
      <c r="Y369">
        <f t="shared" si="370"/>
        <v>0</v>
      </c>
      <c r="AA369">
        <v>33034105</v>
      </c>
      <c r="AB369">
        <f t="shared" si="371"/>
        <v>53410.15</v>
      </c>
      <c r="AC369">
        <f t="shared" si="372"/>
        <v>53410.15</v>
      </c>
      <c r="AD369">
        <f t="shared" si="373"/>
        <v>0</v>
      </c>
      <c r="AE369">
        <f t="shared" si="374"/>
        <v>0</v>
      </c>
      <c r="AF369">
        <f t="shared" si="375"/>
        <v>0</v>
      </c>
      <c r="AG369">
        <f t="shared" si="376"/>
        <v>0</v>
      </c>
      <c r="AH369">
        <f t="shared" si="377"/>
        <v>0</v>
      </c>
      <c r="AI369">
        <f t="shared" si="378"/>
        <v>0</v>
      </c>
      <c r="AJ369">
        <f t="shared" si="379"/>
        <v>0</v>
      </c>
      <c r="AK369">
        <v>53410.15</v>
      </c>
      <c r="AL369">
        <v>53410.15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70</v>
      </c>
      <c r="AU369">
        <v>10</v>
      </c>
      <c r="AV369">
        <v>1</v>
      </c>
      <c r="AW369">
        <v>1</v>
      </c>
      <c r="AZ369">
        <v>1</v>
      </c>
      <c r="BA369">
        <v>1</v>
      </c>
      <c r="BB369">
        <v>1</v>
      </c>
      <c r="BC369">
        <v>1</v>
      </c>
      <c r="BD369" t="s">
        <v>3</v>
      </c>
      <c r="BE369" t="s">
        <v>3</v>
      </c>
      <c r="BF369" t="s">
        <v>3</v>
      </c>
      <c r="BG369" t="s">
        <v>3</v>
      </c>
      <c r="BH369">
        <v>3</v>
      </c>
      <c r="BI369">
        <v>4</v>
      </c>
      <c r="BJ369" t="s">
        <v>27</v>
      </c>
      <c r="BM369">
        <v>0</v>
      </c>
      <c r="BN369">
        <v>0</v>
      </c>
      <c r="BO369" t="s">
        <v>3</v>
      </c>
      <c r="BP369">
        <v>0</v>
      </c>
      <c r="BQ369">
        <v>1</v>
      </c>
      <c r="BR369">
        <v>0</v>
      </c>
      <c r="BS369">
        <v>1</v>
      </c>
      <c r="BT369">
        <v>1</v>
      </c>
      <c r="BU369">
        <v>1</v>
      </c>
      <c r="BV369">
        <v>1</v>
      </c>
      <c r="BW369">
        <v>1</v>
      </c>
      <c r="BX369">
        <v>1</v>
      </c>
      <c r="BY369" t="s">
        <v>3</v>
      </c>
      <c r="BZ369">
        <v>70</v>
      </c>
      <c r="CA369">
        <v>10</v>
      </c>
      <c r="CF369">
        <v>0</v>
      </c>
      <c r="CG369">
        <v>0</v>
      </c>
      <c r="CM369">
        <v>0</v>
      </c>
      <c r="CN369" t="s">
        <v>3</v>
      </c>
      <c r="CO369">
        <v>0</v>
      </c>
      <c r="CP369">
        <f t="shared" si="380"/>
        <v>1969.21</v>
      </c>
      <c r="CQ369">
        <f t="shared" si="381"/>
        <v>53410.15</v>
      </c>
      <c r="CR369">
        <f t="shared" si="382"/>
        <v>0</v>
      </c>
      <c r="CS369">
        <f t="shared" si="383"/>
        <v>0</v>
      </c>
      <c r="CT369">
        <f t="shared" si="384"/>
        <v>0</v>
      </c>
      <c r="CU369">
        <f t="shared" si="385"/>
        <v>0</v>
      </c>
      <c r="CV369">
        <f t="shared" si="386"/>
        <v>0</v>
      </c>
      <c r="CW369">
        <f t="shared" si="387"/>
        <v>0</v>
      </c>
      <c r="CX369">
        <f t="shared" si="388"/>
        <v>0</v>
      </c>
      <c r="CY369">
        <f t="shared" si="389"/>
        <v>0</v>
      </c>
      <c r="CZ369">
        <f t="shared" si="390"/>
        <v>0</v>
      </c>
      <c r="DC369" t="s">
        <v>3</v>
      </c>
      <c r="DD369" t="s">
        <v>3</v>
      </c>
      <c r="DE369" t="s">
        <v>3</v>
      </c>
      <c r="DF369" t="s">
        <v>3</v>
      </c>
      <c r="DG369" t="s">
        <v>3</v>
      </c>
      <c r="DH369" t="s">
        <v>3</v>
      </c>
      <c r="DI369" t="s">
        <v>3</v>
      </c>
      <c r="DJ369" t="s">
        <v>3</v>
      </c>
      <c r="DK369" t="s">
        <v>3</v>
      </c>
      <c r="DL369" t="s">
        <v>3</v>
      </c>
      <c r="DM369" t="s">
        <v>3</v>
      </c>
      <c r="DN369">
        <v>0</v>
      </c>
      <c r="DO369">
        <v>0</v>
      </c>
      <c r="DP369">
        <v>1</v>
      </c>
      <c r="DQ369">
        <v>1</v>
      </c>
      <c r="DU369">
        <v>1009</v>
      </c>
      <c r="DV369" t="s">
        <v>19</v>
      </c>
      <c r="DW369" t="s">
        <v>19</v>
      </c>
      <c r="DX369">
        <v>1000</v>
      </c>
      <c r="EE369">
        <v>32505399</v>
      </c>
      <c r="EF369">
        <v>1</v>
      </c>
      <c r="EG369" t="s">
        <v>21</v>
      </c>
      <c r="EH369">
        <v>0</v>
      </c>
      <c r="EI369" t="s">
        <v>3</v>
      </c>
      <c r="EJ369">
        <v>4</v>
      </c>
      <c r="EK369">
        <v>0</v>
      </c>
      <c r="EL369" t="s">
        <v>22</v>
      </c>
      <c r="EM369" t="s">
        <v>23</v>
      </c>
      <c r="EO369" t="s">
        <v>3</v>
      </c>
      <c r="EQ369">
        <v>131072</v>
      </c>
      <c r="ER369">
        <v>53410.15</v>
      </c>
      <c r="ES369">
        <v>53410.15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FQ369">
        <v>0</v>
      </c>
      <c r="FR369">
        <f t="shared" si="391"/>
        <v>0</v>
      </c>
      <c r="FS369">
        <v>0</v>
      </c>
      <c r="FX369">
        <v>70</v>
      </c>
      <c r="FY369">
        <v>10</v>
      </c>
      <c r="GA369" t="s">
        <v>3</v>
      </c>
      <c r="GD369">
        <v>0</v>
      </c>
      <c r="GF369">
        <v>-1467733540</v>
      </c>
      <c r="GG369">
        <v>2</v>
      </c>
      <c r="GH369">
        <v>1</v>
      </c>
      <c r="GI369">
        <v>-2</v>
      </c>
      <c r="GJ369">
        <v>0</v>
      </c>
      <c r="GK369">
        <f>ROUND(R369*(R12)/100,2)</f>
        <v>0</v>
      </c>
      <c r="GL369">
        <f t="shared" si="392"/>
        <v>0</v>
      </c>
      <c r="GM369">
        <f t="shared" si="393"/>
        <v>1969.21</v>
      </c>
      <c r="GN369">
        <f t="shared" si="394"/>
        <v>0</v>
      </c>
      <c r="GO369">
        <f t="shared" si="395"/>
        <v>0</v>
      </c>
      <c r="GP369">
        <f t="shared" si="396"/>
        <v>1969.21</v>
      </c>
      <c r="GR369">
        <v>0</v>
      </c>
      <c r="GS369">
        <v>3</v>
      </c>
      <c r="GT369">
        <v>0</v>
      </c>
      <c r="GU369" t="s">
        <v>3</v>
      </c>
      <c r="GV369">
        <f t="shared" si="397"/>
        <v>0</v>
      </c>
      <c r="GW369">
        <v>1</v>
      </c>
      <c r="GX369">
        <f t="shared" si="398"/>
        <v>0</v>
      </c>
      <c r="HA369">
        <v>0</v>
      </c>
      <c r="HB369">
        <v>0</v>
      </c>
      <c r="IK369">
        <v>0</v>
      </c>
    </row>
    <row r="370" spans="1:245" x14ac:dyDescent="0.2">
      <c r="A370">
        <v>17</v>
      </c>
      <c r="B370">
        <v>1</v>
      </c>
      <c r="E370" t="s">
        <v>368</v>
      </c>
      <c r="F370" t="s">
        <v>35</v>
      </c>
      <c r="G370" t="s">
        <v>369</v>
      </c>
      <c r="H370" t="s">
        <v>37</v>
      </c>
      <c r="I370">
        <v>1</v>
      </c>
      <c r="J370">
        <v>0</v>
      </c>
      <c r="O370">
        <f t="shared" si="360"/>
        <v>34911.019999999997</v>
      </c>
      <c r="P370">
        <f t="shared" si="361"/>
        <v>34911.019999999997</v>
      </c>
      <c r="Q370">
        <f t="shared" si="362"/>
        <v>0</v>
      </c>
      <c r="R370">
        <f t="shared" si="363"/>
        <v>0</v>
      </c>
      <c r="S370">
        <f t="shared" si="364"/>
        <v>0</v>
      </c>
      <c r="T370">
        <f t="shared" si="365"/>
        <v>0</v>
      </c>
      <c r="U370">
        <f t="shared" si="366"/>
        <v>0</v>
      </c>
      <c r="V370">
        <f t="shared" si="367"/>
        <v>0</v>
      </c>
      <c r="W370">
        <f t="shared" si="368"/>
        <v>0</v>
      </c>
      <c r="X370">
        <f t="shared" si="369"/>
        <v>0</v>
      </c>
      <c r="Y370">
        <f t="shared" si="370"/>
        <v>0</v>
      </c>
      <c r="AA370">
        <v>33034105</v>
      </c>
      <c r="AB370">
        <f t="shared" si="371"/>
        <v>34911.019999999997</v>
      </c>
      <c r="AC370">
        <f t="shared" si="372"/>
        <v>34911.019999999997</v>
      </c>
      <c r="AD370">
        <f t="shared" si="373"/>
        <v>0</v>
      </c>
      <c r="AE370">
        <f t="shared" si="374"/>
        <v>0</v>
      </c>
      <c r="AF370">
        <f t="shared" si="375"/>
        <v>0</v>
      </c>
      <c r="AG370">
        <f t="shared" si="376"/>
        <v>0</v>
      </c>
      <c r="AH370">
        <f t="shared" si="377"/>
        <v>0</v>
      </c>
      <c r="AI370">
        <f t="shared" si="378"/>
        <v>0</v>
      </c>
      <c r="AJ370">
        <f t="shared" si="379"/>
        <v>0</v>
      </c>
      <c r="AK370">
        <v>34911.019999999997</v>
      </c>
      <c r="AL370">
        <v>34911.019999999997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1</v>
      </c>
      <c r="AW370">
        <v>1</v>
      </c>
      <c r="AZ370">
        <v>1</v>
      </c>
      <c r="BA370">
        <v>1</v>
      </c>
      <c r="BB370">
        <v>1</v>
      </c>
      <c r="BC370">
        <v>1</v>
      </c>
      <c r="BD370" t="s">
        <v>3</v>
      </c>
      <c r="BE370" t="s">
        <v>3</v>
      </c>
      <c r="BF370" t="s">
        <v>3</v>
      </c>
      <c r="BG370" t="s">
        <v>3</v>
      </c>
      <c r="BH370">
        <v>3</v>
      </c>
      <c r="BI370">
        <v>1</v>
      </c>
      <c r="BJ370" t="s">
        <v>3</v>
      </c>
      <c r="BM370">
        <v>6001</v>
      </c>
      <c r="BN370">
        <v>0</v>
      </c>
      <c r="BO370" t="s">
        <v>3</v>
      </c>
      <c r="BP370">
        <v>0</v>
      </c>
      <c r="BQ370">
        <v>0</v>
      </c>
      <c r="BR370">
        <v>0</v>
      </c>
      <c r="BS370">
        <v>1</v>
      </c>
      <c r="BT370">
        <v>1</v>
      </c>
      <c r="BU370">
        <v>1</v>
      </c>
      <c r="BV370">
        <v>1</v>
      </c>
      <c r="BW370">
        <v>1</v>
      </c>
      <c r="BX370">
        <v>1</v>
      </c>
      <c r="BY370" t="s">
        <v>3</v>
      </c>
      <c r="BZ370">
        <v>0</v>
      </c>
      <c r="CA370">
        <v>0</v>
      </c>
      <c r="CF370">
        <v>0</v>
      </c>
      <c r="CG370">
        <v>0</v>
      </c>
      <c r="CM370">
        <v>0</v>
      </c>
      <c r="CN370" t="s">
        <v>3</v>
      </c>
      <c r="CO370">
        <v>0</v>
      </c>
      <c r="CP370">
        <f t="shared" si="380"/>
        <v>34911.019999999997</v>
      </c>
      <c r="CQ370">
        <f t="shared" si="381"/>
        <v>34911.019999999997</v>
      </c>
      <c r="CR370">
        <f t="shared" si="382"/>
        <v>0</v>
      </c>
      <c r="CS370">
        <f t="shared" si="383"/>
        <v>0</v>
      </c>
      <c r="CT370">
        <f t="shared" si="384"/>
        <v>0</v>
      </c>
      <c r="CU370">
        <f t="shared" si="385"/>
        <v>0</v>
      </c>
      <c r="CV370">
        <f t="shared" si="386"/>
        <v>0</v>
      </c>
      <c r="CW370">
        <f t="shared" si="387"/>
        <v>0</v>
      </c>
      <c r="CX370">
        <f t="shared" si="388"/>
        <v>0</v>
      </c>
      <c r="CY370">
        <f t="shared" si="389"/>
        <v>0</v>
      </c>
      <c r="CZ370">
        <f t="shared" si="390"/>
        <v>0</v>
      </c>
      <c r="DC370" t="s">
        <v>3</v>
      </c>
      <c r="DD370" t="s">
        <v>3</v>
      </c>
      <c r="DE370" t="s">
        <v>3</v>
      </c>
      <c r="DF370" t="s">
        <v>3</v>
      </c>
      <c r="DG370" t="s">
        <v>3</v>
      </c>
      <c r="DH370" t="s">
        <v>3</v>
      </c>
      <c r="DI370" t="s">
        <v>3</v>
      </c>
      <c r="DJ370" t="s">
        <v>3</v>
      </c>
      <c r="DK370" t="s">
        <v>3</v>
      </c>
      <c r="DL370" t="s">
        <v>3</v>
      </c>
      <c r="DM370" t="s">
        <v>3</v>
      </c>
      <c r="DN370">
        <v>0</v>
      </c>
      <c r="DO370">
        <v>0</v>
      </c>
      <c r="DP370">
        <v>1</v>
      </c>
      <c r="DQ370">
        <v>1</v>
      </c>
      <c r="DU370">
        <v>1010</v>
      </c>
      <c r="DV370" t="s">
        <v>37</v>
      </c>
      <c r="DW370" t="s">
        <v>38</v>
      </c>
      <c r="DX370">
        <v>1</v>
      </c>
      <c r="EE370">
        <v>32747723</v>
      </c>
      <c r="EF370">
        <v>0</v>
      </c>
      <c r="EG370" t="s">
        <v>39</v>
      </c>
      <c r="EH370">
        <v>0</v>
      </c>
      <c r="EI370" t="s">
        <v>3</v>
      </c>
      <c r="EJ370">
        <v>1</v>
      </c>
      <c r="EK370">
        <v>6001</v>
      </c>
      <c r="EL370" t="s">
        <v>40</v>
      </c>
      <c r="EM370" t="s">
        <v>39</v>
      </c>
      <c r="EO370" t="s">
        <v>3</v>
      </c>
      <c r="EQ370">
        <v>131072</v>
      </c>
      <c r="ER370">
        <v>34911.019999999997</v>
      </c>
      <c r="ES370">
        <v>34911.019999999997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FQ370">
        <v>0</v>
      </c>
      <c r="FR370">
        <f t="shared" si="391"/>
        <v>0</v>
      </c>
      <c r="FS370">
        <v>0</v>
      </c>
      <c r="FX370">
        <v>0</v>
      </c>
      <c r="FY370">
        <v>0</v>
      </c>
      <c r="GA370" t="s">
        <v>41</v>
      </c>
      <c r="GD370">
        <v>0</v>
      </c>
      <c r="GF370">
        <v>1198287031</v>
      </c>
      <c r="GG370">
        <v>2</v>
      </c>
      <c r="GH370">
        <v>0</v>
      </c>
      <c r="GI370">
        <v>-2</v>
      </c>
      <c r="GJ370">
        <v>0</v>
      </c>
      <c r="GK370">
        <f>ROUND(R370*(R12)/100,2)</f>
        <v>0</v>
      </c>
      <c r="GL370">
        <f t="shared" si="392"/>
        <v>0</v>
      </c>
      <c r="GM370">
        <f t="shared" si="393"/>
        <v>34911.019999999997</v>
      </c>
      <c r="GN370">
        <f t="shared" si="394"/>
        <v>34911.019999999997</v>
      </c>
      <c r="GO370">
        <f t="shared" si="395"/>
        <v>0</v>
      </c>
      <c r="GP370">
        <f t="shared" si="396"/>
        <v>0</v>
      </c>
      <c r="GR370">
        <v>0</v>
      </c>
      <c r="GS370">
        <v>4</v>
      </c>
      <c r="GT370">
        <v>0</v>
      </c>
      <c r="GU370" t="s">
        <v>3</v>
      </c>
      <c r="GV370">
        <f t="shared" si="397"/>
        <v>0</v>
      </c>
      <c r="GW370">
        <v>1</v>
      </c>
      <c r="GX370">
        <f t="shared" si="398"/>
        <v>0</v>
      </c>
      <c r="HA370">
        <v>0</v>
      </c>
      <c r="HB370">
        <v>0</v>
      </c>
      <c r="IK370">
        <v>0</v>
      </c>
    </row>
    <row r="371" spans="1:245" x14ac:dyDescent="0.2">
      <c r="A371">
        <v>17</v>
      </c>
      <c r="B371">
        <v>1</v>
      </c>
      <c r="C371">
        <f>ROW(SmtRes!A925)</f>
        <v>925</v>
      </c>
      <c r="D371">
        <f>ROW(EtalonRes!A878)</f>
        <v>878</v>
      </c>
      <c r="E371" t="s">
        <v>370</v>
      </c>
      <c r="F371" t="s">
        <v>17</v>
      </c>
      <c r="G371" t="s">
        <v>18</v>
      </c>
      <c r="H371" t="s">
        <v>19</v>
      </c>
      <c r="I371">
        <v>0.1003</v>
      </c>
      <c r="J371">
        <v>0</v>
      </c>
      <c r="O371">
        <f t="shared" si="360"/>
        <v>6686.71</v>
      </c>
      <c r="P371">
        <f t="shared" si="361"/>
        <v>5710.42</v>
      </c>
      <c r="Q371">
        <f t="shared" si="362"/>
        <v>155.97999999999999</v>
      </c>
      <c r="R371">
        <f t="shared" si="363"/>
        <v>14.33</v>
      </c>
      <c r="S371">
        <f t="shared" si="364"/>
        <v>820.31</v>
      </c>
      <c r="T371">
        <f t="shared" si="365"/>
        <v>0</v>
      </c>
      <c r="U371">
        <f t="shared" si="366"/>
        <v>3.6218330000000001</v>
      </c>
      <c r="V371">
        <f t="shared" si="367"/>
        <v>0</v>
      </c>
      <c r="W371">
        <f t="shared" si="368"/>
        <v>0</v>
      </c>
      <c r="X371">
        <f t="shared" si="369"/>
        <v>574.22</v>
      </c>
      <c r="Y371">
        <f t="shared" si="370"/>
        <v>82.03</v>
      </c>
      <c r="AA371">
        <v>33034105</v>
      </c>
      <c r="AB371">
        <f t="shared" si="371"/>
        <v>66667.14</v>
      </c>
      <c r="AC371">
        <f t="shared" si="372"/>
        <v>56933.42</v>
      </c>
      <c r="AD371">
        <f t="shared" si="373"/>
        <v>1555.17</v>
      </c>
      <c r="AE371">
        <f t="shared" si="374"/>
        <v>142.85</v>
      </c>
      <c r="AF371">
        <f t="shared" si="375"/>
        <v>8178.55</v>
      </c>
      <c r="AG371">
        <f t="shared" si="376"/>
        <v>0</v>
      </c>
      <c r="AH371">
        <f t="shared" si="377"/>
        <v>36.11</v>
      </c>
      <c r="AI371">
        <f t="shared" si="378"/>
        <v>0</v>
      </c>
      <c r="AJ371">
        <f t="shared" si="379"/>
        <v>0</v>
      </c>
      <c r="AK371">
        <v>66667.14</v>
      </c>
      <c r="AL371">
        <v>56933.42</v>
      </c>
      <c r="AM371">
        <v>1555.17</v>
      </c>
      <c r="AN371">
        <v>142.85</v>
      </c>
      <c r="AO371">
        <v>8178.55</v>
      </c>
      <c r="AP371">
        <v>0</v>
      </c>
      <c r="AQ371">
        <v>36.11</v>
      </c>
      <c r="AR371">
        <v>0</v>
      </c>
      <c r="AS371">
        <v>0</v>
      </c>
      <c r="AT371">
        <v>70</v>
      </c>
      <c r="AU371">
        <v>10</v>
      </c>
      <c r="AV371">
        <v>1</v>
      </c>
      <c r="AW371">
        <v>1</v>
      </c>
      <c r="AZ371">
        <v>1</v>
      </c>
      <c r="BA371">
        <v>1</v>
      </c>
      <c r="BB371">
        <v>1</v>
      </c>
      <c r="BC371">
        <v>1</v>
      </c>
      <c r="BD371" t="s">
        <v>3</v>
      </c>
      <c r="BE371" t="s">
        <v>3</v>
      </c>
      <c r="BF371" t="s">
        <v>3</v>
      </c>
      <c r="BG371" t="s">
        <v>3</v>
      </c>
      <c r="BH371">
        <v>0</v>
      </c>
      <c r="BI371">
        <v>4</v>
      </c>
      <c r="BJ371" t="s">
        <v>20</v>
      </c>
      <c r="BM371">
        <v>0</v>
      </c>
      <c r="BN371">
        <v>0</v>
      </c>
      <c r="BO371" t="s">
        <v>3</v>
      </c>
      <c r="BP371">
        <v>0</v>
      </c>
      <c r="BQ371">
        <v>1</v>
      </c>
      <c r="BR371">
        <v>0</v>
      </c>
      <c r="BS371">
        <v>1</v>
      </c>
      <c r="BT371">
        <v>1</v>
      </c>
      <c r="BU371">
        <v>1</v>
      </c>
      <c r="BV371">
        <v>1</v>
      </c>
      <c r="BW371">
        <v>1</v>
      </c>
      <c r="BX371">
        <v>1</v>
      </c>
      <c r="BY371" t="s">
        <v>3</v>
      </c>
      <c r="BZ371">
        <v>70</v>
      </c>
      <c r="CA371">
        <v>10</v>
      </c>
      <c r="CF371">
        <v>0</v>
      </c>
      <c r="CG371">
        <v>0</v>
      </c>
      <c r="CM371">
        <v>0</v>
      </c>
      <c r="CN371" t="s">
        <v>3</v>
      </c>
      <c r="CO371">
        <v>0</v>
      </c>
      <c r="CP371">
        <f t="shared" si="380"/>
        <v>6686.7099999999991</v>
      </c>
      <c r="CQ371">
        <f t="shared" si="381"/>
        <v>56933.42</v>
      </c>
      <c r="CR371">
        <f t="shared" si="382"/>
        <v>1555.17</v>
      </c>
      <c r="CS371">
        <f t="shared" si="383"/>
        <v>142.85</v>
      </c>
      <c r="CT371">
        <f t="shared" si="384"/>
        <v>8178.55</v>
      </c>
      <c r="CU371">
        <f t="shared" si="385"/>
        <v>0</v>
      </c>
      <c r="CV371">
        <f t="shared" si="386"/>
        <v>36.11</v>
      </c>
      <c r="CW371">
        <f t="shared" si="387"/>
        <v>0</v>
      </c>
      <c r="CX371">
        <f t="shared" si="388"/>
        <v>0</v>
      </c>
      <c r="CY371">
        <f t="shared" si="389"/>
        <v>574.21699999999998</v>
      </c>
      <c r="CZ371">
        <f t="shared" si="390"/>
        <v>82.030999999999992</v>
      </c>
      <c r="DC371" t="s">
        <v>3</v>
      </c>
      <c r="DD371" t="s">
        <v>3</v>
      </c>
      <c r="DE371" t="s">
        <v>3</v>
      </c>
      <c r="DF371" t="s">
        <v>3</v>
      </c>
      <c r="DG371" t="s">
        <v>3</v>
      </c>
      <c r="DH371" t="s">
        <v>3</v>
      </c>
      <c r="DI371" t="s">
        <v>3</v>
      </c>
      <c r="DJ371" t="s">
        <v>3</v>
      </c>
      <c r="DK371" t="s">
        <v>3</v>
      </c>
      <c r="DL371" t="s">
        <v>3</v>
      </c>
      <c r="DM371" t="s">
        <v>3</v>
      </c>
      <c r="DN371">
        <v>0</v>
      </c>
      <c r="DO371">
        <v>0</v>
      </c>
      <c r="DP371">
        <v>1</v>
      </c>
      <c r="DQ371">
        <v>1</v>
      </c>
      <c r="DU371">
        <v>1009</v>
      </c>
      <c r="DV371" t="s">
        <v>19</v>
      </c>
      <c r="DW371" t="s">
        <v>19</v>
      </c>
      <c r="DX371">
        <v>1000</v>
      </c>
      <c r="EE371">
        <v>32505399</v>
      </c>
      <c r="EF371">
        <v>1</v>
      </c>
      <c r="EG371" t="s">
        <v>21</v>
      </c>
      <c r="EH371">
        <v>0</v>
      </c>
      <c r="EI371" t="s">
        <v>3</v>
      </c>
      <c r="EJ371">
        <v>4</v>
      </c>
      <c r="EK371">
        <v>0</v>
      </c>
      <c r="EL371" t="s">
        <v>22</v>
      </c>
      <c r="EM371" t="s">
        <v>23</v>
      </c>
      <c r="EO371" t="s">
        <v>3</v>
      </c>
      <c r="EQ371">
        <v>131072</v>
      </c>
      <c r="ER371">
        <v>66667.14</v>
      </c>
      <c r="ES371">
        <v>56933.42</v>
      </c>
      <c r="ET371">
        <v>1555.17</v>
      </c>
      <c r="EU371">
        <v>142.85</v>
      </c>
      <c r="EV371">
        <v>8178.55</v>
      </c>
      <c r="EW371">
        <v>36.11</v>
      </c>
      <c r="EX371">
        <v>0</v>
      </c>
      <c r="EY371">
        <v>0</v>
      </c>
      <c r="FQ371">
        <v>0</v>
      </c>
      <c r="FR371">
        <f t="shared" si="391"/>
        <v>0</v>
      </c>
      <c r="FS371">
        <v>0</v>
      </c>
      <c r="FX371">
        <v>70</v>
      </c>
      <c r="FY371">
        <v>10</v>
      </c>
      <c r="GA371" t="s">
        <v>3</v>
      </c>
      <c r="GD371">
        <v>0</v>
      </c>
      <c r="GF371">
        <v>-1596235391</v>
      </c>
      <c r="GG371">
        <v>2</v>
      </c>
      <c r="GH371">
        <v>1</v>
      </c>
      <c r="GI371">
        <v>-2</v>
      </c>
      <c r="GJ371">
        <v>0</v>
      </c>
      <c r="GK371">
        <f>ROUND(R371*(R12)/100,2)</f>
        <v>15.48</v>
      </c>
      <c r="GL371">
        <f t="shared" si="392"/>
        <v>0</v>
      </c>
      <c r="GM371">
        <f t="shared" si="393"/>
        <v>7358.44</v>
      </c>
      <c r="GN371">
        <f t="shared" si="394"/>
        <v>0</v>
      </c>
      <c r="GO371">
        <f t="shared" si="395"/>
        <v>0</v>
      </c>
      <c r="GP371">
        <f t="shared" si="396"/>
        <v>7358.44</v>
      </c>
      <c r="GR371">
        <v>0</v>
      </c>
      <c r="GS371">
        <v>3</v>
      </c>
      <c r="GT371">
        <v>0</v>
      </c>
      <c r="GU371" t="s">
        <v>3</v>
      </c>
      <c r="GV371">
        <f t="shared" si="397"/>
        <v>0</v>
      </c>
      <c r="GW371">
        <v>1</v>
      </c>
      <c r="GX371">
        <f t="shared" si="398"/>
        <v>0</v>
      </c>
      <c r="HA371">
        <v>0</v>
      </c>
      <c r="HB371">
        <v>0</v>
      </c>
      <c r="IK371">
        <v>0</v>
      </c>
    </row>
    <row r="372" spans="1:245" x14ac:dyDescent="0.2">
      <c r="A372">
        <v>18</v>
      </c>
      <c r="B372">
        <v>1</v>
      </c>
      <c r="C372">
        <v>925</v>
      </c>
      <c r="E372" t="s">
        <v>371</v>
      </c>
      <c r="F372" t="s">
        <v>25</v>
      </c>
      <c r="G372" t="s">
        <v>26</v>
      </c>
      <c r="H372" t="s">
        <v>19</v>
      </c>
      <c r="I372">
        <f>I371*J372</f>
        <v>-0.1003</v>
      </c>
      <c r="J372">
        <v>-1</v>
      </c>
      <c r="O372">
        <f t="shared" si="360"/>
        <v>-5357.04</v>
      </c>
      <c r="P372">
        <f t="shared" si="361"/>
        <v>-5357.04</v>
      </c>
      <c r="Q372">
        <f t="shared" si="362"/>
        <v>0</v>
      </c>
      <c r="R372">
        <f t="shared" si="363"/>
        <v>0</v>
      </c>
      <c r="S372">
        <f t="shared" si="364"/>
        <v>0</v>
      </c>
      <c r="T372">
        <f t="shared" si="365"/>
        <v>0</v>
      </c>
      <c r="U372">
        <f t="shared" si="366"/>
        <v>0</v>
      </c>
      <c r="V372">
        <f t="shared" si="367"/>
        <v>0</v>
      </c>
      <c r="W372">
        <f t="shared" si="368"/>
        <v>0</v>
      </c>
      <c r="X372">
        <f t="shared" si="369"/>
        <v>0</v>
      </c>
      <c r="Y372">
        <f t="shared" si="370"/>
        <v>0</v>
      </c>
      <c r="AA372">
        <v>33034105</v>
      </c>
      <c r="AB372">
        <f t="shared" si="371"/>
        <v>53410.15</v>
      </c>
      <c r="AC372">
        <f t="shared" si="372"/>
        <v>53410.15</v>
      </c>
      <c r="AD372">
        <f t="shared" si="373"/>
        <v>0</v>
      </c>
      <c r="AE372">
        <f t="shared" si="374"/>
        <v>0</v>
      </c>
      <c r="AF372">
        <f t="shared" si="375"/>
        <v>0</v>
      </c>
      <c r="AG372">
        <f t="shared" si="376"/>
        <v>0</v>
      </c>
      <c r="AH372">
        <f t="shared" si="377"/>
        <v>0</v>
      </c>
      <c r="AI372">
        <f t="shared" si="378"/>
        <v>0</v>
      </c>
      <c r="AJ372">
        <f t="shared" si="379"/>
        <v>0</v>
      </c>
      <c r="AK372">
        <v>53410.15</v>
      </c>
      <c r="AL372">
        <v>53410.15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70</v>
      </c>
      <c r="AU372">
        <v>10</v>
      </c>
      <c r="AV372">
        <v>1</v>
      </c>
      <c r="AW372">
        <v>1</v>
      </c>
      <c r="AZ372">
        <v>1</v>
      </c>
      <c r="BA372">
        <v>1</v>
      </c>
      <c r="BB372">
        <v>1</v>
      </c>
      <c r="BC372">
        <v>1</v>
      </c>
      <c r="BD372" t="s">
        <v>3</v>
      </c>
      <c r="BE372" t="s">
        <v>3</v>
      </c>
      <c r="BF372" t="s">
        <v>3</v>
      </c>
      <c r="BG372" t="s">
        <v>3</v>
      </c>
      <c r="BH372">
        <v>3</v>
      </c>
      <c r="BI372">
        <v>4</v>
      </c>
      <c r="BJ372" t="s">
        <v>27</v>
      </c>
      <c r="BM372">
        <v>0</v>
      </c>
      <c r="BN372">
        <v>0</v>
      </c>
      <c r="BO372" t="s">
        <v>3</v>
      </c>
      <c r="BP372">
        <v>0</v>
      </c>
      <c r="BQ372">
        <v>1</v>
      </c>
      <c r="BR372">
        <v>0</v>
      </c>
      <c r="BS372">
        <v>1</v>
      </c>
      <c r="BT372">
        <v>1</v>
      </c>
      <c r="BU372">
        <v>1</v>
      </c>
      <c r="BV372">
        <v>1</v>
      </c>
      <c r="BW372">
        <v>1</v>
      </c>
      <c r="BX372">
        <v>1</v>
      </c>
      <c r="BY372" t="s">
        <v>3</v>
      </c>
      <c r="BZ372">
        <v>70</v>
      </c>
      <c r="CA372">
        <v>10</v>
      </c>
      <c r="CF372">
        <v>0</v>
      </c>
      <c r="CG372">
        <v>0</v>
      </c>
      <c r="CM372">
        <v>0</v>
      </c>
      <c r="CN372" t="s">
        <v>3</v>
      </c>
      <c r="CO372">
        <v>0</v>
      </c>
      <c r="CP372">
        <f t="shared" si="380"/>
        <v>-5357.04</v>
      </c>
      <c r="CQ372">
        <f t="shared" si="381"/>
        <v>53410.15</v>
      </c>
      <c r="CR372">
        <f t="shared" si="382"/>
        <v>0</v>
      </c>
      <c r="CS372">
        <f t="shared" si="383"/>
        <v>0</v>
      </c>
      <c r="CT372">
        <f t="shared" si="384"/>
        <v>0</v>
      </c>
      <c r="CU372">
        <f t="shared" si="385"/>
        <v>0</v>
      </c>
      <c r="CV372">
        <f t="shared" si="386"/>
        <v>0</v>
      </c>
      <c r="CW372">
        <f t="shared" si="387"/>
        <v>0</v>
      </c>
      <c r="CX372">
        <f t="shared" si="388"/>
        <v>0</v>
      </c>
      <c r="CY372">
        <f t="shared" si="389"/>
        <v>0</v>
      </c>
      <c r="CZ372">
        <f t="shared" si="390"/>
        <v>0</v>
      </c>
      <c r="DC372" t="s">
        <v>3</v>
      </c>
      <c r="DD372" t="s">
        <v>3</v>
      </c>
      <c r="DE372" t="s">
        <v>3</v>
      </c>
      <c r="DF372" t="s">
        <v>3</v>
      </c>
      <c r="DG372" t="s">
        <v>3</v>
      </c>
      <c r="DH372" t="s">
        <v>3</v>
      </c>
      <c r="DI372" t="s">
        <v>3</v>
      </c>
      <c r="DJ372" t="s">
        <v>3</v>
      </c>
      <c r="DK372" t="s">
        <v>3</v>
      </c>
      <c r="DL372" t="s">
        <v>3</v>
      </c>
      <c r="DM372" t="s">
        <v>3</v>
      </c>
      <c r="DN372">
        <v>0</v>
      </c>
      <c r="DO372">
        <v>0</v>
      </c>
      <c r="DP372">
        <v>1</v>
      </c>
      <c r="DQ372">
        <v>1</v>
      </c>
      <c r="DU372">
        <v>1009</v>
      </c>
      <c r="DV372" t="s">
        <v>19</v>
      </c>
      <c r="DW372" t="s">
        <v>19</v>
      </c>
      <c r="DX372">
        <v>1000</v>
      </c>
      <c r="EE372">
        <v>32505399</v>
      </c>
      <c r="EF372">
        <v>1</v>
      </c>
      <c r="EG372" t="s">
        <v>21</v>
      </c>
      <c r="EH372">
        <v>0</v>
      </c>
      <c r="EI372" t="s">
        <v>3</v>
      </c>
      <c r="EJ372">
        <v>4</v>
      </c>
      <c r="EK372">
        <v>0</v>
      </c>
      <c r="EL372" t="s">
        <v>22</v>
      </c>
      <c r="EM372" t="s">
        <v>23</v>
      </c>
      <c r="EO372" t="s">
        <v>3</v>
      </c>
      <c r="EQ372">
        <v>0</v>
      </c>
      <c r="ER372">
        <v>53410.15</v>
      </c>
      <c r="ES372">
        <v>53410.15</v>
      </c>
      <c r="ET372">
        <v>0</v>
      </c>
      <c r="EU372">
        <v>0</v>
      </c>
      <c r="EV372">
        <v>0</v>
      </c>
      <c r="EW372">
        <v>0</v>
      </c>
      <c r="EX372">
        <v>0</v>
      </c>
      <c r="FQ372">
        <v>0</v>
      </c>
      <c r="FR372">
        <f t="shared" si="391"/>
        <v>0</v>
      </c>
      <c r="FS372">
        <v>0</v>
      </c>
      <c r="FX372">
        <v>70</v>
      </c>
      <c r="FY372">
        <v>10</v>
      </c>
      <c r="GA372" t="s">
        <v>3</v>
      </c>
      <c r="GD372">
        <v>0</v>
      </c>
      <c r="GF372">
        <v>-1467733540</v>
      </c>
      <c r="GG372">
        <v>2</v>
      </c>
      <c r="GH372">
        <v>1</v>
      </c>
      <c r="GI372">
        <v>-2</v>
      </c>
      <c r="GJ372">
        <v>0</v>
      </c>
      <c r="GK372">
        <f>ROUND(R372*(R12)/100,2)</f>
        <v>0</v>
      </c>
      <c r="GL372">
        <f t="shared" si="392"/>
        <v>0</v>
      </c>
      <c r="GM372">
        <f t="shared" si="393"/>
        <v>-5357.04</v>
      </c>
      <c r="GN372">
        <f t="shared" si="394"/>
        <v>0</v>
      </c>
      <c r="GO372">
        <f t="shared" si="395"/>
        <v>0</v>
      </c>
      <c r="GP372">
        <f t="shared" si="396"/>
        <v>-5357.04</v>
      </c>
      <c r="GR372">
        <v>0</v>
      </c>
      <c r="GS372">
        <v>3</v>
      </c>
      <c r="GT372">
        <v>0</v>
      </c>
      <c r="GU372" t="s">
        <v>3</v>
      </c>
      <c r="GV372">
        <f t="shared" si="397"/>
        <v>0</v>
      </c>
      <c r="GW372">
        <v>1</v>
      </c>
      <c r="GX372">
        <f t="shared" si="398"/>
        <v>0</v>
      </c>
      <c r="HA372">
        <v>0</v>
      </c>
      <c r="HB372">
        <v>0</v>
      </c>
      <c r="IK372">
        <v>0</v>
      </c>
    </row>
    <row r="373" spans="1:245" x14ac:dyDescent="0.2">
      <c r="A373">
        <v>17</v>
      </c>
      <c r="B373">
        <v>1</v>
      </c>
      <c r="C373">
        <f>ROW(SmtRes!A940)</f>
        <v>940</v>
      </c>
      <c r="D373">
        <f>ROW(EtalonRes!A893)</f>
        <v>893</v>
      </c>
      <c r="E373" t="s">
        <v>372</v>
      </c>
      <c r="F373" t="s">
        <v>29</v>
      </c>
      <c r="G373" t="s">
        <v>30</v>
      </c>
      <c r="H373" t="s">
        <v>31</v>
      </c>
      <c r="I373">
        <v>1.3650000000000001E-2</v>
      </c>
      <c r="J373">
        <v>0</v>
      </c>
      <c r="O373">
        <f t="shared" si="360"/>
        <v>5827.35</v>
      </c>
      <c r="P373">
        <f t="shared" si="361"/>
        <v>4747.91</v>
      </c>
      <c r="Q373">
        <f t="shared" si="362"/>
        <v>5.94</v>
      </c>
      <c r="R373">
        <f t="shared" si="363"/>
        <v>2.0099999999999998</v>
      </c>
      <c r="S373">
        <f t="shared" si="364"/>
        <v>1073.5</v>
      </c>
      <c r="T373">
        <f t="shared" si="365"/>
        <v>0</v>
      </c>
      <c r="U373">
        <f t="shared" si="366"/>
        <v>6.1848150000000004</v>
      </c>
      <c r="V373">
        <f t="shared" si="367"/>
        <v>0</v>
      </c>
      <c r="W373">
        <f t="shared" si="368"/>
        <v>0</v>
      </c>
      <c r="X373">
        <f t="shared" si="369"/>
        <v>751.45</v>
      </c>
      <c r="Y373">
        <f t="shared" si="370"/>
        <v>107.35</v>
      </c>
      <c r="AA373">
        <v>33034105</v>
      </c>
      <c r="AB373">
        <f t="shared" si="371"/>
        <v>426912.19</v>
      </c>
      <c r="AC373">
        <f t="shared" si="372"/>
        <v>347832.49</v>
      </c>
      <c r="AD373">
        <f t="shared" si="373"/>
        <v>435.13</v>
      </c>
      <c r="AE373">
        <f t="shared" si="374"/>
        <v>147.43</v>
      </c>
      <c r="AF373">
        <f t="shared" si="375"/>
        <v>78644.570000000007</v>
      </c>
      <c r="AG373">
        <f t="shared" si="376"/>
        <v>0</v>
      </c>
      <c r="AH373">
        <f t="shared" si="377"/>
        <v>453.1</v>
      </c>
      <c r="AI373">
        <f t="shared" si="378"/>
        <v>0</v>
      </c>
      <c r="AJ373">
        <f t="shared" si="379"/>
        <v>0</v>
      </c>
      <c r="AK373">
        <v>426912.19</v>
      </c>
      <c r="AL373">
        <v>347832.49</v>
      </c>
      <c r="AM373">
        <v>435.13</v>
      </c>
      <c r="AN373">
        <v>147.43</v>
      </c>
      <c r="AO373">
        <v>78644.570000000007</v>
      </c>
      <c r="AP373">
        <v>0</v>
      </c>
      <c r="AQ373">
        <v>453.1</v>
      </c>
      <c r="AR373">
        <v>0</v>
      </c>
      <c r="AS373">
        <v>0</v>
      </c>
      <c r="AT373">
        <v>70</v>
      </c>
      <c r="AU373">
        <v>10</v>
      </c>
      <c r="AV373">
        <v>1</v>
      </c>
      <c r="AW373">
        <v>1</v>
      </c>
      <c r="AZ373">
        <v>1</v>
      </c>
      <c r="BA373">
        <v>1</v>
      </c>
      <c r="BB373">
        <v>1</v>
      </c>
      <c r="BC373">
        <v>1</v>
      </c>
      <c r="BD373" t="s">
        <v>3</v>
      </c>
      <c r="BE373" t="s">
        <v>3</v>
      </c>
      <c r="BF373" t="s">
        <v>3</v>
      </c>
      <c r="BG373" t="s">
        <v>3</v>
      </c>
      <c r="BH373">
        <v>0</v>
      </c>
      <c r="BI373">
        <v>4</v>
      </c>
      <c r="BJ373" t="s">
        <v>32</v>
      </c>
      <c r="BM373">
        <v>0</v>
      </c>
      <c r="BN373">
        <v>0</v>
      </c>
      <c r="BO373" t="s">
        <v>3</v>
      </c>
      <c r="BP373">
        <v>0</v>
      </c>
      <c r="BQ373">
        <v>1</v>
      </c>
      <c r="BR373">
        <v>0</v>
      </c>
      <c r="BS373">
        <v>1</v>
      </c>
      <c r="BT373">
        <v>1</v>
      </c>
      <c r="BU373">
        <v>1</v>
      </c>
      <c r="BV373">
        <v>1</v>
      </c>
      <c r="BW373">
        <v>1</v>
      </c>
      <c r="BX373">
        <v>1</v>
      </c>
      <c r="BY373" t="s">
        <v>3</v>
      </c>
      <c r="BZ373">
        <v>70</v>
      </c>
      <c r="CA373">
        <v>10</v>
      </c>
      <c r="CF373">
        <v>0</v>
      </c>
      <c r="CG373">
        <v>0</v>
      </c>
      <c r="CM373">
        <v>0</v>
      </c>
      <c r="CN373" t="s">
        <v>3</v>
      </c>
      <c r="CO373">
        <v>0</v>
      </c>
      <c r="CP373">
        <f t="shared" si="380"/>
        <v>5827.3499999999995</v>
      </c>
      <c r="CQ373">
        <f t="shared" si="381"/>
        <v>347832.49</v>
      </c>
      <c r="CR373">
        <f t="shared" si="382"/>
        <v>435.13</v>
      </c>
      <c r="CS373">
        <f t="shared" si="383"/>
        <v>147.43</v>
      </c>
      <c r="CT373">
        <f t="shared" si="384"/>
        <v>78644.570000000007</v>
      </c>
      <c r="CU373">
        <f t="shared" si="385"/>
        <v>0</v>
      </c>
      <c r="CV373">
        <f t="shared" si="386"/>
        <v>453.1</v>
      </c>
      <c r="CW373">
        <f t="shared" si="387"/>
        <v>0</v>
      </c>
      <c r="CX373">
        <f t="shared" si="388"/>
        <v>0</v>
      </c>
      <c r="CY373">
        <f t="shared" si="389"/>
        <v>751.45</v>
      </c>
      <c r="CZ373">
        <f t="shared" si="390"/>
        <v>107.35</v>
      </c>
      <c r="DC373" t="s">
        <v>3</v>
      </c>
      <c r="DD373" t="s">
        <v>3</v>
      </c>
      <c r="DE373" t="s">
        <v>3</v>
      </c>
      <c r="DF373" t="s">
        <v>3</v>
      </c>
      <c r="DG373" t="s">
        <v>3</v>
      </c>
      <c r="DH373" t="s">
        <v>3</v>
      </c>
      <c r="DI373" t="s">
        <v>3</v>
      </c>
      <c r="DJ373" t="s">
        <v>3</v>
      </c>
      <c r="DK373" t="s">
        <v>3</v>
      </c>
      <c r="DL373" t="s">
        <v>3</v>
      </c>
      <c r="DM373" t="s">
        <v>3</v>
      </c>
      <c r="DN373">
        <v>0</v>
      </c>
      <c r="DO373">
        <v>0</v>
      </c>
      <c r="DP373">
        <v>1</v>
      </c>
      <c r="DQ373">
        <v>1</v>
      </c>
      <c r="DU373">
        <v>1007</v>
      </c>
      <c r="DV373" t="s">
        <v>31</v>
      </c>
      <c r="DW373" t="s">
        <v>31</v>
      </c>
      <c r="DX373">
        <v>100</v>
      </c>
      <c r="EE373">
        <v>32505399</v>
      </c>
      <c r="EF373">
        <v>1</v>
      </c>
      <c r="EG373" t="s">
        <v>21</v>
      </c>
      <c r="EH373">
        <v>0</v>
      </c>
      <c r="EI373" t="s">
        <v>3</v>
      </c>
      <c r="EJ373">
        <v>4</v>
      </c>
      <c r="EK373">
        <v>0</v>
      </c>
      <c r="EL373" t="s">
        <v>22</v>
      </c>
      <c r="EM373" t="s">
        <v>23</v>
      </c>
      <c r="EO373" t="s">
        <v>3</v>
      </c>
      <c r="EQ373">
        <v>131072</v>
      </c>
      <c r="ER373">
        <v>426912.19</v>
      </c>
      <c r="ES373">
        <v>347832.49</v>
      </c>
      <c r="ET373">
        <v>435.13</v>
      </c>
      <c r="EU373">
        <v>147.43</v>
      </c>
      <c r="EV373">
        <v>78644.570000000007</v>
      </c>
      <c r="EW373">
        <v>453.1</v>
      </c>
      <c r="EX373">
        <v>0</v>
      </c>
      <c r="EY373">
        <v>0</v>
      </c>
      <c r="FQ373">
        <v>0</v>
      </c>
      <c r="FR373">
        <f t="shared" si="391"/>
        <v>0</v>
      </c>
      <c r="FS373">
        <v>0</v>
      </c>
      <c r="FX373">
        <v>70</v>
      </c>
      <c r="FY373">
        <v>10</v>
      </c>
      <c r="GA373" t="s">
        <v>3</v>
      </c>
      <c r="GD373">
        <v>0</v>
      </c>
      <c r="GF373">
        <v>1739596138</v>
      </c>
      <c r="GG373">
        <v>2</v>
      </c>
      <c r="GH373">
        <v>1</v>
      </c>
      <c r="GI373">
        <v>-2</v>
      </c>
      <c r="GJ373">
        <v>0</v>
      </c>
      <c r="GK373">
        <f>ROUND(R373*(R12)/100,2)</f>
        <v>2.17</v>
      </c>
      <c r="GL373">
        <f t="shared" si="392"/>
        <v>0</v>
      </c>
      <c r="GM373">
        <f t="shared" si="393"/>
        <v>6688.32</v>
      </c>
      <c r="GN373">
        <f t="shared" si="394"/>
        <v>0</v>
      </c>
      <c r="GO373">
        <f t="shared" si="395"/>
        <v>0</v>
      </c>
      <c r="GP373">
        <f t="shared" si="396"/>
        <v>6688.32</v>
      </c>
      <c r="GR373">
        <v>0</v>
      </c>
      <c r="GS373">
        <v>3</v>
      </c>
      <c r="GT373">
        <v>0</v>
      </c>
      <c r="GU373" t="s">
        <v>3</v>
      </c>
      <c r="GV373">
        <f t="shared" si="397"/>
        <v>0</v>
      </c>
      <c r="GW373">
        <v>1</v>
      </c>
      <c r="GX373">
        <f t="shared" si="398"/>
        <v>0</v>
      </c>
      <c r="HA373">
        <v>0</v>
      </c>
      <c r="HB373">
        <v>0</v>
      </c>
      <c r="IK373">
        <v>0</v>
      </c>
    </row>
    <row r="374" spans="1:245" x14ac:dyDescent="0.2">
      <c r="A374">
        <v>17</v>
      </c>
      <c r="B374">
        <v>1</v>
      </c>
      <c r="E374" t="s">
        <v>373</v>
      </c>
      <c r="F374" t="s">
        <v>25</v>
      </c>
      <c r="G374" t="s">
        <v>26</v>
      </c>
      <c r="H374" t="s">
        <v>19</v>
      </c>
      <c r="I374">
        <v>2.9988752930000001E-2</v>
      </c>
      <c r="J374">
        <v>0</v>
      </c>
      <c r="O374">
        <f t="shared" si="360"/>
        <v>1601.7</v>
      </c>
      <c r="P374">
        <f t="shared" si="361"/>
        <v>1601.7</v>
      </c>
      <c r="Q374">
        <f t="shared" si="362"/>
        <v>0</v>
      </c>
      <c r="R374">
        <f t="shared" si="363"/>
        <v>0</v>
      </c>
      <c r="S374">
        <f t="shared" si="364"/>
        <v>0</v>
      </c>
      <c r="T374">
        <f t="shared" si="365"/>
        <v>0</v>
      </c>
      <c r="U374">
        <f t="shared" si="366"/>
        <v>0</v>
      </c>
      <c r="V374">
        <f t="shared" si="367"/>
        <v>0</v>
      </c>
      <c r="W374">
        <f t="shared" si="368"/>
        <v>0</v>
      </c>
      <c r="X374">
        <f t="shared" si="369"/>
        <v>0</v>
      </c>
      <c r="Y374">
        <f t="shared" si="370"/>
        <v>0</v>
      </c>
      <c r="AA374">
        <v>33034105</v>
      </c>
      <c r="AB374">
        <f t="shared" si="371"/>
        <v>53410.15</v>
      </c>
      <c r="AC374">
        <f t="shared" si="372"/>
        <v>53410.15</v>
      </c>
      <c r="AD374">
        <f t="shared" si="373"/>
        <v>0</v>
      </c>
      <c r="AE374">
        <f t="shared" si="374"/>
        <v>0</v>
      </c>
      <c r="AF374">
        <f t="shared" si="375"/>
        <v>0</v>
      </c>
      <c r="AG374">
        <f t="shared" si="376"/>
        <v>0</v>
      </c>
      <c r="AH374">
        <f t="shared" si="377"/>
        <v>0</v>
      </c>
      <c r="AI374">
        <f t="shared" si="378"/>
        <v>0</v>
      </c>
      <c r="AJ374">
        <f t="shared" si="379"/>
        <v>0</v>
      </c>
      <c r="AK374">
        <v>53410.15</v>
      </c>
      <c r="AL374">
        <v>53410.15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70</v>
      </c>
      <c r="AU374">
        <v>10</v>
      </c>
      <c r="AV374">
        <v>1</v>
      </c>
      <c r="AW374">
        <v>1</v>
      </c>
      <c r="AZ374">
        <v>1</v>
      </c>
      <c r="BA374">
        <v>1</v>
      </c>
      <c r="BB374">
        <v>1</v>
      </c>
      <c r="BC374">
        <v>1</v>
      </c>
      <c r="BD374" t="s">
        <v>3</v>
      </c>
      <c r="BE374" t="s">
        <v>3</v>
      </c>
      <c r="BF374" t="s">
        <v>3</v>
      </c>
      <c r="BG374" t="s">
        <v>3</v>
      </c>
      <c r="BH374">
        <v>3</v>
      </c>
      <c r="BI374">
        <v>4</v>
      </c>
      <c r="BJ374" t="s">
        <v>27</v>
      </c>
      <c r="BM374">
        <v>0</v>
      </c>
      <c r="BN374">
        <v>0</v>
      </c>
      <c r="BO374" t="s">
        <v>3</v>
      </c>
      <c r="BP374">
        <v>0</v>
      </c>
      <c r="BQ374">
        <v>1</v>
      </c>
      <c r="BR374">
        <v>0</v>
      </c>
      <c r="BS374">
        <v>1</v>
      </c>
      <c r="BT374">
        <v>1</v>
      </c>
      <c r="BU374">
        <v>1</v>
      </c>
      <c r="BV374">
        <v>1</v>
      </c>
      <c r="BW374">
        <v>1</v>
      </c>
      <c r="BX374">
        <v>1</v>
      </c>
      <c r="BY374" t="s">
        <v>3</v>
      </c>
      <c r="BZ374">
        <v>70</v>
      </c>
      <c r="CA374">
        <v>10</v>
      </c>
      <c r="CF374">
        <v>0</v>
      </c>
      <c r="CG374">
        <v>0</v>
      </c>
      <c r="CM374">
        <v>0</v>
      </c>
      <c r="CN374" t="s">
        <v>3</v>
      </c>
      <c r="CO374">
        <v>0</v>
      </c>
      <c r="CP374">
        <f t="shared" si="380"/>
        <v>1601.7</v>
      </c>
      <c r="CQ374">
        <f t="shared" si="381"/>
        <v>53410.15</v>
      </c>
      <c r="CR374">
        <f t="shared" si="382"/>
        <v>0</v>
      </c>
      <c r="CS374">
        <f t="shared" si="383"/>
        <v>0</v>
      </c>
      <c r="CT374">
        <f t="shared" si="384"/>
        <v>0</v>
      </c>
      <c r="CU374">
        <f t="shared" si="385"/>
        <v>0</v>
      </c>
      <c r="CV374">
        <f t="shared" si="386"/>
        <v>0</v>
      </c>
      <c r="CW374">
        <f t="shared" si="387"/>
        <v>0</v>
      </c>
      <c r="CX374">
        <f t="shared" si="388"/>
        <v>0</v>
      </c>
      <c r="CY374">
        <f t="shared" si="389"/>
        <v>0</v>
      </c>
      <c r="CZ374">
        <f t="shared" si="390"/>
        <v>0</v>
      </c>
      <c r="DC374" t="s">
        <v>3</v>
      </c>
      <c r="DD374" t="s">
        <v>3</v>
      </c>
      <c r="DE374" t="s">
        <v>3</v>
      </c>
      <c r="DF374" t="s">
        <v>3</v>
      </c>
      <c r="DG374" t="s">
        <v>3</v>
      </c>
      <c r="DH374" t="s">
        <v>3</v>
      </c>
      <c r="DI374" t="s">
        <v>3</v>
      </c>
      <c r="DJ374" t="s">
        <v>3</v>
      </c>
      <c r="DK374" t="s">
        <v>3</v>
      </c>
      <c r="DL374" t="s">
        <v>3</v>
      </c>
      <c r="DM374" t="s">
        <v>3</v>
      </c>
      <c r="DN374">
        <v>0</v>
      </c>
      <c r="DO374">
        <v>0</v>
      </c>
      <c r="DP374">
        <v>1</v>
      </c>
      <c r="DQ374">
        <v>1</v>
      </c>
      <c r="DU374">
        <v>1009</v>
      </c>
      <c r="DV374" t="s">
        <v>19</v>
      </c>
      <c r="DW374" t="s">
        <v>19</v>
      </c>
      <c r="DX374">
        <v>1000</v>
      </c>
      <c r="EE374">
        <v>32505399</v>
      </c>
      <c r="EF374">
        <v>1</v>
      </c>
      <c r="EG374" t="s">
        <v>21</v>
      </c>
      <c r="EH374">
        <v>0</v>
      </c>
      <c r="EI374" t="s">
        <v>3</v>
      </c>
      <c r="EJ374">
        <v>4</v>
      </c>
      <c r="EK374">
        <v>0</v>
      </c>
      <c r="EL374" t="s">
        <v>22</v>
      </c>
      <c r="EM374" t="s">
        <v>23</v>
      </c>
      <c r="EO374" t="s">
        <v>3</v>
      </c>
      <c r="EQ374">
        <v>131072</v>
      </c>
      <c r="ER374">
        <v>53410.15</v>
      </c>
      <c r="ES374">
        <v>53410.15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FQ374">
        <v>0</v>
      </c>
      <c r="FR374">
        <f t="shared" si="391"/>
        <v>0</v>
      </c>
      <c r="FS374">
        <v>0</v>
      </c>
      <c r="FX374">
        <v>70</v>
      </c>
      <c r="FY374">
        <v>10</v>
      </c>
      <c r="GA374" t="s">
        <v>3</v>
      </c>
      <c r="GD374">
        <v>0</v>
      </c>
      <c r="GF374">
        <v>-1467733540</v>
      </c>
      <c r="GG374">
        <v>2</v>
      </c>
      <c r="GH374">
        <v>1</v>
      </c>
      <c r="GI374">
        <v>-2</v>
      </c>
      <c r="GJ374">
        <v>0</v>
      </c>
      <c r="GK374">
        <f>ROUND(R374*(R12)/100,2)</f>
        <v>0</v>
      </c>
      <c r="GL374">
        <f t="shared" si="392"/>
        <v>0</v>
      </c>
      <c r="GM374">
        <f t="shared" si="393"/>
        <v>1601.7</v>
      </c>
      <c r="GN374">
        <f t="shared" si="394"/>
        <v>0</v>
      </c>
      <c r="GO374">
        <f t="shared" si="395"/>
        <v>0</v>
      </c>
      <c r="GP374">
        <f t="shared" si="396"/>
        <v>1601.7</v>
      </c>
      <c r="GR374">
        <v>0</v>
      </c>
      <c r="GS374">
        <v>3</v>
      </c>
      <c r="GT374">
        <v>0</v>
      </c>
      <c r="GU374" t="s">
        <v>3</v>
      </c>
      <c r="GV374">
        <f t="shared" si="397"/>
        <v>0</v>
      </c>
      <c r="GW374">
        <v>1</v>
      </c>
      <c r="GX374">
        <f t="shared" si="398"/>
        <v>0</v>
      </c>
      <c r="HA374">
        <v>0</v>
      </c>
      <c r="HB374">
        <v>0</v>
      </c>
      <c r="IK374">
        <v>0</v>
      </c>
    </row>
    <row r="375" spans="1:245" x14ac:dyDescent="0.2">
      <c r="A375">
        <v>17</v>
      </c>
      <c r="B375">
        <v>1</v>
      </c>
      <c r="E375" t="s">
        <v>374</v>
      </c>
      <c r="F375" t="s">
        <v>35</v>
      </c>
      <c r="G375" t="s">
        <v>375</v>
      </c>
      <c r="H375" t="s">
        <v>37</v>
      </c>
      <c r="I375">
        <v>1</v>
      </c>
      <c r="J375">
        <v>0</v>
      </c>
      <c r="O375">
        <f t="shared" si="360"/>
        <v>41305.93</v>
      </c>
      <c r="P375">
        <f t="shared" si="361"/>
        <v>41305.93</v>
      </c>
      <c r="Q375">
        <f t="shared" si="362"/>
        <v>0</v>
      </c>
      <c r="R375">
        <f t="shared" si="363"/>
        <v>0</v>
      </c>
      <c r="S375">
        <f t="shared" si="364"/>
        <v>0</v>
      </c>
      <c r="T375">
        <f t="shared" si="365"/>
        <v>0</v>
      </c>
      <c r="U375">
        <f t="shared" si="366"/>
        <v>0</v>
      </c>
      <c r="V375">
        <f t="shared" si="367"/>
        <v>0</v>
      </c>
      <c r="W375">
        <f t="shared" si="368"/>
        <v>0</v>
      </c>
      <c r="X375">
        <f t="shared" si="369"/>
        <v>0</v>
      </c>
      <c r="Y375">
        <f t="shared" si="370"/>
        <v>0</v>
      </c>
      <c r="AA375">
        <v>33034105</v>
      </c>
      <c r="AB375">
        <f t="shared" si="371"/>
        <v>41305.93</v>
      </c>
      <c r="AC375">
        <f t="shared" si="372"/>
        <v>41305.93</v>
      </c>
      <c r="AD375">
        <f t="shared" si="373"/>
        <v>0</v>
      </c>
      <c r="AE375">
        <f t="shared" si="374"/>
        <v>0</v>
      </c>
      <c r="AF375">
        <f t="shared" si="375"/>
        <v>0</v>
      </c>
      <c r="AG375">
        <f t="shared" si="376"/>
        <v>0</v>
      </c>
      <c r="AH375">
        <f t="shared" si="377"/>
        <v>0</v>
      </c>
      <c r="AI375">
        <f t="shared" si="378"/>
        <v>0</v>
      </c>
      <c r="AJ375">
        <f t="shared" si="379"/>
        <v>0</v>
      </c>
      <c r="AK375">
        <v>41305.93</v>
      </c>
      <c r="AL375">
        <v>41305.93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1</v>
      </c>
      <c r="AW375">
        <v>1</v>
      </c>
      <c r="AZ375">
        <v>1</v>
      </c>
      <c r="BA375">
        <v>1</v>
      </c>
      <c r="BB375">
        <v>1</v>
      </c>
      <c r="BC375">
        <v>1</v>
      </c>
      <c r="BD375" t="s">
        <v>3</v>
      </c>
      <c r="BE375" t="s">
        <v>3</v>
      </c>
      <c r="BF375" t="s">
        <v>3</v>
      </c>
      <c r="BG375" t="s">
        <v>3</v>
      </c>
      <c r="BH375">
        <v>3</v>
      </c>
      <c r="BI375">
        <v>1</v>
      </c>
      <c r="BJ375" t="s">
        <v>3</v>
      </c>
      <c r="BM375">
        <v>6001</v>
      </c>
      <c r="BN375">
        <v>0</v>
      </c>
      <c r="BO375" t="s">
        <v>3</v>
      </c>
      <c r="BP375">
        <v>0</v>
      </c>
      <c r="BQ375">
        <v>0</v>
      </c>
      <c r="BR375">
        <v>0</v>
      </c>
      <c r="BS375">
        <v>1</v>
      </c>
      <c r="BT375">
        <v>1</v>
      </c>
      <c r="BU375">
        <v>1</v>
      </c>
      <c r="BV375">
        <v>1</v>
      </c>
      <c r="BW375">
        <v>1</v>
      </c>
      <c r="BX375">
        <v>1</v>
      </c>
      <c r="BY375" t="s">
        <v>3</v>
      </c>
      <c r="BZ375">
        <v>0</v>
      </c>
      <c r="CA375">
        <v>0</v>
      </c>
      <c r="CF375">
        <v>0</v>
      </c>
      <c r="CG375">
        <v>0</v>
      </c>
      <c r="CM375">
        <v>0</v>
      </c>
      <c r="CN375" t="s">
        <v>3</v>
      </c>
      <c r="CO375">
        <v>0</v>
      </c>
      <c r="CP375">
        <f t="shared" si="380"/>
        <v>41305.93</v>
      </c>
      <c r="CQ375">
        <f t="shared" si="381"/>
        <v>41305.93</v>
      </c>
      <c r="CR375">
        <f t="shared" si="382"/>
        <v>0</v>
      </c>
      <c r="CS375">
        <f t="shared" si="383"/>
        <v>0</v>
      </c>
      <c r="CT375">
        <f t="shared" si="384"/>
        <v>0</v>
      </c>
      <c r="CU375">
        <f t="shared" si="385"/>
        <v>0</v>
      </c>
      <c r="CV375">
        <f t="shared" si="386"/>
        <v>0</v>
      </c>
      <c r="CW375">
        <f t="shared" si="387"/>
        <v>0</v>
      </c>
      <c r="CX375">
        <f t="shared" si="388"/>
        <v>0</v>
      </c>
      <c r="CY375">
        <f t="shared" si="389"/>
        <v>0</v>
      </c>
      <c r="CZ375">
        <f t="shared" si="390"/>
        <v>0</v>
      </c>
      <c r="DC375" t="s">
        <v>3</v>
      </c>
      <c r="DD375" t="s">
        <v>3</v>
      </c>
      <c r="DE375" t="s">
        <v>3</v>
      </c>
      <c r="DF375" t="s">
        <v>3</v>
      </c>
      <c r="DG375" t="s">
        <v>3</v>
      </c>
      <c r="DH375" t="s">
        <v>3</v>
      </c>
      <c r="DI375" t="s">
        <v>3</v>
      </c>
      <c r="DJ375" t="s">
        <v>3</v>
      </c>
      <c r="DK375" t="s">
        <v>3</v>
      </c>
      <c r="DL375" t="s">
        <v>3</v>
      </c>
      <c r="DM375" t="s">
        <v>3</v>
      </c>
      <c r="DN375">
        <v>0</v>
      </c>
      <c r="DO375">
        <v>0</v>
      </c>
      <c r="DP375">
        <v>1</v>
      </c>
      <c r="DQ375">
        <v>1</v>
      </c>
      <c r="DU375">
        <v>1010</v>
      </c>
      <c r="DV375" t="s">
        <v>37</v>
      </c>
      <c r="DW375" t="s">
        <v>38</v>
      </c>
      <c r="DX375">
        <v>1</v>
      </c>
      <c r="EE375">
        <v>32747723</v>
      </c>
      <c r="EF375">
        <v>0</v>
      </c>
      <c r="EG375" t="s">
        <v>39</v>
      </c>
      <c r="EH375">
        <v>0</v>
      </c>
      <c r="EI375" t="s">
        <v>3</v>
      </c>
      <c r="EJ375">
        <v>1</v>
      </c>
      <c r="EK375">
        <v>6001</v>
      </c>
      <c r="EL375" t="s">
        <v>40</v>
      </c>
      <c r="EM375" t="s">
        <v>39</v>
      </c>
      <c r="EO375" t="s">
        <v>3</v>
      </c>
      <c r="EQ375">
        <v>131072</v>
      </c>
      <c r="ER375">
        <v>41305.93</v>
      </c>
      <c r="ES375">
        <v>41305.93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FQ375">
        <v>0</v>
      </c>
      <c r="FR375">
        <f t="shared" si="391"/>
        <v>0</v>
      </c>
      <c r="FS375">
        <v>0</v>
      </c>
      <c r="FX375">
        <v>0</v>
      </c>
      <c r="FY375">
        <v>0</v>
      </c>
      <c r="GA375" t="s">
        <v>41</v>
      </c>
      <c r="GD375">
        <v>0</v>
      </c>
      <c r="GF375">
        <v>1495197759</v>
      </c>
      <c r="GG375">
        <v>2</v>
      </c>
      <c r="GH375">
        <v>0</v>
      </c>
      <c r="GI375">
        <v>-2</v>
      </c>
      <c r="GJ375">
        <v>0</v>
      </c>
      <c r="GK375">
        <f>ROUND(R375*(R12)/100,2)</f>
        <v>0</v>
      </c>
      <c r="GL375">
        <f t="shared" si="392"/>
        <v>0</v>
      </c>
      <c r="GM375">
        <f t="shared" si="393"/>
        <v>41305.93</v>
      </c>
      <c r="GN375">
        <f t="shared" si="394"/>
        <v>41305.93</v>
      </c>
      <c r="GO375">
        <f t="shared" si="395"/>
        <v>0</v>
      </c>
      <c r="GP375">
        <f t="shared" si="396"/>
        <v>0</v>
      </c>
      <c r="GR375">
        <v>0</v>
      </c>
      <c r="GS375">
        <v>4</v>
      </c>
      <c r="GT375">
        <v>0</v>
      </c>
      <c r="GU375" t="s">
        <v>3</v>
      </c>
      <c r="GV375">
        <f t="shared" si="397"/>
        <v>0</v>
      </c>
      <c r="GW375">
        <v>1</v>
      </c>
      <c r="GX375">
        <f t="shared" si="398"/>
        <v>0</v>
      </c>
      <c r="HA375">
        <v>0</v>
      </c>
      <c r="HB375">
        <v>0</v>
      </c>
      <c r="IK375">
        <v>0</v>
      </c>
    </row>
    <row r="376" spans="1:245" x14ac:dyDescent="0.2">
      <c r="A376">
        <v>17</v>
      </c>
      <c r="B376">
        <v>1</v>
      </c>
      <c r="C376">
        <f>ROW(SmtRes!A945)</f>
        <v>945</v>
      </c>
      <c r="D376">
        <f>ROW(EtalonRes!A897)</f>
        <v>897</v>
      </c>
      <c r="E376" t="s">
        <v>376</v>
      </c>
      <c r="F376" t="s">
        <v>17</v>
      </c>
      <c r="G376" t="s">
        <v>18</v>
      </c>
      <c r="H376" t="s">
        <v>19</v>
      </c>
      <c r="I376">
        <v>7.689E-2</v>
      </c>
      <c r="J376">
        <v>0</v>
      </c>
      <c r="O376">
        <f t="shared" si="360"/>
        <v>5126.04</v>
      </c>
      <c r="P376">
        <f t="shared" si="361"/>
        <v>4377.6099999999997</v>
      </c>
      <c r="Q376">
        <f t="shared" si="362"/>
        <v>119.58</v>
      </c>
      <c r="R376">
        <f t="shared" si="363"/>
        <v>10.98</v>
      </c>
      <c r="S376">
        <f t="shared" si="364"/>
        <v>628.85</v>
      </c>
      <c r="T376">
        <f t="shared" si="365"/>
        <v>0</v>
      </c>
      <c r="U376">
        <f t="shared" si="366"/>
        <v>2.7764978999999999</v>
      </c>
      <c r="V376">
        <f t="shared" si="367"/>
        <v>0</v>
      </c>
      <c r="W376">
        <f t="shared" si="368"/>
        <v>0</v>
      </c>
      <c r="X376">
        <f t="shared" si="369"/>
        <v>440.2</v>
      </c>
      <c r="Y376">
        <f t="shared" si="370"/>
        <v>62.89</v>
      </c>
      <c r="AA376">
        <v>33034105</v>
      </c>
      <c r="AB376">
        <f t="shared" si="371"/>
        <v>66667.14</v>
      </c>
      <c r="AC376">
        <f t="shared" si="372"/>
        <v>56933.42</v>
      </c>
      <c r="AD376">
        <f t="shared" si="373"/>
        <v>1555.17</v>
      </c>
      <c r="AE376">
        <f t="shared" si="374"/>
        <v>142.85</v>
      </c>
      <c r="AF376">
        <f t="shared" si="375"/>
        <v>8178.55</v>
      </c>
      <c r="AG376">
        <f t="shared" si="376"/>
        <v>0</v>
      </c>
      <c r="AH376">
        <f t="shared" si="377"/>
        <v>36.11</v>
      </c>
      <c r="AI376">
        <f t="shared" si="378"/>
        <v>0</v>
      </c>
      <c r="AJ376">
        <f t="shared" si="379"/>
        <v>0</v>
      </c>
      <c r="AK376">
        <v>66667.14</v>
      </c>
      <c r="AL376">
        <v>56933.42</v>
      </c>
      <c r="AM376">
        <v>1555.17</v>
      </c>
      <c r="AN376">
        <v>142.85</v>
      </c>
      <c r="AO376">
        <v>8178.55</v>
      </c>
      <c r="AP376">
        <v>0</v>
      </c>
      <c r="AQ376">
        <v>36.11</v>
      </c>
      <c r="AR376">
        <v>0</v>
      </c>
      <c r="AS376">
        <v>0</v>
      </c>
      <c r="AT376">
        <v>70</v>
      </c>
      <c r="AU376">
        <v>10</v>
      </c>
      <c r="AV376">
        <v>1</v>
      </c>
      <c r="AW376">
        <v>1</v>
      </c>
      <c r="AZ376">
        <v>1</v>
      </c>
      <c r="BA376">
        <v>1</v>
      </c>
      <c r="BB376">
        <v>1</v>
      </c>
      <c r="BC376">
        <v>1</v>
      </c>
      <c r="BD376" t="s">
        <v>3</v>
      </c>
      <c r="BE376" t="s">
        <v>3</v>
      </c>
      <c r="BF376" t="s">
        <v>3</v>
      </c>
      <c r="BG376" t="s">
        <v>3</v>
      </c>
      <c r="BH376">
        <v>0</v>
      </c>
      <c r="BI376">
        <v>4</v>
      </c>
      <c r="BJ376" t="s">
        <v>20</v>
      </c>
      <c r="BM376">
        <v>0</v>
      </c>
      <c r="BN376">
        <v>0</v>
      </c>
      <c r="BO376" t="s">
        <v>3</v>
      </c>
      <c r="BP376">
        <v>0</v>
      </c>
      <c r="BQ376">
        <v>1</v>
      </c>
      <c r="BR376">
        <v>0</v>
      </c>
      <c r="BS376">
        <v>1</v>
      </c>
      <c r="BT376">
        <v>1</v>
      </c>
      <c r="BU376">
        <v>1</v>
      </c>
      <c r="BV376">
        <v>1</v>
      </c>
      <c r="BW376">
        <v>1</v>
      </c>
      <c r="BX376">
        <v>1</v>
      </c>
      <c r="BY376" t="s">
        <v>3</v>
      </c>
      <c r="BZ376">
        <v>70</v>
      </c>
      <c r="CA376">
        <v>10</v>
      </c>
      <c r="CF376">
        <v>0</v>
      </c>
      <c r="CG376">
        <v>0</v>
      </c>
      <c r="CM376">
        <v>0</v>
      </c>
      <c r="CN376" t="s">
        <v>3</v>
      </c>
      <c r="CO376">
        <v>0</v>
      </c>
      <c r="CP376">
        <f t="shared" si="380"/>
        <v>5126.04</v>
      </c>
      <c r="CQ376">
        <f t="shared" si="381"/>
        <v>56933.42</v>
      </c>
      <c r="CR376">
        <f t="shared" si="382"/>
        <v>1555.17</v>
      </c>
      <c r="CS376">
        <f t="shared" si="383"/>
        <v>142.85</v>
      </c>
      <c r="CT376">
        <f t="shared" si="384"/>
        <v>8178.55</v>
      </c>
      <c r="CU376">
        <f t="shared" si="385"/>
        <v>0</v>
      </c>
      <c r="CV376">
        <f t="shared" si="386"/>
        <v>36.11</v>
      </c>
      <c r="CW376">
        <f t="shared" si="387"/>
        <v>0</v>
      </c>
      <c r="CX376">
        <f t="shared" si="388"/>
        <v>0</v>
      </c>
      <c r="CY376">
        <f t="shared" si="389"/>
        <v>440.19499999999999</v>
      </c>
      <c r="CZ376">
        <f t="shared" si="390"/>
        <v>62.884999999999998</v>
      </c>
      <c r="DC376" t="s">
        <v>3</v>
      </c>
      <c r="DD376" t="s">
        <v>3</v>
      </c>
      <c r="DE376" t="s">
        <v>3</v>
      </c>
      <c r="DF376" t="s">
        <v>3</v>
      </c>
      <c r="DG376" t="s">
        <v>3</v>
      </c>
      <c r="DH376" t="s">
        <v>3</v>
      </c>
      <c r="DI376" t="s">
        <v>3</v>
      </c>
      <c r="DJ376" t="s">
        <v>3</v>
      </c>
      <c r="DK376" t="s">
        <v>3</v>
      </c>
      <c r="DL376" t="s">
        <v>3</v>
      </c>
      <c r="DM376" t="s">
        <v>3</v>
      </c>
      <c r="DN376">
        <v>0</v>
      </c>
      <c r="DO376">
        <v>0</v>
      </c>
      <c r="DP376">
        <v>1</v>
      </c>
      <c r="DQ376">
        <v>1</v>
      </c>
      <c r="DU376">
        <v>1009</v>
      </c>
      <c r="DV376" t="s">
        <v>19</v>
      </c>
      <c r="DW376" t="s">
        <v>19</v>
      </c>
      <c r="DX376">
        <v>1000</v>
      </c>
      <c r="EE376">
        <v>32505399</v>
      </c>
      <c r="EF376">
        <v>1</v>
      </c>
      <c r="EG376" t="s">
        <v>21</v>
      </c>
      <c r="EH376">
        <v>0</v>
      </c>
      <c r="EI376" t="s">
        <v>3</v>
      </c>
      <c r="EJ376">
        <v>4</v>
      </c>
      <c r="EK376">
        <v>0</v>
      </c>
      <c r="EL376" t="s">
        <v>22</v>
      </c>
      <c r="EM376" t="s">
        <v>23</v>
      </c>
      <c r="EO376" t="s">
        <v>3</v>
      </c>
      <c r="EQ376">
        <v>131072</v>
      </c>
      <c r="ER376">
        <v>66667.14</v>
      </c>
      <c r="ES376">
        <v>56933.42</v>
      </c>
      <c r="ET376">
        <v>1555.17</v>
      </c>
      <c r="EU376">
        <v>142.85</v>
      </c>
      <c r="EV376">
        <v>8178.55</v>
      </c>
      <c r="EW376">
        <v>36.11</v>
      </c>
      <c r="EX376">
        <v>0</v>
      </c>
      <c r="EY376">
        <v>0</v>
      </c>
      <c r="FQ376">
        <v>0</v>
      </c>
      <c r="FR376">
        <f t="shared" si="391"/>
        <v>0</v>
      </c>
      <c r="FS376">
        <v>0</v>
      </c>
      <c r="FX376">
        <v>70</v>
      </c>
      <c r="FY376">
        <v>10</v>
      </c>
      <c r="GA376" t="s">
        <v>3</v>
      </c>
      <c r="GD376">
        <v>0</v>
      </c>
      <c r="GF376">
        <v>-1596235391</v>
      </c>
      <c r="GG376">
        <v>2</v>
      </c>
      <c r="GH376">
        <v>1</v>
      </c>
      <c r="GI376">
        <v>-2</v>
      </c>
      <c r="GJ376">
        <v>0</v>
      </c>
      <c r="GK376">
        <f>ROUND(R376*(R12)/100,2)</f>
        <v>11.86</v>
      </c>
      <c r="GL376">
        <f t="shared" si="392"/>
        <v>0</v>
      </c>
      <c r="GM376">
        <f t="shared" si="393"/>
        <v>5640.99</v>
      </c>
      <c r="GN376">
        <f t="shared" si="394"/>
        <v>0</v>
      </c>
      <c r="GO376">
        <f t="shared" si="395"/>
        <v>0</v>
      </c>
      <c r="GP376">
        <f t="shared" si="396"/>
        <v>5640.99</v>
      </c>
      <c r="GR376">
        <v>0</v>
      </c>
      <c r="GS376">
        <v>3</v>
      </c>
      <c r="GT376">
        <v>0</v>
      </c>
      <c r="GU376" t="s">
        <v>3</v>
      </c>
      <c r="GV376">
        <f t="shared" si="397"/>
        <v>0</v>
      </c>
      <c r="GW376">
        <v>1</v>
      </c>
      <c r="GX376">
        <f t="shared" si="398"/>
        <v>0</v>
      </c>
      <c r="HA376">
        <v>0</v>
      </c>
      <c r="HB376">
        <v>0</v>
      </c>
      <c r="IK376">
        <v>0</v>
      </c>
    </row>
    <row r="377" spans="1:245" x14ac:dyDescent="0.2">
      <c r="A377">
        <v>18</v>
      </c>
      <c r="B377">
        <v>1</v>
      </c>
      <c r="C377">
        <v>945</v>
      </c>
      <c r="E377" t="s">
        <v>377</v>
      </c>
      <c r="F377" t="s">
        <v>25</v>
      </c>
      <c r="G377" t="s">
        <v>26</v>
      </c>
      <c r="H377" t="s">
        <v>19</v>
      </c>
      <c r="I377">
        <f>I376*J377</f>
        <v>-7.689E-2</v>
      </c>
      <c r="J377">
        <v>-1</v>
      </c>
      <c r="O377">
        <f t="shared" si="360"/>
        <v>-4106.71</v>
      </c>
      <c r="P377">
        <f t="shared" si="361"/>
        <v>-4106.71</v>
      </c>
      <c r="Q377">
        <f t="shared" si="362"/>
        <v>0</v>
      </c>
      <c r="R377">
        <f t="shared" si="363"/>
        <v>0</v>
      </c>
      <c r="S377">
        <f t="shared" si="364"/>
        <v>0</v>
      </c>
      <c r="T377">
        <f t="shared" si="365"/>
        <v>0</v>
      </c>
      <c r="U377">
        <f t="shared" si="366"/>
        <v>0</v>
      </c>
      <c r="V377">
        <f t="shared" si="367"/>
        <v>0</v>
      </c>
      <c r="W377">
        <f t="shared" si="368"/>
        <v>0</v>
      </c>
      <c r="X377">
        <f t="shared" si="369"/>
        <v>0</v>
      </c>
      <c r="Y377">
        <f t="shared" si="370"/>
        <v>0</v>
      </c>
      <c r="AA377">
        <v>33034105</v>
      </c>
      <c r="AB377">
        <f t="shared" si="371"/>
        <v>53410.15</v>
      </c>
      <c r="AC377">
        <f t="shared" si="372"/>
        <v>53410.15</v>
      </c>
      <c r="AD377">
        <f t="shared" si="373"/>
        <v>0</v>
      </c>
      <c r="AE377">
        <f t="shared" si="374"/>
        <v>0</v>
      </c>
      <c r="AF377">
        <f t="shared" si="375"/>
        <v>0</v>
      </c>
      <c r="AG377">
        <f t="shared" si="376"/>
        <v>0</v>
      </c>
      <c r="AH377">
        <f t="shared" si="377"/>
        <v>0</v>
      </c>
      <c r="AI377">
        <f t="shared" si="378"/>
        <v>0</v>
      </c>
      <c r="AJ377">
        <f t="shared" si="379"/>
        <v>0</v>
      </c>
      <c r="AK377">
        <v>53410.15</v>
      </c>
      <c r="AL377">
        <v>53410.15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70</v>
      </c>
      <c r="AU377">
        <v>10</v>
      </c>
      <c r="AV377">
        <v>1</v>
      </c>
      <c r="AW377">
        <v>1</v>
      </c>
      <c r="AZ377">
        <v>1</v>
      </c>
      <c r="BA377">
        <v>1</v>
      </c>
      <c r="BB377">
        <v>1</v>
      </c>
      <c r="BC377">
        <v>1</v>
      </c>
      <c r="BD377" t="s">
        <v>3</v>
      </c>
      <c r="BE377" t="s">
        <v>3</v>
      </c>
      <c r="BF377" t="s">
        <v>3</v>
      </c>
      <c r="BG377" t="s">
        <v>3</v>
      </c>
      <c r="BH377">
        <v>3</v>
      </c>
      <c r="BI377">
        <v>4</v>
      </c>
      <c r="BJ377" t="s">
        <v>27</v>
      </c>
      <c r="BM377">
        <v>0</v>
      </c>
      <c r="BN377">
        <v>0</v>
      </c>
      <c r="BO377" t="s">
        <v>3</v>
      </c>
      <c r="BP377">
        <v>0</v>
      </c>
      <c r="BQ377">
        <v>1</v>
      </c>
      <c r="BR377">
        <v>0</v>
      </c>
      <c r="BS377">
        <v>1</v>
      </c>
      <c r="BT377">
        <v>1</v>
      </c>
      <c r="BU377">
        <v>1</v>
      </c>
      <c r="BV377">
        <v>1</v>
      </c>
      <c r="BW377">
        <v>1</v>
      </c>
      <c r="BX377">
        <v>1</v>
      </c>
      <c r="BY377" t="s">
        <v>3</v>
      </c>
      <c r="BZ377">
        <v>70</v>
      </c>
      <c r="CA377">
        <v>10</v>
      </c>
      <c r="CF377">
        <v>0</v>
      </c>
      <c r="CG377">
        <v>0</v>
      </c>
      <c r="CM377">
        <v>0</v>
      </c>
      <c r="CN377" t="s">
        <v>3</v>
      </c>
      <c r="CO377">
        <v>0</v>
      </c>
      <c r="CP377">
        <f t="shared" si="380"/>
        <v>-4106.71</v>
      </c>
      <c r="CQ377">
        <f t="shared" si="381"/>
        <v>53410.15</v>
      </c>
      <c r="CR377">
        <f t="shared" si="382"/>
        <v>0</v>
      </c>
      <c r="CS377">
        <f t="shared" si="383"/>
        <v>0</v>
      </c>
      <c r="CT377">
        <f t="shared" si="384"/>
        <v>0</v>
      </c>
      <c r="CU377">
        <f t="shared" si="385"/>
        <v>0</v>
      </c>
      <c r="CV377">
        <f t="shared" si="386"/>
        <v>0</v>
      </c>
      <c r="CW377">
        <f t="shared" si="387"/>
        <v>0</v>
      </c>
      <c r="CX377">
        <f t="shared" si="388"/>
        <v>0</v>
      </c>
      <c r="CY377">
        <f t="shared" si="389"/>
        <v>0</v>
      </c>
      <c r="CZ377">
        <f t="shared" si="390"/>
        <v>0</v>
      </c>
      <c r="DC377" t="s">
        <v>3</v>
      </c>
      <c r="DD377" t="s">
        <v>3</v>
      </c>
      <c r="DE377" t="s">
        <v>3</v>
      </c>
      <c r="DF377" t="s">
        <v>3</v>
      </c>
      <c r="DG377" t="s">
        <v>3</v>
      </c>
      <c r="DH377" t="s">
        <v>3</v>
      </c>
      <c r="DI377" t="s">
        <v>3</v>
      </c>
      <c r="DJ377" t="s">
        <v>3</v>
      </c>
      <c r="DK377" t="s">
        <v>3</v>
      </c>
      <c r="DL377" t="s">
        <v>3</v>
      </c>
      <c r="DM377" t="s">
        <v>3</v>
      </c>
      <c r="DN377">
        <v>0</v>
      </c>
      <c r="DO377">
        <v>0</v>
      </c>
      <c r="DP377">
        <v>1</v>
      </c>
      <c r="DQ377">
        <v>1</v>
      </c>
      <c r="DU377">
        <v>1009</v>
      </c>
      <c r="DV377" t="s">
        <v>19</v>
      </c>
      <c r="DW377" t="s">
        <v>19</v>
      </c>
      <c r="DX377">
        <v>1000</v>
      </c>
      <c r="EE377">
        <v>32505399</v>
      </c>
      <c r="EF377">
        <v>1</v>
      </c>
      <c r="EG377" t="s">
        <v>21</v>
      </c>
      <c r="EH377">
        <v>0</v>
      </c>
      <c r="EI377" t="s">
        <v>3</v>
      </c>
      <c r="EJ377">
        <v>4</v>
      </c>
      <c r="EK377">
        <v>0</v>
      </c>
      <c r="EL377" t="s">
        <v>22</v>
      </c>
      <c r="EM377" t="s">
        <v>23</v>
      </c>
      <c r="EO377" t="s">
        <v>3</v>
      </c>
      <c r="EQ377">
        <v>0</v>
      </c>
      <c r="ER377">
        <v>53410.15</v>
      </c>
      <c r="ES377">
        <v>53410.15</v>
      </c>
      <c r="ET377">
        <v>0</v>
      </c>
      <c r="EU377">
        <v>0</v>
      </c>
      <c r="EV377">
        <v>0</v>
      </c>
      <c r="EW377">
        <v>0</v>
      </c>
      <c r="EX377">
        <v>0</v>
      </c>
      <c r="FQ377">
        <v>0</v>
      </c>
      <c r="FR377">
        <f t="shared" si="391"/>
        <v>0</v>
      </c>
      <c r="FS377">
        <v>0</v>
      </c>
      <c r="FX377">
        <v>70</v>
      </c>
      <c r="FY377">
        <v>10</v>
      </c>
      <c r="GA377" t="s">
        <v>3</v>
      </c>
      <c r="GD377">
        <v>0</v>
      </c>
      <c r="GF377">
        <v>-1467733540</v>
      </c>
      <c r="GG377">
        <v>2</v>
      </c>
      <c r="GH377">
        <v>1</v>
      </c>
      <c r="GI377">
        <v>-2</v>
      </c>
      <c r="GJ377">
        <v>0</v>
      </c>
      <c r="GK377">
        <f>ROUND(R377*(R12)/100,2)</f>
        <v>0</v>
      </c>
      <c r="GL377">
        <f t="shared" si="392"/>
        <v>0</v>
      </c>
      <c r="GM377">
        <f t="shared" si="393"/>
        <v>-4106.71</v>
      </c>
      <c r="GN377">
        <f t="shared" si="394"/>
        <v>0</v>
      </c>
      <c r="GO377">
        <f t="shared" si="395"/>
        <v>0</v>
      </c>
      <c r="GP377">
        <f t="shared" si="396"/>
        <v>-4106.71</v>
      </c>
      <c r="GR377">
        <v>0</v>
      </c>
      <c r="GS377">
        <v>3</v>
      </c>
      <c r="GT377">
        <v>0</v>
      </c>
      <c r="GU377" t="s">
        <v>3</v>
      </c>
      <c r="GV377">
        <f t="shared" si="397"/>
        <v>0</v>
      </c>
      <c r="GW377">
        <v>1</v>
      </c>
      <c r="GX377">
        <f t="shared" si="398"/>
        <v>0</v>
      </c>
      <c r="HA377">
        <v>0</v>
      </c>
      <c r="HB377">
        <v>0</v>
      </c>
      <c r="IK377">
        <v>0</v>
      </c>
    </row>
    <row r="378" spans="1:245" x14ac:dyDescent="0.2">
      <c r="A378">
        <v>17</v>
      </c>
      <c r="B378">
        <v>1</v>
      </c>
      <c r="C378">
        <f>ROW(SmtRes!A960)</f>
        <v>960</v>
      </c>
      <c r="D378">
        <f>ROW(EtalonRes!A912)</f>
        <v>912</v>
      </c>
      <c r="E378" t="s">
        <v>378</v>
      </c>
      <c r="F378" t="s">
        <v>29</v>
      </c>
      <c r="G378" t="s">
        <v>30</v>
      </c>
      <c r="H378" t="s">
        <v>31</v>
      </c>
      <c r="I378">
        <v>1.06E-2</v>
      </c>
      <c r="J378">
        <v>0</v>
      </c>
      <c r="O378">
        <f t="shared" si="360"/>
        <v>4525.26</v>
      </c>
      <c r="P378">
        <f t="shared" si="361"/>
        <v>3687.02</v>
      </c>
      <c r="Q378">
        <f t="shared" si="362"/>
        <v>4.6100000000000003</v>
      </c>
      <c r="R378">
        <f t="shared" si="363"/>
        <v>1.56</v>
      </c>
      <c r="S378">
        <f t="shared" si="364"/>
        <v>833.63</v>
      </c>
      <c r="T378">
        <f t="shared" si="365"/>
        <v>0</v>
      </c>
      <c r="U378">
        <f t="shared" si="366"/>
        <v>4.8028599999999999</v>
      </c>
      <c r="V378">
        <f t="shared" si="367"/>
        <v>0</v>
      </c>
      <c r="W378">
        <f t="shared" si="368"/>
        <v>0</v>
      </c>
      <c r="X378">
        <f t="shared" si="369"/>
        <v>583.54</v>
      </c>
      <c r="Y378">
        <f t="shared" si="370"/>
        <v>83.36</v>
      </c>
      <c r="AA378">
        <v>33034105</v>
      </c>
      <c r="AB378">
        <f t="shared" si="371"/>
        <v>426912.19</v>
      </c>
      <c r="AC378">
        <f t="shared" si="372"/>
        <v>347832.49</v>
      </c>
      <c r="AD378">
        <f t="shared" si="373"/>
        <v>435.13</v>
      </c>
      <c r="AE378">
        <f t="shared" si="374"/>
        <v>147.43</v>
      </c>
      <c r="AF378">
        <f t="shared" si="375"/>
        <v>78644.570000000007</v>
      </c>
      <c r="AG378">
        <f t="shared" si="376"/>
        <v>0</v>
      </c>
      <c r="AH378">
        <f t="shared" si="377"/>
        <v>453.1</v>
      </c>
      <c r="AI378">
        <f t="shared" si="378"/>
        <v>0</v>
      </c>
      <c r="AJ378">
        <f t="shared" si="379"/>
        <v>0</v>
      </c>
      <c r="AK378">
        <v>426912.19</v>
      </c>
      <c r="AL378">
        <v>347832.49</v>
      </c>
      <c r="AM378">
        <v>435.13</v>
      </c>
      <c r="AN378">
        <v>147.43</v>
      </c>
      <c r="AO378">
        <v>78644.570000000007</v>
      </c>
      <c r="AP378">
        <v>0</v>
      </c>
      <c r="AQ378">
        <v>453.1</v>
      </c>
      <c r="AR378">
        <v>0</v>
      </c>
      <c r="AS378">
        <v>0</v>
      </c>
      <c r="AT378">
        <v>70</v>
      </c>
      <c r="AU378">
        <v>10</v>
      </c>
      <c r="AV378">
        <v>1</v>
      </c>
      <c r="AW378">
        <v>1</v>
      </c>
      <c r="AZ378">
        <v>1</v>
      </c>
      <c r="BA378">
        <v>1</v>
      </c>
      <c r="BB378">
        <v>1</v>
      </c>
      <c r="BC378">
        <v>1</v>
      </c>
      <c r="BD378" t="s">
        <v>3</v>
      </c>
      <c r="BE378" t="s">
        <v>3</v>
      </c>
      <c r="BF378" t="s">
        <v>3</v>
      </c>
      <c r="BG378" t="s">
        <v>3</v>
      </c>
      <c r="BH378">
        <v>0</v>
      </c>
      <c r="BI378">
        <v>4</v>
      </c>
      <c r="BJ378" t="s">
        <v>32</v>
      </c>
      <c r="BM378">
        <v>0</v>
      </c>
      <c r="BN378">
        <v>0</v>
      </c>
      <c r="BO378" t="s">
        <v>3</v>
      </c>
      <c r="BP378">
        <v>0</v>
      </c>
      <c r="BQ378">
        <v>1</v>
      </c>
      <c r="BR378">
        <v>0</v>
      </c>
      <c r="BS378">
        <v>1</v>
      </c>
      <c r="BT378">
        <v>1</v>
      </c>
      <c r="BU378">
        <v>1</v>
      </c>
      <c r="BV378">
        <v>1</v>
      </c>
      <c r="BW378">
        <v>1</v>
      </c>
      <c r="BX378">
        <v>1</v>
      </c>
      <c r="BY378" t="s">
        <v>3</v>
      </c>
      <c r="BZ378">
        <v>70</v>
      </c>
      <c r="CA378">
        <v>10</v>
      </c>
      <c r="CF378">
        <v>0</v>
      </c>
      <c r="CG378">
        <v>0</v>
      </c>
      <c r="CM378">
        <v>0</v>
      </c>
      <c r="CN378" t="s">
        <v>3</v>
      </c>
      <c r="CO378">
        <v>0</v>
      </c>
      <c r="CP378">
        <f t="shared" si="380"/>
        <v>4525.26</v>
      </c>
      <c r="CQ378">
        <f t="shared" si="381"/>
        <v>347832.49</v>
      </c>
      <c r="CR378">
        <f t="shared" si="382"/>
        <v>435.13</v>
      </c>
      <c r="CS378">
        <f t="shared" si="383"/>
        <v>147.43</v>
      </c>
      <c r="CT378">
        <f t="shared" si="384"/>
        <v>78644.570000000007</v>
      </c>
      <c r="CU378">
        <f t="shared" si="385"/>
        <v>0</v>
      </c>
      <c r="CV378">
        <f t="shared" si="386"/>
        <v>453.1</v>
      </c>
      <c r="CW378">
        <f t="shared" si="387"/>
        <v>0</v>
      </c>
      <c r="CX378">
        <f t="shared" si="388"/>
        <v>0</v>
      </c>
      <c r="CY378">
        <f t="shared" si="389"/>
        <v>583.54099999999994</v>
      </c>
      <c r="CZ378">
        <f t="shared" si="390"/>
        <v>83.363</v>
      </c>
      <c r="DC378" t="s">
        <v>3</v>
      </c>
      <c r="DD378" t="s">
        <v>3</v>
      </c>
      <c r="DE378" t="s">
        <v>3</v>
      </c>
      <c r="DF378" t="s">
        <v>3</v>
      </c>
      <c r="DG378" t="s">
        <v>3</v>
      </c>
      <c r="DH378" t="s">
        <v>3</v>
      </c>
      <c r="DI378" t="s">
        <v>3</v>
      </c>
      <c r="DJ378" t="s">
        <v>3</v>
      </c>
      <c r="DK378" t="s">
        <v>3</v>
      </c>
      <c r="DL378" t="s">
        <v>3</v>
      </c>
      <c r="DM378" t="s">
        <v>3</v>
      </c>
      <c r="DN378">
        <v>0</v>
      </c>
      <c r="DO378">
        <v>0</v>
      </c>
      <c r="DP378">
        <v>1</v>
      </c>
      <c r="DQ378">
        <v>1</v>
      </c>
      <c r="DU378">
        <v>1007</v>
      </c>
      <c r="DV378" t="s">
        <v>31</v>
      </c>
      <c r="DW378" t="s">
        <v>31</v>
      </c>
      <c r="DX378">
        <v>100</v>
      </c>
      <c r="EE378">
        <v>32505399</v>
      </c>
      <c r="EF378">
        <v>1</v>
      </c>
      <c r="EG378" t="s">
        <v>21</v>
      </c>
      <c r="EH378">
        <v>0</v>
      </c>
      <c r="EI378" t="s">
        <v>3</v>
      </c>
      <c r="EJ378">
        <v>4</v>
      </c>
      <c r="EK378">
        <v>0</v>
      </c>
      <c r="EL378" t="s">
        <v>22</v>
      </c>
      <c r="EM378" t="s">
        <v>23</v>
      </c>
      <c r="EO378" t="s">
        <v>3</v>
      </c>
      <c r="EQ378">
        <v>131072</v>
      </c>
      <c r="ER378">
        <v>426912.19</v>
      </c>
      <c r="ES378">
        <v>347832.49</v>
      </c>
      <c r="ET378">
        <v>435.13</v>
      </c>
      <c r="EU378">
        <v>147.43</v>
      </c>
      <c r="EV378">
        <v>78644.570000000007</v>
      </c>
      <c r="EW378">
        <v>453.1</v>
      </c>
      <c r="EX378">
        <v>0</v>
      </c>
      <c r="EY378">
        <v>0</v>
      </c>
      <c r="FQ378">
        <v>0</v>
      </c>
      <c r="FR378">
        <f t="shared" si="391"/>
        <v>0</v>
      </c>
      <c r="FS378">
        <v>0</v>
      </c>
      <c r="FX378">
        <v>70</v>
      </c>
      <c r="FY378">
        <v>10</v>
      </c>
      <c r="GA378" t="s">
        <v>3</v>
      </c>
      <c r="GD378">
        <v>0</v>
      </c>
      <c r="GF378">
        <v>1739596138</v>
      </c>
      <c r="GG378">
        <v>2</v>
      </c>
      <c r="GH378">
        <v>1</v>
      </c>
      <c r="GI378">
        <v>-2</v>
      </c>
      <c r="GJ378">
        <v>0</v>
      </c>
      <c r="GK378">
        <f>ROUND(R378*(R12)/100,2)</f>
        <v>1.68</v>
      </c>
      <c r="GL378">
        <f t="shared" si="392"/>
        <v>0</v>
      </c>
      <c r="GM378">
        <f t="shared" si="393"/>
        <v>5193.84</v>
      </c>
      <c r="GN378">
        <f t="shared" si="394"/>
        <v>0</v>
      </c>
      <c r="GO378">
        <f t="shared" si="395"/>
        <v>0</v>
      </c>
      <c r="GP378">
        <f t="shared" si="396"/>
        <v>5193.84</v>
      </c>
      <c r="GR378">
        <v>0</v>
      </c>
      <c r="GS378">
        <v>3</v>
      </c>
      <c r="GT378">
        <v>0</v>
      </c>
      <c r="GU378" t="s">
        <v>3</v>
      </c>
      <c r="GV378">
        <f t="shared" si="397"/>
        <v>0</v>
      </c>
      <c r="GW378">
        <v>1</v>
      </c>
      <c r="GX378">
        <f t="shared" si="398"/>
        <v>0</v>
      </c>
      <c r="HA378">
        <v>0</v>
      </c>
      <c r="HB378">
        <v>0</v>
      </c>
      <c r="IK378">
        <v>0</v>
      </c>
    </row>
    <row r="379" spans="1:245" x14ac:dyDescent="0.2">
      <c r="A379">
        <v>17</v>
      </c>
      <c r="B379">
        <v>1</v>
      </c>
      <c r="E379" t="s">
        <v>379</v>
      </c>
      <c r="F379" t="s">
        <v>25</v>
      </c>
      <c r="G379" t="s">
        <v>26</v>
      </c>
      <c r="H379" t="s">
        <v>19</v>
      </c>
      <c r="I379">
        <v>1.987711331E-2</v>
      </c>
      <c r="J379">
        <v>0</v>
      </c>
      <c r="O379">
        <f t="shared" si="360"/>
        <v>1061.6400000000001</v>
      </c>
      <c r="P379">
        <f t="shared" si="361"/>
        <v>1061.6400000000001</v>
      </c>
      <c r="Q379">
        <f t="shared" si="362"/>
        <v>0</v>
      </c>
      <c r="R379">
        <f t="shared" si="363"/>
        <v>0</v>
      </c>
      <c r="S379">
        <f t="shared" si="364"/>
        <v>0</v>
      </c>
      <c r="T379">
        <f t="shared" si="365"/>
        <v>0</v>
      </c>
      <c r="U379">
        <f t="shared" si="366"/>
        <v>0</v>
      </c>
      <c r="V379">
        <f t="shared" si="367"/>
        <v>0</v>
      </c>
      <c r="W379">
        <f t="shared" si="368"/>
        <v>0</v>
      </c>
      <c r="X379">
        <f t="shared" si="369"/>
        <v>0</v>
      </c>
      <c r="Y379">
        <f t="shared" si="370"/>
        <v>0</v>
      </c>
      <c r="AA379">
        <v>33034105</v>
      </c>
      <c r="AB379">
        <f t="shared" si="371"/>
        <v>53410.15</v>
      </c>
      <c r="AC379">
        <f t="shared" si="372"/>
        <v>53410.15</v>
      </c>
      <c r="AD379">
        <f t="shared" si="373"/>
        <v>0</v>
      </c>
      <c r="AE379">
        <f t="shared" si="374"/>
        <v>0</v>
      </c>
      <c r="AF379">
        <f t="shared" si="375"/>
        <v>0</v>
      </c>
      <c r="AG379">
        <f t="shared" si="376"/>
        <v>0</v>
      </c>
      <c r="AH379">
        <f t="shared" si="377"/>
        <v>0</v>
      </c>
      <c r="AI379">
        <f t="shared" si="378"/>
        <v>0</v>
      </c>
      <c r="AJ379">
        <f t="shared" si="379"/>
        <v>0</v>
      </c>
      <c r="AK379">
        <v>53410.15</v>
      </c>
      <c r="AL379">
        <v>53410.15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70</v>
      </c>
      <c r="AU379">
        <v>10</v>
      </c>
      <c r="AV379">
        <v>1</v>
      </c>
      <c r="AW379">
        <v>1</v>
      </c>
      <c r="AZ379">
        <v>1</v>
      </c>
      <c r="BA379">
        <v>1</v>
      </c>
      <c r="BB379">
        <v>1</v>
      </c>
      <c r="BC379">
        <v>1</v>
      </c>
      <c r="BD379" t="s">
        <v>3</v>
      </c>
      <c r="BE379" t="s">
        <v>3</v>
      </c>
      <c r="BF379" t="s">
        <v>3</v>
      </c>
      <c r="BG379" t="s">
        <v>3</v>
      </c>
      <c r="BH379">
        <v>3</v>
      </c>
      <c r="BI379">
        <v>4</v>
      </c>
      <c r="BJ379" t="s">
        <v>27</v>
      </c>
      <c r="BM379">
        <v>0</v>
      </c>
      <c r="BN379">
        <v>0</v>
      </c>
      <c r="BO379" t="s">
        <v>3</v>
      </c>
      <c r="BP379">
        <v>0</v>
      </c>
      <c r="BQ379">
        <v>1</v>
      </c>
      <c r="BR379">
        <v>0</v>
      </c>
      <c r="BS379">
        <v>1</v>
      </c>
      <c r="BT379">
        <v>1</v>
      </c>
      <c r="BU379">
        <v>1</v>
      </c>
      <c r="BV379">
        <v>1</v>
      </c>
      <c r="BW379">
        <v>1</v>
      </c>
      <c r="BX379">
        <v>1</v>
      </c>
      <c r="BY379" t="s">
        <v>3</v>
      </c>
      <c r="BZ379">
        <v>70</v>
      </c>
      <c r="CA379">
        <v>10</v>
      </c>
      <c r="CF379">
        <v>0</v>
      </c>
      <c r="CG379">
        <v>0</v>
      </c>
      <c r="CM379">
        <v>0</v>
      </c>
      <c r="CN379" t="s">
        <v>3</v>
      </c>
      <c r="CO379">
        <v>0</v>
      </c>
      <c r="CP379">
        <f t="shared" si="380"/>
        <v>1061.6400000000001</v>
      </c>
      <c r="CQ379">
        <f t="shared" si="381"/>
        <v>53410.15</v>
      </c>
      <c r="CR379">
        <f t="shared" si="382"/>
        <v>0</v>
      </c>
      <c r="CS379">
        <f t="shared" si="383"/>
        <v>0</v>
      </c>
      <c r="CT379">
        <f t="shared" si="384"/>
        <v>0</v>
      </c>
      <c r="CU379">
        <f t="shared" si="385"/>
        <v>0</v>
      </c>
      <c r="CV379">
        <f t="shared" si="386"/>
        <v>0</v>
      </c>
      <c r="CW379">
        <f t="shared" si="387"/>
        <v>0</v>
      </c>
      <c r="CX379">
        <f t="shared" si="388"/>
        <v>0</v>
      </c>
      <c r="CY379">
        <f t="shared" si="389"/>
        <v>0</v>
      </c>
      <c r="CZ379">
        <f t="shared" si="390"/>
        <v>0</v>
      </c>
      <c r="DC379" t="s">
        <v>3</v>
      </c>
      <c r="DD379" t="s">
        <v>3</v>
      </c>
      <c r="DE379" t="s">
        <v>3</v>
      </c>
      <c r="DF379" t="s">
        <v>3</v>
      </c>
      <c r="DG379" t="s">
        <v>3</v>
      </c>
      <c r="DH379" t="s">
        <v>3</v>
      </c>
      <c r="DI379" t="s">
        <v>3</v>
      </c>
      <c r="DJ379" t="s">
        <v>3</v>
      </c>
      <c r="DK379" t="s">
        <v>3</v>
      </c>
      <c r="DL379" t="s">
        <v>3</v>
      </c>
      <c r="DM379" t="s">
        <v>3</v>
      </c>
      <c r="DN379">
        <v>0</v>
      </c>
      <c r="DO379">
        <v>0</v>
      </c>
      <c r="DP379">
        <v>1</v>
      </c>
      <c r="DQ379">
        <v>1</v>
      </c>
      <c r="DU379">
        <v>1009</v>
      </c>
      <c r="DV379" t="s">
        <v>19</v>
      </c>
      <c r="DW379" t="s">
        <v>19</v>
      </c>
      <c r="DX379">
        <v>1000</v>
      </c>
      <c r="EE379">
        <v>32505399</v>
      </c>
      <c r="EF379">
        <v>1</v>
      </c>
      <c r="EG379" t="s">
        <v>21</v>
      </c>
      <c r="EH379">
        <v>0</v>
      </c>
      <c r="EI379" t="s">
        <v>3</v>
      </c>
      <c r="EJ379">
        <v>4</v>
      </c>
      <c r="EK379">
        <v>0</v>
      </c>
      <c r="EL379" t="s">
        <v>22</v>
      </c>
      <c r="EM379" t="s">
        <v>23</v>
      </c>
      <c r="EO379" t="s">
        <v>3</v>
      </c>
      <c r="EQ379">
        <v>131072</v>
      </c>
      <c r="ER379">
        <v>53410.15</v>
      </c>
      <c r="ES379">
        <v>53410.15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FQ379">
        <v>0</v>
      </c>
      <c r="FR379">
        <f t="shared" si="391"/>
        <v>0</v>
      </c>
      <c r="FS379">
        <v>0</v>
      </c>
      <c r="FX379">
        <v>70</v>
      </c>
      <c r="FY379">
        <v>10</v>
      </c>
      <c r="GA379" t="s">
        <v>3</v>
      </c>
      <c r="GD379">
        <v>0</v>
      </c>
      <c r="GF379">
        <v>-1467733540</v>
      </c>
      <c r="GG379">
        <v>2</v>
      </c>
      <c r="GH379">
        <v>1</v>
      </c>
      <c r="GI379">
        <v>-2</v>
      </c>
      <c r="GJ379">
        <v>0</v>
      </c>
      <c r="GK379">
        <f>ROUND(R379*(R12)/100,2)</f>
        <v>0</v>
      </c>
      <c r="GL379">
        <f t="shared" si="392"/>
        <v>0</v>
      </c>
      <c r="GM379">
        <f t="shared" si="393"/>
        <v>1061.6400000000001</v>
      </c>
      <c r="GN379">
        <f t="shared" si="394"/>
        <v>0</v>
      </c>
      <c r="GO379">
        <f t="shared" si="395"/>
        <v>0</v>
      </c>
      <c r="GP379">
        <f t="shared" si="396"/>
        <v>1061.6400000000001</v>
      </c>
      <c r="GR379">
        <v>0</v>
      </c>
      <c r="GS379">
        <v>3</v>
      </c>
      <c r="GT379">
        <v>0</v>
      </c>
      <c r="GU379" t="s">
        <v>3</v>
      </c>
      <c r="GV379">
        <f t="shared" si="397"/>
        <v>0</v>
      </c>
      <c r="GW379">
        <v>1</v>
      </c>
      <c r="GX379">
        <f t="shared" si="398"/>
        <v>0</v>
      </c>
      <c r="HA379">
        <v>0</v>
      </c>
      <c r="HB379">
        <v>0</v>
      </c>
      <c r="IK379">
        <v>0</v>
      </c>
    </row>
    <row r="380" spans="1:245" x14ac:dyDescent="0.2">
      <c r="A380">
        <v>17</v>
      </c>
      <c r="B380">
        <v>1</v>
      </c>
      <c r="E380" t="s">
        <v>380</v>
      </c>
      <c r="F380" t="s">
        <v>35</v>
      </c>
      <c r="G380" t="s">
        <v>381</v>
      </c>
      <c r="H380" t="s">
        <v>37</v>
      </c>
      <c r="I380">
        <v>1</v>
      </c>
      <c r="J380">
        <v>0</v>
      </c>
      <c r="O380">
        <f t="shared" si="360"/>
        <v>49439.83</v>
      </c>
      <c r="P380">
        <f t="shared" si="361"/>
        <v>49439.83</v>
      </c>
      <c r="Q380">
        <f t="shared" si="362"/>
        <v>0</v>
      </c>
      <c r="R380">
        <f t="shared" si="363"/>
        <v>0</v>
      </c>
      <c r="S380">
        <f t="shared" si="364"/>
        <v>0</v>
      </c>
      <c r="T380">
        <f t="shared" si="365"/>
        <v>0</v>
      </c>
      <c r="U380">
        <f t="shared" si="366"/>
        <v>0</v>
      </c>
      <c r="V380">
        <f t="shared" si="367"/>
        <v>0</v>
      </c>
      <c r="W380">
        <f t="shared" si="368"/>
        <v>0</v>
      </c>
      <c r="X380">
        <f t="shared" si="369"/>
        <v>0</v>
      </c>
      <c r="Y380">
        <f t="shared" si="370"/>
        <v>0</v>
      </c>
      <c r="AA380">
        <v>33034105</v>
      </c>
      <c r="AB380">
        <f t="shared" si="371"/>
        <v>49439.83</v>
      </c>
      <c r="AC380">
        <f t="shared" si="372"/>
        <v>49439.83</v>
      </c>
      <c r="AD380">
        <f t="shared" si="373"/>
        <v>0</v>
      </c>
      <c r="AE380">
        <f t="shared" si="374"/>
        <v>0</v>
      </c>
      <c r="AF380">
        <f t="shared" si="375"/>
        <v>0</v>
      </c>
      <c r="AG380">
        <f t="shared" si="376"/>
        <v>0</v>
      </c>
      <c r="AH380">
        <f t="shared" si="377"/>
        <v>0</v>
      </c>
      <c r="AI380">
        <f t="shared" si="378"/>
        <v>0</v>
      </c>
      <c r="AJ380">
        <f t="shared" si="379"/>
        <v>0</v>
      </c>
      <c r="AK380">
        <v>49439.83</v>
      </c>
      <c r="AL380">
        <v>49439.83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1</v>
      </c>
      <c r="AW380">
        <v>1</v>
      </c>
      <c r="AZ380">
        <v>1</v>
      </c>
      <c r="BA380">
        <v>1</v>
      </c>
      <c r="BB380">
        <v>1</v>
      </c>
      <c r="BC380">
        <v>1</v>
      </c>
      <c r="BD380" t="s">
        <v>3</v>
      </c>
      <c r="BE380" t="s">
        <v>3</v>
      </c>
      <c r="BF380" t="s">
        <v>3</v>
      </c>
      <c r="BG380" t="s">
        <v>3</v>
      </c>
      <c r="BH380">
        <v>3</v>
      </c>
      <c r="BI380">
        <v>1</v>
      </c>
      <c r="BJ380" t="s">
        <v>3</v>
      </c>
      <c r="BM380">
        <v>6001</v>
      </c>
      <c r="BN380">
        <v>0</v>
      </c>
      <c r="BO380" t="s">
        <v>3</v>
      </c>
      <c r="BP380">
        <v>0</v>
      </c>
      <c r="BQ380">
        <v>0</v>
      </c>
      <c r="BR380">
        <v>0</v>
      </c>
      <c r="BS380">
        <v>1</v>
      </c>
      <c r="BT380">
        <v>1</v>
      </c>
      <c r="BU380">
        <v>1</v>
      </c>
      <c r="BV380">
        <v>1</v>
      </c>
      <c r="BW380">
        <v>1</v>
      </c>
      <c r="BX380">
        <v>1</v>
      </c>
      <c r="BY380" t="s">
        <v>3</v>
      </c>
      <c r="BZ380">
        <v>0</v>
      </c>
      <c r="CA380">
        <v>0</v>
      </c>
      <c r="CF380">
        <v>0</v>
      </c>
      <c r="CG380">
        <v>0</v>
      </c>
      <c r="CM380">
        <v>0</v>
      </c>
      <c r="CN380" t="s">
        <v>3</v>
      </c>
      <c r="CO380">
        <v>0</v>
      </c>
      <c r="CP380">
        <f t="shared" si="380"/>
        <v>49439.83</v>
      </c>
      <c r="CQ380">
        <f t="shared" si="381"/>
        <v>49439.83</v>
      </c>
      <c r="CR380">
        <f t="shared" si="382"/>
        <v>0</v>
      </c>
      <c r="CS380">
        <f t="shared" si="383"/>
        <v>0</v>
      </c>
      <c r="CT380">
        <f t="shared" si="384"/>
        <v>0</v>
      </c>
      <c r="CU380">
        <f t="shared" si="385"/>
        <v>0</v>
      </c>
      <c r="CV380">
        <f t="shared" si="386"/>
        <v>0</v>
      </c>
      <c r="CW380">
        <f t="shared" si="387"/>
        <v>0</v>
      </c>
      <c r="CX380">
        <f t="shared" si="388"/>
        <v>0</v>
      </c>
      <c r="CY380">
        <f t="shared" si="389"/>
        <v>0</v>
      </c>
      <c r="CZ380">
        <f t="shared" si="390"/>
        <v>0</v>
      </c>
      <c r="DC380" t="s">
        <v>3</v>
      </c>
      <c r="DD380" t="s">
        <v>3</v>
      </c>
      <c r="DE380" t="s">
        <v>3</v>
      </c>
      <c r="DF380" t="s">
        <v>3</v>
      </c>
      <c r="DG380" t="s">
        <v>3</v>
      </c>
      <c r="DH380" t="s">
        <v>3</v>
      </c>
      <c r="DI380" t="s">
        <v>3</v>
      </c>
      <c r="DJ380" t="s">
        <v>3</v>
      </c>
      <c r="DK380" t="s">
        <v>3</v>
      </c>
      <c r="DL380" t="s">
        <v>3</v>
      </c>
      <c r="DM380" t="s">
        <v>3</v>
      </c>
      <c r="DN380">
        <v>0</v>
      </c>
      <c r="DO380">
        <v>0</v>
      </c>
      <c r="DP380">
        <v>1</v>
      </c>
      <c r="DQ380">
        <v>1</v>
      </c>
      <c r="DU380">
        <v>1010</v>
      </c>
      <c r="DV380" t="s">
        <v>37</v>
      </c>
      <c r="DW380" t="s">
        <v>38</v>
      </c>
      <c r="DX380">
        <v>1</v>
      </c>
      <c r="EE380">
        <v>32747723</v>
      </c>
      <c r="EF380">
        <v>0</v>
      </c>
      <c r="EG380" t="s">
        <v>39</v>
      </c>
      <c r="EH380">
        <v>0</v>
      </c>
      <c r="EI380" t="s">
        <v>3</v>
      </c>
      <c r="EJ380">
        <v>1</v>
      </c>
      <c r="EK380">
        <v>6001</v>
      </c>
      <c r="EL380" t="s">
        <v>40</v>
      </c>
      <c r="EM380" t="s">
        <v>39</v>
      </c>
      <c r="EO380" t="s">
        <v>3</v>
      </c>
      <c r="EQ380">
        <v>131072</v>
      </c>
      <c r="ER380">
        <v>49439.83</v>
      </c>
      <c r="ES380">
        <v>49439.83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FQ380">
        <v>0</v>
      </c>
      <c r="FR380">
        <f t="shared" si="391"/>
        <v>0</v>
      </c>
      <c r="FS380">
        <v>0</v>
      </c>
      <c r="FX380">
        <v>0</v>
      </c>
      <c r="FY380">
        <v>0</v>
      </c>
      <c r="GA380" t="s">
        <v>41</v>
      </c>
      <c r="GD380">
        <v>0</v>
      </c>
      <c r="GF380">
        <v>897595277</v>
      </c>
      <c r="GG380">
        <v>2</v>
      </c>
      <c r="GH380">
        <v>0</v>
      </c>
      <c r="GI380">
        <v>-2</v>
      </c>
      <c r="GJ380">
        <v>0</v>
      </c>
      <c r="GK380">
        <f>ROUND(R380*(R12)/100,2)</f>
        <v>0</v>
      </c>
      <c r="GL380">
        <f t="shared" si="392"/>
        <v>0</v>
      </c>
      <c r="GM380">
        <f t="shared" si="393"/>
        <v>49439.83</v>
      </c>
      <c r="GN380">
        <f t="shared" si="394"/>
        <v>49439.83</v>
      </c>
      <c r="GO380">
        <f t="shared" si="395"/>
        <v>0</v>
      </c>
      <c r="GP380">
        <f t="shared" si="396"/>
        <v>0</v>
      </c>
      <c r="GR380">
        <v>0</v>
      </c>
      <c r="GS380">
        <v>4</v>
      </c>
      <c r="GT380">
        <v>0</v>
      </c>
      <c r="GU380" t="s">
        <v>3</v>
      </c>
      <c r="GV380">
        <f t="shared" si="397"/>
        <v>0</v>
      </c>
      <c r="GW380">
        <v>1</v>
      </c>
      <c r="GX380">
        <f t="shared" si="398"/>
        <v>0</v>
      </c>
      <c r="HA380">
        <v>0</v>
      </c>
      <c r="HB380">
        <v>0</v>
      </c>
      <c r="IK380">
        <v>0</v>
      </c>
    </row>
    <row r="381" spans="1:245" x14ac:dyDescent="0.2">
      <c r="A381">
        <v>17</v>
      </c>
      <c r="B381">
        <v>1</v>
      </c>
      <c r="C381">
        <f>ROW(SmtRes!A965)</f>
        <v>965</v>
      </c>
      <c r="D381">
        <f>ROW(EtalonRes!A916)</f>
        <v>916</v>
      </c>
      <c r="E381" t="s">
        <v>382</v>
      </c>
      <c r="F381" t="s">
        <v>17</v>
      </c>
      <c r="G381" t="s">
        <v>18</v>
      </c>
      <c r="H381" t="s">
        <v>19</v>
      </c>
      <c r="I381">
        <v>0.1003</v>
      </c>
      <c r="J381">
        <v>0</v>
      </c>
      <c r="O381">
        <f t="shared" si="360"/>
        <v>6686.71</v>
      </c>
      <c r="P381">
        <f t="shared" si="361"/>
        <v>5710.42</v>
      </c>
      <c r="Q381">
        <f t="shared" si="362"/>
        <v>155.97999999999999</v>
      </c>
      <c r="R381">
        <f t="shared" si="363"/>
        <v>14.33</v>
      </c>
      <c r="S381">
        <f t="shared" si="364"/>
        <v>820.31</v>
      </c>
      <c r="T381">
        <f t="shared" si="365"/>
        <v>0</v>
      </c>
      <c r="U381">
        <f t="shared" si="366"/>
        <v>3.6218330000000001</v>
      </c>
      <c r="V381">
        <f t="shared" si="367"/>
        <v>0</v>
      </c>
      <c r="W381">
        <f t="shared" si="368"/>
        <v>0</v>
      </c>
      <c r="X381">
        <f t="shared" si="369"/>
        <v>574.22</v>
      </c>
      <c r="Y381">
        <f t="shared" si="370"/>
        <v>82.03</v>
      </c>
      <c r="AA381">
        <v>33034105</v>
      </c>
      <c r="AB381">
        <f t="shared" si="371"/>
        <v>66667.14</v>
      </c>
      <c r="AC381">
        <f t="shared" si="372"/>
        <v>56933.42</v>
      </c>
      <c r="AD381">
        <f t="shared" si="373"/>
        <v>1555.17</v>
      </c>
      <c r="AE381">
        <f t="shared" si="374"/>
        <v>142.85</v>
      </c>
      <c r="AF381">
        <f t="shared" si="375"/>
        <v>8178.55</v>
      </c>
      <c r="AG381">
        <f t="shared" si="376"/>
        <v>0</v>
      </c>
      <c r="AH381">
        <f t="shared" si="377"/>
        <v>36.11</v>
      </c>
      <c r="AI381">
        <f t="shared" si="378"/>
        <v>0</v>
      </c>
      <c r="AJ381">
        <f t="shared" si="379"/>
        <v>0</v>
      </c>
      <c r="AK381">
        <v>66667.14</v>
      </c>
      <c r="AL381">
        <v>56933.42</v>
      </c>
      <c r="AM381">
        <v>1555.17</v>
      </c>
      <c r="AN381">
        <v>142.85</v>
      </c>
      <c r="AO381">
        <v>8178.55</v>
      </c>
      <c r="AP381">
        <v>0</v>
      </c>
      <c r="AQ381">
        <v>36.11</v>
      </c>
      <c r="AR381">
        <v>0</v>
      </c>
      <c r="AS381">
        <v>0</v>
      </c>
      <c r="AT381">
        <v>70</v>
      </c>
      <c r="AU381">
        <v>10</v>
      </c>
      <c r="AV381">
        <v>1</v>
      </c>
      <c r="AW381">
        <v>1</v>
      </c>
      <c r="AZ381">
        <v>1</v>
      </c>
      <c r="BA381">
        <v>1</v>
      </c>
      <c r="BB381">
        <v>1</v>
      </c>
      <c r="BC381">
        <v>1</v>
      </c>
      <c r="BD381" t="s">
        <v>3</v>
      </c>
      <c r="BE381" t="s">
        <v>3</v>
      </c>
      <c r="BF381" t="s">
        <v>3</v>
      </c>
      <c r="BG381" t="s">
        <v>3</v>
      </c>
      <c r="BH381">
        <v>0</v>
      </c>
      <c r="BI381">
        <v>4</v>
      </c>
      <c r="BJ381" t="s">
        <v>20</v>
      </c>
      <c r="BM381">
        <v>0</v>
      </c>
      <c r="BN381">
        <v>0</v>
      </c>
      <c r="BO381" t="s">
        <v>3</v>
      </c>
      <c r="BP381">
        <v>0</v>
      </c>
      <c r="BQ381">
        <v>1</v>
      </c>
      <c r="BR381">
        <v>0</v>
      </c>
      <c r="BS381">
        <v>1</v>
      </c>
      <c r="BT381">
        <v>1</v>
      </c>
      <c r="BU381">
        <v>1</v>
      </c>
      <c r="BV381">
        <v>1</v>
      </c>
      <c r="BW381">
        <v>1</v>
      </c>
      <c r="BX381">
        <v>1</v>
      </c>
      <c r="BY381" t="s">
        <v>3</v>
      </c>
      <c r="BZ381">
        <v>70</v>
      </c>
      <c r="CA381">
        <v>10</v>
      </c>
      <c r="CF381">
        <v>0</v>
      </c>
      <c r="CG381">
        <v>0</v>
      </c>
      <c r="CM381">
        <v>0</v>
      </c>
      <c r="CN381" t="s">
        <v>3</v>
      </c>
      <c r="CO381">
        <v>0</v>
      </c>
      <c r="CP381">
        <f t="shared" si="380"/>
        <v>6686.7099999999991</v>
      </c>
      <c r="CQ381">
        <f t="shared" si="381"/>
        <v>56933.42</v>
      </c>
      <c r="CR381">
        <f t="shared" si="382"/>
        <v>1555.17</v>
      </c>
      <c r="CS381">
        <f t="shared" si="383"/>
        <v>142.85</v>
      </c>
      <c r="CT381">
        <f t="shared" si="384"/>
        <v>8178.55</v>
      </c>
      <c r="CU381">
        <f t="shared" si="385"/>
        <v>0</v>
      </c>
      <c r="CV381">
        <f t="shared" si="386"/>
        <v>36.11</v>
      </c>
      <c r="CW381">
        <f t="shared" si="387"/>
        <v>0</v>
      </c>
      <c r="CX381">
        <f t="shared" si="388"/>
        <v>0</v>
      </c>
      <c r="CY381">
        <f t="shared" si="389"/>
        <v>574.21699999999998</v>
      </c>
      <c r="CZ381">
        <f t="shared" si="390"/>
        <v>82.030999999999992</v>
      </c>
      <c r="DC381" t="s">
        <v>3</v>
      </c>
      <c r="DD381" t="s">
        <v>3</v>
      </c>
      <c r="DE381" t="s">
        <v>3</v>
      </c>
      <c r="DF381" t="s">
        <v>3</v>
      </c>
      <c r="DG381" t="s">
        <v>3</v>
      </c>
      <c r="DH381" t="s">
        <v>3</v>
      </c>
      <c r="DI381" t="s">
        <v>3</v>
      </c>
      <c r="DJ381" t="s">
        <v>3</v>
      </c>
      <c r="DK381" t="s">
        <v>3</v>
      </c>
      <c r="DL381" t="s">
        <v>3</v>
      </c>
      <c r="DM381" t="s">
        <v>3</v>
      </c>
      <c r="DN381">
        <v>0</v>
      </c>
      <c r="DO381">
        <v>0</v>
      </c>
      <c r="DP381">
        <v>1</v>
      </c>
      <c r="DQ381">
        <v>1</v>
      </c>
      <c r="DU381">
        <v>1009</v>
      </c>
      <c r="DV381" t="s">
        <v>19</v>
      </c>
      <c r="DW381" t="s">
        <v>19</v>
      </c>
      <c r="DX381">
        <v>1000</v>
      </c>
      <c r="EE381">
        <v>32505399</v>
      </c>
      <c r="EF381">
        <v>1</v>
      </c>
      <c r="EG381" t="s">
        <v>21</v>
      </c>
      <c r="EH381">
        <v>0</v>
      </c>
      <c r="EI381" t="s">
        <v>3</v>
      </c>
      <c r="EJ381">
        <v>4</v>
      </c>
      <c r="EK381">
        <v>0</v>
      </c>
      <c r="EL381" t="s">
        <v>22</v>
      </c>
      <c r="EM381" t="s">
        <v>23</v>
      </c>
      <c r="EO381" t="s">
        <v>3</v>
      </c>
      <c r="EQ381">
        <v>131072</v>
      </c>
      <c r="ER381">
        <v>66667.14</v>
      </c>
      <c r="ES381">
        <v>56933.42</v>
      </c>
      <c r="ET381">
        <v>1555.17</v>
      </c>
      <c r="EU381">
        <v>142.85</v>
      </c>
      <c r="EV381">
        <v>8178.55</v>
      </c>
      <c r="EW381">
        <v>36.11</v>
      </c>
      <c r="EX381">
        <v>0</v>
      </c>
      <c r="EY381">
        <v>0</v>
      </c>
      <c r="FQ381">
        <v>0</v>
      </c>
      <c r="FR381">
        <f t="shared" si="391"/>
        <v>0</v>
      </c>
      <c r="FS381">
        <v>0</v>
      </c>
      <c r="FX381">
        <v>70</v>
      </c>
      <c r="FY381">
        <v>10</v>
      </c>
      <c r="GA381" t="s">
        <v>3</v>
      </c>
      <c r="GD381">
        <v>0</v>
      </c>
      <c r="GF381">
        <v>-1596235391</v>
      </c>
      <c r="GG381">
        <v>2</v>
      </c>
      <c r="GH381">
        <v>1</v>
      </c>
      <c r="GI381">
        <v>-2</v>
      </c>
      <c r="GJ381">
        <v>0</v>
      </c>
      <c r="GK381">
        <f>ROUND(R381*(R12)/100,2)</f>
        <v>15.48</v>
      </c>
      <c r="GL381">
        <f t="shared" si="392"/>
        <v>0</v>
      </c>
      <c r="GM381">
        <f t="shared" si="393"/>
        <v>7358.44</v>
      </c>
      <c r="GN381">
        <f t="shared" si="394"/>
        <v>0</v>
      </c>
      <c r="GO381">
        <f t="shared" si="395"/>
        <v>0</v>
      </c>
      <c r="GP381">
        <f t="shared" si="396"/>
        <v>7358.44</v>
      </c>
      <c r="GR381">
        <v>0</v>
      </c>
      <c r="GS381">
        <v>3</v>
      </c>
      <c r="GT381">
        <v>0</v>
      </c>
      <c r="GU381" t="s">
        <v>3</v>
      </c>
      <c r="GV381">
        <f t="shared" si="397"/>
        <v>0</v>
      </c>
      <c r="GW381">
        <v>1</v>
      </c>
      <c r="GX381">
        <f t="shared" si="398"/>
        <v>0</v>
      </c>
      <c r="HA381">
        <v>0</v>
      </c>
      <c r="HB381">
        <v>0</v>
      </c>
      <c r="IK381">
        <v>0</v>
      </c>
    </row>
    <row r="382" spans="1:245" x14ac:dyDescent="0.2">
      <c r="A382">
        <v>18</v>
      </c>
      <c r="B382">
        <v>1</v>
      </c>
      <c r="C382">
        <v>965</v>
      </c>
      <c r="E382" t="s">
        <v>383</v>
      </c>
      <c r="F382" t="s">
        <v>25</v>
      </c>
      <c r="G382" t="s">
        <v>26</v>
      </c>
      <c r="H382" t="s">
        <v>19</v>
      </c>
      <c r="I382">
        <f>I381*J382</f>
        <v>-0.1003</v>
      </c>
      <c r="J382">
        <v>-1</v>
      </c>
      <c r="O382">
        <f t="shared" si="360"/>
        <v>-5357.04</v>
      </c>
      <c r="P382">
        <f t="shared" si="361"/>
        <v>-5357.04</v>
      </c>
      <c r="Q382">
        <f t="shared" si="362"/>
        <v>0</v>
      </c>
      <c r="R382">
        <f t="shared" si="363"/>
        <v>0</v>
      </c>
      <c r="S382">
        <f t="shared" si="364"/>
        <v>0</v>
      </c>
      <c r="T382">
        <f t="shared" si="365"/>
        <v>0</v>
      </c>
      <c r="U382">
        <f t="shared" si="366"/>
        <v>0</v>
      </c>
      <c r="V382">
        <f t="shared" si="367"/>
        <v>0</v>
      </c>
      <c r="W382">
        <f t="shared" si="368"/>
        <v>0</v>
      </c>
      <c r="X382">
        <f t="shared" si="369"/>
        <v>0</v>
      </c>
      <c r="Y382">
        <f t="shared" si="370"/>
        <v>0</v>
      </c>
      <c r="AA382">
        <v>33034105</v>
      </c>
      <c r="AB382">
        <f t="shared" si="371"/>
        <v>53410.15</v>
      </c>
      <c r="AC382">
        <f t="shared" si="372"/>
        <v>53410.15</v>
      </c>
      <c r="AD382">
        <f t="shared" si="373"/>
        <v>0</v>
      </c>
      <c r="AE382">
        <f t="shared" si="374"/>
        <v>0</v>
      </c>
      <c r="AF382">
        <f t="shared" si="375"/>
        <v>0</v>
      </c>
      <c r="AG382">
        <f t="shared" si="376"/>
        <v>0</v>
      </c>
      <c r="AH382">
        <f t="shared" si="377"/>
        <v>0</v>
      </c>
      <c r="AI382">
        <f t="shared" si="378"/>
        <v>0</v>
      </c>
      <c r="AJ382">
        <f t="shared" si="379"/>
        <v>0</v>
      </c>
      <c r="AK382">
        <v>53410.15</v>
      </c>
      <c r="AL382">
        <v>53410.15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70</v>
      </c>
      <c r="AU382">
        <v>10</v>
      </c>
      <c r="AV382">
        <v>1</v>
      </c>
      <c r="AW382">
        <v>1</v>
      </c>
      <c r="AZ382">
        <v>1</v>
      </c>
      <c r="BA382">
        <v>1</v>
      </c>
      <c r="BB382">
        <v>1</v>
      </c>
      <c r="BC382">
        <v>1</v>
      </c>
      <c r="BD382" t="s">
        <v>3</v>
      </c>
      <c r="BE382" t="s">
        <v>3</v>
      </c>
      <c r="BF382" t="s">
        <v>3</v>
      </c>
      <c r="BG382" t="s">
        <v>3</v>
      </c>
      <c r="BH382">
        <v>3</v>
      </c>
      <c r="BI382">
        <v>4</v>
      </c>
      <c r="BJ382" t="s">
        <v>27</v>
      </c>
      <c r="BM382">
        <v>0</v>
      </c>
      <c r="BN382">
        <v>0</v>
      </c>
      <c r="BO382" t="s">
        <v>3</v>
      </c>
      <c r="BP382">
        <v>0</v>
      </c>
      <c r="BQ382">
        <v>1</v>
      </c>
      <c r="BR382">
        <v>0</v>
      </c>
      <c r="BS382">
        <v>1</v>
      </c>
      <c r="BT382">
        <v>1</v>
      </c>
      <c r="BU382">
        <v>1</v>
      </c>
      <c r="BV382">
        <v>1</v>
      </c>
      <c r="BW382">
        <v>1</v>
      </c>
      <c r="BX382">
        <v>1</v>
      </c>
      <c r="BY382" t="s">
        <v>3</v>
      </c>
      <c r="BZ382">
        <v>70</v>
      </c>
      <c r="CA382">
        <v>10</v>
      </c>
      <c r="CF382">
        <v>0</v>
      </c>
      <c r="CG382">
        <v>0</v>
      </c>
      <c r="CM382">
        <v>0</v>
      </c>
      <c r="CN382" t="s">
        <v>3</v>
      </c>
      <c r="CO382">
        <v>0</v>
      </c>
      <c r="CP382">
        <f t="shared" si="380"/>
        <v>-5357.04</v>
      </c>
      <c r="CQ382">
        <f t="shared" si="381"/>
        <v>53410.15</v>
      </c>
      <c r="CR382">
        <f t="shared" si="382"/>
        <v>0</v>
      </c>
      <c r="CS382">
        <f t="shared" si="383"/>
        <v>0</v>
      </c>
      <c r="CT382">
        <f t="shared" si="384"/>
        <v>0</v>
      </c>
      <c r="CU382">
        <f t="shared" si="385"/>
        <v>0</v>
      </c>
      <c r="CV382">
        <f t="shared" si="386"/>
        <v>0</v>
      </c>
      <c r="CW382">
        <f t="shared" si="387"/>
        <v>0</v>
      </c>
      <c r="CX382">
        <f t="shared" si="388"/>
        <v>0</v>
      </c>
      <c r="CY382">
        <f t="shared" si="389"/>
        <v>0</v>
      </c>
      <c r="CZ382">
        <f t="shared" si="390"/>
        <v>0</v>
      </c>
      <c r="DC382" t="s">
        <v>3</v>
      </c>
      <c r="DD382" t="s">
        <v>3</v>
      </c>
      <c r="DE382" t="s">
        <v>3</v>
      </c>
      <c r="DF382" t="s">
        <v>3</v>
      </c>
      <c r="DG382" t="s">
        <v>3</v>
      </c>
      <c r="DH382" t="s">
        <v>3</v>
      </c>
      <c r="DI382" t="s">
        <v>3</v>
      </c>
      <c r="DJ382" t="s">
        <v>3</v>
      </c>
      <c r="DK382" t="s">
        <v>3</v>
      </c>
      <c r="DL382" t="s">
        <v>3</v>
      </c>
      <c r="DM382" t="s">
        <v>3</v>
      </c>
      <c r="DN382">
        <v>0</v>
      </c>
      <c r="DO382">
        <v>0</v>
      </c>
      <c r="DP382">
        <v>1</v>
      </c>
      <c r="DQ382">
        <v>1</v>
      </c>
      <c r="DU382">
        <v>1009</v>
      </c>
      <c r="DV382" t="s">
        <v>19</v>
      </c>
      <c r="DW382" t="s">
        <v>19</v>
      </c>
      <c r="DX382">
        <v>1000</v>
      </c>
      <c r="EE382">
        <v>32505399</v>
      </c>
      <c r="EF382">
        <v>1</v>
      </c>
      <c r="EG382" t="s">
        <v>21</v>
      </c>
      <c r="EH382">
        <v>0</v>
      </c>
      <c r="EI382" t="s">
        <v>3</v>
      </c>
      <c r="EJ382">
        <v>4</v>
      </c>
      <c r="EK382">
        <v>0</v>
      </c>
      <c r="EL382" t="s">
        <v>22</v>
      </c>
      <c r="EM382" t="s">
        <v>23</v>
      </c>
      <c r="EO382" t="s">
        <v>3</v>
      </c>
      <c r="EQ382">
        <v>0</v>
      </c>
      <c r="ER382">
        <v>53410.15</v>
      </c>
      <c r="ES382">
        <v>53410.15</v>
      </c>
      <c r="ET382">
        <v>0</v>
      </c>
      <c r="EU382">
        <v>0</v>
      </c>
      <c r="EV382">
        <v>0</v>
      </c>
      <c r="EW382">
        <v>0</v>
      </c>
      <c r="EX382">
        <v>0</v>
      </c>
      <c r="FQ382">
        <v>0</v>
      </c>
      <c r="FR382">
        <f t="shared" si="391"/>
        <v>0</v>
      </c>
      <c r="FS382">
        <v>0</v>
      </c>
      <c r="FX382">
        <v>70</v>
      </c>
      <c r="FY382">
        <v>10</v>
      </c>
      <c r="GA382" t="s">
        <v>3</v>
      </c>
      <c r="GD382">
        <v>0</v>
      </c>
      <c r="GF382">
        <v>-1467733540</v>
      </c>
      <c r="GG382">
        <v>2</v>
      </c>
      <c r="GH382">
        <v>1</v>
      </c>
      <c r="GI382">
        <v>-2</v>
      </c>
      <c r="GJ382">
        <v>0</v>
      </c>
      <c r="GK382">
        <f>ROUND(R382*(R12)/100,2)</f>
        <v>0</v>
      </c>
      <c r="GL382">
        <f t="shared" si="392"/>
        <v>0</v>
      </c>
      <c r="GM382">
        <f t="shared" si="393"/>
        <v>-5357.04</v>
      </c>
      <c r="GN382">
        <f t="shared" si="394"/>
        <v>0</v>
      </c>
      <c r="GO382">
        <f t="shared" si="395"/>
        <v>0</v>
      </c>
      <c r="GP382">
        <f t="shared" si="396"/>
        <v>-5357.04</v>
      </c>
      <c r="GR382">
        <v>0</v>
      </c>
      <c r="GS382">
        <v>3</v>
      </c>
      <c r="GT382">
        <v>0</v>
      </c>
      <c r="GU382" t="s">
        <v>3</v>
      </c>
      <c r="GV382">
        <f t="shared" si="397"/>
        <v>0</v>
      </c>
      <c r="GW382">
        <v>1</v>
      </c>
      <c r="GX382">
        <f t="shared" si="398"/>
        <v>0</v>
      </c>
      <c r="HA382">
        <v>0</v>
      </c>
      <c r="HB382">
        <v>0</v>
      </c>
      <c r="IK382">
        <v>0</v>
      </c>
    </row>
    <row r="383" spans="1:245" x14ac:dyDescent="0.2">
      <c r="A383">
        <v>17</v>
      </c>
      <c r="B383">
        <v>1</v>
      </c>
      <c r="C383">
        <f>ROW(SmtRes!A980)</f>
        <v>980</v>
      </c>
      <c r="D383">
        <f>ROW(EtalonRes!A931)</f>
        <v>931</v>
      </c>
      <c r="E383" t="s">
        <v>384</v>
      </c>
      <c r="F383" t="s">
        <v>29</v>
      </c>
      <c r="G383" t="s">
        <v>30</v>
      </c>
      <c r="H383" t="s">
        <v>31</v>
      </c>
      <c r="I383">
        <v>1.3650000000000001E-2</v>
      </c>
      <c r="J383">
        <v>0</v>
      </c>
      <c r="O383">
        <f t="shared" si="360"/>
        <v>5827.35</v>
      </c>
      <c r="P383">
        <f t="shared" si="361"/>
        <v>4747.91</v>
      </c>
      <c r="Q383">
        <f t="shared" si="362"/>
        <v>5.94</v>
      </c>
      <c r="R383">
        <f t="shared" si="363"/>
        <v>2.0099999999999998</v>
      </c>
      <c r="S383">
        <f t="shared" si="364"/>
        <v>1073.5</v>
      </c>
      <c r="T383">
        <f t="shared" si="365"/>
        <v>0</v>
      </c>
      <c r="U383">
        <f t="shared" si="366"/>
        <v>6.1848150000000004</v>
      </c>
      <c r="V383">
        <f t="shared" si="367"/>
        <v>0</v>
      </c>
      <c r="W383">
        <f t="shared" si="368"/>
        <v>0</v>
      </c>
      <c r="X383">
        <f t="shared" si="369"/>
        <v>751.45</v>
      </c>
      <c r="Y383">
        <f t="shared" si="370"/>
        <v>107.35</v>
      </c>
      <c r="AA383">
        <v>33034105</v>
      </c>
      <c r="AB383">
        <f t="shared" si="371"/>
        <v>426912.19</v>
      </c>
      <c r="AC383">
        <f t="shared" si="372"/>
        <v>347832.49</v>
      </c>
      <c r="AD383">
        <f t="shared" si="373"/>
        <v>435.13</v>
      </c>
      <c r="AE383">
        <f t="shared" si="374"/>
        <v>147.43</v>
      </c>
      <c r="AF383">
        <f t="shared" si="375"/>
        <v>78644.570000000007</v>
      </c>
      <c r="AG383">
        <f t="shared" si="376"/>
        <v>0</v>
      </c>
      <c r="AH383">
        <f t="shared" si="377"/>
        <v>453.1</v>
      </c>
      <c r="AI383">
        <f t="shared" si="378"/>
        <v>0</v>
      </c>
      <c r="AJ383">
        <f t="shared" si="379"/>
        <v>0</v>
      </c>
      <c r="AK383">
        <v>426912.19</v>
      </c>
      <c r="AL383">
        <v>347832.49</v>
      </c>
      <c r="AM383">
        <v>435.13</v>
      </c>
      <c r="AN383">
        <v>147.43</v>
      </c>
      <c r="AO383">
        <v>78644.570000000007</v>
      </c>
      <c r="AP383">
        <v>0</v>
      </c>
      <c r="AQ383">
        <v>453.1</v>
      </c>
      <c r="AR383">
        <v>0</v>
      </c>
      <c r="AS383">
        <v>0</v>
      </c>
      <c r="AT383">
        <v>70</v>
      </c>
      <c r="AU383">
        <v>10</v>
      </c>
      <c r="AV383">
        <v>1</v>
      </c>
      <c r="AW383">
        <v>1</v>
      </c>
      <c r="AZ383">
        <v>1</v>
      </c>
      <c r="BA383">
        <v>1</v>
      </c>
      <c r="BB383">
        <v>1</v>
      </c>
      <c r="BC383">
        <v>1</v>
      </c>
      <c r="BD383" t="s">
        <v>3</v>
      </c>
      <c r="BE383" t="s">
        <v>3</v>
      </c>
      <c r="BF383" t="s">
        <v>3</v>
      </c>
      <c r="BG383" t="s">
        <v>3</v>
      </c>
      <c r="BH383">
        <v>0</v>
      </c>
      <c r="BI383">
        <v>4</v>
      </c>
      <c r="BJ383" t="s">
        <v>32</v>
      </c>
      <c r="BM383">
        <v>0</v>
      </c>
      <c r="BN383">
        <v>0</v>
      </c>
      <c r="BO383" t="s">
        <v>3</v>
      </c>
      <c r="BP383">
        <v>0</v>
      </c>
      <c r="BQ383">
        <v>1</v>
      </c>
      <c r="BR383">
        <v>0</v>
      </c>
      <c r="BS383">
        <v>1</v>
      </c>
      <c r="BT383">
        <v>1</v>
      </c>
      <c r="BU383">
        <v>1</v>
      </c>
      <c r="BV383">
        <v>1</v>
      </c>
      <c r="BW383">
        <v>1</v>
      </c>
      <c r="BX383">
        <v>1</v>
      </c>
      <c r="BY383" t="s">
        <v>3</v>
      </c>
      <c r="BZ383">
        <v>70</v>
      </c>
      <c r="CA383">
        <v>10</v>
      </c>
      <c r="CF383">
        <v>0</v>
      </c>
      <c r="CG383">
        <v>0</v>
      </c>
      <c r="CM383">
        <v>0</v>
      </c>
      <c r="CN383" t="s">
        <v>3</v>
      </c>
      <c r="CO383">
        <v>0</v>
      </c>
      <c r="CP383">
        <f t="shared" si="380"/>
        <v>5827.3499999999995</v>
      </c>
      <c r="CQ383">
        <f t="shared" si="381"/>
        <v>347832.49</v>
      </c>
      <c r="CR383">
        <f t="shared" si="382"/>
        <v>435.13</v>
      </c>
      <c r="CS383">
        <f t="shared" si="383"/>
        <v>147.43</v>
      </c>
      <c r="CT383">
        <f t="shared" si="384"/>
        <v>78644.570000000007</v>
      </c>
      <c r="CU383">
        <f t="shared" si="385"/>
        <v>0</v>
      </c>
      <c r="CV383">
        <f t="shared" si="386"/>
        <v>453.1</v>
      </c>
      <c r="CW383">
        <f t="shared" si="387"/>
        <v>0</v>
      </c>
      <c r="CX383">
        <f t="shared" si="388"/>
        <v>0</v>
      </c>
      <c r="CY383">
        <f t="shared" si="389"/>
        <v>751.45</v>
      </c>
      <c r="CZ383">
        <f t="shared" si="390"/>
        <v>107.35</v>
      </c>
      <c r="DC383" t="s">
        <v>3</v>
      </c>
      <c r="DD383" t="s">
        <v>3</v>
      </c>
      <c r="DE383" t="s">
        <v>3</v>
      </c>
      <c r="DF383" t="s">
        <v>3</v>
      </c>
      <c r="DG383" t="s">
        <v>3</v>
      </c>
      <c r="DH383" t="s">
        <v>3</v>
      </c>
      <c r="DI383" t="s">
        <v>3</v>
      </c>
      <c r="DJ383" t="s">
        <v>3</v>
      </c>
      <c r="DK383" t="s">
        <v>3</v>
      </c>
      <c r="DL383" t="s">
        <v>3</v>
      </c>
      <c r="DM383" t="s">
        <v>3</v>
      </c>
      <c r="DN383">
        <v>0</v>
      </c>
      <c r="DO383">
        <v>0</v>
      </c>
      <c r="DP383">
        <v>1</v>
      </c>
      <c r="DQ383">
        <v>1</v>
      </c>
      <c r="DU383">
        <v>1007</v>
      </c>
      <c r="DV383" t="s">
        <v>31</v>
      </c>
      <c r="DW383" t="s">
        <v>31</v>
      </c>
      <c r="DX383">
        <v>100</v>
      </c>
      <c r="EE383">
        <v>32505399</v>
      </c>
      <c r="EF383">
        <v>1</v>
      </c>
      <c r="EG383" t="s">
        <v>21</v>
      </c>
      <c r="EH383">
        <v>0</v>
      </c>
      <c r="EI383" t="s">
        <v>3</v>
      </c>
      <c r="EJ383">
        <v>4</v>
      </c>
      <c r="EK383">
        <v>0</v>
      </c>
      <c r="EL383" t="s">
        <v>22</v>
      </c>
      <c r="EM383" t="s">
        <v>23</v>
      </c>
      <c r="EO383" t="s">
        <v>3</v>
      </c>
      <c r="EQ383">
        <v>131072</v>
      </c>
      <c r="ER383">
        <v>426912.19</v>
      </c>
      <c r="ES383">
        <v>347832.49</v>
      </c>
      <c r="ET383">
        <v>435.13</v>
      </c>
      <c r="EU383">
        <v>147.43</v>
      </c>
      <c r="EV383">
        <v>78644.570000000007</v>
      </c>
      <c r="EW383">
        <v>453.1</v>
      </c>
      <c r="EX383">
        <v>0</v>
      </c>
      <c r="EY383">
        <v>0</v>
      </c>
      <c r="FQ383">
        <v>0</v>
      </c>
      <c r="FR383">
        <f t="shared" si="391"/>
        <v>0</v>
      </c>
      <c r="FS383">
        <v>0</v>
      </c>
      <c r="FX383">
        <v>70</v>
      </c>
      <c r="FY383">
        <v>10</v>
      </c>
      <c r="GA383" t="s">
        <v>3</v>
      </c>
      <c r="GD383">
        <v>0</v>
      </c>
      <c r="GF383">
        <v>1739596138</v>
      </c>
      <c r="GG383">
        <v>2</v>
      </c>
      <c r="GH383">
        <v>1</v>
      </c>
      <c r="GI383">
        <v>-2</v>
      </c>
      <c r="GJ383">
        <v>0</v>
      </c>
      <c r="GK383">
        <f>ROUND(R383*(R12)/100,2)</f>
        <v>2.17</v>
      </c>
      <c r="GL383">
        <f t="shared" si="392"/>
        <v>0</v>
      </c>
      <c r="GM383">
        <f t="shared" si="393"/>
        <v>6688.32</v>
      </c>
      <c r="GN383">
        <f t="shared" si="394"/>
        <v>0</v>
      </c>
      <c r="GO383">
        <f t="shared" si="395"/>
        <v>0</v>
      </c>
      <c r="GP383">
        <f t="shared" si="396"/>
        <v>6688.32</v>
      </c>
      <c r="GR383">
        <v>0</v>
      </c>
      <c r="GS383">
        <v>3</v>
      </c>
      <c r="GT383">
        <v>0</v>
      </c>
      <c r="GU383" t="s">
        <v>3</v>
      </c>
      <c r="GV383">
        <f t="shared" si="397"/>
        <v>0</v>
      </c>
      <c r="GW383">
        <v>1</v>
      </c>
      <c r="GX383">
        <f t="shared" si="398"/>
        <v>0</v>
      </c>
      <c r="HA383">
        <v>0</v>
      </c>
      <c r="HB383">
        <v>0</v>
      </c>
      <c r="IK383">
        <v>0</v>
      </c>
    </row>
    <row r="384" spans="1:245" x14ac:dyDescent="0.2">
      <c r="A384">
        <v>17</v>
      </c>
      <c r="B384">
        <v>1</v>
      </c>
      <c r="E384" t="s">
        <v>385</v>
      </c>
      <c r="F384" t="s">
        <v>25</v>
      </c>
      <c r="G384" t="s">
        <v>26</v>
      </c>
      <c r="H384" t="s">
        <v>19</v>
      </c>
      <c r="I384">
        <v>3.8984573779999997E-2</v>
      </c>
      <c r="J384">
        <v>0</v>
      </c>
      <c r="O384">
        <f t="shared" si="360"/>
        <v>2082.17</v>
      </c>
      <c r="P384">
        <f t="shared" si="361"/>
        <v>2082.17</v>
      </c>
      <c r="Q384">
        <f t="shared" si="362"/>
        <v>0</v>
      </c>
      <c r="R384">
        <f t="shared" si="363"/>
        <v>0</v>
      </c>
      <c r="S384">
        <f t="shared" si="364"/>
        <v>0</v>
      </c>
      <c r="T384">
        <f t="shared" si="365"/>
        <v>0</v>
      </c>
      <c r="U384">
        <f t="shared" si="366"/>
        <v>0</v>
      </c>
      <c r="V384">
        <f t="shared" si="367"/>
        <v>0</v>
      </c>
      <c r="W384">
        <f t="shared" si="368"/>
        <v>0</v>
      </c>
      <c r="X384">
        <f t="shared" si="369"/>
        <v>0</v>
      </c>
      <c r="Y384">
        <f t="shared" si="370"/>
        <v>0</v>
      </c>
      <c r="AA384">
        <v>33034105</v>
      </c>
      <c r="AB384">
        <f t="shared" si="371"/>
        <v>53410.15</v>
      </c>
      <c r="AC384">
        <f t="shared" si="372"/>
        <v>53410.15</v>
      </c>
      <c r="AD384">
        <f t="shared" si="373"/>
        <v>0</v>
      </c>
      <c r="AE384">
        <f t="shared" si="374"/>
        <v>0</v>
      </c>
      <c r="AF384">
        <f t="shared" si="375"/>
        <v>0</v>
      </c>
      <c r="AG384">
        <f t="shared" si="376"/>
        <v>0</v>
      </c>
      <c r="AH384">
        <f t="shared" si="377"/>
        <v>0</v>
      </c>
      <c r="AI384">
        <f t="shared" si="378"/>
        <v>0</v>
      </c>
      <c r="AJ384">
        <f t="shared" si="379"/>
        <v>0</v>
      </c>
      <c r="AK384">
        <v>53410.15</v>
      </c>
      <c r="AL384">
        <v>53410.15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70</v>
      </c>
      <c r="AU384">
        <v>10</v>
      </c>
      <c r="AV384">
        <v>1</v>
      </c>
      <c r="AW384">
        <v>1</v>
      </c>
      <c r="AZ384">
        <v>1</v>
      </c>
      <c r="BA384">
        <v>1</v>
      </c>
      <c r="BB384">
        <v>1</v>
      </c>
      <c r="BC384">
        <v>1</v>
      </c>
      <c r="BD384" t="s">
        <v>3</v>
      </c>
      <c r="BE384" t="s">
        <v>3</v>
      </c>
      <c r="BF384" t="s">
        <v>3</v>
      </c>
      <c r="BG384" t="s">
        <v>3</v>
      </c>
      <c r="BH384">
        <v>3</v>
      </c>
      <c r="BI384">
        <v>4</v>
      </c>
      <c r="BJ384" t="s">
        <v>27</v>
      </c>
      <c r="BM384">
        <v>0</v>
      </c>
      <c r="BN384">
        <v>0</v>
      </c>
      <c r="BO384" t="s">
        <v>3</v>
      </c>
      <c r="BP384">
        <v>0</v>
      </c>
      <c r="BQ384">
        <v>1</v>
      </c>
      <c r="BR384">
        <v>0</v>
      </c>
      <c r="BS384">
        <v>1</v>
      </c>
      <c r="BT384">
        <v>1</v>
      </c>
      <c r="BU384">
        <v>1</v>
      </c>
      <c r="BV384">
        <v>1</v>
      </c>
      <c r="BW384">
        <v>1</v>
      </c>
      <c r="BX384">
        <v>1</v>
      </c>
      <c r="BY384" t="s">
        <v>3</v>
      </c>
      <c r="BZ384">
        <v>70</v>
      </c>
      <c r="CA384">
        <v>10</v>
      </c>
      <c r="CF384">
        <v>0</v>
      </c>
      <c r="CG384">
        <v>0</v>
      </c>
      <c r="CM384">
        <v>0</v>
      </c>
      <c r="CN384" t="s">
        <v>3</v>
      </c>
      <c r="CO384">
        <v>0</v>
      </c>
      <c r="CP384">
        <f t="shared" si="380"/>
        <v>2082.17</v>
      </c>
      <c r="CQ384">
        <f t="shared" si="381"/>
        <v>53410.15</v>
      </c>
      <c r="CR384">
        <f t="shared" si="382"/>
        <v>0</v>
      </c>
      <c r="CS384">
        <f t="shared" si="383"/>
        <v>0</v>
      </c>
      <c r="CT384">
        <f t="shared" si="384"/>
        <v>0</v>
      </c>
      <c r="CU384">
        <f t="shared" si="385"/>
        <v>0</v>
      </c>
      <c r="CV384">
        <f t="shared" si="386"/>
        <v>0</v>
      </c>
      <c r="CW384">
        <f t="shared" si="387"/>
        <v>0</v>
      </c>
      <c r="CX384">
        <f t="shared" si="388"/>
        <v>0</v>
      </c>
      <c r="CY384">
        <f t="shared" si="389"/>
        <v>0</v>
      </c>
      <c r="CZ384">
        <f t="shared" si="390"/>
        <v>0</v>
      </c>
      <c r="DC384" t="s">
        <v>3</v>
      </c>
      <c r="DD384" t="s">
        <v>3</v>
      </c>
      <c r="DE384" t="s">
        <v>3</v>
      </c>
      <c r="DF384" t="s">
        <v>3</v>
      </c>
      <c r="DG384" t="s">
        <v>3</v>
      </c>
      <c r="DH384" t="s">
        <v>3</v>
      </c>
      <c r="DI384" t="s">
        <v>3</v>
      </c>
      <c r="DJ384" t="s">
        <v>3</v>
      </c>
      <c r="DK384" t="s">
        <v>3</v>
      </c>
      <c r="DL384" t="s">
        <v>3</v>
      </c>
      <c r="DM384" t="s">
        <v>3</v>
      </c>
      <c r="DN384">
        <v>0</v>
      </c>
      <c r="DO384">
        <v>0</v>
      </c>
      <c r="DP384">
        <v>1</v>
      </c>
      <c r="DQ384">
        <v>1</v>
      </c>
      <c r="DU384">
        <v>1009</v>
      </c>
      <c r="DV384" t="s">
        <v>19</v>
      </c>
      <c r="DW384" t="s">
        <v>19</v>
      </c>
      <c r="DX384">
        <v>1000</v>
      </c>
      <c r="EE384">
        <v>32505399</v>
      </c>
      <c r="EF384">
        <v>1</v>
      </c>
      <c r="EG384" t="s">
        <v>21</v>
      </c>
      <c r="EH384">
        <v>0</v>
      </c>
      <c r="EI384" t="s">
        <v>3</v>
      </c>
      <c r="EJ384">
        <v>4</v>
      </c>
      <c r="EK384">
        <v>0</v>
      </c>
      <c r="EL384" t="s">
        <v>22</v>
      </c>
      <c r="EM384" t="s">
        <v>23</v>
      </c>
      <c r="EO384" t="s">
        <v>3</v>
      </c>
      <c r="EQ384">
        <v>131072</v>
      </c>
      <c r="ER384">
        <v>53410.15</v>
      </c>
      <c r="ES384">
        <v>53410.15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FQ384">
        <v>0</v>
      </c>
      <c r="FR384">
        <f t="shared" si="391"/>
        <v>0</v>
      </c>
      <c r="FS384">
        <v>0</v>
      </c>
      <c r="FX384">
        <v>70</v>
      </c>
      <c r="FY384">
        <v>10</v>
      </c>
      <c r="GA384" t="s">
        <v>3</v>
      </c>
      <c r="GD384">
        <v>0</v>
      </c>
      <c r="GF384">
        <v>-1467733540</v>
      </c>
      <c r="GG384">
        <v>2</v>
      </c>
      <c r="GH384">
        <v>1</v>
      </c>
      <c r="GI384">
        <v>-2</v>
      </c>
      <c r="GJ384">
        <v>0</v>
      </c>
      <c r="GK384">
        <f>ROUND(R384*(R12)/100,2)</f>
        <v>0</v>
      </c>
      <c r="GL384">
        <f t="shared" si="392"/>
        <v>0</v>
      </c>
      <c r="GM384">
        <f t="shared" si="393"/>
        <v>2082.17</v>
      </c>
      <c r="GN384">
        <f t="shared" si="394"/>
        <v>0</v>
      </c>
      <c r="GO384">
        <f t="shared" si="395"/>
        <v>0</v>
      </c>
      <c r="GP384">
        <f t="shared" si="396"/>
        <v>2082.17</v>
      </c>
      <c r="GR384">
        <v>0</v>
      </c>
      <c r="GS384">
        <v>3</v>
      </c>
      <c r="GT384">
        <v>0</v>
      </c>
      <c r="GU384" t="s">
        <v>3</v>
      </c>
      <c r="GV384">
        <f t="shared" si="397"/>
        <v>0</v>
      </c>
      <c r="GW384">
        <v>1</v>
      </c>
      <c r="GX384">
        <f t="shared" si="398"/>
        <v>0</v>
      </c>
      <c r="HA384">
        <v>0</v>
      </c>
      <c r="HB384">
        <v>0</v>
      </c>
      <c r="IK384">
        <v>0</v>
      </c>
    </row>
    <row r="385" spans="1:245" x14ac:dyDescent="0.2">
      <c r="A385">
        <v>17</v>
      </c>
      <c r="B385">
        <v>1</v>
      </c>
      <c r="E385" t="s">
        <v>386</v>
      </c>
      <c r="F385" t="s">
        <v>35</v>
      </c>
      <c r="G385" t="s">
        <v>387</v>
      </c>
      <c r="H385" t="s">
        <v>37</v>
      </c>
      <c r="I385">
        <v>1</v>
      </c>
      <c r="J385">
        <v>0</v>
      </c>
      <c r="O385">
        <f t="shared" si="360"/>
        <v>50383.05</v>
      </c>
      <c r="P385">
        <f t="shared" si="361"/>
        <v>50383.05</v>
      </c>
      <c r="Q385">
        <f t="shared" si="362"/>
        <v>0</v>
      </c>
      <c r="R385">
        <f t="shared" si="363"/>
        <v>0</v>
      </c>
      <c r="S385">
        <f t="shared" si="364"/>
        <v>0</v>
      </c>
      <c r="T385">
        <f t="shared" si="365"/>
        <v>0</v>
      </c>
      <c r="U385">
        <f t="shared" si="366"/>
        <v>0</v>
      </c>
      <c r="V385">
        <f t="shared" si="367"/>
        <v>0</v>
      </c>
      <c r="W385">
        <f t="shared" si="368"/>
        <v>0</v>
      </c>
      <c r="X385">
        <f t="shared" si="369"/>
        <v>0</v>
      </c>
      <c r="Y385">
        <f t="shared" si="370"/>
        <v>0</v>
      </c>
      <c r="AA385">
        <v>33034105</v>
      </c>
      <c r="AB385">
        <f t="shared" si="371"/>
        <v>50383.05</v>
      </c>
      <c r="AC385">
        <f t="shared" si="372"/>
        <v>50383.05</v>
      </c>
      <c r="AD385">
        <f t="shared" si="373"/>
        <v>0</v>
      </c>
      <c r="AE385">
        <f t="shared" si="374"/>
        <v>0</v>
      </c>
      <c r="AF385">
        <f t="shared" si="375"/>
        <v>0</v>
      </c>
      <c r="AG385">
        <f t="shared" si="376"/>
        <v>0</v>
      </c>
      <c r="AH385">
        <f t="shared" si="377"/>
        <v>0</v>
      </c>
      <c r="AI385">
        <f t="shared" si="378"/>
        <v>0</v>
      </c>
      <c r="AJ385">
        <f t="shared" si="379"/>
        <v>0</v>
      </c>
      <c r="AK385">
        <v>50383.05</v>
      </c>
      <c r="AL385">
        <v>50383.05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1</v>
      </c>
      <c r="AW385">
        <v>1</v>
      </c>
      <c r="AZ385">
        <v>1</v>
      </c>
      <c r="BA385">
        <v>1</v>
      </c>
      <c r="BB385">
        <v>1</v>
      </c>
      <c r="BC385">
        <v>1</v>
      </c>
      <c r="BD385" t="s">
        <v>3</v>
      </c>
      <c r="BE385" t="s">
        <v>3</v>
      </c>
      <c r="BF385" t="s">
        <v>3</v>
      </c>
      <c r="BG385" t="s">
        <v>3</v>
      </c>
      <c r="BH385">
        <v>3</v>
      </c>
      <c r="BI385">
        <v>1</v>
      </c>
      <c r="BJ385" t="s">
        <v>3</v>
      </c>
      <c r="BM385">
        <v>6001</v>
      </c>
      <c r="BN385">
        <v>0</v>
      </c>
      <c r="BO385" t="s">
        <v>3</v>
      </c>
      <c r="BP385">
        <v>0</v>
      </c>
      <c r="BQ385">
        <v>0</v>
      </c>
      <c r="BR385">
        <v>0</v>
      </c>
      <c r="BS385">
        <v>1</v>
      </c>
      <c r="BT385">
        <v>1</v>
      </c>
      <c r="BU385">
        <v>1</v>
      </c>
      <c r="BV385">
        <v>1</v>
      </c>
      <c r="BW385">
        <v>1</v>
      </c>
      <c r="BX385">
        <v>1</v>
      </c>
      <c r="BY385" t="s">
        <v>3</v>
      </c>
      <c r="BZ385">
        <v>0</v>
      </c>
      <c r="CA385">
        <v>0</v>
      </c>
      <c r="CF385">
        <v>0</v>
      </c>
      <c r="CG385">
        <v>0</v>
      </c>
      <c r="CM385">
        <v>0</v>
      </c>
      <c r="CN385" t="s">
        <v>3</v>
      </c>
      <c r="CO385">
        <v>0</v>
      </c>
      <c r="CP385">
        <f t="shared" si="380"/>
        <v>50383.05</v>
      </c>
      <c r="CQ385">
        <f t="shared" si="381"/>
        <v>50383.05</v>
      </c>
      <c r="CR385">
        <f t="shared" si="382"/>
        <v>0</v>
      </c>
      <c r="CS385">
        <f t="shared" si="383"/>
        <v>0</v>
      </c>
      <c r="CT385">
        <f t="shared" si="384"/>
        <v>0</v>
      </c>
      <c r="CU385">
        <f t="shared" si="385"/>
        <v>0</v>
      </c>
      <c r="CV385">
        <f t="shared" si="386"/>
        <v>0</v>
      </c>
      <c r="CW385">
        <f t="shared" si="387"/>
        <v>0</v>
      </c>
      <c r="CX385">
        <f t="shared" si="388"/>
        <v>0</v>
      </c>
      <c r="CY385">
        <f t="shared" si="389"/>
        <v>0</v>
      </c>
      <c r="CZ385">
        <f t="shared" si="390"/>
        <v>0</v>
      </c>
      <c r="DC385" t="s">
        <v>3</v>
      </c>
      <c r="DD385" t="s">
        <v>3</v>
      </c>
      <c r="DE385" t="s">
        <v>3</v>
      </c>
      <c r="DF385" t="s">
        <v>3</v>
      </c>
      <c r="DG385" t="s">
        <v>3</v>
      </c>
      <c r="DH385" t="s">
        <v>3</v>
      </c>
      <c r="DI385" t="s">
        <v>3</v>
      </c>
      <c r="DJ385" t="s">
        <v>3</v>
      </c>
      <c r="DK385" t="s">
        <v>3</v>
      </c>
      <c r="DL385" t="s">
        <v>3</v>
      </c>
      <c r="DM385" t="s">
        <v>3</v>
      </c>
      <c r="DN385">
        <v>0</v>
      </c>
      <c r="DO385">
        <v>0</v>
      </c>
      <c r="DP385">
        <v>1</v>
      </c>
      <c r="DQ385">
        <v>1</v>
      </c>
      <c r="DU385">
        <v>1010</v>
      </c>
      <c r="DV385" t="s">
        <v>37</v>
      </c>
      <c r="DW385" t="s">
        <v>38</v>
      </c>
      <c r="DX385">
        <v>1</v>
      </c>
      <c r="EE385">
        <v>32747723</v>
      </c>
      <c r="EF385">
        <v>0</v>
      </c>
      <c r="EG385" t="s">
        <v>39</v>
      </c>
      <c r="EH385">
        <v>0</v>
      </c>
      <c r="EI385" t="s">
        <v>3</v>
      </c>
      <c r="EJ385">
        <v>1</v>
      </c>
      <c r="EK385">
        <v>6001</v>
      </c>
      <c r="EL385" t="s">
        <v>40</v>
      </c>
      <c r="EM385" t="s">
        <v>39</v>
      </c>
      <c r="EO385" t="s">
        <v>3</v>
      </c>
      <c r="EQ385">
        <v>131072</v>
      </c>
      <c r="ER385">
        <v>50383.05</v>
      </c>
      <c r="ES385">
        <v>50383.05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FQ385">
        <v>0</v>
      </c>
      <c r="FR385">
        <f t="shared" si="391"/>
        <v>0</v>
      </c>
      <c r="FS385">
        <v>0</v>
      </c>
      <c r="FX385">
        <v>0</v>
      </c>
      <c r="FY385">
        <v>0</v>
      </c>
      <c r="GA385" t="s">
        <v>41</v>
      </c>
      <c r="GD385">
        <v>0</v>
      </c>
      <c r="GF385">
        <v>1948144245</v>
      </c>
      <c r="GG385">
        <v>2</v>
      </c>
      <c r="GH385">
        <v>0</v>
      </c>
      <c r="GI385">
        <v>-2</v>
      </c>
      <c r="GJ385">
        <v>0</v>
      </c>
      <c r="GK385">
        <f>ROUND(R385*(R12)/100,2)</f>
        <v>0</v>
      </c>
      <c r="GL385">
        <f t="shared" si="392"/>
        <v>0</v>
      </c>
      <c r="GM385">
        <f t="shared" si="393"/>
        <v>50383.05</v>
      </c>
      <c r="GN385">
        <f t="shared" si="394"/>
        <v>50383.05</v>
      </c>
      <c r="GO385">
        <f t="shared" si="395"/>
        <v>0</v>
      </c>
      <c r="GP385">
        <f t="shared" si="396"/>
        <v>0</v>
      </c>
      <c r="GR385">
        <v>0</v>
      </c>
      <c r="GS385">
        <v>4</v>
      </c>
      <c r="GT385">
        <v>0</v>
      </c>
      <c r="GU385" t="s">
        <v>3</v>
      </c>
      <c r="GV385">
        <f t="shared" si="397"/>
        <v>0</v>
      </c>
      <c r="GW385">
        <v>1</v>
      </c>
      <c r="GX385">
        <f t="shared" si="398"/>
        <v>0</v>
      </c>
      <c r="HA385">
        <v>0</v>
      </c>
      <c r="HB385">
        <v>0</v>
      </c>
      <c r="IK385">
        <v>0</v>
      </c>
    </row>
    <row r="386" spans="1:245" x14ac:dyDescent="0.2">
      <c r="A386">
        <v>17</v>
      </c>
      <c r="B386">
        <v>1</v>
      </c>
      <c r="C386">
        <f>ROW(SmtRes!A985)</f>
        <v>985</v>
      </c>
      <c r="D386">
        <f>ROW(EtalonRes!A935)</f>
        <v>935</v>
      </c>
      <c r="E386" t="s">
        <v>388</v>
      </c>
      <c r="F386" t="s">
        <v>17</v>
      </c>
      <c r="G386" t="s">
        <v>18</v>
      </c>
      <c r="H386" t="s">
        <v>19</v>
      </c>
      <c r="I386">
        <v>5.8999999999999997E-2</v>
      </c>
      <c r="J386">
        <v>0</v>
      </c>
      <c r="O386">
        <f t="shared" si="360"/>
        <v>3933.36</v>
      </c>
      <c r="P386">
        <f t="shared" si="361"/>
        <v>3359.07</v>
      </c>
      <c r="Q386">
        <f t="shared" si="362"/>
        <v>91.76</v>
      </c>
      <c r="R386">
        <f t="shared" si="363"/>
        <v>8.43</v>
      </c>
      <c r="S386">
        <f t="shared" si="364"/>
        <v>482.53</v>
      </c>
      <c r="T386">
        <f t="shared" si="365"/>
        <v>0</v>
      </c>
      <c r="U386">
        <f t="shared" si="366"/>
        <v>2.13049</v>
      </c>
      <c r="V386">
        <f t="shared" si="367"/>
        <v>0</v>
      </c>
      <c r="W386">
        <f t="shared" si="368"/>
        <v>0</v>
      </c>
      <c r="X386">
        <f t="shared" si="369"/>
        <v>337.77</v>
      </c>
      <c r="Y386">
        <f t="shared" si="370"/>
        <v>48.25</v>
      </c>
      <c r="AA386">
        <v>33034105</v>
      </c>
      <c r="AB386">
        <f t="shared" si="371"/>
        <v>66667.14</v>
      </c>
      <c r="AC386">
        <f t="shared" si="372"/>
        <v>56933.42</v>
      </c>
      <c r="AD386">
        <f t="shared" si="373"/>
        <v>1555.17</v>
      </c>
      <c r="AE386">
        <f t="shared" si="374"/>
        <v>142.85</v>
      </c>
      <c r="AF386">
        <f t="shared" si="375"/>
        <v>8178.55</v>
      </c>
      <c r="AG386">
        <f t="shared" si="376"/>
        <v>0</v>
      </c>
      <c r="AH386">
        <f t="shared" si="377"/>
        <v>36.11</v>
      </c>
      <c r="AI386">
        <f t="shared" si="378"/>
        <v>0</v>
      </c>
      <c r="AJ386">
        <f t="shared" si="379"/>
        <v>0</v>
      </c>
      <c r="AK386">
        <v>66667.14</v>
      </c>
      <c r="AL386">
        <v>56933.42</v>
      </c>
      <c r="AM386">
        <v>1555.17</v>
      </c>
      <c r="AN386">
        <v>142.85</v>
      </c>
      <c r="AO386">
        <v>8178.55</v>
      </c>
      <c r="AP386">
        <v>0</v>
      </c>
      <c r="AQ386">
        <v>36.11</v>
      </c>
      <c r="AR386">
        <v>0</v>
      </c>
      <c r="AS386">
        <v>0</v>
      </c>
      <c r="AT386">
        <v>70</v>
      </c>
      <c r="AU386">
        <v>10</v>
      </c>
      <c r="AV386">
        <v>1</v>
      </c>
      <c r="AW386">
        <v>1</v>
      </c>
      <c r="AZ386">
        <v>1</v>
      </c>
      <c r="BA386">
        <v>1</v>
      </c>
      <c r="BB386">
        <v>1</v>
      </c>
      <c r="BC386">
        <v>1</v>
      </c>
      <c r="BD386" t="s">
        <v>3</v>
      </c>
      <c r="BE386" t="s">
        <v>3</v>
      </c>
      <c r="BF386" t="s">
        <v>3</v>
      </c>
      <c r="BG386" t="s">
        <v>3</v>
      </c>
      <c r="BH386">
        <v>0</v>
      </c>
      <c r="BI386">
        <v>4</v>
      </c>
      <c r="BJ386" t="s">
        <v>20</v>
      </c>
      <c r="BM386">
        <v>0</v>
      </c>
      <c r="BN386">
        <v>0</v>
      </c>
      <c r="BO386" t="s">
        <v>3</v>
      </c>
      <c r="BP386">
        <v>0</v>
      </c>
      <c r="BQ386">
        <v>1</v>
      </c>
      <c r="BR386">
        <v>0</v>
      </c>
      <c r="BS386">
        <v>1</v>
      </c>
      <c r="BT386">
        <v>1</v>
      </c>
      <c r="BU386">
        <v>1</v>
      </c>
      <c r="BV386">
        <v>1</v>
      </c>
      <c r="BW386">
        <v>1</v>
      </c>
      <c r="BX386">
        <v>1</v>
      </c>
      <c r="BY386" t="s">
        <v>3</v>
      </c>
      <c r="BZ386">
        <v>70</v>
      </c>
      <c r="CA386">
        <v>10</v>
      </c>
      <c r="CF386">
        <v>0</v>
      </c>
      <c r="CG386">
        <v>0</v>
      </c>
      <c r="CM386">
        <v>0</v>
      </c>
      <c r="CN386" t="s">
        <v>3</v>
      </c>
      <c r="CO386">
        <v>0</v>
      </c>
      <c r="CP386">
        <f t="shared" si="380"/>
        <v>3933.3600000000006</v>
      </c>
      <c r="CQ386">
        <f t="shared" si="381"/>
        <v>56933.42</v>
      </c>
      <c r="CR386">
        <f t="shared" si="382"/>
        <v>1555.17</v>
      </c>
      <c r="CS386">
        <f t="shared" si="383"/>
        <v>142.85</v>
      </c>
      <c r="CT386">
        <f t="shared" si="384"/>
        <v>8178.55</v>
      </c>
      <c r="CU386">
        <f t="shared" si="385"/>
        <v>0</v>
      </c>
      <c r="CV386">
        <f t="shared" si="386"/>
        <v>36.11</v>
      </c>
      <c r="CW386">
        <f t="shared" si="387"/>
        <v>0</v>
      </c>
      <c r="CX386">
        <f t="shared" si="388"/>
        <v>0</v>
      </c>
      <c r="CY386">
        <f t="shared" si="389"/>
        <v>337.77099999999996</v>
      </c>
      <c r="CZ386">
        <f t="shared" si="390"/>
        <v>48.252999999999993</v>
      </c>
      <c r="DC386" t="s">
        <v>3</v>
      </c>
      <c r="DD386" t="s">
        <v>3</v>
      </c>
      <c r="DE386" t="s">
        <v>3</v>
      </c>
      <c r="DF386" t="s">
        <v>3</v>
      </c>
      <c r="DG386" t="s">
        <v>3</v>
      </c>
      <c r="DH386" t="s">
        <v>3</v>
      </c>
      <c r="DI386" t="s">
        <v>3</v>
      </c>
      <c r="DJ386" t="s">
        <v>3</v>
      </c>
      <c r="DK386" t="s">
        <v>3</v>
      </c>
      <c r="DL386" t="s">
        <v>3</v>
      </c>
      <c r="DM386" t="s">
        <v>3</v>
      </c>
      <c r="DN386">
        <v>0</v>
      </c>
      <c r="DO386">
        <v>0</v>
      </c>
      <c r="DP386">
        <v>1</v>
      </c>
      <c r="DQ386">
        <v>1</v>
      </c>
      <c r="DU386">
        <v>1009</v>
      </c>
      <c r="DV386" t="s">
        <v>19</v>
      </c>
      <c r="DW386" t="s">
        <v>19</v>
      </c>
      <c r="DX386">
        <v>1000</v>
      </c>
      <c r="EE386">
        <v>32505399</v>
      </c>
      <c r="EF386">
        <v>1</v>
      </c>
      <c r="EG386" t="s">
        <v>21</v>
      </c>
      <c r="EH386">
        <v>0</v>
      </c>
      <c r="EI386" t="s">
        <v>3</v>
      </c>
      <c r="EJ386">
        <v>4</v>
      </c>
      <c r="EK386">
        <v>0</v>
      </c>
      <c r="EL386" t="s">
        <v>22</v>
      </c>
      <c r="EM386" t="s">
        <v>23</v>
      </c>
      <c r="EO386" t="s">
        <v>3</v>
      </c>
      <c r="EQ386">
        <v>131072</v>
      </c>
      <c r="ER386">
        <v>66667.14</v>
      </c>
      <c r="ES386">
        <v>56933.42</v>
      </c>
      <c r="ET386">
        <v>1555.17</v>
      </c>
      <c r="EU386">
        <v>142.85</v>
      </c>
      <c r="EV386">
        <v>8178.55</v>
      </c>
      <c r="EW386">
        <v>36.11</v>
      </c>
      <c r="EX386">
        <v>0</v>
      </c>
      <c r="EY386">
        <v>0</v>
      </c>
      <c r="FQ386">
        <v>0</v>
      </c>
      <c r="FR386">
        <f t="shared" si="391"/>
        <v>0</v>
      </c>
      <c r="FS386">
        <v>0</v>
      </c>
      <c r="FX386">
        <v>70</v>
      </c>
      <c r="FY386">
        <v>10</v>
      </c>
      <c r="GA386" t="s">
        <v>3</v>
      </c>
      <c r="GD386">
        <v>0</v>
      </c>
      <c r="GF386">
        <v>-1596235391</v>
      </c>
      <c r="GG386">
        <v>2</v>
      </c>
      <c r="GH386">
        <v>1</v>
      </c>
      <c r="GI386">
        <v>-2</v>
      </c>
      <c r="GJ386">
        <v>0</v>
      </c>
      <c r="GK386">
        <f>ROUND(R386*(R12)/100,2)</f>
        <v>9.1</v>
      </c>
      <c r="GL386">
        <f t="shared" si="392"/>
        <v>0</v>
      </c>
      <c r="GM386">
        <f t="shared" si="393"/>
        <v>4328.4799999999996</v>
      </c>
      <c r="GN386">
        <f t="shared" si="394"/>
        <v>0</v>
      </c>
      <c r="GO386">
        <f t="shared" si="395"/>
        <v>0</v>
      </c>
      <c r="GP386">
        <f t="shared" si="396"/>
        <v>4328.4799999999996</v>
      </c>
      <c r="GR386">
        <v>0</v>
      </c>
      <c r="GS386">
        <v>3</v>
      </c>
      <c r="GT386">
        <v>0</v>
      </c>
      <c r="GU386" t="s">
        <v>3</v>
      </c>
      <c r="GV386">
        <f t="shared" si="397"/>
        <v>0</v>
      </c>
      <c r="GW386">
        <v>1</v>
      </c>
      <c r="GX386">
        <f t="shared" si="398"/>
        <v>0</v>
      </c>
      <c r="HA386">
        <v>0</v>
      </c>
      <c r="HB386">
        <v>0</v>
      </c>
      <c r="IK386">
        <v>0</v>
      </c>
    </row>
    <row r="387" spans="1:245" x14ac:dyDescent="0.2">
      <c r="A387">
        <v>18</v>
      </c>
      <c r="B387">
        <v>1</v>
      </c>
      <c r="C387">
        <v>985</v>
      </c>
      <c r="E387" t="s">
        <v>389</v>
      </c>
      <c r="F387" t="s">
        <v>25</v>
      </c>
      <c r="G387" t="s">
        <v>26</v>
      </c>
      <c r="H387" t="s">
        <v>19</v>
      </c>
      <c r="I387">
        <f>I386*J387</f>
        <v>-5.8999999999999997E-2</v>
      </c>
      <c r="J387">
        <v>-1</v>
      </c>
      <c r="O387">
        <f t="shared" si="360"/>
        <v>-3151.2</v>
      </c>
      <c r="P387">
        <f t="shared" si="361"/>
        <v>-3151.2</v>
      </c>
      <c r="Q387">
        <f t="shared" si="362"/>
        <v>0</v>
      </c>
      <c r="R387">
        <f t="shared" si="363"/>
        <v>0</v>
      </c>
      <c r="S387">
        <f t="shared" si="364"/>
        <v>0</v>
      </c>
      <c r="T387">
        <f t="shared" si="365"/>
        <v>0</v>
      </c>
      <c r="U387">
        <f t="shared" si="366"/>
        <v>0</v>
      </c>
      <c r="V387">
        <f t="shared" si="367"/>
        <v>0</v>
      </c>
      <c r="W387">
        <f t="shared" si="368"/>
        <v>0</v>
      </c>
      <c r="X387">
        <f t="shared" si="369"/>
        <v>0</v>
      </c>
      <c r="Y387">
        <f t="shared" si="370"/>
        <v>0</v>
      </c>
      <c r="AA387">
        <v>33034105</v>
      </c>
      <c r="AB387">
        <f t="shared" si="371"/>
        <v>53410.15</v>
      </c>
      <c r="AC387">
        <f t="shared" si="372"/>
        <v>53410.15</v>
      </c>
      <c r="AD387">
        <f t="shared" si="373"/>
        <v>0</v>
      </c>
      <c r="AE387">
        <f t="shared" si="374"/>
        <v>0</v>
      </c>
      <c r="AF387">
        <f t="shared" si="375"/>
        <v>0</v>
      </c>
      <c r="AG387">
        <f t="shared" si="376"/>
        <v>0</v>
      </c>
      <c r="AH387">
        <f t="shared" si="377"/>
        <v>0</v>
      </c>
      <c r="AI387">
        <f t="shared" si="378"/>
        <v>0</v>
      </c>
      <c r="AJ387">
        <f t="shared" si="379"/>
        <v>0</v>
      </c>
      <c r="AK387">
        <v>53410.15</v>
      </c>
      <c r="AL387">
        <v>53410.15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70</v>
      </c>
      <c r="AU387">
        <v>10</v>
      </c>
      <c r="AV387">
        <v>1</v>
      </c>
      <c r="AW387">
        <v>1</v>
      </c>
      <c r="AZ387">
        <v>1</v>
      </c>
      <c r="BA387">
        <v>1</v>
      </c>
      <c r="BB387">
        <v>1</v>
      </c>
      <c r="BC387">
        <v>1</v>
      </c>
      <c r="BD387" t="s">
        <v>3</v>
      </c>
      <c r="BE387" t="s">
        <v>3</v>
      </c>
      <c r="BF387" t="s">
        <v>3</v>
      </c>
      <c r="BG387" t="s">
        <v>3</v>
      </c>
      <c r="BH387">
        <v>3</v>
      </c>
      <c r="BI387">
        <v>4</v>
      </c>
      <c r="BJ387" t="s">
        <v>27</v>
      </c>
      <c r="BM387">
        <v>0</v>
      </c>
      <c r="BN387">
        <v>0</v>
      </c>
      <c r="BO387" t="s">
        <v>3</v>
      </c>
      <c r="BP387">
        <v>0</v>
      </c>
      <c r="BQ387">
        <v>1</v>
      </c>
      <c r="BR387">
        <v>0</v>
      </c>
      <c r="BS387">
        <v>1</v>
      </c>
      <c r="BT387">
        <v>1</v>
      </c>
      <c r="BU387">
        <v>1</v>
      </c>
      <c r="BV387">
        <v>1</v>
      </c>
      <c r="BW387">
        <v>1</v>
      </c>
      <c r="BX387">
        <v>1</v>
      </c>
      <c r="BY387" t="s">
        <v>3</v>
      </c>
      <c r="BZ387">
        <v>70</v>
      </c>
      <c r="CA387">
        <v>10</v>
      </c>
      <c r="CF387">
        <v>0</v>
      </c>
      <c r="CG387">
        <v>0</v>
      </c>
      <c r="CM387">
        <v>0</v>
      </c>
      <c r="CN387" t="s">
        <v>3</v>
      </c>
      <c r="CO387">
        <v>0</v>
      </c>
      <c r="CP387">
        <f t="shared" si="380"/>
        <v>-3151.2</v>
      </c>
      <c r="CQ387">
        <f t="shared" si="381"/>
        <v>53410.15</v>
      </c>
      <c r="CR387">
        <f t="shared" si="382"/>
        <v>0</v>
      </c>
      <c r="CS387">
        <f t="shared" si="383"/>
        <v>0</v>
      </c>
      <c r="CT387">
        <f t="shared" si="384"/>
        <v>0</v>
      </c>
      <c r="CU387">
        <f t="shared" si="385"/>
        <v>0</v>
      </c>
      <c r="CV387">
        <f t="shared" si="386"/>
        <v>0</v>
      </c>
      <c r="CW387">
        <f t="shared" si="387"/>
        <v>0</v>
      </c>
      <c r="CX387">
        <f t="shared" si="388"/>
        <v>0</v>
      </c>
      <c r="CY387">
        <f t="shared" si="389"/>
        <v>0</v>
      </c>
      <c r="CZ387">
        <f t="shared" si="390"/>
        <v>0</v>
      </c>
      <c r="DC387" t="s">
        <v>3</v>
      </c>
      <c r="DD387" t="s">
        <v>3</v>
      </c>
      <c r="DE387" t="s">
        <v>3</v>
      </c>
      <c r="DF387" t="s">
        <v>3</v>
      </c>
      <c r="DG387" t="s">
        <v>3</v>
      </c>
      <c r="DH387" t="s">
        <v>3</v>
      </c>
      <c r="DI387" t="s">
        <v>3</v>
      </c>
      <c r="DJ387" t="s">
        <v>3</v>
      </c>
      <c r="DK387" t="s">
        <v>3</v>
      </c>
      <c r="DL387" t="s">
        <v>3</v>
      </c>
      <c r="DM387" t="s">
        <v>3</v>
      </c>
      <c r="DN387">
        <v>0</v>
      </c>
      <c r="DO387">
        <v>0</v>
      </c>
      <c r="DP387">
        <v>1</v>
      </c>
      <c r="DQ387">
        <v>1</v>
      </c>
      <c r="DU387">
        <v>1009</v>
      </c>
      <c r="DV387" t="s">
        <v>19</v>
      </c>
      <c r="DW387" t="s">
        <v>19</v>
      </c>
      <c r="DX387">
        <v>1000</v>
      </c>
      <c r="EE387">
        <v>32505399</v>
      </c>
      <c r="EF387">
        <v>1</v>
      </c>
      <c r="EG387" t="s">
        <v>21</v>
      </c>
      <c r="EH387">
        <v>0</v>
      </c>
      <c r="EI387" t="s">
        <v>3</v>
      </c>
      <c r="EJ387">
        <v>4</v>
      </c>
      <c r="EK387">
        <v>0</v>
      </c>
      <c r="EL387" t="s">
        <v>22</v>
      </c>
      <c r="EM387" t="s">
        <v>23</v>
      </c>
      <c r="EO387" t="s">
        <v>3</v>
      </c>
      <c r="EQ387">
        <v>0</v>
      </c>
      <c r="ER387">
        <v>53410.15</v>
      </c>
      <c r="ES387">
        <v>53410.15</v>
      </c>
      <c r="ET387">
        <v>0</v>
      </c>
      <c r="EU387">
        <v>0</v>
      </c>
      <c r="EV387">
        <v>0</v>
      </c>
      <c r="EW387">
        <v>0</v>
      </c>
      <c r="EX387">
        <v>0</v>
      </c>
      <c r="FQ387">
        <v>0</v>
      </c>
      <c r="FR387">
        <f t="shared" si="391"/>
        <v>0</v>
      </c>
      <c r="FS387">
        <v>0</v>
      </c>
      <c r="FX387">
        <v>70</v>
      </c>
      <c r="FY387">
        <v>10</v>
      </c>
      <c r="GA387" t="s">
        <v>3</v>
      </c>
      <c r="GD387">
        <v>0</v>
      </c>
      <c r="GF387">
        <v>-1467733540</v>
      </c>
      <c r="GG387">
        <v>2</v>
      </c>
      <c r="GH387">
        <v>1</v>
      </c>
      <c r="GI387">
        <v>-2</v>
      </c>
      <c r="GJ387">
        <v>0</v>
      </c>
      <c r="GK387">
        <f>ROUND(R387*(R12)/100,2)</f>
        <v>0</v>
      </c>
      <c r="GL387">
        <f t="shared" si="392"/>
        <v>0</v>
      </c>
      <c r="GM387">
        <f t="shared" si="393"/>
        <v>-3151.2</v>
      </c>
      <c r="GN387">
        <f t="shared" si="394"/>
        <v>0</v>
      </c>
      <c r="GO387">
        <f t="shared" si="395"/>
        <v>0</v>
      </c>
      <c r="GP387">
        <f t="shared" si="396"/>
        <v>-3151.2</v>
      </c>
      <c r="GR387">
        <v>0</v>
      </c>
      <c r="GS387">
        <v>3</v>
      </c>
      <c r="GT387">
        <v>0</v>
      </c>
      <c r="GU387" t="s">
        <v>3</v>
      </c>
      <c r="GV387">
        <f t="shared" si="397"/>
        <v>0</v>
      </c>
      <c r="GW387">
        <v>1</v>
      </c>
      <c r="GX387">
        <f t="shared" si="398"/>
        <v>0</v>
      </c>
      <c r="HA387">
        <v>0</v>
      </c>
      <c r="HB387">
        <v>0</v>
      </c>
      <c r="IK387">
        <v>0</v>
      </c>
    </row>
    <row r="388" spans="1:245" x14ac:dyDescent="0.2">
      <c r="A388">
        <v>17</v>
      </c>
      <c r="B388">
        <v>1</v>
      </c>
      <c r="C388">
        <f>ROW(SmtRes!A1000)</f>
        <v>1000</v>
      </c>
      <c r="D388">
        <f>ROW(EtalonRes!A950)</f>
        <v>950</v>
      </c>
      <c r="E388" t="s">
        <v>390</v>
      </c>
      <c r="F388" t="s">
        <v>29</v>
      </c>
      <c r="G388" t="s">
        <v>30</v>
      </c>
      <c r="H388" t="s">
        <v>31</v>
      </c>
      <c r="I388">
        <v>8.0000000000000002E-3</v>
      </c>
      <c r="J388">
        <v>0</v>
      </c>
      <c r="O388">
        <f t="shared" si="360"/>
        <v>3415.3</v>
      </c>
      <c r="P388">
        <f t="shared" si="361"/>
        <v>2782.66</v>
      </c>
      <c r="Q388">
        <f t="shared" si="362"/>
        <v>3.48</v>
      </c>
      <c r="R388">
        <f t="shared" si="363"/>
        <v>1.18</v>
      </c>
      <c r="S388">
        <f t="shared" si="364"/>
        <v>629.16</v>
      </c>
      <c r="T388">
        <f t="shared" si="365"/>
        <v>0</v>
      </c>
      <c r="U388">
        <f t="shared" si="366"/>
        <v>3.6248000000000005</v>
      </c>
      <c r="V388">
        <f t="shared" si="367"/>
        <v>0</v>
      </c>
      <c r="W388">
        <f t="shared" si="368"/>
        <v>0</v>
      </c>
      <c r="X388">
        <f t="shared" si="369"/>
        <v>440.41</v>
      </c>
      <c r="Y388">
        <f t="shared" si="370"/>
        <v>62.92</v>
      </c>
      <c r="AA388">
        <v>33034105</v>
      </c>
      <c r="AB388">
        <f t="shared" si="371"/>
        <v>426912.19</v>
      </c>
      <c r="AC388">
        <f t="shared" si="372"/>
        <v>347832.49</v>
      </c>
      <c r="AD388">
        <f t="shared" si="373"/>
        <v>435.13</v>
      </c>
      <c r="AE388">
        <f t="shared" si="374"/>
        <v>147.43</v>
      </c>
      <c r="AF388">
        <f t="shared" si="375"/>
        <v>78644.570000000007</v>
      </c>
      <c r="AG388">
        <f t="shared" si="376"/>
        <v>0</v>
      </c>
      <c r="AH388">
        <f t="shared" si="377"/>
        <v>453.1</v>
      </c>
      <c r="AI388">
        <f t="shared" si="378"/>
        <v>0</v>
      </c>
      <c r="AJ388">
        <f t="shared" si="379"/>
        <v>0</v>
      </c>
      <c r="AK388">
        <v>426912.19</v>
      </c>
      <c r="AL388">
        <v>347832.49</v>
      </c>
      <c r="AM388">
        <v>435.13</v>
      </c>
      <c r="AN388">
        <v>147.43</v>
      </c>
      <c r="AO388">
        <v>78644.570000000007</v>
      </c>
      <c r="AP388">
        <v>0</v>
      </c>
      <c r="AQ388">
        <v>453.1</v>
      </c>
      <c r="AR388">
        <v>0</v>
      </c>
      <c r="AS388">
        <v>0</v>
      </c>
      <c r="AT388">
        <v>70</v>
      </c>
      <c r="AU388">
        <v>10</v>
      </c>
      <c r="AV388">
        <v>1</v>
      </c>
      <c r="AW388">
        <v>1</v>
      </c>
      <c r="AZ388">
        <v>1</v>
      </c>
      <c r="BA388">
        <v>1</v>
      </c>
      <c r="BB388">
        <v>1</v>
      </c>
      <c r="BC388">
        <v>1</v>
      </c>
      <c r="BD388" t="s">
        <v>3</v>
      </c>
      <c r="BE388" t="s">
        <v>3</v>
      </c>
      <c r="BF388" t="s">
        <v>3</v>
      </c>
      <c r="BG388" t="s">
        <v>3</v>
      </c>
      <c r="BH388">
        <v>0</v>
      </c>
      <c r="BI388">
        <v>4</v>
      </c>
      <c r="BJ388" t="s">
        <v>32</v>
      </c>
      <c r="BM388">
        <v>0</v>
      </c>
      <c r="BN388">
        <v>0</v>
      </c>
      <c r="BO388" t="s">
        <v>3</v>
      </c>
      <c r="BP388">
        <v>0</v>
      </c>
      <c r="BQ388">
        <v>1</v>
      </c>
      <c r="BR388">
        <v>0</v>
      </c>
      <c r="BS388">
        <v>1</v>
      </c>
      <c r="BT388">
        <v>1</v>
      </c>
      <c r="BU388">
        <v>1</v>
      </c>
      <c r="BV388">
        <v>1</v>
      </c>
      <c r="BW388">
        <v>1</v>
      </c>
      <c r="BX388">
        <v>1</v>
      </c>
      <c r="BY388" t="s">
        <v>3</v>
      </c>
      <c r="BZ388">
        <v>70</v>
      </c>
      <c r="CA388">
        <v>10</v>
      </c>
      <c r="CF388">
        <v>0</v>
      </c>
      <c r="CG388">
        <v>0</v>
      </c>
      <c r="CM388">
        <v>0</v>
      </c>
      <c r="CN388" t="s">
        <v>3</v>
      </c>
      <c r="CO388">
        <v>0</v>
      </c>
      <c r="CP388">
        <f t="shared" si="380"/>
        <v>3415.2999999999997</v>
      </c>
      <c r="CQ388">
        <f t="shared" si="381"/>
        <v>347832.49</v>
      </c>
      <c r="CR388">
        <f t="shared" si="382"/>
        <v>435.13</v>
      </c>
      <c r="CS388">
        <f t="shared" si="383"/>
        <v>147.43</v>
      </c>
      <c r="CT388">
        <f t="shared" si="384"/>
        <v>78644.570000000007</v>
      </c>
      <c r="CU388">
        <f t="shared" si="385"/>
        <v>0</v>
      </c>
      <c r="CV388">
        <f t="shared" si="386"/>
        <v>453.1</v>
      </c>
      <c r="CW388">
        <f t="shared" si="387"/>
        <v>0</v>
      </c>
      <c r="CX388">
        <f t="shared" si="388"/>
        <v>0</v>
      </c>
      <c r="CY388">
        <f t="shared" si="389"/>
        <v>440.41199999999998</v>
      </c>
      <c r="CZ388">
        <f t="shared" si="390"/>
        <v>62.915999999999997</v>
      </c>
      <c r="DC388" t="s">
        <v>3</v>
      </c>
      <c r="DD388" t="s">
        <v>3</v>
      </c>
      <c r="DE388" t="s">
        <v>3</v>
      </c>
      <c r="DF388" t="s">
        <v>3</v>
      </c>
      <c r="DG388" t="s">
        <v>3</v>
      </c>
      <c r="DH388" t="s">
        <v>3</v>
      </c>
      <c r="DI388" t="s">
        <v>3</v>
      </c>
      <c r="DJ388" t="s">
        <v>3</v>
      </c>
      <c r="DK388" t="s">
        <v>3</v>
      </c>
      <c r="DL388" t="s">
        <v>3</v>
      </c>
      <c r="DM388" t="s">
        <v>3</v>
      </c>
      <c r="DN388">
        <v>0</v>
      </c>
      <c r="DO388">
        <v>0</v>
      </c>
      <c r="DP388">
        <v>1</v>
      </c>
      <c r="DQ388">
        <v>1</v>
      </c>
      <c r="DU388">
        <v>1007</v>
      </c>
      <c r="DV388" t="s">
        <v>31</v>
      </c>
      <c r="DW388" t="s">
        <v>31</v>
      </c>
      <c r="DX388">
        <v>100</v>
      </c>
      <c r="EE388">
        <v>32505399</v>
      </c>
      <c r="EF388">
        <v>1</v>
      </c>
      <c r="EG388" t="s">
        <v>21</v>
      </c>
      <c r="EH388">
        <v>0</v>
      </c>
      <c r="EI388" t="s">
        <v>3</v>
      </c>
      <c r="EJ388">
        <v>4</v>
      </c>
      <c r="EK388">
        <v>0</v>
      </c>
      <c r="EL388" t="s">
        <v>22</v>
      </c>
      <c r="EM388" t="s">
        <v>23</v>
      </c>
      <c r="EO388" t="s">
        <v>3</v>
      </c>
      <c r="EQ388">
        <v>131072</v>
      </c>
      <c r="ER388">
        <v>426912.19</v>
      </c>
      <c r="ES388">
        <v>347832.49</v>
      </c>
      <c r="ET388">
        <v>435.13</v>
      </c>
      <c r="EU388">
        <v>147.43</v>
      </c>
      <c r="EV388">
        <v>78644.570000000007</v>
      </c>
      <c r="EW388">
        <v>453.1</v>
      </c>
      <c r="EX388">
        <v>0</v>
      </c>
      <c r="EY388">
        <v>0</v>
      </c>
      <c r="FQ388">
        <v>0</v>
      </c>
      <c r="FR388">
        <f t="shared" si="391"/>
        <v>0</v>
      </c>
      <c r="FS388">
        <v>0</v>
      </c>
      <c r="FX388">
        <v>70</v>
      </c>
      <c r="FY388">
        <v>10</v>
      </c>
      <c r="GA388" t="s">
        <v>3</v>
      </c>
      <c r="GD388">
        <v>0</v>
      </c>
      <c r="GF388">
        <v>1739596138</v>
      </c>
      <c r="GG388">
        <v>2</v>
      </c>
      <c r="GH388">
        <v>1</v>
      </c>
      <c r="GI388">
        <v>-2</v>
      </c>
      <c r="GJ388">
        <v>0</v>
      </c>
      <c r="GK388">
        <f>ROUND(R388*(R12)/100,2)</f>
        <v>1.27</v>
      </c>
      <c r="GL388">
        <f t="shared" si="392"/>
        <v>0</v>
      </c>
      <c r="GM388">
        <f t="shared" si="393"/>
        <v>3919.9</v>
      </c>
      <c r="GN388">
        <f t="shared" si="394"/>
        <v>0</v>
      </c>
      <c r="GO388">
        <f t="shared" si="395"/>
        <v>0</v>
      </c>
      <c r="GP388">
        <f t="shared" si="396"/>
        <v>3919.9</v>
      </c>
      <c r="GR388">
        <v>0</v>
      </c>
      <c r="GS388">
        <v>3</v>
      </c>
      <c r="GT388">
        <v>0</v>
      </c>
      <c r="GU388" t="s">
        <v>3</v>
      </c>
      <c r="GV388">
        <f t="shared" si="397"/>
        <v>0</v>
      </c>
      <c r="GW388">
        <v>1</v>
      </c>
      <c r="GX388">
        <f t="shared" si="398"/>
        <v>0</v>
      </c>
      <c r="HA388">
        <v>0</v>
      </c>
      <c r="HB388">
        <v>0</v>
      </c>
      <c r="IK388">
        <v>0</v>
      </c>
    </row>
    <row r="389" spans="1:245" x14ac:dyDescent="0.2">
      <c r="A389">
        <v>17</v>
      </c>
      <c r="B389">
        <v>1</v>
      </c>
      <c r="E389" t="s">
        <v>391</v>
      </c>
      <c r="F389" t="s">
        <v>25</v>
      </c>
      <c r="G389" t="s">
        <v>26</v>
      </c>
      <c r="H389" t="s">
        <v>19</v>
      </c>
      <c r="I389">
        <v>1.7622635170000001E-2</v>
      </c>
      <c r="J389">
        <v>0</v>
      </c>
      <c r="O389">
        <f t="shared" ref="O389:O415" si="399">ROUND(CP389,2)</f>
        <v>941.23</v>
      </c>
      <c r="P389">
        <f t="shared" ref="P389:P415" si="400">ROUND(CQ389*I389,2)</f>
        <v>941.23</v>
      </c>
      <c r="Q389">
        <f t="shared" ref="Q389:Q415" si="401">ROUND(CR389*I389,2)</f>
        <v>0</v>
      </c>
      <c r="R389">
        <f t="shared" ref="R389:R415" si="402">ROUND(CS389*I389,2)</f>
        <v>0</v>
      </c>
      <c r="S389">
        <f t="shared" ref="S389:S415" si="403">ROUND(CT389*I389,2)</f>
        <v>0</v>
      </c>
      <c r="T389">
        <f t="shared" ref="T389:T415" si="404">ROUND(CU389*I389,2)</f>
        <v>0</v>
      </c>
      <c r="U389">
        <f t="shared" ref="U389:U415" si="405">CV389*I389</f>
        <v>0</v>
      </c>
      <c r="V389">
        <f t="shared" ref="V389:V415" si="406">CW389*I389</f>
        <v>0</v>
      </c>
      <c r="W389">
        <f t="shared" ref="W389:W415" si="407">ROUND(CX389*I389,2)</f>
        <v>0</v>
      </c>
      <c r="X389">
        <f t="shared" ref="X389:X415" si="408">ROUND(CY389,2)</f>
        <v>0</v>
      </c>
      <c r="Y389">
        <f t="shared" ref="Y389:Y415" si="409">ROUND(CZ389,2)</f>
        <v>0</v>
      </c>
      <c r="AA389">
        <v>33034105</v>
      </c>
      <c r="AB389">
        <f t="shared" ref="AB389:AB415" si="410">ROUND((AC389+AD389+AF389),6)</f>
        <v>53410.15</v>
      </c>
      <c r="AC389">
        <f t="shared" ref="AC389:AC415" si="411">ROUND((ES389),6)</f>
        <v>53410.15</v>
      </c>
      <c r="AD389">
        <f t="shared" ref="AD389:AD415" si="412">ROUND((((ET389)-(EU389))+AE389),6)</f>
        <v>0</v>
      </c>
      <c r="AE389">
        <f t="shared" ref="AE389:AE415" si="413">ROUND((EU389),6)</f>
        <v>0</v>
      </c>
      <c r="AF389">
        <f t="shared" ref="AF389:AF415" si="414">ROUND((EV389),6)</f>
        <v>0</v>
      </c>
      <c r="AG389">
        <f t="shared" ref="AG389:AG415" si="415">ROUND((AP389),6)</f>
        <v>0</v>
      </c>
      <c r="AH389">
        <f t="shared" ref="AH389:AH415" si="416">(EW389)</f>
        <v>0</v>
      </c>
      <c r="AI389">
        <f t="shared" ref="AI389:AI415" si="417">(EX389)</f>
        <v>0</v>
      </c>
      <c r="AJ389">
        <f t="shared" ref="AJ389:AJ415" si="418">ROUND((AS389),6)</f>
        <v>0</v>
      </c>
      <c r="AK389">
        <v>53410.15</v>
      </c>
      <c r="AL389">
        <v>53410.15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70</v>
      </c>
      <c r="AU389">
        <v>10</v>
      </c>
      <c r="AV389">
        <v>1</v>
      </c>
      <c r="AW389">
        <v>1</v>
      </c>
      <c r="AZ389">
        <v>1</v>
      </c>
      <c r="BA389">
        <v>1</v>
      </c>
      <c r="BB389">
        <v>1</v>
      </c>
      <c r="BC389">
        <v>1</v>
      </c>
      <c r="BD389" t="s">
        <v>3</v>
      </c>
      <c r="BE389" t="s">
        <v>3</v>
      </c>
      <c r="BF389" t="s">
        <v>3</v>
      </c>
      <c r="BG389" t="s">
        <v>3</v>
      </c>
      <c r="BH389">
        <v>3</v>
      </c>
      <c r="BI389">
        <v>4</v>
      </c>
      <c r="BJ389" t="s">
        <v>27</v>
      </c>
      <c r="BM389">
        <v>0</v>
      </c>
      <c r="BN389">
        <v>0</v>
      </c>
      <c r="BO389" t="s">
        <v>3</v>
      </c>
      <c r="BP389">
        <v>0</v>
      </c>
      <c r="BQ389">
        <v>1</v>
      </c>
      <c r="BR389">
        <v>0</v>
      </c>
      <c r="BS389">
        <v>1</v>
      </c>
      <c r="BT389">
        <v>1</v>
      </c>
      <c r="BU389">
        <v>1</v>
      </c>
      <c r="BV389">
        <v>1</v>
      </c>
      <c r="BW389">
        <v>1</v>
      </c>
      <c r="BX389">
        <v>1</v>
      </c>
      <c r="BY389" t="s">
        <v>3</v>
      </c>
      <c r="BZ389">
        <v>70</v>
      </c>
      <c r="CA389">
        <v>10</v>
      </c>
      <c r="CF389">
        <v>0</v>
      </c>
      <c r="CG389">
        <v>0</v>
      </c>
      <c r="CM389">
        <v>0</v>
      </c>
      <c r="CN389" t="s">
        <v>3</v>
      </c>
      <c r="CO389">
        <v>0</v>
      </c>
      <c r="CP389">
        <f t="shared" ref="CP389:CP415" si="419">(P389+Q389+S389)</f>
        <v>941.23</v>
      </c>
      <c r="CQ389">
        <f t="shared" ref="CQ389:CQ415" si="420">(AC389*BC389*AW389)</f>
        <v>53410.15</v>
      </c>
      <c r="CR389">
        <f t="shared" ref="CR389:CR415" si="421">((((ET389)*BB389-(EU389)*BS389)+AE389*BS389)*AV389)</f>
        <v>0</v>
      </c>
      <c r="CS389">
        <f t="shared" ref="CS389:CS415" si="422">(AE389*BS389*AV389)</f>
        <v>0</v>
      </c>
      <c r="CT389">
        <f t="shared" ref="CT389:CT415" si="423">(AF389*BA389*AV389)</f>
        <v>0</v>
      </c>
      <c r="CU389">
        <f t="shared" ref="CU389:CU415" si="424">AG389</f>
        <v>0</v>
      </c>
      <c r="CV389">
        <f t="shared" ref="CV389:CV415" si="425">(AH389*AV389)</f>
        <v>0</v>
      </c>
      <c r="CW389">
        <f t="shared" ref="CW389:CW415" si="426">AI389</f>
        <v>0</v>
      </c>
      <c r="CX389">
        <f t="shared" ref="CX389:CX415" si="427">AJ389</f>
        <v>0</v>
      </c>
      <c r="CY389">
        <f t="shared" ref="CY389:CY415" si="428">((S389*BZ389)/100)</f>
        <v>0</v>
      </c>
      <c r="CZ389">
        <f t="shared" ref="CZ389:CZ415" si="429">((S389*CA389)/100)</f>
        <v>0</v>
      </c>
      <c r="DC389" t="s">
        <v>3</v>
      </c>
      <c r="DD389" t="s">
        <v>3</v>
      </c>
      <c r="DE389" t="s">
        <v>3</v>
      </c>
      <c r="DF389" t="s">
        <v>3</v>
      </c>
      <c r="DG389" t="s">
        <v>3</v>
      </c>
      <c r="DH389" t="s">
        <v>3</v>
      </c>
      <c r="DI389" t="s">
        <v>3</v>
      </c>
      <c r="DJ389" t="s">
        <v>3</v>
      </c>
      <c r="DK389" t="s">
        <v>3</v>
      </c>
      <c r="DL389" t="s">
        <v>3</v>
      </c>
      <c r="DM389" t="s">
        <v>3</v>
      </c>
      <c r="DN389">
        <v>0</v>
      </c>
      <c r="DO389">
        <v>0</v>
      </c>
      <c r="DP389">
        <v>1</v>
      </c>
      <c r="DQ389">
        <v>1</v>
      </c>
      <c r="DU389">
        <v>1009</v>
      </c>
      <c r="DV389" t="s">
        <v>19</v>
      </c>
      <c r="DW389" t="s">
        <v>19</v>
      </c>
      <c r="DX389">
        <v>1000</v>
      </c>
      <c r="EE389">
        <v>32505399</v>
      </c>
      <c r="EF389">
        <v>1</v>
      </c>
      <c r="EG389" t="s">
        <v>21</v>
      </c>
      <c r="EH389">
        <v>0</v>
      </c>
      <c r="EI389" t="s">
        <v>3</v>
      </c>
      <c r="EJ389">
        <v>4</v>
      </c>
      <c r="EK389">
        <v>0</v>
      </c>
      <c r="EL389" t="s">
        <v>22</v>
      </c>
      <c r="EM389" t="s">
        <v>23</v>
      </c>
      <c r="EO389" t="s">
        <v>3</v>
      </c>
      <c r="EQ389">
        <v>131072</v>
      </c>
      <c r="ER389">
        <v>53410.15</v>
      </c>
      <c r="ES389">
        <v>53410.15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FQ389">
        <v>0</v>
      </c>
      <c r="FR389">
        <f t="shared" ref="FR389:FR415" si="430">ROUND(IF(AND(BH389=3,BI389=3),P389,0),2)</f>
        <v>0</v>
      </c>
      <c r="FS389">
        <v>0</v>
      </c>
      <c r="FX389">
        <v>70</v>
      </c>
      <c r="FY389">
        <v>10</v>
      </c>
      <c r="GA389" t="s">
        <v>3</v>
      </c>
      <c r="GD389">
        <v>0</v>
      </c>
      <c r="GF389">
        <v>-1467733540</v>
      </c>
      <c r="GG389">
        <v>2</v>
      </c>
      <c r="GH389">
        <v>1</v>
      </c>
      <c r="GI389">
        <v>-2</v>
      </c>
      <c r="GJ389">
        <v>0</v>
      </c>
      <c r="GK389">
        <f>ROUND(R389*(R12)/100,2)</f>
        <v>0</v>
      </c>
      <c r="GL389">
        <f t="shared" ref="GL389:GL415" si="431">ROUND(IF(AND(BH389=3,BI389=3,FS389&lt;&gt;0),P389,0),2)</f>
        <v>0</v>
      </c>
      <c r="GM389">
        <f t="shared" ref="GM389:GM415" si="432">ROUND(O389+X389+Y389+GK389,2)+GX389</f>
        <v>941.23</v>
      </c>
      <c r="GN389">
        <f t="shared" ref="GN389:GN415" si="433">IF(OR(BI389=0,BI389=1),ROUND(O389+X389+Y389+GK389,2),0)</f>
        <v>0</v>
      </c>
      <c r="GO389">
        <f t="shared" ref="GO389:GO415" si="434">IF(BI389=2,ROUND(O389+X389+Y389+GK389,2),0)</f>
        <v>0</v>
      </c>
      <c r="GP389">
        <f t="shared" ref="GP389:GP415" si="435">IF(BI389=4,ROUND(O389+X389+Y389+GK389,2)+GX389,0)</f>
        <v>941.23</v>
      </c>
      <c r="GR389">
        <v>0</v>
      </c>
      <c r="GS389">
        <v>3</v>
      </c>
      <c r="GT389">
        <v>0</v>
      </c>
      <c r="GU389" t="s">
        <v>3</v>
      </c>
      <c r="GV389">
        <f t="shared" ref="GV389:GV415" si="436">ROUND(GT389,6)</f>
        <v>0</v>
      </c>
      <c r="GW389">
        <v>1</v>
      </c>
      <c r="GX389">
        <f t="shared" ref="GX389:GX415" si="437">ROUND(GV389*GW389*I389,2)</f>
        <v>0</v>
      </c>
      <c r="HA389">
        <v>0</v>
      </c>
      <c r="HB389">
        <v>0</v>
      </c>
      <c r="IK389">
        <v>0</v>
      </c>
    </row>
    <row r="390" spans="1:245" x14ac:dyDescent="0.2">
      <c r="A390">
        <v>17</v>
      </c>
      <c r="B390">
        <v>1</v>
      </c>
      <c r="E390" t="s">
        <v>392</v>
      </c>
      <c r="F390" t="s">
        <v>35</v>
      </c>
      <c r="G390" t="s">
        <v>393</v>
      </c>
      <c r="H390" t="s">
        <v>37</v>
      </c>
      <c r="I390">
        <v>1</v>
      </c>
      <c r="J390">
        <v>0</v>
      </c>
      <c r="O390">
        <f t="shared" si="399"/>
        <v>30192.37</v>
      </c>
      <c r="P390">
        <f t="shared" si="400"/>
        <v>30192.37</v>
      </c>
      <c r="Q390">
        <f t="shared" si="401"/>
        <v>0</v>
      </c>
      <c r="R390">
        <f t="shared" si="402"/>
        <v>0</v>
      </c>
      <c r="S390">
        <f t="shared" si="403"/>
        <v>0</v>
      </c>
      <c r="T390">
        <f t="shared" si="404"/>
        <v>0</v>
      </c>
      <c r="U390">
        <f t="shared" si="405"/>
        <v>0</v>
      </c>
      <c r="V390">
        <f t="shared" si="406"/>
        <v>0</v>
      </c>
      <c r="W390">
        <f t="shared" si="407"/>
        <v>0</v>
      </c>
      <c r="X390">
        <f t="shared" si="408"/>
        <v>0</v>
      </c>
      <c r="Y390">
        <f t="shared" si="409"/>
        <v>0</v>
      </c>
      <c r="AA390">
        <v>33034105</v>
      </c>
      <c r="AB390">
        <f t="shared" si="410"/>
        <v>30192.37</v>
      </c>
      <c r="AC390">
        <f t="shared" si="411"/>
        <v>30192.37</v>
      </c>
      <c r="AD390">
        <f t="shared" si="412"/>
        <v>0</v>
      </c>
      <c r="AE390">
        <f t="shared" si="413"/>
        <v>0</v>
      </c>
      <c r="AF390">
        <f t="shared" si="414"/>
        <v>0</v>
      </c>
      <c r="AG390">
        <f t="shared" si="415"/>
        <v>0</v>
      </c>
      <c r="AH390">
        <f t="shared" si="416"/>
        <v>0</v>
      </c>
      <c r="AI390">
        <f t="shared" si="417"/>
        <v>0</v>
      </c>
      <c r="AJ390">
        <f t="shared" si="418"/>
        <v>0</v>
      </c>
      <c r="AK390">
        <v>30192.37</v>
      </c>
      <c r="AL390">
        <v>30192.37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1</v>
      </c>
      <c r="AW390">
        <v>1</v>
      </c>
      <c r="AZ390">
        <v>1</v>
      </c>
      <c r="BA390">
        <v>1</v>
      </c>
      <c r="BB390">
        <v>1</v>
      </c>
      <c r="BC390">
        <v>1</v>
      </c>
      <c r="BD390" t="s">
        <v>3</v>
      </c>
      <c r="BE390" t="s">
        <v>3</v>
      </c>
      <c r="BF390" t="s">
        <v>3</v>
      </c>
      <c r="BG390" t="s">
        <v>3</v>
      </c>
      <c r="BH390">
        <v>3</v>
      </c>
      <c r="BI390">
        <v>1</v>
      </c>
      <c r="BJ390" t="s">
        <v>3</v>
      </c>
      <c r="BM390">
        <v>6001</v>
      </c>
      <c r="BN390">
        <v>0</v>
      </c>
      <c r="BO390" t="s">
        <v>3</v>
      </c>
      <c r="BP390">
        <v>0</v>
      </c>
      <c r="BQ390">
        <v>0</v>
      </c>
      <c r="BR390">
        <v>0</v>
      </c>
      <c r="BS390">
        <v>1</v>
      </c>
      <c r="BT390">
        <v>1</v>
      </c>
      <c r="BU390">
        <v>1</v>
      </c>
      <c r="BV390">
        <v>1</v>
      </c>
      <c r="BW390">
        <v>1</v>
      </c>
      <c r="BX390">
        <v>1</v>
      </c>
      <c r="BY390" t="s">
        <v>3</v>
      </c>
      <c r="BZ390">
        <v>0</v>
      </c>
      <c r="CA390">
        <v>0</v>
      </c>
      <c r="CF390">
        <v>0</v>
      </c>
      <c r="CG390">
        <v>0</v>
      </c>
      <c r="CM390">
        <v>0</v>
      </c>
      <c r="CN390" t="s">
        <v>3</v>
      </c>
      <c r="CO390">
        <v>0</v>
      </c>
      <c r="CP390">
        <f t="shared" si="419"/>
        <v>30192.37</v>
      </c>
      <c r="CQ390">
        <f t="shared" si="420"/>
        <v>30192.37</v>
      </c>
      <c r="CR390">
        <f t="shared" si="421"/>
        <v>0</v>
      </c>
      <c r="CS390">
        <f t="shared" si="422"/>
        <v>0</v>
      </c>
      <c r="CT390">
        <f t="shared" si="423"/>
        <v>0</v>
      </c>
      <c r="CU390">
        <f t="shared" si="424"/>
        <v>0</v>
      </c>
      <c r="CV390">
        <f t="shared" si="425"/>
        <v>0</v>
      </c>
      <c r="CW390">
        <f t="shared" si="426"/>
        <v>0</v>
      </c>
      <c r="CX390">
        <f t="shared" si="427"/>
        <v>0</v>
      </c>
      <c r="CY390">
        <f t="shared" si="428"/>
        <v>0</v>
      </c>
      <c r="CZ390">
        <f t="shared" si="429"/>
        <v>0</v>
      </c>
      <c r="DC390" t="s">
        <v>3</v>
      </c>
      <c r="DD390" t="s">
        <v>3</v>
      </c>
      <c r="DE390" t="s">
        <v>3</v>
      </c>
      <c r="DF390" t="s">
        <v>3</v>
      </c>
      <c r="DG390" t="s">
        <v>3</v>
      </c>
      <c r="DH390" t="s">
        <v>3</v>
      </c>
      <c r="DI390" t="s">
        <v>3</v>
      </c>
      <c r="DJ390" t="s">
        <v>3</v>
      </c>
      <c r="DK390" t="s">
        <v>3</v>
      </c>
      <c r="DL390" t="s">
        <v>3</v>
      </c>
      <c r="DM390" t="s">
        <v>3</v>
      </c>
      <c r="DN390">
        <v>0</v>
      </c>
      <c r="DO390">
        <v>0</v>
      </c>
      <c r="DP390">
        <v>1</v>
      </c>
      <c r="DQ390">
        <v>1</v>
      </c>
      <c r="DU390">
        <v>1010</v>
      </c>
      <c r="DV390" t="s">
        <v>37</v>
      </c>
      <c r="DW390" t="s">
        <v>38</v>
      </c>
      <c r="DX390">
        <v>1</v>
      </c>
      <c r="EE390">
        <v>32747723</v>
      </c>
      <c r="EF390">
        <v>0</v>
      </c>
      <c r="EG390" t="s">
        <v>39</v>
      </c>
      <c r="EH390">
        <v>0</v>
      </c>
      <c r="EI390" t="s">
        <v>3</v>
      </c>
      <c r="EJ390">
        <v>1</v>
      </c>
      <c r="EK390">
        <v>6001</v>
      </c>
      <c r="EL390" t="s">
        <v>40</v>
      </c>
      <c r="EM390" t="s">
        <v>39</v>
      </c>
      <c r="EO390" t="s">
        <v>3</v>
      </c>
      <c r="EQ390">
        <v>131072</v>
      </c>
      <c r="ER390">
        <v>30192.37</v>
      </c>
      <c r="ES390">
        <v>30192.37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FQ390">
        <v>0</v>
      </c>
      <c r="FR390">
        <f t="shared" si="430"/>
        <v>0</v>
      </c>
      <c r="FS390">
        <v>0</v>
      </c>
      <c r="FX390">
        <v>0</v>
      </c>
      <c r="FY390">
        <v>0</v>
      </c>
      <c r="GA390" t="s">
        <v>41</v>
      </c>
      <c r="GD390">
        <v>0</v>
      </c>
      <c r="GF390">
        <v>-1606367335</v>
      </c>
      <c r="GG390">
        <v>2</v>
      </c>
      <c r="GH390">
        <v>0</v>
      </c>
      <c r="GI390">
        <v>-2</v>
      </c>
      <c r="GJ390">
        <v>0</v>
      </c>
      <c r="GK390">
        <f>ROUND(R390*(R12)/100,2)</f>
        <v>0</v>
      </c>
      <c r="GL390">
        <f t="shared" si="431"/>
        <v>0</v>
      </c>
      <c r="GM390">
        <f t="shared" si="432"/>
        <v>30192.37</v>
      </c>
      <c r="GN390">
        <f t="shared" si="433"/>
        <v>30192.37</v>
      </c>
      <c r="GO390">
        <f t="shared" si="434"/>
        <v>0</v>
      </c>
      <c r="GP390">
        <f t="shared" si="435"/>
        <v>0</v>
      </c>
      <c r="GR390">
        <v>0</v>
      </c>
      <c r="GS390">
        <v>4</v>
      </c>
      <c r="GT390">
        <v>0</v>
      </c>
      <c r="GU390" t="s">
        <v>3</v>
      </c>
      <c r="GV390">
        <f t="shared" si="436"/>
        <v>0</v>
      </c>
      <c r="GW390">
        <v>1</v>
      </c>
      <c r="GX390">
        <f t="shared" si="437"/>
        <v>0</v>
      </c>
      <c r="HA390">
        <v>0</v>
      </c>
      <c r="HB390">
        <v>0</v>
      </c>
      <c r="IK390">
        <v>0</v>
      </c>
    </row>
    <row r="391" spans="1:245" x14ac:dyDescent="0.2">
      <c r="A391">
        <v>17</v>
      </c>
      <c r="B391">
        <v>1</v>
      </c>
      <c r="C391">
        <f>ROW(SmtRes!A1005)</f>
        <v>1005</v>
      </c>
      <c r="D391">
        <f>ROW(EtalonRes!A954)</f>
        <v>954</v>
      </c>
      <c r="E391" t="s">
        <v>394</v>
      </c>
      <c r="F391" t="s">
        <v>17</v>
      </c>
      <c r="G391" t="s">
        <v>18</v>
      </c>
      <c r="H391" t="s">
        <v>19</v>
      </c>
      <c r="I391">
        <v>4.4600000000000001E-2</v>
      </c>
      <c r="J391">
        <v>0</v>
      </c>
      <c r="O391">
        <f t="shared" si="399"/>
        <v>2973.35</v>
      </c>
      <c r="P391">
        <f t="shared" si="400"/>
        <v>2539.23</v>
      </c>
      <c r="Q391">
        <f t="shared" si="401"/>
        <v>69.36</v>
      </c>
      <c r="R391">
        <f t="shared" si="402"/>
        <v>6.37</v>
      </c>
      <c r="S391">
        <f t="shared" si="403"/>
        <v>364.76</v>
      </c>
      <c r="T391">
        <f t="shared" si="404"/>
        <v>0</v>
      </c>
      <c r="U391">
        <f t="shared" si="405"/>
        <v>1.610506</v>
      </c>
      <c r="V391">
        <f t="shared" si="406"/>
        <v>0</v>
      </c>
      <c r="W391">
        <f t="shared" si="407"/>
        <v>0</v>
      </c>
      <c r="X391">
        <f t="shared" si="408"/>
        <v>255.33</v>
      </c>
      <c r="Y391">
        <f t="shared" si="409"/>
        <v>36.479999999999997</v>
      </c>
      <c r="AA391">
        <v>33034105</v>
      </c>
      <c r="AB391">
        <f t="shared" si="410"/>
        <v>66667.14</v>
      </c>
      <c r="AC391">
        <f t="shared" si="411"/>
        <v>56933.42</v>
      </c>
      <c r="AD391">
        <f t="shared" si="412"/>
        <v>1555.17</v>
      </c>
      <c r="AE391">
        <f t="shared" si="413"/>
        <v>142.85</v>
      </c>
      <c r="AF391">
        <f t="shared" si="414"/>
        <v>8178.55</v>
      </c>
      <c r="AG391">
        <f t="shared" si="415"/>
        <v>0</v>
      </c>
      <c r="AH391">
        <f t="shared" si="416"/>
        <v>36.11</v>
      </c>
      <c r="AI391">
        <f t="shared" si="417"/>
        <v>0</v>
      </c>
      <c r="AJ391">
        <f t="shared" si="418"/>
        <v>0</v>
      </c>
      <c r="AK391">
        <v>66667.14</v>
      </c>
      <c r="AL391">
        <v>56933.42</v>
      </c>
      <c r="AM391">
        <v>1555.17</v>
      </c>
      <c r="AN391">
        <v>142.85</v>
      </c>
      <c r="AO391">
        <v>8178.55</v>
      </c>
      <c r="AP391">
        <v>0</v>
      </c>
      <c r="AQ391">
        <v>36.11</v>
      </c>
      <c r="AR391">
        <v>0</v>
      </c>
      <c r="AS391">
        <v>0</v>
      </c>
      <c r="AT391">
        <v>70</v>
      </c>
      <c r="AU391">
        <v>10</v>
      </c>
      <c r="AV391">
        <v>1</v>
      </c>
      <c r="AW391">
        <v>1</v>
      </c>
      <c r="AZ391">
        <v>1</v>
      </c>
      <c r="BA391">
        <v>1</v>
      </c>
      <c r="BB391">
        <v>1</v>
      </c>
      <c r="BC391">
        <v>1</v>
      </c>
      <c r="BD391" t="s">
        <v>3</v>
      </c>
      <c r="BE391" t="s">
        <v>3</v>
      </c>
      <c r="BF391" t="s">
        <v>3</v>
      </c>
      <c r="BG391" t="s">
        <v>3</v>
      </c>
      <c r="BH391">
        <v>0</v>
      </c>
      <c r="BI391">
        <v>4</v>
      </c>
      <c r="BJ391" t="s">
        <v>20</v>
      </c>
      <c r="BM391">
        <v>0</v>
      </c>
      <c r="BN391">
        <v>0</v>
      </c>
      <c r="BO391" t="s">
        <v>3</v>
      </c>
      <c r="BP391">
        <v>0</v>
      </c>
      <c r="BQ391">
        <v>1</v>
      </c>
      <c r="BR391">
        <v>0</v>
      </c>
      <c r="BS391">
        <v>1</v>
      </c>
      <c r="BT391">
        <v>1</v>
      </c>
      <c r="BU391">
        <v>1</v>
      </c>
      <c r="BV391">
        <v>1</v>
      </c>
      <c r="BW391">
        <v>1</v>
      </c>
      <c r="BX391">
        <v>1</v>
      </c>
      <c r="BY391" t="s">
        <v>3</v>
      </c>
      <c r="BZ391">
        <v>70</v>
      </c>
      <c r="CA391">
        <v>10</v>
      </c>
      <c r="CF391">
        <v>0</v>
      </c>
      <c r="CG391">
        <v>0</v>
      </c>
      <c r="CM391">
        <v>0</v>
      </c>
      <c r="CN391" t="s">
        <v>3</v>
      </c>
      <c r="CO391">
        <v>0</v>
      </c>
      <c r="CP391">
        <f t="shared" si="419"/>
        <v>2973.3500000000004</v>
      </c>
      <c r="CQ391">
        <f t="shared" si="420"/>
        <v>56933.42</v>
      </c>
      <c r="CR391">
        <f t="shared" si="421"/>
        <v>1555.17</v>
      </c>
      <c r="CS391">
        <f t="shared" si="422"/>
        <v>142.85</v>
      </c>
      <c r="CT391">
        <f t="shared" si="423"/>
        <v>8178.55</v>
      </c>
      <c r="CU391">
        <f t="shared" si="424"/>
        <v>0</v>
      </c>
      <c r="CV391">
        <f t="shared" si="425"/>
        <v>36.11</v>
      </c>
      <c r="CW391">
        <f t="shared" si="426"/>
        <v>0</v>
      </c>
      <c r="CX391">
        <f t="shared" si="427"/>
        <v>0</v>
      </c>
      <c r="CY391">
        <f t="shared" si="428"/>
        <v>255.33199999999999</v>
      </c>
      <c r="CZ391">
        <f t="shared" si="429"/>
        <v>36.475999999999999</v>
      </c>
      <c r="DC391" t="s">
        <v>3</v>
      </c>
      <c r="DD391" t="s">
        <v>3</v>
      </c>
      <c r="DE391" t="s">
        <v>3</v>
      </c>
      <c r="DF391" t="s">
        <v>3</v>
      </c>
      <c r="DG391" t="s">
        <v>3</v>
      </c>
      <c r="DH391" t="s">
        <v>3</v>
      </c>
      <c r="DI391" t="s">
        <v>3</v>
      </c>
      <c r="DJ391" t="s">
        <v>3</v>
      </c>
      <c r="DK391" t="s">
        <v>3</v>
      </c>
      <c r="DL391" t="s">
        <v>3</v>
      </c>
      <c r="DM391" t="s">
        <v>3</v>
      </c>
      <c r="DN391">
        <v>0</v>
      </c>
      <c r="DO391">
        <v>0</v>
      </c>
      <c r="DP391">
        <v>1</v>
      </c>
      <c r="DQ391">
        <v>1</v>
      </c>
      <c r="DU391">
        <v>1009</v>
      </c>
      <c r="DV391" t="s">
        <v>19</v>
      </c>
      <c r="DW391" t="s">
        <v>19</v>
      </c>
      <c r="DX391">
        <v>1000</v>
      </c>
      <c r="EE391">
        <v>32505399</v>
      </c>
      <c r="EF391">
        <v>1</v>
      </c>
      <c r="EG391" t="s">
        <v>21</v>
      </c>
      <c r="EH391">
        <v>0</v>
      </c>
      <c r="EI391" t="s">
        <v>3</v>
      </c>
      <c r="EJ391">
        <v>4</v>
      </c>
      <c r="EK391">
        <v>0</v>
      </c>
      <c r="EL391" t="s">
        <v>22</v>
      </c>
      <c r="EM391" t="s">
        <v>23</v>
      </c>
      <c r="EO391" t="s">
        <v>3</v>
      </c>
      <c r="EQ391">
        <v>131072</v>
      </c>
      <c r="ER391">
        <v>66667.14</v>
      </c>
      <c r="ES391">
        <v>56933.42</v>
      </c>
      <c r="ET391">
        <v>1555.17</v>
      </c>
      <c r="EU391">
        <v>142.85</v>
      </c>
      <c r="EV391">
        <v>8178.55</v>
      </c>
      <c r="EW391">
        <v>36.11</v>
      </c>
      <c r="EX391">
        <v>0</v>
      </c>
      <c r="EY391">
        <v>0</v>
      </c>
      <c r="FQ391">
        <v>0</v>
      </c>
      <c r="FR391">
        <f t="shared" si="430"/>
        <v>0</v>
      </c>
      <c r="FS391">
        <v>0</v>
      </c>
      <c r="FX391">
        <v>70</v>
      </c>
      <c r="FY391">
        <v>10</v>
      </c>
      <c r="GA391" t="s">
        <v>3</v>
      </c>
      <c r="GD391">
        <v>0</v>
      </c>
      <c r="GF391">
        <v>-1596235391</v>
      </c>
      <c r="GG391">
        <v>2</v>
      </c>
      <c r="GH391">
        <v>1</v>
      </c>
      <c r="GI391">
        <v>-2</v>
      </c>
      <c r="GJ391">
        <v>0</v>
      </c>
      <c r="GK391">
        <f>ROUND(R391*(R12)/100,2)</f>
        <v>6.88</v>
      </c>
      <c r="GL391">
        <f t="shared" si="431"/>
        <v>0</v>
      </c>
      <c r="GM391">
        <f t="shared" si="432"/>
        <v>3272.04</v>
      </c>
      <c r="GN391">
        <f t="shared" si="433"/>
        <v>0</v>
      </c>
      <c r="GO391">
        <f t="shared" si="434"/>
        <v>0</v>
      </c>
      <c r="GP391">
        <f t="shared" si="435"/>
        <v>3272.04</v>
      </c>
      <c r="GR391">
        <v>0</v>
      </c>
      <c r="GS391">
        <v>3</v>
      </c>
      <c r="GT391">
        <v>0</v>
      </c>
      <c r="GU391" t="s">
        <v>3</v>
      </c>
      <c r="GV391">
        <f t="shared" si="436"/>
        <v>0</v>
      </c>
      <c r="GW391">
        <v>1</v>
      </c>
      <c r="GX391">
        <f t="shared" si="437"/>
        <v>0</v>
      </c>
      <c r="HA391">
        <v>0</v>
      </c>
      <c r="HB391">
        <v>0</v>
      </c>
      <c r="IK391">
        <v>0</v>
      </c>
    </row>
    <row r="392" spans="1:245" x14ac:dyDescent="0.2">
      <c r="A392">
        <v>18</v>
      </c>
      <c r="B392">
        <v>1</v>
      </c>
      <c r="C392">
        <v>1005</v>
      </c>
      <c r="E392" t="s">
        <v>395</v>
      </c>
      <c r="F392" t="s">
        <v>25</v>
      </c>
      <c r="G392" t="s">
        <v>26</v>
      </c>
      <c r="H392" t="s">
        <v>19</v>
      </c>
      <c r="I392">
        <f>I391*J392</f>
        <v>-4.4600000000000001E-2</v>
      </c>
      <c r="J392">
        <v>-1</v>
      </c>
      <c r="O392">
        <f t="shared" si="399"/>
        <v>-2382.09</v>
      </c>
      <c r="P392">
        <f t="shared" si="400"/>
        <v>-2382.09</v>
      </c>
      <c r="Q392">
        <f t="shared" si="401"/>
        <v>0</v>
      </c>
      <c r="R392">
        <f t="shared" si="402"/>
        <v>0</v>
      </c>
      <c r="S392">
        <f t="shared" si="403"/>
        <v>0</v>
      </c>
      <c r="T392">
        <f t="shared" si="404"/>
        <v>0</v>
      </c>
      <c r="U392">
        <f t="shared" si="405"/>
        <v>0</v>
      </c>
      <c r="V392">
        <f t="shared" si="406"/>
        <v>0</v>
      </c>
      <c r="W392">
        <f t="shared" si="407"/>
        <v>0</v>
      </c>
      <c r="X392">
        <f t="shared" si="408"/>
        <v>0</v>
      </c>
      <c r="Y392">
        <f t="shared" si="409"/>
        <v>0</v>
      </c>
      <c r="AA392">
        <v>33034105</v>
      </c>
      <c r="AB392">
        <f t="shared" si="410"/>
        <v>53410.15</v>
      </c>
      <c r="AC392">
        <f t="shared" si="411"/>
        <v>53410.15</v>
      </c>
      <c r="AD392">
        <f t="shared" si="412"/>
        <v>0</v>
      </c>
      <c r="AE392">
        <f t="shared" si="413"/>
        <v>0</v>
      </c>
      <c r="AF392">
        <f t="shared" si="414"/>
        <v>0</v>
      </c>
      <c r="AG392">
        <f t="shared" si="415"/>
        <v>0</v>
      </c>
      <c r="AH392">
        <f t="shared" si="416"/>
        <v>0</v>
      </c>
      <c r="AI392">
        <f t="shared" si="417"/>
        <v>0</v>
      </c>
      <c r="AJ392">
        <f t="shared" si="418"/>
        <v>0</v>
      </c>
      <c r="AK392">
        <v>53410.15</v>
      </c>
      <c r="AL392">
        <v>53410.15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70</v>
      </c>
      <c r="AU392">
        <v>10</v>
      </c>
      <c r="AV392">
        <v>1</v>
      </c>
      <c r="AW392">
        <v>1</v>
      </c>
      <c r="AZ392">
        <v>1</v>
      </c>
      <c r="BA392">
        <v>1</v>
      </c>
      <c r="BB392">
        <v>1</v>
      </c>
      <c r="BC392">
        <v>1</v>
      </c>
      <c r="BD392" t="s">
        <v>3</v>
      </c>
      <c r="BE392" t="s">
        <v>3</v>
      </c>
      <c r="BF392" t="s">
        <v>3</v>
      </c>
      <c r="BG392" t="s">
        <v>3</v>
      </c>
      <c r="BH392">
        <v>3</v>
      </c>
      <c r="BI392">
        <v>4</v>
      </c>
      <c r="BJ392" t="s">
        <v>27</v>
      </c>
      <c r="BM392">
        <v>0</v>
      </c>
      <c r="BN392">
        <v>0</v>
      </c>
      <c r="BO392" t="s">
        <v>3</v>
      </c>
      <c r="BP392">
        <v>0</v>
      </c>
      <c r="BQ392">
        <v>1</v>
      </c>
      <c r="BR392">
        <v>0</v>
      </c>
      <c r="BS392">
        <v>1</v>
      </c>
      <c r="BT392">
        <v>1</v>
      </c>
      <c r="BU392">
        <v>1</v>
      </c>
      <c r="BV392">
        <v>1</v>
      </c>
      <c r="BW392">
        <v>1</v>
      </c>
      <c r="BX392">
        <v>1</v>
      </c>
      <c r="BY392" t="s">
        <v>3</v>
      </c>
      <c r="BZ392">
        <v>70</v>
      </c>
      <c r="CA392">
        <v>10</v>
      </c>
      <c r="CF392">
        <v>0</v>
      </c>
      <c r="CG392">
        <v>0</v>
      </c>
      <c r="CM392">
        <v>0</v>
      </c>
      <c r="CN392" t="s">
        <v>3</v>
      </c>
      <c r="CO392">
        <v>0</v>
      </c>
      <c r="CP392">
        <f t="shared" si="419"/>
        <v>-2382.09</v>
      </c>
      <c r="CQ392">
        <f t="shared" si="420"/>
        <v>53410.15</v>
      </c>
      <c r="CR392">
        <f t="shared" si="421"/>
        <v>0</v>
      </c>
      <c r="CS392">
        <f t="shared" si="422"/>
        <v>0</v>
      </c>
      <c r="CT392">
        <f t="shared" si="423"/>
        <v>0</v>
      </c>
      <c r="CU392">
        <f t="shared" si="424"/>
        <v>0</v>
      </c>
      <c r="CV392">
        <f t="shared" si="425"/>
        <v>0</v>
      </c>
      <c r="CW392">
        <f t="shared" si="426"/>
        <v>0</v>
      </c>
      <c r="CX392">
        <f t="shared" si="427"/>
        <v>0</v>
      </c>
      <c r="CY392">
        <f t="shared" si="428"/>
        <v>0</v>
      </c>
      <c r="CZ392">
        <f t="shared" si="429"/>
        <v>0</v>
      </c>
      <c r="DC392" t="s">
        <v>3</v>
      </c>
      <c r="DD392" t="s">
        <v>3</v>
      </c>
      <c r="DE392" t="s">
        <v>3</v>
      </c>
      <c r="DF392" t="s">
        <v>3</v>
      </c>
      <c r="DG392" t="s">
        <v>3</v>
      </c>
      <c r="DH392" t="s">
        <v>3</v>
      </c>
      <c r="DI392" t="s">
        <v>3</v>
      </c>
      <c r="DJ392" t="s">
        <v>3</v>
      </c>
      <c r="DK392" t="s">
        <v>3</v>
      </c>
      <c r="DL392" t="s">
        <v>3</v>
      </c>
      <c r="DM392" t="s">
        <v>3</v>
      </c>
      <c r="DN392">
        <v>0</v>
      </c>
      <c r="DO392">
        <v>0</v>
      </c>
      <c r="DP392">
        <v>1</v>
      </c>
      <c r="DQ392">
        <v>1</v>
      </c>
      <c r="DU392">
        <v>1009</v>
      </c>
      <c r="DV392" t="s">
        <v>19</v>
      </c>
      <c r="DW392" t="s">
        <v>19</v>
      </c>
      <c r="DX392">
        <v>1000</v>
      </c>
      <c r="EE392">
        <v>32505399</v>
      </c>
      <c r="EF392">
        <v>1</v>
      </c>
      <c r="EG392" t="s">
        <v>21</v>
      </c>
      <c r="EH392">
        <v>0</v>
      </c>
      <c r="EI392" t="s">
        <v>3</v>
      </c>
      <c r="EJ392">
        <v>4</v>
      </c>
      <c r="EK392">
        <v>0</v>
      </c>
      <c r="EL392" t="s">
        <v>22</v>
      </c>
      <c r="EM392" t="s">
        <v>23</v>
      </c>
      <c r="EO392" t="s">
        <v>3</v>
      </c>
      <c r="EQ392">
        <v>0</v>
      </c>
      <c r="ER392">
        <v>53410.15</v>
      </c>
      <c r="ES392">
        <v>53410.15</v>
      </c>
      <c r="ET392">
        <v>0</v>
      </c>
      <c r="EU392">
        <v>0</v>
      </c>
      <c r="EV392">
        <v>0</v>
      </c>
      <c r="EW392">
        <v>0</v>
      </c>
      <c r="EX392">
        <v>0</v>
      </c>
      <c r="FQ392">
        <v>0</v>
      </c>
      <c r="FR392">
        <f t="shared" si="430"/>
        <v>0</v>
      </c>
      <c r="FS392">
        <v>0</v>
      </c>
      <c r="FX392">
        <v>70</v>
      </c>
      <c r="FY392">
        <v>10</v>
      </c>
      <c r="GA392" t="s">
        <v>3</v>
      </c>
      <c r="GD392">
        <v>0</v>
      </c>
      <c r="GF392">
        <v>-1467733540</v>
      </c>
      <c r="GG392">
        <v>2</v>
      </c>
      <c r="GH392">
        <v>1</v>
      </c>
      <c r="GI392">
        <v>-2</v>
      </c>
      <c r="GJ392">
        <v>0</v>
      </c>
      <c r="GK392">
        <f>ROUND(R392*(R12)/100,2)</f>
        <v>0</v>
      </c>
      <c r="GL392">
        <f t="shared" si="431"/>
        <v>0</v>
      </c>
      <c r="GM392">
        <f t="shared" si="432"/>
        <v>-2382.09</v>
      </c>
      <c r="GN392">
        <f t="shared" si="433"/>
        <v>0</v>
      </c>
      <c r="GO392">
        <f t="shared" si="434"/>
        <v>0</v>
      </c>
      <c r="GP392">
        <f t="shared" si="435"/>
        <v>-2382.09</v>
      </c>
      <c r="GR392">
        <v>0</v>
      </c>
      <c r="GS392">
        <v>3</v>
      </c>
      <c r="GT392">
        <v>0</v>
      </c>
      <c r="GU392" t="s">
        <v>3</v>
      </c>
      <c r="GV392">
        <f t="shared" si="436"/>
        <v>0</v>
      </c>
      <c r="GW392">
        <v>1</v>
      </c>
      <c r="GX392">
        <f t="shared" si="437"/>
        <v>0</v>
      </c>
      <c r="HA392">
        <v>0</v>
      </c>
      <c r="HB392">
        <v>0</v>
      </c>
      <c r="IK392">
        <v>0</v>
      </c>
    </row>
    <row r="393" spans="1:245" x14ac:dyDescent="0.2">
      <c r="A393">
        <v>17</v>
      </c>
      <c r="B393">
        <v>1</v>
      </c>
      <c r="C393">
        <f>ROW(SmtRes!A1020)</f>
        <v>1020</v>
      </c>
      <c r="D393">
        <f>ROW(EtalonRes!A969)</f>
        <v>969</v>
      </c>
      <c r="E393" t="s">
        <v>396</v>
      </c>
      <c r="F393" t="s">
        <v>29</v>
      </c>
      <c r="G393" t="s">
        <v>30</v>
      </c>
      <c r="H393" t="s">
        <v>31</v>
      </c>
      <c r="I393">
        <v>6.0000000000000001E-3</v>
      </c>
      <c r="J393">
        <v>0</v>
      </c>
      <c r="O393">
        <f t="shared" si="399"/>
        <v>2561.4699999999998</v>
      </c>
      <c r="P393">
        <f t="shared" si="400"/>
        <v>2086.9899999999998</v>
      </c>
      <c r="Q393">
        <f t="shared" si="401"/>
        <v>2.61</v>
      </c>
      <c r="R393">
        <f t="shared" si="402"/>
        <v>0.88</v>
      </c>
      <c r="S393">
        <f t="shared" si="403"/>
        <v>471.87</v>
      </c>
      <c r="T393">
        <f t="shared" si="404"/>
        <v>0</v>
      </c>
      <c r="U393">
        <f t="shared" si="405"/>
        <v>2.7186000000000003</v>
      </c>
      <c r="V393">
        <f t="shared" si="406"/>
        <v>0</v>
      </c>
      <c r="W393">
        <f t="shared" si="407"/>
        <v>0</v>
      </c>
      <c r="X393">
        <f t="shared" si="408"/>
        <v>330.31</v>
      </c>
      <c r="Y393">
        <f t="shared" si="409"/>
        <v>47.19</v>
      </c>
      <c r="AA393">
        <v>33034105</v>
      </c>
      <c r="AB393">
        <f t="shared" si="410"/>
        <v>426912.19</v>
      </c>
      <c r="AC393">
        <f t="shared" si="411"/>
        <v>347832.49</v>
      </c>
      <c r="AD393">
        <f t="shared" si="412"/>
        <v>435.13</v>
      </c>
      <c r="AE393">
        <f t="shared" si="413"/>
        <v>147.43</v>
      </c>
      <c r="AF393">
        <f t="shared" si="414"/>
        <v>78644.570000000007</v>
      </c>
      <c r="AG393">
        <f t="shared" si="415"/>
        <v>0</v>
      </c>
      <c r="AH393">
        <f t="shared" si="416"/>
        <v>453.1</v>
      </c>
      <c r="AI393">
        <f t="shared" si="417"/>
        <v>0</v>
      </c>
      <c r="AJ393">
        <f t="shared" si="418"/>
        <v>0</v>
      </c>
      <c r="AK393">
        <v>426912.19</v>
      </c>
      <c r="AL393">
        <v>347832.49</v>
      </c>
      <c r="AM393">
        <v>435.13</v>
      </c>
      <c r="AN393">
        <v>147.43</v>
      </c>
      <c r="AO393">
        <v>78644.570000000007</v>
      </c>
      <c r="AP393">
        <v>0</v>
      </c>
      <c r="AQ393">
        <v>453.1</v>
      </c>
      <c r="AR393">
        <v>0</v>
      </c>
      <c r="AS393">
        <v>0</v>
      </c>
      <c r="AT393">
        <v>70</v>
      </c>
      <c r="AU393">
        <v>10</v>
      </c>
      <c r="AV393">
        <v>1</v>
      </c>
      <c r="AW393">
        <v>1</v>
      </c>
      <c r="AZ393">
        <v>1</v>
      </c>
      <c r="BA393">
        <v>1</v>
      </c>
      <c r="BB393">
        <v>1</v>
      </c>
      <c r="BC393">
        <v>1</v>
      </c>
      <c r="BD393" t="s">
        <v>3</v>
      </c>
      <c r="BE393" t="s">
        <v>3</v>
      </c>
      <c r="BF393" t="s">
        <v>3</v>
      </c>
      <c r="BG393" t="s">
        <v>3</v>
      </c>
      <c r="BH393">
        <v>0</v>
      </c>
      <c r="BI393">
        <v>4</v>
      </c>
      <c r="BJ393" t="s">
        <v>32</v>
      </c>
      <c r="BM393">
        <v>0</v>
      </c>
      <c r="BN393">
        <v>0</v>
      </c>
      <c r="BO393" t="s">
        <v>3</v>
      </c>
      <c r="BP393">
        <v>0</v>
      </c>
      <c r="BQ393">
        <v>1</v>
      </c>
      <c r="BR393">
        <v>0</v>
      </c>
      <c r="BS393">
        <v>1</v>
      </c>
      <c r="BT393">
        <v>1</v>
      </c>
      <c r="BU393">
        <v>1</v>
      </c>
      <c r="BV393">
        <v>1</v>
      </c>
      <c r="BW393">
        <v>1</v>
      </c>
      <c r="BX393">
        <v>1</v>
      </c>
      <c r="BY393" t="s">
        <v>3</v>
      </c>
      <c r="BZ393">
        <v>70</v>
      </c>
      <c r="CA393">
        <v>10</v>
      </c>
      <c r="CF393">
        <v>0</v>
      </c>
      <c r="CG393">
        <v>0</v>
      </c>
      <c r="CM393">
        <v>0</v>
      </c>
      <c r="CN393" t="s">
        <v>3</v>
      </c>
      <c r="CO393">
        <v>0</v>
      </c>
      <c r="CP393">
        <f t="shared" si="419"/>
        <v>2561.4699999999998</v>
      </c>
      <c r="CQ393">
        <f t="shared" si="420"/>
        <v>347832.49</v>
      </c>
      <c r="CR393">
        <f t="shared" si="421"/>
        <v>435.13</v>
      </c>
      <c r="CS393">
        <f t="shared" si="422"/>
        <v>147.43</v>
      </c>
      <c r="CT393">
        <f t="shared" si="423"/>
        <v>78644.570000000007</v>
      </c>
      <c r="CU393">
        <f t="shared" si="424"/>
        <v>0</v>
      </c>
      <c r="CV393">
        <f t="shared" si="425"/>
        <v>453.1</v>
      </c>
      <c r="CW393">
        <f t="shared" si="426"/>
        <v>0</v>
      </c>
      <c r="CX393">
        <f t="shared" si="427"/>
        <v>0</v>
      </c>
      <c r="CY393">
        <f t="shared" si="428"/>
        <v>330.30900000000003</v>
      </c>
      <c r="CZ393">
        <f t="shared" si="429"/>
        <v>47.186999999999998</v>
      </c>
      <c r="DC393" t="s">
        <v>3</v>
      </c>
      <c r="DD393" t="s">
        <v>3</v>
      </c>
      <c r="DE393" t="s">
        <v>3</v>
      </c>
      <c r="DF393" t="s">
        <v>3</v>
      </c>
      <c r="DG393" t="s">
        <v>3</v>
      </c>
      <c r="DH393" t="s">
        <v>3</v>
      </c>
      <c r="DI393" t="s">
        <v>3</v>
      </c>
      <c r="DJ393" t="s">
        <v>3</v>
      </c>
      <c r="DK393" t="s">
        <v>3</v>
      </c>
      <c r="DL393" t="s">
        <v>3</v>
      </c>
      <c r="DM393" t="s">
        <v>3</v>
      </c>
      <c r="DN393">
        <v>0</v>
      </c>
      <c r="DO393">
        <v>0</v>
      </c>
      <c r="DP393">
        <v>1</v>
      </c>
      <c r="DQ393">
        <v>1</v>
      </c>
      <c r="DU393">
        <v>1007</v>
      </c>
      <c r="DV393" t="s">
        <v>31</v>
      </c>
      <c r="DW393" t="s">
        <v>31</v>
      </c>
      <c r="DX393">
        <v>100</v>
      </c>
      <c r="EE393">
        <v>32505399</v>
      </c>
      <c r="EF393">
        <v>1</v>
      </c>
      <c r="EG393" t="s">
        <v>21</v>
      </c>
      <c r="EH393">
        <v>0</v>
      </c>
      <c r="EI393" t="s">
        <v>3</v>
      </c>
      <c r="EJ393">
        <v>4</v>
      </c>
      <c r="EK393">
        <v>0</v>
      </c>
      <c r="EL393" t="s">
        <v>22</v>
      </c>
      <c r="EM393" t="s">
        <v>23</v>
      </c>
      <c r="EO393" t="s">
        <v>3</v>
      </c>
      <c r="EQ393">
        <v>131072</v>
      </c>
      <c r="ER393">
        <v>426912.19</v>
      </c>
      <c r="ES393">
        <v>347832.49</v>
      </c>
      <c r="ET393">
        <v>435.13</v>
      </c>
      <c r="EU393">
        <v>147.43</v>
      </c>
      <c r="EV393">
        <v>78644.570000000007</v>
      </c>
      <c r="EW393">
        <v>453.1</v>
      </c>
      <c r="EX393">
        <v>0</v>
      </c>
      <c r="EY393">
        <v>0</v>
      </c>
      <c r="FQ393">
        <v>0</v>
      </c>
      <c r="FR393">
        <f t="shared" si="430"/>
        <v>0</v>
      </c>
      <c r="FS393">
        <v>0</v>
      </c>
      <c r="FX393">
        <v>70</v>
      </c>
      <c r="FY393">
        <v>10</v>
      </c>
      <c r="GA393" t="s">
        <v>3</v>
      </c>
      <c r="GD393">
        <v>0</v>
      </c>
      <c r="GF393">
        <v>1739596138</v>
      </c>
      <c r="GG393">
        <v>2</v>
      </c>
      <c r="GH393">
        <v>1</v>
      </c>
      <c r="GI393">
        <v>-2</v>
      </c>
      <c r="GJ393">
        <v>0</v>
      </c>
      <c r="GK393">
        <f>ROUND(R393*(R12)/100,2)</f>
        <v>0.95</v>
      </c>
      <c r="GL393">
        <f t="shared" si="431"/>
        <v>0</v>
      </c>
      <c r="GM393">
        <f t="shared" si="432"/>
        <v>2939.92</v>
      </c>
      <c r="GN393">
        <f t="shared" si="433"/>
        <v>0</v>
      </c>
      <c r="GO393">
        <f t="shared" si="434"/>
        <v>0</v>
      </c>
      <c r="GP393">
        <f t="shared" si="435"/>
        <v>2939.92</v>
      </c>
      <c r="GR393">
        <v>0</v>
      </c>
      <c r="GS393">
        <v>3</v>
      </c>
      <c r="GT393">
        <v>0</v>
      </c>
      <c r="GU393" t="s">
        <v>3</v>
      </c>
      <c r="GV393">
        <f t="shared" si="436"/>
        <v>0</v>
      </c>
      <c r="GW393">
        <v>1</v>
      </c>
      <c r="GX393">
        <f t="shared" si="437"/>
        <v>0</v>
      </c>
      <c r="HA393">
        <v>0</v>
      </c>
      <c r="HB393">
        <v>0</v>
      </c>
      <c r="IK393">
        <v>0</v>
      </c>
    </row>
    <row r="394" spans="1:245" x14ac:dyDescent="0.2">
      <c r="A394">
        <v>17</v>
      </c>
      <c r="B394">
        <v>1</v>
      </c>
      <c r="E394" t="s">
        <v>397</v>
      </c>
      <c r="F394" t="s">
        <v>25</v>
      </c>
      <c r="G394" t="s">
        <v>26</v>
      </c>
      <c r="H394" t="s">
        <v>19</v>
      </c>
      <c r="I394">
        <v>1.3326051340000001E-2</v>
      </c>
      <c r="J394">
        <v>0</v>
      </c>
      <c r="O394">
        <f t="shared" si="399"/>
        <v>711.75</v>
      </c>
      <c r="P394">
        <f t="shared" si="400"/>
        <v>711.75</v>
      </c>
      <c r="Q394">
        <f t="shared" si="401"/>
        <v>0</v>
      </c>
      <c r="R394">
        <f t="shared" si="402"/>
        <v>0</v>
      </c>
      <c r="S394">
        <f t="shared" si="403"/>
        <v>0</v>
      </c>
      <c r="T394">
        <f t="shared" si="404"/>
        <v>0</v>
      </c>
      <c r="U394">
        <f t="shared" si="405"/>
        <v>0</v>
      </c>
      <c r="V394">
        <f t="shared" si="406"/>
        <v>0</v>
      </c>
      <c r="W394">
        <f t="shared" si="407"/>
        <v>0</v>
      </c>
      <c r="X394">
        <f t="shared" si="408"/>
        <v>0</v>
      </c>
      <c r="Y394">
        <f t="shared" si="409"/>
        <v>0</v>
      </c>
      <c r="AA394">
        <v>33034105</v>
      </c>
      <c r="AB394">
        <f t="shared" si="410"/>
        <v>53410.15</v>
      </c>
      <c r="AC394">
        <f t="shared" si="411"/>
        <v>53410.15</v>
      </c>
      <c r="AD394">
        <f t="shared" si="412"/>
        <v>0</v>
      </c>
      <c r="AE394">
        <f t="shared" si="413"/>
        <v>0</v>
      </c>
      <c r="AF394">
        <f t="shared" si="414"/>
        <v>0</v>
      </c>
      <c r="AG394">
        <f t="shared" si="415"/>
        <v>0</v>
      </c>
      <c r="AH394">
        <f t="shared" si="416"/>
        <v>0</v>
      </c>
      <c r="AI394">
        <f t="shared" si="417"/>
        <v>0</v>
      </c>
      <c r="AJ394">
        <f t="shared" si="418"/>
        <v>0</v>
      </c>
      <c r="AK394">
        <v>53410.15</v>
      </c>
      <c r="AL394">
        <v>53410.15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70</v>
      </c>
      <c r="AU394">
        <v>10</v>
      </c>
      <c r="AV394">
        <v>1</v>
      </c>
      <c r="AW394">
        <v>1</v>
      </c>
      <c r="AZ394">
        <v>1</v>
      </c>
      <c r="BA394">
        <v>1</v>
      </c>
      <c r="BB394">
        <v>1</v>
      </c>
      <c r="BC394">
        <v>1</v>
      </c>
      <c r="BD394" t="s">
        <v>3</v>
      </c>
      <c r="BE394" t="s">
        <v>3</v>
      </c>
      <c r="BF394" t="s">
        <v>3</v>
      </c>
      <c r="BG394" t="s">
        <v>3</v>
      </c>
      <c r="BH394">
        <v>3</v>
      </c>
      <c r="BI394">
        <v>4</v>
      </c>
      <c r="BJ394" t="s">
        <v>27</v>
      </c>
      <c r="BM394">
        <v>0</v>
      </c>
      <c r="BN394">
        <v>0</v>
      </c>
      <c r="BO394" t="s">
        <v>3</v>
      </c>
      <c r="BP394">
        <v>0</v>
      </c>
      <c r="BQ394">
        <v>1</v>
      </c>
      <c r="BR394">
        <v>0</v>
      </c>
      <c r="BS394">
        <v>1</v>
      </c>
      <c r="BT394">
        <v>1</v>
      </c>
      <c r="BU394">
        <v>1</v>
      </c>
      <c r="BV394">
        <v>1</v>
      </c>
      <c r="BW394">
        <v>1</v>
      </c>
      <c r="BX394">
        <v>1</v>
      </c>
      <c r="BY394" t="s">
        <v>3</v>
      </c>
      <c r="BZ394">
        <v>70</v>
      </c>
      <c r="CA394">
        <v>10</v>
      </c>
      <c r="CF394">
        <v>0</v>
      </c>
      <c r="CG394">
        <v>0</v>
      </c>
      <c r="CM394">
        <v>0</v>
      </c>
      <c r="CN394" t="s">
        <v>3</v>
      </c>
      <c r="CO394">
        <v>0</v>
      </c>
      <c r="CP394">
        <f t="shared" si="419"/>
        <v>711.75</v>
      </c>
      <c r="CQ394">
        <f t="shared" si="420"/>
        <v>53410.15</v>
      </c>
      <c r="CR394">
        <f t="shared" si="421"/>
        <v>0</v>
      </c>
      <c r="CS394">
        <f t="shared" si="422"/>
        <v>0</v>
      </c>
      <c r="CT394">
        <f t="shared" si="423"/>
        <v>0</v>
      </c>
      <c r="CU394">
        <f t="shared" si="424"/>
        <v>0</v>
      </c>
      <c r="CV394">
        <f t="shared" si="425"/>
        <v>0</v>
      </c>
      <c r="CW394">
        <f t="shared" si="426"/>
        <v>0</v>
      </c>
      <c r="CX394">
        <f t="shared" si="427"/>
        <v>0</v>
      </c>
      <c r="CY394">
        <f t="shared" si="428"/>
        <v>0</v>
      </c>
      <c r="CZ394">
        <f t="shared" si="429"/>
        <v>0</v>
      </c>
      <c r="DC394" t="s">
        <v>3</v>
      </c>
      <c r="DD394" t="s">
        <v>3</v>
      </c>
      <c r="DE394" t="s">
        <v>3</v>
      </c>
      <c r="DF394" t="s">
        <v>3</v>
      </c>
      <c r="DG394" t="s">
        <v>3</v>
      </c>
      <c r="DH394" t="s">
        <v>3</v>
      </c>
      <c r="DI394" t="s">
        <v>3</v>
      </c>
      <c r="DJ394" t="s">
        <v>3</v>
      </c>
      <c r="DK394" t="s">
        <v>3</v>
      </c>
      <c r="DL394" t="s">
        <v>3</v>
      </c>
      <c r="DM394" t="s">
        <v>3</v>
      </c>
      <c r="DN394">
        <v>0</v>
      </c>
      <c r="DO394">
        <v>0</v>
      </c>
      <c r="DP394">
        <v>1</v>
      </c>
      <c r="DQ394">
        <v>1</v>
      </c>
      <c r="DU394">
        <v>1009</v>
      </c>
      <c r="DV394" t="s">
        <v>19</v>
      </c>
      <c r="DW394" t="s">
        <v>19</v>
      </c>
      <c r="DX394">
        <v>1000</v>
      </c>
      <c r="EE394">
        <v>32505399</v>
      </c>
      <c r="EF394">
        <v>1</v>
      </c>
      <c r="EG394" t="s">
        <v>21</v>
      </c>
      <c r="EH394">
        <v>0</v>
      </c>
      <c r="EI394" t="s">
        <v>3</v>
      </c>
      <c r="EJ394">
        <v>4</v>
      </c>
      <c r="EK394">
        <v>0</v>
      </c>
      <c r="EL394" t="s">
        <v>22</v>
      </c>
      <c r="EM394" t="s">
        <v>23</v>
      </c>
      <c r="EO394" t="s">
        <v>3</v>
      </c>
      <c r="EQ394">
        <v>131072</v>
      </c>
      <c r="ER394">
        <v>53410.15</v>
      </c>
      <c r="ES394">
        <v>53410.15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FQ394">
        <v>0</v>
      </c>
      <c r="FR394">
        <f t="shared" si="430"/>
        <v>0</v>
      </c>
      <c r="FS394">
        <v>0</v>
      </c>
      <c r="FX394">
        <v>70</v>
      </c>
      <c r="FY394">
        <v>10</v>
      </c>
      <c r="GA394" t="s">
        <v>3</v>
      </c>
      <c r="GD394">
        <v>0</v>
      </c>
      <c r="GF394">
        <v>-1467733540</v>
      </c>
      <c r="GG394">
        <v>2</v>
      </c>
      <c r="GH394">
        <v>1</v>
      </c>
      <c r="GI394">
        <v>-2</v>
      </c>
      <c r="GJ394">
        <v>0</v>
      </c>
      <c r="GK394">
        <f>ROUND(R394*(R12)/100,2)</f>
        <v>0</v>
      </c>
      <c r="GL394">
        <f t="shared" si="431"/>
        <v>0</v>
      </c>
      <c r="GM394">
        <f t="shared" si="432"/>
        <v>711.75</v>
      </c>
      <c r="GN394">
        <f t="shared" si="433"/>
        <v>0</v>
      </c>
      <c r="GO394">
        <f t="shared" si="434"/>
        <v>0</v>
      </c>
      <c r="GP394">
        <f t="shared" si="435"/>
        <v>711.75</v>
      </c>
      <c r="GR394">
        <v>0</v>
      </c>
      <c r="GS394">
        <v>3</v>
      </c>
      <c r="GT394">
        <v>0</v>
      </c>
      <c r="GU394" t="s">
        <v>3</v>
      </c>
      <c r="GV394">
        <f t="shared" si="436"/>
        <v>0</v>
      </c>
      <c r="GW394">
        <v>1</v>
      </c>
      <c r="GX394">
        <f t="shared" si="437"/>
        <v>0</v>
      </c>
      <c r="HA394">
        <v>0</v>
      </c>
      <c r="HB394">
        <v>0</v>
      </c>
      <c r="IK394">
        <v>0</v>
      </c>
    </row>
    <row r="395" spans="1:245" x14ac:dyDescent="0.2">
      <c r="A395">
        <v>17</v>
      </c>
      <c r="B395">
        <v>1</v>
      </c>
      <c r="E395" t="s">
        <v>398</v>
      </c>
      <c r="F395" t="s">
        <v>35</v>
      </c>
      <c r="G395" t="s">
        <v>399</v>
      </c>
      <c r="H395" t="s">
        <v>37</v>
      </c>
      <c r="I395">
        <v>1</v>
      </c>
      <c r="J395">
        <v>0</v>
      </c>
      <c r="O395">
        <f t="shared" si="399"/>
        <v>22708.47</v>
      </c>
      <c r="P395">
        <f t="shared" si="400"/>
        <v>22708.47</v>
      </c>
      <c r="Q395">
        <f t="shared" si="401"/>
        <v>0</v>
      </c>
      <c r="R395">
        <f t="shared" si="402"/>
        <v>0</v>
      </c>
      <c r="S395">
        <f t="shared" si="403"/>
        <v>0</v>
      </c>
      <c r="T395">
        <f t="shared" si="404"/>
        <v>0</v>
      </c>
      <c r="U395">
        <f t="shared" si="405"/>
        <v>0</v>
      </c>
      <c r="V395">
        <f t="shared" si="406"/>
        <v>0</v>
      </c>
      <c r="W395">
        <f t="shared" si="407"/>
        <v>0</v>
      </c>
      <c r="X395">
        <f t="shared" si="408"/>
        <v>0</v>
      </c>
      <c r="Y395">
        <f t="shared" si="409"/>
        <v>0</v>
      </c>
      <c r="AA395">
        <v>33034105</v>
      </c>
      <c r="AB395">
        <f t="shared" si="410"/>
        <v>22708.47</v>
      </c>
      <c r="AC395">
        <f t="shared" si="411"/>
        <v>22708.47</v>
      </c>
      <c r="AD395">
        <f t="shared" si="412"/>
        <v>0</v>
      </c>
      <c r="AE395">
        <f t="shared" si="413"/>
        <v>0</v>
      </c>
      <c r="AF395">
        <f t="shared" si="414"/>
        <v>0</v>
      </c>
      <c r="AG395">
        <f t="shared" si="415"/>
        <v>0</v>
      </c>
      <c r="AH395">
        <f t="shared" si="416"/>
        <v>0</v>
      </c>
      <c r="AI395">
        <f t="shared" si="417"/>
        <v>0</v>
      </c>
      <c r="AJ395">
        <f t="shared" si="418"/>
        <v>0</v>
      </c>
      <c r="AK395">
        <v>22708.47</v>
      </c>
      <c r="AL395">
        <v>22708.47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</v>
      </c>
      <c r="AW395">
        <v>1</v>
      </c>
      <c r="AZ395">
        <v>1</v>
      </c>
      <c r="BA395">
        <v>1</v>
      </c>
      <c r="BB395">
        <v>1</v>
      </c>
      <c r="BC395">
        <v>1</v>
      </c>
      <c r="BD395" t="s">
        <v>3</v>
      </c>
      <c r="BE395" t="s">
        <v>3</v>
      </c>
      <c r="BF395" t="s">
        <v>3</v>
      </c>
      <c r="BG395" t="s">
        <v>3</v>
      </c>
      <c r="BH395">
        <v>3</v>
      </c>
      <c r="BI395">
        <v>1</v>
      </c>
      <c r="BJ395" t="s">
        <v>3</v>
      </c>
      <c r="BM395">
        <v>6001</v>
      </c>
      <c r="BN395">
        <v>0</v>
      </c>
      <c r="BO395" t="s">
        <v>3</v>
      </c>
      <c r="BP395">
        <v>0</v>
      </c>
      <c r="BQ395">
        <v>0</v>
      </c>
      <c r="BR395">
        <v>0</v>
      </c>
      <c r="BS395">
        <v>1</v>
      </c>
      <c r="BT395">
        <v>1</v>
      </c>
      <c r="BU395">
        <v>1</v>
      </c>
      <c r="BV395">
        <v>1</v>
      </c>
      <c r="BW395">
        <v>1</v>
      </c>
      <c r="BX395">
        <v>1</v>
      </c>
      <c r="BY395" t="s">
        <v>3</v>
      </c>
      <c r="BZ395">
        <v>0</v>
      </c>
      <c r="CA395">
        <v>0</v>
      </c>
      <c r="CF395">
        <v>0</v>
      </c>
      <c r="CG395">
        <v>0</v>
      </c>
      <c r="CM395">
        <v>0</v>
      </c>
      <c r="CN395" t="s">
        <v>3</v>
      </c>
      <c r="CO395">
        <v>0</v>
      </c>
      <c r="CP395">
        <f t="shared" si="419"/>
        <v>22708.47</v>
      </c>
      <c r="CQ395">
        <f t="shared" si="420"/>
        <v>22708.47</v>
      </c>
      <c r="CR395">
        <f t="shared" si="421"/>
        <v>0</v>
      </c>
      <c r="CS395">
        <f t="shared" si="422"/>
        <v>0</v>
      </c>
      <c r="CT395">
        <f t="shared" si="423"/>
        <v>0</v>
      </c>
      <c r="CU395">
        <f t="shared" si="424"/>
        <v>0</v>
      </c>
      <c r="CV395">
        <f t="shared" si="425"/>
        <v>0</v>
      </c>
      <c r="CW395">
        <f t="shared" si="426"/>
        <v>0</v>
      </c>
      <c r="CX395">
        <f t="shared" si="427"/>
        <v>0</v>
      </c>
      <c r="CY395">
        <f t="shared" si="428"/>
        <v>0</v>
      </c>
      <c r="CZ395">
        <f t="shared" si="429"/>
        <v>0</v>
      </c>
      <c r="DC395" t="s">
        <v>3</v>
      </c>
      <c r="DD395" t="s">
        <v>3</v>
      </c>
      <c r="DE395" t="s">
        <v>3</v>
      </c>
      <c r="DF395" t="s">
        <v>3</v>
      </c>
      <c r="DG395" t="s">
        <v>3</v>
      </c>
      <c r="DH395" t="s">
        <v>3</v>
      </c>
      <c r="DI395" t="s">
        <v>3</v>
      </c>
      <c r="DJ395" t="s">
        <v>3</v>
      </c>
      <c r="DK395" t="s">
        <v>3</v>
      </c>
      <c r="DL395" t="s">
        <v>3</v>
      </c>
      <c r="DM395" t="s">
        <v>3</v>
      </c>
      <c r="DN395">
        <v>0</v>
      </c>
      <c r="DO395">
        <v>0</v>
      </c>
      <c r="DP395">
        <v>1</v>
      </c>
      <c r="DQ395">
        <v>1</v>
      </c>
      <c r="DU395">
        <v>1010</v>
      </c>
      <c r="DV395" t="s">
        <v>37</v>
      </c>
      <c r="DW395" t="s">
        <v>38</v>
      </c>
      <c r="DX395">
        <v>1</v>
      </c>
      <c r="EE395">
        <v>32747723</v>
      </c>
      <c r="EF395">
        <v>0</v>
      </c>
      <c r="EG395" t="s">
        <v>39</v>
      </c>
      <c r="EH395">
        <v>0</v>
      </c>
      <c r="EI395" t="s">
        <v>3</v>
      </c>
      <c r="EJ395">
        <v>1</v>
      </c>
      <c r="EK395">
        <v>6001</v>
      </c>
      <c r="EL395" t="s">
        <v>40</v>
      </c>
      <c r="EM395" t="s">
        <v>39</v>
      </c>
      <c r="EO395" t="s">
        <v>3</v>
      </c>
      <c r="EQ395">
        <v>131072</v>
      </c>
      <c r="ER395">
        <v>22708.47</v>
      </c>
      <c r="ES395">
        <v>22708.47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FQ395">
        <v>0</v>
      </c>
      <c r="FR395">
        <f t="shared" si="430"/>
        <v>0</v>
      </c>
      <c r="FS395">
        <v>0</v>
      </c>
      <c r="FX395">
        <v>0</v>
      </c>
      <c r="FY395">
        <v>0</v>
      </c>
      <c r="GA395" t="s">
        <v>41</v>
      </c>
      <c r="GD395">
        <v>0</v>
      </c>
      <c r="GF395">
        <v>-1961090943</v>
      </c>
      <c r="GG395">
        <v>2</v>
      </c>
      <c r="GH395">
        <v>0</v>
      </c>
      <c r="GI395">
        <v>-2</v>
      </c>
      <c r="GJ395">
        <v>0</v>
      </c>
      <c r="GK395">
        <f>ROUND(R395*(R12)/100,2)</f>
        <v>0</v>
      </c>
      <c r="GL395">
        <f t="shared" si="431"/>
        <v>0</v>
      </c>
      <c r="GM395">
        <f t="shared" si="432"/>
        <v>22708.47</v>
      </c>
      <c r="GN395">
        <f t="shared" si="433"/>
        <v>22708.47</v>
      </c>
      <c r="GO395">
        <f t="shared" si="434"/>
        <v>0</v>
      </c>
      <c r="GP395">
        <f t="shared" si="435"/>
        <v>0</v>
      </c>
      <c r="GR395">
        <v>0</v>
      </c>
      <c r="GS395">
        <v>4</v>
      </c>
      <c r="GT395">
        <v>0</v>
      </c>
      <c r="GU395" t="s">
        <v>3</v>
      </c>
      <c r="GV395">
        <f t="shared" si="436"/>
        <v>0</v>
      </c>
      <c r="GW395">
        <v>1</v>
      </c>
      <c r="GX395">
        <f t="shared" si="437"/>
        <v>0</v>
      </c>
      <c r="HA395">
        <v>0</v>
      </c>
      <c r="HB395">
        <v>0</v>
      </c>
      <c r="IK395">
        <v>0</v>
      </c>
    </row>
    <row r="396" spans="1:245" x14ac:dyDescent="0.2">
      <c r="A396">
        <v>17</v>
      </c>
      <c r="B396">
        <v>1</v>
      </c>
      <c r="C396">
        <f>ROW(SmtRes!A1025)</f>
        <v>1025</v>
      </c>
      <c r="D396">
        <f>ROW(EtalonRes!A973)</f>
        <v>973</v>
      </c>
      <c r="E396" t="s">
        <v>400</v>
      </c>
      <c r="F396" t="s">
        <v>17</v>
      </c>
      <c r="G396" t="s">
        <v>18</v>
      </c>
      <c r="H396" t="s">
        <v>19</v>
      </c>
      <c r="I396">
        <v>8.0000000000000002E-3</v>
      </c>
      <c r="J396">
        <v>0</v>
      </c>
      <c r="O396">
        <f t="shared" si="399"/>
        <v>533.34</v>
      </c>
      <c r="P396">
        <f t="shared" si="400"/>
        <v>455.47</v>
      </c>
      <c r="Q396">
        <f t="shared" si="401"/>
        <v>12.44</v>
      </c>
      <c r="R396">
        <f t="shared" si="402"/>
        <v>1.1399999999999999</v>
      </c>
      <c r="S396">
        <f t="shared" si="403"/>
        <v>65.430000000000007</v>
      </c>
      <c r="T396">
        <f t="shared" si="404"/>
        <v>0</v>
      </c>
      <c r="U396">
        <f t="shared" si="405"/>
        <v>0.28888000000000003</v>
      </c>
      <c r="V396">
        <f t="shared" si="406"/>
        <v>0</v>
      </c>
      <c r="W396">
        <f t="shared" si="407"/>
        <v>0</v>
      </c>
      <c r="X396">
        <f t="shared" si="408"/>
        <v>45.8</v>
      </c>
      <c r="Y396">
        <f t="shared" si="409"/>
        <v>6.54</v>
      </c>
      <c r="AA396">
        <v>33034105</v>
      </c>
      <c r="AB396">
        <f t="shared" si="410"/>
        <v>66667.14</v>
      </c>
      <c r="AC396">
        <f t="shared" si="411"/>
        <v>56933.42</v>
      </c>
      <c r="AD396">
        <f t="shared" si="412"/>
        <v>1555.17</v>
      </c>
      <c r="AE396">
        <f t="shared" si="413"/>
        <v>142.85</v>
      </c>
      <c r="AF396">
        <f t="shared" si="414"/>
        <v>8178.55</v>
      </c>
      <c r="AG396">
        <f t="shared" si="415"/>
        <v>0</v>
      </c>
      <c r="AH396">
        <f t="shared" si="416"/>
        <v>36.11</v>
      </c>
      <c r="AI396">
        <f t="shared" si="417"/>
        <v>0</v>
      </c>
      <c r="AJ396">
        <f t="shared" si="418"/>
        <v>0</v>
      </c>
      <c r="AK396">
        <v>66667.14</v>
      </c>
      <c r="AL396">
        <v>56933.42</v>
      </c>
      <c r="AM396">
        <v>1555.17</v>
      </c>
      <c r="AN396">
        <v>142.85</v>
      </c>
      <c r="AO396">
        <v>8178.55</v>
      </c>
      <c r="AP396">
        <v>0</v>
      </c>
      <c r="AQ396">
        <v>36.11</v>
      </c>
      <c r="AR396">
        <v>0</v>
      </c>
      <c r="AS396">
        <v>0</v>
      </c>
      <c r="AT396">
        <v>70</v>
      </c>
      <c r="AU396">
        <v>10</v>
      </c>
      <c r="AV396">
        <v>1</v>
      </c>
      <c r="AW396">
        <v>1</v>
      </c>
      <c r="AZ396">
        <v>1</v>
      </c>
      <c r="BA396">
        <v>1</v>
      </c>
      <c r="BB396">
        <v>1</v>
      </c>
      <c r="BC396">
        <v>1</v>
      </c>
      <c r="BD396" t="s">
        <v>3</v>
      </c>
      <c r="BE396" t="s">
        <v>3</v>
      </c>
      <c r="BF396" t="s">
        <v>3</v>
      </c>
      <c r="BG396" t="s">
        <v>3</v>
      </c>
      <c r="BH396">
        <v>0</v>
      </c>
      <c r="BI396">
        <v>4</v>
      </c>
      <c r="BJ396" t="s">
        <v>20</v>
      </c>
      <c r="BM396">
        <v>0</v>
      </c>
      <c r="BN396">
        <v>0</v>
      </c>
      <c r="BO396" t="s">
        <v>3</v>
      </c>
      <c r="BP396">
        <v>0</v>
      </c>
      <c r="BQ396">
        <v>1</v>
      </c>
      <c r="BR396">
        <v>0</v>
      </c>
      <c r="BS396">
        <v>1</v>
      </c>
      <c r="BT396">
        <v>1</v>
      </c>
      <c r="BU396">
        <v>1</v>
      </c>
      <c r="BV396">
        <v>1</v>
      </c>
      <c r="BW396">
        <v>1</v>
      </c>
      <c r="BX396">
        <v>1</v>
      </c>
      <c r="BY396" t="s">
        <v>3</v>
      </c>
      <c r="BZ396">
        <v>70</v>
      </c>
      <c r="CA396">
        <v>10</v>
      </c>
      <c r="CF396">
        <v>0</v>
      </c>
      <c r="CG396">
        <v>0</v>
      </c>
      <c r="CM396">
        <v>0</v>
      </c>
      <c r="CN396" t="s">
        <v>3</v>
      </c>
      <c r="CO396">
        <v>0</v>
      </c>
      <c r="CP396">
        <f t="shared" si="419"/>
        <v>533.34</v>
      </c>
      <c r="CQ396">
        <f t="shared" si="420"/>
        <v>56933.42</v>
      </c>
      <c r="CR396">
        <f t="shared" si="421"/>
        <v>1555.17</v>
      </c>
      <c r="CS396">
        <f t="shared" si="422"/>
        <v>142.85</v>
      </c>
      <c r="CT396">
        <f t="shared" si="423"/>
        <v>8178.55</v>
      </c>
      <c r="CU396">
        <f t="shared" si="424"/>
        <v>0</v>
      </c>
      <c r="CV396">
        <f t="shared" si="425"/>
        <v>36.11</v>
      </c>
      <c r="CW396">
        <f t="shared" si="426"/>
        <v>0</v>
      </c>
      <c r="CX396">
        <f t="shared" si="427"/>
        <v>0</v>
      </c>
      <c r="CY396">
        <f t="shared" si="428"/>
        <v>45.801000000000002</v>
      </c>
      <c r="CZ396">
        <f t="shared" si="429"/>
        <v>6.543000000000001</v>
      </c>
      <c r="DC396" t="s">
        <v>3</v>
      </c>
      <c r="DD396" t="s">
        <v>3</v>
      </c>
      <c r="DE396" t="s">
        <v>3</v>
      </c>
      <c r="DF396" t="s">
        <v>3</v>
      </c>
      <c r="DG396" t="s">
        <v>3</v>
      </c>
      <c r="DH396" t="s">
        <v>3</v>
      </c>
      <c r="DI396" t="s">
        <v>3</v>
      </c>
      <c r="DJ396" t="s">
        <v>3</v>
      </c>
      <c r="DK396" t="s">
        <v>3</v>
      </c>
      <c r="DL396" t="s">
        <v>3</v>
      </c>
      <c r="DM396" t="s">
        <v>3</v>
      </c>
      <c r="DN396">
        <v>0</v>
      </c>
      <c r="DO396">
        <v>0</v>
      </c>
      <c r="DP396">
        <v>1</v>
      </c>
      <c r="DQ396">
        <v>1</v>
      </c>
      <c r="DU396">
        <v>1009</v>
      </c>
      <c r="DV396" t="s">
        <v>19</v>
      </c>
      <c r="DW396" t="s">
        <v>19</v>
      </c>
      <c r="DX396">
        <v>1000</v>
      </c>
      <c r="EE396">
        <v>32505399</v>
      </c>
      <c r="EF396">
        <v>1</v>
      </c>
      <c r="EG396" t="s">
        <v>21</v>
      </c>
      <c r="EH396">
        <v>0</v>
      </c>
      <c r="EI396" t="s">
        <v>3</v>
      </c>
      <c r="EJ396">
        <v>4</v>
      </c>
      <c r="EK396">
        <v>0</v>
      </c>
      <c r="EL396" t="s">
        <v>22</v>
      </c>
      <c r="EM396" t="s">
        <v>23</v>
      </c>
      <c r="EO396" t="s">
        <v>3</v>
      </c>
      <c r="EQ396">
        <v>131072</v>
      </c>
      <c r="ER396">
        <v>66667.14</v>
      </c>
      <c r="ES396">
        <v>56933.42</v>
      </c>
      <c r="ET396">
        <v>1555.17</v>
      </c>
      <c r="EU396">
        <v>142.85</v>
      </c>
      <c r="EV396">
        <v>8178.55</v>
      </c>
      <c r="EW396">
        <v>36.11</v>
      </c>
      <c r="EX396">
        <v>0</v>
      </c>
      <c r="EY396">
        <v>0</v>
      </c>
      <c r="FQ396">
        <v>0</v>
      </c>
      <c r="FR396">
        <f t="shared" si="430"/>
        <v>0</v>
      </c>
      <c r="FS396">
        <v>0</v>
      </c>
      <c r="FX396">
        <v>70</v>
      </c>
      <c r="FY396">
        <v>10</v>
      </c>
      <c r="GA396" t="s">
        <v>3</v>
      </c>
      <c r="GD396">
        <v>0</v>
      </c>
      <c r="GF396">
        <v>-1596235391</v>
      </c>
      <c r="GG396">
        <v>2</v>
      </c>
      <c r="GH396">
        <v>1</v>
      </c>
      <c r="GI396">
        <v>-2</v>
      </c>
      <c r="GJ396">
        <v>0</v>
      </c>
      <c r="GK396">
        <f>ROUND(R396*(R12)/100,2)</f>
        <v>1.23</v>
      </c>
      <c r="GL396">
        <f t="shared" si="431"/>
        <v>0</v>
      </c>
      <c r="GM396">
        <f t="shared" si="432"/>
        <v>586.91</v>
      </c>
      <c r="GN396">
        <f t="shared" si="433"/>
        <v>0</v>
      </c>
      <c r="GO396">
        <f t="shared" si="434"/>
        <v>0</v>
      </c>
      <c r="GP396">
        <f t="shared" si="435"/>
        <v>586.91</v>
      </c>
      <c r="GR396">
        <v>0</v>
      </c>
      <c r="GS396">
        <v>3</v>
      </c>
      <c r="GT396">
        <v>0</v>
      </c>
      <c r="GU396" t="s">
        <v>3</v>
      </c>
      <c r="GV396">
        <f t="shared" si="436"/>
        <v>0</v>
      </c>
      <c r="GW396">
        <v>1</v>
      </c>
      <c r="GX396">
        <f t="shared" si="437"/>
        <v>0</v>
      </c>
      <c r="HA396">
        <v>0</v>
      </c>
      <c r="HB396">
        <v>0</v>
      </c>
      <c r="IK396">
        <v>0</v>
      </c>
    </row>
    <row r="397" spans="1:245" x14ac:dyDescent="0.2">
      <c r="A397">
        <v>18</v>
      </c>
      <c r="B397">
        <v>1</v>
      </c>
      <c r="C397">
        <v>1025</v>
      </c>
      <c r="E397" t="s">
        <v>401</v>
      </c>
      <c r="F397" t="s">
        <v>25</v>
      </c>
      <c r="G397" t="s">
        <v>26</v>
      </c>
      <c r="H397" t="s">
        <v>19</v>
      </c>
      <c r="I397">
        <f>I396*J397</f>
        <v>-8.0000000000000002E-3</v>
      </c>
      <c r="J397">
        <v>-1</v>
      </c>
      <c r="O397">
        <f t="shared" si="399"/>
        <v>-427.28</v>
      </c>
      <c r="P397">
        <f t="shared" si="400"/>
        <v>-427.28</v>
      </c>
      <c r="Q397">
        <f t="shared" si="401"/>
        <v>0</v>
      </c>
      <c r="R397">
        <f t="shared" si="402"/>
        <v>0</v>
      </c>
      <c r="S397">
        <f t="shared" si="403"/>
        <v>0</v>
      </c>
      <c r="T397">
        <f t="shared" si="404"/>
        <v>0</v>
      </c>
      <c r="U397">
        <f t="shared" si="405"/>
        <v>0</v>
      </c>
      <c r="V397">
        <f t="shared" si="406"/>
        <v>0</v>
      </c>
      <c r="W397">
        <f t="shared" si="407"/>
        <v>0</v>
      </c>
      <c r="X397">
        <f t="shared" si="408"/>
        <v>0</v>
      </c>
      <c r="Y397">
        <f t="shared" si="409"/>
        <v>0</v>
      </c>
      <c r="AA397">
        <v>33034105</v>
      </c>
      <c r="AB397">
        <f t="shared" si="410"/>
        <v>53410.15</v>
      </c>
      <c r="AC397">
        <f t="shared" si="411"/>
        <v>53410.15</v>
      </c>
      <c r="AD397">
        <f t="shared" si="412"/>
        <v>0</v>
      </c>
      <c r="AE397">
        <f t="shared" si="413"/>
        <v>0</v>
      </c>
      <c r="AF397">
        <f t="shared" si="414"/>
        <v>0</v>
      </c>
      <c r="AG397">
        <f t="shared" si="415"/>
        <v>0</v>
      </c>
      <c r="AH397">
        <f t="shared" si="416"/>
        <v>0</v>
      </c>
      <c r="AI397">
        <f t="shared" si="417"/>
        <v>0</v>
      </c>
      <c r="AJ397">
        <f t="shared" si="418"/>
        <v>0</v>
      </c>
      <c r="AK397">
        <v>53410.15</v>
      </c>
      <c r="AL397">
        <v>53410.15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70</v>
      </c>
      <c r="AU397">
        <v>10</v>
      </c>
      <c r="AV397">
        <v>1</v>
      </c>
      <c r="AW397">
        <v>1</v>
      </c>
      <c r="AZ397">
        <v>1</v>
      </c>
      <c r="BA397">
        <v>1</v>
      </c>
      <c r="BB397">
        <v>1</v>
      </c>
      <c r="BC397">
        <v>1</v>
      </c>
      <c r="BD397" t="s">
        <v>3</v>
      </c>
      <c r="BE397" t="s">
        <v>3</v>
      </c>
      <c r="BF397" t="s">
        <v>3</v>
      </c>
      <c r="BG397" t="s">
        <v>3</v>
      </c>
      <c r="BH397">
        <v>3</v>
      </c>
      <c r="BI397">
        <v>4</v>
      </c>
      <c r="BJ397" t="s">
        <v>27</v>
      </c>
      <c r="BM397">
        <v>0</v>
      </c>
      <c r="BN397">
        <v>0</v>
      </c>
      <c r="BO397" t="s">
        <v>3</v>
      </c>
      <c r="BP397">
        <v>0</v>
      </c>
      <c r="BQ397">
        <v>1</v>
      </c>
      <c r="BR397">
        <v>0</v>
      </c>
      <c r="BS397">
        <v>1</v>
      </c>
      <c r="BT397">
        <v>1</v>
      </c>
      <c r="BU397">
        <v>1</v>
      </c>
      <c r="BV397">
        <v>1</v>
      </c>
      <c r="BW397">
        <v>1</v>
      </c>
      <c r="BX397">
        <v>1</v>
      </c>
      <c r="BY397" t="s">
        <v>3</v>
      </c>
      <c r="BZ397">
        <v>70</v>
      </c>
      <c r="CA397">
        <v>10</v>
      </c>
      <c r="CF397">
        <v>0</v>
      </c>
      <c r="CG397">
        <v>0</v>
      </c>
      <c r="CM397">
        <v>0</v>
      </c>
      <c r="CN397" t="s">
        <v>3</v>
      </c>
      <c r="CO397">
        <v>0</v>
      </c>
      <c r="CP397">
        <f t="shared" si="419"/>
        <v>-427.28</v>
      </c>
      <c r="CQ397">
        <f t="shared" si="420"/>
        <v>53410.15</v>
      </c>
      <c r="CR397">
        <f t="shared" si="421"/>
        <v>0</v>
      </c>
      <c r="CS397">
        <f t="shared" si="422"/>
        <v>0</v>
      </c>
      <c r="CT397">
        <f t="shared" si="423"/>
        <v>0</v>
      </c>
      <c r="CU397">
        <f t="shared" si="424"/>
        <v>0</v>
      </c>
      <c r="CV397">
        <f t="shared" si="425"/>
        <v>0</v>
      </c>
      <c r="CW397">
        <f t="shared" si="426"/>
        <v>0</v>
      </c>
      <c r="CX397">
        <f t="shared" si="427"/>
        <v>0</v>
      </c>
      <c r="CY397">
        <f t="shared" si="428"/>
        <v>0</v>
      </c>
      <c r="CZ397">
        <f t="shared" si="429"/>
        <v>0</v>
      </c>
      <c r="DC397" t="s">
        <v>3</v>
      </c>
      <c r="DD397" t="s">
        <v>3</v>
      </c>
      <c r="DE397" t="s">
        <v>3</v>
      </c>
      <c r="DF397" t="s">
        <v>3</v>
      </c>
      <c r="DG397" t="s">
        <v>3</v>
      </c>
      <c r="DH397" t="s">
        <v>3</v>
      </c>
      <c r="DI397" t="s">
        <v>3</v>
      </c>
      <c r="DJ397" t="s">
        <v>3</v>
      </c>
      <c r="DK397" t="s">
        <v>3</v>
      </c>
      <c r="DL397" t="s">
        <v>3</v>
      </c>
      <c r="DM397" t="s">
        <v>3</v>
      </c>
      <c r="DN397">
        <v>0</v>
      </c>
      <c r="DO397">
        <v>0</v>
      </c>
      <c r="DP397">
        <v>1</v>
      </c>
      <c r="DQ397">
        <v>1</v>
      </c>
      <c r="DU397">
        <v>1009</v>
      </c>
      <c r="DV397" t="s">
        <v>19</v>
      </c>
      <c r="DW397" t="s">
        <v>19</v>
      </c>
      <c r="DX397">
        <v>1000</v>
      </c>
      <c r="EE397">
        <v>32505399</v>
      </c>
      <c r="EF397">
        <v>1</v>
      </c>
      <c r="EG397" t="s">
        <v>21</v>
      </c>
      <c r="EH397">
        <v>0</v>
      </c>
      <c r="EI397" t="s">
        <v>3</v>
      </c>
      <c r="EJ397">
        <v>4</v>
      </c>
      <c r="EK397">
        <v>0</v>
      </c>
      <c r="EL397" t="s">
        <v>22</v>
      </c>
      <c r="EM397" t="s">
        <v>23</v>
      </c>
      <c r="EO397" t="s">
        <v>3</v>
      </c>
      <c r="EQ397">
        <v>0</v>
      </c>
      <c r="ER397">
        <v>53410.15</v>
      </c>
      <c r="ES397">
        <v>53410.15</v>
      </c>
      <c r="ET397">
        <v>0</v>
      </c>
      <c r="EU397">
        <v>0</v>
      </c>
      <c r="EV397">
        <v>0</v>
      </c>
      <c r="EW397">
        <v>0</v>
      </c>
      <c r="EX397">
        <v>0</v>
      </c>
      <c r="FQ397">
        <v>0</v>
      </c>
      <c r="FR397">
        <f t="shared" si="430"/>
        <v>0</v>
      </c>
      <c r="FS397">
        <v>0</v>
      </c>
      <c r="FX397">
        <v>70</v>
      </c>
      <c r="FY397">
        <v>10</v>
      </c>
      <c r="GA397" t="s">
        <v>3</v>
      </c>
      <c r="GD397">
        <v>0</v>
      </c>
      <c r="GF397">
        <v>-1467733540</v>
      </c>
      <c r="GG397">
        <v>2</v>
      </c>
      <c r="GH397">
        <v>1</v>
      </c>
      <c r="GI397">
        <v>-2</v>
      </c>
      <c r="GJ397">
        <v>0</v>
      </c>
      <c r="GK397">
        <f>ROUND(R397*(R12)/100,2)</f>
        <v>0</v>
      </c>
      <c r="GL397">
        <f t="shared" si="431"/>
        <v>0</v>
      </c>
      <c r="GM397">
        <f t="shared" si="432"/>
        <v>-427.28</v>
      </c>
      <c r="GN397">
        <f t="shared" si="433"/>
        <v>0</v>
      </c>
      <c r="GO397">
        <f t="shared" si="434"/>
        <v>0</v>
      </c>
      <c r="GP397">
        <f t="shared" si="435"/>
        <v>-427.28</v>
      </c>
      <c r="GR397">
        <v>0</v>
      </c>
      <c r="GS397">
        <v>3</v>
      </c>
      <c r="GT397">
        <v>0</v>
      </c>
      <c r="GU397" t="s">
        <v>3</v>
      </c>
      <c r="GV397">
        <f t="shared" si="436"/>
        <v>0</v>
      </c>
      <c r="GW397">
        <v>1</v>
      </c>
      <c r="GX397">
        <f t="shared" si="437"/>
        <v>0</v>
      </c>
      <c r="HA397">
        <v>0</v>
      </c>
      <c r="HB397">
        <v>0</v>
      </c>
      <c r="IK397">
        <v>0</v>
      </c>
    </row>
    <row r="398" spans="1:245" x14ac:dyDescent="0.2">
      <c r="A398">
        <v>17</v>
      </c>
      <c r="B398">
        <v>1</v>
      </c>
      <c r="C398">
        <f>ROW(SmtRes!A1040)</f>
        <v>1040</v>
      </c>
      <c r="D398">
        <f>ROW(EtalonRes!A988)</f>
        <v>988</v>
      </c>
      <c r="E398" t="s">
        <v>402</v>
      </c>
      <c r="F398" t="s">
        <v>29</v>
      </c>
      <c r="G398" t="s">
        <v>30</v>
      </c>
      <c r="H398" t="s">
        <v>31</v>
      </c>
      <c r="I398">
        <v>1.1900000000000001E-3</v>
      </c>
      <c r="J398">
        <v>0</v>
      </c>
      <c r="O398">
        <f t="shared" si="399"/>
        <v>508.03</v>
      </c>
      <c r="P398">
        <f t="shared" si="400"/>
        <v>413.92</v>
      </c>
      <c r="Q398">
        <f t="shared" si="401"/>
        <v>0.52</v>
      </c>
      <c r="R398">
        <f t="shared" si="402"/>
        <v>0.18</v>
      </c>
      <c r="S398">
        <f t="shared" si="403"/>
        <v>93.59</v>
      </c>
      <c r="T398">
        <f t="shared" si="404"/>
        <v>0</v>
      </c>
      <c r="U398">
        <f t="shared" si="405"/>
        <v>0.53918900000000003</v>
      </c>
      <c r="V398">
        <f t="shared" si="406"/>
        <v>0</v>
      </c>
      <c r="W398">
        <f t="shared" si="407"/>
        <v>0</v>
      </c>
      <c r="X398">
        <f t="shared" si="408"/>
        <v>65.510000000000005</v>
      </c>
      <c r="Y398">
        <f t="shared" si="409"/>
        <v>9.36</v>
      </c>
      <c r="AA398">
        <v>33034105</v>
      </c>
      <c r="AB398">
        <f t="shared" si="410"/>
        <v>426912.19</v>
      </c>
      <c r="AC398">
        <f t="shared" si="411"/>
        <v>347832.49</v>
      </c>
      <c r="AD398">
        <f t="shared" si="412"/>
        <v>435.13</v>
      </c>
      <c r="AE398">
        <f t="shared" si="413"/>
        <v>147.43</v>
      </c>
      <c r="AF398">
        <f t="shared" si="414"/>
        <v>78644.570000000007</v>
      </c>
      <c r="AG398">
        <f t="shared" si="415"/>
        <v>0</v>
      </c>
      <c r="AH398">
        <f t="shared" si="416"/>
        <v>453.1</v>
      </c>
      <c r="AI398">
        <f t="shared" si="417"/>
        <v>0</v>
      </c>
      <c r="AJ398">
        <f t="shared" si="418"/>
        <v>0</v>
      </c>
      <c r="AK398">
        <v>426912.19</v>
      </c>
      <c r="AL398">
        <v>347832.49</v>
      </c>
      <c r="AM398">
        <v>435.13</v>
      </c>
      <c r="AN398">
        <v>147.43</v>
      </c>
      <c r="AO398">
        <v>78644.570000000007</v>
      </c>
      <c r="AP398">
        <v>0</v>
      </c>
      <c r="AQ398">
        <v>453.1</v>
      </c>
      <c r="AR398">
        <v>0</v>
      </c>
      <c r="AS398">
        <v>0</v>
      </c>
      <c r="AT398">
        <v>70</v>
      </c>
      <c r="AU398">
        <v>10</v>
      </c>
      <c r="AV398">
        <v>1</v>
      </c>
      <c r="AW398">
        <v>1</v>
      </c>
      <c r="AZ398">
        <v>1</v>
      </c>
      <c r="BA398">
        <v>1</v>
      </c>
      <c r="BB398">
        <v>1</v>
      </c>
      <c r="BC398">
        <v>1</v>
      </c>
      <c r="BD398" t="s">
        <v>3</v>
      </c>
      <c r="BE398" t="s">
        <v>3</v>
      </c>
      <c r="BF398" t="s">
        <v>3</v>
      </c>
      <c r="BG398" t="s">
        <v>3</v>
      </c>
      <c r="BH398">
        <v>0</v>
      </c>
      <c r="BI398">
        <v>4</v>
      </c>
      <c r="BJ398" t="s">
        <v>32</v>
      </c>
      <c r="BM398">
        <v>0</v>
      </c>
      <c r="BN398">
        <v>0</v>
      </c>
      <c r="BO398" t="s">
        <v>3</v>
      </c>
      <c r="BP398">
        <v>0</v>
      </c>
      <c r="BQ398">
        <v>1</v>
      </c>
      <c r="BR398">
        <v>0</v>
      </c>
      <c r="BS398">
        <v>1</v>
      </c>
      <c r="BT398">
        <v>1</v>
      </c>
      <c r="BU398">
        <v>1</v>
      </c>
      <c r="BV398">
        <v>1</v>
      </c>
      <c r="BW398">
        <v>1</v>
      </c>
      <c r="BX398">
        <v>1</v>
      </c>
      <c r="BY398" t="s">
        <v>3</v>
      </c>
      <c r="BZ398">
        <v>70</v>
      </c>
      <c r="CA398">
        <v>10</v>
      </c>
      <c r="CF398">
        <v>0</v>
      </c>
      <c r="CG398">
        <v>0</v>
      </c>
      <c r="CM398">
        <v>0</v>
      </c>
      <c r="CN398" t="s">
        <v>3</v>
      </c>
      <c r="CO398">
        <v>0</v>
      </c>
      <c r="CP398">
        <f t="shared" si="419"/>
        <v>508.03</v>
      </c>
      <c r="CQ398">
        <f t="shared" si="420"/>
        <v>347832.49</v>
      </c>
      <c r="CR398">
        <f t="shared" si="421"/>
        <v>435.13</v>
      </c>
      <c r="CS398">
        <f t="shared" si="422"/>
        <v>147.43</v>
      </c>
      <c r="CT398">
        <f t="shared" si="423"/>
        <v>78644.570000000007</v>
      </c>
      <c r="CU398">
        <f t="shared" si="424"/>
        <v>0</v>
      </c>
      <c r="CV398">
        <f t="shared" si="425"/>
        <v>453.1</v>
      </c>
      <c r="CW398">
        <f t="shared" si="426"/>
        <v>0</v>
      </c>
      <c r="CX398">
        <f t="shared" si="427"/>
        <v>0</v>
      </c>
      <c r="CY398">
        <f t="shared" si="428"/>
        <v>65.513000000000005</v>
      </c>
      <c r="CZ398">
        <f t="shared" si="429"/>
        <v>9.3590000000000018</v>
      </c>
      <c r="DC398" t="s">
        <v>3</v>
      </c>
      <c r="DD398" t="s">
        <v>3</v>
      </c>
      <c r="DE398" t="s">
        <v>3</v>
      </c>
      <c r="DF398" t="s">
        <v>3</v>
      </c>
      <c r="DG398" t="s">
        <v>3</v>
      </c>
      <c r="DH398" t="s">
        <v>3</v>
      </c>
      <c r="DI398" t="s">
        <v>3</v>
      </c>
      <c r="DJ398" t="s">
        <v>3</v>
      </c>
      <c r="DK398" t="s">
        <v>3</v>
      </c>
      <c r="DL398" t="s">
        <v>3</v>
      </c>
      <c r="DM398" t="s">
        <v>3</v>
      </c>
      <c r="DN398">
        <v>0</v>
      </c>
      <c r="DO398">
        <v>0</v>
      </c>
      <c r="DP398">
        <v>1</v>
      </c>
      <c r="DQ398">
        <v>1</v>
      </c>
      <c r="DU398">
        <v>1007</v>
      </c>
      <c r="DV398" t="s">
        <v>31</v>
      </c>
      <c r="DW398" t="s">
        <v>31</v>
      </c>
      <c r="DX398">
        <v>100</v>
      </c>
      <c r="EE398">
        <v>32505399</v>
      </c>
      <c r="EF398">
        <v>1</v>
      </c>
      <c r="EG398" t="s">
        <v>21</v>
      </c>
      <c r="EH398">
        <v>0</v>
      </c>
      <c r="EI398" t="s">
        <v>3</v>
      </c>
      <c r="EJ398">
        <v>4</v>
      </c>
      <c r="EK398">
        <v>0</v>
      </c>
      <c r="EL398" t="s">
        <v>22</v>
      </c>
      <c r="EM398" t="s">
        <v>23</v>
      </c>
      <c r="EO398" t="s">
        <v>3</v>
      </c>
      <c r="EQ398">
        <v>131072</v>
      </c>
      <c r="ER398">
        <v>426912.19</v>
      </c>
      <c r="ES398">
        <v>347832.49</v>
      </c>
      <c r="ET398">
        <v>435.13</v>
      </c>
      <c r="EU398">
        <v>147.43</v>
      </c>
      <c r="EV398">
        <v>78644.570000000007</v>
      </c>
      <c r="EW398">
        <v>453.1</v>
      </c>
      <c r="EX398">
        <v>0</v>
      </c>
      <c r="EY398">
        <v>0</v>
      </c>
      <c r="FQ398">
        <v>0</v>
      </c>
      <c r="FR398">
        <f t="shared" si="430"/>
        <v>0</v>
      </c>
      <c r="FS398">
        <v>0</v>
      </c>
      <c r="FX398">
        <v>70</v>
      </c>
      <c r="FY398">
        <v>10</v>
      </c>
      <c r="GA398" t="s">
        <v>3</v>
      </c>
      <c r="GD398">
        <v>0</v>
      </c>
      <c r="GF398">
        <v>1739596138</v>
      </c>
      <c r="GG398">
        <v>2</v>
      </c>
      <c r="GH398">
        <v>1</v>
      </c>
      <c r="GI398">
        <v>-2</v>
      </c>
      <c r="GJ398">
        <v>0</v>
      </c>
      <c r="GK398">
        <f>ROUND(R398*(R12)/100,2)</f>
        <v>0.19</v>
      </c>
      <c r="GL398">
        <f t="shared" si="431"/>
        <v>0</v>
      </c>
      <c r="GM398">
        <f t="shared" si="432"/>
        <v>583.09</v>
      </c>
      <c r="GN398">
        <f t="shared" si="433"/>
        <v>0</v>
      </c>
      <c r="GO398">
        <f t="shared" si="434"/>
        <v>0</v>
      </c>
      <c r="GP398">
        <f t="shared" si="435"/>
        <v>583.09</v>
      </c>
      <c r="GR398">
        <v>0</v>
      </c>
      <c r="GS398">
        <v>3</v>
      </c>
      <c r="GT398">
        <v>0</v>
      </c>
      <c r="GU398" t="s">
        <v>3</v>
      </c>
      <c r="GV398">
        <f t="shared" si="436"/>
        <v>0</v>
      </c>
      <c r="GW398">
        <v>1</v>
      </c>
      <c r="GX398">
        <f t="shared" si="437"/>
        <v>0</v>
      </c>
      <c r="HA398">
        <v>0</v>
      </c>
      <c r="HB398">
        <v>0</v>
      </c>
      <c r="IK398">
        <v>0</v>
      </c>
    </row>
    <row r="399" spans="1:245" x14ac:dyDescent="0.2">
      <c r="A399">
        <v>17</v>
      </c>
      <c r="B399">
        <v>1</v>
      </c>
      <c r="E399" t="s">
        <v>403</v>
      </c>
      <c r="F399" t="s">
        <v>25</v>
      </c>
      <c r="G399" t="s">
        <v>26</v>
      </c>
      <c r="H399" t="s">
        <v>19</v>
      </c>
      <c r="I399">
        <v>2.3479999999999998E-3</v>
      </c>
      <c r="J399">
        <v>0</v>
      </c>
      <c r="O399">
        <f t="shared" si="399"/>
        <v>125.41</v>
      </c>
      <c r="P399">
        <f t="shared" si="400"/>
        <v>125.41</v>
      </c>
      <c r="Q399">
        <f t="shared" si="401"/>
        <v>0</v>
      </c>
      <c r="R399">
        <f t="shared" si="402"/>
        <v>0</v>
      </c>
      <c r="S399">
        <f t="shared" si="403"/>
        <v>0</v>
      </c>
      <c r="T399">
        <f t="shared" si="404"/>
        <v>0</v>
      </c>
      <c r="U399">
        <f t="shared" si="405"/>
        <v>0</v>
      </c>
      <c r="V399">
        <f t="shared" si="406"/>
        <v>0</v>
      </c>
      <c r="W399">
        <f t="shared" si="407"/>
        <v>0</v>
      </c>
      <c r="X399">
        <f t="shared" si="408"/>
        <v>0</v>
      </c>
      <c r="Y399">
        <f t="shared" si="409"/>
        <v>0</v>
      </c>
      <c r="AA399">
        <v>33034105</v>
      </c>
      <c r="AB399">
        <f t="shared" si="410"/>
        <v>53410.15</v>
      </c>
      <c r="AC399">
        <f t="shared" si="411"/>
        <v>53410.15</v>
      </c>
      <c r="AD399">
        <f t="shared" si="412"/>
        <v>0</v>
      </c>
      <c r="AE399">
        <f t="shared" si="413"/>
        <v>0</v>
      </c>
      <c r="AF399">
        <f t="shared" si="414"/>
        <v>0</v>
      </c>
      <c r="AG399">
        <f t="shared" si="415"/>
        <v>0</v>
      </c>
      <c r="AH399">
        <f t="shared" si="416"/>
        <v>0</v>
      </c>
      <c r="AI399">
        <f t="shared" si="417"/>
        <v>0</v>
      </c>
      <c r="AJ399">
        <f t="shared" si="418"/>
        <v>0</v>
      </c>
      <c r="AK399">
        <v>53410.15</v>
      </c>
      <c r="AL399">
        <v>53410.15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70</v>
      </c>
      <c r="AU399">
        <v>10</v>
      </c>
      <c r="AV399">
        <v>1</v>
      </c>
      <c r="AW399">
        <v>1</v>
      </c>
      <c r="AZ399">
        <v>1</v>
      </c>
      <c r="BA399">
        <v>1</v>
      </c>
      <c r="BB399">
        <v>1</v>
      </c>
      <c r="BC399">
        <v>1</v>
      </c>
      <c r="BD399" t="s">
        <v>3</v>
      </c>
      <c r="BE399" t="s">
        <v>3</v>
      </c>
      <c r="BF399" t="s">
        <v>3</v>
      </c>
      <c r="BG399" t="s">
        <v>3</v>
      </c>
      <c r="BH399">
        <v>3</v>
      </c>
      <c r="BI399">
        <v>4</v>
      </c>
      <c r="BJ399" t="s">
        <v>27</v>
      </c>
      <c r="BM399">
        <v>0</v>
      </c>
      <c r="BN399">
        <v>0</v>
      </c>
      <c r="BO399" t="s">
        <v>3</v>
      </c>
      <c r="BP399">
        <v>0</v>
      </c>
      <c r="BQ399">
        <v>1</v>
      </c>
      <c r="BR399">
        <v>0</v>
      </c>
      <c r="BS399">
        <v>1</v>
      </c>
      <c r="BT399">
        <v>1</v>
      </c>
      <c r="BU399">
        <v>1</v>
      </c>
      <c r="BV399">
        <v>1</v>
      </c>
      <c r="BW399">
        <v>1</v>
      </c>
      <c r="BX399">
        <v>1</v>
      </c>
      <c r="BY399" t="s">
        <v>3</v>
      </c>
      <c r="BZ399">
        <v>70</v>
      </c>
      <c r="CA399">
        <v>10</v>
      </c>
      <c r="CF399">
        <v>0</v>
      </c>
      <c r="CG399">
        <v>0</v>
      </c>
      <c r="CM399">
        <v>0</v>
      </c>
      <c r="CN399" t="s">
        <v>3</v>
      </c>
      <c r="CO399">
        <v>0</v>
      </c>
      <c r="CP399">
        <f t="shared" si="419"/>
        <v>125.41</v>
      </c>
      <c r="CQ399">
        <f t="shared" si="420"/>
        <v>53410.15</v>
      </c>
      <c r="CR399">
        <f t="shared" si="421"/>
        <v>0</v>
      </c>
      <c r="CS399">
        <f t="shared" si="422"/>
        <v>0</v>
      </c>
      <c r="CT399">
        <f t="shared" si="423"/>
        <v>0</v>
      </c>
      <c r="CU399">
        <f t="shared" si="424"/>
        <v>0</v>
      </c>
      <c r="CV399">
        <f t="shared" si="425"/>
        <v>0</v>
      </c>
      <c r="CW399">
        <f t="shared" si="426"/>
        <v>0</v>
      </c>
      <c r="CX399">
        <f t="shared" si="427"/>
        <v>0</v>
      </c>
      <c r="CY399">
        <f t="shared" si="428"/>
        <v>0</v>
      </c>
      <c r="CZ399">
        <f t="shared" si="429"/>
        <v>0</v>
      </c>
      <c r="DC399" t="s">
        <v>3</v>
      </c>
      <c r="DD399" t="s">
        <v>3</v>
      </c>
      <c r="DE399" t="s">
        <v>3</v>
      </c>
      <c r="DF399" t="s">
        <v>3</v>
      </c>
      <c r="DG399" t="s">
        <v>3</v>
      </c>
      <c r="DH399" t="s">
        <v>3</v>
      </c>
      <c r="DI399" t="s">
        <v>3</v>
      </c>
      <c r="DJ399" t="s">
        <v>3</v>
      </c>
      <c r="DK399" t="s">
        <v>3</v>
      </c>
      <c r="DL399" t="s">
        <v>3</v>
      </c>
      <c r="DM399" t="s">
        <v>3</v>
      </c>
      <c r="DN399">
        <v>0</v>
      </c>
      <c r="DO399">
        <v>0</v>
      </c>
      <c r="DP399">
        <v>1</v>
      </c>
      <c r="DQ399">
        <v>1</v>
      </c>
      <c r="DU399">
        <v>1009</v>
      </c>
      <c r="DV399" t="s">
        <v>19</v>
      </c>
      <c r="DW399" t="s">
        <v>19</v>
      </c>
      <c r="DX399">
        <v>1000</v>
      </c>
      <c r="EE399">
        <v>32505399</v>
      </c>
      <c r="EF399">
        <v>1</v>
      </c>
      <c r="EG399" t="s">
        <v>21</v>
      </c>
      <c r="EH399">
        <v>0</v>
      </c>
      <c r="EI399" t="s">
        <v>3</v>
      </c>
      <c r="EJ399">
        <v>4</v>
      </c>
      <c r="EK399">
        <v>0</v>
      </c>
      <c r="EL399" t="s">
        <v>22</v>
      </c>
      <c r="EM399" t="s">
        <v>23</v>
      </c>
      <c r="EO399" t="s">
        <v>3</v>
      </c>
      <c r="EQ399">
        <v>131072</v>
      </c>
      <c r="ER399">
        <v>53410.15</v>
      </c>
      <c r="ES399">
        <v>53410.15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FQ399">
        <v>0</v>
      </c>
      <c r="FR399">
        <f t="shared" si="430"/>
        <v>0</v>
      </c>
      <c r="FS399">
        <v>0</v>
      </c>
      <c r="FX399">
        <v>70</v>
      </c>
      <c r="FY399">
        <v>10</v>
      </c>
      <c r="GA399" t="s">
        <v>3</v>
      </c>
      <c r="GD399">
        <v>0</v>
      </c>
      <c r="GF399">
        <v>-1467733540</v>
      </c>
      <c r="GG399">
        <v>2</v>
      </c>
      <c r="GH399">
        <v>1</v>
      </c>
      <c r="GI399">
        <v>-2</v>
      </c>
      <c r="GJ399">
        <v>0</v>
      </c>
      <c r="GK399">
        <f>ROUND(R399*(R12)/100,2)</f>
        <v>0</v>
      </c>
      <c r="GL399">
        <f t="shared" si="431"/>
        <v>0</v>
      </c>
      <c r="GM399">
        <f t="shared" si="432"/>
        <v>125.41</v>
      </c>
      <c r="GN399">
        <f t="shared" si="433"/>
        <v>0</v>
      </c>
      <c r="GO399">
        <f t="shared" si="434"/>
        <v>0</v>
      </c>
      <c r="GP399">
        <f t="shared" si="435"/>
        <v>125.41</v>
      </c>
      <c r="GR399">
        <v>0</v>
      </c>
      <c r="GS399">
        <v>3</v>
      </c>
      <c r="GT399">
        <v>0</v>
      </c>
      <c r="GU399" t="s">
        <v>3</v>
      </c>
      <c r="GV399">
        <f t="shared" si="436"/>
        <v>0</v>
      </c>
      <c r="GW399">
        <v>1</v>
      </c>
      <c r="GX399">
        <f t="shared" si="437"/>
        <v>0</v>
      </c>
      <c r="HA399">
        <v>0</v>
      </c>
      <c r="HB399">
        <v>0</v>
      </c>
      <c r="IK399">
        <v>0</v>
      </c>
    </row>
    <row r="400" spans="1:245" x14ac:dyDescent="0.2">
      <c r="A400">
        <v>17</v>
      </c>
      <c r="B400">
        <v>1</v>
      </c>
      <c r="E400" t="s">
        <v>404</v>
      </c>
      <c r="F400" t="s">
        <v>35</v>
      </c>
      <c r="G400" t="s">
        <v>405</v>
      </c>
      <c r="H400" t="s">
        <v>37</v>
      </c>
      <c r="I400">
        <v>3</v>
      </c>
      <c r="J400">
        <v>0</v>
      </c>
      <c r="O400">
        <f t="shared" si="399"/>
        <v>12630.51</v>
      </c>
      <c r="P400">
        <f t="shared" si="400"/>
        <v>12630.51</v>
      </c>
      <c r="Q400">
        <f t="shared" si="401"/>
        <v>0</v>
      </c>
      <c r="R400">
        <f t="shared" si="402"/>
        <v>0</v>
      </c>
      <c r="S400">
        <f t="shared" si="403"/>
        <v>0</v>
      </c>
      <c r="T400">
        <f t="shared" si="404"/>
        <v>0</v>
      </c>
      <c r="U400">
        <f t="shared" si="405"/>
        <v>0</v>
      </c>
      <c r="V400">
        <f t="shared" si="406"/>
        <v>0</v>
      </c>
      <c r="W400">
        <f t="shared" si="407"/>
        <v>0</v>
      </c>
      <c r="X400">
        <f t="shared" si="408"/>
        <v>0</v>
      </c>
      <c r="Y400">
        <f t="shared" si="409"/>
        <v>0</v>
      </c>
      <c r="AA400">
        <v>33034105</v>
      </c>
      <c r="AB400">
        <f t="shared" si="410"/>
        <v>4210.17</v>
      </c>
      <c r="AC400">
        <f t="shared" si="411"/>
        <v>4210.17</v>
      </c>
      <c r="AD400">
        <f t="shared" si="412"/>
        <v>0</v>
      </c>
      <c r="AE400">
        <f t="shared" si="413"/>
        <v>0</v>
      </c>
      <c r="AF400">
        <f t="shared" si="414"/>
        <v>0</v>
      </c>
      <c r="AG400">
        <f t="shared" si="415"/>
        <v>0</v>
      </c>
      <c r="AH400">
        <f t="shared" si="416"/>
        <v>0</v>
      </c>
      <c r="AI400">
        <f t="shared" si="417"/>
        <v>0</v>
      </c>
      <c r="AJ400">
        <f t="shared" si="418"/>
        <v>0</v>
      </c>
      <c r="AK400">
        <v>4210.17</v>
      </c>
      <c r="AL400">
        <v>4210.17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1</v>
      </c>
      <c r="AW400">
        <v>1</v>
      </c>
      <c r="AZ400">
        <v>1</v>
      </c>
      <c r="BA400">
        <v>1</v>
      </c>
      <c r="BB400">
        <v>1</v>
      </c>
      <c r="BC400">
        <v>1</v>
      </c>
      <c r="BD400" t="s">
        <v>3</v>
      </c>
      <c r="BE400" t="s">
        <v>3</v>
      </c>
      <c r="BF400" t="s">
        <v>3</v>
      </c>
      <c r="BG400" t="s">
        <v>3</v>
      </c>
      <c r="BH400">
        <v>3</v>
      </c>
      <c r="BI400">
        <v>1</v>
      </c>
      <c r="BJ400" t="s">
        <v>3</v>
      </c>
      <c r="BM400">
        <v>6001</v>
      </c>
      <c r="BN400">
        <v>0</v>
      </c>
      <c r="BO400" t="s">
        <v>3</v>
      </c>
      <c r="BP400">
        <v>0</v>
      </c>
      <c r="BQ400">
        <v>0</v>
      </c>
      <c r="BR400">
        <v>0</v>
      </c>
      <c r="BS400">
        <v>1</v>
      </c>
      <c r="BT400">
        <v>1</v>
      </c>
      <c r="BU400">
        <v>1</v>
      </c>
      <c r="BV400">
        <v>1</v>
      </c>
      <c r="BW400">
        <v>1</v>
      </c>
      <c r="BX400">
        <v>1</v>
      </c>
      <c r="BY400" t="s">
        <v>3</v>
      </c>
      <c r="BZ400">
        <v>0</v>
      </c>
      <c r="CA400">
        <v>0</v>
      </c>
      <c r="CF400">
        <v>0</v>
      </c>
      <c r="CG400">
        <v>0</v>
      </c>
      <c r="CM400">
        <v>0</v>
      </c>
      <c r="CN400" t="s">
        <v>3</v>
      </c>
      <c r="CO400">
        <v>0</v>
      </c>
      <c r="CP400">
        <f t="shared" si="419"/>
        <v>12630.51</v>
      </c>
      <c r="CQ400">
        <f t="shared" si="420"/>
        <v>4210.17</v>
      </c>
      <c r="CR400">
        <f t="shared" si="421"/>
        <v>0</v>
      </c>
      <c r="CS400">
        <f t="shared" si="422"/>
        <v>0</v>
      </c>
      <c r="CT400">
        <f t="shared" si="423"/>
        <v>0</v>
      </c>
      <c r="CU400">
        <f t="shared" si="424"/>
        <v>0</v>
      </c>
      <c r="CV400">
        <f t="shared" si="425"/>
        <v>0</v>
      </c>
      <c r="CW400">
        <f t="shared" si="426"/>
        <v>0</v>
      </c>
      <c r="CX400">
        <f t="shared" si="427"/>
        <v>0</v>
      </c>
      <c r="CY400">
        <f t="shared" si="428"/>
        <v>0</v>
      </c>
      <c r="CZ400">
        <f t="shared" si="429"/>
        <v>0</v>
      </c>
      <c r="DC400" t="s">
        <v>3</v>
      </c>
      <c r="DD400" t="s">
        <v>3</v>
      </c>
      <c r="DE400" t="s">
        <v>3</v>
      </c>
      <c r="DF400" t="s">
        <v>3</v>
      </c>
      <c r="DG400" t="s">
        <v>3</v>
      </c>
      <c r="DH400" t="s">
        <v>3</v>
      </c>
      <c r="DI400" t="s">
        <v>3</v>
      </c>
      <c r="DJ400" t="s">
        <v>3</v>
      </c>
      <c r="DK400" t="s">
        <v>3</v>
      </c>
      <c r="DL400" t="s">
        <v>3</v>
      </c>
      <c r="DM400" t="s">
        <v>3</v>
      </c>
      <c r="DN400">
        <v>0</v>
      </c>
      <c r="DO400">
        <v>0</v>
      </c>
      <c r="DP400">
        <v>1</v>
      </c>
      <c r="DQ400">
        <v>1</v>
      </c>
      <c r="DU400">
        <v>1010</v>
      </c>
      <c r="DV400" t="s">
        <v>37</v>
      </c>
      <c r="DW400" t="s">
        <v>38</v>
      </c>
      <c r="DX400">
        <v>1</v>
      </c>
      <c r="EE400">
        <v>32747723</v>
      </c>
      <c r="EF400">
        <v>0</v>
      </c>
      <c r="EG400" t="s">
        <v>39</v>
      </c>
      <c r="EH400">
        <v>0</v>
      </c>
      <c r="EI400" t="s">
        <v>3</v>
      </c>
      <c r="EJ400">
        <v>1</v>
      </c>
      <c r="EK400">
        <v>6001</v>
      </c>
      <c r="EL400" t="s">
        <v>40</v>
      </c>
      <c r="EM400" t="s">
        <v>39</v>
      </c>
      <c r="EO400" t="s">
        <v>3</v>
      </c>
      <c r="EQ400">
        <v>131072</v>
      </c>
      <c r="ER400">
        <v>4210.17</v>
      </c>
      <c r="ES400">
        <v>4210.17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FQ400">
        <v>0</v>
      </c>
      <c r="FR400">
        <f t="shared" si="430"/>
        <v>0</v>
      </c>
      <c r="FS400">
        <v>0</v>
      </c>
      <c r="FX400">
        <v>0</v>
      </c>
      <c r="FY400">
        <v>0</v>
      </c>
      <c r="GA400" t="s">
        <v>41</v>
      </c>
      <c r="GD400">
        <v>0</v>
      </c>
      <c r="GF400">
        <v>-161555586</v>
      </c>
      <c r="GG400">
        <v>2</v>
      </c>
      <c r="GH400">
        <v>0</v>
      </c>
      <c r="GI400">
        <v>-2</v>
      </c>
      <c r="GJ400">
        <v>0</v>
      </c>
      <c r="GK400">
        <f>ROUND(R400*(R12)/100,2)</f>
        <v>0</v>
      </c>
      <c r="GL400">
        <f t="shared" si="431"/>
        <v>0</v>
      </c>
      <c r="GM400">
        <f t="shared" si="432"/>
        <v>12630.51</v>
      </c>
      <c r="GN400">
        <f t="shared" si="433"/>
        <v>12630.51</v>
      </c>
      <c r="GO400">
        <f t="shared" si="434"/>
        <v>0</v>
      </c>
      <c r="GP400">
        <f t="shared" si="435"/>
        <v>0</v>
      </c>
      <c r="GR400">
        <v>0</v>
      </c>
      <c r="GS400">
        <v>4</v>
      </c>
      <c r="GT400">
        <v>0</v>
      </c>
      <c r="GU400" t="s">
        <v>3</v>
      </c>
      <c r="GV400">
        <f t="shared" si="436"/>
        <v>0</v>
      </c>
      <c r="GW400">
        <v>1</v>
      </c>
      <c r="GX400">
        <f t="shared" si="437"/>
        <v>0</v>
      </c>
      <c r="HA400">
        <v>0</v>
      </c>
      <c r="HB400">
        <v>0</v>
      </c>
      <c r="IK400">
        <v>0</v>
      </c>
    </row>
    <row r="401" spans="1:245" x14ac:dyDescent="0.2">
      <c r="A401">
        <v>17</v>
      </c>
      <c r="B401">
        <v>1</v>
      </c>
      <c r="C401">
        <f>ROW(SmtRes!A1045)</f>
        <v>1045</v>
      </c>
      <c r="D401">
        <f>ROW(EtalonRes!A992)</f>
        <v>992</v>
      </c>
      <c r="E401" t="s">
        <v>406</v>
      </c>
      <c r="F401" t="s">
        <v>17</v>
      </c>
      <c r="G401" t="s">
        <v>18</v>
      </c>
      <c r="H401" t="s">
        <v>19</v>
      </c>
      <c r="I401">
        <v>1.6840000000000001E-2</v>
      </c>
      <c r="J401">
        <v>0</v>
      </c>
      <c r="O401">
        <f t="shared" si="399"/>
        <v>1122.68</v>
      </c>
      <c r="P401">
        <f t="shared" si="400"/>
        <v>958.76</v>
      </c>
      <c r="Q401">
        <f t="shared" si="401"/>
        <v>26.19</v>
      </c>
      <c r="R401">
        <f t="shared" si="402"/>
        <v>2.41</v>
      </c>
      <c r="S401">
        <f t="shared" si="403"/>
        <v>137.72999999999999</v>
      </c>
      <c r="T401">
        <f t="shared" si="404"/>
        <v>0</v>
      </c>
      <c r="U401">
        <f t="shared" si="405"/>
        <v>0.60809239999999998</v>
      </c>
      <c r="V401">
        <f t="shared" si="406"/>
        <v>0</v>
      </c>
      <c r="W401">
        <f t="shared" si="407"/>
        <v>0</v>
      </c>
      <c r="X401">
        <f t="shared" si="408"/>
        <v>96.41</v>
      </c>
      <c r="Y401">
        <f t="shared" si="409"/>
        <v>13.77</v>
      </c>
      <c r="AA401">
        <v>33034105</v>
      </c>
      <c r="AB401">
        <f t="shared" si="410"/>
        <v>66667.14</v>
      </c>
      <c r="AC401">
        <f t="shared" si="411"/>
        <v>56933.42</v>
      </c>
      <c r="AD401">
        <f t="shared" si="412"/>
        <v>1555.17</v>
      </c>
      <c r="AE401">
        <f t="shared" si="413"/>
        <v>142.85</v>
      </c>
      <c r="AF401">
        <f t="shared" si="414"/>
        <v>8178.55</v>
      </c>
      <c r="AG401">
        <f t="shared" si="415"/>
        <v>0</v>
      </c>
      <c r="AH401">
        <f t="shared" si="416"/>
        <v>36.11</v>
      </c>
      <c r="AI401">
        <f t="shared" si="417"/>
        <v>0</v>
      </c>
      <c r="AJ401">
        <f t="shared" si="418"/>
        <v>0</v>
      </c>
      <c r="AK401">
        <v>66667.14</v>
      </c>
      <c r="AL401">
        <v>56933.42</v>
      </c>
      <c r="AM401">
        <v>1555.17</v>
      </c>
      <c r="AN401">
        <v>142.85</v>
      </c>
      <c r="AO401">
        <v>8178.55</v>
      </c>
      <c r="AP401">
        <v>0</v>
      </c>
      <c r="AQ401">
        <v>36.11</v>
      </c>
      <c r="AR401">
        <v>0</v>
      </c>
      <c r="AS401">
        <v>0</v>
      </c>
      <c r="AT401">
        <v>70</v>
      </c>
      <c r="AU401">
        <v>10</v>
      </c>
      <c r="AV401">
        <v>1</v>
      </c>
      <c r="AW401">
        <v>1</v>
      </c>
      <c r="AZ401">
        <v>1</v>
      </c>
      <c r="BA401">
        <v>1</v>
      </c>
      <c r="BB401">
        <v>1</v>
      </c>
      <c r="BC401">
        <v>1</v>
      </c>
      <c r="BD401" t="s">
        <v>3</v>
      </c>
      <c r="BE401" t="s">
        <v>3</v>
      </c>
      <c r="BF401" t="s">
        <v>3</v>
      </c>
      <c r="BG401" t="s">
        <v>3</v>
      </c>
      <c r="BH401">
        <v>0</v>
      </c>
      <c r="BI401">
        <v>4</v>
      </c>
      <c r="BJ401" t="s">
        <v>20</v>
      </c>
      <c r="BM401">
        <v>0</v>
      </c>
      <c r="BN401">
        <v>0</v>
      </c>
      <c r="BO401" t="s">
        <v>3</v>
      </c>
      <c r="BP401">
        <v>0</v>
      </c>
      <c r="BQ401">
        <v>1</v>
      </c>
      <c r="BR401">
        <v>0</v>
      </c>
      <c r="BS401">
        <v>1</v>
      </c>
      <c r="BT401">
        <v>1</v>
      </c>
      <c r="BU401">
        <v>1</v>
      </c>
      <c r="BV401">
        <v>1</v>
      </c>
      <c r="BW401">
        <v>1</v>
      </c>
      <c r="BX401">
        <v>1</v>
      </c>
      <c r="BY401" t="s">
        <v>3</v>
      </c>
      <c r="BZ401">
        <v>70</v>
      </c>
      <c r="CA401">
        <v>10</v>
      </c>
      <c r="CF401">
        <v>0</v>
      </c>
      <c r="CG401">
        <v>0</v>
      </c>
      <c r="CM401">
        <v>0</v>
      </c>
      <c r="CN401" t="s">
        <v>3</v>
      </c>
      <c r="CO401">
        <v>0</v>
      </c>
      <c r="CP401">
        <f t="shared" si="419"/>
        <v>1122.68</v>
      </c>
      <c r="CQ401">
        <f t="shared" si="420"/>
        <v>56933.42</v>
      </c>
      <c r="CR401">
        <f t="shared" si="421"/>
        <v>1555.17</v>
      </c>
      <c r="CS401">
        <f t="shared" si="422"/>
        <v>142.85</v>
      </c>
      <c r="CT401">
        <f t="shared" si="423"/>
        <v>8178.55</v>
      </c>
      <c r="CU401">
        <f t="shared" si="424"/>
        <v>0</v>
      </c>
      <c r="CV401">
        <f t="shared" si="425"/>
        <v>36.11</v>
      </c>
      <c r="CW401">
        <f t="shared" si="426"/>
        <v>0</v>
      </c>
      <c r="CX401">
        <f t="shared" si="427"/>
        <v>0</v>
      </c>
      <c r="CY401">
        <f t="shared" si="428"/>
        <v>96.410999999999987</v>
      </c>
      <c r="CZ401">
        <f t="shared" si="429"/>
        <v>13.773</v>
      </c>
      <c r="DC401" t="s">
        <v>3</v>
      </c>
      <c r="DD401" t="s">
        <v>3</v>
      </c>
      <c r="DE401" t="s">
        <v>3</v>
      </c>
      <c r="DF401" t="s">
        <v>3</v>
      </c>
      <c r="DG401" t="s">
        <v>3</v>
      </c>
      <c r="DH401" t="s">
        <v>3</v>
      </c>
      <c r="DI401" t="s">
        <v>3</v>
      </c>
      <c r="DJ401" t="s">
        <v>3</v>
      </c>
      <c r="DK401" t="s">
        <v>3</v>
      </c>
      <c r="DL401" t="s">
        <v>3</v>
      </c>
      <c r="DM401" t="s">
        <v>3</v>
      </c>
      <c r="DN401">
        <v>0</v>
      </c>
      <c r="DO401">
        <v>0</v>
      </c>
      <c r="DP401">
        <v>1</v>
      </c>
      <c r="DQ401">
        <v>1</v>
      </c>
      <c r="DU401">
        <v>1009</v>
      </c>
      <c r="DV401" t="s">
        <v>19</v>
      </c>
      <c r="DW401" t="s">
        <v>19</v>
      </c>
      <c r="DX401">
        <v>1000</v>
      </c>
      <c r="EE401">
        <v>32505399</v>
      </c>
      <c r="EF401">
        <v>1</v>
      </c>
      <c r="EG401" t="s">
        <v>21</v>
      </c>
      <c r="EH401">
        <v>0</v>
      </c>
      <c r="EI401" t="s">
        <v>3</v>
      </c>
      <c r="EJ401">
        <v>4</v>
      </c>
      <c r="EK401">
        <v>0</v>
      </c>
      <c r="EL401" t="s">
        <v>22</v>
      </c>
      <c r="EM401" t="s">
        <v>23</v>
      </c>
      <c r="EO401" t="s">
        <v>3</v>
      </c>
      <c r="EQ401">
        <v>131072</v>
      </c>
      <c r="ER401">
        <v>66667.14</v>
      </c>
      <c r="ES401">
        <v>56933.42</v>
      </c>
      <c r="ET401">
        <v>1555.17</v>
      </c>
      <c r="EU401">
        <v>142.85</v>
      </c>
      <c r="EV401">
        <v>8178.55</v>
      </c>
      <c r="EW401">
        <v>36.11</v>
      </c>
      <c r="EX401">
        <v>0</v>
      </c>
      <c r="EY401">
        <v>0</v>
      </c>
      <c r="FQ401">
        <v>0</v>
      </c>
      <c r="FR401">
        <f t="shared" si="430"/>
        <v>0</v>
      </c>
      <c r="FS401">
        <v>0</v>
      </c>
      <c r="FX401">
        <v>70</v>
      </c>
      <c r="FY401">
        <v>10</v>
      </c>
      <c r="GA401" t="s">
        <v>3</v>
      </c>
      <c r="GD401">
        <v>0</v>
      </c>
      <c r="GF401">
        <v>-1596235391</v>
      </c>
      <c r="GG401">
        <v>2</v>
      </c>
      <c r="GH401">
        <v>1</v>
      </c>
      <c r="GI401">
        <v>-2</v>
      </c>
      <c r="GJ401">
        <v>0</v>
      </c>
      <c r="GK401">
        <f>ROUND(R401*(R12)/100,2)</f>
        <v>2.6</v>
      </c>
      <c r="GL401">
        <f t="shared" si="431"/>
        <v>0</v>
      </c>
      <c r="GM401">
        <f t="shared" si="432"/>
        <v>1235.46</v>
      </c>
      <c r="GN401">
        <f t="shared" si="433"/>
        <v>0</v>
      </c>
      <c r="GO401">
        <f t="shared" si="434"/>
        <v>0</v>
      </c>
      <c r="GP401">
        <f t="shared" si="435"/>
        <v>1235.46</v>
      </c>
      <c r="GR401">
        <v>0</v>
      </c>
      <c r="GS401">
        <v>3</v>
      </c>
      <c r="GT401">
        <v>0</v>
      </c>
      <c r="GU401" t="s">
        <v>3</v>
      </c>
      <c r="GV401">
        <f t="shared" si="436"/>
        <v>0</v>
      </c>
      <c r="GW401">
        <v>1</v>
      </c>
      <c r="GX401">
        <f t="shared" si="437"/>
        <v>0</v>
      </c>
      <c r="HA401">
        <v>0</v>
      </c>
      <c r="HB401">
        <v>0</v>
      </c>
      <c r="IK401">
        <v>0</v>
      </c>
    </row>
    <row r="402" spans="1:245" x14ac:dyDescent="0.2">
      <c r="A402">
        <v>18</v>
      </c>
      <c r="B402">
        <v>1</v>
      </c>
      <c r="C402">
        <v>1045</v>
      </c>
      <c r="E402" t="s">
        <v>407</v>
      </c>
      <c r="F402" t="s">
        <v>25</v>
      </c>
      <c r="G402" t="s">
        <v>26</v>
      </c>
      <c r="H402" t="s">
        <v>19</v>
      </c>
      <c r="I402">
        <f>I401*J402</f>
        <v>-1.6840000000000001E-2</v>
      </c>
      <c r="J402">
        <v>-1</v>
      </c>
      <c r="O402">
        <f t="shared" si="399"/>
        <v>-899.43</v>
      </c>
      <c r="P402">
        <f t="shared" si="400"/>
        <v>-899.43</v>
      </c>
      <c r="Q402">
        <f t="shared" si="401"/>
        <v>0</v>
      </c>
      <c r="R402">
        <f t="shared" si="402"/>
        <v>0</v>
      </c>
      <c r="S402">
        <f t="shared" si="403"/>
        <v>0</v>
      </c>
      <c r="T402">
        <f t="shared" si="404"/>
        <v>0</v>
      </c>
      <c r="U402">
        <f t="shared" si="405"/>
        <v>0</v>
      </c>
      <c r="V402">
        <f t="shared" si="406"/>
        <v>0</v>
      </c>
      <c r="W402">
        <f t="shared" si="407"/>
        <v>0</v>
      </c>
      <c r="X402">
        <f t="shared" si="408"/>
        <v>0</v>
      </c>
      <c r="Y402">
        <f t="shared" si="409"/>
        <v>0</v>
      </c>
      <c r="AA402">
        <v>33034105</v>
      </c>
      <c r="AB402">
        <f t="shared" si="410"/>
        <v>53410.15</v>
      </c>
      <c r="AC402">
        <f t="shared" si="411"/>
        <v>53410.15</v>
      </c>
      <c r="AD402">
        <f t="shared" si="412"/>
        <v>0</v>
      </c>
      <c r="AE402">
        <f t="shared" si="413"/>
        <v>0</v>
      </c>
      <c r="AF402">
        <f t="shared" si="414"/>
        <v>0</v>
      </c>
      <c r="AG402">
        <f t="shared" si="415"/>
        <v>0</v>
      </c>
      <c r="AH402">
        <f t="shared" si="416"/>
        <v>0</v>
      </c>
      <c r="AI402">
        <f t="shared" si="417"/>
        <v>0</v>
      </c>
      <c r="AJ402">
        <f t="shared" si="418"/>
        <v>0</v>
      </c>
      <c r="AK402">
        <v>53410.15</v>
      </c>
      <c r="AL402">
        <v>53410.15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70</v>
      </c>
      <c r="AU402">
        <v>10</v>
      </c>
      <c r="AV402">
        <v>1</v>
      </c>
      <c r="AW402">
        <v>1</v>
      </c>
      <c r="AZ402">
        <v>1</v>
      </c>
      <c r="BA402">
        <v>1</v>
      </c>
      <c r="BB402">
        <v>1</v>
      </c>
      <c r="BC402">
        <v>1</v>
      </c>
      <c r="BD402" t="s">
        <v>3</v>
      </c>
      <c r="BE402" t="s">
        <v>3</v>
      </c>
      <c r="BF402" t="s">
        <v>3</v>
      </c>
      <c r="BG402" t="s">
        <v>3</v>
      </c>
      <c r="BH402">
        <v>3</v>
      </c>
      <c r="BI402">
        <v>4</v>
      </c>
      <c r="BJ402" t="s">
        <v>27</v>
      </c>
      <c r="BM402">
        <v>0</v>
      </c>
      <c r="BN402">
        <v>0</v>
      </c>
      <c r="BO402" t="s">
        <v>3</v>
      </c>
      <c r="BP402">
        <v>0</v>
      </c>
      <c r="BQ402">
        <v>1</v>
      </c>
      <c r="BR402">
        <v>0</v>
      </c>
      <c r="BS402">
        <v>1</v>
      </c>
      <c r="BT402">
        <v>1</v>
      </c>
      <c r="BU402">
        <v>1</v>
      </c>
      <c r="BV402">
        <v>1</v>
      </c>
      <c r="BW402">
        <v>1</v>
      </c>
      <c r="BX402">
        <v>1</v>
      </c>
      <c r="BY402" t="s">
        <v>3</v>
      </c>
      <c r="BZ402">
        <v>70</v>
      </c>
      <c r="CA402">
        <v>10</v>
      </c>
      <c r="CF402">
        <v>0</v>
      </c>
      <c r="CG402">
        <v>0</v>
      </c>
      <c r="CM402">
        <v>0</v>
      </c>
      <c r="CN402" t="s">
        <v>3</v>
      </c>
      <c r="CO402">
        <v>0</v>
      </c>
      <c r="CP402">
        <f t="shared" si="419"/>
        <v>-899.43</v>
      </c>
      <c r="CQ402">
        <f t="shared" si="420"/>
        <v>53410.15</v>
      </c>
      <c r="CR402">
        <f t="shared" si="421"/>
        <v>0</v>
      </c>
      <c r="CS402">
        <f t="shared" si="422"/>
        <v>0</v>
      </c>
      <c r="CT402">
        <f t="shared" si="423"/>
        <v>0</v>
      </c>
      <c r="CU402">
        <f t="shared" si="424"/>
        <v>0</v>
      </c>
      <c r="CV402">
        <f t="shared" si="425"/>
        <v>0</v>
      </c>
      <c r="CW402">
        <f t="shared" si="426"/>
        <v>0</v>
      </c>
      <c r="CX402">
        <f t="shared" si="427"/>
        <v>0</v>
      </c>
      <c r="CY402">
        <f t="shared" si="428"/>
        <v>0</v>
      </c>
      <c r="CZ402">
        <f t="shared" si="429"/>
        <v>0</v>
      </c>
      <c r="DC402" t="s">
        <v>3</v>
      </c>
      <c r="DD402" t="s">
        <v>3</v>
      </c>
      <c r="DE402" t="s">
        <v>3</v>
      </c>
      <c r="DF402" t="s">
        <v>3</v>
      </c>
      <c r="DG402" t="s">
        <v>3</v>
      </c>
      <c r="DH402" t="s">
        <v>3</v>
      </c>
      <c r="DI402" t="s">
        <v>3</v>
      </c>
      <c r="DJ402" t="s">
        <v>3</v>
      </c>
      <c r="DK402" t="s">
        <v>3</v>
      </c>
      <c r="DL402" t="s">
        <v>3</v>
      </c>
      <c r="DM402" t="s">
        <v>3</v>
      </c>
      <c r="DN402">
        <v>0</v>
      </c>
      <c r="DO402">
        <v>0</v>
      </c>
      <c r="DP402">
        <v>1</v>
      </c>
      <c r="DQ402">
        <v>1</v>
      </c>
      <c r="DU402">
        <v>1009</v>
      </c>
      <c r="DV402" t="s">
        <v>19</v>
      </c>
      <c r="DW402" t="s">
        <v>19</v>
      </c>
      <c r="DX402">
        <v>1000</v>
      </c>
      <c r="EE402">
        <v>32505399</v>
      </c>
      <c r="EF402">
        <v>1</v>
      </c>
      <c r="EG402" t="s">
        <v>21</v>
      </c>
      <c r="EH402">
        <v>0</v>
      </c>
      <c r="EI402" t="s">
        <v>3</v>
      </c>
      <c r="EJ402">
        <v>4</v>
      </c>
      <c r="EK402">
        <v>0</v>
      </c>
      <c r="EL402" t="s">
        <v>22</v>
      </c>
      <c r="EM402" t="s">
        <v>23</v>
      </c>
      <c r="EO402" t="s">
        <v>3</v>
      </c>
      <c r="EQ402">
        <v>0</v>
      </c>
      <c r="ER402">
        <v>53410.15</v>
      </c>
      <c r="ES402">
        <v>53410.15</v>
      </c>
      <c r="ET402">
        <v>0</v>
      </c>
      <c r="EU402">
        <v>0</v>
      </c>
      <c r="EV402">
        <v>0</v>
      </c>
      <c r="EW402">
        <v>0</v>
      </c>
      <c r="EX402">
        <v>0</v>
      </c>
      <c r="FQ402">
        <v>0</v>
      </c>
      <c r="FR402">
        <f t="shared" si="430"/>
        <v>0</v>
      </c>
      <c r="FS402">
        <v>0</v>
      </c>
      <c r="FX402">
        <v>70</v>
      </c>
      <c r="FY402">
        <v>10</v>
      </c>
      <c r="GA402" t="s">
        <v>3</v>
      </c>
      <c r="GD402">
        <v>0</v>
      </c>
      <c r="GF402">
        <v>-1467733540</v>
      </c>
      <c r="GG402">
        <v>2</v>
      </c>
      <c r="GH402">
        <v>1</v>
      </c>
      <c r="GI402">
        <v>-2</v>
      </c>
      <c r="GJ402">
        <v>0</v>
      </c>
      <c r="GK402">
        <f>ROUND(R402*(R12)/100,2)</f>
        <v>0</v>
      </c>
      <c r="GL402">
        <f t="shared" si="431"/>
        <v>0</v>
      </c>
      <c r="GM402">
        <f t="shared" si="432"/>
        <v>-899.43</v>
      </c>
      <c r="GN402">
        <f t="shared" si="433"/>
        <v>0</v>
      </c>
      <c r="GO402">
        <f t="shared" si="434"/>
        <v>0</v>
      </c>
      <c r="GP402">
        <f t="shared" si="435"/>
        <v>-899.43</v>
      </c>
      <c r="GR402">
        <v>0</v>
      </c>
      <c r="GS402">
        <v>3</v>
      </c>
      <c r="GT402">
        <v>0</v>
      </c>
      <c r="GU402" t="s">
        <v>3</v>
      </c>
      <c r="GV402">
        <f t="shared" si="436"/>
        <v>0</v>
      </c>
      <c r="GW402">
        <v>1</v>
      </c>
      <c r="GX402">
        <f t="shared" si="437"/>
        <v>0</v>
      </c>
      <c r="HA402">
        <v>0</v>
      </c>
      <c r="HB402">
        <v>0</v>
      </c>
      <c r="IK402">
        <v>0</v>
      </c>
    </row>
    <row r="403" spans="1:245" x14ac:dyDescent="0.2">
      <c r="A403">
        <v>17</v>
      </c>
      <c r="B403">
        <v>1</v>
      </c>
      <c r="C403">
        <f>ROW(SmtRes!A1060)</f>
        <v>1060</v>
      </c>
      <c r="D403">
        <f>ROW(EtalonRes!A1007)</f>
        <v>1007</v>
      </c>
      <c r="E403" t="s">
        <v>408</v>
      </c>
      <c r="F403" t="s">
        <v>29</v>
      </c>
      <c r="G403" t="s">
        <v>30</v>
      </c>
      <c r="H403" t="s">
        <v>31</v>
      </c>
      <c r="I403">
        <v>2.2899999999999999E-3</v>
      </c>
      <c r="J403">
        <v>0</v>
      </c>
      <c r="O403">
        <f t="shared" si="399"/>
        <v>977.64</v>
      </c>
      <c r="P403">
        <f t="shared" si="400"/>
        <v>796.54</v>
      </c>
      <c r="Q403">
        <f t="shared" si="401"/>
        <v>1</v>
      </c>
      <c r="R403">
        <f t="shared" si="402"/>
        <v>0.34</v>
      </c>
      <c r="S403">
        <f t="shared" si="403"/>
        <v>180.1</v>
      </c>
      <c r="T403">
        <f t="shared" si="404"/>
        <v>0</v>
      </c>
      <c r="U403">
        <f t="shared" si="405"/>
        <v>1.0375989999999999</v>
      </c>
      <c r="V403">
        <f t="shared" si="406"/>
        <v>0</v>
      </c>
      <c r="W403">
        <f t="shared" si="407"/>
        <v>0</v>
      </c>
      <c r="X403">
        <f t="shared" si="408"/>
        <v>126.07</v>
      </c>
      <c r="Y403">
        <f t="shared" si="409"/>
        <v>18.010000000000002</v>
      </c>
      <c r="AA403">
        <v>33034105</v>
      </c>
      <c r="AB403">
        <f t="shared" si="410"/>
        <v>426912.19</v>
      </c>
      <c r="AC403">
        <f t="shared" si="411"/>
        <v>347832.49</v>
      </c>
      <c r="AD403">
        <f t="shared" si="412"/>
        <v>435.13</v>
      </c>
      <c r="AE403">
        <f t="shared" si="413"/>
        <v>147.43</v>
      </c>
      <c r="AF403">
        <f t="shared" si="414"/>
        <v>78644.570000000007</v>
      </c>
      <c r="AG403">
        <f t="shared" si="415"/>
        <v>0</v>
      </c>
      <c r="AH403">
        <f t="shared" si="416"/>
        <v>453.1</v>
      </c>
      <c r="AI403">
        <f t="shared" si="417"/>
        <v>0</v>
      </c>
      <c r="AJ403">
        <f t="shared" si="418"/>
        <v>0</v>
      </c>
      <c r="AK403">
        <v>426912.19</v>
      </c>
      <c r="AL403">
        <v>347832.49</v>
      </c>
      <c r="AM403">
        <v>435.13</v>
      </c>
      <c r="AN403">
        <v>147.43</v>
      </c>
      <c r="AO403">
        <v>78644.570000000007</v>
      </c>
      <c r="AP403">
        <v>0</v>
      </c>
      <c r="AQ403">
        <v>453.1</v>
      </c>
      <c r="AR403">
        <v>0</v>
      </c>
      <c r="AS403">
        <v>0</v>
      </c>
      <c r="AT403">
        <v>70</v>
      </c>
      <c r="AU403">
        <v>10</v>
      </c>
      <c r="AV403">
        <v>1</v>
      </c>
      <c r="AW403">
        <v>1</v>
      </c>
      <c r="AZ403">
        <v>1</v>
      </c>
      <c r="BA403">
        <v>1</v>
      </c>
      <c r="BB403">
        <v>1</v>
      </c>
      <c r="BC403">
        <v>1</v>
      </c>
      <c r="BD403" t="s">
        <v>3</v>
      </c>
      <c r="BE403" t="s">
        <v>3</v>
      </c>
      <c r="BF403" t="s">
        <v>3</v>
      </c>
      <c r="BG403" t="s">
        <v>3</v>
      </c>
      <c r="BH403">
        <v>0</v>
      </c>
      <c r="BI403">
        <v>4</v>
      </c>
      <c r="BJ403" t="s">
        <v>32</v>
      </c>
      <c r="BM403">
        <v>0</v>
      </c>
      <c r="BN403">
        <v>0</v>
      </c>
      <c r="BO403" t="s">
        <v>3</v>
      </c>
      <c r="BP403">
        <v>0</v>
      </c>
      <c r="BQ403">
        <v>1</v>
      </c>
      <c r="BR403">
        <v>0</v>
      </c>
      <c r="BS403">
        <v>1</v>
      </c>
      <c r="BT403">
        <v>1</v>
      </c>
      <c r="BU403">
        <v>1</v>
      </c>
      <c r="BV403">
        <v>1</v>
      </c>
      <c r="BW403">
        <v>1</v>
      </c>
      <c r="BX403">
        <v>1</v>
      </c>
      <c r="BY403" t="s">
        <v>3</v>
      </c>
      <c r="BZ403">
        <v>70</v>
      </c>
      <c r="CA403">
        <v>10</v>
      </c>
      <c r="CF403">
        <v>0</v>
      </c>
      <c r="CG403">
        <v>0</v>
      </c>
      <c r="CM403">
        <v>0</v>
      </c>
      <c r="CN403" t="s">
        <v>3</v>
      </c>
      <c r="CO403">
        <v>0</v>
      </c>
      <c r="CP403">
        <f t="shared" si="419"/>
        <v>977.64</v>
      </c>
      <c r="CQ403">
        <f t="shared" si="420"/>
        <v>347832.49</v>
      </c>
      <c r="CR403">
        <f t="shared" si="421"/>
        <v>435.13</v>
      </c>
      <c r="CS403">
        <f t="shared" si="422"/>
        <v>147.43</v>
      </c>
      <c r="CT403">
        <f t="shared" si="423"/>
        <v>78644.570000000007</v>
      </c>
      <c r="CU403">
        <f t="shared" si="424"/>
        <v>0</v>
      </c>
      <c r="CV403">
        <f t="shared" si="425"/>
        <v>453.1</v>
      </c>
      <c r="CW403">
        <f t="shared" si="426"/>
        <v>0</v>
      </c>
      <c r="CX403">
        <f t="shared" si="427"/>
        <v>0</v>
      </c>
      <c r="CY403">
        <f t="shared" si="428"/>
        <v>126.07</v>
      </c>
      <c r="CZ403">
        <f t="shared" si="429"/>
        <v>18.010000000000002</v>
      </c>
      <c r="DC403" t="s">
        <v>3</v>
      </c>
      <c r="DD403" t="s">
        <v>3</v>
      </c>
      <c r="DE403" t="s">
        <v>3</v>
      </c>
      <c r="DF403" t="s">
        <v>3</v>
      </c>
      <c r="DG403" t="s">
        <v>3</v>
      </c>
      <c r="DH403" t="s">
        <v>3</v>
      </c>
      <c r="DI403" t="s">
        <v>3</v>
      </c>
      <c r="DJ403" t="s">
        <v>3</v>
      </c>
      <c r="DK403" t="s">
        <v>3</v>
      </c>
      <c r="DL403" t="s">
        <v>3</v>
      </c>
      <c r="DM403" t="s">
        <v>3</v>
      </c>
      <c r="DN403">
        <v>0</v>
      </c>
      <c r="DO403">
        <v>0</v>
      </c>
      <c r="DP403">
        <v>1</v>
      </c>
      <c r="DQ403">
        <v>1</v>
      </c>
      <c r="DU403">
        <v>1007</v>
      </c>
      <c r="DV403" t="s">
        <v>31</v>
      </c>
      <c r="DW403" t="s">
        <v>31</v>
      </c>
      <c r="DX403">
        <v>100</v>
      </c>
      <c r="EE403">
        <v>32505399</v>
      </c>
      <c r="EF403">
        <v>1</v>
      </c>
      <c r="EG403" t="s">
        <v>21</v>
      </c>
      <c r="EH403">
        <v>0</v>
      </c>
      <c r="EI403" t="s">
        <v>3</v>
      </c>
      <c r="EJ403">
        <v>4</v>
      </c>
      <c r="EK403">
        <v>0</v>
      </c>
      <c r="EL403" t="s">
        <v>22</v>
      </c>
      <c r="EM403" t="s">
        <v>23</v>
      </c>
      <c r="EO403" t="s">
        <v>3</v>
      </c>
      <c r="EQ403">
        <v>131072</v>
      </c>
      <c r="ER403">
        <v>426912.19</v>
      </c>
      <c r="ES403">
        <v>347832.49</v>
      </c>
      <c r="ET403">
        <v>435.13</v>
      </c>
      <c r="EU403">
        <v>147.43</v>
      </c>
      <c r="EV403">
        <v>78644.570000000007</v>
      </c>
      <c r="EW403">
        <v>453.1</v>
      </c>
      <c r="EX403">
        <v>0</v>
      </c>
      <c r="EY403">
        <v>0</v>
      </c>
      <c r="FQ403">
        <v>0</v>
      </c>
      <c r="FR403">
        <f t="shared" si="430"/>
        <v>0</v>
      </c>
      <c r="FS403">
        <v>0</v>
      </c>
      <c r="FX403">
        <v>70</v>
      </c>
      <c r="FY403">
        <v>10</v>
      </c>
      <c r="GA403" t="s">
        <v>3</v>
      </c>
      <c r="GD403">
        <v>0</v>
      </c>
      <c r="GF403">
        <v>1739596138</v>
      </c>
      <c r="GG403">
        <v>2</v>
      </c>
      <c r="GH403">
        <v>1</v>
      </c>
      <c r="GI403">
        <v>-2</v>
      </c>
      <c r="GJ403">
        <v>0</v>
      </c>
      <c r="GK403">
        <f>ROUND(R403*(R12)/100,2)</f>
        <v>0.37</v>
      </c>
      <c r="GL403">
        <f t="shared" si="431"/>
        <v>0</v>
      </c>
      <c r="GM403">
        <f t="shared" si="432"/>
        <v>1122.0899999999999</v>
      </c>
      <c r="GN403">
        <f t="shared" si="433"/>
        <v>0</v>
      </c>
      <c r="GO403">
        <f t="shared" si="434"/>
        <v>0</v>
      </c>
      <c r="GP403">
        <f t="shared" si="435"/>
        <v>1122.0899999999999</v>
      </c>
      <c r="GR403">
        <v>0</v>
      </c>
      <c r="GS403">
        <v>3</v>
      </c>
      <c r="GT403">
        <v>0</v>
      </c>
      <c r="GU403" t="s">
        <v>3</v>
      </c>
      <c r="GV403">
        <f t="shared" si="436"/>
        <v>0</v>
      </c>
      <c r="GW403">
        <v>1</v>
      </c>
      <c r="GX403">
        <f t="shared" si="437"/>
        <v>0</v>
      </c>
      <c r="HA403">
        <v>0</v>
      </c>
      <c r="HB403">
        <v>0</v>
      </c>
      <c r="IK403">
        <v>0</v>
      </c>
    </row>
    <row r="404" spans="1:245" x14ac:dyDescent="0.2">
      <c r="A404">
        <v>17</v>
      </c>
      <c r="B404">
        <v>1</v>
      </c>
      <c r="E404" t="s">
        <v>409</v>
      </c>
      <c r="F404" t="s">
        <v>25</v>
      </c>
      <c r="G404" t="s">
        <v>26</v>
      </c>
      <c r="H404" t="s">
        <v>19</v>
      </c>
      <c r="I404">
        <v>5.0499999999999998E-3</v>
      </c>
      <c r="J404">
        <v>0</v>
      </c>
      <c r="O404">
        <f t="shared" si="399"/>
        <v>269.72000000000003</v>
      </c>
      <c r="P404">
        <f t="shared" si="400"/>
        <v>269.72000000000003</v>
      </c>
      <c r="Q404">
        <f t="shared" si="401"/>
        <v>0</v>
      </c>
      <c r="R404">
        <f t="shared" si="402"/>
        <v>0</v>
      </c>
      <c r="S404">
        <f t="shared" si="403"/>
        <v>0</v>
      </c>
      <c r="T404">
        <f t="shared" si="404"/>
        <v>0</v>
      </c>
      <c r="U404">
        <f t="shared" si="405"/>
        <v>0</v>
      </c>
      <c r="V404">
        <f t="shared" si="406"/>
        <v>0</v>
      </c>
      <c r="W404">
        <f t="shared" si="407"/>
        <v>0</v>
      </c>
      <c r="X404">
        <f t="shared" si="408"/>
        <v>0</v>
      </c>
      <c r="Y404">
        <f t="shared" si="409"/>
        <v>0</v>
      </c>
      <c r="AA404">
        <v>33034105</v>
      </c>
      <c r="AB404">
        <f t="shared" si="410"/>
        <v>53410.15</v>
      </c>
      <c r="AC404">
        <f t="shared" si="411"/>
        <v>53410.15</v>
      </c>
      <c r="AD404">
        <f t="shared" si="412"/>
        <v>0</v>
      </c>
      <c r="AE404">
        <f t="shared" si="413"/>
        <v>0</v>
      </c>
      <c r="AF404">
        <f t="shared" si="414"/>
        <v>0</v>
      </c>
      <c r="AG404">
        <f t="shared" si="415"/>
        <v>0</v>
      </c>
      <c r="AH404">
        <f t="shared" si="416"/>
        <v>0</v>
      </c>
      <c r="AI404">
        <f t="shared" si="417"/>
        <v>0</v>
      </c>
      <c r="AJ404">
        <f t="shared" si="418"/>
        <v>0</v>
      </c>
      <c r="AK404">
        <v>53410.15</v>
      </c>
      <c r="AL404">
        <v>53410.15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70</v>
      </c>
      <c r="AU404">
        <v>10</v>
      </c>
      <c r="AV404">
        <v>1</v>
      </c>
      <c r="AW404">
        <v>1</v>
      </c>
      <c r="AZ404">
        <v>1</v>
      </c>
      <c r="BA404">
        <v>1</v>
      </c>
      <c r="BB404">
        <v>1</v>
      </c>
      <c r="BC404">
        <v>1</v>
      </c>
      <c r="BD404" t="s">
        <v>3</v>
      </c>
      <c r="BE404" t="s">
        <v>3</v>
      </c>
      <c r="BF404" t="s">
        <v>3</v>
      </c>
      <c r="BG404" t="s">
        <v>3</v>
      </c>
      <c r="BH404">
        <v>3</v>
      </c>
      <c r="BI404">
        <v>4</v>
      </c>
      <c r="BJ404" t="s">
        <v>27</v>
      </c>
      <c r="BM404">
        <v>0</v>
      </c>
      <c r="BN404">
        <v>0</v>
      </c>
      <c r="BO404" t="s">
        <v>3</v>
      </c>
      <c r="BP404">
        <v>0</v>
      </c>
      <c r="BQ404">
        <v>1</v>
      </c>
      <c r="BR404">
        <v>0</v>
      </c>
      <c r="BS404">
        <v>1</v>
      </c>
      <c r="BT404">
        <v>1</v>
      </c>
      <c r="BU404">
        <v>1</v>
      </c>
      <c r="BV404">
        <v>1</v>
      </c>
      <c r="BW404">
        <v>1</v>
      </c>
      <c r="BX404">
        <v>1</v>
      </c>
      <c r="BY404" t="s">
        <v>3</v>
      </c>
      <c r="BZ404">
        <v>70</v>
      </c>
      <c r="CA404">
        <v>10</v>
      </c>
      <c r="CF404">
        <v>0</v>
      </c>
      <c r="CG404">
        <v>0</v>
      </c>
      <c r="CM404">
        <v>0</v>
      </c>
      <c r="CN404" t="s">
        <v>3</v>
      </c>
      <c r="CO404">
        <v>0</v>
      </c>
      <c r="CP404">
        <f t="shared" si="419"/>
        <v>269.72000000000003</v>
      </c>
      <c r="CQ404">
        <f t="shared" si="420"/>
        <v>53410.15</v>
      </c>
      <c r="CR404">
        <f t="shared" si="421"/>
        <v>0</v>
      </c>
      <c r="CS404">
        <f t="shared" si="422"/>
        <v>0</v>
      </c>
      <c r="CT404">
        <f t="shared" si="423"/>
        <v>0</v>
      </c>
      <c r="CU404">
        <f t="shared" si="424"/>
        <v>0</v>
      </c>
      <c r="CV404">
        <f t="shared" si="425"/>
        <v>0</v>
      </c>
      <c r="CW404">
        <f t="shared" si="426"/>
        <v>0</v>
      </c>
      <c r="CX404">
        <f t="shared" si="427"/>
        <v>0</v>
      </c>
      <c r="CY404">
        <f t="shared" si="428"/>
        <v>0</v>
      </c>
      <c r="CZ404">
        <f t="shared" si="429"/>
        <v>0</v>
      </c>
      <c r="DC404" t="s">
        <v>3</v>
      </c>
      <c r="DD404" t="s">
        <v>3</v>
      </c>
      <c r="DE404" t="s">
        <v>3</v>
      </c>
      <c r="DF404" t="s">
        <v>3</v>
      </c>
      <c r="DG404" t="s">
        <v>3</v>
      </c>
      <c r="DH404" t="s">
        <v>3</v>
      </c>
      <c r="DI404" t="s">
        <v>3</v>
      </c>
      <c r="DJ404" t="s">
        <v>3</v>
      </c>
      <c r="DK404" t="s">
        <v>3</v>
      </c>
      <c r="DL404" t="s">
        <v>3</v>
      </c>
      <c r="DM404" t="s">
        <v>3</v>
      </c>
      <c r="DN404">
        <v>0</v>
      </c>
      <c r="DO404">
        <v>0</v>
      </c>
      <c r="DP404">
        <v>1</v>
      </c>
      <c r="DQ404">
        <v>1</v>
      </c>
      <c r="DU404">
        <v>1009</v>
      </c>
      <c r="DV404" t="s">
        <v>19</v>
      </c>
      <c r="DW404" t="s">
        <v>19</v>
      </c>
      <c r="DX404">
        <v>1000</v>
      </c>
      <c r="EE404">
        <v>32505399</v>
      </c>
      <c r="EF404">
        <v>1</v>
      </c>
      <c r="EG404" t="s">
        <v>21</v>
      </c>
      <c r="EH404">
        <v>0</v>
      </c>
      <c r="EI404" t="s">
        <v>3</v>
      </c>
      <c r="EJ404">
        <v>4</v>
      </c>
      <c r="EK404">
        <v>0</v>
      </c>
      <c r="EL404" t="s">
        <v>22</v>
      </c>
      <c r="EM404" t="s">
        <v>23</v>
      </c>
      <c r="EO404" t="s">
        <v>3</v>
      </c>
      <c r="EQ404">
        <v>131072</v>
      </c>
      <c r="ER404">
        <v>53410.15</v>
      </c>
      <c r="ES404">
        <v>53410.15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FQ404">
        <v>0</v>
      </c>
      <c r="FR404">
        <f t="shared" si="430"/>
        <v>0</v>
      </c>
      <c r="FS404">
        <v>0</v>
      </c>
      <c r="FX404">
        <v>70</v>
      </c>
      <c r="FY404">
        <v>10</v>
      </c>
      <c r="GA404" t="s">
        <v>3</v>
      </c>
      <c r="GD404">
        <v>0</v>
      </c>
      <c r="GF404">
        <v>-1467733540</v>
      </c>
      <c r="GG404">
        <v>2</v>
      </c>
      <c r="GH404">
        <v>1</v>
      </c>
      <c r="GI404">
        <v>-2</v>
      </c>
      <c r="GJ404">
        <v>0</v>
      </c>
      <c r="GK404">
        <f>ROUND(R404*(R12)/100,2)</f>
        <v>0</v>
      </c>
      <c r="GL404">
        <f t="shared" si="431"/>
        <v>0</v>
      </c>
      <c r="GM404">
        <f t="shared" si="432"/>
        <v>269.72000000000003</v>
      </c>
      <c r="GN404">
        <f t="shared" si="433"/>
        <v>0</v>
      </c>
      <c r="GO404">
        <f t="shared" si="434"/>
        <v>0</v>
      </c>
      <c r="GP404">
        <f t="shared" si="435"/>
        <v>269.72000000000003</v>
      </c>
      <c r="GR404">
        <v>0</v>
      </c>
      <c r="GS404">
        <v>3</v>
      </c>
      <c r="GT404">
        <v>0</v>
      </c>
      <c r="GU404" t="s">
        <v>3</v>
      </c>
      <c r="GV404">
        <f t="shared" si="436"/>
        <v>0</v>
      </c>
      <c r="GW404">
        <v>1</v>
      </c>
      <c r="GX404">
        <f t="shared" si="437"/>
        <v>0</v>
      </c>
      <c r="HA404">
        <v>0</v>
      </c>
      <c r="HB404">
        <v>0</v>
      </c>
      <c r="IK404">
        <v>0</v>
      </c>
    </row>
    <row r="405" spans="1:245" x14ac:dyDescent="0.2">
      <c r="A405">
        <v>17</v>
      </c>
      <c r="B405">
        <v>1</v>
      </c>
      <c r="E405" t="s">
        <v>410</v>
      </c>
      <c r="F405" t="s">
        <v>35</v>
      </c>
      <c r="G405" t="s">
        <v>411</v>
      </c>
      <c r="H405" t="s">
        <v>37</v>
      </c>
      <c r="I405">
        <v>5</v>
      </c>
      <c r="J405">
        <v>0</v>
      </c>
      <c r="O405">
        <f t="shared" si="399"/>
        <v>45843.199999999997</v>
      </c>
      <c r="P405">
        <f t="shared" si="400"/>
        <v>45843.199999999997</v>
      </c>
      <c r="Q405">
        <f t="shared" si="401"/>
        <v>0</v>
      </c>
      <c r="R405">
        <f t="shared" si="402"/>
        <v>0</v>
      </c>
      <c r="S405">
        <f t="shared" si="403"/>
        <v>0</v>
      </c>
      <c r="T405">
        <f t="shared" si="404"/>
        <v>0</v>
      </c>
      <c r="U405">
        <f t="shared" si="405"/>
        <v>0</v>
      </c>
      <c r="V405">
        <f t="shared" si="406"/>
        <v>0</v>
      </c>
      <c r="W405">
        <f t="shared" si="407"/>
        <v>0</v>
      </c>
      <c r="X405">
        <f t="shared" si="408"/>
        <v>0</v>
      </c>
      <c r="Y405">
        <f t="shared" si="409"/>
        <v>0</v>
      </c>
      <c r="AA405">
        <v>33034105</v>
      </c>
      <c r="AB405">
        <f t="shared" si="410"/>
        <v>9168.64</v>
      </c>
      <c r="AC405">
        <f t="shared" si="411"/>
        <v>9168.64</v>
      </c>
      <c r="AD405">
        <f t="shared" si="412"/>
        <v>0</v>
      </c>
      <c r="AE405">
        <f t="shared" si="413"/>
        <v>0</v>
      </c>
      <c r="AF405">
        <f t="shared" si="414"/>
        <v>0</v>
      </c>
      <c r="AG405">
        <f t="shared" si="415"/>
        <v>0</v>
      </c>
      <c r="AH405">
        <f t="shared" si="416"/>
        <v>0</v>
      </c>
      <c r="AI405">
        <f t="shared" si="417"/>
        <v>0</v>
      </c>
      <c r="AJ405">
        <f t="shared" si="418"/>
        <v>0</v>
      </c>
      <c r="AK405">
        <v>9168.64</v>
      </c>
      <c r="AL405">
        <v>9168.64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1</v>
      </c>
      <c r="AW405">
        <v>1</v>
      </c>
      <c r="AZ405">
        <v>1</v>
      </c>
      <c r="BA405">
        <v>1</v>
      </c>
      <c r="BB405">
        <v>1</v>
      </c>
      <c r="BC405">
        <v>1</v>
      </c>
      <c r="BD405" t="s">
        <v>3</v>
      </c>
      <c r="BE405" t="s">
        <v>3</v>
      </c>
      <c r="BF405" t="s">
        <v>3</v>
      </c>
      <c r="BG405" t="s">
        <v>3</v>
      </c>
      <c r="BH405">
        <v>3</v>
      </c>
      <c r="BI405">
        <v>1</v>
      </c>
      <c r="BJ405" t="s">
        <v>3</v>
      </c>
      <c r="BM405">
        <v>6001</v>
      </c>
      <c r="BN405">
        <v>0</v>
      </c>
      <c r="BO405" t="s">
        <v>3</v>
      </c>
      <c r="BP405">
        <v>0</v>
      </c>
      <c r="BQ405">
        <v>0</v>
      </c>
      <c r="BR405">
        <v>0</v>
      </c>
      <c r="BS405">
        <v>1</v>
      </c>
      <c r="BT405">
        <v>1</v>
      </c>
      <c r="BU405">
        <v>1</v>
      </c>
      <c r="BV405">
        <v>1</v>
      </c>
      <c r="BW405">
        <v>1</v>
      </c>
      <c r="BX405">
        <v>1</v>
      </c>
      <c r="BY405" t="s">
        <v>3</v>
      </c>
      <c r="BZ405">
        <v>0</v>
      </c>
      <c r="CA405">
        <v>0</v>
      </c>
      <c r="CF405">
        <v>0</v>
      </c>
      <c r="CG405">
        <v>0</v>
      </c>
      <c r="CM405">
        <v>0</v>
      </c>
      <c r="CN405" t="s">
        <v>3</v>
      </c>
      <c r="CO405">
        <v>0</v>
      </c>
      <c r="CP405">
        <f t="shared" si="419"/>
        <v>45843.199999999997</v>
      </c>
      <c r="CQ405">
        <f t="shared" si="420"/>
        <v>9168.64</v>
      </c>
      <c r="CR405">
        <f t="shared" si="421"/>
        <v>0</v>
      </c>
      <c r="CS405">
        <f t="shared" si="422"/>
        <v>0</v>
      </c>
      <c r="CT405">
        <f t="shared" si="423"/>
        <v>0</v>
      </c>
      <c r="CU405">
        <f t="shared" si="424"/>
        <v>0</v>
      </c>
      <c r="CV405">
        <f t="shared" si="425"/>
        <v>0</v>
      </c>
      <c r="CW405">
        <f t="shared" si="426"/>
        <v>0</v>
      </c>
      <c r="CX405">
        <f t="shared" si="427"/>
        <v>0</v>
      </c>
      <c r="CY405">
        <f t="shared" si="428"/>
        <v>0</v>
      </c>
      <c r="CZ405">
        <f t="shared" si="429"/>
        <v>0</v>
      </c>
      <c r="DC405" t="s">
        <v>3</v>
      </c>
      <c r="DD405" t="s">
        <v>3</v>
      </c>
      <c r="DE405" t="s">
        <v>3</v>
      </c>
      <c r="DF405" t="s">
        <v>3</v>
      </c>
      <c r="DG405" t="s">
        <v>3</v>
      </c>
      <c r="DH405" t="s">
        <v>3</v>
      </c>
      <c r="DI405" t="s">
        <v>3</v>
      </c>
      <c r="DJ405" t="s">
        <v>3</v>
      </c>
      <c r="DK405" t="s">
        <v>3</v>
      </c>
      <c r="DL405" t="s">
        <v>3</v>
      </c>
      <c r="DM405" t="s">
        <v>3</v>
      </c>
      <c r="DN405">
        <v>0</v>
      </c>
      <c r="DO405">
        <v>0</v>
      </c>
      <c r="DP405">
        <v>1</v>
      </c>
      <c r="DQ405">
        <v>1</v>
      </c>
      <c r="DU405">
        <v>1010</v>
      </c>
      <c r="DV405" t="s">
        <v>37</v>
      </c>
      <c r="DW405" t="s">
        <v>38</v>
      </c>
      <c r="DX405">
        <v>1</v>
      </c>
      <c r="EE405">
        <v>32747723</v>
      </c>
      <c r="EF405">
        <v>0</v>
      </c>
      <c r="EG405" t="s">
        <v>39</v>
      </c>
      <c r="EH405">
        <v>0</v>
      </c>
      <c r="EI405" t="s">
        <v>3</v>
      </c>
      <c r="EJ405">
        <v>1</v>
      </c>
      <c r="EK405">
        <v>6001</v>
      </c>
      <c r="EL405" t="s">
        <v>40</v>
      </c>
      <c r="EM405" t="s">
        <v>39</v>
      </c>
      <c r="EO405" t="s">
        <v>3</v>
      </c>
      <c r="EQ405">
        <v>131072</v>
      </c>
      <c r="ER405">
        <v>9168.64</v>
      </c>
      <c r="ES405">
        <v>9168.64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FQ405">
        <v>0</v>
      </c>
      <c r="FR405">
        <f t="shared" si="430"/>
        <v>0</v>
      </c>
      <c r="FS405">
        <v>0</v>
      </c>
      <c r="FX405">
        <v>0</v>
      </c>
      <c r="FY405">
        <v>0</v>
      </c>
      <c r="GA405" t="s">
        <v>41</v>
      </c>
      <c r="GD405">
        <v>0</v>
      </c>
      <c r="GF405">
        <v>2082679002</v>
      </c>
      <c r="GG405">
        <v>2</v>
      </c>
      <c r="GH405">
        <v>0</v>
      </c>
      <c r="GI405">
        <v>-2</v>
      </c>
      <c r="GJ405">
        <v>0</v>
      </c>
      <c r="GK405">
        <f>ROUND(R405*(R12)/100,2)</f>
        <v>0</v>
      </c>
      <c r="GL405">
        <f t="shared" si="431"/>
        <v>0</v>
      </c>
      <c r="GM405">
        <f t="shared" si="432"/>
        <v>45843.199999999997</v>
      </c>
      <c r="GN405">
        <f t="shared" si="433"/>
        <v>45843.199999999997</v>
      </c>
      <c r="GO405">
        <f t="shared" si="434"/>
        <v>0</v>
      </c>
      <c r="GP405">
        <f t="shared" si="435"/>
        <v>0</v>
      </c>
      <c r="GR405">
        <v>0</v>
      </c>
      <c r="GS405">
        <v>4</v>
      </c>
      <c r="GT405">
        <v>0</v>
      </c>
      <c r="GU405" t="s">
        <v>3</v>
      </c>
      <c r="GV405">
        <f t="shared" si="436"/>
        <v>0</v>
      </c>
      <c r="GW405">
        <v>1</v>
      </c>
      <c r="GX405">
        <f t="shared" si="437"/>
        <v>0</v>
      </c>
      <c r="HA405">
        <v>0</v>
      </c>
      <c r="HB405">
        <v>0</v>
      </c>
      <c r="IK405">
        <v>0</v>
      </c>
    </row>
    <row r="406" spans="1:245" x14ac:dyDescent="0.2">
      <c r="A406">
        <v>17</v>
      </c>
      <c r="B406">
        <v>1</v>
      </c>
      <c r="C406">
        <f>ROW(SmtRes!A1065)</f>
        <v>1065</v>
      </c>
      <c r="D406">
        <f>ROW(EtalonRes!A1011)</f>
        <v>1011</v>
      </c>
      <c r="E406" t="s">
        <v>412</v>
      </c>
      <c r="F406" t="s">
        <v>17</v>
      </c>
      <c r="G406" t="s">
        <v>18</v>
      </c>
      <c r="H406" t="s">
        <v>19</v>
      </c>
      <c r="I406">
        <v>1.32E-3</v>
      </c>
      <c r="J406">
        <v>0</v>
      </c>
      <c r="O406">
        <f t="shared" si="399"/>
        <v>88</v>
      </c>
      <c r="P406">
        <f t="shared" si="400"/>
        <v>75.150000000000006</v>
      </c>
      <c r="Q406">
        <f t="shared" si="401"/>
        <v>2.0499999999999998</v>
      </c>
      <c r="R406">
        <f t="shared" si="402"/>
        <v>0.19</v>
      </c>
      <c r="S406">
        <f t="shared" si="403"/>
        <v>10.8</v>
      </c>
      <c r="T406">
        <f t="shared" si="404"/>
        <v>0</v>
      </c>
      <c r="U406">
        <f t="shared" si="405"/>
        <v>4.7665199999999998E-2</v>
      </c>
      <c r="V406">
        <f t="shared" si="406"/>
        <v>0</v>
      </c>
      <c r="W406">
        <f t="shared" si="407"/>
        <v>0</v>
      </c>
      <c r="X406">
        <f t="shared" si="408"/>
        <v>7.56</v>
      </c>
      <c r="Y406">
        <f t="shared" si="409"/>
        <v>1.08</v>
      </c>
      <c r="AA406">
        <v>33034105</v>
      </c>
      <c r="AB406">
        <f t="shared" si="410"/>
        <v>66667.14</v>
      </c>
      <c r="AC406">
        <f t="shared" si="411"/>
        <v>56933.42</v>
      </c>
      <c r="AD406">
        <f t="shared" si="412"/>
        <v>1555.17</v>
      </c>
      <c r="AE406">
        <f t="shared" si="413"/>
        <v>142.85</v>
      </c>
      <c r="AF406">
        <f t="shared" si="414"/>
        <v>8178.55</v>
      </c>
      <c r="AG406">
        <f t="shared" si="415"/>
        <v>0</v>
      </c>
      <c r="AH406">
        <f t="shared" si="416"/>
        <v>36.11</v>
      </c>
      <c r="AI406">
        <f t="shared" si="417"/>
        <v>0</v>
      </c>
      <c r="AJ406">
        <f t="shared" si="418"/>
        <v>0</v>
      </c>
      <c r="AK406">
        <v>66667.14</v>
      </c>
      <c r="AL406">
        <v>56933.42</v>
      </c>
      <c r="AM406">
        <v>1555.17</v>
      </c>
      <c r="AN406">
        <v>142.85</v>
      </c>
      <c r="AO406">
        <v>8178.55</v>
      </c>
      <c r="AP406">
        <v>0</v>
      </c>
      <c r="AQ406">
        <v>36.11</v>
      </c>
      <c r="AR406">
        <v>0</v>
      </c>
      <c r="AS406">
        <v>0</v>
      </c>
      <c r="AT406">
        <v>70</v>
      </c>
      <c r="AU406">
        <v>10</v>
      </c>
      <c r="AV406">
        <v>1</v>
      </c>
      <c r="AW406">
        <v>1</v>
      </c>
      <c r="AZ406">
        <v>1</v>
      </c>
      <c r="BA406">
        <v>1</v>
      </c>
      <c r="BB406">
        <v>1</v>
      </c>
      <c r="BC406">
        <v>1</v>
      </c>
      <c r="BD406" t="s">
        <v>3</v>
      </c>
      <c r="BE406" t="s">
        <v>3</v>
      </c>
      <c r="BF406" t="s">
        <v>3</v>
      </c>
      <c r="BG406" t="s">
        <v>3</v>
      </c>
      <c r="BH406">
        <v>0</v>
      </c>
      <c r="BI406">
        <v>4</v>
      </c>
      <c r="BJ406" t="s">
        <v>20</v>
      </c>
      <c r="BM406">
        <v>0</v>
      </c>
      <c r="BN406">
        <v>0</v>
      </c>
      <c r="BO406" t="s">
        <v>3</v>
      </c>
      <c r="BP406">
        <v>0</v>
      </c>
      <c r="BQ406">
        <v>1</v>
      </c>
      <c r="BR406">
        <v>0</v>
      </c>
      <c r="BS406">
        <v>1</v>
      </c>
      <c r="BT406">
        <v>1</v>
      </c>
      <c r="BU406">
        <v>1</v>
      </c>
      <c r="BV406">
        <v>1</v>
      </c>
      <c r="BW406">
        <v>1</v>
      </c>
      <c r="BX406">
        <v>1</v>
      </c>
      <c r="BY406" t="s">
        <v>3</v>
      </c>
      <c r="BZ406">
        <v>70</v>
      </c>
      <c r="CA406">
        <v>10</v>
      </c>
      <c r="CF406">
        <v>0</v>
      </c>
      <c r="CG406">
        <v>0</v>
      </c>
      <c r="CM406">
        <v>0</v>
      </c>
      <c r="CN406" t="s">
        <v>3</v>
      </c>
      <c r="CO406">
        <v>0</v>
      </c>
      <c r="CP406">
        <f t="shared" si="419"/>
        <v>88</v>
      </c>
      <c r="CQ406">
        <f t="shared" si="420"/>
        <v>56933.42</v>
      </c>
      <c r="CR406">
        <f t="shared" si="421"/>
        <v>1555.17</v>
      </c>
      <c r="CS406">
        <f t="shared" si="422"/>
        <v>142.85</v>
      </c>
      <c r="CT406">
        <f t="shared" si="423"/>
        <v>8178.55</v>
      </c>
      <c r="CU406">
        <f t="shared" si="424"/>
        <v>0</v>
      </c>
      <c r="CV406">
        <f t="shared" si="425"/>
        <v>36.11</v>
      </c>
      <c r="CW406">
        <f t="shared" si="426"/>
        <v>0</v>
      </c>
      <c r="CX406">
        <f t="shared" si="427"/>
        <v>0</v>
      </c>
      <c r="CY406">
        <f t="shared" si="428"/>
        <v>7.56</v>
      </c>
      <c r="CZ406">
        <f t="shared" si="429"/>
        <v>1.08</v>
      </c>
      <c r="DC406" t="s">
        <v>3</v>
      </c>
      <c r="DD406" t="s">
        <v>3</v>
      </c>
      <c r="DE406" t="s">
        <v>3</v>
      </c>
      <c r="DF406" t="s">
        <v>3</v>
      </c>
      <c r="DG406" t="s">
        <v>3</v>
      </c>
      <c r="DH406" t="s">
        <v>3</v>
      </c>
      <c r="DI406" t="s">
        <v>3</v>
      </c>
      <c r="DJ406" t="s">
        <v>3</v>
      </c>
      <c r="DK406" t="s">
        <v>3</v>
      </c>
      <c r="DL406" t="s">
        <v>3</v>
      </c>
      <c r="DM406" t="s">
        <v>3</v>
      </c>
      <c r="DN406">
        <v>0</v>
      </c>
      <c r="DO406">
        <v>0</v>
      </c>
      <c r="DP406">
        <v>1</v>
      </c>
      <c r="DQ406">
        <v>1</v>
      </c>
      <c r="DU406">
        <v>1009</v>
      </c>
      <c r="DV406" t="s">
        <v>19</v>
      </c>
      <c r="DW406" t="s">
        <v>19</v>
      </c>
      <c r="DX406">
        <v>1000</v>
      </c>
      <c r="EE406">
        <v>32505399</v>
      </c>
      <c r="EF406">
        <v>1</v>
      </c>
      <c r="EG406" t="s">
        <v>21</v>
      </c>
      <c r="EH406">
        <v>0</v>
      </c>
      <c r="EI406" t="s">
        <v>3</v>
      </c>
      <c r="EJ406">
        <v>4</v>
      </c>
      <c r="EK406">
        <v>0</v>
      </c>
      <c r="EL406" t="s">
        <v>22</v>
      </c>
      <c r="EM406" t="s">
        <v>23</v>
      </c>
      <c r="EO406" t="s">
        <v>3</v>
      </c>
      <c r="EQ406">
        <v>131072</v>
      </c>
      <c r="ER406">
        <v>66667.14</v>
      </c>
      <c r="ES406">
        <v>56933.42</v>
      </c>
      <c r="ET406">
        <v>1555.17</v>
      </c>
      <c r="EU406">
        <v>142.85</v>
      </c>
      <c r="EV406">
        <v>8178.55</v>
      </c>
      <c r="EW406">
        <v>36.11</v>
      </c>
      <c r="EX406">
        <v>0</v>
      </c>
      <c r="EY406">
        <v>0</v>
      </c>
      <c r="FQ406">
        <v>0</v>
      </c>
      <c r="FR406">
        <f t="shared" si="430"/>
        <v>0</v>
      </c>
      <c r="FS406">
        <v>0</v>
      </c>
      <c r="FX406">
        <v>70</v>
      </c>
      <c r="FY406">
        <v>10</v>
      </c>
      <c r="GA406" t="s">
        <v>3</v>
      </c>
      <c r="GD406">
        <v>0</v>
      </c>
      <c r="GF406">
        <v>-1596235391</v>
      </c>
      <c r="GG406">
        <v>2</v>
      </c>
      <c r="GH406">
        <v>1</v>
      </c>
      <c r="GI406">
        <v>-2</v>
      </c>
      <c r="GJ406">
        <v>0</v>
      </c>
      <c r="GK406">
        <f>ROUND(R406*(R12)/100,2)</f>
        <v>0.21</v>
      </c>
      <c r="GL406">
        <f t="shared" si="431"/>
        <v>0</v>
      </c>
      <c r="GM406">
        <f t="shared" si="432"/>
        <v>96.85</v>
      </c>
      <c r="GN406">
        <f t="shared" si="433"/>
        <v>0</v>
      </c>
      <c r="GO406">
        <f t="shared" si="434"/>
        <v>0</v>
      </c>
      <c r="GP406">
        <f t="shared" si="435"/>
        <v>96.85</v>
      </c>
      <c r="GR406">
        <v>0</v>
      </c>
      <c r="GS406">
        <v>3</v>
      </c>
      <c r="GT406">
        <v>0</v>
      </c>
      <c r="GU406" t="s">
        <v>3</v>
      </c>
      <c r="GV406">
        <f t="shared" si="436"/>
        <v>0</v>
      </c>
      <c r="GW406">
        <v>1</v>
      </c>
      <c r="GX406">
        <f t="shared" si="437"/>
        <v>0</v>
      </c>
      <c r="HA406">
        <v>0</v>
      </c>
      <c r="HB406">
        <v>0</v>
      </c>
      <c r="IK406">
        <v>0</v>
      </c>
    </row>
    <row r="407" spans="1:245" x14ac:dyDescent="0.2">
      <c r="A407">
        <v>18</v>
      </c>
      <c r="B407">
        <v>1</v>
      </c>
      <c r="C407">
        <v>1065</v>
      </c>
      <c r="E407" t="s">
        <v>413</v>
      </c>
      <c r="F407" t="s">
        <v>25</v>
      </c>
      <c r="G407" t="s">
        <v>26</v>
      </c>
      <c r="H407" t="s">
        <v>19</v>
      </c>
      <c r="I407">
        <f>I406*J407</f>
        <v>-1.32E-3</v>
      </c>
      <c r="J407">
        <v>-1</v>
      </c>
      <c r="O407">
        <f t="shared" si="399"/>
        <v>-70.5</v>
      </c>
      <c r="P407">
        <f t="shared" si="400"/>
        <v>-70.5</v>
      </c>
      <c r="Q407">
        <f t="shared" si="401"/>
        <v>0</v>
      </c>
      <c r="R407">
        <f t="shared" si="402"/>
        <v>0</v>
      </c>
      <c r="S407">
        <f t="shared" si="403"/>
        <v>0</v>
      </c>
      <c r="T407">
        <f t="shared" si="404"/>
        <v>0</v>
      </c>
      <c r="U407">
        <f t="shared" si="405"/>
        <v>0</v>
      </c>
      <c r="V407">
        <f t="shared" si="406"/>
        <v>0</v>
      </c>
      <c r="W407">
        <f t="shared" si="407"/>
        <v>0</v>
      </c>
      <c r="X407">
        <f t="shared" si="408"/>
        <v>0</v>
      </c>
      <c r="Y407">
        <f t="shared" si="409"/>
        <v>0</v>
      </c>
      <c r="AA407">
        <v>33034105</v>
      </c>
      <c r="AB407">
        <f t="shared" si="410"/>
        <v>53410.15</v>
      </c>
      <c r="AC407">
        <f t="shared" si="411"/>
        <v>53410.15</v>
      </c>
      <c r="AD407">
        <f t="shared" si="412"/>
        <v>0</v>
      </c>
      <c r="AE407">
        <f t="shared" si="413"/>
        <v>0</v>
      </c>
      <c r="AF407">
        <f t="shared" si="414"/>
        <v>0</v>
      </c>
      <c r="AG407">
        <f t="shared" si="415"/>
        <v>0</v>
      </c>
      <c r="AH407">
        <f t="shared" si="416"/>
        <v>0</v>
      </c>
      <c r="AI407">
        <f t="shared" si="417"/>
        <v>0</v>
      </c>
      <c r="AJ407">
        <f t="shared" si="418"/>
        <v>0</v>
      </c>
      <c r="AK407">
        <v>53410.15</v>
      </c>
      <c r="AL407">
        <v>53410.15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70</v>
      </c>
      <c r="AU407">
        <v>10</v>
      </c>
      <c r="AV407">
        <v>1</v>
      </c>
      <c r="AW407">
        <v>1</v>
      </c>
      <c r="AZ407">
        <v>1</v>
      </c>
      <c r="BA407">
        <v>1</v>
      </c>
      <c r="BB407">
        <v>1</v>
      </c>
      <c r="BC407">
        <v>1</v>
      </c>
      <c r="BD407" t="s">
        <v>3</v>
      </c>
      <c r="BE407" t="s">
        <v>3</v>
      </c>
      <c r="BF407" t="s">
        <v>3</v>
      </c>
      <c r="BG407" t="s">
        <v>3</v>
      </c>
      <c r="BH407">
        <v>3</v>
      </c>
      <c r="BI407">
        <v>4</v>
      </c>
      <c r="BJ407" t="s">
        <v>27</v>
      </c>
      <c r="BM407">
        <v>0</v>
      </c>
      <c r="BN407">
        <v>0</v>
      </c>
      <c r="BO407" t="s">
        <v>3</v>
      </c>
      <c r="BP407">
        <v>0</v>
      </c>
      <c r="BQ407">
        <v>1</v>
      </c>
      <c r="BR407">
        <v>0</v>
      </c>
      <c r="BS407">
        <v>1</v>
      </c>
      <c r="BT407">
        <v>1</v>
      </c>
      <c r="BU407">
        <v>1</v>
      </c>
      <c r="BV407">
        <v>1</v>
      </c>
      <c r="BW407">
        <v>1</v>
      </c>
      <c r="BX407">
        <v>1</v>
      </c>
      <c r="BY407" t="s">
        <v>3</v>
      </c>
      <c r="BZ407">
        <v>70</v>
      </c>
      <c r="CA407">
        <v>10</v>
      </c>
      <c r="CF407">
        <v>0</v>
      </c>
      <c r="CG407">
        <v>0</v>
      </c>
      <c r="CM407">
        <v>0</v>
      </c>
      <c r="CN407" t="s">
        <v>3</v>
      </c>
      <c r="CO407">
        <v>0</v>
      </c>
      <c r="CP407">
        <f t="shared" si="419"/>
        <v>-70.5</v>
      </c>
      <c r="CQ407">
        <f t="shared" si="420"/>
        <v>53410.15</v>
      </c>
      <c r="CR407">
        <f t="shared" si="421"/>
        <v>0</v>
      </c>
      <c r="CS407">
        <f t="shared" si="422"/>
        <v>0</v>
      </c>
      <c r="CT407">
        <f t="shared" si="423"/>
        <v>0</v>
      </c>
      <c r="CU407">
        <f t="shared" si="424"/>
        <v>0</v>
      </c>
      <c r="CV407">
        <f t="shared" si="425"/>
        <v>0</v>
      </c>
      <c r="CW407">
        <f t="shared" si="426"/>
        <v>0</v>
      </c>
      <c r="CX407">
        <f t="shared" si="427"/>
        <v>0</v>
      </c>
      <c r="CY407">
        <f t="shared" si="428"/>
        <v>0</v>
      </c>
      <c r="CZ407">
        <f t="shared" si="429"/>
        <v>0</v>
      </c>
      <c r="DC407" t="s">
        <v>3</v>
      </c>
      <c r="DD407" t="s">
        <v>3</v>
      </c>
      <c r="DE407" t="s">
        <v>3</v>
      </c>
      <c r="DF407" t="s">
        <v>3</v>
      </c>
      <c r="DG407" t="s">
        <v>3</v>
      </c>
      <c r="DH407" t="s">
        <v>3</v>
      </c>
      <c r="DI407" t="s">
        <v>3</v>
      </c>
      <c r="DJ407" t="s">
        <v>3</v>
      </c>
      <c r="DK407" t="s">
        <v>3</v>
      </c>
      <c r="DL407" t="s">
        <v>3</v>
      </c>
      <c r="DM407" t="s">
        <v>3</v>
      </c>
      <c r="DN407">
        <v>0</v>
      </c>
      <c r="DO407">
        <v>0</v>
      </c>
      <c r="DP407">
        <v>1</v>
      </c>
      <c r="DQ407">
        <v>1</v>
      </c>
      <c r="DU407">
        <v>1009</v>
      </c>
      <c r="DV407" t="s">
        <v>19</v>
      </c>
      <c r="DW407" t="s">
        <v>19</v>
      </c>
      <c r="DX407">
        <v>1000</v>
      </c>
      <c r="EE407">
        <v>32505399</v>
      </c>
      <c r="EF407">
        <v>1</v>
      </c>
      <c r="EG407" t="s">
        <v>21</v>
      </c>
      <c r="EH407">
        <v>0</v>
      </c>
      <c r="EI407" t="s">
        <v>3</v>
      </c>
      <c r="EJ407">
        <v>4</v>
      </c>
      <c r="EK407">
        <v>0</v>
      </c>
      <c r="EL407" t="s">
        <v>22</v>
      </c>
      <c r="EM407" t="s">
        <v>23</v>
      </c>
      <c r="EO407" t="s">
        <v>3</v>
      </c>
      <c r="EQ407">
        <v>0</v>
      </c>
      <c r="ER407">
        <v>53410.15</v>
      </c>
      <c r="ES407">
        <v>53410.15</v>
      </c>
      <c r="ET407">
        <v>0</v>
      </c>
      <c r="EU407">
        <v>0</v>
      </c>
      <c r="EV407">
        <v>0</v>
      </c>
      <c r="EW407">
        <v>0</v>
      </c>
      <c r="EX407">
        <v>0</v>
      </c>
      <c r="FQ407">
        <v>0</v>
      </c>
      <c r="FR407">
        <f t="shared" si="430"/>
        <v>0</v>
      </c>
      <c r="FS407">
        <v>0</v>
      </c>
      <c r="FX407">
        <v>70</v>
      </c>
      <c r="FY407">
        <v>10</v>
      </c>
      <c r="GA407" t="s">
        <v>3</v>
      </c>
      <c r="GD407">
        <v>0</v>
      </c>
      <c r="GF407">
        <v>-1467733540</v>
      </c>
      <c r="GG407">
        <v>2</v>
      </c>
      <c r="GH407">
        <v>1</v>
      </c>
      <c r="GI407">
        <v>-2</v>
      </c>
      <c r="GJ407">
        <v>0</v>
      </c>
      <c r="GK407">
        <f>ROUND(R407*(R12)/100,2)</f>
        <v>0</v>
      </c>
      <c r="GL407">
        <f t="shared" si="431"/>
        <v>0</v>
      </c>
      <c r="GM407">
        <f t="shared" si="432"/>
        <v>-70.5</v>
      </c>
      <c r="GN407">
        <f t="shared" si="433"/>
        <v>0</v>
      </c>
      <c r="GO407">
        <f t="shared" si="434"/>
        <v>0</v>
      </c>
      <c r="GP407">
        <f t="shared" si="435"/>
        <v>-70.5</v>
      </c>
      <c r="GR407">
        <v>0</v>
      </c>
      <c r="GS407">
        <v>3</v>
      </c>
      <c r="GT407">
        <v>0</v>
      </c>
      <c r="GU407" t="s">
        <v>3</v>
      </c>
      <c r="GV407">
        <f t="shared" si="436"/>
        <v>0</v>
      </c>
      <c r="GW407">
        <v>1</v>
      </c>
      <c r="GX407">
        <f t="shared" si="437"/>
        <v>0</v>
      </c>
      <c r="HA407">
        <v>0</v>
      </c>
      <c r="HB407">
        <v>0</v>
      </c>
      <c r="IK407">
        <v>0</v>
      </c>
    </row>
    <row r="408" spans="1:245" x14ac:dyDescent="0.2">
      <c r="A408">
        <v>17</v>
      </c>
      <c r="B408">
        <v>1</v>
      </c>
      <c r="C408">
        <f>ROW(SmtRes!A1080)</f>
        <v>1080</v>
      </c>
      <c r="D408">
        <f>ROW(EtalonRes!A1026)</f>
        <v>1026</v>
      </c>
      <c r="E408" t="s">
        <v>414</v>
      </c>
      <c r="F408" t="s">
        <v>29</v>
      </c>
      <c r="G408" t="s">
        <v>30</v>
      </c>
      <c r="H408" t="s">
        <v>31</v>
      </c>
      <c r="I408">
        <v>1.8000000000000001E-4</v>
      </c>
      <c r="J408">
        <v>0</v>
      </c>
      <c r="O408">
        <f t="shared" si="399"/>
        <v>76.849999999999994</v>
      </c>
      <c r="P408">
        <f t="shared" si="400"/>
        <v>62.61</v>
      </c>
      <c r="Q408">
        <f t="shared" si="401"/>
        <v>0.08</v>
      </c>
      <c r="R408">
        <f t="shared" si="402"/>
        <v>0.03</v>
      </c>
      <c r="S408">
        <f t="shared" si="403"/>
        <v>14.16</v>
      </c>
      <c r="T408">
        <f t="shared" si="404"/>
        <v>0</v>
      </c>
      <c r="U408">
        <f t="shared" si="405"/>
        <v>8.1558000000000005E-2</v>
      </c>
      <c r="V408">
        <f t="shared" si="406"/>
        <v>0</v>
      </c>
      <c r="W408">
        <f t="shared" si="407"/>
        <v>0</v>
      </c>
      <c r="X408">
        <f t="shared" si="408"/>
        <v>9.91</v>
      </c>
      <c r="Y408">
        <f t="shared" si="409"/>
        <v>1.42</v>
      </c>
      <c r="AA408">
        <v>33034105</v>
      </c>
      <c r="AB408">
        <f t="shared" si="410"/>
        <v>426912.19</v>
      </c>
      <c r="AC408">
        <f t="shared" si="411"/>
        <v>347832.49</v>
      </c>
      <c r="AD408">
        <f t="shared" si="412"/>
        <v>435.13</v>
      </c>
      <c r="AE408">
        <f t="shared" si="413"/>
        <v>147.43</v>
      </c>
      <c r="AF408">
        <f t="shared" si="414"/>
        <v>78644.570000000007</v>
      </c>
      <c r="AG408">
        <f t="shared" si="415"/>
        <v>0</v>
      </c>
      <c r="AH408">
        <f t="shared" si="416"/>
        <v>453.1</v>
      </c>
      <c r="AI408">
        <f t="shared" si="417"/>
        <v>0</v>
      </c>
      <c r="AJ408">
        <f t="shared" si="418"/>
        <v>0</v>
      </c>
      <c r="AK408">
        <v>426912.19</v>
      </c>
      <c r="AL408">
        <v>347832.49</v>
      </c>
      <c r="AM408">
        <v>435.13</v>
      </c>
      <c r="AN408">
        <v>147.43</v>
      </c>
      <c r="AO408">
        <v>78644.570000000007</v>
      </c>
      <c r="AP408">
        <v>0</v>
      </c>
      <c r="AQ408">
        <v>453.1</v>
      </c>
      <c r="AR408">
        <v>0</v>
      </c>
      <c r="AS408">
        <v>0</v>
      </c>
      <c r="AT408">
        <v>70</v>
      </c>
      <c r="AU408">
        <v>10</v>
      </c>
      <c r="AV408">
        <v>1</v>
      </c>
      <c r="AW408">
        <v>1</v>
      </c>
      <c r="AZ408">
        <v>1</v>
      </c>
      <c r="BA408">
        <v>1</v>
      </c>
      <c r="BB408">
        <v>1</v>
      </c>
      <c r="BC408">
        <v>1</v>
      </c>
      <c r="BD408" t="s">
        <v>3</v>
      </c>
      <c r="BE408" t="s">
        <v>3</v>
      </c>
      <c r="BF408" t="s">
        <v>3</v>
      </c>
      <c r="BG408" t="s">
        <v>3</v>
      </c>
      <c r="BH408">
        <v>0</v>
      </c>
      <c r="BI408">
        <v>4</v>
      </c>
      <c r="BJ408" t="s">
        <v>32</v>
      </c>
      <c r="BM408">
        <v>0</v>
      </c>
      <c r="BN408">
        <v>0</v>
      </c>
      <c r="BO408" t="s">
        <v>3</v>
      </c>
      <c r="BP408">
        <v>0</v>
      </c>
      <c r="BQ408">
        <v>1</v>
      </c>
      <c r="BR408">
        <v>0</v>
      </c>
      <c r="BS408">
        <v>1</v>
      </c>
      <c r="BT408">
        <v>1</v>
      </c>
      <c r="BU408">
        <v>1</v>
      </c>
      <c r="BV408">
        <v>1</v>
      </c>
      <c r="BW408">
        <v>1</v>
      </c>
      <c r="BX408">
        <v>1</v>
      </c>
      <c r="BY408" t="s">
        <v>3</v>
      </c>
      <c r="BZ408">
        <v>70</v>
      </c>
      <c r="CA408">
        <v>10</v>
      </c>
      <c r="CF408">
        <v>0</v>
      </c>
      <c r="CG408">
        <v>0</v>
      </c>
      <c r="CM408">
        <v>0</v>
      </c>
      <c r="CN408" t="s">
        <v>3</v>
      </c>
      <c r="CO408">
        <v>0</v>
      </c>
      <c r="CP408">
        <f t="shared" si="419"/>
        <v>76.849999999999994</v>
      </c>
      <c r="CQ408">
        <f t="shared" si="420"/>
        <v>347832.49</v>
      </c>
      <c r="CR408">
        <f t="shared" si="421"/>
        <v>435.13</v>
      </c>
      <c r="CS408">
        <f t="shared" si="422"/>
        <v>147.43</v>
      </c>
      <c r="CT408">
        <f t="shared" si="423"/>
        <v>78644.570000000007</v>
      </c>
      <c r="CU408">
        <f t="shared" si="424"/>
        <v>0</v>
      </c>
      <c r="CV408">
        <f t="shared" si="425"/>
        <v>453.1</v>
      </c>
      <c r="CW408">
        <f t="shared" si="426"/>
        <v>0</v>
      </c>
      <c r="CX408">
        <f t="shared" si="427"/>
        <v>0</v>
      </c>
      <c r="CY408">
        <f t="shared" si="428"/>
        <v>9.9120000000000008</v>
      </c>
      <c r="CZ408">
        <f t="shared" si="429"/>
        <v>1.4159999999999999</v>
      </c>
      <c r="DC408" t="s">
        <v>3</v>
      </c>
      <c r="DD408" t="s">
        <v>3</v>
      </c>
      <c r="DE408" t="s">
        <v>3</v>
      </c>
      <c r="DF408" t="s">
        <v>3</v>
      </c>
      <c r="DG408" t="s">
        <v>3</v>
      </c>
      <c r="DH408" t="s">
        <v>3</v>
      </c>
      <c r="DI408" t="s">
        <v>3</v>
      </c>
      <c r="DJ408" t="s">
        <v>3</v>
      </c>
      <c r="DK408" t="s">
        <v>3</v>
      </c>
      <c r="DL408" t="s">
        <v>3</v>
      </c>
      <c r="DM408" t="s">
        <v>3</v>
      </c>
      <c r="DN408">
        <v>0</v>
      </c>
      <c r="DO408">
        <v>0</v>
      </c>
      <c r="DP408">
        <v>1</v>
      </c>
      <c r="DQ408">
        <v>1</v>
      </c>
      <c r="DU408">
        <v>1007</v>
      </c>
      <c r="DV408" t="s">
        <v>31</v>
      </c>
      <c r="DW408" t="s">
        <v>31</v>
      </c>
      <c r="DX408">
        <v>100</v>
      </c>
      <c r="EE408">
        <v>32505399</v>
      </c>
      <c r="EF408">
        <v>1</v>
      </c>
      <c r="EG408" t="s">
        <v>21</v>
      </c>
      <c r="EH408">
        <v>0</v>
      </c>
      <c r="EI408" t="s">
        <v>3</v>
      </c>
      <c r="EJ408">
        <v>4</v>
      </c>
      <c r="EK408">
        <v>0</v>
      </c>
      <c r="EL408" t="s">
        <v>22</v>
      </c>
      <c r="EM408" t="s">
        <v>23</v>
      </c>
      <c r="EO408" t="s">
        <v>3</v>
      </c>
      <c r="EQ408">
        <v>131072</v>
      </c>
      <c r="ER408">
        <v>426912.19</v>
      </c>
      <c r="ES408">
        <v>347832.49</v>
      </c>
      <c r="ET408">
        <v>435.13</v>
      </c>
      <c r="EU408">
        <v>147.43</v>
      </c>
      <c r="EV408">
        <v>78644.570000000007</v>
      </c>
      <c r="EW408">
        <v>453.1</v>
      </c>
      <c r="EX408">
        <v>0</v>
      </c>
      <c r="EY408">
        <v>0</v>
      </c>
      <c r="FQ408">
        <v>0</v>
      </c>
      <c r="FR408">
        <f t="shared" si="430"/>
        <v>0</v>
      </c>
      <c r="FS408">
        <v>0</v>
      </c>
      <c r="FX408">
        <v>70</v>
      </c>
      <c r="FY408">
        <v>10</v>
      </c>
      <c r="GA408" t="s">
        <v>3</v>
      </c>
      <c r="GD408">
        <v>0</v>
      </c>
      <c r="GF408">
        <v>1739596138</v>
      </c>
      <c r="GG408">
        <v>2</v>
      </c>
      <c r="GH408">
        <v>1</v>
      </c>
      <c r="GI408">
        <v>-2</v>
      </c>
      <c r="GJ408">
        <v>0</v>
      </c>
      <c r="GK408">
        <f>ROUND(R408*(R12)/100,2)</f>
        <v>0.03</v>
      </c>
      <c r="GL408">
        <f t="shared" si="431"/>
        <v>0</v>
      </c>
      <c r="GM408">
        <f t="shared" si="432"/>
        <v>88.21</v>
      </c>
      <c r="GN408">
        <f t="shared" si="433"/>
        <v>0</v>
      </c>
      <c r="GO408">
        <f t="shared" si="434"/>
        <v>0</v>
      </c>
      <c r="GP408">
        <f t="shared" si="435"/>
        <v>88.21</v>
      </c>
      <c r="GR408">
        <v>0</v>
      </c>
      <c r="GS408">
        <v>3</v>
      </c>
      <c r="GT408">
        <v>0</v>
      </c>
      <c r="GU408" t="s">
        <v>3</v>
      </c>
      <c r="GV408">
        <f t="shared" si="436"/>
        <v>0</v>
      </c>
      <c r="GW408">
        <v>1</v>
      </c>
      <c r="GX408">
        <f t="shared" si="437"/>
        <v>0</v>
      </c>
      <c r="HA408">
        <v>0</v>
      </c>
      <c r="HB408">
        <v>0</v>
      </c>
      <c r="IK408">
        <v>0</v>
      </c>
    </row>
    <row r="409" spans="1:245" x14ac:dyDescent="0.2">
      <c r="A409">
        <v>17</v>
      </c>
      <c r="B409">
        <v>1</v>
      </c>
      <c r="E409" t="s">
        <v>415</v>
      </c>
      <c r="F409" t="s">
        <v>25</v>
      </c>
      <c r="G409" t="s">
        <v>26</v>
      </c>
      <c r="H409" t="s">
        <v>19</v>
      </c>
      <c r="I409">
        <v>3.9371927000000001E-4</v>
      </c>
      <c r="J409">
        <v>0</v>
      </c>
      <c r="O409">
        <f t="shared" si="399"/>
        <v>21.03</v>
      </c>
      <c r="P409">
        <f t="shared" si="400"/>
        <v>21.03</v>
      </c>
      <c r="Q409">
        <f t="shared" si="401"/>
        <v>0</v>
      </c>
      <c r="R409">
        <f t="shared" si="402"/>
        <v>0</v>
      </c>
      <c r="S409">
        <f t="shared" si="403"/>
        <v>0</v>
      </c>
      <c r="T409">
        <f t="shared" si="404"/>
        <v>0</v>
      </c>
      <c r="U409">
        <f t="shared" si="405"/>
        <v>0</v>
      </c>
      <c r="V409">
        <f t="shared" si="406"/>
        <v>0</v>
      </c>
      <c r="W409">
        <f t="shared" si="407"/>
        <v>0</v>
      </c>
      <c r="X409">
        <f t="shared" si="408"/>
        <v>0</v>
      </c>
      <c r="Y409">
        <f t="shared" si="409"/>
        <v>0</v>
      </c>
      <c r="AA409">
        <v>33034105</v>
      </c>
      <c r="AB409">
        <f t="shared" si="410"/>
        <v>53410.15</v>
      </c>
      <c r="AC409">
        <f t="shared" si="411"/>
        <v>53410.15</v>
      </c>
      <c r="AD409">
        <f t="shared" si="412"/>
        <v>0</v>
      </c>
      <c r="AE409">
        <f t="shared" si="413"/>
        <v>0</v>
      </c>
      <c r="AF409">
        <f t="shared" si="414"/>
        <v>0</v>
      </c>
      <c r="AG409">
        <f t="shared" si="415"/>
        <v>0</v>
      </c>
      <c r="AH409">
        <f t="shared" si="416"/>
        <v>0</v>
      </c>
      <c r="AI409">
        <f t="shared" si="417"/>
        <v>0</v>
      </c>
      <c r="AJ409">
        <f t="shared" si="418"/>
        <v>0</v>
      </c>
      <c r="AK409">
        <v>53410.15</v>
      </c>
      <c r="AL409">
        <v>53410.15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70</v>
      </c>
      <c r="AU409">
        <v>10</v>
      </c>
      <c r="AV409">
        <v>1</v>
      </c>
      <c r="AW409">
        <v>1</v>
      </c>
      <c r="AZ409">
        <v>1</v>
      </c>
      <c r="BA409">
        <v>1</v>
      </c>
      <c r="BB409">
        <v>1</v>
      </c>
      <c r="BC409">
        <v>1</v>
      </c>
      <c r="BD409" t="s">
        <v>3</v>
      </c>
      <c r="BE409" t="s">
        <v>3</v>
      </c>
      <c r="BF409" t="s">
        <v>3</v>
      </c>
      <c r="BG409" t="s">
        <v>3</v>
      </c>
      <c r="BH409">
        <v>3</v>
      </c>
      <c r="BI409">
        <v>4</v>
      </c>
      <c r="BJ409" t="s">
        <v>27</v>
      </c>
      <c r="BM409">
        <v>0</v>
      </c>
      <c r="BN409">
        <v>0</v>
      </c>
      <c r="BO409" t="s">
        <v>3</v>
      </c>
      <c r="BP409">
        <v>0</v>
      </c>
      <c r="BQ409">
        <v>1</v>
      </c>
      <c r="BR409">
        <v>0</v>
      </c>
      <c r="BS409">
        <v>1</v>
      </c>
      <c r="BT409">
        <v>1</v>
      </c>
      <c r="BU409">
        <v>1</v>
      </c>
      <c r="BV409">
        <v>1</v>
      </c>
      <c r="BW409">
        <v>1</v>
      </c>
      <c r="BX409">
        <v>1</v>
      </c>
      <c r="BY409" t="s">
        <v>3</v>
      </c>
      <c r="BZ409">
        <v>70</v>
      </c>
      <c r="CA409">
        <v>10</v>
      </c>
      <c r="CF409">
        <v>0</v>
      </c>
      <c r="CG409">
        <v>0</v>
      </c>
      <c r="CM409">
        <v>0</v>
      </c>
      <c r="CN409" t="s">
        <v>3</v>
      </c>
      <c r="CO409">
        <v>0</v>
      </c>
      <c r="CP409">
        <f t="shared" si="419"/>
        <v>21.03</v>
      </c>
      <c r="CQ409">
        <f t="shared" si="420"/>
        <v>53410.15</v>
      </c>
      <c r="CR409">
        <f t="shared" si="421"/>
        <v>0</v>
      </c>
      <c r="CS409">
        <f t="shared" si="422"/>
        <v>0</v>
      </c>
      <c r="CT409">
        <f t="shared" si="423"/>
        <v>0</v>
      </c>
      <c r="CU409">
        <f t="shared" si="424"/>
        <v>0</v>
      </c>
      <c r="CV409">
        <f t="shared" si="425"/>
        <v>0</v>
      </c>
      <c r="CW409">
        <f t="shared" si="426"/>
        <v>0</v>
      </c>
      <c r="CX409">
        <f t="shared" si="427"/>
        <v>0</v>
      </c>
      <c r="CY409">
        <f t="shared" si="428"/>
        <v>0</v>
      </c>
      <c r="CZ409">
        <f t="shared" si="429"/>
        <v>0</v>
      </c>
      <c r="DC409" t="s">
        <v>3</v>
      </c>
      <c r="DD409" t="s">
        <v>3</v>
      </c>
      <c r="DE409" t="s">
        <v>3</v>
      </c>
      <c r="DF409" t="s">
        <v>3</v>
      </c>
      <c r="DG409" t="s">
        <v>3</v>
      </c>
      <c r="DH409" t="s">
        <v>3</v>
      </c>
      <c r="DI409" t="s">
        <v>3</v>
      </c>
      <c r="DJ409" t="s">
        <v>3</v>
      </c>
      <c r="DK409" t="s">
        <v>3</v>
      </c>
      <c r="DL409" t="s">
        <v>3</v>
      </c>
      <c r="DM409" t="s">
        <v>3</v>
      </c>
      <c r="DN409">
        <v>0</v>
      </c>
      <c r="DO409">
        <v>0</v>
      </c>
      <c r="DP409">
        <v>1</v>
      </c>
      <c r="DQ409">
        <v>1</v>
      </c>
      <c r="DU409">
        <v>1009</v>
      </c>
      <c r="DV409" t="s">
        <v>19</v>
      </c>
      <c r="DW409" t="s">
        <v>19</v>
      </c>
      <c r="DX409">
        <v>1000</v>
      </c>
      <c r="EE409">
        <v>32505399</v>
      </c>
      <c r="EF409">
        <v>1</v>
      </c>
      <c r="EG409" t="s">
        <v>21</v>
      </c>
      <c r="EH409">
        <v>0</v>
      </c>
      <c r="EI409" t="s">
        <v>3</v>
      </c>
      <c r="EJ409">
        <v>4</v>
      </c>
      <c r="EK409">
        <v>0</v>
      </c>
      <c r="EL409" t="s">
        <v>22</v>
      </c>
      <c r="EM409" t="s">
        <v>23</v>
      </c>
      <c r="EO409" t="s">
        <v>3</v>
      </c>
      <c r="EQ409">
        <v>131072</v>
      </c>
      <c r="ER409">
        <v>53410.15</v>
      </c>
      <c r="ES409">
        <v>53410.15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FQ409">
        <v>0</v>
      </c>
      <c r="FR409">
        <f t="shared" si="430"/>
        <v>0</v>
      </c>
      <c r="FS409">
        <v>0</v>
      </c>
      <c r="FX409">
        <v>70</v>
      </c>
      <c r="FY409">
        <v>10</v>
      </c>
      <c r="GA409" t="s">
        <v>3</v>
      </c>
      <c r="GD409">
        <v>0</v>
      </c>
      <c r="GF409">
        <v>-1467733540</v>
      </c>
      <c r="GG409">
        <v>2</v>
      </c>
      <c r="GH409">
        <v>1</v>
      </c>
      <c r="GI409">
        <v>-2</v>
      </c>
      <c r="GJ409">
        <v>0</v>
      </c>
      <c r="GK409">
        <f>ROUND(R409*(R12)/100,2)</f>
        <v>0</v>
      </c>
      <c r="GL409">
        <f t="shared" si="431"/>
        <v>0</v>
      </c>
      <c r="GM409">
        <f t="shared" si="432"/>
        <v>21.03</v>
      </c>
      <c r="GN409">
        <f t="shared" si="433"/>
        <v>0</v>
      </c>
      <c r="GO409">
        <f t="shared" si="434"/>
        <v>0</v>
      </c>
      <c r="GP409">
        <f t="shared" si="435"/>
        <v>21.03</v>
      </c>
      <c r="GR409">
        <v>0</v>
      </c>
      <c r="GS409">
        <v>3</v>
      </c>
      <c r="GT409">
        <v>0</v>
      </c>
      <c r="GU409" t="s">
        <v>3</v>
      </c>
      <c r="GV409">
        <f t="shared" si="436"/>
        <v>0</v>
      </c>
      <c r="GW409">
        <v>1</v>
      </c>
      <c r="GX409">
        <f t="shared" si="437"/>
        <v>0</v>
      </c>
      <c r="HA409">
        <v>0</v>
      </c>
      <c r="HB409">
        <v>0</v>
      </c>
      <c r="IK409">
        <v>0</v>
      </c>
    </row>
    <row r="410" spans="1:245" x14ac:dyDescent="0.2">
      <c r="A410">
        <v>17</v>
      </c>
      <c r="B410">
        <v>1</v>
      </c>
      <c r="E410" t="s">
        <v>416</v>
      </c>
      <c r="F410" t="s">
        <v>35</v>
      </c>
      <c r="G410" t="s">
        <v>417</v>
      </c>
      <c r="H410" t="s">
        <v>37</v>
      </c>
      <c r="I410">
        <v>21</v>
      </c>
      <c r="J410">
        <v>0</v>
      </c>
      <c r="O410">
        <f t="shared" si="399"/>
        <v>14237.37</v>
      </c>
      <c r="P410">
        <f t="shared" si="400"/>
        <v>14237.37</v>
      </c>
      <c r="Q410">
        <f t="shared" si="401"/>
        <v>0</v>
      </c>
      <c r="R410">
        <f t="shared" si="402"/>
        <v>0</v>
      </c>
      <c r="S410">
        <f t="shared" si="403"/>
        <v>0</v>
      </c>
      <c r="T410">
        <f t="shared" si="404"/>
        <v>0</v>
      </c>
      <c r="U410">
        <f t="shared" si="405"/>
        <v>0</v>
      </c>
      <c r="V410">
        <f t="shared" si="406"/>
        <v>0</v>
      </c>
      <c r="W410">
        <f t="shared" si="407"/>
        <v>0</v>
      </c>
      <c r="X410">
        <f t="shared" si="408"/>
        <v>0</v>
      </c>
      <c r="Y410">
        <f t="shared" si="409"/>
        <v>0</v>
      </c>
      <c r="AA410">
        <v>33034105</v>
      </c>
      <c r="AB410">
        <f t="shared" si="410"/>
        <v>677.97</v>
      </c>
      <c r="AC410">
        <f t="shared" si="411"/>
        <v>677.97</v>
      </c>
      <c r="AD410">
        <f t="shared" si="412"/>
        <v>0</v>
      </c>
      <c r="AE410">
        <f t="shared" si="413"/>
        <v>0</v>
      </c>
      <c r="AF410">
        <f t="shared" si="414"/>
        <v>0</v>
      </c>
      <c r="AG410">
        <f t="shared" si="415"/>
        <v>0</v>
      </c>
      <c r="AH410">
        <f t="shared" si="416"/>
        <v>0</v>
      </c>
      <c r="AI410">
        <f t="shared" si="417"/>
        <v>0</v>
      </c>
      <c r="AJ410">
        <f t="shared" si="418"/>
        <v>0</v>
      </c>
      <c r="AK410">
        <v>677.97</v>
      </c>
      <c r="AL410">
        <v>677.97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1</v>
      </c>
      <c r="AW410">
        <v>1</v>
      </c>
      <c r="AZ410">
        <v>1</v>
      </c>
      <c r="BA410">
        <v>1</v>
      </c>
      <c r="BB410">
        <v>1</v>
      </c>
      <c r="BC410">
        <v>1</v>
      </c>
      <c r="BD410" t="s">
        <v>3</v>
      </c>
      <c r="BE410" t="s">
        <v>3</v>
      </c>
      <c r="BF410" t="s">
        <v>3</v>
      </c>
      <c r="BG410" t="s">
        <v>3</v>
      </c>
      <c r="BH410">
        <v>3</v>
      </c>
      <c r="BI410">
        <v>1</v>
      </c>
      <c r="BJ410" t="s">
        <v>3</v>
      </c>
      <c r="BM410">
        <v>6001</v>
      </c>
      <c r="BN410">
        <v>0</v>
      </c>
      <c r="BO410" t="s">
        <v>3</v>
      </c>
      <c r="BP410">
        <v>0</v>
      </c>
      <c r="BQ410">
        <v>0</v>
      </c>
      <c r="BR410">
        <v>0</v>
      </c>
      <c r="BS410">
        <v>1</v>
      </c>
      <c r="BT410">
        <v>1</v>
      </c>
      <c r="BU410">
        <v>1</v>
      </c>
      <c r="BV410">
        <v>1</v>
      </c>
      <c r="BW410">
        <v>1</v>
      </c>
      <c r="BX410">
        <v>1</v>
      </c>
      <c r="BY410" t="s">
        <v>3</v>
      </c>
      <c r="BZ410">
        <v>0</v>
      </c>
      <c r="CA410">
        <v>0</v>
      </c>
      <c r="CF410">
        <v>0</v>
      </c>
      <c r="CG410">
        <v>0</v>
      </c>
      <c r="CM410">
        <v>0</v>
      </c>
      <c r="CN410" t="s">
        <v>3</v>
      </c>
      <c r="CO410">
        <v>0</v>
      </c>
      <c r="CP410">
        <f t="shared" si="419"/>
        <v>14237.37</v>
      </c>
      <c r="CQ410">
        <f t="shared" si="420"/>
        <v>677.97</v>
      </c>
      <c r="CR410">
        <f t="shared" si="421"/>
        <v>0</v>
      </c>
      <c r="CS410">
        <f t="shared" si="422"/>
        <v>0</v>
      </c>
      <c r="CT410">
        <f t="shared" si="423"/>
        <v>0</v>
      </c>
      <c r="CU410">
        <f t="shared" si="424"/>
        <v>0</v>
      </c>
      <c r="CV410">
        <f t="shared" si="425"/>
        <v>0</v>
      </c>
      <c r="CW410">
        <f t="shared" si="426"/>
        <v>0</v>
      </c>
      <c r="CX410">
        <f t="shared" si="427"/>
        <v>0</v>
      </c>
      <c r="CY410">
        <f t="shared" si="428"/>
        <v>0</v>
      </c>
      <c r="CZ410">
        <f t="shared" si="429"/>
        <v>0</v>
      </c>
      <c r="DC410" t="s">
        <v>3</v>
      </c>
      <c r="DD410" t="s">
        <v>3</v>
      </c>
      <c r="DE410" t="s">
        <v>3</v>
      </c>
      <c r="DF410" t="s">
        <v>3</v>
      </c>
      <c r="DG410" t="s">
        <v>3</v>
      </c>
      <c r="DH410" t="s">
        <v>3</v>
      </c>
      <c r="DI410" t="s">
        <v>3</v>
      </c>
      <c r="DJ410" t="s">
        <v>3</v>
      </c>
      <c r="DK410" t="s">
        <v>3</v>
      </c>
      <c r="DL410" t="s">
        <v>3</v>
      </c>
      <c r="DM410" t="s">
        <v>3</v>
      </c>
      <c r="DN410">
        <v>0</v>
      </c>
      <c r="DO410">
        <v>0</v>
      </c>
      <c r="DP410">
        <v>1</v>
      </c>
      <c r="DQ410">
        <v>1</v>
      </c>
      <c r="DU410">
        <v>1010</v>
      </c>
      <c r="DV410" t="s">
        <v>37</v>
      </c>
      <c r="DW410" t="s">
        <v>38</v>
      </c>
      <c r="DX410">
        <v>1</v>
      </c>
      <c r="EE410">
        <v>32747723</v>
      </c>
      <c r="EF410">
        <v>0</v>
      </c>
      <c r="EG410" t="s">
        <v>39</v>
      </c>
      <c r="EH410">
        <v>0</v>
      </c>
      <c r="EI410" t="s">
        <v>3</v>
      </c>
      <c r="EJ410">
        <v>1</v>
      </c>
      <c r="EK410">
        <v>6001</v>
      </c>
      <c r="EL410" t="s">
        <v>40</v>
      </c>
      <c r="EM410" t="s">
        <v>39</v>
      </c>
      <c r="EO410" t="s">
        <v>3</v>
      </c>
      <c r="EQ410">
        <v>131072</v>
      </c>
      <c r="ER410">
        <v>677.97</v>
      </c>
      <c r="ES410">
        <v>677.97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FQ410">
        <v>0</v>
      </c>
      <c r="FR410">
        <f t="shared" si="430"/>
        <v>0</v>
      </c>
      <c r="FS410">
        <v>0</v>
      </c>
      <c r="FX410">
        <v>0</v>
      </c>
      <c r="FY410">
        <v>0</v>
      </c>
      <c r="GA410" t="s">
        <v>41</v>
      </c>
      <c r="GD410">
        <v>0</v>
      </c>
      <c r="GF410">
        <v>-1928556670</v>
      </c>
      <c r="GG410">
        <v>2</v>
      </c>
      <c r="GH410">
        <v>0</v>
      </c>
      <c r="GI410">
        <v>-2</v>
      </c>
      <c r="GJ410">
        <v>0</v>
      </c>
      <c r="GK410">
        <f>ROUND(R410*(R12)/100,2)</f>
        <v>0</v>
      </c>
      <c r="GL410">
        <f t="shared" si="431"/>
        <v>0</v>
      </c>
      <c r="GM410">
        <f t="shared" si="432"/>
        <v>14237.37</v>
      </c>
      <c r="GN410">
        <f t="shared" si="433"/>
        <v>14237.37</v>
      </c>
      <c r="GO410">
        <f t="shared" si="434"/>
        <v>0</v>
      </c>
      <c r="GP410">
        <f t="shared" si="435"/>
        <v>0</v>
      </c>
      <c r="GR410">
        <v>0</v>
      </c>
      <c r="GS410">
        <v>4</v>
      </c>
      <c r="GT410">
        <v>0</v>
      </c>
      <c r="GU410" t="s">
        <v>3</v>
      </c>
      <c r="GV410">
        <f t="shared" si="436"/>
        <v>0</v>
      </c>
      <c r="GW410">
        <v>1</v>
      </c>
      <c r="GX410">
        <f t="shared" si="437"/>
        <v>0</v>
      </c>
      <c r="HA410">
        <v>0</v>
      </c>
      <c r="HB410">
        <v>0</v>
      </c>
      <c r="IK410">
        <v>0</v>
      </c>
    </row>
    <row r="411" spans="1:245" x14ac:dyDescent="0.2">
      <c r="A411">
        <v>17</v>
      </c>
      <c r="B411">
        <v>1</v>
      </c>
      <c r="C411">
        <f>ROW(SmtRes!A1085)</f>
        <v>1085</v>
      </c>
      <c r="D411">
        <f>ROW(EtalonRes!A1030)</f>
        <v>1030</v>
      </c>
      <c r="E411" t="s">
        <v>418</v>
      </c>
      <c r="F411" t="s">
        <v>17</v>
      </c>
      <c r="G411" t="s">
        <v>18</v>
      </c>
      <c r="H411" t="s">
        <v>19</v>
      </c>
      <c r="I411">
        <v>0.1353</v>
      </c>
      <c r="J411">
        <v>0</v>
      </c>
      <c r="O411">
        <f t="shared" si="399"/>
        <v>9020.06</v>
      </c>
      <c r="P411">
        <f t="shared" si="400"/>
        <v>7703.09</v>
      </c>
      <c r="Q411">
        <f t="shared" si="401"/>
        <v>210.41</v>
      </c>
      <c r="R411">
        <f t="shared" si="402"/>
        <v>19.329999999999998</v>
      </c>
      <c r="S411">
        <f t="shared" si="403"/>
        <v>1106.56</v>
      </c>
      <c r="T411">
        <f t="shared" si="404"/>
        <v>0</v>
      </c>
      <c r="U411">
        <f t="shared" si="405"/>
        <v>4.8856830000000002</v>
      </c>
      <c r="V411">
        <f t="shared" si="406"/>
        <v>0</v>
      </c>
      <c r="W411">
        <f t="shared" si="407"/>
        <v>0</v>
      </c>
      <c r="X411">
        <f t="shared" si="408"/>
        <v>774.59</v>
      </c>
      <c r="Y411">
        <f t="shared" si="409"/>
        <v>110.66</v>
      </c>
      <c r="AA411">
        <v>33034105</v>
      </c>
      <c r="AB411">
        <f t="shared" si="410"/>
        <v>66667.14</v>
      </c>
      <c r="AC411">
        <f t="shared" si="411"/>
        <v>56933.42</v>
      </c>
      <c r="AD411">
        <f t="shared" si="412"/>
        <v>1555.17</v>
      </c>
      <c r="AE411">
        <f t="shared" si="413"/>
        <v>142.85</v>
      </c>
      <c r="AF411">
        <f t="shared" si="414"/>
        <v>8178.55</v>
      </c>
      <c r="AG411">
        <f t="shared" si="415"/>
        <v>0</v>
      </c>
      <c r="AH411">
        <f t="shared" si="416"/>
        <v>36.11</v>
      </c>
      <c r="AI411">
        <f t="shared" si="417"/>
        <v>0</v>
      </c>
      <c r="AJ411">
        <f t="shared" si="418"/>
        <v>0</v>
      </c>
      <c r="AK411">
        <v>66667.14</v>
      </c>
      <c r="AL411">
        <v>56933.42</v>
      </c>
      <c r="AM411">
        <v>1555.17</v>
      </c>
      <c r="AN411">
        <v>142.85</v>
      </c>
      <c r="AO411">
        <v>8178.55</v>
      </c>
      <c r="AP411">
        <v>0</v>
      </c>
      <c r="AQ411">
        <v>36.11</v>
      </c>
      <c r="AR411">
        <v>0</v>
      </c>
      <c r="AS411">
        <v>0</v>
      </c>
      <c r="AT411">
        <v>70</v>
      </c>
      <c r="AU411">
        <v>10</v>
      </c>
      <c r="AV411">
        <v>1</v>
      </c>
      <c r="AW411">
        <v>1</v>
      </c>
      <c r="AZ411">
        <v>1</v>
      </c>
      <c r="BA411">
        <v>1</v>
      </c>
      <c r="BB411">
        <v>1</v>
      </c>
      <c r="BC411">
        <v>1</v>
      </c>
      <c r="BD411" t="s">
        <v>3</v>
      </c>
      <c r="BE411" t="s">
        <v>3</v>
      </c>
      <c r="BF411" t="s">
        <v>3</v>
      </c>
      <c r="BG411" t="s">
        <v>3</v>
      </c>
      <c r="BH411">
        <v>0</v>
      </c>
      <c r="BI411">
        <v>4</v>
      </c>
      <c r="BJ411" t="s">
        <v>20</v>
      </c>
      <c r="BM411">
        <v>0</v>
      </c>
      <c r="BN411">
        <v>0</v>
      </c>
      <c r="BO411" t="s">
        <v>3</v>
      </c>
      <c r="BP411">
        <v>0</v>
      </c>
      <c r="BQ411">
        <v>1</v>
      </c>
      <c r="BR411">
        <v>0</v>
      </c>
      <c r="BS411">
        <v>1</v>
      </c>
      <c r="BT411">
        <v>1</v>
      </c>
      <c r="BU411">
        <v>1</v>
      </c>
      <c r="BV411">
        <v>1</v>
      </c>
      <c r="BW411">
        <v>1</v>
      </c>
      <c r="BX411">
        <v>1</v>
      </c>
      <c r="BY411" t="s">
        <v>3</v>
      </c>
      <c r="BZ411">
        <v>70</v>
      </c>
      <c r="CA411">
        <v>10</v>
      </c>
      <c r="CF411">
        <v>0</v>
      </c>
      <c r="CG411">
        <v>0</v>
      </c>
      <c r="CM411">
        <v>0</v>
      </c>
      <c r="CN411" t="s">
        <v>3</v>
      </c>
      <c r="CO411">
        <v>0</v>
      </c>
      <c r="CP411">
        <f t="shared" si="419"/>
        <v>9020.06</v>
      </c>
      <c r="CQ411">
        <f t="shared" si="420"/>
        <v>56933.42</v>
      </c>
      <c r="CR411">
        <f t="shared" si="421"/>
        <v>1555.17</v>
      </c>
      <c r="CS411">
        <f t="shared" si="422"/>
        <v>142.85</v>
      </c>
      <c r="CT411">
        <f t="shared" si="423"/>
        <v>8178.55</v>
      </c>
      <c r="CU411">
        <f t="shared" si="424"/>
        <v>0</v>
      </c>
      <c r="CV411">
        <f t="shared" si="425"/>
        <v>36.11</v>
      </c>
      <c r="CW411">
        <f t="shared" si="426"/>
        <v>0</v>
      </c>
      <c r="CX411">
        <f t="shared" si="427"/>
        <v>0</v>
      </c>
      <c r="CY411">
        <f t="shared" si="428"/>
        <v>774.59199999999998</v>
      </c>
      <c r="CZ411">
        <f t="shared" si="429"/>
        <v>110.65599999999999</v>
      </c>
      <c r="DC411" t="s">
        <v>3</v>
      </c>
      <c r="DD411" t="s">
        <v>3</v>
      </c>
      <c r="DE411" t="s">
        <v>3</v>
      </c>
      <c r="DF411" t="s">
        <v>3</v>
      </c>
      <c r="DG411" t="s">
        <v>3</v>
      </c>
      <c r="DH411" t="s">
        <v>3</v>
      </c>
      <c r="DI411" t="s">
        <v>3</v>
      </c>
      <c r="DJ411" t="s">
        <v>3</v>
      </c>
      <c r="DK411" t="s">
        <v>3</v>
      </c>
      <c r="DL411" t="s">
        <v>3</v>
      </c>
      <c r="DM411" t="s">
        <v>3</v>
      </c>
      <c r="DN411">
        <v>0</v>
      </c>
      <c r="DO411">
        <v>0</v>
      </c>
      <c r="DP411">
        <v>1</v>
      </c>
      <c r="DQ411">
        <v>1</v>
      </c>
      <c r="DU411">
        <v>1009</v>
      </c>
      <c r="DV411" t="s">
        <v>19</v>
      </c>
      <c r="DW411" t="s">
        <v>19</v>
      </c>
      <c r="DX411">
        <v>1000</v>
      </c>
      <c r="EE411">
        <v>32505399</v>
      </c>
      <c r="EF411">
        <v>1</v>
      </c>
      <c r="EG411" t="s">
        <v>21</v>
      </c>
      <c r="EH411">
        <v>0</v>
      </c>
      <c r="EI411" t="s">
        <v>3</v>
      </c>
      <c r="EJ411">
        <v>4</v>
      </c>
      <c r="EK411">
        <v>0</v>
      </c>
      <c r="EL411" t="s">
        <v>22</v>
      </c>
      <c r="EM411" t="s">
        <v>23</v>
      </c>
      <c r="EO411" t="s">
        <v>3</v>
      </c>
      <c r="EQ411">
        <v>131072</v>
      </c>
      <c r="ER411">
        <v>66667.14</v>
      </c>
      <c r="ES411">
        <v>56933.42</v>
      </c>
      <c r="ET411">
        <v>1555.17</v>
      </c>
      <c r="EU411">
        <v>142.85</v>
      </c>
      <c r="EV411">
        <v>8178.55</v>
      </c>
      <c r="EW411">
        <v>36.11</v>
      </c>
      <c r="EX411">
        <v>0</v>
      </c>
      <c r="EY411">
        <v>0</v>
      </c>
      <c r="FQ411">
        <v>0</v>
      </c>
      <c r="FR411">
        <f t="shared" si="430"/>
        <v>0</v>
      </c>
      <c r="FS411">
        <v>0</v>
      </c>
      <c r="FX411">
        <v>70</v>
      </c>
      <c r="FY411">
        <v>10</v>
      </c>
      <c r="GA411" t="s">
        <v>3</v>
      </c>
      <c r="GD411">
        <v>0</v>
      </c>
      <c r="GF411">
        <v>-1596235391</v>
      </c>
      <c r="GG411">
        <v>2</v>
      </c>
      <c r="GH411">
        <v>1</v>
      </c>
      <c r="GI411">
        <v>-2</v>
      </c>
      <c r="GJ411">
        <v>0</v>
      </c>
      <c r="GK411">
        <f>ROUND(R411*(R12)/100,2)</f>
        <v>20.88</v>
      </c>
      <c r="GL411">
        <f t="shared" si="431"/>
        <v>0</v>
      </c>
      <c r="GM411">
        <f t="shared" si="432"/>
        <v>9926.19</v>
      </c>
      <c r="GN411">
        <f t="shared" si="433"/>
        <v>0</v>
      </c>
      <c r="GO411">
        <f t="shared" si="434"/>
        <v>0</v>
      </c>
      <c r="GP411">
        <f t="shared" si="435"/>
        <v>9926.19</v>
      </c>
      <c r="GR411">
        <v>0</v>
      </c>
      <c r="GS411">
        <v>3</v>
      </c>
      <c r="GT411">
        <v>0</v>
      </c>
      <c r="GU411" t="s">
        <v>3</v>
      </c>
      <c r="GV411">
        <f t="shared" si="436"/>
        <v>0</v>
      </c>
      <c r="GW411">
        <v>1</v>
      </c>
      <c r="GX411">
        <f t="shared" si="437"/>
        <v>0</v>
      </c>
      <c r="HA411">
        <v>0</v>
      </c>
      <c r="HB411">
        <v>0</v>
      </c>
      <c r="IK411">
        <v>0</v>
      </c>
    </row>
    <row r="412" spans="1:245" x14ac:dyDescent="0.2">
      <c r="A412">
        <v>18</v>
      </c>
      <c r="B412">
        <v>1</v>
      </c>
      <c r="C412">
        <v>1085</v>
      </c>
      <c r="E412" t="s">
        <v>419</v>
      </c>
      <c r="F412" t="s">
        <v>25</v>
      </c>
      <c r="G412" t="s">
        <v>26</v>
      </c>
      <c r="H412" t="s">
        <v>19</v>
      </c>
      <c r="I412">
        <f>I411*J412</f>
        <v>-0.1353</v>
      </c>
      <c r="J412">
        <v>-1</v>
      </c>
      <c r="O412">
        <f t="shared" si="399"/>
        <v>-7226.39</v>
      </c>
      <c r="P412">
        <f t="shared" si="400"/>
        <v>-7226.39</v>
      </c>
      <c r="Q412">
        <f t="shared" si="401"/>
        <v>0</v>
      </c>
      <c r="R412">
        <f t="shared" si="402"/>
        <v>0</v>
      </c>
      <c r="S412">
        <f t="shared" si="403"/>
        <v>0</v>
      </c>
      <c r="T412">
        <f t="shared" si="404"/>
        <v>0</v>
      </c>
      <c r="U412">
        <f t="shared" si="405"/>
        <v>0</v>
      </c>
      <c r="V412">
        <f t="shared" si="406"/>
        <v>0</v>
      </c>
      <c r="W412">
        <f t="shared" si="407"/>
        <v>0</v>
      </c>
      <c r="X412">
        <f t="shared" si="408"/>
        <v>0</v>
      </c>
      <c r="Y412">
        <f t="shared" si="409"/>
        <v>0</v>
      </c>
      <c r="AA412">
        <v>33034105</v>
      </c>
      <c r="AB412">
        <f t="shared" si="410"/>
        <v>53410.15</v>
      </c>
      <c r="AC412">
        <f t="shared" si="411"/>
        <v>53410.15</v>
      </c>
      <c r="AD412">
        <f t="shared" si="412"/>
        <v>0</v>
      </c>
      <c r="AE412">
        <f t="shared" si="413"/>
        <v>0</v>
      </c>
      <c r="AF412">
        <f t="shared" si="414"/>
        <v>0</v>
      </c>
      <c r="AG412">
        <f t="shared" si="415"/>
        <v>0</v>
      </c>
      <c r="AH412">
        <f t="shared" si="416"/>
        <v>0</v>
      </c>
      <c r="AI412">
        <f t="shared" si="417"/>
        <v>0</v>
      </c>
      <c r="AJ412">
        <f t="shared" si="418"/>
        <v>0</v>
      </c>
      <c r="AK412">
        <v>53410.15</v>
      </c>
      <c r="AL412">
        <v>53410.15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70</v>
      </c>
      <c r="AU412">
        <v>10</v>
      </c>
      <c r="AV412">
        <v>1</v>
      </c>
      <c r="AW412">
        <v>1</v>
      </c>
      <c r="AZ412">
        <v>1</v>
      </c>
      <c r="BA412">
        <v>1</v>
      </c>
      <c r="BB412">
        <v>1</v>
      </c>
      <c r="BC412">
        <v>1</v>
      </c>
      <c r="BD412" t="s">
        <v>3</v>
      </c>
      <c r="BE412" t="s">
        <v>3</v>
      </c>
      <c r="BF412" t="s">
        <v>3</v>
      </c>
      <c r="BG412" t="s">
        <v>3</v>
      </c>
      <c r="BH412">
        <v>3</v>
      </c>
      <c r="BI412">
        <v>4</v>
      </c>
      <c r="BJ412" t="s">
        <v>27</v>
      </c>
      <c r="BM412">
        <v>0</v>
      </c>
      <c r="BN412">
        <v>0</v>
      </c>
      <c r="BO412" t="s">
        <v>3</v>
      </c>
      <c r="BP412">
        <v>0</v>
      </c>
      <c r="BQ412">
        <v>1</v>
      </c>
      <c r="BR412">
        <v>0</v>
      </c>
      <c r="BS412">
        <v>1</v>
      </c>
      <c r="BT412">
        <v>1</v>
      </c>
      <c r="BU412">
        <v>1</v>
      </c>
      <c r="BV412">
        <v>1</v>
      </c>
      <c r="BW412">
        <v>1</v>
      </c>
      <c r="BX412">
        <v>1</v>
      </c>
      <c r="BY412" t="s">
        <v>3</v>
      </c>
      <c r="BZ412">
        <v>70</v>
      </c>
      <c r="CA412">
        <v>10</v>
      </c>
      <c r="CF412">
        <v>0</v>
      </c>
      <c r="CG412">
        <v>0</v>
      </c>
      <c r="CM412">
        <v>0</v>
      </c>
      <c r="CN412" t="s">
        <v>3</v>
      </c>
      <c r="CO412">
        <v>0</v>
      </c>
      <c r="CP412">
        <f t="shared" si="419"/>
        <v>-7226.39</v>
      </c>
      <c r="CQ412">
        <f t="shared" si="420"/>
        <v>53410.15</v>
      </c>
      <c r="CR412">
        <f t="shared" si="421"/>
        <v>0</v>
      </c>
      <c r="CS412">
        <f t="shared" si="422"/>
        <v>0</v>
      </c>
      <c r="CT412">
        <f t="shared" si="423"/>
        <v>0</v>
      </c>
      <c r="CU412">
        <f t="shared" si="424"/>
        <v>0</v>
      </c>
      <c r="CV412">
        <f t="shared" si="425"/>
        <v>0</v>
      </c>
      <c r="CW412">
        <f t="shared" si="426"/>
        <v>0</v>
      </c>
      <c r="CX412">
        <f t="shared" si="427"/>
        <v>0</v>
      </c>
      <c r="CY412">
        <f t="shared" si="428"/>
        <v>0</v>
      </c>
      <c r="CZ412">
        <f t="shared" si="429"/>
        <v>0</v>
      </c>
      <c r="DC412" t="s">
        <v>3</v>
      </c>
      <c r="DD412" t="s">
        <v>3</v>
      </c>
      <c r="DE412" t="s">
        <v>3</v>
      </c>
      <c r="DF412" t="s">
        <v>3</v>
      </c>
      <c r="DG412" t="s">
        <v>3</v>
      </c>
      <c r="DH412" t="s">
        <v>3</v>
      </c>
      <c r="DI412" t="s">
        <v>3</v>
      </c>
      <c r="DJ412" t="s">
        <v>3</v>
      </c>
      <c r="DK412" t="s">
        <v>3</v>
      </c>
      <c r="DL412" t="s">
        <v>3</v>
      </c>
      <c r="DM412" t="s">
        <v>3</v>
      </c>
      <c r="DN412">
        <v>0</v>
      </c>
      <c r="DO412">
        <v>0</v>
      </c>
      <c r="DP412">
        <v>1</v>
      </c>
      <c r="DQ412">
        <v>1</v>
      </c>
      <c r="DU412">
        <v>1009</v>
      </c>
      <c r="DV412" t="s">
        <v>19</v>
      </c>
      <c r="DW412" t="s">
        <v>19</v>
      </c>
      <c r="DX412">
        <v>1000</v>
      </c>
      <c r="EE412">
        <v>32505399</v>
      </c>
      <c r="EF412">
        <v>1</v>
      </c>
      <c r="EG412" t="s">
        <v>21</v>
      </c>
      <c r="EH412">
        <v>0</v>
      </c>
      <c r="EI412" t="s">
        <v>3</v>
      </c>
      <c r="EJ412">
        <v>4</v>
      </c>
      <c r="EK412">
        <v>0</v>
      </c>
      <c r="EL412" t="s">
        <v>22</v>
      </c>
      <c r="EM412" t="s">
        <v>23</v>
      </c>
      <c r="EO412" t="s">
        <v>3</v>
      </c>
      <c r="EQ412">
        <v>0</v>
      </c>
      <c r="ER412">
        <v>53410.15</v>
      </c>
      <c r="ES412">
        <v>53410.15</v>
      </c>
      <c r="ET412">
        <v>0</v>
      </c>
      <c r="EU412">
        <v>0</v>
      </c>
      <c r="EV412">
        <v>0</v>
      </c>
      <c r="EW412">
        <v>0</v>
      </c>
      <c r="EX412">
        <v>0</v>
      </c>
      <c r="FQ412">
        <v>0</v>
      </c>
      <c r="FR412">
        <f t="shared" si="430"/>
        <v>0</v>
      </c>
      <c r="FS412">
        <v>0</v>
      </c>
      <c r="FX412">
        <v>70</v>
      </c>
      <c r="FY412">
        <v>10</v>
      </c>
      <c r="GA412" t="s">
        <v>3</v>
      </c>
      <c r="GD412">
        <v>0</v>
      </c>
      <c r="GF412">
        <v>-1467733540</v>
      </c>
      <c r="GG412">
        <v>2</v>
      </c>
      <c r="GH412">
        <v>1</v>
      </c>
      <c r="GI412">
        <v>-2</v>
      </c>
      <c r="GJ412">
        <v>0</v>
      </c>
      <c r="GK412">
        <f>ROUND(R412*(R12)/100,2)</f>
        <v>0</v>
      </c>
      <c r="GL412">
        <f t="shared" si="431"/>
        <v>0</v>
      </c>
      <c r="GM412">
        <f t="shared" si="432"/>
        <v>-7226.39</v>
      </c>
      <c r="GN412">
        <f t="shared" si="433"/>
        <v>0</v>
      </c>
      <c r="GO412">
        <f t="shared" si="434"/>
        <v>0</v>
      </c>
      <c r="GP412">
        <f t="shared" si="435"/>
        <v>-7226.39</v>
      </c>
      <c r="GR412">
        <v>0</v>
      </c>
      <c r="GS412">
        <v>3</v>
      </c>
      <c r="GT412">
        <v>0</v>
      </c>
      <c r="GU412" t="s">
        <v>3</v>
      </c>
      <c r="GV412">
        <f t="shared" si="436"/>
        <v>0</v>
      </c>
      <c r="GW412">
        <v>1</v>
      </c>
      <c r="GX412">
        <f t="shared" si="437"/>
        <v>0</v>
      </c>
      <c r="HA412">
        <v>0</v>
      </c>
      <c r="HB412">
        <v>0</v>
      </c>
      <c r="IK412">
        <v>0</v>
      </c>
    </row>
    <row r="413" spans="1:245" x14ac:dyDescent="0.2">
      <c r="A413">
        <v>17</v>
      </c>
      <c r="B413">
        <v>1</v>
      </c>
      <c r="C413">
        <f>ROW(SmtRes!A1100)</f>
        <v>1100</v>
      </c>
      <c r="D413">
        <f>ROW(EtalonRes!A1045)</f>
        <v>1045</v>
      </c>
      <c r="E413" t="s">
        <v>420</v>
      </c>
      <c r="F413" t="s">
        <v>29</v>
      </c>
      <c r="G413" t="s">
        <v>30</v>
      </c>
      <c r="H413" t="s">
        <v>31</v>
      </c>
      <c r="I413">
        <v>1.8499999999999999E-2</v>
      </c>
      <c r="J413">
        <v>0</v>
      </c>
      <c r="O413">
        <f t="shared" si="399"/>
        <v>7897.87</v>
      </c>
      <c r="P413">
        <f t="shared" si="400"/>
        <v>6434.9</v>
      </c>
      <c r="Q413">
        <f t="shared" si="401"/>
        <v>8.0500000000000007</v>
      </c>
      <c r="R413">
        <f t="shared" si="402"/>
        <v>2.73</v>
      </c>
      <c r="S413">
        <f t="shared" si="403"/>
        <v>1454.92</v>
      </c>
      <c r="T413">
        <f t="shared" si="404"/>
        <v>0</v>
      </c>
      <c r="U413">
        <f t="shared" si="405"/>
        <v>8.3823500000000006</v>
      </c>
      <c r="V413">
        <f t="shared" si="406"/>
        <v>0</v>
      </c>
      <c r="W413">
        <f t="shared" si="407"/>
        <v>0</v>
      </c>
      <c r="X413">
        <f t="shared" si="408"/>
        <v>1018.44</v>
      </c>
      <c r="Y413">
        <f t="shared" si="409"/>
        <v>145.49</v>
      </c>
      <c r="AA413">
        <v>33034105</v>
      </c>
      <c r="AB413">
        <f t="shared" si="410"/>
        <v>426912.19</v>
      </c>
      <c r="AC413">
        <f t="shared" si="411"/>
        <v>347832.49</v>
      </c>
      <c r="AD413">
        <f t="shared" si="412"/>
        <v>435.13</v>
      </c>
      <c r="AE413">
        <f t="shared" si="413"/>
        <v>147.43</v>
      </c>
      <c r="AF413">
        <f t="shared" si="414"/>
        <v>78644.570000000007</v>
      </c>
      <c r="AG413">
        <f t="shared" si="415"/>
        <v>0</v>
      </c>
      <c r="AH413">
        <f t="shared" si="416"/>
        <v>453.1</v>
      </c>
      <c r="AI413">
        <f t="shared" si="417"/>
        <v>0</v>
      </c>
      <c r="AJ413">
        <f t="shared" si="418"/>
        <v>0</v>
      </c>
      <c r="AK413">
        <v>426912.19</v>
      </c>
      <c r="AL413">
        <v>347832.49</v>
      </c>
      <c r="AM413">
        <v>435.13</v>
      </c>
      <c r="AN413">
        <v>147.43</v>
      </c>
      <c r="AO413">
        <v>78644.570000000007</v>
      </c>
      <c r="AP413">
        <v>0</v>
      </c>
      <c r="AQ413">
        <v>453.1</v>
      </c>
      <c r="AR413">
        <v>0</v>
      </c>
      <c r="AS413">
        <v>0</v>
      </c>
      <c r="AT413">
        <v>70</v>
      </c>
      <c r="AU413">
        <v>10</v>
      </c>
      <c r="AV413">
        <v>1</v>
      </c>
      <c r="AW413">
        <v>1</v>
      </c>
      <c r="AZ413">
        <v>1</v>
      </c>
      <c r="BA413">
        <v>1</v>
      </c>
      <c r="BB413">
        <v>1</v>
      </c>
      <c r="BC413">
        <v>1</v>
      </c>
      <c r="BD413" t="s">
        <v>3</v>
      </c>
      <c r="BE413" t="s">
        <v>3</v>
      </c>
      <c r="BF413" t="s">
        <v>3</v>
      </c>
      <c r="BG413" t="s">
        <v>3</v>
      </c>
      <c r="BH413">
        <v>0</v>
      </c>
      <c r="BI413">
        <v>4</v>
      </c>
      <c r="BJ413" t="s">
        <v>32</v>
      </c>
      <c r="BM413">
        <v>0</v>
      </c>
      <c r="BN413">
        <v>0</v>
      </c>
      <c r="BO413" t="s">
        <v>3</v>
      </c>
      <c r="BP413">
        <v>0</v>
      </c>
      <c r="BQ413">
        <v>1</v>
      </c>
      <c r="BR413">
        <v>0</v>
      </c>
      <c r="BS413">
        <v>1</v>
      </c>
      <c r="BT413">
        <v>1</v>
      </c>
      <c r="BU413">
        <v>1</v>
      </c>
      <c r="BV413">
        <v>1</v>
      </c>
      <c r="BW413">
        <v>1</v>
      </c>
      <c r="BX413">
        <v>1</v>
      </c>
      <c r="BY413" t="s">
        <v>3</v>
      </c>
      <c r="BZ413">
        <v>70</v>
      </c>
      <c r="CA413">
        <v>10</v>
      </c>
      <c r="CF413">
        <v>0</v>
      </c>
      <c r="CG413">
        <v>0</v>
      </c>
      <c r="CM413">
        <v>0</v>
      </c>
      <c r="CN413" t="s">
        <v>3</v>
      </c>
      <c r="CO413">
        <v>0</v>
      </c>
      <c r="CP413">
        <f t="shared" si="419"/>
        <v>7897.87</v>
      </c>
      <c r="CQ413">
        <f t="shared" si="420"/>
        <v>347832.49</v>
      </c>
      <c r="CR413">
        <f t="shared" si="421"/>
        <v>435.13</v>
      </c>
      <c r="CS413">
        <f t="shared" si="422"/>
        <v>147.43</v>
      </c>
      <c r="CT413">
        <f t="shared" si="423"/>
        <v>78644.570000000007</v>
      </c>
      <c r="CU413">
        <f t="shared" si="424"/>
        <v>0</v>
      </c>
      <c r="CV413">
        <f t="shared" si="425"/>
        <v>453.1</v>
      </c>
      <c r="CW413">
        <f t="shared" si="426"/>
        <v>0</v>
      </c>
      <c r="CX413">
        <f t="shared" si="427"/>
        <v>0</v>
      </c>
      <c r="CY413">
        <f t="shared" si="428"/>
        <v>1018.4440000000001</v>
      </c>
      <c r="CZ413">
        <f t="shared" si="429"/>
        <v>145.49200000000002</v>
      </c>
      <c r="DC413" t="s">
        <v>3</v>
      </c>
      <c r="DD413" t="s">
        <v>3</v>
      </c>
      <c r="DE413" t="s">
        <v>3</v>
      </c>
      <c r="DF413" t="s">
        <v>3</v>
      </c>
      <c r="DG413" t="s">
        <v>3</v>
      </c>
      <c r="DH413" t="s">
        <v>3</v>
      </c>
      <c r="DI413" t="s">
        <v>3</v>
      </c>
      <c r="DJ413" t="s">
        <v>3</v>
      </c>
      <c r="DK413" t="s">
        <v>3</v>
      </c>
      <c r="DL413" t="s">
        <v>3</v>
      </c>
      <c r="DM413" t="s">
        <v>3</v>
      </c>
      <c r="DN413">
        <v>0</v>
      </c>
      <c r="DO413">
        <v>0</v>
      </c>
      <c r="DP413">
        <v>1</v>
      </c>
      <c r="DQ413">
        <v>1</v>
      </c>
      <c r="DU413">
        <v>1007</v>
      </c>
      <c r="DV413" t="s">
        <v>31</v>
      </c>
      <c r="DW413" t="s">
        <v>31</v>
      </c>
      <c r="DX413">
        <v>100</v>
      </c>
      <c r="EE413">
        <v>32505399</v>
      </c>
      <c r="EF413">
        <v>1</v>
      </c>
      <c r="EG413" t="s">
        <v>21</v>
      </c>
      <c r="EH413">
        <v>0</v>
      </c>
      <c r="EI413" t="s">
        <v>3</v>
      </c>
      <c r="EJ413">
        <v>4</v>
      </c>
      <c r="EK413">
        <v>0</v>
      </c>
      <c r="EL413" t="s">
        <v>22</v>
      </c>
      <c r="EM413" t="s">
        <v>23</v>
      </c>
      <c r="EO413" t="s">
        <v>3</v>
      </c>
      <c r="EQ413">
        <v>131072</v>
      </c>
      <c r="ER413">
        <v>426912.19</v>
      </c>
      <c r="ES413">
        <v>347832.49</v>
      </c>
      <c r="ET413">
        <v>435.13</v>
      </c>
      <c r="EU413">
        <v>147.43</v>
      </c>
      <c r="EV413">
        <v>78644.570000000007</v>
      </c>
      <c r="EW413">
        <v>453.1</v>
      </c>
      <c r="EX413">
        <v>0</v>
      </c>
      <c r="EY413">
        <v>0</v>
      </c>
      <c r="FQ413">
        <v>0</v>
      </c>
      <c r="FR413">
        <f t="shared" si="430"/>
        <v>0</v>
      </c>
      <c r="FS413">
        <v>0</v>
      </c>
      <c r="FX413">
        <v>70</v>
      </c>
      <c r="FY413">
        <v>10</v>
      </c>
      <c r="GA413" t="s">
        <v>3</v>
      </c>
      <c r="GD413">
        <v>0</v>
      </c>
      <c r="GF413">
        <v>1739596138</v>
      </c>
      <c r="GG413">
        <v>2</v>
      </c>
      <c r="GH413">
        <v>1</v>
      </c>
      <c r="GI413">
        <v>-2</v>
      </c>
      <c r="GJ413">
        <v>0</v>
      </c>
      <c r="GK413">
        <f>ROUND(R413*(R12)/100,2)</f>
        <v>2.95</v>
      </c>
      <c r="GL413">
        <f t="shared" si="431"/>
        <v>0</v>
      </c>
      <c r="GM413">
        <f t="shared" si="432"/>
        <v>9064.75</v>
      </c>
      <c r="GN413">
        <f t="shared" si="433"/>
        <v>0</v>
      </c>
      <c r="GO413">
        <f t="shared" si="434"/>
        <v>0</v>
      </c>
      <c r="GP413">
        <f t="shared" si="435"/>
        <v>9064.75</v>
      </c>
      <c r="GR413">
        <v>0</v>
      </c>
      <c r="GS413">
        <v>3</v>
      </c>
      <c r="GT413">
        <v>0</v>
      </c>
      <c r="GU413" t="s">
        <v>3</v>
      </c>
      <c r="GV413">
        <f t="shared" si="436"/>
        <v>0</v>
      </c>
      <c r="GW413">
        <v>1</v>
      </c>
      <c r="GX413">
        <f t="shared" si="437"/>
        <v>0</v>
      </c>
      <c r="HA413">
        <v>0</v>
      </c>
      <c r="HB413">
        <v>0</v>
      </c>
      <c r="IK413">
        <v>0</v>
      </c>
    </row>
    <row r="414" spans="1:245" x14ac:dyDescent="0.2">
      <c r="A414">
        <v>17</v>
      </c>
      <c r="B414">
        <v>1</v>
      </c>
      <c r="E414" t="s">
        <v>421</v>
      </c>
      <c r="F414" t="s">
        <v>25</v>
      </c>
      <c r="G414" t="s">
        <v>26</v>
      </c>
      <c r="H414" t="s">
        <v>19</v>
      </c>
      <c r="I414">
        <v>4.0410470099999998E-2</v>
      </c>
      <c r="J414">
        <v>0</v>
      </c>
      <c r="O414">
        <f t="shared" si="399"/>
        <v>2158.33</v>
      </c>
      <c r="P414">
        <f t="shared" si="400"/>
        <v>2158.33</v>
      </c>
      <c r="Q414">
        <f t="shared" si="401"/>
        <v>0</v>
      </c>
      <c r="R414">
        <f t="shared" si="402"/>
        <v>0</v>
      </c>
      <c r="S414">
        <f t="shared" si="403"/>
        <v>0</v>
      </c>
      <c r="T414">
        <f t="shared" si="404"/>
        <v>0</v>
      </c>
      <c r="U414">
        <f t="shared" si="405"/>
        <v>0</v>
      </c>
      <c r="V414">
        <f t="shared" si="406"/>
        <v>0</v>
      </c>
      <c r="W414">
        <f t="shared" si="407"/>
        <v>0</v>
      </c>
      <c r="X414">
        <f t="shared" si="408"/>
        <v>0</v>
      </c>
      <c r="Y414">
        <f t="shared" si="409"/>
        <v>0</v>
      </c>
      <c r="AA414">
        <v>33034105</v>
      </c>
      <c r="AB414">
        <f t="shared" si="410"/>
        <v>53410.15</v>
      </c>
      <c r="AC414">
        <f t="shared" si="411"/>
        <v>53410.15</v>
      </c>
      <c r="AD414">
        <f t="shared" si="412"/>
        <v>0</v>
      </c>
      <c r="AE414">
        <f t="shared" si="413"/>
        <v>0</v>
      </c>
      <c r="AF414">
        <f t="shared" si="414"/>
        <v>0</v>
      </c>
      <c r="AG414">
        <f t="shared" si="415"/>
        <v>0</v>
      </c>
      <c r="AH414">
        <f t="shared" si="416"/>
        <v>0</v>
      </c>
      <c r="AI414">
        <f t="shared" si="417"/>
        <v>0</v>
      </c>
      <c r="AJ414">
        <f t="shared" si="418"/>
        <v>0</v>
      </c>
      <c r="AK414">
        <v>53410.15</v>
      </c>
      <c r="AL414">
        <v>53410.15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70</v>
      </c>
      <c r="AU414">
        <v>10</v>
      </c>
      <c r="AV414">
        <v>1</v>
      </c>
      <c r="AW414">
        <v>1</v>
      </c>
      <c r="AZ414">
        <v>1</v>
      </c>
      <c r="BA414">
        <v>1</v>
      </c>
      <c r="BB414">
        <v>1</v>
      </c>
      <c r="BC414">
        <v>1</v>
      </c>
      <c r="BD414" t="s">
        <v>3</v>
      </c>
      <c r="BE414" t="s">
        <v>3</v>
      </c>
      <c r="BF414" t="s">
        <v>3</v>
      </c>
      <c r="BG414" t="s">
        <v>3</v>
      </c>
      <c r="BH414">
        <v>3</v>
      </c>
      <c r="BI414">
        <v>4</v>
      </c>
      <c r="BJ414" t="s">
        <v>27</v>
      </c>
      <c r="BM414">
        <v>0</v>
      </c>
      <c r="BN414">
        <v>0</v>
      </c>
      <c r="BO414" t="s">
        <v>3</v>
      </c>
      <c r="BP414">
        <v>0</v>
      </c>
      <c r="BQ414">
        <v>1</v>
      </c>
      <c r="BR414">
        <v>0</v>
      </c>
      <c r="BS414">
        <v>1</v>
      </c>
      <c r="BT414">
        <v>1</v>
      </c>
      <c r="BU414">
        <v>1</v>
      </c>
      <c r="BV414">
        <v>1</v>
      </c>
      <c r="BW414">
        <v>1</v>
      </c>
      <c r="BX414">
        <v>1</v>
      </c>
      <c r="BY414" t="s">
        <v>3</v>
      </c>
      <c r="BZ414">
        <v>70</v>
      </c>
      <c r="CA414">
        <v>10</v>
      </c>
      <c r="CF414">
        <v>0</v>
      </c>
      <c r="CG414">
        <v>0</v>
      </c>
      <c r="CM414">
        <v>0</v>
      </c>
      <c r="CN414" t="s">
        <v>3</v>
      </c>
      <c r="CO414">
        <v>0</v>
      </c>
      <c r="CP414">
        <f t="shared" si="419"/>
        <v>2158.33</v>
      </c>
      <c r="CQ414">
        <f t="shared" si="420"/>
        <v>53410.15</v>
      </c>
      <c r="CR414">
        <f t="shared" si="421"/>
        <v>0</v>
      </c>
      <c r="CS414">
        <f t="shared" si="422"/>
        <v>0</v>
      </c>
      <c r="CT414">
        <f t="shared" si="423"/>
        <v>0</v>
      </c>
      <c r="CU414">
        <f t="shared" si="424"/>
        <v>0</v>
      </c>
      <c r="CV414">
        <f t="shared" si="425"/>
        <v>0</v>
      </c>
      <c r="CW414">
        <f t="shared" si="426"/>
        <v>0</v>
      </c>
      <c r="CX414">
        <f t="shared" si="427"/>
        <v>0</v>
      </c>
      <c r="CY414">
        <f t="shared" si="428"/>
        <v>0</v>
      </c>
      <c r="CZ414">
        <f t="shared" si="429"/>
        <v>0</v>
      </c>
      <c r="DC414" t="s">
        <v>3</v>
      </c>
      <c r="DD414" t="s">
        <v>3</v>
      </c>
      <c r="DE414" t="s">
        <v>3</v>
      </c>
      <c r="DF414" t="s">
        <v>3</v>
      </c>
      <c r="DG414" t="s">
        <v>3</v>
      </c>
      <c r="DH414" t="s">
        <v>3</v>
      </c>
      <c r="DI414" t="s">
        <v>3</v>
      </c>
      <c r="DJ414" t="s">
        <v>3</v>
      </c>
      <c r="DK414" t="s">
        <v>3</v>
      </c>
      <c r="DL414" t="s">
        <v>3</v>
      </c>
      <c r="DM414" t="s">
        <v>3</v>
      </c>
      <c r="DN414">
        <v>0</v>
      </c>
      <c r="DO414">
        <v>0</v>
      </c>
      <c r="DP414">
        <v>1</v>
      </c>
      <c r="DQ414">
        <v>1</v>
      </c>
      <c r="DU414">
        <v>1009</v>
      </c>
      <c r="DV414" t="s">
        <v>19</v>
      </c>
      <c r="DW414" t="s">
        <v>19</v>
      </c>
      <c r="DX414">
        <v>1000</v>
      </c>
      <c r="EE414">
        <v>32505399</v>
      </c>
      <c r="EF414">
        <v>1</v>
      </c>
      <c r="EG414" t="s">
        <v>21</v>
      </c>
      <c r="EH414">
        <v>0</v>
      </c>
      <c r="EI414" t="s">
        <v>3</v>
      </c>
      <c r="EJ414">
        <v>4</v>
      </c>
      <c r="EK414">
        <v>0</v>
      </c>
      <c r="EL414" t="s">
        <v>22</v>
      </c>
      <c r="EM414" t="s">
        <v>23</v>
      </c>
      <c r="EO414" t="s">
        <v>3</v>
      </c>
      <c r="EQ414">
        <v>131072</v>
      </c>
      <c r="ER414">
        <v>53410.15</v>
      </c>
      <c r="ES414">
        <v>53410.15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FQ414">
        <v>0</v>
      </c>
      <c r="FR414">
        <f t="shared" si="430"/>
        <v>0</v>
      </c>
      <c r="FS414">
        <v>0</v>
      </c>
      <c r="FX414">
        <v>70</v>
      </c>
      <c r="FY414">
        <v>10</v>
      </c>
      <c r="GA414" t="s">
        <v>3</v>
      </c>
      <c r="GD414">
        <v>0</v>
      </c>
      <c r="GF414">
        <v>-1467733540</v>
      </c>
      <c r="GG414">
        <v>2</v>
      </c>
      <c r="GH414">
        <v>1</v>
      </c>
      <c r="GI414">
        <v>-2</v>
      </c>
      <c r="GJ414">
        <v>0</v>
      </c>
      <c r="GK414">
        <f>ROUND(R414*(R12)/100,2)</f>
        <v>0</v>
      </c>
      <c r="GL414">
        <f t="shared" si="431"/>
        <v>0</v>
      </c>
      <c r="GM414">
        <f t="shared" si="432"/>
        <v>2158.33</v>
      </c>
      <c r="GN414">
        <f t="shared" si="433"/>
        <v>0</v>
      </c>
      <c r="GO414">
        <f t="shared" si="434"/>
        <v>0</v>
      </c>
      <c r="GP414">
        <f t="shared" si="435"/>
        <v>2158.33</v>
      </c>
      <c r="GR414">
        <v>0</v>
      </c>
      <c r="GS414">
        <v>3</v>
      </c>
      <c r="GT414">
        <v>0</v>
      </c>
      <c r="GU414" t="s">
        <v>3</v>
      </c>
      <c r="GV414">
        <f t="shared" si="436"/>
        <v>0</v>
      </c>
      <c r="GW414">
        <v>1</v>
      </c>
      <c r="GX414">
        <f t="shared" si="437"/>
        <v>0</v>
      </c>
      <c r="HA414">
        <v>0</v>
      </c>
      <c r="HB414">
        <v>0</v>
      </c>
      <c r="IK414">
        <v>0</v>
      </c>
    </row>
    <row r="415" spans="1:245" x14ac:dyDescent="0.2">
      <c r="A415">
        <v>17</v>
      </c>
      <c r="B415">
        <v>1</v>
      </c>
      <c r="E415" t="s">
        <v>422</v>
      </c>
      <c r="F415" t="s">
        <v>35</v>
      </c>
      <c r="G415" t="s">
        <v>423</v>
      </c>
      <c r="H415" t="s">
        <v>37</v>
      </c>
      <c r="I415">
        <v>2</v>
      </c>
      <c r="J415">
        <v>0</v>
      </c>
      <c r="O415">
        <f t="shared" si="399"/>
        <v>104421.62</v>
      </c>
      <c r="P415">
        <f t="shared" si="400"/>
        <v>104421.62</v>
      </c>
      <c r="Q415">
        <f t="shared" si="401"/>
        <v>0</v>
      </c>
      <c r="R415">
        <f t="shared" si="402"/>
        <v>0</v>
      </c>
      <c r="S415">
        <f t="shared" si="403"/>
        <v>0</v>
      </c>
      <c r="T415">
        <f t="shared" si="404"/>
        <v>0</v>
      </c>
      <c r="U415">
        <f t="shared" si="405"/>
        <v>0</v>
      </c>
      <c r="V415">
        <f t="shared" si="406"/>
        <v>0</v>
      </c>
      <c r="W415">
        <f t="shared" si="407"/>
        <v>0</v>
      </c>
      <c r="X415">
        <f t="shared" si="408"/>
        <v>0</v>
      </c>
      <c r="Y415">
        <f t="shared" si="409"/>
        <v>0</v>
      </c>
      <c r="AA415">
        <v>33034105</v>
      </c>
      <c r="AB415">
        <f t="shared" si="410"/>
        <v>52210.81</v>
      </c>
      <c r="AC415">
        <f t="shared" si="411"/>
        <v>52210.81</v>
      </c>
      <c r="AD415">
        <f t="shared" si="412"/>
        <v>0</v>
      </c>
      <c r="AE415">
        <f t="shared" si="413"/>
        <v>0</v>
      </c>
      <c r="AF415">
        <f t="shared" si="414"/>
        <v>0</v>
      </c>
      <c r="AG415">
        <f t="shared" si="415"/>
        <v>0</v>
      </c>
      <c r="AH415">
        <f t="shared" si="416"/>
        <v>0</v>
      </c>
      <c r="AI415">
        <f t="shared" si="417"/>
        <v>0</v>
      </c>
      <c r="AJ415">
        <f t="shared" si="418"/>
        <v>0</v>
      </c>
      <c r="AK415">
        <v>52210.81</v>
      </c>
      <c r="AL415">
        <v>52210.81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1</v>
      </c>
      <c r="AW415">
        <v>1</v>
      </c>
      <c r="AZ415">
        <v>1</v>
      </c>
      <c r="BA415">
        <v>1</v>
      </c>
      <c r="BB415">
        <v>1</v>
      </c>
      <c r="BC415">
        <v>1</v>
      </c>
      <c r="BD415" t="s">
        <v>3</v>
      </c>
      <c r="BE415" t="s">
        <v>3</v>
      </c>
      <c r="BF415" t="s">
        <v>3</v>
      </c>
      <c r="BG415" t="s">
        <v>3</v>
      </c>
      <c r="BH415">
        <v>3</v>
      </c>
      <c r="BI415">
        <v>1</v>
      </c>
      <c r="BJ415" t="s">
        <v>3</v>
      </c>
      <c r="BM415">
        <v>6001</v>
      </c>
      <c r="BN415">
        <v>0</v>
      </c>
      <c r="BO415" t="s">
        <v>3</v>
      </c>
      <c r="BP415">
        <v>0</v>
      </c>
      <c r="BQ415">
        <v>0</v>
      </c>
      <c r="BR415">
        <v>0</v>
      </c>
      <c r="BS415">
        <v>1</v>
      </c>
      <c r="BT415">
        <v>1</v>
      </c>
      <c r="BU415">
        <v>1</v>
      </c>
      <c r="BV415">
        <v>1</v>
      </c>
      <c r="BW415">
        <v>1</v>
      </c>
      <c r="BX415">
        <v>1</v>
      </c>
      <c r="BY415" t="s">
        <v>3</v>
      </c>
      <c r="BZ415">
        <v>0</v>
      </c>
      <c r="CA415">
        <v>0</v>
      </c>
      <c r="CF415">
        <v>0</v>
      </c>
      <c r="CG415">
        <v>0</v>
      </c>
      <c r="CM415">
        <v>0</v>
      </c>
      <c r="CN415" t="s">
        <v>3</v>
      </c>
      <c r="CO415">
        <v>0</v>
      </c>
      <c r="CP415">
        <f t="shared" si="419"/>
        <v>104421.62</v>
      </c>
      <c r="CQ415">
        <f t="shared" si="420"/>
        <v>52210.81</v>
      </c>
      <c r="CR415">
        <f t="shared" si="421"/>
        <v>0</v>
      </c>
      <c r="CS415">
        <f t="shared" si="422"/>
        <v>0</v>
      </c>
      <c r="CT415">
        <f t="shared" si="423"/>
        <v>0</v>
      </c>
      <c r="CU415">
        <f t="shared" si="424"/>
        <v>0</v>
      </c>
      <c r="CV415">
        <f t="shared" si="425"/>
        <v>0</v>
      </c>
      <c r="CW415">
        <f t="shared" si="426"/>
        <v>0</v>
      </c>
      <c r="CX415">
        <f t="shared" si="427"/>
        <v>0</v>
      </c>
      <c r="CY415">
        <f t="shared" si="428"/>
        <v>0</v>
      </c>
      <c r="CZ415">
        <f t="shared" si="429"/>
        <v>0</v>
      </c>
      <c r="DC415" t="s">
        <v>3</v>
      </c>
      <c r="DD415" t="s">
        <v>3</v>
      </c>
      <c r="DE415" t="s">
        <v>3</v>
      </c>
      <c r="DF415" t="s">
        <v>3</v>
      </c>
      <c r="DG415" t="s">
        <v>3</v>
      </c>
      <c r="DH415" t="s">
        <v>3</v>
      </c>
      <c r="DI415" t="s">
        <v>3</v>
      </c>
      <c r="DJ415" t="s">
        <v>3</v>
      </c>
      <c r="DK415" t="s">
        <v>3</v>
      </c>
      <c r="DL415" t="s">
        <v>3</v>
      </c>
      <c r="DM415" t="s">
        <v>3</v>
      </c>
      <c r="DN415">
        <v>0</v>
      </c>
      <c r="DO415">
        <v>0</v>
      </c>
      <c r="DP415">
        <v>1</v>
      </c>
      <c r="DQ415">
        <v>1</v>
      </c>
      <c r="DU415">
        <v>1010</v>
      </c>
      <c r="DV415" t="s">
        <v>37</v>
      </c>
      <c r="DW415" t="s">
        <v>38</v>
      </c>
      <c r="DX415">
        <v>1</v>
      </c>
      <c r="EE415">
        <v>32747723</v>
      </c>
      <c r="EF415">
        <v>0</v>
      </c>
      <c r="EG415" t="s">
        <v>39</v>
      </c>
      <c r="EH415">
        <v>0</v>
      </c>
      <c r="EI415" t="s">
        <v>3</v>
      </c>
      <c r="EJ415">
        <v>1</v>
      </c>
      <c r="EK415">
        <v>6001</v>
      </c>
      <c r="EL415" t="s">
        <v>40</v>
      </c>
      <c r="EM415" t="s">
        <v>39</v>
      </c>
      <c r="EO415" t="s">
        <v>3</v>
      </c>
      <c r="EQ415">
        <v>131072</v>
      </c>
      <c r="ER415">
        <v>52210.81</v>
      </c>
      <c r="ES415">
        <v>52210.81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FQ415">
        <v>0</v>
      </c>
      <c r="FR415">
        <f t="shared" si="430"/>
        <v>0</v>
      </c>
      <c r="FS415">
        <v>0</v>
      </c>
      <c r="FX415">
        <v>0</v>
      </c>
      <c r="FY415">
        <v>0</v>
      </c>
      <c r="GA415" t="s">
        <v>41</v>
      </c>
      <c r="GD415">
        <v>0</v>
      </c>
      <c r="GF415">
        <v>-942584493</v>
      </c>
      <c r="GG415">
        <v>2</v>
      </c>
      <c r="GH415">
        <v>0</v>
      </c>
      <c r="GI415">
        <v>-2</v>
      </c>
      <c r="GJ415">
        <v>0</v>
      </c>
      <c r="GK415">
        <f>ROUND(R415*(R12)/100,2)</f>
        <v>0</v>
      </c>
      <c r="GL415">
        <f t="shared" si="431"/>
        <v>0</v>
      </c>
      <c r="GM415">
        <f t="shared" si="432"/>
        <v>104421.62</v>
      </c>
      <c r="GN415">
        <f t="shared" si="433"/>
        <v>104421.62</v>
      </c>
      <c r="GO415">
        <f t="shared" si="434"/>
        <v>0</v>
      </c>
      <c r="GP415">
        <f t="shared" si="435"/>
        <v>0</v>
      </c>
      <c r="GR415">
        <v>0</v>
      </c>
      <c r="GS415">
        <v>4</v>
      </c>
      <c r="GT415">
        <v>0</v>
      </c>
      <c r="GU415" t="s">
        <v>3</v>
      </c>
      <c r="GV415">
        <f t="shared" si="436"/>
        <v>0</v>
      </c>
      <c r="GW415">
        <v>1</v>
      </c>
      <c r="GX415">
        <f t="shared" si="437"/>
        <v>0</v>
      </c>
      <c r="HA415">
        <v>0</v>
      </c>
      <c r="HB415">
        <v>0</v>
      </c>
      <c r="IK415">
        <v>0</v>
      </c>
    </row>
    <row r="417" spans="1:206" x14ac:dyDescent="0.2">
      <c r="A417" s="2">
        <v>51</v>
      </c>
      <c r="B417" s="2">
        <f>B256</f>
        <v>1</v>
      </c>
      <c r="C417" s="2">
        <f>A256</f>
        <v>4</v>
      </c>
      <c r="D417" s="2">
        <f>ROW(A256)</f>
        <v>256</v>
      </c>
      <c r="E417" s="2"/>
      <c r="F417" s="2" t="str">
        <f>IF(F256&lt;&gt;"",F256,"")</f>
        <v>Новый раздел</v>
      </c>
      <c r="G417" s="2" t="str">
        <f>IF(G256&lt;&gt;"",G256,"")</f>
        <v>Гиляровского ул., д. 44;  Капельский пер., д. 13; Гиляровского ул., д. 48;  Мира пр-кт д. 55, стр. 1 и д. 57, стр. 1.</v>
      </c>
      <c r="H417" s="2">
        <v>0</v>
      </c>
      <c r="I417" s="2"/>
      <c r="J417" s="2"/>
      <c r="K417" s="2"/>
      <c r="L417" s="2"/>
      <c r="M417" s="2"/>
      <c r="N417" s="2"/>
      <c r="O417" s="2">
        <f t="shared" ref="O417:T417" si="438">ROUND(AB417,2)</f>
        <v>4288505.53</v>
      </c>
      <c r="P417" s="2">
        <f t="shared" si="438"/>
        <v>4181829.77</v>
      </c>
      <c r="Q417" s="2">
        <f t="shared" si="438"/>
        <v>8187.06</v>
      </c>
      <c r="R417" s="2">
        <f t="shared" si="438"/>
        <v>830.04</v>
      </c>
      <c r="S417" s="2">
        <f t="shared" si="438"/>
        <v>98488.7</v>
      </c>
      <c r="T417" s="2">
        <f t="shared" si="438"/>
        <v>0</v>
      </c>
      <c r="U417" s="2">
        <f>AH417</f>
        <v>511.706285267304</v>
      </c>
      <c r="V417" s="2">
        <f>AI417</f>
        <v>0</v>
      </c>
      <c r="W417" s="2">
        <f>ROUND(AJ417,2)</f>
        <v>0</v>
      </c>
      <c r="X417" s="2">
        <f>ROUND(AK417,2)</f>
        <v>68942.100000000006</v>
      </c>
      <c r="Y417" s="2">
        <f>ROUND(AL417,2)</f>
        <v>9848.8700000000008</v>
      </c>
      <c r="Z417" s="2"/>
      <c r="AA417" s="2"/>
      <c r="AB417" s="2">
        <f>ROUND(SUMIF(AA260:AA415,"=33034105",O260:O415),2)</f>
        <v>4288505.53</v>
      </c>
      <c r="AC417" s="2">
        <f>ROUND(SUMIF(AA260:AA415,"=33034105",P260:P415),2)</f>
        <v>4181829.77</v>
      </c>
      <c r="AD417" s="2">
        <f>ROUND(SUMIF(AA260:AA415,"=33034105",Q260:Q415),2)</f>
        <v>8187.06</v>
      </c>
      <c r="AE417" s="2">
        <f>ROUND(SUMIF(AA260:AA415,"=33034105",R260:R415),2)</f>
        <v>830.04</v>
      </c>
      <c r="AF417" s="2">
        <f>ROUND(SUMIF(AA260:AA415,"=33034105",S260:S415),2)</f>
        <v>98488.7</v>
      </c>
      <c r="AG417" s="2">
        <f>ROUND(SUMIF(AA260:AA415,"=33034105",T260:T415),2)</f>
        <v>0</v>
      </c>
      <c r="AH417" s="2">
        <f>SUMIF(AA260:AA415,"=33034105",U260:U415)</f>
        <v>511.706285267304</v>
      </c>
      <c r="AI417" s="2">
        <f>SUMIF(AA260:AA415,"=33034105",V260:V415)</f>
        <v>0</v>
      </c>
      <c r="AJ417" s="2">
        <f>ROUND(SUMIF(AA260:AA415,"=33034105",W260:W415),2)</f>
        <v>0</v>
      </c>
      <c r="AK417" s="2">
        <f>ROUND(SUMIF(AA260:AA415,"=33034105",X260:X415),2)</f>
        <v>68942.100000000006</v>
      </c>
      <c r="AL417" s="2">
        <f>ROUND(SUMIF(AA260:AA415,"=33034105",Y260:Y415),2)</f>
        <v>9848.8700000000008</v>
      </c>
      <c r="AM417" s="2"/>
      <c r="AN417" s="2"/>
      <c r="AO417" s="2">
        <f t="shared" ref="AO417:BC417" si="439">ROUND(BX417,2)</f>
        <v>0</v>
      </c>
      <c r="AP417" s="2">
        <f t="shared" si="439"/>
        <v>0</v>
      </c>
      <c r="AQ417" s="2">
        <f t="shared" si="439"/>
        <v>0</v>
      </c>
      <c r="AR417" s="2">
        <f t="shared" si="439"/>
        <v>4368192.91</v>
      </c>
      <c r="AS417" s="2">
        <f t="shared" si="439"/>
        <v>3818815.56</v>
      </c>
      <c r="AT417" s="2">
        <f t="shared" si="439"/>
        <v>0</v>
      </c>
      <c r="AU417" s="2">
        <f t="shared" si="439"/>
        <v>549377.35</v>
      </c>
      <c r="AV417" s="2">
        <f t="shared" si="439"/>
        <v>4181829.77</v>
      </c>
      <c r="AW417" s="2">
        <f t="shared" si="439"/>
        <v>4181829.77</v>
      </c>
      <c r="AX417" s="2">
        <f t="shared" si="439"/>
        <v>0</v>
      </c>
      <c r="AY417" s="2">
        <f t="shared" si="439"/>
        <v>4181829.77</v>
      </c>
      <c r="AZ417" s="2">
        <f t="shared" si="439"/>
        <v>0</v>
      </c>
      <c r="BA417" s="2">
        <f t="shared" si="439"/>
        <v>0</v>
      </c>
      <c r="BB417" s="2">
        <f t="shared" si="439"/>
        <v>0</v>
      </c>
      <c r="BC417" s="2">
        <f t="shared" si="439"/>
        <v>0</v>
      </c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>
        <f>ROUND(SUMIF(AA260:AA415,"=33034105",FQ260:FQ415),2)</f>
        <v>0</v>
      </c>
      <c r="BY417" s="2">
        <f>ROUND(SUMIF(AA260:AA415,"=33034105",FR260:FR415),2)</f>
        <v>0</v>
      </c>
      <c r="BZ417" s="2">
        <f>ROUND(SUMIF(AA260:AA415,"=33034105",GL260:GL415),2)</f>
        <v>0</v>
      </c>
      <c r="CA417" s="2">
        <f>ROUND(SUMIF(AA260:AA415,"=33034105",GM260:GM415),2)</f>
        <v>4368192.91</v>
      </c>
      <c r="CB417" s="2">
        <f>ROUND(SUMIF(AA260:AA415,"=33034105",GN260:GN415),2)</f>
        <v>3818815.56</v>
      </c>
      <c r="CC417" s="2">
        <f>ROUND(SUMIF(AA260:AA415,"=33034105",GO260:GO415),2)</f>
        <v>0</v>
      </c>
      <c r="CD417" s="2">
        <f>ROUND(SUMIF(AA260:AA415,"=33034105",GP260:GP415),2)</f>
        <v>549377.35</v>
      </c>
      <c r="CE417" s="2">
        <f>AC417-BX417</f>
        <v>4181829.77</v>
      </c>
      <c r="CF417" s="2">
        <f>AC417-BY417</f>
        <v>4181829.77</v>
      </c>
      <c r="CG417" s="2">
        <f>BX417-BZ417</f>
        <v>0</v>
      </c>
      <c r="CH417" s="2">
        <f>AC417-BX417-BY417+BZ417</f>
        <v>4181829.77</v>
      </c>
      <c r="CI417" s="2">
        <f>BY417-BZ417</f>
        <v>0</v>
      </c>
      <c r="CJ417" s="2">
        <f>ROUND(SUMIF(AA260:AA415,"=33034105",GX260:GX415),2)</f>
        <v>0</v>
      </c>
      <c r="CK417" s="2">
        <f>ROUND(SUMIF(AA260:AA415,"=33034105",GY260:GY415),2)</f>
        <v>0</v>
      </c>
      <c r="CL417" s="2">
        <f>ROUND(SUMIF(AA260:AA415,"=33034105",GZ260:GZ415),2)</f>
        <v>0</v>
      </c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>
        <v>0</v>
      </c>
    </row>
    <row r="419" spans="1:206" x14ac:dyDescent="0.2">
      <c r="A419" s="4">
        <v>50</v>
      </c>
      <c r="B419" s="4">
        <v>0</v>
      </c>
      <c r="C419" s="4">
        <v>0</v>
      </c>
      <c r="D419" s="4">
        <v>1</v>
      </c>
      <c r="E419" s="4">
        <v>201</v>
      </c>
      <c r="F419" s="4">
        <f>ROUND(Source!O417,O419)</f>
        <v>4288505.53</v>
      </c>
      <c r="G419" s="4" t="s">
        <v>54</v>
      </c>
      <c r="H419" s="4" t="s">
        <v>55</v>
      </c>
      <c r="I419" s="4"/>
      <c r="J419" s="4"/>
      <c r="K419" s="4">
        <v>201</v>
      </c>
      <c r="L419" s="4">
        <v>1</v>
      </c>
      <c r="M419" s="4">
        <v>3</v>
      </c>
      <c r="N419" s="4" t="s">
        <v>3</v>
      </c>
      <c r="O419" s="4">
        <v>2</v>
      </c>
      <c r="P419" s="4"/>
      <c r="Q419" s="4"/>
      <c r="R419" s="4"/>
      <c r="S419" s="4"/>
      <c r="T419" s="4"/>
      <c r="U419" s="4"/>
      <c r="V419" s="4"/>
      <c r="W419" s="4"/>
    </row>
    <row r="420" spans="1:206" x14ac:dyDescent="0.2">
      <c r="A420" s="4">
        <v>50</v>
      </c>
      <c r="B420" s="4">
        <v>0</v>
      </c>
      <c r="C420" s="4">
        <v>0</v>
      </c>
      <c r="D420" s="4">
        <v>1</v>
      </c>
      <c r="E420" s="4">
        <v>202</v>
      </c>
      <c r="F420" s="4">
        <f>ROUND(Source!P417,O420)</f>
        <v>4181829.77</v>
      </c>
      <c r="G420" s="4" t="s">
        <v>56</v>
      </c>
      <c r="H420" s="4" t="s">
        <v>57</v>
      </c>
      <c r="I420" s="4"/>
      <c r="J420" s="4"/>
      <c r="K420" s="4">
        <v>202</v>
      </c>
      <c r="L420" s="4">
        <v>2</v>
      </c>
      <c r="M420" s="4">
        <v>3</v>
      </c>
      <c r="N420" s="4" t="s">
        <v>3</v>
      </c>
      <c r="O420" s="4">
        <v>2</v>
      </c>
      <c r="P420" s="4"/>
      <c r="Q420" s="4"/>
      <c r="R420" s="4"/>
      <c r="S420" s="4"/>
      <c r="T420" s="4"/>
      <c r="U420" s="4"/>
      <c r="V420" s="4"/>
      <c r="W420" s="4"/>
    </row>
    <row r="421" spans="1:206" x14ac:dyDescent="0.2">
      <c r="A421" s="4">
        <v>50</v>
      </c>
      <c r="B421" s="4">
        <v>0</v>
      </c>
      <c r="C421" s="4">
        <v>0</v>
      </c>
      <c r="D421" s="4">
        <v>1</v>
      </c>
      <c r="E421" s="4">
        <v>222</v>
      </c>
      <c r="F421" s="4">
        <f>ROUND(Source!AO417,O421)</f>
        <v>0</v>
      </c>
      <c r="G421" s="4" t="s">
        <v>58</v>
      </c>
      <c r="H421" s="4" t="s">
        <v>59</v>
      </c>
      <c r="I421" s="4"/>
      <c r="J421" s="4"/>
      <c r="K421" s="4">
        <v>222</v>
      </c>
      <c r="L421" s="4">
        <v>3</v>
      </c>
      <c r="M421" s="4">
        <v>3</v>
      </c>
      <c r="N421" s="4" t="s">
        <v>3</v>
      </c>
      <c r="O421" s="4">
        <v>2</v>
      </c>
      <c r="P421" s="4"/>
      <c r="Q421" s="4"/>
      <c r="R421" s="4"/>
      <c r="S421" s="4"/>
      <c r="T421" s="4"/>
      <c r="U421" s="4"/>
      <c r="V421" s="4"/>
      <c r="W421" s="4"/>
    </row>
    <row r="422" spans="1:206" x14ac:dyDescent="0.2">
      <c r="A422" s="4">
        <v>50</v>
      </c>
      <c r="B422" s="4">
        <v>0</v>
      </c>
      <c r="C422" s="4">
        <v>0</v>
      </c>
      <c r="D422" s="4">
        <v>1</v>
      </c>
      <c r="E422" s="4">
        <v>225</v>
      </c>
      <c r="F422" s="4">
        <f>ROUND(Source!AV417,O422)</f>
        <v>4181829.77</v>
      </c>
      <c r="G422" s="4" t="s">
        <v>60</v>
      </c>
      <c r="H422" s="4" t="s">
        <v>61</v>
      </c>
      <c r="I422" s="4"/>
      <c r="J422" s="4"/>
      <c r="K422" s="4">
        <v>225</v>
      </c>
      <c r="L422" s="4">
        <v>4</v>
      </c>
      <c r="M422" s="4">
        <v>3</v>
      </c>
      <c r="N422" s="4" t="s">
        <v>3</v>
      </c>
      <c r="O422" s="4">
        <v>2</v>
      </c>
      <c r="P422" s="4"/>
      <c r="Q422" s="4"/>
      <c r="R422" s="4"/>
      <c r="S422" s="4"/>
      <c r="T422" s="4"/>
      <c r="U422" s="4"/>
      <c r="V422" s="4"/>
      <c r="W422" s="4"/>
    </row>
    <row r="423" spans="1:206" x14ac:dyDescent="0.2">
      <c r="A423" s="4">
        <v>50</v>
      </c>
      <c r="B423" s="4">
        <v>0</v>
      </c>
      <c r="C423" s="4">
        <v>0</v>
      </c>
      <c r="D423" s="4">
        <v>1</v>
      </c>
      <c r="E423" s="4">
        <v>226</v>
      </c>
      <c r="F423" s="4">
        <f>ROUND(Source!AW417,O423)</f>
        <v>4181829.77</v>
      </c>
      <c r="G423" s="4" t="s">
        <v>62</v>
      </c>
      <c r="H423" s="4" t="s">
        <v>63</v>
      </c>
      <c r="I423" s="4"/>
      <c r="J423" s="4"/>
      <c r="K423" s="4">
        <v>226</v>
      </c>
      <c r="L423" s="4">
        <v>5</v>
      </c>
      <c r="M423" s="4">
        <v>3</v>
      </c>
      <c r="N423" s="4" t="s">
        <v>3</v>
      </c>
      <c r="O423" s="4">
        <v>2</v>
      </c>
      <c r="P423" s="4"/>
      <c r="Q423" s="4"/>
      <c r="R423" s="4"/>
      <c r="S423" s="4"/>
      <c r="T423" s="4"/>
      <c r="U423" s="4"/>
      <c r="V423" s="4"/>
      <c r="W423" s="4"/>
    </row>
    <row r="424" spans="1:206" x14ac:dyDescent="0.2">
      <c r="A424" s="4">
        <v>50</v>
      </c>
      <c r="B424" s="4">
        <v>0</v>
      </c>
      <c r="C424" s="4">
        <v>0</v>
      </c>
      <c r="D424" s="4">
        <v>1</v>
      </c>
      <c r="E424" s="4">
        <v>227</v>
      </c>
      <c r="F424" s="4">
        <f>ROUND(Source!AX417,O424)</f>
        <v>0</v>
      </c>
      <c r="G424" s="4" t="s">
        <v>64</v>
      </c>
      <c r="H424" s="4" t="s">
        <v>65</v>
      </c>
      <c r="I424" s="4"/>
      <c r="J424" s="4"/>
      <c r="K424" s="4">
        <v>227</v>
      </c>
      <c r="L424" s="4">
        <v>6</v>
      </c>
      <c r="M424" s="4">
        <v>3</v>
      </c>
      <c r="N424" s="4" t="s">
        <v>3</v>
      </c>
      <c r="O424" s="4">
        <v>2</v>
      </c>
      <c r="P424" s="4"/>
      <c r="Q424" s="4"/>
      <c r="R424" s="4"/>
      <c r="S424" s="4"/>
      <c r="T424" s="4"/>
      <c r="U424" s="4"/>
      <c r="V424" s="4"/>
      <c r="W424" s="4"/>
    </row>
    <row r="425" spans="1:206" x14ac:dyDescent="0.2">
      <c r="A425" s="4">
        <v>50</v>
      </c>
      <c r="B425" s="4">
        <v>0</v>
      </c>
      <c r="C425" s="4">
        <v>0</v>
      </c>
      <c r="D425" s="4">
        <v>1</v>
      </c>
      <c r="E425" s="4">
        <v>228</v>
      </c>
      <c r="F425" s="4">
        <f>ROUND(Source!AY417,O425)</f>
        <v>4181829.77</v>
      </c>
      <c r="G425" s="4" t="s">
        <v>66</v>
      </c>
      <c r="H425" s="4" t="s">
        <v>67</v>
      </c>
      <c r="I425" s="4"/>
      <c r="J425" s="4"/>
      <c r="K425" s="4">
        <v>228</v>
      </c>
      <c r="L425" s="4">
        <v>7</v>
      </c>
      <c r="M425" s="4">
        <v>3</v>
      </c>
      <c r="N425" s="4" t="s">
        <v>3</v>
      </c>
      <c r="O425" s="4">
        <v>2</v>
      </c>
      <c r="P425" s="4"/>
      <c r="Q425" s="4"/>
      <c r="R425" s="4"/>
      <c r="S425" s="4"/>
      <c r="T425" s="4"/>
      <c r="U425" s="4"/>
      <c r="V425" s="4"/>
      <c r="W425" s="4"/>
    </row>
    <row r="426" spans="1:206" x14ac:dyDescent="0.2">
      <c r="A426" s="4">
        <v>50</v>
      </c>
      <c r="B426" s="4">
        <v>0</v>
      </c>
      <c r="C426" s="4">
        <v>0</v>
      </c>
      <c r="D426" s="4">
        <v>1</v>
      </c>
      <c r="E426" s="4">
        <v>216</v>
      </c>
      <c r="F426" s="4">
        <f>ROUND(Source!AP417,O426)</f>
        <v>0</v>
      </c>
      <c r="G426" s="4" t="s">
        <v>68</v>
      </c>
      <c r="H426" s="4" t="s">
        <v>69</v>
      </c>
      <c r="I426" s="4"/>
      <c r="J426" s="4"/>
      <c r="K426" s="4">
        <v>216</v>
      </c>
      <c r="L426" s="4">
        <v>8</v>
      </c>
      <c r="M426" s="4">
        <v>3</v>
      </c>
      <c r="N426" s="4" t="s">
        <v>3</v>
      </c>
      <c r="O426" s="4">
        <v>2</v>
      </c>
      <c r="P426" s="4"/>
      <c r="Q426" s="4"/>
      <c r="R426" s="4"/>
      <c r="S426" s="4"/>
      <c r="T426" s="4"/>
      <c r="U426" s="4"/>
      <c r="V426" s="4"/>
      <c r="W426" s="4"/>
    </row>
    <row r="427" spans="1:206" x14ac:dyDescent="0.2">
      <c r="A427" s="4">
        <v>50</v>
      </c>
      <c r="B427" s="4">
        <v>0</v>
      </c>
      <c r="C427" s="4">
        <v>0</v>
      </c>
      <c r="D427" s="4">
        <v>1</v>
      </c>
      <c r="E427" s="4">
        <v>223</v>
      </c>
      <c r="F427" s="4">
        <f>ROUND(Source!AQ417,O427)</f>
        <v>0</v>
      </c>
      <c r="G427" s="4" t="s">
        <v>70</v>
      </c>
      <c r="H427" s="4" t="s">
        <v>71</v>
      </c>
      <c r="I427" s="4"/>
      <c r="J427" s="4"/>
      <c r="K427" s="4">
        <v>223</v>
      </c>
      <c r="L427" s="4">
        <v>9</v>
      </c>
      <c r="M427" s="4">
        <v>3</v>
      </c>
      <c r="N427" s="4" t="s">
        <v>3</v>
      </c>
      <c r="O427" s="4">
        <v>2</v>
      </c>
      <c r="P427" s="4"/>
      <c r="Q427" s="4"/>
      <c r="R427" s="4"/>
      <c r="S427" s="4"/>
      <c r="T427" s="4"/>
      <c r="U427" s="4"/>
      <c r="V427" s="4"/>
      <c r="W427" s="4"/>
    </row>
    <row r="428" spans="1:206" x14ac:dyDescent="0.2">
      <c r="A428" s="4">
        <v>50</v>
      </c>
      <c r="B428" s="4">
        <v>0</v>
      </c>
      <c r="C428" s="4">
        <v>0</v>
      </c>
      <c r="D428" s="4">
        <v>1</v>
      </c>
      <c r="E428" s="4">
        <v>229</v>
      </c>
      <c r="F428" s="4">
        <f>ROUND(Source!AZ417,O428)</f>
        <v>0</v>
      </c>
      <c r="G428" s="4" t="s">
        <v>72</v>
      </c>
      <c r="H428" s="4" t="s">
        <v>73</v>
      </c>
      <c r="I428" s="4"/>
      <c r="J428" s="4"/>
      <c r="K428" s="4">
        <v>229</v>
      </c>
      <c r="L428" s="4">
        <v>10</v>
      </c>
      <c r="M428" s="4">
        <v>3</v>
      </c>
      <c r="N428" s="4" t="s">
        <v>3</v>
      </c>
      <c r="O428" s="4">
        <v>2</v>
      </c>
      <c r="P428" s="4"/>
      <c r="Q428" s="4"/>
      <c r="R428" s="4"/>
      <c r="S428" s="4"/>
      <c r="T428" s="4"/>
      <c r="U428" s="4"/>
      <c r="V428" s="4"/>
      <c r="W428" s="4"/>
    </row>
    <row r="429" spans="1:206" x14ac:dyDescent="0.2">
      <c r="A429" s="4">
        <v>50</v>
      </c>
      <c r="B429" s="4">
        <v>0</v>
      </c>
      <c r="C429" s="4">
        <v>0</v>
      </c>
      <c r="D429" s="4">
        <v>1</v>
      </c>
      <c r="E429" s="4">
        <v>203</v>
      </c>
      <c r="F429" s="4">
        <f>ROUND(Source!Q417,O429)</f>
        <v>8187.06</v>
      </c>
      <c r="G429" s="4" t="s">
        <v>74</v>
      </c>
      <c r="H429" s="4" t="s">
        <v>75</v>
      </c>
      <c r="I429" s="4"/>
      <c r="J429" s="4"/>
      <c r="K429" s="4">
        <v>203</v>
      </c>
      <c r="L429" s="4">
        <v>11</v>
      </c>
      <c r="M429" s="4">
        <v>3</v>
      </c>
      <c r="N429" s="4" t="s">
        <v>3</v>
      </c>
      <c r="O429" s="4">
        <v>2</v>
      </c>
      <c r="P429" s="4"/>
      <c r="Q429" s="4"/>
      <c r="R429" s="4"/>
      <c r="S429" s="4"/>
      <c r="T429" s="4"/>
      <c r="U429" s="4"/>
      <c r="V429" s="4"/>
      <c r="W429" s="4"/>
    </row>
    <row r="430" spans="1:206" x14ac:dyDescent="0.2">
      <c r="A430" s="4">
        <v>50</v>
      </c>
      <c r="B430" s="4">
        <v>0</v>
      </c>
      <c r="C430" s="4">
        <v>0</v>
      </c>
      <c r="D430" s="4">
        <v>1</v>
      </c>
      <c r="E430" s="4">
        <v>231</v>
      </c>
      <c r="F430" s="4">
        <f>ROUND(Source!BB417,O430)</f>
        <v>0</v>
      </c>
      <c r="G430" s="4" t="s">
        <v>76</v>
      </c>
      <c r="H430" s="4" t="s">
        <v>77</v>
      </c>
      <c r="I430" s="4"/>
      <c r="J430" s="4"/>
      <c r="K430" s="4">
        <v>231</v>
      </c>
      <c r="L430" s="4">
        <v>12</v>
      </c>
      <c r="M430" s="4">
        <v>3</v>
      </c>
      <c r="N430" s="4" t="s">
        <v>3</v>
      </c>
      <c r="O430" s="4">
        <v>2</v>
      </c>
      <c r="P430" s="4"/>
      <c r="Q430" s="4"/>
      <c r="R430" s="4"/>
      <c r="S430" s="4"/>
      <c r="T430" s="4"/>
      <c r="U430" s="4"/>
      <c r="V430" s="4"/>
      <c r="W430" s="4"/>
    </row>
    <row r="431" spans="1:206" x14ac:dyDescent="0.2">
      <c r="A431" s="4">
        <v>50</v>
      </c>
      <c r="B431" s="4">
        <v>0</v>
      </c>
      <c r="C431" s="4">
        <v>0</v>
      </c>
      <c r="D431" s="4">
        <v>1</v>
      </c>
      <c r="E431" s="4">
        <v>204</v>
      </c>
      <c r="F431" s="4">
        <f>ROUND(Source!R417,O431)</f>
        <v>830.04</v>
      </c>
      <c r="G431" s="4" t="s">
        <v>78</v>
      </c>
      <c r="H431" s="4" t="s">
        <v>79</v>
      </c>
      <c r="I431" s="4"/>
      <c r="J431" s="4"/>
      <c r="K431" s="4">
        <v>204</v>
      </c>
      <c r="L431" s="4">
        <v>13</v>
      </c>
      <c r="M431" s="4">
        <v>3</v>
      </c>
      <c r="N431" s="4" t="s">
        <v>3</v>
      </c>
      <c r="O431" s="4">
        <v>2</v>
      </c>
      <c r="P431" s="4"/>
      <c r="Q431" s="4"/>
      <c r="R431" s="4"/>
      <c r="S431" s="4"/>
      <c r="T431" s="4"/>
      <c r="U431" s="4"/>
      <c r="V431" s="4"/>
      <c r="W431" s="4"/>
    </row>
    <row r="432" spans="1:206" x14ac:dyDescent="0.2">
      <c r="A432" s="4">
        <v>50</v>
      </c>
      <c r="B432" s="4">
        <v>0</v>
      </c>
      <c r="C432" s="4">
        <v>0</v>
      </c>
      <c r="D432" s="4">
        <v>1</v>
      </c>
      <c r="E432" s="4">
        <v>205</v>
      </c>
      <c r="F432" s="4">
        <f>ROUND(Source!S417,O432)</f>
        <v>98488.7</v>
      </c>
      <c r="G432" s="4" t="s">
        <v>80</v>
      </c>
      <c r="H432" s="4" t="s">
        <v>81</v>
      </c>
      <c r="I432" s="4"/>
      <c r="J432" s="4"/>
      <c r="K432" s="4">
        <v>205</v>
      </c>
      <c r="L432" s="4">
        <v>14</v>
      </c>
      <c r="M432" s="4">
        <v>3</v>
      </c>
      <c r="N432" s="4" t="s">
        <v>3</v>
      </c>
      <c r="O432" s="4">
        <v>2</v>
      </c>
      <c r="P432" s="4"/>
      <c r="Q432" s="4"/>
      <c r="R432" s="4"/>
      <c r="S432" s="4"/>
      <c r="T432" s="4"/>
      <c r="U432" s="4"/>
      <c r="V432" s="4"/>
      <c r="W432" s="4"/>
    </row>
    <row r="433" spans="1:88" x14ac:dyDescent="0.2">
      <c r="A433" s="4">
        <v>50</v>
      </c>
      <c r="B433" s="4">
        <v>0</v>
      </c>
      <c r="C433" s="4">
        <v>0</v>
      </c>
      <c r="D433" s="4">
        <v>1</v>
      </c>
      <c r="E433" s="4">
        <v>232</v>
      </c>
      <c r="F433" s="4">
        <f>ROUND(Source!BC417,O433)</f>
        <v>0</v>
      </c>
      <c r="G433" s="4" t="s">
        <v>82</v>
      </c>
      <c r="H433" s="4" t="s">
        <v>83</v>
      </c>
      <c r="I433" s="4"/>
      <c r="J433" s="4"/>
      <c r="K433" s="4">
        <v>232</v>
      </c>
      <c r="L433" s="4">
        <v>15</v>
      </c>
      <c r="M433" s="4">
        <v>3</v>
      </c>
      <c r="N433" s="4" t="s">
        <v>3</v>
      </c>
      <c r="O433" s="4">
        <v>2</v>
      </c>
      <c r="P433" s="4"/>
      <c r="Q433" s="4"/>
      <c r="R433" s="4"/>
      <c r="S433" s="4"/>
      <c r="T433" s="4"/>
      <c r="U433" s="4"/>
      <c r="V433" s="4"/>
      <c r="W433" s="4"/>
    </row>
    <row r="434" spans="1:88" x14ac:dyDescent="0.2">
      <c r="A434" s="4">
        <v>50</v>
      </c>
      <c r="B434" s="4">
        <v>0</v>
      </c>
      <c r="C434" s="4">
        <v>0</v>
      </c>
      <c r="D434" s="4">
        <v>1</v>
      </c>
      <c r="E434" s="4">
        <v>214</v>
      </c>
      <c r="F434" s="4">
        <f>ROUND(Source!AS417,O434)</f>
        <v>3818815.56</v>
      </c>
      <c r="G434" s="4" t="s">
        <v>84</v>
      </c>
      <c r="H434" s="4" t="s">
        <v>85</v>
      </c>
      <c r="I434" s="4"/>
      <c r="J434" s="4"/>
      <c r="K434" s="4">
        <v>214</v>
      </c>
      <c r="L434" s="4">
        <v>16</v>
      </c>
      <c r="M434" s="4">
        <v>3</v>
      </c>
      <c r="N434" s="4" t="s">
        <v>3</v>
      </c>
      <c r="O434" s="4">
        <v>2</v>
      </c>
      <c r="P434" s="4"/>
      <c r="Q434" s="4"/>
      <c r="R434" s="4"/>
      <c r="S434" s="4"/>
      <c r="T434" s="4"/>
      <c r="U434" s="4"/>
      <c r="V434" s="4"/>
      <c r="W434" s="4"/>
    </row>
    <row r="435" spans="1:88" x14ac:dyDescent="0.2">
      <c r="A435" s="4">
        <v>50</v>
      </c>
      <c r="B435" s="4">
        <v>0</v>
      </c>
      <c r="C435" s="4">
        <v>0</v>
      </c>
      <c r="D435" s="4">
        <v>1</v>
      </c>
      <c r="E435" s="4">
        <v>215</v>
      </c>
      <c r="F435" s="4">
        <f>ROUND(Source!AT417,O435)</f>
        <v>0</v>
      </c>
      <c r="G435" s="4" t="s">
        <v>86</v>
      </c>
      <c r="H435" s="4" t="s">
        <v>87</v>
      </c>
      <c r="I435" s="4"/>
      <c r="J435" s="4"/>
      <c r="K435" s="4">
        <v>215</v>
      </c>
      <c r="L435" s="4">
        <v>17</v>
      </c>
      <c r="M435" s="4">
        <v>3</v>
      </c>
      <c r="N435" s="4" t="s">
        <v>3</v>
      </c>
      <c r="O435" s="4">
        <v>2</v>
      </c>
      <c r="P435" s="4"/>
      <c r="Q435" s="4"/>
      <c r="R435" s="4"/>
      <c r="S435" s="4"/>
      <c r="T435" s="4"/>
      <c r="U435" s="4"/>
      <c r="V435" s="4"/>
      <c r="W435" s="4"/>
    </row>
    <row r="436" spans="1:88" x14ac:dyDescent="0.2">
      <c r="A436" s="4">
        <v>50</v>
      </c>
      <c r="B436" s="4">
        <v>0</v>
      </c>
      <c r="C436" s="4">
        <v>0</v>
      </c>
      <c r="D436" s="4">
        <v>1</v>
      </c>
      <c r="E436" s="4">
        <v>217</v>
      </c>
      <c r="F436" s="4">
        <f>ROUND(Source!AU417,O436)</f>
        <v>549377.35</v>
      </c>
      <c r="G436" s="4" t="s">
        <v>88</v>
      </c>
      <c r="H436" s="4" t="s">
        <v>89</v>
      </c>
      <c r="I436" s="4"/>
      <c r="J436" s="4"/>
      <c r="K436" s="4">
        <v>217</v>
      </c>
      <c r="L436" s="4">
        <v>18</v>
      </c>
      <c r="M436" s="4">
        <v>3</v>
      </c>
      <c r="N436" s="4" t="s">
        <v>3</v>
      </c>
      <c r="O436" s="4">
        <v>2</v>
      </c>
      <c r="P436" s="4"/>
      <c r="Q436" s="4"/>
      <c r="R436" s="4"/>
      <c r="S436" s="4"/>
      <c r="T436" s="4"/>
      <c r="U436" s="4"/>
      <c r="V436" s="4"/>
      <c r="W436" s="4"/>
    </row>
    <row r="437" spans="1:88" x14ac:dyDescent="0.2">
      <c r="A437" s="4">
        <v>50</v>
      </c>
      <c r="B437" s="4">
        <v>0</v>
      </c>
      <c r="C437" s="4">
        <v>0</v>
      </c>
      <c r="D437" s="4">
        <v>1</v>
      </c>
      <c r="E437" s="4">
        <v>230</v>
      </c>
      <c r="F437" s="4">
        <f>ROUND(Source!BA417,O437)</f>
        <v>0</v>
      </c>
      <c r="G437" s="4" t="s">
        <v>90</v>
      </c>
      <c r="H437" s="4" t="s">
        <v>91</v>
      </c>
      <c r="I437" s="4"/>
      <c r="J437" s="4"/>
      <c r="K437" s="4">
        <v>230</v>
      </c>
      <c r="L437" s="4">
        <v>19</v>
      </c>
      <c r="M437" s="4">
        <v>3</v>
      </c>
      <c r="N437" s="4" t="s">
        <v>3</v>
      </c>
      <c r="O437" s="4">
        <v>2</v>
      </c>
      <c r="P437" s="4"/>
      <c r="Q437" s="4"/>
      <c r="R437" s="4"/>
      <c r="S437" s="4"/>
      <c r="T437" s="4"/>
      <c r="U437" s="4"/>
      <c r="V437" s="4"/>
      <c r="W437" s="4"/>
    </row>
    <row r="438" spans="1:88" x14ac:dyDescent="0.2">
      <c r="A438" s="4">
        <v>50</v>
      </c>
      <c r="B438" s="4">
        <v>0</v>
      </c>
      <c r="C438" s="4">
        <v>0</v>
      </c>
      <c r="D438" s="4">
        <v>1</v>
      </c>
      <c r="E438" s="4">
        <v>206</v>
      </c>
      <c r="F438" s="4">
        <f>ROUND(Source!T417,O438)</f>
        <v>0</v>
      </c>
      <c r="G438" s="4" t="s">
        <v>92</v>
      </c>
      <c r="H438" s="4" t="s">
        <v>93</v>
      </c>
      <c r="I438" s="4"/>
      <c r="J438" s="4"/>
      <c r="K438" s="4">
        <v>206</v>
      </c>
      <c r="L438" s="4">
        <v>20</v>
      </c>
      <c r="M438" s="4">
        <v>3</v>
      </c>
      <c r="N438" s="4" t="s">
        <v>3</v>
      </c>
      <c r="O438" s="4">
        <v>2</v>
      </c>
      <c r="P438" s="4"/>
      <c r="Q438" s="4"/>
      <c r="R438" s="4"/>
      <c r="S438" s="4"/>
      <c r="T438" s="4"/>
      <c r="U438" s="4"/>
      <c r="V438" s="4"/>
      <c r="W438" s="4"/>
    </row>
    <row r="439" spans="1:88" x14ac:dyDescent="0.2">
      <c r="A439" s="4">
        <v>50</v>
      </c>
      <c r="B439" s="4">
        <v>0</v>
      </c>
      <c r="C439" s="4">
        <v>0</v>
      </c>
      <c r="D439" s="4">
        <v>1</v>
      </c>
      <c r="E439" s="4">
        <v>207</v>
      </c>
      <c r="F439" s="4">
        <f>Source!U417</f>
        <v>511.706285267304</v>
      </c>
      <c r="G439" s="4" t="s">
        <v>94</v>
      </c>
      <c r="H439" s="4" t="s">
        <v>95</v>
      </c>
      <c r="I439" s="4"/>
      <c r="J439" s="4"/>
      <c r="K439" s="4">
        <v>207</v>
      </c>
      <c r="L439" s="4">
        <v>21</v>
      </c>
      <c r="M439" s="4">
        <v>3</v>
      </c>
      <c r="N439" s="4" t="s">
        <v>3</v>
      </c>
      <c r="O439" s="4">
        <v>-1</v>
      </c>
      <c r="P439" s="4"/>
      <c r="Q439" s="4"/>
      <c r="R439" s="4"/>
      <c r="S439" s="4"/>
      <c r="T439" s="4"/>
      <c r="U439" s="4"/>
      <c r="V439" s="4"/>
      <c r="W439" s="4"/>
    </row>
    <row r="440" spans="1:88" x14ac:dyDescent="0.2">
      <c r="A440" s="4">
        <v>50</v>
      </c>
      <c r="B440" s="4">
        <v>0</v>
      </c>
      <c r="C440" s="4">
        <v>0</v>
      </c>
      <c r="D440" s="4">
        <v>1</v>
      </c>
      <c r="E440" s="4">
        <v>208</v>
      </c>
      <c r="F440" s="4">
        <f>Source!V417</f>
        <v>0</v>
      </c>
      <c r="G440" s="4" t="s">
        <v>96</v>
      </c>
      <c r="H440" s="4" t="s">
        <v>97</v>
      </c>
      <c r="I440" s="4"/>
      <c r="J440" s="4"/>
      <c r="K440" s="4">
        <v>208</v>
      </c>
      <c r="L440" s="4">
        <v>22</v>
      </c>
      <c r="M440" s="4">
        <v>3</v>
      </c>
      <c r="N440" s="4" t="s">
        <v>3</v>
      </c>
      <c r="O440" s="4">
        <v>-1</v>
      </c>
      <c r="P440" s="4"/>
      <c r="Q440" s="4"/>
      <c r="R440" s="4"/>
      <c r="S440" s="4"/>
      <c r="T440" s="4"/>
      <c r="U440" s="4"/>
      <c r="V440" s="4"/>
      <c r="W440" s="4"/>
    </row>
    <row r="441" spans="1:88" x14ac:dyDescent="0.2">
      <c r="A441" s="4">
        <v>50</v>
      </c>
      <c r="B441" s="4">
        <v>0</v>
      </c>
      <c r="C441" s="4">
        <v>0</v>
      </c>
      <c r="D441" s="4">
        <v>1</v>
      </c>
      <c r="E441" s="4">
        <v>209</v>
      </c>
      <c r="F441" s="4">
        <f>ROUND(Source!W417,O441)</f>
        <v>0</v>
      </c>
      <c r="G441" s="4" t="s">
        <v>98</v>
      </c>
      <c r="H441" s="4" t="s">
        <v>99</v>
      </c>
      <c r="I441" s="4"/>
      <c r="J441" s="4"/>
      <c r="K441" s="4">
        <v>209</v>
      </c>
      <c r="L441" s="4">
        <v>23</v>
      </c>
      <c r="M441" s="4">
        <v>3</v>
      </c>
      <c r="N441" s="4" t="s">
        <v>3</v>
      </c>
      <c r="O441" s="4">
        <v>2</v>
      </c>
      <c r="P441" s="4"/>
      <c r="Q441" s="4"/>
      <c r="R441" s="4"/>
      <c r="S441" s="4"/>
      <c r="T441" s="4"/>
      <c r="U441" s="4"/>
      <c r="V441" s="4"/>
      <c r="W441" s="4"/>
    </row>
    <row r="442" spans="1:88" x14ac:dyDescent="0.2">
      <c r="A442" s="4">
        <v>50</v>
      </c>
      <c r="B442" s="4">
        <v>0</v>
      </c>
      <c r="C442" s="4">
        <v>0</v>
      </c>
      <c r="D442" s="4">
        <v>1</v>
      </c>
      <c r="E442" s="4">
        <v>210</v>
      </c>
      <c r="F442" s="4">
        <f>ROUND(Source!X417,O442)</f>
        <v>68942.100000000006</v>
      </c>
      <c r="G442" s="4" t="s">
        <v>100</v>
      </c>
      <c r="H442" s="4" t="s">
        <v>101</v>
      </c>
      <c r="I442" s="4"/>
      <c r="J442" s="4"/>
      <c r="K442" s="4">
        <v>210</v>
      </c>
      <c r="L442" s="4">
        <v>24</v>
      </c>
      <c r="M442" s="4">
        <v>3</v>
      </c>
      <c r="N442" s="4" t="s">
        <v>3</v>
      </c>
      <c r="O442" s="4">
        <v>2</v>
      </c>
      <c r="P442" s="4"/>
      <c r="Q442" s="4"/>
      <c r="R442" s="4"/>
      <c r="S442" s="4"/>
      <c r="T442" s="4"/>
      <c r="U442" s="4"/>
      <c r="V442" s="4"/>
      <c r="W442" s="4"/>
    </row>
    <row r="443" spans="1:88" x14ac:dyDescent="0.2">
      <c r="A443" s="4">
        <v>50</v>
      </c>
      <c r="B443" s="4">
        <v>0</v>
      </c>
      <c r="C443" s="4">
        <v>0</v>
      </c>
      <c r="D443" s="4">
        <v>1</v>
      </c>
      <c r="E443" s="4">
        <v>211</v>
      </c>
      <c r="F443" s="4">
        <f>ROUND(Source!Y417,O443)</f>
        <v>9848.8700000000008</v>
      </c>
      <c r="G443" s="4" t="s">
        <v>102</v>
      </c>
      <c r="H443" s="4" t="s">
        <v>103</v>
      </c>
      <c r="I443" s="4"/>
      <c r="J443" s="4"/>
      <c r="K443" s="4">
        <v>211</v>
      </c>
      <c r="L443" s="4">
        <v>25</v>
      </c>
      <c r="M443" s="4">
        <v>3</v>
      </c>
      <c r="N443" s="4" t="s">
        <v>3</v>
      </c>
      <c r="O443" s="4">
        <v>2</v>
      </c>
      <c r="P443" s="4"/>
      <c r="Q443" s="4"/>
      <c r="R443" s="4"/>
      <c r="S443" s="4"/>
      <c r="T443" s="4"/>
      <c r="U443" s="4"/>
      <c r="V443" s="4"/>
      <c r="W443" s="4"/>
    </row>
    <row r="444" spans="1:88" x14ac:dyDescent="0.2">
      <c r="A444" s="4">
        <v>50</v>
      </c>
      <c r="B444" s="4">
        <v>0</v>
      </c>
      <c r="C444" s="4">
        <v>0</v>
      </c>
      <c r="D444" s="4">
        <v>1</v>
      </c>
      <c r="E444" s="4">
        <v>224</v>
      </c>
      <c r="F444" s="4">
        <f>ROUND(Source!AR417,O444)</f>
        <v>4368192.91</v>
      </c>
      <c r="G444" s="4" t="s">
        <v>104</v>
      </c>
      <c r="H444" s="4" t="s">
        <v>105</v>
      </c>
      <c r="I444" s="4"/>
      <c r="J444" s="4"/>
      <c r="K444" s="4">
        <v>224</v>
      </c>
      <c r="L444" s="4">
        <v>26</v>
      </c>
      <c r="M444" s="4">
        <v>3</v>
      </c>
      <c r="N444" s="4" t="s">
        <v>3</v>
      </c>
      <c r="O444" s="4">
        <v>2</v>
      </c>
      <c r="P444" s="4"/>
      <c r="Q444" s="4"/>
      <c r="R444" s="4"/>
      <c r="S444" s="4"/>
      <c r="T444" s="4"/>
      <c r="U444" s="4"/>
      <c r="V444" s="4"/>
      <c r="W444" s="4"/>
    </row>
    <row r="445" spans="1:88" x14ac:dyDescent="0.2">
      <c r="A445" s="4">
        <v>50</v>
      </c>
      <c r="B445" s="4">
        <v>1</v>
      </c>
      <c r="C445" s="4">
        <v>0</v>
      </c>
      <c r="D445" s="4">
        <v>2</v>
      </c>
      <c r="E445" s="4">
        <v>0</v>
      </c>
      <c r="F445" s="4">
        <f>ROUND(F444*0.18,O445)</f>
        <v>786274.72</v>
      </c>
      <c r="G445" s="4" t="s">
        <v>106</v>
      </c>
      <c r="H445" s="4" t="s">
        <v>106</v>
      </c>
      <c r="I445" s="4"/>
      <c r="J445" s="4"/>
      <c r="K445" s="4">
        <v>212</v>
      </c>
      <c r="L445" s="4">
        <v>27</v>
      </c>
      <c r="M445" s="4">
        <v>0</v>
      </c>
      <c r="N445" s="4" t="s">
        <v>3</v>
      </c>
      <c r="O445" s="4">
        <v>2</v>
      </c>
      <c r="P445" s="4"/>
      <c r="Q445" s="4"/>
      <c r="R445" s="4"/>
      <c r="S445" s="4"/>
      <c r="T445" s="4"/>
      <c r="U445" s="4"/>
      <c r="V445" s="4"/>
      <c r="W445" s="4"/>
    </row>
    <row r="446" spans="1:88" x14ac:dyDescent="0.2">
      <c r="A446" s="4">
        <v>50</v>
      </c>
      <c r="B446" s="4">
        <v>1</v>
      </c>
      <c r="C446" s="4">
        <v>0</v>
      </c>
      <c r="D446" s="4">
        <v>2</v>
      </c>
      <c r="E446" s="4">
        <v>213</v>
      </c>
      <c r="F446" s="4">
        <f>ROUND(F444+F445,O446)</f>
        <v>5154467.63</v>
      </c>
      <c r="G446" s="4" t="s">
        <v>107</v>
      </c>
      <c r="H446" s="4" t="s">
        <v>108</v>
      </c>
      <c r="I446" s="4"/>
      <c r="J446" s="4"/>
      <c r="K446" s="4">
        <v>212</v>
      </c>
      <c r="L446" s="4">
        <v>28</v>
      </c>
      <c r="M446" s="4">
        <v>0</v>
      </c>
      <c r="N446" s="4" t="s">
        <v>3</v>
      </c>
      <c r="O446" s="4">
        <v>2</v>
      </c>
      <c r="P446" s="4"/>
      <c r="Q446" s="4"/>
      <c r="R446" s="4"/>
      <c r="S446" s="4"/>
      <c r="T446" s="4"/>
      <c r="U446" s="4"/>
      <c r="V446" s="4"/>
      <c r="W446" s="4"/>
    </row>
    <row r="448" spans="1:88" x14ac:dyDescent="0.2">
      <c r="A448" s="1">
        <v>4</v>
      </c>
      <c r="B448" s="1">
        <v>1</v>
      </c>
      <c r="C448" s="1"/>
      <c r="D448" s="1">
        <f>ROW(A509)</f>
        <v>509</v>
      </c>
      <c r="E448" s="1"/>
      <c r="F448" s="1" t="s">
        <v>13</v>
      </c>
      <c r="G448" s="1" t="s">
        <v>424</v>
      </c>
      <c r="H448" s="1" t="s">
        <v>3</v>
      </c>
      <c r="I448" s="1">
        <v>0</v>
      </c>
      <c r="J448" s="1"/>
      <c r="K448" s="1">
        <v>-1</v>
      </c>
      <c r="L448" s="1"/>
      <c r="M448" s="1"/>
      <c r="N448" s="1"/>
      <c r="O448" s="1"/>
      <c r="P448" s="1"/>
      <c r="Q448" s="1"/>
      <c r="R448" s="1"/>
      <c r="S448" s="1"/>
      <c r="T448" s="1"/>
      <c r="U448" s="1" t="s">
        <v>3</v>
      </c>
      <c r="V448" s="1">
        <v>0</v>
      </c>
      <c r="W448" s="1"/>
      <c r="X448" s="1"/>
      <c r="Y448" s="1"/>
      <c r="Z448" s="1"/>
      <c r="AA448" s="1"/>
      <c r="AB448" s="1" t="s">
        <v>3</v>
      </c>
      <c r="AC448" s="1" t="s">
        <v>3</v>
      </c>
      <c r="AD448" s="1" t="s">
        <v>3</v>
      </c>
      <c r="AE448" s="1" t="s">
        <v>3</v>
      </c>
      <c r="AF448" s="1" t="s">
        <v>3</v>
      </c>
      <c r="AG448" s="1" t="s">
        <v>3</v>
      </c>
      <c r="AH448" s="1"/>
      <c r="AI448" s="1"/>
      <c r="AJ448" s="1"/>
      <c r="AK448" s="1"/>
      <c r="AL448" s="1"/>
      <c r="AM448" s="1"/>
      <c r="AN448" s="1"/>
      <c r="AO448" s="1"/>
      <c r="AP448" s="1" t="s">
        <v>3</v>
      </c>
      <c r="AQ448" s="1" t="s">
        <v>3</v>
      </c>
      <c r="AR448" s="1" t="s">
        <v>3</v>
      </c>
      <c r="AS448" s="1"/>
      <c r="AT448" s="1"/>
      <c r="AU448" s="1"/>
      <c r="AV448" s="1"/>
      <c r="AW448" s="1"/>
      <c r="AX448" s="1"/>
      <c r="AY448" s="1"/>
      <c r="AZ448" s="1" t="s">
        <v>3</v>
      </c>
      <c r="BA448" s="1"/>
      <c r="BB448" s="1" t="s">
        <v>3</v>
      </c>
      <c r="BC448" s="1" t="s">
        <v>3</v>
      </c>
      <c r="BD448" s="1" t="s">
        <v>3</v>
      </c>
      <c r="BE448" s="1" t="s">
        <v>3</v>
      </c>
      <c r="BF448" s="1" t="s">
        <v>3</v>
      </c>
      <c r="BG448" s="1" t="s">
        <v>3</v>
      </c>
      <c r="BH448" s="1" t="s">
        <v>3</v>
      </c>
      <c r="BI448" s="1" t="s">
        <v>3</v>
      </c>
      <c r="BJ448" s="1" t="s">
        <v>3</v>
      </c>
      <c r="BK448" s="1" t="s">
        <v>3</v>
      </c>
      <c r="BL448" s="1" t="s">
        <v>3</v>
      </c>
      <c r="BM448" s="1" t="s">
        <v>3</v>
      </c>
      <c r="BN448" s="1" t="s">
        <v>3</v>
      </c>
      <c r="BO448" s="1" t="s">
        <v>3</v>
      </c>
      <c r="BP448" s="1" t="s">
        <v>3</v>
      </c>
      <c r="BQ448" s="1"/>
      <c r="BR448" s="1"/>
      <c r="BS448" s="1"/>
      <c r="BT448" s="1"/>
      <c r="BU448" s="1"/>
      <c r="BV448" s="1"/>
      <c r="BW448" s="1"/>
      <c r="BX448" s="1">
        <v>0</v>
      </c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>
        <v>0</v>
      </c>
    </row>
    <row r="450" spans="1:245" x14ac:dyDescent="0.2">
      <c r="A450" s="2">
        <v>52</v>
      </c>
      <c r="B450" s="2">
        <f t="shared" ref="B450:G450" si="440">B509</f>
        <v>1</v>
      </c>
      <c r="C450" s="2">
        <f t="shared" si="440"/>
        <v>4</v>
      </c>
      <c r="D450" s="2">
        <f t="shared" si="440"/>
        <v>448</v>
      </c>
      <c r="E450" s="2">
        <f t="shared" si="440"/>
        <v>0</v>
      </c>
      <c r="F450" s="2" t="str">
        <f t="shared" si="440"/>
        <v>Новый раздел</v>
      </c>
      <c r="G450" s="2" t="str">
        <f t="shared" si="440"/>
        <v>Мещанская ул., д. 14</v>
      </c>
      <c r="H450" s="2"/>
      <c r="I450" s="2"/>
      <c r="J450" s="2"/>
      <c r="K450" s="2"/>
      <c r="L450" s="2"/>
      <c r="M450" s="2"/>
      <c r="N450" s="2"/>
      <c r="O450" s="2">
        <f t="shared" ref="O450:AT450" si="441">O509</f>
        <v>1398773.64</v>
      </c>
      <c r="P450" s="2">
        <f t="shared" si="441"/>
        <v>1356040.5</v>
      </c>
      <c r="Q450" s="2">
        <f t="shared" si="441"/>
        <v>3318.66</v>
      </c>
      <c r="R450" s="2">
        <f t="shared" si="441"/>
        <v>335.76</v>
      </c>
      <c r="S450" s="2">
        <f t="shared" si="441"/>
        <v>39414.480000000003</v>
      </c>
      <c r="T450" s="2">
        <f t="shared" si="441"/>
        <v>0</v>
      </c>
      <c r="U450" s="2">
        <f t="shared" si="441"/>
        <v>204.47323610000001</v>
      </c>
      <c r="V450" s="2">
        <f t="shared" si="441"/>
        <v>0</v>
      </c>
      <c r="W450" s="2">
        <f t="shared" si="441"/>
        <v>0</v>
      </c>
      <c r="X450" s="2">
        <f t="shared" si="441"/>
        <v>27590.14</v>
      </c>
      <c r="Y450" s="2">
        <f t="shared" si="441"/>
        <v>3941.46</v>
      </c>
      <c r="Z450" s="2">
        <f t="shared" si="441"/>
        <v>0</v>
      </c>
      <c r="AA450" s="2">
        <f t="shared" si="441"/>
        <v>0</v>
      </c>
      <c r="AB450" s="2">
        <f t="shared" si="441"/>
        <v>1398773.64</v>
      </c>
      <c r="AC450" s="2">
        <f t="shared" si="441"/>
        <v>1356040.5</v>
      </c>
      <c r="AD450" s="2">
        <f t="shared" si="441"/>
        <v>3318.66</v>
      </c>
      <c r="AE450" s="2">
        <f t="shared" si="441"/>
        <v>335.76</v>
      </c>
      <c r="AF450" s="2">
        <f t="shared" si="441"/>
        <v>39414.480000000003</v>
      </c>
      <c r="AG450" s="2">
        <f t="shared" si="441"/>
        <v>0</v>
      </c>
      <c r="AH450" s="2">
        <f t="shared" si="441"/>
        <v>204.47323610000001</v>
      </c>
      <c r="AI450" s="2">
        <f t="shared" si="441"/>
        <v>0</v>
      </c>
      <c r="AJ450" s="2">
        <f t="shared" si="441"/>
        <v>0</v>
      </c>
      <c r="AK450" s="2">
        <f t="shared" si="441"/>
        <v>27590.14</v>
      </c>
      <c r="AL450" s="2">
        <f t="shared" si="441"/>
        <v>3941.46</v>
      </c>
      <c r="AM450" s="2">
        <f t="shared" si="441"/>
        <v>0</v>
      </c>
      <c r="AN450" s="2">
        <f t="shared" si="441"/>
        <v>0</v>
      </c>
      <c r="AO450" s="2">
        <f t="shared" si="441"/>
        <v>0</v>
      </c>
      <c r="AP450" s="2">
        <f t="shared" si="441"/>
        <v>0</v>
      </c>
      <c r="AQ450" s="2">
        <f t="shared" si="441"/>
        <v>0</v>
      </c>
      <c r="AR450" s="2">
        <f t="shared" si="441"/>
        <v>1430667.86</v>
      </c>
      <c r="AS450" s="2">
        <f t="shared" si="441"/>
        <v>150338.98000000001</v>
      </c>
      <c r="AT450" s="2">
        <f t="shared" si="441"/>
        <v>0</v>
      </c>
      <c r="AU450" s="2">
        <f t="shared" ref="AU450:BZ450" si="442">AU509</f>
        <v>1280328.8799999999</v>
      </c>
      <c r="AV450" s="2">
        <f t="shared" si="442"/>
        <v>1356040.5</v>
      </c>
      <c r="AW450" s="2">
        <f t="shared" si="442"/>
        <v>1356040.5</v>
      </c>
      <c r="AX450" s="2">
        <f t="shared" si="442"/>
        <v>0</v>
      </c>
      <c r="AY450" s="2">
        <f t="shared" si="442"/>
        <v>1356040.5</v>
      </c>
      <c r="AZ450" s="2">
        <f t="shared" si="442"/>
        <v>0</v>
      </c>
      <c r="BA450" s="2">
        <f t="shared" si="442"/>
        <v>0</v>
      </c>
      <c r="BB450" s="2">
        <f t="shared" si="442"/>
        <v>0</v>
      </c>
      <c r="BC450" s="2">
        <f t="shared" si="442"/>
        <v>0</v>
      </c>
      <c r="BD450" s="2">
        <f t="shared" si="442"/>
        <v>0</v>
      </c>
      <c r="BE450" s="2">
        <f t="shared" si="442"/>
        <v>0</v>
      </c>
      <c r="BF450" s="2">
        <f t="shared" si="442"/>
        <v>0</v>
      </c>
      <c r="BG450" s="2">
        <f t="shared" si="442"/>
        <v>0</v>
      </c>
      <c r="BH450" s="2">
        <f t="shared" si="442"/>
        <v>0</v>
      </c>
      <c r="BI450" s="2">
        <f t="shared" si="442"/>
        <v>0</v>
      </c>
      <c r="BJ450" s="2">
        <f t="shared" si="442"/>
        <v>0</v>
      </c>
      <c r="BK450" s="2">
        <f t="shared" si="442"/>
        <v>0</v>
      </c>
      <c r="BL450" s="2">
        <f t="shared" si="442"/>
        <v>0</v>
      </c>
      <c r="BM450" s="2">
        <f t="shared" si="442"/>
        <v>0</v>
      </c>
      <c r="BN450" s="2">
        <f t="shared" si="442"/>
        <v>0</v>
      </c>
      <c r="BO450" s="2">
        <f t="shared" si="442"/>
        <v>0</v>
      </c>
      <c r="BP450" s="2">
        <f t="shared" si="442"/>
        <v>0</v>
      </c>
      <c r="BQ450" s="2">
        <f t="shared" si="442"/>
        <v>0</v>
      </c>
      <c r="BR450" s="2">
        <f t="shared" si="442"/>
        <v>0</v>
      </c>
      <c r="BS450" s="2">
        <f t="shared" si="442"/>
        <v>0</v>
      </c>
      <c r="BT450" s="2">
        <f t="shared" si="442"/>
        <v>0</v>
      </c>
      <c r="BU450" s="2">
        <f t="shared" si="442"/>
        <v>0</v>
      </c>
      <c r="BV450" s="2">
        <f t="shared" si="442"/>
        <v>0</v>
      </c>
      <c r="BW450" s="2">
        <f t="shared" si="442"/>
        <v>0</v>
      </c>
      <c r="BX450" s="2">
        <f t="shared" si="442"/>
        <v>0</v>
      </c>
      <c r="BY450" s="2">
        <f t="shared" si="442"/>
        <v>0</v>
      </c>
      <c r="BZ450" s="2">
        <f t="shared" si="442"/>
        <v>0</v>
      </c>
      <c r="CA450" s="2">
        <f t="shared" ref="CA450:DF450" si="443">CA509</f>
        <v>1430667.86</v>
      </c>
      <c r="CB450" s="2">
        <f t="shared" si="443"/>
        <v>150338.98000000001</v>
      </c>
      <c r="CC450" s="2">
        <f t="shared" si="443"/>
        <v>0</v>
      </c>
      <c r="CD450" s="2">
        <f t="shared" si="443"/>
        <v>1280328.8799999999</v>
      </c>
      <c r="CE450" s="2">
        <f t="shared" si="443"/>
        <v>1356040.5</v>
      </c>
      <c r="CF450" s="2">
        <f t="shared" si="443"/>
        <v>1356040.5</v>
      </c>
      <c r="CG450" s="2">
        <f t="shared" si="443"/>
        <v>0</v>
      </c>
      <c r="CH450" s="2">
        <f t="shared" si="443"/>
        <v>1356040.5</v>
      </c>
      <c r="CI450" s="2">
        <f t="shared" si="443"/>
        <v>0</v>
      </c>
      <c r="CJ450" s="2">
        <f t="shared" si="443"/>
        <v>0</v>
      </c>
      <c r="CK450" s="2">
        <f t="shared" si="443"/>
        <v>0</v>
      </c>
      <c r="CL450" s="2">
        <f t="shared" si="443"/>
        <v>0</v>
      </c>
      <c r="CM450" s="2">
        <f t="shared" si="443"/>
        <v>0</v>
      </c>
      <c r="CN450" s="2">
        <f t="shared" si="443"/>
        <v>0</v>
      </c>
      <c r="CO450" s="2">
        <f t="shared" si="443"/>
        <v>0</v>
      </c>
      <c r="CP450" s="2">
        <f t="shared" si="443"/>
        <v>0</v>
      </c>
      <c r="CQ450" s="2">
        <f t="shared" si="443"/>
        <v>0</v>
      </c>
      <c r="CR450" s="2">
        <f t="shared" si="443"/>
        <v>0</v>
      </c>
      <c r="CS450" s="2">
        <f t="shared" si="443"/>
        <v>0</v>
      </c>
      <c r="CT450" s="2">
        <f t="shared" si="443"/>
        <v>0</v>
      </c>
      <c r="CU450" s="2">
        <f t="shared" si="443"/>
        <v>0</v>
      </c>
      <c r="CV450" s="2">
        <f t="shared" si="443"/>
        <v>0</v>
      </c>
      <c r="CW450" s="2">
        <f t="shared" si="443"/>
        <v>0</v>
      </c>
      <c r="CX450" s="2">
        <f t="shared" si="443"/>
        <v>0</v>
      </c>
      <c r="CY450" s="2">
        <f t="shared" si="443"/>
        <v>0</v>
      </c>
      <c r="CZ450" s="2">
        <f t="shared" si="443"/>
        <v>0</v>
      </c>
      <c r="DA450" s="2">
        <f t="shared" si="443"/>
        <v>0</v>
      </c>
      <c r="DB450" s="2">
        <f t="shared" si="443"/>
        <v>0</v>
      </c>
      <c r="DC450" s="2">
        <f t="shared" si="443"/>
        <v>0</v>
      </c>
      <c r="DD450" s="2">
        <f t="shared" si="443"/>
        <v>0</v>
      </c>
      <c r="DE450" s="2">
        <f t="shared" si="443"/>
        <v>0</v>
      </c>
      <c r="DF450" s="2">
        <f t="shared" si="443"/>
        <v>0</v>
      </c>
      <c r="DG450" s="3">
        <f t="shared" ref="DG450:EL450" si="444">DG509</f>
        <v>0</v>
      </c>
      <c r="DH450" s="3">
        <f t="shared" si="444"/>
        <v>0</v>
      </c>
      <c r="DI450" s="3">
        <f t="shared" si="444"/>
        <v>0</v>
      </c>
      <c r="DJ450" s="3">
        <f t="shared" si="444"/>
        <v>0</v>
      </c>
      <c r="DK450" s="3">
        <f t="shared" si="444"/>
        <v>0</v>
      </c>
      <c r="DL450" s="3">
        <f t="shared" si="444"/>
        <v>0</v>
      </c>
      <c r="DM450" s="3">
        <f t="shared" si="444"/>
        <v>0</v>
      </c>
      <c r="DN450" s="3">
        <f t="shared" si="444"/>
        <v>0</v>
      </c>
      <c r="DO450" s="3">
        <f t="shared" si="444"/>
        <v>0</v>
      </c>
      <c r="DP450" s="3">
        <f t="shared" si="444"/>
        <v>0</v>
      </c>
      <c r="DQ450" s="3">
        <f t="shared" si="444"/>
        <v>0</v>
      </c>
      <c r="DR450" s="3">
        <f t="shared" si="444"/>
        <v>0</v>
      </c>
      <c r="DS450" s="3">
        <f t="shared" si="444"/>
        <v>0</v>
      </c>
      <c r="DT450" s="3">
        <f t="shared" si="444"/>
        <v>0</v>
      </c>
      <c r="DU450" s="3">
        <f t="shared" si="444"/>
        <v>0</v>
      </c>
      <c r="DV450" s="3">
        <f t="shared" si="444"/>
        <v>0</v>
      </c>
      <c r="DW450" s="3">
        <f t="shared" si="444"/>
        <v>0</v>
      </c>
      <c r="DX450" s="3">
        <f t="shared" si="444"/>
        <v>0</v>
      </c>
      <c r="DY450" s="3">
        <f t="shared" si="444"/>
        <v>0</v>
      </c>
      <c r="DZ450" s="3">
        <f t="shared" si="444"/>
        <v>0</v>
      </c>
      <c r="EA450" s="3">
        <f t="shared" si="444"/>
        <v>0</v>
      </c>
      <c r="EB450" s="3">
        <f t="shared" si="444"/>
        <v>0</v>
      </c>
      <c r="EC450" s="3">
        <f t="shared" si="444"/>
        <v>0</v>
      </c>
      <c r="ED450" s="3">
        <f t="shared" si="444"/>
        <v>0</v>
      </c>
      <c r="EE450" s="3">
        <f t="shared" si="444"/>
        <v>0</v>
      </c>
      <c r="EF450" s="3">
        <f t="shared" si="444"/>
        <v>0</v>
      </c>
      <c r="EG450" s="3">
        <f t="shared" si="444"/>
        <v>0</v>
      </c>
      <c r="EH450" s="3">
        <f t="shared" si="444"/>
        <v>0</v>
      </c>
      <c r="EI450" s="3">
        <f t="shared" si="444"/>
        <v>0</v>
      </c>
      <c r="EJ450" s="3">
        <f t="shared" si="444"/>
        <v>0</v>
      </c>
      <c r="EK450" s="3">
        <f t="shared" si="444"/>
        <v>0</v>
      </c>
      <c r="EL450" s="3">
        <f t="shared" si="444"/>
        <v>0</v>
      </c>
      <c r="EM450" s="3">
        <f t="shared" ref="EM450:FR450" si="445">EM509</f>
        <v>0</v>
      </c>
      <c r="EN450" s="3">
        <f t="shared" si="445"/>
        <v>0</v>
      </c>
      <c r="EO450" s="3">
        <f t="shared" si="445"/>
        <v>0</v>
      </c>
      <c r="EP450" s="3">
        <f t="shared" si="445"/>
        <v>0</v>
      </c>
      <c r="EQ450" s="3">
        <f t="shared" si="445"/>
        <v>0</v>
      </c>
      <c r="ER450" s="3">
        <f t="shared" si="445"/>
        <v>0</v>
      </c>
      <c r="ES450" s="3">
        <f t="shared" si="445"/>
        <v>0</v>
      </c>
      <c r="ET450" s="3">
        <f t="shared" si="445"/>
        <v>0</v>
      </c>
      <c r="EU450" s="3">
        <f t="shared" si="445"/>
        <v>0</v>
      </c>
      <c r="EV450" s="3">
        <f t="shared" si="445"/>
        <v>0</v>
      </c>
      <c r="EW450" s="3">
        <f t="shared" si="445"/>
        <v>0</v>
      </c>
      <c r="EX450" s="3">
        <f t="shared" si="445"/>
        <v>0</v>
      </c>
      <c r="EY450" s="3">
        <f t="shared" si="445"/>
        <v>0</v>
      </c>
      <c r="EZ450" s="3">
        <f t="shared" si="445"/>
        <v>0</v>
      </c>
      <c r="FA450" s="3">
        <f t="shared" si="445"/>
        <v>0</v>
      </c>
      <c r="FB450" s="3">
        <f t="shared" si="445"/>
        <v>0</v>
      </c>
      <c r="FC450" s="3">
        <f t="shared" si="445"/>
        <v>0</v>
      </c>
      <c r="FD450" s="3">
        <f t="shared" si="445"/>
        <v>0</v>
      </c>
      <c r="FE450" s="3">
        <f t="shared" si="445"/>
        <v>0</v>
      </c>
      <c r="FF450" s="3">
        <f t="shared" si="445"/>
        <v>0</v>
      </c>
      <c r="FG450" s="3">
        <f t="shared" si="445"/>
        <v>0</v>
      </c>
      <c r="FH450" s="3">
        <f t="shared" si="445"/>
        <v>0</v>
      </c>
      <c r="FI450" s="3">
        <f t="shared" si="445"/>
        <v>0</v>
      </c>
      <c r="FJ450" s="3">
        <f t="shared" si="445"/>
        <v>0</v>
      </c>
      <c r="FK450" s="3">
        <f t="shared" si="445"/>
        <v>0</v>
      </c>
      <c r="FL450" s="3">
        <f t="shared" si="445"/>
        <v>0</v>
      </c>
      <c r="FM450" s="3">
        <f t="shared" si="445"/>
        <v>0</v>
      </c>
      <c r="FN450" s="3">
        <f t="shared" si="445"/>
        <v>0</v>
      </c>
      <c r="FO450" s="3">
        <f t="shared" si="445"/>
        <v>0</v>
      </c>
      <c r="FP450" s="3">
        <f t="shared" si="445"/>
        <v>0</v>
      </c>
      <c r="FQ450" s="3">
        <f t="shared" si="445"/>
        <v>0</v>
      </c>
      <c r="FR450" s="3">
        <f t="shared" si="445"/>
        <v>0</v>
      </c>
      <c r="FS450" s="3">
        <f t="shared" ref="FS450:GX450" si="446">FS509</f>
        <v>0</v>
      </c>
      <c r="FT450" s="3">
        <f t="shared" si="446"/>
        <v>0</v>
      </c>
      <c r="FU450" s="3">
        <f t="shared" si="446"/>
        <v>0</v>
      </c>
      <c r="FV450" s="3">
        <f t="shared" si="446"/>
        <v>0</v>
      </c>
      <c r="FW450" s="3">
        <f t="shared" si="446"/>
        <v>0</v>
      </c>
      <c r="FX450" s="3">
        <f t="shared" si="446"/>
        <v>0</v>
      </c>
      <c r="FY450" s="3">
        <f t="shared" si="446"/>
        <v>0</v>
      </c>
      <c r="FZ450" s="3">
        <f t="shared" si="446"/>
        <v>0</v>
      </c>
      <c r="GA450" s="3">
        <f t="shared" si="446"/>
        <v>0</v>
      </c>
      <c r="GB450" s="3">
        <f t="shared" si="446"/>
        <v>0</v>
      </c>
      <c r="GC450" s="3">
        <f t="shared" si="446"/>
        <v>0</v>
      </c>
      <c r="GD450" s="3">
        <f t="shared" si="446"/>
        <v>0</v>
      </c>
      <c r="GE450" s="3">
        <f t="shared" si="446"/>
        <v>0</v>
      </c>
      <c r="GF450" s="3">
        <f t="shared" si="446"/>
        <v>0</v>
      </c>
      <c r="GG450" s="3">
        <f t="shared" si="446"/>
        <v>0</v>
      </c>
      <c r="GH450" s="3">
        <f t="shared" si="446"/>
        <v>0</v>
      </c>
      <c r="GI450" s="3">
        <f t="shared" si="446"/>
        <v>0</v>
      </c>
      <c r="GJ450" s="3">
        <f t="shared" si="446"/>
        <v>0</v>
      </c>
      <c r="GK450" s="3">
        <f t="shared" si="446"/>
        <v>0</v>
      </c>
      <c r="GL450" s="3">
        <f t="shared" si="446"/>
        <v>0</v>
      </c>
      <c r="GM450" s="3">
        <f t="shared" si="446"/>
        <v>0</v>
      </c>
      <c r="GN450" s="3">
        <f t="shared" si="446"/>
        <v>0</v>
      </c>
      <c r="GO450" s="3">
        <f t="shared" si="446"/>
        <v>0</v>
      </c>
      <c r="GP450" s="3">
        <f t="shared" si="446"/>
        <v>0</v>
      </c>
      <c r="GQ450" s="3">
        <f t="shared" si="446"/>
        <v>0</v>
      </c>
      <c r="GR450" s="3">
        <f t="shared" si="446"/>
        <v>0</v>
      </c>
      <c r="GS450" s="3">
        <f t="shared" si="446"/>
        <v>0</v>
      </c>
      <c r="GT450" s="3">
        <f t="shared" si="446"/>
        <v>0</v>
      </c>
      <c r="GU450" s="3">
        <f t="shared" si="446"/>
        <v>0</v>
      </c>
      <c r="GV450" s="3">
        <f t="shared" si="446"/>
        <v>0</v>
      </c>
      <c r="GW450" s="3">
        <f t="shared" si="446"/>
        <v>0</v>
      </c>
      <c r="GX450" s="3">
        <f t="shared" si="446"/>
        <v>0</v>
      </c>
    </row>
    <row r="452" spans="1:245" x14ac:dyDescent="0.2">
      <c r="A452">
        <v>19</v>
      </c>
      <c r="B452">
        <v>1</v>
      </c>
      <c r="F452" t="s">
        <v>3</v>
      </c>
      <c r="G452" t="s">
        <v>424</v>
      </c>
      <c r="H452" t="s">
        <v>3</v>
      </c>
      <c r="AA452">
        <v>1</v>
      </c>
      <c r="IK452">
        <v>0</v>
      </c>
    </row>
    <row r="453" spans="1:245" x14ac:dyDescent="0.2">
      <c r="A453">
        <v>17</v>
      </c>
      <c r="B453">
        <v>1</v>
      </c>
      <c r="C453">
        <f>ROW(SmtRes!A1105)</f>
        <v>1105</v>
      </c>
      <c r="D453">
        <f>ROW(EtalonRes!A1049)</f>
        <v>1049</v>
      </c>
      <c r="E453" t="s">
        <v>425</v>
      </c>
      <c r="F453" t="s">
        <v>17</v>
      </c>
      <c r="G453" t="s">
        <v>18</v>
      </c>
      <c r="H453" t="s">
        <v>19</v>
      </c>
      <c r="I453">
        <v>0.11</v>
      </c>
      <c r="J453">
        <v>0</v>
      </c>
      <c r="O453">
        <f t="shared" ref="O453:O484" si="447">ROUND(CP453,2)</f>
        <v>7333.39</v>
      </c>
      <c r="P453">
        <f t="shared" ref="P453:P484" si="448">ROUND(CQ453*I453,2)</f>
        <v>6262.68</v>
      </c>
      <c r="Q453">
        <f t="shared" ref="Q453:Q484" si="449">ROUND(CR453*I453,2)</f>
        <v>171.07</v>
      </c>
      <c r="R453">
        <f t="shared" ref="R453:R484" si="450">ROUND(CS453*I453,2)</f>
        <v>15.71</v>
      </c>
      <c r="S453">
        <f t="shared" ref="S453:S484" si="451">ROUND(CT453*I453,2)</f>
        <v>899.64</v>
      </c>
      <c r="T453">
        <f t="shared" ref="T453:T484" si="452">ROUND(CU453*I453,2)</f>
        <v>0</v>
      </c>
      <c r="U453">
        <f t="shared" ref="U453:U484" si="453">CV453*I453</f>
        <v>3.9720999999999997</v>
      </c>
      <c r="V453">
        <f t="shared" ref="V453:V484" si="454">CW453*I453</f>
        <v>0</v>
      </c>
      <c r="W453">
        <f t="shared" ref="W453:W484" si="455">ROUND(CX453*I453,2)</f>
        <v>0</v>
      </c>
      <c r="X453">
        <f t="shared" ref="X453:X484" si="456">ROUND(CY453,2)</f>
        <v>629.75</v>
      </c>
      <c r="Y453">
        <f t="shared" ref="Y453:Y484" si="457">ROUND(CZ453,2)</f>
        <v>89.96</v>
      </c>
      <c r="AA453">
        <v>33034105</v>
      </c>
      <c r="AB453">
        <f t="shared" ref="AB453:AB484" si="458">ROUND((AC453+AD453+AF453),6)</f>
        <v>66667.14</v>
      </c>
      <c r="AC453">
        <f t="shared" ref="AC453:AC484" si="459">ROUND((ES453),6)</f>
        <v>56933.42</v>
      </c>
      <c r="AD453">
        <f t="shared" ref="AD453:AD484" si="460">ROUND((((ET453)-(EU453))+AE453),6)</f>
        <v>1555.17</v>
      </c>
      <c r="AE453">
        <f t="shared" ref="AE453:AE484" si="461">ROUND((EU453),6)</f>
        <v>142.85</v>
      </c>
      <c r="AF453">
        <f t="shared" ref="AF453:AF484" si="462">ROUND((EV453),6)</f>
        <v>8178.55</v>
      </c>
      <c r="AG453">
        <f t="shared" ref="AG453:AG484" si="463">ROUND((AP453),6)</f>
        <v>0</v>
      </c>
      <c r="AH453">
        <f t="shared" ref="AH453:AH484" si="464">(EW453)</f>
        <v>36.11</v>
      </c>
      <c r="AI453">
        <f t="shared" ref="AI453:AI484" si="465">(EX453)</f>
        <v>0</v>
      </c>
      <c r="AJ453">
        <f t="shared" ref="AJ453:AJ484" si="466">ROUND((AS453),6)</f>
        <v>0</v>
      </c>
      <c r="AK453">
        <v>66667.14</v>
      </c>
      <c r="AL453">
        <v>56933.42</v>
      </c>
      <c r="AM453">
        <v>1555.17</v>
      </c>
      <c r="AN453">
        <v>142.85</v>
      </c>
      <c r="AO453">
        <v>8178.55</v>
      </c>
      <c r="AP453">
        <v>0</v>
      </c>
      <c r="AQ453">
        <v>36.11</v>
      </c>
      <c r="AR453">
        <v>0</v>
      </c>
      <c r="AS453">
        <v>0</v>
      </c>
      <c r="AT453">
        <v>70</v>
      </c>
      <c r="AU453">
        <v>10</v>
      </c>
      <c r="AV453">
        <v>1</v>
      </c>
      <c r="AW453">
        <v>1</v>
      </c>
      <c r="AZ453">
        <v>1</v>
      </c>
      <c r="BA453">
        <v>1</v>
      </c>
      <c r="BB453">
        <v>1</v>
      </c>
      <c r="BC453">
        <v>1</v>
      </c>
      <c r="BD453" t="s">
        <v>3</v>
      </c>
      <c r="BE453" t="s">
        <v>3</v>
      </c>
      <c r="BF453" t="s">
        <v>3</v>
      </c>
      <c r="BG453" t="s">
        <v>3</v>
      </c>
      <c r="BH453">
        <v>0</v>
      </c>
      <c r="BI453">
        <v>4</v>
      </c>
      <c r="BJ453" t="s">
        <v>20</v>
      </c>
      <c r="BM453">
        <v>0</v>
      </c>
      <c r="BN453">
        <v>0</v>
      </c>
      <c r="BO453" t="s">
        <v>3</v>
      </c>
      <c r="BP453">
        <v>0</v>
      </c>
      <c r="BQ453">
        <v>1</v>
      </c>
      <c r="BR453">
        <v>0</v>
      </c>
      <c r="BS453">
        <v>1</v>
      </c>
      <c r="BT453">
        <v>1</v>
      </c>
      <c r="BU453">
        <v>1</v>
      </c>
      <c r="BV453">
        <v>1</v>
      </c>
      <c r="BW453">
        <v>1</v>
      </c>
      <c r="BX453">
        <v>1</v>
      </c>
      <c r="BY453" t="s">
        <v>3</v>
      </c>
      <c r="BZ453">
        <v>70</v>
      </c>
      <c r="CA453">
        <v>10</v>
      </c>
      <c r="CF453">
        <v>0</v>
      </c>
      <c r="CG453">
        <v>0</v>
      </c>
      <c r="CM453">
        <v>0</v>
      </c>
      <c r="CN453" t="s">
        <v>3</v>
      </c>
      <c r="CO453">
        <v>0</v>
      </c>
      <c r="CP453">
        <f t="shared" ref="CP453:CP484" si="467">(P453+Q453+S453)</f>
        <v>7333.39</v>
      </c>
      <c r="CQ453">
        <f t="shared" ref="CQ453:CQ484" si="468">(AC453*BC453*AW453)</f>
        <v>56933.42</v>
      </c>
      <c r="CR453">
        <f t="shared" ref="CR453:CR484" si="469">((((ET453)*BB453-(EU453)*BS453)+AE453*BS453)*AV453)</f>
        <v>1555.17</v>
      </c>
      <c r="CS453">
        <f t="shared" ref="CS453:CS484" si="470">(AE453*BS453*AV453)</f>
        <v>142.85</v>
      </c>
      <c r="CT453">
        <f t="shared" ref="CT453:CT484" si="471">(AF453*BA453*AV453)</f>
        <v>8178.55</v>
      </c>
      <c r="CU453">
        <f t="shared" ref="CU453:CU484" si="472">AG453</f>
        <v>0</v>
      </c>
      <c r="CV453">
        <f t="shared" ref="CV453:CV484" si="473">(AH453*AV453)</f>
        <v>36.11</v>
      </c>
      <c r="CW453">
        <f t="shared" ref="CW453:CW484" si="474">AI453</f>
        <v>0</v>
      </c>
      <c r="CX453">
        <f t="shared" ref="CX453:CX484" si="475">AJ453</f>
        <v>0</v>
      </c>
      <c r="CY453">
        <f t="shared" ref="CY453:CY484" si="476">((S453*BZ453)/100)</f>
        <v>629.74799999999993</v>
      </c>
      <c r="CZ453">
        <f t="shared" ref="CZ453:CZ484" si="477">((S453*CA453)/100)</f>
        <v>89.963999999999999</v>
      </c>
      <c r="DC453" t="s">
        <v>3</v>
      </c>
      <c r="DD453" t="s">
        <v>3</v>
      </c>
      <c r="DE453" t="s">
        <v>3</v>
      </c>
      <c r="DF453" t="s">
        <v>3</v>
      </c>
      <c r="DG453" t="s">
        <v>3</v>
      </c>
      <c r="DH453" t="s">
        <v>3</v>
      </c>
      <c r="DI453" t="s">
        <v>3</v>
      </c>
      <c r="DJ453" t="s">
        <v>3</v>
      </c>
      <c r="DK453" t="s">
        <v>3</v>
      </c>
      <c r="DL453" t="s">
        <v>3</v>
      </c>
      <c r="DM453" t="s">
        <v>3</v>
      </c>
      <c r="DN453">
        <v>0</v>
      </c>
      <c r="DO453">
        <v>0</v>
      </c>
      <c r="DP453">
        <v>1</v>
      </c>
      <c r="DQ453">
        <v>1</v>
      </c>
      <c r="DU453">
        <v>1009</v>
      </c>
      <c r="DV453" t="s">
        <v>19</v>
      </c>
      <c r="DW453" t="s">
        <v>19</v>
      </c>
      <c r="DX453">
        <v>1000</v>
      </c>
      <c r="EE453">
        <v>32505399</v>
      </c>
      <c r="EF453">
        <v>1</v>
      </c>
      <c r="EG453" t="s">
        <v>21</v>
      </c>
      <c r="EH453">
        <v>0</v>
      </c>
      <c r="EI453" t="s">
        <v>3</v>
      </c>
      <c r="EJ453">
        <v>4</v>
      </c>
      <c r="EK453">
        <v>0</v>
      </c>
      <c r="EL453" t="s">
        <v>22</v>
      </c>
      <c r="EM453" t="s">
        <v>23</v>
      </c>
      <c r="EO453" t="s">
        <v>3</v>
      </c>
      <c r="EQ453">
        <v>131072</v>
      </c>
      <c r="ER453">
        <v>66667.14</v>
      </c>
      <c r="ES453">
        <v>56933.42</v>
      </c>
      <c r="ET453">
        <v>1555.17</v>
      </c>
      <c r="EU453">
        <v>142.85</v>
      </c>
      <c r="EV453">
        <v>8178.55</v>
      </c>
      <c r="EW453">
        <v>36.11</v>
      </c>
      <c r="EX453">
        <v>0</v>
      </c>
      <c r="EY453">
        <v>0</v>
      </c>
      <c r="FQ453">
        <v>0</v>
      </c>
      <c r="FR453">
        <f t="shared" ref="FR453:FR484" si="478">ROUND(IF(AND(BH453=3,BI453=3),P453,0),2)</f>
        <v>0</v>
      </c>
      <c r="FS453">
        <v>0</v>
      </c>
      <c r="FX453">
        <v>70</v>
      </c>
      <c r="FY453">
        <v>10</v>
      </c>
      <c r="GA453" t="s">
        <v>3</v>
      </c>
      <c r="GD453">
        <v>0</v>
      </c>
      <c r="GF453">
        <v>-1596235391</v>
      </c>
      <c r="GG453">
        <v>2</v>
      </c>
      <c r="GH453">
        <v>1</v>
      </c>
      <c r="GI453">
        <v>-2</v>
      </c>
      <c r="GJ453">
        <v>0</v>
      </c>
      <c r="GK453">
        <f>ROUND(R453*(R12)/100,2)</f>
        <v>16.97</v>
      </c>
      <c r="GL453">
        <f t="shared" ref="GL453:GL484" si="479">ROUND(IF(AND(BH453=3,BI453=3,FS453&lt;&gt;0),P453,0),2)</f>
        <v>0</v>
      </c>
      <c r="GM453">
        <f t="shared" ref="GM453:GM484" si="480">ROUND(O453+X453+Y453+GK453,2)+GX453</f>
        <v>8070.07</v>
      </c>
      <c r="GN453">
        <f t="shared" ref="GN453:GN484" si="481">IF(OR(BI453=0,BI453=1),ROUND(O453+X453+Y453+GK453,2),0)</f>
        <v>0</v>
      </c>
      <c r="GO453">
        <f t="shared" ref="GO453:GO484" si="482">IF(BI453=2,ROUND(O453+X453+Y453+GK453,2),0)</f>
        <v>0</v>
      </c>
      <c r="GP453">
        <f t="shared" ref="GP453:GP484" si="483">IF(BI453=4,ROUND(O453+X453+Y453+GK453,2)+GX453,0)</f>
        <v>8070.07</v>
      </c>
      <c r="GR453">
        <v>0</v>
      </c>
      <c r="GS453">
        <v>3</v>
      </c>
      <c r="GT453">
        <v>0</v>
      </c>
      <c r="GU453" t="s">
        <v>3</v>
      </c>
      <c r="GV453">
        <f t="shared" ref="GV453:GV484" si="484">ROUND(GT453,6)</f>
        <v>0</v>
      </c>
      <c r="GW453">
        <v>1</v>
      </c>
      <c r="GX453">
        <f t="shared" ref="GX453:GX484" si="485">ROUND(GV453*GW453*I453,2)</f>
        <v>0</v>
      </c>
      <c r="HA453">
        <v>0</v>
      </c>
      <c r="HB453">
        <v>0</v>
      </c>
      <c r="IK453">
        <v>0</v>
      </c>
    </row>
    <row r="454" spans="1:245" x14ac:dyDescent="0.2">
      <c r="A454">
        <v>18</v>
      </c>
      <c r="B454">
        <v>1</v>
      </c>
      <c r="C454">
        <v>1105</v>
      </c>
      <c r="E454" t="s">
        <v>426</v>
      </c>
      <c r="F454" t="s">
        <v>25</v>
      </c>
      <c r="G454" t="s">
        <v>26</v>
      </c>
      <c r="H454" t="s">
        <v>19</v>
      </c>
      <c r="I454">
        <f>I453*J454</f>
        <v>-0.11</v>
      </c>
      <c r="J454">
        <v>-1</v>
      </c>
      <c r="O454">
        <f t="shared" si="447"/>
        <v>-5875.12</v>
      </c>
      <c r="P454">
        <f t="shared" si="448"/>
        <v>-5875.12</v>
      </c>
      <c r="Q454">
        <f t="shared" si="449"/>
        <v>0</v>
      </c>
      <c r="R454">
        <f t="shared" si="450"/>
        <v>0</v>
      </c>
      <c r="S454">
        <f t="shared" si="451"/>
        <v>0</v>
      </c>
      <c r="T454">
        <f t="shared" si="452"/>
        <v>0</v>
      </c>
      <c r="U454">
        <f t="shared" si="453"/>
        <v>0</v>
      </c>
      <c r="V454">
        <f t="shared" si="454"/>
        <v>0</v>
      </c>
      <c r="W454">
        <f t="shared" si="455"/>
        <v>0</v>
      </c>
      <c r="X454">
        <f t="shared" si="456"/>
        <v>0</v>
      </c>
      <c r="Y454">
        <f t="shared" si="457"/>
        <v>0</v>
      </c>
      <c r="AA454">
        <v>33034105</v>
      </c>
      <c r="AB454">
        <f t="shared" si="458"/>
        <v>53410.15</v>
      </c>
      <c r="AC454">
        <f t="shared" si="459"/>
        <v>53410.15</v>
      </c>
      <c r="AD454">
        <f t="shared" si="460"/>
        <v>0</v>
      </c>
      <c r="AE454">
        <f t="shared" si="461"/>
        <v>0</v>
      </c>
      <c r="AF454">
        <f t="shared" si="462"/>
        <v>0</v>
      </c>
      <c r="AG454">
        <f t="shared" si="463"/>
        <v>0</v>
      </c>
      <c r="AH454">
        <f t="shared" si="464"/>
        <v>0</v>
      </c>
      <c r="AI454">
        <f t="shared" si="465"/>
        <v>0</v>
      </c>
      <c r="AJ454">
        <f t="shared" si="466"/>
        <v>0</v>
      </c>
      <c r="AK454">
        <v>53410.15</v>
      </c>
      <c r="AL454">
        <v>53410.15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70</v>
      </c>
      <c r="AU454">
        <v>10</v>
      </c>
      <c r="AV454">
        <v>1</v>
      </c>
      <c r="AW454">
        <v>1</v>
      </c>
      <c r="AZ454">
        <v>1</v>
      </c>
      <c r="BA454">
        <v>1</v>
      </c>
      <c r="BB454">
        <v>1</v>
      </c>
      <c r="BC454">
        <v>1</v>
      </c>
      <c r="BD454" t="s">
        <v>3</v>
      </c>
      <c r="BE454" t="s">
        <v>3</v>
      </c>
      <c r="BF454" t="s">
        <v>3</v>
      </c>
      <c r="BG454" t="s">
        <v>3</v>
      </c>
      <c r="BH454">
        <v>3</v>
      </c>
      <c r="BI454">
        <v>4</v>
      </c>
      <c r="BJ454" t="s">
        <v>27</v>
      </c>
      <c r="BM454">
        <v>0</v>
      </c>
      <c r="BN454">
        <v>0</v>
      </c>
      <c r="BO454" t="s">
        <v>3</v>
      </c>
      <c r="BP454">
        <v>0</v>
      </c>
      <c r="BQ454">
        <v>1</v>
      </c>
      <c r="BR454">
        <v>0</v>
      </c>
      <c r="BS454">
        <v>1</v>
      </c>
      <c r="BT454">
        <v>1</v>
      </c>
      <c r="BU454">
        <v>1</v>
      </c>
      <c r="BV454">
        <v>1</v>
      </c>
      <c r="BW454">
        <v>1</v>
      </c>
      <c r="BX454">
        <v>1</v>
      </c>
      <c r="BY454" t="s">
        <v>3</v>
      </c>
      <c r="BZ454">
        <v>70</v>
      </c>
      <c r="CA454">
        <v>10</v>
      </c>
      <c r="CF454">
        <v>0</v>
      </c>
      <c r="CG454">
        <v>0</v>
      </c>
      <c r="CM454">
        <v>0</v>
      </c>
      <c r="CN454" t="s">
        <v>3</v>
      </c>
      <c r="CO454">
        <v>0</v>
      </c>
      <c r="CP454">
        <f t="shared" si="467"/>
        <v>-5875.12</v>
      </c>
      <c r="CQ454">
        <f t="shared" si="468"/>
        <v>53410.15</v>
      </c>
      <c r="CR454">
        <f t="shared" si="469"/>
        <v>0</v>
      </c>
      <c r="CS454">
        <f t="shared" si="470"/>
        <v>0</v>
      </c>
      <c r="CT454">
        <f t="shared" si="471"/>
        <v>0</v>
      </c>
      <c r="CU454">
        <f t="shared" si="472"/>
        <v>0</v>
      </c>
      <c r="CV454">
        <f t="shared" si="473"/>
        <v>0</v>
      </c>
      <c r="CW454">
        <f t="shared" si="474"/>
        <v>0</v>
      </c>
      <c r="CX454">
        <f t="shared" si="475"/>
        <v>0</v>
      </c>
      <c r="CY454">
        <f t="shared" si="476"/>
        <v>0</v>
      </c>
      <c r="CZ454">
        <f t="shared" si="477"/>
        <v>0</v>
      </c>
      <c r="DC454" t="s">
        <v>3</v>
      </c>
      <c r="DD454" t="s">
        <v>3</v>
      </c>
      <c r="DE454" t="s">
        <v>3</v>
      </c>
      <c r="DF454" t="s">
        <v>3</v>
      </c>
      <c r="DG454" t="s">
        <v>3</v>
      </c>
      <c r="DH454" t="s">
        <v>3</v>
      </c>
      <c r="DI454" t="s">
        <v>3</v>
      </c>
      <c r="DJ454" t="s">
        <v>3</v>
      </c>
      <c r="DK454" t="s">
        <v>3</v>
      </c>
      <c r="DL454" t="s">
        <v>3</v>
      </c>
      <c r="DM454" t="s">
        <v>3</v>
      </c>
      <c r="DN454">
        <v>0</v>
      </c>
      <c r="DO454">
        <v>0</v>
      </c>
      <c r="DP454">
        <v>1</v>
      </c>
      <c r="DQ454">
        <v>1</v>
      </c>
      <c r="DU454">
        <v>1009</v>
      </c>
      <c r="DV454" t="s">
        <v>19</v>
      </c>
      <c r="DW454" t="s">
        <v>19</v>
      </c>
      <c r="DX454">
        <v>1000</v>
      </c>
      <c r="EE454">
        <v>32505399</v>
      </c>
      <c r="EF454">
        <v>1</v>
      </c>
      <c r="EG454" t="s">
        <v>21</v>
      </c>
      <c r="EH454">
        <v>0</v>
      </c>
      <c r="EI454" t="s">
        <v>3</v>
      </c>
      <c r="EJ454">
        <v>4</v>
      </c>
      <c r="EK454">
        <v>0</v>
      </c>
      <c r="EL454" t="s">
        <v>22</v>
      </c>
      <c r="EM454" t="s">
        <v>23</v>
      </c>
      <c r="EO454" t="s">
        <v>3</v>
      </c>
      <c r="EQ454">
        <v>0</v>
      </c>
      <c r="ER454">
        <v>53410.15</v>
      </c>
      <c r="ES454">
        <v>53410.15</v>
      </c>
      <c r="ET454">
        <v>0</v>
      </c>
      <c r="EU454">
        <v>0</v>
      </c>
      <c r="EV454">
        <v>0</v>
      </c>
      <c r="EW454">
        <v>0</v>
      </c>
      <c r="EX454">
        <v>0</v>
      </c>
      <c r="FQ454">
        <v>0</v>
      </c>
      <c r="FR454">
        <f t="shared" si="478"/>
        <v>0</v>
      </c>
      <c r="FS454">
        <v>0</v>
      </c>
      <c r="FX454">
        <v>70</v>
      </c>
      <c r="FY454">
        <v>10</v>
      </c>
      <c r="GA454" t="s">
        <v>3</v>
      </c>
      <c r="GD454">
        <v>0</v>
      </c>
      <c r="GF454">
        <v>-1467733540</v>
      </c>
      <c r="GG454">
        <v>2</v>
      </c>
      <c r="GH454">
        <v>1</v>
      </c>
      <c r="GI454">
        <v>-2</v>
      </c>
      <c r="GJ454">
        <v>0</v>
      </c>
      <c r="GK454">
        <f>ROUND(R454*(R12)/100,2)</f>
        <v>0</v>
      </c>
      <c r="GL454">
        <f t="shared" si="479"/>
        <v>0</v>
      </c>
      <c r="GM454">
        <f t="shared" si="480"/>
        <v>-5875.12</v>
      </c>
      <c r="GN454">
        <f t="shared" si="481"/>
        <v>0</v>
      </c>
      <c r="GO454">
        <f t="shared" si="482"/>
        <v>0</v>
      </c>
      <c r="GP454">
        <f t="shared" si="483"/>
        <v>-5875.12</v>
      </c>
      <c r="GR454">
        <v>0</v>
      </c>
      <c r="GS454">
        <v>3</v>
      </c>
      <c r="GT454">
        <v>0</v>
      </c>
      <c r="GU454" t="s">
        <v>3</v>
      </c>
      <c r="GV454">
        <f t="shared" si="484"/>
        <v>0</v>
      </c>
      <c r="GW454">
        <v>1</v>
      </c>
      <c r="GX454">
        <f t="shared" si="485"/>
        <v>0</v>
      </c>
      <c r="HA454">
        <v>0</v>
      </c>
      <c r="HB454">
        <v>0</v>
      </c>
      <c r="IK454">
        <v>0</v>
      </c>
    </row>
    <row r="455" spans="1:245" x14ac:dyDescent="0.2">
      <c r="A455">
        <v>17</v>
      </c>
      <c r="B455">
        <v>1</v>
      </c>
      <c r="C455">
        <f>ROW(SmtRes!A1120)</f>
        <v>1120</v>
      </c>
      <c r="D455">
        <f>ROW(EtalonRes!A1064)</f>
        <v>1064</v>
      </c>
      <c r="E455" t="s">
        <v>427</v>
      </c>
      <c r="F455" t="s">
        <v>29</v>
      </c>
      <c r="G455" t="s">
        <v>30</v>
      </c>
      <c r="H455" t="s">
        <v>31</v>
      </c>
      <c r="I455">
        <v>2.3199999999999998E-2</v>
      </c>
      <c r="J455">
        <v>0</v>
      </c>
      <c r="O455">
        <f t="shared" si="447"/>
        <v>9904.36</v>
      </c>
      <c r="P455">
        <f t="shared" si="448"/>
        <v>8069.71</v>
      </c>
      <c r="Q455">
        <f t="shared" si="449"/>
        <v>10.1</v>
      </c>
      <c r="R455">
        <f t="shared" si="450"/>
        <v>3.42</v>
      </c>
      <c r="S455">
        <f t="shared" si="451"/>
        <v>1824.55</v>
      </c>
      <c r="T455">
        <f t="shared" si="452"/>
        <v>0</v>
      </c>
      <c r="U455">
        <f t="shared" si="453"/>
        <v>10.51192</v>
      </c>
      <c r="V455">
        <f t="shared" si="454"/>
        <v>0</v>
      </c>
      <c r="W455">
        <f t="shared" si="455"/>
        <v>0</v>
      </c>
      <c r="X455">
        <f t="shared" si="456"/>
        <v>1277.19</v>
      </c>
      <c r="Y455">
        <f t="shared" si="457"/>
        <v>182.46</v>
      </c>
      <c r="AA455">
        <v>33034105</v>
      </c>
      <c r="AB455">
        <f t="shared" si="458"/>
        <v>426912.19</v>
      </c>
      <c r="AC455">
        <f t="shared" si="459"/>
        <v>347832.49</v>
      </c>
      <c r="AD455">
        <f t="shared" si="460"/>
        <v>435.13</v>
      </c>
      <c r="AE455">
        <f t="shared" si="461"/>
        <v>147.43</v>
      </c>
      <c r="AF455">
        <f t="shared" si="462"/>
        <v>78644.570000000007</v>
      </c>
      <c r="AG455">
        <f t="shared" si="463"/>
        <v>0</v>
      </c>
      <c r="AH455">
        <f t="shared" si="464"/>
        <v>453.1</v>
      </c>
      <c r="AI455">
        <f t="shared" si="465"/>
        <v>0</v>
      </c>
      <c r="AJ455">
        <f t="shared" si="466"/>
        <v>0</v>
      </c>
      <c r="AK455">
        <v>426912.19</v>
      </c>
      <c r="AL455">
        <v>347832.49</v>
      </c>
      <c r="AM455">
        <v>435.13</v>
      </c>
      <c r="AN455">
        <v>147.43</v>
      </c>
      <c r="AO455">
        <v>78644.570000000007</v>
      </c>
      <c r="AP455">
        <v>0</v>
      </c>
      <c r="AQ455">
        <v>453.1</v>
      </c>
      <c r="AR455">
        <v>0</v>
      </c>
      <c r="AS455">
        <v>0</v>
      </c>
      <c r="AT455">
        <v>70</v>
      </c>
      <c r="AU455">
        <v>10</v>
      </c>
      <c r="AV455">
        <v>1</v>
      </c>
      <c r="AW455">
        <v>1</v>
      </c>
      <c r="AZ455">
        <v>1</v>
      </c>
      <c r="BA455">
        <v>1</v>
      </c>
      <c r="BB455">
        <v>1</v>
      </c>
      <c r="BC455">
        <v>1</v>
      </c>
      <c r="BD455" t="s">
        <v>3</v>
      </c>
      <c r="BE455" t="s">
        <v>3</v>
      </c>
      <c r="BF455" t="s">
        <v>3</v>
      </c>
      <c r="BG455" t="s">
        <v>3</v>
      </c>
      <c r="BH455">
        <v>0</v>
      </c>
      <c r="BI455">
        <v>4</v>
      </c>
      <c r="BJ455" t="s">
        <v>32</v>
      </c>
      <c r="BM455">
        <v>0</v>
      </c>
      <c r="BN455">
        <v>0</v>
      </c>
      <c r="BO455" t="s">
        <v>3</v>
      </c>
      <c r="BP455">
        <v>0</v>
      </c>
      <c r="BQ455">
        <v>1</v>
      </c>
      <c r="BR455">
        <v>0</v>
      </c>
      <c r="BS455">
        <v>1</v>
      </c>
      <c r="BT455">
        <v>1</v>
      </c>
      <c r="BU455">
        <v>1</v>
      </c>
      <c r="BV455">
        <v>1</v>
      </c>
      <c r="BW455">
        <v>1</v>
      </c>
      <c r="BX455">
        <v>1</v>
      </c>
      <c r="BY455" t="s">
        <v>3</v>
      </c>
      <c r="BZ455">
        <v>70</v>
      </c>
      <c r="CA455">
        <v>10</v>
      </c>
      <c r="CF455">
        <v>0</v>
      </c>
      <c r="CG455">
        <v>0</v>
      </c>
      <c r="CM455">
        <v>0</v>
      </c>
      <c r="CN455" t="s">
        <v>3</v>
      </c>
      <c r="CO455">
        <v>0</v>
      </c>
      <c r="CP455">
        <f t="shared" si="467"/>
        <v>9904.36</v>
      </c>
      <c r="CQ455">
        <f t="shared" si="468"/>
        <v>347832.49</v>
      </c>
      <c r="CR455">
        <f t="shared" si="469"/>
        <v>435.13</v>
      </c>
      <c r="CS455">
        <f t="shared" si="470"/>
        <v>147.43</v>
      </c>
      <c r="CT455">
        <f t="shared" si="471"/>
        <v>78644.570000000007</v>
      </c>
      <c r="CU455">
        <f t="shared" si="472"/>
        <v>0</v>
      </c>
      <c r="CV455">
        <f t="shared" si="473"/>
        <v>453.1</v>
      </c>
      <c r="CW455">
        <f t="shared" si="474"/>
        <v>0</v>
      </c>
      <c r="CX455">
        <f t="shared" si="475"/>
        <v>0</v>
      </c>
      <c r="CY455">
        <f t="shared" si="476"/>
        <v>1277.1849999999999</v>
      </c>
      <c r="CZ455">
        <f t="shared" si="477"/>
        <v>182.45500000000001</v>
      </c>
      <c r="DC455" t="s">
        <v>3</v>
      </c>
      <c r="DD455" t="s">
        <v>3</v>
      </c>
      <c r="DE455" t="s">
        <v>3</v>
      </c>
      <c r="DF455" t="s">
        <v>3</v>
      </c>
      <c r="DG455" t="s">
        <v>3</v>
      </c>
      <c r="DH455" t="s">
        <v>3</v>
      </c>
      <c r="DI455" t="s">
        <v>3</v>
      </c>
      <c r="DJ455" t="s">
        <v>3</v>
      </c>
      <c r="DK455" t="s">
        <v>3</v>
      </c>
      <c r="DL455" t="s">
        <v>3</v>
      </c>
      <c r="DM455" t="s">
        <v>3</v>
      </c>
      <c r="DN455">
        <v>0</v>
      </c>
      <c r="DO455">
        <v>0</v>
      </c>
      <c r="DP455">
        <v>1</v>
      </c>
      <c r="DQ455">
        <v>1</v>
      </c>
      <c r="DU455">
        <v>1007</v>
      </c>
      <c r="DV455" t="s">
        <v>31</v>
      </c>
      <c r="DW455" t="s">
        <v>31</v>
      </c>
      <c r="DX455">
        <v>100</v>
      </c>
      <c r="EE455">
        <v>32505399</v>
      </c>
      <c r="EF455">
        <v>1</v>
      </c>
      <c r="EG455" t="s">
        <v>21</v>
      </c>
      <c r="EH455">
        <v>0</v>
      </c>
      <c r="EI455" t="s">
        <v>3</v>
      </c>
      <c r="EJ455">
        <v>4</v>
      </c>
      <c r="EK455">
        <v>0</v>
      </c>
      <c r="EL455" t="s">
        <v>22</v>
      </c>
      <c r="EM455" t="s">
        <v>23</v>
      </c>
      <c r="EO455" t="s">
        <v>3</v>
      </c>
      <c r="EQ455">
        <v>131072</v>
      </c>
      <c r="ER455">
        <v>426912.19</v>
      </c>
      <c r="ES455">
        <v>347832.49</v>
      </c>
      <c r="ET455">
        <v>435.13</v>
      </c>
      <c r="EU455">
        <v>147.43</v>
      </c>
      <c r="EV455">
        <v>78644.570000000007</v>
      </c>
      <c r="EW455">
        <v>453.1</v>
      </c>
      <c r="EX455">
        <v>0</v>
      </c>
      <c r="EY455">
        <v>0</v>
      </c>
      <c r="FQ455">
        <v>0</v>
      </c>
      <c r="FR455">
        <f t="shared" si="478"/>
        <v>0</v>
      </c>
      <c r="FS455">
        <v>0</v>
      </c>
      <c r="FX455">
        <v>70</v>
      </c>
      <c r="FY455">
        <v>10</v>
      </c>
      <c r="GA455" t="s">
        <v>3</v>
      </c>
      <c r="GD455">
        <v>0</v>
      </c>
      <c r="GF455">
        <v>1739596138</v>
      </c>
      <c r="GG455">
        <v>2</v>
      </c>
      <c r="GH455">
        <v>1</v>
      </c>
      <c r="GI455">
        <v>-2</v>
      </c>
      <c r="GJ455">
        <v>0</v>
      </c>
      <c r="GK455">
        <f>ROUND(R455*(R12)/100,2)</f>
        <v>3.69</v>
      </c>
      <c r="GL455">
        <f t="shared" si="479"/>
        <v>0</v>
      </c>
      <c r="GM455">
        <f t="shared" si="480"/>
        <v>11367.7</v>
      </c>
      <c r="GN455">
        <f t="shared" si="481"/>
        <v>0</v>
      </c>
      <c r="GO455">
        <f t="shared" si="482"/>
        <v>0</v>
      </c>
      <c r="GP455">
        <f t="shared" si="483"/>
        <v>11367.7</v>
      </c>
      <c r="GR455">
        <v>0</v>
      </c>
      <c r="GS455">
        <v>3</v>
      </c>
      <c r="GT455">
        <v>0</v>
      </c>
      <c r="GU455" t="s">
        <v>3</v>
      </c>
      <c r="GV455">
        <f t="shared" si="484"/>
        <v>0</v>
      </c>
      <c r="GW455">
        <v>1</v>
      </c>
      <c r="GX455">
        <f t="shared" si="485"/>
        <v>0</v>
      </c>
      <c r="HA455">
        <v>0</v>
      </c>
      <c r="HB455">
        <v>0</v>
      </c>
      <c r="IK455">
        <v>0</v>
      </c>
    </row>
    <row r="456" spans="1:245" x14ac:dyDescent="0.2">
      <c r="A456">
        <v>17</v>
      </c>
      <c r="B456">
        <v>1</v>
      </c>
      <c r="E456" t="s">
        <v>428</v>
      </c>
      <c r="F456" t="s">
        <v>25</v>
      </c>
      <c r="G456" t="s">
        <v>26</v>
      </c>
      <c r="H456" t="s">
        <v>19</v>
      </c>
      <c r="I456">
        <v>3.2843638930000002E-2</v>
      </c>
      <c r="J456">
        <v>0</v>
      </c>
      <c r="O456">
        <f t="shared" si="447"/>
        <v>1754.18</v>
      </c>
      <c r="P456">
        <f t="shared" si="448"/>
        <v>1754.18</v>
      </c>
      <c r="Q456">
        <f t="shared" si="449"/>
        <v>0</v>
      </c>
      <c r="R456">
        <f t="shared" si="450"/>
        <v>0</v>
      </c>
      <c r="S456">
        <f t="shared" si="451"/>
        <v>0</v>
      </c>
      <c r="T456">
        <f t="shared" si="452"/>
        <v>0</v>
      </c>
      <c r="U456">
        <f t="shared" si="453"/>
        <v>0</v>
      </c>
      <c r="V456">
        <f t="shared" si="454"/>
        <v>0</v>
      </c>
      <c r="W456">
        <f t="shared" si="455"/>
        <v>0</v>
      </c>
      <c r="X456">
        <f t="shared" si="456"/>
        <v>0</v>
      </c>
      <c r="Y456">
        <f t="shared" si="457"/>
        <v>0</v>
      </c>
      <c r="AA456">
        <v>33034105</v>
      </c>
      <c r="AB456">
        <f t="shared" si="458"/>
        <v>53410.15</v>
      </c>
      <c r="AC456">
        <f t="shared" si="459"/>
        <v>53410.15</v>
      </c>
      <c r="AD456">
        <f t="shared" si="460"/>
        <v>0</v>
      </c>
      <c r="AE456">
        <f t="shared" si="461"/>
        <v>0</v>
      </c>
      <c r="AF456">
        <f t="shared" si="462"/>
        <v>0</v>
      </c>
      <c r="AG456">
        <f t="shared" si="463"/>
        <v>0</v>
      </c>
      <c r="AH456">
        <f t="shared" si="464"/>
        <v>0</v>
      </c>
      <c r="AI456">
        <f t="shared" si="465"/>
        <v>0</v>
      </c>
      <c r="AJ456">
        <f t="shared" si="466"/>
        <v>0</v>
      </c>
      <c r="AK456">
        <v>53410.15</v>
      </c>
      <c r="AL456">
        <v>53410.15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70</v>
      </c>
      <c r="AU456">
        <v>10</v>
      </c>
      <c r="AV456">
        <v>1</v>
      </c>
      <c r="AW456">
        <v>1</v>
      </c>
      <c r="AZ456">
        <v>1</v>
      </c>
      <c r="BA456">
        <v>1</v>
      </c>
      <c r="BB456">
        <v>1</v>
      </c>
      <c r="BC456">
        <v>1</v>
      </c>
      <c r="BD456" t="s">
        <v>3</v>
      </c>
      <c r="BE456" t="s">
        <v>3</v>
      </c>
      <c r="BF456" t="s">
        <v>3</v>
      </c>
      <c r="BG456" t="s">
        <v>3</v>
      </c>
      <c r="BH456">
        <v>3</v>
      </c>
      <c r="BI456">
        <v>4</v>
      </c>
      <c r="BJ456" t="s">
        <v>27</v>
      </c>
      <c r="BM456">
        <v>0</v>
      </c>
      <c r="BN456">
        <v>0</v>
      </c>
      <c r="BO456" t="s">
        <v>3</v>
      </c>
      <c r="BP456">
        <v>0</v>
      </c>
      <c r="BQ456">
        <v>1</v>
      </c>
      <c r="BR456">
        <v>0</v>
      </c>
      <c r="BS456">
        <v>1</v>
      </c>
      <c r="BT456">
        <v>1</v>
      </c>
      <c r="BU456">
        <v>1</v>
      </c>
      <c r="BV456">
        <v>1</v>
      </c>
      <c r="BW456">
        <v>1</v>
      </c>
      <c r="BX456">
        <v>1</v>
      </c>
      <c r="BY456" t="s">
        <v>3</v>
      </c>
      <c r="BZ456">
        <v>70</v>
      </c>
      <c r="CA456">
        <v>10</v>
      </c>
      <c r="CF456">
        <v>0</v>
      </c>
      <c r="CG456">
        <v>0</v>
      </c>
      <c r="CM456">
        <v>0</v>
      </c>
      <c r="CN456" t="s">
        <v>3</v>
      </c>
      <c r="CO456">
        <v>0</v>
      </c>
      <c r="CP456">
        <f t="shared" si="467"/>
        <v>1754.18</v>
      </c>
      <c r="CQ456">
        <f t="shared" si="468"/>
        <v>53410.15</v>
      </c>
      <c r="CR456">
        <f t="shared" si="469"/>
        <v>0</v>
      </c>
      <c r="CS456">
        <f t="shared" si="470"/>
        <v>0</v>
      </c>
      <c r="CT456">
        <f t="shared" si="471"/>
        <v>0</v>
      </c>
      <c r="CU456">
        <f t="shared" si="472"/>
        <v>0</v>
      </c>
      <c r="CV456">
        <f t="shared" si="473"/>
        <v>0</v>
      </c>
      <c r="CW456">
        <f t="shared" si="474"/>
        <v>0</v>
      </c>
      <c r="CX456">
        <f t="shared" si="475"/>
        <v>0</v>
      </c>
      <c r="CY456">
        <f t="shared" si="476"/>
        <v>0</v>
      </c>
      <c r="CZ456">
        <f t="shared" si="477"/>
        <v>0</v>
      </c>
      <c r="DC456" t="s">
        <v>3</v>
      </c>
      <c r="DD456" t="s">
        <v>3</v>
      </c>
      <c r="DE456" t="s">
        <v>3</v>
      </c>
      <c r="DF456" t="s">
        <v>3</v>
      </c>
      <c r="DG456" t="s">
        <v>3</v>
      </c>
      <c r="DH456" t="s">
        <v>3</v>
      </c>
      <c r="DI456" t="s">
        <v>3</v>
      </c>
      <c r="DJ456" t="s">
        <v>3</v>
      </c>
      <c r="DK456" t="s">
        <v>3</v>
      </c>
      <c r="DL456" t="s">
        <v>3</v>
      </c>
      <c r="DM456" t="s">
        <v>3</v>
      </c>
      <c r="DN456">
        <v>0</v>
      </c>
      <c r="DO456">
        <v>0</v>
      </c>
      <c r="DP456">
        <v>1</v>
      </c>
      <c r="DQ456">
        <v>1</v>
      </c>
      <c r="DU456">
        <v>1009</v>
      </c>
      <c r="DV456" t="s">
        <v>19</v>
      </c>
      <c r="DW456" t="s">
        <v>19</v>
      </c>
      <c r="DX456">
        <v>1000</v>
      </c>
      <c r="EE456">
        <v>32505399</v>
      </c>
      <c r="EF456">
        <v>1</v>
      </c>
      <c r="EG456" t="s">
        <v>21</v>
      </c>
      <c r="EH456">
        <v>0</v>
      </c>
      <c r="EI456" t="s">
        <v>3</v>
      </c>
      <c r="EJ456">
        <v>4</v>
      </c>
      <c r="EK456">
        <v>0</v>
      </c>
      <c r="EL456" t="s">
        <v>22</v>
      </c>
      <c r="EM456" t="s">
        <v>23</v>
      </c>
      <c r="EO456" t="s">
        <v>3</v>
      </c>
      <c r="EQ456">
        <v>131072</v>
      </c>
      <c r="ER456">
        <v>53410.15</v>
      </c>
      <c r="ES456">
        <v>53410.15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FQ456">
        <v>0</v>
      </c>
      <c r="FR456">
        <f t="shared" si="478"/>
        <v>0</v>
      </c>
      <c r="FS456">
        <v>0</v>
      </c>
      <c r="FX456">
        <v>70</v>
      </c>
      <c r="FY456">
        <v>10</v>
      </c>
      <c r="GA456" t="s">
        <v>3</v>
      </c>
      <c r="GD456">
        <v>0</v>
      </c>
      <c r="GF456">
        <v>-1467733540</v>
      </c>
      <c r="GG456">
        <v>2</v>
      </c>
      <c r="GH456">
        <v>1</v>
      </c>
      <c r="GI456">
        <v>-2</v>
      </c>
      <c r="GJ456">
        <v>0</v>
      </c>
      <c r="GK456">
        <f>ROUND(R456*(R12)/100,2)</f>
        <v>0</v>
      </c>
      <c r="GL456">
        <f t="shared" si="479"/>
        <v>0</v>
      </c>
      <c r="GM456">
        <f t="shared" si="480"/>
        <v>1754.18</v>
      </c>
      <c r="GN456">
        <f t="shared" si="481"/>
        <v>0</v>
      </c>
      <c r="GO456">
        <f t="shared" si="482"/>
        <v>0</v>
      </c>
      <c r="GP456">
        <f t="shared" si="483"/>
        <v>1754.18</v>
      </c>
      <c r="GR456">
        <v>0</v>
      </c>
      <c r="GS456">
        <v>3</v>
      </c>
      <c r="GT456">
        <v>0</v>
      </c>
      <c r="GU456" t="s">
        <v>3</v>
      </c>
      <c r="GV456">
        <f t="shared" si="484"/>
        <v>0</v>
      </c>
      <c r="GW456">
        <v>1</v>
      </c>
      <c r="GX456">
        <f t="shared" si="485"/>
        <v>0</v>
      </c>
      <c r="HA456">
        <v>0</v>
      </c>
      <c r="HB456">
        <v>0</v>
      </c>
      <c r="IK456">
        <v>0</v>
      </c>
    </row>
    <row r="457" spans="1:245" x14ac:dyDescent="0.2">
      <c r="A457">
        <v>17</v>
      </c>
      <c r="B457">
        <v>1</v>
      </c>
      <c r="E457" t="s">
        <v>429</v>
      </c>
      <c r="F457" t="s">
        <v>430</v>
      </c>
      <c r="G457" t="s">
        <v>431</v>
      </c>
      <c r="H457" t="s">
        <v>432</v>
      </c>
      <c r="I457">
        <v>1</v>
      </c>
      <c r="J457">
        <v>0</v>
      </c>
      <c r="O457">
        <f t="shared" si="447"/>
        <v>68126.850000000006</v>
      </c>
      <c r="P457">
        <f t="shared" si="448"/>
        <v>68126.850000000006</v>
      </c>
      <c r="Q457">
        <f t="shared" si="449"/>
        <v>0</v>
      </c>
      <c r="R457">
        <f t="shared" si="450"/>
        <v>0</v>
      </c>
      <c r="S457">
        <f t="shared" si="451"/>
        <v>0</v>
      </c>
      <c r="T457">
        <f t="shared" si="452"/>
        <v>0</v>
      </c>
      <c r="U457">
        <f t="shared" si="453"/>
        <v>0</v>
      </c>
      <c r="V457">
        <f t="shared" si="454"/>
        <v>0</v>
      </c>
      <c r="W457">
        <f t="shared" si="455"/>
        <v>0</v>
      </c>
      <c r="X457">
        <f t="shared" si="456"/>
        <v>0</v>
      </c>
      <c r="Y457">
        <f t="shared" si="457"/>
        <v>0</v>
      </c>
      <c r="AA457">
        <v>33034105</v>
      </c>
      <c r="AB457">
        <f t="shared" si="458"/>
        <v>68126.850000000006</v>
      </c>
      <c r="AC457">
        <f t="shared" si="459"/>
        <v>68126.850000000006</v>
      </c>
      <c r="AD457">
        <f t="shared" si="460"/>
        <v>0</v>
      </c>
      <c r="AE457">
        <f t="shared" si="461"/>
        <v>0</v>
      </c>
      <c r="AF457">
        <f t="shared" si="462"/>
        <v>0</v>
      </c>
      <c r="AG457">
        <f t="shared" si="463"/>
        <v>0</v>
      </c>
      <c r="AH457">
        <f t="shared" si="464"/>
        <v>0</v>
      </c>
      <c r="AI457">
        <f t="shared" si="465"/>
        <v>0</v>
      </c>
      <c r="AJ457">
        <f t="shared" si="466"/>
        <v>0</v>
      </c>
      <c r="AK457">
        <v>68126.850000000006</v>
      </c>
      <c r="AL457">
        <v>68126.850000000006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70</v>
      </c>
      <c r="AU457">
        <v>10</v>
      </c>
      <c r="AV457">
        <v>1</v>
      </c>
      <c r="AW457">
        <v>1</v>
      </c>
      <c r="AZ457">
        <v>1</v>
      </c>
      <c r="BA457">
        <v>1</v>
      </c>
      <c r="BB457">
        <v>1</v>
      </c>
      <c r="BC457">
        <v>1</v>
      </c>
      <c r="BD457" t="s">
        <v>3</v>
      </c>
      <c r="BE457" t="s">
        <v>3</v>
      </c>
      <c r="BF457" t="s">
        <v>3</v>
      </c>
      <c r="BG457" t="s">
        <v>3</v>
      </c>
      <c r="BH457">
        <v>3</v>
      </c>
      <c r="BI457">
        <v>4</v>
      </c>
      <c r="BJ457" t="s">
        <v>433</v>
      </c>
      <c r="BM457">
        <v>0</v>
      </c>
      <c r="BN457">
        <v>0</v>
      </c>
      <c r="BO457" t="s">
        <v>3</v>
      </c>
      <c r="BP457">
        <v>0</v>
      </c>
      <c r="BQ457">
        <v>1</v>
      </c>
      <c r="BR457">
        <v>0</v>
      </c>
      <c r="BS457">
        <v>1</v>
      </c>
      <c r="BT457">
        <v>1</v>
      </c>
      <c r="BU457">
        <v>1</v>
      </c>
      <c r="BV457">
        <v>1</v>
      </c>
      <c r="BW457">
        <v>1</v>
      </c>
      <c r="BX457">
        <v>1</v>
      </c>
      <c r="BY457" t="s">
        <v>3</v>
      </c>
      <c r="BZ457">
        <v>70</v>
      </c>
      <c r="CA457">
        <v>10</v>
      </c>
      <c r="CF457">
        <v>0</v>
      </c>
      <c r="CG457">
        <v>0</v>
      </c>
      <c r="CM457">
        <v>0</v>
      </c>
      <c r="CN457" t="s">
        <v>3</v>
      </c>
      <c r="CO457">
        <v>0</v>
      </c>
      <c r="CP457">
        <f t="shared" si="467"/>
        <v>68126.850000000006</v>
      </c>
      <c r="CQ457">
        <f t="shared" si="468"/>
        <v>68126.850000000006</v>
      </c>
      <c r="CR457">
        <f t="shared" si="469"/>
        <v>0</v>
      </c>
      <c r="CS457">
        <f t="shared" si="470"/>
        <v>0</v>
      </c>
      <c r="CT457">
        <f t="shared" si="471"/>
        <v>0</v>
      </c>
      <c r="CU457">
        <f t="shared" si="472"/>
        <v>0</v>
      </c>
      <c r="CV457">
        <f t="shared" si="473"/>
        <v>0</v>
      </c>
      <c r="CW457">
        <f t="shared" si="474"/>
        <v>0</v>
      </c>
      <c r="CX457">
        <f t="shared" si="475"/>
        <v>0</v>
      </c>
      <c r="CY457">
        <f t="shared" si="476"/>
        <v>0</v>
      </c>
      <c r="CZ457">
        <f t="shared" si="477"/>
        <v>0</v>
      </c>
      <c r="DC457" t="s">
        <v>3</v>
      </c>
      <c r="DD457" t="s">
        <v>3</v>
      </c>
      <c r="DE457" t="s">
        <v>3</v>
      </c>
      <c r="DF457" t="s">
        <v>3</v>
      </c>
      <c r="DG457" t="s">
        <v>3</v>
      </c>
      <c r="DH457" t="s">
        <v>3</v>
      </c>
      <c r="DI457" t="s">
        <v>3</v>
      </c>
      <c r="DJ457" t="s">
        <v>3</v>
      </c>
      <c r="DK457" t="s">
        <v>3</v>
      </c>
      <c r="DL457" t="s">
        <v>3</v>
      </c>
      <c r="DM457" t="s">
        <v>3</v>
      </c>
      <c r="DN457">
        <v>0</v>
      </c>
      <c r="DO457">
        <v>0</v>
      </c>
      <c r="DP457">
        <v>1</v>
      </c>
      <c r="DQ457">
        <v>1</v>
      </c>
      <c r="DU457">
        <v>1013</v>
      </c>
      <c r="DV457" t="s">
        <v>432</v>
      </c>
      <c r="DW457" t="s">
        <v>432</v>
      </c>
      <c r="DX457">
        <v>1</v>
      </c>
      <c r="EE457">
        <v>32505399</v>
      </c>
      <c r="EF457">
        <v>1</v>
      </c>
      <c r="EG457" t="s">
        <v>21</v>
      </c>
      <c r="EH457">
        <v>0</v>
      </c>
      <c r="EI457" t="s">
        <v>3</v>
      </c>
      <c r="EJ457">
        <v>4</v>
      </c>
      <c r="EK457">
        <v>0</v>
      </c>
      <c r="EL457" t="s">
        <v>22</v>
      </c>
      <c r="EM457" t="s">
        <v>23</v>
      </c>
      <c r="EO457" t="s">
        <v>3</v>
      </c>
      <c r="EQ457">
        <v>0</v>
      </c>
      <c r="ER457">
        <v>68126.850000000006</v>
      </c>
      <c r="ES457">
        <v>68126.850000000006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FQ457">
        <v>0</v>
      </c>
      <c r="FR457">
        <f t="shared" si="478"/>
        <v>0</v>
      </c>
      <c r="FS457">
        <v>0</v>
      </c>
      <c r="FX457">
        <v>70</v>
      </c>
      <c r="FY457">
        <v>10</v>
      </c>
      <c r="GA457" t="s">
        <v>3</v>
      </c>
      <c r="GD457">
        <v>0</v>
      </c>
      <c r="GF457">
        <v>939398920</v>
      </c>
      <c r="GG457">
        <v>2</v>
      </c>
      <c r="GH457">
        <v>1</v>
      </c>
      <c r="GI457">
        <v>-2</v>
      </c>
      <c r="GJ457">
        <v>0</v>
      </c>
      <c r="GK457">
        <f>ROUND(R457*(R12)/100,2)</f>
        <v>0</v>
      </c>
      <c r="GL457">
        <f t="shared" si="479"/>
        <v>0</v>
      </c>
      <c r="GM457">
        <f t="shared" si="480"/>
        <v>68126.850000000006</v>
      </c>
      <c r="GN457">
        <f t="shared" si="481"/>
        <v>0</v>
      </c>
      <c r="GO457">
        <f t="shared" si="482"/>
        <v>0</v>
      </c>
      <c r="GP457">
        <f t="shared" si="483"/>
        <v>68126.850000000006</v>
      </c>
      <c r="GR457">
        <v>0</v>
      </c>
      <c r="GS457">
        <v>3</v>
      </c>
      <c r="GT457">
        <v>0</v>
      </c>
      <c r="GU457" t="s">
        <v>3</v>
      </c>
      <c r="GV457">
        <f t="shared" si="484"/>
        <v>0</v>
      </c>
      <c r="GW457">
        <v>1</v>
      </c>
      <c r="GX457">
        <f t="shared" si="485"/>
        <v>0</v>
      </c>
      <c r="HA457">
        <v>0</v>
      </c>
      <c r="HB457">
        <v>0</v>
      </c>
      <c r="IK457">
        <v>0</v>
      </c>
    </row>
    <row r="458" spans="1:245" x14ac:dyDescent="0.2">
      <c r="A458">
        <v>17</v>
      </c>
      <c r="B458">
        <v>1</v>
      </c>
      <c r="C458">
        <f>ROW(SmtRes!A1125)</f>
        <v>1125</v>
      </c>
      <c r="D458">
        <f>ROW(EtalonRes!A1068)</f>
        <v>1068</v>
      </c>
      <c r="E458" t="s">
        <v>434</v>
      </c>
      <c r="F458" t="s">
        <v>17</v>
      </c>
      <c r="G458" t="s">
        <v>18</v>
      </c>
      <c r="H458" t="s">
        <v>19</v>
      </c>
      <c r="I458">
        <v>1.9800000000000002E-2</v>
      </c>
      <c r="J458">
        <v>0</v>
      </c>
      <c r="O458">
        <f t="shared" si="447"/>
        <v>1320.01</v>
      </c>
      <c r="P458">
        <f t="shared" si="448"/>
        <v>1127.28</v>
      </c>
      <c r="Q458">
        <f t="shared" si="449"/>
        <v>30.79</v>
      </c>
      <c r="R458">
        <f t="shared" si="450"/>
        <v>2.83</v>
      </c>
      <c r="S458">
        <f t="shared" si="451"/>
        <v>161.94</v>
      </c>
      <c r="T458">
        <f t="shared" si="452"/>
        <v>0</v>
      </c>
      <c r="U458">
        <f t="shared" si="453"/>
        <v>0.714978</v>
      </c>
      <c r="V458">
        <f t="shared" si="454"/>
        <v>0</v>
      </c>
      <c r="W458">
        <f t="shared" si="455"/>
        <v>0</v>
      </c>
      <c r="X458">
        <f t="shared" si="456"/>
        <v>113.36</v>
      </c>
      <c r="Y458">
        <f t="shared" si="457"/>
        <v>16.190000000000001</v>
      </c>
      <c r="AA458">
        <v>33034105</v>
      </c>
      <c r="AB458">
        <f t="shared" si="458"/>
        <v>66667.14</v>
      </c>
      <c r="AC458">
        <f t="shared" si="459"/>
        <v>56933.42</v>
      </c>
      <c r="AD458">
        <f t="shared" si="460"/>
        <v>1555.17</v>
      </c>
      <c r="AE458">
        <f t="shared" si="461"/>
        <v>142.85</v>
      </c>
      <c r="AF458">
        <f t="shared" si="462"/>
        <v>8178.55</v>
      </c>
      <c r="AG458">
        <f t="shared" si="463"/>
        <v>0</v>
      </c>
      <c r="AH458">
        <f t="shared" si="464"/>
        <v>36.11</v>
      </c>
      <c r="AI458">
        <f t="shared" si="465"/>
        <v>0</v>
      </c>
      <c r="AJ458">
        <f t="shared" si="466"/>
        <v>0</v>
      </c>
      <c r="AK458">
        <v>66667.14</v>
      </c>
      <c r="AL458">
        <v>56933.42</v>
      </c>
      <c r="AM458">
        <v>1555.17</v>
      </c>
      <c r="AN458">
        <v>142.85</v>
      </c>
      <c r="AO458">
        <v>8178.55</v>
      </c>
      <c r="AP458">
        <v>0</v>
      </c>
      <c r="AQ458">
        <v>36.11</v>
      </c>
      <c r="AR458">
        <v>0</v>
      </c>
      <c r="AS458">
        <v>0</v>
      </c>
      <c r="AT458">
        <v>70</v>
      </c>
      <c r="AU458">
        <v>10</v>
      </c>
      <c r="AV458">
        <v>1</v>
      </c>
      <c r="AW458">
        <v>1</v>
      </c>
      <c r="AZ458">
        <v>1</v>
      </c>
      <c r="BA458">
        <v>1</v>
      </c>
      <c r="BB458">
        <v>1</v>
      </c>
      <c r="BC458">
        <v>1</v>
      </c>
      <c r="BD458" t="s">
        <v>3</v>
      </c>
      <c r="BE458" t="s">
        <v>3</v>
      </c>
      <c r="BF458" t="s">
        <v>3</v>
      </c>
      <c r="BG458" t="s">
        <v>3</v>
      </c>
      <c r="BH458">
        <v>0</v>
      </c>
      <c r="BI458">
        <v>4</v>
      </c>
      <c r="BJ458" t="s">
        <v>20</v>
      </c>
      <c r="BM458">
        <v>0</v>
      </c>
      <c r="BN458">
        <v>0</v>
      </c>
      <c r="BO458" t="s">
        <v>3</v>
      </c>
      <c r="BP458">
        <v>0</v>
      </c>
      <c r="BQ458">
        <v>1</v>
      </c>
      <c r="BR458">
        <v>0</v>
      </c>
      <c r="BS458">
        <v>1</v>
      </c>
      <c r="BT458">
        <v>1</v>
      </c>
      <c r="BU458">
        <v>1</v>
      </c>
      <c r="BV458">
        <v>1</v>
      </c>
      <c r="BW458">
        <v>1</v>
      </c>
      <c r="BX458">
        <v>1</v>
      </c>
      <c r="BY458" t="s">
        <v>3</v>
      </c>
      <c r="BZ458">
        <v>70</v>
      </c>
      <c r="CA458">
        <v>10</v>
      </c>
      <c r="CF458">
        <v>0</v>
      </c>
      <c r="CG458">
        <v>0</v>
      </c>
      <c r="CM458">
        <v>0</v>
      </c>
      <c r="CN458" t="s">
        <v>3</v>
      </c>
      <c r="CO458">
        <v>0</v>
      </c>
      <c r="CP458">
        <f t="shared" si="467"/>
        <v>1320.01</v>
      </c>
      <c r="CQ458">
        <f t="shared" si="468"/>
        <v>56933.42</v>
      </c>
      <c r="CR458">
        <f t="shared" si="469"/>
        <v>1555.17</v>
      </c>
      <c r="CS458">
        <f t="shared" si="470"/>
        <v>142.85</v>
      </c>
      <c r="CT458">
        <f t="shared" si="471"/>
        <v>8178.55</v>
      </c>
      <c r="CU458">
        <f t="shared" si="472"/>
        <v>0</v>
      </c>
      <c r="CV458">
        <f t="shared" si="473"/>
        <v>36.11</v>
      </c>
      <c r="CW458">
        <f t="shared" si="474"/>
        <v>0</v>
      </c>
      <c r="CX458">
        <f t="shared" si="475"/>
        <v>0</v>
      </c>
      <c r="CY458">
        <f t="shared" si="476"/>
        <v>113.35799999999999</v>
      </c>
      <c r="CZ458">
        <f t="shared" si="477"/>
        <v>16.194000000000003</v>
      </c>
      <c r="DC458" t="s">
        <v>3</v>
      </c>
      <c r="DD458" t="s">
        <v>3</v>
      </c>
      <c r="DE458" t="s">
        <v>3</v>
      </c>
      <c r="DF458" t="s">
        <v>3</v>
      </c>
      <c r="DG458" t="s">
        <v>3</v>
      </c>
      <c r="DH458" t="s">
        <v>3</v>
      </c>
      <c r="DI458" t="s">
        <v>3</v>
      </c>
      <c r="DJ458" t="s">
        <v>3</v>
      </c>
      <c r="DK458" t="s">
        <v>3</v>
      </c>
      <c r="DL458" t="s">
        <v>3</v>
      </c>
      <c r="DM458" t="s">
        <v>3</v>
      </c>
      <c r="DN458">
        <v>0</v>
      </c>
      <c r="DO458">
        <v>0</v>
      </c>
      <c r="DP458">
        <v>1</v>
      </c>
      <c r="DQ458">
        <v>1</v>
      </c>
      <c r="DU458">
        <v>1009</v>
      </c>
      <c r="DV458" t="s">
        <v>19</v>
      </c>
      <c r="DW458" t="s">
        <v>19</v>
      </c>
      <c r="DX458">
        <v>1000</v>
      </c>
      <c r="EE458">
        <v>32505399</v>
      </c>
      <c r="EF458">
        <v>1</v>
      </c>
      <c r="EG458" t="s">
        <v>21</v>
      </c>
      <c r="EH458">
        <v>0</v>
      </c>
      <c r="EI458" t="s">
        <v>3</v>
      </c>
      <c r="EJ458">
        <v>4</v>
      </c>
      <c r="EK458">
        <v>0</v>
      </c>
      <c r="EL458" t="s">
        <v>22</v>
      </c>
      <c r="EM458" t="s">
        <v>23</v>
      </c>
      <c r="EO458" t="s">
        <v>3</v>
      </c>
      <c r="EQ458">
        <v>131072</v>
      </c>
      <c r="ER458">
        <v>66667.14</v>
      </c>
      <c r="ES458">
        <v>56933.42</v>
      </c>
      <c r="ET458">
        <v>1555.17</v>
      </c>
      <c r="EU458">
        <v>142.85</v>
      </c>
      <c r="EV458">
        <v>8178.55</v>
      </c>
      <c r="EW458">
        <v>36.11</v>
      </c>
      <c r="EX458">
        <v>0</v>
      </c>
      <c r="EY458">
        <v>0</v>
      </c>
      <c r="FQ458">
        <v>0</v>
      </c>
      <c r="FR458">
        <f t="shared" si="478"/>
        <v>0</v>
      </c>
      <c r="FS458">
        <v>0</v>
      </c>
      <c r="FX458">
        <v>70</v>
      </c>
      <c r="FY458">
        <v>10</v>
      </c>
      <c r="GA458" t="s">
        <v>3</v>
      </c>
      <c r="GD458">
        <v>0</v>
      </c>
      <c r="GF458">
        <v>-1596235391</v>
      </c>
      <c r="GG458">
        <v>2</v>
      </c>
      <c r="GH458">
        <v>1</v>
      </c>
      <c r="GI458">
        <v>-2</v>
      </c>
      <c r="GJ458">
        <v>0</v>
      </c>
      <c r="GK458">
        <f>ROUND(R458*(R12)/100,2)</f>
        <v>3.06</v>
      </c>
      <c r="GL458">
        <f t="shared" si="479"/>
        <v>0</v>
      </c>
      <c r="GM458">
        <f t="shared" si="480"/>
        <v>1452.62</v>
      </c>
      <c r="GN458">
        <f t="shared" si="481"/>
        <v>0</v>
      </c>
      <c r="GO458">
        <f t="shared" si="482"/>
        <v>0</v>
      </c>
      <c r="GP458">
        <f t="shared" si="483"/>
        <v>1452.62</v>
      </c>
      <c r="GR458">
        <v>0</v>
      </c>
      <c r="GS458">
        <v>3</v>
      </c>
      <c r="GT458">
        <v>0</v>
      </c>
      <c r="GU458" t="s">
        <v>3</v>
      </c>
      <c r="GV458">
        <f t="shared" si="484"/>
        <v>0</v>
      </c>
      <c r="GW458">
        <v>1</v>
      </c>
      <c r="GX458">
        <f t="shared" si="485"/>
        <v>0</v>
      </c>
      <c r="HA458">
        <v>0</v>
      </c>
      <c r="HB458">
        <v>0</v>
      </c>
      <c r="IK458">
        <v>0</v>
      </c>
    </row>
    <row r="459" spans="1:245" x14ac:dyDescent="0.2">
      <c r="A459">
        <v>18</v>
      </c>
      <c r="B459">
        <v>1</v>
      </c>
      <c r="C459">
        <v>1125</v>
      </c>
      <c r="E459" t="s">
        <v>435</v>
      </c>
      <c r="F459" t="s">
        <v>25</v>
      </c>
      <c r="G459" t="s">
        <v>26</v>
      </c>
      <c r="H459" t="s">
        <v>19</v>
      </c>
      <c r="I459">
        <f>I458*J459</f>
        <v>-1.9800000000000002E-2</v>
      </c>
      <c r="J459">
        <v>-1</v>
      </c>
      <c r="O459">
        <f t="shared" si="447"/>
        <v>-1057.52</v>
      </c>
      <c r="P459">
        <f t="shared" si="448"/>
        <v>-1057.52</v>
      </c>
      <c r="Q459">
        <f t="shared" si="449"/>
        <v>0</v>
      </c>
      <c r="R459">
        <f t="shared" si="450"/>
        <v>0</v>
      </c>
      <c r="S459">
        <f t="shared" si="451"/>
        <v>0</v>
      </c>
      <c r="T459">
        <f t="shared" si="452"/>
        <v>0</v>
      </c>
      <c r="U459">
        <f t="shared" si="453"/>
        <v>0</v>
      </c>
      <c r="V459">
        <f t="shared" si="454"/>
        <v>0</v>
      </c>
      <c r="W459">
        <f t="shared" si="455"/>
        <v>0</v>
      </c>
      <c r="X459">
        <f t="shared" si="456"/>
        <v>0</v>
      </c>
      <c r="Y459">
        <f t="shared" si="457"/>
        <v>0</v>
      </c>
      <c r="AA459">
        <v>33034105</v>
      </c>
      <c r="AB459">
        <f t="shared" si="458"/>
        <v>53410.15</v>
      </c>
      <c r="AC459">
        <f t="shared" si="459"/>
        <v>53410.15</v>
      </c>
      <c r="AD459">
        <f t="shared" si="460"/>
        <v>0</v>
      </c>
      <c r="AE459">
        <f t="shared" si="461"/>
        <v>0</v>
      </c>
      <c r="AF459">
        <f t="shared" si="462"/>
        <v>0</v>
      </c>
      <c r="AG459">
        <f t="shared" si="463"/>
        <v>0</v>
      </c>
      <c r="AH459">
        <f t="shared" si="464"/>
        <v>0</v>
      </c>
      <c r="AI459">
        <f t="shared" si="465"/>
        <v>0</v>
      </c>
      <c r="AJ459">
        <f t="shared" si="466"/>
        <v>0</v>
      </c>
      <c r="AK459">
        <v>53410.15</v>
      </c>
      <c r="AL459">
        <v>53410.15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70</v>
      </c>
      <c r="AU459">
        <v>10</v>
      </c>
      <c r="AV459">
        <v>1</v>
      </c>
      <c r="AW459">
        <v>1</v>
      </c>
      <c r="AZ459">
        <v>1</v>
      </c>
      <c r="BA459">
        <v>1</v>
      </c>
      <c r="BB459">
        <v>1</v>
      </c>
      <c r="BC459">
        <v>1</v>
      </c>
      <c r="BD459" t="s">
        <v>3</v>
      </c>
      <c r="BE459" t="s">
        <v>3</v>
      </c>
      <c r="BF459" t="s">
        <v>3</v>
      </c>
      <c r="BG459" t="s">
        <v>3</v>
      </c>
      <c r="BH459">
        <v>3</v>
      </c>
      <c r="BI459">
        <v>4</v>
      </c>
      <c r="BJ459" t="s">
        <v>27</v>
      </c>
      <c r="BM459">
        <v>0</v>
      </c>
      <c r="BN459">
        <v>0</v>
      </c>
      <c r="BO459" t="s">
        <v>3</v>
      </c>
      <c r="BP459">
        <v>0</v>
      </c>
      <c r="BQ459">
        <v>1</v>
      </c>
      <c r="BR459">
        <v>0</v>
      </c>
      <c r="BS459">
        <v>1</v>
      </c>
      <c r="BT459">
        <v>1</v>
      </c>
      <c r="BU459">
        <v>1</v>
      </c>
      <c r="BV459">
        <v>1</v>
      </c>
      <c r="BW459">
        <v>1</v>
      </c>
      <c r="BX459">
        <v>1</v>
      </c>
      <c r="BY459" t="s">
        <v>3</v>
      </c>
      <c r="BZ459">
        <v>70</v>
      </c>
      <c r="CA459">
        <v>10</v>
      </c>
      <c r="CF459">
        <v>0</v>
      </c>
      <c r="CG459">
        <v>0</v>
      </c>
      <c r="CM459">
        <v>0</v>
      </c>
      <c r="CN459" t="s">
        <v>3</v>
      </c>
      <c r="CO459">
        <v>0</v>
      </c>
      <c r="CP459">
        <f t="shared" si="467"/>
        <v>-1057.52</v>
      </c>
      <c r="CQ459">
        <f t="shared" si="468"/>
        <v>53410.15</v>
      </c>
      <c r="CR459">
        <f t="shared" si="469"/>
        <v>0</v>
      </c>
      <c r="CS459">
        <f t="shared" si="470"/>
        <v>0</v>
      </c>
      <c r="CT459">
        <f t="shared" si="471"/>
        <v>0</v>
      </c>
      <c r="CU459">
        <f t="shared" si="472"/>
        <v>0</v>
      </c>
      <c r="CV459">
        <f t="shared" si="473"/>
        <v>0</v>
      </c>
      <c r="CW459">
        <f t="shared" si="474"/>
        <v>0</v>
      </c>
      <c r="CX459">
        <f t="shared" si="475"/>
        <v>0</v>
      </c>
      <c r="CY459">
        <f t="shared" si="476"/>
        <v>0</v>
      </c>
      <c r="CZ459">
        <f t="shared" si="477"/>
        <v>0</v>
      </c>
      <c r="DC459" t="s">
        <v>3</v>
      </c>
      <c r="DD459" t="s">
        <v>3</v>
      </c>
      <c r="DE459" t="s">
        <v>3</v>
      </c>
      <c r="DF459" t="s">
        <v>3</v>
      </c>
      <c r="DG459" t="s">
        <v>3</v>
      </c>
      <c r="DH459" t="s">
        <v>3</v>
      </c>
      <c r="DI459" t="s">
        <v>3</v>
      </c>
      <c r="DJ459" t="s">
        <v>3</v>
      </c>
      <c r="DK459" t="s">
        <v>3</v>
      </c>
      <c r="DL459" t="s">
        <v>3</v>
      </c>
      <c r="DM459" t="s">
        <v>3</v>
      </c>
      <c r="DN459">
        <v>0</v>
      </c>
      <c r="DO459">
        <v>0</v>
      </c>
      <c r="DP459">
        <v>1</v>
      </c>
      <c r="DQ459">
        <v>1</v>
      </c>
      <c r="DU459">
        <v>1009</v>
      </c>
      <c r="DV459" t="s">
        <v>19</v>
      </c>
      <c r="DW459" t="s">
        <v>19</v>
      </c>
      <c r="DX459">
        <v>1000</v>
      </c>
      <c r="EE459">
        <v>32505399</v>
      </c>
      <c r="EF459">
        <v>1</v>
      </c>
      <c r="EG459" t="s">
        <v>21</v>
      </c>
      <c r="EH459">
        <v>0</v>
      </c>
      <c r="EI459" t="s">
        <v>3</v>
      </c>
      <c r="EJ459">
        <v>4</v>
      </c>
      <c r="EK459">
        <v>0</v>
      </c>
      <c r="EL459" t="s">
        <v>22</v>
      </c>
      <c r="EM459" t="s">
        <v>23</v>
      </c>
      <c r="EO459" t="s">
        <v>3</v>
      </c>
      <c r="EQ459">
        <v>0</v>
      </c>
      <c r="ER459">
        <v>53410.15</v>
      </c>
      <c r="ES459">
        <v>53410.15</v>
      </c>
      <c r="ET459">
        <v>0</v>
      </c>
      <c r="EU459">
        <v>0</v>
      </c>
      <c r="EV459">
        <v>0</v>
      </c>
      <c r="EW459">
        <v>0</v>
      </c>
      <c r="EX459">
        <v>0</v>
      </c>
      <c r="FQ459">
        <v>0</v>
      </c>
      <c r="FR459">
        <f t="shared" si="478"/>
        <v>0</v>
      </c>
      <c r="FS459">
        <v>0</v>
      </c>
      <c r="FX459">
        <v>70</v>
      </c>
      <c r="FY459">
        <v>10</v>
      </c>
      <c r="GA459" t="s">
        <v>3</v>
      </c>
      <c r="GD459">
        <v>0</v>
      </c>
      <c r="GF459">
        <v>-1467733540</v>
      </c>
      <c r="GG459">
        <v>2</v>
      </c>
      <c r="GH459">
        <v>1</v>
      </c>
      <c r="GI459">
        <v>-2</v>
      </c>
      <c r="GJ459">
        <v>0</v>
      </c>
      <c r="GK459">
        <f>ROUND(R459*(R12)/100,2)</f>
        <v>0</v>
      </c>
      <c r="GL459">
        <f t="shared" si="479"/>
        <v>0</v>
      </c>
      <c r="GM459">
        <f t="shared" si="480"/>
        <v>-1057.52</v>
      </c>
      <c r="GN459">
        <f t="shared" si="481"/>
        <v>0</v>
      </c>
      <c r="GO459">
        <f t="shared" si="482"/>
        <v>0</v>
      </c>
      <c r="GP459">
        <f t="shared" si="483"/>
        <v>-1057.52</v>
      </c>
      <c r="GR459">
        <v>0</v>
      </c>
      <c r="GS459">
        <v>3</v>
      </c>
      <c r="GT459">
        <v>0</v>
      </c>
      <c r="GU459" t="s">
        <v>3</v>
      </c>
      <c r="GV459">
        <f t="shared" si="484"/>
        <v>0</v>
      </c>
      <c r="GW459">
        <v>1</v>
      </c>
      <c r="GX459">
        <f t="shared" si="485"/>
        <v>0</v>
      </c>
      <c r="HA459">
        <v>0</v>
      </c>
      <c r="HB459">
        <v>0</v>
      </c>
      <c r="IK459">
        <v>0</v>
      </c>
    </row>
    <row r="460" spans="1:245" x14ac:dyDescent="0.2">
      <c r="A460">
        <v>17</v>
      </c>
      <c r="B460">
        <v>1</v>
      </c>
      <c r="C460">
        <f>ROW(SmtRes!A1140)</f>
        <v>1140</v>
      </c>
      <c r="D460">
        <f>ROW(EtalonRes!A1083)</f>
        <v>1083</v>
      </c>
      <c r="E460" t="s">
        <v>436</v>
      </c>
      <c r="F460" t="s">
        <v>29</v>
      </c>
      <c r="G460" t="s">
        <v>30</v>
      </c>
      <c r="H460" t="s">
        <v>31</v>
      </c>
      <c r="I460">
        <v>2.7000000000000001E-3</v>
      </c>
      <c r="J460">
        <v>0</v>
      </c>
      <c r="O460">
        <f t="shared" si="447"/>
        <v>1152.6600000000001</v>
      </c>
      <c r="P460">
        <f t="shared" si="448"/>
        <v>939.15</v>
      </c>
      <c r="Q460">
        <f t="shared" si="449"/>
        <v>1.17</v>
      </c>
      <c r="R460">
        <f t="shared" si="450"/>
        <v>0.4</v>
      </c>
      <c r="S460">
        <f t="shared" si="451"/>
        <v>212.34</v>
      </c>
      <c r="T460">
        <f t="shared" si="452"/>
        <v>0</v>
      </c>
      <c r="U460">
        <f t="shared" si="453"/>
        <v>1.2233700000000001</v>
      </c>
      <c r="V460">
        <f t="shared" si="454"/>
        <v>0</v>
      </c>
      <c r="W460">
        <f t="shared" si="455"/>
        <v>0</v>
      </c>
      <c r="X460">
        <f t="shared" si="456"/>
        <v>148.63999999999999</v>
      </c>
      <c r="Y460">
        <f t="shared" si="457"/>
        <v>21.23</v>
      </c>
      <c r="AA460">
        <v>33034105</v>
      </c>
      <c r="AB460">
        <f t="shared" si="458"/>
        <v>426912.19</v>
      </c>
      <c r="AC460">
        <f t="shared" si="459"/>
        <v>347832.49</v>
      </c>
      <c r="AD460">
        <f t="shared" si="460"/>
        <v>435.13</v>
      </c>
      <c r="AE460">
        <f t="shared" si="461"/>
        <v>147.43</v>
      </c>
      <c r="AF460">
        <f t="shared" si="462"/>
        <v>78644.570000000007</v>
      </c>
      <c r="AG460">
        <f t="shared" si="463"/>
        <v>0</v>
      </c>
      <c r="AH460">
        <f t="shared" si="464"/>
        <v>453.1</v>
      </c>
      <c r="AI460">
        <f t="shared" si="465"/>
        <v>0</v>
      </c>
      <c r="AJ460">
        <f t="shared" si="466"/>
        <v>0</v>
      </c>
      <c r="AK460">
        <v>426912.19</v>
      </c>
      <c r="AL460">
        <v>347832.49</v>
      </c>
      <c r="AM460">
        <v>435.13</v>
      </c>
      <c r="AN460">
        <v>147.43</v>
      </c>
      <c r="AO460">
        <v>78644.570000000007</v>
      </c>
      <c r="AP460">
        <v>0</v>
      </c>
      <c r="AQ460">
        <v>453.1</v>
      </c>
      <c r="AR460">
        <v>0</v>
      </c>
      <c r="AS460">
        <v>0</v>
      </c>
      <c r="AT460">
        <v>70</v>
      </c>
      <c r="AU460">
        <v>10</v>
      </c>
      <c r="AV460">
        <v>1</v>
      </c>
      <c r="AW460">
        <v>1</v>
      </c>
      <c r="AZ460">
        <v>1</v>
      </c>
      <c r="BA460">
        <v>1</v>
      </c>
      <c r="BB460">
        <v>1</v>
      </c>
      <c r="BC460">
        <v>1</v>
      </c>
      <c r="BD460" t="s">
        <v>3</v>
      </c>
      <c r="BE460" t="s">
        <v>3</v>
      </c>
      <c r="BF460" t="s">
        <v>3</v>
      </c>
      <c r="BG460" t="s">
        <v>3</v>
      </c>
      <c r="BH460">
        <v>0</v>
      </c>
      <c r="BI460">
        <v>4</v>
      </c>
      <c r="BJ460" t="s">
        <v>32</v>
      </c>
      <c r="BM460">
        <v>0</v>
      </c>
      <c r="BN460">
        <v>0</v>
      </c>
      <c r="BO460" t="s">
        <v>3</v>
      </c>
      <c r="BP460">
        <v>0</v>
      </c>
      <c r="BQ460">
        <v>1</v>
      </c>
      <c r="BR460">
        <v>0</v>
      </c>
      <c r="BS460">
        <v>1</v>
      </c>
      <c r="BT460">
        <v>1</v>
      </c>
      <c r="BU460">
        <v>1</v>
      </c>
      <c r="BV460">
        <v>1</v>
      </c>
      <c r="BW460">
        <v>1</v>
      </c>
      <c r="BX460">
        <v>1</v>
      </c>
      <c r="BY460" t="s">
        <v>3</v>
      </c>
      <c r="BZ460">
        <v>70</v>
      </c>
      <c r="CA460">
        <v>10</v>
      </c>
      <c r="CF460">
        <v>0</v>
      </c>
      <c r="CG460">
        <v>0</v>
      </c>
      <c r="CM460">
        <v>0</v>
      </c>
      <c r="CN460" t="s">
        <v>3</v>
      </c>
      <c r="CO460">
        <v>0</v>
      </c>
      <c r="CP460">
        <f t="shared" si="467"/>
        <v>1152.6599999999999</v>
      </c>
      <c r="CQ460">
        <f t="shared" si="468"/>
        <v>347832.49</v>
      </c>
      <c r="CR460">
        <f t="shared" si="469"/>
        <v>435.13</v>
      </c>
      <c r="CS460">
        <f t="shared" si="470"/>
        <v>147.43</v>
      </c>
      <c r="CT460">
        <f t="shared" si="471"/>
        <v>78644.570000000007</v>
      </c>
      <c r="CU460">
        <f t="shared" si="472"/>
        <v>0</v>
      </c>
      <c r="CV460">
        <f t="shared" si="473"/>
        <v>453.1</v>
      </c>
      <c r="CW460">
        <f t="shared" si="474"/>
        <v>0</v>
      </c>
      <c r="CX460">
        <f t="shared" si="475"/>
        <v>0</v>
      </c>
      <c r="CY460">
        <f t="shared" si="476"/>
        <v>148.63800000000001</v>
      </c>
      <c r="CZ460">
        <f t="shared" si="477"/>
        <v>21.234000000000002</v>
      </c>
      <c r="DC460" t="s">
        <v>3</v>
      </c>
      <c r="DD460" t="s">
        <v>3</v>
      </c>
      <c r="DE460" t="s">
        <v>3</v>
      </c>
      <c r="DF460" t="s">
        <v>3</v>
      </c>
      <c r="DG460" t="s">
        <v>3</v>
      </c>
      <c r="DH460" t="s">
        <v>3</v>
      </c>
      <c r="DI460" t="s">
        <v>3</v>
      </c>
      <c r="DJ460" t="s">
        <v>3</v>
      </c>
      <c r="DK460" t="s">
        <v>3</v>
      </c>
      <c r="DL460" t="s">
        <v>3</v>
      </c>
      <c r="DM460" t="s">
        <v>3</v>
      </c>
      <c r="DN460">
        <v>0</v>
      </c>
      <c r="DO460">
        <v>0</v>
      </c>
      <c r="DP460">
        <v>1</v>
      </c>
      <c r="DQ460">
        <v>1</v>
      </c>
      <c r="DU460">
        <v>1007</v>
      </c>
      <c r="DV460" t="s">
        <v>31</v>
      </c>
      <c r="DW460" t="s">
        <v>31</v>
      </c>
      <c r="DX460">
        <v>100</v>
      </c>
      <c r="EE460">
        <v>32505399</v>
      </c>
      <c r="EF460">
        <v>1</v>
      </c>
      <c r="EG460" t="s">
        <v>21</v>
      </c>
      <c r="EH460">
        <v>0</v>
      </c>
      <c r="EI460" t="s">
        <v>3</v>
      </c>
      <c r="EJ460">
        <v>4</v>
      </c>
      <c r="EK460">
        <v>0</v>
      </c>
      <c r="EL460" t="s">
        <v>22</v>
      </c>
      <c r="EM460" t="s">
        <v>23</v>
      </c>
      <c r="EO460" t="s">
        <v>3</v>
      </c>
      <c r="EQ460">
        <v>131072</v>
      </c>
      <c r="ER460">
        <v>426912.19</v>
      </c>
      <c r="ES460">
        <v>347832.49</v>
      </c>
      <c r="ET460">
        <v>435.13</v>
      </c>
      <c r="EU460">
        <v>147.43</v>
      </c>
      <c r="EV460">
        <v>78644.570000000007</v>
      </c>
      <c r="EW460">
        <v>453.1</v>
      </c>
      <c r="EX460">
        <v>0</v>
      </c>
      <c r="EY460">
        <v>0</v>
      </c>
      <c r="FQ460">
        <v>0</v>
      </c>
      <c r="FR460">
        <f t="shared" si="478"/>
        <v>0</v>
      </c>
      <c r="FS460">
        <v>0</v>
      </c>
      <c r="FX460">
        <v>70</v>
      </c>
      <c r="FY460">
        <v>10</v>
      </c>
      <c r="GA460" t="s">
        <v>3</v>
      </c>
      <c r="GD460">
        <v>0</v>
      </c>
      <c r="GF460">
        <v>1739596138</v>
      </c>
      <c r="GG460">
        <v>2</v>
      </c>
      <c r="GH460">
        <v>1</v>
      </c>
      <c r="GI460">
        <v>-2</v>
      </c>
      <c r="GJ460">
        <v>0</v>
      </c>
      <c r="GK460">
        <f>ROUND(R460*(R12)/100,2)</f>
        <v>0.43</v>
      </c>
      <c r="GL460">
        <f t="shared" si="479"/>
        <v>0</v>
      </c>
      <c r="GM460">
        <f t="shared" si="480"/>
        <v>1322.96</v>
      </c>
      <c r="GN460">
        <f t="shared" si="481"/>
        <v>0</v>
      </c>
      <c r="GO460">
        <f t="shared" si="482"/>
        <v>0</v>
      </c>
      <c r="GP460">
        <f t="shared" si="483"/>
        <v>1322.96</v>
      </c>
      <c r="GR460">
        <v>0</v>
      </c>
      <c r="GS460">
        <v>3</v>
      </c>
      <c r="GT460">
        <v>0</v>
      </c>
      <c r="GU460" t="s">
        <v>3</v>
      </c>
      <c r="GV460">
        <f t="shared" si="484"/>
        <v>0</v>
      </c>
      <c r="GW460">
        <v>1</v>
      </c>
      <c r="GX460">
        <f t="shared" si="485"/>
        <v>0</v>
      </c>
      <c r="HA460">
        <v>0</v>
      </c>
      <c r="HB460">
        <v>0</v>
      </c>
      <c r="IK460">
        <v>0</v>
      </c>
    </row>
    <row r="461" spans="1:245" x14ac:dyDescent="0.2">
      <c r="A461">
        <v>17</v>
      </c>
      <c r="B461">
        <v>1</v>
      </c>
      <c r="E461" t="s">
        <v>437</v>
      </c>
      <c r="F461" t="s">
        <v>25</v>
      </c>
      <c r="G461" t="s">
        <v>26</v>
      </c>
      <c r="H461" t="s">
        <v>19</v>
      </c>
      <c r="I461">
        <v>5.9130906400000002E-3</v>
      </c>
      <c r="J461">
        <v>0</v>
      </c>
      <c r="O461">
        <f t="shared" si="447"/>
        <v>315.82</v>
      </c>
      <c r="P461">
        <f t="shared" si="448"/>
        <v>315.82</v>
      </c>
      <c r="Q461">
        <f t="shared" si="449"/>
        <v>0</v>
      </c>
      <c r="R461">
        <f t="shared" si="450"/>
        <v>0</v>
      </c>
      <c r="S461">
        <f t="shared" si="451"/>
        <v>0</v>
      </c>
      <c r="T461">
        <f t="shared" si="452"/>
        <v>0</v>
      </c>
      <c r="U461">
        <f t="shared" si="453"/>
        <v>0</v>
      </c>
      <c r="V461">
        <f t="shared" si="454"/>
        <v>0</v>
      </c>
      <c r="W461">
        <f t="shared" si="455"/>
        <v>0</v>
      </c>
      <c r="X461">
        <f t="shared" si="456"/>
        <v>0</v>
      </c>
      <c r="Y461">
        <f t="shared" si="457"/>
        <v>0</v>
      </c>
      <c r="AA461">
        <v>33034105</v>
      </c>
      <c r="AB461">
        <f t="shared" si="458"/>
        <v>53410.15</v>
      </c>
      <c r="AC461">
        <f t="shared" si="459"/>
        <v>53410.15</v>
      </c>
      <c r="AD461">
        <f t="shared" si="460"/>
        <v>0</v>
      </c>
      <c r="AE461">
        <f t="shared" si="461"/>
        <v>0</v>
      </c>
      <c r="AF461">
        <f t="shared" si="462"/>
        <v>0</v>
      </c>
      <c r="AG461">
        <f t="shared" si="463"/>
        <v>0</v>
      </c>
      <c r="AH461">
        <f t="shared" si="464"/>
        <v>0</v>
      </c>
      <c r="AI461">
        <f t="shared" si="465"/>
        <v>0</v>
      </c>
      <c r="AJ461">
        <f t="shared" si="466"/>
        <v>0</v>
      </c>
      <c r="AK461">
        <v>53410.15</v>
      </c>
      <c r="AL461">
        <v>53410.15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70</v>
      </c>
      <c r="AU461">
        <v>10</v>
      </c>
      <c r="AV461">
        <v>1</v>
      </c>
      <c r="AW461">
        <v>1</v>
      </c>
      <c r="AZ461">
        <v>1</v>
      </c>
      <c r="BA461">
        <v>1</v>
      </c>
      <c r="BB461">
        <v>1</v>
      </c>
      <c r="BC461">
        <v>1</v>
      </c>
      <c r="BD461" t="s">
        <v>3</v>
      </c>
      <c r="BE461" t="s">
        <v>3</v>
      </c>
      <c r="BF461" t="s">
        <v>3</v>
      </c>
      <c r="BG461" t="s">
        <v>3</v>
      </c>
      <c r="BH461">
        <v>3</v>
      </c>
      <c r="BI461">
        <v>4</v>
      </c>
      <c r="BJ461" t="s">
        <v>27</v>
      </c>
      <c r="BM461">
        <v>0</v>
      </c>
      <c r="BN461">
        <v>0</v>
      </c>
      <c r="BO461" t="s">
        <v>3</v>
      </c>
      <c r="BP461">
        <v>0</v>
      </c>
      <c r="BQ461">
        <v>1</v>
      </c>
      <c r="BR461">
        <v>0</v>
      </c>
      <c r="BS461">
        <v>1</v>
      </c>
      <c r="BT461">
        <v>1</v>
      </c>
      <c r="BU461">
        <v>1</v>
      </c>
      <c r="BV461">
        <v>1</v>
      </c>
      <c r="BW461">
        <v>1</v>
      </c>
      <c r="BX461">
        <v>1</v>
      </c>
      <c r="BY461" t="s">
        <v>3</v>
      </c>
      <c r="BZ461">
        <v>70</v>
      </c>
      <c r="CA461">
        <v>10</v>
      </c>
      <c r="CF461">
        <v>0</v>
      </c>
      <c r="CG461">
        <v>0</v>
      </c>
      <c r="CM461">
        <v>0</v>
      </c>
      <c r="CN461" t="s">
        <v>3</v>
      </c>
      <c r="CO461">
        <v>0</v>
      </c>
      <c r="CP461">
        <f t="shared" si="467"/>
        <v>315.82</v>
      </c>
      <c r="CQ461">
        <f t="shared" si="468"/>
        <v>53410.15</v>
      </c>
      <c r="CR461">
        <f t="shared" si="469"/>
        <v>0</v>
      </c>
      <c r="CS461">
        <f t="shared" si="470"/>
        <v>0</v>
      </c>
      <c r="CT461">
        <f t="shared" si="471"/>
        <v>0</v>
      </c>
      <c r="CU461">
        <f t="shared" si="472"/>
        <v>0</v>
      </c>
      <c r="CV461">
        <f t="shared" si="473"/>
        <v>0</v>
      </c>
      <c r="CW461">
        <f t="shared" si="474"/>
        <v>0</v>
      </c>
      <c r="CX461">
        <f t="shared" si="475"/>
        <v>0</v>
      </c>
      <c r="CY461">
        <f t="shared" si="476"/>
        <v>0</v>
      </c>
      <c r="CZ461">
        <f t="shared" si="477"/>
        <v>0</v>
      </c>
      <c r="DC461" t="s">
        <v>3</v>
      </c>
      <c r="DD461" t="s">
        <v>3</v>
      </c>
      <c r="DE461" t="s">
        <v>3</v>
      </c>
      <c r="DF461" t="s">
        <v>3</v>
      </c>
      <c r="DG461" t="s">
        <v>3</v>
      </c>
      <c r="DH461" t="s">
        <v>3</v>
      </c>
      <c r="DI461" t="s">
        <v>3</v>
      </c>
      <c r="DJ461" t="s">
        <v>3</v>
      </c>
      <c r="DK461" t="s">
        <v>3</v>
      </c>
      <c r="DL461" t="s">
        <v>3</v>
      </c>
      <c r="DM461" t="s">
        <v>3</v>
      </c>
      <c r="DN461">
        <v>0</v>
      </c>
      <c r="DO461">
        <v>0</v>
      </c>
      <c r="DP461">
        <v>1</v>
      </c>
      <c r="DQ461">
        <v>1</v>
      </c>
      <c r="DU461">
        <v>1009</v>
      </c>
      <c r="DV461" t="s">
        <v>19</v>
      </c>
      <c r="DW461" t="s">
        <v>19</v>
      </c>
      <c r="DX461">
        <v>1000</v>
      </c>
      <c r="EE461">
        <v>32505399</v>
      </c>
      <c r="EF461">
        <v>1</v>
      </c>
      <c r="EG461" t="s">
        <v>21</v>
      </c>
      <c r="EH461">
        <v>0</v>
      </c>
      <c r="EI461" t="s">
        <v>3</v>
      </c>
      <c r="EJ461">
        <v>4</v>
      </c>
      <c r="EK461">
        <v>0</v>
      </c>
      <c r="EL461" t="s">
        <v>22</v>
      </c>
      <c r="EM461" t="s">
        <v>23</v>
      </c>
      <c r="EO461" t="s">
        <v>3</v>
      </c>
      <c r="EQ461">
        <v>131072</v>
      </c>
      <c r="ER461">
        <v>53410.15</v>
      </c>
      <c r="ES461">
        <v>53410.15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FQ461">
        <v>0</v>
      </c>
      <c r="FR461">
        <f t="shared" si="478"/>
        <v>0</v>
      </c>
      <c r="FS461">
        <v>0</v>
      </c>
      <c r="FX461">
        <v>70</v>
      </c>
      <c r="FY461">
        <v>10</v>
      </c>
      <c r="GA461" t="s">
        <v>3</v>
      </c>
      <c r="GD461">
        <v>0</v>
      </c>
      <c r="GF461">
        <v>-1467733540</v>
      </c>
      <c r="GG461">
        <v>2</v>
      </c>
      <c r="GH461">
        <v>1</v>
      </c>
      <c r="GI461">
        <v>-2</v>
      </c>
      <c r="GJ461">
        <v>0</v>
      </c>
      <c r="GK461">
        <f>ROUND(R461*(R12)/100,2)</f>
        <v>0</v>
      </c>
      <c r="GL461">
        <f t="shared" si="479"/>
        <v>0</v>
      </c>
      <c r="GM461">
        <f t="shared" si="480"/>
        <v>315.82</v>
      </c>
      <c r="GN461">
        <f t="shared" si="481"/>
        <v>0</v>
      </c>
      <c r="GO461">
        <f t="shared" si="482"/>
        <v>0</v>
      </c>
      <c r="GP461">
        <f t="shared" si="483"/>
        <v>315.82</v>
      </c>
      <c r="GR461">
        <v>0</v>
      </c>
      <c r="GS461">
        <v>3</v>
      </c>
      <c r="GT461">
        <v>0</v>
      </c>
      <c r="GU461" t="s">
        <v>3</v>
      </c>
      <c r="GV461">
        <f t="shared" si="484"/>
        <v>0</v>
      </c>
      <c r="GW461">
        <v>1</v>
      </c>
      <c r="GX461">
        <f t="shared" si="485"/>
        <v>0</v>
      </c>
      <c r="HA461">
        <v>0</v>
      </c>
      <c r="HB461">
        <v>0</v>
      </c>
      <c r="IK461">
        <v>0</v>
      </c>
    </row>
    <row r="462" spans="1:245" x14ac:dyDescent="0.2">
      <c r="A462">
        <v>17</v>
      </c>
      <c r="B462">
        <v>1</v>
      </c>
      <c r="E462" t="s">
        <v>438</v>
      </c>
      <c r="F462" t="s">
        <v>35</v>
      </c>
      <c r="G462" t="s">
        <v>439</v>
      </c>
      <c r="H462" t="s">
        <v>37</v>
      </c>
      <c r="I462">
        <v>2</v>
      </c>
      <c r="J462">
        <v>0</v>
      </c>
      <c r="O462">
        <f t="shared" si="447"/>
        <v>20338.98</v>
      </c>
      <c r="P462">
        <f t="shared" si="448"/>
        <v>20338.98</v>
      </c>
      <c r="Q462">
        <f t="shared" si="449"/>
        <v>0</v>
      </c>
      <c r="R462">
        <f t="shared" si="450"/>
        <v>0</v>
      </c>
      <c r="S462">
        <f t="shared" si="451"/>
        <v>0</v>
      </c>
      <c r="T462">
        <f t="shared" si="452"/>
        <v>0</v>
      </c>
      <c r="U462">
        <f t="shared" si="453"/>
        <v>0</v>
      </c>
      <c r="V462">
        <f t="shared" si="454"/>
        <v>0</v>
      </c>
      <c r="W462">
        <f t="shared" si="455"/>
        <v>0</v>
      </c>
      <c r="X462">
        <f t="shared" si="456"/>
        <v>0</v>
      </c>
      <c r="Y462">
        <f t="shared" si="457"/>
        <v>0</v>
      </c>
      <c r="AA462">
        <v>33034105</v>
      </c>
      <c r="AB462">
        <f t="shared" si="458"/>
        <v>10169.49</v>
      </c>
      <c r="AC462">
        <f t="shared" si="459"/>
        <v>10169.49</v>
      </c>
      <c r="AD462">
        <f t="shared" si="460"/>
        <v>0</v>
      </c>
      <c r="AE462">
        <f t="shared" si="461"/>
        <v>0</v>
      </c>
      <c r="AF462">
        <f t="shared" si="462"/>
        <v>0</v>
      </c>
      <c r="AG462">
        <f t="shared" si="463"/>
        <v>0</v>
      </c>
      <c r="AH462">
        <f t="shared" si="464"/>
        <v>0</v>
      </c>
      <c r="AI462">
        <f t="shared" si="465"/>
        <v>0</v>
      </c>
      <c r="AJ462">
        <f t="shared" si="466"/>
        <v>0</v>
      </c>
      <c r="AK462">
        <v>10169.49</v>
      </c>
      <c r="AL462">
        <v>10169.49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1</v>
      </c>
      <c r="AW462">
        <v>1</v>
      </c>
      <c r="AZ462">
        <v>1</v>
      </c>
      <c r="BA462">
        <v>1</v>
      </c>
      <c r="BB462">
        <v>1</v>
      </c>
      <c r="BC462">
        <v>1</v>
      </c>
      <c r="BD462" t="s">
        <v>3</v>
      </c>
      <c r="BE462" t="s">
        <v>3</v>
      </c>
      <c r="BF462" t="s">
        <v>3</v>
      </c>
      <c r="BG462" t="s">
        <v>3</v>
      </c>
      <c r="BH462">
        <v>3</v>
      </c>
      <c r="BI462">
        <v>1</v>
      </c>
      <c r="BJ462" t="s">
        <v>3</v>
      </c>
      <c r="BM462">
        <v>6001</v>
      </c>
      <c r="BN462">
        <v>0</v>
      </c>
      <c r="BO462" t="s">
        <v>3</v>
      </c>
      <c r="BP462">
        <v>0</v>
      </c>
      <c r="BQ462">
        <v>0</v>
      </c>
      <c r="BR462">
        <v>0</v>
      </c>
      <c r="BS462">
        <v>1</v>
      </c>
      <c r="BT462">
        <v>1</v>
      </c>
      <c r="BU462">
        <v>1</v>
      </c>
      <c r="BV462">
        <v>1</v>
      </c>
      <c r="BW462">
        <v>1</v>
      </c>
      <c r="BX462">
        <v>1</v>
      </c>
      <c r="BY462" t="s">
        <v>3</v>
      </c>
      <c r="BZ462">
        <v>0</v>
      </c>
      <c r="CA462">
        <v>0</v>
      </c>
      <c r="CF462">
        <v>0</v>
      </c>
      <c r="CG462">
        <v>0</v>
      </c>
      <c r="CM462">
        <v>0</v>
      </c>
      <c r="CN462" t="s">
        <v>3</v>
      </c>
      <c r="CO462">
        <v>0</v>
      </c>
      <c r="CP462">
        <f t="shared" si="467"/>
        <v>20338.98</v>
      </c>
      <c r="CQ462">
        <f t="shared" si="468"/>
        <v>10169.49</v>
      </c>
      <c r="CR462">
        <f t="shared" si="469"/>
        <v>0</v>
      </c>
      <c r="CS462">
        <f t="shared" si="470"/>
        <v>0</v>
      </c>
      <c r="CT462">
        <f t="shared" si="471"/>
        <v>0</v>
      </c>
      <c r="CU462">
        <f t="shared" si="472"/>
        <v>0</v>
      </c>
      <c r="CV462">
        <f t="shared" si="473"/>
        <v>0</v>
      </c>
      <c r="CW462">
        <f t="shared" si="474"/>
        <v>0</v>
      </c>
      <c r="CX462">
        <f t="shared" si="475"/>
        <v>0</v>
      </c>
      <c r="CY462">
        <f t="shared" si="476"/>
        <v>0</v>
      </c>
      <c r="CZ462">
        <f t="shared" si="477"/>
        <v>0</v>
      </c>
      <c r="DC462" t="s">
        <v>3</v>
      </c>
      <c r="DD462" t="s">
        <v>3</v>
      </c>
      <c r="DE462" t="s">
        <v>3</v>
      </c>
      <c r="DF462" t="s">
        <v>3</v>
      </c>
      <c r="DG462" t="s">
        <v>3</v>
      </c>
      <c r="DH462" t="s">
        <v>3</v>
      </c>
      <c r="DI462" t="s">
        <v>3</v>
      </c>
      <c r="DJ462" t="s">
        <v>3</v>
      </c>
      <c r="DK462" t="s">
        <v>3</v>
      </c>
      <c r="DL462" t="s">
        <v>3</v>
      </c>
      <c r="DM462" t="s">
        <v>3</v>
      </c>
      <c r="DN462">
        <v>0</v>
      </c>
      <c r="DO462">
        <v>0</v>
      </c>
      <c r="DP462">
        <v>1</v>
      </c>
      <c r="DQ462">
        <v>1</v>
      </c>
      <c r="DU462">
        <v>1010</v>
      </c>
      <c r="DV462" t="s">
        <v>37</v>
      </c>
      <c r="DW462" t="s">
        <v>38</v>
      </c>
      <c r="DX462">
        <v>1</v>
      </c>
      <c r="EE462">
        <v>32747723</v>
      </c>
      <c r="EF462">
        <v>0</v>
      </c>
      <c r="EG462" t="s">
        <v>39</v>
      </c>
      <c r="EH462">
        <v>0</v>
      </c>
      <c r="EI462" t="s">
        <v>3</v>
      </c>
      <c r="EJ462">
        <v>1</v>
      </c>
      <c r="EK462">
        <v>6001</v>
      </c>
      <c r="EL462" t="s">
        <v>40</v>
      </c>
      <c r="EM462" t="s">
        <v>39</v>
      </c>
      <c r="EO462" t="s">
        <v>3</v>
      </c>
      <c r="EQ462">
        <v>131072</v>
      </c>
      <c r="ER462">
        <v>10169.49</v>
      </c>
      <c r="ES462">
        <v>10169.49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FQ462">
        <v>0</v>
      </c>
      <c r="FR462">
        <f t="shared" si="478"/>
        <v>0</v>
      </c>
      <c r="FS462">
        <v>0</v>
      </c>
      <c r="FX462">
        <v>0</v>
      </c>
      <c r="FY462">
        <v>0</v>
      </c>
      <c r="GA462" t="s">
        <v>41</v>
      </c>
      <c r="GD462">
        <v>0</v>
      </c>
      <c r="GF462">
        <v>-822976089</v>
      </c>
      <c r="GG462">
        <v>2</v>
      </c>
      <c r="GH462">
        <v>0</v>
      </c>
      <c r="GI462">
        <v>-2</v>
      </c>
      <c r="GJ462">
        <v>0</v>
      </c>
      <c r="GK462">
        <f>ROUND(R462*(R12)/100,2)</f>
        <v>0</v>
      </c>
      <c r="GL462">
        <f t="shared" si="479"/>
        <v>0</v>
      </c>
      <c r="GM462">
        <f t="shared" si="480"/>
        <v>20338.98</v>
      </c>
      <c r="GN462">
        <f t="shared" si="481"/>
        <v>20338.98</v>
      </c>
      <c r="GO462">
        <f t="shared" si="482"/>
        <v>0</v>
      </c>
      <c r="GP462">
        <f t="shared" si="483"/>
        <v>0</v>
      </c>
      <c r="GR462">
        <v>0</v>
      </c>
      <c r="GS462">
        <v>4</v>
      </c>
      <c r="GT462">
        <v>0</v>
      </c>
      <c r="GU462" t="s">
        <v>3</v>
      </c>
      <c r="GV462">
        <f t="shared" si="484"/>
        <v>0</v>
      </c>
      <c r="GW462">
        <v>1</v>
      </c>
      <c r="GX462">
        <f t="shared" si="485"/>
        <v>0</v>
      </c>
      <c r="HA462">
        <v>0</v>
      </c>
      <c r="HB462">
        <v>0</v>
      </c>
      <c r="IK462">
        <v>0</v>
      </c>
    </row>
    <row r="463" spans="1:245" x14ac:dyDescent="0.2">
      <c r="A463">
        <v>17</v>
      </c>
      <c r="B463">
        <v>1</v>
      </c>
      <c r="C463">
        <f>ROW(SmtRes!A1145)</f>
        <v>1145</v>
      </c>
      <c r="D463">
        <f>ROW(EtalonRes!A1087)</f>
        <v>1087</v>
      </c>
      <c r="E463" t="s">
        <v>440</v>
      </c>
      <c r="F463" t="s">
        <v>17</v>
      </c>
      <c r="G463" t="s">
        <v>18</v>
      </c>
      <c r="H463" t="s">
        <v>19</v>
      </c>
      <c r="I463">
        <v>3.4000000000000002E-2</v>
      </c>
      <c r="J463">
        <v>0</v>
      </c>
      <c r="O463">
        <f t="shared" si="447"/>
        <v>2266.69</v>
      </c>
      <c r="P463">
        <f t="shared" si="448"/>
        <v>1935.74</v>
      </c>
      <c r="Q463">
        <f t="shared" si="449"/>
        <v>52.88</v>
      </c>
      <c r="R463">
        <f t="shared" si="450"/>
        <v>4.8600000000000003</v>
      </c>
      <c r="S463">
        <f t="shared" si="451"/>
        <v>278.07</v>
      </c>
      <c r="T463">
        <f t="shared" si="452"/>
        <v>0</v>
      </c>
      <c r="U463">
        <f t="shared" si="453"/>
        <v>1.2277400000000001</v>
      </c>
      <c r="V463">
        <f t="shared" si="454"/>
        <v>0</v>
      </c>
      <c r="W463">
        <f t="shared" si="455"/>
        <v>0</v>
      </c>
      <c r="X463">
        <f t="shared" si="456"/>
        <v>194.65</v>
      </c>
      <c r="Y463">
        <f t="shared" si="457"/>
        <v>27.81</v>
      </c>
      <c r="AA463">
        <v>33034105</v>
      </c>
      <c r="AB463">
        <f t="shared" si="458"/>
        <v>66667.14</v>
      </c>
      <c r="AC463">
        <f t="shared" si="459"/>
        <v>56933.42</v>
      </c>
      <c r="AD463">
        <f t="shared" si="460"/>
        <v>1555.17</v>
      </c>
      <c r="AE463">
        <f t="shared" si="461"/>
        <v>142.85</v>
      </c>
      <c r="AF463">
        <f t="shared" si="462"/>
        <v>8178.55</v>
      </c>
      <c r="AG463">
        <f t="shared" si="463"/>
        <v>0</v>
      </c>
      <c r="AH463">
        <f t="shared" si="464"/>
        <v>36.11</v>
      </c>
      <c r="AI463">
        <f t="shared" si="465"/>
        <v>0</v>
      </c>
      <c r="AJ463">
        <f t="shared" si="466"/>
        <v>0</v>
      </c>
      <c r="AK463">
        <v>66667.14</v>
      </c>
      <c r="AL463">
        <v>56933.42</v>
      </c>
      <c r="AM463">
        <v>1555.17</v>
      </c>
      <c r="AN463">
        <v>142.85</v>
      </c>
      <c r="AO463">
        <v>8178.55</v>
      </c>
      <c r="AP463">
        <v>0</v>
      </c>
      <c r="AQ463">
        <v>36.11</v>
      </c>
      <c r="AR463">
        <v>0</v>
      </c>
      <c r="AS463">
        <v>0</v>
      </c>
      <c r="AT463">
        <v>70</v>
      </c>
      <c r="AU463">
        <v>10</v>
      </c>
      <c r="AV463">
        <v>1</v>
      </c>
      <c r="AW463">
        <v>1</v>
      </c>
      <c r="AZ463">
        <v>1</v>
      </c>
      <c r="BA463">
        <v>1</v>
      </c>
      <c r="BB463">
        <v>1</v>
      </c>
      <c r="BC463">
        <v>1</v>
      </c>
      <c r="BD463" t="s">
        <v>3</v>
      </c>
      <c r="BE463" t="s">
        <v>3</v>
      </c>
      <c r="BF463" t="s">
        <v>3</v>
      </c>
      <c r="BG463" t="s">
        <v>3</v>
      </c>
      <c r="BH463">
        <v>0</v>
      </c>
      <c r="BI463">
        <v>4</v>
      </c>
      <c r="BJ463" t="s">
        <v>20</v>
      </c>
      <c r="BM463">
        <v>0</v>
      </c>
      <c r="BN463">
        <v>0</v>
      </c>
      <c r="BO463" t="s">
        <v>3</v>
      </c>
      <c r="BP463">
        <v>0</v>
      </c>
      <c r="BQ463">
        <v>1</v>
      </c>
      <c r="BR463">
        <v>0</v>
      </c>
      <c r="BS463">
        <v>1</v>
      </c>
      <c r="BT463">
        <v>1</v>
      </c>
      <c r="BU463">
        <v>1</v>
      </c>
      <c r="BV463">
        <v>1</v>
      </c>
      <c r="BW463">
        <v>1</v>
      </c>
      <c r="BX463">
        <v>1</v>
      </c>
      <c r="BY463" t="s">
        <v>3</v>
      </c>
      <c r="BZ463">
        <v>70</v>
      </c>
      <c r="CA463">
        <v>10</v>
      </c>
      <c r="CF463">
        <v>0</v>
      </c>
      <c r="CG463">
        <v>0</v>
      </c>
      <c r="CM463">
        <v>0</v>
      </c>
      <c r="CN463" t="s">
        <v>3</v>
      </c>
      <c r="CO463">
        <v>0</v>
      </c>
      <c r="CP463">
        <f t="shared" si="467"/>
        <v>2266.69</v>
      </c>
      <c r="CQ463">
        <f t="shared" si="468"/>
        <v>56933.42</v>
      </c>
      <c r="CR463">
        <f t="shared" si="469"/>
        <v>1555.17</v>
      </c>
      <c r="CS463">
        <f t="shared" si="470"/>
        <v>142.85</v>
      </c>
      <c r="CT463">
        <f t="shared" si="471"/>
        <v>8178.55</v>
      </c>
      <c r="CU463">
        <f t="shared" si="472"/>
        <v>0</v>
      </c>
      <c r="CV463">
        <f t="shared" si="473"/>
        <v>36.11</v>
      </c>
      <c r="CW463">
        <f t="shared" si="474"/>
        <v>0</v>
      </c>
      <c r="CX463">
        <f t="shared" si="475"/>
        <v>0</v>
      </c>
      <c r="CY463">
        <f t="shared" si="476"/>
        <v>194.64899999999997</v>
      </c>
      <c r="CZ463">
        <f t="shared" si="477"/>
        <v>27.806999999999999</v>
      </c>
      <c r="DC463" t="s">
        <v>3</v>
      </c>
      <c r="DD463" t="s">
        <v>3</v>
      </c>
      <c r="DE463" t="s">
        <v>3</v>
      </c>
      <c r="DF463" t="s">
        <v>3</v>
      </c>
      <c r="DG463" t="s">
        <v>3</v>
      </c>
      <c r="DH463" t="s">
        <v>3</v>
      </c>
      <c r="DI463" t="s">
        <v>3</v>
      </c>
      <c r="DJ463" t="s">
        <v>3</v>
      </c>
      <c r="DK463" t="s">
        <v>3</v>
      </c>
      <c r="DL463" t="s">
        <v>3</v>
      </c>
      <c r="DM463" t="s">
        <v>3</v>
      </c>
      <c r="DN463">
        <v>0</v>
      </c>
      <c r="DO463">
        <v>0</v>
      </c>
      <c r="DP463">
        <v>1</v>
      </c>
      <c r="DQ463">
        <v>1</v>
      </c>
      <c r="DU463">
        <v>1009</v>
      </c>
      <c r="DV463" t="s">
        <v>19</v>
      </c>
      <c r="DW463" t="s">
        <v>19</v>
      </c>
      <c r="DX463">
        <v>1000</v>
      </c>
      <c r="EE463">
        <v>32505399</v>
      </c>
      <c r="EF463">
        <v>1</v>
      </c>
      <c r="EG463" t="s">
        <v>21</v>
      </c>
      <c r="EH463">
        <v>0</v>
      </c>
      <c r="EI463" t="s">
        <v>3</v>
      </c>
      <c r="EJ463">
        <v>4</v>
      </c>
      <c r="EK463">
        <v>0</v>
      </c>
      <c r="EL463" t="s">
        <v>22</v>
      </c>
      <c r="EM463" t="s">
        <v>23</v>
      </c>
      <c r="EO463" t="s">
        <v>3</v>
      </c>
      <c r="EQ463">
        <v>131072</v>
      </c>
      <c r="ER463">
        <v>66667.14</v>
      </c>
      <c r="ES463">
        <v>56933.42</v>
      </c>
      <c r="ET463">
        <v>1555.17</v>
      </c>
      <c r="EU463">
        <v>142.85</v>
      </c>
      <c r="EV463">
        <v>8178.55</v>
      </c>
      <c r="EW463">
        <v>36.11</v>
      </c>
      <c r="EX463">
        <v>0</v>
      </c>
      <c r="EY463">
        <v>0</v>
      </c>
      <c r="FQ463">
        <v>0</v>
      </c>
      <c r="FR463">
        <f t="shared" si="478"/>
        <v>0</v>
      </c>
      <c r="FS463">
        <v>0</v>
      </c>
      <c r="FX463">
        <v>70</v>
      </c>
      <c r="FY463">
        <v>10</v>
      </c>
      <c r="GA463" t="s">
        <v>3</v>
      </c>
      <c r="GD463">
        <v>0</v>
      </c>
      <c r="GF463">
        <v>-1596235391</v>
      </c>
      <c r="GG463">
        <v>2</v>
      </c>
      <c r="GH463">
        <v>1</v>
      </c>
      <c r="GI463">
        <v>-2</v>
      </c>
      <c r="GJ463">
        <v>0</v>
      </c>
      <c r="GK463">
        <f>ROUND(R463*(R12)/100,2)</f>
        <v>5.25</v>
      </c>
      <c r="GL463">
        <f t="shared" si="479"/>
        <v>0</v>
      </c>
      <c r="GM463">
        <f t="shared" si="480"/>
        <v>2494.4</v>
      </c>
      <c r="GN463">
        <f t="shared" si="481"/>
        <v>0</v>
      </c>
      <c r="GO463">
        <f t="shared" si="482"/>
        <v>0</v>
      </c>
      <c r="GP463">
        <f t="shared" si="483"/>
        <v>2494.4</v>
      </c>
      <c r="GR463">
        <v>0</v>
      </c>
      <c r="GS463">
        <v>3</v>
      </c>
      <c r="GT463">
        <v>0</v>
      </c>
      <c r="GU463" t="s">
        <v>3</v>
      </c>
      <c r="GV463">
        <f t="shared" si="484"/>
        <v>0</v>
      </c>
      <c r="GW463">
        <v>1</v>
      </c>
      <c r="GX463">
        <f t="shared" si="485"/>
        <v>0</v>
      </c>
      <c r="HA463">
        <v>0</v>
      </c>
      <c r="HB463">
        <v>0</v>
      </c>
      <c r="IK463">
        <v>0</v>
      </c>
    </row>
    <row r="464" spans="1:245" x14ac:dyDescent="0.2">
      <c r="A464">
        <v>18</v>
      </c>
      <c r="B464">
        <v>1</v>
      </c>
      <c r="C464">
        <v>1145</v>
      </c>
      <c r="E464" t="s">
        <v>441</v>
      </c>
      <c r="F464" t="s">
        <v>25</v>
      </c>
      <c r="G464" t="s">
        <v>26</v>
      </c>
      <c r="H464" t="s">
        <v>19</v>
      </c>
      <c r="I464">
        <f>I463*J464</f>
        <v>-3.4000000000000002E-2</v>
      </c>
      <c r="J464">
        <v>-1</v>
      </c>
      <c r="O464">
        <f t="shared" si="447"/>
        <v>-1815.95</v>
      </c>
      <c r="P464">
        <f t="shared" si="448"/>
        <v>-1815.95</v>
      </c>
      <c r="Q464">
        <f t="shared" si="449"/>
        <v>0</v>
      </c>
      <c r="R464">
        <f t="shared" si="450"/>
        <v>0</v>
      </c>
      <c r="S464">
        <f t="shared" si="451"/>
        <v>0</v>
      </c>
      <c r="T464">
        <f t="shared" si="452"/>
        <v>0</v>
      </c>
      <c r="U464">
        <f t="shared" si="453"/>
        <v>0</v>
      </c>
      <c r="V464">
        <f t="shared" si="454"/>
        <v>0</v>
      </c>
      <c r="W464">
        <f t="shared" si="455"/>
        <v>0</v>
      </c>
      <c r="X464">
        <f t="shared" si="456"/>
        <v>0</v>
      </c>
      <c r="Y464">
        <f t="shared" si="457"/>
        <v>0</v>
      </c>
      <c r="AA464">
        <v>33034105</v>
      </c>
      <c r="AB464">
        <f t="shared" si="458"/>
        <v>53410.15</v>
      </c>
      <c r="AC464">
        <f t="shared" si="459"/>
        <v>53410.15</v>
      </c>
      <c r="AD464">
        <f t="shared" si="460"/>
        <v>0</v>
      </c>
      <c r="AE464">
        <f t="shared" si="461"/>
        <v>0</v>
      </c>
      <c r="AF464">
        <f t="shared" si="462"/>
        <v>0</v>
      </c>
      <c r="AG464">
        <f t="shared" si="463"/>
        <v>0</v>
      </c>
      <c r="AH464">
        <f t="shared" si="464"/>
        <v>0</v>
      </c>
      <c r="AI464">
        <f t="shared" si="465"/>
        <v>0</v>
      </c>
      <c r="AJ464">
        <f t="shared" si="466"/>
        <v>0</v>
      </c>
      <c r="AK464">
        <v>53410.15</v>
      </c>
      <c r="AL464">
        <v>53410.15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70</v>
      </c>
      <c r="AU464">
        <v>10</v>
      </c>
      <c r="AV464">
        <v>1</v>
      </c>
      <c r="AW464">
        <v>1</v>
      </c>
      <c r="AZ464">
        <v>1</v>
      </c>
      <c r="BA464">
        <v>1</v>
      </c>
      <c r="BB464">
        <v>1</v>
      </c>
      <c r="BC464">
        <v>1</v>
      </c>
      <c r="BD464" t="s">
        <v>3</v>
      </c>
      <c r="BE464" t="s">
        <v>3</v>
      </c>
      <c r="BF464" t="s">
        <v>3</v>
      </c>
      <c r="BG464" t="s">
        <v>3</v>
      </c>
      <c r="BH464">
        <v>3</v>
      </c>
      <c r="BI464">
        <v>4</v>
      </c>
      <c r="BJ464" t="s">
        <v>27</v>
      </c>
      <c r="BM464">
        <v>0</v>
      </c>
      <c r="BN464">
        <v>0</v>
      </c>
      <c r="BO464" t="s">
        <v>3</v>
      </c>
      <c r="BP464">
        <v>0</v>
      </c>
      <c r="BQ464">
        <v>1</v>
      </c>
      <c r="BR464">
        <v>0</v>
      </c>
      <c r="BS464">
        <v>1</v>
      </c>
      <c r="BT464">
        <v>1</v>
      </c>
      <c r="BU464">
        <v>1</v>
      </c>
      <c r="BV464">
        <v>1</v>
      </c>
      <c r="BW464">
        <v>1</v>
      </c>
      <c r="BX464">
        <v>1</v>
      </c>
      <c r="BY464" t="s">
        <v>3</v>
      </c>
      <c r="BZ464">
        <v>70</v>
      </c>
      <c r="CA464">
        <v>10</v>
      </c>
      <c r="CF464">
        <v>0</v>
      </c>
      <c r="CG464">
        <v>0</v>
      </c>
      <c r="CM464">
        <v>0</v>
      </c>
      <c r="CN464" t="s">
        <v>3</v>
      </c>
      <c r="CO464">
        <v>0</v>
      </c>
      <c r="CP464">
        <f t="shared" si="467"/>
        <v>-1815.95</v>
      </c>
      <c r="CQ464">
        <f t="shared" si="468"/>
        <v>53410.15</v>
      </c>
      <c r="CR464">
        <f t="shared" si="469"/>
        <v>0</v>
      </c>
      <c r="CS464">
        <f t="shared" si="470"/>
        <v>0</v>
      </c>
      <c r="CT464">
        <f t="shared" si="471"/>
        <v>0</v>
      </c>
      <c r="CU464">
        <f t="shared" si="472"/>
        <v>0</v>
      </c>
      <c r="CV464">
        <f t="shared" si="473"/>
        <v>0</v>
      </c>
      <c r="CW464">
        <f t="shared" si="474"/>
        <v>0</v>
      </c>
      <c r="CX464">
        <f t="shared" si="475"/>
        <v>0</v>
      </c>
      <c r="CY464">
        <f t="shared" si="476"/>
        <v>0</v>
      </c>
      <c r="CZ464">
        <f t="shared" si="477"/>
        <v>0</v>
      </c>
      <c r="DC464" t="s">
        <v>3</v>
      </c>
      <c r="DD464" t="s">
        <v>3</v>
      </c>
      <c r="DE464" t="s">
        <v>3</v>
      </c>
      <c r="DF464" t="s">
        <v>3</v>
      </c>
      <c r="DG464" t="s">
        <v>3</v>
      </c>
      <c r="DH464" t="s">
        <v>3</v>
      </c>
      <c r="DI464" t="s">
        <v>3</v>
      </c>
      <c r="DJ464" t="s">
        <v>3</v>
      </c>
      <c r="DK464" t="s">
        <v>3</v>
      </c>
      <c r="DL464" t="s">
        <v>3</v>
      </c>
      <c r="DM464" t="s">
        <v>3</v>
      </c>
      <c r="DN464">
        <v>0</v>
      </c>
      <c r="DO464">
        <v>0</v>
      </c>
      <c r="DP464">
        <v>1</v>
      </c>
      <c r="DQ464">
        <v>1</v>
      </c>
      <c r="DU464">
        <v>1009</v>
      </c>
      <c r="DV464" t="s">
        <v>19</v>
      </c>
      <c r="DW464" t="s">
        <v>19</v>
      </c>
      <c r="DX464">
        <v>1000</v>
      </c>
      <c r="EE464">
        <v>32505399</v>
      </c>
      <c r="EF464">
        <v>1</v>
      </c>
      <c r="EG464" t="s">
        <v>21</v>
      </c>
      <c r="EH464">
        <v>0</v>
      </c>
      <c r="EI464" t="s">
        <v>3</v>
      </c>
      <c r="EJ464">
        <v>4</v>
      </c>
      <c r="EK464">
        <v>0</v>
      </c>
      <c r="EL464" t="s">
        <v>22</v>
      </c>
      <c r="EM464" t="s">
        <v>23</v>
      </c>
      <c r="EO464" t="s">
        <v>3</v>
      </c>
      <c r="EQ464">
        <v>0</v>
      </c>
      <c r="ER464">
        <v>53410.15</v>
      </c>
      <c r="ES464">
        <v>53410.15</v>
      </c>
      <c r="ET464">
        <v>0</v>
      </c>
      <c r="EU464">
        <v>0</v>
      </c>
      <c r="EV464">
        <v>0</v>
      </c>
      <c r="EW464">
        <v>0</v>
      </c>
      <c r="EX464">
        <v>0</v>
      </c>
      <c r="FQ464">
        <v>0</v>
      </c>
      <c r="FR464">
        <f t="shared" si="478"/>
        <v>0</v>
      </c>
      <c r="FS464">
        <v>0</v>
      </c>
      <c r="FX464">
        <v>70</v>
      </c>
      <c r="FY464">
        <v>10</v>
      </c>
      <c r="GA464" t="s">
        <v>3</v>
      </c>
      <c r="GD464">
        <v>0</v>
      </c>
      <c r="GF464">
        <v>-1467733540</v>
      </c>
      <c r="GG464">
        <v>2</v>
      </c>
      <c r="GH464">
        <v>1</v>
      </c>
      <c r="GI464">
        <v>-2</v>
      </c>
      <c r="GJ464">
        <v>0</v>
      </c>
      <c r="GK464">
        <f>ROUND(R464*(R12)/100,2)</f>
        <v>0</v>
      </c>
      <c r="GL464">
        <f t="shared" si="479"/>
        <v>0</v>
      </c>
      <c r="GM464">
        <f t="shared" si="480"/>
        <v>-1815.95</v>
      </c>
      <c r="GN464">
        <f t="shared" si="481"/>
        <v>0</v>
      </c>
      <c r="GO464">
        <f t="shared" si="482"/>
        <v>0</v>
      </c>
      <c r="GP464">
        <f t="shared" si="483"/>
        <v>-1815.95</v>
      </c>
      <c r="GR464">
        <v>0</v>
      </c>
      <c r="GS464">
        <v>3</v>
      </c>
      <c r="GT464">
        <v>0</v>
      </c>
      <c r="GU464" t="s">
        <v>3</v>
      </c>
      <c r="GV464">
        <f t="shared" si="484"/>
        <v>0</v>
      </c>
      <c r="GW464">
        <v>1</v>
      </c>
      <c r="GX464">
        <f t="shared" si="485"/>
        <v>0</v>
      </c>
      <c r="HA464">
        <v>0</v>
      </c>
      <c r="HB464">
        <v>0</v>
      </c>
      <c r="IK464">
        <v>0</v>
      </c>
    </row>
    <row r="465" spans="1:245" x14ac:dyDescent="0.2">
      <c r="A465">
        <v>17</v>
      </c>
      <c r="B465">
        <v>1</v>
      </c>
      <c r="C465">
        <f>ROW(SmtRes!A1160)</f>
        <v>1160</v>
      </c>
      <c r="D465">
        <f>ROW(EtalonRes!A1102)</f>
        <v>1102</v>
      </c>
      <c r="E465" t="s">
        <v>442</v>
      </c>
      <c r="F465" t="s">
        <v>29</v>
      </c>
      <c r="G465" t="s">
        <v>30</v>
      </c>
      <c r="H465" t="s">
        <v>31</v>
      </c>
      <c r="I465">
        <v>4.6499999999999996E-3</v>
      </c>
      <c r="J465">
        <v>0</v>
      </c>
      <c r="O465">
        <f t="shared" si="447"/>
        <v>1985.14</v>
      </c>
      <c r="P465">
        <f t="shared" si="448"/>
        <v>1617.42</v>
      </c>
      <c r="Q465">
        <f t="shared" si="449"/>
        <v>2.02</v>
      </c>
      <c r="R465">
        <f t="shared" si="450"/>
        <v>0.69</v>
      </c>
      <c r="S465">
        <f t="shared" si="451"/>
        <v>365.7</v>
      </c>
      <c r="T465">
        <f t="shared" si="452"/>
        <v>0</v>
      </c>
      <c r="U465">
        <f t="shared" si="453"/>
        <v>2.1069149999999999</v>
      </c>
      <c r="V465">
        <f t="shared" si="454"/>
        <v>0</v>
      </c>
      <c r="W465">
        <f t="shared" si="455"/>
        <v>0</v>
      </c>
      <c r="X465">
        <f t="shared" si="456"/>
        <v>255.99</v>
      </c>
      <c r="Y465">
        <f t="shared" si="457"/>
        <v>36.57</v>
      </c>
      <c r="AA465">
        <v>33034105</v>
      </c>
      <c r="AB465">
        <f t="shared" si="458"/>
        <v>426912.19</v>
      </c>
      <c r="AC465">
        <f t="shared" si="459"/>
        <v>347832.49</v>
      </c>
      <c r="AD465">
        <f t="shared" si="460"/>
        <v>435.13</v>
      </c>
      <c r="AE465">
        <f t="shared" si="461"/>
        <v>147.43</v>
      </c>
      <c r="AF465">
        <f t="shared" si="462"/>
        <v>78644.570000000007</v>
      </c>
      <c r="AG465">
        <f t="shared" si="463"/>
        <v>0</v>
      </c>
      <c r="AH465">
        <f t="shared" si="464"/>
        <v>453.1</v>
      </c>
      <c r="AI465">
        <f t="shared" si="465"/>
        <v>0</v>
      </c>
      <c r="AJ465">
        <f t="shared" si="466"/>
        <v>0</v>
      </c>
      <c r="AK465">
        <v>426912.19</v>
      </c>
      <c r="AL465">
        <v>347832.49</v>
      </c>
      <c r="AM465">
        <v>435.13</v>
      </c>
      <c r="AN465">
        <v>147.43</v>
      </c>
      <c r="AO465">
        <v>78644.570000000007</v>
      </c>
      <c r="AP465">
        <v>0</v>
      </c>
      <c r="AQ465">
        <v>453.1</v>
      </c>
      <c r="AR465">
        <v>0</v>
      </c>
      <c r="AS465">
        <v>0</v>
      </c>
      <c r="AT465">
        <v>70</v>
      </c>
      <c r="AU465">
        <v>10</v>
      </c>
      <c r="AV465">
        <v>1</v>
      </c>
      <c r="AW465">
        <v>1</v>
      </c>
      <c r="AZ465">
        <v>1</v>
      </c>
      <c r="BA465">
        <v>1</v>
      </c>
      <c r="BB465">
        <v>1</v>
      </c>
      <c r="BC465">
        <v>1</v>
      </c>
      <c r="BD465" t="s">
        <v>3</v>
      </c>
      <c r="BE465" t="s">
        <v>3</v>
      </c>
      <c r="BF465" t="s">
        <v>3</v>
      </c>
      <c r="BG465" t="s">
        <v>3</v>
      </c>
      <c r="BH465">
        <v>0</v>
      </c>
      <c r="BI465">
        <v>4</v>
      </c>
      <c r="BJ465" t="s">
        <v>32</v>
      </c>
      <c r="BM465">
        <v>0</v>
      </c>
      <c r="BN465">
        <v>0</v>
      </c>
      <c r="BO465" t="s">
        <v>3</v>
      </c>
      <c r="BP465">
        <v>0</v>
      </c>
      <c r="BQ465">
        <v>1</v>
      </c>
      <c r="BR465">
        <v>0</v>
      </c>
      <c r="BS465">
        <v>1</v>
      </c>
      <c r="BT465">
        <v>1</v>
      </c>
      <c r="BU465">
        <v>1</v>
      </c>
      <c r="BV465">
        <v>1</v>
      </c>
      <c r="BW465">
        <v>1</v>
      </c>
      <c r="BX465">
        <v>1</v>
      </c>
      <c r="BY465" t="s">
        <v>3</v>
      </c>
      <c r="BZ465">
        <v>70</v>
      </c>
      <c r="CA465">
        <v>10</v>
      </c>
      <c r="CF465">
        <v>0</v>
      </c>
      <c r="CG465">
        <v>0</v>
      </c>
      <c r="CM465">
        <v>0</v>
      </c>
      <c r="CN465" t="s">
        <v>3</v>
      </c>
      <c r="CO465">
        <v>0</v>
      </c>
      <c r="CP465">
        <f t="shared" si="467"/>
        <v>1985.14</v>
      </c>
      <c r="CQ465">
        <f t="shared" si="468"/>
        <v>347832.49</v>
      </c>
      <c r="CR465">
        <f t="shared" si="469"/>
        <v>435.13</v>
      </c>
      <c r="CS465">
        <f t="shared" si="470"/>
        <v>147.43</v>
      </c>
      <c r="CT465">
        <f t="shared" si="471"/>
        <v>78644.570000000007</v>
      </c>
      <c r="CU465">
        <f t="shared" si="472"/>
        <v>0</v>
      </c>
      <c r="CV465">
        <f t="shared" si="473"/>
        <v>453.1</v>
      </c>
      <c r="CW465">
        <f t="shared" si="474"/>
        <v>0</v>
      </c>
      <c r="CX465">
        <f t="shared" si="475"/>
        <v>0</v>
      </c>
      <c r="CY465">
        <f t="shared" si="476"/>
        <v>255.99</v>
      </c>
      <c r="CZ465">
        <f t="shared" si="477"/>
        <v>36.57</v>
      </c>
      <c r="DC465" t="s">
        <v>3</v>
      </c>
      <c r="DD465" t="s">
        <v>3</v>
      </c>
      <c r="DE465" t="s">
        <v>3</v>
      </c>
      <c r="DF465" t="s">
        <v>3</v>
      </c>
      <c r="DG465" t="s">
        <v>3</v>
      </c>
      <c r="DH465" t="s">
        <v>3</v>
      </c>
      <c r="DI465" t="s">
        <v>3</v>
      </c>
      <c r="DJ465" t="s">
        <v>3</v>
      </c>
      <c r="DK465" t="s">
        <v>3</v>
      </c>
      <c r="DL465" t="s">
        <v>3</v>
      </c>
      <c r="DM465" t="s">
        <v>3</v>
      </c>
      <c r="DN465">
        <v>0</v>
      </c>
      <c r="DO465">
        <v>0</v>
      </c>
      <c r="DP465">
        <v>1</v>
      </c>
      <c r="DQ465">
        <v>1</v>
      </c>
      <c r="DU465">
        <v>1007</v>
      </c>
      <c r="DV465" t="s">
        <v>31</v>
      </c>
      <c r="DW465" t="s">
        <v>31</v>
      </c>
      <c r="DX465">
        <v>100</v>
      </c>
      <c r="EE465">
        <v>32505399</v>
      </c>
      <c r="EF465">
        <v>1</v>
      </c>
      <c r="EG465" t="s">
        <v>21</v>
      </c>
      <c r="EH465">
        <v>0</v>
      </c>
      <c r="EI465" t="s">
        <v>3</v>
      </c>
      <c r="EJ465">
        <v>4</v>
      </c>
      <c r="EK465">
        <v>0</v>
      </c>
      <c r="EL465" t="s">
        <v>22</v>
      </c>
      <c r="EM465" t="s">
        <v>23</v>
      </c>
      <c r="EO465" t="s">
        <v>3</v>
      </c>
      <c r="EQ465">
        <v>131072</v>
      </c>
      <c r="ER465">
        <v>426912.19</v>
      </c>
      <c r="ES465">
        <v>347832.49</v>
      </c>
      <c r="ET465">
        <v>435.13</v>
      </c>
      <c r="EU465">
        <v>147.43</v>
      </c>
      <c r="EV465">
        <v>78644.570000000007</v>
      </c>
      <c r="EW465">
        <v>453.1</v>
      </c>
      <c r="EX465">
        <v>0</v>
      </c>
      <c r="EY465">
        <v>0</v>
      </c>
      <c r="FQ465">
        <v>0</v>
      </c>
      <c r="FR465">
        <f t="shared" si="478"/>
        <v>0</v>
      </c>
      <c r="FS465">
        <v>0</v>
      </c>
      <c r="FX465">
        <v>70</v>
      </c>
      <c r="FY465">
        <v>10</v>
      </c>
      <c r="GA465" t="s">
        <v>3</v>
      </c>
      <c r="GD465">
        <v>0</v>
      </c>
      <c r="GF465">
        <v>1739596138</v>
      </c>
      <c r="GG465">
        <v>2</v>
      </c>
      <c r="GH465">
        <v>1</v>
      </c>
      <c r="GI465">
        <v>-2</v>
      </c>
      <c r="GJ465">
        <v>0</v>
      </c>
      <c r="GK465">
        <f>ROUND(R465*(R12)/100,2)</f>
        <v>0.75</v>
      </c>
      <c r="GL465">
        <f t="shared" si="479"/>
        <v>0</v>
      </c>
      <c r="GM465">
        <f t="shared" si="480"/>
        <v>2278.4499999999998</v>
      </c>
      <c r="GN465">
        <f t="shared" si="481"/>
        <v>0</v>
      </c>
      <c r="GO465">
        <f t="shared" si="482"/>
        <v>0</v>
      </c>
      <c r="GP465">
        <f t="shared" si="483"/>
        <v>2278.4499999999998</v>
      </c>
      <c r="GR465">
        <v>0</v>
      </c>
      <c r="GS465">
        <v>3</v>
      </c>
      <c r="GT465">
        <v>0</v>
      </c>
      <c r="GU465" t="s">
        <v>3</v>
      </c>
      <c r="GV465">
        <f t="shared" si="484"/>
        <v>0</v>
      </c>
      <c r="GW465">
        <v>1</v>
      </c>
      <c r="GX465">
        <f t="shared" si="485"/>
        <v>0</v>
      </c>
      <c r="HA465">
        <v>0</v>
      </c>
      <c r="HB465">
        <v>0</v>
      </c>
      <c r="IK465">
        <v>0</v>
      </c>
    </row>
    <row r="466" spans="1:245" x14ac:dyDescent="0.2">
      <c r="A466">
        <v>17</v>
      </c>
      <c r="B466">
        <v>1</v>
      </c>
      <c r="E466" t="s">
        <v>443</v>
      </c>
      <c r="F466" t="s">
        <v>25</v>
      </c>
      <c r="G466" t="s">
        <v>26</v>
      </c>
      <c r="H466" t="s">
        <v>19</v>
      </c>
      <c r="I466">
        <v>1.0248E-2</v>
      </c>
      <c r="J466">
        <v>0</v>
      </c>
      <c r="O466">
        <f t="shared" si="447"/>
        <v>547.35</v>
      </c>
      <c r="P466">
        <f t="shared" si="448"/>
        <v>547.35</v>
      </c>
      <c r="Q466">
        <f t="shared" si="449"/>
        <v>0</v>
      </c>
      <c r="R466">
        <f t="shared" si="450"/>
        <v>0</v>
      </c>
      <c r="S466">
        <f t="shared" si="451"/>
        <v>0</v>
      </c>
      <c r="T466">
        <f t="shared" si="452"/>
        <v>0</v>
      </c>
      <c r="U466">
        <f t="shared" si="453"/>
        <v>0</v>
      </c>
      <c r="V466">
        <f t="shared" si="454"/>
        <v>0</v>
      </c>
      <c r="W466">
        <f t="shared" si="455"/>
        <v>0</v>
      </c>
      <c r="X466">
        <f t="shared" si="456"/>
        <v>0</v>
      </c>
      <c r="Y466">
        <f t="shared" si="457"/>
        <v>0</v>
      </c>
      <c r="AA466">
        <v>33034105</v>
      </c>
      <c r="AB466">
        <f t="shared" si="458"/>
        <v>53410.15</v>
      </c>
      <c r="AC466">
        <f t="shared" si="459"/>
        <v>53410.15</v>
      </c>
      <c r="AD466">
        <f t="shared" si="460"/>
        <v>0</v>
      </c>
      <c r="AE466">
        <f t="shared" si="461"/>
        <v>0</v>
      </c>
      <c r="AF466">
        <f t="shared" si="462"/>
        <v>0</v>
      </c>
      <c r="AG466">
        <f t="shared" si="463"/>
        <v>0</v>
      </c>
      <c r="AH466">
        <f t="shared" si="464"/>
        <v>0</v>
      </c>
      <c r="AI466">
        <f t="shared" si="465"/>
        <v>0</v>
      </c>
      <c r="AJ466">
        <f t="shared" si="466"/>
        <v>0</v>
      </c>
      <c r="AK466">
        <v>53410.15</v>
      </c>
      <c r="AL466">
        <v>53410.15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70</v>
      </c>
      <c r="AU466">
        <v>10</v>
      </c>
      <c r="AV466">
        <v>1</v>
      </c>
      <c r="AW466">
        <v>1</v>
      </c>
      <c r="AZ466">
        <v>1</v>
      </c>
      <c r="BA466">
        <v>1</v>
      </c>
      <c r="BB466">
        <v>1</v>
      </c>
      <c r="BC466">
        <v>1</v>
      </c>
      <c r="BD466" t="s">
        <v>3</v>
      </c>
      <c r="BE466" t="s">
        <v>3</v>
      </c>
      <c r="BF466" t="s">
        <v>3</v>
      </c>
      <c r="BG466" t="s">
        <v>3</v>
      </c>
      <c r="BH466">
        <v>3</v>
      </c>
      <c r="BI466">
        <v>4</v>
      </c>
      <c r="BJ466" t="s">
        <v>27</v>
      </c>
      <c r="BM466">
        <v>0</v>
      </c>
      <c r="BN466">
        <v>0</v>
      </c>
      <c r="BO466" t="s">
        <v>3</v>
      </c>
      <c r="BP466">
        <v>0</v>
      </c>
      <c r="BQ466">
        <v>1</v>
      </c>
      <c r="BR466">
        <v>0</v>
      </c>
      <c r="BS466">
        <v>1</v>
      </c>
      <c r="BT466">
        <v>1</v>
      </c>
      <c r="BU466">
        <v>1</v>
      </c>
      <c r="BV466">
        <v>1</v>
      </c>
      <c r="BW466">
        <v>1</v>
      </c>
      <c r="BX466">
        <v>1</v>
      </c>
      <c r="BY466" t="s">
        <v>3</v>
      </c>
      <c r="BZ466">
        <v>70</v>
      </c>
      <c r="CA466">
        <v>10</v>
      </c>
      <c r="CF466">
        <v>0</v>
      </c>
      <c r="CG466">
        <v>0</v>
      </c>
      <c r="CM466">
        <v>0</v>
      </c>
      <c r="CN466" t="s">
        <v>3</v>
      </c>
      <c r="CO466">
        <v>0</v>
      </c>
      <c r="CP466">
        <f t="shared" si="467"/>
        <v>547.35</v>
      </c>
      <c r="CQ466">
        <f t="shared" si="468"/>
        <v>53410.15</v>
      </c>
      <c r="CR466">
        <f t="shared" si="469"/>
        <v>0</v>
      </c>
      <c r="CS466">
        <f t="shared" si="470"/>
        <v>0</v>
      </c>
      <c r="CT466">
        <f t="shared" si="471"/>
        <v>0</v>
      </c>
      <c r="CU466">
        <f t="shared" si="472"/>
        <v>0</v>
      </c>
      <c r="CV466">
        <f t="shared" si="473"/>
        <v>0</v>
      </c>
      <c r="CW466">
        <f t="shared" si="474"/>
        <v>0</v>
      </c>
      <c r="CX466">
        <f t="shared" si="475"/>
        <v>0</v>
      </c>
      <c r="CY466">
        <f t="shared" si="476"/>
        <v>0</v>
      </c>
      <c r="CZ466">
        <f t="shared" si="477"/>
        <v>0</v>
      </c>
      <c r="DC466" t="s">
        <v>3</v>
      </c>
      <c r="DD466" t="s">
        <v>3</v>
      </c>
      <c r="DE466" t="s">
        <v>3</v>
      </c>
      <c r="DF466" t="s">
        <v>3</v>
      </c>
      <c r="DG466" t="s">
        <v>3</v>
      </c>
      <c r="DH466" t="s">
        <v>3</v>
      </c>
      <c r="DI466" t="s">
        <v>3</v>
      </c>
      <c r="DJ466" t="s">
        <v>3</v>
      </c>
      <c r="DK466" t="s">
        <v>3</v>
      </c>
      <c r="DL466" t="s">
        <v>3</v>
      </c>
      <c r="DM466" t="s">
        <v>3</v>
      </c>
      <c r="DN466">
        <v>0</v>
      </c>
      <c r="DO466">
        <v>0</v>
      </c>
      <c r="DP466">
        <v>1</v>
      </c>
      <c r="DQ466">
        <v>1</v>
      </c>
      <c r="DU466">
        <v>1009</v>
      </c>
      <c r="DV466" t="s">
        <v>19</v>
      </c>
      <c r="DW466" t="s">
        <v>19</v>
      </c>
      <c r="DX466">
        <v>1000</v>
      </c>
      <c r="EE466">
        <v>32505399</v>
      </c>
      <c r="EF466">
        <v>1</v>
      </c>
      <c r="EG466" t="s">
        <v>21</v>
      </c>
      <c r="EH466">
        <v>0</v>
      </c>
      <c r="EI466" t="s">
        <v>3</v>
      </c>
      <c r="EJ466">
        <v>4</v>
      </c>
      <c r="EK466">
        <v>0</v>
      </c>
      <c r="EL466" t="s">
        <v>22</v>
      </c>
      <c r="EM466" t="s">
        <v>23</v>
      </c>
      <c r="EO466" t="s">
        <v>3</v>
      </c>
      <c r="EQ466">
        <v>131072</v>
      </c>
      <c r="ER466">
        <v>53410.15</v>
      </c>
      <c r="ES466">
        <v>53410.15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FQ466">
        <v>0</v>
      </c>
      <c r="FR466">
        <f t="shared" si="478"/>
        <v>0</v>
      </c>
      <c r="FS466">
        <v>0</v>
      </c>
      <c r="FX466">
        <v>70</v>
      </c>
      <c r="FY466">
        <v>10</v>
      </c>
      <c r="GA466" t="s">
        <v>3</v>
      </c>
      <c r="GD466">
        <v>0</v>
      </c>
      <c r="GF466">
        <v>-1467733540</v>
      </c>
      <c r="GG466">
        <v>2</v>
      </c>
      <c r="GH466">
        <v>1</v>
      </c>
      <c r="GI466">
        <v>-2</v>
      </c>
      <c r="GJ466">
        <v>0</v>
      </c>
      <c r="GK466">
        <f>ROUND(R466*(R12)/100,2)</f>
        <v>0</v>
      </c>
      <c r="GL466">
        <f t="shared" si="479"/>
        <v>0</v>
      </c>
      <c r="GM466">
        <f t="shared" si="480"/>
        <v>547.35</v>
      </c>
      <c r="GN466">
        <f t="shared" si="481"/>
        <v>0</v>
      </c>
      <c r="GO466">
        <f t="shared" si="482"/>
        <v>0</v>
      </c>
      <c r="GP466">
        <f t="shared" si="483"/>
        <v>547.35</v>
      </c>
      <c r="GR466">
        <v>0</v>
      </c>
      <c r="GS466">
        <v>3</v>
      </c>
      <c r="GT466">
        <v>0</v>
      </c>
      <c r="GU466" t="s">
        <v>3</v>
      </c>
      <c r="GV466">
        <f t="shared" si="484"/>
        <v>0</v>
      </c>
      <c r="GW466">
        <v>1</v>
      </c>
      <c r="GX466">
        <f t="shared" si="485"/>
        <v>0</v>
      </c>
      <c r="HA466">
        <v>0</v>
      </c>
      <c r="HB466">
        <v>0</v>
      </c>
      <c r="IK466">
        <v>0</v>
      </c>
    </row>
    <row r="467" spans="1:245" x14ac:dyDescent="0.2">
      <c r="A467">
        <v>17</v>
      </c>
      <c r="B467">
        <v>1</v>
      </c>
      <c r="E467" t="s">
        <v>444</v>
      </c>
      <c r="F467" t="s">
        <v>35</v>
      </c>
      <c r="G467" t="s">
        <v>127</v>
      </c>
      <c r="H467" t="s">
        <v>37</v>
      </c>
      <c r="I467">
        <v>5</v>
      </c>
      <c r="J467">
        <v>0</v>
      </c>
      <c r="O467">
        <f t="shared" si="447"/>
        <v>77796.600000000006</v>
      </c>
      <c r="P467">
        <f t="shared" si="448"/>
        <v>77796.600000000006</v>
      </c>
      <c r="Q467">
        <f t="shared" si="449"/>
        <v>0</v>
      </c>
      <c r="R467">
        <f t="shared" si="450"/>
        <v>0</v>
      </c>
      <c r="S467">
        <f t="shared" si="451"/>
        <v>0</v>
      </c>
      <c r="T467">
        <f t="shared" si="452"/>
        <v>0</v>
      </c>
      <c r="U467">
        <f t="shared" si="453"/>
        <v>0</v>
      </c>
      <c r="V467">
        <f t="shared" si="454"/>
        <v>0</v>
      </c>
      <c r="W467">
        <f t="shared" si="455"/>
        <v>0</v>
      </c>
      <c r="X467">
        <f t="shared" si="456"/>
        <v>0</v>
      </c>
      <c r="Y467">
        <f t="shared" si="457"/>
        <v>0</v>
      </c>
      <c r="AA467">
        <v>33034105</v>
      </c>
      <c r="AB467">
        <f t="shared" si="458"/>
        <v>15559.32</v>
      </c>
      <c r="AC467">
        <f t="shared" si="459"/>
        <v>15559.32</v>
      </c>
      <c r="AD467">
        <f t="shared" si="460"/>
        <v>0</v>
      </c>
      <c r="AE467">
        <f t="shared" si="461"/>
        <v>0</v>
      </c>
      <c r="AF467">
        <f t="shared" si="462"/>
        <v>0</v>
      </c>
      <c r="AG467">
        <f t="shared" si="463"/>
        <v>0</v>
      </c>
      <c r="AH467">
        <f t="shared" si="464"/>
        <v>0</v>
      </c>
      <c r="AI467">
        <f t="shared" si="465"/>
        <v>0</v>
      </c>
      <c r="AJ467">
        <f t="shared" si="466"/>
        <v>0</v>
      </c>
      <c r="AK467">
        <v>15559.32</v>
      </c>
      <c r="AL467">
        <v>15559.32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1</v>
      </c>
      <c r="AW467">
        <v>1</v>
      </c>
      <c r="AZ467">
        <v>1</v>
      </c>
      <c r="BA467">
        <v>1</v>
      </c>
      <c r="BB467">
        <v>1</v>
      </c>
      <c r="BC467">
        <v>1</v>
      </c>
      <c r="BD467" t="s">
        <v>3</v>
      </c>
      <c r="BE467" t="s">
        <v>3</v>
      </c>
      <c r="BF467" t="s">
        <v>3</v>
      </c>
      <c r="BG467" t="s">
        <v>3</v>
      </c>
      <c r="BH467">
        <v>3</v>
      </c>
      <c r="BI467">
        <v>1</v>
      </c>
      <c r="BJ467" t="s">
        <v>3</v>
      </c>
      <c r="BM467">
        <v>6001</v>
      </c>
      <c r="BN467">
        <v>0</v>
      </c>
      <c r="BO467" t="s">
        <v>3</v>
      </c>
      <c r="BP467">
        <v>0</v>
      </c>
      <c r="BQ467">
        <v>0</v>
      </c>
      <c r="BR467">
        <v>0</v>
      </c>
      <c r="BS467">
        <v>1</v>
      </c>
      <c r="BT467">
        <v>1</v>
      </c>
      <c r="BU467">
        <v>1</v>
      </c>
      <c r="BV467">
        <v>1</v>
      </c>
      <c r="BW467">
        <v>1</v>
      </c>
      <c r="BX467">
        <v>1</v>
      </c>
      <c r="BY467" t="s">
        <v>3</v>
      </c>
      <c r="BZ467">
        <v>0</v>
      </c>
      <c r="CA467">
        <v>0</v>
      </c>
      <c r="CF467">
        <v>0</v>
      </c>
      <c r="CG467">
        <v>0</v>
      </c>
      <c r="CM467">
        <v>0</v>
      </c>
      <c r="CN467" t="s">
        <v>3</v>
      </c>
      <c r="CO467">
        <v>0</v>
      </c>
      <c r="CP467">
        <f t="shared" si="467"/>
        <v>77796.600000000006</v>
      </c>
      <c r="CQ467">
        <f t="shared" si="468"/>
        <v>15559.32</v>
      </c>
      <c r="CR467">
        <f t="shared" si="469"/>
        <v>0</v>
      </c>
      <c r="CS467">
        <f t="shared" si="470"/>
        <v>0</v>
      </c>
      <c r="CT467">
        <f t="shared" si="471"/>
        <v>0</v>
      </c>
      <c r="CU467">
        <f t="shared" si="472"/>
        <v>0</v>
      </c>
      <c r="CV467">
        <f t="shared" si="473"/>
        <v>0</v>
      </c>
      <c r="CW467">
        <f t="shared" si="474"/>
        <v>0</v>
      </c>
      <c r="CX467">
        <f t="shared" si="475"/>
        <v>0</v>
      </c>
      <c r="CY467">
        <f t="shared" si="476"/>
        <v>0</v>
      </c>
      <c r="CZ467">
        <f t="shared" si="477"/>
        <v>0</v>
      </c>
      <c r="DC467" t="s">
        <v>3</v>
      </c>
      <c r="DD467" t="s">
        <v>3</v>
      </c>
      <c r="DE467" t="s">
        <v>3</v>
      </c>
      <c r="DF467" t="s">
        <v>3</v>
      </c>
      <c r="DG467" t="s">
        <v>3</v>
      </c>
      <c r="DH467" t="s">
        <v>3</v>
      </c>
      <c r="DI467" t="s">
        <v>3</v>
      </c>
      <c r="DJ467" t="s">
        <v>3</v>
      </c>
      <c r="DK467" t="s">
        <v>3</v>
      </c>
      <c r="DL467" t="s">
        <v>3</v>
      </c>
      <c r="DM467" t="s">
        <v>3</v>
      </c>
      <c r="DN467">
        <v>0</v>
      </c>
      <c r="DO467">
        <v>0</v>
      </c>
      <c r="DP467">
        <v>1</v>
      </c>
      <c r="DQ467">
        <v>1</v>
      </c>
      <c r="DU467">
        <v>1010</v>
      </c>
      <c r="DV467" t="s">
        <v>37</v>
      </c>
      <c r="DW467" t="s">
        <v>38</v>
      </c>
      <c r="DX467">
        <v>1</v>
      </c>
      <c r="EE467">
        <v>32747723</v>
      </c>
      <c r="EF467">
        <v>0</v>
      </c>
      <c r="EG467" t="s">
        <v>39</v>
      </c>
      <c r="EH467">
        <v>0</v>
      </c>
      <c r="EI467" t="s">
        <v>3</v>
      </c>
      <c r="EJ467">
        <v>1</v>
      </c>
      <c r="EK467">
        <v>6001</v>
      </c>
      <c r="EL467" t="s">
        <v>40</v>
      </c>
      <c r="EM467" t="s">
        <v>39</v>
      </c>
      <c r="EO467" t="s">
        <v>3</v>
      </c>
      <c r="EQ467">
        <v>131072</v>
      </c>
      <c r="ER467">
        <v>15559.32</v>
      </c>
      <c r="ES467">
        <v>15559.32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FQ467">
        <v>0</v>
      </c>
      <c r="FR467">
        <f t="shared" si="478"/>
        <v>0</v>
      </c>
      <c r="FS467">
        <v>0</v>
      </c>
      <c r="FX467">
        <v>0</v>
      </c>
      <c r="FY467">
        <v>0</v>
      </c>
      <c r="GA467" t="s">
        <v>41</v>
      </c>
      <c r="GD467">
        <v>0</v>
      </c>
      <c r="GF467">
        <v>-1065469872</v>
      </c>
      <c r="GG467">
        <v>2</v>
      </c>
      <c r="GH467">
        <v>0</v>
      </c>
      <c r="GI467">
        <v>-2</v>
      </c>
      <c r="GJ467">
        <v>0</v>
      </c>
      <c r="GK467">
        <f>ROUND(R467*(R12)/100,2)</f>
        <v>0</v>
      </c>
      <c r="GL467">
        <f t="shared" si="479"/>
        <v>0</v>
      </c>
      <c r="GM467">
        <f t="shared" si="480"/>
        <v>77796.600000000006</v>
      </c>
      <c r="GN467">
        <f t="shared" si="481"/>
        <v>77796.600000000006</v>
      </c>
      <c r="GO467">
        <f t="shared" si="482"/>
        <v>0</v>
      </c>
      <c r="GP467">
        <f t="shared" si="483"/>
        <v>0</v>
      </c>
      <c r="GR467">
        <v>0</v>
      </c>
      <c r="GS467">
        <v>4</v>
      </c>
      <c r="GT467">
        <v>0</v>
      </c>
      <c r="GU467" t="s">
        <v>3</v>
      </c>
      <c r="GV467">
        <f t="shared" si="484"/>
        <v>0</v>
      </c>
      <c r="GW467">
        <v>1</v>
      </c>
      <c r="GX467">
        <f t="shared" si="485"/>
        <v>0</v>
      </c>
      <c r="HA467">
        <v>0</v>
      </c>
      <c r="HB467">
        <v>0</v>
      </c>
      <c r="IK467">
        <v>0</v>
      </c>
    </row>
    <row r="468" spans="1:245" x14ac:dyDescent="0.2">
      <c r="A468">
        <v>17</v>
      </c>
      <c r="B468">
        <v>1</v>
      </c>
      <c r="C468">
        <f>ROW(SmtRes!A1165)</f>
        <v>1165</v>
      </c>
      <c r="D468">
        <f>ROW(EtalonRes!A1106)</f>
        <v>1106</v>
      </c>
      <c r="E468" t="s">
        <v>445</v>
      </c>
      <c r="F468" t="s">
        <v>17</v>
      </c>
      <c r="G468" t="s">
        <v>18</v>
      </c>
      <c r="H468" t="s">
        <v>19</v>
      </c>
      <c r="I468">
        <v>1.4109700000000001</v>
      </c>
      <c r="J468">
        <v>0</v>
      </c>
      <c r="O468">
        <f t="shared" si="447"/>
        <v>94065.34</v>
      </c>
      <c r="P468">
        <f t="shared" si="448"/>
        <v>80331.350000000006</v>
      </c>
      <c r="Q468">
        <f t="shared" si="449"/>
        <v>2194.3000000000002</v>
      </c>
      <c r="R468">
        <f t="shared" si="450"/>
        <v>201.56</v>
      </c>
      <c r="S468">
        <f t="shared" si="451"/>
        <v>11539.69</v>
      </c>
      <c r="T468">
        <f t="shared" si="452"/>
        <v>0</v>
      </c>
      <c r="U468">
        <f t="shared" si="453"/>
        <v>50.950126699999998</v>
      </c>
      <c r="V468">
        <f t="shared" si="454"/>
        <v>0</v>
      </c>
      <c r="W468">
        <f t="shared" si="455"/>
        <v>0</v>
      </c>
      <c r="X468">
        <f t="shared" si="456"/>
        <v>8077.78</v>
      </c>
      <c r="Y468">
        <f t="shared" si="457"/>
        <v>1153.97</v>
      </c>
      <c r="AA468">
        <v>33034105</v>
      </c>
      <c r="AB468">
        <f t="shared" si="458"/>
        <v>66667.14</v>
      </c>
      <c r="AC468">
        <f t="shared" si="459"/>
        <v>56933.42</v>
      </c>
      <c r="AD468">
        <f t="shared" si="460"/>
        <v>1555.17</v>
      </c>
      <c r="AE468">
        <f t="shared" si="461"/>
        <v>142.85</v>
      </c>
      <c r="AF468">
        <f t="shared" si="462"/>
        <v>8178.55</v>
      </c>
      <c r="AG468">
        <f t="shared" si="463"/>
        <v>0</v>
      </c>
      <c r="AH468">
        <f t="shared" si="464"/>
        <v>36.11</v>
      </c>
      <c r="AI468">
        <f t="shared" si="465"/>
        <v>0</v>
      </c>
      <c r="AJ468">
        <f t="shared" si="466"/>
        <v>0</v>
      </c>
      <c r="AK468">
        <v>66667.14</v>
      </c>
      <c r="AL468">
        <v>56933.42</v>
      </c>
      <c r="AM468">
        <v>1555.17</v>
      </c>
      <c r="AN468">
        <v>142.85</v>
      </c>
      <c r="AO468">
        <v>8178.55</v>
      </c>
      <c r="AP468">
        <v>0</v>
      </c>
      <c r="AQ468">
        <v>36.11</v>
      </c>
      <c r="AR468">
        <v>0</v>
      </c>
      <c r="AS468">
        <v>0</v>
      </c>
      <c r="AT468">
        <v>70</v>
      </c>
      <c r="AU468">
        <v>10</v>
      </c>
      <c r="AV468">
        <v>1</v>
      </c>
      <c r="AW468">
        <v>1</v>
      </c>
      <c r="AZ468">
        <v>1</v>
      </c>
      <c r="BA468">
        <v>1</v>
      </c>
      <c r="BB468">
        <v>1</v>
      </c>
      <c r="BC468">
        <v>1</v>
      </c>
      <c r="BD468" t="s">
        <v>3</v>
      </c>
      <c r="BE468" t="s">
        <v>3</v>
      </c>
      <c r="BF468" t="s">
        <v>3</v>
      </c>
      <c r="BG468" t="s">
        <v>3</v>
      </c>
      <c r="BH468">
        <v>0</v>
      </c>
      <c r="BI468">
        <v>4</v>
      </c>
      <c r="BJ468" t="s">
        <v>20</v>
      </c>
      <c r="BM468">
        <v>0</v>
      </c>
      <c r="BN468">
        <v>0</v>
      </c>
      <c r="BO468" t="s">
        <v>3</v>
      </c>
      <c r="BP468">
        <v>0</v>
      </c>
      <c r="BQ468">
        <v>1</v>
      </c>
      <c r="BR468">
        <v>0</v>
      </c>
      <c r="BS468">
        <v>1</v>
      </c>
      <c r="BT468">
        <v>1</v>
      </c>
      <c r="BU468">
        <v>1</v>
      </c>
      <c r="BV468">
        <v>1</v>
      </c>
      <c r="BW468">
        <v>1</v>
      </c>
      <c r="BX468">
        <v>1</v>
      </c>
      <c r="BY468" t="s">
        <v>3</v>
      </c>
      <c r="BZ468">
        <v>70</v>
      </c>
      <c r="CA468">
        <v>10</v>
      </c>
      <c r="CF468">
        <v>0</v>
      </c>
      <c r="CG468">
        <v>0</v>
      </c>
      <c r="CM468">
        <v>0</v>
      </c>
      <c r="CN468" t="s">
        <v>3</v>
      </c>
      <c r="CO468">
        <v>0</v>
      </c>
      <c r="CP468">
        <f t="shared" si="467"/>
        <v>94065.340000000011</v>
      </c>
      <c r="CQ468">
        <f t="shared" si="468"/>
        <v>56933.42</v>
      </c>
      <c r="CR468">
        <f t="shared" si="469"/>
        <v>1555.17</v>
      </c>
      <c r="CS468">
        <f t="shared" si="470"/>
        <v>142.85</v>
      </c>
      <c r="CT468">
        <f t="shared" si="471"/>
        <v>8178.55</v>
      </c>
      <c r="CU468">
        <f t="shared" si="472"/>
        <v>0</v>
      </c>
      <c r="CV468">
        <f t="shared" si="473"/>
        <v>36.11</v>
      </c>
      <c r="CW468">
        <f t="shared" si="474"/>
        <v>0</v>
      </c>
      <c r="CX468">
        <f t="shared" si="475"/>
        <v>0</v>
      </c>
      <c r="CY468">
        <f t="shared" si="476"/>
        <v>8077.7830000000004</v>
      </c>
      <c r="CZ468">
        <f t="shared" si="477"/>
        <v>1153.9690000000001</v>
      </c>
      <c r="DC468" t="s">
        <v>3</v>
      </c>
      <c r="DD468" t="s">
        <v>3</v>
      </c>
      <c r="DE468" t="s">
        <v>3</v>
      </c>
      <c r="DF468" t="s">
        <v>3</v>
      </c>
      <c r="DG468" t="s">
        <v>3</v>
      </c>
      <c r="DH468" t="s">
        <v>3</v>
      </c>
      <c r="DI468" t="s">
        <v>3</v>
      </c>
      <c r="DJ468" t="s">
        <v>3</v>
      </c>
      <c r="DK468" t="s">
        <v>3</v>
      </c>
      <c r="DL468" t="s">
        <v>3</v>
      </c>
      <c r="DM468" t="s">
        <v>3</v>
      </c>
      <c r="DN468">
        <v>0</v>
      </c>
      <c r="DO468">
        <v>0</v>
      </c>
      <c r="DP468">
        <v>1</v>
      </c>
      <c r="DQ468">
        <v>1</v>
      </c>
      <c r="DU468">
        <v>1009</v>
      </c>
      <c r="DV468" t="s">
        <v>19</v>
      </c>
      <c r="DW468" t="s">
        <v>19</v>
      </c>
      <c r="DX468">
        <v>1000</v>
      </c>
      <c r="EE468">
        <v>32505399</v>
      </c>
      <c r="EF468">
        <v>1</v>
      </c>
      <c r="EG468" t="s">
        <v>21</v>
      </c>
      <c r="EH468">
        <v>0</v>
      </c>
      <c r="EI468" t="s">
        <v>3</v>
      </c>
      <c r="EJ468">
        <v>4</v>
      </c>
      <c r="EK468">
        <v>0</v>
      </c>
      <c r="EL468" t="s">
        <v>22</v>
      </c>
      <c r="EM468" t="s">
        <v>23</v>
      </c>
      <c r="EO468" t="s">
        <v>3</v>
      </c>
      <c r="EQ468">
        <v>131072</v>
      </c>
      <c r="ER468">
        <v>66667.14</v>
      </c>
      <c r="ES468">
        <v>56933.42</v>
      </c>
      <c r="ET468">
        <v>1555.17</v>
      </c>
      <c r="EU468">
        <v>142.85</v>
      </c>
      <c r="EV468">
        <v>8178.55</v>
      </c>
      <c r="EW468">
        <v>36.11</v>
      </c>
      <c r="EX468">
        <v>0</v>
      </c>
      <c r="EY468">
        <v>0</v>
      </c>
      <c r="FQ468">
        <v>0</v>
      </c>
      <c r="FR468">
        <f t="shared" si="478"/>
        <v>0</v>
      </c>
      <c r="FS468">
        <v>0</v>
      </c>
      <c r="FX468">
        <v>70</v>
      </c>
      <c r="FY468">
        <v>10</v>
      </c>
      <c r="GA468" t="s">
        <v>3</v>
      </c>
      <c r="GD468">
        <v>0</v>
      </c>
      <c r="GF468">
        <v>-1596235391</v>
      </c>
      <c r="GG468">
        <v>2</v>
      </c>
      <c r="GH468">
        <v>1</v>
      </c>
      <c r="GI468">
        <v>-2</v>
      </c>
      <c r="GJ468">
        <v>0</v>
      </c>
      <c r="GK468">
        <f>ROUND(R468*(R12)/100,2)</f>
        <v>217.68</v>
      </c>
      <c r="GL468">
        <f t="shared" si="479"/>
        <v>0</v>
      </c>
      <c r="GM468">
        <f t="shared" si="480"/>
        <v>103514.77</v>
      </c>
      <c r="GN468">
        <f t="shared" si="481"/>
        <v>0</v>
      </c>
      <c r="GO468">
        <f t="shared" si="482"/>
        <v>0</v>
      </c>
      <c r="GP468">
        <f t="shared" si="483"/>
        <v>103514.77</v>
      </c>
      <c r="GR468">
        <v>0</v>
      </c>
      <c r="GS468">
        <v>3</v>
      </c>
      <c r="GT468">
        <v>0</v>
      </c>
      <c r="GU468" t="s">
        <v>3</v>
      </c>
      <c r="GV468">
        <f t="shared" si="484"/>
        <v>0</v>
      </c>
      <c r="GW468">
        <v>1</v>
      </c>
      <c r="GX468">
        <f t="shared" si="485"/>
        <v>0</v>
      </c>
      <c r="HA468">
        <v>0</v>
      </c>
      <c r="HB468">
        <v>0</v>
      </c>
      <c r="IK468">
        <v>0</v>
      </c>
    </row>
    <row r="469" spans="1:245" x14ac:dyDescent="0.2">
      <c r="A469">
        <v>18</v>
      </c>
      <c r="B469">
        <v>1</v>
      </c>
      <c r="C469">
        <v>1165</v>
      </c>
      <c r="E469" t="s">
        <v>446</v>
      </c>
      <c r="F469" t="s">
        <v>25</v>
      </c>
      <c r="G469" t="s">
        <v>26</v>
      </c>
      <c r="H469" t="s">
        <v>19</v>
      </c>
      <c r="I469">
        <f>I468*J469</f>
        <v>-1.4109700000000001</v>
      </c>
      <c r="J469">
        <v>-1</v>
      </c>
      <c r="O469">
        <f t="shared" si="447"/>
        <v>-75360.12</v>
      </c>
      <c r="P469">
        <f t="shared" si="448"/>
        <v>-75360.12</v>
      </c>
      <c r="Q469">
        <f t="shared" si="449"/>
        <v>0</v>
      </c>
      <c r="R469">
        <f t="shared" si="450"/>
        <v>0</v>
      </c>
      <c r="S469">
        <f t="shared" si="451"/>
        <v>0</v>
      </c>
      <c r="T469">
        <f t="shared" si="452"/>
        <v>0</v>
      </c>
      <c r="U469">
        <f t="shared" si="453"/>
        <v>0</v>
      </c>
      <c r="V469">
        <f t="shared" si="454"/>
        <v>0</v>
      </c>
      <c r="W469">
        <f t="shared" si="455"/>
        <v>0</v>
      </c>
      <c r="X469">
        <f t="shared" si="456"/>
        <v>0</v>
      </c>
      <c r="Y469">
        <f t="shared" si="457"/>
        <v>0</v>
      </c>
      <c r="AA469">
        <v>33034105</v>
      </c>
      <c r="AB469">
        <f t="shared" si="458"/>
        <v>53410.15</v>
      </c>
      <c r="AC469">
        <f t="shared" si="459"/>
        <v>53410.15</v>
      </c>
      <c r="AD469">
        <f t="shared" si="460"/>
        <v>0</v>
      </c>
      <c r="AE469">
        <f t="shared" si="461"/>
        <v>0</v>
      </c>
      <c r="AF469">
        <f t="shared" si="462"/>
        <v>0</v>
      </c>
      <c r="AG469">
        <f t="shared" si="463"/>
        <v>0</v>
      </c>
      <c r="AH469">
        <f t="shared" si="464"/>
        <v>0</v>
      </c>
      <c r="AI469">
        <f t="shared" si="465"/>
        <v>0</v>
      </c>
      <c r="AJ469">
        <f t="shared" si="466"/>
        <v>0</v>
      </c>
      <c r="AK469">
        <v>53410.15</v>
      </c>
      <c r="AL469">
        <v>53410.15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70</v>
      </c>
      <c r="AU469">
        <v>10</v>
      </c>
      <c r="AV469">
        <v>1</v>
      </c>
      <c r="AW469">
        <v>1</v>
      </c>
      <c r="AZ469">
        <v>1</v>
      </c>
      <c r="BA469">
        <v>1</v>
      </c>
      <c r="BB469">
        <v>1</v>
      </c>
      <c r="BC469">
        <v>1</v>
      </c>
      <c r="BD469" t="s">
        <v>3</v>
      </c>
      <c r="BE469" t="s">
        <v>3</v>
      </c>
      <c r="BF469" t="s">
        <v>3</v>
      </c>
      <c r="BG469" t="s">
        <v>3</v>
      </c>
      <c r="BH469">
        <v>3</v>
      </c>
      <c r="BI469">
        <v>4</v>
      </c>
      <c r="BJ469" t="s">
        <v>27</v>
      </c>
      <c r="BM469">
        <v>0</v>
      </c>
      <c r="BN469">
        <v>0</v>
      </c>
      <c r="BO469" t="s">
        <v>3</v>
      </c>
      <c r="BP469">
        <v>0</v>
      </c>
      <c r="BQ469">
        <v>1</v>
      </c>
      <c r="BR469">
        <v>0</v>
      </c>
      <c r="BS469">
        <v>1</v>
      </c>
      <c r="BT469">
        <v>1</v>
      </c>
      <c r="BU469">
        <v>1</v>
      </c>
      <c r="BV469">
        <v>1</v>
      </c>
      <c r="BW469">
        <v>1</v>
      </c>
      <c r="BX469">
        <v>1</v>
      </c>
      <c r="BY469" t="s">
        <v>3</v>
      </c>
      <c r="BZ469">
        <v>70</v>
      </c>
      <c r="CA469">
        <v>10</v>
      </c>
      <c r="CF469">
        <v>0</v>
      </c>
      <c r="CG469">
        <v>0</v>
      </c>
      <c r="CM469">
        <v>0</v>
      </c>
      <c r="CN469" t="s">
        <v>3</v>
      </c>
      <c r="CO469">
        <v>0</v>
      </c>
      <c r="CP469">
        <f t="shared" si="467"/>
        <v>-75360.12</v>
      </c>
      <c r="CQ469">
        <f t="shared" si="468"/>
        <v>53410.15</v>
      </c>
      <c r="CR469">
        <f t="shared" si="469"/>
        <v>0</v>
      </c>
      <c r="CS469">
        <f t="shared" si="470"/>
        <v>0</v>
      </c>
      <c r="CT469">
        <f t="shared" si="471"/>
        <v>0</v>
      </c>
      <c r="CU469">
        <f t="shared" si="472"/>
        <v>0</v>
      </c>
      <c r="CV469">
        <f t="shared" si="473"/>
        <v>0</v>
      </c>
      <c r="CW469">
        <f t="shared" si="474"/>
        <v>0</v>
      </c>
      <c r="CX469">
        <f t="shared" si="475"/>
        <v>0</v>
      </c>
      <c r="CY469">
        <f t="shared" si="476"/>
        <v>0</v>
      </c>
      <c r="CZ469">
        <f t="shared" si="477"/>
        <v>0</v>
      </c>
      <c r="DC469" t="s">
        <v>3</v>
      </c>
      <c r="DD469" t="s">
        <v>3</v>
      </c>
      <c r="DE469" t="s">
        <v>3</v>
      </c>
      <c r="DF469" t="s">
        <v>3</v>
      </c>
      <c r="DG469" t="s">
        <v>3</v>
      </c>
      <c r="DH469" t="s">
        <v>3</v>
      </c>
      <c r="DI469" t="s">
        <v>3</v>
      </c>
      <c r="DJ469" t="s">
        <v>3</v>
      </c>
      <c r="DK469" t="s">
        <v>3</v>
      </c>
      <c r="DL469" t="s">
        <v>3</v>
      </c>
      <c r="DM469" t="s">
        <v>3</v>
      </c>
      <c r="DN469">
        <v>0</v>
      </c>
      <c r="DO469">
        <v>0</v>
      </c>
      <c r="DP469">
        <v>1</v>
      </c>
      <c r="DQ469">
        <v>1</v>
      </c>
      <c r="DU469">
        <v>1009</v>
      </c>
      <c r="DV469" t="s">
        <v>19</v>
      </c>
      <c r="DW469" t="s">
        <v>19</v>
      </c>
      <c r="DX469">
        <v>1000</v>
      </c>
      <c r="EE469">
        <v>32505399</v>
      </c>
      <c r="EF469">
        <v>1</v>
      </c>
      <c r="EG469" t="s">
        <v>21</v>
      </c>
      <c r="EH469">
        <v>0</v>
      </c>
      <c r="EI469" t="s">
        <v>3</v>
      </c>
      <c r="EJ469">
        <v>4</v>
      </c>
      <c r="EK469">
        <v>0</v>
      </c>
      <c r="EL469" t="s">
        <v>22</v>
      </c>
      <c r="EM469" t="s">
        <v>23</v>
      </c>
      <c r="EO469" t="s">
        <v>3</v>
      </c>
      <c r="EQ469">
        <v>0</v>
      </c>
      <c r="ER469">
        <v>53410.15</v>
      </c>
      <c r="ES469">
        <v>53410.15</v>
      </c>
      <c r="ET469">
        <v>0</v>
      </c>
      <c r="EU469">
        <v>0</v>
      </c>
      <c r="EV469">
        <v>0</v>
      </c>
      <c r="EW469">
        <v>0</v>
      </c>
      <c r="EX469">
        <v>0</v>
      </c>
      <c r="FQ469">
        <v>0</v>
      </c>
      <c r="FR469">
        <f t="shared" si="478"/>
        <v>0</v>
      </c>
      <c r="FS469">
        <v>0</v>
      </c>
      <c r="FX469">
        <v>70</v>
      </c>
      <c r="FY469">
        <v>10</v>
      </c>
      <c r="GA469" t="s">
        <v>3</v>
      </c>
      <c r="GD469">
        <v>0</v>
      </c>
      <c r="GF469">
        <v>-1467733540</v>
      </c>
      <c r="GG469">
        <v>2</v>
      </c>
      <c r="GH469">
        <v>1</v>
      </c>
      <c r="GI469">
        <v>-2</v>
      </c>
      <c r="GJ469">
        <v>0</v>
      </c>
      <c r="GK469">
        <f>ROUND(R469*(R12)/100,2)</f>
        <v>0</v>
      </c>
      <c r="GL469">
        <f t="shared" si="479"/>
        <v>0</v>
      </c>
      <c r="GM469">
        <f t="shared" si="480"/>
        <v>-75360.12</v>
      </c>
      <c r="GN469">
        <f t="shared" si="481"/>
        <v>0</v>
      </c>
      <c r="GO469">
        <f t="shared" si="482"/>
        <v>0</v>
      </c>
      <c r="GP469">
        <f t="shared" si="483"/>
        <v>-75360.12</v>
      </c>
      <c r="GR469">
        <v>0</v>
      </c>
      <c r="GS469">
        <v>3</v>
      </c>
      <c r="GT469">
        <v>0</v>
      </c>
      <c r="GU469" t="s">
        <v>3</v>
      </c>
      <c r="GV469">
        <f t="shared" si="484"/>
        <v>0</v>
      </c>
      <c r="GW469">
        <v>1</v>
      </c>
      <c r="GX469">
        <f t="shared" si="485"/>
        <v>0</v>
      </c>
      <c r="HA469">
        <v>0</v>
      </c>
      <c r="HB469">
        <v>0</v>
      </c>
      <c r="IK469">
        <v>0</v>
      </c>
    </row>
    <row r="470" spans="1:245" x14ac:dyDescent="0.2">
      <c r="A470">
        <v>17</v>
      </c>
      <c r="B470">
        <v>1</v>
      </c>
      <c r="C470">
        <f>ROW(SmtRes!A1180)</f>
        <v>1180</v>
      </c>
      <c r="D470">
        <f>ROW(EtalonRes!A1121)</f>
        <v>1121</v>
      </c>
      <c r="E470" t="s">
        <v>447</v>
      </c>
      <c r="F470" t="s">
        <v>29</v>
      </c>
      <c r="G470" t="s">
        <v>30</v>
      </c>
      <c r="H470" t="s">
        <v>31</v>
      </c>
      <c r="I470">
        <v>0.19206999999999999</v>
      </c>
      <c r="J470">
        <v>0</v>
      </c>
      <c r="O470">
        <f t="shared" si="447"/>
        <v>81997.03</v>
      </c>
      <c r="P470">
        <f t="shared" si="448"/>
        <v>66808.19</v>
      </c>
      <c r="Q470">
        <f t="shared" si="449"/>
        <v>83.58</v>
      </c>
      <c r="R470">
        <f t="shared" si="450"/>
        <v>28.32</v>
      </c>
      <c r="S470">
        <f t="shared" si="451"/>
        <v>15105.26</v>
      </c>
      <c r="T470">
        <f t="shared" si="452"/>
        <v>0</v>
      </c>
      <c r="U470">
        <f t="shared" si="453"/>
        <v>87.026916999999997</v>
      </c>
      <c r="V470">
        <f t="shared" si="454"/>
        <v>0</v>
      </c>
      <c r="W470">
        <f t="shared" si="455"/>
        <v>0</v>
      </c>
      <c r="X470">
        <f t="shared" si="456"/>
        <v>10573.68</v>
      </c>
      <c r="Y470">
        <f t="shared" si="457"/>
        <v>1510.53</v>
      </c>
      <c r="AA470">
        <v>33034105</v>
      </c>
      <c r="AB470">
        <f t="shared" si="458"/>
        <v>426912.19</v>
      </c>
      <c r="AC470">
        <f t="shared" si="459"/>
        <v>347832.49</v>
      </c>
      <c r="AD470">
        <f t="shared" si="460"/>
        <v>435.13</v>
      </c>
      <c r="AE470">
        <f t="shared" si="461"/>
        <v>147.43</v>
      </c>
      <c r="AF470">
        <f t="shared" si="462"/>
        <v>78644.570000000007</v>
      </c>
      <c r="AG470">
        <f t="shared" si="463"/>
        <v>0</v>
      </c>
      <c r="AH470">
        <f t="shared" si="464"/>
        <v>453.1</v>
      </c>
      <c r="AI470">
        <f t="shared" si="465"/>
        <v>0</v>
      </c>
      <c r="AJ470">
        <f t="shared" si="466"/>
        <v>0</v>
      </c>
      <c r="AK470">
        <v>426912.19</v>
      </c>
      <c r="AL470">
        <v>347832.49</v>
      </c>
      <c r="AM470">
        <v>435.13</v>
      </c>
      <c r="AN470">
        <v>147.43</v>
      </c>
      <c r="AO470">
        <v>78644.570000000007</v>
      </c>
      <c r="AP470">
        <v>0</v>
      </c>
      <c r="AQ470">
        <v>453.1</v>
      </c>
      <c r="AR470">
        <v>0</v>
      </c>
      <c r="AS470">
        <v>0</v>
      </c>
      <c r="AT470">
        <v>70</v>
      </c>
      <c r="AU470">
        <v>10</v>
      </c>
      <c r="AV470">
        <v>1</v>
      </c>
      <c r="AW470">
        <v>1</v>
      </c>
      <c r="AZ470">
        <v>1</v>
      </c>
      <c r="BA470">
        <v>1</v>
      </c>
      <c r="BB470">
        <v>1</v>
      </c>
      <c r="BC470">
        <v>1</v>
      </c>
      <c r="BD470" t="s">
        <v>3</v>
      </c>
      <c r="BE470" t="s">
        <v>3</v>
      </c>
      <c r="BF470" t="s">
        <v>3</v>
      </c>
      <c r="BG470" t="s">
        <v>3</v>
      </c>
      <c r="BH470">
        <v>0</v>
      </c>
      <c r="BI470">
        <v>4</v>
      </c>
      <c r="BJ470" t="s">
        <v>32</v>
      </c>
      <c r="BM470">
        <v>0</v>
      </c>
      <c r="BN470">
        <v>0</v>
      </c>
      <c r="BO470" t="s">
        <v>3</v>
      </c>
      <c r="BP470">
        <v>0</v>
      </c>
      <c r="BQ470">
        <v>1</v>
      </c>
      <c r="BR470">
        <v>0</v>
      </c>
      <c r="BS470">
        <v>1</v>
      </c>
      <c r="BT470">
        <v>1</v>
      </c>
      <c r="BU470">
        <v>1</v>
      </c>
      <c r="BV470">
        <v>1</v>
      </c>
      <c r="BW470">
        <v>1</v>
      </c>
      <c r="BX470">
        <v>1</v>
      </c>
      <c r="BY470" t="s">
        <v>3</v>
      </c>
      <c r="BZ470">
        <v>70</v>
      </c>
      <c r="CA470">
        <v>10</v>
      </c>
      <c r="CF470">
        <v>0</v>
      </c>
      <c r="CG470">
        <v>0</v>
      </c>
      <c r="CM470">
        <v>0</v>
      </c>
      <c r="CN470" t="s">
        <v>3</v>
      </c>
      <c r="CO470">
        <v>0</v>
      </c>
      <c r="CP470">
        <f t="shared" si="467"/>
        <v>81997.03</v>
      </c>
      <c r="CQ470">
        <f t="shared" si="468"/>
        <v>347832.49</v>
      </c>
      <c r="CR470">
        <f t="shared" si="469"/>
        <v>435.13</v>
      </c>
      <c r="CS470">
        <f t="shared" si="470"/>
        <v>147.43</v>
      </c>
      <c r="CT470">
        <f t="shared" si="471"/>
        <v>78644.570000000007</v>
      </c>
      <c r="CU470">
        <f t="shared" si="472"/>
        <v>0</v>
      </c>
      <c r="CV470">
        <f t="shared" si="473"/>
        <v>453.1</v>
      </c>
      <c r="CW470">
        <f t="shared" si="474"/>
        <v>0</v>
      </c>
      <c r="CX470">
        <f t="shared" si="475"/>
        <v>0</v>
      </c>
      <c r="CY470">
        <f t="shared" si="476"/>
        <v>10573.681999999999</v>
      </c>
      <c r="CZ470">
        <f t="shared" si="477"/>
        <v>1510.5260000000001</v>
      </c>
      <c r="DC470" t="s">
        <v>3</v>
      </c>
      <c r="DD470" t="s">
        <v>3</v>
      </c>
      <c r="DE470" t="s">
        <v>3</v>
      </c>
      <c r="DF470" t="s">
        <v>3</v>
      </c>
      <c r="DG470" t="s">
        <v>3</v>
      </c>
      <c r="DH470" t="s">
        <v>3</v>
      </c>
      <c r="DI470" t="s">
        <v>3</v>
      </c>
      <c r="DJ470" t="s">
        <v>3</v>
      </c>
      <c r="DK470" t="s">
        <v>3</v>
      </c>
      <c r="DL470" t="s">
        <v>3</v>
      </c>
      <c r="DM470" t="s">
        <v>3</v>
      </c>
      <c r="DN470">
        <v>0</v>
      </c>
      <c r="DO470">
        <v>0</v>
      </c>
      <c r="DP470">
        <v>1</v>
      </c>
      <c r="DQ470">
        <v>1</v>
      </c>
      <c r="DU470">
        <v>1007</v>
      </c>
      <c r="DV470" t="s">
        <v>31</v>
      </c>
      <c r="DW470" t="s">
        <v>31</v>
      </c>
      <c r="DX470">
        <v>100</v>
      </c>
      <c r="EE470">
        <v>32505399</v>
      </c>
      <c r="EF470">
        <v>1</v>
      </c>
      <c r="EG470" t="s">
        <v>21</v>
      </c>
      <c r="EH470">
        <v>0</v>
      </c>
      <c r="EI470" t="s">
        <v>3</v>
      </c>
      <c r="EJ470">
        <v>4</v>
      </c>
      <c r="EK470">
        <v>0</v>
      </c>
      <c r="EL470" t="s">
        <v>22</v>
      </c>
      <c r="EM470" t="s">
        <v>23</v>
      </c>
      <c r="EO470" t="s">
        <v>3</v>
      </c>
      <c r="EQ470">
        <v>131072</v>
      </c>
      <c r="ER470">
        <v>426912.19</v>
      </c>
      <c r="ES470">
        <v>347832.49</v>
      </c>
      <c r="ET470">
        <v>435.13</v>
      </c>
      <c r="EU470">
        <v>147.43</v>
      </c>
      <c r="EV470">
        <v>78644.570000000007</v>
      </c>
      <c r="EW470">
        <v>453.1</v>
      </c>
      <c r="EX470">
        <v>0</v>
      </c>
      <c r="EY470">
        <v>0</v>
      </c>
      <c r="FQ470">
        <v>0</v>
      </c>
      <c r="FR470">
        <f t="shared" si="478"/>
        <v>0</v>
      </c>
      <c r="FS470">
        <v>0</v>
      </c>
      <c r="FX470">
        <v>70</v>
      </c>
      <c r="FY470">
        <v>10</v>
      </c>
      <c r="GA470" t="s">
        <v>3</v>
      </c>
      <c r="GD470">
        <v>0</v>
      </c>
      <c r="GF470">
        <v>1739596138</v>
      </c>
      <c r="GG470">
        <v>2</v>
      </c>
      <c r="GH470">
        <v>1</v>
      </c>
      <c r="GI470">
        <v>-2</v>
      </c>
      <c r="GJ470">
        <v>0</v>
      </c>
      <c r="GK470">
        <f>ROUND(R470*(R12)/100,2)</f>
        <v>30.59</v>
      </c>
      <c r="GL470">
        <f t="shared" si="479"/>
        <v>0</v>
      </c>
      <c r="GM470">
        <f t="shared" si="480"/>
        <v>94111.83</v>
      </c>
      <c r="GN470">
        <f t="shared" si="481"/>
        <v>0</v>
      </c>
      <c r="GO470">
        <f t="shared" si="482"/>
        <v>0</v>
      </c>
      <c r="GP470">
        <f t="shared" si="483"/>
        <v>94111.83</v>
      </c>
      <c r="GR470">
        <v>0</v>
      </c>
      <c r="GS470">
        <v>3</v>
      </c>
      <c r="GT470">
        <v>0</v>
      </c>
      <c r="GU470" t="s">
        <v>3</v>
      </c>
      <c r="GV470">
        <f t="shared" si="484"/>
        <v>0</v>
      </c>
      <c r="GW470">
        <v>1</v>
      </c>
      <c r="GX470">
        <f t="shared" si="485"/>
        <v>0</v>
      </c>
      <c r="HA470">
        <v>0</v>
      </c>
      <c r="HB470">
        <v>0</v>
      </c>
      <c r="IK470">
        <v>0</v>
      </c>
    </row>
    <row r="471" spans="1:245" x14ac:dyDescent="0.2">
      <c r="A471">
        <v>17</v>
      </c>
      <c r="B471">
        <v>1</v>
      </c>
      <c r="E471" t="s">
        <v>448</v>
      </c>
      <c r="F471" t="s">
        <v>25</v>
      </c>
      <c r="G471" t="s">
        <v>26</v>
      </c>
      <c r="H471" t="s">
        <v>19</v>
      </c>
      <c r="I471">
        <v>0.42172442016</v>
      </c>
      <c r="J471">
        <v>0</v>
      </c>
      <c r="O471">
        <f t="shared" si="447"/>
        <v>22524.36</v>
      </c>
      <c r="P471">
        <f t="shared" si="448"/>
        <v>22524.36</v>
      </c>
      <c r="Q471">
        <f t="shared" si="449"/>
        <v>0</v>
      </c>
      <c r="R471">
        <f t="shared" si="450"/>
        <v>0</v>
      </c>
      <c r="S471">
        <f t="shared" si="451"/>
        <v>0</v>
      </c>
      <c r="T471">
        <f t="shared" si="452"/>
        <v>0</v>
      </c>
      <c r="U471">
        <f t="shared" si="453"/>
        <v>0</v>
      </c>
      <c r="V471">
        <f t="shared" si="454"/>
        <v>0</v>
      </c>
      <c r="W471">
        <f t="shared" si="455"/>
        <v>0</v>
      </c>
      <c r="X471">
        <f t="shared" si="456"/>
        <v>0</v>
      </c>
      <c r="Y471">
        <f t="shared" si="457"/>
        <v>0</v>
      </c>
      <c r="AA471">
        <v>33034105</v>
      </c>
      <c r="AB471">
        <f t="shared" si="458"/>
        <v>53410.15</v>
      </c>
      <c r="AC471">
        <f t="shared" si="459"/>
        <v>53410.15</v>
      </c>
      <c r="AD471">
        <f t="shared" si="460"/>
        <v>0</v>
      </c>
      <c r="AE471">
        <f t="shared" si="461"/>
        <v>0</v>
      </c>
      <c r="AF471">
        <f t="shared" si="462"/>
        <v>0</v>
      </c>
      <c r="AG471">
        <f t="shared" si="463"/>
        <v>0</v>
      </c>
      <c r="AH471">
        <f t="shared" si="464"/>
        <v>0</v>
      </c>
      <c r="AI471">
        <f t="shared" si="465"/>
        <v>0</v>
      </c>
      <c r="AJ471">
        <f t="shared" si="466"/>
        <v>0</v>
      </c>
      <c r="AK471">
        <v>53410.15</v>
      </c>
      <c r="AL471">
        <v>53410.15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70</v>
      </c>
      <c r="AU471">
        <v>10</v>
      </c>
      <c r="AV471">
        <v>1</v>
      </c>
      <c r="AW471">
        <v>1</v>
      </c>
      <c r="AZ471">
        <v>1</v>
      </c>
      <c r="BA471">
        <v>1</v>
      </c>
      <c r="BB471">
        <v>1</v>
      </c>
      <c r="BC471">
        <v>1</v>
      </c>
      <c r="BD471" t="s">
        <v>3</v>
      </c>
      <c r="BE471" t="s">
        <v>3</v>
      </c>
      <c r="BF471" t="s">
        <v>3</v>
      </c>
      <c r="BG471" t="s">
        <v>3</v>
      </c>
      <c r="BH471">
        <v>3</v>
      </c>
      <c r="BI471">
        <v>4</v>
      </c>
      <c r="BJ471" t="s">
        <v>27</v>
      </c>
      <c r="BM471">
        <v>0</v>
      </c>
      <c r="BN471">
        <v>0</v>
      </c>
      <c r="BO471" t="s">
        <v>3</v>
      </c>
      <c r="BP471">
        <v>0</v>
      </c>
      <c r="BQ471">
        <v>1</v>
      </c>
      <c r="BR471">
        <v>0</v>
      </c>
      <c r="BS471">
        <v>1</v>
      </c>
      <c r="BT471">
        <v>1</v>
      </c>
      <c r="BU471">
        <v>1</v>
      </c>
      <c r="BV471">
        <v>1</v>
      </c>
      <c r="BW471">
        <v>1</v>
      </c>
      <c r="BX471">
        <v>1</v>
      </c>
      <c r="BY471" t="s">
        <v>3</v>
      </c>
      <c r="BZ471">
        <v>70</v>
      </c>
      <c r="CA471">
        <v>10</v>
      </c>
      <c r="CF471">
        <v>0</v>
      </c>
      <c r="CG471">
        <v>0</v>
      </c>
      <c r="CM471">
        <v>0</v>
      </c>
      <c r="CN471" t="s">
        <v>3</v>
      </c>
      <c r="CO471">
        <v>0</v>
      </c>
      <c r="CP471">
        <f t="shared" si="467"/>
        <v>22524.36</v>
      </c>
      <c r="CQ471">
        <f t="shared" si="468"/>
        <v>53410.15</v>
      </c>
      <c r="CR471">
        <f t="shared" si="469"/>
        <v>0</v>
      </c>
      <c r="CS471">
        <f t="shared" si="470"/>
        <v>0</v>
      </c>
      <c r="CT471">
        <f t="shared" si="471"/>
        <v>0</v>
      </c>
      <c r="CU471">
        <f t="shared" si="472"/>
        <v>0</v>
      </c>
      <c r="CV471">
        <f t="shared" si="473"/>
        <v>0</v>
      </c>
      <c r="CW471">
        <f t="shared" si="474"/>
        <v>0</v>
      </c>
      <c r="CX471">
        <f t="shared" si="475"/>
        <v>0</v>
      </c>
      <c r="CY471">
        <f t="shared" si="476"/>
        <v>0</v>
      </c>
      <c r="CZ471">
        <f t="shared" si="477"/>
        <v>0</v>
      </c>
      <c r="DC471" t="s">
        <v>3</v>
      </c>
      <c r="DD471" t="s">
        <v>3</v>
      </c>
      <c r="DE471" t="s">
        <v>3</v>
      </c>
      <c r="DF471" t="s">
        <v>3</v>
      </c>
      <c r="DG471" t="s">
        <v>3</v>
      </c>
      <c r="DH471" t="s">
        <v>3</v>
      </c>
      <c r="DI471" t="s">
        <v>3</v>
      </c>
      <c r="DJ471" t="s">
        <v>3</v>
      </c>
      <c r="DK471" t="s">
        <v>3</v>
      </c>
      <c r="DL471" t="s">
        <v>3</v>
      </c>
      <c r="DM471" t="s">
        <v>3</v>
      </c>
      <c r="DN471">
        <v>0</v>
      </c>
      <c r="DO471">
        <v>0</v>
      </c>
      <c r="DP471">
        <v>1</v>
      </c>
      <c r="DQ471">
        <v>1</v>
      </c>
      <c r="DU471">
        <v>1009</v>
      </c>
      <c r="DV471" t="s">
        <v>19</v>
      </c>
      <c r="DW471" t="s">
        <v>19</v>
      </c>
      <c r="DX471">
        <v>1000</v>
      </c>
      <c r="EE471">
        <v>32505399</v>
      </c>
      <c r="EF471">
        <v>1</v>
      </c>
      <c r="EG471" t="s">
        <v>21</v>
      </c>
      <c r="EH471">
        <v>0</v>
      </c>
      <c r="EI471" t="s">
        <v>3</v>
      </c>
      <c r="EJ471">
        <v>4</v>
      </c>
      <c r="EK471">
        <v>0</v>
      </c>
      <c r="EL471" t="s">
        <v>22</v>
      </c>
      <c r="EM471" t="s">
        <v>23</v>
      </c>
      <c r="EO471" t="s">
        <v>3</v>
      </c>
      <c r="EQ471">
        <v>131072</v>
      </c>
      <c r="ER471">
        <v>53410.15</v>
      </c>
      <c r="ES471">
        <v>53410.15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FQ471">
        <v>0</v>
      </c>
      <c r="FR471">
        <f t="shared" si="478"/>
        <v>0</v>
      </c>
      <c r="FS471">
        <v>0</v>
      </c>
      <c r="FX471">
        <v>70</v>
      </c>
      <c r="FY471">
        <v>10</v>
      </c>
      <c r="GA471" t="s">
        <v>3</v>
      </c>
      <c r="GD471">
        <v>0</v>
      </c>
      <c r="GF471">
        <v>-1467733540</v>
      </c>
      <c r="GG471">
        <v>2</v>
      </c>
      <c r="GH471">
        <v>1</v>
      </c>
      <c r="GI471">
        <v>-2</v>
      </c>
      <c r="GJ471">
        <v>0</v>
      </c>
      <c r="GK471">
        <f>ROUND(R471*(R12)/100,2)</f>
        <v>0</v>
      </c>
      <c r="GL471">
        <f t="shared" si="479"/>
        <v>0</v>
      </c>
      <c r="GM471">
        <f t="shared" si="480"/>
        <v>22524.36</v>
      </c>
      <c r="GN471">
        <f t="shared" si="481"/>
        <v>0</v>
      </c>
      <c r="GO471">
        <f t="shared" si="482"/>
        <v>0</v>
      </c>
      <c r="GP471">
        <f t="shared" si="483"/>
        <v>22524.36</v>
      </c>
      <c r="GR471">
        <v>0</v>
      </c>
      <c r="GS471">
        <v>3</v>
      </c>
      <c r="GT471">
        <v>0</v>
      </c>
      <c r="GU471" t="s">
        <v>3</v>
      </c>
      <c r="GV471">
        <f t="shared" si="484"/>
        <v>0</v>
      </c>
      <c r="GW471">
        <v>1</v>
      </c>
      <c r="GX471">
        <f t="shared" si="485"/>
        <v>0</v>
      </c>
      <c r="HA471">
        <v>0</v>
      </c>
      <c r="HB471">
        <v>0</v>
      </c>
      <c r="IK471">
        <v>0</v>
      </c>
    </row>
    <row r="472" spans="1:245" x14ac:dyDescent="0.2">
      <c r="A472">
        <v>17</v>
      </c>
      <c r="B472">
        <v>1</v>
      </c>
      <c r="E472" t="s">
        <v>449</v>
      </c>
      <c r="F472" t="s">
        <v>450</v>
      </c>
      <c r="G472" t="s">
        <v>451</v>
      </c>
      <c r="H472" t="s">
        <v>432</v>
      </c>
      <c r="I472">
        <v>1</v>
      </c>
      <c r="J472">
        <v>0</v>
      </c>
      <c r="O472">
        <f t="shared" si="447"/>
        <v>823651.4</v>
      </c>
      <c r="P472">
        <f t="shared" si="448"/>
        <v>823651.4</v>
      </c>
      <c r="Q472">
        <f t="shared" si="449"/>
        <v>0</v>
      </c>
      <c r="R472">
        <f t="shared" si="450"/>
        <v>0</v>
      </c>
      <c r="S472">
        <f t="shared" si="451"/>
        <v>0</v>
      </c>
      <c r="T472">
        <f t="shared" si="452"/>
        <v>0</v>
      </c>
      <c r="U472">
        <f t="shared" si="453"/>
        <v>0</v>
      </c>
      <c r="V472">
        <f t="shared" si="454"/>
        <v>0</v>
      </c>
      <c r="W472">
        <f t="shared" si="455"/>
        <v>0</v>
      </c>
      <c r="X472">
        <f t="shared" si="456"/>
        <v>0</v>
      </c>
      <c r="Y472">
        <f t="shared" si="457"/>
        <v>0</v>
      </c>
      <c r="AA472">
        <v>33034105</v>
      </c>
      <c r="AB472">
        <f t="shared" si="458"/>
        <v>823651.4</v>
      </c>
      <c r="AC472">
        <f t="shared" si="459"/>
        <v>823651.4</v>
      </c>
      <c r="AD472">
        <f t="shared" si="460"/>
        <v>0</v>
      </c>
      <c r="AE472">
        <f t="shared" si="461"/>
        <v>0</v>
      </c>
      <c r="AF472">
        <f t="shared" si="462"/>
        <v>0</v>
      </c>
      <c r="AG472">
        <f t="shared" si="463"/>
        <v>0</v>
      </c>
      <c r="AH472">
        <f t="shared" si="464"/>
        <v>0</v>
      </c>
      <c r="AI472">
        <f t="shared" si="465"/>
        <v>0</v>
      </c>
      <c r="AJ472">
        <f t="shared" si="466"/>
        <v>0</v>
      </c>
      <c r="AK472">
        <v>823651.4</v>
      </c>
      <c r="AL472">
        <v>823651.4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70</v>
      </c>
      <c r="AU472">
        <v>10</v>
      </c>
      <c r="AV472">
        <v>1</v>
      </c>
      <c r="AW472">
        <v>1</v>
      </c>
      <c r="AZ472">
        <v>1</v>
      </c>
      <c r="BA472">
        <v>1</v>
      </c>
      <c r="BB472">
        <v>1</v>
      </c>
      <c r="BC472">
        <v>1</v>
      </c>
      <c r="BD472" t="s">
        <v>3</v>
      </c>
      <c r="BE472" t="s">
        <v>3</v>
      </c>
      <c r="BF472" t="s">
        <v>3</v>
      </c>
      <c r="BG472" t="s">
        <v>3</v>
      </c>
      <c r="BH472">
        <v>3</v>
      </c>
      <c r="BI472">
        <v>4</v>
      </c>
      <c r="BJ472" t="s">
        <v>452</v>
      </c>
      <c r="BM472">
        <v>0</v>
      </c>
      <c r="BN472">
        <v>0</v>
      </c>
      <c r="BO472" t="s">
        <v>3</v>
      </c>
      <c r="BP472">
        <v>0</v>
      </c>
      <c r="BQ472">
        <v>1</v>
      </c>
      <c r="BR472">
        <v>0</v>
      </c>
      <c r="BS472">
        <v>1</v>
      </c>
      <c r="BT472">
        <v>1</v>
      </c>
      <c r="BU472">
        <v>1</v>
      </c>
      <c r="BV472">
        <v>1</v>
      </c>
      <c r="BW472">
        <v>1</v>
      </c>
      <c r="BX472">
        <v>1</v>
      </c>
      <c r="BY472" t="s">
        <v>3</v>
      </c>
      <c r="BZ472">
        <v>70</v>
      </c>
      <c r="CA472">
        <v>10</v>
      </c>
      <c r="CF472">
        <v>0</v>
      </c>
      <c r="CG472">
        <v>0</v>
      </c>
      <c r="CM472">
        <v>0</v>
      </c>
      <c r="CN472" t="s">
        <v>3</v>
      </c>
      <c r="CO472">
        <v>0</v>
      </c>
      <c r="CP472">
        <f t="shared" si="467"/>
        <v>823651.4</v>
      </c>
      <c r="CQ472">
        <f t="shared" si="468"/>
        <v>823651.4</v>
      </c>
      <c r="CR472">
        <f t="shared" si="469"/>
        <v>0</v>
      </c>
      <c r="CS472">
        <f t="shared" si="470"/>
        <v>0</v>
      </c>
      <c r="CT472">
        <f t="shared" si="471"/>
        <v>0</v>
      </c>
      <c r="CU472">
        <f t="shared" si="472"/>
        <v>0</v>
      </c>
      <c r="CV472">
        <f t="shared" si="473"/>
        <v>0</v>
      </c>
      <c r="CW472">
        <f t="shared" si="474"/>
        <v>0</v>
      </c>
      <c r="CX472">
        <f t="shared" si="475"/>
        <v>0</v>
      </c>
      <c r="CY472">
        <f t="shared" si="476"/>
        <v>0</v>
      </c>
      <c r="CZ472">
        <f t="shared" si="477"/>
        <v>0</v>
      </c>
      <c r="DC472" t="s">
        <v>3</v>
      </c>
      <c r="DD472" t="s">
        <v>3</v>
      </c>
      <c r="DE472" t="s">
        <v>3</v>
      </c>
      <c r="DF472" t="s">
        <v>3</v>
      </c>
      <c r="DG472" t="s">
        <v>3</v>
      </c>
      <c r="DH472" t="s">
        <v>3</v>
      </c>
      <c r="DI472" t="s">
        <v>3</v>
      </c>
      <c r="DJ472" t="s">
        <v>3</v>
      </c>
      <c r="DK472" t="s">
        <v>3</v>
      </c>
      <c r="DL472" t="s">
        <v>3</v>
      </c>
      <c r="DM472" t="s">
        <v>3</v>
      </c>
      <c r="DN472">
        <v>0</v>
      </c>
      <c r="DO472">
        <v>0</v>
      </c>
      <c r="DP472">
        <v>1</v>
      </c>
      <c r="DQ472">
        <v>1</v>
      </c>
      <c r="DU472">
        <v>1013</v>
      </c>
      <c r="DV472" t="s">
        <v>432</v>
      </c>
      <c r="DW472" t="s">
        <v>432</v>
      </c>
      <c r="DX472">
        <v>1</v>
      </c>
      <c r="EE472">
        <v>32505399</v>
      </c>
      <c r="EF472">
        <v>1</v>
      </c>
      <c r="EG472" t="s">
        <v>21</v>
      </c>
      <c r="EH472">
        <v>0</v>
      </c>
      <c r="EI472" t="s">
        <v>3</v>
      </c>
      <c r="EJ472">
        <v>4</v>
      </c>
      <c r="EK472">
        <v>0</v>
      </c>
      <c r="EL472" t="s">
        <v>22</v>
      </c>
      <c r="EM472" t="s">
        <v>23</v>
      </c>
      <c r="EO472" t="s">
        <v>3</v>
      </c>
      <c r="EQ472">
        <v>0</v>
      </c>
      <c r="ER472">
        <v>823651.4</v>
      </c>
      <c r="ES472">
        <v>823651.4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FQ472">
        <v>0</v>
      </c>
      <c r="FR472">
        <f t="shared" si="478"/>
        <v>0</v>
      </c>
      <c r="FS472">
        <v>0</v>
      </c>
      <c r="FX472">
        <v>70</v>
      </c>
      <c r="FY472">
        <v>10</v>
      </c>
      <c r="GA472" t="s">
        <v>3</v>
      </c>
      <c r="GD472">
        <v>0</v>
      </c>
      <c r="GF472">
        <v>-2090996979</v>
      </c>
      <c r="GG472">
        <v>2</v>
      </c>
      <c r="GH472">
        <v>1</v>
      </c>
      <c r="GI472">
        <v>-2</v>
      </c>
      <c r="GJ472">
        <v>0</v>
      </c>
      <c r="GK472">
        <f>ROUND(R472*(R12)/100,2)</f>
        <v>0</v>
      </c>
      <c r="GL472">
        <f t="shared" si="479"/>
        <v>0</v>
      </c>
      <c r="GM472">
        <f t="shared" si="480"/>
        <v>823651.4</v>
      </c>
      <c r="GN472">
        <f t="shared" si="481"/>
        <v>0</v>
      </c>
      <c r="GO472">
        <f t="shared" si="482"/>
        <v>0</v>
      </c>
      <c r="GP472">
        <f t="shared" si="483"/>
        <v>823651.4</v>
      </c>
      <c r="GR472">
        <v>0</v>
      </c>
      <c r="GS472">
        <v>3</v>
      </c>
      <c r="GT472">
        <v>0</v>
      </c>
      <c r="GU472" t="s">
        <v>3</v>
      </c>
      <c r="GV472">
        <f t="shared" si="484"/>
        <v>0</v>
      </c>
      <c r="GW472">
        <v>1</v>
      </c>
      <c r="GX472">
        <f t="shared" si="485"/>
        <v>0</v>
      </c>
      <c r="HA472">
        <v>0</v>
      </c>
      <c r="HB472">
        <v>0</v>
      </c>
      <c r="IK472">
        <v>0</v>
      </c>
    </row>
    <row r="473" spans="1:245" x14ac:dyDescent="0.2">
      <c r="A473">
        <v>17</v>
      </c>
      <c r="B473">
        <v>1</v>
      </c>
      <c r="C473">
        <f>ROW(SmtRes!A1185)</f>
        <v>1185</v>
      </c>
      <c r="D473">
        <f>ROW(EtalonRes!A1125)</f>
        <v>1125</v>
      </c>
      <c r="E473" t="s">
        <v>453</v>
      </c>
      <c r="F473" t="s">
        <v>17</v>
      </c>
      <c r="G473" t="s">
        <v>18</v>
      </c>
      <c r="H473" t="s">
        <v>19</v>
      </c>
      <c r="I473">
        <v>6.7900000000000002E-2</v>
      </c>
      <c r="J473">
        <v>0</v>
      </c>
      <c r="O473">
        <f t="shared" si="447"/>
        <v>4526.7</v>
      </c>
      <c r="P473">
        <f t="shared" si="448"/>
        <v>3865.78</v>
      </c>
      <c r="Q473">
        <f t="shared" si="449"/>
        <v>105.6</v>
      </c>
      <c r="R473">
        <f t="shared" si="450"/>
        <v>9.6999999999999993</v>
      </c>
      <c r="S473">
        <f t="shared" si="451"/>
        <v>555.32000000000005</v>
      </c>
      <c r="T473">
        <f t="shared" si="452"/>
        <v>0</v>
      </c>
      <c r="U473">
        <f t="shared" si="453"/>
        <v>2.4518689999999999</v>
      </c>
      <c r="V473">
        <f t="shared" si="454"/>
        <v>0</v>
      </c>
      <c r="W473">
        <f t="shared" si="455"/>
        <v>0</v>
      </c>
      <c r="X473">
        <f t="shared" si="456"/>
        <v>388.72</v>
      </c>
      <c r="Y473">
        <f t="shared" si="457"/>
        <v>55.53</v>
      </c>
      <c r="AA473">
        <v>33034105</v>
      </c>
      <c r="AB473">
        <f t="shared" si="458"/>
        <v>66667.14</v>
      </c>
      <c r="AC473">
        <f t="shared" si="459"/>
        <v>56933.42</v>
      </c>
      <c r="AD473">
        <f t="shared" si="460"/>
        <v>1555.17</v>
      </c>
      <c r="AE473">
        <f t="shared" si="461"/>
        <v>142.85</v>
      </c>
      <c r="AF473">
        <f t="shared" si="462"/>
        <v>8178.55</v>
      </c>
      <c r="AG473">
        <f t="shared" si="463"/>
        <v>0</v>
      </c>
      <c r="AH473">
        <f t="shared" si="464"/>
        <v>36.11</v>
      </c>
      <c r="AI473">
        <f t="shared" si="465"/>
        <v>0</v>
      </c>
      <c r="AJ473">
        <f t="shared" si="466"/>
        <v>0</v>
      </c>
      <c r="AK473">
        <v>66667.14</v>
      </c>
      <c r="AL473">
        <v>56933.42</v>
      </c>
      <c r="AM473">
        <v>1555.17</v>
      </c>
      <c r="AN473">
        <v>142.85</v>
      </c>
      <c r="AO473">
        <v>8178.55</v>
      </c>
      <c r="AP473">
        <v>0</v>
      </c>
      <c r="AQ473">
        <v>36.11</v>
      </c>
      <c r="AR473">
        <v>0</v>
      </c>
      <c r="AS473">
        <v>0</v>
      </c>
      <c r="AT473">
        <v>70</v>
      </c>
      <c r="AU473">
        <v>10</v>
      </c>
      <c r="AV473">
        <v>1</v>
      </c>
      <c r="AW473">
        <v>1</v>
      </c>
      <c r="AZ473">
        <v>1</v>
      </c>
      <c r="BA473">
        <v>1</v>
      </c>
      <c r="BB473">
        <v>1</v>
      </c>
      <c r="BC473">
        <v>1</v>
      </c>
      <c r="BD473" t="s">
        <v>3</v>
      </c>
      <c r="BE473" t="s">
        <v>3</v>
      </c>
      <c r="BF473" t="s">
        <v>3</v>
      </c>
      <c r="BG473" t="s">
        <v>3</v>
      </c>
      <c r="BH473">
        <v>0</v>
      </c>
      <c r="BI473">
        <v>4</v>
      </c>
      <c r="BJ473" t="s">
        <v>20</v>
      </c>
      <c r="BM473">
        <v>0</v>
      </c>
      <c r="BN473">
        <v>0</v>
      </c>
      <c r="BO473" t="s">
        <v>3</v>
      </c>
      <c r="BP473">
        <v>0</v>
      </c>
      <c r="BQ473">
        <v>1</v>
      </c>
      <c r="BR473">
        <v>0</v>
      </c>
      <c r="BS473">
        <v>1</v>
      </c>
      <c r="BT473">
        <v>1</v>
      </c>
      <c r="BU473">
        <v>1</v>
      </c>
      <c r="BV473">
        <v>1</v>
      </c>
      <c r="BW473">
        <v>1</v>
      </c>
      <c r="BX473">
        <v>1</v>
      </c>
      <c r="BY473" t="s">
        <v>3</v>
      </c>
      <c r="BZ473">
        <v>70</v>
      </c>
      <c r="CA473">
        <v>10</v>
      </c>
      <c r="CF473">
        <v>0</v>
      </c>
      <c r="CG473">
        <v>0</v>
      </c>
      <c r="CM473">
        <v>0</v>
      </c>
      <c r="CN473" t="s">
        <v>3</v>
      </c>
      <c r="CO473">
        <v>0</v>
      </c>
      <c r="CP473">
        <f t="shared" si="467"/>
        <v>4526.7</v>
      </c>
      <c r="CQ473">
        <f t="shared" si="468"/>
        <v>56933.42</v>
      </c>
      <c r="CR473">
        <f t="shared" si="469"/>
        <v>1555.17</v>
      </c>
      <c r="CS473">
        <f t="shared" si="470"/>
        <v>142.85</v>
      </c>
      <c r="CT473">
        <f t="shared" si="471"/>
        <v>8178.55</v>
      </c>
      <c r="CU473">
        <f t="shared" si="472"/>
        <v>0</v>
      </c>
      <c r="CV473">
        <f t="shared" si="473"/>
        <v>36.11</v>
      </c>
      <c r="CW473">
        <f t="shared" si="474"/>
        <v>0</v>
      </c>
      <c r="CX473">
        <f t="shared" si="475"/>
        <v>0</v>
      </c>
      <c r="CY473">
        <f t="shared" si="476"/>
        <v>388.72399999999999</v>
      </c>
      <c r="CZ473">
        <f t="shared" si="477"/>
        <v>55.532000000000011</v>
      </c>
      <c r="DC473" t="s">
        <v>3</v>
      </c>
      <c r="DD473" t="s">
        <v>3</v>
      </c>
      <c r="DE473" t="s">
        <v>3</v>
      </c>
      <c r="DF473" t="s">
        <v>3</v>
      </c>
      <c r="DG473" t="s">
        <v>3</v>
      </c>
      <c r="DH473" t="s">
        <v>3</v>
      </c>
      <c r="DI473" t="s">
        <v>3</v>
      </c>
      <c r="DJ473" t="s">
        <v>3</v>
      </c>
      <c r="DK473" t="s">
        <v>3</v>
      </c>
      <c r="DL473" t="s">
        <v>3</v>
      </c>
      <c r="DM473" t="s">
        <v>3</v>
      </c>
      <c r="DN473">
        <v>0</v>
      </c>
      <c r="DO473">
        <v>0</v>
      </c>
      <c r="DP473">
        <v>1</v>
      </c>
      <c r="DQ473">
        <v>1</v>
      </c>
      <c r="DU473">
        <v>1009</v>
      </c>
      <c r="DV473" t="s">
        <v>19</v>
      </c>
      <c r="DW473" t="s">
        <v>19</v>
      </c>
      <c r="DX473">
        <v>1000</v>
      </c>
      <c r="EE473">
        <v>32505399</v>
      </c>
      <c r="EF473">
        <v>1</v>
      </c>
      <c r="EG473" t="s">
        <v>21</v>
      </c>
      <c r="EH473">
        <v>0</v>
      </c>
      <c r="EI473" t="s">
        <v>3</v>
      </c>
      <c r="EJ473">
        <v>4</v>
      </c>
      <c r="EK473">
        <v>0</v>
      </c>
      <c r="EL473" t="s">
        <v>22</v>
      </c>
      <c r="EM473" t="s">
        <v>23</v>
      </c>
      <c r="EO473" t="s">
        <v>3</v>
      </c>
      <c r="EQ473">
        <v>131072</v>
      </c>
      <c r="ER473">
        <v>66667.14</v>
      </c>
      <c r="ES473">
        <v>56933.42</v>
      </c>
      <c r="ET473">
        <v>1555.17</v>
      </c>
      <c r="EU473">
        <v>142.85</v>
      </c>
      <c r="EV473">
        <v>8178.55</v>
      </c>
      <c r="EW473">
        <v>36.11</v>
      </c>
      <c r="EX473">
        <v>0</v>
      </c>
      <c r="EY473">
        <v>0</v>
      </c>
      <c r="FQ473">
        <v>0</v>
      </c>
      <c r="FR473">
        <f t="shared" si="478"/>
        <v>0</v>
      </c>
      <c r="FS473">
        <v>0</v>
      </c>
      <c r="FX473">
        <v>70</v>
      </c>
      <c r="FY473">
        <v>10</v>
      </c>
      <c r="GA473" t="s">
        <v>3</v>
      </c>
      <c r="GD473">
        <v>0</v>
      </c>
      <c r="GF473">
        <v>-1596235391</v>
      </c>
      <c r="GG473">
        <v>2</v>
      </c>
      <c r="GH473">
        <v>1</v>
      </c>
      <c r="GI473">
        <v>-2</v>
      </c>
      <c r="GJ473">
        <v>0</v>
      </c>
      <c r="GK473">
        <f>ROUND(R473*(R12)/100,2)</f>
        <v>10.48</v>
      </c>
      <c r="GL473">
        <f t="shared" si="479"/>
        <v>0</v>
      </c>
      <c r="GM473">
        <f t="shared" si="480"/>
        <v>4981.43</v>
      </c>
      <c r="GN473">
        <f t="shared" si="481"/>
        <v>0</v>
      </c>
      <c r="GO473">
        <f t="shared" si="482"/>
        <v>0</v>
      </c>
      <c r="GP473">
        <f t="shared" si="483"/>
        <v>4981.43</v>
      </c>
      <c r="GR473">
        <v>0</v>
      </c>
      <c r="GS473">
        <v>3</v>
      </c>
      <c r="GT473">
        <v>0</v>
      </c>
      <c r="GU473" t="s">
        <v>3</v>
      </c>
      <c r="GV473">
        <f t="shared" si="484"/>
        <v>0</v>
      </c>
      <c r="GW473">
        <v>1</v>
      </c>
      <c r="GX473">
        <f t="shared" si="485"/>
        <v>0</v>
      </c>
      <c r="HA473">
        <v>0</v>
      </c>
      <c r="HB473">
        <v>0</v>
      </c>
      <c r="IK473">
        <v>0</v>
      </c>
    </row>
    <row r="474" spans="1:245" x14ac:dyDescent="0.2">
      <c r="A474">
        <v>18</v>
      </c>
      <c r="B474">
        <v>1</v>
      </c>
      <c r="C474">
        <v>1185</v>
      </c>
      <c r="E474" t="s">
        <v>454</v>
      </c>
      <c r="F474" t="s">
        <v>25</v>
      </c>
      <c r="G474" t="s">
        <v>26</v>
      </c>
      <c r="H474" t="s">
        <v>19</v>
      </c>
      <c r="I474">
        <f>I473*J474</f>
        <v>-6.7900000000000002E-2</v>
      </c>
      <c r="J474">
        <v>-1</v>
      </c>
      <c r="O474">
        <f t="shared" si="447"/>
        <v>-3626.55</v>
      </c>
      <c r="P474">
        <f t="shared" si="448"/>
        <v>-3626.55</v>
      </c>
      <c r="Q474">
        <f t="shared" si="449"/>
        <v>0</v>
      </c>
      <c r="R474">
        <f t="shared" si="450"/>
        <v>0</v>
      </c>
      <c r="S474">
        <f t="shared" si="451"/>
        <v>0</v>
      </c>
      <c r="T474">
        <f t="shared" si="452"/>
        <v>0</v>
      </c>
      <c r="U474">
        <f t="shared" si="453"/>
        <v>0</v>
      </c>
      <c r="V474">
        <f t="shared" si="454"/>
        <v>0</v>
      </c>
      <c r="W474">
        <f t="shared" si="455"/>
        <v>0</v>
      </c>
      <c r="X474">
        <f t="shared" si="456"/>
        <v>0</v>
      </c>
      <c r="Y474">
        <f t="shared" si="457"/>
        <v>0</v>
      </c>
      <c r="AA474">
        <v>33034105</v>
      </c>
      <c r="AB474">
        <f t="shared" si="458"/>
        <v>53410.15</v>
      </c>
      <c r="AC474">
        <f t="shared" si="459"/>
        <v>53410.15</v>
      </c>
      <c r="AD474">
        <f t="shared" si="460"/>
        <v>0</v>
      </c>
      <c r="AE474">
        <f t="shared" si="461"/>
        <v>0</v>
      </c>
      <c r="AF474">
        <f t="shared" si="462"/>
        <v>0</v>
      </c>
      <c r="AG474">
        <f t="shared" si="463"/>
        <v>0</v>
      </c>
      <c r="AH474">
        <f t="shared" si="464"/>
        <v>0</v>
      </c>
      <c r="AI474">
        <f t="shared" si="465"/>
        <v>0</v>
      </c>
      <c r="AJ474">
        <f t="shared" si="466"/>
        <v>0</v>
      </c>
      <c r="AK474">
        <v>53410.15</v>
      </c>
      <c r="AL474">
        <v>53410.15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70</v>
      </c>
      <c r="AU474">
        <v>10</v>
      </c>
      <c r="AV474">
        <v>1</v>
      </c>
      <c r="AW474">
        <v>1</v>
      </c>
      <c r="AZ474">
        <v>1</v>
      </c>
      <c r="BA474">
        <v>1</v>
      </c>
      <c r="BB474">
        <v>1</v>
      </c>
      <c r="BC474">
        <v>1</v>
      </c>
      <c r="BD474" t="s">
        <v>3</v>
      </c>
      <c r="BE474" t="s">
        <v>3</v>
      </c>
      <c r="BF474" t="s">
        <v>3</v>
      </c>
      <c r="BG474" t="s">
        <v>3</v>
      </c>
      <c r="BH474">
        <v>3</v>
      </c>
      <c r="BI474">
        <v>4</v>
      </c>
      <c r="BJ474" t="s">
        <v>27</v>
      </c>
      <c r="BM474">
        <v>0</v>
      </c>
      <c r="BN474">
        <v>0</v>
      </c>
      <c r="BO474" t="s">
        <v>3</v>
      </c>
      <c r="BP474">
        <v>0</v>
      </c>
      <c r="BQ474">
        <v>1</v>
      </c>
      <c r="BR474">
        <v>0</v>
      </c>
      <c r="BS474">
        <v>1</v>
      </c>
      <c r="BT474">
        <v>1</v>
      </c>
      <c r="BU474">
        <v>1</v>
      </c>
      <c r="BV474">
        <v>1</v>
      </c>
      <c r="BW474">
        <v>1</v>
      </c>
      <c r="BX474">
        <v>1</v>
      </c>
      <c r="BY474" t="s">
        <v>3</v>
      </c>
      <c r="BZ474">
        <v>70</v>
      </c>
      <c r="CA474">
        <v>10</v>
      </c>
      <c r="CF474">
        <v>0</v>
      </c>
      <c r="CG474">
        <v>0</v>
      </c>
      <c r="CM474">
        <v>0</v>
      </c>
      <c r="CN474" t="s">
        <v>3</v>
      </c>
      <c r="CO474">
        <v>0</v>
      </c>
      <c r="CP474">
        <f t="shared" si="467"/>
        <v>-3626.55</v>
      </c>
      <c r="CQ474">
        <f t="shared" si="468"/>
        <v>53410.15</v>
      </c>
      <c r="CR474">
        <f t="shared" si="469"/>
        <v>0</v>
      </c>
      <c r="CS474">
        <f t="shared" si="470"/>
        <v>0</v>
      </c>
      <c r="CT474">
        <f t="shared" si="471"/>
        <v>0</v>
      </c>
      <c r="CU474">
        <f t="shared" si="472"/>
        <v>0</v>
      </c>
      <c r="CV474">
        <f t="shared" si="473"/>
        <v>0</v>
      </c>
      <c r="CW474">
        <f t="shared" si="474"/>
        <v>0</v>
      </c>
      <c r="CX474">
        <f t="shared" si="475"/>
        <v>0</v>
      </c>
      <c r="CY474">
        <f t="shared" si="476"/>
        <v>0</v>
      </c>
      <c r="CZ474">
        <f t="shared" si="477"/>
        <v>0</v>
      </c>
      <c r="DC474" t="s">
        <v>3</v>
      </c>
      <c r="DD474" t="s">
        <v>3</v>
      </c>
      <c r="DE474" t="s">
        <v>3</v>
      </c>
      <c r="DF474" t="s">
        <v>3</v>
      </c>
      <c r="DG474" t="s">
        <v>3</v>
      </c>
      <c r="DH474" t="s">
        <v>3</v>
      </c>
      <c r="DI474" t="s">
        <v>3</v>
      </c>
      <c r="DJ474" t="s">
        <v>3</v>
      </c>
      <c r="DK474" t="s">
        <v>3</v>
      </c>
      <c r="DL474" t="s">
        <v>3</v>
      </c>
      <c r="DM474" t="s">
        <v>3</v>
      </c>
      <c r="DN474">
        <v>0</v>
      </c>
      <c r="DO474">
        <v>0</v>
      </c>
      <c r="DP474">
        <v>1</v>
      </c>
      <c r="DQ474">
        <v>1</v>
      </c>
      <c r="DU474">
        <v>1009</v>
      </c>
      <c r="DV474" t="s">
        <v>19</v>
      </c>
      <c r="DW474" t="s">
        <v>19</v>
      </c>
      <c r="DX474">
        <v>1000</v>
      </c>
      <c r="EE474">
        <v>32505399</v>
      </c>
      <c r="EF474">
        <v>1</v>
      </c>
      <c r="EG474" t="s">
        <v>21</v>
      </c>
      <c r="EH474">
        <v>0</v>
      </c>
      <c r="EI474" t="s">
        <v>3</v>
      </c>
      <c r="EJ474">
        <v>4</v>
      </c>
      <c r="EK474">
        <v>0</v>
      </c>
      <c r="EL474" t="s">
        <v>22</v>
      </c>
      <c r="EM474" t="s">
        <v>23</v>
      </c>
      <c r="EO474" t="s">
        <v>3</v>
      </c>
      <c r="EQ474">
        <v>0</v>
      </c>
      <c r="ER474">
        <v>53410.15</v>
      </c>
      <c r="ES474">
        <v>53410.15</v>
      </c>
      <c r="ET474">
        <v>0</v>
      </c>
      <c r="EU474">
        <v>0</v>
      </c>
      <c r="EV474">
        <v>0</v>
      </c>
      <c r="EW474">
        <v>0</v>
      </c>
      <c r="EX474">
        <v>0</v>
      </c>
      <c r="FQ474">
        <v>0</v>
      </c>
      <c r="FR474">
        <f t="shared" si="478"/>
        <v>0</v>
      </c>
      <c r="FS474">
        <v>0</v>
      </c>
      <c r="FX474">
        <v>70</v>
      </c>
      <c r="FY474">
        <v>10</v>
      </c>
      <c r="GA474" t="s">
        <v>3</v>
      </c>
      <c r="GD474">
        <v>0</v>
      </c>
      <c r="GF474">
        <v>-1467733540</v>
      </c>
      <c r="GG474">
        <v>2</v>
      </c>
      <c r="GH474">
        <v>1</v>
      </c>
      <c r="GI474">
        <v>-2</v>
      </c>
      <c r="GJ474">
        <v>0</v>
      </c>
      <c r="GK474">
        <f>ROUND(R474*(R12)/100,2)</f>
        <v>0</v>
      </c>
      <c r="GL474">
        <f t="shared" si="479"/>
        <v>0</v>
      </c>
      <c r="GM474">
        <f t="shared" si="480"/>
        <v>-3626.55</v>
      </c>
      <c r="GN474">
        <f t="shared" si="481"/>
        <v>0</v>
      </c>
      <c r="GO474">
        <f t="shared" si="482"/>
        <v>0</v>
      </c>
      <c r="GP474">
        <f t="shared" si="483"/>
        <v>-3626.55</v>
      </c>
      <c r="GR474">
        <v>0</v>
      </c>
      <c r="GS474">
        <v>3</v>
      </c>
      <c r="GT474">
        <v>0</v>
      </c>
      <c r="GU474" t="s">
        <v>3</v>
      </c>
      <c r="GV474">
        <f t="shared" si="484"/>
        <v>0</v>
      </c>
      <c r="GW474">
        <v>1</v>
      </c>
      <c r="GX474">
        <f t="shared" si="485"/>
        <v>0</v>
      </c>
      <c r="HA474">
        <v>0</v>
      </c>
      <c r="HB474">
        <v>0</v>
      </c>
      <c r="IK474">
        <v>0</v>
      </c>
    </row>
    <row r="475" spans="1:245" x14ac:dyDescent="0.2">
      <c r="A475">
        <v>17</v>
      </c>
      <c r="B475">
        <v>1</v>
      </c>
      <c r="C475">
        <f>ROW(SmtRes!A1200)</f>
        <v>1200</v>
      </c>
      <c r="D475">
        <f>ROW(EtalonRes!A1140)</f>
        <v>1140</v>
      </c>
      <c r="E475" t="s">
        <v>455</v>
      </c>
      <c r="F475" t="s">
        <v>29</v>
      </c>
      <c r="G475" t="s">
        <v>30</v>
      </c>
      <c r="H475" t="s">
        <v>31</v>
      </c>
      <c r="I475">
        <v>9.2399999999999999E-3</v>
      </c>
      <c r="J475">
        <v>0</v>
      </c>
      <c r="O475">
        <f t="shared" si="447"/>
        <v>3944.67</v>
      </c>
      <c r="P475">
        <f t="shared" si="448"/>
        <v>3213.97</v>
      </c>
      <c r="Q475">
        <f t="shared" si="449"/>
        <v>4.0199999999999996</v>
      </c>
      <c r="R475">
        <f t="shared" si="450"/>
        <v>1.36</v>
      </c>
      <c r="S475">
        <f t="shared" si="451"/>
        <v>726.68</v>
      </c>
      <c r="T475">
        <f t="shared" si="452"/>
        <v>0</v>
      </c>
      <c r="U475">
        <f t="shared" si="453"/>
        <v>4.1866440000000003</v>
      </c>
      <c r="V475">
        <f t="shared" si="454"/>
        <v>0</v>
      </c>
      <c r="W475">
        <f t="shared" si="455"/>
        <v>0</v>
      </c>
      <c r="X475">
        <f t="shared" si="456"/>
        <v>508.68</v>
      </c>
      <c r="Y475">
        <f t="shared" si="457"/>
        <v>72.67</v>
      </c>
      <c r="AA475">
        <v>33034105</v>
      </c>
      <c r="AB475">
        <f t="shared" si="458"/>
        <v>426912.19</v>
      </c>
      <c r="AC475">
        <f t="shared" si="459"/>
        <v>347832.49</v>
      </c>
      <c r="AD475">
        <f t="shared" si="460"/>
        <v>435.13</v>
      </c>
      <c r="AE475">
        <f t="shared" si="461"/>
        <v>147.43</v>
      </c>
      <c r="AF475">
        <f t="shared" si="462"/>
        <v>78644.570000000007</v>
      </c>
      <c r="AG475">
        <f t="shared" si="463"/>
        <v>0</v>
      </c>
      <c r="AH475">
        <f t="shared" si="464"/>
        <v>453.1</v>
      </c>
      <c r="AI475">
        <f t="shared" si="465"/>
        <v>0</v>
      </c>
      <c r="AJ475">
        <f t="shared" si="466"/>
        <v>0</v>
      </c>
      <c r="AK475">
        <v>426912.19</v>
      </c>
      <c r="AL475">
        <v>347832.49</v>
      </c>
      <c r="AM475">
        <v>435.13</v>
      </c>
      <c r="AN475">
        <v>147.43</v>
      </c>
      <c r="AO475">
        <v>78644.570000000007</v>
      </c>
      <c r="AP475">
        <v>0</v>
      </c>
      <c r="AQ475">
        <v>453.1</v>
      </c>
      <c r="AR475">
        <v>0</v>
      </c>
      <c r="AS475">
        <v>0</v>
      </c>
      <c r="AT475">
        <v>70</v>
      </c>
      <c r="AU475">
        <v>10</v>
      </c>
      <c r="AV475">
        <v>1</v>
      </c>
      <c r="AW475">
        <v>1</v>
      </c>
      <c r="AZ475">
        <v>1</v>
      </c>
      <c r="BA475">
        <v>1</v>
      </c>
      <c r="BB475">
        <v>1</v>
      </c>
      <c r="BC475">
        <v>1</v>
      </c>
      <c r="BD475" t="s">
        <v>3</v>
      </c>
      <c r="BE475" t="s">
        <v>3</v>
      </c>
      <c r="BF475" t="s">
        <v>3</v>
      </c>
      <c r="BG475" t="s">
        <v>3</v>
      </c>
      <c r="BH475">
        <v>0</v>
      </c>
      <c r="BI475">
        <v>4</v>
      </c>
      <c r="BJ475" t="s">
        <v>32</v>
      </c>
      <c r="BM475">
        <v>0</v>
      </c>
      <c r="BN475">
        <v>0</v>
      </c>
      <c r="BO475" t="s">
        <v>3</v>
      </c>
      <c r="BP475">
        <v>0</v>
      </c>
      <c r="BQ475">
        <v>1</v>
      </c>
      <c r="BR475">
        <v>0</v>
      </c>
      <c r="BS475">
        <v>1</v>
      </c>
      <c r="BT475">
        <v>1</v>
      </c>
      <c r="BU475">
        <v>1</v>
      </c>
      <c r="BV475">
        <v>1</v>
      </c>
      <c r="BW475">
        <v>1</v>
      </c>
      <c r="BX475">
        <v>1</v>
      </c>
      <c r="BY475" t="s">
        <v>3</v>
      </c>
      <c r="BZ475">
        <v>70</v>
      </c>
      <c r="CA475">
        <v>10</v>
      </c>
      <c r="CF475">
        <v>0</v>
      </c>
      <c r="CG475">
        <v>0</v>
      </c>
      <c r="CM475">
        <v>0</v>
      </c>
      <c r="CN475" t="s">
        <v>3</v>
      </c>
      <c r="CO475">
        <v>0</v>
      </c>
      <c r="CP475">
        <f t="shared" si="467"/>
        <v>3944.6699999999996</v>
      </c>
      <c r="CQ475">
        <f t="shared" si="468"/>
        <v>347832.49</v>
      </c>
      <c r="CR475">
        <f t="shared" si="469"/>
        <v>435.13</v>
      </c>
      <c r="CS475">
        <f t="shared" si="470"/>
        <v>147.43</v>
      </c>
      <c r="CT475">
        <f t="shared" si="471"/>
        <v>78644.570000000007</v>
      </c>
      <c r="CU475">
        <f t="shared" si="472"/>
        <v>0</v>
      </c>
      <c r="CV475">
        <f t="shared" si="473"/>
        <v>453.1</v>
      </c>
      <c r="CW475">
        <f t="shared" si="474"/>
        <v>0</v>
      </c>
      <c r="CX475">
        <f t="shared" si="475"/>
        <v>0</v>
      </c>
      <c r="CY475">
        <f t="shared" si="476"/>
        <v>508.67599999999999</v>
      </c>
      <c r="CZ475">
        <f t="shared" si="477"/>
        <v>72.667999999999992</v>
      </c>
      <c r="DC475" t="s">
        <v>3</v>
      </c>
      <c r="DD475" t="s">
        <v>3</v>
      </c>
      <c r="DE475" t="s">
        <v>3</v>
      </c>
      <c r="DF475" t="s">
        <v>3</v>
      </c>
      <c r="DG475" t="s">
        <v>3</v>
      </c>
      <c r="DH475" t="s">
        <v>3</v>
      </c>
      <c r="DI475" t="s">
        <v>3</v>
      </c>
      <c r="DJ475" t="s">
        <v>3</v>
      </c>
      <c r="DK475" t="s">
        <v>3</v>
      </c>
      <c r="DL475" t="s">
        <v>3</v>
      </c>
      <c r="DM475" t="s">
        <v>3</v>
      </c>
      <c r="DN475">
        <v>0</v>
      </c>
      <c r="DO475">
        <v>0</v>
      </c>
      <c r="DP475">
        <v>1</v>
      </c>
      <c r="DQ475">
        <v>1</v>
      </c>
      <c r="DU475">
        <v>1007</v>
      </c>
      <c r="DV475" t="s">
        <v>31</v>
      </c>
      <c r="DW475" t="s">
        <v>31</v>
      </c>
      <c r="DX475">
        <v>100</v>
      </c>
      <c r="EE475">
        <v>32505399</v>
      </c>
      <c r="EF475">
        <v>1</v>
      </c>
      <c r="EG475" t="s">
        <v>21</v>
      </c>
      <c r="EH475">
        <v>0</v>
      </c>
      <c r="EI475" t="s">
        <v>3</v>
      </c>
      <c r="EJ475">
        <v>4</v>
      </c>
      <c r="EK475">
        <v>0</v>
      </c>
      <c r="EL475" t="s">
        <v>22</v>
      </c>
      <c r="EM475" t="s">
        <v>23</v>
      </c>
      <c r="EO475" t="s">
        <v>3</v>
      </c>
      <c r="EQ475">
        <v>131072</v>
      </c>
      <c r="ER475">
        <v>426912.19</v>
      </c>
      <c r="ES475">
        <v>347832.49</v>
      </c>
      <c r="ET475">
        <v>435.13</v>
      </c>
      <c r="EU475">
        <v>147.43</v>
      </c>
      <c r="EV475">
        <v>78644.570000000007</v>
      </c>
      <c r="EW475">
        <v>453.1</v>
      </c>
      <c r="EX475">
        <v>0</v>
      </c>
      <c r="EY475">
        <v>0</v>
      </c>
      <c r="FQ475">
        <v>0</v>
      </c>
      <c r="FR475">
        <f t="shared" si="478"/>
        <v>0</v>
      </c>
      <c r="FS475">
        <v>0</v>
      </c>
      <c r="FX475">
        <v>70</v>
      </c>
      <c r="FY475">
        <v>10</v>
      </c>
      <c r="GA475" t="s">
        <v>3</v>
      </c>
      <c r="GD475">
        <v>0</v>
      </c>
      <c r="GF475">
        <v>1739596138</v>
      </c>
      <c r="GG475">
        <v>2</v>
      </c>
      <c r="GH475">
        <v>1</v>
      </c>
      <c r="GI475">
        <v>-2</v>
      </c>
      <c r="GJ475">
        <v>0</v>
      </c>
      <c r="GK475">
        <f>ROUND(R475*(R12)/100,2)</f>
        <v>1.47</v>
      </c>
      <c r="GL475">
        <f t="shared" si="479"/>
        <v>0</v>
      </c>
      <c r="GM475">
        <f t="shared" si="480"/>
        <v>4527.49</v>
      </c>
      <c r="GN475">
        <f t="shared" si="481"/>
        <v>0</v>
      </c>
      <c r="GO475">
        <f t="shared" si="482"/>
        <v>0</v>
      </c>
      <c r="GP475">
        <f t="shared" si="483"/>
        <v>4527.49</v>
      </c>
      <c r="GR475">
        <v>0</v>
      </c>
      <c r="GS475">
        <v>3</v>
      </c>
      <c r="GT475">
        <v>0</v>
      </c>
      <c r="GU475" t="s">
        <v>3</v>
      </c>
      <c r="GV475">
        <f t="shared" si="484"/>
        <v>0</v>
      </c>
      <c r="GW475">
        <v>1</v>
      </c>
      <c r="GX475">
        <f t="shared" si="485"/>
        <v>0</v>
      </c>
      <c r="HA475">
        <v>0</v>
      </c>
      <c r="HB475">
        <v>0</v>
      </c>
      <c r="IK475">
        <v>0</v>
      </c>
    </row>
    <row r="476" spans="1:245" x14ac:dyDescent="0.2">
      <c r="A476">
        <v>17</v>
      </c>
      <c r="B476">
        <v>1</v>
      </c>
      <c r="E476" t="s">
        <v>456</v>
      </c>
      <c r="F476" t="s">
        <v>25</v>
      </c>
      <c r="G476" t="s">
        <v>26</v>
      </c>
      <c r="H476" t="s">
        <v>19</v>
      </c>
      <c r="I476">
        <v>1.8548454789999998E-2</v>
      </c>
      <c r="J476">
        <v>0</v>
      </c>
      <c r="O476">
        <f t="shared" si="447"/>
        <v>990.68</v>
      </c>
      <c r="P476">
        <f t="shared" si="448"/>
        <v>990.68</v>
      </c>
      <c r="Q476">
        <f t="shared" si="449"/>
        <v>0</v>
      </c>
      <c r="R476">
        <f t="shared" si="450"/>
        <v>0</v>
      </c>
      <c r="S476">
        <f t="shared" si="451"/>
        <v>0</v>
      </c>
      <c r="T476">
        <f t="shared" si="452"/>
        <v>0</v>
      </c>
      <c r="U476">
        <f t="shared" si="453"/>
        <v>0</v>
      </c>
      <c r="V476">
        <f t="shared" si="454"/>
        <v>0</v>
      </c>
      <c r="W476">
        <f t="shared" si="455"/>
        <v>0</v>
      </c>
      <c r="X476">
        <f t="shared" si="456"/>
        <v>0</v>
      </c>
      <c r="Y476">
        <f t="shared" si="457"/>
        <v>0</v>
      </c>
      <c r="AA476">
        <v>33034105</v>
      </c>
      <c r="AB476">
        <f t="shared" si="458"/>
        <v>53410.15</v>
      </c>
      <c r="AC476">
        <f t="shared" si="459"/>
        <v>53410.15</v>
      </c>
      <c r="AD476">
        <f t="shared" si="460"/>
        <v>0</v>
      </c>
      <c r="AE476">
        <f t="shared" si="461"/>
        <v>0</v>
      </c>
      <c r="AF476">
        <f t="shared" si="462"/>
        <v>0</v>
      </c>
      <c r="AG476">
        <f t="shared" si="463"/>
        <v>0</v>
      </c>
      <c r="AH476">
        <f t="shared" si="464"/>
        <v>0</v>
      </c>
      <c r="AI476">
        <f t="shared" si="465"/>
        <v>0</v>
      </c>
      <c r="AJ476">
        <f t="shared" si="466"/>
        <v>0</v>
      </c>
      <c r="AK476">
        <v>53410.15</v>
      </c>
      <c r="AL476">
        <v>53410.15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70</v>
      </c>
      <c r="AU476">
        <v>10</v>
      </c>
      <c r="AV476">
        <v>1</v>
      </c>
      <c r="AW476">
        <v>1</v>
      </c>
      <c r="AZ476">
        <v>1</v>
      </c>
      <c r="BA476">
        <v>1</v>
      </c>
      <c r="BB476">
        <v>1</v>
      </c>
      <c r="BC476">
        <v>1</v>
      </c>
      <c r="BD476" t="s">
        <v>3</v>
      </c>
      <c r="BE476" t="s">
        <v>3</v>
      </c>
      <c r="BF476" t="s">
        <v>3</v>
      </c>
      <c r="BG476" t="s">
        <v>3</v>
      </c>
      <c r="BH476">
        <v>3</v>
      </c>
      <c r="BI476">
        <v>4</v>
      </c>
      <c r="BJ476" t="s">
        <v>27</v>
      </c>
      <c r="BM476">
        <v>0</v>
      </c>
      <c r="BN476">
        <v>0</v>
      </c>
      <c r="BO476" t="s">
        <v>3</v>
      </c>
      <c r="BP476">
        <v>0</v>
      </c>
      <c r="BQ476">
        <v>1</v>
      </c>
      <c r="BR476">
        <v>0</v>
      </c>
      <c r="BS476">
        <v>1</v>
      </c>
      <c r="BT476">
        <v>1</v>
      </c>
      <c r="BU476">
        <v>1</v>
      </c>
      <c r="BV476">
        <v>1</v>
      </c>
      <c r="BW476">
        <v>1</v>
      </c>
      <c r="BX476">
        <v>1</v>
      </c>
      <c r="BY476" t="s">
        <v>3</v>
      </c>
      <c r="BZ476">
        <v>70</v>
      </c>
      <c r="CA476">
        <v>10</v>
      </c>
      <c r="CF476">
        <v>0</v>
      </c>
      <c r="CG476">
        <v>0</v>
      </c>
      <c r="CM476">
        <v>0</v>
      </c>
      <c r="CN476" t="s">
        <v>3</v>
      </c>
      <c r="CO476">
        <v>0</v>
      </c>
      <c r="CP476">
        <f t="shared" si="467"/>
        <v>990.68</v>
      </c>
      <c r="CQ476">
        <f t="shared" si="468"/>
        <v>53410.15</v>
      </c>
      <c r="CR476">
        <f t="shared" si="469"/>
        <v>0</v>
      </c>
      <c r="CS476">
        <f t="shared" si="470"/>
        <v>0</v>
      </c>
      <c r="CT476">
        <f t="shared" si="471"/>
        <v>0</v>
      </c>
      <c r="CU476">
        <f t="shared" si="472"/>
        <v>0</v>
      </c>
      <c r="CV476">
        <f t="shared" si="473"/>
        <v>0</v>
      </c>
      <c r="CW476">
        <f t="shared" si="474"/>
        <v>0</v>
      </c>
      <c r="CX476">
        <f t="shared" si="475"/>
        <v>0</v>
      </c>
      <c r="CY476">
        <f t="shared" si="476"/>
        <v>0</v>
      </c>
      <c r="CZ476">
        <f t="shared" si="477"/>
        <v>0</v>
      </c>
      <c r="DC476" t="s">
        <v>3</v>
      </c>
      <c r="DD476" t="s">
        <v>3</v>
      </c>
      <c r="DE476" t="s">
        <v>3</v>
      </c>
      <c r="DF476" t="s">
        <v>3</v>
      </c>
      <c r="DG476" t="s">
        <v>3</v>
      </c>
      <c r="DH476" t="s">
        <v>3</v>
      </c>
      <c r="DI476" t="s">
        <v>3</v>
      </c>
      <c r="DJ476" t="s">
        <v>3</v>
      </c>
      <c r="DK476" t="s">
        <v>3</v>
      </c>
      <c r="DL476" t="s">
        <v>3</v>
      </c>
      <c r="DM476" t="s">
        <v>3</v>
      </c>
      <c r="DN476">
        <v>0</v>
      </c>
      <c r="DO476">
        <v>0</v>
      </c>
      <c r="DP476">
        <v>1</v>
      </c>
      <c r="DQ476">
        <v>1</v>
      </c>
      <c r="DU476">
        <v>1009</v>
      </c>
      <c r="DV476" t="s">
        <v>19</v>
      </c>
      <c r="DW476" t="s">
        <v>19</v>
      </c>
      <c r="DX476">
        <v>1000</v>
      </c>
      <c r="EE476">
        <v>32505399</v>
      </c>
      <c r="EF476">
        <v>1</v>
      </c>
      <c r="EG476" t="s">
        <v>21</v>
      </c>
      <c r="EH476">
        <v>0</v>
      </c>
      <c r="EI476" t="s">
        <v>3</v>
      </c>
      <c r="EJ476">
        <v>4</v>
      </c>
      <c r="EK476">
        <v>0</v>
      </c>
      <c r="EL476" t="s">
        <v>22</v>
      </c>
      <c r="EM476" t="s">
        <v>23</v>
      </c>
      <c r="EO476" t="s">
        <v>3</v>
      </c>
      <c r="EQ476">
        <v>131072</v>
      </c>
      <c r="ER476">
        <v>53410.15</v>
      </c>
      <c r="ES476">
        <v>53410.15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FQ476">
        <v>0</v>
      </c>
      <c r="FR476">
        <f t="shared" si="478"/>
        <v>0</v>
      </c>
      <c r="FS476">
        <v>0</v>
      </c>
      <c r="FX476">
        <v>70</v>
      </c>
      <c r="FY476">
        <v>10</v>
      </c>
      <c r="GA476" t="s">
        <v>3</v>
      </c>
      <c r="GD476">
        <v>0</v>
      </c>
      <c r="GF476">
        <v>-1467733540</v>
      </c>
      <c r="GG476">
        <v>2</v>
      </c>
      <c r="GH476">
        <v>1</v>
      </c>
      <c r="GI476">
        <v>-2</v>
      </c>
      <c r="GJ476">
        <v>0</v>
      </c>
      <c r="GK476">
        <f>ROUND(R476*(R12)/100,2)</f>
        <v>0</v>
      </c>
      <c r="GL476">
        <f t="shared" si="479"/>
        <v>0</v>
      </c>
      <c r="GM476">
        <f t="shared" si="480"/>
        <v>990.68</v>
      </c>
      <c r="GN476">
        <f t="shared" si="481"/>
        <v>0</v>
      </c>
      <c r="GO476">
        <f t="shared" si="482"/>
        <v>0</v>
      </c>
      <c r="GP476">
        <f t="shared" si="483"/>
        <v>990.68</v>
      </c>
      <c r="GR476">
        <v>0</v>
      </c>
      <c r="GS476">
        <v>3</v>
      </c>
      <c r="GT476">
        <v>0</v>
      </c>
      <c r="GU476" t="s">
        <v>3</v>
      </c>
      <c r="GV476">
        <f t="shared" si="484"/>
        <v>0</v>
      </c>
      <c r="GW476">
        <v>1</v>
      </c>
      <c r="GX476">
        <f t="shared" si="485"/>
        <v>0</v>
      </c>
      <c r="HA476">
        <v>0</v>
      </c>
      <c r="HB476">
        <v>0</v>
      </c>
      <c r="IK476">
        <v>0</v>
      </c>
    </row>
    <row r="477" spans="1:245" x14ac:dyDescent="0.2">
      <c r="A477">
        <v>17</v>
      </c>
      <c r="B477">
        <v>1</v>
      </c>
      <c r="E477" t="s">
        <v>457</v>
      </c>
      <c r="F477" t="s">
        <v>458</v>
      </c>
      <c r="G477" t="s">
        <v>459</v>
      </c>
      <c r="H477" t="s">
        <v>460</v>
      </c>
      <c r="I477">
        <v>1</v>
      </c>
      <c r="J477">
        <v>0</v>
      </c>
      <c r="O477">
        <f t="shared" si="447"/>
        <v>31807.82</v>
      </c>
      <c r="P477">
        <f t="shared" si="448"/>
        <v>31807.82</v>
      </c>
      <c r="Q477">
        <f t="shared" si="449"/>
        <v>0</v>
      </c>
      <c r="R477">
        <f t="shared" si="450"/>
        <v>0</v>
      </c>
      <c r="S477">
        <f t="shared" si="451"/>
        <v>0</v>
      </c>
      <c r="T477">
        <f t="shared" si="452"/>
        <v>0</v>
      </c>
      <c r="U477">
        <f t="shared" si="453"/>
        <v>0</v>
      </c>
      <c r="V477">
        <f t="shared" si="454"/>
        <v>0</v>
      </c>
      <c r="W477">
        <f t="shared" si="455"/>
        <v>0</v>
      </c>
      <c r="X477">
        <f t="shared" si="456"/>
        <v>0</v>
      </c>
      <c r="Y477">
        <f t="shared" si="457"/>
        <v>0</v>
      </c>
      <c r="AA477">
        <v>33034105</v>
      </c>
      <c r="AB477">
        <f t="shared" si="458"/>
        <v>31807.82</v>
      </c>
      <c r="AC477">
        <f t="shared" si="459"/>
        <v>31807.82</v>
      </c>
      <c r="AD477">
        <f t="shared" si="460"/>
        <v>0</v>
      </c>
      <c r="AE477">
        <f t="shared" si="461"/>
        <v>0</v>
      </c>
      <c r="AF477">
        <f t="shared" si="462"/>
        <v>0</v>
      </c>
      <c r="AG477">
        <f t="shared" si="463"/>
        <v>0</v>
      </c>
      <c r="AH477">
        <f t="shared" si="464"/>
        <v>0</v>
      </c>
      <c r="AI477">
        <f t="shared" si="465"/>
        <v>0</v>
      </c>
      <c r="AJ477">
        <f t="shared" si="466"/>
        <v>0</v>
      </c>
      <c r="AK477">
        <v>31807.82</v>
      </c>
      <c r="AL477">
        <v>31807.82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70</v>
      </c>
      <c r="AU477">
        <v>10</v>
      </c>
      <c r="AV477">
        <v>1</v>
      </c>
      <c r="AW477">
        <v>1</v>
      </c>
      <c r="AZ477">
        <v>1</v>
      </c>
      <c r="BA477">
        <v>1</v>
      </c>
      <c r="BB477">
        <v>1</v>
      </c>
      <c r="BC477">
        <v>1</v>
      </c>
      <c r="BD477" t="s">
        <v>3</v>
      </c>
      <c r="BE477" t="s">
        <v>3</v>
      </c>
      <c r="BF477" t="s">
        <v>3</v>
      </c>
      <c r="BG477" t="s">
        <v>3</v>
      </c>
      <c r="BH477">
        <v>3</v>
      </c>
      <c r="BI477">
        <v>4</v>
      </c>
      <c r="BJ477" t="s">
        <v>461</v>
      </c>
      <c r="BM477">
        <v>0</v>
      </c>
      <c r="BN477">
        <v>0</v>
      </c>
      <c r="BO477" t="s">
        <v>3</v>
      </c>
      <c r="BP477">
        <v>0</v>
      </c>
      <c r="BQ477">
        <v>1</v>
      </c>
      <c r="BR477">
        <v>0</v>
      </c>
      <c r="BS477">
        <v>1</v>
      </c>
      <c r="BT477">
        <v>1</v>
      </c>
      <c r="BU477">
        <v>1</v>
      </c>
      <c r="BV477">
        <v>1</v>
      </c>
      <c r="BW477">
        <v>1</v>
      </c>
      <c r="BX477">
        <v>1</v>
      </c>
      <c r="BY477" t="s">
        <v>3</v>
      </c>
      <c r="BZ477">
        <v>70</v>
      </c>
      <c r="CA477">
        <v>10</v>
      </c>
      <c r="CF477">
        <v>0</v>
      </c>
      <c r="CG477">
        <v>0</v>
      </c>
      <c r="CM477">
        <v>0</v>
      </c>
      <c r="CN477" t="s">
        <v>3</v>
      </c>
      <c r="CO477">
        <v>0</v>
      </c>
      <c r="CP477">
        <f t="shared" si="467"/>
        <v>31807.82</v>
      </c>
      <c r="CQ477">
        <f t="shared" si="468"/>
        <v>31807.82</v>
      </c>
      <c r="CR477">
        <f t="shared" si="469"/>
        <v>0</v>
      </c>
      <c r="CS477">
        <f t="shared" si="470"/>
        <v>0</v>
      </c>
      <c r="CT477">
        <f t="shared" si="471"/>
        <v>0</v>
      </c>
      <c r="CU477">
        <f t="shared" si="472"/>
        <v>0</v>
      </c>
      <c r="CV477">
        <f t="shared" si="473"/>
        <v>0</v>
      </c>
      <c r="CW477">
        <f t="shared" si="474"/>
        <v>0</v>
      </c>
      <c r="CX477">
        <f t="shared" si="475"/>
        <v>0</v>
      </c>
      <c r="CY477">
        <f t="shared" si="476"/>
        <v>0</v>
      </c>
      <c r="CZ477">
        <f t="shared" si="477"/>
        <v>0</v>
      </c>
      <c r="DC477" t="s">
        <v>3</v>
      </c>
      <c r="DD477" t="s">
        <v>3</v>
      </c>
      <c r="DE477" t="s">
        <v>3</v>
      </c>
      <c r="DF477" t="s">
        <v>3</v>
      </c>
      <c r="DG477" t="s">
        <v>3</v>
      </c>
      <c r="DH477" t="s">
        <v>3</v>
      </c>
      <c r="DI477" t="s">
        <v>3</v>
      </c>
      <c r="DJ477" t="s">
        <v>3</v>
      </c>
      <c r="DK477" t="s">
        <v>3</v>
      </c>
      <c r="DL477" t="s">
        <v>3</v>
      </c>
      <c r="DM477" t="s">
        <v>3</v>
      </c>
      <c r="DN477">
        <v>0</v>
      </c>
      <c r="DO477">
        <v>0</v>
      </c>
      <c r="DP477">
        <v>1</v>
      </c>
      <c r="DQ477">
        <v>1</v>
      </c>
      <c r="DU477">
        <v>1013</v>
      </c>
      <c r="DV477" t="s">
        <v>460</v>
      </c>
      <c r="DW477" t="s">
        <v>460</v>
      </c>
      <c r="DX477">
        <v>1</v>
      </c>
      <c r="EE477">
        <v>32505399</v>
      </c>
      <c r="EF477">
        <v>1</v>
      </c>
      <c r="EG477" t="s">
        <v>21</v>
      </c>
      <c r="EH477">
        <v>0</v>
      </c>
      <c r="EI477" t="s">
        <v>3</v>
      </c>
      <c r="EJ477">
        <v>4</v>
      </c>
      <c r="EK477">
        <v>0</v>
      </c>
      <c r="EL477" t="s">
        <v>22</v>
      </c>
      <c r="EM477" t="s">
        <v>23</v>
      </c>
      <c r="EO477" t="s">
        <v>3</v>
      </c>
      <c r="EQ477">
        <v>0</v>
      </c>
      <c r="ER477">
        <v>31807.82</v>
      </c>
      <c r="ES477">
        <v>31807.82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FQ477">
        <v>0</v>
      </c>
      <c r="FR477">
        <f t="shared" si="478"/>
        <v>0</v>
      </c>
      <c r="FS477">
        <v>0</v>
      </c>
      <c r="FX477">
        <v>70</v>
      </c>
      <c r="FY477">
        <v>10</v>
      </c>
      <c r="GA477" t="s">
        <v>3</v>
      </c>
      <c r="GD477">
        <v>0</v>
      </c>
      <c r="GF477">
        <v>342236107</v>
      </c>
      <c r="GG477">
        <v>2</v>
      </c>
      <c r="GH477">
        <v>1</v>
      </c>
      <c r="GI477">
        <v>-2</v>
      </c>
      <c r="GJ477">
        <v>0</v>
      </c>
      <c r="GK477">
        <f>ROUND(R477*(R12)/100,2)</f>
        <v>0</v>
      </c>
      <c r="GL477">
        <f t="shared" si="479"/>
        <v>0</v>
      </c>
      <c r="GM477">
        <f t="shared" si="480"/>
        <v>31807.82</v>
      </c>
      <c r="GN477">
        <f t="shared" si="481"/>
        <v>0</v>
      </c>
      <c r="GO477">
        <f t="shared" si="482"/>
        <v>0</v>
      </c>
      <c r="GP477">
        <f t="shared" si="483"/>
        <v>31807.82</v>
      </c>
      <c r="GR477">
        <v>0</v>
      </c>
      <c r="GS477">
        <v>3</v>
      </c>
      <c r="GT477">
        <v>0</v>
      </c>
      <c r="GU477" t="s">
        <v>3</v>
      </c>
      <c r="GV477">
        <f t="shared" si="484"/>
        <v>0</v>
      </c>
      <c r="GW477">
        <v>1</v>
      </c>
      <c r="GX477">
        <f t="shared" si="485"/>
        <v>0</v>
      </c>
      <c r="HA477">
        <v>0</v>
      </c>
      <c r="HB477">
        <v>0</v>
      </c>
      <c r="IK477">
        <v>0</v>
      </c>
    </row>
    <row r="478" spans="1:245" x14ac:dyDescent="0.2">
      <c r="A478">
        <v>17</v>
      </c>
      <c r="B478">
        <v>1</v>
      </c>
      <c r="C478">
        <f>ROW(SmtRes!A1205)</f>
        <v>1205</v>
      </c>
      <c r="D478">
        <f>ROW(EtalonRes!A1144)</f>
        <v>1144</v>
      </c>
      <c r="E478" t="s">
        <v>462</v>
      </c>
      <c r="F478" t="s">
        <v>17</v>
      </c>
      <c r="G478" t="s">
        <v>18</v>
      </c>
      <c r="H478" t="s">
        <v>19</v>
      </c>
      <c r="I478">
        <v>6.9800000000000001E-2</v>
      </c>
      <c r="J478">
        <v>0</v>
      </c>
      <c r="O478">
        <f t="shared" si="447"/>
        <v>4653.3599999999997</v>
      </c>
      <c r="P478">
        <f t="shared" si="448"/>
        <v>3973.95</v>
      </c>
      <c r="Q478">
        <f t="shared" si="449"/>
        <v>108.55</v>
      </c>
      <c r="R478">
        <f t="shared" si="450"/>
        <v>9.9700000000000006</v>
      </c>
      <c r="S478">
        <f t="shared" si="451"/>
        <v>570.86</v>
      </c>
      <c r="T478">
        <f t="shared" si="452"/>
        <v>0</v>
      </c>
      <c r="U478">
        <f t="shared" si="453"/>
        <v>2.5204779999999998</v>
      </c>
      <c r="V478">
        <f t="shared" si="454"/>
        <v>0</v>
      </c>
      <c r="W478">
        <f t="shared" si="455"/>
        <v>0</v>
      </c>
      <c r="X478">
        <f t="shared" si="456"/>
        <v>399.6</v>
      </c>
      <c r="Y478">
        <f t="shared" si="457"/>
        <v>57.09</v>
      </c>
      <c r="AA478">
        <v>33034105</v>
      </c>
      <c r="AB478">
        <f t="shared" si="458"/>
        <v>66667.14</v>
      </c>
      <c r="AC478">
        <f t="shared" si="459"/>
        <v>56933.42</v>
      </c>
      <c r="AD478">
        <f t="shared" si="460"/>
        <v>1555.17</v>
      </c>
      <c r="AE478">
        <f t="shared" si="461"/>
        <v>142.85</v>
      </c>
      <c r="AF478">
        <f t="shared" si="462"/>
        <v>8178.55</v>
      </c>
      <c r="AG478">
        <f t="shared" si="463"/>
        <v>0</v>
      </c>
      <c r="AH478">
        <f t="shared" si="464"/>
        <v>36.11</v>
      </c>
      <c r="AI478">
        <f t="shared" si="465"/>
        <v>0</v>
      </c>
      <c r="AJ478">
        <f t="shared" si="466"/>
        <v>0</v>
      </c>
      <c r="AK478">
        <v>66667.14</v>
      </c>
      <c r="AL478">
        <v>56933.42</v>
      </c>
      <c r="AM478">
        <v>1555.17</v>
      </c>
      <c r="AN478">
        <v>142.85</v>
      </c>
      <c r="AO478">
        <v>8178.55</v>
      </c>
      <c r="AP478">
        <v>0</v>
      </c>
      <c r="AQ478">
        <v>36.11</v>
      </c>
      <c r="AR478">
        <v>0</v>
      </c>
      <c r="AS478">
        <v>0</v>
      </c>
      <c r="AT478">
        <v>70</v>
      </c>
      <c r="AU478">
        <v>10</v>
      </c>
      <c r="AV478">
        <v>1</v>
      </c>
      <c r="AW478">
        <v>1</v>
      </c>
      <c r="AZ478">
        <v>1</v>
      </c>
      <c r="BA478">
        <v>1</v>
      </c>
      <c r="BB478">
        <v>1</v>
      </c>
      <c r="BC478">
        <v>1</v>
      </c>
      <c r="BD478" t="s">
        <v>3</v>
      </c>
      <c r="BE478" t="s">
        <v>3</v>
      </c>
      <c r="BF478" t="s">
        <v>3</v>
      </c>
      <c r="BG478" t="s">
        <v>3</v>
      </c>
      <c r="BH478">
        <v>0</v>
      </c>
      <c r="BI478">
        <v>4</v>
      </c>
      <c r="BJ478" t="s">
        <v>20</v>
      </c>
      <c r="BM478">
        <v>0</v>
      </c>
      <c r="BN478">
        <v>0</v>
      </c>
      <c r="BO478" t="s">
        <v>3</v>
      </c>
      <c r="BP478">
        <v>0</v>
      </c>
      <c r="BQ478">
        <v>1</v>
      </c>
      <c r="BR478">
        <v>0</v>
      </c>
      <c r="BS478">
        <v>1</v>
      </c>
      <c r="BT478">
        <v>1</v>
      </c>
      <c r="BU478">
        <v>1</v>
      </c>
      <c r="BV478">
        <v>1</v>
      </c>
      <c r="BW478">
        <v>1</v>
      </c>
      <c r="BX478">
        <v>1</v>
      </c>
      <c r="BY478" t="s">
        <v>3</v>
      </c>
      <c r="BZ478">
        <v>70</v>
      </c>
      <c r="CA478">
        <v>10</v>
      </c>
      <c r="CF478">
        <v>0</v>
      </c>
      <c r="CG478">
        <v>0</v>
      </c>
      <c r="CM478">
        <v>0</v>
      </c>
      <c r="CN478" t="s">
        <v>3</v>
      </c>
      <c r="CO478">
        <v>0</v>
      </c>
      <c r="CP478">
        <f t="shared" si="467"/>
        <v>4653.3599999999997</v>
      </c>
      <c r="CQ478">
        <f t="shared" si="468"/>
        <v>56933.42</v>
      </c>
      <c r="CR478">
        <f t="shared" si="469"/>
        <v>1555.17</v>
      </c>
      <c r="CS478">
        <f t="shared" si="470"/>
        <v>142.85</v>
      </c>
      <c r="CT478">
        <f t="shared" si="471"/>
        <v>8178.55</v>
      </c>
      <c r="CU478">
        <f t="shared" si="472"/>
        <v>0</v>
      </c>
      <c r="CV478">
        <f t="shared" si="473"/>
        <v>36.11</v>
      </c>
      <c r="CW478">
        <f t="shared" si="474"/>
        <v>0</v>
      </c>
      <c r="CX478">
        <f t="shared" si="475"/>
        <v>0</v>
      </c>
      <c r="CY478">
        <f t="shared" si="476"/>
        <v>399.60200000000003</v>
      </c>
      <c r="CZ478">
        <f t="shared" si="477"/>
        <v>57.086000000000006</v>
      </c>
      <c r="DC478" t="s">
        <v>3</v>
      </c>
      <c r="DD478" t="s">
        <v>3</v>
      </c>
      <c r="DE478" t="s">
        <v>3</v>
      </c>
      <c r="DF478" t="s">
        <v>3</v>
      </c>
      <c r="DG478" t="s">
        <v>3</v>
      </c>
      <c r="DH478" t="s">
        <v>3</v>
      </c>
      <c r="DI478" t="s">
        <v>3</v>
      </c>
      <c r="DJ478" t="s">
        <v>3</v>
      </c>
      <c r="DK478" t="s">
        <v>3</v>
      </c>
      <c r="DL478" t="s">
        <v>3</v>
      </c>
      <c r="DM478" t="s">
        <v>3</v>
      </c>
      <c r="DN478">
        <v>0</v>
      </c>
      <c r="DO478">
        <v>0</v>
      </c>
      <c r="DP478">
        <v>1</v>
      </c>
      <c r="DQ478">
        <v>1</v>
      </c>
      <c r="DU478">
        <v>1009</v>
      </c>
      <c r="DV478" t="s">
        <v>19</v>
      </c>
      <c r="DW478" t="s">
        <v>19</v>
      </c>
      <c r="DX478">
        <v>1000</v>
      </c>
      <c r="EE478">
        <v>32505399</v>
      </c>
      <c r="EF478">
        <v>1</v>
      </c>
      <c r="EG478" t="s">
        <v>21</v>
      </c>
      <c r="EH478">
        <v>0</v>
      </c>
      <c r="EI478" t="s">
        <v>3</v>
      </c>
      <c r="EJ478">
        <v>4</v>
      </c>
      <c r="EK478">
        <v>0</v>
      </c>
      <c r="EL478" t="s">
        <v>22</v>
      </c>
      <c r="EM478" t="s">
        <v>23</v>
      </c>
      <c r="EO478" t="s">
        <v>3</v>
      </c>
      <c r="EQ478">
        <v>131072</v>
      </c>
      <c r="ER478">
        <v>66667.14</v>
      </c>
      <c r="ES478">
        <v>56933.42</v>
      </c>
      <c r="ET478">
        <v>1555.17</v>
      </c>
      <c r="EU478">
        <v>142.85</v>
      </c>
      <c r="EV478">
        <v>8178.55</v>
      </c>
      <c r="EW478">
        <v>36.11</v>
      </c>
      <c r="EX478">
        <v>0</v>
      </c>
      <c r="EY478">
        <v>0</v>
      </c>
      <c r="FQ478">
        <v>0</v>
      </c>
      <c r="FR478">
        <f t="shared" si="478"/>
        <v>0</v>
      </c>
      <c r="FS478">
        <v>0</v>
      </c>
      <c r="FX478">
        <v>70</v>
      </c>
      <c r="FY478">
        <v>10</v>
      </c>
      <c r="GA478" t="s">
        <v>3</v>
      </c>
      <c r="GD478">
        <v>0</v>
      </c>
      <c r="GF478">
        <v>-1596235391</v>
      </c>
      <c r="GG478">
        <v>2</v>
      </c>
      <c r="GH478">
        <v>1</v>
      </c>
      <c r="GI478">
        <v>-2</v>
      </c>
      <c r="GJ478">
        <v>0</v>
      </c>
      <c r="GK478">
        <f>ROUND(R478*(R12)/100,2)</f>
        <v>10.77</v>
      </c>
      <c r="GL478">
        <f t="shared" si="479"/>
        <v>0</v>
      </c>
      <c r="GM478">
        <f t="shared" si="480"/>
        <v>5120.82</v>
      </c>
      <c r="GN478">
        <f t="shared" si="481"/>
        <v>0</v>
      </c>
      <c r="GO478">
        <f t="shared" si="482"/>
        <v>0</v>
      </c>
      <c r="GP478">
        <f t="shared" si="483"/>
        <v>5120.82</v>
      </c>
      <c r="GR478">
        <v>0</v>
      </c>
      <c r="GS478">
        <v>3</v>
      </c>
      <c r="GT478">
        <v>0</v>
      </c>
      <c r="GU478" t="s">
        <v>3</v>
      </c>
      <c r="GV478">
        <f t="shared" si="484"/>
        <v>0</v>
      </c>
      <c r="GW478">
        <v>1</v>
      </c>
      <c r="GX478">
        <f t="shared" si="485"/>
        <v>0</v>
      </c>
      <c r="HA478">
        <v>0</v>
      </c>
      <c r="HB478">
        <v>0</v>
      </c>
      <c r="IK478">
        <v>0</v>
      </c>
    </row>
    <row r="479" spans="1:245" x14ac:dyDescent="0.2">
      <c r="A479">
        <v>18</v>
      </c>
      <c r="B479">
        <v>1</v>
      </c>
      <c r="C479">
        <v>1205</v>
      </c>
      <c r="E479" t="s">
        <v>463</v>
      </c>
      <c r="F479" t="s">
        <v>25</v>
      </c>
      <c r="G479" t="s">
        <v>26</v>
      </c>
      <c r="H479" t="s">
        <v>19</v>
      </c>
      <c r="I479">
        <f>I478*J479</f>
        <v>-6.9800000000000001E-2</v>
      </c>
      <c r="J479">
        <v>-1</v>
      </c>
      <c r="O479">
        <f t="shared" si="447"/>
        <v>-3728.03</v>
      </c>
      <c r="P479">
        <f t="shared" si="448"/>
        <v>-3728.03</v>
      </c>
      <c r="Q479">
        <f t="shared" si="449"/>
        <v>0</v>
      </c>
      <c r="R479">
        <f t="shared" si="450"/>
        <v>0</v>
      </c>
      <c r="S479">
        <f t="shared" si="451"/>
        <v>0</v>
      </c>
      <c r="T479">
        <f t="shared" si="452"/>
        <v>0</v>
      </c>
      <c r="U479">
        <f t="shared" si="453"/>
        <v>0</v>
      </c>
      <c r="V479">
        <f t="shared" si="454"/>
        <v>0</v>
      </c>
      <c r="W479">
        <f t="shared" si="455"/>
        <v>0</v>
      </c>
      <c r="X479">
        <f t="shared" si="456"/>
        <v>0</v>
      </c>
      <c r="Y479">
        <f t="shared" si="457"/>
        <v>0</v>
      </c>
      <c r="AA479">
        <v>33034105</v>
      </c>
      <c r="AB479">
        <f t="shared" si="458"/>
        <v>53410.15</v>
      </c>
      <c r="AC479">
        <f t="shared" si="459"/>
        <v>53410.15</v>
      </c>
      <c r="AD479">
        <f t="shared" si="460"/>
        <v>0</v>
      </c>
      <c r="AE479">
        <f t="shared" si="461"/>
        <v>0</v>
      </c>
      <c r="AF479">
        <f t="shared" si="462"/>
        <v>0</v>
      </c>
      <c r="AG479">
        <f t="shared" si="463"/>
        <v>0</v>
      </c>
      <c r="AH479">
        <f t="shared" si="464"/>
        <v>0</v>
      </c>
      <c r="AI479">
        <f t="shared" si="465"/>
        <v>0</v>
      </c>
      <c r="AJ479">
        <f t="shared" si="466"/>
        <v>0</v>
      </c>
      <c r="AK479">
        <v>53410.15</v>
      </c>
      <c r="AL479">
        <v>53410.15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70</v>
      </c>
      <c r="AU479">
        <v>10</v>
      </c>
      <c r="AV479">
        <v>1</v>
      </c>
      <c r="AW479">
        <v>1</v>
      </c>
      <c r="AZ479">
        <v>1</v>
      </c>
      <c r="BA479">
        <v>1</v>
      </c>
      <c r="BB479">
        <v>1</v>
      </c>
      <c r="BC479">
        <v>1</v>
      </c>
      <c r="BD479" t="s">
        <v>3</v>
      </c>
      <c r="BE479" t="s">
        <v>3</v>
      </c>
      <c r="BF479" t="s">
        <v>3</v>
      </c>
      <c r="BG479" t="s">
        <v>3</v>
      </c>
      <c r="BH479">
        <v>3</v>
      </c>
      <c r="BI479">
        <v>4</v>
      </c>
      <c r="BJ479" t="s">
        <v>27</v>
      </c>
      <c r="BM479">
        <v>0</v>
      </c>
      <c r="BN479">
        <v>0</v>
      </c>
      <c r="BO479" t="s">
        <v>3</v>
      </c>
      <c r="BP479">
        <v>0</v>
      </c>
      <c r="BQ479">
        <v>1</v>
      </c>
      <c r="BR479">
        <v>0</v>
      </c>
      <c r="BS479">
        <v>1</v>
      </c>
      <c r="BT479">
        <v>1</v>
      </c>
      <c r="BU479">
        <v>1</v>
      </c>
      <c r="BV479">
        <v>1</v>
      </c>
      <c r="BW479">
        <v>1</v>
      </c>
      <c r="BX479">
        <v>1</v>
      </c>
      <c r="BY479" t="s">
        <v>3</v>
      </c>
      <c r="BZ479">
        <v>70</v>
      </c>
      <c r="CA479">
        <v>10</v>
      </c>
      <c r="CF479">
        <v>0</v>
      </c>
      <c r="CG479">
        <v>0</v>
      </c>
      <c r="CM479">
        <v>0</v>
      </c>
      <c r="CN479" t="s">
        <v>3</v>
      </c>
      <c r="CO479">
        <v>0</v>
      </c>
      <c r="CP479">
        <f t="shared" si="467"/>
        <v>-3728.03</v>
      </c>
      <c r="CQ479">
        <f t="shared" si="468"/>
        <v>53410.15</v>
      </c>
      <c r="CR479">
        <f t="shared" si="469"/>
        <v>0</v>
      </c>
      <c r="CS479">
        <f t="shared" si="470"/>
        <v>0</v>
      </c>
      <c r="CT479">
        <f t="shared" si="471"/>
        <v>0</v>
      </c>
      <c r="CU479">
        <f t="shared" si="472"/>
        <v>0</v>
      </c>
      <c r="CV479">
        <f t="shared" si="473"/>
        <v>0</v>
      </c>
      <c r="CW479">
        <f t="shared" si="474"/>
        <v>0</v>
      </c>
      <c r="CX479">
        <f t="shared" si="475"/>
        <v>0</v>
      </c>
      <c r="CY479">
        <f t="shared" si="476"/>
        <v>0</v>
      </c>
      <c r="CZ479">
        <f t="shared" si="477"/>
        <v>0</v>
      </c>
      <c r="DC479" t="s">
        <v>3</v>
      </c>
      <c r="DD479" t="s">
        <v>3</v>
      </c>
      <c r="DE479" t="s">
        <v>3</v>
      </c>
      <c r="DF479" t="s">
        <v>3</v>
      </c>
      <c r="DG479" t="s">
        <v>3</v>
      </c>
      <c r="DH479" t="s">
        <v>3</v>
      </c>
      <c r="DI479" t="s">
        <v>3</v>
      </c>
      <c r="DJ479" t="s">
        <v>3</v>
      </c>
      <c r="DK479" t="s">
        <v>3</v>
      </c>
      <c r="DL479" t="s">
        <v>3</v>
      </c>
      <c r="DM479" t="s">
        <v>3</v>
      </c>
      <c r="DN479">
        <v>0</v>
      </c>
      <c r="DO479">
        <v>0</v>
      </c>
      <c r="DP479">
        <v>1</v>
      </c>
      <c r="DQ479">
        <v>1</v>
      </c>
      <c r="DU479">
        <v>1009</v>
      </c>
      <c r="DV479" t="s">
        <v>19</v>
      </c>
      <c r="DW479" t="s">
        <v>19</v>
      </c>
      <c r="DX479">
        <v>1000</v>
      </c>
      <c r="EE479">
        <v>32505399</v>
      </c>
      <c r="EF479">
        <v>1</v>
      </c>
      <c r="EG479" t="s">
        <v>21</v>
      </c>
      <c r="EH479">
        <v>0</v>
      </c>
      <c r="EI479" t="s">
        <v>3</v>
      </c>
      <c r="EJ479">
        <v>4</v>
      </c>
      <c r="EK479">
        <v>0</v>
      </c>
      <c r="EL479" t="s">
        <v>22</v>
      </c>
      <c r="EM479" t="s">
        <v>23</v>
      </c>
      <c r="EO479" t="s">
        <v>3</v>
      </c>
      <c r="EQ479">
        <v>0</v>
      </c>
      <c r="ER479">
        <v>53410.15</v>
      </c>
      <c r="ES479">
        <v>53410.15</v>
      </c>
      <c r="ET479">
        <v>0</v>
      </c>
      <c r="EU479">
        <v>0</v>
      </c>
      <c r="EV479">
        <v>0</v>
      </c>
      <c r="EW479">
        <v>0</v>
      </c>
      <c r="EX479">
        <v>0</v>
      </c>
      <c r="FQ479">
        <v>0</v>
      </c>
      <c r="FR479">
        <f t="shared" si="478"/>
        <v>0</v>
      </c>
      <c r="FS479">
        <v>0</v>
      </c>
      <c r="FX479">
        <v>70</v>
      </c>
      <c r="FY479">
        <v>10</v>
      </c>
      <c r="GA479" t="s">
        <v>3</v>
      </c>
      <c r="GD479">
        <v>0</v>
      </c>
      <c r="GF479">
        <v>-1467733540</v>
      </c>
      <c r="GG479">
        <v>2</v>
      </c>
      <c r="GH479">
        <v>1</v>
      </c>
      <c r="GI479">
        <v>-2</v>
      </c>
      <c r="GJ479">
        <v>0</v>
      </c>
      <c r="GK479">
        <f>ROUND(R479*(R12)/100,2)</f>
        <v>0</v>
      </c>
      <c r="GL479">
        <f t="shared" si="479"/>
        <v>0</v>
      </c>
      <c r="GM479">
        <f t="shared" si="480"/>
        <v>-3728.03</v>
      </c>
      <c r="GN479">
        <f t="shared" si="481"/>
        <v>0</v>
      </c>
      <c r="GO479">
        <f t="shared" si="482"/>
        <v>0</v>
      </c>
      <c r="GP479">
        <f t="shared" si="483"/>
        <v>-3728.03</v>
      </c>
      <c r="GR479">
        <v>0</v>
      </c>
      <c r="GS479">
        <v>3</v>
      </c>
      <c r="GT479">
        <v>0</v>
      </c>
      <c r="GU479" t="s">
        <v>3</v>
      </c>
      <c r="GV479">
        <f t="shared" si="484"/>
        <v>0</v>
      </c>
      <c r="GW479">
        <v>1</v>
      </c>
      <c r="GX479">
        <f t="shared" si="485"/>
        <v>0</v>
      </c>
      <c r="HA479">
        <v>0</v>
      </c>
      <c r="HB479">
        <v>0</v>
      </c>
      <c r="IK479">
        <v>0</v>
      </c>
    </row>
    <row r="480" spans="1:245" x14ac:dyDescent="0.2">
      <c r="A480">
        <v>17</v>
      </c>
      <c r="B480">
        <v>1</v>
      </c>
      <c r="C480">
        <f>ROW(SmtRes!A1220)</f>
        <v>1220</v>
      </c>
      <c r="D480">
        <f>ROW(EtalonRes!A1159)</f>
        <v>1159</v>
      </c>
      <c r="E480" t="s">
        <v>464</v>
      </c>
      <c r="F480" t="s">
        <v>29</v>
      </c>
      <c r="G480" t="s">
        <v>30</v>
      </c>
      <c r="H480" t="s">
        <v>31</v>
      </c>
      <c r="I480">
        <v>9.4970000000000002E-3</v>
      </c>
      <c r="J480">
        <v>0</v>
      </c>
      <c r="O480">
        <f t="shared" si="447"/>
        <v>4054.39</v>
      </c>
      <c r="P480">
        <f t="shared" si="448"/>
        <v>3303.37</v>
      </c>
      <c r="Q480">
        <f t="shared" si="449"/>
        <v>4.13</v>
      </c>
      <c r="R480">
        <f t="shared" si="450"/>
        <v>1.4</v>
      </c>
      <c r="S480">
        <f t="shared" si="451"/>
        <v>746.89</v>
      </c>
      <c r="T480">
        <f t="shared" si="452"/>
        <v>0</v>
      </c>
      <c r="U480">
        <f t="shared" si="453"/>
        <v>4.3030907000000003</v>
      </c>
      <c r="V480">
        <f t="shared" si="454"/>
        <v>0</v>
      </c>
      <c r="W480">
        <f t="shared" si="455"/>
        <v>0</v>
      </c>
      <c r="X480">
        <f t="shared" si="456"/>
        <v>522.82000000000005</v>
      </c>
      <c r="Y480">
        <f t="shared" si="457"/>
        <v>74.69</v>
      </c>
      <c r="AA480">
        <v>33034105</v>
      </c>
      <c r="AB480">
        <f t="shared" si="458"/>
        <v>426912.19</v>
      </c>
      <c r="AC480">
        <f t="shared" si="459"/>
        <v>347832.49</v>
      </c>
      <c r="AD480">
        <f t="shared" si="460"/>
        <v>435.13</v>
      </c>
      <c r="AE480">
        <f t="shared" si="461"/>
        <v>147.43</v>
      </c>
      <c r="AF480">
        <f t="shared" si="462"/>
        <v>78644.570000000007</v>
      </c>
      <c r="AG480">
        <f t="shared" si="463"/>
        <v>0</v>
      </c>
      <c r="AH480">
        <f t="shared" si="464"/>
        <v>453.1</v>
      </c>
      <c r="AI480">
        <f t="shared" si="465"/>
        <v>0</v>
      </c>
      <c r="AJ480">
        <f t="shared" si="466"/>
        <v>0</v>
      </c>
      <c r="AK480">
        <v>426912.19</v>
      </c>
      <c r="AL480">
        <v>347832.49</v>
      </c>
      <c r="AM480">
        <v>435.13</v>
      </c>
      <c r="AN480">
        <v>147.43</v>
      </c>
      <c r="AO480">
        <v>78644.570000000007</v>
      </c>
      <c r="AP480">
        <v>0</v>
      </c>
      <c r="AQ480">
        <v>453.1</v>
      </c>
      <c r="AR480">
        <v>0</v>
      </c>
      <c r="AS480">
        <v>0</v>
      </c>
      <c r="AT480">
        <v>70</v>
      </c>
      <c r="AU480">
        <v>10</v>
      </c>
      <c r="AV480">
        <v>1</v>
      </c>
      <c r="AW480">
        <v>1</v>
      </c>
      <c r="AZ480">
        <v>1</v>
      </c>
      <c r="BA480">
        <v>1</v>
      </c>
      <c r="BB480">
        <v>1</v>
      </c>
      <c r="BC480">
        <v>1</v>
      </c>
      <c r="BD480" t="s">
        <v>3</v>
      </c>
      <c r="BE480" t="s">
        <v>3</v>
      </c>
      <c r="BF480" t="s">
        <v>3</v>
      </c>
      <c r="BG480" t="s">
        <v>3</v>
      </c>
      <c r="BH480">
        <v>0</v>
      </c>
      <c r="BI480">
        <v>4</v>
      </c>
      <c r="BJ480" t="s">
        <v>32</v>
      </c>
      <c r="BM480">
        <v>0</v>
      </c>
      <c r="BN480">
        <v>0</v>
      </c>
      <c r="BO480" t="s">
        <v>3</v>
      </c>
      <c r="BP480">
        <v>0</v>
      </c>
      <c r="BQ480">
        <v>1</v>
      </c>
      <c r="BR480">
        <v>0</v>
      </c>
      <c r="BS480">
        <v>1</v>
      </c>
      <c r="BT480">
        <v>1</v>
      </c>
      <c r="BU480">
        <v>1</v>
      </c>
      <c r="BV480">
        <v>1</v>
      </c>
      <c r="BW480">
        <v>1</v>
      </c>
      <c r="BX480">
        <v>1</v>
      </c>
      <c r="BY480" t="s">
        <v>3</v>
      </c>
      <c r="BZ480">
        <v>70</v>
      </c>
      <c r="CA480">
        <v>10</v>
      </c>
      <c r="CF480">
        <v>0</v>
      </c>
      <c r="CG480">
        <v>0</v>
      </c>
      <c r="CM480">
        <v>0</v>
      </c>
      <c r="CN480" t="s">
        <v>3</v>
      </c>
      <c r="CO480">
        <v>0</v>
      </c>
      <c r="CP480">
        <f t="shared" si="467"/>
        <v>4054.39</v>
      </c>
      <c r="CQ480">
        <f t="shared" si="468"/>
        <v>347832.49</v>
      </c>
      <c r="CR480">
        <f t="shared" si="469"/>
        <v>435.13</v>
      </c>
      <c r="CS480">
        <f t="shared" si="470"/>
        <v>147.43</v>
      </c>
      <c r="CT480">
        <f t="shared" si="471"/>
        <v>78644.570000000007</v>
      </c>
      <c r="CU480">
        <f t="shared" si="472"/>
        <v>0</v>
      </c>
      <c r="CV480">
        <f t="shared" si="473"/>
        <v>453.1</v>
      </c>
      <c r="CW480">
        <f t="shared" si="474"/>
        <v>0</v>
      </c>
      <c r="CX480">
        <f t="shared" si="475"/>
        <v>0</v>
      </c>
      <c r="CY480">
        <f t="shared" si="476"/>
        <v>522.82299999999998</v>
      </c>
      <c r="CZ480">
        <f t="shared" si="477"/>
        <v>74.688999999999993</v>
      </c>
      <c r="DC480" t="s">
        <v>3</v>
      </c>
      <c r="DD480" t="s">
        <v>3</v>
      </c>
      <c r="DE480" t="s">
        <v>3</v>
      </c>
      <c r="DF480" t="s">
        <v>3</v>
      </c>
      <c r="DG480" t="s">
        <v>3</v>
      </c>
      <c r="DH480" t="s">
        <v>3</v>
      </c>
      <c r="DI480" t="s">
        <v>3</v>
      </c>
      <c r="DJ480" t="s">
        <v>3</v>
      </c>
      <c r="DK480" t="s">
        <v>3</v>
      </c>
      <c r="DL480" t="s">
        <v>3</v>
      </c>
      <c r="DM480" t="s">
        <v>3</v>
      </c>
      <c r="DN480">
        <v>0</v>
      </c>
      <c r="DO480">
        <v>0</v>
      </c>
      <c r="DP480">
        <v>1</v>
      </c>
      <c r="DQ480">
        <v>1</v>
      </c>
      <c r="DU480">
        <v>1007</v>
      </c>
      <c r="DV480" t="s">
        <v>31</v>
      </c>
      <c r="DW480" t="s">
        <v>31</v>
      </c>
      <c r="DX480">
        <v>100</v>
      </c>
      <c r="EE480">
        <v>32505399</v>
      </c>
      <c r="EF480">
        <v>1</v>
      </c>
      <c r="EG480" t="s">
        <v>21</v>
      </c>
      <c r="EH480">
        <v>0</v>
      </c>
      <c r="EI480" t="s">
        <v>3</v>
      </c>
      <c r="EJ480">
        <v>4</v>
      </c>
      <c r="EK480">
        <v>0</v>
      </c>
      <c r="EL480" t="s">
        <v>22</v>
      </c>
      <c r="EM480" t="s">
        <v>23</v>
      </c>
      <c r="EO480" t="s">
        <v>3</v>
      </c>
      <c r="EQ480">
        <v>131072</v>
      </c>
      <c r="ER480">
        <v>426912.19</v>
      </c>
      <c r="ES480">
        <v>347832.49</v>
      </c>
      <c r="ET480">
        <v>435.13</v>
      </c>
      <c r="EU480">
        <v>147.43</v>
      </c>
      <c r="EV480">
        <v>78644.570000000007</v>
      </c>
      <c r="EW480">
        <v>453.1</v>
      </c>
      <c r="EX480">
        <v>0</v>
      </c>
      <c r="EY480">
        <v>0</v>
      </c>
      <c r="FQ480">
        <v>0</v>
      </c>
      <c r="FR480">
        <f t="shared" si="478"/>
        <v>0</v>
      </c>
      <c r="FS480">
        <v>0</v>
      </c>
      <c r="FX480">
        <v>70</v>
      </c>
      <c r="FY480">
        <v>10</v>
      </c>
      <c r="GA480" t="s">
        <v>3</v>
      </c>
      <c r="GD480">
        <v>0</v>
      </c>
      <c r="GF480">
        <v>1739596138</v>
      </c>
      <c r="GG480">
        <v>2</v>
      </c>
      <c r="GH480">
        <v>1</v>
      </c>
      <c r="GI480">
        <v>-2</v>
      </c>
      <c r="GJ480">
        <v>0</v>
      </c>
      <c r="GK480">
        <f>ROUND(R480*(R12)/100,2)</f>
        <v>1.51</v>
      </c>
      <c r="GL480">
        <f t="shared" si="479"/>
        <v>0</v>
      </c>
      <c r="GM480">
        <f t="shared" si="480"/>
        <v>4653.41</v>
      </c>
      <c r="GN480">
        <f t="shared" si="481"/>
        <v>0</v>
      </c>
      <c r="GO480">
        <f t="shared" si="482"/>
        <v>0</v>
      </c>
      <c r="GP480">
        <f t="shared" si="483"/>
        <v>4653.41</v>
      </c>
      <c r="GR480">
        <v>0</v>
      </c>
      <c r="GS480">
        <v>3</v>
      </c>
      <c r="GT480">
        <v>0</v>
      </c>
      <c r="GU480" t="s">
        <v>3</v>
      </c>
      <c r="GV480">
        <f t="shared" si="484"/>
        <v>0</v>
      </c>
      <c r="GW480">
        <v>1</v>
      </c>
      <c r="GX480">
        <f t="shared" si="485"/>
        <v>0</v>
      </c>
      <c r="HA480">
        <v>0</v>
      </c>
      <c r="HB480">
        <v>0</v>
      </c>
      <c r="IK480">
        <v>0</v>
      </c>
    </row>
    <row r="481" spans="1:245" x14ac:dyDescent="0.2">
      <c r="A481">
        <v>17</v>
      </c>
      <c r="B481">
        <v>1</v>
      </c>
      <c r="E481" t="s">
        <v>465</v>
      </c>
      <c r="F481" t="s">
        <v>25</v>
      </c>
      <c r="G481" t="s">
        <v>26</v>
      </c>
      <c r="H481" t="s">
        <v>19</v>
      </c>
      <c r="I481">
        <v>1.99903193E-2</v>
      </c>
      <c r="J481">
        <v>0</v>
      </c>
      <c r="O481">
        <f t="shared" si="447"/>
        <v>1067.69</v>
      </c>
      <c r="P481">
        <f t="shared" si="448"/>
        <v>1067.69</v>
      </c>
      <c r="Q481">
        <f t="shared" si="449"/>
        <v>0</v>
      </c>
      <c r="R481">
        <f t="shared" si="450"/>
        <v>0</v>
      </c>
      <c r="S481">
        <f t="shared" si="451"/>
        <v>0</v>
      </c>
      <c r="T481">
        <f t="shared" si="452"/>
        <v>0</v>
      </c>
      <c r="U481">
        <f t="shared" si="453"/>
        <v>0</v>
      </c>
      <c r="V481">
        <f t="shared" si="454"/>
        <v>0</v>
      </c>
      <c r="W481">
        <f t="shared" si="455"/>
        <v>0</v>
      </c>
      <c r="X481">
        <f t="shared" si="456"/>
        <v>0</v>
      </c>
      <c r="Y481">
        <f t="shared" si="457"/>
        <v>0</v>
      </c>
      <c r="AA481">
        <v>33034105</v>
      </c>
      <c r="AB481">
        <f t="shared" si="458"/>
        <v>53410.15</v>
      </c>
      <c r="AC481">
        <f t="shared" si="459"/>
        <v>53410.15</v>
      </c>
      <c r="AD481">
        <f t="shared" si="460"/>
        <v>0</v>
      </c>
      <c r="AE481">
        <f t="shared" si="461"/>
        <v>0</v>
      </c>
      <c r="AF481">
        <f t="shared" si="462"/>
        <v>0</v>
      </c>
      <c r="AG481">
        <f t="shared" si="463"/>
        <v>0</v>
      </c>
      <c r="AH481">
        <f t="shared" si="464"/>
        <v>0</v>
      </c>
      <c r="AI481">
        <f t="shared" si="465"/>
        <v>0</v>
      </c>
      <c r="AJ481">
        <f t="shared" si="466"/>
        <v>0</v>
      </c>
      <c r="AK481">
        <v>53410.15</v>
      </c>
      <c r="AL481">
        <v>53410.15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70</v>
      </c>
      <c r="AU481">
        <v>10</v>
      </c>
      <c r="AV481">
        <v>1</v>
      </c>
      <c r="AW481">
        <v>1</v>
      </c>
      <c r="AZ481">
        <v>1</v>
      </c>
      <c r="BA481">
        <v>1</v>
      </c>
      <c r="BB481">
        <v>1</v>
      </c>
      <c r="BC481">
        <v>1</v>
      </c>
      <c r="BD481" t="s">
        <v>3</v>
      </c>
      <c r="BE481" t="s">
        <v>3</v>
      </c>
      <c r="BF481" t="s">
        <v>3</v>
      </c>
      <c r="BG481" t="s">
        <v>3</v>
      </c>
      <c r="BH481">
        <v>3</v>
      </c>
      <c r="BI481">
        <v>4</v>
      </c>
      <c r="BJ481" t="s">
        <v>27</v>
      </c>
      <c r="BM481">
        <v>0</v>
      </c>
      <c r="BN481">
        <v>0</v>
      </c>
      <c r="BO481" t="s">
        <v>3</v>
      </c>
      <c r="BP481">
        <v>0</v>
      </c>
      <c r="BQ481">
        <v>1</v>
      </c>
      <c r="BR481">
        <v>0</v>
      </c>
      <c r="BS481">
        <v>1</v>
      </c>
      <c r="BT481">
        <v>1</v>
      </c>
      <c r="BU481">
        <v>1</v>
      </c>
      <c r="BV481">
        <v>1</v>
      </c>
      <c r="BW481">
        <v>1</v>
      </c>
      <c r="BX481">
        <v>1</v>
      </c>
      <c r="BY481" t="s">
        <v>3</v>
      </c>
      <c r="BZ481">
        <v>70</v>
      </c>
      <c r="CA481">
        <v>10</v>
      </c>
      <c r="CF481">
        <v>0</v>
      </c>
      <c r="CG481">
        <v>0</v>
      </c>
      <c r="CM481">
        <v>0</v>
      </c>
      <c r="CN481" t="s">
        <v>3</v>
      </c>
      <c r="CO481">
        <v>0</v>
      </c>
      <c r="CP481">
        <f t="shared" si="467"/>
        <v>1067.69</v>
      </c>
      <c r="CQ481">
        <f t="shared" si="468"/>
        <v>53410.15</v>
      </c>
      <c r="CR481">
        <f t="shared" si="469"/>
        <v>0</v>
      </c>
      <c r="CS481">
        <f t="shared" si="470"/>
        <v>0</v>
      </c>
      <c r="CT481">
        <f t="shared" si="471"/>
        <v>0</v>
      </c>
      <c r="CU481">
        <f t="shared" si="472"/>
        <v>0</v>
      </c>
      <c r="CV481">
        <f t="shared" si="473"/>
        <v>0</v>
      </c>
      <c r="CW481">
        <f t="shared" si="474"/>
        <v>0</v>
      </c>
      <c r="CX481">
        <f t="shared" si="475"/>
        <v>0</v>
      </c>
      <c r="CY481">
        <f t="shared" si="476"/>
        <v>0</v>
      </c>
      <c r="CZ481">
        <f t="shared" si="477"/>
        <v>0</v>
      </c>
      <c r="DC481" t="s">
        <v>3</v>
      </c>
      <c r="DD481" t="s">
        <v>3</v>
      </c>
      <c r="DE481" t="s">
        <v>3</v>
      </c>
      <c r="DF481" t="s">
        <v>3</v>
      </c>
      <c r="DG481" t="s">
        <v>3</v>
      </c>
      <c r="DH481" t="s">
        <v>3</v>
      </c>
      <c r="DI481" t="s">
        <v>3</v>
      </c>
      <c r="DJ481" t="s">
        <v>3</v>
      </c>
      <c r="DK481" t="s">
        <v>3</v>
      </c>
      <c r="DL481" t="s">
        <v>3</v>
      </c>
      <c r="DM481" t="s">
        <v>3</v>
      </c>
      <c r="DN481">
        <v>0</v>
      </c>
      <c r="DO481">
        <v>0</v>
      </c>
      <c r="DP481">
        <v>1</v>
      </c>
      <c r="DQ481">
        <v>1</v>
      </c>
      <c r="DU481">
        <v>1009</v>
      </c>
      <c r="DV481" t="s">
        <v>19</v>
      </c>
      <c r="DW481" t="s">
        <v>19</v>
      </c>
      <c r="DX481">
        <v>1000</v>
      </c>
      <c r="EE481">
        <v>32505399</v>
      </c>
      <c r="EF481">
        <v>1</v>
      </c>
      <c r="EG481" t="s">
        <v>21</v>
      </c>
      <c r="EH481">
        <v>0</v>
      </c>
      <c r="EI481" t="s">
        <v>3</v>
      </c>
      <c r="EJ481">
        <v>4</v>
      </c>
      <c r="EK481">
        <v>0</v>
      </c>
      <c r="EL481" t="s">
        <v>22</v>
      </c>
      <c r="EM481" t="s">
        <v>23</v>
      </c>
      <c r="EO481" t="s">
        <v>3</v>
      </c>
      <c r="EQ481">
        <v>131072</v>
      </c>
      <c r="ER481">
        <v>53410.15</v>
      </c>
      <c r="ES481">
        <v>53410.15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FQ481">
        <v>0</v>
      </c>
      <c r="FR481">
        <f t="shared" si="478"/>
        <v>0</v>
      </c>
      <c r="FS481">
        <v>0</v>
      </c>
      <c r="FX481">
        <v>70</v>
      </c>
      <c r="FY481">
        <v>10</v>
      </c>
      <c r="GA481" t="s">
        <v>3</v>
      </c>
      <c r="GD481">
        <v>0</v>
      </c>
      <c r="GF481">
        <v>-1467733540</v>
      </c>
      <c r="GG481">
        <v>2</v>
      </c>
      <c r="GH481">
        <v>1</v>
      </c>
      <c r="GI481">
        <v>-2</v>
      </c>
      <c r="GJ481">
        <v>0</v>
      </c>
      <c r="GK481">
        <f>ROUND(R481*(R12)/100,2)</f>
        <v>0</v>
      </c>
      <c r="GL481">
        <f t="shared" si="479"/>
        <v>0</v>
      </c>
      <c r="GM481">
        <f t="shared" si="480"/>
        <v>1067.69</v>
      </c>
      <c r="GN481">
        <f t="shared" si="481"/>
        <v>0</v>
      </c>
      <c r="GO481">
        <f t="shared" si="482"/>
        <v>0</v>
      </c>
      <c r="GP481">
        <f t="shared" si="483"/>
        <v>1067.69</v>
      </c>
      <c r="GR481">
        <v>0</v>
      </c>
      <c r="GS481">
        <v>3</v>
      </c>
      <c r="GT481">
        <v>0</v>
      </c>
      <c r="GU481" t="s">
        <v>3</v>
      </c>
      <c r="GV481">
        <f t="shared" si="484"/>
        <v>0</v>
      </c>
      <c r="GW481">
        <v>1</v>
      </c>
      <c r="GX481">
        <f t="shared" si="485"/>
        <v>0</v>
      </c>
      <c r="HA481">
        <v>0</v>
      </c>
      <c r="HB481">
        <v>0</v>
      </c>
      <c r="IK481">
        <v>0</v>
      </c>
    </row>
    <row r="482" spans="1:245" x14ac:dyDescent="0.2">
      <c r="A482">
        <v>17</v>
      </c>
      <c r="B482">
        <v>1</v>
      </c>
      <c r="E482" t="s">
        <v>466</v>
      </c>
      <c r="F482" t="s">
        <v>467</v>
      </c>
      <c r="G482" t="s">
        <v>468</v>
      </c>
      <c r="H482" t="s">
        <v>37</v>
      </c>
      <c r="I482">
        <v>1</v>
      </c>
      <c r="J482">
        <v>0</v>
      </c>
      <c r="O482">
        <f t="shared" si="447"/>
        <v>22181.5</v>
      </c>
      <c r="P482">
        <f t="shared" si="448"/>
        <v>22181.5</v>
      </c>
      <c r="Q482">
        <f t="shared" si="449"/>
        <v>0</v>
      </c>
      <c r="R482">
        <f t="shared" si="450"/>
        <v>0</v>
      </c>
      <c r="S482">
        <f t="shared" si="451"/>
        <v>0</v>
      </c>
      <c r="T482">
        <f t="shared" si="452"/>
        <v>0</v>
      </c>
      <c r="U482">
        <f t="shared" si="453"/>
        <v>0</v>
      </c>
      <c r="V482">
        <f t="shared" si="454"/>
        <v>0</v>
      </c>
      <c r="W482">
        <f t="shared" si="455"/>
        <v>0</v>
      </c>
      <c r="X482">
        <f t="shared" si="456"/>
        <v>0</v>
      </c>
      <c r="Y482">
        <f t="shared" si="457"/>
        <v>0</v>
      </c>
      <c r="AA482">
        <v>33034105</v>
      </c>
      <c r="AB482">
        <f t="shared" si="458"/>
        <v>22181.5</v>
      </c>
      <c r="AC482">
        <f t="shared" si="459"/>
        <v>22181.5</v>
      </c>
      <c r="AD482">
        <f t="shared" si="460"/>
        <v>0</v>
      </c>
      <c r="AE482">
        <f t="shared" si="461"/>
        <v>0</v>
      </c>
      <c r="AF482">
        <f t="shared" si="462"/>
        <v>0</v>
      </c>
      <c r="AG482">
        <f t="shared" si="463"/>
        <v>0</v>
      </c>
      <c r="AH482">
        <f t="shared" si="464"/>
        <v>0</v>
      </c>
      <c r="AI482">
        <f t="shared" si="465"/>
        <v>0</v>
      </c>
      <c r="AJ482">
        <f t="shared" si="466"/>
        <v>0</v>
      </c>
      <c r="AK482">
        <v>22181.5</v>
      </c>
      <c r="AL482">
        <v>22181.5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70</v>
      </c>
      <c r="AU482">
        <v>10</v>
      </c>
      <c r="AV482">
        <v>1</v>
      </c>
      <c r="AW482">
        <v>1</v>
      </c>
      <c r="AZ482">
        <v>1</v>
      </c>
      <c r="BA482">
        <v>1</v>
      </c>
      <c r="BB482">
        <v>1</v>
      </c>
      <c r="BC482">
        <v>1</v>
      </c>
      <c r="BD482" t="s">
        <v>3</v>
      </c>
      <c r="BE482" t="s">
        <v>3</v>
      </c>
      <c r="BF482" t="s">
        <v>3</v>
      </c>
      <c r="BG482" t="s">
        <v>3</v>
      </c>
      <c r="BH482">
        <v>3</v>
      </c>
      <c r="BI482">
        <v>4</v>
      </c>
      <c r="BJ482" t="s">
        <v>469</v>
      </c>
      <c r="BM482">
        <v>0</v>
      </c>
      <c r="BN482">
        <v>0</v>
      </c>
      <c r="BO482" t="s">
        <v>3</v>
      </c>
      <c r="BP482">
        <v>0</v>
      </c>
      <c r="BQ482">
        <v>1</v>
      </c>
      <c r="BR482">
        <v>0</v>
      </c>
      <c r="BS482">
        <v>1</v>
      </c>
      <c r="BT482">
        <v>1</v>
      </c>
      <c r="BU482">
        <v>1</v>
      </c>
      <c r="BV482">
        <v>1</v>
      </c>
      <c r="BW482">
        <v>1</v>
      </c>
      <c r="BX482">
        <v>1</v>
      </c>
      <c r="BY482" t="s">
        <v>3</v>
      </c>
      <c r="BZ482">
        <v>70</v>
      </c>
      <c r="CA482">
        <v>10</v>
      </c>
      <c r="CF482">
        <v>0</v>
      </c>
      <c r="CG482">
        <v>0</v>
      </c>
      <c r="CM482">
        <v>0</v>
      </c>
      <c r="CN482" t="s">
        <v>3</v>
      </c>
      <c r="CO482">
        <v>0</v>
      </c>
      <c r="CP482">
        <f t="shared" si="467"/>
        <v>22181.5</v>
      </c>
      <c r="CQ482">
        <f t="shared" si="468"/>
        <v>22181.5</v>
      </c>
      <c r="CR482">
        <f t="shared" si="469"/>
        <v>0</v>
      </c>
      <c r="CS482">
        <f t="shared" si="470"/>
        <v>0</v>
      </c>
      <c r="CT482">
        <f t="shared" si="471"/>
        <v>0</v>
      </c>
      <c r="CU482">
        <f t="shared" si="472"/>
        <v>0</v>
      </c>
      <c r="CV482">
        <f t="shared" si="473"/>
        <v>0</v>
      </c>
      <c r="CW482">
        <f t="shared" si="474"/>
        <v>0</v>
      </c>
      <c r="CX482">
        <f t="shared" si="475"/>
        <v>0</v>
      </c>
      <c r="CY482">
        <f t="shared" si="476"/>
        <v>0</v>
      </c>
      <c r="CZ482">
        <f t="shared" si="477"/>
        <v>0</v>
      </c>
      <c r="DC482" t="s">
        <v>3</v>
      </c>
      <c r="DD482" t="s">
        <v>3</v>
      </c>
      <c r="DE482" t="s">
        <v>3</v>
      </c>
      <c r="DF482" t="s">
        <v>3</v>
      </c>
      <c r="DG482" t="s">
        <v>3</v>
      </c>
      <c r="DH482" t="s">
        <v>3</v>
      </c>
      <c r="DI482" t="s">
        <v>3</v>
      </c>
      <c r="DJ482" t="s">
        <v>3</v>
      </c>
      <c r="DK482" t="s">
        <v>3</v>
      </c>
      <c r="DL482" t="s">
        <v>3</v>
      </c>
      <c r="DM482" t="s">
        <v>3</v>
      </c>
      <c r="DN482">
        <v>0</v>
      </c>
      <c r="DO482">
        <v>0</v>
      </c>
      <c r="DP482">
        <v>1</v>
      </c>
      <c r="DQ482">
        <v>1</v>
      </c>
      <c r="DU482">
        <v>1010</v>
      </c>
      <c r="DV482" t="s">
        <v>37</v>
      </c>
      <c r="DW482" t="s">
        <v>37</v>
      </c>
      <c r="DX482">
        <v>1</v>
      </c>
      <c r="EE482">
        <v>32505399</v>
      </c>
      <c r="EF482">
        <v>1</v>
      </c>
      <c r="EG482" t="s">
        <v>21</v>
      </c>
      <c r="EH482">
        <v>0</v>
      </c>
      <c r="EI482" t="s">
        <v>3</v>
      </c>
      <c r="EJ482">
        <v>4</v>
      </c>
      <c r="EK482">
        <v>0</v>
      </c>
      <c r="EL482" t="s">
        <v>22</v>
      </c>
      <c r="EM482" t="s">
        <v>23</v>
      </c>
      <c r="EO482" t="s">
        <v>3</v>
      </c>
      <c r="EQ482">
        <v>0</v>
      </c>
      <c r="ER482">
        <v>22181.5</v>
      </c>
      <c r="ES482">
        <v>22181.5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FQ482">
        <v>0</v>
      </c>
      <c r="FR482">
        <f t="shared" si="478"/>
        <v>0</v>
      </c>
      <c r="FS482">
        <v>0</v>
      </c>
      <c r="FX482">
        <v>70</v>
      </c>
      <c r="FY482">
        <v>10</v>
      </c>
      <c r="GA482" t="s">
        <v>3</v>
      </c>
      <c r="GD482">
        <v>0</v>
      </c>
      <c r="GF482">
        <v>1627508229</v>
      </c>
      <c r="GG482">
        <v>2</v>
      </c>
      <c r="GH482">
        <v>1</v>
      </c>
      <c r="GI482">
        <v>-2</v>
      </c>
      <c r="GJ482">
        <v>0</v>
      </c>
      <c r="GK482">
        <f>ROUND(R482*(R12)/100,2)</f>
        <v>0</v>
      </c>
      <c r="GL482">
        <f t="shared" si="479"/>
        <v>0</v>
      </c>
      <c r="GM482">
        <f t="shared" si="480"/>
        <v>22181.5</v>
      </c>
      <c r="GN482">
        <f t="shared" si="481"/>
        <v>0</v>
      </c>
      <c r="GO482">
        <f t="shared" si="482"/>
        <v>0</v>
      </c>
      <c r="GP482">
        <f t="shared" si="483"/>
        <v>22181.5</v>
      </c>
      <c r="GR482">
        <v>0</v>
      </c>
      <c r="GS482">
        <v>3</v>
      </c>
      <c r="GT482">
        <v>0</v>
      </c>
      <c r="GU482" t="s">
        <v>3</v>
      </c>
      <c r="GV482">
        <f t="shared" si="484"/>
        <v>0</v>
      </c>
      <c r="GW482">
        <v>1</v>
      </c>
      <c r="GX482">
        <f t="shared" si="485"/>
        <v>0</v>
      </c>
      <c r="HA482">
        <v>0</v>
      </c>
      <c r="HB482">
        <v>0</v>
      </c>
      <c r="IK482">
        <v>0</v>
      </c>
    </row>
    <row r="483" spans="1:245" x14ac:dyDescent="0.2">
      <c r="A483">
        <v>17</v>
      </c>
      <c r="B483">
        <v>1</v>
      </c>
      <c r="C483">
        <f>ROW(SmtRes!A1225)</f>
        <v>1225</v>
      </c>
      <c r="D483">
        <f>ROW(EtalonRes!A1163)</f>
        <v>1163</v>
      </c>
      <c r="E483" t="s">
        <v>470</v>
      </c>
      <c r="F483" t="s">
        <v>17</v>
      </c>
      <c r="G483" t="s">
        <v>18</v>
      </c>
      <c r="H483" t="s">
        <v>19</v>
      </c>
      <c r="I483">
        <v>2.6499999999999999E-2</v>
      </c>
      <c r="J483">
        <v>0</v>
      </c>
      <c r="O483">
        <f t="shared" si="447"/>
        <v>1766.68</v>
      </c>
      <c r="P483">
        <f t="shared" si="448"/>
        <v>1508.74</v>
      </c>
      <c r="Q483">
        <f t="shared" si="449"/>
        <v>41.21</v>
      </c>
      <c r="R483">
        <f t="shared" si="450"/>
        <v>3.79</v>
      </c>
      <c r="S483">
        <f t="shared" si="451"/>
        <v>216.73</v>
      </c>
      <c r="T483">
        <f t="shared" si="452"/>
        <v>0</v>
      </c>
      <c r="U483">
        <f t="shared" si="453"/>
        <v>0.95691499999999996</v>
      </c>
      <c r="V483">
        <f t="shared" si="454"/>
        <v>0</v>
      </c>
      <c r="W483">
        <f t="shared" si="455"/>
        <v>0</v>
      </c>
      <c r="X483">
        <f t="shared" si="456"/>
        <v>151.71</v>
      </c>
      <c r="Y483">
        <f t="shared" si="457"/>
        <v>21.67</v>
      </c>
      <c r="AA483">
        <v>33034105</v>
      </c>
      <c r="AB483">
        <f t="shared" si="458"/>
        <v>66667.14</v>
      </c>
      <c r="AC483">
        <f t="shared" si="459"/>
        <v>56933.42</v>
      </c>
      <c r="AD483">
        <f t="shared" si="460"/>
        <v>1555.17</v>
      </c>
      <c r="AE483">
        <f t="shared" si="461"/>
        <v>142.85</v>
      </c>
      <c r="AF483">
        <f t="shared" si="462"/>
        <v>8178.55</v>
      </c>
      <c r="AG483">
        <f t="shared" si="463"/>
        <v>0</v>
      </c>
      <c r="AH483">
        <f t="shared" si="464"/>
        <v>36.11</v>
      </c>
      <c r="AI483">
        <f t="shared" si="465"/>
        <v>0</v>
      </c>
      <c r="AJ483">
        <f t="shared" si="466"/>
        <v>0</v>
      </c>
      <c r="AK483">
        <v>66667.14</v>
      </c>
      <c r="AL483">
        <v>56933.42</v>
      </c>
      <c r="AM483">
        <v>1555.17</v>
      </c>
      <c r="AN483">
        <v>142.85</v>
      </c>
      <c r="AO483">
        <v>8178.55</v>
      </c>
      <c r="AP483">
        <v>0</v>
      </c>
      <c r="AQ483">
        <v>36.11</v>
      </c>
      <c r="AR483">
        <v>0</v>
      </c>
      <c r="AS483">
        <v>0</v>
      </c>
      <c r="AT483">
        <v>70</v>
      </c>
      <c r="AU483">
        <v>10</v>
      </c>
      <c r="AV483">
        <v>1</v>
      </c>
      <c r="AW483">
        <v>1</v>
      </c>
      <c r="AZ483">
        <v>1</v>
      </c>
      <c r="BA483">
        <v>1</v>
      </c>
      <c r="BB483">
        <v>1</v>
      </c>
      <c r="BC483">
        <v>1</v>
      </c>
      <c r="BD483" t="s">
        <v>3</v>
      </c>
      <c r="BE483" t="s">
        <v>3</v>
      </c>
      <c r="BF483" t="s">
        <v>3</v>
      </c>
      <c r="BG483" t="s">
        <v>3</v>
      </c>
      <c r="BH483">
        <v>0</v>
      </c>
      <c r="BI483">
        <v>4</v>
      </c>
      <c r="BJ483" t="s">
        <v>20</v>
      </c>
      <c r="BM483">
        <v>0</v>
      </c>
      <c r="BN483">
        <v>0</v>
      </c>
      <c r="BO483" t="s">
        <v>3</v>
      </c>
      <c r="BP483">
        <v>0</v>
      </c>
      <c r="BQ483">
        <v>1</v>
      </c>
      <c r="BR483">
        <v>0</v>
      </c>
      <c r="BS483">
        <v>1</v>
      </c>
      <c r="BT483">
        <v>1</v>
      </c>
      <c r="BU483">
        <v>1</v>
      </c>
      <c r="BV483">
        <v>1</v>
      </c>
      <c r="BW483">
        <v>1</v>
      </c>
      <c r="BX483">
        <v>1</v>
      </c>
      <c r="BY483" t="s">
        <v>3</v>
      </c>
      <c r="BZ483">
        <v>70</v>
      </c>
      <c r="CA483">
        <v>10</v>
      </c>
      <c r="CF483">
        <v>0</v>
      </c>
      <c r="CG483">
        <v>0</v>
      </c>
      <c r="CM483">
        <v>0</v>
      </c>
      <c r="CN483" t="s">
        <v>3</v>
      </c>
      <c r="CO483">
        <v>0</v>
      </c>
      <c r="CP483">
        <f t="shared" si="467"/>
        <v>1766.68</v>
      </c>
      <c r="CQ483">
        <f t="shared" si="468"/>
        <v>56933.42</v>
      </c>
      <c r="CR483">
        <f t="shared" si="469"/>
        <v>1555.17</v>
      </c>
      <c r="CS483">
        <f t="shared" si="470"/>
        <v>142.85</v>
      </c>
      <c r="CT483">
        <f t="shared" si="471"/>
        <v>8178.55</v>
      </c>
      <c r="CU483">
        <f t="shared" si="472"/>
        <v>0</v>
      </c>
      <c r="CV483">
        <f t="shared" si="473"/>
        <v>36.11</v>
      </c>
      <c r="CW483">
        <f t="shared" si="474"/>
        <v>0</v>
      </c>
      <c r="CX483">
        <f t="shared" si="475"/>
        <v>0</v>
      </c>
      <c r="CY483">
        <f t="shared" si="476"/>
        <v>151.71099999999998</v>
      </c>
      <c r="CZ483">
        <f t="shared" si="477"/>
        <v>21.672999999999998</v>
      </c>
      <c r="DC483" t="s">
        <v>3</v>
      </c>
      <c r="DD483" t="s">
        <v>3</v>
      </c>
      <c r="DE483" t="s">
        <v>3</v>
      </c>
      <c r="DF483" t="s">
        <v>3</v>
      </c>
      <c r="DG483" t="s">
        <v>3</v>
      </c>
      <c r="DH483" t="s">
        <v>3</v>
      </c>
      <c r="DI483" t="s">
        <v>3</v>
      </c>
      <c r="DJ483" t="s">
        <v>3</v>
      </c>
      <c r="DK483" t="s">
        <v>3</v>
      </c>
      <c r="DL483" t="s">
        <v>3</v>
      </c>
      <c r="DM483" t="s">
        <v>3</v>
      </c>
      <c r="DN483">
        <v>0</v>
      </c>
      <c r="DO483">
        <v>0</v>
      </c>
      <c r="DP483">
        <v>1</v>
      </c>
      <c r="DQ483">
        <v>1</v>
      </c>
      <c r="DU483">
        <v>1009</v>
      </c>
      <c r="DV483" t="s">
        <v>19</v>
      </c>
      <c r="DW483" t="s">
        <v>19</v>
      </c>
      <c r="DX483">
        <v>1000</v>
      </c>
      <c r="EE483">
        <v>32505399</v>
      </c>
      <c r="EF483">
        <v>1</v>
      </c>
      <c r="EG483" t="s">
        <v>21</v>
      </c>
      <c r="EH483">
        <v>0</v>
      </c>
      <c r="EI483" t="s">
        <v>3</v>
      </c>
      <c r="EJ483">
        <v>4</v>
      </c>
      <c r="EK483">
        <v>0</v>
      </c>
      <c r="EL483" t="s">
        <v>22</v>
      </c>
      <c r="EM483" t="s">
        <v>23</v>
      </c>
      <c r="EO483" t="s">
        <v>3</v>
      </c>
      <c r="EQ483">
        <v>131072</v>
      </c>
      <c r="ER483">
        <v>66667.14</v>
      </c>
      <c r="ES483">
        <v>56933.42</v>
      </c>
      <c r="ET483">
        <v>1555.17</v>
      </c>
      <c r="EU483">
        <v>142.85</v>
      </c>
      <c r="EV483">
        <v>8178.55</v>
      </c>
      <c r="EW483">
        <v>36.11</v>
      </c>
      <c r="EX483">
        <v>0</v>
      </c>
      <c r="EY483">
        <v>0</v>
      </c>
      <c r="FQ483">
        <v>0</v>
      </c>
      <c r="FR483">
        <f t="shared" si="478"/>
        <v>0</v>
      </c>
      <c r="FS483">
        <v>0</v>
      </c>
      <c r="FX483">
        <v>70</v>
      </c>
      <c r="FY483">
        <v>10</v>
      </c>
      <c r="GA483" t="s">
        <v>3</v>
      </c>
      <c r="GD483">
        <v>0</v>
      </c>
      <c r="GF483">
        <v>-1596235391</v>
      </c>
      <c r="GG483">
        <v>2</v>
      </c>
      <c r="GH483">
        <v>1</v>
      </c>
      <c r="GI483">
        <v>-2</v>
      </c>
      <c r="GJ483">
        <v>0</v>
      </c>
      <c r="GK483">
        <f>ROUND(R483*(R12)/100,2)</f>
        <v>4.09</v>
      </c>
      <c r="GL483">
        <f t="shared" si="479"/>
        <v>0</v>
      </c>
      <c r="GM483">
        <f t="shared" si="480"/>
        <v>1944.15</v>
      </c>
      <c r="GN483">
        <f t="shared" si="481"/>
        <v>0</v>
      </c>
      <c r="GO483">
        <f t="shared" si="482"/>
        <v>0</v>
      </c>
      <c r="GP483">
        <f t="shared" si="483"/>
        <v>1944.15</v>
      </c>
      <c r="GR483">
        <v>0</v>
      </c>
      <c r="GS483">
        <v>3</v>
      </c>
      <c r="GT483">
        <v>0</v>
      </c>
      <c r="GU483" t="s">
        <v>3</v>
      </c>
      <c r="GV483">
        <f t="shared" si="484"/>
        <v>0</v>
      </c>
      <c r="GW483">
        <v>1</v>
      </c>
      <c r="GX483">
        <f t="shared" si="485"/>
        <v>0</v>
      </c>
      <c r="HA483">
        <v>0</v>
      </c>
      <c r="HB483">
        <v>0</v>
      </c>
      <c r="IK483">
        <v>0</v>
      </c>
    </row>
    <row r="484" spans="1:245" x14ac:dyDescent="0.2">
      <c r="A484">
        <v>18</v>
      </c>
      <c r="B484">
        <v>1</v>
      </c>
      <c r="C484">
        <v>1225</v>
      </c>
      <c r="E484" t="s">
        <v>471</v>
      </c>
      <c r="F484" t="s">
        <v>25</v>
      </c>
      <c r="G484" t="s">
        <v>26</v>
      </c>
      <c r="H484" t="s">
        <v>19</v>
      </c>
      <c r="I484">
        <f>I483*J484</f>
        <v>-2.6499999999999999E-2</v>
      </c>
      <c r="J484">
        <v>-1</v>
      </c>
      <c r="O484">
        <f t="shared" si="447"/>
        <v>-1415.37</v>
      </c>
      <c r="P484">
        <f t="shared" si="448"/>
        <v>-1415.37</v>
      </c>
      <c r="Q484">
        <f t="shared" si="449"/>
        <v>0</v>
      </c>
      <c r="R484">
        <f t="shared" si="450"/>
        <v>0</v>
      </c>
      <c r="S484">
        <f t="shared" si="451"/>
        <v>0</v>
      </c>
      <c r="T484">
        <f t="shared" si="452"/>
        <v>0</v>
      </c>
      <c r="U484">
        <f t="shared" si="453"/>
        <v>0</v>
      </c>
      <c r="V484">
        <f t="shared" si="454"/>
        <v>0</v>
      </c>
      <c r="W484">
        <f t="shared" si="455"/>
        <v>0</v>
      </c>
      <c r="X484">
        <f t="shared" si="456"/>
        <v>0</v>
      </c>
      <c r="Y484">
        <f t="shared" si="457"/>
        <v>0</v>
      </c>
      <c r="AA484">
        <v>33034105</v>
      </c>
      <c r="AB484">
        <f t="shared" si="458"/>
        <v>53410.15</v>
      </c>
      <c r="AC484">
        <f t="shared" si="459"/>
        <v>53410.15</v>
      </c>
      <c r="AD484">
        <f t="shared" si="460"/>
        <v>0</v>
      </c>
      <c r="AE484">
        <f t="shared" si="461"/>
        <v>0</v>
      </c>
      <c r="AF484">
        <f t="shared" si="462"/>
        <v>0</v>
      </c>
      <c r="AG484">
        <f t="shared" si="463"/>
        <v>0</v>
      </c>
      <c r="AH484">
        <f t="shared" si="464"/>
        <v>0</v>
      </c>
      <c r="AI484">
        <f t="shared" si="465"/>
        <v>0</v>
      </c>
      <c r="AJ484">
        <f t="shared" si="466"/>
        <v>0</v>
      </c>
      <c r="AK484">
        <v>53410.15</v>
      </c>
      <c r="AL484">
        <v>53410.15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70</v>
      </c>
      <c r="AU484">
        <v>10</v>
      </c>
      <c r="AV484">
        <v>1</v>
      </c>
      <c r="AW484">
        <v>1</v>
      </c>
      <c r="AZ484">
        <v>1</v>
      </c>
      <c r="BA484">
        <v>1</v>
      </c>
      <c r="BB484">
        <v>1</v>
      </c>
      <c r="BC484">
        <v>1</v>
      </c>
      <c r="BD484" t="s">
        <v>3</v>
      </c>
      <c r="BE484" t="s">
        <v>3</v>
      </c>
      <c r="BF484" t="s">
        <v>3</v>
      </c>
      <c r="BG484" t="s">
        <v>3</v>
      </c>
      <c r="BH484">
        <v>3</v>
      </c>
      <c r="BI484">
        <v>4</v>
      </c>
      <c r="BJ484" t="s">
        <v>27</v>
      </c>
      <c r="BM484">
        <v>0</v>
      </c>
      <c r="BN484">
        <v>0</v>
      </c>
      <c r="BO484" t="s">
        <v>3</v>
      </c>
      <c r="BP484">
        <v>0</v>
      </c>
      <c r="BQ484">
        <v>1</v>
      </c>
      <c r="BR484">
        <v>0</v>
      </c>
      <c r="BS484">
        <v>1</v>
      </c>
      <c r="BT484">
        <v>1</v>
      </c>
      <c r="BU484">
        <v>1</v>
      </c>
      <c r="BV484">
        <v>1</v>
      </c>
      <c r="BW484">
        <v>1</v>
      </c>
      <c r="BX484">
        <v>1</v>
      </c>
      <c r="BY484" t="s">
        <v>3</v>
      </c>
      <c r="BZ484">
        <v>70</v>
      </c>
      <c r="CA484">
        <v>10</v>
      </c>
      <c r="CF484">
        <v>0</v>
      </c>
      <c r="CG484">
        <v>0</v>
      </c>
      <c r="CM484">
        <v>0</v>
      </c>
      <c r="CN484" t="s">
        <v>3</v>
      </c>
      <c r="CO484">
        <v>0</v>
      </c>
      <c r="CP484">
        <f t="shared" si="467"/>
        <v>-1415.37</v>
      </c>
      <c r="CQ484">
        <f t="shared" si="468"/>
        <v>53410.15</v>
      </c>
      <c r="CR484">
        <f t="shared" si="469"/>
        <v>0</v>
      </c>
      <c r="CS484">
        <f t="shared" si="470"/>
        <v>0</v>
      </c>
      <c r="CT484">
        <f t="shared" si="471"/>
        <v>0</v>
      </c>
      <c r="CU484">
        <f t="shared" si="472"/>
        <v>0</v>
      </c>
      <c r="CV484">
        <f t="shared" si="473"/>
        <v>0</v>
      </c>
      <c r="CW484">
        <f t="shared" si="474"/>
        <v>0</v>
      </c>
      <c r="CX484">
        <f t="shared" si="475"/>
        <v>0</v>
      </c>
      <c r="CY484">
        <f t="shared" si="476"/>
        <v>0</v>
      </c>
      <c r="CZ484">
        <f t="shared" si="477"/>
        <v>0</v>
      </c>
      <c r="DC484" t="s">
        <v>3</v>
      </c>
      <c r="DD484" t="s">
        <v>3</v>
      </c>
      <c r="DE484" t="s">
        <v>3</v>
      </c>
      <c r="DF484" t="s">
        <v>3</v>
      </c>
      <c r="DG484" t="s">
        <v>3</v>
      </c>
      <c r="DH484" t="s">
        <v>3</v>
      </c>
      <c r="DI484" t="s">
        <v>3</v>
      </c>
      <c r="DJ484" t="s">
        <v>3</v>
      </c>
      <c r="DK484" t="s">
        <v>3</v>
      </c>
      <c r="DL484" t="s">
        <v>3</v>
      </c>
      <c r="DM484" t="s">
        <v>3</v>
      </c>
      <c r="DN484">
        <v>0</v>
      </c>
      <c r="DO484">
        <v>0</v>
      </c>
      <c r="DP484">
        <v>1</v>
      </c>
      <c r="DQ484">
        <v>1</v>
      </c>
      <c r="DU484">
        <v>1009</v>
      </c>
      <c r="DV484" t="s">
        <v>19</v>
      </c>
      <c r="DW484" t="s">
        <v>19</v>
      </c>
      <c r="DX484">
        <v>1000</v>
      </c>
      <c r="EE484">
        <v>32505399</v>
      </c>
      <c r="EF484">
        <v>1</v>
      </c>
      <c r="EG484" t="s">
        <v>21</v>
      </c>
      <c r="EH484">
        <v>0</v>
      </c>
      <c r="EI484" t="s">
        <v>3</v>
      </c>
      <c r="EJ484">
        <v>4</v>
      </c>
      <c r="EK484">
        <v>0</v>
      </c>
      <c r="EL484" t="s">
        <v>22</v>
      </c>
      <c r="EM484" t="s">
        <v>23</v>
      </c>
      <c r="EO484" t="s">
        <v>3</v>
      </c>
      <c r="EQ484">
        <v>0</v>
      </c>
      <c r="ER484">
        <v>53410.15</v>
      </c>
      <c r="ES484">
        <v>53410.15</v>
      </c>
      <c r="ET484">
        <v>0</v>
      </c>
      <c r="EU484">
        <v>0</v>
      </c>
      <c r="EV484">
        <v>0</v>
      </c>
      <c r="EW484">
        <v>0</v>
      </c>
      <c r="EX484">
        <v>0</v>
      </c>
      <c r="FQ484">
        <v>0</v>
      </c>
      <c r="FR484">
        <f t="shared" si="478"/>
        <v>0</v>
      </c>
      <c r="FS484">
        <v>0</v>
      </c>
      <c r="FX484">
        <v>70</v>
      </c>
      <c r="FY484">
        <v>10</v>
      </c>
      <c r="GA484" t="s">
        <v>3</v>
      </c>
      <c r="GD484">
        <v>0</v>
      </c>
      <c r="GF484">
        <v>-1467733540</v>
      </c>
      <c r="GG484">
        <v>2</v>
      </c>
      <c r="GH484">
        <v>1</v>
      </c>
      <c r="GI484">
        <v>-2</v>
      </c>
      <c r="GJ484">
        <v>0</v>
      </c>
      <c r="GK484">
        <f>ROUND(R484*(R12)/100,2)</f>
        <v>0</v>
      </c>
      <c r="GL484">
        <f t="shared" si="479"/>
        <v>0</v>
      </c>
      <c r="GM484">
        <f t="shared" si="480"/>
        <v>-1415.37</v>
      </c>
      <c r="GN484">
        <f t="shared" si="481"/>
        <v>0</v>
      </c>
      <c r="GO484">
        <f t="shared" si="482"/>
        <v>0</v>
      </c>
      <c r="GP484">
        <f t="shared" si="483"/>
        <v>-1415.37</v>
      </c>
      <c r="GR484">
        <v>0</v>
      </c>
      <c r="GS484">
        <v>3</v>
      </c>
      <c r="GT484">
        <v>0</v>
      </c>
      <c r="GU484" t="s">
        <v>3</v>
      </c>
      <c r="GV484">
        <f t="shared" si="484"/>
        <v>0</v>
      </c>
      <c r="GW484">
        <v>1</v>
      </c>
      <c r="GX484">
        <f t="shared" si="485"/>
        <v>0</v>
      </c>
      <c r="HA484">
        <v>0</v>
      </c>
      <c r="HB484">
        <v>0</v>
      </c>
      <c r="IK484">
        <v>0</v>
      </c>
    </row>
    <row r="485" spans="1:245" x14ac:dyDescent="0.2">
      <c r="A485">
        <v>17</v>
      </c>
      <c r="B485">
        <v>1</v>
      </c>
      <c r="C485">
        <f>ROW(SmtRes!A1240)</f>
        <v>1240</v>
      </c>
      <c r="D485">
        <f>ROW(EtalonRes!A1178)</f>
        <v>1178</v>
      </c>
      <c r="E485" t="s">
        <v>472</v>
      </c>
      <c r="F485" t="s">
        <v>29</v>
      </c>
      <c r="G485" t="s">
        <v>30</v>
      </c>
      <c r="H485" t="s">
        <v>31</v>
      </c>
      <c r="I485">
        <v>3.5999999999999999E-3</v>
      </c>
      <c r="J485">
        <v>0</v>
      </c>
      <c r="O485">
        <f t="shared" ref="O485:O507" si="486">ROUND(CP485,2)</f>
        <v>1536.89</v>
      </c>
      <c r="P485">
        <f t="shared" ref="P485:P507" si="487">ROUND(CQ485*I485,2)</f>
        <v>1252.2</v>
      </c>
      <c r="Q485">
        <f t="shared" ref="Q485:Q507" si="488">ROUND(CR485*I485,2)</f>
        <v>1.57</v>
      </c>
      <c r="R485">
        <f t="shared" ref="R485:R507" si="489">ROUND(CS485*I485,2)</f>
        <v>0.53</v>
      </c>
      <c r="S485">
        <f t="shared" ref="S485:S507" si="490">ROUND(CT485*I485,2)</f>
        <v>283.12</v>
      </c>
      <c r="T485">
        <f t="shared" ref="T485:T507" si="491">ROUND(CU485*I485,2)</f>
        <v>0</v>
      </c>
      <c r="U485">
        <f t="shared" ref="U485:U507" si="492">CV485*I485</f>
        <v>1.6311599999999999</v>
      </c>
      <c r="V485">
        <f t="shared" ref="V485:V507" si="493">CW485*I485</f>
        <v>0</v>
      </c>
      <c r="W485">
        <f t="shared" ref="W485:W507" si="494">ROUND(CX485*I485,2)</f>
        <v>0</v>
      </c>
      <c r="X485">
        <f t="shared" ref="X485:X507" si="495">ROUND(CY485,2)</f>
        <v>198.18</v>
      </c>
      <c r="Y485">
        <f t="shared" ref="Y485:Y507" si="496">ROUND(CZ485,2)</f>
        <v>28.31</v>
      </c>
      <c r="AA485">
        <v>33034105</v>
      </c>
      <c r="AB485">
        <f t="shared" ref="AB485:AB507" si="497">ROUND((AC485+AD485+AF485),6)</f>
        <v>426912.19</v>
      </c>
      <c r="AC485">
        <f t="shared" ref="AC485:AC507" si="498">ROUND((ES485),6)</f>
        <v>347832.49</v>
      </c>
      <c r="AD485">
        <f t="shared" ref="AD485:AD507" si="499">ROUND((((ET485)-(EU485))+AE485),6)</f>
        <v>435.13</v>
      </c>
      <c r="AE485">
        <f t="shared" ref="AE485:AE507" si="500">ROUND((EU485),6)</f>
        <v>147.43</v>
      </c>
      <c r="AF485">
        <f t="shared" ref="AF485:AF507" si="501">ROUND((EV485),6)</f>
        <v>78644.570000000007</v>
      </c>
      <c r="AG485">
        <f t="shared" ref="AG485:AG507" si="502">ROUND((AP485),6)</f>
        <v>0</v>
      </c>
      <c r="AH485">
        <f t="shared" ref="AH485:AH507" si="503">(EW485)</f>
        <v>453.1</v>
      </c>
      <c r="AI485">
        <f t="shared" ref="AI485:AI507" si="504">(EX485)</f>
        <v>0</v>
      </c>
      <c r="AJ485">
        <f t="shared" ref="AJ485:AJ507" si="505">ROUND((AS485),6)</f>
        <v>0</v>
      </c>
      <c r="AK485">
        <v>426912.19</v>
      </c>
      <c r="AL485">
        <v>347832.49</v>
      </c>
      <c r="AM485">
        <v>435.13</v>
      </c>
      <c r="AN485">
        <v>147.43</v>
      </c>
      <c r="AO485">
        <v>78644.570000000007</v>
      </c>
      <c r="AP485">
        <v>0</v>
      </c>
      <c r="AQ485">
        <v>453.1</v>
      </c>
      <c r="AR485">
        <v>0</v>
      </c>
      <c r="AS485">
        <v>0</v>
      </c>
      <c r="AT485">
        <v>70</v>
      </c>
      <c r="AU485">
        <v>10</v>
      </c>
      <c r="AV485">
        <v>1</v>
      </c>
      <c r="AW485">
        <v>1</v>
      </c>
      <c r="AZ485">
        <v>1</v>
      </c>
      <c r="BA485">
        <v>1</v>
      </c>
      <c r="BB485">
        <v>1</v>
      </c>
      <c r="BC485">
        <v>1</v>
      </c>
      <c r="BD485" t="s">
        <v>3</v>
      </c>
      <c r="BE485" t="s">
        <v>3</v>
      </c>
      <c r="BF485" t="s">
        <v>3</v>
      </c>
      <c r="BG485" t="s">
        <v>3</v>
      </c>
      <c r="BH485">
        <v>0</v>
      </c>
      <c r="BI485">
        <v>4</v>
      </c>
      <c r="BJ485" t="s">
        <v>32</v>
      </c>
      <c r="BM485">
        <v>0</v>
      </c>
      <c r="BN485">
        <v>0</v>
      </c>
      <c r="BO485" t="s">
        <v>3</v>
      </c>
      <c r="BP485">
        <v>0</v>
      </c>
      <c r="BQ485">
        <v>1</v>
      </c>
      <c r="BR485">
        <v>0</v>
      </c>
      <c r="BS485">
        <v>1</v>
      </c>
      <c r="BT485">
        <v>1</v>
      </c>
      <c r="BU485">
        <v>1</v>
      </c>
      <c r="BV485">
        <v>1</v>
      </c>
      <c r="BW485">
        <v>1</v>
      </c>
      <c r="BX485">
        <v>1</v>
      </c>
      <c r="BY485" t="s">
        <v>3</v>
      </c>
      <c r="BZ485">
        <v>70</v>
      </c>
      <c r="CA485">
        <v>10</v>
      </c>
      <c r="CF485">
        <v>0</v>
      </c>
      <c r="CG485">
        <v>0</v>
      </c>
      <c r="CM485">
        <v>0</v>
      </c>
      <c r="CN485" t="s">
        <v>3</v>
      </c>
      <c r="CO485">
        <v>0</v>
      </c>
      <c r="CP485">
        <f t="shared" ref="CP485:CP507" si="506">(P485+Q485+S485)</f>
        <v>1536.8899999999999</v>
      </c>
      <c r="CQ485">
        <f t="shared" ref="CQ485:CQ507" si="507">(AC485*BC485*AW485)</f>
        <v>347832.49</v>
      </c>
      <c r="CR485">
        <f t="shared" ref="CR485:CR507" si="508">((((ET485)*BB485-(EU485)*BS485)+AE485*BS485)*AV485)</f>
        <v>435.13</v>
      </c>
      <c r="CS485">
        <f t="shared" ref="CS485:CS507" si="509">(AE485*BS485*AV485)</f>
        <v>147.43</v>
      </c>
      <c r="CT485">
        <f t="shared" ref="CT485:CT507" si="510">(AF485*BA485*AV485)</f>
        <v>78644.570000000007</v>
      </c>
      <c r="CU485">
        <f t="shared" ref="CU485:CU507" si="511">AG485</f>
        <v>0</v>
      </c>
      <c r="CV485">
        <f t="shared" ref="CV485:CV507" si="512">(AH485*AV485)</f>
        <v>453.1</v>
      </c>
      <c r="CW485">
        <f t="shared" ref="CW485:CW507" si="513">AI485</f>
        <v>0</v>
      </c>
      <c r="CX485">
        <f t="shared" ref="CX485:CX507" si="514">AJ485</f>
        <v>0</v>
      </c>
      <c r="CY485">
        <f t="shared" ref="CY485:CY507" si="515">((S485*BZ485)/100)</f>
        <v>198.18400000000003</v>
      </c>
      <c r="CZ485">
        <f t="shared" ref="CZ485:CZ507" si="516">((S485*CA485)/100)</f>
        <v>28.311999999999998</v>
      </c>
      <c r="DC485" t="s">
        <v>3</v>
      </c>
      <c r="DD485" t="s">
        <v>3</v>
      </c>
      <c r="DE485" t="s">
        <v>3</v>
      </c>
      <c r="DF485" t="s">
        <v>3</v>
      </c>
      <c r="DG485" t="s">
        <v>3</v>
      </c>
      <c r="DH485" t="s">
        <v>3</v>
      </c>
      <c r="DI485" t="s">
        <v>3</v>
      </c>
      <c r="DJ485" t="s">
        <v>3</v>
      </c>
      <c r="DK485" t="s">
        <v>3</v>
      </c>
      <c r="DL485" t="s">
        <v>3</v>
      </c>
      <c r="DM485" t="s">
        <v>3</v>
      </c>
      <c r="DN485">
        <v>0</v>
      </c>
      <c r="DO485">
        <v>0</v>
      </c>
      <c r="DP485">
        <v>1</v>
      </c>
      <c r="DQ485">
        <v>1</v>
      </c>
      <c r="DU485">
        <v>1007</v>
      </c>
      <c r="DV485" t="s">
        <v>31</v>
      </c>
      <c r="DW485" t="s">
        <v>31</v>
      </c>
      <c r="DX485">
        <v>100</v>
      </c>
      <c r="EE485">
        <v>32505399</v>
      </c>
      <c r="EF485">
        <v>1</v>
      </c>
      <c r="EG485" t="s">
        <v>21</v>
      </c>
      <c r="EH485">
        <v>0</v>
      </c>
      <c r="EI485" t="s">
        <v>3</v>
      </c>
      <c r="EJ485">
        <v>4</v>
      </c>
      <c r="EK485">
        <v>0</v>
      </c>
      <c r="EL485" t="s">
        <v>22</v>
      </c>
      <c r="EM485" t="s">
        <v>23</v>
      </c>
      <c r="EO485" t="s">
        <v>3</v>
      </c>
      <c r="EQ485">
        <v>131072</v>
      </c>
      <c r="ER485">
        <v>426912.19</v>
      </c>
      <c r="ES485">
        <v>347832.49</v>
      </c>
      <c r="ET485">
        <v>435.13</v>
      </c>
      <c r="EU485">
        <v>147.43</v>
      </c>
      <c r="EV485">
        <v>78644.570000000007</v>
      </c>
      <c r="EW485">
        <v>453.1</v>
      </c>
      <c r="EX485">
        <v>0</v>
      </c>
      <c r="EY485">
        <v>0</v>
      </c>
      <c r="FQ485">
        <v>0</v>
      </c>
      <c r="FR485">
        <f t="shared" ref="FR485:FR507" si="517">ROUND(IF(AND(BH485=3,BI485=3),P485,0),2)</f>
        <v>0</v>
      </c>
      <c r="FS485">
        <v>0</v>
      </c>
      <c r="FX485">
        <v>70</v>
      </c>
      <c r="FY485">
        <v>10</v>
      </c>
      <c r="GA485" t="s">
        <v>3</v>
      </c>
      <c r="GD485">
        <v>0</v>
      </c>
      <c r="GF485">
        <v>1739596138</v>
      </c>
      <c r="GG485">
        <v>2</v>
      </c>
      <c r="GH485">
        <v>1</v>
      </c>
      <c r="GI485">
        <v>-2</v>
      </c>
      <c r="GJ485">
        <v>0</v>
      </c>
      <c r="GK485">
        <f>ROUND(R485*(R12)/100,2)</f>
        <v>0.56999999999999995</v>
      </c>
      <c r="GL485">
        <f t="shared" ref="GL485:GL507" si="518">ROUND(IF(AND(BH485=3,BI485=3,FS485&lt;&gt;0),P485,0),2)</f>
        <v>0</v>
      </c>
      <c r="GM485">
        <f t="shared" ref="GM485:GM507" si="519">ROUND(O485+X485+Y485+GK485,2)+GX485</f>
        <v>1763.95</v>
      </c>
      <c r="GN485">
        <f t="shared" ref="GN485:GN507" si="520">IF(OR(BI485=0,BI485=1),ROUND(O485+X485+Y485+GK485,2),0)</f>
        <v>0</v>
      </c>
      <c r="GO485">
        <f t="shared" ref="GO485:GO507" si="521">IF(BI485=2,ROUND(O485+X485+Y485+GK485,2),0)</f>
        <v>0</v>
      </c>
      <c r="GP485">
        <f t="shared" ref="GP485:GP507" si="522">IF(BI485=4,ROUND(O485+X485+Y485+GK485,2)+GX485,0)</f>
        <v>1763.95</v>
      </c>
      <c r="GR485">
        <v>0</v>
      </c>
      <c r="GS485">
        <v>3</v>
      </c>
      <c r="GT485">
        <v>0</v>
      </c>
      <c r="GU485" t="s">
        <v>3</v>
      </c>
      <c r="GV485">
        <f t="shared" ref="GV485:GV507" si="523">ROUND(GT485,6)</f>
        <v>0</v>
      </c>
      <c r="GW485">
        <v>1</v>
      </c>
      <c r="GX485">
        <f t="shared" ref="GX485:GX507" si="524">ROUND(GV485*GW485*I485,2)</f>
        <v>0</v>
      </c>
      <c r="HA485">
        <v>0</v>
      </c>
      <c r="HB485">
        <v>0</v>
      </c>
      <c r="IK485">
        <v>0</v>
      </c>
    </row>
    <row r="486" spans="1:245" x14ac:dyDescent="0.2">
      <c r="A486">
        <v>17</v>
      </c>
      <c r="B486">
        <v>1</v>
      </c>
      <c r="E486" t="s">
        <v>473</v>
      </c>
      <c r="F486" t="s">
        <v>25</v>
      </c>
      <c r="G486" t="s">
        <v>26</v>
      </c>
      <c r="H486" t="s">
        <v>19</v>
      </c>
      <c r="I486">
        <v>7.9421584100000005E-3</v>
      </c>
      <c r="J486">
        <v>0</v>
      </c>
      <c r="O486">
        <f t="shared" si="486"/>
        <v>424.19</v>
      </c>
      <c r="P486">
        <f t="shared" si="487"/>
        <v>424.19</v>
      </c>
      <c r="Q486">
        <f t="shared" si="488"/>
        <v>0</v>
      </c>
      <c r="R486">
        <f t="shared" si="489"/>
        <v>0</v>
      </c>
      <c r="S486">
        <f t="shared" si="490"/>
        <v>0</v>
      </c>
      <c r="T486">
        <f t="shared" si="491"/>
        <v>0</v>
      </c>
      <c r="U486">
        <f t="shared" si="492"/>
        <v>0</v>
      </c>
      <c r="V486">
        <f t="shared" si="493"/>
        <v>0</v>
      </c>
      <c r="W486">
        <f t="shared" si="494"/>
        <v>0</v>
      </c>
      <c r="X486">
        <f t="shared" si="495"/>
        <v>0</v>
      </c>
      <c r="Y486">
        <f t="shared" si="496"/>
        <v>0</v>
      </c>
      <c r="AA486">
        <v>33034105</v>
      </c>
      <c r="AB486">
        <f t="shared" si="497"/>
        <v>53410.15</v>
      </c>
      <c r="AC486">
        <f t="shared" si="498"/>
        <v>53410.15</v>
      </c>
      <c r="AD486">
        <f t="shared" si="499"/>
        <v>0</v>
      </c>
      <c r="AE486">
        <f t="shared" si="500"/>
        <v>0</v>
      </c>
      <c r="AF486">
        <f t="shared" si="501"/>
        <v>0</v>
      </c>
      <c r="AG486">
        <f t="shared" si="502"/>
        <v>0</v>
      </c>
      <c r="AH486">
        <f t="shared" si="503"/>
        <v>0</v>
      </c>
      <c r="AI486">
        <f t="shared" si="504"/>
        <v>0</v>
      </c>
      <c r="AJ486">
        <f t="shared" si="505"/>
        <v>0</v>
      </c>
      <c r="AK486">
        <v>53410.15</v>
      </c>
      <c r="AL486">
        <v>53410.15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70</v>
      </c>
      <c r="AU486">
        <v>10</v>
      </c>
      <c r="AV486">
        <v>1</v>
      </c>
      <c r="AW486">
        <v>1</v>
      </c>
      <c r="AZ486">
        <v>1</v>
      </c>
      <c r="BA486">
        <v>1</v>
      </c>
      <c r="BB486">
        <v>1</v>
      </c>
      <c r="BC486">
        <v>1</v>
      </c>
      <c r="BD486" t="s">
        <v>3</v>
      </c>
      <c r="BE486" t="s">
        <v>3</v>
      </c>
      <c r="BF486" t="s">
        <v>3</v>
      </c>
      <c r="BG486" t="s">
        <v>3</v>
      </c>
      <c r="BH486">
        <v>3</v>
      </c>
      <c r="BI486">
        <v>4</v>
      </c>
      <c r="BJ486" t="s">
        <v>27</v>
      </c>
      <c r="BM486">
        <v>0</v>
      </c>
      <c r="BN486">
        <v>0</v>
      </c>
      <c r="BO486" t="s">
        <v>3</v>
      </c>
      <c r="BP486">
        <v>0</v>
      </c>
      <c r="BQ486">
        <v>1</v>
      </c>
      <c r="BR486">
        <v>0</v>
      </c>
      <c r="BS486">
        <v>1</v>
      </c>
      <c r="BT486">
        <v>1</v>
      </c>
      <c r="BU486">
        <v>1</v>
      </c>
      <c r="BV486">
        <v>1</v>
      </c>
      <c r="BW486">
        <v>1</v>
      </c>
      <c r="BX486">
        <v>1</v>
      </c>
      <c r="BY486" t="s">
        <v>3</v>
      </c>
      <c r="BZ486">
        <v>70</v>
      </c>
      <c r="CA486">
        <v>10</v>
      </c>
      <c r="CF486">
        <v>0</v>
      </c>
      <c r="CG486">
        <v>0</v>
      </c>
      <c r="CM486">
        <v>0</v>
      </c>
      <c r="CN486" t="s">
        <v>3</v>
      </c>
      <c r="CO486">
        <v>0</v>
      </c>
      <c r="CP486">
        <f t="shared" si="506"/>
        <v>424.19</v>
      </c>
      <c r="CQ486">
        <f t="shared" si="507"/>
        <v>53410.15</v>
      </c>
      <c r="CR486">
        <f t="shared" si="508"/>
        <v>0</v>
      </c>
      <c r="CS486">
        <f t="shared" si="509"/>
        <v>0</v>
      </c>
      <c r="CT486">
        <f t="shared" si="510"/>
        <v>0</v>
      </c>
      <c r="CU486">
        <f t="shared" si="511"/>
        <v>0</v>
      </c>
      <c r="CV486">
        <f t="shared" si="512"/>
        <v>0</v>
      </c>
      <c r="CW486">
        <f t="shared" si="513"/>
        <v>0</v>
      </c>
      <c r="CX486">
        <f t="shared" si="514"/>
        <v>0</v>
      </c>
      <c r="CY486">
        <f t="shared" si="515"/>
        <v>0</v>
      </c>
      <c r="CZ486">
        <f t="shared" si="516"/>
        <v>0</v>
      </c>
      <c r="DC486" t="s">
        <v>3</v>
      </c>
      <c r="DD486" t="s">
        <v>3</v>
      </c>
      <c r="DE486" t="s">
        <v>3</v>
      </c>
      <c r="DF486" t="s">
        <v>3</v>
      </c>
      <c r="DG486" t="s">
        <v>3</v>
      </c>
      <c r="DH486" t="s">
        <v>3</v>
      </c>
      <c r="DI486" t="s">
        <v>3</v>
      </c>
      <c r="DJ486" t="s">
        <v>3</v>
      </c>
      <c r="DK486" t="s">
        <v>3</v>
      </c>
      <c r="DL486" t="s">
        <v>3</v>
      </c>
      <c r="DM486" t="s">
        <v>3</v>
      </c>
      <c r="DN486">
        <v>0</v>
      </c>
      <c r="DO486">
        <v>0</v>
      </c>
      <c r="DP486">
        <v>1</v>
      </c>
      <c r="DQ486">
        <v>1</v>
      </c>
      <c r="DU486">
        <v>1009</v>
      </c>
      <c r="DV486" t="s">
        <v>19</v>
      </c>
      <c r="DW486" t="s">
        <v>19</v>
      </c>
      <c r="DX486">
        <v>1000</v>
      </c>
      <c r="EE486">
        <v>32505399</v>
      </c>
      <c r="EF486">
        <v>1</v>
      </c>
      <c r="EG486" t="s">
        <v>21</v>
      </c>
      <c r="EH486">
        <v>0</v>
      </c>
      <c r="EI486" t="s">
        <v>3</v>
      </c>
      <c r="EJ486">
        <v>4</v>
      </c>
      <c r="EK486">
        <v>0</v>
      </c>
      <c r="EL486" t="s">
        <v>22</v>
      </c>
      <c r="EM486" t="s">
        <v>23</v>
      </c>
      <c r="EO486" t="s">
        <v>3</v>
      </c>
      <c r="EQ486">
        <v>131072</v>
      </c>
      <c r="ER486">
        <v>53410.15</v>
      </c>
      <c r="ES486">
        <v>53410.15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FQ486">
        <v>0</v>
      </c>
      <c r="FR486">
        <f t="shared" si="517"/>
        <v>0</v>
      </c>
      <c r="FS486">
        <v>0</v>
      </c>
      <c r="FX486">
        <v>70</v>
      </c>
      <c r="FY486">
        <v>10</v>
      </c>
      <c r="GA486" t="s">
        <v>3</v>
      </c>
      <c r="GD486">
        <v>0</v>
      </c>
      <c r="GF486">
        <v>-1467733540</v>
      </c>
      <c r="GG486">
        <v>2</v>
      </c>
      <c r="GH486">
        <v>1</v>
      </c>
      <c r="GI486">
        <v>-2</v>
      </c>
      <c r="GJ486">
        <v>0</v>
      </c>
      <c r="GK486">
        <f>ROUND(R486*(R12)/100,2)</f>
        <v>0</v>
      </c>
      <c r="GL486">
        <f t="shared" si="518"/>
        <v>0</v>
      </c>
      <c r="GM486">
        <f t="shared" si="519"/>
        <v>424.19</v>
      </c>
      <c r="GN486">
        <f t="shared" si="520"/>
        <v>0</v>
      </c>
      <c r="GO486">
        <f t="shared" si="521"/>
        <v>0</v>
      </c>
      <c r="GP486">
        <f t="shared" si="522"/>
        <v>424.19</v>
      </c>
      <c r="GR486">
        <v>0</v>
      </c>
      <c r="GS486">
        <v>3</v>
      </c>
      <c r="GT486">
        <v>0</v>
      </c>
      <c r="GU486" t="s">
        <v>3</v>
      </c>
      <c r="GV486">
        <f t="shared" si="523"/>
        <v>0</v>
      </c>
      <c r="GW486">
        <v>1</v>
      </c>
      <c r="GX486">
        <f t="shared" si="524"/>
        <v>0</v>
      </c>
      <c r="HA486">
        <v>0</v>
      </c>
      <c r="HB486">
        <v>0</v>
      </c>
      <c r="IK486">
        <v>0</v>
      </c>
    </row>
    <row r="487" spans="1:245" x14ac:dyDescent="0.2">
      <c r="A487">
        <v>17</v>
      </c>
      <c r="B487">
        <v>1</v>
      </c>
      <c r="E487" t="s">
        <v>474</v>
      </c>
      <c r="F487" t="s">
        <v>475</v>
      </c>
      <c r="G487" t="s">
        <v>476</v>
      </c>
      <c r="H487" t="s">
        <v>37</v>
      </c>
      <c r="I487">
        <v>1</v>
      </c>
      <c r="J487">
        <v>0</v>
      </c>
      <c r="O487">
        <f t="shared" si="486"/>
        <v>14311.28</v>
      </c>
      <c r="P487">
        <f t="shared" si="487"/>
        <v>14311.28</v>
      </c>
      <c r="Q487">
        <f t="shared" si="488"/>
        <v>0</v>
      </c>
      <c r="R487">
        <f t="shared" si="489"/>
        <v>0</v>
      </c>
      <c r="S487">
        <f t="shared" si="490"/>
        <v>0</v>
      </c>
      <c r="T487">
        <f t="shared" si="491"/>
        <v>0</v>
      </c>
      <c r="U487">
        <f t="shared" si="492"/>
        <v>0</v>
      </c>
      <c r="V487">
        <f t="shared" si="493"/>
        <v>0</v>
      </c>
      <c r="W487">
        <f t="shared" si="494"/>
        <v>0</v>
      </c>
      <c r="X487">
        <f t="shared" si="495"/>
        <v>0</v>
      </c>
      <c r="Y487">
        <f t="shared" si="496"/>
        <v>0</v>
      </c>
      <c r="AA487">
        <v>33034105</v>
      </c>
      <c r="AB487">
        <f t="shared" si="497"/>
        <v>14311.28</v>
      </c>
      <c r="AC487">
        <f t="shared" si="498"/>
        <v>14311.28</v>
      </c>
      <c r="AD487">
        <f t="shared" si="499"/>
        <v>0</v>
      </c>
      <c r="AE487">
        <f t="shared" si="500"/>
        <v>0</v>
      </c>
      <c r="AF487">
        <f t="shared" si="501"/>
        <v>0</v>
      </c>
      <c r="AG487">
        <f t="shared" si="502"/>
        <v>0</v>
      </c>
      <c r="AH487">
        <f t="shared" si="503"/>
        <v>0</v>
      </c>
      <c r="AI487">
        <f t="shared" si="504"/>
        <v>0</v>
      </c>
      <c r="AJ487">
        <f t="shared" si="505"/>
        <v>0</v>
      </c>
      <c r="AK487">
        <v>14311.28</v>
      </c>
      <c r="AL487">
        <v>14311.28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70</v>
      </c>
      <c r="AU487">
        <v>10</v>
      </c>
      <c r="AV487">
        <v>1</v>
      </c>
      <c r="AW487">
        <v>1</v>
      </c>
      <c r="AZ487">
        <v>1</v>
      </c>
      <c r="BA487">
        <v>1</v>
      </c>
      <c r="BB487">
        <v>1</v>
      </c>
      <c r="BC487">
        <v>1</v>
      </c>
      <c r="BD487" t="s">
        <v>3</v>
      </c>
      <c r="BE487" t="s">
        <v>3</v>
      </c>
      <c r="BF487" t="s">
        <v>3</v>
      </c>
      <c r="BG487" t="s">
        <v>3</v>
      </c>
      <c r="BH487">
        <v>3</v>
      </c>
      <c r="BI487">
        <v>4</v>
      </c>
      <c r="BJ487" t="s">
        <v>477</v>
      </c>
      <c r="BM487">
        <v>0</v>
      </c>
      <c r="BN487">
        <v>0</v>
      </c>
      <c r="BO487" t="s">
        <v>3</v>
      </c>
      <c r="BP487">
        <v>0</v>
      </c>
      <c r="BQ487">
        <v>1</v>
      </c>
      <c r="BR487">
        <v>0</v>
      </c>
      <c r="BS487">
        <v>1</v>
      </c>
      <c r="BT487">
        <v>1</v>
      </c>
      <c r="BU487">
        <v>1</v>
      </c>
      <c r="BV487">
        <v>1</v>
      </c>
      <c r="BW487">
        <v>1</v>
      </c>
      <c r="BX487">
        <v>1</v>
      </c>
      <c r="BY487" t="s">
        <v>3</v>
      </c>
      <c r="BZ487">
        <v>70</v>
      </c>
      <c r="CA487">
        <v>10</v>
      </c>
      <c r="CF487">
        <v>0</v>
      </c>
      <c r="CG487">
        <v>0</v>
      </c>
      <c r="CM487">
        <v>0</v>
      </c>
      <c r="CN487" t="s">
        <v>3</v>
      </c>
      <c r="CO487">
        <v>0</v>
      </c>
      <c r="CP487">
        <f t="shared" si="506"/>
        <v>14311.28</v>
      </c>
      <c r="CQ487">
        <f t="shared" si="507"/>
        <v>14311.28</v>
      </c>
      <c r="CR487">
        <f t="shared" si="508"/>
        <v>0</v>
      </c>
      <c r="CS487">
        <f t="shared" si="509"/>
        <v>0</v>
      </c>
      <c r="CT487">
        <f t="shared" si="510"/>
        <v>0</v>
      </c>
      <c r="CU487">
        <f t="shared" si="511"/>
        <v>0</v>
      </c>
      <c r="CV487">
        <f t="shared" si="512"/>
        <v>0</v>
      </c>
      <c r="CW487">
        <f t="shared" si="513"/>
        <v>0</v>
      </c>
      <c r="CX487">
        <f t="shared" si="514"/>
        <v>0</v>
      </c>
      <c r="CY487">
        <f t="shared" si="515"/>
        <v>0</v>
      </c>
      <c r="CZ487">
        <f t="shared" si="516"/>
        <v>0</v>
      </c>
      <c r="DC487" t="s">
        <v>3</v>
      </c>
      <c r="DD487" t="s">
        <v>3</v>
      </c>
      <c r="DE487" t="s">
        <v>3</v>
      </c>
      <c r="DF487" t="s">
        <v>3</v>
      </c>
      <c r="DG487" t="s">
        <v>3</v>
      </c>
      <c r="DH487" t="s">
        <v>3</v>
      </c>
      <c r="DI487" t="s">
        <v>3</v>
      </c>
      <c r="DJ487" t="s">
        <v>3</v>
      </c>
      <c r="DK487" t="s">
        <v>3</v>
      </c>
      <c r="DL487" t="s">
        <v>3</v>
      </c>
      <c r="DM487" t="s">
        <v>3</v>
      </c>
      <c r="DN487">
        <v>0</v>
      </c>
      <c r="DO487">
        <v>0</v>
      </c>
      <c r="DP487">
        <v>1</v>
      </c>
      <c r="DQ487">
        <v>1</v>
      </c>
      <c r="DU487">
        <v>1010</v>
      </c>
      <c r="DV487" t="s">
        <v>37</v>
      </c>
      <c r="DW487" t="s">
        <v>37</v>
      </c>
      <c r="DX487">
        <v>1</v>
      </c>
      <c r="EE487">
        <v>32505399</v>
      </c>
      <c r="EF487">
        <v>1</v>
      </c>
      <c r="EG487" t="s">
        <v>21</v>
      </c>
      <c r="EH487">
        <v>0</v>
      </c>
      <c r="EI487" t="s">
        <v>3</v>
      </c>
      <c r="EJ487">
        <v>4</v>
      </c>
      <c r="EK487">
        <v>0</v>
      </c>
      <c r="EL487" t="s">
        <v>22</v>
      </c>
      <c r="EM487" t="s">
        <v>23</v>
      </c>
      <c r="EO487" t="s">
        <v>3</v>
      </c>
      <c r="EQ487">
        <v>0</v>
      </c>
      <c r="ER487">
        <v>14311.28</v>
      </c>
      <c r="ES487">
        <v>14311.28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FQ487">
        <v>0</v>
      </c>
      <c r="FR487">
        <f t="shared" si="517"/>
        <v>0</v>
      </c>
      <c r="FS487">
        <v>0</v>
      </c>
      <c r="FX487">
        <v>70</v>
      </c>
      <c r="FY487">
        <v>10</v>
      </c>
      <c r="GA487" t="s">
        <v>3</v>
      </c>
      <c r="GD487">
        <v>0</v>
      </c>
      <c r="GF487">
        <v>-340594223</v>
      </c>
      <c r="GG487">
        <v>2</v>
      </c>
      <c r="GH487">
        <v>1</v>
      </c>
      <c r="GI487">
        <v>-2</v>
      </c>
      <c r="GJ487">
        <v>0</v>
      </c>
      <c r="GK487">
        <f>ROUND(R487*(R12)/100,2)</f>
        <v>0</v>
      </c>
      <c r="GL487">
        <f t="shared" si="518"/>
        <v>0</v>
      </c>
      <c r="GM487">
        <f t="shared" si="519"/>
        <v>14311.28</v>
      </c>
      <c r="GN487">
        <f t="shared" si="520"/>
        <v>0</v>
      </c>
      <c r="GO487">
        <f t="shared" si="521"/>
        <v>0</v>
      </c>
      <c r="GP487">
        <f t="shared" si="522"/>
        <v>14311.28</v>
      </c>
      <c r="GR487">
        <v>0</v>
      </c>
      <c r="GS487">
        <v>3</v>
      </c>
      <c r="GT487">
        <v>0</v>
      </c>
      <c r="GU487" t="s">
        <v>3</v>
      </c>
      <c r="GV487">
        <f t="shared" si="523"/>
        <v>0</v>
      </c>
      <c r="GW487">
        <v>1</v>
      </c>
      <c r="GX487">
        <f t="shared" si="524"/>
        <v>0</v>
      </c>
      <c r="HA487">
        <v>0</v>
      </c>
      <c r="HB487">
        <v>0</v>
      </c>
      <c r="IK487">
        <v>0</v>
      </c>
    </row>
    <row r="488" spans="1:245" x14ac:dyDescent="0.2">
      <c r="A488">
        <v>17</v>
      </c>
      <c r="B488">
        <v>1</v>
      </c>
      <c r="C488">
        <f>ROW(SmtRes!A1245)</f>
        <v>1245</v>
      </c>
      <c r="D488">
        <f>ROW(EtalonRes!A1182)</f>
        <v>1182</v>
      </c>
      <c r="E488" t="s">
        <v>478</v>
      </c>
      <c r="F488" t="s">
        <v>17</v>
      </c>
      <c r="G488" t="s">
        <v>18</v>
      </c>
      <c r="H488" t="s">
        <v>19</v>
      </c>
      <c r="I488">
        <v>0.16200000000000001</v>
      </c>
      <c r="J488">
        <v>0</v>
      </c>
      <c r="O488">
        <f t="shared" si="486"/>
        <v>10800.08</v>
      </c>
      <c r="P488">
        <f t="shared" si="487"/>
        <v>9223.2099999999991</v>
      </c>
      <c r="Q488">
        <f t="shared" si="488"/>
        <v>251.94</v>
      </c>
      <c r="R488">
        <f t="shared" si="489"/>
        <v>23.14</v>
      </c>
      <c r="S488">
        <f t="shared" si="490"/>
        <v>1324.93</v>
      </c>
      <c r="T488">
        <f t="shared" si="491"/>
        <v>0</v>
      </c>
      <c r="U488">
        <f t="shared" si="492"/>
        <v>5.8498200000000002</v>
      </c>
      <c r="V488">
        <f t="shared" si="493"/>
        <v>0</v>
      </c>
      <c r="W488">
        <f t="shared" si="494"/>
        <v>0</v>
      </c>
      <c r="X488">
        <f t="shared" si="495"/>
        <v>927.45</v>
      </c>
      <c r="Y488">
        <f t="shared" si="496"/>
        <v>132.49</v>
      </c>
      <c r="AA488">
        <v>33034105</v>
      </c>
      <c r="AB488">
        <f t="shared" si="497"/>
        <v>66667.14</v>
      </c>
      <c r="AC488">
        <f t="shared" si="498"/>
        <v>56933.42</v>
      </c>
      <c r="AD488">
        <f t="shared" si="499"/>
        <v>1555.17</v>
      </c>
      <c r="AE488">
        <f t="shared" si="500"/>
        <v>142.85</v>
      </c>
      <c r="AF488">
        <f t="shared" si="501"/>
        <v>8178.55</v>
      </c>
      <c r="AG488">
        <f t="shared" si="502"/>
        <v>0</v>
      </c>
      <c r="AH488">
        <f t="shared" si="503"/>
        <v>36.11</v>
      </c>
      <c r="AI488">
        <f t="shared" si="504"/>
        <v>0</v>
      </c>
      <c r="AJ488">
        <f t="shared" si="505"/>
        <v>0</v>
      </c>
      <c r="AK488">
        <v>66667.14</v>
      </c>
      <c r="AL488">
        <v>56933.42</v>
      </c>
      <c r="AM488">
        <v>1555.17</v>
      </c>
      <c r="AN488">
        <v>142.85</v>
      </c>
      <c r="AO488">
        <v>8178.55</v>
      </c>
      <c r="AP488">
        <v>0</v>
      </c>
      <c r="AQ488">
        <v>36.11</v>
      </c>
      <c r="AR488">
        <v>0</v>
      </c>
      <c r="AS488">
        <v>0</v>
      </c>
      <c r="AT488">
        <v>70</v>
      </c>
      <c r="AU488">
        <v>10</v>
      </c>
      <c r="AV488">
        <v>1</v>
      </c>
      <c r="AW488">
        <v>1</v>
      </c>
      <c r="AZ488">
        <v>1</v>
      </c>
      <c r="BA488">
        <v>1</v>
      </c>
      <c r="BB488">
        <v>1</v>
      </c>
      <c r="BC488">
        <v>1</v>
      </c>
      <c r="BD488" t="s">
        <v>3</v>
      </c>
      <c r="BE488" t="s">
        <v>3</v>
      </c>
      <c r="BF488" t="s">
        <v>3</v>
      </c>
      <c r="BG488" t="s">
        <v>3</v>
      </c>
      <c r="BH488">
        <v>0</v>
      </c>
      <c r="BI488">
        <v>4</v>
      </c>
      <c r="BJ488" t="s">
        <v>20</v>
      </c>
      <c r="BM488">
        <v>0</v>
      </c>
      <c r="BN488">
        <v>0</v>
      </c>
      <c r="BO488" t="s">
        <v>3</v>
      </c>
      <c r="BP488">
        <v>0</v>
      </c>
      <c r="BQ488">
        <v>1</v>
      </c>
      <c r="BR488">
        <v>0</v>
      </c>
      <c r="BS488">
        <v>1</v>
      </c>
      <c r="BT488">
        <v>1</v>
      </c>
      <c r="BU488">
        <v>1</v>
      </c>
      <c r="BV488">
        <v>1</v>
      </c>
      <c r="BW488">
        <v>1</v>
      </c>
      <c r="BX488">
        <v>1</v>
      </c>
      <c r="BY488" t="s">
        <v>3</v>
      </c>
      <c r="BZ488">
        <v>70</v>
      </c>
      <c r="CA488">
        <v>10</v>
      </c>
      <c r="CF488">
        <v>0</v>
      </c>
      <c r="CG488">
        <v>0</v>
      </c>
      <c r="CM488">
        <v>0</v>
      </c>
      <c r="CN488" t="s">
        <v>3</v>
      </c>
      <c r="CO488">
        <v>0</v>
      </c>
      <c r="CP488">
        <f t="shared" si="506"/>
        <v>10800.08</v>
      </c>
      <c r="CQ488">
        <f t="shared" si="507"/>
        <v>56933.42</v>
      </c>
      <c r="CR488">
        <f t="shared" si="508"/>
        <v>1555.17</v>
      </c>
      <c r="CS488">
        <f t="shared" si="509"/>
        <v>142.85</v>
      </c>
      <c r="CT488">
        <f t="shared" si="510"/>
        <v>8178.55</v>
      </c>
      <c r="CU488">
        <f t="shared" si="511"/>
        <v>0</v>
      </c>
      <c r="CV488">
        <f t="shared" si="512"/>
        <v>36.11</v>
      </c>
      <c r="CW488">
        <f t="shared" si="513"/>
        <v>0</v>
      </c>
      <c r="CX488">
        <f t="shared" si="514"/>
        <v>0</v>
      </c>
      <c r="CY488">
        <f t="shared" si="515"/>
        <v>927.45100000000002</v>
      </c>
      <c r="CZ488">
        <f t="shared" si="516"/>
        <v>132.49300000000002</v>
      </c>
      <c r="DC488" t="s">
        <v>3</v>
      </c>
      <c r="DD488" t="s">
        <v>3</v>
      </c>
      <c r="DE488" t="s">
        <v>3</v>
      </c>
      <c r="DF488" t="s">
        <v>3</v>
      </c>
      <c r="DG488" t="s">
        <v>3</v>
      </c>
      <c r="DH488" t="s">
        <v>3</v>
      </c>
      <c r="DI488" t="s">
        <v>3</v>
      </c>
      <c r="DJ488" t="s">
        <v>3</v>
      </c>
      <c r="DK488" t="s">
        <v>3</v>
      </c>
      <c r="DL488" t="s">
        <v>3</v>
      </c>
      <c r="DM488" t="s">
        <v>3</v>
      </c>
      <c r="DN488">
        <v>0</v>
      </c>
      <c r="DO488">
        <v>0</v>
      </c>
      <c r="DP488">
        <v>1</v>
      </c>
      <c r="DQ488">
        <v>1</v>
      </c>
      <c r="DU488">
        <v>1009</v>
      </c>
      <c r="DV488" t="s">
        <v>19</v>
      </c>
      <c r="DW488" t="s">
        <v>19</v>
      </c>
      <c r="DX488">
        <v>1000</v>
      </c>
      <c r="EE488">
        <v>32505399</v>
      </c>
      <c r="EF488">
        <v>1</v>
      </c>
      <c r="EG488" t="s">
        <v>21</v>
      </c>
      <c r="EH488">
        <v>0</v>
      </c>
      <c r="EI488" t="s">
        <v>3</v>
      </c>
      <c r="EJ488">
        <v>4</v>
      </c>
      <c r="EK488">
        <v>0</v>
      </c>
      <c r="EL488" t="s">
        <v>22</v>
      </c>
      <c r="EM488" t="s">
        <v>23</v>
      </c>
      <c r="EO488" t="s">
        <v>3</v>
      </c>
      <c r="EQ488">
        <v>131072</v>
      </c>
      <c r="ER488">
        <v>66667.14</v>
      </c>
      <c r="ES488">
        <v>56933.42</v>
      </c>
      <c r="ET488">
        <v>1555.17</v>
      </c>
      <c r="EU488">
        <v>142.85</v>
      </c>
      <c r="EV488">
        <v>8178.55</v>
      </c>
      <c r="EW488">
        <v>36.11</v>
      </c>
      <c r="EX488">
        <v>0</v>
      </c>
      <c r="EY488">
        <v>0</v>
      </c>
      <c r="FQ488">
        <v>0</v>
      </c>
      <c r="FR488">
        <f t="shared" si="517"/>
        <v>0</v>
      </c>
      <c r="FS488">
        <v>0</v>
      </c>
      <c r="FX488">
        <v>70</v>
      </c>
      <c r="FY488">
        <v>10</v>
      </c>
      <c r="GA488" t="s">
        <v>3</v>
      </c>
      <c r="GD488">
        <v>0</v>
      </c>
      <c r="GF488">
        <v>-1596235391</v>
      </c>
      <c r="GG488">
        <v>2</v>
      </c>
      <c r="GH488">
        <v>1</v>
      </c>
      <c r="GI488">
        <v>-2</v>
      </c>
      <c r="GJ488">
        <v>0</v>
      </c>
      <c r="GK488">
        <f>ROUND(R488*(R12)/100,2)</f>
        <v>24.99</v>
      </c>
      <c r="GL488">
        <f t="shared" si="518"/>
        <v>0</v>
      </c>
      <c r="GM488">
        <f t="shared" si="519"/>
        <v>11885.01</v>
      </c>
      <c r="GN488">
        <f t="shared" si="520"/>
        <v>0</v>
      </c>
      <c r="GO488">
        <f t="shared" si="521"/>
        <v>0</v>
      </c>
      <c r="GP488">
        <f t="shared" si="522"/>
        <v>11885.01</v>
      </c>
      <c r="GR488">
        <v>0</v>
      </c>
      <c r="GS488">
        <v>3</v>
      </c>
      <c r="GT488">
        <v>0</v>
      </c>
      <c r="GU488" t="s">
        <v>3</v>
      </c>
      <c r="GV488">
        <f t="shared" si="523"/>
        <v>0</v>
      </c>
      <c r="GW488">
        <v>1</v>
      </c>
      <c r="GX488">
        <f t="shared" si="524"/>
        <v>0</v>
      </c>
      <c r="HA488">
        <v>0</v>
      </c>
      <c r="HB488">
        <v>0</v>
      </c>
      <c r="IK488">
        <v>0</v>
      </c>
    </row>
    <row r="489" spans="1:245" x14ac:dyDescent="0.2">
      <c r="A489">
        <v>18</v>
      </c>
      <c r="B489">
        <v>1</v>
      </c>
      <c r="C489">
        <v>1245</v>
      </c>
      <c r="E489" t="s">
        <v>479</v>
      </c>
      <c r="F489" t="s">
        <v>25</v>
      </c>
      <c r="G489" t="s">
        <v>26</v>
      </c>
      <c r="H489" t="s">
        <v>19</v>
      </c>
      <c r="I489">
        <f>I488*J489</f>
        <v>-0.16200000000000001</v>
      </c>
      <c r="J489">
        <v>-1</v>
      </c>
      <c r="O489">
        <f t="shared" si="486"/>
        <v>-8652.44</v>
      </c>
      <c r="P489">
        <f t="shared" si="487"/>
        <v>-8652.44</v>
      </c>
      <c r="Q489">
        <f t="shared" si="488"/>
        <v>0</v>
      </c>
      <c r="R489">
        <f t="shared" si="489"/>
        <v>0</v>
      </c>
      <c r="S489">
        <f t="shared" si="490"/>
        <v>0</v>
      </c>
      <c r="T489">
        <f t="shared" si="491"/>
        <v>0</v>
      </c>
      <c r="U489">
        <f t="shared" si="492"/>
        <v>0</v>
      </c>
      <c r="V489">
        <f t="shared" si="493"/>
        <v>0</v>
      </c>
      <c r="W489">
        <f t="shared" si="494"/>
        <v>0</v>
      </c>
      <c r="X489">
        <f t="shared" si="495"/>
        <v>0</v>
      </c>
      <c r="Y489">
        <f t="shared" si="496"/>
        <v>0</v>
      </c>
      <c r="AA489">
        <v>33034105</v>
      </c>
      <c r="AB489">
        <f t="shared" si="497"/>
        <v>53410.15</v>
      </c>
      <c r="AC489">
        <f t="shared" si="498"/>
        <v>53410.15</v>
      </c>
      <c r="AD489">
        <f t="shared" si="499"/>
        <v>0</v>
      </c>
      <c r="AE489">
        <f t="shared" si="500"/>
        <v>0</v>
      </c>
      <c r="AF489">
        <f t="shared" si="501"/>
        <v>0</v>
      </c>
      <c r="AG489">
        <f t="shared" si="502"/>
        <v>0</v>
      </c>
      <c r="AH489">
        <f t="shared" si="503"/>
        <v>0</v>
      </c>
      <c r="AI489">
        <f t="shared" si="504"/>
        <v>0</v>
      </c>
      <c r="AJ489">
        <f t="shared" si="505"/>
        <v>0</v>
      </c>
      <c r="AK489">
        <v>53410.15</v>
      </c>
      <c r="AL489">
        <v>53410.15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70</v>
      </c>
      <c r="AU489">
        <v>10</v>
      </c>
      <c r="AV489">
        <v>1</v>
      </c>
      <c r="AW489">
        <v>1</v>
      </c>
      <c r="AZ489">
        <v>1</v>
      </c>
      <c r="BA489">
        <v>1</v>
      </c>
      <c r="BB489">
        <v>1</v>
      </c>
      <c r="BC489">
        <v>1</v>
      </c>
      <c r="BD489" t="s">
        <v>3</v>
      </c>
      <c r="BE489" t="s">
        <v>3</v>
      </c>
      <c r="BF489" t="s">
        <v>3</v>
      </c>
      <c r="BG489" t="s">
        <v>3</v>
      </c>
      <c r="BH489">
        <v>3</v>
      </c>
      <c r="BI489">
        <v>4</v>
      </c>
      <c r="BJ489" t="s">
        <v>27</v>
      </c>
      <c r="BM489">
        <v>0</v>
      </c>
      <c r="BN489">
        <v>0</v>
      </c>
      <c r="BO489" t="s">
        <v>3</v>
      </c>
      <c r="BP489">
        <v>0</v>
      </c>
      <c r="BQ489">
        <v>1</v>
      </c>
      <c r="BR489">
        <v>0</v>
      </c>
      <c r="BS489">
        <v>1</v>
      </c>
      <c r="BT489">
        <v>1</v>
      </c>
      <c r="BU489">
        <v>1</v>
      </c>
      <c r="BV489">
        <v>1</v>
      </c>
      <c r="BW489">
        <v>1</v>
      </c>
      <c r="BX489">
        <v>1</v>
      </c>
      <c r="BY489" t="s">
        <v>3</v>
      </c>
      <c r="BZ489">
        <v>70</v>
      </c>
      <c r="CA489">
        <v>10</v>
      </c>
      <c r="CF489">
        <v>0</v>
      </c>
      <c r="CG489">
        <v>0</v>
      </c>
      <c r="CM489">
        <v>0</v>
      </c>
      <c r="CN489" t="s">
        <v>3</v>
      </c>
      <c r="CO489">
        <v>0</v>
      </c>
      <c r="CP489">
        <f t="shared" si="506"/>
        <v>-8652.44</v>
      </c>
      <c r="CQ489">
        <f t="shared" si="507"/>
        <v>53410.15</v>
      </c>
      <c r="CR489">
        <f t="shared" si="508"/>
        <v>0</v>
      </c>
      <c r="CS489">
        <f t="shared" si="509"/>
        <v>0</v>
      </c>
      <c r="CT489">
        <f t="shared" si="510"/>
        <v>0</v>
      </c>
      <c r="CU489">
        <f t="shared" si="511"/>
        <v>0</v>
      </c>
      <c r="CV489">
        <f t="shared" si="512"/>
        <v>0</v>
      </c>
      <c r="CW489">
        <f t="shared" si="513"/>
        <v>0</v>
      </c>
      <c r="CX489">
        <f t="shared" si="514"/>
        <v>0</v>
      </c>
      <c r="CY489">
        <f t="shared" si="515"/>
        <v>0</v>
      </c>
      <c r="CZ489">
        <f t="shared" si="516"/>
        <v>0</v>
      </c>
      <c r="DC489" t="s">
        <v>3</v>
      </c>
      <c r="DD489" t="s">
        <v>3</v>
      </c>
      <c r="DE489" t="s">
        <v>3</v>
      </c>
      <c r="DF489" t="s">
        <v>3</v>
      </c>
      <c r="DG489" t="s">
        <v>3</v>
      </c>
      <c r="DH489" t="s">
        <v>3</v>
      </c>
      <c r="DI489" t="s">
        <v>3</v>
      </c>
      <c r="DJ489" t="s">
        <v>3</v>
      </c>
      <c r="DK489" t="s">
        <v>3</v>
      </c>
      <c r="DL489" t="s">
        <v>3</v>
      </c>
      <c r="DM489" t="s">
        <v>3</v>
      </c>
      <c r="DN489">
        <v>0</v>
      </c>
      <c r="DO489">
        <v>0</v>
      </c>
      <c r="DP489">
        <v>1</v>
      </c>
      <c r="DQ489">
        <v>1</v>
      </c>
      <c r="DU489">
        <v>1009</v>
      </c>
      <c r="DV489" t="s">
        <v>19</v>
      </c>
      <c r="DW489" t="s">
        <v>19</v>
      </c>
      <c r="DX489">
        <v>1000</v>
      </c>
      <c r="EE489">
        <v>32505399</v>
      </c>
      <c r="EF489">
        <v>1</v>
      </c>
      <c r="EG489" t="s">
        <v>21</v>
      </c>
      <c r="EH489">
        <v>0</v>
      </c>
      <c r="EI489" t="s">
        <v>3</v>
      </c>
      <c r="EJ489">
        <v>4</v>
      </c>
      <c r="EK489">
        <v>0</v>
      </c>
      <c r="EL489" t="s">
        <v>22</v>
      </c>
      <c r="EM489" t="s">
        <v>23</v>
      </c>
      <c r="EO489" t="s">
        <v>3</v>
      </c>
      <c r="EQ489">
        <v>0</v>
      </c>
      <c r="ER489">
        <v>53410.15</v>
      </c>
      <c r="ES489">
        <v>53410.15</v>
      </c>
      <c r="ET489">
        <v>0</v>
      </c>
      <c r="EU489">
        <v>0</v>
      </c>
      <c r="EV489">
        <v>0</v>
      </c>
      <c r="EW489">
        <v>0</v>
      </c>
      <c r="EX489">
        <v>0</v>
      </c>
      <c r="FQ489">
        <v>0</v>
      </c>
      <c r="FR489">
        <f t="shared" si="517"/>
        <v>0</v>
      </c>
      <c r="FS489">
        <v>0</v>
      </c>
      <c r="FX489">
        <v>70</v>
      </c>
      <c r="FY489">
        <v>10</v>
      </c>
      <c r="GA489" t="s">
        <v>3</v>
      </c>
      <c r="GD489">
        <v>0</v>
      </c>
      <c r="GF489">
        <v>-1467733540</v>
      </c>
      <c r="GG489">
        <v>2</v>
      </c>
      <c r="GH489">
        <v>1</v>
      </c>
      <c r="GI489">
        <v>-2</v>
      </c>
      <c r="GJ489">
        <v>0</v>
      </c>
      <c r="GK489">
        <f>ROUND(R489*(R12)/100,2)</f>
        <v>0</v>
      </c>
      <c r="GL489">
        <f t="shared" si="518"/>
        <v>0</v>
      </c>
      <c r="GM489">
        <f t="shared" si="519"/>
        <v>-8652.44</v>
      </c>
      <c r="GN489">
        <f t="shared" si="520"/>
        <v>0</v>
      </c>
      <c r="GO489">
        <f t="shared" si="521"/>
        <v>0</v>
      </c>
      <c r="GP489">
        <f t="shared" si="522"/>
        <v>-8652.44</v>
      </c>
      <c r="GR489">
        <v>0</v>
      </c>
      <c r="GS489">
        <v>3</v>
      </c>
      <c r="GT489">
        <v>0</v>
      </c>
      <c r="GU489" t="s">
        <v>3</v>
      </c>
      <c r="GV489">
        <f t="shared" si="523"/>
        <v>0</v>
      </c>
      <c r="GW489">
        <v>1</v>
      </c>
      <c r="GX489">
        <f t="shared" si="524"/>
        <v>0</v>
      </c>
      <c r="HA489">
        <v>0</v>
      </c>
      <c r="HB489">
        <v>0</v>
      </c>
      <c r="IK489">
        <v>0</v>
      </c>
    </row>
    <row r="490" spans="1:245" x14ac:dyDescent="0.2">
      <c r="A490">
        <v>17</v>
      </c>
      <c r="B490">
        <v>1</v>
      </c>
      <c r="C490">
        <f>ROW(SmtRes!A1260)</f>
        <v>1260</v>
      </c>
      <c r="D490">
        <f>ROW(EtalonRes!A1197)</f>
        <v>1197</v>
      </c>
      <c r="E490" t="s">
        <v>480</v>
      </c>
      <c r="F490" t="s">
        <v>29</v>
      </c>
      <c r="G490" t="s">
        <v>30</v>
      </c>
      <c r="H490" t="s">
        <v>31</v>
      </c>
      <c r="I490">
        <v>2.1999999999999999E-2</v>
      </c>
      <c r="J490">
        <v>0</v>
      </c>
      <c r="O490">
        <f t="shared" si="486"/>
        <v>9392.06</v>
      </c>
      <c r="P490">
        <f t="shared" si="487"/>
        <v>7652.31</v>
      </c>
      <c r="Q490">
        <f t="shared" si="488"/>
        <v>9.57</v>
      </c>
      <c r="R490">
        <f t="shared" si="489"/>
        <v>3.24</v>
      </c>
      <c r="S490">
        <f t="shared" si="490"/>
        <v>1730.18</v>
      </c>
      <c r="T490">
        <f t="shared" si="491"/>
        <v>0</v>
      </c>
      <c r="U490">
        <f t="shared" si="492"/>
        <v>9.9681999999999995</v>
      </c>
      <c r="V490">
        <f t="shared" si="493"/>
        <v>0</v>
      </c>
      <c r="W490">
        <f t="shared" si="494"/>
        <v>0</v>
      </c>
      <c r="X490">
        <f t="shared" si="495"/>
        <v>1211.1300000000001</v>
      </c>
      <c r="Y490">
        <f t="shared" si="496"/>
        <v>173.02</v>
      </c>
      <c r="AA490">
        <v>33034105</v>
      </c>
      <c r="AB490">
        <f t="shared" si="497"/>
        <v>426912.19</v>
      </c>
      <c r="AC490">
        <f t="shared" si="498"/>
        <v>347832.49</v>
      </c>
      <c r="AD490">
        <f t="shared" si="499"/>
        <v>435.13</v>
      </c>
      <c r="AE490">
        <f t="shared" si="500"/>
        <v>147.43</v>
      </c>
      <c r="AF490">
        <f t="shared" si="501"/>
        <v>78644.570000000007</v>
      </c>
      <c r="AG490">
        <f t="shared" si="502"/>
        <v>0</v>
      </c>
      <c r="AH490">
        <f t="shared" si="503"/>
        <v>453.1</v>
      </c>
      <c r="AI490">
        <f t="shared" si="504"/>
        <v>0</v>
      </c>
      <c r="AJ490">
        <f t="shared" si="505"/>
        <v>0</v>
      </c>
      <c r="AK490">
        <v>426912.19</v>
      </c>
      <c r="AL490">
        <v>347832.49</v>
      </c>
      <c r="AM490">
        <v>435.13</v>
      </c>
      <c r="AN490">
        <v>147.43</v>
      </c>
      <c r="AO490">
        <v>78644.570000000007</v>
      </c>
      <c r="AP490">
        <v>0</v>
      </c>
      <c r="AQ490">
        <v>453.1</v>
      </c>
      <c r="AR490">
        <v>0</v>
      </c>
      <c r="AS490">
        <v>0</v>
      </c>
      <c r="AT490">
        <v>70</v>
      </c>
      <c r="AU490">
        <v>10</v>
      </c>
      <c r="AV490">
        <v>1</v>
      </c>
      <c r="AW490">
        <v>1</v>
      </c>
      <c r="AZ490">
        <v>1</v>
      </c>
      <c r="BA490">
        <v>1</v>
      </c>
      <c r="BB490">
        <v>1</v>
      </c>
      <c r="BC490">
        <v>1</v>
      </c>
      <c r="BD490" t="s">
        <v>3</v>
      </c>
      <c r="BE490" t="s">
        <v>3</v>
      </c>
      <c r="BF490" t="s">
        <v>3</v>
      </c>
      <c r="BG490" t="s">
        <v>3</v>
      </c>
      <c r="BH490">
        <v>0</v>
      </c>
      <c r="BI490">
        <v>4</v>
      </c>
      <c r="BJ490" t="s">
        <v>32</v>
      </c>
      <c r="BM490">
        <v>0</v>
      </c>
      <c r="BN490">
        <v>0</v>
      </c>
      <c r="BO490" t="s">
        <v>3</v>
      </c>
      <c r="BP490">
        <v>0</v>
      </c>
      <c r="BQ490">
        <v>1</v>
      </c>
      <c r="BR490">
        <v>0</v>
      </c>
      <c r="BS490">
        <v>1</v>
      </c>
      <c r="BT490">
        <v>1</v>
      </c>
      <c r="BU490">
        <v>1</v>
      </c>
      <c r="BV490">
        <v>1</v>
      </c>
      <c r="BW490">
        <v>1</v>
      </c>
      <c r="BX490">
        <v>1</v>
      </c>
      <c r="BY490" t="s">
        <v>3</v>
      </c>
      <c r="BZ490">
        <v>70</v>
      </c>
      <c r="CA490">
        <v>10</v>
      </c>
      <c r="CF490">
        <v>0</v>
      </c>
      <c r="CG490">
        <v>0</v>
      </c>
      <c r="CM490">
        <v>0</v>
      </c>
      <c r="CN490" t="s">
        <v>3</v>
      </c>
      <c r="CO490">
        <v>0</v>
      </c>
      <c r="CP490">
        <f t="shared" si="506"/>
        <v>9392.06</v>
      </c>
      <c r="CQ490">
        <f t="shared" si="507"/>
        <v>347832.49</v>
      </c>
      <c r="CR490">
        <f t="shared" si="508"/>
        <v>435.13</v>
      </c>
      <c r="CS490">
        <f t="shared" si="509"/>
        <v>147.43</v>
      </c>
      <c r="CT490">
        <f t="shared" si="510"/>
        <v>78644.570000000007</v>
      </c>
      <c r="CU490">
        <f t="shared" si="511"/>
        <v>0</v>
      </c>
      <c r="CV490">
        <f t="shared" si="512"/>
        <v>453.1</v>
      </c>
      <c r="CW490">
        <f t="shared" si="513"/>
        <v>0</v>
      </c>
      <c r="CX490">
        <f t="shared" si="514"/>
        <v>0</v>
      </c>
      <c r="CY490">
        <f t="shared" si="515"/>
        <v>1211.126</v>
      </c>
      <c r="CZ490">
        <f t="shared" si="516"/>
        <v>173.018</v>
      </c>
      <c r="DC490" t="s">
        <v>3</v>
      </c>
      <c r="DD490" t="s">
        <v>3</v>
      </c>
      <c r="DE490" t="s">
        <v>3</v>
      </c>
      <c r="DF490" t="s">
        <v>3</v>
      </c>
      <c r="DG490" t="s">
        <v>3</v>
      </c>
      <c r="DH490" t="s">
        <v>3</v>
      </c>
      <c r="DI490" t="s">
        <v>3</v>
      </c>
      <c r="DJ490" t="s">
        <v>3</v>
      </c>
      <c r="DK490" t="s">
        <v>3</v>
      </c>
      <c r="DL490" t="s">
        <v>3</v>
      </c>
      <c r="DM490" t="s">
        <v>3</v>
      </c>
      <c r="DN490">
        <v>0</v>
      </c>
      <c r="DO490">
        <v>0</v>
      </c>
      <c r="DP490">
        <v>1</v>
      </c>
      <c r="DQ490">
        <v>1</v>
      </c>
      <c r="DU490">
        <v>1007</v>
      </c>
      <c r="DV490" t="s">
        <v>31</v>
      </c>
      <c r="DW490" t="s">
        <v>31</v>
      </c>
      <c r="DX490">
        <v>100</v>
      </c>
      <c r="EE490">
        <v>32505399</v>
      </c>
      <c r="EF490">
        <v>1</v>
      </c>
      <c r="EG490" t="s">
        <v>21</v>
      </c>
      <c r="EH490">
        <v>0</v>
      </c>
      <c r="EI490" t="s">
        <v>3</v>
      </c>
      <c r="EJ490">
        <v>4</v>
      </c>
      <c r="EK490">
        <v>0</v>
      </c>
      <c r="EL490" t="s">
        <v>22</v>
      </c>
      <c r="EM490" t="s">
        <v>23</v>
      </c>
      <c r="EO490" t="s">
        <v>3</v>
      </c>
      <c r="EQ490">
        <v>131072</v>
      </c>
      <c r="ER490">
        <v>426912.19</v>
      </c>
      <c r="ES490">
        <v>347832.49</v>
      </c>
      <c r="ET490">
        <v>435.13</v>
      </c>
      <c r="EU490">
        <v>147.43</v>
      </c>
      <c r="EV490">
        <v>78644.570000000007</v>
      </c>
      <c r="EW490">
        <v>453.1</v>
      </c>
      <c r="EX490">
        <v>0</v>
      </c>
      <c r="EY490">
        <v>0</v>
      </c>
      <c r="FQ490">
        <v>0</v>
      </c>
      <c r="FR490">
        <f t="shared" si="517"/>
        <v>0</v>
      </c>
      <c r="FS490">
        <v>0</v>
      </c>
      <c r="FX490">
        <v>70</v>
      </c>
      <c r="FY490">
        <v>10</v>
      </c>
      <c r="GA490" t="s">
        <v>3</v>
      </c>
      <c r="GD490">
        <v>0</v>
      </c>
      <c r="GF490">
        <v>1739596138</v>
      </c>
      <c r="GG490">
        <v>2</v>
      </c>
      <c r="GH490">
        <v>1</v>
      </c>
      <c r="GI490">
        <v>-2</v>
      </c>
      <c r="GJ490">
        <v>0</v>
      </c>
      <c r="GK490">
        <f>ROUND(R490*(R12)/100,2)</f>
        <v>3.5</v>
      </c>
      <c r="GL490">
        <f t="shared" si="518"/>
        <v>0</v>
      </c>
      <c r="GM490">
        <f t="shared" si="519"/>
        <v>10779.71</v>
      </c>
      <c r="GN490">
        <f t="shared" si="520"/>
        <v>0</v>
      </c>
      <c r="GO490">
        <f t="shared" si="521"/>
        <v>0</v>
      </c>
      <c r="GP490">
        <f t="shared" si="522"/>
        <v>10779.71</v>
      </c>
      <c r="GR490">
        <v>0</v>
      </c>
      <c r="GS490">
        <v>3</v>
      </c>
      <c r="GT490">
        <v>0</v>
      </c>
      <c r="GU490" t="s">
        <v>3</v>
      </c>
      <c r="GV490">
        <f t="shared" si="523"/>
        <v>0</v>
      </c>
      <c r="GW490">
        <v>1</v>
      </c>
      <c r="GX490">
        <f t="shared" si="524"/>
        <v>0</v>
      </c>
      <c r="HA490">
        <v>0</v>
      </c>
      <c r="HB490">
        <v>0</v>
      </c>
      <c r="IK490">
        <v>0</v>
      </c>
    </row>
    <row r="491" spans="1:245" x14ac:dyDescent="0.2">
      <c r="A491">
        <v>17</v>
      </c>
      <c r="B491">
        <v>1</v>
      </c>
      <c r="E491" t="s">
        <v>481</v>
      </c>
      <c r="F491" t="s">
        <v>25</v>
      </c>
      <c r="G491" t="s">
        <v>26</v>
      </c>
      <c r="H491" t="s">
        <v>19</v>
      </c>
      <c r="I491">
        <v>4.84179057E-2</v>
      </c>
      <c r="J491">
        <v>0</v>
      </c>
      <c r="O491">
        <f t="shared" si="486"/>
        <v>2586.0100000000002</v>
      </c>
      <c r="P491">
        <f t="shared" si="487"/>
        <v>2586.0100000000002</v>
      </c>
      <c r="Q491">
        <f t="shared" si="488"/>
        <v>0</v>
      </c>
      <c r="R491">
        <f t="shared" si="489"/>
        <v>0</v>
      </c>
      <c r="S491">
        <f t="shared" si="490"/>
        <v>0</v>
      </c>
      <c r="T491">
        <f t="shared" si="491"/>
        <v>0</v>
      </c>
      <c r="U491">
        <f t="shared" si="492"/>
        <v>0</v>
      </c>
      <c r="V491">
        <f t="shared" si="493"/>
        <v>0</v>
      </c>
      <c r="W491">
        <f t="shared" si="494"/>
        <v>0</v>
      </c>
      <c r="X491">
        <f t="shared" si="495"/>
        <v>0</v>
      </c>
      <c r="Y491">
        <f t="shared" si="496"/>
        <v>0</v>
      </c>
      <c r="AA491">
        <v>33034105</v>
      </c>
      <c r="AB491">
        <f t="shared" si="497"/>
        <v>53410.15</v>
      </c>
      <c r="AC491">
        <f t="shared" si="498"/>
        <v>53410.15</v>
      </c>
      <c r="AD491">
        <f t="shared" si="499"/>
        <v>0</v>
      </c>
      <c r="AE491">
        <f t="shared" si="500"/>
        <v>0</v>
      </c>
      <c r="AF491">
        <f t="shared" si="501"/>
        <v>0</v>
      </c>
      <c r="AG491">
        <f t="shared" si="502"/>
        <v>0</v>
      </c>
      <c r="AH491">
        <f t="shared" si="503"/>
        <v>0</v>
      </c>
      <c r="AI491">
        <f t="shared" si="504"/>
        <v>0</v>
      </c>
      <c r="AJ491">
        <f t="shared" si="505"/>
        <v>0</v>
      </c>
      <c r="AK491">
        <v>53410.15</v>
      </c>
      <c r="AL491">
        <v>53410.15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70</v>
      </c>
      <c r="AU491">
        <v>10</v>
      </c>
      <c r="AV491">
        <v>1</v>
      </c>
      <c r="AW491">
        <v>1</v>
      </c>
      <c r="AZ491">
        <v>1</v>
      </c>
      <c r="BA491">
        <v>1</v>
      </c>
      <c r="BB491">
        <v>1</v>
      </c>
      <c r="BC491">
        <v>1</v>
      </c>
      <c r="BD491" t="s">
        <v>3</v>
      </c>
      <c r="BE491" t="s">
        <v>3</v>
      </c>
      <c r="BF491" t="s">
        <v>3</v>
      </c>
      <c r="BG491" t="s">
        <v>3</v>
      </c>
      <c r="BH491">
        <v>3</v>
      </c>
      <c r="BI491">
        <v>4</v>
      </c>
      <c r="BJ491" t="s">
        <v>27</v>
      </c>
      <c r="BM491">
        <v>0</v>
      </c>
      <c r="BN491">
        <v>0</v>
      </c>
      <c r="BO491" t="s">
        <v>3</v>
      </c>
      <c r="BP491">
        <v>0</v>
      </c>
      <c r="BQ491">
        <v>1</v>
      </c>
      <c r="BR491">
        <v>0</v>
      </c>
      <c r="BS491">
        <v>1</v>
      </c>
      <c r="BT491">
        <v>1</v>
      </c>
      <c r="BU491">
        <v>1</v>
      </c>
      <c r="BV491">
        <v>1</v>
      </c>
      <c r="BW491">
        <v>1</v>
      </c>
      <c r="BX491">
        <v>1</v>
      </c>
      <c r="BY491" t="s">
        <v>3</v>
      </c>
      <c r="BZ491">
        <v>70</v>
      </c>
      <c r="CA491">
        <v>10</v>
      </c>
      <c r="CF491">
        <v>0</v>
      </c>
      <c r="CG491">
        <v>0</v>
      </c>
      <c r="CM491">
        <v>0</v>
      </c>
      <c r="CN491" t="s">
        <v>3</v>
      </c>
      <c r="CO491">
        <v>0</v>
      </c>
      <c r="CP491">
        <f t="shared" si="506"/>
        <v>2586.0100000000002</v>
      </c>
      <c r="CQ491">
        <f t="shared" si="507"/>
        <v>53410.15</v>
      </c>
      <c r="CR491">
        <f t="shared" si="508"/>
        <v>0</v>
      </c>
      <c r="CS491">
        <f t="shared" si="509"/>
        <v>0</v>
      </c>
      <c r="CT491">
        <f t="shared" si="510"/>
        <v>0</v>
      </c>
      <c r="CU491">
        <f t="shared" si="511"/>
        <v>0</v>
      </c>
      <c r="CV491">
        <f t="shared" si="512"/>
        <v>0</v>
      </c>
      <c r="CW491">
        <f t="shared" si="513"/>
        <v>0</v>
      </c>
      <c r="CX491">
        <f t="shared" si="514"/>
        <v>0</v>
      </c>
      <c r="CY491">
        <f t="shared" si="515"/>
        <v>0</v>
      </c>
      <c r="CZ491">
        <f t="shared" si="516"/>
        <v>0</v>
      </c>
      <c r="DC491" t="s">
        <v>3</v>
      </c>
      <c r="DD491" t="s">
        <v>3</v>
      </c>
      <c r="DE491" t="s">
        <v>3</v>
      </c>
      <c r="DF491" t="s">
        <v>3</v>
      </c>
      <c r="DG491" t="s">
        <v>3</v>
      </c>
      <c r="DH491" t="s">
        <v>3</v>
      </c>
      <c r="DI491" t="s">
        <v>3</v>
      </c>
      <c r="DJ491" t="s">
        <v>3</v>
      </c>
      <c r="DK491" t="s">
        <v>3</v>
      </c>
      <c r="DL491" t="s">
        <v>3</v>
      </c>
      <c r="DM491" t="s">
        <v>3</v>
      </c>
      <c r="DN491">
        <v>0</v>
      </c>
      <c r="DO491">
        <v>0</v>
      </c>
      <c r="DP491">
        <v>1</v>
      </c>
      <c r="DQ491">
        <v>1</v>
      </c>
      <c r="DU491">
        <v>1009</v>
      </c>
      <c r="DV491" t="s">
        <v>19</v>
      </c>
      <c r="DW491" t="s">
        <v>19</v>
      </c>
      <c r="DX491">
        <v>1000</v>
      </c>
      <c r="EE491">
        <v>32505399</v>
      </c>
      <c r="EF491">
        <v>1</v>
      </c>
      <c r="EG491" t="s">
        <v>21</v>
      </c>
      <c r="EH491">
        <v>0</v>
      </c>
      <c r="EI491" t="s">
        <v>3</v>
      </c>
      <c r="EJ491">
        <v>4</v>
      </c>
      <c r="EK491">
        <v>0</v>
      </c>
      <c r="EL491" t="s">
        <v>22</v>
      </c>
      <c r="EM491" t="s">
        <v>23</v>
      </c>
      <c r="EO491" t="s">
        <v>3</v>
      </c>
      <c r="EQ491">
        <v>131072</v>
      </c>
      <c r="ER491">
        <v>53410.15</v>
      </c>
      <c r="ES491">
        <v>53410.15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FQ491">
        <v>0</v>
      </c>
      <c r="FR491">
        <f t="shared" si="517"/>
        <v>0</v>
      </c>
      <c r="FS491">
        <v>0</v>
      </c>
      <c r="FX491">
        <v>70</v>
      </c>
      <c r="FY491">
        <v>10</v>
      </c>
      <c r="GA491" t="s">
        <v>3</v>
      </c>
      <c r="GD491">
        <v>0</v>
      </c>
      <c r="GF491">
        <v>-1467733540</v>
      </c>
      <c r="GG491">
        <v>2</v>
      </c>
      <c r="GH491">
        <v>1</v>
      </c>
      <c r="GI491">
        <v>-2</v>
      </c>
      <c r="GJ491">
        <v>0</v>
      </c>
      <c r="GK491">
        <f>ROUND(R491*(R12)/100,2)</f>
        <v>0</v>
      </c>
      <c r="GL491">
        <f t="shared" si="518"/>
        <v>0</v>
      </c>
      <c r="GM491">
        <f t="shared" si="519"/>
        <v>2586.0100000000002</v>
      </c>
      <c r="GN491">
        <f t="shared" si="520"/>
        <v>0</v>
      </c>
      <c r="GO491">
        <f t="shared" si="521"/>
        <v>0</v>
      </c>
      <c r="GP491">
        <f t="shared" si="522"/>
        <v>2586.0100000000002</v>
      </c>
      <c r="GR491">
        <v>0</v>
      </c>
      <c r="GS491">
        <v>3</v>
      </c>
      <c r="GT491">
        <v>0</v>
      </c>
      <c r="GU491" t="s">
        <v>3</v>
      </c>
      <c r="GV491">
        <f t="shared" si="523"/>
        <v>0</v>
      </c>
      <c r="GW491">
        <v>1</v>
      </c>
      <c r="GX491">
        <f t="shared" si="524"/>
        <v>0</v>
      </c>
      <c r="HA491">
        <v>0</v>
      </c>
      <c r="HB491">
        <v>0</v>
      </c>
      <c r="IK491">
        <v>0</v>
      </c>
    </row>
    <row r="492" spans="1:245" x14ac:dyDescent="0.2">
      <c r="A492">
        <v>17</v>
      </c>
      <c r="B492">
        <v>1</v>
      </c>
      <c r="E492" t="s">
        <v>482</v>
      </c>
      <c r="F492" t="s">
        <v>483</v>
      </c>
      <c r="G492" t="s">
        <v>484</v>
      </c>
      <c r="H492" t="s">
        <v>37</v>
      </c>
      <c r="I492">
        <v>1</v>
      </c>
      <c r="J492">
        <v>0</v>
      </c>
      <c r="O492">
        <f t="shared" si="486"/>
        <v>60904.58</v>
      </c>
      <c r="P492">
        <f t="shared" si="487"/>
        <v>60904.58</v>
      </c>
      <c r="Q492">
        <f t="shared" si="488"/>
        <v>0</v>
      </c>
      <c r="R492">
        <f t="shared" si="489"/>
        <v>0</v>
      </c>
      <c r="S492">
        <f t="shared" si="490"/>
        <v>0</v>
      </c>
      <c r="T492">
        <f t="shared" si="491"/>
        <v>0</v>
      </c>
      <c r="U492">
        <f t="shared" si="492"/>
        <v>0</v>
      </c>
      <c r="V492">
        <f t="shared" si="493"/>
        <v>0</v>
      </c>
      <c r="W492">
        <f t="shared" si="494"/>
        <v>0</v>
      </c>
      <c r="X492">
        <f t="shared" si="495"/>
        <v>0</v>
      </c>
      <c r="Y492">
        <f t="shared" si="496"/>
        <v>0</v>
      </c>
      <c r="AA492">
        <v>33034105</v>
      </c>
      <c r="AB492">
        <f t="shared" si="497"/>
        <v>60904.58</v>
      </c>
      <c r="AC492">
        <f t="shared" si="498"/>
        <v>60904.58</v>
      </c>
      <c r="AD492">
        <f t="shared" si="499"/>
        <v>0</v>
      </c>
      <c r="AE492">
        <f t="shared" si="500"/>
        <v>0</v>
      </c>
      <c r="AF492">
        <f t="shared" si="501"/>
        <v>0</v>
      </c>
      <c r="AG492">
        <f t="shared" si="502"/>
        <v>0</v>
      </c>
      <c r="AH492">
        <f t="shared" si="503"/>
        <v>0</v>
      </c>
      <c r="AI492">
        <f t="shared" si="504"/>
        <v>0</v>
      </c>
      <c r="AJ492">
        <f t="shared" si="505"/>
        <v>0</v>
      </c>
      <c r="AK492">
        <v>60904.58</v>
      </c>
      <c r="AL492">
        <v>60904.58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70</v>
      </c>
      <c r="AU492">
        <v>10</v>
      </c>
      <c r="AV492">
        <v>1</v>
      </c>
      <c r="AW492">
        <v>1</v>
      </c>
      <c r="AZ492">
        <v>1</v>
      </c>
      <c r="BA492">
        <v>1</v>
      </c>
      <c r="BB492">
        <v>1</v>
      </c>
      <c r="BC492">
        <v>1</v>
      </c>
      <c r="BD492" t="s">
        <v>3</v>
      </c>
      <c r="BE492" t="s">
        <v>3</v>
      </c>
      <c r="BF492" t="s">
        <v>3</v>
      </c>
      <c r="BG492" t="s">
        <v>3</v>
      </c>
      <c r="BH492">
        <v>3</v>
      </c>
      <c r="BI492">
        <v>4</v>
      </c>
      <c r="BJ492" t="s">
        <v>485</v>
      </c>
      <c r="BM492">
        <v>0</v>
      </c>
      <c r="BN492">
        <v>0</v>
      </c>
      <c r="BO492" t="s">
        <v>3</v>
      </c>
      <c r="BP492">
        <v>0</v>
      </c>
      <c r="BQ492">
        <v>1</v>
      </c>
      <c r="BR492">
        <v>0</v>
      </c>
      <c r="BS492">
        <v>1</v>
      </c>
      <c r="BT492">
        <v>1</v>
      </c>
      <c r="BU492">
        <v>1</v>
      </c>
      <c r="BV492">
        <v>1</v>
      </c>
      <c r="BW492">
        <v>1</v>
      </c>
      <c r="BX492">
        <v>1</v>
      </c>
      <c r="BY492" t="s">
        <v>3</v>
      </c>
      <c r="BZ492">
        <v>70</v>
      </c>
      <c r="CA492">
        <v>10</v>
      </c>
      <c r="CF492">
        <v>0</v>
      </c>
      <c r="CG492">
        <v>0</v>
      </c>
      <c r="CM492">
        <v>0</v>
      </c>
      <c r="CN492" t="s">
        <v>3</v>
      </c>
      <c r="CO492">
        <v>0</v>
      </c>
      <c r="CP492">
        <f t="shared" si="506"/>
        <v>60904.58</v>
      </c>
      <c r="CQ492">
        <f t="shared" si="507"/>
        <v>60904.58</v>
      </c>
      <c r="CR492">
        <f t="shared" si="508"/>
        <v>0</v>
      </c>
      <c r="CS492">
        <f t="shared" si="509"/>
        <v>0</v>
      </c>
      <c r="CT492">
        <f t="shared" si="510"/>
        <v>0</v>
      </c>
      <c r="CU492">
        <f t="shared" si="511"/>
        <v>0</v>
      </c>
      <c r="CV492">
        <f t="shared" si="512"/>
        <v>0</v>
      </c>
      <c r="CW492">
        <f t="shared" si="513"/>
        <v>0</v>
      </c>
      <c r="CX492">
        <f t="shared" si="514"/>
        <v>0</v>
      </c>
      <c r="CY492">
        <f t="shared" si="515"/>
        <v>0</v>
      </c>
      <c r="CZ492">
        <f t="shared" si="516"/>
        <v>0</v>
      </c>
      <c r="DC492" t="s">
        <v>3</v>
      </c>
      <c r="DD492" t="s">
        <v>3</v>
      </c>
      <c r="DE492" t="s">
        <v>3</v>
      </c>
      <c r="DF492" t="s">
        <v>3</v>
      </c>
      <c r="DG492" t="s">
        <v>3</v>
      </c>
      <c r="DH492" t="s">
        <v>3</v>
      </c>
      <c r="DI492" t="s">
        <v>3</v>
      </c>
      <c r="DJ492" t="s">
        <v>3</v>
      </c>
      <c r="DK492" t="s">
        <v>3</v>
      </c>
      <c r="DL492" t="s">
        <v>3</v>
      </c>
      <c r="DM492" t="s">
        <v>3</v>
      </c>
      <c r="DN492">
        <v>0</v>
      </c>
      <c r="DO492">
        <v>0</v>
      </c>
      <c r="DP492">
        <v>1</v>
      </c>
      <c r="DQ492">
        <v>1</v>
      </c>
      <c r="DU492">
        <v>1010</v>
      </c>
      <c r="DV492" t="s">
        <v>37</v>
      </c>
      <c r="DW492" t="s">
        <v>37</v>
      </c>
      <c r="DX492">
        <v>1</v>
      </c>
      <c r="EE492">
        <v>32505399</v>
      </c>
      <c r="EF492">
        <v>1</v>
      </c>
      <c r="EG492" t="s">
        <v>21</v>
      </c>
      <c r="EH492">
        <v>0</v>
      </c>
      <c r="EI492" t="s">
        <v>3</v>
      </c>
      <c r="EJ492">
        <v>4</v>
      </c>
      <c r="EK492">
        <v>0</v>
      </c>
      <c r="EL492" t="s">
        <v>22</v>
      </c>
      <c r="EM492" t="s">
        <v>23</v>
      </c>
      <c r="EO492" t="s">
        <v>3</v>
      </c>
      <c r="EQ492">
        <v>0</v>
      </c>
      <c r="ER492">
        <v>60904.58</v>
      </c>
      <c r="ES492">
        <v>60904.58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FQ492">
        <v>0</v>
      </c>
      <c r="FR492">
        <f t="shared" si="517"/>
        <v>0</v>
      </c>
      <c r="FS492">
        <v>0</v>
      </c>
      <c r="FX492">
        <v>70</v>
      </c>
      <c r="FY492">
        <v>10</v>
      </c>
      <c r="GA492" t="s">
        <v>3</v>
      </c>
      <c r="GD492">
        <v>0</v>
      </c>
      <c r="GF492">
        <v>-916888326</v>
      </c>
      <c r="GG492">
        <v>2</v>
      </c>
      <c r="GH492">
        <v>1</v>
      </c>
      <c r="GI492">
        <v>-2</v>
      </c>
      <c r="GJ492">
        <v>0</v>
      </c>
      <c r="GK492">
        <f>ROUND(R492*(R12)/100,2)</f>
        <v>0</v>
      </c>
      <c r="GL492">
        <f t="shared" si="518"/>
        <v>0</v>
      </c>
      <c r="GM492">
        <f t="shared" si="519"/>
        <v>60904.58</v>
      </c>
      <c r="GN492">
        <f t="shared" si="520"/>
        <v>0</v>
      </c>
      <c r="GO492">
        <f t="shared" si="521"/>
        <v>0</v>
      </c>
      <c r="GP492">
        <f t="shared" si="522"/>
        <v>60904.58</v>
      </c>
      <c r="GR492">
        <v>0</v>
      </c>
      <c r="GS492">
        <v>3</v>
      </c>
      <c r="GT492">
        <v>0</v>
      </c>
      <c r="GU492" t="s">
        <v>3</v>
      </c>
      <c r="GV492">
        <f t="shared" si="523"/>
        <v>0</v>
      </c>
      <c r="GW492">
        <v>1</v>
      </c>
      <c r="GX492">
        <f t="shared" si="524"/>
        <v>0</v>
      </c>
      <c r="HA492">
        <v>0</v>
      </c>
      <c r="HB492">
        <v>0</v>
      </c>
      <c r="IK492">
        <v>0</v>
      </c>
    </row>
    <row r="493" spans="1:245" x14ac:dyDescent="0.2">
      <c r="A493">
        <v>17</v>
      </c>
      <c r="B493">
        <v>1</v>
      </c>
      <c r="C493">
        <f>ROW(SmtRes!A1265)</f>
        <v>1265</v>
      </c>
      <c r="D493">
        <f>ROW(EtalonRes!A1201)</f>
        <v>1201</v>
      </c>
      <c r="E493" t="s">
        <v>486</v>
      </c>
      <c r="F493" t="s">
        <v>17</v>
      </c>
      <c r="G493" t="s">
        <v>18</v>
      </c>
      <c r="H493" t="s">
        <v>19</v>
      </c>
      <c r="I493">
        <v>6.9800000000000001E-2</v>
      </c>
      <c r="J493">
        <v>0</v>
      </c>
      <c r="O493">
        <f t="shared" si="486"/>
        <v>4653.3599999999997</v>
      </c>
      <c r="P493">
        <f t="shared" si="487"/>
        <v>3973.95</v>
      </c>
      <c r="Q493">
        <f t="shared" si="488"/>
        <v>108.55</v>
      </c>
      <c r="R493">
        <f t="shared" si="489"/>
        <v>9.9700000000000006</v>
      </c>
      <c r="S493">
        <f t="shared" si="490"/>
        <v>570.86</v>
      </c>
      <c r="T493">
        <f t="shared" si="491"/>
        <v>0</v>
      </c>
      <c r="U493">
        <f t="shared" si="492"/>
        <v>2.5204779999999998</v>
      </c>
      <c r="V493">
        <f t="shared" si="493"/>
        <v>0</v>
      </c>
      <c r="W493">
        <f t="shared" si="494"/>
        <v>0</v>
      </c>
      <c r="X493">
        <f t="shared" si="495"/>
        <v>399.6</v>
      </c>
      <c r="Y493">
        <f t="shared" si="496"/>
        <v>57.09</v>
      </c>
      <c r="AA493">
        <v>33034105</v>
      </c>
      <c r="AB493">
        <f t="shared" si="497"/>
        <v>66667.14</v>
      </c>
      <c r="AC493">
        <f t="shared" si="498"/>
        <v>56933.42</v>
      </c>
      <c r="AD493">
        <f t="shared" si="499"/>
        <v>1555.17</v>
      </c>
      <c r="AE493">
        <f t="shared" si="500"/>
        <v>142.85</v>
      </c>
      <c r="AF493">
        <f t="shared" si="501"/>
        <v>8178.55</v>
      </c>
      <c r="AG493">
        <f t="shared" si="502"/>
        <v>0</v>
      </c>
      <c r="AH493">
        <f t="shared" si="503"/>
        <v>36.11</v>
      </c>
      <c r="AI493">
        <f t="shared" si="504"/>
        <v>0</v>
      </c>
      <c r="AJ493">
        <f t="shared" si="505"/>
        <v>0</v>
      </c>
      <c r="AK493">
        <v>66667.14</v>
      </c>
      <c r="AL493">
        <v>56933.42</v>
      </c>
      <c r="AM493">
        <v>1555.17</v>
      </c>
      <c r="AN493">
        <v>142.85</v>
      </c>
      <c r="AO493">
        <v>8178.55</v>
      </c>
      <c r="AP493">
        <v>0</v>
      </c>
      <c r="AQ493">
        <v>36.11</v>
      </c>
      <c r="AR493">
        <v>0</v>
      </c>
      <c r="AS493">
        <v>0</v>
      </c>
      <c r="AT493">
        <v>70</v>
      </c>
      <c r="AU493">
        <v>10</v>
      </c>
      <c r="AV493">
        <v>1</v>
      </c>
      <c r="AW493">
        <v>1</v>
      </c>
      <c r="AZ493">
        <v>1</v>
      </c>
      <c r="BA493">
        <v>1</v>
      </c>
      <c r="BB493">
        <v>1</v>
      </c>
      <c r="BC493">
        <v>1</v>
      </c>
      <c r="BD493" t="s">
        <v>3</v>
      </c>
      <c r="BE493" t="s">
        <v>3</v>
      </c>
      <c r="BF493" t="s">
        <v>3</v>
      </c>
      <c r="BG493" t="s">
        <v>3</v>
      </c>
      <c r="BH493">
        <v>0</v>
      </c>
      <c r="BI493">
        <v>4</v>
      </c>
      <c r="BJ493" t="s">
        <v>20</v>
      </c>
      <c r="BM493">
        <v>0</v>
      </c>
      <c r="BN493">
        <v>0</v>
      </c>
      <c r="BO493" t="s">
        <v>3</v>
      </c>
      <c r="BP493">
        <v>0</v>
      </c>
      <c r="BQ493">
        <v>1</v>
      </c>
      <c r="BR493">
        <v>0</v>
      </c>
      <c r="BS493">
        <v>1</v>
      </c>
      <c r="BT493">
        <v>1</v>
      </c>
      <c r="BU493">
        <v>1</v>
      </c>
      <c r="BV493">
        <v>1</v>
      </c>
      <c r="BW493">
        <v>1</v>
      </c>
      <c r="BX493">
        <v>1</v>
      </c>
      <c r="BY493" t="s">
        <v>3</v>
      </c>
      <c r="BZ493">
        <v>70</v>
      </c>
      <c r="CA493">
        <v>10</v>
      </c>
      <c r="CF493">
        <v>0</v>
      </c>
      <c r="CG493">
        <v>0</v>
      </c>
      <c r="CM493">
        <v>0</v>
      </c>
      <c r="CN493" t="s">
        <v>3</v>
      </c>
      <c r="CO493">
        <v>0</v>
      </c>
      <c r="CP493">
        <f t="shared" si="506"/>
        <v>4653.3599999999997</v>
      </c>
      <c r="CQ493">
        <f t="shared" si="507"/>
        <v>56933.42</v>
      </c>
      <c r="CR493">
        <f t="shared" si="508"/>
        <v>1555.17</v>
      </c>
      <c r="CS493">
        <f t="shared" si="509"/>
        <v>142.85</v>
      </c>
      <c r="CT493">
        <f t="shared" si="510"/>
        <v>8178.55</v>
      </c>
      <c r="CU493">
        <f t="shared" si="511"/>
        <v>0</v>
      </c>
      <c r="CV493">
        <f t="shared" si="512"/>
        <v>36.11</v>
      </c>
      <c r="CW493">
        <f t="shared" si="513"/>
        <v>0</v>
      </c>
      <c r="CX493">
        <f t="shared" si="514"/>
        <v>0</v>
      </c>
      <c r="CY493">
        <f t="shared" si="515"/>
        <v>399.60200000000003</v>
      </c>
      <c r="CZ493">
        <f t="shared" si="516"/>
        <v>57.086000000000006</v>
      </c>
      <c r="DC493" t="s">
        <v>3</v>
      </c>
      <c r="DD493" t="s">
        <v>3</v>
      </c>
      <c r="DE493" t="s">
        <v>3</v>
      </c>
      <c r="DF493" t="s">
        <v>3</v>
      </c>
      <c r="DG493" t="s">
        <v>3</v>
      </c>
      <c r="DH493" t="s">
        <v>3</v>
      </c>
      <c r="DI493" t="s">
        <v>3</v>
      </c>
      <c r="DJ493" t="s">
        <v>3</v>
      </c>
      <c r="DK493" t="s">
        <v>3</v>
      </c>
      <c r="DL493" t="s">
        <v>3</v>
      </c>
      <c r="DM493" t="s">
        <v>3</v>
      </c>
      <c r="DN493">
        <v>0</v>
      </c>
      <c r="DO493">
        <v>0</v>
      </c>
      <c r="DP493">
        <v>1</v>
      </c>
      <c r="DQ493">
        <v>1</v>
      </c>
      <c r="DU493">
        <v>1009</v>
      </c>
      <c r="DV493" t="s">
        <v>19</v>
      </c>
      <c r="DW493" t="s">
        <v>19</v>
      </c>
      <c r="DX493">
        <v>1000</v>
      </c>
      <c r="EE493">
        <v>32505399</v>
      </c>
      <c r="EF493">
        <v>1</v>
      </c>
      <c r="EG493" t="s">
        <v>21</v>
      </c>
      <c r="EH493">
        <v>0</v>
      </c>
      <c r="EI493" t="s">
        <v>3</v>
      </c>
      <c r="EJ493">
        <v>4</v>
      </c>
      <c r="EK493">
        <v>0</v>
      </c>
      <c r="EL493" t="s">
        <v>22</v>
      </c>
      <c r="EM493" t="s">
        <v>23</v>
      </c>
      <c r="EO493" t="s">
        <v>3</v>
      </c>
      <c r="EQ493">
        <v>131072</v>
      </c>
      <c r="ER493">
        <v>66667.14</v>
      </c>
      <c r="ES493">
        <v>56933.42</v>
      </c>
      <c r="ET493">
        <v>1555.17</v>
      </c>
      <c r="EU493">
        <v>142.85</v>
      </c>
      <c r="EV493">
        <v>8178.55</v>
      </c>
      <c r="EW493">
        <v>36.11</v>
      </c>
      <c r="EX493">
        <v>0</v>
      </c>
      <c r="EY493">
        <v>0</v>
      </c>
      <c r="FQ493">
        <v>0</v>
      </c>
      <c r="FR493">
        <f t="shared" si="517"/>
        <v>0</v>
      </c>
      <c r="FS493">
        <v>0</v>
      </c>
      <c r="FX493">
        <v>70</v>
      </c>
      <c r="FY493">
        <v>10</v>
      </c>
      <c r="GA493" t="s">
        <v>3</v>
      </c>
      <c r="GD493">
        <v>0</v>
      </c>
      <c r="GF493">
        <v>-1596235391</v>
      </c>
      <c r="GG493">
        <v>2</v>
      </c>
      <c r="GH493">
        <v>1</v>
      </c>
      <c r="GI493">
        <v>-2</v>
      </c>
      <c r="GJ493">
        <v>0</v>
      </c>
      <c r="GK493">
        <f>ROUND(R493*(R12)/100,2)</f>
        <v>10.77</v>
      </c>
      <c r="GL493">
        <f t="shared" si="518"/>
        <v>0</v>
      </c>
      <c r="GM493">
        <f t="shared" si="519"/>
        <v>5120.82</v>
      </c>
      <c r="GN493">
        <f t="shared" si="520"/>
        <v>0</v>
      </c>
      <c r="GO493">
        <f t="shared" si="521"/>
        <v>0</v>
      </c>
      <c r="GP493">
        <f t="shared" si="522"/>
        <v>5120.82</v>
      </c>
      <c r="GR493">
        <v>0</v>
      </c>
      <c r="GS493">
        <v>3</v>
      </c>
      <c r="GT493">
        <v>0</v>
      </c>
      <c r="GU493" t="s">
        <v>3</v>
      </c>
      <c r="GV493">
        <f t="shared" si="523"/>
        <v>0</v>
      </c>
      <c r="GW493">
        <v>1</v>
      </c>
      <c r="GX493">
        <f t="shared" si="524"/>
        <v>0</v>
      </c>
      <c r="HA493">
        <v>0</v>
      </c>
      <c r="HB493">
        <v>0</v>
      </c>
      <c r="IK493">
        <v>0</v>
      </c>
    </row>
    <row r="494" spans="1:245" x14ac:dyDescent="0.2">
      <c r="A494">
        <v>18</v>
      </c>
      <c r="B494">
        <v>1</v>
      </c>
      <c r="C494">
        <v>1265</v>
      </c>
      <c r="E494" t="s">
        <v>487</v>
      </c>
      <c r="F494" t="s">
        <v>25</v>
      </c>
      <c r="G494" t="s">
        <v>26</v>
      </c>
      <c r="H494" t="s">
        <v>19</v>
      </c>
      <c r="I494">
        <f>I493*J494</f>
        <v>-6.9800000000000001E-2</v>
      </c>
      <c r="J494">
        <v>-1</v>
      </c>
      <c r="O494">
        <f t="shared" si="486"/>
        <v>-3728.03</v>
      </c>
      <c r="P494">
        <f t="shared" si="487"/>
        <v>-3728.03</v>
      </c>
      <c r="Q494">
        <f t="shared" si="488"/>
        <v>0</v>
      </c>
      <c r="R494">
        <f t="shared" si="489"/>
        <v>0</v>
      </c>
      <c r="S494">
        <f t="shared" si="490"/>
        <v>0</v>
      </c>
      <c r="T494">
        <f t="shared" si="491"/>
        <v>0</v>
      </c>
      <c r="U494">
        <f t="shared" si="492"/>
        <v>0</v>
      </c>
      <c r="V494">
        <f t="shared" si="493"/>
        <v>0</v>
      </c>
      <c r="W494">
        <f t="shared" si="494"/>
        <v>0</v>
      </c>
      <c r="X494">
        <f t="shared" si="495"/>
        <v>0</v>
      </c>
      <c r="Y494">
        <f t="shared" si="496"/>
        <v>0</v>
      </c>
      <c r="AA494">
        <v>33034105</v>
      </c>
      <c r="AB494">
        <f t="shared" si="497"/>
        <v>53410.15</v>
      </c>
      <c r="AC494">
        <f t="shared" si="498"/>
        <v>53410.15</v>
      </c>
      <c r="AD494">
        <f t="shared" si="499"/>
        <v>0</v>
      </c>
      <c r="AE494">
        <f t="shared" si="500"/>
        <v>0</v>
      </c>
      <c r="AF494">
        <f t="shared" si="501"/>
        <v>0</v>
      </c>
      <c r="AG494">
        <f t="shared" si="502"/>
        <v>0</v>
      </c>
      <c r="AH494">
        <f t="shared" si="503"/>
        <v>0</v>
      </c>
      <c r="AI494">
        <f t="shared" si="504"/>
        <v>0</v>
      </c>
      <c r="AJ494">
        <f t="shared" si="505"/>
        <v>0</v>
      </c>
      <c r="AK494">
        <v>53410.15</v>
      </c>
      <c r="AL494">
        <v>53410.15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70</v>
      </c>
      <c r="AU494">
        <v>10</v>
      </c>
      <c r="AV494">
        <v>1</v>
      </c>
      <c r="AW494">
        <v>1</v>
      </c>
      <c r="AZ494">
        <v>1</v>
      </c>
      <c r="BA494">
        <v>1</v>
      </c>
      <c r="BB494">
        <v>1</v>
      </c>
      <c r="BC494">
        <v>1</v>
      </c>
      <c r="BD494" t="s">
        <v>3</v>
      </c>
      <c r="BE494" t="s">
        <v>3</v>
      </c>
      <c r="BF494" t="s">
        <v>3</v>
      </c>
      <c r="BG494" t="s">
        <v>3</v>
      </c>
      <c r="BH494">
        <v>3</v>
      </c>
      <c r="BI494">
        <v>4</v>
      </c>
      <c r="BJ494" t="s">
        <v>27</v>
      </c>
      <c r="BM494">
        <v>0</v>
      </c>
      <c r="BN494">
        <v>0</v>
      </c>
      <c r="BO494" t="s">
        <v>3</v>
      </c>
      <c r="BP494">
        <v>0</v>
      </c>
      <c r="BQ494">
        <v>1</v>
      </c>
      <c r="BR494">
        <v>0</v>
      </c>
      <c r="BS494">
        <v>1</v>
      </c>
      <c r="BT494">
        <v>1</v>
      </c>
      <c r="BU494">
        <v>1</v>
      </c>
      <c r="BV494">
        <v>1</v>
      </c>
      <c r="BW494">
        <v>1</v>
      </c>
      <c r="BX494">
        <v>1</v>
      </c>
      <c r="BY494" t="s">
        <v>3</v>
      </c>
      <c r="BZ494">
        <v>70</v>
      </c>
      <c r="CA494">
        <v>10</v>
      </c>
      <c r="CF494">
        <v>0</v>
      </c>
      <c r="CG494">
        <v>0</v>
      </c>
      <c r="CM494">
        <v>0</v>
      </c>
      <c r="CN494" t="s">
        <v>3</v>
      </c>
      <c r="CO494">
        <v>0</v>
      </c>
      <c r="CP494">
        <f t="shared" si="506"/>
        <v>-3728.03</v>
      </c>
      <c r="CQ494">
        <f t="shared" si="507"/>
        <v>53410.15</v>
      </c>
      <c r="CR494">
        <f t="shared" si="508"/>
        <v>0</v>
      </c>
      <c r="CS494">
        <f t="shared" si="509"/>
        <v>0</v>
      </c>
      <c r="CT494">
        <f t="shared" si="510"/>
        <v>0</v>
      </c>
      <c r="CU494">
        <f t="shared" si="511"/>
        <v>0</v>
      </c>
      <c r="CV494">
        <f t="shared" si="512"/>
        <v>0</v>
      </c>
      <c r="CW494">
        <f t="shared" si="513"/>
        <v>0</v>
      </c>
      <c r="CX494">
        <f t="shared" si="514"/>
        <v>0</v>
      </c>
      <c r="CY494">
        <f t="shared" si="515"/>
        <v>0</v>
      </c>
      <c r="CZ494">
        <f t="shared" si="516"/>
        <v>0</v>
      </c>
      <c r="DC494" t="s">
        <v>3</v>
      </c>
      <c r="DD494" t="s">
        <v>3</v>
      </c>
      <c r="DE494" t="s">
        <v>3</v>
      </c>
      <c r="DF494" t="s">
        <v>3</v>
      </c>
      <c r="DG494" t="s">
        <v>3</v>
      </c>
      <c r="DH494" t="s">
        <v>3</v>
      </c>
      <c r="DI494" t="s">
        <v>3</v>
      </c>
      <c r="DJ494" t="s">
        <v>3</v>
      </c>
      <c r="DK494" t="s">
        <v>3</v>
      </c>
      <c r="DL494" t="s">
        <v>3</v>
      </c>
      <c r="DM494" t="s">
        <v>3</v>
      </c>
      <c r="DN494">
        <v>0</v>
      </c>
      <c r="DO494">
        <v>0</v>
      </c>
      <c r="DP494">
        <v>1</v>
      </c>
      <c r="DQ494">
        <v>1</v>
      </c>
      <c r="DU494">
        <v>1009</v>
      </c>
      <c r="DV494" t="s">
        <v>19</v>
      </c>
      <c r="DW494" t="s">
        <v>19</v>
      </c>
      <c r="DX494">
        <v>1000</v>
      </c>
      <c r="EE494">
        <v>32505399</v>
      </c>
      <c r="EF494">
        <v>1</v>
      </c>
      <c r="EG494" t="s">
        <v>21</v>
      </c>
      <c r="EH494">
        <v>0</v>
      </c>
      <c r="EI494" t="s">
        <v>3</v>
      </c>
      <c r="EJ494">
        <v>4</v>
      </c>
      <c r="EK494">
        <v>0</v>
      </c>
      <c r="EL494" t="s">
        <v>22</v>
      </c>
      <c r="EM494" t="s">
        <v>23</v>
      </c>
      <c r="EO494" t="s">
        <v>3</v>
      </c>
      <c r="EQ494">
        <v>0</v>
      </c>
      <c r="ER494">
        <v>53410.15</v>
      </c>
      <c r="ES494">
        <v>53410.15</v>
      </c>
      <c r="ET494">
        <v>0</v>
      </c>
      <c r="EU494">
        <v>0</v>
      </c>
      <c r="EV494">
        <v>0</v>
      </c>
      <c r="EW494">
        <v>0</v>
      </c>
      <c r="EX494">
        <v>0</v>
      </c>
      <c r="FQ494">
        <v>0</v>
      </c>
      <c r="FR494">
        <f t="shared" si="517"/>
        <v>0</v>
      </c>
      <c r="FS494">
        <v>0</v>
      </c>
      <c r="FX494">
        <v>70</v>
      </c>
      <c r="FY494">
        <v>10</v>
      </c>
      <c r="GA494" t="s">
        <v>3</v>
      </c>
      <c r="GD494">
        <v>0</v>
      </c>
      <c r="GF494">
        <v>-1467733540</v>
      </c>
      <c r="GG494">
        <v>2</v>
      </c>
      <c r="GH494">
        <v>1</v>
      </c>
      <c r="GI494">
        <v>-2</v>
      </c>
      <c r="GJ494">
        <v>0</v>
      </c>
      <c r="GK494">
        <f>ROUND(R494*(R12)/100,2)</f>
        <v>0</v>
      </c>
      <c r="GL494">
        <f t="shared" si="518"/>
        <v>0</v>
      </c>
      <c r="GM494">
        <f t="shared" si="519"/>
        <v>-3728.03</v>
      </c>
      <c r="GN494">
        <f t="shared" si="520"/>
        <v>0</v>
      </c>
      <c r="GO494">
        <f t="shared" si="521"/>
        <v>0</v>
      </c>
      <c r="GP494">
        <f t="shared" si="522"/>
        <v>-3728.03</v>
      </c>
      <c r="GR494">
        <v>0</v>
      </c>
      <c r="GS494">
        <v>3</v>
      </c>
      <c r="GT494">
        <v>0</v>
      </c>
      <c r="GU494" t="s">
        <v>3</v>
      </c>
      <c r="GV494">
        <f t="shared" si="523"/>
        <v>0</v>
      </c>
      <c r="GW494">
        <v>1</v>
      </c>
      <c r="GX494">
        <f t="shared" si="524"/>
        <v>0</v>
      </c>
      <c r="HA494">
        <v>0</v>
      </c>
      <c r="HB494">
        <v>0</v>
      </c>
      <c r="IK494">
        <v>0</v>
      </c>
    </row>
    <row r="495" spans="1:245" x14ac:dyDescent="0.2">
      <c r="A495">
        <v>17</v>
      </c>
      <c r="B495">
        <v>1</v>
      </c>
      <c r="C495">
        <f>ROW(SmtRes!A1280)</f>
        <v>1280</v>
      </c>
      <c r="D495">
        <f>ROW(EtalonRes!A1216)</f>
        <v>1216</v>
      </c>
      <c r="E495" t="s">
        <v>488</v>
      </c>
      <c r="F495" t="s">
        <v>29</v>
      </c>
      <c r="G495" t="s">
        <v>30</v>
      </c>
      <c r="H495" t="s">
        <v>31</v>
      </c>
      <c r="I495">
        <v>9.4970000000000002E-3</v>
      </c>
      <c r="J495">
        <v>0</v>
      </c>
      <c r="O495">
        <f t="shared" si="486"/>
        <v>4054.39</v>
      </c>
      <c r="P495">
        <f t="shared" si="487"/>
        <v>3303.37</v>
      </c>
      <c r="Q495">
        <f t="shared" si="488"/>
        <v>4.13</v>
      </c>
      <c r="R495">
        <f t="shared" si="489"/>
        <v>1.4</v>
      </c>
      <c r="S495">
        <f t="shared" si="490"/>
        <v>746.89</v>
      </c>
      <c r="T495">
        <f t="shared" si="491"/>
        <v>0</v>
      </c>
      <c r="U495">
        <f t="shared" si="492"/>
        <v>4.3030907000000003</v>
      </c>
      <c r="V495">
        <f t="shared" si="493"/>
        <v>0</v>
      </c>
      <c r="W495">
        <f t="shared" si="494"/>
        <v>0</v>
      </c>
      <c r="X495">
        <f t="shared" si="495"/>
        <v>522.82000000000005</v>
      </c>
      <c r="Y495">
        <f t="shared" si="496"/>
        <v>74.69</v>
      </c>
      <c r="AA495">
        <v>33034105</v>
      </c>
      <c r="AB495">
        <f t="shared" si="497"/>
        <v>426912.19</v>
      </c>
      <c r="AC495">
        <f t="shared" si="498"/>
        <v>347832.49</v>
      </c>
      <c r="AD495">
        <f t="shared" si="499"/>
        <v>435.13</v>
      </c>
      <c r="AE495">
        <f t="shared" si="500"/>
        <v>147.43</v>
      </c>
      <c r="AF495">
        <f t="shared" si="501"/>
        <v>78644.570000000007</v>
      </c>
      <c r="AG495">
        <f t="shared" si="502"/>
        <v>0</v>
      </c>
      <c r="AH495">
        <f t="shared" si="503"/>
        <v>453.1</v>
      </c>
      <c r="AI495">
        <f t="shared" si="504"/>
        <v>0</v>
      </c>
      <c r="AJ495">
        <f t="shared" si="505"/>
        <v>0</v>
      </c>
      <c r="AK495">
        <v>426912.19</v>
      </c>
      <c r="AL495">
        <v>347832.49</v>
      </c>
      <c r="AM495">
        <v>435.13</v>
      </c>
      <c r="AN495">
        <v>147.43</v>
      </c>
      <c r="AO495">
        <v>78644.570000000007</v>
      </c>
      <c r="AP495">
        <v>0</v>
      </c>
      <c r="AQ495">
        <v>453.1</v>
      </c>
      <c r="AR495">
        <v>0</v>
      </c>
      <c r="AS495">
        <v>0</v>
      </c>
      <c r="AT495">
        <v>70</v>
      </c>
      <c r="AU495">
        <v>10</v>
      </c>
      <c r="AV495">
        <v>1</v>
      </c>
      <c r="AW495">
        <v>1</v>
      </c>
      <c r="AZ495">
        <v>1</v>
      </c>
      <c r="BA495">
        <v>1</v>
      </c>
      <c r="BB495">
        <v>1</v>
      </c>
      <c r="BC495">
        <v>1</v>
      </c>
      <c r="BD495" t="s">
        <v>3</v>
      </c>
      <c r="BE495" t="s">
        <v>3</v>
      </c>
      <c r="BF495" t="s">
        <v>3</v>
      </c>
      <c r="BG495" t="s">
        <v>3</v>
      </c>
      <c r="BH495">
        <v>0</v>
      </c>
      <c r="BI495">
        <v>4</v>
      </c>
      <c r="BJ495" t="s">
        <v>32</v>
      </c>
      <c r="BM495">
        <v>0</v>
      </c>
      <c r="BN495">
        <v>0</v>
      </c>
      <c r="BO495" t="s">
        <v>3</v>
      </c>
      <c r="BP495">
        <v>0</v>
      </c>
      <c r="BQ495">
        <v>1</v>
      </c>
      <c r="BR495">
        <v>0</v>
      </c>
      <c r="BS495">
        <v>1</v>
      </c>
      <c r="BT495">
        <v>1</v>
      </c>
      <c r="BU495">
        <v>1</v>
      </c>
      <c r="BV495">
        <v>1</v>
      </c>
      <c r="BW495">
        <v>1</v>
      </c>
      <c r="BX495">
        <v>1</v>
      </c>
      <c r="BY495" t="s">
        <v>3</v>
      </c>
      <c r="BZ495">
        <v>70</v>
      </c>
      <c r="CA495">
        <v>10</v>
      </c>
      <c r="CF495">
        <v>0</v>
      </c>
      <c r="CG495">
        <v>0</v>
      </c>
      <c r="CM495">
        <v>0</v>
      </c>
      <c r="CN495" t="s">
        <v>3</v>
      </c>
      <c r="CO495">
        <v>0</v>
      </c>
      <c r="CP495">
        <f t="shared" si="506"/>
        <v>4054.39</v>
      </c>
      <c r="CQ495">
        <f t="shared" si="507"/>
        <v>347832.49</v>
      </c>
      <c r="CR495">
        <f t="shared" si="508"/>
        <v>435.13</v>
      </c>
      <c r="CS495">
        <f t="shared" si="509"/>
        <v>147.43</v>
      </c>
      <c r="CT495">
        <f t="shared" si="510"/>
        <v>78644.570000000007</v>
      </c>
      <c r="CU495">
        <f t="shared" si="511"/>
        <v>0</v>
      </c>
      <c r="CV495">
        <f t="shared" si="512"/>
        <v>453.1</v>
      </c>
      <c r="CW495">
        <f t="shared" si="513"/>
        <v>0</v>
      </c>
      <c r="CX495">
        <f t="shared" si="514"/>
        <v>0</v>
      </c>
      <c r="CY495">
        <f t="shared" si="515"/>
        <v>522.82299999999998</v>
      </c>
      <c r="CZ495">
        <f t="shared" si="516"/>
        <v>74.688999999999993</v>
      </c>
      <c r="DC495" t="s">
        <v>3</v>
      </c>
      <c r="DD495" t="s">
        <v>3</v>
      </c>
      <c r="DE495" t="s">
        <v>3</v>
      </c>
      <c r="DF495" t="s">
        <v>3</v>
      </c>
      <c r="DG495" t="s">
        <v>3</v>
      </c>
      <c r="DH495" t="s">
        <v>3</v>
      </c>
      <c r="DI495" t="s">
        <v>3</v>
      </c>
      <c r="DJ495" t="s">
        <v>3</v>
      </c>
      <c r="DK495" t="s">
        <v>3</v>
      </c>
      <c r="DL495" t="s">
        <v>3</v>
      </c>
      <c r="DM495" t="s">
        <v>3</v>
      </c>
      <c r="DN495">
        <v>0</v>
      </c>
      <c r="DO495">
        <v>0</v>
      </c>
      <c r="DP495">
        <v>1</v>
      </c>
      <c r="DQ495">
        <v>1</v>
      </c>
      <c r="DU495">
        <v>1007</v>
      </c>
      <c r="DV495" t="s">
        <v>31</v>
      </c>
      <c r="DW495" t="s">
        <v>31</v>
      </c>
      <c r="DX495">
        <v>100</v>
      </c>
      <c r="EE495">
        <v>32505399</v>
      </c>
      <c r="EF495">
        <v>1</v>
      </c>
      <c r="EG495" t="s">
        <v>21</v>
      </c>
      <c r="EH495">
        <v>0</v>
      </c>
      <c r="EI495" t="s">
        <v>3</v>
      </c>
      <c r="EJ495">
        <v>4</v>
      </c>
      <c r="EK495">
        <v>0</v>
      </c>
      <c r="EL495" t="s">
        <v>22</v>
      </c>
      <c r="EM495" t="s">
        <v>23</v>
      </c>
      <c r="EO495" t="s">
        <v>3</v>
      </c>
      <c r="EQ495">
        <v>131072</v>
      </c>
      <c r="ER495">
        <v>426912.19</v>
      </c>
      <c r="ES495">
        <v>347832.49</v>
      </c>
      <c r="ET495">
        <v>435.13</v>
      </c>
      <c r="EU495">
        <v>147.43</v>
      </c>
      <c r="EV495">
        <v>78644.570000000007</v>
      </c>
      <c r="EW495">
        <v>453.1</v>
      </c>
      <c r="EX495">
        <v>0</v>
      </c>
      <c r="EY495">
        <v>0</v>
      </c>
      <c r="FQ495">
        <v>0</v>
      </c>
      <c r="FR495">
        <f t="shared" si="517"/>
        <v>0</v>
      </c>
      <c r="FS495">
        <v>0</v>
      </c>
      <c r="FX495">
        <v>70</v>
      </c>
      <c r="FY495">
        <v>10</v>
      </c>
      <c r="GA495" t="s">
        <v>3</v>
      </c>
      <c r="GD495">
        <v>0</v>
      </c>
      <c r="GF495">
        <v>1739596138</v>
      </c>
      <c r="GG495">
        <v>2</v>
      </c>
      <c r="GH495">
        <v>1</v>
      </c>
      <c r="GI495">
        <v>-2</v>
      </c>
      <c r="GJ495">
        <v>0</v>
      </c>
      <c r="GK495">
        <f>ROUND(R495*(R12)/100,2)</f>
        <v>1.51</v>
      </c>
      <c r="GL495">
        <f t="shared" si="518"/>
        <v>0</v>
      </c>
      <c r="GM495">
        <f t="shared" si="519"/>
        <v>4653.41</v>
      </c>
      <c r="GN495">
        <f t="shared" si="520"/>
        <v>0</v>
      </c>
      <c r="GO495">
        <f t="shared" si="521"/>
        <v>0</v>
      </c>
      <c r="GP495">
        <f t="shared" si="522"/>
        <v>4653.41</v>
      </c>
      <c r="GR495">
        <v>0</v>
      </c>
      <c r="GS495">
        <v>3</v>
      </c>
      <c r="GT495">
        <v>0</v>
      </c>
      <c r="GU495" t="s">
        <v>3</v>
      </c>
      <c r="GV495">
        <f t="shared" si="523"/>
        <v>0</v>
      </c>
      <c r="GW495">
        <v>1</v>
      </c>
      <c r="GX495">
        <f t="shared" si="524"/>
        <v>0</v>
      </c>
      <c r="HA495">
        <v>0</v>
      </c>
      <c r="HB495">
        <v>0</v>
      </c>
      <c r="IK495">
        <v>0</v>
      </c>
    </row>
    <row r="496" spans="1:245" x14ac:dyDescent="0.2">
      <c r="A496">
        <v>17</v>
      </c>
      <c r="B496">
        <v>1</v>
      </c>
      <c r="E496" t="s">
        <v>489</v>
      </c>
      <c r="F496" t="s">
        <v>25</v>
      </c>
      <c r="G496" t="s">
        <v>26</v>
      </c>
      <c r="H496" t="s">
        <v>19</v>
      </c>
      <c r="I496">
        <v>2.0011348559999999E-2</v>
      </c>
      <c r="J496">
        <v>0</v>
      </c>
      <c r="O496">
        <f t="shared" si="486"/>
        <v>1068.81</v>
      </c>
      <c r="P496">
        <f t="shared" si="487"/>
        <v>1068.81</v>
      </c>
      <c r="Q496">
        <f t="shared" si="488"/>
        <v>0</v>
      </c>
      <c r="R496">
        <f t="shared" si="489"/>
        <v>0</v>
      </c>
      <c r="S496">
        <f t="shared" si="490"/>
        <v>0</v>
      </c>
      <c r="T496">
        <f t="shared" si="491"/>
        <v>0</v>
      </c>
      <c r="U496">
        <f t="shared" si="492"/>
        <v>0</v>
      </c>
      <c r="V496">
        <f t="shared" si="493"/>
        <v>0</v>
      </c>
      <c r="W496">
        <f t="shared" si="494"/>
        <v>0</v>
      </c>
      <c r="X496">
        <f t="shared" si="495"/>
        <v>0</v>
      </c>
      <c r="Y496">
        <f t="shared" si="496"/>
        <v>0</v>
      </c>
      <c r="AA496">
        <v>33034105</v>
      </c>
      <c r="AB496">
        <f t="shared" si="497"/>
        <v>53410.15</v>
      </c>
      <c r="AC496">
        <f t="shared" si="498"/>
        <v>53410.15</v>
      </c>
      <c r="AD496">
        <f t="shared" si="499"/>
        <v>0</v>
      </c>
      <c r="AE496">
        <f t="shared" si="500"/>
        <v>0</v>
      </c>
      <c r="AF496">
        <f t="shared" si="501"/>
        <v>0</v>
      </c>
      <c r="AG496">
        <f t="shared" si="502"/>
        <v>0</v>
      </c>
      <c r="AH496">
        <f t="shared" si="503"/>
        <v>0</v>
      </c>
      <c r="AI496">
        <f t="shared" si="504"/>
        <v>0</v>
      </c>
      <c r="AJ496">
        <f t="shared" si="505"/>
        <v>0</v>
      </c>
      <c r="AK496">
        <v>53410.15</v>
      </c>
      <c r="AL496">
        <v>53410.15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70</v>
      </c>
      <c r="AU496">
        <v>10</v>
      </c>
      <c r="AV496">
        <v>1</v>
      </c>
      <c r="AW496">
        <v>1</v>
      </c>
      <c r="AZ496">
        <v>1</v>
      </c>
      <c r="BA496">
        <v>1</v>
      </c>
      <c r="BB496">
        <v>1</v>
      </c>
      <c r="BC496">
        <v>1</v>
      </c>
      <c r="BD496" t="s">
        <v>3</v>
      </c>
      <c r="BE496" t="s">
        <v>3</v>
      </c>
      <c r="BF496" t="s">
        <v>3</v>
      </c>
      <c r="BG496" t="s">
        <v>3</v>
      </c>
      <c r="BH496">
        <v>3</v>
      </c>
      <c r="BI496">
        <v>4</v>
      </c>
      <c r="BJ496" t="s">
        <v>27</v>
      </c>
      <c r="BM496">
        <v>0</v>
      </c>
      <c r="BN496">
        <v>0</v>
      </c>
      <c r="BO496" t="s">
        <v>3</v>
      </c>
      <c r="BP496">
        <v>0</v>
      </c>
      <c r="BQ496">
        <v>1</v>
      </c>
      <c r="BR496">
        <v>0</v>
      </c>
      <c r="BS496">
        <v>1</v>
      </c>
      <c r="BT496">
        <v>1</v>
      </c>
      <c r="BU496">
        <v>1</v>
      </c>
      <c r="BV496">
        <v>1</v>
      </c>
      <c r="BW496">
        <v>1</v>
      </c>
      <c r="BX496">
        <v>1</v>
      </c>
      <c r="BY496" t="s">
        <v>3</v>
      </c>
      <c r="BZ496">
        <v>70</v>
      </c>
      <c r="CA496">
        <v>10</v>
      </c>
      <c r="CF496">
        <v>0</v>
      </c>
      <c r="CG496">
        <v>0</v>
      </c>
      <c r="CM496">
        <v>0</v>
      </c>
      <c r="CN496" t="s">
        <v>3</v>
      </c>
      <c r="CO496">
        <v>0</v>
      </c>
      <c r="CP496">
        <f t="shared" si="506"/>
        <v>1068.81</v>
      </c>
      <c r="CQ496">
        <f t="shared" si="507"/>
        <v>53410.15</v>
      </c>
      <c r="CR496">
        <f t="shared" si="508"/>
        <v>0</v>
      </c>
      <c r="CS496">
        <f t="shared" si="509"/>
        <v>0</v>
      </c>
      <c r="CT496">
        <f t="shared" si="510"/>
        <v>0</v>
      </c>
      <c r="CU496">
        <f t="shared" si="511"/>
        <v>0</v>
      </c>
      <c r="CV496">
        <f t="shared" si="512"/>
        <v>0</v>
      </c>
      <c r="CW496">
        <f t="shared" si="513"/>
        <v>0</v>
      </c>
      <c r="CX496">
        <f t="shared" si="514"/>
        <v>0</v>
      </c>
      <c r="CY496">
        <f t="shared" si="515"/>
        <v>0</v>
      </c>
      <c r="CZ496">
        <f t="shared" si="516"/>
        <v>0</v>
      </c>
      <c r="DC496" t="s">
        <v>3</v>
      </c>
      <c r="DD496" t="s">
        <v>3</v>
      </c>
      <c r="DE496" t="s">
        <v>3</v>
      </c>
      <c r="DF496" t="s">
        <v>3</v>
      </c>
      <c r="DG496" t="s">
        <v>3</v>
      </c>
      <c r="DH496" t="s">
        <v>3</v>
      </c>
      <c r="DI496" t="s">
        <v>3</v>
      </c>
      <c r="DJ496" t="s">
        <v>3</v>
      </c>
      <c r="DK496" t="s">
        <v>3</v>
      </c>
      <c r="DL496" t="s">
        <v>3</v>
      </c>
      <c r="DM496" t="s">
        <v>3</v>
      </c>
      <c r="DN496">
        <v>0</v>
      </c>
      <c r="DO496">
        <v>0</v>
      </c>
      <c r="DP496">
        <v>1</v>
      </c>
      <c r="DQ496">
        <v>1</v>
      </c>
      <c r="DU496">
        <v>1009</v>
      </c>
      <c r="DV496" t="s">
        <v>19</v>
      </c>
      <c r="DW496" t="s">
        <v>19</v>
      </c>
      <c r="DX496">
        <v>1000</v>
      </c>
      <c r="EE496">
        <v>32505399</v>
      </c>
      <c r="EF496">
        <v>1</v>
      </c>
      <c r="EG496" t="s">
        <v>21</v>
      </c>
      <c r="EH496">
        <v>0</v>
      </c>
      <c r="EI496" t="s">
        <v>3</v>
      </c>
      <c r="EJ496">
        <v>4</v>
      </c>
      <c r="EK496">
        <v>0</v>
      </c>
      <c r="EL496" t="s">
        <v>22</v>
      </c>
      <c r="EM496" t="s">
        <v>23</v>
      </c>
      <c r="EO496" t="s">
        <v>3</v>
      </c>
      <c r="EQ496">
        <v>131072</v>
      </c>
      <c r="ER496">
        <v>53410.15</v>
      </c>
      <c r="ES496">
        <v>53410.15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FQ496">
        <v>0</v>
      </c>
      <c r="FR496">
        <f t="shared" si="517"/>
        <v>0</v>
      </c>
      <c r="FS496">
        <v>0</v>
      </c>
      <c r="FX496">
        <v>70</v>
      </c>
      <c r="FY496">
        <v>10</v>
      </c>
      <c r="GA496" t="s">
        <v>3</v>
      </c>
      <c r="GD496">
        <v>0</v>
      </c>
      <c r="GF496">
        <v>-1467733540</v>
      </c>
      <c r="GG496">
        <v>2</v>
      </c>
      <c r="GH496">
        <v>1</v>
      </c>
      <c r="GI496">
        <v>-2</v>
      </c>
      <c r="GJ496">
        <v>0</v>
      </c>
      <c r="GK496">
        <f>ROUND(R496*(R12)/100,2)</f>
        <v>0</v>
      </c>
      <c r="GL496">
        <f t="shared" si="518"/>
        <v>0</v>
      </c>
      <c r="GM496">
        <f t="shared" si="519"/>
        <v>1068.81</v>
      </c>
      <c r="GN496">
        <f t="shared" si="520"/>
        <v>0</v>
      </c>
      <c r="GO496">
        <f t="shared" si="521"/>
        <v>0</v>
      </c>
      <c r="GP496">
        <f t="shared" si="522"/>
        <v>1068.81</v>
      </c>
      <c r="GR496">
        <v>0</v>
      </c>
      <c r="GS496">
        <v>3</v>
      </c>
      <c r="GT496">
        <v>0</v>
      </c>
      <c r="GU496" t="s">
        <v>3</v>
      </c>
      <c r="GV496">
        <f t="shared" si="523"/>
        <v>0</v>
      </c>
      <c r="GW496">
        <v>1</v>
      </c>
      <c r="GX496">
        <f t="shared" si="524"/>
        <v>0</v>
      </c>
      <c r="HA496">
        <v>0</v>
      </c>
      <c r="HB496">
        <v>0</v>
      </c>
      <c r="IK496">
        <v>0</v>
      </c>
    </row>
    <row r="497" spans="1:245" x14ac:dyDescent="0.2">
      <c r="A497">
        <v>17</v>
      </c>
      <c r="B497">
        <v>1</v>
      </c>
      <c r="E497" t="s">
        <v>490</v>
      </c>
      <c r="F497" t="s">
        <v>491</v>
      </c>
      <c r="G497" t="s">
        <v>492</v>
      </c>
      <c r="H497" t="s">
        <v>37</v>
      </c>
      <c r="I497">
        <v>1</v>
      </c>
      <c r="J497">
        <v>0</v>
      </c>
      <c r="O497">
        <f t="shared" si="486"/>
        <v>33362.199999999997</v>
      </c>
      <c r="P497">
        <f t="shared" si="487"/>
        <v>33362.199999999997</v>
      </c>
      <c r="Q497">
        <f t="shared" si="488"/>
        <v>0</v>
      </c>
      <c r="R497">
        <f t="shared" si="489"/>
        <v>0</v>
      </c>
      <c r="S497">
        <f t="shared" si="490"/>
        <v>0</v>
      </c>
      <c r="T497">
        <f t="shared" si="491"/>
        <v>0</v>
      </c>
      <c r="U497">
        <f t="shared" si="492"/>
        <v>0</v>
      </c>
      <c r="V497">
        <f t="shared" si="493"/>
        <v>0</v>
      </c>
      <c r="W497">
        <f t="shared" si="494"/>
        <v>0</v>
      </c>
      <c r="X497">
        <f t="shared" si="495"/>
        <v>0</v>
      </c>
      <c r="Y497">
        <f t="shared" si="496"/>
        <v>0</v>
      </c>
      <c r="AA497">
        <v>33034105</v>
      </c>
      <c r="AB497">
        <f t="shared" si="497"/>
        <v>33362.199999999997</v>
      </c>
      <c r="AC497">
        <f t="shared" si="498"/>
        <v>33362.199999999997</v>
      </c>
      <c r="AD497">
        <f t="shared" si="499"/>
        <v>0</v>
      </c>
      <c r="AE497">
        <f t="shared" si="500"/>
        <v>0</v>
      </c>
      <c r="AF497">
        <f t="shared" si="501"/>
        <v>0</v>
      </c>
      <c r="AG497">
        <f t="shared" si="502"/>
        <v>0</v>
      </c>
      <c r="AH497">
        <f t="shared" si="503"/>
        <v>0</v>
      </c>
      <c r="AI497">
        <f t="shared" si="504"/>
        <v>0</v>
      </c>
      <c r="AJ497">
        <f t="shared" si="505"/>
        <v>0</v>
      </c>
      <c r="AK497">
        <v>33362.199999999997</v>
      </c>
      <c r="AL497">
        <v>33362.199999999997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70</v>
      </c>
      <c r="AU497">
        <v>10</v>
      </c>
      <c r="AV497">
        <v>1</v>
      </c>
      <c r="AW497">
        <v>1</v>
      </c>
      <c r="AZ497">
        <v>1</v>
      </c>
      <c r="BA497">
        <v>1</v>
      </c>
      <c r="BB497">
        <v>1</v>
      </c>
      <c r="BC497">
        <v>1</v>
      </c>
      <c r="BD497" t="s">
        <v>3</v>
      </c>
      <c r="BE497" t="s">
        <v>3</v>
      </c>
      <c r="BF497" t="s">
        <v>3</v>
      </c>
      <c r="BG497" t="s">
        <v>3</v>
      </c>
      <c r="BH497">
        <v>3</v>
      </c>
      <c r="BI497">
        <v>4</v>
      </c>
      <c r="BJ497" t="s">
        <v>493</v>
      </c>
      <c r="BM497">
        <v>0</v>
      </c>
      <c r="BN497">
        <v>0</v>
      </c>
      <c r="BO497" t="s">
        <v>3</v>
      </c>
      <c r="BP497">
        <v>0</v>
      </c>
      <c r="BQ497">
        <v>1</v>
      </c>
      <c r="BR497">
        <v>0</v>
      </c>
      <c r="BS497">
        <v>1</v>
      </c>
      <c r="BT497">
        <v>1</v>
      </c>
      <c r="BU497">
        <v>1</v>
      </c>
      <c r="BV497">
        <v>1</v>
      </c>
      <c r="BW497">
        <v>1</v>
      </c>
      <c r="BX497">
        <v>1</v>
      </c>
      <c r="BY497" t="s">
        <v>3</v>
      </c>
      <c r="BZ497">
        <v>70</v>
      </c>
      <c r="CA497">
        <v>10</v>
      </c>
      <c r="CF497">
        <v>0</v>
      </c>
      <c r="CG497">
        <v>0</v>
      </c>
      <c r="CM497">
        <v>0</v>
      </c>
      <c r="CN497" t="s">
        <v>3</v>
      </c>
      <c r="CO497">
        <v>0</v>
      </c>
      <c r="CP497">
        <f t="shared" si="506"/>
        <v>33362.199999999997</v>
      </c>
      <c r="CQ497">
        <f t="shared" si="507"/>
        <v>33362.199999999997</v>
      </c>
      <c r="CR497">
        <f t="shared" si="508"/>
        <v>0</v>
      </c>
      <c r="CS497">
        <f t="shared" si="509"/>
        <v>0</v>
      </c>
      <c r="CT497">
        <f t="shared" si="510"/>
        <v>0</v>
      </c>
      <c r="CU497">
        <f t="shared" si="511"/>
        <v>0</v>
      </c>
      <c r="CV497">
        <f t="shared" si="512"/>
        <v>0</v>
      </c>
      <c r="CW497">
        <f t="shared" si="513"/>
        <v>0</v>
      </c>
      <c r="CX497">
        <f t="shared" si="514"/>
        <v>0</v>
      </c>
      <c r="CY497">
        <f t="shared" si="515"/>
        <v>0</v>
      </c>
      <c r="CZ497">
        <f t="shared" si="516"/>
        <v>0</v>
      </c>
      <c r="DC497" t="s">
        <v>3</v>
      </c>
      <c r="DD497" t="s">
        <v>3</v>
      </c>
      <c r="DE497" t="s">
        <v>3</v>
      </c>
      <c r="DF497" t="s">
        <v>3</v>
      </c>
      <c r="DG497" t="s">
        <v>3</v>
      </c>
      <c r="DH497" t="s">
        <v>3</v>
      </c>
      <c r="DI497" t="s">
        <v>3</v>
      </c>
      <c r="DJ497" t="s">
        <v>3</v>
      </c>
      <c r="DK497" t="s">
        <v>3</v>
      </c>
      <c r="DL497" t="s">
        <v>3</v>
      </c>
      <c r="DM497" t="s">
        <v>3</v>
      </c>
      <c r="DN497">
        <v>0</v>
      </c>
      <c r="DO497">
        <v>0</v>
      </c>
      <c r="DP497">
        <v>1</v>
      </c>
      <c r="DQ497">
        <v>1</v>
      </c>
      <c r="DU497">
        <v>1010</v>
      </c>
      <c r="DV497" t="s">
        <v>37</v>
      </c>
      <c r="DW497" t="s">
        <v>37</v>
      </c>
      <c r="DX497">
        <v>1</v>
      </c>
      <c r="EE497">
        <v>32505399</v>
      </c>
      <c r="EF497">
        <v>1</v>
      </c>
      <c r="EG497" t="s">
        <v>21</v>
      </c>
      <c r="EH497">
        <v>0</v>
      </c>
      <c r="EI497" t="s">
        <v>3</v>
      </c>
      <c r="EJ497">
        <v>4</v>
      </c>
      <c r="EK497">
        <v>0</v>
      </c>
      <c r="EL497" t="s">
        <v>22</v>
      </c>
      <c r="EM497" t="s">
        <v>23</v>
      </c>
      <c r="EO497" t="s">
        <v>3</v>
      </c>
      <c r="EQ497">
        <v>0</v>
      </c>
      <c r="ER497">
        <v>33362.199999999997</v>
      </c>
      <c r="ES497">
        <v>33362.199999999997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FQ497">
        <v>0</v>
      </c>
      <c r="FR497">
        <f t="shared" si="517"/>
        <v>0</v>
      </c>
      <c r="FS497">
        <v>0</v>
      </c>
      <c r="FX497">
        <v>70</v>
      </c>
      <c r="FY497">
        <v>10</v>
      </c>
      <c r="GA497" t="s">
        <v>3</v>
      </c>
      <c r="GD497">
        <v>0</v>
      </c>
      <c r="GF497">
        <v>425506863</v>
      </c>
      <c r="GG497">
        <v>2</v>
      </c>
      <c r="GH497">
        <v>1</v>
      </c>
      <c r="GI497">
        <v>-2</v>
      </c>
      <c r="GJ497">
        <v>0</v>
      </c>
      <c r="GK497">
        <f>ROUND(R497*(R12)/100,2)</f>
        <v>0</v>
      </c>
      <c r="GL497">
        <f t="shared" si="518"/>
        <v>0</v>
      </c>
      <c r="GM497">
        <f t="shared" si="519"/>
        <v>33362.199999999997</v>
      </c>
      <c r="GN497">
        <f t="shared" si="520"/>
        <v>0</v>
      </c>
      <c r="GO497">
        <f t="shared" si="521"/>
        <v>0</v>
      </c>
      <c r="GP497">
        <f t="shared" si="522"/>
        <v>33362.199999999997</v>
      </c>
      <c r="GR497">
        <v>0</v>
      </c>
      <c r="GS497">
        <v>3</v>
      </c>
      <c r="GT497">
        <v>0</v>
      </c>
      <c r="GU497" t="s">
        <v>3</v>
      </c>
      <c r="GV497">
        <f t="shared" si="523"/>
        <v>0</v>
      </c>
      <c r="GW497">
        <v>1</v>
      </c>
      <c r="GX497">
        <f t="shared" si="524"/>
        <v>0</v>
      </c>
      <c r="HA497">
        <v>0</v>
      </c>
      <c r="HB497">
        <v>0</v>
      </c>
      <c r="IK497">
        <v>0</v>
      </c>
    </row>
    <row r="498" spans="1:245" x14ac:dyDescent="0.2">
      <c r="A498">
        <v>17</v>
      </c>
      <c r="B498">
        <v>1</v>
      </c>
      <c r="C498">
        <f>ROW(SmtRes!A1285)</f>
        <v>1285</v>
      </c>
      <c r="D498">
        <f>ROW(EtalonRes!A1220)</f>
        <v>1220</v>
      </c>
      <c r="E498" t="s">
        <v>494</v>
      </c>
      <c r="F498" t="s">
        <v>17</v>
      </c>
      <c r="G498" t="s">
        <v>18</v>
      </c>
      <c r="H498" t="s">
        <v>19</v>
      </c>
      <c r="I498">
        <v>5.2699999999999997E-2</v>
      </c>
      <c r="J498">
        <v>0</v>
      </c>
      <c r="O498">
        <f t="shared" si="486"/>
        <v>3513.36</v>
      </c>
      <c r="P498">
        <f t="shared" si="487"/>
        <v>3000.39</v>
      </c>
      <c r="Q498">
        <f t="shared" si="488"/>
        <v>81.96</v>
      </c>
      <c r="R498">
        <f t="shared" si="489"/>
        <v>7.53</v>
      </c>
      <c r="S498">
        <f t="shared" si="490"/>
        <v>431.01</v>
      </c>
      <c r="T498">
        <f t="shared" si="491"/>
        <v>0</v>
      </c>
      <c r="U498">
        <f t="shared" si="492"/>
        <v>1.9029969999999998</v>
      </c>
      <c r="V498">
        <f t="shared" si="493"/>
        <v>0</v>
      </c>
      <c r="W498">
        <f t="shared" si="494"/>
        <v>0</v>
      </c>
      <c r="X498">
        <f t="shared" si="495"/>
        <v>301.70999999999998</v>
      </c>
      <c r="Y498">
        <f t="shared" si="496"/>
        <v>43.1</v>
      </c>
      <c r="AA498">
        <v>33034105</v>
      </c>
      <c r="AB498">
        <f t="shared" si="497"/>
        <v>66667.14</v>
      </c>
      <c r="AC498">
        <f t="shared" si="498"/>
        <v>56933.42</v>
      </c>
      <c r="AD498">
        <f t="shared" si="499"/>
        <v>1555.17</v>
      </c>
      <c r="AE498">
        <f t="shared" si="500"/>
        <v>142.85</v>
      </c>
      <c r="AF498">
        <f t="shared" si="501"/>
        <v>8178.55</v>
      </c>
      <c r="AG498">
        <f t="shared" si="502"/>
        <v>0</v>
      </c>
      <c r="AH498">
        <f t="shared" si="503"/>
        <v>36.11</v>
      </c>
      <c r="AI498">
        <f t="shared" si="504"/>
        <v>0</v>
      </c>
      <c r="AJ498">
        <f t="shared" si="505"/>
        <v>0</v>
      </c>
      <c r="AK498">
        <v>66667.14</v>
      </c>
      <c r="AL498">
        <v>56933.42</v>
      </c>
      <c r="AM498">
        <v>1555.17</v>
      </c>
      <c r="AN498">
        <v>142.85</v>
      </c>
      <c r="AO498">
        <v>8178.55</v>
      </c>
      <c r="AP498">
        <v>0</v>
      </c>
      <c r="AQ498">
        <v>36.11</v>
      </c>
      <c r="AR498">
        <v>0</v>
      </c>
      <c r="AS498">
        <v>0</v>
      </c>
      <c r="AT498">
        <v>70</v>
      </c>
      <c r="AU498">
        <v>10</v>
      </c>
      <c r="AV498">
        <v>1</v>
      </c>
      <c r="AW498">
        <v>1</v>
      </c>
      <c r="AZ498">
        <v>1</v>
      </c>
      <c r="BA498">
        <v>1</v>
      </c>
      <c r="BB498">
        <v>1</v>
      </c>
      <c r="BC498">
        <v>1</v>
      </c>
      <c r="BD498" t="s">
        <v>3</v>
      </c>
      <c r="BE498" t="s">
        <v>3</v>
      </c>
      <c r="BF498" t="s">
        <v>3</v>
      </c>
      <c r="BG498" t="s">
        <v>3</v>
      </c>
      <c r="BH498">
        <v>0</v>
      </c>
      <c r="BI498">
        <v>4</v>
      </c>
      <c r="BJ498" t="s">
        <v>20</v>
      </c>
      <c r="BM498">
        <v>0</v>
      </c>
      <c r="BN498">
        <v>0</v>
      </c>
      <c r="BO498" t="s">
        <v>3</v>
      </c>
      <c r="BP498">
        <v>0</v>
      </c>
      <c r="BQ498">
        <v>1</v>
      </c>
      <c r="BR498">
        <v>0</v>
      </c>
      <c r="BS498">
        <v>1</v>
      </c>
      <c r="BT498">
        <v>1</v>
      </c>
      <c r="BU498">
        <v>1</v>
      </c>
      <c r="BV498">
        <v>1</v>
      </c>
      <c r="BW498">
        <v>1</v>
      </c>
      <c r="BX498">
        <v>1</v>
      </c>
      <c r="BY498" t="s">
        <v>3</v>
      </c>
      <c r="BZ498">
        <v>70</v>
      </c>
      <c r="CA498">
        <v>10</v>
      </c>
      <c r="CF498">
        <v>0</v>
      </c>
      <c r="CG498">
        <v>0</v>
      </c>
      <c r="CM498">
        <v>0</v>
      </c>
      <c r="CN498" t="s">
        <v>3</v>
      </c>
      <c r="CO498">
        <v>0</v>
      </c>
      <c r="CP498">
        <f t="shared" si="506"/>
        <v>3513.3599999999997</v>
      </c>
      <c r="CQ498">
        <f t="shared" si="507"/>
        <v>56933.42</v>
      </c>
      <c r="CR498">
        <f t="shared" si="508"/>
        <v>1555.17</v>
      </c>
      <c r="CS498">
        <f t="shared" si="509"/>
        <v>142.85</v>
      </c>
      <c r="CT498">
        <f t="shared" si="510"/>
        <v>8178.55</v>
      </c>
      <c r="CU498">
        <f t="shared" si="511"/>
        <v>0</v>
      </c>
      <c r="CV498">
        <f t="shared" si="512"/>
        <v>36.11</v>
      </c>
      <c r="CW498">
        <f t="shared" si="513"/>
        <v>0</v>
      </c>
      <c r="CX498">
        <f t="shared" si="514"/>
        <v>0</v>
      </c>
      <c r="CY498">
        <f t="shared" si="515"/>
        <v>301.70699999999999</v>
      </c>
      <c r="CZ498">
        <f t="shared" si="516"/>
        <v>43.101000000000006</v>
      </c>
      <c r="DC498" t="s">
        <v>3</v>
      </c>
      <c r="DD498" t="s">
        <v>3</v>
      </c>
      <c r="DE498" t="s">
        <v>3</v>
      </c>
      <c r="DF498" t="s">
        <v>3</v>
      </c>
      <c r="DG498" t="s">
        <v>3</v>
      </c>
      <c r="DH498" t="s">
        <v>3</v>
      </c>
      <c r="DI498" t="s">
        <v>3</v>
      </c>
      <c r="DJ498" t="s">
        <v>3</v>
      </c>
      <c r="DK498" t="s">
        <v>3</v>
      </c>
      <c r="DL498" t="s">
        <v>3</v>
      </c>
      <c r="DM498" t="s">
        <v>3</v>
      </c>
      <c r="DN498">
        <v>0</v>
      </c>
      <c r="DO498">
        <v>0</v>
      </c>
      <c r="DP498">
        <v>1</v>
      </c>
      <c r="DQ498">
        <v>1</v>
      </c>
      <c r="DU498">
        <v>1009</v>
      </c>
      <c r="DV498" t="s">
        <v>19</v>
      </c>
      <c r="DW498" t="s">
        <v>19</v>
      </c>
      <c r="DX498">
        <v>1000</v>
      </c>
      <c r="EE498">
        <v>32505399</v>
      </c>
      <c r="EF498">
        <v>1</v>
      </c>
      <c r="EG498" t="s">
        <v>21</v>
      </c>
      <c r="EH498">
        <v>0</v>
      </c>
      <c r="EI498" t="s">
        <v>3</v>
      </c>
      <c r="EJ498">
        <v>4</v>
      </c>
      <c r="EK498">
        <v>0</v>
      </c>
      <c r="EL498" t="s">
        <v>22</v>
      </c>
      <c r="EM498" t="s">
        <v>23</v>
      </c>
      <c r="EO498" t="s">
        <v>3</v>
      </c>
      <c r="EQ498">
        <v>131072</v>
      </c>
      <c r="ER498">
        <v>66667.14</v>
      </c>
      <c r="ES498">
        <v>56933.42</v>
      </c>
      <c r="ET498">
        <v>1555.17</v>
      </c>
      <c r="EU498">
        <v>142.85</v>
      </c>
      <c r="EV498">
        <v>8178.55</v>
      </c>
      <c r="EW498">
        <v>36.11</v>
      </c>
      <c r="EX498">
        <v>0</v>
      </c>
      <c r="EY498">
        <v>0</v>
      </c>
      <c r="FQ498">
        <v>0</v>
      </c>
      <c r="FR498">
        <f t="shared" si="517"/>
        <v>0</v>
      </c>
      <c r="FS498">
        <v>0</v>
      </c>
      <c r="FX498">
        <v>70</v>
      </c>
      <c r="FY498">
        <v>10</v>
      </c>
      <c r="GA498" t="s">
        <v>3</v>
      </c>
      <c r="GD498">
        <v>0</v>
      </c>
      <c r="GF498">
        <v>-1596235391</v>
      </c>
      <c r="GG498">
        <v>2</v>
      </c>
      <c r="GH498">
        <v>1</v>
      </c>
      <c r="GI498">
        <v>-2</v>
      </c>
      <c r="GJ498">
        <v>0</v>
      </c>
      <c r="GK498">
        <f>ROUND(R498*(R12)/100,2)</f>
        <v>8.1300000000000008</v>
      </c>
      <c r="GL498">
        <f t="shared" si="518"/>
        <v>0</v>
      </c>
      <c r="GM498">
        <f t="shared" si="519"/>
        <v>3866.3</v>
      </c>
      <c r="GN498">
        <f t="shared" si="520"/>
        <v>0</v>
      </c>
      <c r="GO498">
        <f t="shared" si="521"/>
        <v>0</v>
      </c>
      <c r="GP498">
        <f t="shared" si="522"/>
        <v>3866.3</v>
      </c>
      <c r="GR498">
        <v>0</v>
      </c>
      <c r="GS498">
        <v>3</v>
      </c>
      <c r="GT498">
        <v>0</v>
      </c>
      <c r="GU498" t="s">
        <v>3</v>
      </c>
      <c r="GV498">
        <f t="shared" si="523"/>
        <v>0</v>
      </c>
      <c r="GW498">
        <v>1</v>
      </c>
      <c r="GX498">
        <f t="shared" si="524"/>
        <v>0</v>
      </c>
      <c r="HA498">
        <v>0</v>
      </c>
      <c r="HB498">
        <v>0</v>
      </c>
      <c r="IK498">
        <v>0</v>
      </c>
    </row>
    <row r="499" spans="1:245" x14ac:dyDescent="0.2">
      <c r="A499">
        <v>18</v>
      </c>
      <c r="B499">
        <v>1</v>
      </c>
      <c r="C499">
        <v>1285</v>
      </c>
      <c r="E499" t="s">
        <v>495</v>
      </c>
      <c r="F499" t="s">
        <v>25</v>
      </c>
      <c r="G499" t="s">
        <v>26</v>
      </c>
      <c r="H499" t="s">
        <v>19</v>
      </c>
      <c r="I499">
        <f>I498*J499</f>
        <v>-5.2699999999999997E-2</v>
      </c>
      <c r="J499">
        <v>-1</v>
      </c>
      <c r="O499">
        <f t="shared" si="486"/>
        <v>-2814.71</v>
      </c>
      <c r="P499">
        <f t="shared" si="487"/>
        <v>-2814.71</v>
      </c>
      <c r="Q499">
        <f t="shared" si="488"/>
        <v>0</v>
      </c>
      <c r="R499">
        <f t="shared" si="489"/>
        <v>0</v>
      </c>
      <c r="S499">
        <f t="shared" si="490"/>
        <v>0</v>
      </c>
      <c r="T499">
        <f t="shared" si="491"/>
        <v>0</v>
      </c>
      <c r="U499">
        <f t="shared" si="492"/>
        <v>0</v>
      </c>
      <c r="V499">
        <f t="shared" si="493"/>
        <v>0</v>
      </c>
      <c r="W499">
        <f t="shared" si="494"/>
        <v>0</v>
      </c>
      <c r="X499">
        <f t="shared" si="495"/>
        <v>0</v>
      </c>
      <c r="Y499">
        <f t="shared" si="496"/>
        <v>0</v>
      </c>
      <c r="AA499">
        <v>33034105</v>
      </c>
      <c r="AB499">
        <f t="shared" si="497"/>
        <v>53410.15</v>
      </c>
      <c r="AC499">
        <f t="shared" si="498"/>
        <v>53410.15</v>
      </c>
      <c r="AD499">
        <f t="shared" si="499"/>
        <v>0</v>
      </c>
      <c r="AE499">
        <f t="shared" si="500"/>
        <v>0</v>
      </c>
      <c r="AF499">
        <f t="shared" si="501"/>
        <v>0</v>
      </c>
      <c r="AG499">
        <f t="shared" si="502"/>
        <v>0</v>
      </c>
      <c r="AH499">
        <f t="shared" si="503"/>
        <v>0</v>
      </c>
      <c r="AI499">
        <f t="shared" si="504"/>
        <v>0</v>
      </c>
      <c r="AJ499">
        <f t="shared" si="505"/>
        <v>0</v>
      </c>
      <c r="AK499">
        <v>53410.15</v>
      </c>
      <c r="AL499">
        <v>53410.15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70</v>
      </c>
      <c r="AU499">
        <v>10</v>
      </c>
      <c r="AV499">
        <v>1</v>
      </c>
      <c r="AW499">
        <v>1</v>
      </c>
      <c r="AZ499">
        <v>1</v>
      </c>
      <c r="BA499">
        <v>1</v>
      </c>
      <c r="BB499">
        <v>1</v>
      </c>
      <c r="BC499">
        <v>1</v>
      </c>
      <c r="BD499" t="s">
        <v>3</v>
      </c>
      <c r="BE499" t="s">
        <v>3</v>
      </c>
      <c r="BF499" t="s">
        <v>3</v>
      </c>
      <c r="BG499" t="s">
        <v>3</v>
      </c>
      <c r="BH499">
        <v>3</v>
      </c>
      <c r="BI499">
        <v>4</v>
      </c>
      <c r="BJ499" t="s">
        <v>27</v>
      </c>
      <c r="BM499">
        <v>0</v>
      </c>
      <c r="BN499">
        <v>0</v>
      </c>
      <c r="BO499" t="s">
        <v>3</v>
      </c>
      <c r="BP499">
        <v>0</v>
      </c>
      <c r="BQ499">
        <v>1</v>
      </c>
      <c r="BR499">
        <v>0</v>
      </c>
      <c r="BS499">
        <v>1</v>
      </c>
      <c r="BT499">
        <v>1</v>
      </c>
      <c r="BU499">
        <v>1</v>
      </c>
      <c r="BV499">
        <v>1</v>
      </c>
      <c r="BW499">
        <v>1</v>
      </c>
      <c r="BX499">
        <v>1</v>
      </c>
      <c r="BY499" t="s">
        <v>3</v>
      </c>
      <c r="BZ499">
        <v>70</v>
      </c>
      <c r="CA499">
        <v>10</v>
      </c>
      <c r="CF499">
        <v>0</v>
      </c>
      <c r="CG499">
        <v>0</v>
      </c>
      <c r="CM499">
        <v>0</v>
      </c>
      <c r="CN499" t="s">
        <v>3</v>
      </c>
      <c r="CO499">
        <v>0</v>
      </c>
      <c r="CP499">
        <f t="shared" si="506"/>
        <v>-2814.71</v>
      </c>
      <c r="CQ499">
        <f t="shared" si="507"/>
        <v>53410.15</v>
      </c>
      <c r="CR499">
        <f t="shared" si="508"/>
        <v>0</v>
      </c>
      <c r="CS499">
        <f t="shared" si="509"/>
        <v>0</v>
      </c>
      <c r="CT499">
        <f t="shared" si="510"/>
        <v>0</v>
      </c>
      <c r="CU499">
        <f t="shared" si="511"/>
        <v>0</v>
      </c>
      <c r="CV499">
        <f t="shared" si="512"/>
        <v>0</v>
      </c>
      <c r="CW499">
        <f t="shared" si="513"/>
        <v>0</v>
      </c>
      <c r="CX499">
        <f t="shared" si="514"/>
        <v>0</v>
      </c>
      <c r="CY499">
        <f t="shared" si="515"/>
        <v>0</v>
      </c>
      <c r="CZ499">
        <f t="shared" si="516"/>
        <v>0</v>
      </c>
      <c r="DC499" t="s">
        <v>3</v>
      </c>
      <c r="DD499" t="s">
        <v>3</v>
      </c>
      <c r="DE499" t="s">
        <v>3</v>
      </c>
      <c r="DF499" t="s">
        <v>3</v>
      </c>
      <c r="DG499" t="s">
        <v>3</v>
      </c>
      <c r="DH499" t="s">
        <v>3</v>
      </c>
      <c r="DI499" t="s">
        <v>3</v>
      </c>
      <c r="DJ499" t="s">
        <v>3</v>
      </c>
      <c r="DK499" t="s">
        <v>3</v>
      </c>
      <c r="DL499" t="s">
        <v>3</v>
      </c>
      <c r="DM499" t="s">
        <v>3</v>
      </c>
      <c r="DN499">
        <v>0</v>
      </c>
      <c r="DO499">
        <v>0</v>
      </c>
      <c r="DP499">
        <v>1</v>
      </c>
      <c r="DQ499">
        <v>1</v>
      </c>
      <c r="DU499">
        <v>1009</v>
      </c>
      <c r="DV499" t="s">
        <v>19</v>
      </c>
      <c r="DW499" t="s">
        <v>19</v>
      </c>
      <c r="DX499">
        <v>1000</v>
      </c>
      <c r="EE499">
        <v>32505399</v>
      </c>
      <c r="EF499">
        <v>1</v>
      </c>
      <c r="EG499" t="s">
        <v>21</v>
      </c>
      <c r="EH499">
        <v>0</v>
      </c>
      <c r="EI499" t="s">
        <v>3</v>
      </c>
      <c r="EJ499">
        <v>4</v>
      </c>
      <c r="EK499">
        <v>0</v>
      </c>
      <c r="EL499" t="s">
        <v>22</v>
      </c>
      <c r="EM499" t="s">
        <v>23</v>
      </c>
      <c r="EO499" t="s">
        <v>3</v>
      </c>
      <c r="EQ499">
        <v>0</v>
      </c>
      <c r="ER499">
        <v>53410.15</v>
      </c>
      <c r="ES499">
        <v>53410.15</v>
      </c>
      <c r="ET499">
        <v>0</v>
      </c>
      <c r="EU499">
        <v>0</v>
      </c>
      <c r="EV499">
        <v>0</v>
      </c>
      <c r="EW499">
        <v>0</v>
      </c>
      <c r="EX499">
        <v>0</v>
      </c>
      <c r="FQ499">
        <v>0</v>
      </c>
      <c r="FR499">
        <f t="shared" si="517"/>
        <v>0</v>
      </c>
      <c r="FS499">
        <v>0</v>
      </c>
      <c r="FX499">
        <v>70</v>
      </c>
      <c r="FY499">
        <v>10</v>
      </c>
      <c r="GA499" t="s">
        <v>3</v>
      </c>
      <c r="GD499">
        <v>0</v>
      </c>
      <c r="GF499">
        <v>-1467733540</v>
      </c>
      <c r="GG499">
        <v>2</v>
      </c>
      <c r="GH499">
        <v>1</v>
      </c>
      <c r="GI499">
        <v>-2</v>
      </c>
      <c r="GJ499">
        <v>0</v>
      </c>
      <c r="GK499">
        <f>ROUND(R499*(R12)/100,2)</f>
        <v>0</v>
      </c>
      <c r="GL499">
        <f t="shared" si="518"/>
        <v>0</v>
      </c>
      <c r="GM499">
        <f t="shared" si="519"/>
        <v>-2814.71</v>
      </c>
      <c r="GN499">
        <f t="shared" si="520"/>
        <v>0</v>
      </c>
      <c r="GO499">
        <f t="shared" si="521"/>
        <v>0</v>
      </c>
      <c r="GP499">
        <f t="shared" si="522"/>
        <v>-2814.71</v>
      </c>
      <c r="GR499">
        <v>0</v>
      </c>
      <c r="GS499">
        <v>3</v>
      </c>
      <c r="GT499">
        <v>0</v>
      </c>
      <c r="GU499" t="s">
        <v>3</v>
      </c>
      <c r="GV499">
        <f t="shared" si="523"/>
        <v>0</v>
      </c>
      <c r="GW499">
        <v>1</v>
      </c>
      <c r="GX499">
        <f t="shared" si="524"/>
        <v>0</v>
      </c>
      <c r="HA499">
        <v>0</v>
      </c>
      <c r="HB499">
        <v>0</v>
      </c>
      <c r="IK499">
        <v>0</v>
      </c>
    </row>
    <row r="500" spans="1:245" x14ac:dyDescent="0.2">
      <c r="A500">
        <v>17</v>
      </c>
      <c r="B500">
        <v>1</v>
      </c>
      <c r="C500">
        <f>ROW(SmtRes!A1300)</f>
        <v>1300</v>
      </c>
      <c r="D500">
        <f>ROW(EtalonRes!A1235)</f>
        <v>1235</v>
      </c>
      <c r="E500" t="s">
        <v>496</v>
      </c>
      <c r="F500" t="s">
        <v>29</v>
      </c>
      <c r="G500" t="s">
        <v>30</v>
      </c>
      <c r="H500" t="s">
        <v>31</v>
      </c>
      <c r="I500">
        <v>7.1700000000000002E-3</v>
      </c>
      <c r="J500">
        <v>0</v>
      </c>
      <c r="O500">
        <f t="shared" si="486"/>
        <v>3060.96</v>
      </c>
      <c r="P500">
        <f t="shared" si="487"/>
        <v>2493.96</v>
      </c>
      <c r="Q500">
        <f t="shared" si="488"/>
        <v>3.12</v>
      </c>
      <c r="R500">
        <f t="shared" si="489"/>
        <v>1.06</v>
      </c>
      <c r="S500">
        <f t="shared" si="490"/>
        <v>563.88</v>
      </c>
      <c r="T500">
        <f t="shared" si="491"/>
        <v>0</v>
      </c>
      <c r="U500">
        <f t="shared" si="492"/>
        <v>3.2487270000000001</v>
      </c>
      <c r="V500">
        <f t="shared" si="493"/>
        <v>0</v>
      </c>
      <c r="W500">
        <f t="shared" si="494"/>
        <v>0</v>
      </c>
      <c r="X500">
        <f t="shared" si="495"/>
        <v>394.72</v>
      </c>
      <c r="Y500">
        <f t="shared" si="496"/>
        <v>56.39</v>
      </c>
      <c r="AA500">
        <v>33034105</v>
      </c>
      <c r="AB500">
        <f t="shared" si="497"/>
        <v>426912.19</v>
      </c>
      <c r="AC500">
        <f t="shared" si="498"/>
        <v>347832.49</v>
      </c>
      <c r="AD500">
        <f t="shared" si="499"/>
        <v>435.13</v>
      </c>
      <c r="AE500">
        <f t="shared" si="500"/>
        <v>147.43</v>
      </c>
      <c r="AF500">
        <f t="shared" si="501"/>
        <v>78644.570000000007</v>
      </c>
      <c r="AG500">
        <f t="shared" si="502"/>
        <v>0</v>
      </c>
      <c r="AH500">
        <f t="shared" si="503"/>
        <v>453.1</v>
      </c>
      <c r="AI500">
        <f t="shared" si="504"/>
        <v>0</v>
      </c>
      <c r="AJ500">
        <f t="shared" si="505"/>
        <v>0</v>
      </c>
      <c r="AK500">
        <v>426912.19</v>
      </c>
      <c r="AL500">
        <v>347832.49</v>
      </c>
      <c r="AM500">
        <v>435.13</v>
      </c>
      <c r="AN500">
        <v>147.43</v>
      </c>
      <c r="AO500">
        <v>78644.570000000007</v>
      </c>
      <c r="AP500">
        <v>0</v>
      </c>
      <c r="AQ500">
        <v>453.1</v>
      </c>
      <c r="AR500">
        <v>0</v>
      </c>
      <c r="AS500">
        <v>0</v>
      </c>
      <c r="AT500">
        <v>70</v>
      </c>
      <c r="AU500">
        <v>10</v>
      </c>
      <c r="AV500">
        <v>1</v>
      </c>
      <c r="AW500">
        <v>1</v>
      </c>
      <c r="AZ500">
        <v>1</v>
      </c>
      <c r="BA500">
        <v>1</v>
      </c>
      <c r="BB500">
        <v>1</v>
      </c>
      <c r="BC500">
        <v>1</v>
      </c>
      <c r="BD500" t="s">
        <v>3</v>
      </c>
      <c r="BE500" t="s">
        <v>3</v>
      </c>
      <c r="BF500" t="s">
        <v>3</v>
      </c>
      <c r="BG500" t="s">
        <v>3</v>
      </c>
      <c r="BH500">
        <v>0</v>
      </c>
      <c r="BI500">
        <v>4</v>
      </c>
      <c r="BJ500" t="s">
        <v>32</v>
      </c>
      <c r="BM500">
        <v>0</v>
      </c>
      <c r="BN500">
        <v>0</v>
      </c>
      <c r="BO500" t="s">
        <v>3</v>
      </c>
      <c r="BP500">
        <v>0</v>
      </c>
      <c r="BQ500">
        <v>1</v>
      </c>
      <c r="BR500">
        <v>0</v>
      </c>
      <c r="BS500">
        <v>1</v>
      </c>
      <c r="BT500">
        <v>1</v>
      </c>
      <c r="BU500">
        <v>1</v>
      </c>
      <c r="BV500">
        <v>1</v>
      </c>
      <c r="BW500">
        <v>1</v>
      </c>
      <c r="BX500">
        <v>1</v>
      </c>
      <c r="BY500" t="s">
        <v>3</v>
      </c>
      <c r="BZ500">
        <v>70</v>
      </c>
      <c r="CA500">
        <v>10</v>
      </c>
      <c r="CF500">
        <v>0</v>
      </c>
      <c r="CG500">
        <v>0</v>
      </c>
      <c r="CM500">
        <v>0</v>
      </c>
      <c r="CN500" t="s">
        <v>3</v>
      </c>
      <c r="CO500">
        <v>0</v>
      </c>
      <c r="CP500">
        <f t="shared" si="506"/>
        <v>3060.96</v>
      </c>
      <c r="CQ500">
        <f t="shared" si="507"/>
        <v>347832.49</v>
      </c>
      <c r="CR500">
        <f t="shared" si="508"/>
        <v>435.13</v>
      </c>
      <c r="CS500">
        <f t="shared" si="509"/>
        <v>147.43</v>
      </c>
      <c r="CT500">
        <f t="shared" si="510"/>
        <v>78644.570000000007</v>
      </c>
      <c r="CU500">
        <f t="shared" si="511"/>
        <v>0</v>
      </c>
      <c r="CV500">
        <f t="shared" si="512"/>
        <v>453.1</v>
      </c>
      <c r="CW500">
        <f t="shared" si="513"/>
        <v>0</v>
      </c>
      <c r="CX500">
        <f t="shared" si="514"/>
        <v>0</v>
      </c>
      <c r="CY500">
        <f t="shared" si="515"/>
        <v>394.71600000000001</v>
      </c>
      <c r="CZ500">
        <f t="shared" si="516"/>
        <v>56.388000000000005</v>
      </c>
      <c r="DC500" t="s">
        <v>3</v>
      </c>
      <c r="DD500" t="s">
        <v>3</v>
      </c>
      <c r="DE500" t="s">
        <v>3</v>
      </c>
      <c r="DF500" t="s">
        <v>3</v>
      </c>
      <c r="DG500" t="s">
        <v>3</v>
      </c>
      <c r="DH500" t="s">
        <v>3</v>
      </c>
      <c r="DI500" t="s">
        <v>3</v>
      </c>
      <c r="DJ500" t="s">
        <v>3</v>
      </c>
      <c r="DK500" t="s">
        <v>3</v>
      </c>
      <c r="DL500" t="s">
        <v>3</v>
      </c>
      <c r="DM500" t="s">
        <v>3</v>
      </c>
      <c r="DN500">
        <v>0</v>
      </c>
      <c r="DO500">
        <v>0</v>
      </c>
      <c r="DP500">
        <v>1</v>
      </c>
      <c r="DQ500">
        <v>1</v>
      </c>
      <c r="DU500">
        <v>1007</v>
      </c>
      <c r="DV500" t="s">
        <v>31</v>
      </c>
      <c r="DW500" t="s">
        <v>31</v>
      </c>
      <c r="DX500">
        <v>100</v>
      </c>
      <c r="EE500">
        <v>32505399</v>
      </c>
      <c r="EF500">
        <v>1</v>
      </c>
      <c r="EG500" t="s">
        <v>21</v>
      </c>
      <c r="EH500">
        <v>0</v>
      </c>
      <c r="EI500" t="s">
        <v>3</v>
      </c>
      <c r="EJ500">
        <v>4</v>
      </c>
      <c r="EK500">
        <v>0</v>
      </c>
      <c r="EL500" t="s">
        <v>22</v>
      </c>
      <c r="EM500" t="s">
        <v>23</v>
      </c>
      <c r="EO500" t="s">
        <v>3</v>
      </c>
      <c r="EQ500">
        <v>131072</v>
      </c>
      <c r="ER500">
        <v>426912.19</v>
      </c>
      <c r="ES500">
        <v>347832.49</v>
      </c>
      <c r="ET500">
        <v>435.13</v>
      </c>
      <c r="EU500">
        <v>147.43</v>
      </c>
      <c r="EV500">
        <v>78644.570000000007</v>
      </c>
      <c r="EW500">
        <v>453.1</v>
      </c>
      <c r="EX500">
        <v>0</v>
      </c>
      <c r="EY500">
        <v>0</v>
      </c>
      <c r="FQ500">
        <v>0</v>
      </c>
      <c r="FR500">
        <f t="shared" si="517"/>
        <v>0</v>
      </c>
      <c r="FS500">
        <v>0</v>
      </c>
      <c r="FX500">
        <v>70</v>
      </c>
      <c r="FY500">
        <v>10</v>
      </c>
      <c r="GA500" t="s">
        <v>3</v>
      </c>
      <c r="GD500">
        <v>0</v>
      </c>
      <c r="GF500">
        <v>1739596138</v>
      </c>
      <c r="GG500">
        <v>2</v>
      </c>
      <c r="GH500">
        <v>1</v>
      </c>
      <c r="GI500">
        <v>-2</v>
      </c>
      <c r="GJ500">
        <v>0</v>
      </c>
      <c r="GK500">
        <f>ROUND(R500*(R12)/100,2)</f>
        <v>1.1399999999999999</v>
      </c>
      <c r="GL500">
        <f t="shared" si="518"/>
        <v>0</v>
      </c>
      <c r="GM500">
        <f t="shared" si="519"/>
        <v>3513.21</v>
      </c>
      <c r="GN500">
        <f t="shared" si="520"/>
        <v>0</v>
      </c>
      <c r="GO500">
        <f t="shared" si="521"/>
        <v>0</v>
      </c>
      <c r="GP500">
        <f t="shared" si="522"/>
        <v>3513.21</v>
      </c>
      <c r="GR500">
        <v>0</v>
      </c>
      <c r="GS500">
        <v>3</v>
      </c>
      <c r="GT500">
        <v>0</v>
      </c>
      <c r="GU500" t="s">
        <v>3</v>
      </c>
      <c r="GV500">
        <f t="shared" si="523"/>
        <v>0</v>
      </c>
      <c r="GW500">
        <v>1</v>
      </c>
      <c r="GX500">
        <f t="shared" si="524"/>
        <v>0</v>
      </c>
      <c r="HA500">
        <v>0</v>
      </c>
      <c r="HB500">
        <v>0</v>
      </c>
      <c r="IK500">
        <v>0</v>
      </c>
    </row>
    <row r="501" spans="1:245" x14ac:dyDescent="0.2">
      <c r="A501">
        <v>17</v>
      </c>
      <c r="B501">
        <v>1</v>
      </c>
      <c r="E501" t="s">
        <v>497</v>
      </c>
      <c r="F501" t="s">
        <v>25</v>
      </c>
      <c r="G501" t="s">
        <v>26</v>
      </c>
      <c r="H501" t="s">
        <v>19</v>
      </c>
      <c r="I501">
        <v>1.2250604300000001E-2</v>
      </c>
      <c r="J501">
        <v>0</v>
      </c>
      <c r="O501">
        <f t="shared" si="486"/>
        <v>654.30999999999995</v>
      </c>
      <c r="P501">
        <f t="shared" si="487"/>
        <v>654.30999999999995</v>
      </c>
      <c r="Q501">
        <f t="shared" si="488"/>
        <v>0</v>
      </c>
      <c r="R501">
        <f t="shared" si="489"/>
        <v>0</v>
      </c>
      <c r="S501">
        <f t="shared" si="490"/>
        <v>0</v>
      </c>
      <c r="T501">
        <f t="shared" si="491"/>
        <v>0</v>
      </c>
      <c r="U501">
        <f t="shared" si="492"/>
        <v>0</v>
      </c>
      <c r="V501">
        <f t="shared" si="493"/>
        <v>0</v>
      </c>
      <c r="W501">
        <f t="shared" si="494"/>
        <v>0</v>
      </c>
      <c r="X501">
        <f t="shared" si="495"/>
        <v>0</v>
      </c>
      <c r="Y501">
        <f t="shared" si="496"/>
        <v>0</v>
      </c>
      <c r="AA501">
        <v>33034105</v>
      </c>
      <c r="AB501">
        <f t="shared" si="497"/>
        <v>53410.15</v>
      </c>
      <c r="AC501">
        <f t="shared" si="498"/>
        <v>53410.15</v>
      </c>
      <c r="AD501">
        <f t="shared" si="499"/>
        <v>0</v>
      </c>
      <c r="AE501">
        <f t="shared" si="500"/>
        <v>0</v>
      </c>
      <c r="AF501">
        <f t="shared" si="501"/>
        <v>0</v>
      </c>
      <c r="AG501">
        <f t="shared" si="502"/>
        <v>0</v>
      </c>
      <c r="AH501">
        <f t="shared" si="503"/>
        <v>0</v>
      </c>
      <c r="AI501">
        <f t="shared" si="504"/>
        <v>0</v>
      </c>
      <c r="AJ501">
        <f t="shared" si="505"/>
        <v>0</v>
      </c>
      <c r="AK501">
        <v>53410.15</v>
      </c>
      <c r="AL501">
        <v>53410.15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70</v>
      </c>
      <c r="AU501">
        <v>10</v>
      </c>
      <c r="AV501">
        <v>1</v>
      </c>
      <c r="AW501">
        <v>1</v>
      </c>
      <c r="AZ501">
        <v>1</v>
      </c>
      <c r="BA501">
        <v>1</v>
      </c>
      <c r="BB501">
        <v>1</v>
      </c>
      <c r="BC501">
        <v>1</v>
      </c>
      <c r="BD501" t="s">
        <v>3</v>
      </c>
      <c r="BE501" t="s">
        <v>3</v>
      </c>
      <c r="BF501" t="s">
        <v>3</v>
      </c>
      <c r="BG501" t="s">
        <v>3</v>
      </c>
      <c r="BH501">
        <v>3</v>
      </c>
      <c r="BI501">
        <v>4</v>
      </c>
      <c r="BJ501" t="s">
        <v>27</v>
      </c>
      <c r="BM501">
        <v>0</v>
      </c>
      <c r="BN501">
        <v>0</v>
      </c>
      <c r="BO501" t="s">
        <v>3</v>
      </c>
      <c r="BP501">
        <v>0</v>
      </c>
      <c r="BQ501">
        <v>1</v>
      </c>
      <c r="BR501">
        <v>0</v>
      </c>
      <c r="BS501">
        <v>1</v>
      </c>
      <c r="BT501">
        <v>1</v>
      </c>
      <c r="BU501">
        <v>1</v>
      </c>
      <c r="BV501">
        <v>1</v>
      </c>
      <c r="BW501">
        <v>1</v>
      </c>
      <c r="BX501">
        <v>1</v>
      </c>
      <c r="BY501" t="s">
        <v>3</v>
      </c>
      <c r="BZ501">
        <v>70</v>
      </c>
      <c r="CA501">
        <v>10</v>
      </c>
      <c r="CF501">
        <v>0</v>
      </c>
      <c r="CG501">
        <v>0</v>
      </c>
      <c r="CM501">
        <v>0</v>
      </c>
      <c r="CN501" t="s">
        <v>3</v>
      </c>
      <c r="CO501">
        <v>0</v>
      </c>
      <c r="CP501">
        <f t="shared" si="506"/>
        <v>654.30999999999995</v>
      </c>
      <c r="CQ501">
        <f t="shared" si="507"/>
        <v>53410.15</v>
      </c>
      <c r="CR501">
        <f t="shared" si="508"/>
        <v>0</v>
      </c>
      <c r="CS501">
        <f t="shared" si="509"/>
        <v>0</v>
      </c>
      <c r="CT501">
        <f t="shared" si="510"/>
        <v>0</v>
      </c>
      <c r="CU501">
        <f t="shared" si="511"/>
        <v>0</v>
      </c>
      <c r="CV501">
        <f t="shared" si="512"/>
        <v>0</v>
      </c>
      <c r="CW501">
        <f t="shared" si="513"/>
        <v>0</v>
      </c>
      <c r="CX501">
        <f t="shared" si="514"/>
        <v>0</v>
      </c>
      <c r="CY501">
        <f t="shared" si="515"/>
        <v>0</v>
      </c>
      <c r="CZ501">
        <f t="shared" si="516"/>
        <v>0</v>
      </c>
      <c r="DC501" t="s">
        <v>3</v>
      </c>
      <c r="DD501" t="s">
        <v>3</v>
      </c>
      <c r="DE501" t="s">
        <v>3</v>
      </c>
      <c r="DF501" t="s">
        <v>3</v>
      </c>
      <c r="DG501" t="s">
        <v>3</v>
      </c>
      <c r="DH501" t="s">
        <v>3</v>
      </c>
      <c r="DI501" t="s">
        <v>3</v>
      </c>
      <c r="DJ501" t="s">
        <v>3</v>
      </c>
      <c r="DK501" t="s">
        <v>3</v>
      </c>
      <c r="DL501" t="s">
        <v>3</v>
      </c>
      <c r="DM501" t="s">
        <v>3</v>
      </c>
      <c r="DN501">
        <v>0</v>
      </c>
      <c r="DO501">
        <v>0</v>
      </c>
      <c r="DP501">
        <v>1</v>
      </c>
      <c r="DQ501">
        <v>1</v>
      </c>
      <c r="DU501">
        <v>1009</v>
      </c>
      <c r="DV501" t="s">
        <v>19</v>
      </c>
      <c r="DW501" t="s">
        <v>19</v>
      </c>
      <c r="DX501">
        <v>1000</v>
      </c>
      <c r="EE501">
        <v>32505399</v>
      </c>
      <c r="EF501">
        <v>1</v>
      </c>
      <c r="EG501" t="s">
        <v>21</v>
      </c>
      <c r="EH501">
        <v>0</v>
      </c>
      <c r="EI501" t="s">
        <v>3</v>
      </c>
      <c r="EJ501">
        <v>4</v>
      </c>
      <c r="EK501">
        <v>0</v>
      </c>
      <c r="EL501" t="s">
        <v>22</v>
      </c>
      <c r="EM501" t="s">
        <v>23</v>
      </c>
      <c r="EO501" t="s">
        <v>3</v>
      </c>
      <c r="EQ501">
        <v>131072</v>
      </c>
      <c r="ER501">
        <v>53410.15</v>
      </c>
      <c r="ES501">
        <v>53410.15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FQ501">
        <v>0</v>
      </c>
      <c r="FR501">
        <f t="shared" si="517"/>
        <v>0</v>
      </c>
      <c r="FS501">
        <v>0</v>
      </c>
      <c r="FX501">
        <v>70</v>
      </c>
      <c r="FY501">
        <v>10</v>
      </c>
      <c r="GA501" t="s">
        <v>3</v>
      </c>
      <c r="GD501">
        <v>0</v>
      </c>
      <c r="GF501">
        <v>-1467733540</v>
      </c>
      <c r="GG501">
        <v>2</v>
      </c>
      <c r="GH501">
        <v>1</v>
      </c>
      <c r="GI501">
        <v>-2</v>
      </c>
      <c r="GJ501">
        <v>0</v>
      </c>
      <c r="GK501">
        <f>ROUND(R501*(R12)/100,2)</f>
        <v>0</v>
      </c>
      <c r="GL501">
        <f t="shared" si="518"/>
        <v>0</v>
      </c>
      <c r="GM501">
        <f t="shared" si="519"/>
        <v>654.30999999999995</v>
      </c>
      <c r="GN501">
        <f t="shared" si="520"/>
        <v>0</v>
      </c>
      <c r="GO501">
        <f t="shared" si="521"/>
        <v>0</v>
      </c>
      <c r="GP501">
        <f t="shared" si="522"/>
        <v>654.30999999999995</v>
      </c>
      <c r="GR501">
        <v>0</v>
      </c>
      <c r="GS501">
        <v>3</v>
      </c>
      <c r="GT501">
        <v>0</v>
      </c>
      <c r="GU501" t="s">
        <v>3</v>
      </c>
      <c r="GV501">
        <f t="shared" si="523"/>
        <v>0</v>
      </c>
      <c r="GW501">
        <v>1</v>
      </c>
      <c r="GX501">
        <f t="shared" si="524"/>
        <v>0</v>
      </c>
      <c r="HA501">
        <v>0</v>
      </c>
      <c r="HB501">
        <v>0</v>
      </c>
      <c r="IK501">
        <v>0</v>
      </c>
    </row>
    <row r="502" spans="1:245" x14ac:dyDescent="0.2">
      <c r="A502">
        <v>17</v>
      </c>
      <c r="B502">
        <v>1</v>
      </c>
      <c r="E502" t="s">
        <v>498</v>
      </c>
      <c r="F502" t="s">
        <v>499</v>
      </c>
      <c r="G502" t="s">
        <v>500</v>
      </c>
      <c r="H502" t="s">
        <v>37</v>
      </c>
      <c r="I502">
        <v>1</v>
      </c>
      <c r="J502">
        <v>0</v>
      </c>
      <c r="O502">
        <f t="shared" si="486"/>
        <v>11752.06</v>
      </c>
      <c r="P502">
        <f t="shared" si="487"/>
        <v>11752.06</v>
      </c>
      <c r="Q502">
        <f t="shared" si="488"/>
        <v>0</v>
      </c>
      <c r="R502">
        <f t="shared" si="489"/>
        <v>0</v>
      </c>
      <c r="S502">
        <f t="shared" si="490"/>
        <v>0</v>
      </c>
      <c r="T502">
        <f t="shared" si="491"/>
        <v>0</v>
      </c>
      <c r="U502">
        <f t="shared" si="492"/>
        <v>0</v>
      </c>
      <c r="V502">
        <f t="shared" si="493"/>
        <v>0</v>
      </c>
      <c r="W502">
        <f t="shared" si="494"/>
        <v>0</v>
      </c>
      <c r="X502">
        <f t="shared" si="495"/>
        <v>0</v>
      </c>
      <c r="Y502">
        <f t="shared" si="496"/>
        <v>0</v>
      </c>
      <c r="AA502">
        <v>33034105</v>
      </c>
      <c r="AB502">
        <f t="shared" si="497"/>
        <v>11752.06</v>
      </c>
      <c r="AC502">
        <f t="shared" si="498"/>
        <v>11752.06</v>
      </c>
      <c r="AD502">
        <f t="shared" si="499"/>
        <v>0</v>
      </c>
      <c r="AE502">
        <f t="shared" si="500"/>
        <v>0</v>
      </c>
      <c r="AF502">
        <f t="shared" si="501"/>
        <v>0</v>
      </c>
      <c r="AG502">
        <f t="shared" si="502"/>
        <v>0</v>
      </c>
      <c r="AH502">
        <f t="shared" si="503"/>
        <v>0</v>
      </c>
      <c r="AI502">
        <f t="shared" si="504"/>
        <v>0</v>
      </c>
      <c r="AJ502">
        <f t="shared" si="505"/>
        <v>0</v>
      </c>
      <c r="AK502">
        <v>11752.06</v>
      </c>
      <c r="AL502">
        <v>11752.06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70</v>
      </c>
      <c r="AU502">
        <v>10</v>
      </c>
      <c r="AV502">
        <v>1</v>
      </c>
      <c r="AW502">
        <v>1</v>
      </c>
      <c r="AZ502">
        <v>1</v>
      </c>
      <c r="BA502">
        <v>1</v>
      </c>
      <c r="BB502">
        <v>1</v>
      </c>
      <c r="BC502">
        <v>1</v>
      </c>
      <c r="BD502" t="s">
        <v>3</v>
      </c>
      <c r="BE502" t="s">
        <v>3</v>
      </c>
      <c r="BF502" t="s">
        <v>3</v>
      </c>
      <c r="BG502" t="s">
        <v>3</v>
      </c>
      <c r="BH502">
        <v>3</v>
      </c>
      <c r="BI502">
        <v>4</v>
      </c>
      <c r="BJ502" t="s">
        <v>501</v>
      </c>
      <c r="BM502">
        <v>0</v>
      </c>
      <c r="BN502">
        <v>0</v>
      </c>
      <c r="BO502" t="s">
        <v>3</v>
      </c>
      <c r="BP502">
        <v>0</v>
      </c>
      <c r="BQ502">
        <v>1</v>
      </c>
      <c r="BR502">
        <v>0</v>
      </c>
      <c r="BS502">
        <v>1</v>
      </c>
      <c r="BT502">
        <v>1</v>
      </c>
      <c r="BU502">
        <v>1</v>
      </c>
      <c r="BV502">
        <v>1</v>
      </c>
      <c r="BW502">
        <v>1</v>
      </c>
      <c r="BX502">
        <v>1</v>
      </c>
      <c r="BY502" t="s">
        <v>3</v>
      </c>
      <c r="BZ502">
        <v>70</v>
      </c>
      <c r="CA502">
        <v>10</v>
      </c>
      <c r="CF502">
        <v>0</v>
      </c>
      <c r="CG502">
        <v>0</v>
      </c>
      <c r="CM502">
        <v>0</v>
      </c>
      <c r="CN502" t="s">
        <v>3</v>
      </c>
      <c r="CO502">
        <v>0</v>
      </c>
      <c r="CP502">
        <f t="shared" si="506"/>
        <v>11752.06</v>
      </c>
      <c r="CQ502">
        <f t="shared" si="507"/>
        <v>11752.06</v>
      </c>
      <c r="CR502">
        <f t="shared" si="508"/>
        <v>0</v>
      </c>
      <c r="CS502">
        <f t="shared" si="509"/>
        <v>0</v>
      </c>
      <c r="CT502">
        <f t="shared" si="510"/>
        <v>0</v>
      </c>
      <c r="CU502">
        <f t="shared" si="511"/>
        <v>0</v>
      </c>
      <c r="CV502">
        <f t="shared" si="512"/>
        <v>0</v>
      </c>
      <c r="CW502">
        <f t="shared" si="513"/>
        <v>0</v>
      </c>
      <c r="CX502">
        <f t="shared" si="514"/>
        <v>0</v>
      </c>
      <c r="CY502">
        <f t="shared" si="515"/>
        <v>0</v>
      </c>
      <c r="CZ502">
        <f t="shared" si="516"/>
        <v>0</v>
      </c>
      <c r="DC502" t="s">
        <v>3</v>
      </c>
      <c r="DD502" t="s">
        <v>3</v>
      </c>
      <c r="DE502" t="s">
        <v>3</v>
      </c>
      <c r="DF502" t="s">
        <v>3</v>
      </c>
      <c r="DG502" t="s">
        <v>3</v>
      </c>
      <c r="DH502" t="s">
        <v>3</v>
      </c>
      <c r="DI502" t="s">
        <v>3</v>
      </c>
      <c r="DJ502" t="s">
        <v>3</v>
      </c>
      <c r="DK502" t="s">
        <v>3</v>
      </c>
      <c r="DL502" t="s">
        <v>3</v>
      </c>
      <c r="DM502" t="s">
        <v>3</v>
      </c>
      <c r="DN502">
        <v>0</v>
      </c>
      <c r="DO502">
        <v>0</v>
      </c>
      <c r="DP502">
        <v>1</v>
      </c>
      <c r="DQ502">
        <v>1</v>
      </c>
      <c r="DU502">
        <v>1010</v>
      </c>
      <c r="DV502" t="s">
        <v>37</v>
      </c>
      <c r="DW502" t="s">
        <v>37</v>
      </c>
      <c r="DX502">
        <v>1</v>
      </c>
      <c r="EE502">
        <v>32505399</v>
      </c>
      <c r="EF502">
        <v>1</v>
      </c>
      <c r="EG502" t="s">
        <v>21</v>
      </c>
      <c r="EH502">
        <v>0</v>
      </c>
      <c r="EI502" t="s">
        <v>3</v>
      </c>
      <c r="EJ502">
        <v>4</v>
      </c>
      <c r="EK502">
        <v>0</v>
      </c>
      <c r="EL502" t="s">
        <v>22</v>
      </c>
      <c r="EM502" t="s">
        <v>23</v>
      </c>
      <c r="EO502" t="s">
        <v>3</v>
      </c>
      <c r="EQ502">
        <v>0</v>
      </c>
      <c r="ER502">
        <v>11752.06</v>
      </c>
      <c r="ES502">
        <v>11752.06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FQ502">
        <v>0</v>
      </c>
      <c r="FR502">
        <f t="shared" si="517"/>
        <v>0</v>
      </c>
      <c r="FS502">
        <v>0</v>
      </c>
      <c r="FX502">
        <v>70</v>
      </c>
      <c r="FY502">
        <v>10</v>
      </c>
      <c r="GA502" t="s">
        <v>3</v>
      </c>
      <c r="GD502">
        <v>0</v>
      </c>
      <c r="GF502">
        <v>-370647696</v>
      </c>
      <c r="GG502">
        <v>2</v>
      </c>
      <c r="GH502">
        <v>1</v>
      </c>
      <c r="GI502">
        <v>-2</v>
      </c>
      <c r="GJ502">
        <v>0</v>
      </c>
      <c r="GK502">
        <f>ROUND(R502*(R12)/100,2)</f>
        <v>0</v>
      </c>
      <c r="GL502">
        <f t="shared" si="518"/>
        <v>0</v>
      </c>
      <c r="GM502">
        <f t="shared" si="519"/>
        <v>11752.06</v>
      </c>
      <c r="GN502">
        <f t="shared" si="520"/>
        <v>0</v>
      </c>
      <c r="GO502">
        <f t="shared" si="521"/>
        <v>0</v>
      </c>
      <c r="GP502">
        <f t="shared" si="522"/>
        <v>11752.06</v>
      </c>
      <c r="GR502">
        <v>0</v>
      </c>
      <c r="GS502">
        <v>3</v>
      </c>
      <c r="GT502">
        <v>0</v>
      </c>
      <c r="GU502" t="s">
        <v>3</v>
      </c>
      <c r="GV502">
        <f t="shared" si="523"/>
        <v>0</v>
      </c>
      <c r="GW502">
        <v>1</v>
      </c>
      <c r="GX502">
        <f t="shared" si="524"/>
        <v>0</v>
      </c>
      <c r="HA502">
        <v>0</v>
      </c>
      <c r="HB502">
        <v>0</v>
      </c>
      <c r="IK502">
        <v>0</v>
      </c>
    </row>
    <row r="503" spans="1:245" x14ac:dyDescent="0.2">
      <c r="A503">
        <v>17</v>
      </c>
      <c r="B503">
        <v>1</v>
      </c>
      <c r="C503">
        <f>ROW(SmtRes!A1305)</f>
        <v>1305</v>
      </c>
      <c r="D503">
        <f>ROW(EtalonRes!A1239)</f>
        <v>1239</v>
      </c>
      <c r="E503" t="s">
        <v>502</v>
      </c>
      <c r="F503" t="s">
        <v>17</v>
      </c>
      <c r="G503" t="s">
        <v>18</v>
      </c>
      <c r="H503" t="s">
        <v>19</v>
      </c>
      <c r="I503">
        <v>0.03</v>
      </c>
      <c r="J503">
        <v>0</v>
      </c>
      <c r="O503">
        <f t="shared" si="486"/>
        <v>2000.02</v>
      </c>
      <c r="P503">
        <f t="shared" si="487"/>
        <v>1708</v>
      </c>
      <c r="Q503">
        <f t="shared" si="488"/>
        <v>46.66</v>
      </c>
      <c r="R503">
        <f t="shared" si="489"/>
        <v>4.29</v>
      </c>
      <c r="S503">
        <f t="shared" si="490"/>
        <v>245.36</v>
      </c>
      <c r="T503">
        <f t="shared" si="491"/>
        <v>0</v>
      </c>
      <c r="U503">
        <f t="shared" si="492"/>
        <v>1.0832999999999999</v>
      </c>
      <c r="V503">
        <f t="shared" si="493"/>
        <v>0</v>
      </c>
      <c r="W503">
        <f t="shared" si="494"/>
        <v>0</v>
      </c>
      <c r="X503">
        <f t="shared" si="495"/>
        <v>171.75</v>
      </c>
      <c r="Y503">
        <f t="shared" si="496"/>
        <v>24.54</v>
      </c>
      <c r="AA503">
        <v>33034105</v>
      </c>
      <c r="AB503">
        <f t="shared" si="497"/>
        <v>66667.14</v>
      </c>
      <c r="AC503">
        <f t="shared" si="498"/>
        <v>56933.42</v>
      </c>
      <c r="AD503">
        <f t="shared" si="499"/>
        <v>1555.17</v>
      </c>
      <c r="AE503">
        <f t="shared" si="500"/>
        <v>142.85</v>
      </c>
      <c r="AF503">
        <f t="shared" si="501"/>
        <v>8178.55</v>
      </c>
      <c r="AG503">
        <f t="shared" si="502"/>
        <v>0</v>
      </c>
      <c r="AH503">
        <f t="shared" si="503"/>
        <v>36.11</v>
      </c>
      <c r="AI503">
        <f t="shared" si="504"/>
        <v>0</v>
      </c>
      <c r="AJ503">
        <f t="shared" si="505"/>
        <v>0</v>
      </c>
      <c r="AK503">
        <v>66667.14</v>
      </c>
      <c r="AL503">
        <v>56933.42</v>
      </c>
      <c r="AM503">
        <v>1555.17</v>
      </c>
      <c r="AN503">
        <v>142.85</v>
      </c>
      <c r="AO503">
        <v>8178.55</v>
      </c>
      <c r="AP503">
        <v>0</v>
      </c>
      <c r="AQ503">
        <v>36.11</v>
      </c>
      <c r="AR503">
        <v>0</v>
      </c>
      <c r="AS503">
        <v>0</v>
      </c>
      <c r="AT503">
        <v>70</v>
      </c>
      <c r="AU503">
        <v>10</v>
      </c>
      <c r="AV503">
        <v>1</v>
      </c>
      <c r="AW503">
        <v>1</v>
      </c>
      <c r="AZ503">
        <v>1</v>
      </c>
      <c r="BA503">
        <v>1</v>
      </c>
      <c r="BB503">
        <v>1</v>
      </c>
      <c r="BC503">
        <v>1</v>
      </c>
      <c r="BD503" t="s">
        <v>3</v>
      </c>
      <c r="BE503" t="s">
        <v>3</v>
      </c>
      <c r="BF503" t="s">
        <v>3</v>
      </c>
      <c r="BG503" t="s">
        <v>3</v>
      </c>
      <c r="BH503">
        <v>0</v>
      </c>
      <c r="BI503">
        <v>4</v>
      </c>
      <c r="BJ503" t="s">
        <v>20</v>
      </c>
      <c r="BM503">
        <v>0</v>
      </c>
      <c r="BN503">
        <v>0</v>
      </c>
      <c r="BO503" t="s">
        <v>3</v>
      </c>
      <c r="BP503">
        <v>0</v>
      </c>
      <c r="BQ503">
        <v>1</v>
      </c>
      <c r="BR503">
        <v>0</v>
      </c>
      <c r="BS503">
        <v>1</v>
      </c>
      <c r="BT503">
        <v>1</v>
      </c>
      <c r="BU503">
        <v>1</v>
      </c>
      <c r="BV503">
        <v>1</v>
      </c>
      <c r="BW503">
        <v>1</v>
      </c>
      <c r="BX503">
        <v>1</v>
      </c>
      <c r="BY503" t="s">
        <v>3</v>
      </c>
      <c r="BZ503">
        <v>70</v>
      </c>
      <c r="CA503">
        <v>10</v>
      </c>
      <c r="CF503">
        <v>0</v>
      </c>
      <c r="CG503">
        <v>0</v>
      </c>
      <c r="CM503">
        <v>0</v>
      </c>
      <c r="CN503" t="s">
        <v>3</v>
      </c>
      <c r="CO503">
        <v>0</v>
      </c>
      <c r="CP503">
        <f t="shared" si="506"/>
        <v>2000.02</v>
      </c>
      <c r="CQ503">
        <f t="shared" si="507"/>
        <v>56933.42</v>
      </c>
      <c r="CR503">
        <f t="shared" si="508"/>
        <v>1555.17</v>
      </c>
      <c r="CS503">
        <f t="shared" si="509"/>
        <v>142.85</v>
      </c>
      <c r="CT503">
        <f t="shared" si="510"/>
        <v>8178.55</v>
      </c>
      <c r="CU503">
        <f t="shared" si="511"/>
        <v>0</v>
      </c>
      <c r="CV503">
        <f t="shared" si="512"/>
        <v>36.11</v>
      </c>
      <c r="CW503">
        <f t="shared" si="513"/>
        <v>0</v>
      </c>
      <c r="CX503">
        <f t="shared" si="514"/>
        <v>0</v>
      </c>
      <c r="CY503">
        <f t="shared" si="515"/>
        <v>171.75200000000001</v>
      </c>
      <c r="CZ503">
        <f t="shared" si="516"/>
        <v>24.536000000000005</v>
      </c>
      <c r="DC503" t="s">
        <v>3</v>
      </c>
      <c r="DD503" t="s">
        <v>3</v>
      </c>
      <c r="DE503" t="s">
        <v>3</v>
      </c>
      <c r="DF503" t="s">
        <v>3</v>
      </c>
      <c r="DG503" t="s">
        <v>3</v>
      </c>
      <c r="DH503" t="s">
        <v>3</v>
      </c>
      <c r="DI503" t="s">
        <v>3</v>
      </c>
      <c r="DJ503" t="s">
        <v>3</v>
      </c>
      <c r="DK503" t="s">
        <v>3</v>
      </c>
      <c r="DL503" t="s">
        <v>3</v>
      </c>
      <c r="DM503" t="s">
        <v>3</v>
      </c>
      <c r="DN503">
        <v>0</v>
      </c>
      <c r="DO503">
        <v>0</v>
      </c>
      <c r="DP503">
        <v>1</v>
      </c>
      <c r="DQ503">
        <v>1</v>
      </c>
      <c r="DU503">
        <v>1009</v>
      </c>
      <c r="DV503" t="s">
        <v>19</v>
      </c>
      <c r="DW503" t="s">
        <v>19</v>
      </c>
      <c r="DX503">
        <v>1000</v>
      </c>
      <c r="EE503">
        <v>32505399</v>
      </c>
      <c r="EF503">
        <v>1</v>
      </c>
      <c r="EG503" t="s">
        <v>21</v>
      </c>
      <c r="EH503">
        <v>0</v>
      </c>
      <c r="EI503" t="s">
        <v>3</v>
      </c>
      <c r="EJ503">
        <v>4</v>
      </c>
      <c r="EK503">
        <v>0</v>
      </c>
      <c r="EL503" t="s">
        <v>22</v>
      </c>
      <c r="EM503" t="s">
        <v>23</v>
      </c>
      <c r="EO503" t="s">
        <v>3</v>
      </c>
      <c r="EQ503">
        <v>131072</v>
      </c>
      <c r="ER503">
        <v>66667.14</v>
      </c>
      <c r="ES503">
        <v>56933.42</v>
      </c>
      <c r="ET503">
        <v>1555.17</v>
      </c>
      <c r="EU503">
        <v>142.85</v>
      </c>
      <c r="EV503">
        <v>8178.55</v>
      </c>
      <c r="EW503">
        <v>36.11</v>
      </c>
      <c r="EX503">
        <v>0</v>
      </c>
      <c r="EY503">
        <v>0</v>
      </c>
      <c r="FQ503">
        <v>0</v>
      </c>
      <c r="FR503">
        <f t="shared" si="517"/>
        <v>0</v>
      </c>
      <c r="FS503">
        <v>0</v>
      </c>
      <c r="FX503">
        <v>70</v>
      </c>
      <c r="FY503">
        <v>10</v>
      </c>
      <c r="GA503" t="s">
        <v>3</v>
      </c>
      <c r="GD503">
        <v>0</v>
      </c>
      <c r="GF503">
        <v>-1596235391</v>
      </c>
      <c r="GG503">
        <v>2</v>
      </c>
      <c r="GH503">
        <v>1</v>
      </c>
      <c r="GI503">
        <v>-2</v>
      </c>
      <c r="GJ503">
        <v>0</v>
      </c>
      <c r="GK503">
        <f>ROUND(R503*(R12)/100,2)</f>
        <v>4.63</v>
      </c>
      <c r="GL503">
        <f t="shared" si="518"/>
        <v>0</v>
      </c>
      <c r="GM503">
        <f t="shared" si="519"/>
        <v>2200.94</v>
      </c>
      <c r="GN503">
        <f t="shared" si="520"/>
        <v>0</v>
      </c>
      <c r="GO503">
        <f t="shared" si="521"/>
        <v>0</v>
      </c>
      <c r="GP503">
        <f t="shared" si="522"/>
        <v>2200.94</v>
      </c>
      <c r="GR503">
        <v>0</v>
      </c>
      <c r="GS503">
        <v>3</v>
      </c>
      <c r="GT503">
        <v>0</v>
      </c>
      <c r="GU503" t="s">
        <v>3</v>
      </c>
      <c r="GV503">
        <f t="shared" si="523"/>
        <v>0</v>
      </c>
      <c r="GW503">
        <v>1</v>
      </c>
      <c r="GX503">
        <f t="shared" si="524"/>
        <v>0</v>
      </c>
      <c r="HA503">
        <v>0</v>
      </c>
      <c r="HB503">
        <v>0</v>
      </c>
      <c r="IK503">
        <v>0</v>
      </c>
    </row>
    <row r="504" spans="1:245" x14ac:dyDescent="0.2">
      <c r="A504">
        <v>18</v>
      </c>
      <c r="B504">
        <v>1</v>
      </c>
      <c r="C504">
        <v>1305</v>
      </c>
      <c r="E504" t="s">
        <v>503</v>
      </c>
      <c r="F504" t="s">
        <v>25</v>
      </c>
      <c r="G504" t="s">
        <v>26</v>
      </c>
      <c r="H504" t="s">
        <v>19</v>
      </c>
      <c r="I504">
        <f>I503*J504</f>
        <v>-0.03</v>
      </c>
      <c r="J504">
        <v>-1</v>
      </c>
      <c r="O504">
        <f t="shared" si="486"/>
        <v>-1602.3</v>
      </c>
      <c r="P504">
        <f t="shared" si="487"/>
        <v>-1602.3</v>
      </c>
      <c r="Q504">
        <f t="shared" si="488"/>
        <v>0</v>
      </c>
      <c r="R504">
        <f t="shared" si="489"/>
        <v>0</v>
      </c>
      <c r="S504">
        <f t="shared" si="490"/>
        <v>0</v>
      </c>
      <c r="T504">
        <f t="shared" si="491"/>
        <v>0</v>
      </c>
      <c r="U504">
        <f t="shared" si="492"/>
        <v>0</v>
      </c>
      <c r="V504">
        <f t="shared" si="493"/>
        <v>0</v>
      </c>
      <c r="W504">
        <f t="shared" si="494"/>
        <v>0</v>
      </c>
      <c r="X504">
        <f t="shared" si="495"/>
        <v>0</v>
      </c>
      <c r="Y504">
        <f t="shared" si="496"/>
        <v>0</v>
      </c>
      <c r="AA504">
        <v>33034105</v>
      </c>
      <c r="AB504">
        <f t="shared" si="497"/>
        <v>53410.15</v>
      </c>
      <c r="AC504">
        <f t="shared" si="498"/>
        <v>53410.15</v>
      </c>
      <c r="AD504">
        <f t="shared" si="499"/>
        <v>0</v>
      </c>
      <c r="AE504">
        <f t="shared" si="500"/>
        <v>0</v>
      </c>
      <c r="AF504">
        <f t="shared" si="501"/>
        <v>0</v>
      </c>
      <c r="AG504">
        <f t="shared" si="502"/>
        <v>0</v>
      </c>
      <c r="AH504">
        <f t="shared" si="503"/>
        <v>0</v>
      </c>
      <c r="AI504">
        <f t="shared" si="504"/>
        <v>0</v>
      </c>
      <c r="AJ504">
        <f t="shared" si="505"/>
        <v>0</v>
      </c>
      <c r="AK504">
        <v>53410.15</v>
      </c>
      <c r="AL504">
        <v>53410.15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70</v>
      </c>
      <c r="AU504">
        <v>10</v>
      </c>
      <c r="AV504">
        <v>1</v>
      </c>
      <c r="AW504">
        <v>1</v>
      </c>
      <c r="AZ504">
        <v>1</v>
      </c>
      <c r="BA504">
        <v>1</v>
      </c>
      <c r="BB504">
        <v>1</v>
      </c>
      <c r="BC504">
        <v>1</v>
      </c>
      <c r="BD504" t="s">
        <v>3</v>
      </c>
      <c r="BE504" t="s">
        <v>3</v>
      </c>
      <c r="BF504" t="s">
        <v>3</v>
      </c>
      <c r="BG504" t="s">
        <v>3</v>
      </c>
      <c r="BH504">
        <v>3</v>
      </c>
      <c r="BI504">
        <v>4</v>
      </c>
      <c r="BJ504" t="s">
        <v>27</v>
      </c>
      <c r="BM504">
        <v>0</v>
      </c>
      <c r="BN504">
        <v>0</v>
      </c>
      <c r="BO504" t="s">
        <v>3</v>
      </c>
      <c r="BP504">
        <v>0</v>
      </c>
      <c r="BQ504">
        <v>1</v>
      </c>
      <c r="BR504">
        <v>0</v>
      </c>
      <c r="BS504">
        <v>1</v>
      </c>
      <c r="BT504">
        <v>1</v>
      </c>
      <c r="BU504">
        <v>1</v>
      </c>
      <c r="BV504">
        <v>1</v>
      </c>
      <c r="BW504">
        <v>1</v>
      </c>
      <c r="BX504">
        <v>1</v>
      </c>
      <c r="BY504" t="s">
        <v>3</v>
      </c>
      <c r="BZ504">
        <v>70</v>
      </c>
      <c r="CA504">
        <v>10</v>
      </c>
      <c r="CF504">
        <v>0</v>
      </c>
      <c r="CG504">
        <v>0</v>
      </c>
      <c r="CM504">
        <v>0</v>
      </c>
      <c r="CN504" t="s">
        <v>3</v>
      </c>
      <c r="CO504">
        <v>0</v>
      </c>
      <c r="CP504">
        <f t="shared" si="506"/>
        <v>-1602.3</v>
      </c>
      <c r="CQ504">
        <f t="shared" si="507"/>
        <v>53410.15</v>
      </c>
      <c r="CR504">
        <f t="shared" si="508"/>
        <v>0</v>
      </c>
      <c r="CS504">
        <f t="shared" si="509"/>
        <v>0</v>
      </c>
      <c r="CT504">
        <f t="shared" si="510"/>
        <v>0</v>
      </c>
      <c r="CU504">
        <f t="shared" si="511"/>
        <v>0</v>
      </c>
      <c r="CV504">
        <f t="shared" si="512"/>
        <v>0</v>
      </c>
      <c r="CW504">
        <f t="shared" si="513"/>
        <v>0</v>
      </c>
      <c r="CX504">
        <f t="shared" si="514"/>
        <v>0</v>
      </c>
      <c r="CY504">
        <f t="shared" si="515"/>
        <v>0</v>
      </c>
      <c r="CZ504">
        <f t="shared" si="516"/>
        <v>0</v>
      </c>
      <c r="DC504" t="s">
        <v>3</v>
      </c>
      <c r="DD504" t="s">
        <v>3</v>
      </c>
      <c r="DE504" t="s">
        <v>3</v>
      </c>
      <c r="DF504" t="s">
        <v>3</v>
      </c>
      <c r="DG504" t="s">
        <v>3</v>
      </c>
      <c r="DH504" t="s">
        <v>3</v>
      </c>
      <c r="DI504" t="s">
        <v>3</v>
      </c>
      <c r="DJ504" t="s">
        <v>3</v>
      </c>
      <c r="DK504" t="s">
        <v>3</v>
      </c>
      <c r="DL504" t="s">
        <v>3</v>
      </c>
      <c r="DM504" t="s">
        <v>3</v>
      </c>
      <c r="DN504">
        <v>0</v>
      </c>
      <c r="DO504">
        <v>0</v>
      </c>
      <c r="DP504">
        <v>1</v>
      </c>
      <c r="DQ504">
        <v>1</v>
      </c>
      <c r="DU504">
        <v>1009</v>
      </c>
      <c r="DV504" t="s">
        <v>19</v>
      </c>
      <c r="DW504" t="s">
        <v>19</v>
      </c>
      <c r="DX504">
        <v>1000</v>
      </c>
      <c r="EE504">
        <v>32505399</v>
      </c>
      <c r="EF504">
        <v>1</v>
      </c>
      <c r="EG504" t="s">
        <v>21</v>
      </c>
      <c r="EH504">
        <v>0</v>
      </c>
      <c r="EI504" t="s">
        <v>3</v>
      </c>
      <c r="EJ504">
        <v>4</v>
      </c>
      <c r="EK504">
        <v>0</v>
      </c>
      <c r="EL504" t="s">
        <v>22</v>
      </c>
      <c r="EM504" t="s">
        <v>23</v>
      </c>
      <c r="EO504" t="s">
        <v>3</v>
      </c>
      <c r="EQ504">
        <v>0</v>
      </c>
      <c r="ER504">
        <v>53410.15</v>
      </c>
      <c r="ES504">
        <v>53410.15</v>
      </c>
      <c r="ET504">
        <v>0</v>
      </c>
      <c r="EU504">
        <v>0</v>
      </c>
      <c r="EV504">
        <v>0</v>
      </c>
      <c r="EW504">
        <v>0</v>
      </c>
      <c r="EX504">
        <v>0</v>
      </c>
      <c r="FQ504">
        <v>0</v>
      </c>
      <c r="FR504">
        <f t="shared" si="517"/>
        <v>0</v>
      </c>
      <c r="FS504">
        <v>0</v>
      </c>
      <c r="FX504">
        <v>70</v>
      </c>
      <c r="FY504">
        <v>10</v>
      </c>
      <c r="GA504" t="s">
        <v>3</v>
      </c>
      <c r="GD504">
        <v>0</v>
      </c>
      <c r="GF504">
        <v>-1467733540</v>
      </c>
      <c r="GG504">
        <v>2</v>
      </c>
      <c r="GH504">
        <v>1</v>
      </c>
      <c r="GI504">
        <v>-2</v>
      </c>
      <c r="GJ504">
        <v>0</v>
      </c>
      <c r="GK504">
        <f>ROUND(R504*(R12)/100,2)</f>
        <v>0</v>
      </c>
      <c r="GL504">
        <f t="shared" si="518"/>
        <v>0</v>
      </c>
      <c r="GM504">
        <f t="shared" si="519"/>
        <v>-1602.3</v>
      </c>
      <c r="GN504">
        <f t="shared" si="520"/>
        <v>0</v>
      </c>
      <c r="GO504">
        <f t="shared" si="521"/>
        <v>0</v>
      </c>
      <c r="GP504">
        <f t="shared" si="522"/>
        <v>-1602.3</v>
      </c>
      <c r="GR504">
        <v>0</v>
      </c>
      <c r="GS504">
        <v>3</v>
      </c>
      <c r="GT504">
        <v>0</v>
      </c>
      <c r="GU504" t="s">
        <v>3</v>
      </c>
      <c r="GV504">
        <f t="shared" si="523"/>
        <v>0</v>
      </c>
      <c r="GW504">
        <v>1</v>
      </c>
      <c r="GX504">
        <f t="shared" si="524"/>
        <v>0</v>
      </c>
      <c r="HA504">
        <v>0</v>
      </c>
      <c r="HB504">
        <v>0</v>
      </c>
      <c r="IK504">
        <v>0</v>
      </c>
    </row>
    <row r="505" spans="1:245" x14ac:dyDescent="0.2">
      <c r="A505">
        <v>17</v>
      </c>
      <c r="B505">
        <v>1</v>
      </c>
      <c r="C505">
        <f>ROW(SmtRes!A1320)</f>
        <v>1320</v>
      </c>
      <c r="D505">
        <f>ROW(EtalonRes!A1254)</f>
        <v>1254</v>
      </c>
      <c r="E505" t="s">
        <v>504</v>
      </c>
      <c r="F505" t="s">
        <v>29</v>
      </c>
      <c r="G505" t="s">
        <v>30</v>
      </c>
      <c r="H505" t="s">
        <v>31</v>
      </c>
      <c r="I505">
        <v>4.0000000000000001E-3</v>
      </c>
      <c r="J505">
        <v>0</v>
      </c>
      <c r="O505">
        <f t="shared" si="486"/>
        <v>1707.65</v>
      </c>
      <c r="P505">
        <f t="shared" si="487"/>
        <v>1391.33</v>
      </c>
      <c r="Q505">
        <f t="shared" si="488"/>
        <v>1.74</v>
      </c>
      <c r="R505">
        <f t="shared" si="489"/>
        <v>0.59</v>
      </c>
      <c r="S505">
        <f t="shared" si="490"/>
        <v>314.58</v>
      </c>
      <c r="T505">
        <f t="shared" si="491"/>
        <v>0</v>
      </c>
      <c r="U505">
        <f t="shared" si="492"/>
        <v>1.8124000000000002</v>
      </c>
      <c r="V505">
        <f t="shared" si="493"/>
        <v>0</v>
      </c>
      <c r="W505">
        <f t="shared" si="494"/>
        <v>0</v>
      </c>
      <c r="X505">
        <f t="shared" si="495"/>
        <v>220.21</v>
      </c>
      <c r="Y505">
        <f t="shared" si="496"/>
        <v>31.46</v>
      </c>
      <c r="AA505">
        <v>33034105</v>
      </c>
      <c r="AB505">
        <f t="shared" si="497"/>
        <v>426912.19</v>
      </c>
      <c r="AC505">
        <f t="shared" si="498"/>
        <v>347832.49</v>
      </c>
      <c r="AD505">
        <f t="shared" si="499"/>
        <v>435.13</v>
      </c>
      <c r="AE505">
        <f t="shared" si="500"/>
        <v>147.43</v>
      </c>
      <c r="AF505">
        <f t="shared" si="501"/>
        <v>78644.570000000007</v>
      </c>
      <c r="AG505">
        <f t="shared" si="502"/>
        <v>0</v>
      </c>
      <c r="AH505">
        <f t="shared" si="503"/>
        <v>453.1</v>
      </c>
      <c r="AI505">
        <f t="shared" si="504"/>
        <v>0</v>
      </c>
      <c r="AJ505">
        <f t="shared" si="505"/>
        <v>0</v>
      </c>
      <c r="AK505">
        <v>426912.19</v>
      </c>
      <c r="AL505">
        <v>347832.49</v>
      </c>
      <c r="AM505">
        <v>435.13</v>
      </c>
      <c r="AN505">
        <v>147.43</v>
      </c>
      <c r="AO505">
        <v>78644.570000000007</v>
      </c>
      <c r="AP505">
        <v>0</v>
      </c>
      <c r="AQ505">
        <v>453.1</v>
      </c>
      <c r="AR505">
        <v>0</v>
      </c>
      <c r="AS505">
        <v>0</v>
      </c>
      <c r="AT505">
        <v>70</v>
      </c>
      <c r="AU505">
        <v>10</v>
      </c>
      <c r="AV505">
        <v>1</v>
      </c>
      <c r="AW505">
        <v>1</v>
      </c>
      <c r="AZ505">
        <v>1</v>
      </c>
      <c r="BA505">
        <v>1</v>
      </c>
      <c r="BB505">
        <v>1</v>
      </c>
      <c r="BC505">
        <v>1</v>
      </c>
      <c r="BD505" t="s">
        <v>3</v>
      </c>
      <c r="BE505" t="s">
        <v>3</v>
      </c>
      <c r="BF505" t="s">
        <v>3</v>
      </c>
      <c r="BG505" t="s">
        <v>3</v>
      </c>
      <c r="BH505">
        <v>0</v>
      </c>
      <c r="BI505">
        <v>4</v>
      </c>
      <c r="BJ505" t="s">
        <v>32</v>
      </c>
      <c r="BM505">
        <v>0</v>
      </c>
      <c r="BN505">
        <v>0</v>
      </c>
      <c r="BO505" t="s">
        <v>3</v>
      </c>
      <c r="BP505">
        <v>0</v>
      </c>
      <c r="BQ505">
        <v>1</v>
      </c>
      <c r="BR505">
        <v>0</v>
      </c>
      <c r="BS505">
        <v>1</v>
      </c>
      <c r="BT505">
        <v>1</v>
      </c>
      <c r="BU505">
        <v>1</v>
      </c>
      <c r="BV505">
        <v>1</v>
      </c>
      <c r="BW505">
        <v>1</v>
      </c>
      <c r="BX505">
        <v>1</v>
      </c>
      <c r="BY505" t="s">
        <v>3</v>
      </c>
      <c r="BZ505">
        <v>70</v>
      </c>
      <c r="CA505">
        <v>10</v>
      </c>
      <c r="CF505">
        <v>0</v>
      </c>
      <c r="CG505">
        <v>0</v>
      </c>
      <c r="CM505">
        <v>0</v>
      </c>
      <c r="CN505" t="s">
        <v>3</v>
      </c>
      <c r="CO505">
        <v>0</v>
      </c>
      <c r="CP505">
        <f t="shared" si="506"/>
        <v>1707.6499999999999</v>
      </c>
      <c r="CQ505">
        <f t="shared" si="507"/>
        <v>347832.49</v>
      </c>
      <c r="CR505">
        <f t="shared" si="508"/>
        <v>435.13</v>
      </c>
      <c r="CS505">
        <f t="shared" si="509"/>
        <v>147.43</v>
      </c>
      <c r="CT505">
        <f t="shared" si="510"/>
        <v>78644.570000000007</v>
      </c>
      <c r="CU505">
        <f t="shared" si="511"/>
        <v>0</v>
      </c>
      <c r="CV505">
        <f t="shared" si="512"/>
        <v>453.1</v>
      </c>
      <c r="CW505">
        <f t="shared" si="513"/>
        <v>0</v>
      </c>
      <c r="CX505">
        <f t="shared" si="514"/>
        <v>0</v>
      </c>
      <c r="CY505">
        <f t="shared" si="515"/>
        <v>220.20599999999999</v>
      </c>
      <c r="CZ505">
        <f t="shared" si="516"/>
        <v>31.457999999999998</v>
      </c>
      <c r="DC505" t="s">
        <v>3</v>
      </c>
      <c r="DD505" t="s">
        <v>3</v>
      </c>
      <c r="DE505" t="s">
        <v>3</v>
      </c>
      <c r="DF505" t="s">
        <v>3</v>
      </c>
      <c r="DG505" t="s">
        <v>3</v>
      </c>
      <c r="DH505" t="s">
        <v>3</v>
      </c>
      <c r="DI505" t="s">
        <v>3</v>
      </c>
      <c r="DJ505" t="s">
        <v>3</v>
      </c>
      <c r="DK505" t="s">
        <v>3</v>
      </c>
      <c r="DL505" t="s">
        <v>3</v>
      </c>
      <c r="DM505" t="s">
        <v>3</v>
      </c>
      <c r="DN505">
        <v>0</v>
      </c>
      <c r="DO505">
        <v>0</v>
      </c>
      <c r="DP505">
        <v>1</v>
      </c>
      <c r="DQ505">
        <v>1</v>
      </c>
      <c r="DU505">
        <v>1007</v>
      </c>
      <c r="DV505" t="s">
        <v>31</v>
      </c>
      <c r="DW505" t="s">
        <v>31</v>
      </c>
      <c r="DX505">
        <v>100</v>
      </c>
      <c r="EE505">
        <v>32505399</v>
      </c>
      <c r="EF505">
        <v>1</v>
      </c>
      <c r="EG505" t="s">
        <v>21</v>
      </c>
      <c r="EH505">
        <v>0</v>
      </c>
      <c r="EI505" t="s">
        <v>3</v>
      </c>
      <c r="EJ505">
        <v>4</v>
      </c>
      <c r="EK505">
        <v>0</v>
      </c>
      <c r="EL505" t="s">
        <v>22</v>
      </c>
      <c r="EM505" t="s">
        <v>23</v>
      </c>
      <c r="EO505" t="s">
        <v>3</v>
      </c>
      <c r="EQ505">
        <v>131072</v>
      </c>
      <c r="ER505">
        <v>426912.19</v>
      </c>
      <c r="ES505">
        <v>347832.49</v>
      </c>
      <c r="ET505">
        <v>435.13</v>
      </c>
      <c r="EU505">
        <v>147.43</v>
      </c>
      <c r="EV505">
        <v>78644.570000000007</v>
      </c>
      <c r="EW505">
        <v>453.1</v>
      </c>
      <c r="EX505">
        <v>0</v>
      </c>
      <c r="EY505">
        <v>0</v>
      </c>
      <c r="FQ505">
        <v>0</v>
      </c>
      <c r="FR505">
        <f t="shared" si="517"/>
        <v>0</v>
      </c>
      <c r="FS505">
        <v>0</v>
      </c>
      <c r="FX505">
        <v>70</v>
      </c>
      <c r="FY505">
        <v>10</v>
      </c>
      <c r="GA505" t="s">
        <v>3</v>
      </c>
      <c r="GD505">
        <v>0</v>
      </c>
      <c r="GF505">
        <v>1739596138</v>
      </c>
      <c r="GG505">
        <v>2</v>
      </c>
      <c r="GH505">
        <v>1</v>
      </c>
      <c r="GI505">
        <v>-2</v>
      </c>
      <c r="GJ505">
        <v>0</v>
      </c>
      <c r="GK505">
        <f>ROUND(R505*(R12)/100,2)</f>
        <v>0.64</v>
      </c>
      <c r="GL505">
        <f t="shared" si="518"/>
        <v>0</v>
      </c>
      <c r="GM505">
        <f t="shared" si="519"/>
        <v>1959.96</v>
      </c>
      <c r="GN505">
        <f t="shared" si="520"/>
        <v>0</v>
      </c>
      <c r="GO505">
        <f t="shared" si="521"/>
        <v>0</v>
      </c>
      <c r="GP505">
        <f t="shared" si="522"/>
        <v>1959.96</v>
      </c>
      <c r="GR505">
        <v>0</v>
      </c>
      <c r="GS505">
        <v>3</v>
      </c>
      <c r="GT505">
        <v>0</v>
      </c>
      <c r="GU505" t="s">
        <v>3</v>
      </c>
      <c r="GV505">
        <f t="shared" si="523"/>
        <v>0</v>
      </c>
      <c r="GW505">
        <v>1</v>
      </c>
      <c r="GX505">
        <f t="shared" si="524"/>
        <v>0</v>
      </c>
      <c r="HA505">
        <v>0</v>
      </c>
      <c r="HB505">
        <v>0</v>
      </c>
      <c r="IK505">
        <v>0</v>
      </c>
    </row>
    <row r="506" spans="1:245" x14ac:dyDescent="0.2">
      <c r="A506">
        <v>17</v>
      </c>
      <c r="B506">
        <v>1</v>
      </c>
      <c r="E506" t="s">
        <v>505</v>
      </c>
      <c r="F506" t="s">
        <v>25</v>
      </c>
      <c r="G506" t="s">
        <v>26</v>
      </c>
      <c r="H506" t="s">
        <v>19</v>
      </c>
      <c r="I506">
        <v>7.3117956900000001E-3</v>
      </c>
      <c r="J506">
        <v>0</v>
      </c>
      <c r="O506">
        <f t="shared" si="486"/>
        <v>390.52</v>
      </c>
      <c r="P506">
        <f t="shared" si="487"/>
        <v>390.52</v>
      </c>
      <c r="Q506">
        <f t="shared" si="488"/>
        <v>0</v>
      </c>
      <c r="R506">
        <f t="shared" si="489"/>
        <v>0</v>
      </c>
      <c r="S506">
        <f t="shared" si="490"/>
        <v>0</v>
      </c>
      <c r="T506">
        <f t="shared" si="491"/>
        <v>0</v>
      </c>
      <c r="U506">
        <f t="shared" si="492"/>
        <v>0</v>
      </c>
      <c r="V506">
        <f t="shared" si="493"/>
        <v>0</v>
      </c>
      <c r="W506">
        <f t="shared" si="494"/>
        <v>0</v>
      </c>
      <c r="X506">
        <f t="shared" si="495"/>
        <v>0</v>
      </c>
      <c r="Y506">
        <f t="shared" si="496"/>
        <v>0</v>
      </c>
      <c r="AA506">
        <v>33034105</v>
      </c>
      <c r="AB506">
        <f t="shared" si="497"/>
        <v>53410.15</v>
      </c>
      <c r="AC506">
        <f t="shared" si="498"/>
        <v>53410.15</v>
      </c>
      <c r="AD506">
        <f t="shared" si="499"/>
        <v>0</v>
      </c>
      <c r="AE506">
        <f t="shared" si="500"/>
        <v>0</v>
      </c>
      <c r="AF506">
        <f t="shared" si="501"/>
        <v>0</v>
      </c>
      <c r="AG506">
        <f t="shared" si="502"/>
        <v>0</v>
      </c>
      <c r="AH506">
        <f t="shared" si="503"/>
        <v>0</v>
      </c>
      <c r="AI506">
        <f t="shared" si="504"/>
        <v>0</v>
      </c>
      <c r="AJ506">
        <f t="shared" si="505"/>
        <v>0</v>
      </c>
      <c r="AK506">
        <v>53410.15</v>
      </c>
      <c r="AL506">
        <v>53410.15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70</v>
      </c>
      <c r="AU506">
        <v>10</v>
      </c>
      <c r="AV506">
        <v>1</v>
      </c>
      <c r="AW506">
        <v>1</v>
      </c>
      <c r="AZ506">
        <v>1</v>
      </c>
      <c r="BA506">
        <v>1</v>
      </c>
      <c r="BB506">
        <v>1</v>
      </c>
      <c r="BC506">
        <v>1</v>
      </c>
      <c r="BD506" t="s">
        <v>3</v>
      </c>
      <c r="BE506" t="s">
        <v>3</v>
      </c>
      <c r="BF506" t="s">
        <v>3</v>
      </c>
      <c r="BG506" t="s">
        <v>3</v>
      </c>
      <c r="BH506">
        <v>3</v>
      </c>
      <c r="BI506">
        <v>4</v>
      </c>
      <c r="BJ506" t="s">
        <v>27</v>
      </c>
      <c r="BM506">
        <v>0</v>
      </c>
      <c r="BN506">
        <v>0</v>
      </c>
      <c r="BO506" t="s">
        <v>3</v>
      </c>
      <c r="BP506">
        <v>0</v>
      </c>
      <c r="BQ506">
        <v>1</v>
      </c>
      <c r="BR506">
        <v>0</v>
      </c>
      <c r="BS506">
        <v>1</v>
      </c>
      <c r="BT506">
        <v>1</v>
      </c>
      <c r="BU506">
        <v>1</v>
      </c>
      <c r="BV506">
        <v>1</v>
      </c>
      <c r="BW506">
        <v>1</v>
      </c>
      <c r="BX506">
        <v>1</v>
      </c>
      <c r="BY506" t="s">
        <v>3</v>
      </c>
      <c r="BZ506">
        <v>70</v>
      </c>
      <c r="CA506">
        <v>10</v>
      </c>
      <c r="CF506">
        <v>0</v>
      </c>
      <c r="CG506">
        <v>0</v>
      </c>
      <c r="CM506">
        <v>0</v>
      </c>
      <c r="CN506" t="s">
        <v>3</v>
      </c>
      <c r="CO506">
        <v>0</v>
      </c>
      <c r="CP506">
        <f t="shared" si="506"/>
        <v>390.52</v>
      </c>
      <c r="CQ506">
        <f t="shared" si="507"/>
        <v>53410.15</v>
      </c>
      <c r="CR506">
        <f t="shared" si="508"/>
        <v>0</v>
      </c>
      <c r="CS506">
        <f t="shared" si="509"/>
        <v>0</v>
      </c>
      <c r="CT506">
        <f t="shared" si="510"/>
        <v>0</v>
      </c>
      <c r="CU506">
        <f t="shared" si="511"/>
        <v>0</v>
      </c>
      <c r="CV506">
        <f t="shared" si="512"/>
        <v>0</v>
      </c>
      <c r="CW506">
        <f t="shared" si="513"/>
        <v>0</v>
      </c>
      <c r="CX506">
        <f t="shared" si="514"/>
        <v>0</v>
      </c>
      <c r="CY506">
        <f t="shared" si="515"/>
        <v>0</v>
      </c>
      <c r="CZ506">
        <f t="shared" si="516"/>
        <v>0</v>
      </c>
      <c r="DC506" t="s">
        <v>3</v>
      </c>
      <c r="DD506" t="s">
        <v>3</v>
      </c>
      <c r="DE506" t="s">
        <v>3</v>
      </c>
      <c r="DF506" t="s">
        <v>3</v>
      </c>
      <c r="DG506" t="s">
        <v>3</v>
      </c>
      <c r="DH506" t="s">
        <v>3</v>
      </c>
      <c r="DI506" t="s">
        <v>3</v>
      </c>
      <c r="DJ506" t="s">
        <v>3</v>
      </c>
      <c r="DK506" t="s">
        <v>3</v>
      </c>
      <c r="DL506" t="s">
        <v>3</v>
      </c>
      <c r="DM506" t="s">
        <v>3</v>
      </c>
      <c r="DN506">
        <v>0</v>
      </c>
      <c r="DO506">
        <v>0</v>
      </c>
      <c r="DP506">
        <v>1</v>
      </c>
      <c r="DQ506">
        <v>1</v>
      </c>
      <c r="DU506">
        <v>1009</v>
      </c>
      <c r="DV506" t="s">
        <v>19</v>
      </c>
      <c r="DW506" t="s">
        <v>19</v>
      </c>
      <c r="DX506">
        <v>1000</v>
      </c>
      <c r="EE506">
        <v>32505399</v>
      </c>
      <c r="EF506">
        <v>1</v>
      </c>
      <c r="EG506" t="s">
        <v>21</v>
      </c>
      <c r="EH506">
        <v>0</v>
      </c>
      <c r="EI506" t="s">
        <v>3</v>
      </c>
      <c r="EJ506">
        <v>4</v>
      </c>
      <c r="EK506">
        <v>0</v>
      </c>
      <c r="EL506" t="s">
        <v>22</v>
      </c>
      <c r="EM506" t="s">
        <v>23</v>
      </c>
      <c r="EO506" t="s">
        <v>3</v>
      </c>
      <c r="EQ506">
        <v>131072</v>
      </c>
      <c r="ER506">
        <v>53410.15</v>
      </c>
      <c r="ES506">
        <v>53410.15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FQ506">
        <v>0</v>
      </c>
      <c r="FR506">
        <f t="shared" si="517"/>
        <v>0</v>
      </c>
      <c r="FS506">
        <v>0</v>
      </c>
      <c r="FX506">
        <v>70</v>
      </c>
      <c r="FY506">
        <v>10</v>
      </c>
      <c r="GA506" t="s">
        <v>3</v>
      </c>
      <c r="GD506">
        <v>0</v>
      </c>
      <c r="GF506">
        <v>-1467733540</v>
      </c>
      <c r="GG506">
        <v>2</v>
      </c>
      <c r="GH506">
        <v>1</v>
      </c>
      <c r="GI506">
        <v>-2</v>
      </c>
      <c r="GJ506">
        <v>0</v>
      </c>
      <c r="GK506">
        <f>ROUND(R506*(R12)/100,2)</f>
        <v>0</v>
      </c>
      <c r="GL506">
        <f t="shared" si="518"/>
        <v>0</v>
      </c>
      <c r="GM506">
        <f t="shared" si="519"/>
        <v>390.52</v>
      </c>
      <c r="GN506">
        <f t="shared" si="520"/>
        <v>0</v>
      </c>
      <c r="GO506">
        <f t="shared" si="521"/>
        <v>0</v>
      </c>
      <c r="GP506">
        <f t="shared" si="522"/>
        <v>390.52</v>
      </c>
      <c r="GR506">
        <v>0</v>
      </c>
      <c r="GS506">
        <v>3</v>
      </c>
      <c r="GT506">
        <v>0</v>
      </c>
      <c r="GU506" t="s">
        <v>3</v>
      </c>
      <c r="GV506">
        <f t="shared" si="523"/>
        <v>0</v>
      </c>
      <c r="GW506">
        <v>1</v>
      </c>
      <c r="GX506">
        <f t="shared" si="524"/>
        <v>0</v>
      </c>
      <c r="HA506">
        <v>0</v>
      </c>
      <c r="HB506">
        <v>0</v>
      </c>
      <c r="IK506">
        <v>0</v>
      </c>
    </row>
    <row r="507" spans="1:245" x14ac:dyDescent="0.2">
      <c r="A507">
        <v>17</v>
      </c>
      <c r="B507">
        <v>1</v>
      </c>
      <c r="E507" t="s">
        <v>506</v>
      </c>
      <c r="F507" t="s">
        <v>35</v>
      </c>
      <c r="G507" t="s">
        <v>507</v>
      </c>
      <c r="H507" t="s">
        <v>37</v>
      </c>
      <c r="I507">
        <v>5</v>
      </c>
      <c r="J507">
        <v>0</v>
      </c>
      <c r="O507">
        <f t="shared" si="486"/>
        <v>52203.4</v>
      </c>
      <c r="P507">
        <f t="shared" si="487"/>
        <v>52203.4</v>
      </c>
      <c r="Q507">
        <f t="shared" si="488"/>
        <v>0</v>
      </c>
      <c r="R507">
        <f t="shared" si="489"/>
        <v>0</v>
      </c>
      <c r="S507">
        <f t="shared" si="490"/>
        <v>0</v>
      </c>
      <c r="T507">
        <f t="shared" si="491"/>
        <v>0</v>
      </c>
      <c r="U507">
        <f t="shared" si="492"/>
        <v>0</v>
      </c>
      <c r="V507">
        <f t="shared" si="493"/>
        <v>0</v>
      </c>
      <c r="W507">
        <f t="shared" si="494"/>
        <v>0</v>
      </c>
      <c r="X507">
        <f t="shared" si="495"/>
        <v>0</v>
      </c>
      <c r="Y507">
        <f t="shared" si="496"/>
        <v>0</v>
      </c>
      <c r="AA507">
        <v>33034105</v>
      </c>
      <c r="AB507">
        <f t="shared" si="497"/>
        <v>10440.68</v>
      </c>
      <c r="AC507">
        <f t="shared" si="498"/>
        <v>10440.68</v>
      </c>
      <c r="AD507">
        <f t="shared" si="499"/>
        <v>0</v>
      </c>
      <c r="AE507">
        <f t="shared" si="500"/>
        <v>0</v>
      </c>
      <c r="AF507">
        <f t="shared" si="501"/>
        <v>0</v>
      </c>
      <c r="AG507">
        <f t="shared" si="502"/>
        <v>0</v>
      </c>
      <c r="AH507">
        <f t="shared" si="503"/>
        <v>0</v>
      </c>
      <c r="AI507">
        <f t="shared" si="504"/>
        <v>0</v>
      </c>
      <c r="AJ507">
        <f t="shared" si="505"/>
        <v>0</v>
      </c>
      <c r="AK507">
        <v>10440.68</v>
      </c>
      <c r="AL507">
        <v>10440.68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1</v>
      </c>
      <c r="AW507">
        <v>1</v>
      </c>
      <c r="AZ507">
        <v>1</v>
      </c>
      <c r="BA507">
        <v>1</v>
      </c>
      <c r="BB507">
        <v>1</v>
      </c>
      <c r="BC507">
        <v>1</v>
      </c>
      <c r="BD507" t="s">
        <v>3</v>
      </c>
      <c r="BE507" t="s">
        <v>3</v>
      </c>
      <c r="BF507" t="s">
        <v>3</v>
      </c>
      <c r="BG507" t="s">
        <v>3</v>
      </c>
      <c r="BH507">
        <v>3</v>
      </c>
      <c r="BI507">
        <v>1</v>
      </c>
      <c r="BJ507" t="s">
        <v>3</v>
      </c>
      <c r="BM507">
        <v>6001</v>
      </c>
      <c r="BN507">
        <v>0</v>
      </c>
      <c r="BO507" t="s">
        <v>3</v>
      </c>
      <c r="BP507">
        <v>0</v>
      </c>
      <c r="BQ507">
        <v>0</v>
      </c>
      <c r="BR507">
        <v>0</v>
      </c>
      <c r="BS507">
        <v>1</v>
      </c>
      <c r="BT507">
        <v>1</v>
      </c>
      <c r="BU507">
        <v>1</v>
      </c>
      <c r="BV507">
        <v>1</v>
      </c>
      <c r="BW507">
        <v>1</v>
      </c>
      <c r="BX507">
        <v>1</v>
      </c>
      <c r="BY507" t="s">
        <v>3</v>
      </c>
      <c r="BZ507">
        <v>0</v>
      </c>
      <c r="CA507">
        <v>0</v>
      </c>
      <c r="CF507">
        <v>0</v>
      </c>
      <c r="CG507">
        <v>0</v>
      </c>
      <c r="CM507">
        <v>0</v>
      </c>
      <c r="CN507" t="s">
        <v>3</v>
      </c>
      <c r="CO507">
        <v>0</v>
      </c>
      <c r="CP507">
        <f t="shared" si="506"/>
        <v>52203.4</v>
      </c>
      <c r="CQ507">
        <f t="shared" si="507"/>
        <v>10440.68</v>
      </c>
      <c r="CR507">
        <f t="shared" si="508"/>
        <v>0</v>
      </c>
      <c r="CS507">
        <f t="shared" si="509"/>
        <v>0</v>
      </c>
      <c r="CT507">
        <f t="shared" si="510"/>
        <v>0</v>
      </c>
      <c r="CU507">
        <f t="shared" si="511"/>
        <v>0</v>
      </c>
      <c r="CV507">
        <f t="shared" si="512"/>
        <v>0</v>
      </c>
      <c r="CW507">
        <f t="shared" si="513"/>
        <v>0</v>
      </c>
      <c r="CX507">
        <f t="shared" si="514"/>
        <v>0</v>
      </c>
      <c r="CY507">
        <f t="shared" si="515"/>
        <v>0</v>
      </c>
      <c r="CZ507">
        <f t="shared" si="516"/>
        <v>0</v>
      </c>
      <c r="DC507" t="s">
        <v>3</v>
      </c>
      <c r="DD507" t="s">
        <v>3</v>
      </c>
      <c r="DE507" t="s">
        <v>3</v>
      </c>
      <c r="DF507" t="s">
        <v>3</v>
      </c>
      <c r="DG507" t="s">
        <v>3</v>
      </c>
      <c r="DH507" t="s">
        <v>3</v>
      </c>
      <c r="DI507" t="s">
        <v>3</v>
      </c>
      <c r="DJ507" t="s">
        <v>3</v>
      </c>
      <c r="DK507" t="s">
        <v>3</v>
      </c>
      <c r="DL507" t="s">
        <v>3</v>
      </c>
      <c r="DM507" t="s">
        <v>3</v>
      </c>
      <c r="DN507">
        <v>0</v>
      </c>
      <c r="DO507">
        <v>0</v>
      </c>
      <c r="DP507">
        <v>1</v>
      </c>
      <c r="DQ507">
        <v>1</v>
      </c>
      <c r="DU507">
        <v>1010</v>
      </c>
      <c r="DV507" t="s">
        <v>37</v>
      </c>
      <c r="DW507" t="s">
        <v>38</v>
      </c>
      <c r="DX507">
        <v>1</v>
      </c>
      <c r="EE507">
        <v>32747723</v>
      </c>
      <c r="EF507">
        <v>0</v>
      </c>
      <c r="EG507" t="s">
        <v>39</v>
      </c>
      <c r="EH507">
        <v>0</v>
      </c>
      <c r="EI507" t="s">
        <v>3</v>
      </c>
      <c r="EJ507">
        <v>1</v>
      </c>
      <c r="EK507">
        <v>6001</v>
      </c>
      <c r="EL507" t="s">
        <v>40</v>
      </c>
      <c r="EM507" t="s">
        <v>39</v>
      </c>
      <c r="EO507" t="s">
        <v>3</v>
      </c>
      <c r="EQ507">
        <v>131072</v>
      </c>
      <c r="ER507">
        <v>10440.68</v>
      </c>
      <c r="ES507">
        <v>10440.68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FQ507">
        <v>0</v>
      </c>
      <c r="FR507">
        <f t="shared" si="517"/>
        <v>0</v>
      </c>
      <c r="FS507">
        <v>0</v>
      </c>
      <c r="FX507">
        <v>0</v>
      </c>
      <c r="FY507">
        <v>0</v>
      </c>
      <c r="GA507" t="s">
        <v>41</v>
      </c>
      <c r="GD507">
        <v>0</v>
      </c>
      <c r="GF507">
        <v>726111769</v>
      </c>
      <c r="GG507">
        <v>2</v>
      </c>
      <c r="GH507">
        <v>0</v>
      </c>
      <c r="GI507">
        <v>-2</v>
      </c>
      <c r="GJ507">
        <v>0</v>
      </c>
      <c r="GK507">
        <f>ROUND(R507*(R12)/100,2)</f>
        <v>0</v>
      </c>
      <c r="GL507">
        <f t="shared" si="518"/>
        <v>0</v>
      </c>
      <c r="GM507">
        <f t="shared" si="519"/>
        <v>52203.4</v>
      </c>
      <c r="GN507">
        <f t="shared" si="520"/>
        <v>52203.4</v>
      </c>
      <c r="GO507">
        <f t="shared" si="521"/>
        <v>0</v>
      </c>
      <c r="GP507">
        <f t="shared" si="522"/>
        <v>0</v>
      </c>
      <c r="GR507">
        <v>0</v>
      </c>
      <c r="GS507">
        <v>4</v>
      </c>
      <c r="GT507">
        <v>0</v>
      </c>
      <c r="GU507" t="s">
        <v>3</v>
      </c>
      <c r="GV507">
        <f t="shared" si="523"/>
        <v>0</v>
      </c>
      <c r="GW507">
        <v>1</v>
      </c>
      <c r="GX507">
        <f t="shared" si="524"/>
        <v>0</v>
      </c>
      <c r="HA507">
        <v>0</v>
      </c>
      <c r="HB507">
        <v>0</v>
      </c>
      <c r="IK507">
        <v>0</v>
      </c>
    </row>
    <row r="509" spans="1:245" x14ac:dyDescent="0.2">
      <c r="A509" s="2">
        <v>51</v>
      </c>
      <c r="B509" s="2">
        <f>B448</f>
        <v>1</v>
      </c>
      <c r="C509" s="2">
        <f>A448</f>
        <v>4</v>
      </c>
      <c r="D509" s="2">
        <f>ROW(A448)</f>
        <v>448</v>
      </c>
      <c r="E509" s="2"/>
      <c r="F509" s="2" t="str">
        <f>IF(F448&lt;&gt;"",F448,"")</f>
        <v>Новый раздел</v>
      </c>
      <c r="G509" s="2" t="str">
        <f>IF(G448&lt;&gt;"",G448,"")</f>
        <v>Мещанская ул., д. 14</v>
      </c>
      <c r="H509" s="2">
        <v>0</v>
      </c>
      <c r="I509" s="2"/>
      <c r="J509" s="2"/>
      <c r="K509" s="2"/>
      <c r="L509" s="2"/>
      <c r="M509" s="2"/>
      <c r="N509" s="2"/>
      <c r="O509" s="2">
        <f t="shared" ref="O509:T509" si="525">ROUND(AB509,2)</f>
        <v>1398773.64</v>
      </c>
      <c r="P509" s="2">
        <f t="shared" si="525"/>
        <v>1356040.5</v>
      </c>
      <c r="Q509" s="2">
        <f t="shared" si="525"/>
        <v>3318.66</v>
      </c>
      <c r="R509" s="2">
        <f t="shared" si="525"/>
        <v>335.76</v>
      </c>
      <c r="S509" s="2">
        <f t="shared" si="525"/>
        <v>39414.480000000003</v>
      </c>
      <c r="T509" s="2">
        <f t="shared" si="525"/>
        <v>0</v>
      </c>
      <c r="U509" s="2">
        <f>AH509</f>
        <v>204.47323610000001</v>
      </c>
      <c r="V509" s="2">
        <f>AI509</f>
        <v>0</v>
      </c>
      <c r="W509" s="2">
        <f>ROUND(AJ509,2)</f>
        <v>0</v>
      </c>
      <c r="X509" s="2">
        <f>ROUND(AK509,2)</f>
        <v>27590.14</v>
      </c>
      <c r="Y509" s="2">
        <f>ROUND(AL509,2)</f>
        <v>3941.46</v>
      </c>
      <c r="Z509" s="2"/>
      <c r="AA509" s="2"/>
      <c r="AB509" s="2">
        <f>ROUND(SUMIF(AA452:AA507,"=33034105",O452:O507),2)</f>
        <v>1398773.64</v>
      </c>
      <c r="AC509" s="2">
        <f>ROUND(SUMIF(AA452:AA507,"=33034105",P452:P507),2)</f>
        <v>1356040.5</v>
      </c>
      <c r="AD509" s="2">
        <f>ROUND(SUMIF(AA452:AA507,"=33034105",Q452:Q507),2)</f>
        <v>3318.66</v>
      </c>
      <c r="AE509" s="2">
        <f>ROUND(SUMIF(AA452:AA507,"=33034105",R452:R507),2)</f>
        <v>335.76</v>
      </c>
      <c r="AF509" s="2">
        <f>ROUND(SUMIF(AA452:AA507,"=33034105",S452:S507),2)</f>
        <v>39414.480000000003</v>
      </c>
      <c r="AG509" s="2">
        <f>ROUND(SUMIF(AA452:AA507,"=33034105",T452:T507),2)</f>
        <v>0</v>
      </c>
      <c r="AH509" s="2">
        <f>SUMIF(AA452:AA507,"=33034105",U452:U507)</f>
        <v>204.47323610000001</v>
      </c>
      <c r="AI509" s="2">
        <f>SUMIF(AA452:AA507,"=33034105",V452:V507)</f>
        <v>0</v>
      </c>
      <c r="AJ509" s="2">
        <f>ROUND(SUMIF(AA452:AA507,"=33034105",W452:W507),2)</f>
        <v>0</v>
      </c>
      <c r="AK509" s="2">
        <f>ROUND(SUMIF(AA452:AA507,"=33034105",X452:X507),2)</f>
        <v>27590.14</v>
      </c>
      <c r="AL509" s="2">
        <f>ROUND(SUMIF(AA452:AA507,"=33034105",Y452:Y507),2)</f>
        <v>3941.46</v>
      </c>
      <c r="AM509" s="2"/>
      <c r="AN509" s="2"/>
      <c r="AO509" s="2">
        <f t="shared" ref="AO509:BC509" si="526">ROUND(BX509,2)</f>
        <v>0</v>
      </c>
      <c r="AP509" s="2">
        <f t="shared" si="526"/>
        <v>0</v>
      </c>
      <c r="AQ509" s="2">
        <f t="shared" si="526"/>
        <v>0</v>
      </c>
      <c r="AR509" s="2">
        <f t="shared" si="526"/>
        <v>1430667.86</v>
      </c>
      <c r="AS509" s="2">
        <f t="shared" si="526"/>
        <v>150338.98000000001</v>
      </c>
      <c r="AT509" s="2">
        <f t="shared" si="526"/>
        <v>0</v>
      </c>
      <c r="AU509" s="2">
        <f t="shared" si="526"/>
        <v>1280328.8799999999</v>
      </c>
      <c r="AV509" s="2">
        <f t="shared" si="526"/>
        <v>1356040.5</v>
      </c>
      <c r="AW509" s="2">
        <f t="shared" si="526"/>
        <v>1356040.5</v>
      </c>
      <c r="AX509" s="2">
        <f t="shared" si="526"/>
        <v>0</v>
      </c>
      <c r="AY509" s="2">
        <f t="shared" si="526"/>
        <v>1356040.5</v>
      </c>
      <c r="AZ509" s="2">
        <f t="shared" si="526"/>
        <v>0</v>
      </c>
      <c r="BA509" s="2">
        <f t="shared" si="526"/>
        <v>0</v>
      </c>
      <c r="BB509" s="2">
        <f t="shared" si="526"/>
        <v>0</v>
      </c>
      <c r="BC509" s="2">
        <f t="shared" si="526"/>
        <v>0</v>
      </c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>
        <f>ROUND(SUMIF(AA452:AA507,"=33034105",FQ452:FQ507),2)</f>
        <v>0</v>
      </c>
      <c r="BY509" s="2">
        <f>ROUND(SUMIF(AA452:AA507,"=33034105",FR452:FR507),2)</f>
        <v>0</v>
      </c>
      <c r="BZ509" s="2">
        <f>ROUND(SUMIF(AA452:AA507,"=33034105",GL452:GL507),2)</f>
        <v>0</v>
      </c>
      <c r="CA509" s="2">
        <f>ROUND(SUMIF(AA452:AA507,"=33034105",GM452:GM507),2)</f>
        <v>1430667.86</v>
      </c>
      <c r="CB509" s="2">
        <f>ROUND(SUMIF(AA452:AA507,"=33034105",GN452:GN507),2)</f>
        <v>150338.98000000001</v>
      </c>
      <c r="CC509" s="2">
        <f>ROUND(SUMIF(AA452:AA507,"=33034105",GO452:GO507),2)</f>
        <v>0</v>
      </c>
      <c r="CD509" s="2">
        <f>ROUND(SUMIF(AA452:AA507,"=33034105",GP452:GP507),2)</f>
        <v>1280328.8799999999</v>
      </c>
      <c r="CE509" s="2">
        <f>AC509-BX509</f>
        <v>1356040.5</v>
      </c>
      <c r="CF509" s="2">
        <f>AC509-BY509</f>
        <v>1356040.5</v>
      </c>
      <c r="CG509" s="2">
        <f>BX509-BZ509</f>
        <v>0</v>
      </c>
      <c r="CH509" s="2">
        <f>AC509-BX509-BY509+BZ509</f>
        <v>1356040.5</v>
      </c>
      <c r="CI509" s="2">
        <f>BY509-BZ509</f>
        <v>0</v>
      </c>
      <c r="CJ509" s="2">
        <f>ROUND(SUMIF(AA452:AA507,"=33034105",GX452:GX507),2)</f>
        <v>0</v>
      </c>
      <c r="CK509" s="2">
        <f>ROUND(SUMIF(AA452:AA507,"=33034105",GY452:GY507),2)</f>
        <v>0</v>
      </c>
      <c r="CL509" s="2">
        <f>ROUND(SUMIF(AA452:AA507,"=33034105",GZ452:GZ507),2)</f>
        <v>0</v>
      </c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>
        <v>0</v>
      </c>
    </row>
    <row r="511" spans="1:245" x14ac:dyDescent="0.2">
      <c r="A511" s="4">
        <v>50</v>
      </c>
      <c r="B511" s="4">
        <v>0</v>
      </c>
      <c r="C511" s="4">
        <v>0</v>
      </c>
      <c r="D511" s="4">
        <v>1</v>
      </c>
      <c r="E511" s="4">
        <v>201</v>
      </c>
      <c r="F511" s="4">
        <f>ROUND(Source!O509,O511)</f>
        <v>1398773.64</v>
      </c>
      <c r="G511" s="4" t="s">
        <v>54</v>
      </c>
      <c r="H511" s="4" t="s">
        <v>55</v>
      </c>
      <c r="I511" s="4"/>
      <c r="J511" s="4"/>
      <c r="K511" s="4">
        <v>201</v>
      </c>
      <c r="L511" s="4">
        <v>1</v>
      </c>
      <c r="M511" s="4">
        <v>3</v>
      </c>
      <c r="N511" s="4" t="s">
        <v>3</v>
      </c>
      <c r="O511" s="4">
        <v>2</v>
      </c>
      <c r="P511" s="4"/>
      <c r="Q511" s="4"/>
      <c r="R511" s="4"/>
      <c r="S511" s="4"/>
      <c r="T511" s="4"/>
      <c r="U511" s="4"/>
      <c r="V511" s="4"/>
      <c r="W511" s="4"/>
    </row>
    <row r="512" spans="1:245" x14ac:dyDescent="0.2">
      <c r="A512" s="4">
        <v>50</v>
      </c>
      <c r="B512" s="4">
        <v>0</v>
      </c>
      <c r="C512" s="4">
        <v>0</v>
      </c>
      <c r="D512" s="4">
        <v>1</v>
      </c>
      <c r="E512" s="4">
        <v>202</v>
      </c>
      <c r="F512" s="4">
        <f>ROUND(Source!P509,O512)</f>
        <v>1356040.5</v>
      </c>
      <c r="G512" s="4" t="s">
        <v>56</v>
      </c>
      <c r="H512" s="4" t="s">
        <v>57</v>
      </c>
      <c r="I512" s="4"/>
      <c r="J512" s="4"/>
      <c r="K512" s="4">
        <v>202</v>
      </c>
      <c r="L512" s="4">
        <v>2</v>
      </c>
      <c r="M512" s="4">
        <v>3</v>
      </c>
      <c r="N512" s="4" t="s">
        <v>3</v>
      </c>
      <c r="O512" s="4">
        <v>2</v>
      </c>
      <c r="P512" s="4"/>
      <c r="Q512" s="4"/>
      <c r="R512" s="4"/>
      <c r="S512" s="4"/>
      <c r="T512" s="4"/>
      <c r="U512" s="4"/>
      <c r="V512" s="4"/>
      <c r="W512" s="4"/>
    </row>
    <row r="513" spans="1:23" x14ac:dyDescent="0.2">
      <c r="A513" s="4">
        <v>50</v>
      </c>
      <c r="B513" s="4">
        <v>0</v>
      </c>
      <c r="C513" s="4">
        <v>0</v>
      </c>
      <c r="D513" s="4">
        <v>1</v>
      </c>
      <c r="E513" s="4">
        <v>222</v>
      </c>
      <c r="F513" s="4">
        <f>ROUND(Source!AO509,O513)</f>
        <v>0</v>
      </c>
      <c r="G513" s="4" t="s">
        <v>58</v>
      </c>
      <c r="H513" s="4" t="s">
        <v>59</v>
      </c>
      <c r="I513" s="4"/>
      <c r="J513" s="4"/>
      <c r="K513" s="4">
        <v>222</v>
      </c>
      <c r="L513" s="4">
        <v>3</v>
      </c>
      <c r="M513" s="4">
        <v>3</v>
      </c>
      <c r="N513" s="4" t="s">
        <v>3</v>
      </c>
      <c r="O513" s="4">
        <v>2</v>
      </c>
      <c r="P513" s="4"/>
      <c r="Q513" s="4"/>
      <c r="R513" s="4"/>
      <c r="S513" s="4"/>
      <c r="T513" s="4"/>
      <c r="U513" s="4"/>
      <c r="V513" s="4"/>
      <c r="W513" s="4"/>
    </row>
    <row r="514" spans="1:23" x14ac:dyDescent="0.2">
      <c r="A514" s="4">
        <v>50</v>
      </c>
      <c r="B514" s="4">
        <v>0</v>
      </c>
      <c r="C514" s="4">
        <v>0</v>
      </c>
      <c r="D514" s="4">
        <v>1</v>
      </c>
      <c r="E514" s="4">
        <v>225</v>
      </c>
      <c r="F514" s="4">
        <f>ROUND(Source!AV509,O514)</f>
        <v>1356040.5</v>
      </c>
      <c r="G514" s="4" t="s">
        <v>60</v>
      </c>
      <c r="H514" s="4" t="s">
        <v>61</v>
      </c>
      <c r="I514" s="4"/>
      <c r="J514" s="4"/>
      <c r="K514" s="4">
        <v>225</v>
      </c>
      <c r="L514" s="4">
        <v>4</v>
      </c>
      <c r="M514" s="4">
        <v>3</v>
      </c>
      <c r="N514" s="4" t="s">
        <v>3</v>
      </c>
      <c r="O514" s="4">
        <v>2</v>
      </c>
      <c r="P514" s="4"/>
      <c r="Q514" s="4"/>
      <c r="R514" s="4"/>
      <c r="S514" s="4"/>
      <c r="T514" s="4"/>
      <c r="U514" s="4"/>
      <c r="V514" s="4"/>
      <c r="W514" s="4"/>
    </row>
    <row r="515" spans="1:23" x14ac:dyDescent="0.2">
      <c r="A515" s="4">
        <v>50</v>
      </c>
      <c r="B515" s="4">
        <v>0</v>
      </c>
      <c r="C515" s="4">
        <v>0</v>
      </c>
      <c r="D515" s="4">
        <v>1</v>
      </c>
      <c r="E515" s="4">
        <v>226</v>
      </c>
      <c r="F515" s="4">
        <f>ROUND(Source!AW509,O515)</f>
        <v>1356040.5</v>
      </c>
      <c r="G515" s="4" t="s">
        <v>62</v>
      </c>
      <c r="H515" s="4" t="s">
        <v>63</v>
      </c>
      <c r="I515" s="4"/>
      <c r="J515" s="4"/>
      <c r="K515" s="4">
        <v>226</v>
      </c>
      <c r="L515" s="4">
        <v>5</v>
      </c>
      <c r="M515" s="4">
        <v>3</v>
      </c>
      <c r="N515" s="4" t="s">
        <v>3</v>
      </c>
      <c r="O515" s="4">
        <v>2</v>
      </c>
      <c r="P515" s="4"/>
      <c r="Q515" s="4"/>
      <c r="R515" s="4"/>
      <c r="S515" s="4"/>
      <c r="T515" s="4"/>
      <c r="U515" s="4"/>
      <c r="V515" s="4"/>
      <c r="W515" s="4"/>
    </row>
    <row r="516" spans="1:23" x14ac:dyDescent="0.2">
      <c r="A516" s="4">
        <v>50</v>
      </c>
      <c r="B516" s="4">
        <v>0</v>
      </c>
      <c r="C516" s="4">
        <v>0</v>
      </c>
      <c r="D516" s="4">
        <v>1</v>
      </c>
      <c r="E516" s="4">
        <v>227</v>
      </c>
      <c r="F516" s="4">
        <f>ROUND(Source!AX509,O516)</f>
        <v>0</v>
      </c>
      <c r="G516" s="4" t="s">
        <v>64</v>
      </c>
      <c r="H516" s="4" t="s">
        <v>65</v>
      </c>
      <c r="I516" s="4"/>
      <c r="J516" s="4"/>
      <c r="K516" s="4">
        <v>227</v>
      </c>
      <c r="L516" s="4">
        <v>6</v>
      </c>
      <c r="M516" s="4">
        <v>3</v>
      </c>
      <c r="N516" s="4" t="s">
        <v>3</v>
      </c>
      <c r="O516" s="4">
        <v>2</v>
      </c>
      <c r="P516" s="4"/>
      <c r="Q516" s="4"/>
      <c r="R516" s="4"/>
      <c r="S516" s="4"/>
      <c r="T516" s="4"/>
      <c r="U516" s="4"/>
      <c r="V516" s="4"/>
      <c r="W516" s="4"/>
    </row>
    <row r="517" spans="1:23" x14ac:dyDescent="0.2">
      <c r="A517" s="4">
        <v>50</v>
      </c>
      <c r="B517" s="4">
        <v>0</v>
      </c>
      <c r="C517" s="4">
        <v>0</v>
      </c>
      <c r="D517" s="4">
        <v>1</v>
      </c>
      <c r="E517" s="4">
        <v>228</v>
      </c>
      <c r="F517" s="4">
        <f>ROUND(Source!AY509,O517)</f>
        <v>1356040.5</v>
      </c>
      <c r="G517" s="4" t="s">
        <v>66</v>
      </c>
      <c r="H517" s="4" t="s">
        <v>67</v>
      </c>
      <c r="I517" s="4"/>
      <c r="J517" s="4"/>
      <c r="K517" s="4">
        <v>228</v>
      </c>
      <c r="L517" s="4">
        <v>7</v>
      </c>
      <c r="M517" s="4">
        <v>3</v>
      </c>
      <c r="N517" s="4" t="s">
        <v>3</v>
      </c>
      <c r="O517" s="4">
        <v>2</v>
      </c>
      <c r="P517" s="4"/>
      <c r="Q517" s="4"/>
      <c r="R517" s="4"/>
      <c r="S517" s="4"/>
      <c r="T517" s="4"/>
      <c r="U517" s="4"/>
      <c r="V517" s="4"/>
      <c r="W517" s="4"/>
    </row>
    <row r="518" spans="1:23" x14ac:dyDescent="0.2">
      <c r="A518" s="4">
        <v>50</v>
      </c>
      <c r="B518" s="4">
        <v>0</v>
      </c>
      <c r="C518" s="4">
        <v>0</v>
      </c>
      <c r="D518" s="4">
        <v>1</v>
      </c>
      <c r="E518" s="4">
        <v>216</v>
      </c>
      <c r="F518" s="4">
        <f>ROUND(Source!AP509,O518)</f>
        <v>0</v>
      </c>
      <c r="G518" s="4" t="s">
        <v>68</v>
      </c>
      <c r="H518" s="4" t="s">
        <v>69</v>
      </c>
      <c r="I518" s="4"/>
      <c r="J518" s="4"/>
      <c r="K518" s="4">
        <v>216</v>
      </c>
      <c r="L518" s="4">
        <v>8</v>
      </c>
      <c r="M518" s="4">
        <v>3</v>
      </c>
      <c r="N518" s="4" t="s">
        <v>3</v>
      </c>
      <c r="O518" s="4">
        <v>2</v>
      </c>
      <c r="P518" s="4"/>
      <c r="Q518" s="4"/>
      <c r="R518" s="4"/>
      <c r="S518" s="4"/>
      <c r="T518" s="4"/>
      <c r="U518" s="4"/>
      <c r="V518" s="4"/>
      <c r="W518" s="4"/>
    </row>
    <row r="519" spans="1:23" x14ac:dyDescent="0.2">
      <c r="A519" s="4">
        <v>50</v>
      </c>
      <c r="B519" s="4">
        <v>0</v>
      </c>
      <c r="C519" s="4">
        <v>0</v>
      </c>
      <c r="D519" s="4">
        <v>1</v>
      </c>
      <c r="E519" s="4">
        <v>223</v>
      </c>
      <c r="F519" s="4">
        <f>ROUND(Source!AQ509,O519)</f>
        <v>0</v>
      </c>
      <c r="G519" s="4" t="s">
        <v>70</v>
      </c>
      <c r="H519" s="4" t="s">
        <v>71</v>
      </c>
      <c r="I519" s="4"/>
      <c r="J519" s="4"/>
      <c r="K519" s="4">
        <v>223</v>
      </c>
      <c r="L519" s="4">
        <v>9</v>
      </c>
      <c r="M519" s="4">
        <v>3</v>
      </c>
      <c r="N519" s="4" t="s">
        <v>3</v>
      </c>
      <c r="O519" s="4">
        <v>2</v>
      </c>
      <c r="P519" s="4"/>
      <c r="Q519" s="4"/>
      <c r="R519" s="4"/>
      <c r="S519" s="4"/>
      <c r="T519" s="4"/>
      <c r="U519" s="4"/>
      <c r="V519" s="4"/>
      <c r="W519" s="4"/>
    </row>
    <row r="520" spans="1:23" x14ac:dyDescent="0.2">
      <c r="A520" s="4">
        <v>50</v>
      </c>
      <c r="B520" s="4">
        <v>0</v>
      </c>
      <c r="C520" s="4">
        <v>0</v>
      </c>
      <c r="D520" s="4">
        <v>1</v>
      </c>
      <c r="E520" s="4">
        <v>229</v>
      </c>
      <c r="F520" s="4">
        <f>ROUND(Source!AZ509,O520)</f>
        <v>0</v>
      </c>
      <c r="G520" s="4" t="s">
        <v>72</v>
      </c>
      <c r="H520" s="4" t="s">
        <v>73</v>
      </c>
      <c r="I520" s="4"/>
      <c r="J520" s="4"/>
      <c r="K520" s="4">
        <v>229</v>
      </c>
      <c r="L520" s="4">
        <v>10</v>
      </c>
      <c r="M520" s="4">
        <v>3</v>
      </c>
      <c r="N520" s="4" t="s">
        <v>3</v>
      </c>
      <c r="O520" s="4">
        <v>2</v>
      </c>
      <c r="P520" s="4"/>
      <c r="Q520" s="4"/>
      <c r="R520" s="4"/>
      <c r="S520" s="4"/>
      <c r="T520" s="4"/>
      <c r="U520" s="4"/>
      <c r="V520" s="4"/>
      <c r="W520" s="4"/>
    </row>
    <row r="521" spans="1:23" x14ac:dyDescent="0.2">
      <c r="A521" s="4">
        <v>50</v>
      </c>
      <c r="B521" s="4">
        <v>0</v>
      </c>
      <c r="C521" s="4">
        <v>0</v>
      </c>
      <c r="D521" s="4">
        <v>1</v>
      </c>
      <c r="E521" s="4">
        <v>203</v>
      </c>
      <c r="F521" s="4">
        <f>ROUND(Source!Q509,O521)</f>
        <v>3318.66</v>
      </c>
      <c r="G521" s="4" t="s">
        <v>74</v>
      </c>
      <c r="H521" s="4" t="s">
        <v>75</v>
      </c>
      <c r="I521" s="4"/>
      <c r="J521" s="4"/>
      <c r="K521" s="4">
        <v>203</v>
      </c>
      <c r="L521" s="4">
        <v>11</v>
      </c>
      <c r="M521" s="4">
        <v>3</v>
      </c>
      <c r="N521" s="4" t="s">
        <v>3</v>
      </c>
      <c r="O521" s="4">
        <v>2</v>
      </c>
      <c r="P521" s="4"/>
      <c r="Q521" s="4"/>
      <c r="R521" s="4"/>
      <c r="S521" s="4"/>
      <c r="T521" s="4"/>
      <c r="U521" s="4"/>
      <c r="V521" s="4"/>
      <c r="W521" s="4"/>
    </row>
    <row r="522" spans="1:23" x14ac:dyDescent="0.2">
      <c r="A522" s="4">
        <v>50</v>
      </c>
      <c r="B522" s="4">
        <v>0</v>
      </c>
      <c r="C522" s="4">
        <v>0</v>
      </c>
      <c r="D522" s="4">
        <v>1</v>
      </c>
      <c r="E522" s="4">
        <v>231</v>
      </c>
      <c r="F522" s="4">
        <f>ROUND(Source!BB509,O522)</f>
        <v>0</v>
      </c>
      <c r="G522" s="4" t="s">
        <v>76</v>
      </c>
      <c r="H522" s="4" t="s">
        <v>77</v>
      </c>
      <c r="I522" s="4"/>
      <c r="J522" s="4"/>
      <c r="K522" s="4">
        <v>231</v>
      </c>
      <c r="L522" s="4">
        <v>12</v>
      </c>
      <c r="M522" s="4">
        <v>3</v>
      </c>
      <c r="N522" s="4" t="s">
        <v>3</v>
      </c>
      <c r="O522" s="4">
        <v>2</v>
      </c>
      <c r="P522" s="4"/>
      <c r="Q522" s="4"/>
      <c r="R522" s="4"/>
      <c r="S522" s="4"/>
      <c r="T522" s="4"/>
      <c r="U522" s="4"/>
      <c r="V522" s="4"/>
      <c r="W522" s="4"/>
    </row>
    <row r="523" spans="1:23" x14ac:dyDescent="0.2">
      <c r="A523" s="4">
        <v>50</v>
      </c>
      <c r="B523" s="4">
        <v>0</v>
      </c>
      <c r="C523" s="4">
        <v>0</v>
      </c>
      <c r="D523" s="4">
        <v>1</v>
      </c>
      <c r="E523" s="4">
        <v>204</v>
      </c>
      <c r="F523" s="4">
        <f>ROUND(Source!R509,O523)</f>
        <v>335.76</v>
      </c>
      <c r="G523" s="4" t="s">
        <v>78</v>
      </c>
      <c r="H523" s="4" t="s">
        <v>79</v>
      </c>
      <c r="I523" s="4"/>
      <c r="J523" s="4"/>
      <c r="K523" s="4">
        <v>204</v>
      </c>
      <c r="L523" s="4">
        <v>13</v>
      </c>
      <c r="M523" s="4">
        <v>3</v>
      </c>
      <c r="N523" s="4" t="s">
        <v>3</v>
      </c>
      <c r="O523" s="4">
        <v>2</v>
      </c>
      <c r="P523" s="4"/>
      <c r="Q523" s="4"/>
      <c r="R523" s="4"/>
      <c r="S523" s="4"/>
      <c r="T523" s="4"/>
      <c r="U523" s="4"/>
      <c r="V523" s="4"/>
      <c r="W523" s="4"/>
    </row>
    <row r="524" spans="1:23" x14ac:dyDescent="0.2">
      <c r="A524" s="4">
        <v>50</v>
      </c>
      <c r="B524" s="4">
        <v>0</v>
      </c>
      <c r="C524" s="4">
        <v>0</v>
      </c>
      <c r="D524" s="4">
        <v>1</v>
      </c>
      <c r="E524" s="4">
        <v>205</v>
      </c>
      <c r="F524" s="4">
        <f>ROUND(Source!S509,O524)</f>
        <v>39414.480000000003</v>
      </c>
      <c r="G524" s="4" t="s">
        <v>80</v>
      </c>
      <c r="H524" s="4" t="s">
        <v>81</v>
      </c>
      <c r="I524" s="4"/>
      <c r="J524" s="4"/>
      <c r="K524" s="4">
        <v>205</v>
      </c>
      <c r="L524" s="4">
        <v>14</v>
      </c>
      <c r="M524" s="4">
        <v>3</v>
      </c>
      <c r="N524" s="4" t="s">
        <v>3</v>
      </c>
      <c r="O524" s="4">
        <v>2</v>
      </c>
      <c r="P524" s="4"/>
      <c r="Q524" s="4"/>
      <c r="R524" s="4"/>
      <c r="S524" s="4"/>
      <c r="T524" s="4"/>
      <c r="U524" s="4"/>
      <c r="V524" s="4"/>
      <c r="W524" s="4"/>
    </row>
    <row r="525" spans="1:23" x14ac:dyDescent="0.2">
      <c r="A525" s="4">
        <v>50</v>
      </c>
      <c r="B525" s="4">
        <v>0</v>
      </c>
      <c r="C525" s="4">
        <v>0</v>
      </c>
      <c r="D525" s="4">
        <v>1</v>
      </c>
      <c r="E525" s="4">
        <v>232</v>
      </c>
      <c r="F525" s="4">
        <f>ROUND(Source!BC509,O525)</f>
        <v>0</v>
      </c>
      <c r="G525" s="4" t="s">
        <v>82</v>
      </c>
      <c r="H525" s="4" t="s">
        <v>83</v>
      </c>
      <c r="I525" s="4"/>
      <c r="J525" s="4"/>
      <c r="K525" s="4">
        <v>232</v>
      </c>
      <c r="L525" s="4">
        <v>15</v>
      </c>
      <c r="M525" s="4">
        <v>3</v>
      </c>
      <c r="N525" s="4" t="s">
        <v>3</v>
      </c>
      <c r="O525" s="4">
        <v>2</v>
      </c>
      <c r="P525" s="4"/>
      <c r="Q525" s="4"/>
      <c r="R525" s="4"/>
      <c r="S525" s="4"/>
      <c r="T525" s="4"/>
      <c r="U525" s="4"/>
      <c r="V525" s="4"/>
      <c r="W525" s="4"/>
    </row>
    <row r="526" spans="1:23" x14ac:dyDescent="0.2">
      <c r="A526" s="4">
        <v>50</v>
      </c>
      <c r="B526" s="4">
        <v>0</v>
      </c>
      <c r="C526" s="4">
        <v>0</v>
      </c>
      <c r="D526" s="4">
        <v>1</v>
      </c>
      <c r="E526" s="4">
        <v>214</v>
      </c>
      <c r="F526" s="4">
        <f>ROUND(Source!AS509,O526)</f>
        <v>150338.98000000001</v>
      </c>
      <c r="G526" s="4" t="s">
        <v>84</v>
      </c>
      <c r="H526" s="4" t="s">
        <v>85</v>
      </c>
      <c r="I526" s="4"/>
      <c r="J526" s="4"/>
      <c r="K526" s="4">
        <v>214</v>
      </c>
      <c r="L526" s="4">
        <v>16</v>
      </c>
      <c r="M526" s="4">
        <v>3</v>
      </c>
      <c r="N526" s="4" t="s">
        <v>3</v>
      </c>
      <c r="O526" s="4">
        <v>2</v>
      </c>
      <c r="P526" s="4"/>
      <c r="Q526" s="4"/>
      <c r="R526" s="4"/>
      <c r="S526" s="4"/>
      <c r="T526" s="4"/>
      <c r="U526" s="4"/>
      <c r="V526" s="4"/>
      <c r="W526" s="4"/>
    </row>
    <row r="527" spans="1:23" x14ac:dyDescent="0.2">
      <c r="A527" s="4">
        <v>50</v>
      </c>
      <c r="B527" s="4">
        <v>0</v>
      </c>
      <c r="C527" s="4">
        <v>0</v>
      </c>
      <c r="D527" s="4">
        <v>1</v>
      </c>
      <c r="E527" s="4">
        <v>215</v>
      </c>
      <c r="F527" s="4">
        <f>ROUND(Source!AT509,O527)</f>
        <v>0</v>
      </c>
      <c r="G527" s="4" t="s">
        <v>86</v>
      </c>
      <c r="H527" s="4" t="s">
        <v>87</v>
      </c>
      <c r="I527" s="4"/>
      <c r="J527" s="4"/>
      <c r="K527" s="4">
        <v>215</v>
      </c>
      <c r="L527" s="4">
        <v>17</v>
      </c>
      <c r="M527" s="4">
        <v>3</v>
      </c>
      <c r="N527" s="4" t="s">
        <v>3</v>
      </c>
      <c r="O527" s="4">
        <v>2</v>
      </c>
      <c r="P527" s="4"/>
      <c r="Q527" s="4"/>
      <c r="R527" s="4"/>
      <c r="S527" s="4"/>
      <c r="T527" s="4"/>
      <c r="U527" s="4"/>
      <c r="V527" s="4"/>
      <c r="W527" s="4"/>
    </row>
    <row r="528" spans="1:23" x14ac:dyDescent="0.2">
      <c r="A528" s="4">
        <v>50</v>
      </c>
      <c r="B528" s="4">
        <v>0</v>
      </c>
      <c r="C528" s="4">
        <v>0</v>
      </c>
      <c r="D528" s="4">
        <v>1</v>
      </c>
      <c r="E528" s="4">
        <v>217</v>
      </c>
      <c r="F528" s="4">
        <f>ROUND(Source!AU509,O528)</f>
        <v>1280328.8799999999</v>
      </c>
      <c r="G528" s="4" t="s">
        <v>88</v>
      </c>
      <c r="H528" s="4" t="s">
        <v>89</v>
      </c>
      <c r="I528" s="4"/>
      <c r="J528" s="4"/>
      <c r="K528" s="4">
        <v>217</v>
      </c>
      <c r="L528" s="4">
        <v>18</v>
      </c>
      <c r="M528" s="4">
        <v>3</v>
      </c>
      <c r="N528" s="4" t="s">
        <v>3</v>
      </c>
      <c r="O528" s="4">
        <v>2</v>
      </c>
      <c r="P528" s="4"/>
      <c r="Q528" s="4"/>
      <c r="R528" s="4"/>
      <c r="S528" s="4"/>
      <c r="T528" s="4"/>
      <c r="U528" s="4"/>
      <c r="V528" s="4"/>
      <c r="W528" s="4"/>
    </row>
    <row r="529" spans="1:245" x14ac:dyDescent="0.2">
      <c r="A529" s="4">
        <v>50</v>
      </c>
      <c r="B529" s="4">
        <v>0</v>
      </c>
      <c r="C529" s="4">
        <v>0</v>
      </c>
      <c r="D529" s="4">
        <v>1</v>
      </c>
      <c r="E529" s="4">
        <v>230</v>
      </c>
      <c r="F529" s="4">
        <f>ROUND(Source!BA509,O529)</f>
        <v>0</v>
      </c>
      <c r="G529" s="4" t="s">
        <v>90</v>
      </c>
      <c r="H529" s="4" t="s">
        <v>91</v>
      </c>
      <c r="I529" s="4"/>
      <c r="J529" s="4"/>
      <c r="K529" s="4">
        <v>230</v>
      </c>
      <c r="L529" s="4">
        <v>19</v>
      </c>
      <c r="M529" s="4">
        <v>3</v>
      </c>
      <c r="N529" s="4" t="s">
        <v>3</v>
      </c>
      <c r="O529" s="4">
        <v>2</v>
      </c>
      <c r="P529" s="4"/>
      <c r="Q529" s="4"/>
      <c r="R529" s="4"/>
      <c r="S529" s="4"/>
      <c r="T529" s="4"/>
      <c r="U529" s="4"/>
      <c r="V529" s="4"/>
      <c r="W529" s="4"/>
    </row>
    <row r="530" spans="1:245" x14ac:dyDescent="0.2">
      <c r="A530" s="4">
        <v>50</v>
      </c>
      <c r="B530" s="4">
        <v>0</v>
      </c>
      <c r="C530" s="4">
        <v>0</v>
      </c>
      <c r="D530" s="4">
        <v>1</v>
      </c>
      <c r="E530" s="4">
        <v>206</v>
      </c>
      <c r="F530" s="4">
        <f>ROUND(Source!T509,O530)</f>
        <v>0</v>
      </c>
      <c r="G530" s="4" t="s">
        <v>92</v>
      </c>
      <c r="H530" s="4" t="s">
        <v>93</v>
      </c>
      <c r="I530" s="4"/>
      <c r="J530" s="4"/>
      <c r="K530" s="4">
        <v>206</v>
      </c>
      <c r="L530" s="4">
        <v>20</v>
      </c>
      <c r="M530" s="4">
        <v>3</v>
      </c>
      <c r="N530" s="4" t="s">
        <v>3</v>
      </c>
      <c r="O530" s="4">
        <v>2</v>
      </c>
      <c r="P530" s="4"/>
      <c r="Q530" s="4"/>
      <c r="R530" s="4"/>
      <c r="S530" s="4"/>
      <c r="T530" s="4"/>
      <c r="U530" s="4"/>
      <c r="V530" s="4"/>
      <c r="W530" s="4"/>
    </row>
    <row r="531" spans="1:245" x14ac:dyDescent="0.2">
      <c r="A531" s="4">
        <v>50</v>
      </c>
      <c r="B531" s="4">
        <v>0</v>
      </c>
      <c r="C531" s="4">
        <v>0</v>
      </c>
      <c r="D531" s="4">
        <v>1</v>
      </c>
      <c r="E531" s="4">
        <v>207</v>
      </c>
      <c r="F531" s="4">
        <f>Source!U509</f>
        <v>204.47323610000001</v>
      </c>
      <c r="G531" s="4" t="s">
        <v>94</v>
      </c>
      <c r="H531" s="4" t="s">
        <v>95</v>
      </c>
      <c r="I531" s="4"/>
      <c r="J531" s="4"/>
      <c r="K531" s="4">
        <v>207</v>
      </c>
      <c r="L531" s="4">
        <v>21</v>
      </c>
      <c r="M531" s="4">
        <v>3</v>
      </c>
      <c r="N531" s="4" t="s">
        <v>3</v>
      </c>
      <c r="O531" s="4">
        <v>-1</v>
      </c>
      <c r="P531" s="4"/>
      <c r="Q531" s="4"/>
      <c r="R531" s="4"/>
      <c r="S531" s="4"/>
      <c r="T531" s="4"/>
      <c r="U531" s="4"/>
      <c r="V531" s="4"/>
      <c r="W531" s="4"/>
    </row>
    <row r="532" spans="1:245" x14ac:dyDescent="0.2">
      <c r="A532" s="4">
        <v>50</v>
      </c>
      <c r="B532" s="4">
        <v>0</v>
      </c>
      <c r="C532" s="4">
        <v>0</v>
      </c>
      <c r="D532" s="4">
        <v>1</v>
      </c>
      <c r="E532" s="4">
        <v>208</v>
      </c>
      <c r="F532" s="4">
        <f>Source!V509</f>
        <v>0</v>
      </c>
      <c r="G532" s="4" t="s">
        <v>96</v>
      </c>
      <c r="H532" s="4" t="s">
        <v>97</v>
      </c>
      <c r="I532" s="4"/>
      <c r="J532" s="4"/>
      <c r="K532" s="4">
        <v>208</v>
      </c>
      <c r="L532" s="4">
        <v>22</v>
      </c>
      <c r="M532" s="4">
        <v>3</v>
      </c>
      <c r="N532" s="4" t="s">
        <v>3</v>
      </c>
      <c r="O532" s="4">
        <v>-1</v>
      </c>
      <c r="P532" s="4"/>
      <c r="Q532" s="4"/>
      <c r="R532" s="4"/>
      <c r="S532" s="4"/>
      <c r="T532" s="4"/>
      <c r="U532" s="4"/>
      <c r="V532" s="4"/>
      <c r="W532" s="4"/>
    </row>
    <row r="533" spans="1:245" x14ac:dyDescent="0.2">
      <c r="A533" s="4">
        <v>50</v>
      </c>
      <c r="B533" s="4">
        <v>0</v>
      </c>
      <c r="C533" s="4">
        <v>0</v>
      </c>
      <c r="D533" s="4">
        <v>1</v>
      </c>
      <c r="E533" s="4">
        <v>209</v>
      </c>
      <c r="F533" s="4">
        <f>ROUND(Source!W509,O533)</f>
        <v>0</v>
      </c>
      <c r="G533" s="4" t="s">
        <v>98</v>
      </c>
      <c r="H533" s="4" t="s">
        <v>99</v>
      </c>
      <c r="I533" s="4"/>
      <c r="J533" s="4"/>
      <c r="K533" s="4">
        <v>209</v>
      </c>
      <c r="L533" s="4">
        <v>23</v>
      </c>
      <c r="M533" s="4">
        <v>3</v>
      </c>
      <c r="N533" s="4" t="s">
        <v>3</v>
      </c>
      <c r="O533" s="4">
        <v>2</v>
      </c>
      <c r="P533" s="4"/>
      <c r="Q533" s="4"/>
      <c r="R533" s="4"/>
      <c r="S533" s="4"/>
      <c r="T533" s="4"/>
      <c r="U533" s="4"/>
      <c r="V533" s="4"/>
      <c r="W533" s="4"/>
    </row>
    <row r="534" spans="1:245" x14ac:dyDescent="0.2">
      <c r="A534" s="4">
        <v>50</v>
      </c>
      <c r="B534" s="4">
        <v>0</v>
      </c>
      <c r="C534" s="4">
        <v>0</v>
      </c>
      <c r="D534" s="4">
        <v>1</v>
      </c>
      <c r="E534" s="4">
        <v>210</v>
      </c>
      <c r="F534" s="4">
        <f>ROUND(Source!X509,O534)</f>
        <v>27590.14</v>
      </c>
      <c r="G534" s="4" t="s">
        <v>100</v>
      </c>
      <c r="H534" s="4" t="s">
        <v>101</v>
      </c>
      <c r="I534" s="4"/>
      <c r="J534" s="4"/>
      <c r="K534" s="4">
        <v>210</v>
      </c>
      <c r="L534" s="4">
        <v>24</v>
      </c>
      <c r="M534" s="4">
        <v>3</v>
      </c>
      <c r="N534" s="4" t="s">
        <v>3</v>
      </c>
      <c r="O534" s="4">
        <v>2</v>
      </c>
      <c r="P534" s="4"/>
      <c r="Q534" s="4"/>
      <c r="R534" s="4"/>
      <c r="S534" s="4"/>
      <c r="T534" s="4"/>
      <c r="U534" s="4"/>
      <c r="V534" s="4"/>
      <c r="W534" s="4"/>
    </row>
    <row r="535" spans="1:245" x14ac:dyDescent="0.2">
      <c r="A535" s="4">
        <v>50</v>
      </c>
      <c r="B535" s="4">
        <v>0</v>
      </c>
      <c r="C535" s="4">
        <v>0</v>
      </c>
      <c r="D535" s="4">
        <v>1</v>
      </c>
      <c r="E535" s="4">
        <v>211</v>
      </c>
      <c r="F535" s="4">
        <f>ROUND(Source!Y509,O535)</f>
        <v>3941.46</v>
      </c>
      <c r="G535" s="4" t="s">
        <v>102</v>
      </c>
      <c r="H535" s="4" t="s">
        <v>103</v>
      </c>
      <c r="I535" s="4"/>
      <c r="J535" s="4"/>
      <c r="K535" s="4">
        <v>211</v>
      </c>
      <c r="L535" s="4">
        <v>25</v>
      </c>
      <c r="M535" s="4">
        <v>3</v>
      </c>
      <c r="N535" s="4" t="s">
        <v>3</v>
      </c>
      <c r="O535" s="4">
        <v>2</v>
      </c>
      <c r="P535" s="4"/>
      <c r="Q535" s="4"/>
      <c r="R535" s="4"/>
      <c r="S535" s="4"/>
      <c r="T535" s="4"/>
      <c r="U535" s="4"/>
      <c r="V535" s="4"/>
      <c r="W535" s="4"/>
    </row>
    <row r="536" spans="1:245" x14ac:dyDescent="0.2">
      <c r="A536" s="4">
        <v>50</v>
      </c>
      <c r="B536" s="4">
        <v>0</v>
      </c>
      <c r="C536" s="4">
        <v>0</v>
      </c>
      <c r="D536" s="4">
        <v>1</v>
      </c>
      <c r="E536" s="4">
        <v>224</v>
      </c>
      <c r="F536" s="4">
        <f>ROUND(Source!AR509,O536)</f>
        <v>1430667.86</v>
      </c>
      <c r="G536" s="4" t="s">
        <v>104</v>
      </c>
      <c r="H536" s="4" t="s">
        <v>105</v>
      </c>
      <c r="I536" s="4"/>
      <c r="J536" s="4"/>
      <c r="K536" s="4">
        <v>224</v>
      </c>
      <c r="L536" s="4">
        <v>26</v>
      </c>
      <c r="M536" s="4">
        <v>3</v>
      </c>
      <c r="N536" s="4" t="s">
        <v>3</v>
      </c>
      <c r="O536" s="4">
        <v>2</v>
      </c>
      <c r="P536" s="4"/>
      <c r="Q536" s="4"/>
      <c r="R536" s="4"/>
      <c r="S536" s="4"/>
      <c r="T536" s="4"/>
      <c r="U536" s="4"/>
      <c r="V536" s="4"/>
      <c r="W536" s="4"/>
    </row>
    <row r="537" spans="1:245" x14ac:dyDescent="0.2">
      <c r="A537" s="4">
        <v>50</v>
      </c>
      <c r="B537" s="4">
        <v>1</v>
      </c>
      <c r="C537" s="4">
        <v>0</v>
      </c>
      <c r="D537" s="4">
        <v>2</v>
      </c>
      <c r="E537" s="4">
        <v>0</v>
      </c>
      <c r="F537" s="4">
        <f>ROUND(F536*0.18,O537)</f>
        <v>257520.21</v>
      </c>
      <c r="G537" s="4" t="s">
        <v>106</v>
      </c>
      <c r="H537" s="4" t="s">
        <v>106</v>
      </c>
      <c r="I537" s="4"/>
      <c r="J537" s="4"/>
      <c r="K537" s="4">
        <v>212</v>
      </c>
      <c r="L537" s="4">
        <v>27</v>
      </c>
      <c r="M537" s="4">
        <v>0</v>
      </c>
      <c r="N537" s="4" t="s">
        <v>3</v>
      </c>
      <c r="O537" s="4">
        <v>2</v>
      </c>
      <c r="P537" s="4"/>
      <c r="Q537" s="4"/>
      <c r="R537" s="4"/>
      <c r="S537" s="4"/>
      <c r="T537" s="4"/>
      <c r="U537" s="4"/>
      <c r="V537" s="4"/>
      <c r="W537" s="4"/>
    </row>
    <row r="538" spans="1:245" x14ac:dyDescent="0.2">
      <c r="A538" s="4">
        <v>50</v>
      </c>
      <c r="B538" s="4">
        <v>1</v>
      </c>
      <c r="C538" s="4">
        <v>0</v>
      </c>
      <c r="D538" s="4">
        <v>2</v>
      </c>
      <c r="E538" s="4">
        <v>213</v>
      </c>
      <c r="F538" s="4">
        <f>ROUND(F536+F537,O538)</f>
        <v>1688188.07</v>
      </c>
      <c r="G538" s="4" t="s">
        <v>107</v>
      </c>
      <c r="H538" s="4" t="s">
        <v>108</v>
      </c>
      <c r="I538" s="4"/>
      <c r="J538" s="4"/>
      <c r="K538" s="4">
        <v>212</v>
      </c>
      <c r="L538" s="4">
        <v>28</v>
      </c>
      <c r="M538" s="4">
        <v>0</v>
      </c>
      <c r="N538" s="4" t="s">
        <v>3</v>
      </c>
      <c r="O538" s="4">
        <v>2</v>
      </c>
      <c r="P538" s="4"/>
      <c r="Q538" s="4"/>
      <c r="R538" s="4"/>
      <c r="S538" s="4"/>
      <c r="T538" s="4"/>
      <c r="U538" s="4"/>
      <c r="V538" s="4"/>
      <c r="W538" s="4"/>
    </row>
    <row r="540" spans="1:245" x14ac:dyDescent="0.2">
      <c r="A540" s="1">
        <v>4</v>
      </c>
      <c r="B540" s="1">
        <v>1</v>
      </c>
      <c r="C540" s="1"/>
      <c r="D540" s="1">
        <f>ROW(A661)</f>
        <v>661</v>
      </c>
      <c r="E540" s="1"/>
      <c r="F540" s="1" t="s">
        <v>13</v>
      </c>
      <c r="G540" s="1" t="s">
        <v>508</v>
      </c>
      <c r="H540" s="1" t="s">
        <v>3</v>
      </c>
      <c r="I540" s="1">
        <v>0</v>
      </c>
      <c r="J540" s="1"/>
      <c r="K540" s="1">
        <v>-1</v>
      </c>
      <c r="L540" s="1"/>
      <c r="M540" s="1"/>
      <c r="N540" s="1"/>
      <c r="O540" s="1"/>
      <c r="P540" s="1"/>
      <c r="Q540" s="1"/>
      <c r="R540" s="1"/>
      <c r="S540" s="1"/>
      <c r="T540" s="1"/>
      <c r="U540" s="1" t="s">
        <v>3</v>
      </c>
      <c r="V540" s="1">
        <v>0</v>
      </c>
      <c r="W540" s="1"/>
      <c r="X540" s="1"/>
      <c r="Y540" s="1"/>
      <c r="Z540" s="1"/>
      <c r="AA540" s="1"/>
      <c r="AB540" s="1" t="s">
        <v>3</v>
      </c>
      <c r="AC540" s="1" t="s">
        <v>3</v>
      </c>
      <c r="AD540" s="1" t="s">
        <v>3</v>
      </c>
      <c r="AE540" s="1" t="s">
        <v>3</v>
      </c>
      <c r="AF540" s="1" t="s">
        <v>3</v>
      </c>
      <c r="AG540" s="1" t="s">
        <v>3</v>
      </c>
      <c r="AH540" s="1"/>
      <c r="AI540" s="1"/>
      <c r="AJ540" s="1"/>
      <c r="AK540" s="1"/>
      <c r="AL540" s="1"/>
      <c r="AM540" s="1"/>
      <c r="AN540" s="1"/>
      <c r="AO540" s="1"/>
      <c r="AP540" s="1" t="s">
        <v>3</v>
      </c>
      <c r="AQ540" s="1" t="s">
        <v>3</v>
      </c>
      <c r="AR540" s="1" t="s">
        <v>3</v>
      </c>
      <c r="AS540" s="1"/>
      <c r="AT540" s="1"/>
      <c r="AU540" s="1"/>
      <c r="AV540" s="1"/>
      <c r="AW540" s="1"/>
      <c r="AX540" s="1"/>
      <c r="AY540" s="1"/>
      <c r="AZ540" s="1" t="s">
        <v>3</v>
      </c>
      <c r="BA540" s="1"/>
      <c r="BB540" s="1" t="s">
        <v>3</v>
      </c>
      <c r="BC540" s="1" t="s">
        <v>3</v>
      </c>
      <c r="BD540" s="1" t="s">
        <v>3</v>
      </c>
      <c r="BE540" s="1" t="s">
        <v>3</v>
      </c>
      <c r="BF540" s="1" t="s">
        <v>3</v>
      </c>
      <c r="BG540" s="1" t="s">
        <v>3</v>
      </c>
      <c r="BH540" s="1" t="s">
        <v>3</v>
      </c>
      <c r="BI540" s="1" t="s">
        <v>3</v>
      </c>
      <c r="BJ540" s="1" t="s">
        <v>3</v>
      </c>
      <c r="BK540" s="1" t="s">
        <v>3</v>
      </c>
      <c r="BL540" s="1" t="s">
        <v>3</v>
      </c>
      <c r="BM540" s="1" t="s">
        <v>3</v>
      </c>
      <c r="BN540" s="1" t="s">
        <v>3</v>
      </c>
      <c r="BO540" s="1" t="s">
        <v>3</v>
      </c>
      <c r="BP540" s="1" t="s">
        <v>3</v>
      </c>
      <c r="BQ540" s="1"/>
      <c r="BR540" s="1"/>
      <c r="BS540" s="1"/>
      <c r="BT540" s="1"/>
      <c r="BU540" s="1"/>
      <c r="BV540" s="1"/>
      <c r="BW540" s="1"/>
      <c r="BX540" s="1">
        <v>0</v>
      </c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>
        <v>0</v>
      </c>
    </row>
    <row r="542" spans="1:245" x14ac:dyDescent="0.2">
      <c r="A542" s="2">
        <v>52</v>
      </c>
      <c r="B542" s="2">
        <f t="shared" ref="B542:G542" si="527">B661</f>
        <v>1</v>
      </c>
      <c r="C542" s="2">
        <f t="shared" si="527"/>
        <v>4</v>
      </c>
      <c r="D542" s="2">
        <f t="shared" si="527"/>
        <v>540</v>
      </c>
      <c r="E542" s="2">
        <f t="shared" si="527"/>
        <v>0</v>
      </c>
      <c r="F542" s="2" t="str">
        <f t="shared" si="527"/>
        <v>Новый раздел</v>
      </c>
      <c r="G542" s="2" t="str">
        <f t="shared" si="527"/>
        <v>Б. Переяславская ул., д. 3, к. 1,2,3; д.5, к. 1,2</v>
      </c>
      <c r="H542" s="2"/>
      <c r="I542" s="2"/>
      <c r="J542" s="2"/>
      <c r="K542" s="2"/>
      <c r="L542" s="2"/>
      <c r="M542" s="2"/>
      <c r="N542" s="2"/>
      <c r="O542" s="2">
        <f t="shared" ref="O542:AT542" si="528">O661</f>
        <v>5167557.99</v>
      </c>
      <c r="P542" s="2">
        <f t="shared" si="528"/>
        <v>5000201.1900000004</v>
      </c>
      <c r="Q542" s="2">
        <f t="shared" si="528"/>
        <v>13178.43</v>
      </c>
      <c r="R542" s="2">
        <f t="shared" si="528"/>
        <v>1329.98</v>
      </c>
      <c r="S542" s="2">
        <f t="shared" si="528"/>
        <v>154178.37</v>
      </c>
      <c r="T542" s="2">
        <f t="shared" si="528"/>
        <v>0</v>
      </c>
      <c r="U542" s="2">
        <f t="shared" si="528"/>
        <v>798.40706839999973</v>
      </c>
      <c r="V542" s="2">
        <f t="shared" si="528"/>
        <v>0</v>
      </c>
      <c r="W542" s="2">
        <f t="shared" si="528"/>
        <v>0</v>
      </c>
      <c r="X542" s="2">
        <f t="shared" si="528"/>
        <v>107924.89</v>
      </c>
      <c r="Y542" s="2">
        <f t="shared" si="528"/>
        <v>15417.88</v>
      </c>
      <c r="Z542" s="2">
        <f t="shared" si="528"/>
        <v>0</v>
      </c>
      <c r="AA542" s="2">
        <f t="shared" si="528"/>
        <v>0</v>
      </c>
      <c r="AB542" s="2">
        <f t="shared" si="528"/>
        <v>5167557.99</v>
      </c>
      <c r="AC542" s="2">
        <f t="shared" si="528"/>
        <v>5000201.1900000004</v>
      </c>
      <c r="AD542" s="2">
        <f t="shared" si="528"/>
        <v>13178.43</v>
      </c>
      <c r="AE542" s="2">
        <f t="shared" si="528"/>
        <v>1329.98</v>
      </c>
      <c r="AF542" s="2">
        <f t="shared" si="528"/>
        <v>154178.37</v>
      </c>
      <c r="AG542" s="2">
        <f t="shared" si="528"/>
        <v>0</v>
      </c>
      <c r="AH542" s="2">
        <f t="shared" si="528"/>
        <v>798.40706839999973</v>
      </c>
      <c r="AI542" s="2">
        <f t="shared" si="528"/>
        <v>0</v>
      </c>
      <c r="AJ542" s="2">
        <f t="shared" si="528"/>
        <v>0</v>
      </c>
      <c r="AK542" s="2">
        <f t="shared" si="528"/>
        <v>107924.89</v>
      </c>
      <c r="AL542" s="2">
        <f t="shared" si="528"/>
        <v>15417.88</v>
      </c>
      <c r="AM542" s="2">
        <f t="shared" si="528"/>
        <v>0</v>
      </c>
      <c r="AN542" s="2">
        <f t="shared" si="528"/>
        <v>0</v>
      </c>
      <c r="AO542" s="2">
        <f t="shared" si="528"/>
        <v>0</v>
      </c>
      <c r="AP542" s="2">
        <f t="shared" si="528"/>
        <v>0</v>
      </c>
      <c r="AQ542" s="2">
        <f t="shared" si="528"/>
        <v>0</v>
      </c>
      <c r="AR542" s="2">
        <f t="shared" si="528"/>
        <v>5292337.13</v>
      </c>
      <c r="AS542" s="2">
        <f t="shared" si="528"/>
        <v>4121503.44</v>
      </c>
      <c r="AT542" s="2">
        <f t="shared" si="528"/>
        <v>0</v>
      </c>
      <c r="AU542" s="2">
        <f t="shared" ref="AU542:BZ542" si="529">AU661</f>
        <v>1170833.69</v>
      </c>
      <c r="AV542" s="2">
        <f t="shared" si="529"/>
        <v>5000201.1900000004</v>
      </c>
      <c r="AW542" s="2">
        <f t="shared" si="529"/>
        <v>5000201.1900000004</v>
      </c>
      <c r="AX542" s="2">
        <f t="shared" si="529"/>
        <v>0</v>
      </c>
      <c r="AY542" s="2">
        <f t="shared" si="529"/>
        <v>5000201.1900000004</v>
      </c>
      <c r="AZ542" s="2">
        <f t="shared" si="529"/>
        <v>0</v>
      </c>
      <c r="BA542" s="2">
        <f t="shared" si="529"/>
        <v>0</v>
      </c>
      <c r="BB542" s="2">
        <f t="shared" si="529"/>
        <v>0</v>
      </c>
      <c r="BC542" s="2">
        <f t="shared" si="529"/>
        <v>0</v>
      </c>
      <c r="BD542" s="2">
        <f t="shared" si="529"/>
        <v>0</v>
      </c>
      <c r="BE542" s="2">
        <f t="shared" si="529"/>
        <v>0</v>
      </c>
      <c r="BF542" s="2">
        <f t="shared" si="529"/>
        <v>0</v>
      </c>
      <c r="BG542" s="2">
        <f t="shared" si="529"/>
        <v>0</v>
      </c>
      <c r="BH542" s="2">
        <f t="shared" si="529"/>
        <v>0</v>
      </c>
      <c r="BI542" s="2">
        <f t="shared" si="529"/>
        <v>0</v>
      </c>
      <c r="BJ542" s="2">
        <f t="shared" si="529"/>
        <v>0</v>
      </c>
      <c r="BK542" s="2">
        <f t="shared" si="529"/>
        <v>0</v>
      </c>
      <c r="BL542" s="2">
        <f t="shared" si="529"/>
        <v>0</v>
      </c>
      <c r="BM542" s="2">
        <f t="shared" si="529"/>
        <v>0</v>
      </c>
      <c r="BN542" s="2">
        <f t="shared" si="529"/>
        <v>0</v>
      </c>
      <c r="BO542" s="2">
        <f t="shared" si="529"/>
        <v>0</v>
      </c>
      <c r="BP542" s="2">
        <f t="shared" si="529"/>
        <v>0</v>
      </c>
      <c r="BQ542" s="2">
        <f t="shared" si="529"/>
        <v>0</v>
      </c>
      <c r="BR542" s="2">
        <f t="shared" si="529"/>
        <v>0</v>
      </c>
      <c r="BS542" s="2">
        <f t="shared" si="529"/>
        <v>0</v>
      </c>
      <c r="BT542" s="2">
        <f t="shared" si="529"/>
        <v>0</v>
      </c>
      <c r="BU542" s="2">
        <f t="shared" si="529"/>
        <v>0</v>
      </c>
      <c r="BV542" s="2">
        <f t="shared" si="529"/>
        <v>0</v>
      </c>
      <c r="BW542" s="2">
        <f t="shared" si="529"/>
        <v>0</v>
      </c>
      <c r="BX542" s="2">
        <f t="shared" si="529"/>
        <v>0</v>
      </c>
      <c r="BY542" s="2">
        <f t="shared" si="529"/>
        <v>0</v>
      </c>
      <c r="BZ542" s="2">
        <f t="shared" si="529"/>
        <v>0</v>
      </c>
      <c r="CA542" s="2">
        <f t="shared" ref="CA542:DF542" si="530">CA661</f>
        <v>5292337.13</v>
      </c>
      <c r="CB542" s="2">
        <f t="shared" si="530"/>
        <v>4121503.44</v>
      </c>
      <c r="CC542" s="2">
        <f t="shared" si="530"/>
        <v>0</v>
      </c>
      <c r="CD542" s="2">
        <f t="shared" si="530"/>
        <v>1170833.69</v>
      </c>
      <c r="CE542" s="2">
        <f t="shared" si="530"/>
        <v>5000201.1900000004</v>
      </c>
      <c r="CF542" s="2">
        <f t="shared" si="530"/>
        <v>5000201.1900000004</v>
      </c>
      <c r="CG542" s="2">
        <f t="shared" si="530"/>
        <v>0</v>
      </c>
      <c r="CH542" s="2">
        <f t="shared" si="530"/>
        <v>5000201.1900000004</v>
      </c>
      <c r="CI542" s="2">
        <f t="shared" si="530"/>
        <v>0</v>
      </c>
      <c r="CJ542" s="2">
        <f t="shared" si="530"/>
        <v>0</v>
      </c>
      <c r="CK542" s="2">
        <f t="shared" si="530"/>
        <v>0</v>
      </c>
      <c r="CL542" s="2">
        <f t="shared" si="530"/>
        <v>0</v>
      </c>
      <c r="CM542" s="2">
        <f t="shared" si="530"/>
        <v>0</v>
      </c>
      <c r="CN542" s="2">
        <f t="shared" si="530"/>
        <v>0</v>
      </c>
      <c r="CO542" s="2">
        <f t="shared" si="530"/>
        <v>0</v>
      </c>
      <c r="CP542" s="2">
        <f t="shared" si="530"/>
        <v>0</v>
      </c>
      <c r="CQ542" s="2">
        <f t="shared" si="530"/>
        <v>0</v>
      </c>
      <c r="CR542" s="2">
        <f t="shared" si="530"/>
        <v>0</v>
      </c>
      <c r="CS542" s="2">
        <f t="shared" si="530"/>
        <v>0</v>
      </c>
      <c r="CT542" s="2">
        <f t="shared" si="530"/>
        <v>0</v>
      </c>
      <c r="CU542" s="2">
        <f t="shared" si="530"/>
        <v>0</v>
      </c>
      <c r="CV542" s="2">
        <f t="shared" si="530"/>
        <v>0</v>
      </c>
      <c r="CW542" s="2">
        <f t="shared" si="530"/>
        <v>0</v>
      </c>
      <c r="CX542" s="2">
        <f t="shared" si="530"/>
        <v>0</v>
      </c>
      <c r="CY542" s="2">
        <f t="shared" si="530"/>
        <v>0</v>
      </c>
      <c r="CZ542" s="2">
        <f t="shared" si="530"/>
        <v>0</v>
      </c>
      <c r="DA542" s="2">
        <f t="shared" si="530"/>
        <v>0</v>
      </c>
      <c r="DB542" s="2">
        <f t="shared" si="530"/>
        <v>0</v>
      </c>
      <c r="DC542" s="2">
        <f t="shared" si="530"/>
        <v>0</v>
      </c>
      <c r="DD542" s="2">
        <f t="shared" si="530"/>
        <v>0</v>
      </c>
      <c r="DE542" s="2">
        <f t="shared" si="530"/>
        <v>0</v>
      </c>
      <c r="DF542" s="2">
        <f t="shared" si="530"/>
        <v>0</v>
      </c>
      <c r="DG542" s="3">
        <f t="shared" ref="DG542:EL542" si="531">DG661</f>
        <v>0</v>
      </c>
      <c r="DH542" s="3">
        <f t="shared" si="531"/>
        <v>0</v>
      </c>
      <c r="DI542" s="3">
        <f t="shared" si="531"/>
        <v>0</v>
      </c>
      <c r="DJ542" s="3">
        <f t="shared" si="531"/>
        <v>0</v>
      </c>
      <c r="DK542" s="3">
        <f t="shared" si="531"/>
        <v>0</v>
      </c>
      <c r="DL542" s="3">
        <f t="shared" si="531"/>
        <v>0</v>
      </c>
      <c r="DM542" s="3">
        <f t="shared" si="531"/>
        <v>0</v>
      </c>
      <c r="DN542" s="3">
        <f t="shared" si="531"/>
        <v>0</v>
      </c>
      <c r="DO542" s="3">
        <f t="shared" si="531"/>
        <v>0</v>
      </c>
      <c r="DP542" s="3">
        <f t="shared" si="531"/>
        <v>0</v>
      </c>
      <c r="DQ542" s="3">
        <f t="shared" si="531"/>
        <v>0</v>
      </c>
      <c r="DR542" s="3">
        <f t="shared" si="531"/>
        <v>0</v>
      </c>
      <c r="DS542" s="3">
        <f t="shared" si="531"/>
        <v>0</v>
      </c>
      <c r="DT542" s="3">
        <f t="shared" si="531"/>
        <v>0</v>
      </c>
      <c r="DU542" s="3">
        <f t="shared" si="531"/>
        <v>0</v>
      </c>
      <c r="DV542" s="3">
        <f t="shared" si="531"/>
        <v>0</v>
      </c>
      <c r="DW542" s="3">
        <f t="shared" si="531"/>
        <v>0</v>
      </c>
      <c r="DX542" s="3">
        <f t="shared" si="531"/>
        <v>0</v>
      </c>
      <c r="DY542" s="3">
        <f t="shared" si="531"/>
        <v>0</v>
      </c>
      <c r="DZ542" s="3">
        <f t="shared" si="531"/>
        <v>0</v>
      </c>
      <c r="EA542" s="3">
        <f t="shared" si="531"/>
        <v>0</v>
      </c>
      <c r="EB542" s="3">
        <f t="shared" si="531"/>
        <v>0</v>
      </c>
      <c r="EC542" s="3">
        <f t="shared" si="531"/>
        <v>0</v>
      </c>
      <c r="ED542" s="3">
        <f t="shared" si="531"/>
        <v>0</v>
      </c>
      <c r="EE542" s="3">
        <f t="shared" si="531"/>
        <v>0</v>
      </c>
      <c r="EF542" s="3">
        <f t="shared" si="531"/>
        <v>0</v>
      </c>
      <c r="EG542" s="3">
        <f t="shared" si="531"/>
        <v>0</v>
      </c>
      <c r="EH542" s="3">
        <f t="shared" si="531"/>
        <v>0</v>
      </c>
      <c r="EI542" s="3">
        <f t="shared" si="531"/>
        <v>0</v>
      </c>
      <c r="EJ542" s="3">
        <f t="shared" si="531"/>
        <v>0</v>
      </c>
      <c r="EK542" s="3">
        <f t="shared" si="531"/>
        <v>0</v>
      </c>
      <c r="EL542" s="3">
        <f t="shared" si="531"/>
        <v>0</v>
      </c>
      <c r="EM542" s="3">
        <f t="shared" ref="EM542:FR542" si="532">EM661</f>
        <v>0</v>
      </c>
      <c r="EN542" s="3">
        <f t="shared" si="532"/>
        <v>0</v>
      </c>
      <c r="EO542" s="3">
        <f t="shared" si="532"/>
        <v>0</v>
      </c>
      <c r="EP542" s="3">
        <f t="shared" si="532"/>
        <v>0</v>
      </c>
      <c r="EQ542" s="3">
        <f t="shared" si="532"/>
        <v>0</v>
      </c>
      <c r="ER542" s="3">
        <f t="shared" si="532"/>
        <v>0</v>
      </c>
      <c r="ES542" s="3">
        <f t="shared" si="532"/>
        <v>0</v>
      </c>
      <c r="ET542" s="3">
        <f t="shared" si="532"/>
        <v>0</v>
      </c>
      <c r="EU542" s="3">
        <f t="shared" si="532"/>
        <v>0</v>
      </c>
      <c r="EV542" s="3">
        <f t="shared" si="532"/>
        <v>0</v>
      </c>
      <c r="EW542" s="3">
        <f t="shared" si="532"/>
        <v>0</v>
      </c>
      <c r="EX542" s="3">
        <f t="shared" si="532"/>
        <v>0</v>
      </c>
      <c r="EY542" s="3">
        <f t="shared" si="532"/>
        <v>0</v>
      </c>
      <c r="EZ542" s="3">
        <f t="shared" si="532"/>
        <v>0</v>
      </c>
      <c r="FA542" s="3">
        <f t="shared" si="532"/>
        <v>0</v>
      </c>
      <c r="FB542" s="3">
        <f t="shared" si="532"/>
        <v>0</v>
      </c>
      <c r="FC542" s="3">
        <f t="shared" si="532"/>
        <v>0</v>
      </c>
      <c r="FD542" s="3">
        <f t="shared" si="532"/>
        <v>0</v>
      </c>
      <c r="FE542" s="3">
        <f t="shared" si="532"/>
        <v>0</v>
      </c>
      <c r="FF542" s="3">
        <f t="shared" si="532"/>
        <v>0</v>
      </c>
      <c r="FG542" s="3">
        <f t="shared" si="532"/>
        <v>0</v>
      </c>
      <c r="FH542" s="3">
        <f t="shared" si="532"/>
        <v>0</v>
      </c>
      <c r="FI542" s="3">
        <f t="shared" si="532"/>
        <v>0</v>
      </c>
      <c r="FJ542" s="3">
        <f t="shared" si="532"/>
        <v>0</v>
      </c>
      <c r="FK542" s="3">
        <f t="shared" si="532"/>
        <v>0</v>
      </c>
      <c r="FL542" s="3">
        <f t="shared" si="532"/>
        <v>0</v>
      </c>
      <c r="FM542" s="3">
        <f t="shared" si="532"/>
        <v>0</v>
      </c>
      <c r="FN542" s="3">
        <f t="shared" si="532"/>
        <v>0</v>
      </c>
      <c r="FO542" s="3">
        <f t="shared" si="532"/>
        <v>0</v>
      </c>
      <c r="FP542" s="3">
        <f t="shared" si="532"/>
        <v>0</v>
      </c>
      <c r="FQ542" s="3">
        <f t="shared" si="532"/>
        <v>0</v>
      </c>
      <c r="FR542" s="3">
        <f t="shared" si="532"/>
        <v>0</v>
      </c>
      <c r="FS542" s="3">
        <f t="shared" ref="FS542:GX542" si="533">FS661</f>
        <v>0</v>
      </c>
      <c r="FT542" s="3">
        <f t="shared" si="533"/>
        <v>0</v>
      </c>
      <c r="FU542" s="3">
        <f t="shared" si="533"/>
        <v>0</v>
      </c>
      <c r="FV542" s="3">
        <f t="shared" si="533"/>
        <v>0</v>
      </c>
      <c r="FW542" s="3">
        <f t="shared" si="533"/>
        <v>0</v>
      </c>
      <c r="FX542" s="3">
        <f t="shared" si="533"/>
        <v>0</v>
      </c>
      <c r="FY542" s="3">
        <f t="shared" si="533"/>
        <v>0</v>
      </c>
      <c r="FZ542" s="3">
        <f t="shared" si="533"/>
        <v>0</v>
      </c>
      <c r="GA542" s="3">
        <f t="shared" si="533"/>
        <v>0</v>
      </c>
      <c r="GB542" s="3">
        <f t="shared" si="533"/>
        <v>0</v>
      </c>
      <c r="GC542" s="3">
        <f t="shared" si="533"/>
        <v>0</v>
      </c>
      <c r="GD542" s="3">
        <f t="shared" si="533"/>
        <v>0</v>
      </c>
      <c r="GE542" s="3">
        <f t="shared" si="533"/>
        <v>0</v>
      </c>
      <c r="GF542" s="3">
        <f t="shared" si="533"/>
        <v>0</v>
      </c>
      <c r="GG542" s="3">
        <f t="shared" si="533"/>
        <v>0</v>
      </c>
      <c r="GH542" s="3">
        <f t="shared" si="533"/>
        <v>0</v>
      </c>
      <c r="GI542" s="3">
        <f t="shared" si="533"/>
        <v>0</v>
      </c>
      <c r="GJ542" s="3">
        <f t="shared" si="533"/>
        <v>0</v>
      </c>
      <c r="GK542" s="3">
        <f t="shared" si="533"/>
        <v>0</v>
      </c>
      <c r="GL542" s="3">
        <f t="shared" si="533"/>
        <v>0</v>
      </c>
      <c r="GM542" s="3">
        <f t="shared" si="533"/>
        <v>0</v>
      </c>
      <c r="GN542" s="3">
        <f t="shared" si="533"/>
        <v>0</v>
      </c>
      <c r="GO542" s="3">
        <f t="shared" si="533"/>
        <v>0</v>
      </c>
      <c r="GP542" s="3">
        <f t="shared" si="533"/>
        <v>0</v>
      </c>
      <c r="GQ542" s="3">
        <f t="shared" si="533"/>
        <v>0</v>
      </c>
      <c r="GR542" s="3">
        <f t="shared" si="533"/>
        <v>0</v>
      </c>
      <c r="GS542" s="3">
        <f t="shared" si="533"/>
        <v>0</v>
      </c>
      <c r="GT542" s="3">
        <f t="shared" si="533"/>
        <v>0</v>
      </c>
      <c r="GU542" s="3">
        <f t="shared" si="533"/>
        <v>0</v>
      </c>
      <c r="GV542" s="3">
        <f t="shared" si="533"/>
        <v>0</v>
      </c>
      <c r="GW542" s="3">
        <f t="shared" si="533"/>
        <v>0</v>
      </c>
      <c r="GX542" s="3">
        <f t="shared" si="533"/>
        <v>0</v>
      </c>
    </row>
    <row r="544" spans="1:245" x14ac:dyDescent="0.2">
      <c r="A544">
        <v>19</v>
      </c>
      <c r="B544">
        <v>1</v>
      </c>
      <c r="F544" t="s">
        <v>3</v>
      </c>
      <c r="G544" t="s">
        <v>508</v>
      </c>
      <c r="H544" t="s">
        <v>3</v>
      </c>
      <c r="AA544">
        <v>1</v>
      </c>
      <c r="IK544">
        <v>0</v>
      </c>
    </row>
    <row r="545" spans="1:245" x14ac:dyDescent="0.2">
      <c r="A545">
        <v>17</v>
      </c>
      <c r="B545">
        <v>1</v>
      </c>
      <c r="C545">
        <f>ROW(SmtRes!A1325)</f>
        <v>1325</v>
      </c>
      <c r="D545">
        <f>ROW(EtalonRes!A1258)</f>
        <v>1258</v>
      </c>
      <c r="E545" t="s">
        <v>509</v>
      </c>
      <c r="F545" t="s">
        <v>17</v>
      </c>
      <c r="G545" t="s">
        <v>18</v>
      </c>
      <c r="H545" t="s">
        <v>19</v>
      </c>
      <c r="I545">
        <v>7.689E-2</v>
      </c>
      <c r="J545">
        <v>0</v>
      </c>
      <c r="O545">
        <f t="shared" ref="O545:O576" si="534">ROUND(CP545,2)</f>
        <v>5126.04</v>
      </c>
      <c r="P545">
        <f t="shared" ref="P545:P576" si="535">ROUND(CQ545*I545,2)</f>
        <v>4377.6099999999997</v>
      </c>
      <c r="Q545">
        <f t="shared" ref="Q545:Q576" si="536">ROUND(CR545*I545,2)</f>
        <v>119.58</v>
      </c>
      <c r="R545">
        <f t="shared" ref="R545:R576" si="537">ROUND(CS545*I545,2)</f>
        <v>10.98</v>
      </c>
      <c r="S545">
        <f t="shared" ref="S545:S576" si="538">ROUND(CT545*I545,2)</f>
        <v>628.85</v>
      </c>
      <c r="T545">
        <f t="shared" ref="T545:T576" si="539">ROUND(CU545*I545,2)</f>
        <v>0</v>
      </c>
      <c r="U545">
        <f t="shared" ref="U545:U576" si="540">CV545*I545</f>
        <v>2.7764978999999999</v>
      </c>
      <c r="V545">
        <f t="shared" ref="V545:V576" si="541">CW545*I545</f>
        <v>0</v>
      </c>
      <c r="W545">
        <f t="shared" ref="W545:W576" si="542">ROUND(CX545*I545,2)</f>
        <v>0</v>
      </c>
      <c r="X545">
        <f t="shared" ref="X545:X576" si="543">ROUND(CY545,2)</f>
        <v>440.2</v>
      </c>
      <c r="Y545">
        <f t="shared" ref="Y545:Y576" si="544">ROUND(CZ545,2)</f>
        <v>62.89</v>
      </c>
      <c r="AA545">
        <v>33034105</v>
      </c>
      <c r="AB545">
        <f t="shared" ref="AB545:AB576" si="545">ROUND((AC545+AD545+AF545),6)</f>
        <v>66667.14</v>
      </c>
      <c r="AC545">
        <f t="shared" ref="AC545:AC576" si="546">ROUND((ES545),6)</f>
        <v>56933.42</v>
      </c>
      <c r="AD545">
        <f t="shared" ref="AD545:AD576" si="547">ROUND((((ET545)-(EU545))+AE545),6)</f>
        <v>1555.17</v>
      </c>
      <c r="AE545">
        <f t="shared" ref="AE545:AE576" si="548">ROUND((EU545),6)</f>
        <v>142.85</v>
      </c>
      <c r="AF545">
        <f t="shared" ref="AF545:AF576" si="549">ROUND((EV545),6)</f>
        <v>8178.55</v>
      </c>
      <c r="AG545">
        <f t="shared" ref="AG545:AG576" si="550">ROUND((AP545),6)</f>
        <v>0</v>
      </c>
      <c r="AH545">
        <f t="shared" ref="AH545:AH576" si="551">(EW545)</f>
        <v>36.11</v>
      </c>
      <c r="AI545">
        <f t="shared" ref="AI545:AI576" si="552">(EX545)</f>
        <v>0</v>
      </c>
      <c r="AJ545">
        <f t="shared" ref="AJ545:AJ576" si="553">ROUND((AS545),6)</f>
        <v>0</v>
      </c>
      <c r="AK545">
        <v>66667.14</v>
      </c>
      <c r="AL545">
        <v>56933.42</v>
      </c>
      <c r="AM545">
        <v>1555.17</v>
      </c>
      <c r="AN545">
        <v>142.85</v>
      </c>
      <c r="AO545">
        <v>8178.55</v>
      </c>
      <c r="AP545">
        <v>0</v>
      </c>
      <c r="AQ545">
        <v>36.11</v>
      </c>
      <c r="AR545">
        <v>0</v>
      </c>
      <c r="AS545">
        <v>0</v>
      </c>
      <c r="AT545">
        <v>70</v>
      </c>
      <c r="AU545">
        <v>10</v>
      </c>
      <c r="AV545">
        <v>1</v>
      </c>
      <c r="AW545">
        <v>1</v>
      </c>
      <c r="AZ545">
        <v>1</v>
      </c>
      <c r="BA545">
        <v>1</v>
      </c>
      <c r="BB545">
        <v>1</v>
      </c>
      <c r="BC545">
        <v>1</v>
      </c>
      <c r="BD545" t="s">
        <v>3</v>
      </c>
      <c r="BE545" t="s">
        <v>3</v>
      </c>
      <c r="BF545" t="s">
        <v>3</v>
      </c>
      <c r="BG545" t="s">
        <v>3</v>
      </c>
      <c r="BH545">
        <v>0</v>
      </c>
      <c r="BI545">
        <v>4</v>
      </c>
      <c r="BJ545" t="s">
        <v>20</v>
      </c>
      <c r="BM545">
        <v>0</v>
      </c>
      <c r="BN545">
        <v>0</v>
      </c>
      <c r="BO545" t="s">
        <v>3</v>
      </c>
      <c r="BP545">
        <v>0</v>
      </c>
      <c r="BQ545">
        <v>1</v>
      </c>
      <c r="BR545">
        <v>0</v>
      </c>
      <c r="BS545">
        <v>1</v>
      </c>
      <c r="BT545">
        <v>1</v>
      </c>
      <c r="BU545">
        <v>1</v>
      </c>
      <c r="BV545">
        <v>1</v>
      </c>
      <c r="BW545">
        <v>1</v>
      </c>
      <c r="BX545">
        <v>1</v>
      </c>
      <c r="BY545" t="s">
        <v>3</v>
      </c>
      <c r="BZ545">
        <v>70</v>
      </c>
      <c r="CA545">
        <v>10</v>
      </c>
      <c r="CF545">
        <v>0</v>
      </c>
      <c r="CG545">
        <v>0</v>
      </c>
      <c r="CM545">
        <v>0</v>
      </c>
      <c r="CN545" t="s">
        <v>3</v>
      </c>
      <c r="CO545">
        <v>0</v>
      </c>
      <c r="CP545">
        <f t="shared" ref="CP545:CP576" si="554">(P545+Q545+S545)</f>
        <v>5126.04</v>
      </c>
      <c r="CQ545">
        <f t="shared" ref="CQ545:CQ576" si="555">(AC545*BC545*AW545)</f>
        <v>56933.42</v>
      </c>
      <c r="CR545">
        <f t="shared" ref="CR545:CR576" si="556">((((ET545)*BB545-(EU545)*BS545)+AE545*BS545)*AV545)</f>
        <v>1555.17</v>
      </c>
      <c r="CS545">
        <f t="shared" ref="CS545:CS576" si="557">(AE545*BS545*AV545)</f>
        <v>142.85</v>
      </c>
      <c r="CT545">
        <f t="shared" ref="CT545:CT576" si="558">(AF545*BA545*AV545)</f>
        <v>8178.55</v>
      </c>
      <c r="CU545">
        <f t="shared" ref="CU545:CU576" si="559">AG545</f>
        <v>0</v>
      </c>
      <c r="CV545">
        <f t="shared" ref="CV545:CV576" si="560">(AH545*AV545)</f>
        <v>36.11</v>
      </c>
      <c r="CW545">
        <f t="shared" ref="CW545:CW576" si="561">AI545</f>
        <v>0</v>
      </c>
      <c r="CX545">
        <f t="shared" ref="CX545:CX576" si="562">AJ545</f>
        <v>0</v>
      </c>
      <c r="CY545">
        <f t="shared" ref="CY545:CY576" si="563">((S545*BZ545)/100)</f>
        <v>440.19499999999999</v>
      </c>
      <c r="CZ545">
        <f t="shared" ref="CZ545:CZ576" si="564">((S545*CA545)/100)</f>
        <v>62.884999999999998</v>
      </c>
      <c r="DC545" t="s">
        <v>3</v>
      </c>
      <c r="DD545" t="s">
        <v>3</v>
      </c>
      <c r="DE545" t="s">
        <v>3</v>
      </c>
      <c r="DF545" t="s">
        <v>3</v>
      </c>
      <c r="DG545" t="s">
        <v>3</v>
      </c>
      <c r="DH545" t="s">
        <v>3</v>
      </c>
      <c r="DI545" t="s">
        <v>3</v>
      </c>
      <c r="DJ545" t="s">
        <v>3</v>
      </c>
      <c r="DK545" t="s">
        <v>3</v>
      </c>
      <c r="DL545" t="s">
        <v>3</v>
      </c>
      <c r="DM545" t="s">
        <v>3</v>
      </c>
      <c r="DN545">
        <v>0</v>
      </c>
      <c r="DO545">
        <v>0</v>
      </c>
      <c r="DP545">
        <v>1</v>
      </c>
      <c r="DQ545">
        <v>1</v>
      </c>
      <c r="DU545">
        <v>1009</v>
      </c>
      <c r="DV545" t="s">
        <v>19</v>
      </c>
      <c r="DW545" t="s">
        <v>19</v>
      </c>
      <c r="DX545">
        <v>1000</v>
      </c>
      <c r="EE545">
        <v>32505399</v>
      </c>
      <c r="EF545">
        <v>1</v>
      </c>
      <c r="EG545" t="s">
        <v>21</v>
      </c>
      <c r="EH545">
        <v>0</v>
      </c>
      <c r="EI545" t="s">
        <v>3</v>
      </c>
      <c r="EJ545">
        <v>4</v>
      </c>
      <c r="EK545">
        <v>0</v>
      </c>
      <c r="EL545" t="s">
        <v>22</v>
      </c>
      <c r="EM545" t="s">
        <v>23</v>
      </c>
      <c r="EO545" t="s">
        <v>3</v>
      </c>
      <c r="EQ545">
        <v>131072</v>
      </c>
      <c r="ER545">
        <v>66667.14</v>
      </c>
      <c r="ES545">
        <v>56933.42</v>
      </c>
      <c r="ET545">
        <v>1555.17</v>
      </c>
      <c r="EU545">
        <v>142.85</v>
      </c>
      <c r="EV545">
        <v>8178.55</v>
      </c>
      <c r="EW545">
        <v>36.11</v>
      </c>
      <c r="EX545">
        <v>0</v>
      </c>
      <c r="EY545">
        <v>0</v>
      </c>
      <c r="FQ545">
        <v>0</v>
      </c>
      <c r="FR545">
        <f t="shared" ref="FR545:FR576" si="565">ROUND(IF(AND(BH545=3,BI545=3),P545,0),2)</f>
        <v>0</v>
      </c>
      <c r="FS545">
        <v>0</v>
      </c>
      <c r="FX545">
        <v>70</v>
      </c>
      <c r="FY545">
        <v>10</v>
      </c>
      <c r="GA545" t="s">
        <v>3</v>
      </c>
      <c r="GD545">
        <v>0</v>
      </c>
      <c r="GF545">
        <v>-1596235391</v>
      </c>
      <c r="GG545">
        <v>2</v>
      </c>
      <c r="GH545">
        <v>1</v>
      </c>
      <c r="GI545">
        <v>-2</v>
      </c>
      <c r="GJ545">
        <v>0</v>
      </c>
      <c r="GK545">
        <f>ROUND(R545*(R12)/100,2)</f>
        <v>11.86</v>
      </c>
      <c r="GL545">
        <f t="shared" ref="GL545:GL576" si="566">ROUND(IF(AND(BH545=3,BI545=3,FS545&lt;&gt;0),P545,0),2)</f>
        <v>0</v>
      </c>
      <c r="GM545">
        <f t="shared" ref="GM545:GM576" si="567">ROUND(O545+X545+Y545+GK545,2)+GX545</f>
        <v>5640.99</v>
      </c>
      <c r="GN545">
        <f t="shared" ref="GN545:GN576" si="568">IF(OR(BI545=0,BI545=1),ROUND(O545+X545+Y545+GK545,2),0)</f>
        <v>0</v>
      </c>
      <c r="GO545">
        <f t="shared" ref="GO545:GO576" si="569">IF(BI545=2,ROUND(O545+X545+Y545+GK545,2),0)</f>
        <v>0</v>
      </c>
      <c r="GP545">
        <f t="shared" ref="GP545:GP576" si="570">IF(BI545=4,ROUND(O545+X545+Y545+GK545,2)+GX545,0)</f>
        <v>5640.99</v>
      </c>
      <c r="GR545">
        <v>0</v>
      </c>
      <c r="GS545">
        <v>3</v>
      </c>
      <c r="GT545">
        <v>0</v>
      </c>
      <c r="GU545" t="s">
        <v>3</v>
      </c>
      <c r="GV545">
        <f t="shared" ref="GV545:GV576" si="571">ROUND(GT545,6)</f>
        <v>0</v>
      </c>
      <c r="GW545">
        <v>1</v>
      </c>
      <c r="GX545">
        <f t="shared" ref="GX545:GX576" si="572">ROUND(GV545*GW545*I545,2)</f>
        <v>0</v>
      </c>
      <c r="HA545">
        <v>0</v>
      </c>
      <c r="HB545">
        <v>0</v>
      </c>
      <c r="IK545">
        <v>0</v>
      </c>
    </row>
    <row r="546" spans="1:245" x14ac:dyDescent="0.2">
      <c r="A546">
        <v>18</v>
      </c>
      <c r="B546">
        <v>1</v>
      </c>
      <c r="C546">
        <v>1325</v>
      </c>
      <c r="E546" t="s">
        <v>510</v>
      </c>
      <c r="F546" t="s">
        <v>25</v>
      </c>
      <c r="G546" t="s">
        <v>26</v>
      </c>
      <c r="H546" t="s">
        <v>19</v>
      </c>
      <c r="I546">
        <f>I545*J546</f>
        <v>-7.689E-2</v>
      </c>
      <c r="J546">
        <v>-1</v>
      </c>
      <c r="O546">
        <f t="shared" si="534"/>
        <v>-4106.71</v>
      </c>
      <c r="P546">
        <f t="shared" si="535"/>
        <v>-4106.71</v>
      </c>
      <c r="Q546">
        <f t="shared" si="536"/>
        <v>0</v>
      </c>
      <c r="R546">
        <f t="shared" si="537"/>
        <v>0</v>
      </c>
      <c r="S546">
        <f t="shared" si="538"/>
        <v>0</v>
      </c>
      <c r="T546">
        <f t="shared" si="539"/>
        <v>0</v>
      </c>
      <c r="U546">
        <f t="shared" si="540"/>
        <v>0</v>
      </c>
      <c r="V546">
        <f t="shared" si="541"/>
        <v>0</v>
      </c>
      <c r="W546">
        <f t="shared" si="542"/>
        <v>0</v>
      </c>
      <c r="X546">
        <f t="shared" si="543"/>
        <v>0</v>
      </c>
      <c r="Y546">
        <f t="shared" si="544"/>
        <v>0</v>
      </c>
      <c r="AA546">
        <v>33034105</v>
      </c>
      <c r="AB546">
        <f t="shared" si="545"/>
        <v>53410.15</v>
      </c>
      <c r="AC546">
        <f t="shared" si="546"/>
        <v>53410.15</v>
      </c>
      <c r="AD546">
        <f t="shared" si="547"/>
        <v>0</v>
      </c>
      <c r="AE546">
        <f t="shared" si="548"/>
        <v>0</v>
      </c>
      <c r="AF546">
        <f t="shared" si="549"/>
        <v>0</v>
      </c>
      <c r="AG546">
        <f t="shared" si="550"/>
        <v>0</v>
      </c>
      <c r="AH546">
        <f t="shared" si="551"/>
        <v>0</v>
      </c>
      <c r="AI546">
        <f t="shared" si="552"/>
        <v>0</v>
      </c>
      <c r="AJ546">
        <f t="shared" si="553"/>
        <v>0</v>
      </c>
      <c r="AK546">
        <v>53410.15</v>
      </c>
      <c r="AL546">
        <v>53410.15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70</v>
      </c>
      <c r="AU546">
        <v>10</v>
      </c>
      <c r="AV546">
        <v>1</v>
      </c>
      <c r="AW546">
        <v>1</v>
      </c>
      <c r="AZ546">
        <v>1</v>
      </c>
      <c r="BA546">
        <v>1</v>
      </c>
      <c r="BB546">
        <v>1</v>
      </c>
      <c r="BC546">
        <v>1</v>
      </c>
      <c r="BD546" t="s">
        <v>3</v>
      </c>
      <c r="BE546" t="s">
        <v>3</v>
      </c>
      <c r="BF546" t="s">
        <v>3</v>
      </c>
      <c r="BG546" t="s">
        <v>3</v>
      </c>
      <c r="BH546">
        <v>3</v>
      </c>
      <c r="BI546">
        <v>4</v>
      </c>
      <c r="BJ546" t="s">
        <v>27</v>
      </c>
      <c r="BM546">
        <v>0</v>
      </c>
      <c r="BN546">
        <v>0</v>
      </c>
      <c r="BO546" t="s">
        <v>3</v>
      </c>
      <c r="BP546">
        <v>0</v>
      </c>
      <c r="BQ546">
        <v>1</v>
      </c>
      <c r="BR546">
        <v>0</v>
      </c>
      <c r="BS546">
        <v>1</v>
      </c>
      <c r="BT546">
        <v>1</v>
      </c>
      <c r="BU546">
        <v>1</v>
      </c>
      <c r="BV546">
        <v>1</v>
      </c>
      <c r="BW546">
        <v>1</v>
      </c>
      <c r="BX546">
        <v>1</v>
      </c>
      <c r="BY546" t="s">
        <v>3</v>
      </c>
      <c r="BZ546">
        <v>70</v>
      </c>
      <c r="CA546">
        <v>10</v>
      </c>
      <c r="CF546">
        <v>0</v>
      </c>
      <c r="CG546">
        <v>0</v>
      </c>
      <c r="CM546">
        <v>0</v>
      </c>
      <c r="CN546" t="s">
        <v>3</v>
      </c>
      <c r="CO546">
        <v>0</v>
      </c>
      <c r="CP546">
        <f t="shared" si="554"/>
        <v>-4106.71</v>
      </c>
      <c r="CQ546">
        <f t="shared" si="555"/>
        <v>53410.15</v>
      </c>
      <c r="CR546">
        <f t="shared" si="556"/>
        <v>0</v>
      </c>
      <c r="CS546">
        <f t="shared" si="557"/>
        <v>0</v>
      </c>
      <c r="CT546">
        <f t="shared" si="558"/>
        <v>0</v>
      </c>
      <c r="CU546">
        <f t="shared" si="559"/>
        <v>0</v>
      </c>
      <c r="CV546">
        <f t="shared" si="560"/>
        <v>0</v>
      </c>
      <c r="CW546">
        <f t="shared" si="561"/>
        <v>0</v>
      </c>
      <c r="CX546">
        <f t="shared" si="562"/>
        <v>0</v>
      </c>
      <c r="CY546">
        <f t="shared" si="563"/>
        <v>0</v>
      </c>
      <c r="CZ546">
        <f t="shared" si="564"/>
        <v>0</v>
      </c>
      <c r="DC546" t="s">
        <v>3</v>
      </c>
      <c r="DD546" t="s">
        <v>3</v>
      </c>
      <c r="DE546" t="s">
        <v>3</v>
      </c>
      <c r="DF546" t="s">
        <v>3</v>
      </c>
      <c r="DG546" t="s">
        <v>3</v>
      </c>
      <c r="DH546" t="s">
        <v>3</v>
      </c>
      <c r="DI546" t="s">
        <v>3</v>
      </c>
      <c r="DJ546" t="s">
        <v>3</v>
      </c>
      <c r="DK546" t="s">
        <v>3</v>
      </c>
      <c r="DL546" t="s">
        <v>3</v>
      </c>
      <c r="DM546" t="s">
        <v>3</v>
      </c>
      <c r="DN546">
        <v>0</v>
      </c>
      <c r="DO546">
        <v>0</v>
      </c>
      <c r="DP546">
        <v>1</v>
      </c>
      <c r="DQ546">
        <v>1</v>
      </c>
      <c r="DU546">
        <v>1009</v>
      </c>
      <c r="DV546" t="s">
        <v>19</v>
      </c>
      <c r="DW546" t="s">
        <v>19</v>
      </c>
      <c r="DX546">
        <v>1000</v>
      </c>
      <c r="EE546">
        <v>32505399</v>
      </c>
      <c r="EF546">
        <v>1</v>
      </c>
      <c r="EG546" t="s">
        <v>21</v>
      </c>
      <c r="EH546">
        <v>0</v>
      </c>
      <c r="EI546" t="s">
        <v>3</v>
      </c>
      <c r="EJ546">
        <v>4</v>
      </c>
      <c r="EK546">
        <v>0</v>
      </c>
      <c r="EL546" t="s">
        <v>22</v>
      </c>
      <c r="EM546" t="s">
        <v>23</v>
      </c>
      <c r="EO546" t="s">
        <v>3</v>
      </c>
      <c r="EQ546">
        <v>0</v>
      </c>
      <c r="ER546">
        <v>53410.15</v>
      </c>
      <c r="ES546">
        <v>53410.15</v>
      </c>
      <c r="ET546">
        <v>0</v>
      </c>
      <c r="EU546">
        <v>0</v>
      </c>
      <c r="EV546">
        <v>0</v>
      </c>
      <c r="EW546">
        <v>0</v>
      </c>
      <c r="EX546">
        <v>0</v>
      </c>
      <c r="FQ546">
        <v>0</v>
      </c>
      <c r="FR546">
        <f t="shared" si="565"/>
        <v>0</v>
      </c>
      <c r="FS546">
        <v>0</v>
      </c>
      <c r="FX546">
        <v>70</v>
      </c>
      <c r="FY546">
        <v>10</v>
      </c>
      <c r="GA546" t="s">
        <v>3</v>
      </c>
      <c r="GD546">
        <v>0</v>
      </c>
      <c r="GF546">
        <v>-1467733540</v>
      </c>
      <c r="GG546">
        <v>2</v>
      </c>
      <c r="GH546">
        <v>1</v>
      </c>
      <c r="GI546">
        <v>-2</v>
      </c>
      <c r="GJ546">
        <v>0</v>
      </c>
      <c r="GK546">
        <f>ROUND(R546*(R12)/100,2)</f>
        <v>0</v>
      </c>
      <c r="GL546">
        <f t="shared" si="566"/>
        <v>0</v>
      </c>
      <c r="GM546">
        <f t="shared" si="567"/>
        <v>-4106.71</v>
      </c>
      <c r="GN546">
        <f t="shared" si="568"/>
        <v>0</v>
      </c>
      <c r="GO546">
        <f t="shared" si="569"/>
        <v>0</v>
      </c>
      <c r="GP546">
        <f t="shared" si="570"/>
        <v>-4106.71</v>
      </c>
      <c r="GR546">
        <v>0</v>
      </c>
      <c r="GS546">
        <v>3</v>
      </c>
      <c r="GT546">
        <v>0</v>
      </c>
      <c r="GU546" t="s">
        <v>3</v>
      </c>
      <c r="GV546">
        <f t="shared" si="571"/>
        <v>0</v>
      </c>
      <c r="GW546">
        <v>1</v>
      </c>
      <c r="GX546">
        <f t="shared" si="572"/>
        <v>0</v>
      </c>
      <c r="HA546">
        <v>0</v>
      </c>
      <c r="HB546">
        <v>0</v>
      </c>
      <c r="IK546">
        <v>0</v>
      </c>
    </row>
    <row r="547" spans="1:245" x14ac:dyDescent="0.2">
      <c r="A547">
        <v>17</v>
      </c>
      <c r="B547">
        <v>1</v>
      </c>
      <c r="C547">
        <f>ROW(SmtRes!A1340)</f>
        <v>1340</v>
      </c>
      <c r="D547">
        <f>ROW(EtalonRes!A1273)</f>
        <v>1273</v>
      </c>
      <c r="E547" t="s">
        <v>511</v>
      </c>
      <c r="F547" t="s">
        <v>29</v>
      </c>
      <c r="G547" t="s">
        <v>30</v>
      </c>
      <c r="H547" t="s">
        <v>31</v>
      </c>
      <c r="I547">
        <v>1.06E-2</v>
      </c>
      <c r="J547">
        <v>0</v>
      </c>
      <c r="O547">
        <f t="shared" si="534"/>
        <v>4525.26</v>
      </c>
      <c r="P547">
        <f t="shared" si="535"/>
        <v>3687.02</v>
      </c>
      <c r="Q547">
        <f t="shared" si="536"/>
        <v>4.6100000000000003</v>
      </c>
      <c r="R547">
        <f t="shared" si="537"/>
        <v>1.56</v>
      </c>
      <c r="S547">
        <f t="shared" si="538"/>
        <v>833.63</v>
      </c>
      <c r="T547">
        <f t="shared" si="539"/>
        <v>0</v>
      </c>
      <c r="U547">
        <f t="shared" si="540"/>
        <v>4.8028599999999999</v>
      </c>
      <c r="V547">
        <f t="shared" si="541"/>
        <v>0</v>
      </c>
      <c r="W547">
        <f t="shared" si="542"/>
        <v>0</v>
      </c>
      <c r="X547">
        <f t="shared" si="543"/>
        <v>583.54</v>
      </c>
      <c r="Y547">
        <f t="shared" si="544"/>
        <v>83.36</v>
      </c>
      <c r="AA547">
        <v>33034105</v>
      </c>
      <c r="AB547">
        <f t="shared" si="545"/>
        <v>426912.19</v>
      </c>
      <c r="AC547">
        <f t="shared" si="546"/>
        <v>347832.49</v>
      </c>
      <c r="AD547">
        <f t="shared" si="547"/>
        <v>435.13</v>
      </c>
      <c r="AE547">
        <f t="shared" si="548"/>
        <v>147.43</v>
      </c>
      <c r="AF547">
        <f t="shared" si="549"/>
        <v>78644.570000000007</v>
      </c>
      <c r="AG547">
        <f t="shared" si="550"/>
        <v>0</v>
      </c>
      <c r="AH547">
        <f t="shared" si="551"/>
        <v>453.1</v>
      </c>
      <c r="AI547">
        <f t="shared" si="552"/>
        <v>0</v>
      </c>
      <c r="AJ547">
        <f t="shared" si="553"/>
        <v>0</v>
      </c>
      <c r="AK547">
        <v>426912.19</v>
      </c>
      <c r="AL547">
        <v>347832.49</v>
      </c>
      <c r="AM547">
        <v>435.13</v>
      </c>
      <c r="AN547">
        <v>147.43</v>
      </c>
      <c r="AO547">
        <v>78644.570000000007</v>
      </c>
      <c r="AP547">
        <v>0</v>
      </c>
      <c r="AQ547">
        <v>453.1</v>
      </c>
      <c r="AR547">
        <v>0</v>
      </c>
      <c r="AS547">
        <v>0</v>
      </c>
      <c r="AT547">
        <v>70</v>
      </c>
      <c r="AU547">
        <v>10</v>
      </c>
      <c r="AV547">
        <v>1</v>
      </c>
      <c r="AW547">
        <v>1</v>
      </c>
      <c r="AZ547">
        <v>1</v>
      </c>
      <c r="BA547">
        <v>1</v>
      </c>
      <c r="BB547">
        <v>1</v>
      </c>
      <c r="BC547">
        <v>1</v>
      </c>
      <c r="BD547" t="s">
        <v>3</v>
      </c>
      <c r="BE547" t="s">
        <v>3</v>
      </c>
      <c r="BF547" t="s">
        <v>3</v>
      </c>
      <c r="BG547" t="s">
        <v>3</v>
      </c>
      <c r="BH547">
        <v>0</v>
      </c>
      <c r="BI547">
        <v>4</v>
      </c>
      <c r="BJ547" t="s">
        <v>32</v>
      </c>
      <c r="BM547">
        <v>0</v>
      </c>
      <c r="BN547">
        <v>0</v>
      </c>
      <c r="BO547" t="s">
        <v>3</v>
      </c>
      <c r="BP547">
        <v>0</v>
      </c>
      <c r="BQ547">
        <v>1</v>
      </c>
      <c r="BR547">
        <v>0</v>
      </c>
      <c r="BS547">
        <v>1</v>
      </c>
      <c r="BT547">
        <v>1</v>
      </c>
      <c r="BU547">
        <v>1</v>
      </c>
      <c r="BV547">
        <v>1</v>
      </c>
      <c r="BW547">
        <v>1</v>
      </c>
      <c r="BX547">
        <v>1</v>
      </c>
      <c r="BY547" t="s">
        <v>3</v>
      </c>
      <c r="BZ547">
        <v>70</v>
      </c>
      <c r="CA547">
        <v>10</v>
      </c>
      <c r="CF547">
        <v>0</v>
      </c>
      <c r="CG547">
        <v>0</v>
      </c>
      <c r="CM547">
        <v>0</v>
      </c>
      <c r="CN547" t="s">
        <v>3</v>
      </c>
      <c r="CO547">
        <v>0</v>
      </c>
      <c r="CP547">
        <f t="shared" si="554"/>
        <v>4525.26</v>
      </c>
      <c r="CQ547">
        <f t="shared" si="555"/>
        <v>347832.49</v>
      </c>
      <c r="CR547">
        <f t="shared" si="556"/>
        <v>435.13</v>
      </c>
      <c r="CS547">
        <f t="shared" si="557"/>
        <v>147.43</v>
      </c>
      <c r="CT547">
        <f t="shared" si="558"/>
        <v>78644.570000000007</v>
      </c>
      <c r="CU547">
        <f t="shared" si="559"/>
        <v>0</v>
      </c>
      <c r="CV547">
        <f t="shared" si="560"/>
        <v>453.1</v>
      </c>
      <c r="CW547">
        <f t="shared" si="561"/>
        <v>0</v>
      </c>
      <c r="CX547">
        <f t="shared" si="562"/>
        <v>0</v>
      </c>
      <c r="CY547">
        <f t="shared" si="563"/>
        <v>583.54099999999994</v>
      </c>
      <c r="CZ547">
        <f t="shared" si="564"/>
        <v>83.363</v>
      </c>
      <c r="DC547" t="s">
        <v>3</v>
      </c>
      <c r="DD547" t="s">
        <v>3</v>
      </c>
      <c r="DE547" t="s">
        <v>3</v>
      </c>
      <c r="DF547" t="s">
        <v>3</v>
      </c>
      <c r="DG547" t="s">
        <v>3</v>
      </c>
      <c r="DH547" t="s">
        <v>3</v>
      </c>
      <c r="DI547" t="s">
        <v>3</v>
      </c>
      <c r="DJ547" t="s">
        <v>3</v>
      </c>
      <c r="DK547" t="s">
        <v>3</v>
      </c>
      <c r="DL547" t="s">
        <v>3</v>
      </c>
      <c r="DM547" t="s">
        <v>3</v>
      </c>
      <c r="DN547">
        <v>0</v>
      </c>
      <c r="DO547">
        <v>0</v>
      </c>
      <c r="DP547">
        <v>1</v>
      </c>
      <c r="DQ547">
        <v>1</v>
      </c>
      <c r="DU547">
        <v>1007</v>
      </c>
      <c r="DV547" t="s">
        <v>31</v>
      </c>
      <c r="DW547" t="s">
        <v>31</v>
      </c>
      <c r="DX547">
        <v>100</v>
      </c>
      <c r="EE547">
        <v>32505399</v>
      </c>
      <c r="EF547">
        <v>1</v>
      </c>
      <c r="EG547" t="s">
        <v>21</v>
      </c>
      <c r="EH547">
        <v>0</v>
      </c>
      <c r="EI547" t="s">
        <v>3</v>
      </c>
      <c r="EJ547">
        <v>4</v>
      </c>
      <c r="EK547">
        <v>0</v>
      </c>
      <c r="EL547" t="s">
        <v>22</v>
      </c>
      <c r="EM547" t="s">
        <v>23</v>
      </c>
      <c r="EO547" t="s">
        <v>3</v>
      </c>
      <c r="EQ547">
        <v>131072</v>
      </c>
      <c r="ER547">
        <v>426912.19</v>
      </c>
      <c r="ES547">
        <v>347832.49</v>
      </c>
      <c r="ET547">
        <v>435.13</v>
      </c>
      <c r="EU547">
        <v>147.43</v>
      </c>
      <c r="EV547">
        <v>78644.570000000007</v>
      </c>
      <c r="EW547">
        <v>453.1</v>
      </c>
      <c r="EX547">
        <v>0</v>
      </c>
      <c r="EY547">
        <v>0</v>
      </c>
      <c r="FQ547">
        <v>0</v>
      </c>
      <c r="FR547">
        <f t="shared" si="565"/>
        <v>0</v>
      </c>
      <c r="FS547">
        <v>0</v>
      </c>
      <c r="FX547">
        <v>70</v>
      </c>
      <c r="FY547">
        <v>10</v>
      </c>
      <c r="GA547" t="s">
        <v>3</v>
      </c>
      <c r="GD547">
        <v>0</v>
      </c>
      <c r="GF547">
        <v>1739596138</v>
      </c>
      <c r="GG547">
        <v>2</v>
      </c>
      <c r="GH547">
        <v>1</v>
      </c>
      <c r="GI547">
        <v>-2</v>
      </c>
      <c r="GJ547">
        <v>0</v>
      </c>
      <c r="GK547">
        <f>ROUND(R547*(R12)/100,2)</f>
        <v>1.68</v>
      </c>
      <c r="GL547">
        <f t="shared" si="566"/>
        <v>0</v>
      </c>
      <c r="GM547">
        <f t="shared" si="567"/>
        <v>5193.84</v>
      </c>
      <c r="GN547">
        <f t="shared" si="568"/>
        <v>0</v>
      </c>
      <c r="GO547">
        <f t="shared" si="569"/>
        <v>0</v>
      </c>
      <c r="GP547">
        <f t="shared" si="570"/>
        <v>5193.84</v>
      </c>
      <c r="GR547">
        <v>0</v>
      </c>
      <c r="GS547">
        <v>3</v>
      </c>
      <c r="GT547">
        <v>0</v>
      </c>
      <c r="GU547" t="s">
        <v>3</v>
      </c>
      <c r="GV547">
        <f t="shared" si="571"/>
        <v>0</v>
      </c>
      <c r="GW547">
        <v>1</v>
      </c>
      <c r="GX547">
        <f t="shared" si="572"/>
        <v>0</v>
      </c>
      <c r="HA547">
        <v>0</v>
      </c>
      <c r="HB547">
        <v>0</v>
      </c>
      <c r="IK547">
        <v>0</v>
      </c>
    </row>
    <row r="548" spans="1:245" x14ac:dyDescent="0.2">
      <c r="A548">
        <v>17</v>
      </c>
      <c r="B548">
        <v>1</v>
      </c>
      <c r="E548" t="s">
        <v>512</v>
      </c>
      <c r="F548" t="s">
        <v>25</v>
      </c>
      <c r="G548" t="s">
        <v>26</v>
      </c>
      <c r="H548" t="s">
        <v>19</v>
      </c>
      <c r="I548">
        <v>3.1916161370000001E-2</v>
      </c>
      <c r="J548">
        <v>0</v>
      </c>
      <c r="O548">
        <f t="shared" si="534"/>
        <v>1704.65</v>
      </c>
      <c r="P548">
        <f t="shared" si="535"/>
        <v>1704.65</v>
      </c>
      <c r="Q548">
        <f t="shared" si="536"/>
        <v>0</v>
      </c>
      <c r="R548">
        <f t="shared" si="537"/>
        <v>0</v>
      </c>
      <c r="S548">
        <f t="shared" si="538"/>
        <v>0</v>
      </c>
      <c r="T548">
        <f t="shared" si="539"/>
        <v>0</v>
      </c>
      <c r="U548">
        <f t="shared" si="540"/>
        <v>0</v>
      </c>
      <c r="V548">
        <f t="shared" si="541"/>
        <v>0</v>
      </c>
      <c r="W548">
        <f t="shared" si="542"/>
        <v>0</v>
      </c>
      <c r="X548">
        <f t="shared" si="543"/>
        <v>0</v>
      </c>
      <c r="Y548">
        <f t="shared" si="544"/>
        <v>0</v>
      </c>
      <c r="AA548">
        <v>33034105</v>
      </c>
      <c r="AB548">
        <f t="shared" si="545"/>
        <v>53410.15</v>
      </c>
      <c r="AC548">
        <f t="shared" si="546"/>
        <v>53410.15</v>
      </c>
      <c r="AD548">
        <f t="shared" si="547"/>
        <v>0</v>
      </c>
      <c r="AE548">
        <f t="shared" si="548"/>
        <v>0</v>
      </c>
      <c r="AF548">
        <f t="shared" si="549"/>
        <v>0</v>
      </c>
      <c r="AG548">
        <f t="shared" si="550"/>
        <v>0</v>
      </c>
      <c r="AH548">
        <f t="shared" si="551"/>
        <v>0</v>
      </c>
      <c r="AI548">
        <f t="shared" si="552"/>
        <v>0</v>
      </c>
      <c r="AJ548">
        <f t="shared" si="553"/>
        <v>0</v>
      </c>
      <c r="AK548">
        <v>53410.15</v>
      </c>
      <c r="AL548">
        <v>53410.15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70</v>
      </c>
      <c r="AU548">
        <v>10</v>
      </c>
      <c r="AV548">
        <v>1</v>
      </c>
      <c r="AW548">
        <v>1</v>
      </c>
      <c r="AZ548">
        <v>1</v>
      </c>
      <c r="BA548">
        <v>1</v>
      </c>
      <c r="BB548">
        <v>1</v>
      </c>
      <c r="BC548">
        <v>1</v>
      </c>
      <c r="BD548" t="s">
        <v>3</v>
      </c>
      <c r="BE548" t="s">
        <v>3</v>
      </c>
      <c r="BF548" t="s">
        <v>3</v>
      </c>
      <c r="BG548" t="s">
        <v>3</v>
      </c>
      <c r="BH548">
        <v>3</v>
      </c>
      <c r="BI548">
        <v>4</v>
      </c>
      <c r="BJ548" t="s">
        <v>27</v>
      </c>
      <c r="BM548">
        <v>0</v>
      </c>
      <c r="BN548">
        <v>0</v>
      </c>
      <c r="BO548" t="s">
        <v>3</v>
      </c>
      <c r="BP548">
        <v>0</v>
      </c>
      <c r="BQ548">
        <v>1</v>
      </c>
      <c r="BR548">
        <v>0</v>
      </c>
      <c r="BS548">
        <v>1</v>
      </c>
      <c r="BT548">
        <v>1</v>
      </c>
      <c r="BU548">
        <v>1</v>
      </c>
      <c r="BV548">
        <v>1</v>
      </c>
      <c r="BW548">
        <v>1</v>
      </c>
      <c r="BX548">
        <v>1</v>
      </c>
      <c r="BY548" t="s">
        <v>3</v>
      </c>
      <c r="BZ548">
        <v>70</v>
      </c>
      <c r="CA548">
        <v>10</v>
      </c>
      <c r="CF548">
        <v>0</v>
      </c>
      <c r="CG548">
        <v>0</v>
      </c>
      <c r="CM548">
        <v>0</v>
      </c>
      <c r="CN548" t="s">
        <v>3</v>
      </c>
      <c r="CO548">
        <v>0</v>
      </c>
      <c r="CP548">
        <f t="shared" si="554"/>
        <v>1704.65</v>
      </c>
      <c r="CQ548">
        <f t="shared" si="555"/>
        <v>53410.15</v>
      </c>
      <c r="CR548">
        <f t="shared" si="556"/>
        <v>0</v>
      </c>
      <c r="CS548">
        <f t="shared" si="557"/>
        <v>0</v>
      </c>
      <c r="CT548">
        <f t="shared" si="558"/>
        <v>0</v>
      </c>
      <c r="CU548">
        <f t="shared" si="559"/>
        <v>0</v>
      </c>
      <c r="CV548">
        <f t="shared" si="560"/>
        <v>0</v>
      </c>
      <c r="CW548">
        <f t="shared" si="561"/>
        <v>0</v>
      </c>
      <c r="CX548">
        <f t="shared" si="562"/>
        <v>0</v>
      </c>
      <c r="CY548">
        <f t="shared" si="563"/>
        <v>0</v>
      </c>
      <c r="CZ548">
        <f t="shared" si="564"/>
        <v>0</v>
      </c>
      <c r="DC548" t="s">
        <v>3</v>
      </c>
      <c r="DD548" t="s">
        <v>3</v>
      </c>
      <c r="DE548" t="s">
        <v>3</v>
      </c>
      <c r="DF548" t="s">
        <v>3</v>
      </c>
      <c r="DG548" t="s">
        <v>3</v>
      </c>
      <c r="DH548" t="s">
        <v>3</v>
      </c>
      <c r="DI548" t="s">
        <v>3</v>
      </c>
      <c r="DJ548" t="s">
        <v>3</v>
      </c>
      <c r="DK548" t="s">
        <v>3</v>
      </c>
      <c r="DL548" t="s">
        <v>3</v>
      </c>
      <c r="DM548" t="s">
        <v>3</v>
      </c>
      <c r="DN548">
        <v>0</v>
      </c>
      <c r="DO548">
        <v>0</v>
      </c>
      <c r="DP548">
        <v>1</v>
      </c>
      <c r="DQ548">
        <v>1</v>
      </c>
      <c r="DU548">
        <v>1009</v>
      </c>
      <c r="DV548" t="s">
        <v>19</v>
      </c>
      <c r="DW548" t="s">
        <v>19</v>
      </c>
      <c r="DX548">
        <v>1000</v>
      </c>
      <c r="EE548">
        <v>32505399</v>
      </c>
      <c r="EF548">
        <v>1</v>
      </c>
      <c r="EG548" t="s">
        <v>21</v>
      </c>
      <c r="EH548">
        <v>0</v>
      </c>
      <c r="EI548" t="s">
        <v>3</v>
      </c>
      <c r="EJ548">
        <v>4</v>
      </c>
      <c r="EK548">
        <v>0</v>
      </c>
      <c r="EL548" t="s">
        <v>22</v>
      </c>
      <c r="EM548" t="s">
        <v>23</v>
      </c>
      <c r="EO548" t="s">
        <v>3</v>
      </c>
      <c r="EQ548">
        <v>131072</v>
      </c>
      <c r="ER548">
        <v>53410.15</v>
      </c>
      <c r="ES548">
        <v>53410.15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FQ548">
        <v>0</v>
      </c>
      <c r="FR548">
        <f t="shared" si="565"/>
        <v>0</v>
      </c>
      <c r="FS548">
        <v>0</v>
      </c>
      <c r="FX548">
        <v>70</v>
      </c>
      <c r="FY548">
        <v>10</v>
      </c>
      <c r="GA548" t="s">
        <v>3</v>
      </c>
      <c r="GD548">
        <v>0</v>
      </c>
      <c r="GF548">
        <v>-1467733540</v>
      </c>
      <c r="GG548">
        <v>2</v>
      </c>
      <c r="GH548">
        <v>1</v>
      </c>
      <c r="GI548">
        <v>-2</v>
      </c>
      <c r="GJ548">
        <v>0</v>
      </c>
      <c r="GK548">
        <f>ROUND(R548*(R12)/100,2)</f>
        <v>0</v>
      </c>
      <c r="GL548">
        <f t="shared" si="566"/>
        <v>0</v>
      </c>
      <c r="GM548">
        <f t="shared" si="567"/>
        <v>1704.65</v>
      </c>
      <c r="GN548">
        <f t="shared" si="568"/>
        <v>0</v>
      </c>
      <c r="GO548">
        <f t="shared" si="569"/>
        <v>0</v>
      </c>
      <c r="GP548">
        <f t="shared" si="570"/>
        <v>1704.65</v>
      </c>
      <c r="GR548">
        <v>0</v>
      </c>
      <c r="GS548">
        <v>3</v>
      </c>
      <c r="GT548">
        <v>0</v>
      </c>
      <c r="GU548" t="s">
        <v>3</v>
      </c>
      <c r="GV548">
        <f t="shared" si="571"/>
        <v>0</v>
      </c>
      <c r="GW548">
        <v>1</v>
      </c>
      <c r="GX548">
        <f t="shared" si="572"/>
        <v>0</v>
      </c>
      <c r="HA548">
        <v>0</v>
      </c>
      <c r="HB548">
        <v>0</v>
      </c>
      <c r="IK548">
        <v>0</v>
      </c>
    </row>
    <row r="549" spans="1:245" x14ac:dyDescent="0.2">
      <c r="A549">
        <v>17</v>
      </c>
      <c r="B549">
        <v>1</v>
      </c>
      <c r="E549" t="s">
        <v>513</v>
      </c>
      <c r="F549" t="s">
        <v>514</v>
      </c>
      <c r="G549" t="s">
        <v>515</v>
      </c>
      <c r="H549" t="s">
        <v>37</v>
      </c>
      <c r="I549">
        <v>1</v>
      </c>
      <c r="J549">
        <v>0</v>
      </c>
      <c r="O549">
        <f t="shared" si="534"/>
        <v>44459.39</v>
      </c>
      <c r="P549">
        <f t="shared" si="535"/>
        <v>44459.39</v>
      </c>
      <c r="Q549">
        <f t="shared" si="536"/>
        <v>0</v>
      </c>
      <c r="R549">
        <f t="shared" si="537"/>
        <v>0</v>
      </c>
      <c r="S549">
        <f t="shared" si="538"/>
        <v>0</v>
      </c>
      <c r="T549">
        <f t="shared" si="539"/>
        <v>0</v>
      </c>
      <c r="U549">
        <f t="shared" si="540"/>
        <v>0</v>
      </c>
      <c r="V549">
        <f t="shared" si="541"/>
        <v>0</v>
      </c>
      <c r="W549">
        <f t="shared" si="542"/>
        <v>0</v>
      </c>
      <c r="X549">
        <f t="shared" si="543"/>
        <v>0</v>
      </c>
      <c r="Y549">
        <f t="shared" si="544"/>
        <v>0</v>
      </c>
      <c r="AA549">
        <v>33034105</v>
      </c>
      <c r="AB549">
        <f t="shared" si="545"/>
        <v>44459.39</v>
      </c>
      <c r="AC549">
        <f t="shared" si="546"/>
        <v>44459.39</v>
      </c>
      <c r="AD549">
        <f t="shared" si="547"/>
        <v>0</v>
      </c>
      <c r="AE549">
        <f t="shared" si="548"/>
        <v>0</v>
      </c>
      <c r="AF549">
        <f t="shared" si="549"/>
        <v>0</v>
      </c>
      <c r="AG549">
        <f t="shared" si="550"/>
        <v>0</v>
      </c>
      <c r="AH549">
        <f t="shared" si="551"/>
        <v>0</v>
      </c>
      <c r="AI549">
        <f t="shared" si="552"/>
        <v>0</v>
      </c>
      <c r="AJ549">
        <f t="shared" si="553"/>
        <v>0</v>
      </c>
      <c r="AK549">
        <v>44459.39</v>
      </c>
      <c r="AL549">
        <v>44459.39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70</v>
      </c>
      <c r="AU549">
        <v>10</v>
      </c>
      <c r="AV549">
        <v>1</v>
      </c>
      <c r="AW549">
        <v>1</v>
      </c>
      <c r="AZ549">
        <v>1</v>
      </c>
      <c r="BA549">
        <v>1</v>
      </c>
      <c r="BB549">
        <v>1</v>
      </c>
      <c r="BC549">
        <v>1</v>
      </c>
      <c r="BD549" t="s">
        <v>3</v>
      </c>
      <c r="BE549" t="s">
        <v>3</v>
      </c>
      <c r="BF549" t="s">
        <v>3</v>
      </c>
      <c r="BG549" t="s">
        <v>3</v>
      </c>
      <c r="BH549">
        <v>3</v>
      </c>
      <c r="BI549">
        <v>4</v>
      </c>
      <c r="BJ549" t="s">
        <v>516</v>
      </c>
      <c r="BM549">
        <v>0</v>
      </c>
      <c r="BN549">
        <v>0</v>
      </c>
      <c r="BO549" t="s">
        <v>3</v>
      </c>
      <c r="BP549">
        <v>0</v>
      </c>
      <c r="BQ549">
        <v>1</v>
      </c>
      <c r="BR549">
        <v>0</v>
      </c>
      <c r="BS549">
        <v>1</v>
      </c>
      <c r="BT549">
        <v>1</v>
      </c>
      <c r="BU549">
        <v>1</v>
      </c>
      <c r="BV549">
        <v>1</v>
      </c>
      <c r="BW549">
        <v>1</v>
      </c>
      <c r="BX549">
        <v>1</v>
      </c>
      <c r="BY549" t="s">
        <v>3</v>
      </c>
      <c r="BZ549">
        <v>70</v>
      </c>
      <c r="CA549">
        <v>10</v>
      </c>
      <c r="CF549">
        <v>0</v>
      </c>
      <c r="CG549">
        <v>0</v>
      </c>
      <c r="CM549">
        <v>0</v>
      </c>
      <c r="CN549" t="s">
        <v>3</v>
      </c>
      <c r="CO549">
        <v>0</v>
      </c>
      <c r="CP549">
        <f t="shared" si="554"/>
        <v>44459.39</v>
      </c>
      <c r="CQ549">
        <f t="shared" si="555"/>
        <v>44459.39</v>
      </c>
      <c r="CR549">
        <f t="shared" si="556"/>
        <v>0</v>
      </c>
      <c r="CS549">
        <f t="shared" si="557"/>
        <v>0</v>
      </c>
      <c r="CT549">
        <f t="shared" si="558"/>
        <v>0</v>
      </c>
      <c r="CU549">
        <f t="shared" si="559"/>
        <v>0</v>
      </c>
      <c r="CV549">
        <f t="shared" si="560"/>
        <v>0</v>
      </c>
      <c r="CW549">
        <f t="shared" si="561"/>
        <v>0</v>
      </c>
      <c r="CX549">
        <f t="shared" si="562"/>
        <v>0</v>
      </c>
      <c r="CY549">
        <f t="shared" si="563"/>
        <v>0</v>
      </c>
      <c r="CZ549">
        <f t="shared" si="564"/>
        <v>0</v>
      </c>
      <c r="DC549" t="s">
        <v>3</v>
      </c>
      <c r="DD549" t="s">
        <v>3</v>
      </c>
      <c r="DE549" t="s">
        <v>3</v>
      </c>
      <c r="DF549" t="s">
        <v>3</v>
      </c>
      <c r="DG549" t="s">
        <v>3</v>
      </c>
      <c r="DH549" t="s">
        <v>3</v>
      </c>
      <c r="DI549" t="s">
        <v>3</v>
      </c>
      <c r="DJ549" t="s">
        <v>3</v>
      </c>
      <c r="DK549" t="s">
        <v>3</v>
      </c>
      <c r="DL549" t="s">
        <v>3</v>
      </c>
      <c r="DM549" t="s">
        <v>3</v>
      </c>
      <c r="DN549">
        <v>0</v>
      </c>
      <c r="DO549">
        <v>0</v>
      </c>
      <c r="DP549">
        <v>1</v>
      </c>
      <c r="DQ549">
        <v>1</v>
      </c>
      <c r="DU549">
        <v>1010</v>
      </c>
      <c r="DV549" t="s">
        <v>37</v>
      </c>
      <c r="DW549" t="s">
        <v>37</v>
      </c>
      <c r="DX549">
        <v>1</v>
      </c>
      <c r="EE549">
        <v>32505399</v>
      </c>
      <c r="EF549">
        <v>1</v>
      </c>
      <c r="EG549" t="s">
        <v>21</v>
      </c>
      <c r="EH549">
        <v>0</v>
      </c>
      <c r="EI549" t="s">
        <v>3</v>
      </c>
      <c r="EJ549">
        <v>4</v>
      </c>
      <c r="EK549">
        <v>0</v>
      </c>
      <c r="EL549" t="s">
        <v>22</v>
      </c>
      <c r="EM549" t="s">
        <v>23</v>
      </c>
      <c r="EO549" t="s">
        <v>3</v>
      </c>
      <c r="EQ549">
        <v>0</v>
      </c>
      <c r="ER549">
        <v>44459.39</v>
      </c>
      <c r="ES549">
        <v>44459.39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FQ549">
        <v>0</v>
      </c>
      <c r="FR549">
        <f t="shared" si="565"/>
        <v>0</v>
      </c>
      <c r="FS549">
        <v>0</v>
      </c>
      <c r="FX549">
        <v>70</v>
      </c>
      <c r="FY549">
        <v>10</v>
      </c>
      <c r="GA549" t="s">
        <v>3</v>
      </c>
      <c r="GD549">
        <v>0</v>
      </c>
      <c r="GF549">
        <v>358166551</v>
      </c>
      <c r="GG549">
        <v>2</v>
      </c>
      <c r="GH549">
        <v>1</v>
      </c>
      <c r="GI549">
        <v>-2</v>
      </c>
      <c r="GJ549">
        <v>0</v>
      </c>
      <c r="GK549">
        <f>ROUND(R549*(R12)/100,2)</f>
        <v>0</v>
      </c>
      <c r="GL549">
        <f t="shared" si="566"/>
        <v>0</v>
      </c>
      <c r="GM549">
        <f t="shared" si="567"/>
        <v>44459.39</v>
      </c>
      <c r="GN549">
        <f t="shared" si="568"/>
        <v>0</v>
      </c>
      <c r="GO549">
        <f t="shared" si="569"/>
        <v>0</v>
      </c>
      <c r="GP549">
        <f t="shared" si="570"/>
        <v>44459.39</v>
      </c>
      <c r="GR549">
        <v>0</v>
      </c>
      <c r="GS549">
        <v>3</v>
      </c>
      <c r="GT549">
        <v>0</v>
      </c>
      <c r="GU549" t="s">
        <v>3</v>
      </c>
      <c r="GV549">
        <f t="shared" si="571"/>
        <v>0</v>
      </c>
      <c r="GW549">
        <v>1</v>
      </c>
      <c r="GX549">
        <f t="shared" si="572"/>
        <v>0</v>
      </c>
      <c r="HA549">
        <v>0</v>
      </c>
      <c r="HB549">
        <v>0</v>
      </c>
      <c r="IK549">
        <v>0</v>
      </c>
    </row>
    <row r="550" spans="1:245" x14ac:dyDescent="0.2">
      <c r="A550">
        <v>17</v>
      </c>
      <c r="B550">
        <v>1</v>
      </c>
      <c r="C550">
        <f>ROW(SmtRes!A1345)</f>
        <v>1345</v>
      </c>
      <c r="D550">
        <f>ROW(EtalonRes!A1277)</f>
        <v>1277</v>
      </c>
      <c r="E550" t="s">
        <v>517</v>
      </c>
      <c r="F550" t="s">
        <v>17</v>
      </c>
      <c r="G550" t="s">
        <v>18</v>
      </c>
      <c r="H550" t="s">
        <v>19</v>
      </c>
      <c r="I550">
        <v>3.4000000000000002E-2</v>
      </c>
      <c r="J550">
        <v>0</v>
      </c>
      <c r="O550">
        <f t="shared" si="534"/>
        <v>2266.69</v>
      </c>
      <c r="P550">
        <f t="shared" si="535"/>
        <v>1935.74</v>
      </c>
      <c r="Q550">
        <f t="shared" si="536"/>
        <v>52.88</v>
      </c>
      <c r="R550">
        <f t="shared" si="537"/>
        <v>4.8600000000000003</v>
      </c>
      <c r="S550">
        <f t="shared" si="538"/>
        <v>278.07</v>
      </c>
      <c r="T550">
        <f t="shared" si="539"/>
        <v>0</v>
      </c>
      <c r="U550">
        <f t="shared" si="540"/>
        <v>1.2277400000000001</v>
      </c>
      <c r="V550">
        <f t="shared" si="541"/>
        <v>0</v>
      </c>
      <c r="W550">
        <f t="shared" si="542"/>
        <v>0</v>
      </c>
      <c r="X550">
        <f t="shared" si="543"/>
        <v>194.65</v>
      </c>
      <c r="Y550">
        <f t="shared" si="544"/>
        <v>27.81</v>
      </c>
      <c r="AA550">
        <v>33034105</v>
      </c>
      <c r="AB550">
        <f t="shared" si="545"/>
        <v>66667.14</v>
      </c>
      <c r="AC550">
        <f t="shared" si="546"/>
        <v>56933.42</v>
      </c>
      <c r="AD550">
        <f t="shared" si="547"/>
        <v>1555.17</v>
      </c>
      <c r="AE550">
        <f t="shared" si="548"/>
        <v>142.85</v>
      </c>
      <c r="AF550">
        <f t="shared" si="549"/>
        <v>8178.55</v>
      </c>
      <c r="AG550">
        <f t="shared" si="550"/>
        <v>0</v>
      </c>
      <c r="AH550">
        <f t="shared" si="551"/>
        <v>36.11</v>
      </c>
      <c r="AI550">
        <f t="shared" si="552"/>
        <v>0</v>
      </c>
      <c r="AJ550">
        <f t="shared" si="553"/>
        <v>0</v>
      </c>
      <c r="AK550">
        <v>66667.14</v>
      </c>
      <c r="AL550">
        <v>56933.42</v>
      </c>
      <c r="AM550">
        <v>1555.17</v>
      </c>
      <c r="AN550">
        <v>142.85</v>
      </c>
      <c r="AO550">
        <v>8178.55</v>
      </c>
      <c r="AP550">
        <v>0</v>
      </c>
      <c r="AQ550">
        <v>36.11</v>
      </c>
      <c r="AR550">
        <v>0</v>
      </c>
      <c r="AS550">
        <v>0</v>
      </c>
      <c r="AT550">
        <v>70</v>
      </c>
      <c r="AU550">
        <v>10</v>
      </c>
      <c r="AV550">
        <v>1</v>
      </c>
      <c r="AW550">
        <v>1</v>
      </c>
      <c r="AZ550">
        <v>1</v>
      </c>
      <c r="BA550">
        <v>1</v>
      </c>
      <c r="BB550">
        <v>1</v>
      </c>
      <c r="BC550">
        <v>1</v>
      </c>
      <c r="BD550" t="s">
        <v>3</v>
      </c>
      <c r="BE550" t="s">
        <v>3</v>
      </c>
      <c r="BF550" t="s">
        <v>3</v>
      </c>
      <c r="BG550" t="s">
        <v>3</v>
      </c>
      <c r="BH550">
        <v>0</v>
      </c>
      <c r="BI550">
        <v>4</v>
      </c>
      <c r="BJ550" t="s">
        <v>20</v>
      </c>
      <c r="BM550">
        <v>0</v>
      </c>
      <c r="BN550">
        <v>0</v>
      </c>
      <c r="BO550" t="s">
        <v>3</v>
      </c>
      <c r="BP550">
        <v>0</v>
      </c>
      <c r="BQ550">
        <v>1</v>
      </c>
      <c r="BR550">
        <v>0</v>
      </c>
      <c r="BS550">
        <v>1</v>
      </c>
      <c r="BT550">
        <v>1</v>
      </c>
      <c r="BU550">
        <v>1</v>
      </c>
      <c r="BV550">
        <v>1</v>
      </c>
      <c r="BW550">
        <v>1</v>
      </c>
      <c r="BX550">
        <v>1</v>
      </c>
      <c r="BY550" t="s">
        <v>3</v>
      </c>
      <c r="BZ550">
        <v>70</v>
      </c>
      <c r="CA550">
        <v>10</v>
      </c>
      <c r="CF550">
        <v>0</v>
      </c>
      <c r="CG550">
        <v>0</v>
      </c>
      <c r="CM550">
        <v>0</v>
      </c>
      <c r="CN550" t="s">
        <v>3</v>
      </c>
      <c r="CO550">
        <v>0</v>
      </c>
      <c r="CP550">
        <f t="shared" si="554"/>
        <v>2266.69</v>
      </c>
      <c r="CQ550">
        <f t="shared" si="555"/>
        <v>56933.42</v>
      </c>
      <c r="CR550">
        <f t="shared" si="556"/>
        <v>1555.17</v>
      </c>
      <c r="CS550">
        <f t="shared" si="557"/>
        <v>142.85</v>
      </c>
      <c r="CT550">
        <f t="shared" si="558"/>
        <v>8178.55</v>
      </c>
      <c r="CU550">
        <f t="shared" si="559"/>
        <v>0</v>
      </c>
      <c r="CV550">
        <f t="shared" si="560"/>
        <v>36.11</v>
      </c>
      <c r="CW550">
        <f t="shared" si="561"/>
        <v>0</v>
      </c>
      <c r="CX550">
        <f t="shared" si="562"/>
        <v>0</v>
      </c>
      <c r="CY550">
        <f t="shared" si="563"/>
        <v>194.64899999999997</v>
      </c>
      <c r="CZ550">
        <f t="shared" si="564"/>
        <v>27.806999999999999</v>
      </c>
      <c r="DC550" t="s">
        <v>3</v>
      </c>
      <c r="DD550" t="s">
        <v>3</v>
      </c>
      <c r="DE550" t="s">
        <v>3</v>
      </c>
      <c r="DF550" t="s">
        <v>3</v>
      </c>
      <c r="DG550" t="s">
        <v>3</v>
      </c>
      <c r="DH550" t="s">
        <v>3</v>
      </c>
      <c r="DI550" t="s">
        <v>3</v>
      </c>
      <c r="DJ550" t="s">
        <v>3</v>
      </c>
      <c r="DK550" t="s">
        <v>3</v>
      </c>
      <c r="DL550" t="s">
        <v>3</v>
      </c>
      <c r="DM550" t="s">
        <v>3</v>
      </c>
      <c r="DN550">
        <v>0</v>
      </c>
      <c r="DO550">
        <v>0</v>
      </c>
      <c r="DP550">
        <v>1</v>
      </c>
      <c r="DQ550">
        <v>1</v>
      </c>
      <c r="DU550">
        <v>1009</v>
      </c>
      <c r="DV550" t="s">
        <v>19</v>
      </c>
      <c r="DW550" t="s">
        <v>19</v>
      </c>
      <c r="DX550">
        <v>1000</v>
      </c>
      <c r="EE550">
        <v>32505399</v>
      </c>
      <c r="EF550">
        <v>1</v>
      </c>
      <c r="EG550" t="s">
        <v>21</v>
      </c>
      <c r="EH550">
        <v>0</v>
      </c>
      <c r="EI550" t="s">
        <v>3</v>
      </c>
      <c r="EJ550">
        <v>4</v>
      </c>
      <c r="EK550">
        <v>0</v>
      </c>
      <c r="EL550" t="s">
        <v>22</v>
      </c>
      <c r="EM550" t="s">
        <v>23</v>
      </c>
      <c r="EO550" t="s">
        <v>3</v>
      </c>
      <c r="EQ550">
        <v>131072</v>
      </c>
      <c r="ER550">
        <v>66667.14</v>
      </c>
      <c r="ES550">
        <v>56933.42</v>
      </c>
      <c r="ET550">
        <v>1555.17</v>
      </c>
      <c r="EU550">
        <v>142.85</v>
      </c>
      <c r="EV550">
        <v>8178.55</v>
      </c>
      <c r="EW550">
        <v>36.11</v>
      </c>
      <c r="EX550">
        <v>0</v>
      </c>
      <c r="EY550">
        <v>0</v>
      </c>
      <c r="FQ550">
        <v>0</v>
      </c>
      <c r="FR550">
        <f t="shared" si="565"/>
        <v>0</v>
      </c>
      <c r="FS550">
        <v>0</v>
      </c>
      <c r="FX550">
        <v>70</v>
      </c>
      <c r="FY550">
        <v>10</v>
      </c>
      <c r="GA550" t="s">
        <v>3</v>
      </c>
      <c r="GD550">
        <v>0</v>
      </c>
      <c r="GF550">
        <v>-1596235391</v>
      </c>
      <c r="GG550">
        <v>2</v>
      </c>
      <c r="GH550">
        <v>1</v>
      </c>
      <c r="GI550">
        <v>-2</v>
      </c>
      <c r="GJ550">
        <v>0</v>
      </c>
      <c r="GK550">
        <f>ROUND(R550*(R12)/100,2)</f>
        <v>5.25</v>
      </c>
      <c r="GL550">
        <f t="shared" si="566"/>
        <v>0</v>
      </c>
      <c r="GM550">
        <f t="shared" si="567"/>
        <v>2494.4</v>
      </c>
      <c r="GN550">
        <f t="shared" si="568"/>
        <v>0</v>
      </c>
      <c r="GO550">
        <f t="shared" si="569"/>
        <v>0</v>
      </c>
      <c r="GP550">
        <f t="shared" si="570"/>
        <v>2494.4</v>
      </c>
      <c r="GR550">
        <v>0</v>
      </c>
      <c r="GS550">
        <v>3</v>
      </c>
      <c r="GT550">
        <v>0</v>
      </c>
      <c r="GU550" t="s">
        <v>3</v>
      </c>
      <c r="GV550">
        <f t="shared" si="571"/>
        <v>0</v>
      </c>
      <c r="GW550">
        <v>1</v>
      </c>
      <c r="GX550">
        <f t="shared" si="572"/>
        <v>0</v>
      </c>
      <c r="HA550">
        <v>0</v>
      </c>
      <c r="HB550">
        <v>0</v>
      </c>
      <c r="IK550">
        <v>0</v>
      </c>
    </row>
    <row r="551" spans="1:245" x14ac:dyDescent="0.2">
      <c r="A551">
        <v>18</v>
      </c>
      <c r="B551">
        <v>1</v>
      </c>
      <c r="C551">
        <v>1345</v>
      </c>
      <c r="E551" t="s">
        <v>518</v>
      </c>
      <c r="F551" t="s">
        <v>25</v>
      </c>
      <c r="G551" t="s">
        <v>26</v>
      </c>
      <c r="H551" t="s">
        <v>19</v>
      </c>
      <c r="I551">
        <f>I550*J551</f>
        <v>-3.4000000000000002E-2</v>
      </c>
      <c r="J551">
        <v>-1</v>
      </c>
      <c r="O551">
        <f t="shared" si="534"/>
        <v>-1815.95</v>
      </c>
      <c r="P551">
        <f t="shared" si="535"/>
        <v>-1815.95</v>
      </c>
      <c r="Q551">
        <f t="shared" si="536"/>
        <v>0</v>
      </c>
      <c r="R551">
        <f t="shared" si="537"/>
        <v>0</v>
      </c>
      <c r="S551">
        <f t="shared" si="538"/>
        <v>0</v>
      </c>
      <c r="T551">
        <f t="shared" si="539"/>
        <v>0</v>
      </c>
      <c r="U551">
        <f t="shared" si="540"/>
        <v>0</v>
      </c>
      <c r="V551">
        <f t="shared" si="541"/>
        <v>0</v>
      </c>
      <c r="W551">
        <f t="shared" si="542"/>
        <v>0</v>
      </c>
      <c r="X551">
        <f t="shared" si="543"/>
        <v>0</v>
      </c>
      <c r="Y551">
        <f t="shared" si="544"/>
        <v>0</v>
      </c>
      <c r="AA551">
        <v>33034105</v>
      </c>
      <c r="AB551">
        <f t="shared" si="545"/>
        <v>53410.15</v>
      </c>
      <c r="AC551">
        <f t="shared" si="546"/>
        <v>53410.15</v>
      </c>
      <c r="AD551">
        <f t="shared" si="547"/>
        <v>0</v>
      </c>
      <c r="AE551">
        <f t="shared" si="548"/>
        <v>0</v>
      </c>
      <c r="AF551">
        <f t="shared" si="549"/>
        <v>0</v>
      </c>
      <c r="AG551">
        <f t="shared" si="550"/>
        <v>0</v>
      </c>
      <c r="AH551">
        <f t="shared" si="551"/>
        <v>0</v>
      </c>
      <c r="AI551">
        <f t="shared" si="552"/>
        <v>0</v>
      </c>
      <c r="AJ551">
        <f t="shared" si="553"/>
        <v>0</v>
      </c>
      <c r="AK551">
        <v>53410.15</v>
      </c>
      <c r="AL551">
        <v>53410.15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70</v>
      </c>
      <c r="AU551">
        <v>10</v>
      </c>
      <c r="AV551">
        <v>1</v>
      </c>
      <c r="AW551">
        <v>1</v>
      </c>
      <c r="AZ551">
        <v>1</v>
      </c>
      <c r="BA551">
        <v>1</v>
      </c>
      <c r="BB551">
        <v>1</v>
      </c>
      <c r="BC551">
        <v>1</v>
      </c>
      <c r="BD551" t="s">
        <v>3</v>
      </c>
      <c r="BE551" t="s">
        <v>3</v>
      </c>
      <c r="BF551" t="s">
        <v>3</v>
      </c>
      <c r="BG551" t="s">
        <v>3</v>
      </c>
      <c r="BH551">
        <v>3</v>
      </c>
      <c r="BI551">
        <v>4</v>
      </c>
      <c r="BJ551" t="s">
        <v>27</v>
      </c>
      <c r="BM551">
        <v>0</v>
      </c>
      <c r="BN551">
        <v>0</v>
      </c>
      <c r="BO551" t="s">
        <v>3</v>
      </c>
      <c r="BP551">
        <v>0</v>
      </c>
      <c r="BQ551">
        <v>1</v>
      </c>
      <c r="BR551">
        <v>0</v>
      </c>
      <c r="BS551">
        <v>1</v>
      </c>
      <c r="BT551">
        <v>1</v>
      </c>
      <c r="BU551">
        <v>1</v>
      </c>
      <c r="BV551">
        <v>1</v>
      </c>
      <c r="BW551">
        <v>1</v>
      </c>
      <c r="BX551">
        <v>1</v>
      </c>
      <c r="BY551" t="s">
        <v>3</v>
      </c>
      <c r="BZ551">
        <v>70</v>
      </c>
      <c r="CA551">
        <v>10</v>
      </c>
      <c r="CF551">
        <v>0</v>
      </c>
      <c r="CG551">
        <v>0</v>
      </c>
      <c r="CM551">
        <v>0</v>
      </c>
      <c r="CN551" t="s">
        <v>3</v>
      </c>
      <c r="CO551">
        <v>0</v>
      </c>
      <c r="CP551">
        <f t="shared" si="554"/>
        <v>-1815.95</v>
      </c>
      <c r="CQ551">
        <f t="shared" si="555"/>
        <v>53410.15</v>
      </c>
      <c r="CR551">
        <f t="shared" si="556"/>
        <v>0</v>
      </c>
      <c r="CS551">
        <f t="shared" si="557"/>
        <v>0</v>
      </c>
      <c r="CT551">
        <f t="shared" si="558"/>
        <v>0</v>
      </c>
      <c r="CU551">
        <f t="shared" si="559"/>
        <v>0</v>
      </c>
      <c r="CV551">
        <f t="shared" si="560"/>
        <v>0</v>
      </c>
      <c r="CW551">
        <f t="shared" si="561"/>
        <v>0</v>
      </c>
      <c r="CX551">
        <f t="shared" si="562"/>
        <v>0</v>
      </c>
      <c r="CY551">
        <f t="shared" si="563"/>
        <v>0</v>
      </c>
      <c r="CZ551">
        <f t="shared" si="564"/>
        <v>0</v>
      </c>
      <c r="DC551" t="s">
        <v>3</v>
      </c>
      <c r="DD551" t="s">
        <v>3</v>
      </c>
      <c r="DE551" t="s">
        <v>3</v>
      </c>
      <c r="DF551" t="s">
        <v>3</v>
      </c>
      <c r="DG551" t="s">
        <v>3</v>
      </c>
      <c r="DH551" t="s">
        <v>3</v>
      </c>
      <c r="DI551" t="s">
        <v>3</v>
      </c>
      <c r="DJ551" t="s">
        <v>3</v>
      </c>
      <c r="DK551" t="s">
        <v>3</v>
      </c>
      <c r="DL551" t="s">
        <v>3</v>
      </c>
      <c r="DM551" t="s">
        <v>3</v>
      </c>
      <c r="DN551">
        <v>0</v>
      </c>
      <c r="DO551">
        <v>0</v>
      </c>
      <c r="DP551">
        <v>1</v>
      </c>
      <c r="DQ551">
        <v>1</v>
      </c>
      <c r="DU551">
        <v>1009</v>
      </c>
      <c r="DV551" t="s">
        <v>19</v>
      </c>
      <c r="DW551" t="s">
        <v>19</v>
      </c>
      <c r="DX551">
        <v>1000</v>
      </c>
      <c r="EE551">
        <v>32505399</v>
      </c>
      <c r="EF551">
        <v>1</v>
      </c>
      <c r="EG551" t="s">
        <v>21</v>
      </c>
      <c r="EH551">
        <v>0</v>
      </c>
      <c r="EI551" t="s">
        <v>3</v>
      </c>
      <c r="EJ551">
        <v>4</v>
      </c>
      <c r="EK551">
        <v>0</v>
      </c>
      <c r="EL551" t="s">
        <v>22</v>
      </c>
      <c r="EM551" t="s">
        <v>23</v>
      </c>
      <c r="EO551" t="s">
        <v>3</v>
      </c>
      <c r="EQ551">
        <v>0</v>
      </c>
      <c r="ER551">
        <v>53410.15</v>
      </c>
      <c r="ES551">
        <v>53410.15</v>
      </c>
      <c r="ET551">
        <v>0</v>
      </c>
      <c r="EU551">
        <v>0</v>
      </c>
      <c r="EV551">
        <v>0</v>
      </c>
      <c r="EW551">
        <v>0</v>
      </c>
      <c r="EX551">
        <v>0</v>
      </c>
      <c r="FQ551">
        <v>0</v>
      </c>
      <c r="FR551">
        <f t="shared" si="565"/>
        <v>0</v>
      </c>
      <c r="FS551">
        <v>0</v>
      </c>
      <c r="FX551">
        <v>70</v>
      </c>
      <c r="FY551">
        <v>10</v>
      </c>
      <c r="GA551" t="s">
        <v>3</v>
      </c>
      <c r="GD551">
        <v>0</v>
      </c>
      <c r="GF551">
        <v>-1467733540</v>
      </c>
      <c r="GG551">
        <v>2</v>
      </c>
      <c r="GH551">
        <v>1</v>
      </c>
      <c r="GI551">
        <v>-2</v>
      </c>
      <c r="GJ551">
        <v>0</v>
      </c>
      <c r="GK551">
        <f>ROUND(R551*(R12)/100,2)</f>
        <v>0</v>
      </c>
      <c r="GL551">
        <f t="shared" si="566"/>
        <v>0</v>
      </c>
      <c r="GM551">
        <f t="shared" si="567"/>
        <v>-1815.95</v>
      </c>
      <c r="GN551">
        <f t="shared" si="568"/>
        <v>0</v>
      </c>
      <c r="GO551">
        <f t="shared" si="569"/>
        <v>0</v>
      </c>
      <c r="GP551">
        <f t="shared" si="570"/>
        <v>-1815.95</v>
      </c>
      <c r="GR551">
        <v>0</v>
      </c>
      <c r="GS551">
        <v>3</v>
      </c>
      <c r="GT551">
        <v>0</v>
      </c>
      <c r="GU551" t="s">
        <v>3</v>
      </c>
      <c r="GV551">
        <f t="shared" si="571"/>
        <v>0</v>
      </c>
      <c r="GW551">
        <v>1</v>
      </c>
      <c r="GX551">
        <f t="shared" si="572"/>
        <v>0</v>
      </c>
      <c r="HA551">
        <v>0</v>
      </c>
      <c r="HB551">
        <v>0</v>
      </c>
      <c r="IK551">
        <v>0</v>
      </c>
    </row>
    <row r="552" spans="1:245" x14ac:dyDescent="0.2">
      <c r="A552">
        <v>17</v>
      </c>
      <c r="B552">
        <v>1</v>
      </c>
      <c r="C552">
        <f>ROW(SmtRes!A1360)</f>
        <v>1360</v>
      </c>
      <c r="D552">
        <f>ROW(EtalonRes!A1292)</f>
        <v>1292</v>
      </c>
      <c r="E552" t="s">
        <v>519</v>
      </c>
      <c r="F552" t="s">
        <v>29</v>
      </c>
      <c r="G552" t="s">
        <v>30</v>
      </c>
      <c r="H552" t="s">
        <v>31</v>
      </c>
      <c r="I552">
        <v>4.6499999999999996E-3</v>
      </c>
      <c r="J552">
        <v>0</v>
      </c>
      <c r="O552">
        <f t="shared" si="534"/>
        <v>1985.14</v>
      </c>
      <c r="P552">
        <f t="shared" si="535"/>
        <v>1617.42</v>
      </c>
      <c r="Q552">
        <f t="shared" si="536"/>
        <v>2.02</v>
      </c>
      <c r="R552">
        <f t="shared" si="537"/>
        <v>0.69</v>
      </c>
      <c r="S552">
        <f t="shared" si="538"/>
        <v>365.7</v>
      </c>
      <c r="T552">
        <f t="shared" si="539"/>
        <v>0</v>
      </c>
      <c r="U552">
        <f t="shared" si="540"/>
        <v>2.1069149999999999</v>
      </c>
      <c r="V552">
        <f t="shared" si="541"/>
        <v>0</v>
      </c>
      <c r="W552">
        <f t="shared" si="542"/>
        <v>0</v>
      </c>
      <c r="X552">
        <f t="shared" si="543"/>
        <v>255.99</v>
      </c>
      <c r="Y552">
        <f t="shared" si="544"/>
        <v>36.57</v>
      </c>
      <c r="AA552">
        <v>33034105</v>
      </c>
      <c r="AB552">
        <f t="shared" si="545"/>
        <v>426912.19</v>
      </c>
      <c r="AC552">
        <f t="shared" si="546"/>
        <v>347832.49</v>
      </c>
      <c r="AD552">
        <f t="shared" si="547"/>
        <v>435.13</v>
      </c>
      <c r="AE552">
        <f t="shared" si="548"/>
        <v>147.43</v>
      </c>
      <c r="AF552">
        <f t="shared" si="549"/>
        <v>78644.570000000007</v>
      </c>
      <c r="AG552">
        <f t="shared" si="550"/>
        <v>0</v>
      </c>
      <c r="AH552">
        <f t="shared" si="551"/>
        <v>453.1</v>
      </c>
      <c r="AI552">
        <f t="shared" si="552"/>
        <v>0</v>
      </c>
      <c r="AJ552">
        <f t="shared" si="553"/>
        <v>0</v>
      </c>
      <c r="AK552">
        <v>426912.19</v>
      </c>
      <c r="AL552">
        <v>347832.49</v>
      </c>
      <c r="AM552">
        <v>435.13</v>
      </c>
      <c r="AN552">
        <v>147.43</v>
      </c>
      <c r="AO552">
        <v>78644.570000000007</v>
      </c>
      <c r="AP552">
        <v>0</v>
      </c>
      <c r="AQ552">
        <v>453.1</v>
      </c>
      <c r="AR552">
        <v>0</v>
      </c>
      <c r="AS552">
        <v>0</v>
      </c>
      <c r="AT552">
        <v>70</v>
      </c>
      <c r="AU552">
        <v>10</v>
      </c>
      <c r="AV552">
        <v>1</v>
      </c>
      <c r="AW552">
        <v>1</v>
      </c>
      <c r="AZ552">
        <v>1</v>
      </c>
      <c r="BA552">
        <v>1</v>
      </c>
      <c r="BB552">
        <v>1</v>
      </c>
      <c r="BC552">
        <v>1</v>
      </c>
      <c r="BD552" t="s">
        <v>3</v>
      </c>
      <c r="BE552" t="s">
        <v>3</v>
      </c>
      <c r="BF552" t="s">
        <v>3</v>
      </c>
      <c r="BG552" t="s">
        <v>3</v>
      </c>
      <c r="BH552">
        <v>0</v>
      </c>
      <c r="BI552">
        <v>4</v>
      </c>
      <c r="BJ552" t="s">
        <v>32</v>
      </c>
      <c r="BM552">
        <v>0</v>
      </c>
      <c r="BN552">
        <v>0</v>
      </c>
      <c r="BO552" t="s">
        <v>3</v>
      </c>
      <c r="BP552">
        <v>0</v>
      </c>
      <c r="BQ552">
        <v>1</v>
      </c>
      <c r="BR552">
        <v>0</v>
      </c>
      <c r="BS552">
        <v>1</v>
      </c>
      <c r="BT552">
        <v>1</v>
      </c>
      <c r="BU552">
        <v>1</v>
      </c>
      <c r="BV552">
        <v>1</v>
      </c>
      <c r="BW552">
        <v>1</v>
      </c>
      <c r="BX552">
        <v>1</v>
      </c>
      <c r="BY552" t="s">
        <v>3</v>
      </c>
      <c r="BZ552">
        <v>70</v>
      </c>
      <c r="CA552">
        <v>10</v>
      </c>
      <c r="CF552">
        <v>0</v>
      </c>
      <c r="CG552">
        <v>0</v>
      </c>
      <c r="CM552">
        <v>0</v>
      </c>
      <c r="CN552" t="s">
        <v>3</v>
      </c>
      <c r="CO552">
        <v>0</v>
      </c>
      <c r="CP552">
        <f t="shared" si="554"/>
        <v>1985.14</v>
      </c>
      <c r="CQ552">
        <f t="shared" si="555"/>
        <v>347832.49</v>
      </c>
      <c r="CR552">
        <f t="shared" si="556"/>
        <v>435.13</v>
      </c>
      <c r="CS552">
        <f t="shared" si="557"/>
        <v>147.43</v>
      </c>
      <c r="CT552">
        <f t="shared" si="558"/>
        <v>78644.570000000007</v>
      </c>
      <c r="CU552">
        <f t="shared" si="559"/>
        <v>0</v>
      </c>
      <c r="CV552">
        <f t="shared" si="560"/>
        <v>453.1</v>
      </c>
      <c r="CW552">
        <f t="shared" si="561"/>
        <v>0</v>
      </c>
      <c r="CX552">
        <f t="shared" si="562"/>
        <v>0</v>
      </c>
      <c r="CY552">
        <f t="shared" si="563"/>
        <v>255.99</v>
      </c>
      <c r="CZ552">
        <f t="shared" si="564"/>
        <v>36.57</v>
      </c>
      <c r="DC552" t="s">
        <v>3</v>
      </c>
      <c r="DD552" t="s">
        <v>3</v>
      </c>
      <c r="DE552" t="s">
        <v>3</v>
      </c>
      <c r="DF552" t="s">
        <v>3</v>
      </c>
      <c r="DG552" t="s">
        <v>3</v>
      </c>
      <c r="DH552" t="s">
        <v>3</v>
      </c>
      <c r="DI552" t="s">
        <v>3</v>
      </c>
      <c r="DJ552" t="s">
        <v>3</v>
      </c>
      <c r="DK552" t="s">
        <v>3</v>
      </c>
      <c r="DL552" t="s">
        <v>3</v>
      </c>
      <c r="DM552" t="s">
        <v>3</v>
      </c>
      <c r="DN552">
        <v>0</v>
      </c>
      <c r="DO552">
        <v>0</v>
      </c>
      <c r="DP552">
        <v>1</v>
      </c>
      <c r="DQ552">
        <v>1</v>
      </c>
      <c r="DU552">
        <v>1007</v>
      </c>
      <c r="DV552" t="s">
        <v>31</v>
      </c>
      <c r="DW552" t="s">
        <v>31</v>
      </c>
      <c r="DX552">
        <v>100</v>
      </c>
      <c r="EE552">
        <v>32505399</v>
      </c>
      <c r="EF552">
        <v>1</v>
      </c>
      <c r="EG552" t="s">
        <v>21</v>
      </c>
      <c r="EH552">
        <v>0</v>
      </c>
      <c r="EI552" t="s">
        <v>3</v>
      </c>
      <c r="EJ552">
        <v>4</v>
      </c>
      <c r="EK552">
        <v>0</v>
      </c>
      <c r="EL552" t="s">
        <v>22</v>
      </c>
      <c r="EM552" t="s">
        <v>23</v>
      </c>
      <c r="EO552" t="s">
        <v>3</v>
      </c>
      <c r="EQ552">
        <v>131072</v>
      </c>
      <c r="ER552">
        <v>426912.19</v>
      </c>
      <c r="ES552">
        <v>347832.49</v>
      </c>
      <c r="ET552">
        <v>435.13</v>
      </c>
      <c r="EU552">
        <v>147.43</v>
      </c>
      <c r="EV552">
        <v>78644.570000000007</v>
      </c>
      <c r="EW552">
        <v>453.1</v>
      </c>
      <c r="EX552">
        <v>0</v>
      </c>
      <c r="EY552">
        <v>0</v>
      </c>
      <c r="FQ552">
        <v>0</v>
      </c>
      <c r="FR552">
        <f t="shared" si="565"/>
        <v>0</v>
      </c>
      <c r="FS552">
        <v>0</v>
      </c>
      <c r="FX552">
        <v>70</v>
      </c>
      <c r="FY552">
        <v>10</v>
      </c>
      <c r="GA552" t="s">
        <v>3</v>
      </c>
      <c r="GD552">
        <v>0</v>
      </c>
      <c r="GF552">
        <v>1739596138</v>
      </c>
      <c r="GG552">
        <v>2</v>
      </c>
      <c r="GH552">
        <v>1</v>
      </c>
      <c r="GI552">
        <v>-2</v>
      </c>
      <c r="GJ552">
        <v>0</v>
      </c>
      <c r="GK552">
        <f>ROUND(R552*(R12)/100,2)</f>
        <v>0.75</v>
      </c>
      <c r="GL552">
        <f t="shared" si="566"/>
        <v>0</v>
      </c>
      <c r="GM552">
        <f t="shared" si="567"/>
        <v>2278.4499999999998</v>
      </c>
      <c r="GN552">
        <f t="shared" si="568"/>
        <v>0</v>
      </c>
      <c r="GO552">
        <f t="shared" si="569"/>
        <v>0</v>
      </c>
      <c r="GP552">
        <f t="shared" si="570"/>
        <v>2278.4499999999998</v>
      </c>
      <c r="GR552">
        <v>0</v>
      </c>
      <c r="GS552">
        <v>3</v>
      </c>
      <c r="GT552">
        <v>0</v>
      </c>
      <c r="GU552" t="s">
        <v>3</v>
      </c>
      <c r="GV552">
        <f t="shared" si="571"/>
        <v>0</v>
      </c>
      <c r="GW552">
        <v>1</v>
      </c>
      <c r="GX552">
        <f t="shared" si="572"/>
        <v>0</v>
      </c>
      <c r="HA552">
        <v>0</v>
      </c>
      <c r="HB552">
        <v>0</v>
      </c>
      <c r="IK552">
        <v>0</v>
      </c>
    </row>
    <row r="553" spans="1:245" x14ac:dyDescent="0.2">
      <c r="A553">
        <v>17</v>
      </c>
      <c r="B553">
        <v>1</v>
      </c>
      <c r="E553" t="s">
        <v>520</v>
      </c>
      <c r="F553" t="s">
        <v>25</v>
      </c>
      <c r="G553" t="s">
        <v>26</v>
      </c>
      <c r="H553" t="s">
        <v>19</v>
      </c>
      <c r="I553">
        <v>1.4629395139999999E-2</v>
      </c>
      <c r="J553">
        <v>0</v>
      </c>
      <c r="O553">
        <f t="shared" si="534"/>
        <v>781.36</v>
      </c>
      <c r="P553">
        <f t="shared" si="535"/>
        <v>781.36</v>
      </c>
      <c r="Q553">
        <f t="shared" si="536"/>
        <v>0</v>
      </c>
      <c r="R553">
        <f t="shared" si="537"/>
        <v>0</v>
      </c>
      <c r="S553">
        <f t="shared" si="538"/>
        <v>0</v>
      </c>
      <c r="T553">
        <f t="shared" si="539"/>
        <v>0</v>
      </c>
      <c r="U553">
        <f t="shared" si="540"/>
        <v>0</v>
      </c>
      <c r="V553">
        <f t="shared" si="541"/>
        <v>0</v>
      </c>
      <c r="W553">
        <f t="shared" si="542"/>
        <v>0</v>
      </c>
      <c r="X553">
        <f t="shared" si="543"/>
        <v>0</v>
      </c>
      <c r="Y553">
        <f t="shared" si="544"/>
        <v>0</v>
      </c>
      <c r="AA553">
        <v>33034105</v>
      </c>
      <c r="AB553">
        <f t="shared" si="545"/>
        <v>53410.15</v>
      </c>
      <c r="AC553">
        <f t="shared" si="546"/>
        <v>53410.15</v>
      </c>
      <c r="AD553">
        <f t="shared" si="547"/>
        <v>0</v>
      </c>
      <c r="AE553">
        <f t="shared" si="548"/>
        <v>0</v>
      </c>
      <c r="AF553">
        <f t="shared" si="549"/>
        <v>0</v>
      </c>
      <c r="AG553">
        <f t="shared" si="550"/>
        <v>0</v>
      </c>
      <c r="AH553">
        <f t="shared" si="551"/>
        <v>0</v>
      </c>
      <c r="AI553">
        <f t="shared" si="552"/>
        <v>0</v>
      </c>
      <c r="AJ553">
        <f t="shared" si="553"/>
        <v>0</v>
      </c>
      <c r="AK553">
        <v>53410.15</v>
      </c>
      <c r="AL553">
        <v>53410.15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70</v>
      </c>
      <c r="AU553">
        <v>10</v>
      </c>
      <c r="AV553">
        <v>1</v>
      </c>
      <c r="AW553">
        <v>1</v>
      </c>
      <c r="AZ553">
        <v>1</v>
      </c>
      <c r="BA553">
        <v>1</v>
      </c>
      <c r="BB553">
        <v>1</v>
      </c>
      <c r="BC553">
        <v>1</v>
      </c>
      <c r="BD553" t="s">
        <v>3</v>
      </c>
      <c r="BE553" t="s">
        <v>3</v>
      </c>
      <c r="BF553" t="s">
        <v>3</v>
      </c>
      <c r="BG553" t="s">
        <v>3</v>
      </c>
      <c r="BH553">
        <v>3</v>
      </c>
      <c r="BI553">
        <v>4</v>
      </c>
      <c r="BJ553" t="s">
        <v>27</v>
      </c>
      <c r="BM553">
        <v>0</v>
      </c>
      <c r="BN553">
        <v>0</v>
      </c>
      <c r="BO553" t="s">
        <v>3</v>
      </c>
      <c r="BP553">
        <v>0</v>
      </c>
      <c r="BQ553">
        <v>1</v>
      </c>
      <c r="BR553">
        <v>0</v>
      </c>
      <c r="BS553">
        <v>1</v>
      </c>
      <c r="BT553">
        <v>1</v>
      </c>
      <c r="BU553">
        <v>1</v>
      </c>
      <c r="BV553">
        <v>1</v>
      </c>
      <c r="BW553">
        <v>1</v>
      </c>
      <c r="BX553">
        <v>1</v>
      </c>
      <c r="BY553" t="s">
        <v>3</v>
      </c>
      <c r="BZ553">
        <v>70</v>
      </c>
      <c r="CA553">
        <v>10</v>
      </c>
      <c r="CF553">
        <v>0</v>
      </c>
      <c r="CG553">
        <v>0</v>
      </c>
      <c r="CM553">
        <v>0</v>
      </c>
      <c r="CN553" t="s">
        <v>3</v>
      </c>
      <c r="CO553">
        <v>0</v>
      </c>
      <c r="CP553">
        <f t="shared" si="554"/>
        <v>781.36</v>
      </c>
      <c r="CQ553">
        <f t="shared" si="555"/>
        <v>53410.15</v>
      </c>
      <c r="CR553">
        <f t="shared" si="556"/>
        <v>0</v>
      </c>
      <c r="CS553">
        <f t="shared" si="557"/>
        <v>0</v>
      </c>
      <c r="CT553">
        <f t="shared" si="558"/>
        <v>0</v>
      </c>
      <c r="CU553">
        <f t="shared" si="559"/>
        <v>0</v>
      </c>
      <c r="CV553">
        <f t="shared" si="560"/>
        <v>0</v>
      </c>
      <c r="CW553">
        <f t="shared" si="561"/>
        <v>0</v>
      </c>
      <c r="CX553">
        <f t="shared" si="562"/>
        <v>0</v>
      </c>
      <c r="CY553">
        <f t="shared" si="563"/>
        <v>0</v>
      </c>
      <c r="CZ553">
        <f t="shared" si="564"/>
        <v>0</v>
      </c>
      <c r="DC553" t="s">
        <v>3</v>
      </c>
      <c r="DD553" t="s">
        <v>3</v>
      </c>
      <c r="DE553" t="s">
        <v>3</v>
      </c>
      <c r="DF553" t="s">
        <v>3</v>
      </c>
      <c r="DG553" t="s">
        <v>3</v>
      </c>
      <c r="DH553" t="s">
        <v>3</v>
      </c>
      <c r="DI553" t="s">
        <v>3</v>
      </c>
      <c r="DJ553" t="s">
        <v>3</v>
      </c>
      <c r="DK553" t="s">
        <v>3</v>
      </c>
      <c r="DL553" t="s">
        <v>3</v>
      </c>
      <c r="DM553" t="s">
        <v>3</v>
      </c>
      <c r="DN553">
        <v>0</v>
      </c>
      <c r="DO553">
        <v>0</v>
      </c>
      <c r="DP553">
        <v>1</v>
      </c>
      <c r="DQ553">
        <v>1</v>
      </c>
      <c r="DU553">
        <v>1009</v>
      </c>
      <c r="DV553" t="s">
        <v>19</v>
      </c>
      <c r="DW553" t="s">
        <v>19</v>
      </c>
      <c r="DX553">
        <v>1000</v>
      </c>
      <c r="EE553">
        <v>32505399</v>
      </c>
      <c r="EF553">
        <v>1</v>
      </c>
      <c r="EG553" t="s">
        <v>21</v>
      </c>
      <c r="EH553">
        <v>0</v>
      </c>
      <c r="EI553" t="s">
        <v>3</v>
      </c>
      <c r="EJ553">
        <v>4</v>
      </c>
      <c r="EK553">
        <v>0</v>
      </c>
      <c r="EL553" t="s">
        <v>22</v>
      </c>
      <c r="EM553" t="s">
        <v>23</v>
      </c>
      <c r="EO553" t="s">
        <v>3</v>
      </c>
      <c r="EQ553">
        <v>131072</v>
      </c>
      <c r="ER553">
        <v>53410.15</v>
      </c>
      <c r="ES553">
        <v>53410.15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FQ553">
        <v>0</v>
      </c>
      <c r="FR553">
        <f t="shared" si="565"/>
        <v>0</v>
      </c>
      <c r="FS553">
        <v>0</v>
      </c>
      <c r="FX553">
        <v>70</v>
      </c>
      <c r="FY553">
        <v>10</v>
      </c>
      <c r="GA553" t="s">
        <v>3</v>
      </c>
      <c r="GD553">
        <v>0</v>
      </c>
      <c r="GF553">
        <v>-1467733540</v>
      </c>
      <c r="GG553">
        <v>2</v>
      </c>
      <c r="GH553">
        <v>1</v>
      </c>
      <c r="GI553">
        <v>-2</v>
      </c>
      <c r="GJ553">
        <v>0</v>
      </c>
      <c r="GK553">
        <f>ROUND(R553*(R12)/100,2)</f>
        <v>0</v>
      </c>
      <c r="GL553">
        <f t="shared" si="566"/>
        <v>0</v>
      </c>
      <c r="GM553">
        <f t="shared" si="567"/>
        <v>781.36</v>
      </c>
      <c r="GN553">
        <f t="shared" si="568"/>
        <v>0</v>
      </c>
      <c r="GO553">
        <f t="shared" si="569"/>
        <v>0</v>
      </c>
      <c r="GP553">
        <f t="shared" si="570"/>
        <v>781.36</v>
      </c>
      <c r="GR553">
        <v>0</v>
      </c>
      <c r="GS553">
        <v>3</v>
      </c>
      <c r="GT553">
        <v>0</v>
      </c>
      <c r="GU553" t="s">
        <v>3</v>
      </c>
      <c r="GV553">
        <f t="shared" si="571"/>
        <v>0</v>
      </c>
      <c r="GW553">
        <v>1</v>
      </c>
      <c r="GX553">
        <f t="shared" si="572"/>
        <v>0</v>
      </c>
      <c r="HA553">
        <v>0</v>
      </c>
      <c r="HB553">
        <v>0</v>
      </c>
      <c r="IK553">
        <v>0</v>
      </c>
    </row>
    <row r="554" spans="1:245" x14ac:dyDescent="0.2">
      <c r="A554">
        <v>17</v>
      </c>
      <c r="B554">
        <v>1</v>
      </c>
      <c r="E554" t="s">
        <v>521</v>
      </c>
      <c r="F554" t="s">
        <v>35</v>
      </c>
      <c r="G554" t="s">
        <v>522</v>
      </c>
      <c r="H554" t="s">
        <v>37</v>
      </c>
      <c r="I554">
        <v>8</v>
      </c>
      <c r="J554">
        <v>0</v>
      </c>
      <c r="O554">
        <f t="shared" si="534"/>
        <v>139661.04</v>
      </c>
      <c r="P554">
        <f t="shared" si="535"/>
        <v>139661.04</v>
      </c>
      <c r="Q554">
        <f t="shared" si="536"/>
        <v>0</v>
      </c>
      <c r="R554">
        <f t="shared" si="537"/>
        <v>0</v>
      </c>
      <c r="S554">
        <f t="shared" si="538"/>
        <v>0</v>
      </c>
      <c r="T554">
        <f t="shared" si="539"/>
        <v>0</v>
      </c>
      <c r="U554">
        <f t="shared" si="540"/>
        <v>0</v>
      </c>
      <c r="V554">
        <f t="shared" si="541"/>
        <v>0</v>
      </c>
      <c r="W554">
        <f t="shared" si="542"/>
        <v>0</v>
      </c>
      <c r="X554">
        <f t="shared" si="543"/>
        <v>0</v>
      </c>
      <c r="Y554">
        <f t="shared" si="544"/>
        <v>0</v>
      </c>
      <c r="AA554">
        <v>33034105</v>
      </c>
      <c r="AB554">
        <f t="shared" si="545"/>
        <v>17457.63</v>
      </c>
      <c r="AC554">
        <f t="shared" si="546"/>
        <v>17457.63</v>
      </c>
      <c r="AD554">
        <f t="shared" si="547"/>
        <v>0</v>
      </c>
      <c r="AE554">
        <f t="shared" si="548"/>
        <v>0</v>
      </c>
      <c r="AF554">
        <f t="shared" si="549"/>
        <v>0</v>
      </c>
      <c r="AG554">
        <f t="shared" si="550"/>
        <v>0</v>
      </c>
      <c r="AH554">
        <f t="shared" si="551"/>
        <v>0</v>
      </c>
      <c r="AI554">
        <f t="shared" si="552"/>
        <v>0</v>
      </c>
      <c r="AJ554">
        <f t="shared" si="553"/>
        <v>0</v>
      </c>
      <c r="AK554">
        <v>17457.63</v>
      </c>
      <c r="AL554">
        <v>17457.63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1</v>
      </c>
      <c r="AW554">
        <v>1</v>
      </c>
      <c r="AZ554">
        <v>1</v>
      </c>
      <c r="BA554">
        <v>1</v>
      </c>
      <c r="BB554">
        <v>1</v>
      </c>
      <c r="BC554">
        <v>1</v>
      </c>
      <c r="BD554" t="s">
        <v>3</v>
      </c>
      <c r="BE554" t="s">
        <v>3</v>
      </c>
      <c r="BF554" t="s">
        <v>3</v>
      </c>
      <c r="BG554" t="s">
        <v>3</v>
      </c>
      <c r="BH554">
        <v>3</v>
      </c>
      <c r="BI554">
        <v>1</v>
      </c>
      <c r="BJ554" t="s">
        <v>3</v>
      </c>
      <c r="BM554">
        <v>6001</v>
      </c>
      <c r="BN554">
        <v>0</v>
      </c>
      <c r="BO554" t="s">
        <v>3</v>
      </c>
      <c r="BP554">
        <v>0</v>
      </c>
      <c r="BQ554">
        <v>0</v>
      </c>
      <c r="BR554">
        <v>0</v>
      </c>
      <c r="BS554">
        <v>1</v>
      </c>
      <c r="BT554">
        <v>1</v>
      </c>
      <c r="BU554">
        <v>1</v>
      </c>
      <c r="BV554">
        <v>1</v>
      </c>
      <c r="BW554">
        <v>1</v>
      </c>
      <c r="BX554">
        <v>1</v>
      </c>
      <c r="BY554" t="s">
        <v>3</v>
      </c>
      <c r="BZ554">
        <v>0</v>
      </c>
      <c r="CA554">
        <v>0</v>
      </c>
      <c r="CF554">
        <v>0</v>
      </c>
      <c r="CG554">
        <v>0</v>
      </c>
      <c r="CM554">
        <v>0</v>
      </c>
      <c r="CN554" t="s">
        <v>3</v>
      </c>
      <c r="CO554">
        <v>0</v>
      </c>
      <c r="CP554">
        <f t="shared" si="554"/>
        <v>139661.04</v>
      </c>
      <c r="CQ554">
        <f t="shared" si="555"/>
        <v>17457.63</v>
      </c>
      <c r="CR554">
        <f t="shared" si="556"/>
        <v>0</v>
      </c>
      <c r="CS554">
        <f t="shared" si="557"/>
        <v>0</v>
      </c>
      <c r="CT554">
        <f t="shared" si="558"/>
        <v>0</v>
      </c>
      <c r="CU554">
        <f t="shared" si="559"/>
        <v>0</v>
      </c>
      <c r="CV554">
        <f t="shared" si="560"/>
        <v>0</v>
      </c>
      <c r="CW554">
        <f t="shared" si="561"/>
        <v>0</v>
      </c>
      <c r="CX554">
        <f t="shared" si="562"/>
        <v>0</v>
      </c>
      <c r="CY554">
        <f t="shared" si="563"/>
        <v>0</v>
      </c>
      <c r="CZ554">
        <f t="shared" si="564"/>
        <v>0</v>
      </c>
      <c r="DC554" t="s">
        <v>3</v>
      </c>
      <c r="DD554" t="s">
        <v>3</v>
      </c>
      <c r="DE554" t="s">
        <v>3</v>
      </c>
      <c r="DF554" t="s">
        <v>3</v>
      </c>
      <c r="DG554" t="s">
        <v>3</v>
      </c>
      <c r="DH554" t="s">
        <v>3</v>
      </c>
      <c r="DI554" t="s">
        <v>3</v>
      </c>
      <c r="DJ554" t="s">
        <v>3</v>
      </c>
      <c r="DK554" t="s">
        <v>3</v>
      </c>
      <c r="DL554" t="s">
        <v>3</v>
      </c>
      <c r="DM554" t="s">
        <v>3</v>
      </c>
      <c r="DN554">
        <v>0</v>
      </c>
      <c r="DO554">
        <v>0</v>
      </c>
      <c r="DP554">
        <v>1</v>
      </c>
      <c r="DQ554">
        <v>1</v>
      </c>
      <c r="DU554">
        <v>1010</v>
      </c>
      <c r="DV554" t="s">
        <v>37</v>
      </c>
      <c r="DW554" t="s">
        <v>38</v>
      </c>
      <c r="DX554">
        <v>1</v>
      </c>
      <c r="EE554">
        <v>32747723</v>
      </c>
      <c r="EF554">
        <v>0</v>
      </c>
      <c r="EG554" t="s">
        <v>39</v>
      </c>
      <c r="EH554">
        <v>0</v>
      </c>
      <c r="EI554" t="s">
        <v>3</v>
      </c>
      <c r="EJ554">
        <v>1</v>
      </c>
      <c r="EK554">
        <v>6001</v>
      </c>
      <c r="EL554" t="s">
        <v>40</v>
      </c>
      <c r="EM554" t="s">
        <v>39</v>
      </c>
      <c r="EO554" t="s">
        <v>3</v>
      </c>
      <c r="EQ554">
        <v>131072</v>
      </c>
      <c r="ER554">
        <v>17457.63</v>
      </c>
      <c r="ES554">
        <v>17457.63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FQ554">
        <v>0</v>
      </c>
      <c r="FR554">
        <f t="shared" si="565"/>
        <v>0</v>
      </c>
      <c r="FS554">
        <v>0</v>
      </c>
      <c r="FX554">
        <v>0</v>
      </c>
      <c r="FY554">
        <v>0</v>
      </c>
      <c r="GA554" t="s">
        <v>41</v>
      </c>
      <c r="GD554">
        <v>0</v>
      </c>
      <c r="GF554">
        <v>639191569</v>
      </c>
      <c r="GG554">
        <v>2</v>
      </c>
      <c r="GH554">
        <v>0</v>
      </c>
      <c r="GI554">
        <v>-2</v>
      </c>
      <c r="GJ554">
        <v>0</v>
      </c>
      <c r="GK554">
        <f>ROUND(R554*(R12)/100,2)</f>
        <v>0</v>
      </c>
      <c r="GL554">
        <f t="shared" si="566"/>
        <v>0</v>
      </c>
      <c r="GM554">
        <f t="shared" si="567"/>
        <v>139661.04</v>
      </c>
      <c r="GN554">
        <f t="shared" si="568"/>
        <v>139661.04</v>
      </c>
      <c r="GO554">
        <f t="shared" si="569"/>
        <v>0</v>
      </c>
      <c r="GP554">
        <f t="shared" si="570"/>
        <v>0</v>
      </c>
      <c r="GR554">
        <v>0</v>
      </c>
      <c r="GS554">
        <v>4</v>
      </c>
      <c r="GT554">
        <v>0</v>
      </c>
      <c r="GU554" t="s">
        <v>3</v>
      </c>
      <c r="GV554">
        <f t="shared" si="571"/>
        <v>0</v>
      </c>
      <c r="GW554">
        <v>1</v>
      </c>
      <c r="GX554">
        <f t="shared" si="572"/>
        <v>0</v>
      </c>
      <c r="HA554">
        <v>0</v>
      </c>
      <c r="HB554">
        <v>0</v>
      </c>
      <c r="IK554">
        <v>0</v>
      </c>
    </row>
    <row r="555" spans="1:245" x14ac:dyDescent="0.2">
      <c r="A555">
        <v>17</v>
      </c>
      <c r="B555">
        <v>1</v>
      </c>
      <c r="C555">
        <f>ROW(SmtRes!A1365)</f>
        <v>1365</v>
      </c>
      <c r="D555">
        <f>ROW(EtalonRes!A1296)</f>
        <v>1296</v>
      </c>
      <c r="E555" t="s">
        <v>523</v>
      </c>
      <c r="F555" t="s">
        <v>17</v>
      </c>
      <c r="G555" t="s">
        <v>18</v>
      </c>
      <c r="H555" t="s">
        <v>19</v>
      </c>
      <c r="I555">
        <v>0.17249999999999999</v>
      </c>
      <c r="J555">
        <v>0</v>
      </c>
      <c r="O555">
        <f t="shared" si="534"/>
        <v>11500.08</v>
      </c>
      <c r="P555">
        <f t="shared" si="535"/>
        <v>9821.01</v>
      </c>
      <c r="Q555">
        <f t="shared" si="536"/>
        <v>268.27</v>
      </c>
      <c r="R555">
        <f t="shared" si="537"/>
        <v>24.64</v>
      </c>
      <c r="S555">
        <f t="shared" si="538"/>
        <v>1410.8</v>
      </c>
      <c r="T555">
        <f t="shared" si="539"/>
        <v>0</v>
      </c>
      <c r="U555">
        <f t="shared" si="540"/>
        <v>6.2289749999999993</v>
      </c>
      <c r="V555">
        <f t="shared" si="541"/>
        <v>0</v>
      </c>
      <c r="W555">
        <f t="shared" si="542"/>
        <v>0</v>
      </c>
      <c r="X555">
        <f t="shared" si="543"/>
        <v>987.56</v>
      </c>
      <c r="Y555">
        <f t="shared" si="544"/>
        <v>141.08000000000001</v>
      </c>
      <c r="AA555">
        <v>33034105</v>
      </c>
      <c r="AB555">
        <f t="shared" si="545"/>
        <v>66667.14</v>
      </c>
      <c r="AC555">
        <f t="shared" si="546"/>
        <v>56933.42</v>
      </c>
      <c r="AD555">
        <f t="shared" si="547"/>
        <v>1555.17</v>
      </c>
      <c r="AE555">
        <f t="shared" si="548"/>
        <v>142.85</v>
      </c>
      <c r="AF555">
        <f t="shared" si="549"/>
        <v>8178.55</v>
      </c>
      <c r="AG555">
        <f t="shared" si="550"/>
        <v>0</v>
      </c>
      <c r="AH555">
        <f t="shared" si="551"/>
        <v>36.11</v>
      </c>
      <c r="AI555">
        <f t="shared" si="552"/>
        <v>0</v>
      </c>
      <c r="AJ555">
        <f t="shared" si="553"/>
        <v>0</v>
      </c>
      <c r="AK555">
        <v>66667.14</v>
      </c>
      <c r="AL555">
        <v>56933.42</v>
      </c>
      <c r="AM555">
        <v>1555.17</v>
      </c>
      <c r="AN555">
        <v>142.85</v>
      </c>
      <c r="AO555">
        <v>8178.55</v>
      </c>
      <c r="AP555">
        <v>0</v>
      </c>
      <c r="AQ555">
        <v>36.11</v>
      </c>
      <c r="AR555">
        <v>0</v>
      </c>
      <c r="AS555">
        <v>0</v>
      </c>
      <c r="AT555">
        <v>70</v>
      </c>
      <c r="AU555">
        <v>10</v>
      </c>
      <c r="AV555">
        <v>1</v>
      </c>
      <c r="AW555">
        <v>1</v>
      </c>
      <c r="AZ555">
        <v>1</v>
      </c>
      <c r="BA555">
        <v>1</v>
      </c>
      <c r="BB555">
        <v>1</v>
      </c>
      <c r="BC555">
        <v>1</v>
      </c>
      <c r="BD555" t="s">
        <v>3</v>
      </c>
      <c r="BE555" t="s">
        <v>3</v>
      </c>
      <c r="BF555" t="s">
        <v>3</v>
      </c>
      <c r="BG555" t="s">
        <v>3</v>
      </c>
      <c r="BH555">
        <v>0</v>
      </c>
      <c r="BI555">
        <v>4</v>
      </c>
      <c r="BJ555" t="s">
        <v>20</v>
      </c>
      <c r="BM555">
        <v>0</v>
      </c>
      <c r="BN555">
        <v>0</v>
      </c>
      <c r="BO555" t="s">
        <v>3</v>
      </c>
      <c r="BP555">
        <v>0</v>
      </c>
      <c r="BQ555">
        <v>1</v>
      </c>
      <c r="BR555">
        <v>0</v>
      </c>
      <c r="BS555">
        <v>1</v>
      </c>
      <c r="BT555">
        <v>1</v>
      </c>
      <c r="BU555">
        <v>1</v>
      </c>
      <c r="BV555">
        <v>1</v>
      </c>
      <c r="BW555">
        <v>1</v>
      </c>
      <c r="BX555">
        <v>1</v>
      </c>
      <c r="BY555" t="s">
        <v>3</v>
      </c>
      <c r="BZ555">
        <v>70</v>
      </c>
      <c r="CA555">
        <v>10</v>
      </c>
      <c r="CF555">
        <v>0</v>
      </c>
      <c r="CG555">
        <v>0</v>
      </c>
      <c r="CM555">
        <v>0</v>
      </c>
      <c r="CN555" t="s">
        <v>3</v>
      </c>
      <c r="CO555">
        <v>0</v>
      </c>
      <c r="CP555">
        <f t="shared" si="554"/>
        <v>11500.08</v>
      </c>
      <c r="CQ555">
        <f t="shared" si="555"/>
        <v>56933.42</v>
      </c>
      <c r="CR555">
        <f t="shared" si="556"/>
        <v>1555.17</v>
      </c>
      <c r="CS555">
        <f t="shared" si="557"/>
        <v>142.85</v>
      </c>
      <c r="CT555">
        <f t="shared" si="558"/>
        <v>8178.55</v>
      </c>
      <c r="CU555">
        <f t="shared" si="559"/>
        <v>0</v>
      </c>
      <c r="CV555">
        <f t="shared" si="560"/>
        <v>36.11</v>
      </c>
      <c r="CW555">
        <f t="shared" si="561"/>
        <v>0</v>
      </c>
      <c r="CX555">
        <f t="shared" si="562"/>
        <v>0</v>
      </c>
      <c r="CY555">
        <f t="shared" si="563"/>
        <v>987.56</v>
      </c>
      <c r="CZ555">
        <f t="shared" si="564"/>
        <v>141.08000000000001</v>
      </c>
      <c r="DC555" t="s">
        <v>3</v>
      </c>
      <c r="DD555" t="s">
        <v>3</v>
      </c>
      <c r="DE555" t="s">
        <v>3</v>
      </c>
      <c r="DF555" t="s">
        <v>3</v>
      </c>
      <c r="DG555" t="s">
        <v>3</v>
      </c>
      <c r="DH555" t="s">
        <v>3</v>
      </c>
      <c r="DI555" t="s">
        <v>3</v>
      </c>
      <c r="DJ555" t="s">
        <v>3</v>
      </c>
      <c r="DK555" t="s">
        <v>3</v>
      </c>
      <c r="DL555" t="s">
        <v>3</v>
      </c>
      <c r="DM555" t="s">
        <v>3</v>
      </c>
      <c r="DN555">
        <v>0</v>
      </c>
      <c r="DO555">
        <v>0</v>
      </c>
      <c r="DP555">
        <v>1</v>
      </c>
      <c r="DQ555">
        <v>1</v>
      </c>
      <c r="DU555">
        <v>1009</v>
      </c>
      <c r="DV555" t="s">
        <v>19</v>
      </c>
      <c r="DW555" t="s">
        <v>19</v>
      </c>
      <c r="DX555">
        <v>1000</v>
      </c>
      <c r="EE555">
        <v>32505399</v>
      </c>
      <c r="EF555">
        <v>1</v>
      </c>
      <c r="EG555" t="s">
        <v>21</v>
      </c>
      <c r="EH555">
        <v>0</v>
      </c>
      <c r="EI555" t="s">
        <v>3</v>
      </c>
      <c r="EJ555">
        <v>4</v>
      </c>
      <c r="EK555">
        <v>0</v>
      </c>
      <c r="EL555" t="s">
        <v>22</v>
      </c>
      <c r="EM555" t="s">
        <v>23</v>
      </c>
      <c r="EO555" t="s">
        <v>3</v>
      </c>
      <c r="EQ555">
        <v>131072</v>
      </c>
      <c r="ER555">
        <v>66667.14</v>
      </c>
      <c r="ES555">
        <v>56933.42</v>
      </c>
      <c r="ET555">
        <v>1555.17</v>
      </c>
      <c r="EU555">
        <v>142.85</v>
      </c>
      <c r="EV555">
        <v>8178.55</v>
      </c>
      <c r="EW555">
        <v>36.11</v>
      </c>
      <c r="EX555">
        <v>0</v>
      </c>
      <c r="EY555">
        <v>0</v>
      </c>
      <c r="FQ555">
        <v>0</v>
      </c>
      <c r="FR555">
        <f t="shared" si="565"/>
        <v>0</v>
      </c>
      <c r="FS555">
        <v>0</v>
      </c>
      <c r="FX555">
        <v>70</v>
      </c>
      <c r="FY555">
        <v>10</v>
      </c>
      <c r="GA555" t="s">
        <v>3</v>
      </c>
      <c r="GD555">
        <v>0</v>
      </c>
      <c r="GF555">
        <v>-1596235391</v>
      </c>
      <c r="GG555">
        <v>2</v>
      </c>
      <c r="GH555">
        <v>1</v>
      </c>
      <c r="GI555">
        <v>-2</v>
      </c>
      <c r="GJ555">
        <v>0</v>
      </c>
      <c r="GK555">
        <f>ROUND(R555*(R12)/100,2)</f>
        <v>26.61</v>
      </c>
      <c r="GL555">
        <f t="shared" si="566"/>
        <v>0</v>
      </c>
      <c r="GM555">
        <f t="shared" si="567"/>
        <v>12655.33</v>
      </c>
      <c r="GN555">
        <f t="shared" si="568"/>
        <v>0</v>
      </c>
      <c r="GO555">
        <f t="shared" si="569"/>
        <v>0</v>
      </c>
      <c r="GP555">
        <f t="shared" si="570"/>
        <v>12655.33</v>
      </c>
      <c r="GR555">
        <v>0</v>
      </c>
      <c r="GS555">
        <v>3</v>
      </c>
      <c r="GT555">
        <v>0</v>
      </c>
      <c r="GU555" t="s">
        <v>3</v>
      </c>
      <c r="GV555">
        <f t="shared" si="571"/>
        <v>0</v>
      </c>
      <c r="GW555">
        <v>1</v>
      </c>
      <c r="GX555">
        <f t="shared" si="572"/>
        <v>0</v>
      </c>
      <c r="HA555">
        <v>0</v>
      </c>
      <c r="HB555">
        <v>0</v>
      </c>
      <c r="IK555">
        <v>0</v>
      </c>
    </row>
    <row r="556" spans="1:245" x14ac:dyDescent="0.2">
      <c r="A556">
        <v>18</v>
      </c>
      <c r="B556">
        <v>1</v>
      </c>
      <c r="C556">
        <v>1365</v>
      </c>
      <c r="E556" t="s">
        <v>524</v>
      </c>
      <c r="F556" t="s">
        <v>25</v>
      </c>
      <c r="G556" t="s">
        <v>26</v>
      </c>
      <c r="H556" t="s">
        <v>19</v>
      </c>
      <c r="I556">
        <f>I555*J556</f>
        <v>-0.17249999999999999</v>
      </c>
      <c r="J556">
        <v>-1</v>
      </c>
      <c r="O556">
        <f t="shared" si="534"/>
        <v>-9213.25</v>
      </c>
      <c r="P556">
        <f t="shared" si="535"/>
        <v>-9213.25</v>
      </c>
      <c r="Q556">
        <f t="shared" si="536"/>
        <v>0</v>
      </c>
      <c r="R556">
        <f t="shared" si="537"/>
        <v>0</v>
      </c>
      <c r="S556">
        <f t="shared" si="538"/>
        <v>0</v>
      </c>
      <c r="T556">
        <f t="shared" si="539"/>
        <v>0</v>
      </c>
      <c r="U556">
        <f t="shared" si="540"/>
        <v>0</v>
      </c>
      <c r="V556">
        <f t="shared" si="541"/>
        <v>0</v>
      </c>
      <c r="W556">
        <f t="shared" si="542"/>
        <v>0</v>
      </c>
      <c r="X556">
        <f t="shared" si="543"/>
        <v>0</v>
      </c>
      <c r="Y556">
        <f t="shared" si="544"/>
        <v>0</v>
      </c>
      <c r="AA556">
        <v>33034105</v>
      </c>
      <c r="AB556">
        <f t="shared" si="545"/>
        <v>53410.15</v>
      </c>
      <c r="AC556">
        <f t="shared" si="546"/>
        <v>53410.15</v>
      </c>
      <c r="AD556">
        <f t="shared" si="547"/>
        <v>0</v>
      </c>
      <c r="AE556">
        <f t="shared" si="548"/>
        <v>0</v>
      </c>
      <c r="AF556">
        <f t="shared" si="549"/>
        <v>0</v>
      </c>
      <c r="AG556">
        <f t="shared" si="550"/>
        <v>0</v>
      </c>
      <c r="AH556">
        <f t="shared" si="551"/>
        <v>0</v>
      </c>
      <c r="AI556">
        <f t="shared" si="552"/>
        <v>0</v>
      </c>
      <c r="AJ556">
        <f t="shared" si="553"/>
        <v>0</v>
      </c>
      <c r="AK556">
        <v>53410.15</v>
      </c>
      <c r="AL556">
        <v>53410.15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70</v>
      </c>
      <c r="AU556">
        <v>10</v>
      </c>
      <c r="AV556">
        <v>1</v>
      </c>
      <c r="AW556">
        <v>1</v>
      </c>
      <c r="AZ556">
        <v>1</v>
      </c>
      <c r="BA556">
        <v>1</v>
      </c>
      <c r="BB556">
        <v>1</v>
      </c>
      <c r="BC556">
        <v>1</v>
      </c>
      <c r="BD556" t="s">
        <v>3</v>
      </c>
      <c r="BE556" t="s">
        <v>3</v>
      </c>
      <c r="BF556" t="s">
        <v>3</v>
      </c>
      <c r="BG556" t="s">
        <v>3</v>
      </c>
      <c r="BH556">
        <v>3</v>
      </c>
      <c r="BI556">
        <v>4</v>
      </c>
      <c r="BJ556" t="s">
        <v>27</v>
      </c>
      <c r="BM556">
        <v>0</v>
      </c>
      <c r="BN556">
        <v>0</v>
      </c>
      <c r="BO556" t="s">
        <v>3</v>
      </c>
      <c r="BP556">
        <v>0</v>
      </c>
      <c r="BQ556">
        <v>1</v>
      </c>
      <c r="BR556">
        <v>0</v>
      </c>
      <c r="BS556">
        <v>1</v>
      </c>
      <c r="BT556">
        <v>1</v>
      </c>
      <c r="BU556">
        <v>1</v>
      </c>
      <c r="BV556">
        <v>1</v>
      </c>
      <c r="BW556">
        <v>1</v>
      </c>
      <c r="BX556">
        <v>1</v>
      </c>
      <c r="BY556" t="s">
        <v>3</v>
      </c>
      <c r="BZ556">
        <v>70</v>
      </c>
      <c r="CA556">
        <v>10</v>
      </c>
      <c r="CF556">
        <v>0</v>
      </c>
      <c r="CG556">
        <v>0</v>
      </c>
      <c r="CM556">
        <v>0</v>
      </c>
      <c r="CN556" t="s">
        <v>3</v>
      </c>
      <c r="CO556">
        <v>0</v>
      </c>
      <c r="CP556">
        <f t="shared" si="554"/>
        <v>-9213.25</v>
      </c>
      <c r="CQ556">
        <f t="shared" si="555"/>
        <v>53410.15</v>
      </c>
      <c r="CR556">
        <f t="shared" si="556"/>
        <v>0</v>
      </c>
      <c r="CS556">
        <f t="shared" si="557"/>
        <v>0</v>
      </c>
      <c r="CT556">
        <f t="shared" si="558"/>
        <v>0</v>
      </c>
      <c r="CU556">
        <f t="shared" si="559"/>
        <v>0</v>
      </c>
      <c r="CV556">
        <f t="shared" si="560"/>
        <v>0</v>
      </c>
      <c r="CW556">
        <f t="shared" si="561"/>
        <v>0</v>
      </c>
      <c r="CX556">
        <f t="shared" si="562"/>
        <v>0</v>
      </c>
      <c r="CY556">
        <f t="shared" si="563"/>
        <v>0</v>
      </c>
      <c r="CZ556">
        <f t="shared" si="564"/>
        <v>0</v>
      </c>
      <c r="DC556" t="s">
        <v>3</v>
      </c>
      <c r="DD556" t="s">
        <v>3</v>
      </c>
      <c r="DE556" t="s">
        <v>3</v>
      </c>
      <c r="DF556" t="s">
        <v>3</v>
      </c>
      <c r="DG556" t="s">
        <v>3</v>
      </c>
      <c r="DH556" t="s">
        <v>3</v>
      </c>
      <c r="DI556" t="s">
        <v>3</v>
      </c>
      <c r="DJ556" t="s">
        <v>3</v>
      </c>
      <c r="DK556" t="s">
        <v>3</v>
      </c>
      <c r="DL556" t="s">
        <v>3</v>
      </c>
      <c r="DM556" t="s">
        <v>3</v>
      </c>
      <c r="DN556">
        <v>0</v>
      </c>
      <c r="DO556">
        <v>0</v>
      </c>
      <c r="DP556">
        <v>1</v>
      </c>
      <c r="DQ556">
        <v>1</v>
      </c>
      <c r="DU556">
        <v>1009</v>
      </c>
      <c r="DV556" t="s">
        <v>19</v>
      </c>
      <c r="DW556" t="s">
        <v>19</v>
      </c>
      <c r="DX556">
        <v>1000</v>
      </c>
      <c r="EE556">
        <v>32505399</v>
      </c>
      <c r="EF556">
        <v>1</v>
      </c>
      <c r="EG556" t="s">
        <v>21</v>
      </c>
      <c r="EH556">
        <v>0</v>
      </c>
      <c r="EI556" t="s">
        <v>3</v>
      </c>
      <c r="EJ556">
        <v>4</v>
      </c>
      <c r="EK556">
        <v>0</v>
      </c>
      <c r="EL556" t="s">
        <v>22</v>
      </c>
      <c r="EM556" t="s">
        <v>23</v>
      </c>
      <c r="EO556" t="s">
        <v>3</v>
      </c>
      <c r="EQ556">
        <v>0</v>
      </c>
      <c r="ER556">
        <v>53410.15</v>
      </c>
      <c r="ES556">
        <v>53410.15</v>
      </c>
      <c r="ET556">
        <v>0</v>
      </c>
      <c r="EU556">
        <v>0</v>
      </c>
      <c r="EV556">
        <v>0</v>
      </c>
      <c r="EW556">
        <v>0</v>
      </c>
      <c r="EX556">
        <v>0</v>
      </c>
      <c r="FQ556">
        <v>0</v>
      </c>
      <c r="FR556">
        <f t="shared" si="565"/>
        <v>0</v>
      </c>
      <c r="FS556">
        <v>0</v>
      </c>
      <c r="FX556">
        <v>70</v>
      </c>
      <c r="FY556">
        <v>10</v>
      </c>
      <c r="GA556" t="s">
        <v>3</v>
      </c>
      <c r="GD556">
        <v>0</v>
      </c>
      <c r="GF556">
        <v>-1467733540</v>
      </c>
      <c r="GG556">
        <v>2</v>
      </c>
      <c r="GH556">
        <v>1</v>
      </c>
      <c r="GI556">
        <v>-2</v>
      </c>
      <c r="GJ556">
        <v>0</v>
      </c>
      <c r="GK556">
        <f>ROUND(R556*(R12)/100,2)</f>
        <v>0</v>
      </c>
      <c r="GL556">
        <f t="shared" si="566"/>
        <v>0</v>
      </c>
      <c r="GM556">
        <f t="shared" si="567"/>
        <v>-9213.25</v>
      </c>
      <c r="GN556">
        <f t="shared" si="568"/>
        <v>0</v>
      </c>
      <c r="GO556">
        <f t="shared" si="569"/>
        <v>0</v>
      </c>
      <c r="GP556">
        <f t="shared" si="570"/>
        <v>-9213.25</v>
      </c>
      <c r="GR556">
        <v>0</v>
      </c>
      <c r="GS556">
        <v>3</v>
      </c>
      <c r="GT556">
        <v>0</v>
      </c>
      <c r="GU556" t="s">
        <v>3</v>
      </c>
      <c r="GV556">
        <f t="shared" si="571"/>
        <v>0</v>
      </c>
      <c r="GW556">
        <v>1</v>
      </c>
      <c r="GX556">
        <f t="shared" si="572"/>
        <v>0</v>
      </c>
      <c r="HA556">
        <v>0</v>
      </c>
      <c r="HB556">
        <v>0</v>
      </c>
      <c r="IK556">
        <v>0</v>
      </c>
    </row>
    <row r="557" spans="1:245" x14ac:dyDescent="0.2">
      <c r="A557">
        <v>17</v>
      </c>
      <c r="B557">
        <v>1</v>
      </c>
      <c r="C557">
        <f>ROW(SmtRes!A1380)</f>
        <v>1380</v>
      </c>
      <c r="D557">
        <f>ROW(EtalonRes!A1311)</f>
        <v>1311</v>
      </c>
      <c r="E557" t="s">
        <v>525</v>
      </c>
      <c r="F557" t="s">
        <v>29</v>
      </c>
      <c r="G557" t="s">
        <v>30</v>
      </c>
      <c r="H557" t="s">
        <v>31</v>
      </c>
      <c r="I557">
        <v>2.35E-2</v>
      </c>
      <c r="J557">
        <v>0</v>
      </c>
      <c r="O557">
        <f t="shared" si="534"/>
        <v>10032.44</v>
      </c>
      <c r="P557">
        <f t="shared" si="535"/>
        <v>8174.06</v>
      </c>
      <c r="Q557">
        <f t="shared" si="536"/>
        <v>10.23</v>
      </c>
      <c r="R557">
        <f t="shared" si="537"/>
        <v>3.46</v>
      </c>
      <c r="S557">
        <f t="shared" si="538"/>
        <v>1848.15</v>
      </c>
      <c r="T557">
        <f t="shared" si="539"/>
        <v>0</v>
      </c>
      <c r="U557">
        <f t="shared" si="540"/>
        <v>10.64785</v>
      </c>
      <c r="V557">
        <f t="shared" si="541"/>
        <v>0</v>
      </c>
      <c r="W557">
        <f t="shared" si="542"/>
        <v>0</v>
      </c>
      <c r="X557">
        <f t="shared" si="543"/>
        <v>1293.71</v>
      </c>
      <c r="Y557">
        <f t="shared" si="544"/>
        <v>184.82</v>
      </c>
      <c r="AA557">
        <v>33034105</v>
      </c>
      <c r="AB557">
        <f t="shared" si="545"/>
        <v>426912.19</v>
      </c>
      <c r="AC557">
        <f t="shared" si="546"/>
        <v>347832.49</v>
      </c>
      <c r="AD557">
        <f t="shared" si="547"/>
        <v>435.13</v>
      </c>
      <c r="AE557">
        <f t="shared" si="548"/>
        <v>147.43</v>
      </c>
      <c r="AF557">
        <f t="shared" si="549"/>
        <v>78644.570000000007</v>
      </c>
      <c r="AG557">
        <f t="shared" si="550"/>
        <v>0</v>
      </c>
      <c r="AH557">
        <f t="shared" si="551"/>
        <v>453.1</v>
      </c>
      <c r="AI557">
        <f t="shared" si="552"/>
        <v>0</v>
      </c>
      <c r="AJ557">
        <f t="shared" si="553"/>
        <v>0</v>
      </c>
      <c r="AK557">
        <v>426912.19</v>
      </c>
      <c r="AL557">
        <v>347832.49</v>
      </c>
      <c r="AM557">
        <v>435.13</v>
      </c>
      <c r="AN557">
        <v>147.43</v>
      </c>
      <c r="AO557">
        <v>78644.570000000007</v>
      </c>
      <c r="AP557">
        <v>0</v>
      </c>
      <c r="AQ557">
        <v>453.1</v>
      </c>
      <c r="AR557">
        <v>0</v>
      </c>
      <c r="AS557">
        <v>0</v>
      </c>
      <c r="AT557">
        <v>70</v>
      </c>
      <c r="AU557">
        <v>10</v>
      </c>
      <c r="AV557">
        <v>1</v>
      </c>
      <c r="AW557">
        <v>1</v>
      </c>
      <c r="AZ557">
        <v>1</v>
      </c>
      <c r="BA557">
        <v>1</v>
      </c>
      <c r="BB557">
        <v>1</v>
      </c>
      <c r="BC557">
        <v>1</v>
      </c>
      <c r="BD557" t="s">
        <v>3</v>
      </c>
      <c r="BE557" t="s">
        <v>3</v>
      </c>
      <c r="BF557" t="s">
        <v>3</v>
      </c>
      <c r="BG557" t="s">
        <v>3</v>
      </c>
      <c r="BH557">
        <v>0</v>
      </c>
      <c r="BI557">
        <v>4</v>
      </c>
      <c r="BJ557" t="s">
        <v>32</v>
      </c>
      <c r="BM557">
        <v>0</v>
      </c>
      <c r="BN557">
        <v>0</v>
      </c>
      <c r="BO557" t="s">
        <v>3</v>
      </c>
      <c r="BP557">
        <v>0</v>
      </c>
      <c r="BQ557">
        <v>1</v>
      </c>
      <c r="BR557">
        <v>0</v>
      </c>
      <c r="BS557">
        <v>1</v>
      </c>
      <c r="BT557">
        <v>1</v>
      </c>
      <c r="BU557">
        <v>1</v>
      </c>
      <c r="BV557">
        <v>1</v>
      </c>
      <c r="BW557">
        <v>1</v>
      </c>
      <c r="BX557">
        <v>1</v>
      </c>
      <c r="BY557" t="s">
        <v>3</v>
      </c>
      <c r="BZ557">
        <v>70</v>
      </c>
      <c r="CA557">
        <v>10</v>
      </c>
      <c r="CF557">
        <v>0</v>
      </c>
      <c r="CG557">
        <v>0</v>
      </c>
      <c r="CM557">
        <v>0</v>
      </c>
      <c r="CN557" t="s">
        <v>3</v>
      </c>
      <c r="CO557">
        <v>0</v>
      </c>
      <c r="CP557">
        <f t="shared" si="554"/>
        <v>10032.44</v>
      </c>
      <c r="CQ557">
        <f t="shared" si="555"/>
        <v>347832.49</v>
      </c>
      <c r="CR557">
        <f t="shared" si="556"/>
        <v>435.13</v>
      </c>
      <c r="CS557">
        <f t="shared" si="557"/>
        <v>147.43</v>
      </c>
      <c r="CT557">
        <f t="shared" si="558"/>
        <v>78644.570000000007</v>
      </c>
      <c r="CU557">
        <f t="shared" si="559"/>
        <v>0</v>
      </c>
      <c r="CV557">
        <f t="shared" si="560"/>
        <v>453.1</v>
      </c>
      <c r="CW557">
        <f t="shared" si="561"/>
        <v>0</v>
      </c>
      <c r="CX557">
        <f t="shared" si="562"/>
        <v>0</v>
      </c>
      <c r="CY557">
        <f t="shared" si="563"/>
        <v>1293.7049999999999</v>
      </c>
      <c r="CZ557">
        <f t="shared" si="564"/>
        <v>184.815</v>
      </c>
      <c r="DC557" t="s">
        <v>3</v>
      </c>
      <c r="DD557" t="s">
        <v>3</v>
      </c>
      <c r="DE557" t="s">
        <v>3</v>
      </c>
      <c r="DF557" t="s">
        <v>3</v>
      </c>
      <c r="DG557" t="s">
        <v>3</v>
      </c>
      <c r="DH557" t="s">
        <v>3</v>
      </c>
      <c r="DI557" t="s">
        <v>3</v>
      </c>
      <c r="DJ557" t="s">
        <v>3</v>
      </c>
      <c r="DK557" t="s">
        <v>3</v>
      </c>
      <c r="DL557" t="s">
        <v>3</v>
      </c>
      <c r="DM557" t="s">
        <v>3</v>
      </c>
      <c r="DN557">
        <v>0</v>
      </c>
      <c r="DO557">
        <v>0</v>
      </c>
      <c r="DP557">
        <v>1</v>
      </c>
      <c r="DQ557">
        <v>1</v>
      </c>
      <c r="DU557">
        <v>1007</v>
      </c>
      <c r="DV557" t="s">
        <v>31</v>
      </c>
      <c r="DW557" t="s">
        <v>31</v>
      </c>
      <c r="DX557">
        <v>100</v>
      </c>
      <c r="EE557">
        <v>32505399</v>
      </c>
      <c r="EF557">
        <v>1</v>
      </c>
      <c r="EG557" t="s">
        <v>21</v>
      </c>
      <c r="EH557">
        <v>0</v>
      </c>
      <c r="EI557" t="s">
        <v>3</v>
      </c>
      <c r="EJ557">
        <v>4</v>
      </c>
      <c r="EK557">
        <v>0</v>
      </c>
      <c r="EL557" t="s">
        <v>22</v>
      </c>
      <c r="EM557" t="s">
        <v>23</v>
      </c>
      <c r="EO557" t="s">
        <v>3</v>
      </c>
      <c r="EQ557">
        <v>131072</v>
      </c>
      <c r="ER557">
        <v>426912.19</v>
      </c>
      <c r="ES557">
        <v>347832.49</v>
      </c>
      <c r="ET557">
        <v>435.13</v>
      </c>
      <c r="EU557">
        <v>147.43</v>
      </c>
      <c r="EV557">
        <v>78644.570000000007</v>
      </c>
      <c r="EW557">
        <v>453.1</v>
      </c>
      <c r="EX557">
        <v>0</v>
      </c>
      <c r="EY557">
        <v>0</v>
      </c>
      <c r="FQ557">
        <v>0</v>
      </c>
      <c r="FR557">
        <f t="shared" si="565"/>
        <v>0</v>
      </c>
      <c r="FS557">
        <v>0</v>
      </c>
      <c r="FX557">
        <v>70</v>
      </c>
      <c r="FY557">
        <v>10</v>
      </c>
      <c r="GA557" t="s">
        <v>3</v>
      </c>
      <c r="GD557">
        <v>0</v>
      </c>
      <c r="GF557">
        <v>1739596138</v>
      </c>
      <c r="GG557">
        <v>2</v>
      </c>
      <c r="GH557">
        <v>1</v>
      </c>
      <c r="GI557">
        <v>-2</v>
      </c>
      <c r="GJ557">
        <v>0</v>
      </c>
      <c r="GK557">
        <f>ROUND(R557*(R12)/100,2)</f>
        <v>3.74</v>
      </c>
      <c r="GL557">
        <f t="shared" si="566"/>
        <v>0</v>
      </c>
      <c r="GM557">
        <f t="shared" si="567"/>
        <v>11514.71</v>
      </c>
      <c r="GN557">
        <f t="shared" si="568"/>
        <v>0</v>
      </c>
      <c r="GO557">
        <f t="shared" si="569"/>
        <v>0</v>
      </c>
      <c r="GP557">
        <f t="shared" si="570"/>
        <v>11514.71</v>
      </c>
      <c r="GR557">
        <v>0</v>
      </c>
      <c r="GS557">
        <v>3</v>
      </c>
      <c r="GT557">
        <v>0</v>
      </c>
      <c r="GU557" t="s">
        <v>3</v>
      </c>
      <c r="GV557">
        <f t="shared" si="571"/>
        <v>0</v>
      </c>
      <c r="GW557">
        <v>1</v>
      </c>
      <c r="GX557">
        <f t="shared" si="572"/>
        <v>0</v>
      </c>
      <c r="HA557">
        <v>0</v>
      </c>
      <c r="HB557">
        <v>0</v>
      </c>
      <c r="IK557">
        <v>0</v>
      </c>
    </row>
    <row r="558" spans="1:245" x14ac:dyDescent="0.2">
      <c r="A558">
        <v>17</v>
      </c>
      <c r="B558">
        <v>1</v>
      </c>
      <c r="E558" t="s">
        <v>526</v>
      </c>
      <c r="F558" t="s">
        <v>25</v>
      </c>
      <c r="G558" t="s">
        <v>26</v>
      </c>
      <c r="H558" t="s">
        <v>19</v>
      </c>
      <c r="I558">
        <v>5.1564119960000002E-2</v>
      </c>
      <c r="J558">
        <v>0</v>
      </c>
      <c r="O558">
        <f t="shared" si="534"/>
        <v>2754.05</v>
      </c>
      <c r="P558">
        <f t="shared" si="535"/>
        <v>2754.05</v>
      </c>
      <c r="Q558">
        <f t="shared" si="536"/>
        <v>0</v>
      </c>
      <c r="R558">
        <f t="shared" si="537"/>
        <v>0</v>
      </c>
      <c r="S558">
        <f t="shared" si="538"/>
        <v>0</v>
      </c>
      <c r="T558">
        <f t="shared" si="539"/>
        <v>0</v>
      </c>
      <c r="U558">
        <f t="shared" si="540"/>
        <v>0</v>
      </c>
      <c r="V558">
        <f t="shared" si="541"/>
        <v>0</v>
      </c>
      <c r="W558">
        <f t="shared" si="542"/>
        <v>0</v>
      </c>
      <c r="X558">
        <f t="shared" si="543"/>
        <v>0</v>
      </c>
      <c r="Y558">
        <f t="shared" si="544"/>
        <v>0</v>
      </c>
      <c r="AA558">
        <v>33034105</v>
      </c>
      <c r="AB558">
        <f t="shared" si="545"/>
        <v>53410.15</v>
      </c>
      <c r="AC558">
        <f t="shared" si="546"/>
        <v>53410.15</v>
      </c>
      <c r="AD558">
        <f t="shared" si="547"/>
        <v>0</v>
      </c>
      <c r="AE558">
        <f t="shared" si="548"/>
        <v>0</v>
      </c>
      <c r="AF558">
        <f t="shared" si="549"/>
        <v>0</v>
      </c>
      <c r="AG558">
        <f t="shared" si="550"/>
        <v>0</v>
      </c>
      <c r="AH558">
        <f t="shared" si="551"/>
        <v>0</v>
      </c>
      <c r="AI558">
        <f t="shared" si="552"/>
        <v>0</v>
      </c>
      <c r="AJ558">
        <f t="shared" si="553"/>
        <v>0</v>
      </c>
      <c r="AK558">
        <v>53410.15</v>
      </c>
      <c r="AL558">
        <v>53410.15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70</v>
      </c>
      <c r="AU558">
        <v>10</v>
      </c>
      <c r="AV558">
        <v>1</v>
      </c>
      <c r="AW558">
        <v>1</v>
      </c>
      <c r="AZ558">
        <v>1</v>
      </c>
      <c r="BA558">
        <v>1</v>
      </c>
      <c r="BB558">
        <v>1</v>
      </c>
      <c r="BC558">
        <v>1</v>
      </c>
      <c r="BD558" t="s">
        <v>3</v>
      </c>
      <c r="BE558" t="s">
        <v>3</v>
      </c>
      <c r="BF558" t="s">
        <v>3</v>
      </c>
      <c r="BG558" t="s">
        <v>3</v>
      </c>
      <c r="BH558">
        <v>3</v>
      </c>
      <c r="BI558">
        <v>4</v>
      </c>
      <c r="BJ558" t="s">
        <v>27</v>
      </c>
      <c r="BM558">
        <v>0</v>
      </c>
      <c r="BN558">
        <v>0</v>
      </c>
      <c r="BO558" t="s">
        <v>3</v>
      </c>
      <c r="BP558">
        <v>0</v>
      </c>
      <c r="BQ558">
        <v>1</v>
      </c>
      <c r="BR558">
        <v>0</v>
      </c>
      <c r="BS558">
        <v>1</v>
      </c>
      <c r="BT558">
        <v>1</v>
      </c>
      <c r="BU558">
        <v>1</v>
      </c>
      <c r="BV558">
        <v>1</v>
      </c>
      <c r="BW558">
        <v>1</v>
      </c>
      <c r="BX558">
        <v>1</v>
      </c>
      <c r="BY558" t="s">
        <v>3</v>
      </c>
      <c r="BZ558">
        <v>70</v>
      </c>
      <c r="CA558">
        <v>10</v>
      </c>
      <c r="CF558">
        <v>0</v>
      </c>
      <c r="CG558">
        <v>0</v>
      </c>
      <c r="CM558">
        <v>0</v>
      </c>
      <c r="CN558" t="s">
        <v>3</v>
      </c>
      <c r="CO558">
        <v>0</v>
      </c>
      <c r="CP558">
        <f t="shared" si="554"/>
        <v>2754.05</v>
      </c>
      <c r="CQ558">
        <f t="shared" si="555"/>
        <v>53410.15</v>
      </c>
      <c r="CR558">
        <f t="shared" si="556"/>
        <v>0</v>
      </c>
      <c r="CS558">
        <f t="shared" si="557"/>
        <v>0</v>
      </c>
      <c r="CT558">
        <f t="shared" si="558"/>
        <v>0</v>
      </c>
      <c r="CU558">
        <f t="shared" si="559"/>
        <v>0</v>
      </c>
      <c r="CV558">
        <f t="shared" si="560"/>
        <v>0</v>
      </c>
      <c r="CW558">
        <f t="shared" si="561"/>
        <v>0</v>
      </c>
      <c r="CX558">
        <f t="shared" si="562"/>
        <v>0</v>
      </c>
      <c r="CY558">
        <f t="shared" si="563"/>
        <v>0</v>
      </c>
      <c r="CZ558">
        <f t="shared" si="564"/>
        <v>0</v>
      </c>
      <c r="DC558" t="s">
        <v>3</v>
      </c>
      <c r="DD558" t="s">
        <v>3</v>
      </c>
      <c r="DE558" t="s">
        <v>3</v>
      </c>
      <c r="DF558" t="s">
        <v>3</v>
      </c>
      <c r="DG558" t="s">
        <v>3</v>
      </c>
      <c r="DH558" t="s">
        <v>3</v>
      </c>
      <c r="DI558" t="s">
        <v>3</v>
      </c>
      <c r="DJ558" t="s">
        <v>3</v>
      </c>
      <c r="DK558" t="s">
        <v>3</v>
      </c>
      <c r="DL558" t="s">
        <v>3</v>
      </c>
      <c r="DM558" t="s">
        <v>3</v>
      </c>
      <c r="DN558">
        <v>0</v>
      </c>
      <c r="DO558">
        <v>0</v>
      </c>
      <c r="DP558">
        <v>1</v>
      </c>
      <c r="DQ558">
        <v>1</v>
      </c>
      <c r="DU558">
        <v>1009</v>
      </c>
      <c r="DV558" t="s">
        <v>19</v>
      </c>
      <c r="DW558" t="s">
        <v>19</v>
      </c>
      <c r="DX558">
        <v>1000</v>
      </c>
      <c r="EE558">
        <v>32505399</v>
      </c>
      <c r="EF558">
        <v>1</v>
      </c>
      <c r="EG558" t="s">
        <v>21</v>
      </c>
      <c r="EH558">
        <v>0</v>
      </c>
      <c r="EI558" t="s">
        <v>3</v>
      </c>
      <c r="EJ558">
        <v>4</v>
      </c>
      <c r="EK558">
        <v>0</v>
      </c>
      <c r="EL558" t="s">
        <v>22</v>
      </c>
      <c r="EM558" t="s">
        <v>23</v>
      </c>
      <c r="EO558" t="s">
        <v>3</v>
      </c>
      <c r="EQ558">
        <v>131072</v>
      </c>
      <c r="ER558">
        <v>53410.15</v>
      </c>
      <c r="ES558">
        <v>53410.15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FQ558">
        <v>0</v>
      </c>
      <c r="FR558">
        <f t="shared" si="565"/>
        <v>0</v>
      </c>
      <c r="FS558">
        <v>0</v>
      </c>
      <c r="FX558">
        <v>70</v>
      </c>
      <c r="FY558">
        <v>10</v>
      </c>
      <c r="GA558" t="s">
        <v>3</v>
      </c>
      <c r="GD558">
        <v>0</v>
      </c>
      <c r="GF558">
        <v>-1467733540</v>
      </c>
      <c r="GG558">
        <v>2</v>
      </c>
      <c r="GH558">
        <v>1</v>
      </c>
      <c r="GI558">
        <v>-2</v>
      </c>
      <c r="GJ558">
        <v>0</v>
      </c>
      <c r="GK558">
        <f>ROUND(R558*(R12)/100,2)</f>
        <v>0</v>
      </c>
      <c r="GL558">
        <f t="shared" si="566"/>
        <v>0</v>
      </c>
      <c r="GM558">
        <f t="shared" si="567"/>
        <v>2754.05</v>
      </c>
      <c r="GN558">
        <f t="shared" si="568"/>
        <v>0</v>
      </c>
      <c r="GO558">
        <f t="shared" si="569"/>
        <v>0</v>
      </c>
      <c r="GP558">
        <f t="shared" si="570"/>
        <v>2754.05</v>
      </c>
      <c r="GR558">
        <v>0</v>
      </c>
      <c r="GS558">
        <v>3</v>
      </c>
      <c r="GT558">
        <v>0</v>
      </c>
      <c r="GU558" t="s">
        <v>3</v>
      </c>
      <c r="GV558">
        <f t="shared" si="571"/>
        <v>0</v>
      </c>
      <c r="GW558">
        <v>1</v>
      </c>
      <c r="GX558">
        <f t="shared" si="572"/>
        <v>0</v>
      </c>
      <c r="HA558">
        <v>0</v>
      </c>
      <c r="HB558">
        <v>0</v>
      </c>
      <c r="IK558">
        <v>0</v>
      </c>
    </row>
    <row r="559" spans="1:245" x14ac:dyDescent="0.2">
      <c r="A559">
        <v>17</v>
      </c>
      <c r="B559">
        <v>1</v>
      </c>
      <c r="E559" t="s">
        <v>527</v>
      </c>
      <c r="F559" t="s">
        <v>35</v>
      </c>
      <c r="G559" t="s">
        <v>528</v>
      </c>
      <c r="H559" t="s">
        <v>37</v>
      </c>
      <c r="I559">
        <v>1</v>
      </c>
      <c r="J559">
        <v>0</v>
      </c>
      <c r="O559">
        <f t="shared" si="534"/>
        <v>88555.08</v>
      </c>
      <c r="P559">
        <f t="shared" si="535"/>
        <v>88555.08</v>
      </c>
      <c r="Q559">
        <f t="shared" si="536"/>
        <v>0</v>
      </c>
      <c r="R559">
        <f t="shared" si="537"/>
        <v>0</v>
      </c>
      <c r="S559">
        <f t="shared" si="538"/>
        <v>0</v>
      </c>
      <c r="T559">
        <f t="shared" si="539"/>
        <v>0</v>
      </c>
      <c r="U559">
        <f t="shared" si="540"/>
        <v>0</v>
      </c>
      <c r="V559">
        <f t="shared" si="541"/>
        <v>0</v>
      </c>
      <c r="W559">
        <f t="shared" si="542"/>
        <v>0</v>
      </c>
      <c r="X559">
        <f t="shared" si="543"/>
        <v>0</v>
      </c>
      <c r="Y559">
        <f t="shared" si="544"/>
        <v>0</v>
      </c>
      <c r="AA559">
        <v>33034105</v>
      </c>
      <c r="AB559">
        <f t="shared" si="545"/>
        <v>88555.08</v>
      </c>
      <c r="AC559">
        <f t="shared" si="546"/>
        <v>88555.08</v>
      </c>
      <c r="AD559">
        <f t="shared" si="547"/>
        <v>0</v>
      </c>
      <c r="AE559">
        <f t="shared" si="548"/>
        <v>0</v>
      </c>
      <c r="AF559">
        <f t="shared" si="549"/>
        <v>0</v>
      </c>
      <c r="AG559">
        <f t="shared" si="550"/>
        <v>0</v>
      </c>
      <c r="AH559">
        <f t="shared" si="551"/>
        <v>0</v>
      </c>
      <c r="AI559">
        <f t="shared" si="552"/>
        <v>0</v>
      </c>
      <c r="AJ559">
        <f t="shared" si="553"/>
        <v>0</v>
      </c>
      <c r="AK559">
        <v>88555.08</v>
      </c>
      <c r="AL559">
        <v>88555.08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1</v>
      </c>
      <c r="AW559">
        <v>1</v>
      </c>
      <c r="AZ559">
        <v>1</v>
      </c>
      <c r="BA559">
        <v>1</v>
      </c>
      <c r="BB559">
        <v>1</v>
      </c>
      <c r="BC559">
        <v>1</v>
      </c>
      <c r="BD559" t="s">
        <v>3</v>
      </c>
      <c r="BE559" t="s">
        <v>3</v>
      </c>
      <c r="BF559" t="s">
        <v>3</v>
      </c>
      <c r="BG559" t="s">
        <v>3</v>
      </c>
      <c r="BH559">
        <v>3</v>
      </c>
      <c r="BI559">
        <v>1</v>
      </c>
      <c r="BJ559" t="s">
        <v>3</v>
      </c>
      <c r="BM559">
        <v>6001</v>
      </c>
      <c r="BN559">
        <v>0</v>
      </c>
      <c r="BO559" t="s">
        <v>3</v>
      </c>
      <c r="BP559">
        <v>0</v>
      </c>
      <c r="BQ559">
        <v>0</v>
      </c>
      <c r="BR559">
        <v>0</v>
      </c>
      <c r="BS559">
        <v>1</v>
      </c>
      <c r="BT559">
        <v>1</v>
      </c>
      <c r="BU559">
        <v>1</v>
      </c>
      <c r="BV559">
        <v>1</v>
      </c>
      <c r="BW559">
        <v>1</v>
      </c>
      <c r="BX559">
        <v>1</v>
      </c>
      <c r="BY559" t="s">
        <v>3</v>
      </c>
      <c r="BZ559">
        <v>0</v>
      </c>
      <c r="CA559">
        <v>0</v>
      </c>
      <c r="CF559">
        <v>0</v>
      </c>
      <c r="CG559">
        <v>0</v>
      </c>
      <c r="CM559">
        <v>0</v>
      </c>
      <c r="CN559" t="s">
        <v>3</v>
      </c>
      <c r="CO559">
        <v>0</v>
      </c>
      <c r="CP559">
        <f t="shared" si="554"/>
        <v>88555.08</v>
      </c>
      <c r="CQ559">
        <f t="shared" si="555"/>
        <v>88555.08</v>
      </c>
      <c r="CR559">
        <f t="shared" si="556"/>
        <v>0</v>
      </c>
      <c r="CS559">
        <f t="shared" si="557"/>
        <v>0</v>
      </c>
      <c r="CT559">
        <f t="shared" si="558"/>
        <v>0</v>
      </c>
      <c r="CU559">
        <f t="shared" si="559"/>
        <v>0</v>
      </c>
      <c r="CV559">
        <f t="shared" si="560"/>
        <v>0</v>
      </c>
      <c r="CW559">
        <f t="shared" si="561"/>
        <v>0</v>
      </c>
      <c r="CX559">
        <f t="shared" si="562"/>
        <v>0</v>
      </c>
      <c r="CY559">
        <f t="shared" si="563"/>
        <v>0</v>
      </c>
      <c r="CZ559">
        <f t="shared" si="564"/>
        <v>0</v>
      </c>
      <c r="DC559" t="s">
        <v>3</v>
      </c>
      <c r="DD559" t="s">
        <v>3</v>
      </c>
      <c r="DE559" t="s">
        <v>3</v>
      </c>
      <c r="DF559" t="s">
        <v>3</v>
      </c>
      <c r="DG559" t="s">
        <v>3</v>
      </c>
      <c r="DH559" t="s">
        <v>3</v>
      </c>
      <c r="DI559" t="s">
        <v>3</v>
      </c>
      <c r="DJ559" t="s">
        <v>3</v>
      </c>
      <c r="DK559" t="s">
        <v>3</v>
      </c>
      <c r="DL559" t="s">
        <v>3</v>
      </c>
      <c r="DM559" t="s">
        <v>3</v>
      </c>
      <c r="DN559">
        <v>0</v>
      </c>
      <c r="DO559">
        <v>0</v>
      </c>
      <c r="DP559">
        <v>1</v>
      </c>
      <c r="DQ559">
        <v>1</v>
      </c>
      <c r="DU559">
        <v>1010</v>
      </c>
      <c r="DV559" t="s">
        <v>37</v>
      </c>
      <c r="DW559" t="s">
        <v>38</v>
      </c>
      <c r="DX559">
        <v>1</v>
      </c>
      <c r="EE559">
        <v>32747723</v>
      </c>
      <c r="EF559">
        <v>0</v>
      </c>
      <c r="EG559" t="s">
        <v>39</v>
      </c>
      <c r="EH559">
        <v>0</v>
      </c>
      <c r="EI559" t="s">
        <v>3</v>
      </c>
      <c r="EJ559">
        <v>1</v>
      </c>
      <c r="EK559">
        <v>6001</v>
      </c>
      <c r="EL559" t="s">
        <v>40</v>
      </c>
      <c r="EM559" t="s">
        <v>39</v>
      </c>
      <c r="EO559" t="s">
        <v>3</v>
      </c>
      <c r="EQ559">
        <v>131072</v>
      </c>
      <c r="ER559">
        <v>88555.08</v>
      </c>
      <c r="ES559">
        <v>88555.08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FQ559">
        <v>0</v>
      </c>
      <c r="FR559">
        <f t="shared" si="565"/>
        <v>0</v>
      </c>
      <c r="FS559">
        <v>0</v>
      </c>
      <c r="FX559">
        <v>0</v>
      </c>
      <c r="FY559">
        <v>0</v>
      </c>
      <c r="GA559" t="s">
        <v>41</v>
      </c>
      <c r="GD559">
        <v>0</v>
      </c>
      <c r="GF559">
        <v>-988231615</v>
      </c>
      <c r="GG559">
        <v>2</v>
      </c>
      <c r="GH559">
        <v>0</v>
      </c>
      <c r="GI559">
        <v>-2</v>
      </c>
      <c r="GJ559">
        <v>0</v>
      </c>
      <c r="GK559">
        <f>ROUND(R559*(R12)/100,2)</f>
        <v>0</v>
      </c>
      <c r="GL559">
        <f t="shared" si="566"/>
        <v>0</v>
      </c>
      <c r="GM559">
        <f t="shared" si="567"/>
        <v>88555.08</v>
      </c>
      <c r="GN559">
        <f t="shared" si="568"/>
        <v>88555.08</v>
      </c>
      <c r="GO559">
        <f t="shared" si="569"/>
        <v>0</v>
      </c>
      <c r="GP559">
        <f t="shared" si="570"/>
        <v>0</v>
      </c>
      <c r="GR559">
        <v>0</v>
      </c>
      <c r="GS559">
        <v>4</v>
      </c>
      <c r="GT559">
        <v>0</v>
      </c>
      <c r="GU559" t="s">
        <v>3</v>
      </c>
      <c r="GV559">
        <f t="shared" si="571"/>
        <v>0</v>
      </c>
      <c r="GW559">
        <v>1</v>
      </c>
      <c r="GX559">
        <f t="shared" si="572"/>
        <v>0</v>
      </c>
      <c r="HA559">
        <v>0</v>
      </c>
      <c r="HB559">
        <v>0</v>
      </c>
      <c r="IK559">
        <v>0</v>
      </c>
    </row>
    <row r="560" spans="1:245" x14ac:dyDescent="0.2">
      <c r="A560">
        <v>17</v>
      </c>
      <c r="B560">
        <v>1</v>
      </c>
      <c r="C560">
        <f>ROW(SmtRes!A1385)</f>
        <v>1385</v>
      </c>
      <c r="D560">
        <f>ROW(EtalonRes!A1315)</f>
        <v>1315</v>
      </c>
      <c r="E560" t="s">
        <v>529</v>
      </c>
      <c r="F560" t="s">
        <v>17</v>
      </c>
      <c r="G560" t="s">
        <v>18</v>
      </c>
      <c r="H560" t="s">
        <v>19</v>
      </c>
      <c r="I560">
        <v>0.68145</v>
      </c>
      <c r="J560">
        <v>0</v>
      </c>
      <c r="O560">
        <f t="shared" si="534"/>
        <v>45430.32</v>
      </c>
      <c r="P560">
        <f t="shared" si="535"/>
        <v>38797.279999999999</v>
      </c>
      <c r="Q560">
        <f t="shared" si="536"/>
        <v>1059.77</v>
      </c>
      <c r="R560">
        <f t="shared" si="537"/>
        <v>97.35</v>
      </c>
      <c r="S560">
        <f t="shared" si="538"/>
        <v>5573.27</v>
      </c>
      <c r="T560">
        <f t="shared" si="539"/>
        <v>0</v>
      </c>
      <c r="U560">
        <f t="shared" si="540"/>
        <v>24.607159499999998</v>
      </c>
      <c r="V560">
        <f t="shared" si="541"/>
        <v>0</v>
      </c>
      <c r="W560">
        <f t="shared" si="542"/>
        <v>0</v>
      </c>
      <c r="X560">
        <f t="shared" si="543"/>
        <v>3901.29</v>
      </c>
      <c r="Y560">
        <f t="shared" si="544"/>
        <v>557.33000000000004</v>
      </c>
      <c r="AA560">
        <v>33034105</v>
      </c>
      <c r="AB560">
        <f t="shared" si="545"/>
        <v>66667.14</v>
      </c>
      <c r="AC560">
        <f t="shared" si="546"/>
        <v>56933.42</v>
      </c>
      <c r="AD560">
        <f t="shared" si="547"/>
        <v>1555.17</v>
      </c>
      <c r="AE560">
        <f t="shared" si="548"/>
        <v>142.85</v>
      </c>
      <c r="AF560">
        <f t="shared" si="549"/>
        <v>8178.55</v>
      </c>
      <c r="AG560">
        <f t="shared" si="550"/>
        <v>0</v>
      </c>
      <c r="AH560">
        <f t="shared" si="551"/>
        <v>36.11</v>
      </c>
      <c r="AI560">
        <f t="shared" si="552"/>
        <v>0</v>
      </c>
      <c r="AJ560">
        <f t="shared" si="553"/>
        <v>0</v>
      </c>
      <c r="AK560">
        <v>66667.14</v>
      </c>
      <c r="AL560">
        <v>56933.42</v>
      </c>
      <c r="AM560">
        <v>1555.17</v>
      </c>
      <c r="AN560">
        <v>142.85</v>
      </c>
      <c r="AO560">
        <v>8178.55</v>
      </c>
      <c r="AP560">
        <v>0</v>
      </c>
      <c r="AQ560">
        <v>36.11</v>
      </c>
      <c r="AR560">
        <v>0</v>
      </c>
      <c r="AS560">
        <v>0</v>
      </c>
      <c r="AT560">
        <v>70</v>
      </c>
      <c r="AU560">
        <v>10</v>
      </c>
      <c r="AV560">
        <v>1</v>
      </c>
      <c r="AW560">
        <v>1</v>
      </c>
      <c r="AZ560">
        <v>1</v>
      </c>
      <c r="BA560">
        <v>1</v>
      </c>
      <c r="BB560">
        <v>1</v>
      </c>
      <c r="BC560">
        <v>1</v>
      </c>
      <c r="BD560" t="s">
        <v>3</v>
      </c>
      <c r="BE560" t="s">
        <v>3</v>
      </c>
      <c r="BF560" t="s">
        <v>3</v>
      </c>
      <c r="BG560" t="s">
        <v>3</v>
      </c>
      <c r="BH560">
        <v>0</v>
      </c>
      <c r="BI560">
        <v>4</v>
      </c>
      <c r="BJ560" t="s">
        <v>20</v>
      </c>
      <c r="BM560">
        <v>0</v>
      </c>
      <c r="BN560">
        <v>0</v>
      </c>
      <c r="BO560" t="s">
        <v>3</v>
      </c>
      <c r="BP560">
        <v>0</v>
      </c>
      <c r="BQ560">
        <v>1</v>
      </c>
      <c r="BR560">
        <v>0</v>
      </c>
      <c r="BS560">
        <v>1</v>
      </c>
      <c r="BT560">
        <v>1</v>
      </c>
      <c r="BU560">
        <v>1</v>
      </c>
      <c r="BV560">
        <v>1</v>
      </c>
      <c r="BW560">
        <v>1</v>
      </c>
      <c r="BX560">
        <v>1</v>
      </c>
      <c r="BY560" t="s">
        <v>3</v>
      </c>
      <c r="BZ560">
        <v>70</v>
      </c>
      <c r="CA560">
        <v>10</v>
      </c>
      <c r="CF560">
        <v>0</v>
      </c>
      <c r="CG560">
        <v>0</v>
      </c>
      <c r="CM560">
        <v>0</v>
      </c>
      <c r="CN560" t="s">
        <v>3</v>
      </c>
      <c r="CO560">
        <v>0</v>
      </c>
      <c r="CP560">
        <f t="shared" si="554"/>
        <v>45430.319999999992</v>
      </c>
      <c r="CQ560">
        <f t="shared" si="555"/>
        <v>56933.42</v>
      </c>
      <c r="CR560">
        <f t="shared" si="556"/>
        <v>1555.17</v>
      </c>
      <c r="CS560">
        <f t="shared" si="557"/>
        <v>142.85</v>
      </c>
      <c r="CT560">
        <f t="shared" si="558"/>
        <v>8178.55</v>
      </c>
      <c r="CU560">
        <f t="shared" si="559"/>
        <v>0</v>
      </c>
      <c r="CV560">
        <f t="shared" si="560"/>
        <v>36.11</v>
      </c>
      <c r="CW560">
        <f t="shared" si="561"/>
        <v>0</v>
      </c>
      <c r="CX560">
        <f t="shared" si="562"/>
        <v>0</v>
      </c>
      <c r="CY560">
        <f t="shared" si="563"/>
        <v>3901.2890000000002</v>
      </c>
      <c r="CZ560">
        <f t="shared" si="564"/>
        <v>557.327</v>
      </c>
      <c r="DC560" t="s">
        <v>3</v>
      </c>
      <c r="DD560" t="s">
        <v>3</v>
      </c>
      <c r="DE560" t="s">
        <v>3</v>
      </c>
      <c r="DF560" t="s">
        <v>3</v>
      </c>
      <c r="DG560" t="s">
        <v>3</v>
      </c>
      <c r="DH560" t="s">
        <v>3</v>
      </c>
      <c r="DI560" t="s">
        <v>3</v>
      </c>
      <c r="DJ560" t="s">
        <v>3</v>
      </c>
      <c r="DK560" t="s">
        <v>3</v>
      </c>
      <c r="DL560" t="s">
        <v>3</v>
      </c>
      <c r="DM560" t="s">
        <v>3</v>
      </c>
      <c r="DN560">
        <v>0</v>
      </c>
      <c r="DO560">
        <v>0</v>
      </c>
      <c r="DP560">
        <v>1</v>
      </c>
      <c r="DQ560">
        <v>1</v>
      </c>
      <c r="DU560">
        <v>1009</v>
      </c>
      <c r="DV560" t="s">
        <v>19</v>
      </c>
      <c r="DW560" t="s">
        <v>19</v>
      </c>
      <c r="DX560">
        <v>1000</v>
      </c>
      <c r="EE560">
        <v>32505399</v>
      </c>
      <c r="EF560">
        <v>1</v>
      </c>
      <c r="EG560" t="s">
        <v>21</v>
      </c>
      <c r="EH560">
        <v>0</v>
      </c>
      <c r="EI560" t="s">
        <v>3</v>
      </c>
      <c r="EJ560">
        <v>4</v>
      </c>
      <c r="EK560">
        <v>0</v>
      </c>
      <c r="EL560" t="s">
        <v>22</v>
      </c>
      <c r="EM560" t="s">
        <v>23</v>
      </c>
      <c r="EO560" t="s">
        <v>3</v>
      </c>
      <c r="EQ560">
        <v>131072</v>
      </c>
      <c r="ER560">
        <v>66667.14</v>
      </c>
      <c r="ES560">
        <v>56933.42</v>
      </c>
      <c r="ET560">
        <v>1555.17</v>
      </c>
      <c r="EU560">
        <v>142.85</v>
      </c>
      <c r="EV560">
        <v>8178.55</v>
      </c>
      <c r="EW560">
        <v>36.11</v>
      </c>
      <c r="EX560">
        <v>0</v>
      </c>
      <c r="EY560">
        <v>0</v>
      </c>
      <c r="FQ560">
        <v>0</v>
      </c>
      <c r="FR560">
        <f t="shared" si="565"/>
        <v>0</v>
      </c>
      <c r="FS560">
        <v>0</v>
      </c>
      <c r="FX560">
        <v>70</v>
      </c>
      <c r="FY560">
        <v>10</v>
      </c>
      <c r="GA560" t="s">
        <v>3</v>
      </c>
      <c r="GD560">
        <v>0</v>
      </c>
      <c r="GF560">
        <v>-1596235391</v>
      </c>
      <c r="GG560">
        <v>2</v>
      </c>
      <c r="GH560">
        <v>1</v>
      </c>
      <c r="GI560">
        <v>-2</v>
      </c>
      <c r="GJ560">
        <v>0</v>
      </c>
      <c r="GK560">
        <f>ROUND(R560*(R12)/100,2)</f>
        <v>105.14</v>
      </c>
      <c r="GL560">
        <f t="shared" si="566"/>
        <v>0</v>
      </c>
      <c r="GM560">
        <f t="shared" si="567"/>
        <v>49994.080000000002</v>
      </c>
      <c r="GN560">
        <f t="shared" si="568"/>
        <v>0</v>
      </c>
      <c r="GO560">
        <f t="shared" si="569"/>
        <v>0</v>
      </c>
      <c r="GP560">
        <f t="shared" si="570"/>
        <v>49994.080000000002</v>
      </c>
      <c r="GR560">
        <v>0</v>
      </c>
      <c r="GS560">
        <v>3</v>
      </c>
      <c r="GT560">
        <v>0</v>
      </c>
      <c r="GU560" t="s">
        <v>3</v>
      </c>
      <c r="GV560">
        <f t="shared" si="571"/>
        <v>0</v>
      </c>
      <c r="GW560">
        <v>1</v>
      </c>
      <c r="GX560">
        <f t="shared" si="572"/>
        <v>0</v>
      </c>
      <c r="HA560">
        <v>0</v>
      </c>
      <c r="HB560">
        <v>0</v>
      </c>
      <c r="IK560">
        <v>0</v>
      </c>
    </row>
    <row r="561" spans="1:245" x14ac:dyDescent="0.2">
      <c r="A561">
        <v>18</v>
      </c>
      <c r="B561">
        <v>1</v>
      </c>
      <c r="C561">
        <v>1385</v>
      </c>
      <c r="E561" t="s">
        <v>530</v>
      </c>
      <c r="F561" t="s">
        <v>25</v>
      </c>
      <c r="G561" t="s">
        <v>26</v>
      </c>
      <c r="H561" t="s">
        <v>19</v>
      </c>
      <c r="I561">
        <f>I560*J561</f>
        <v>-0.68145</v>
      </c>
      <c r="J561">
        <v>-1</v>
      </c>
      <c r="O561">
        <f t="shared" si="534"/>
        <v>-36396.35</v>
      </c>
      <c r="P561">
        <f t="shared" si="535"/>
        <v>-36396.35</v>
      </c>
      <c r="Q561">
        <f t="shared" si="536"/>
        <v>0</v>
      </c>
      <c r="R561">
        <f t="shared" si="537"/>
        <v>0</v>
      </c>
      <c r="S561">
        <f t="shared" si="538"/>
        <v>0</v>
      </c>
      <c r="T561">
        <f t="shared" si="539"/>
        <v>0</v>
      </c>
      <c r="U561">
        <f t="shared" si="540"/>
        <v>0</v>
      </c>
      <c r="V561">
        <f t="shared" si="541"/>
        <v>0</v>
      </c>
      <c r="W561">
        <f t="shared" si="542"/>
        <v>0</v>
      </c>
      <c r="X561">
        <f t="shared" si="543"/>
        <v>0</v>
      </c>
      <c r="Y561">
        <f t="shared" si="544"/>
        <v>0</v>
      </c>
      <c r="AA561">
        <v>33034105</v>
      </c>
      <c r="AB561">
        <f t="shared" si="545"/>
        <v>53410.15</v>
      </c>
      <c r="AC561">
        <f t="shared" si="546"/>
        <v>53410.15</v>
      </c>
      <c r="AD561">
        <f t="shared" si="547"/>
        <v>0</v>
      </c>
      <c r="AE561">
        <f t="shared" si="548"/>
        <v>0</v>
      </c>
      <c r="AF561">
        <f t="shared" si="549"/>
        <v>0</v>
      </c>
      <c r="AG561">
        <f t="shared" si="550"/>
        <v>0</v>
      </c>
      <c r="AH561">
        <f t="shared" si="551"/>
        <v>0</v>
      </c>
      <c r="AI561">
        <f t="shared" si="552"/>
        <v>0</v>
      </c>
      <c r="AJ561">
        <f t="shared" si="553"/>
        <v>0</v>
      </c>
      <c r="AK561">
        <v>53410.15</v>
      </c>
      <c r="AL561">
        <v>53410.15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70</v>
      </c>
      <c r="AU561">
        <v>10</v>
      </c>
      <c r="AV561">
        <v>1</v>
      </c>
      <c r="AW561">
        <v>1</v>
      </c>
      <c r="AZ561">
        <v>1</v>
      </c>
      <c r="BA561">
        <v>1</v>
      </c>
      <c r="BB561">
        <v>1</v>
      </c>
      <c r="BC561">
        <v>1</v>
      </c>
      <c r="BD561" t="s">
        <v>3</v>
      </c>
      <c r="BE561" t="s">
        <v>3</v>
      </c>
      <c r="BF561" t="s">
        <v>3</v>
      </c>
      <c r="BG561" t="s">
        <v>3</v>
      </c>
      <c r="BH561">
        <v>3</v>
      </c>
      <c r="BI561">
        <v>4</v>
      </c>
      <c r="BJ561" t="s">
        <v>27</v>
      </c>
      <c r="BM561">
        <v>0</v>
      </c>
      <c r="BN561">
        <v>0</v>
      </c>
      <c r="BO561" t="s">
        <v>3</v>
      </c>
      <c r="BP561">
        <v>0</v>
      </c>
      <c r="BQ561">
        <v>1</v>
      </c>
      <c r="BR561">
        <v>0</v>
      </c>
      <c r="BS561">
        <v>1</v>
      </c>
      <c r="BT561">
        <v>1</v>
      </c>
      <c r="BU561">
        <v>1</v>
      </c>
      <c r="BV561">
        <v>1</v>
      </c>
      <c r="BW561">
        <v>1</v>
      </c>
      <c r="BX561">
        <v>1</v>
      </c>
      <c r="BY561" t="s">
        <v>3</v>
      </c>
      <c r="BZ561">
        <v>70</v>
      </c>
      <c r="CA561">
        <v>10</v>
      </c>
      <c r="CF561">
        <v>0</v>
      </c>
      <c r="CG561">
        <v>0</v>
      </c>
      <c r="CM561">
        <v>0</v>
      </c>
      <c r="CN561" t="s">
        <v>3</v>
      </c>
      <c r="CO561">
        <v>0</v>
      </c>
      <c r="CP561">
        <f t="shared" si="554"/>
        <v>-36396.35</v>
      </c>
      <c r="CQ561">
        <f t="shared" si="555"/>
        <v>53410.15</v>
      </c>
      <c r="CR561">
        <f t="shared" si="556"/>
        <v>0</v>
      </c>
      <c r="CS561">
        <f t="shared" si="557"/>
        <v>0</v>
      </c>
      <c r="CT561">
        <f t="shared" si="558"/>
        <v>0</v>
      </c>
      <c r="CU561">
        <f t="shared" si="559"/>
        <v>0</v>
      </c>
      <c r="CV561">
        <f t="shared" si="560"/>
        <v>0</v>
      </c>
      <c r="CW561">
        <f t="shared" si="561"/>
        <v>0</v>
      </c>
      <c r="CX561">
        <f t="shared" si="562"/>
        <v>0</v>
      </c>
      <c r="CY561">
        <f t="shared" si="563"/>
        <v>0</v>
      </c>
      <c r="CZ561">
        <f t="shared" si="564"/>
        <v>0</v>
      </c>
      <c r="DC561" t="s">
        <v>3</v>
      </c>
      <c r="DD561" t="s">
        <v>3</v>
      </c>
      <c r="DE561" t="s">
        <v>3</v>
      </c>
      <c r="DF561" t="s">
        <v>3</v>
      </c>
      <c r="DG561" t="s">
        <v>3</v>
      </c>
      <c r="DH561" t="s">
        <v>3</v>
      </c>
      <c r="DI561" t="s">
        <v>3</v>
      </c>
      <c r="DJ561" t="s">
        <v>3</v>
      </c>
      <c r="DK561" t="s">
        <v>3</v>
      </c>
      <c r="DL561" t="s">
        <v>3</v>
      </c>
      <c r="DM561" t="s">
        <v>3</v>
      </c>
      <c r="DN561">
        <v>0</v>
      </c>
      <c r="DO561">
        <v>0</v>
      </c>
      <c r="DP561">
        <v>1</v>
      </c>
      <c r="DQ561">
        <v>1</v>
      </c>
      <c r="DU561">
        <v>1009</v>
      </c>
      <c r="DV561" t="s">
        <v>19</v>
      </c>
      <c r="DW561" t="s">
        <v>19</v>
      </c>
      <c r="DX561">
        <v>1000</v>
      </c>
      <c r="EE561">
        <v>32505399</v>
      </c>
      <c r="EF561">
        <v>1</v>
      </c>
      <c r="EG561" t="s">
        <v>21</v>
      </c>
      <c r="EH561">
        <v>0</v>
      </c>
      <c r="EI561" t="s">
        <v>3</v>
      </c>
      <c r="EJ561">
        <v>4</v>
      </c>
      <c r="EK561">
        <v>0</v>
      </c>
      <c r="EL561" t="s">
        <v>22</v>
      </c>
      <c r="EM561" t="s">
        <v>23</v>
      </c>
      <c r="EO561" t="s">
        <v>3</v>
      </c>
      <c r="EQ561">
        <v>0</v>
      </c>
      <c r="ER561">
        <v>53410.15</v>
      </c>
      <c r="ES561">
        <v>53410.15</v>
      </c>
      <c r="ET561">
        <v>0</v>
      </c>
      <c r="EU561">
        <v>0</v>
      </c>
      <c r="EV561">
        <v>0</v>
      </c>
      <c r="EW561">
        <v>0</v>
      </c>
      <c r="EX561">
        <v>0</v>
      </c>
      <c r="FQ561">
        <v>0</v>
      </c>
      <c r="FR561">
        <f t="shared" si="565"/>
        <v>0</v>
      </c>
      <c r="FS561">
        <v>0</v>
      </c>
      <c r="FX561">
        <v>70</v>
      </c>
      <c r="FY561">
        <v>10</v>
      </c>
      <c r="GA561" t="s">
        <v>3</v>
      </c>
      <c r="GD561">
        <v>0</v>
      </c>
      <c r="GF561">
        <v>-1467733540</v>
      </c>
      <c r="GG561">
        <v>2</v>
      </c>
      <c r="GH561">
        <v>1</v>
      </c>
      <c r="GI561">
        <v>-2</v>
      </c>
      <c r="GJ561">
        <v>0</v>
      </c>
      <c r="GK561">
        <f>ROUND(R561*(R12)/100,2)</f>
        <v>0</v>
      </c>
      <c r="GL561">
        <f t="shared" si="566"/>
        <v>0</v>
      </c>
      <c r="GM561">
        <f t="shared" si="567"/>
        <v>-36396.35</v>
      </c>
      <c r="GN561">
        <f t="shared" si="568"/>
        <v>0</v>
      </c>
      <c r="GO561">
        <f t="shared" si="569"/>
        <v>0</v>
      </c>
      <c r="GP561">
        <f t="shared" si="570"/>
        <v>-36396.35</v>
      </c>
      <c r="GR561">
        <v>0</v>
      </c>
      <c r="GS561">
        <v>3</v>
      </c>
      <c r="GT561">
        <v>0</v>
      </c>
      <c r="GU561" t="s">
        <v>3</v>
      </c>
      <c r="GV561">
        <f t="shared" si="571"/>
        <v>0</v>
      </c>
      <c r="GW561">
        <v>1</v>
      </c>
      <c r="GX561">
        <f t="shared" si="572"/>
        <v>0</v>
      </c>
      <c r="HA561">
        <v>0</v>
      </c>
      <c r="HB561">
        <v>0</v>
      </c>
      <c r="IK561">
        <v>0</v>
      </c>
    </row>
    <row r="562" spans="1:245" x14ac:dyDescent="0.2">
      <c r="A562">
        <v>17</v>
      </c>
      <c r="B562">
        <v>1</v>
      </c>
      <c r="C562">
        <f>ROW(SmtRes!A1400)</f>
        <v>1400</v>
      </c>
      <c r="D562">
        <f>ROW(EtalonRes!A1330)</f>
        <v>1330</v>
      </c>
      <c r="E562" t="s">
        <v>531</v>
      </c>
      <c r="F562" t="s">
        <v>29</v>
      </c>
      <c r="G562" t="s">
        <v>30</v>
      </c>
      <c r="H562" t="s">
        <v>31</v>
      </c>
      <c r="I562">
        <v>9.2770000000000005E-2</v>
      </c>
      <c r="J562">
        <v>0</v>
      </c>
      <c r="O562">
        <f t="shared" si="534"/>
        <v>39604.65</v>
      </c>
      <c r="P562">
        <f t="shared" si="535"/>
        <v>32268.42</v>
      </c>
      <c r="Q562">
        <f t="shared" si="536"/>
        <v>40.369999999999997</v>
      </c>
      <c r="R562">
        <f t="shared" si="537"/>
        <v>13.68</v>
      </c>
      <c r="S562">
        <f t="shared" si="538"/>
        <v>7295.86</v>
      </c>
      <c r="T562">
        <f t="shared" si="539"/>
        <v>0</v>
      </c>
      <c r="U562">
        <f t="shared" si="540"/>
        <v>42.034087000000007</v>
      </c>
      <c r="V562">
        <f t="shared" si="541"/>
        <v>0</v>
      </c>
      <c r="W562">
        <f t="shared" si="542"/>
        <v>0</v>
      </c>
      <c r="X562">
        <f t="shared" si="543"/>
        <v>5107.1000000000004</v>
      </c>
      <c r="Y562">
        <f t="shared" si="544"/>
        <v>729.59</v>
      </c>
      <c r="AA562">
        <v>33034105</v>
      </c>
      <c r="AB562">
        <f t="shared" si="545"/>
        <v>426912.19</v>
      </c>
      <c r="AC562">
        <f t="shared" si="546"/>
        <v>347832.49</v>
      </c>
      <c r="AD562">
        <f t="shared" si="547"/>
        <v>435.13</v>
      </c>
      <c r="AE562">
        <f t="shared" si="548"/>
        <v>147.43</v>
      </c>
      <c r="AF562">
        <f t="shared" si="549"/>
        <v>78644.570000000007</v>
      </c>
      <c r="AG562">
        <f t="shared" si="550"/>
        <v>0</v>
      </c>
      <c r="AH562">
        <f t="shared" si="551"/>
        <v>453.1</v>
      </c>
      <c r="AI562">
        <f t="shared" si="552"/>
        <v>0</v>
      </c>
      <c r="AJ562">
        <f t="shared" si="553"/>
        <v>0</v>
      </c>
      <c r="AK562">
        <v>426912.19</v>
      </c>
      <c r="AL562">
        <v>347832.49</v>
      </c>
      <c r="AM562">
        <v>435.13</v>
      </c>
      <c r="AN562">
        <v>147.43</v>
      </c>
      <c r="AO562">
        <v>78644.570000000007</v>
      </c>
      <c r="AP562">
        <v>0</v>
      </c>
      <c r="AQ562">
        <v>453.1</v>
      </c>
      <c r="AR562">
        <v>0</v>
      </c>
      <c r="AS562">
        <v>0</v>
      </c>
      <c r="AT562">
        <v>70</v>
      </c>
      <c r="AU562">
        <v>10</v>
      </c>
      <c r="AV562">
        <v>1</v>
      </c>
      <c r="AW562">
        <v>1</v>
      </c>
      <c r="AZ562">
        <v>1</v>
      </c>
      <c r="BA562">
        <v>1</v>
      </c>
      <c r="BB562">
        <v>1</v>
      </c>
      <c r="BC562">
        <v>1</v>
      </c>
      <c r="BD562" t="s">
        <v>3</v>
      </c>
      <c r="BE562" t="s">
        <v>3</v>
      </c>
      <c r="BF562" t="s">
        <v>3</v>
      </c>
      <c r="BG562" t="s">
        <v>3</v>
      </c>
      <c r="BH562">
        <v>0</v>
      </c>
      <c r="BI562">
        <v>4</v>
      </c>
      <c r="BJ562" t="s">
        <v>32</v>
      </c>
      <c r="BM562">
        <v>0</v>
      </c>
      <c r="BN562">
        <v>0</v>
      </c>
      <c r="BO562" t="s">
        <v>3</v>
      </c>
      <c r="BP562">
        <v>0</v>
      </c>
      <c r="BQ562">
        <v>1</v>
      </c>
      <c r="BR562">
        <v>0</v>
      </c>
      <c r="BS562">
        <v>1</v>
      </c>
      <c r="BT562">
        <v>1</v>
      </c>
      <c r="BU562">
        <v>1</v>
      </c>
      <c r="BV562">
        <v>1</v>
      </c>
      <c r="BW562">
        <v>1</v>
      </c>
      <c r="BX562">
        <v>1</v>
      </c>
      <c r="BY562" t="s">
        <v>3</v>
      </c>
      <c r="BZ562">
        <v>70</v>
      </c>
      <c r="CA562">
        <v>10</v>
      </c>
      <c r="CF562">
        <v>0</v>
      </c>
      <c r="CG562">
        <v>0</v>
      </c>
      <c r="CM562">
        <v>0</v>
      </c>
      <c r="CN562" t="s">
        <v>3</v>
      </c>
      <c r="CO562">
        <v>0</v>
      </c>
      <c r="CP562">
        <f t="shared" si="554"/>
        <v>39604.649999999994</v>
      </c>
      <c r="CQ562">
        <f t="shared" si="555"/>
        <v>347832.49</v>
      </c>
      <c r="CR562">
        <f t="shared" si="556"/>
        <v>435.13</v>
      </c>
      <c r="CS562">
        <f t="shared" si="557"/>
        <v>147.43</v>
      </c>
      <c r="CT562">
        <f t="shared" si="558"/>
        <v>78644.570000000007</v>
      </c>
      <c r="CU562">
        <f t="shared" si="559"/>
        <v>0</v>
      </c>
      <c r="CV562">
        <f t="shared" si="560"/>
        <v>453.1</v>
      </c>
      <c r="CW562">
        <f t="shared" si="561"/>
        <v>0</v>
      </c>
      <c r="CX562">
        <f t="shared" si="562"/>
        <v>0</v>
      </c>
      <c r="CY562">
        <f t="shared" si="563"/>
        <v>5107.1019999999999</v>
      </c>
      <c r="CZ562">
        <f t="shared" si="564"/>
        <v>729.5859999999999</v>
      </c>
      <c r="DC562" t="s">
        <v>3</v>
      </c>
      <c r="DD562" t="s">
        <v>3</v>
      </c>
      <c r="DE562" t="s">
        <v>3</v>
      </c>
      <c r="DF562" t="s">
        <v>3</v>
      </c>
      <c r="DG562" t="s">
        <v>3</v>
      </c>
      <c r="DH562" t="s">
        <v>3</v>
      </c>
      <c r="DI562" t="s">
        <v>3</v>
      </c>
      <c r="DJ562" t="s">
        <v>3</v>
      </c>
      <c r="DK562" t="s">
        <v>3</v>
      </c>
      <c r="DL562" t="s">
        <v>3</v>
      </c>
      <c r="DM562" t="s">
        <v>3</v>
      </c>
      <c r="DN562">
        <v>0</v>
      </c>
      <c r="DO562">
        <v>0</v>
      </c>
      <c r="DP562">
        <v>1</v>
      </c>
      <c r="DQ562">
        <v>1</v>
      </c>
      <c r="DU562">
        <v>1007</v>
      </c>
      <c r="DV562" t="s">
        <v>31</v>
      </c>
      <c r="DW562" t="s">
        <v>31</v>
      </c>
      <c r="DX562">
        <v>100</v>
      </c>
      <c r="EE562">
        <v>32505399</v>
      </c>
      <c r="EF562">
        <v>1</v>
      </c>
      <c r="EG562" t="s">
        <v>21</v>
      </c>
      <c r="EH562">
        <v>0</v>
      </c>
      <c r="EI562" t="s">
        <v>3</v>
      </c>
      <c r="EJ562">
        <v>4</v>
      </c>
      <c r="EK562">
        <v>0</v>
      </c>
      <c r="EL562" t="s">
        <v>22</v>
      </c>
      <c r="EM562" t="s">
        <v>23</v>
      </c>
      <c r="EO562" t="s">
        <v>3</v>
      </c>
      <c r="EQ562">
        <v>131072</v>
      </c>
      <c r="ER562">
        <v>426912.19</v>
      </c>
      <c r="ES562">
        <v>347832.49</v>
      </c>
      <c r="ET562">
        <v>435.13</v>
      </c>
      <c r="EU562">
        <v>147.43</v>
      </c>
      <c r="EV562">
        <v>78644.570000000007</v>
      </c>
      <c r="EW562">
        <v>453.1</v>
      </c>
      <c r="EX562">
        <v>0</v>
      </c>
      <c r="EY562">
        <v>0</v>
      </c>
      <c r="FQ562">
        <v>0</v>
      </c>
      <c r="FR562">
        <f t="shared" si="565"/>
        <v>0</v>
      </c>
      <c r="FS562">
        <v>0</v>
      </c>
      <c r="FX562">
        <v>70</v>
      </c>
      <c r="FY562">
        <v>10</v>
      </c>
      <c r="GA562" t="s">
        <v>3</v>
      </c>
      <c r="GD562">
        <v>0</v>
      </c>
      <c r="GF562">
        <v>1739596138</v>
      </c>
      <c r="GG562">
        <v>2</v>
      </c>
      <c r="GH562">
        <v>1</v>
      </c>
      <c r="GI562">
        <v>-2</v>
      </c>
      <c r="GJ562">
        <v>0</v>
      </c>
      <c r="GK562">
        <f>ROUND(R562*(R12)/100,2)</f>
        <v>14.77</v>
      </c>
      <c r="GL562">
        <f t="shared" si="566"/>
        <v>0</v>
      </c>
      <c r="GM562">
        <f t="shared" si="567"/>
        <v>45456.11</v>
      </c>
      <c r="GN562">
        <f t="shared" si="568"/>
        <v>0</v>
      </c>
      <c r="GO562">
        <f t="shared" si="569"/>
        <v>0</v>
      </c>
      <c r="GP562">
        <f t="shared" si="570"/>
        <v>45456.11</v>
      </c>
      <c r="GR562">
        <v>0</v>
      </c>
      <c r="GS562">
        <v>3</v>
      </c>
      <c r="GT562">
        <v>0</v>
      </c>
      <c r="GU562" t="s">
        <v>3</v>
      </c>
      <c r="GV562">
        <f t="shared" si="571"/>
        <v>0</v>
      </c>
      <c r="GW562">
        <v>1</v>
      </c>
      <c r="GX562">
        <f t="shared" si="572"/>
        <v>0</v>
      </c>
      <c r="HA562">
        <v>0</v>
      </c>
      <c r="HB562">
        <v>0</v>
      </c>
      <c r="IK562">
        <v>0</v>
      </c>
    </row>
    <row r="563" spans="1:245" x14ac:dyDescent="0.2">
      <c r="A563">
        <v>17</v>
      </c>
      <c r="B563">
        <v>1</v>
      </c>
      <c r="E563" t="s">
        <v>532</v>
      </c>
      <c r="F563" t="s">
        <v>25</v>
      </c>
      <c r="G563" t="s">
        <v>26</v>
      </c>
      <c r="H563" t="s">
        <v>19</v>
      </c>
      <c r="I563">
        <v>0.20366557112</v>
      </c>
      <c r="J563">
        <v>0</v>
      </c>
      <c r="O563">
        <f t="shared" si="534"/>
        <v>10877.81</v>
      </c>
      <c r="P563">
        <f t="shared" si="535"/>
        <v>10877.81</v>
      </c>
      <c r="Q563">
        <f t="shared" si="536"/>
        <v>0</v>
      </c>
      <c r="R563">
        <f t="shared" si="537"/>
        <v>0</v>
      </c>
      <c r="S563">
        <f t="shared" si="538"/>
        <v>0</v>
      </c>
      <c r="T563">
        <f t="shared" si="539"/>
        <v>0</v>
      </c>
      <c r="U563">
        <f t="shared" si="540"/>
        <v>0</v>
      </c>
      <c r="V563">
        <f t="shared" si="541"/>
        <v>0</v>
      </c>
      <c r="W563">
        <f t="shared" si="542"/>
        <v>0</v>
      </c>
      <c r="X563">
        <f t="shared" si="543"/>
        <v>0</v>
      </c>
      <c r="Y563">
        <f t="shared" si="544"/>
        <v>0</v>
      </c>
      <c r="AA563">
        <v>33034105</v>
      </c>
      <c r="AB563">
        <f t="shared" si="545"/>
        <v>53410.15</v>
      </c>
      <c r="AC563">
        <f t="shared" si="546"/>
        <v>53410.15</v>
      </c>
      <c r="AD563">
        <f t="shared" si="547"/>
        <v>0</v>
      </c>
      <c r="AE563">
        <f t="shared" si="548"/>
        <v>0</v>
      </c>
      <c r="AF563">
        <f t="shared" si="549"/>
        <v>0</v>
      </c>
      <c r="AG563">
        <f t="shared" si="550"/>
        <v>0</v>
      </c>
      <c r="AH563">
        <f t="shared" si="551"/>
        <v>0</v>
      </c>
      <c r="AI563">
        <f t="shared" si="552"/>
        <v>0</v>
      </c>
      <c r="AJ563">
        <f t="shared" si="553"/>
        <v>0</v>
      </c>
      <c r="AK563">
        <v>53410.15</v>
      </c>
      <c r="AL563">
        <v>53410.15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70</v>
      </c>
      <c r="AU563">
        <v>10</v>
      </c>
      <c r="AV563">
        <v>1</v>
      </c>
      <c r="AW563">
        <v>1</v>
      </c>
      <c r="AZ563">
        <v>1</v>
      </c>
      <c r="BA563">
        <v>1</v>
      </c>
      <c r="BB563">
        <v>1</v>
      </c>
      <c r="BC563">
        <v>1</v>
      </c>
      <c r="BD563" t="s">
        <v>3</v>
      </c>
      <c r="BE563" t="s">
        <v>3</v>
      </c>
      <c r="BF563" t="s">
        <v>3</v>
      </c>
      <c r="BG563" t="s">
        <v>3</v>
      </c>
      <c r="BH563">
        <v>3</v>
      </c>
      <c r="BI563">
        <v>4</v>
      </c>
      <c r="BJ563" t="s">
        <v>27</v>
      </c>
      <c r="BM563">
        <v>0</v>
      </c>
      <c r="BN563">
        <v>0</v>
      </c>
      <c r="BO563" t="s">
        <v>3</v>
      </c>
      <c r="BP563">
        <v>0</v>
      </c>
      <c r="BQ563">
        <v>1</v>
      </c>
      <c r="BR563">
        <v>0</v>
      </c>
      <c r="BS563">
        <v>1</v>
      </c>
      <c r="BT563">
        <v>1</v>
      </c>
      <c r="BU563">
        <v>1</v>
      </c>
      <c r="BV563">
        <v>1</v>
      </c>
      <c r="BW563">
        <v>1</v>
      </c>
      <c r="BX563">
        <v>1</v>
      </c>
      <c r="BY563" t="s">
        <v>3</v>
      </c>
      <c r="BZ563">
        <v>70</v>
      </c>
      <c r="CA563">
        <v>10</v>
      </c>
      <c r="CF563">
        <v>0</v>
      </c>
      <c r="CG563">
        <v>0</v>
      </c>
      <c r="CM563">
        <v>0</v>
      </c>
      <c r="CN563" t="s">
        <v>3</v>
      </c>
      <c r="CO563">
        <v>0</v>
      </c>
      <c r="CP563">
        <f t="shared" si="554"/>
        <v>10877.81</v>
      </c>
      <c r="CQ563">
        <f t="shared" si="555"/>
        <v>53410.15</v>
      </c>
      <c r="CR563">
        <f t="shared" si="556"/>
        <v>0</v>
      </c>
      <c r="CS563">
        <f t="shared" si="557"/>
        <v>0</v>
      </c>
      <c r="CT563">
        <f t="shared" si="558"/>
        <v>0</v>
      </c>
      <c r="CU563">
        <f t="shared" si="559"/>
        <v>0</v>
      </c>
      <c r="CV563">
        <f t="shared" si="560"/>
        <v>0</v>
      </c>
      <c r="CW563">
        <f t="shared" si="561"/>
        <v>0</v>
      </c>
      <c r="CX563">
        <f t="shared" si="562"/>
        <v>0</v>
      </c>
      <c r="CY563">
        <f t="shared" si="563"/>
        <v>0</v>
      </c>
      <c r="CZ563">
        <f t="shared" si="564"/>
        <v>0</v>
      </c>
      <c r="DC563" t="s">
        <v>3</v>
      </c>
      <c r="DD563" t="s">
        <v>3</v>
      </c>
      <c r="DE563" t="s">
        <v>3</v>
      </c>
      <c r="DF563" t="s">
        <v>3</v>
      </c>
      <c r="DG563" t="s">
        <v>3</v>
      </c>
      <c r="DH563" t="s">
        <v>3</v>
      </c>
      <c r="DI563" t="s">
        <v>3</v>
      </c>
      <c r="DJ563" t="s">
        <v>3</v>
      </c>
      <c r="DK563" t="s">
        <v>3</v>
      </c>
      <c r="DL563" t="s">
        <v>3</v>
      </c>
      <c r="DM563" t="s">
        <v>3</v>
      </c>
      <c r="DN563">
        <v>0</v>
      </c>
      <c r="DO563">
        <v>0</v>
      </c>
      <c r="DP563">
        <v>1</v>
      </c>
      <c r="DQ563">
        <v>1</v>
      </c>
      <c r="DU563">
        <v>1009</v>
      </c>
      <c r="DV563" t="s">
        <v>19</v>
      </c>
      <c r="DW563" t="s">
        <v>19</v>
      </c>
      <c r="DX563">
        <v>1000</v>
      </c>
      <c r="EE563">
        <v>32505399</v>
      </c>
      <c r="EF563">
        <v>1</v>
      </c>
      <c r="EG563" t="s">
        <v>21</v>
      </c>
      <c r="EH563">
        <v>0</v>
      </c>
      <c r="EI563" t="s">
        <v>3</v>
      </c>
      <c r="EJ563">
        <v>4</v>
      </c>
      <c r="EK563">
        <v>0</v>
      </c>
      <c r="EL563" t="s">
        <v>22</v>
      </c>
      <c r="EM563" t="s">
        <v>23</v>
      </c>
      <c r="EO563" t="s">
        <v>3</v>
      </c>
      <c r="EQ563">
        <v>131072</v>
      </c>
      <c r="ER563">
        <v>53410.15</v>
      </c>
      <c r="ES563">
        <v>53410.15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FQ563">
        <v>0</v>
      </c>
      <c r="FR563">
        <f t="shared" si="565"/>
        <v>0</v>
      </c>
      <c r="FS563">
        <v>0</v>
      </c>
      <c r="FX563">
        <v>70</v>
      </c>
      <c r="FY563">
        <v>10</v>
      </c>
      <c r="GA563" t="s">
        <v>3</v>
      </c>
      <c r="GD563">
        <v>0</v>
      </c>
      <c r="GF563">
        <v>-1467733540</v>
      </c>
      <c r="GG563">
        <v>2</v>
      </c>
      <c r="GH563">
        <v>1</v>
      </c>
      <c r="GI563">
        <v>-2</v>
      </c>
      <c r="GJ563">
        <v>0</v>
      </c>
      <c r="GK563">
        <f>ROUND(R563*(R12)/100,2)</f>
        <v>0</v>
      </c>
      <c r="GL563">
        <f t="shared" si="566"/>
        <v>0</v>
      </c>
      <c r="GM563">
        <f t="shared" si="567"/>
        <v>10877.81</v>
      </c>
      <c r="GN563">
        <f t="shared" si="568"/>
        <v>0</v>
      </c>
      <c r="GO563">
        <f t="shared" si="569"/>
        <v>0</v>
      </c>
      <c r="GP563">
        <f t="shared" si="570"/>
        <v>10877.81</v>
      </c>
      <c r="GR563">
        <v>0</v>
      </c>
      <c r="GS563">
        <v>3</v>
      </c>
      <c r="GT563">
        <v>0</v>
      </c>
      <c r="GU563" t="s">
        <v>3</v>
      </c>
      <c r="GV563">
        <f t="shared" si="571"/>
        <v>0</v>
      </c>
      <c r="GW563">
        <v>1</v>
      </c>
      <c r="GX563">
        <f t="shared" si="572"/>
        <v>0</v>
      </c>
      <c r="HA563">
        <v>0</v>
      </c>
      <c r="HB563">
        <v>0</v>
      </c>
      <c r="IK563">
        <v>0</v>
      </c>
    </row>
    <row r="564" spans="1:245" x14ac:dyDescent="0.2">
      <c r="A564">
        <v>17</v>
      </c>
      <c r="B564">
        <v>1</v>
      </c>
      <c r="E564" t="s">
        <v>533</v>
      </c>
      <c r="F564" t="s">
        <v>35</v>
      </c>
      <c r="G564" t="s">
        <v>534</v>
      </c>
      <c r="H564" t="s">
        <v>37</v>
      </c>
      <c r="I564">
        <v>1</v>
      </c>
      <c r="J564">
        <v>0</v>
      </c>
      <c r="O564">
        <f t="shared" si="534"/>
        <v>349661.86</v>
      </c>
      <c r="P564">
        <f t="shared" si="535"/>
        <v>349661.86</v>
      </c>
      <c r="Q564">
        <f t="shared" si="536"/>
        <v>0</v>
      </c>
      <c r="R564">
        <f t="shared" si="537"/>
        <v>0</v>
      </c>
      <c r="S564">
        <f t="shared" si="538"/>
        <v>0</v>
      </c>
      <c r="T564">
        <f t="shared" si="539"/>
        <v>0</v>
      </c>
      <c r="U564">
        <f t="shared" si="540"/>
        <v>0</v>
      </c>
      <c r="V564">
        <f t="shared" si="541"/>
        <v>0</v>
      </c>
      <c r="W564">
        <f t="shared" si="542"/>
        <v>0</v>
      </c>
      <c r="X564">
        <f t="shared" si="543"/>
        <v>0</v>
      </c>
      <c r="Y564">
        <f t="shared" si="544"/>
        <v>0</v>
      </c>
      <c r="AA564">
        <v>33034105</v>
      </c>
      <c r="AB564">
        <f t="shared" si="545"/>
        <v>349661.86</v>
      </c>
      <c r="AC564">
        <f t="shared" si="546"/>
        <v>349661.86</v>
      </c>
      <c r="AD564">
        <f t="shared" si="547"/>
        <v>0</v>
      </c>
      <c r="AE564">
        <f t="shared" si="548"/>
        <v>0</v>
      </c>
      <c r="AF564">
        <f t="shared" si="549"/>
        <v>0</v>
      </c>
      <c r="AG564">
        <f t="shared" si="550"/>
        <v>0</v>
      </c>
      <c r="AH564">
        <f t="shared" si="551"/>
        <v>0</v>
      </c>
      <c r="AI564">
        <f t="shared" si="552"/>
        <v>0</v>
      </c>
      <c r="AJ564">
        <f t="shared" si="553"/>
        <v>0</v>
      </c>
      <c r="AK564">
        <v>349661.86</v>
      </c>
      <c r="AL564">
        <v>349661.86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1</v>
      </c>
      <c r="AW564">
        <v>1</v>
      </c>
      <c r="AZ564">
        <v>1</v>
      </c>
      <c r="BA564">
        <v>1</v>
      </c>
      <c r="BB564">
        <v>1</v>
      </c>
      <c r="BC564">
        <v>1</v>
      </c>
      <c r="BD564" t="s">
        <v>3</v>
      </c>
      <c r="BE564" t="s">
        <v>3</v>
      </c>
      <c r="BF564" t="s">
        <v>3</v>
      </c>
      <c r="BG564" t="s">
        <v>3</v>
      </c>
      <c r="BH564">
        <v>3</v>
      </c>
      <c r="BI564">
        <v>1</v>
      </c>
      <c r="BJ564" t="s">
        <v>3</v>
      </c>
      <c r="BM564">
        <v>6001</v>
      </c>
      <c r="BN564">
        <v>0</v>
      </c>
      <c r="BO564" t="s">
        <v>3</v>
      </c>
      <c r="BP564">
        <v>0</v>
      </c>
      <c r="BQ564">
        <v>0</v>
      </c>
      <c r="BR564">
        <v>0</v>
      </c>
      <c r="BS564">
        <v>1</v>
      </c>
      <c r="BT564">
        <v>1</v>
      </c>
      <c r="BU564">
        <v>1</v>
      </c>
      <c r="BV564">
        <v>1</v>
      </c>
      <c r="BW564">
        <v>1</v>
      </c>
      <c r="BX564">
        <v>1</v>
      </c>
      <c r="BY564" t="s">
        <v>3</v>
      </c>
      <c r="BZ564">
        <v>0</v>
      </c>
      <c r="CA564">
        <v>0</v>
      </c>
      <c r="CF564">
        <v>0</v>
      </c>
      <c r="CG564">
        <v>0</v>
      </c>
      <c r="CM564">
        <v>0</v>
      </c>
      <c r="CN564" t="s">
        <v>3</v>
      </c>
      <c r="CO564">
        <v>0</v>
      </c>
      <c r="CP564">
        <f t="shared" si="554"/>
        <v>349661.86</v>
      </c>
      <c r="CQ564">
        <f t="shared" si="555"/>
        <v>349661.86</v>
      </c>
      <c r="CR564">
        <f t="shared" si="556"/>
        <v>0</v>
      </c>
      <c r="CS564">
        <f t="shared" si="557"/>
        <v>0</v>
      </c>
      <c r="CT564">
        <f t="shared" si="558"/>
        <v>0</v>
      </c>
      <c r="CU564">
        <f t="shared" si="559"/>
        <v>0</v>
      </c>
      <c r="CV564">
        <f t="shared" si="560"/>
        <v>0</v>
      </c>
      <c r="CW564">
        <f t="shared" si="561"/>
        <v>0</v>
      </c>
      <c r="CX564">
        <f t="shared" si="562"/>
        <v>0</v>
      </c>
      <c r="CY564">
        <f t="shared" si="563"/>
        <v>0</v>
      </c>
      <c r="CZ564">
        <f t="shared" si="564"/>
        <v>0</v>
      </c>
      <c r="DC564" t="s">
        <v>3</v>
      </c>
      <c r="DD564" t="s">
        <v>3</v>
      </c>
      <c r="DE564" t="s">
        <v>3</v>
      </c>
      <c r="DF564" t="s">
        <v>3</v>
      </c>
      <c r="DG564" t="s">
        <v>3</v>
      </c>
      <c r="DH564" t="s">
        <v>3</v>
      </c>
      <c r="DI564" t="s">
        <v>3</v>
      </c>
      <c r="DJ564" t="s">
        <v>3</v>
      </c>
      <c r="DK564" t="s">
        <v>3</v>
      </c>
      <c r="DL564" t="s">
        <v>3</v>
      </c>
      <c r="DM564" t="s">
        <v>3</v>
      </c>
      <c r="DN564">
        <v>0</v>
      </c>
      <c r="DO564">
        <v>0</v>
      </c>
      <c r="DP564">
        <v>1</v>
      </c>
      <c r="DQ564">
        <v>1</v>
      </c>
      <c r="DU564">
        <v>1010</v>
      </c>
      <c r="DV564" t="s">
        <v>37</v>
      </c>
      <c r="DW564" t="s">
        <v>38</v>
      </c>
      <c r="DX564">
        <v>1</v>
      </c>
      <c r="EE564">
        <v>32747723</v>
      </c>
      <c r="EF564">
        <v>0</v>
      </c>
      <c r="EG564" t="s">
        <v>39</v>
      </c>
      <c r="EH564">
        <v>0</v>
      </c>
      <c r="EI564" t="s">
        <v>3</v>
      </c>
      <c r="EJ564">
        <v>1</v>
      </c>
      <c r="EK564">
        <v>6001</v>
      </c>
      <c r="EL564" t="s">
        <v>40</v>
      </c>
      <c r="EM564" t="s">
        <v>39</v>
      </c>
      <c r="EO564" t="s">
        <v>3</v>
      </c>
      <c r="EQ564">
        <v>131072</v>
      </c>
      <c r="ER564">
        <v>349661.86</v>
      </c>
      <c r="ES564">
        <v>349661.86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FQ564">
        <v>0</v>
      </c>
      <c r="FR564">
        <f t="shared" si="565"/>
        <v>0</v>
      </c>
      <c r="FS564">
        <v>0</v>
      </c>
      <c r="FX564">
        <v>0</v>
      </c>
      <c r="FY564">
        <v>0</v>
      </c>
      <c r="GA564" t="s">
        <v>41</v>
      </c>
      <c r="GD564">
        <v>0</v>
      </c>
      <c r="GF564">
        <v>-1470376907</v>
      </c>
      <c r="GG564">
        <v>2</v>
      </c>
      <c r="GH564">
        <v>0</v>
      </c>
      <c r="GI564">
        <v>-2</v>
      </c>
      <c r="GJ564">
        <v>0</v>
      </c>
      <c r="GK564">
        <f>ROUND(R564*(R12)/100,2)</f>
        <v>0</v>
      </c>
      <c r="GL564">
        <f t="shared" si="566"/>
        <v>0</v>
      </c>
      <c r="GM564">
        <f t="shared" si="567"/>
        <v>349661.86</v>
      </c>
      <c r="GN564">
        <f t="shared" si="568"/>
        <v>349661.86</v>
      </c>
      <c r="GO564">
        <f t="shared" si="569"/>
        <v>0</v>
      </c>
      <c r="GP564">
        <f t="shared" si="570"/>
        <v>0</v>
      </c>
      <c r="GR564">
        <v>0</v>
      </c>
      <c r="GS564">
        <v>4</v>
      </c>
      <c r="GT564">
        <v>0</v>
      </c>
      <c r="GU564" t="s">
        <v>3</v>
      </c>
      <c r="GV564">
        <f t="shared" si="571"/>
        <v>0</v>
      </c>
      <c r="GW564">
        <v>1</v>
      </c>
      <c r="GX564">
        <f t="shared" si="572"/>
        <v>0</v>
      </c>
      <c r="HA564">
        <v>0</v>
      </c>
      <c r="HB564">
        <v>0</v>
      </c>
      <c r="IK564">
        <v>0</v>
      </c>
    </row>
    <row r="565" spans="1:245" x14ac:dyDescent="0.2">
      <c r="A565">
        <v>17</v>
      </c>
      <c r="B565">
        <v>1</v>
      </c>
      <c r="C565">
        <f>ROW(SmtRes!A1405)</f>
        <v>1405</v>
      </c>
      <c r="D565">
        <f>ROW(EtalonRes!A1334)</f>
        <v>1334</v>
      </c>
      <c r="E565" t="s">
        <v>535</v>
      </c>
      <c r="F565" t="s">
        <v>17</v>
      </c>
      <c r="G565" t="s">
        <v>18</v>
      </c>
      <c r="H565" t="s">
        <v>19</v>
      </c>
      <c r="I565">
        <v>0.36330000000000001</v>
      </c>
      <c r="J565">
        <v>0</v>
      </c>
      <c r="O565">
        <f t="shared" si="534"/>
        <v>24220.17</v>
      </c>
      <c r="P565">
        <f t="shared" si="535"/>
        <v>20683.91</v>
      </c>
      <c r="Q565">
        <f t="shared" si="536"/>
        <v>564.99</v>
      </c>
      <c r="R565">
        <f t="shared" si="537"/>
        <v>51.9</v>
      </c>
      <c r="S565">
        <f t="shared" si="538"/>
        <v>2971.27</v>
      </c>
      <c r="T565">
        <f t="shared" si="539"/>
        <v>0</v>
      </c>
      <c r="U565">
        <f t="shared" si="540"/>
        <v>13.118763</v>
      </c>
      <c r="V565">
        <f t="shared" si="541"/>
        <v>0</v>
      </c>
      <c r="W565">
        <f t="shared" si="542"/>
        <v>0</v>
      </c>
      <c r="X565">
        <f t="shared" si="543"/>
        <v>2079.89</v>
      </c>
      <c r="Y565">
        <f t="shared" si="544"/>
        <v>297.13</v>
      </c>
      <c r="AA565">
        <v>33034105</v>
      </c>
      <c r="AB565">
        <f t="shared" si="545"/>
        <v>66667.14</v>
      </c>
      <c r="AC565">
        <f t="shared" si="546"/>
        <v>56933.42</v>
      </c>
      <c r="AD565">
        <f t="shared" si="547"/>
        <v>1555.17</v>
      </c>
      <c r="AE565">
        <f t="shared" si="548"/>
        <v>142.85</v>
      </c>
      <c r="AF565">
        <f t="shared" si="549"/>
        <v>8178.55</v>
      </c>
      <c r="AG565">
        <f t="shared" si="550"/>
        <v>0</v>
      </c>
      <c r="AH565">
        <f t="shared" si="551"/>
        <v>36.11</v>
      </c>
      <c r="AI565">
        <f t="shared" si="552"/>
        <v>0</v>
      </c>
      <c r="AJ565">
        <f t="shared" si="553"/>
        <v>0</v>
      </c>
      <c r="AK565">
        <v>66667.14</v>
      </c>
      <c r="AL565">
        <v>56933.42</v>
      </c>
      <c r="AM565">
        <v>1555.17</v>
      </c>
      <c r="AN565">
        <v>142.85</v>
      </c>
      <c r="AO565">
        <v>8178.55</v>
      </c>
      <c r="AP565">
        <v>0</v>
      </c>
      <c r="AQ565">
        <v>36.11</v>
      </c>
      <c r="AR565">
        <v>0</v>
      </c>
      <c r="AS565">
        <v>0</v>
      </c>
      <c r="AT565">
        <v>70</v>
      </c>
      <c r="AU565">
        <v>10</v>
      </c>
      <c r="AV565">
        <v>1</v>
      </c>
      <c r="AW565">
        <v>1</v>
      </c>
      <c r="AZ565">
        <v>1</v>
      </c>
      <c r="BA565">
        <v>1</v>
      </c>
      <c r="BB565">
        <v>1</v>
      </c>
      <c r="BC565">
        <v>1</v>
      </c>
      <c r="BD565" t="s">
        <v>3</v>
      </c>
      <c r="BE565" t="s">
        <v>3</v>
      </c>
      <c r="BF565" t="s">
        <v>3</v>
      </c>
      <c r="BG565" t="s">
        <v>3</v>
      </c>
      <c r="BH565">
        <v>0</v>
      </c>
      <c r="BI565">
        <v>4</v>
      </c>
      <c r="BJ565" t="s">
        <v>20</v>
      </c>
      <c r="BM565">
        <v>0</v>
      </c>
      <c r="BN565">
        <v>0</v>
      </c>
      <c r="BO565" t="s">
        <v>3</v>
      </c>
      <c r="BP565">
        <v>0</v>
      </c>
      <c r="BQ565">
        <v>1</v>
      </c>
      <c r="BR565">
        <v>0</v>
      </c>
      <c r="BS565">
        <v>1</v>
      </c>
      <c r="BT565">
        <v>1</v>
      </c>
      <c r="BU565">
        <v>1</v>
      </c>
      <c r="BV565">
        <v>1</v>
      </c>
      <c r="BW565">
        <v>1</v>
      </c>
      <c r="BX565">
        <v>1</v>
      </c>
      <c r="BY565" t="s">
        <v>3</v>
      </c>
      <c r="BZ565">
        <v>70</v>
      </c>
      <c r="CA565">
        <v>10</v>
      </c>
      <c r="CF565">
        <v>0</v>
      </c>
      <c r="CG565">
        <v>0</v>
      </c>
      <c r="CM565">
        <v>0</v>
      </c>
      <c r="CN565" t="s">
        <v>3</v>
      </c>
      <c r="CO565">
        <v>0</v>
      </c>
      <c r="CP565">
        <f t="shared" si="554"/>
        <v>24220.170000000002</v>
      </c>
      <c r="CQ565">
        <f t="shared" si="555"/>
        <v>56933.42</v>
      </c>
      <c r="CR565">
        <f t="shared" si="556"/>
        <v>1555.17</v>
      </c>
      <c r="CS565">
        <f t="shared" si="557"/>
        <v>142.85</v>
      </c>
      <c r="CT565">
        <f t="shared" si="558"/>
        <v>8178.55</v>
      </c>
      <c r="CU565">
        <f t="shared" si="559"/>
        <v>0</v>
      </c>
      <c r="CV565">
        <f t="shared" si="560"/>
        <v>36.11</v>
      </c>
      <c r="CW565">
        <f t="shared" si="561"/>
        <v>0</v>
      </c>
      <c r="CX565">
        <f t="shared" si="562"/>
        <v>0</v>
      </c>
      <c r="CY565">
        <f t="shared" si="563"/>
        <v>2079.8890000000001</v>
      </c>
      <c r="CZ565">
        <f t="shared" si="564"/>
        <v>297.12700000000001</v>
      </c>
      <c r="DC565" t="s">
        <v>3</v>
      </c>
      <c r="DD565" t="s">
        <v>3</v>
      </c>
      <c r="DE565" t="s">
        <v>3</v>
      </c>
      <c r="DF565" t="s">
        <v>3</v>
      </c>
      <c r="DG565" t="s">
        <v>3</v>
      </c>
      <c r="DH565" t="s">
        <v>3</v>
      </c>
      <c r="DI565" t="s">
        <v>3</v>
      </c>
      <c r="DJ565" t="s">
        <v>3</v>
      </c>
      <c r="DK565" t="s">
        <v>3</v>
      </c>
      <c r="DL565" t="s">
        <v>3</v>
      </c>
      <c r="DM565" t="s">
        <v>3</v>
      </c>
      <c r="DN565">
        <v>0</v>
      </c>
      <c r="DO565">
        <v>0</v>
      </c>
      <c r="DP565">
        <v>1</v>
      </c>
      <c r="DQ565">
        <v>1</v>
      </c>
      <c r="DU565">
        <v>1009</v>
      </c>
      <c r="DV565" t="s">
        <v>19</v>
      </c>
      <c r="DW565" t="s">
        <v>19</v>
      </c>
      <c r="DX565">
        <v>1000</v>
      </c>
      <c r="EE565">
        <v>32505399</v>
      </c>
      <c r="EF565">
        <v>1</v>
      </c>
      <c r="EG565" t="s">
        <v>21</v>
      </c>
      <c r="EH565">
        <v>0</v>
      </c>
      <c r="EI565" t="s">
        <v>3</v>
      </c>
      <c r="EJ565">
        <v>4</v>
      </c>
      <c r="EK565">
        <v>0</v>
      </c>
      <c r="EL565" t="s">
        <v>22</v>
      </c>
      <c r="EM565" t="s">
        <v>23</v>
      </c>
      <c r="EO565" t="s">
        <v>3</v>
      </c>
      <c r="EQ565">
        <v>131072</v>
      </c>
      <c r="ER565">
        <v>66667.14</v>
      </c>
      <c r="ES565">
        <v>56933.42</v>
      </c>
      <c r="ET565">
        <v>1555.17</v>
      </c>
      <c r="EU565">
        <v>142.85</v>
      </c>
      <c r="EV565">
        <v>8178.55</v>
      </c>
      <c r="EW565">
        <v>36.11</v>
      </c>
      <c r="EX565">
        <v>0</v>
      </c>
      <c r="EY565">
        <v>0</v>
      </c>
      <c r="FQ565">
        <v>0</v>
      </c>
      <c r="FR565">
        <f t="shared" si="565"/>
        <v>0</v>
      </c>
      <c r="FS565">
        <v>0</v>
      </c>
      <c r="FX565">
        <v>70</v>
      </c>
      <c r="FY565">
        <v>10</v>
      </c>
      <c r="GA565" t="s">
        <v>3</v>
      </c>
      <c r="GD565">
        <v>0</v>
      </c>
      <c r="GF565">
        <v>-1596235391</v>
      </c>
      <c r="GG565">
        <v>2</v>
      </c>
      <c r="GH565">
        <v>1</v>
      </c>
      <c r="GI565">
        <v>-2</v>
      </c>
      <c r="GJ565">
        <v>0</v>
      </c>
      <c r="GK565">
        <f>ROUND(R565*(R12)/100,2)</f>
        <v>56.05</v>
      </c>
      <c r="GL565">
        <f t="shared" si="566"/>
        <v>0</v>
      </c>
      <c r="GM565">
        <f t="shared" si="567"/>
        <v>26653.24</v>
      </c>
      <c r="GN565">
        <f t="shared" si="568"/>
        <v>0</v>
      </c>
      <c r="GO565">
        <f t="shared" si="569"/>
        <v>0</v>
      </c>
      <c r="GP565">
        <f t="shared" si="570"/>
        <v>26653.24</v>
      </c>
      <c r="GR565">
        <v>0</v>
      </c>
      <c r="GS565">
        <v>3</v>
      </c>
      <c r="GT565">
        <v>0</v>
      </c>
      <c r="GU565" t="s">
        <v>3</v>
      </c>
      <c r="GV565">
        <f t="shared" si="571"/>
        <v>0</v>
      </c>
      <c r="GW565">
        <v>1</v>
      </c>
      <c r="GX565">
        <f t="shared" si="572"/>
        <v>0</v>
      </c>
      <c r="HA565">
        <v>0</v>
      </c>
      <c r="HB565">
        <v>0</v>
      </c>
      <c r="IK565">
        <v>0</v>
      </c>
    </row>
    <row r="566" spans="1:245" x14ac:dyDescent="0.2">
      <c r="A566">
        <v>18</v>
      </c>
      <c r="B566">
        <v>1</v>
      </c>
      <c r="C566">
        <v>1405</v>
      </c>
      <c r="E566" t="s">
        <v>536</v>
      </c>
      <c r="F566" t="s">
        <v>25</v>
      </c>
      <c r="G566" t="s">
        <v>26</v>
      </c>
      <c r="H566" t="s">
        <v>19</v>
      </c>
      <c r="I566">
        <f>I565*J566</f>
        <v>-0.36330000000000001</v>
      </c>
      <c r="J566">
        <v>-1</v>
      </c>
      <c r="O566">
        <f t="shared" si="534"/>
        <v>-19403.91</v>
      </c>
      <c r="P566">
        <f t="shared" si="535"/>
        <v>-19403.91</v>
      </c>
      <c r="Q566">
        <f t="shared" si="536"/>
        <v>0</v>
      </c>
      <c r="R566">
        <f t="shared" si="537"/>
        <v>0</v>
      </c>
      <c r="S566">
        <f t="shared" si="538"/>
        <v>0</v>
      </c>
      <c r="T566">
        <f t="shared" si="539"/>
        <v>0</v>
      </c>
      <c r="U566">
        <f t="shared" si="540"/>
        <v>0</v>
      </c>
      <c r="V566">
        <f t="shared" si="541"/>
        <v>0</v>
      </c>
      <c r="W566">
        <f t="shared" si="542"/>
        <v>0</v>
      </c>
      <c r="X566">
        <f t="shared" si="543"/>
        <v>0</v>
      </c>
      <c r="Y566">
        <f t="shared" si="544"/>
        <v>0</v>
      </c>
      <c r="AA566">
        <v>33034105</v>
      </c>
      <c r="AB566">
        <f t="shared" si="545"/>
        <v>53410.15</v>
      </c>
      <c r="AC566">
        <f t="shared" si="546"/>
        <v>53410.15</v>
      </c>
      <c r="AD566">
        <f t="shared" si="547"/>
        <v>0</v>
      </c>
      <c r="AE566">
        <f t="shared" si="548"/>
        <v>0</v>
      </c>
      <c r="AF566">
        <f t="shared" si="549"/>
        <v>0</v>
      </c>
      <c r="AG566">
        <f t="shared" si="550"/>
        <v>0</v>
      </c>
      <c r="AH566">
        <f t="shared" si="551"/>
        <v>0</v>
      </c>
      <c r="AI566">
        <f t="shared" si="552"/>
        <v>0</v>
      </c>
      <c r="AJ566">
        <f t="shared" si="553"/>
        <v>0</v>
      </c>
      <c r="AK566">
        <v>53410.15</v>
      </c>
      <c r="AL566">
        <v>53410.15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70</v>
      </c>
      <c r="AU566">
        <v>10</v>
      </c>
      <c r="AV566">
        <v>1</v>
      </c>
      <c r="AW566">
        <v>1</v>
      </c>
      <c r="AZ566">
        <v>1</v>
      </c>
      <c r="BA566">
        <v>1</v>
      </c>
      <c r="BB566">
        <v>1</v>
      </c>
      <c r="BC566">
        <v>1</v>
      </c>
      <c r="BD566" t="s">
        <v>3</v>
      </c>
      <c r="BE566" t="s">
        <v>3</v>
      </c>
      <c r="BF566" t="s">
        <v>3</v>
      </c>
      <c r="BG566" t="s">
        <v>3</v>
      </c>
      <c r="BH566">
        <v>3</v>
      </c>
      <c r="BI566">
        <v>4</v>
      </c>
      <c r="BJ566" t="s">
        <v>27</v>
      </c>
      <c r="BM566">
        <v>0</v>
      </c>
      <c r="BN566">
        <v>0</v>
      </c>
      <c r="BO566" t="s">
        <v>3</v>
      </c>
      <c r="BP566">
        <v>0</v>
      </c>
      <c r="BQ566">
        <v>1</v>
      </c>
      <c r="BR566">
        <v>0</v>
      </c>
      <c r="BS566">
        <v>1</v>
      </c>
      <c r="BT566">
        <v>1</v>
      </c>
      <c r="BU566">
        <v>1</v>
      </c>
      <c r="BV566">
        <v>1</v>
      </c>
      <c r="BW566">
        <v>1</v>
      </c>
      <c r="BX566">
        <v>1</v>
      </c>
      <c r="BY566" t="s">
        <v>3</v>
      </c>
      <c r="BZ566">
        <v>70</v>
      </c>
      <c r="CA566">
        <v>10</v>
      </c>
      <c r="CF566">
        <v>0</v>
      </c>
      <c r="CG566">
        <v>0</v>
      </c>
      <c r="CM566">
        <v>0</v>
      </c>
      <c r="CN566" t="s">
        <v>3</v>
      </c>
      <c r="CO566">
        <v>0</v>
      </c>
      <c r="CP566">
        <f t="shared" si="554"/>
        <v>-19403.91</v>
      </c>
      <c r="CQ566">
        <f t="shared" si="555"/>
        <v>53410.15</v>
      </c>
      <c r="CR566">
        <f t="shared" si="556"/>
        <v>0</v>
      </c>
      <c r="CS566">
        <f t="shared" si="557"/>
        <v>0</v>
      </c>
      <c r="CT566">
        <f t="shared" si="558"/>
        <v>0</v>
      </c>
      <c r="CU566">
        <f t="shared" si="559"/>
        <v>0</v>
      </c>
      <c r="CV566">
        <f t="shared" si="560"/>
        <v>0</v>
      </c>
      <c r="CW566">
        <f t="shared" si="561"/>
        <v>0</v>
      </c>
      <c r="CX566">
        <f t="shared" si="562"/>
        <v>0</v>
      </c>
      <c r="CY566">
        <f t="shared" si="563"/>
        <v>0</v>
      </c>
      <c r="CZ566">
        <f t="shared" si="564"/>
        <v>0</v>
      </c>
      <c r="DC566" t="s">
        <v>3</v>
      </c>
      <c r="DD566" t="s">
        <v>3</v>
      </c>
      <c r="DE566" t="s">
        <v>3</v>
      </c>
      <c r="DF566" t="s">
        <v>3</v>
      </c>
      <c r="DG566" t="s">
        <v>3</v>
      </c>
      <c r="DH566" t="s">
        <v>3</v>
      </c>
      <c r="DI566" t="s">
        <v>3</v>
      </c>
      <c r="DJ566" t="s">
        <v>3</v>
      </c>
      <c r="DK566" t="s">
        <v>3</v>
      </c>
      <c r="DL566" t="s">
        <v>3</v>
      </c>
      <c r="DM566" t="s">
        <v>3</v>
      </c>
      <c r="DN566">
        <v>0</v>
      </c>
      <c r="DO566">
        <v>0</v>
      </c>
      <c r="DP566">
        <v>1</v>
      </c>
      <c r="DQ566">
        <v>1</v>
      </c>
      <c r="DU566">
        <v>1009</v>
      </c>
      <c r="DV566" t="s">
        <v>19</v>
      </c>
      <c r="DW566" t="s">
        <v>19</v>
      </c>
      <c r="DX566">
        <v>1000</v>
      </c>
      <c r="EE566">
        <v>32505399</v>
      </c>
      <c r="EF566">
        <v>1</v>
      </c>
      <c r="EG566" t="s">
        <v>21</v>
      </c>
      <c r="EH566">
        <v>0</v>
      </c>
      <c r="EI566" t="s">
        <v>3</v>
      </c>
      <c r="EJ566">
        <v>4</v>
      </c>
      <c r="EK566">
        <v>0</v>
      </c>
      <c r="EL566" t="s">
        <v>22</v>
      </c>
      <c r="EM566" t="s">
        <v>23</v>
      </c>
      <c r="EO566" t="s">
        <v>3</v>
      </c>
      <c r="EQ566">
        <v>0</v>
      </c>
      <c r="ER566">
        <v>53410.15</v>
      </c>
      <c r="ES566">
        <v>53410.15</v>
      </c>
      <c r="ET566">
        <v>0</v>
      </c>
      <c r="EU566">
        <v>0</v>
      </c>
      <c r="EV566">
        <v>0</v>
      </c>
      <c r="EW566">
        <v>0</v>
      </c>
      <c r="EX566">
        <v>0</v>
      </c>
      <c r="FQ566">
        <v>0</v>
      </c>
      <c r="FR566">
        <f t="shared" si="565"/>
        <v>0</v>
      </c>
      <c r="FS566">
        <v>0</v>
      </c>
      <c r="FX566">
        <v>70</v>
      </c>
      <c r="FY566">
        <v>10</v>
      </c>
      <c r="GA566" t="s">
        <v>3</v>
      </c>
      <c r="GD566">
        <v>0</v>
      </c>
      <c r="GF566">
        <v>-1467733540</v>
      </c>
      <c r="GG566">
        <v>2</v>
      </c>
      <c r="GH566">
        <v>1</v>
      </c>
      <c r="GI566">
        <v>-2</v>
      </c>
      <c r="GJ566">
        <v>0</v>
      </c>
      <c r="GK566">
        <f>ROUND(R566*(R12)/100,2)</f>
        <v>0</v>
      </c>
      <c r="GL566">
        <f t="shared" si="566"/>
        <v>0</v>
      </c>
      <c r="GM566">
        <f t="shared" si="567"/>
        <v>-19403.91</v>
      </c>
      <c r="GN566">
        <f t="shared" si="568"/>
        <v>0</v>
      </c>
      <c r="GO566">
        <f t="shared" si="569"/>
        <v>0</v>
      </c>
      <c r="GP566">
        <f t="shared" si="570"/>
        <v>-19403.91</v>
      </c>
      <c r="GR566">
        <v>0</v>
      </c>
      <c r="GS566">
        <v>3</v>
      </c>
      <c r="GT566">
        <v>0</v>
      </c>
      <c r="GU566" t="s">
        <v>3</v>
      </c>
      <c r="GV566">
        <f t="shared" si="571"/>
        <v>0</v>
      </c>
      <c r="GW566">
        <v>1</v>
      </c>
      <c r="GX566">
        <f t="shared" si="572"/>
        <v>0</v>
      </c>
      <c r="HA566">
        <v>0</v>
      </c>
      <c r="HB566">
        <v>0</v>
      </c>
      <c r="IK566">
        <v>0</v>
      </c>
    </row>
    <row r="567" spans="1:245" x14ac:dyDescent="0.2">
      <c r="A567">
        <v>17</v>
      </c>
      <c r="B567">
        <v>1</v>
      </c>
      <c r="C567">
        <f>ROW(SmtRes!A1420)</f>
        <v>1420</v>
      </c>
      <c r="D567">
        <f>ROW(EtalonRes!A1349)</f>
        <v>1349</v>
      </c>
      <c r="E567" t="s">
        <v>537</v>
      </c>
      <c r="F567" t="s">
        <v>29</v>
      </c>
      <c r="G567" t="s">
        <v>30</v>
      </c>
      <c r="H567" t="s">
        <v>31</v>
      </c>
      <c r="I567">
        <v>4.947E-2</v>
      </c>
      <c r="J567">
        <v>0</v>
      </c>
      <c r="O567">
        <f t="shared" si="534"/>
        <v>21119.35</v>
      </c>
      <c r="P567">
        <f t="shared" si="535"/>
        <v>17207.27</v>
      </c>
      <c r="Q567">
        <f t="shared" si="536"/>
        <v>21.53</v>
      </c>
      <c r="R567">
        <f t="shared" si="537"/>
        <v>7.29</v>
      </c>
      <c r="S567">
        <f t="shared" si="538"/>
        <v>3890.55</v>
      </c>
      <c r="T567">
        <f t="shared" si="539"/>
        <v>0</v>
      </c>
      <c r="U567">
        <f t="shared" si="540"/>
        <v>22.414857000000001</v>
      </c>
      <c r="V567">
        <f t="shared" si="541"/>
        <v>0</v>
      </c>
      <c r="W567">
        <f t="shared" si="542"/>
        <v>0</v>
      </c>
      <c r="X567">
        <f t="shared" si="543"/>
        <v>2723.39</v>
      </c>
      <c r="Y567">
        <f t="shared" si="544"/>
        <v>389.06</v>
      </c>
      <c r="AA567">
        <v>33034105</v>
      </c>
      <c r="AB567">
        <f t="shared" si="545"/>
        <v>426912.19</v>
      </c>
      <c r="AC567">
        <f t="shared" si="546"/>
        <v>347832.49</v>
      </c>
      <c r="AD567">
        <f t="shared" si="547"/>
        <v>435.13</v>
      </c>
      <c r="AE567">
        <f t="shared" si="548"/>
        <v>147.43</v>
      </c>
      <c r="AF567">
        <f t="shared" si="549"/>
        <v>78644.570000000007</v>
      </c>
      <c r="AG567">
        <f t="shared" si="550"/>
        <v>0</v>
      </c>
      <c r="AH567">
        <f t="shared" si="551"/>
        <v>453.1</v>
      </c>
      <c r="AI567">
        <f t="shared" si="552"/>
        <v>0</v>
      </c>
      <c r="AJ567">
        <f t="shared" si="553"/>
        <v>0</v>
      </c>
      <c r="AK567">
        <v>426912.19</v>
      </c>
      <c r="AL567">
        <v>347832.49</v>
      </c>
      <c r="AM567">
        <v>435.13</v>
      </c>
      <c r="AN567">
        <v>147.43</v>
      </c>
      <c r="AO567">
        <v>78644.570000000007</v>
      </c>
      <c r="AP567">
        <v>0</v>
      </c>
      <c r="AQ567">
        <v>453.1</v>
      </c>
      <c r="AR567">
        <v>0</v>
      </c>
      <c r="AS567">
        <v>0</v>
      </c>
      <c r="AT567">
        <v>70</v>
      </c>
      <c r="AU567">
        <v>10</v>
      </c>
      <c r="AV567">
        <v>1</v>
      </c>
      <c r="AW567">
        <v>1</v>
      </c>
      <c r="AZ567">
        <v>1</v>
      </c>
      <c r="BA567">
        <v>1</v>
      </c>
      <c r="BB567">
        <v>1</v>
      </c>
      <c r="BC567">
        <v>1</v>
      </c>
      <c r="BD567" t="s">
        <v>3</v>
      </c>
      <c r="BE567" t="s">
        <v>3</v>
      </c>
      <c r="BF567" t="s">
        <v>3</v>
      </c>
      <c r="BG567" t="s">
        <v>3</v>
      </c>
      <c r="BH567">
        <v>0</v>
      </c>
      <c r="BI567">
        <v>4</v>
      </c>
      <c r="BJ567" t="s">
        <v>32</v>
      </c>
      <c r="BM567">
        <v>0</v>
      </c>
      <c r="BN567">
        <v>0</v>
      </c>
      <c r="BO567" t="s">
        <v>3</v>
      </c>
      <c r="BP567">
        <v>0</v>
      </c>
      <c r="BQ567">
        <v>1</v>
      </c>
      <c r="BR567">
        <v>0</v>
      </c>
      <c r="BS567">
        <v>1</v>
      </c>
      <c r="BT567">
        <v>1</v>
      </c>
      <c r="BU567">
        <v>1</v>
      </c>
      <c r="BV567">
        <v>1</v>
      </c>
      <c r="BW567">
        <v>1</v>
      </c>
      <c r="BX567">
        <v>1</v>
      </c>
      <c r="BY567" t="s">
        <v>3</v>
      </c>
      <c r="BZ567">
        <v>70</v>
      </c>
      <c r="CA567">
        <v>10</v>
      </c>
      <c r="CF567">
        <v>0</v>
      </c>
      <c r="CG567">
        <v>0</v>
      </c>
      <c r="CM567">
        <v>0</v>
      </c>
      <c r="CN567" t="s">
        <v>3</v>
      </c>
      <c r="CO567">
        <v>0</v>
      </c>
      <c r="CP567">
        <f t="shared" si="554"/>
        <v>21119.35</v>
      </c>
      <c r="CQ567">
        <f t="shared" si="555"/>
        <v>347832.49</v>
      </c>
      <c r="CR567">
        <f t="shared" si="556"/>
        <v>435.13</v>
      </c>
      <c r="CS567">
        <f t="shared" si="557"/>
        <v>147.43</v>
      </c>
      <c r="CT567">
        <f t="shared" si="558"/>
        <v>78644.570000000007</v>
      </c>
      <c r="CU567">
        <f t="shared" si="559"/>
        <v>0</v>
      </c>
      <c r="CV567">
        <f t="shared" si="560"/>
        <v>453.1</v>
      </c>
      <c r="CW567">
        <f t="shared" si="561"/>
        <v>0</v>
      </c>
      <c r="CX567">
        <f t="shared" si="562"/>
        <v>0</v>
      </c>
      <c r="CY567">
        <f t="shared" si="563"/>
        <v>2723.3850000000002</v>
      </c>
      <c r="CZ567">
        <f t="shared" si="564"/>
        <v>389.05500000000001</v>
      </c>
      <c r="DC567" t="s">
        <v>3</v>
      </c>
      <c r="DD567" t="s">
        <v>3</v>
      </c>
      <c r="DE567" t="s">
        <v>3</v>
      </c>
      <c r="DF567" t="s">
        <v>3</v>
      </c>
      <c r="DG567" t="s">
        <v>3</v>
      </c>
      <c r="DH567" t="s">
        <v>3</v>
      </c>
      <c r="DI567" t="s">
        <v>3</v>
      </c>
      <c r="DJ567" t="s">
        <v>3</v>
      </c>
      <c r="DK567" t="s">
        <v>3</v>
      </c>
      <c r="DL567" t="s">
        <v>3</v>
      </c>
      <c r="DM567" t="s">
        <v>3</v>
      </c>
      <c r="DN567">
        <v>0</v>
      </c>
      <c r="DO567">
        <v>0</v>
      </c>
      <c r="DP567">
        <v>1</v>
      </c>
      <c r="DQ567">
        <v>1</v>
      </c>
      <c r="DU567">
        <v>1007</v>
      </c>
      <c r="DV567" t="s">
        <v>31</v>
      </c>
      <c r="DW567" t="s">
        <v>31</v>
      </c>
      <c r="DX567">
        <v>100</v>
      </c>
      <c r="EE567">
        <v>32505399</v>
      </c>
      <c r="EF567">
        <v>1</v>
      </c>
      <c r="EG567" t="s">
        <v>21</v>
      </c>
      <c r="EH567">
        <v>0</v>
      </c>
      <c r="EI567" t="s">
        <v>3</v>
      </c>
      <c r="EJ567">
        <v>4</v>
      </c>
      <c r="EK567">
        <v>0</v>
      </c>
      <c r="EL567" t="s">
        <v>22</v>
      </c>
      <c r="EM567" t="s">
        <v>23</v>
      </c>
      <c r="EO567" t="s">
        <v>3</v>
      </c>
      <c r="EQ567">
        <v>131072</v>
      </c>
      <c r="ER567">
        <v>426912.19</v>
      </c>
      <c r="ES567">
        <v>347832.49</v>
      </c>
      <c r="ET567">
        <v>435.13</v>
      </c>
      <c r="EU567">
        <v>147.43</v>
      </c>
      <c r="EV567">
        <v>78644.570000000007</v>
      </c>
      <c r="EW567">
        <v>453.1</v>
      </c>
      <c r="EX567">
        <v>0</v>
      </c>
      <c r="EY567">
        <v>0</v>
      </c>
      <c r="FQ567">
        <v>0</v>
      </c>
      <c r="FR567">
        <f t="shared" si="565"/>
        <v>0</v>
      </c>
      <c r="FS567">
        <v>0</v>
      </c>
      <c r="FX567">
        <v>70</v>
      </c>
      <c r="FY567">
        <v>10</v>
      </c>
      <c r="GA567" t="s">
        <v>3</v>
      </c>
      <c r="GD567">
        <v>0</v>
      </c>
      <c r="GF567">
        <v>1739596138</v>
      </c>
      <c r="GG567">
        <v>2</v>
      </c>
      <c r="GH567">
        <v>1</v>
      </c>
      <c r="GI567">
        <v>-2</v>
      </c>
      <c r="GJ567">
        <v>0</v>
      </c>
      <c r="GK567">
        <f>ROUND(R567*(R12)/100,2)</f>
        <v>7.87</v>
      </c>
      <c r="GL567">
        <f t="shared" si="566"/>
        <v>0</v>
      </c>
      <c r="GM567">
        <f t="shared" si="567"/>
        <v>24239.67</v>
      </c>
      <c r="GN567">
        <f t="shared" si="568"/>
        <v>0</v>
      </c>
      <c r="GO567">
        <f t="shared" si="569"/>
        <v>0</v>
      </c>
      <c r="GP567">
        <f t="shared" si="570"/>
        <v>24239.67</v>
      </c>
      <c r="GR567">
        <v>0</v>
      </c>
      <c r="GS567">
        <v>3</v>
      </c>
      <c r="GT567">
        <v>0</v>
      </c>
      <c r="GU567" t="s">
        <v>3</v>
      </c>
      <c r="GV567">
        <f t="shared" si="571"/>
        <v>0</v>
      </c>
      <c r="GW567">
        <v>1</v>
      </c>
      <c r="GX567">
        <f t="shared" si="572"/>
        <v>0</v>
      </c>
      <c r="HA567">
        <v>0</v>
      </c>
      <c r="HB567">
        <v>0</v>
      </c>
      <c r="IK567">
        <v>0</v>
      </c>
    </row>
    <row r="568" spans="1:245" x14ac:dyDescent="0.2">
      <c r="A568">
        <v>17</v>
      </c>
      <c r="B568">
        <v>1</v>
      </c>
      <c r="E568" t="s">
        <v>538</v>
      </c>
      <c r="F568" t="s">
        <v>25</v>
      </c>
      <c r="G568" t="s">
        <v>26</v>
      </c>
      <c r="H568" t="s">
        <v>19</v>
      </c>
      <c r="I568">
        <v>0.10859003886</v>
      </c>
      <c r="J568">
        <v>0</v>
      </c>
      <c r="O568">
        <f t="shared" si="534"/>
        <v>5799.81</v>
      </c>
      <c r="P568">
        <f t="shared" si="535"/>
        <v>5799.81</v>
      </c>
      <c r="Q568">
        <f t="shared" si="536"/>
        <v>0</v>
      </c>
      <c r="R568">
        <f t="shared" si="537"/>
        <v>0</v>
      </c>
      <c r="S568">
        <f t="shared" si="538"/>
        <v>0</v>
      </c>
      <c r="T568">
        <f t="shared" si="539"/>
        <v>0</v>
      </c>
      <c r="U568">
        <f t="shared" si="540"/>
        <v>0</v>
      </c>
      <c r="V568">
        <f t="shared" si="541"/>
        <v>0</v>
      </c>
      <c r="W568">
        <f t="shared" si="542"/>
        <v>0</v>
      </c>
      <c r="X568">
        <f t="shared" si="543"/>
        <v>0</v>
      </c>
      <c r="Y568">
        <f t="shared" si="544"/>
        <v>0</v>
      </c>
      <c r="AA568">
        <v>33034105</v>
      </c>
      <c r="AB568">
        <f t="shared" si="545"/>
        <v>53410.15</v>
      </c>
      <c r="AC568">
        <f t="shared" si="546"/>
        <v>53410.15</v>
      </c>
      <c r="AD568">
        <f t="shared" si="547"/>
        <v>0</v>
      </c>
      <c r="AE568">
        <f t="shared" si="548"/>
        <v>0</v>
      </c>
      <c r="AF568">
        <f t="shared" si="549"/>
        <v>0</v>
      </c>
      <c r="AG568">
        <f t="shared" si="550"/>
        <v>0</v>
      </c>
      <c r="AH568">
        <f t="shared" si="551"/>
        <v>0</v>
      </c>
      <c r="AI568">
        <f t="shared" si="552"/>
        <v>0</v>
      </c>
      <c r="AJ568">
        <f t="shared" si="553"/>
        <v>0</v>
      </c>
      <c r="AK568">
        <v>53410.15</v>
      </c>
      <c r="AL568">
        <v>53410.15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70</v>
      </c>
      <c r="AU568">
        <v>10</v>
      </c>
      <c r="AV568">
        <v>1</v>
      </c>
      <c r="AW568">
        <v>1</v>
      </c>
      <c r="AZ568">
        <v>1</v>
      </c>
      <c r="BA568">
        <v>1</v>
      </c>
      <c r="BB568">
        <v>1</v>
      </c>
      <c r="BC568">
        <v>1</v>
      </c>
      <c r="BD568" t="s">
        <v>3</v>
      </c>
      <c r="BE568" t="s">
        <v>3</v>
      </c>
      <c r="BF568" t="s">
        <v>3</v>
      </c>
      <c r="BG568" t="s">
        <v>3</v>
      </c>
      <c r="BH568">
        <v>3</v>
      </c>
      <c r="BI568">
        <v>4</v>
      </c>
      <c r="BJ568" t="s">
        <v>27</v>
      </c>
      <c r="BM568">
        <v>0</v>
      </c>
      <c r="BN568">
        <v>0</v>
      </c>
      <c r="BO568" t="s">
        <v>3</v>
      </c>
      <c r="BP568">
        <v>0</v>
      </c>
      <c r="BQ568">
        <v>1</v>
      </c>
      <c r="BR568">
        <v>0</v>
      </c>
      <c r="BS568">
        <v>1</v>
      </c>
      <c r="BT568">
        <v>1</v>
      </c>
      <c r="BU568">
        <v>1</v>
      </c>
      <c r="BV568">
        <v>1</v>
      </c>
      <c r="BW568">
        <v>1</v>
      </c>
      <c r="BX568">
        <v>1</v>
      </c>
      <c r="BY568" t="s">
        <v>3</v>
      </c>
      <c r="BZ568">
        <v>70</v>
      </c>
      <c r="CA568">
        <v>10</v>
      </c>
      <c r="CF568">
        <v>0</v>
      </c>
      <c r="CG568">
        <v>0</v>
      </c>
      <c r="CM568">
        <v>0</v>
      </c>
      <c r="CN568" t="s">
        <v>3</v>
      </c>
      <c r="CO568">
        <v>0</v>
      </c>
      <c r="CP568">
        <f t="shared" si="554"/>
        <v>5799.81</v>
      </c>
      <c r="CQ568">
        <f t="shared" si="555"/>
        <v>53410.15</v>
      </c>
      <c r="CR568">
        <f t="shared" si="556"/>
        <v>0</v>
      </c>
      <c r="CS568">
        <f t="shared" si="557"/>
        <v>0</v>
      </c>
      <c r="CT568">
        <f t="shared" si="558"/>
        <v>0</v>
      </c>
      <c r="CU568">
        <f t="shared" si="559"/>
        <v>0</v>
      </c>
      <c r="CV568">
        <f t="shared" si="560"/>
        <v>0</v>
      </c>
      <c r="CW568">
        <f t="shared" si="561"/>
        <v>0</v>
      </c>
      <c r="CX568">
        <f t="shared" si="562"/>
        <v>0</v>
      </c>
      <c r="CY568">
        <f t="shared" si="563"/>
        <v>0</v>
      </c>
      <c r="CZ568">
        <f t="shared" si="564"/>
        <v>0</v>
      </c>
      <c r="DC568" t="s">
        <v>3</v>
      </c>
      <c r="DD568" t="s">
        <v>3</v>
      </c>
      <c r="DE568" t="s">
        <v>3</v>
      </c>
      <c r="DF568" t="s">
        <v>3</v>
      </c>
      <c r="DG568" t="s">
        <v>3</v>
      </c>
      <c r="DH568" t="s">
        <v>3</v>
      </c>
      <c r="DI568" t="s">
        <v>3</v>
      </c>
      <c r="DJ568" t="s">
        <v>3</v>
      </c>
      <c r="DK568" t="s">
        <v>3</v>
      </c>
      <c r="DL568" t="s">
        <v>3</v>
      </c>
      <c r="DM568" t="s">
        <v>3</v>
      </c>
      <c r="DN568">
        <v>0</v>
      </c>
      <c r="DO568">
        <v>0</v>
      </c>
      <c r="DP568">
        <v>1</v>
      </c>
      <c r="DQ568">
        <v>1</v>
      </c>
      <c r="DU568">
        <v>1009</v>
      </c>
      <c r="DV568" t="s">
        <v>19</v>
      </c>
      <c r="DW568" t="s">
        <v>19</v>
      </c>
      <c r="DX568">
        <v>1000</v>
      </c>
      <c r="EE568">
        <v>32505399</v>
      </c>
      <c r="EF568">
        <v>1</v>
      </c>
      <c r="EG568" t="s">
        <v>21</v>
      </c>
      <c r="EH568">
        <v>0</v>
      </c>
      <c r="EI568" t="s">
        <v>3</v>
      </c>
      <c r="EJ568">
        <v>4</v>
      </c>
      <c r="EK568">
        <v>0</v>
      </c>
      <c r="EL568" t="s">
        <v>22</v>
      </c>
      <c r="EM568" t="s">
        <v>23</v>
      </c>
      <c r="EO568" t="s">
        <v>3</v>
      </c>
      <c r="EQ568">
        <v>131072</v>
      </c>
      <c r="ER568">
        <v>53410.15</v>
      </c>
      <c r="ES568">
        <v>53410.15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FQ568">
        <v>0</v>
      </c>
      <c r="FR568">
        <f t="shared" si="565"/>
        <v>0</v>
      </c>
      <c r="FS568">
        <v>0</v>
      </c>
      <c r="FX568">
        <v>70</v>
      </c>
      <c r="FY568">
        <v>10</v>
      </c>
      <c r="GA568" t="s">
        <v>3</v>
      </c>
      <c r="GD568">
        <v>0</v>
      </c>
      <c r="GF568">
        <v>-1467733540</v>
      </c>
      <c r="GG568">
        <v>2</v>
      </c>
      <c r="GH568">
        <v>1</v>
      </c>
      <c r="GI568">
        <v>-2</v>
      </c>
      <c r="GJ568">
        <v>0</v>
      </c>
      <c r="GK568">
        <f>ROUND(R568*(R12)/100,2)</f>
        <v>0</v>
      </c>
      <c r="GL568">
        <f t="shared" si="566"/>
        <v>0</v>
      </c>
      <c r="GM568">
        <f t="shared" si="567"/>
        <v>5799.81</v>
      </c>
      <c r="GN568">
        <f t="shared" si="568"/>
        <v>0</v>
      </c>
      <c r="GO568">
        <f t="shared" si="569"/>
        <v>0</v>
      </c>
      <c r="GP568">
        <f t="shared" si="570"/>
        <v>5799.81</v>
      </c>
      <c r="GR568">
        <v>0</v>
      </c>
      <c r="GS568">
        <v>3</v>
      </c>
      <c r="GT568">
        <v>0</v>
      </c>
      <c r="GU568" t="s">
        <v>3</v>
      </c>
      <c r="GV568">
        <f t="shared" si="571"/>
        <v>0</v>
      </c>
      <c r="GW568">
        <v>1</v>
      </c>
      <c r="GX568">
        <f t="shared" si="572"/>
        <v>0</v>
      </c>
      <c r="HA568">
        <v>0</v>
      </c>
      <c r="HB568">
        <v>0</v>
      </c>
      <c r="IK568">
        <v>0</v>
      </c>
    </row>
    <row r="569" spans="1:245" x14ac:dyDescent="0.2">
      <c r="A569">
        <v>17</v>
      </c>
      <c r="B569">
        <v>1</v>
      </c>
      <c r="E569" t="s">
        <v>539</v>
      </c>
      <c r="F569" t="s">
        <v>35</v>
      </c>
      <c r="G569" t="s">
        <v>540</v>
      </c>
      <c r="H569" t="s">
        <v>37</v>
      </c>
      <c r="I569">
        <v>1</v>
      </c>
      <c r="J569">
        <v>0</v>
      </c>
      <c r="O569">
        <f t="shared" si="534"/>
        <v>186444.07</v>
      </c>
      <c r="P569">
        <f t="shared" si="535"/>
        <v>186444.07</v>
      </c>
      <c r="Q569">
        <f t="shared" si="536"/>
        <v>0</v>
      </c>
      <c r="R569">
        <f t="shared" si="537"/>
        <v>0</v>
      </c>
      <c r="S569">
        <f t="shared" si="538"/>
        <v>0</v>
      </c>
      <c r="T569">
        <f t="shared" si="539"/>
        <v>0</v>
      </c>
      <c r="U569">
        <f t="shared" si="540"/>
        <v>0</v>
      </c>
      <c r="V569">
        <f t="shared" si="541"/>
        <v>0</v>
      </c>
      <c r="W569">
        <f t="shared" si="542"/>
        <v>0</v>
      </c>
      <c r="X569">
        <f t="shared" si="543"/>
        <v>0</v>
      </c>
      <c r="Y569">
        <f t="shared" si="544"/>
        <v>0</v>
      </c>
      <c r="AA569">
        <v>33034105</v>
      </c>
      <c r="AB569">
        <f t="shared" si="545"/>
        <v>186444.07</v>
      </c>
      <c r="AC569">
        <f t="shared" si="546"/>
        <v>186444.07</v>
      </c>
      <c r="AD569">
        <f t="shared" si="547"/>
        <v>0</v>
      </c>
      <c r="AE569">
        <f t="shared" si="548"/>
        <v>0</v>
      </c>
      <c r="AF569">
        <f t="shared" si="549"/>
        <v>0</v>
      </c>
      <c r="AG569">
        <f t="shared" si="550"/>
        <v>0</v>
      </c>
      <c r="AH569">
        <f t="shared" si="551"/>
        <v>0</v>
      </c>
      <c r="AI569">
        <f t="shared" si="552"/>
        <v>0</v>
      </c>
      <c r="AJ569">
        <f t="shared" si="553"/>
        <v>0</v>
      </c>
      <c r="AK569">
        <v>186444.07</v>
      </c>
      <c r="AL569">
        <v>186444.07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1</v>
      </c>
      <c r="AW569">
        <v>1</v>
      </c>
      <c r="AZ569">
        <v>1</v>
      </c>
      <c r="BA569">
        <v>1</v>
      </c>
      <c r="BB569">
        <v>1</v>
      </c>
      <c r="BC569">
        <v>1</v>
      </c>
      <c r="BD569" t="s">
        <v>3</v>
      </c>
      <c r="BE569" t="s">
        <v>3</v>
      </c>
      <c r="BF569" t="s">
        <v>3</v>
      </c>
      <c r="BG569" t="s">
        <v>3</v>
      </c>
      <c r="BH569">
        <v>3</v>
      </c>
      <c r="BI569">
        <v>1</v>
      </c>
      <c r="BJ569" t="s">
        <v>3</v>
      </c>
      <c r="BM569">
        <v>6001</v>
      </c>
      <c r="BN569">
        <v>0</v>
      </c>
      <c r="BO569" t="s">
        <v>3</v>
      </c>
      <c r="BP569">
        <v>0</v>
      </c>
      <c r="BQ569">
        <v>0</v>
      </c>
      <c r="BR569">
        <v>0</v>
      </c>
      <c r="BS569">
        <v>1</v>
      </c>
      <c r="BT569">
        <v>1</v>
      </c>
      <c r="BU569">
        <v>1</v>
      </c>
      <c r="BV569">
        <v>1</v>
      </c>
      <c r="BW569">
        <v>1</v>
      </c>
      <c r="BX569">
        <v>1</v>
      </c>
      <c r="BY569" t="s">
        <v>3</v>
      </c>
      <c r="BZ569">
        <v>0</v>
      </c>
      <c r="CA569">
        <v>0</v>
      </c>
      <c r="CF569">
        <v>0</v>
      </c>
      <c r="CG569">
        <v>0</v>
      </c>
      <c r="CM569">
        <v>0</v>
      </c>
      <c r="CN569" t="s">
        <v>3</v>
      </c>
      <c r="CO569">
        <v>0</v>
      </c>
      <c r="CP569">
        <f t="shared" si="554"/>
        <v>186444.07</v>
      </c>
      <c r="CQ569">
        <f t="shared" si="555"/>
        <v>186444.07</v>
      </c>
      <c r="CR569">
        <f t="shared" si="556"/>
        <v>0</v>
      </c>
      <c r="CS569">
        <f t="shared" si="557"/>
        <v>0</v>
      </c>
      <c r="CT569">
        <f t="shared" si="558"/>
        <v>0</v>
      </c>
      <c r="CU569">
        <f t="shared" si="559"/>
        <v>0</v>
      </c>
      <c r="CV569">
        <f t="shared" si="560"/>
        <v>0</v>
      </c>
      <c r="CW569">
        <f t="shared" si="561"/>
        <v>0</v>
      </c>
      <c r="CX569">
        <f t="shared" si="562"/>
        <v>0</v>
      </c>
      <c r="CY569">
        <f t="shared" si="563"/>
        <v>0</v>
      </c>
      <c r="CZ569">
        <f t="shared" si="564"/>
        <v>0</v>
      </c>
      <c r="DC569" t="s">
        <v>3</v>
      </c>
      <c r="DD569" t="s">
        <v>3</v>
      </c>
      <c r="DE569" t="s">
        <v>3</v>
      </c>
      <c r="DF569" t="s">
        <v>3</v>
      </c>
      <c r="DG569" t="s">
        <v>3</v>
      </c>
      <c r="DH569" t="s">
        <v>3</v>
      </c>
      <c r="DI569" t="s">
        <v>3</v>
      </c>
      <c r="DJ569" t="s">
        <v>3</v>
      </c>
      <c r="DK569" t="s">
        <v>3</v>
      </c>
      <c r="DL569" t="s">
        <v>3</v>
      </c>
      <c r="DM569" t="s">
        <v>3</v>
      </c>
      <c r="DN569">
        <v>0</v>
      </c>
      <c r="DO569">
        <v>0</v>
      </c>
      <c r="DP569">
        <v>1</v>
      </c>
      <c r="DQ569">
        <v>1</v>
      </c>
      <c r="DU569">
        <v>1010</v>
      </c>
      <c r="DV569" t="s">
        <v>37</v>
      </c>
      <c r="DW569" t="s">
        <v>38</v>
      </c>
      <c r="DX569">
        <v>1</v>
      </c>
      <c r="EE569">
        <v>32747723</v>
      </c>
      <c r="EF569">
        <v>0</v>
      </c>
      <c r="EG569" t="s">
        <v>39</v>
      </c>
      <c r="EH569">
        <v>0</v>
      </c>
      <c r="EI569" t="s">
        <v>3</v>
      </c>
      <c r="EJ569">
        <v>1</v>
      </c>
      <c r="EK569">
        <v>6001</v>
      </c>
      <c r="EL569" t="s">
        <v>40</v>
      </c>
      <c r="EM569" t="s">
        <v>39</v>
      </c>
      <c r="EO569" t="s">
        <v>3</v>
      </c>
      <c r="EQ569">
        <v>131072</v>
      </c>
      <c r="ER569">
        <v>186444.07</v>
      </c>
      <c r="ES569">
        <v>186444.07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FQ569">
        <v>0</v>
      </c>
      <c r="FR569">
        <f t="shared" si="565"/>
        <v>0</v>
      </c>
      <c r="FS569">
        <v>0</v>
      </c>
      <c r="FX569">
        <v>0</v>
      </c>
      <c r="FY569">
        <v>0</v>
      </c>
      <c r="GA569" t="s">
        <v>41</v>
      </c>
      <c r="GD569">
        <v>0</v>
      </c>
      <c r="GF569">
        <v>257966610</v>
      </c>
      <c r="GG569">
        <v>2</v>
      </c>
      <c r="GH569">
        <v>0</v>
      </c>
      <c r="GI569">
        <v>-2</v>
      </c>
      <c r="GJ569">
        <v>0</v>
      </c>
      <c r="GK569">
        <f>ROUND(R569*(R12)/100,2)</f>
        <v>0</v>
      </c>
      <c r="GL569">
        <f t="shared" si="566"/>
        <v>0</v>
      </c>
      <c r="GM569">
        <f t="shared" si="567"/>
        <v>186444.07</v>
      </c>
      <c r="GN569">
        <f t="shared" si="568"/>
        <v>186444.07</v>
      </c>
      <c r="GO569">
        <f t="shared" si="569"/>
        <v>0</v>
      </c>
      <c r="GP569">
        <f t="shared" si="570"/>
        <v>0</v>
      </c>
      <c r="GR569">
        <v>0</v>
      </c>
      <c r="GS569">
        <v>4</v>
      </c>
      <c r="GT569">
        <v>0</v>
      </c>
      <c r="GU569" t="s">
        <v>3</v>
      </c>
      <c r="GV569">
        <f t="shared" si="571"/>
        <v>0</v>
      </c>
      <c r="GW569">
        <v>1</v>
      </c>
      <c r="GX569">
        <f t="shared" si="572"/>
        <v>0</v>
      </c>
      <c r="HA569">
        <v>0</v>
      </c>
      <c r="HB569">
        <v>0</v>
      </c>
      <c r="IK569">
        <v>0</v>
      </c>
    </row>
    <row r="570" spans="1:245" x14ac:dyDescent="0.2">
      <c r="A570">
        <v>17</v>
      </c>
      <c r="B570">
        <v>1</v>
      </c>
      <c r="C570">
        <f>ROW(SmtRes!A1425)</f>
        <v>1425</v>
      </c>
      <c r="D570">
        <f>ROW(EtalonRes!A1353)</f>
        <v>1353</v>
      </c>
      <c r="E570" t="s">
        <v>541</v>
      </c>
      <c r="F570" t="s">
        <v>17</v>
      </c>
      <c r="G570" t="s">
        <v>18</v>
      </c>
      <c r="H570" t="s">
        <v>19</v>
      </c>
      <c r="I570">
        <v>2.5960999999999999</v>
      </c>
      <c r="J570">
        <v>0</v>
      </c>
      <c r="O570">
        <f t="shared" si="534"/>
        <v>173074.56</v>
      </c>
      <c r="P570">
        <f t="shared" si="535"/>
        <v>147804.85</v>
      </c>
      <c r="Q570">
        <f t="shared" si="536"/>
        <v>4037.38</v>
      </c>
      <c r="R570">
        <f t="shared" si="537"/>
        <v>370.85</v>
      </c>
      <c r="S570">
        <f t="shared" si="538"/>
        <v>21232.33</v>
      </c>
      <c r="T570">
        <f t="shared" si="539"/>
        <v>0</v>
      </c>
      <c r="U570">
        <f t="shared" si="540"/>
        <v>93.745170999999999</v>
      </c>
      <c r="V570">
        <f t="shared" si="541"/>
        <v>0</v>
      </c>
      <c r="W570">
        <f t="shared" si="542"/>
        <v>0</v>
      </c>
      <c r="X570">
        <f t="shared" si="543"/>
        <v>14862.63</v>
      </c>
      <c r="Y570">
        <f t="shared" si="544"/>
        <v>2123.23</v>
      </c>
      <c r="AA570">
        <v>33034105</v>
      </c>
      <c r="AB570">
        <f t="shared" si="545"/>
        <v>66667.14</v>
      </c>
      <c r="AC570">
        <f t="shared" si="546"/>
        <v>56933.42</v>
      </c>
      <c r="AD570">
        <f t="shared" si="547"/>
        <v>1555.17</v>
      </c>
      <c r="AE570">
        <f t="shared" si="548"/>
        <v>142.85</v>
      </c>
      <c r="AF570">
        <f t="shared" si="549"/>
        <v>8178.55</v>
      </c>
      <c r="AG570">
        <f t="shared" si="550"/>
        <v>0</v>
      </c>
      <c r="AH570">
        <f t="shared" si="551"/>
        <v>36.11</v>
      </c>
      <c r="AI570">
        <f t="shared" si="552"/>
        <v>0</v>
      </c>
      <c r="AJ570">
        <f t="shared" si="553"/>
        <v>0</v>
      </c>
      <c r="AK570">
        <v>66667.14</v>
      </c>
      <c r="AL570">
        <v>56933.42</v>
      </c>
      <c r="AM570">
        <v>1555.17</v>
      </c>
      <c r="AN570">
        <v>142.85</v>
      </c>
      <c r="AO570">
        <v>8178.55</v>
      </c>
      <c r="AP570">
        <v>0</v>
      </c>
      <c r="AQ570">
        <v>36.11</v>
      </c>
      <c r="AR570">
        <v>0</v>
      </c>
      <c r="AS570">
        <v>0</v>
      </c>
      <c r="AT570">
        <v>70</v>
      </c>
      <c r="AU570">
        <v>10</v>
      </c>
      <c r="AV570">
        <v>1</v>
      </c>
      <c r="AW570">
        <v>1</v>
      </c>
      <c r="AZ570">
        <v>1</v>
      </c>
      <c r="BA570">
        <v>1</v>
      </c>
      <c r="BB570">
        <v>1</v>
      </c>
      <c r="BC570">
        <v>1</v>
      </c>
      <c r="BD570" t="s">
        <v>3</v>
      </c>
      <c r="BE570" t="s">
        <v>3</v>
      </c>
      <c r="BF570" t="s">
        <v>3</v>
      </c>
      <c r="BG570" t="s">
        <v>3</v>
      </c>
      <c r="BH570">
        <v>0</v>
      </c>
      <c r="BI570">
        <v>4</v>
      </c>
      <c r="BJ570" t="s">
        <v>20</v>
      </c>
      <c r="BM570">
        <v>0</v>
      </c>
      <c r="BN570">
        <v>0</v>
      </c>
      <c r="BO570" t="s">
        <v>3</v>
      </c>
      <c r="BP570">
        <v>0</v>
      </c>
      <c r="BQ570">
        <v>1</v>
      </c>
      <c r="BR570">
        <v>0</v>
      </c>
      <c r="BS570">
        <v>1</v>
      </c>
      <c r="BT570">
        <v>1</v>
      </c>
      <c r="BU570">
        <v>1</v>
      </c>
      <c r="BV570">
        <v>1</v>
      </c>
      <c r="BW570">
        <v>1</v>
      </c>
      <c r="BX570">
        <v>1</v>
      </c>
      <c r="BY570" t="s">
        <v>3</v>
      </c>
      <c r="BZ570">
        <v>70</v>
      </c>
      <c r="CA570">
        <v>10</v>
      </c>
      <c r="CF570">
        <v>0</v>
      </c>
      <c r="CG570">
        <v>0</v>
      </c>
      <c r="CM570">
        <v>0</v>
      </c>
      <c r="CN570" t="s">
        <v>3</v>
      </c>
      <c r="CO570">
        <v>0</v>
      </c>
      <c r="CP570">
        <f t="shared" si="554"/>
        <v>173074.56</v>
      </c>
      <c r="CQ570">
        <f t="shared" si="555"/>
        <v>56933.42</v>
      </c>
      <c r="CR570">
        <f t="shared" si="556"/>
        <v>1555.17</v>
      </c>
      <c r="CS570">
        <f t="shared" si="557"/>
        <v>142.85</v>
      </c>
      <c r="CT570">
        <f t="shared" si="558"/>
        <v>8178.55</v>
      </c>
      <c r="CU570">
        <f t="shared" si="559"/>
        <v>0</v>
      </c>
      <c r="CV570">
        <f t="shared" si="560"/>
        <v>36.11</v>
      </c>
      <c r="CW570">
        <f t="shared" si="561"/>
        <v>0</v>
      </c>
      <c r="CX570">
        <f t="shared" si="562"/>
        <v>0</v>
      </c>
      <c r="CY570">
        <f t="shared" si="563"/>
        <v>14862.631000000001</v>
      </c>
      <c r="CZ570">
        <f t="shared" si="564"/>
        <v>2123.2330000000002</v>
      </c>
      <c r="DC570" t="s">
        <v>3</v>
      </c>
      <c r="DD570" t="s">
        <v>3</v>
      </c>
      <c r="DE570" t="s">
        <v>3</v>
      </c>
      <c r="DF570" t="s">
        <v>3</v>
      </c>
      <c r="DG570" t="s">
        <v>3</v>
      </c>
      <c r="DH570" t="s">
        <v>3</v>
      </c>
      <c r="DI570" t="s">
        <v>3</v>
      </c>
      <c r="DJ570" t="s">
        <v>3</v>
      </c>
      <c r="DK570" t="s">
        <v>3</v>
      </c>
      <c r="DL570" t="s">
        <v>3</v>
      </c>
      <c r="DM570" t="s">
        <v>3</v>
      </c>
      <c r="DN570">
        <v>0</v>
      </c>
      <c r="DO570">
        <v>0</v>
      </c>
      <c r="DP570">
        <v>1</v>
      </c>
      <c r="DQ570">
        <v>1</v>
      </c>
      <c r="DU570">
        <v>1009</v>
      </c>
      <c r="DV570" t="s">
        <v>19</v>
      </c>
      <c r="DW570" t="s">
        <v>19</v>
      </c>
      <c r="DX570">
        <v>1000</v>
      </c>
      <c r="EE570">
        <v>32505399</v>
      </c>
      <c r="EF570">
        <v>1</v>
      </c>
      <c r="EG570" t="s">
        <v>21</v>
      </c>
      <c r="EH570">
        <v>0</v>
      </c>
      <c r="EI570" t="s">
        <v>3</v>
      </c>
      <c r="EJ570">
        <v>4</v>
      </c>
      <c r="EK570">
        <v>0</v>
      </c>
      <c r="EL570" t="s">
        <v>22</v>
      </c>
      <c r="EM570" t="s">
        <v>23</v>
      </c>
      <c r="EO570" t="s">
        <v>3</v>
      </c>
      <c r="EQ570">
        <v>131072</v>
      </c>
      <c r="ER570">
        <v>66667.14</v>
      </c>
      <c r="ES570">
        <v>56933.42</v>
      </c>
      <c r="ET570">
        <v>1555.17</v>
      </c>
      <c r="EU570">
        <v>142.85</v>
      </c>
      <c r="EV570">
        <v>8178.55</v>
      </c>
      <c r="EW570">
        <v>36.11</v>
      </c>
      <c r="EX570">
        <v>0</v>
      </c>
      <c r="EY570">
        <v>0</v>
      </c>
      <c r="FQ570">
        <v>0</v>
      </c>
      <c r="FR570">
        <f t="shared" si="565"/>
        <v>0</v>
      </c>
      <c r="FS570">
        <v>0</v>
      </c>
      <c r="FX570">
        <v>70</v>
      </c>
      <c r="FY570">
        <v>10</v>
      </c>
      <c r="GA570" t="s">
        <v>3</v>
      </c>
      <c r="GD570">
        <v>0</v>
      </c>
      <c r="GF570">
        <v>-1596235391</v>
      </c>
      <c r="GG570">
        <v>2</v>
      </c>
      <c r="GH570">
        <v>1</v>
      </c>
      <c r="GI570">
        <v>-2</v>
      </c>
      <c r="GJ570">
        <v>0</v>
      </c>
      <c r="GK570">
        <f>ROUND(R570*(R12)/100,2)</f>
        <v>400.52</v>
      </c>
      <c r="GL570">
        <f t="shared" si="566"/>
        <v>0</v>
      </c>
      <c r="GM570">
        <f t="shared" si="567"/>
        <v>190460.94</v>
      </c>
      <c r="GN570">
        <f t="shared" si="568"/>
        <v>0</v>
      </c>
      <c r="GO570">
        <f t="shared" si="569"/>
        <v>0</v>
      </c>
      <c r="GP570">
        <f t="shared" si="570"/>
        <v>190460.94</v>
      </c>
      <c r="GR570">
        <v>0</v>
      </c>
      <c r="GS570">
        <v>3</v>
      </c>
      <c r="GT570">
        <v>0</v>
      </c>
      <c r="GU570" t="s">
        <v>3</v>
      </c>
      <c r="GV570">
        <f t="shared" si="571"/>
        <v>0</v>
      </c>
      <c r="GW570">
        <v>1</v>
      </c>
      <c r="GX570">
        <f t="shared" si="572"/>
        <v>0</v>
      </c>
      <c r="HA570">
        <v>0</v>
      </c>
      <c r="HB570">
        <v>0</v>
      </c>
      <c r="IK570">
        <v>0</v>
      </c>
    </row>
    <row r="571" spans="1:245" x14ac:dyDescent="0.2">
      <c r="A571">
        <v>18</v>
      </c>
      <c r="B571">
        <v>1</v>
      </c>
      <c r="C571">
        <v>1425</v>
      </c>
      <c r="E571" t="s">
        <v>542</v>
      </c>
      <c r="F571" t="s">
        <v>25</v>
      </c>
      <c r="G571" t="s">
        <v>26</v>
      </c>
      <c r="H571" t="s">
        <v>19</v>
      </c>
      <c r="I571">
        <f>I570*J571</f>
        <v>-2.5960999999999999</v>
      </c>
      <c r="J571">
        <v>-1</v>
      </c>
      <c r="O571">
        <f t="shared" si="534"/>
        <v>-138658.09</v>
      </c>
      <c r="P571">
        <f t="shared" si="535"/>
        <v>-138658.09</v>
      </c>
      <c r="Q571">
        <f t="shared" si="536"/>
        <v>0</v>
      </c>
      <c r="R571">
        <f t="shared" si="537"/>
        <v>0</v>
      </c>
      <c r="S571">
        <f t="shared" si="538"/>
        <v>0</v>
      </c>
      <c r="T571">
        <f t="shared" si="539"/>
        <v>0</v>
      </c>
      <c r="U571">
        <f t="shared" si="540"/>
        <v>0</v>
      </c>
      <c r="V571">
        <f t="shared" si="541"/>
        <v>0</v>
      </c>
      <c r="W571">
        <f t="shared" si="542"/>
        <v>0</v>
      </c>
      <c r="X571">
        <f t="shared" si="543"/>
        <v>0</v>
      </c>
      <c r="Y571">
        <f t="shared" si="544"/>
        <v>0</v>
      </c>
      <c r="AA571">
        <v>33034105</v>
      </c>
      <c r="AB571">
        <f t="shared" si="545"/>
        <v>53410.15</v>
      </c>
      <c r="AC571">
        <f t="shared" si="546"/>
        <v>53410.15</v>
      </c>
      <c r="AD571">
        <f t="shared" si="547"/>
        <v>0</v>
      </c>
      <c r="AE571">
        <f t="shared" si="548"/>
        <v>0</v>
      </c>
      <c r="AF571">
        <f t="shared" si="549"/>
        <v>0</v>
      </c>
      <c r="AG571">
        <f t="shared" si="550"/>
        <v>0</v>
      </c>
      <c r="AH571">
        <f t="shared" si="551"/>
        <v>0</v>
      </c>
      <c r="AI571">
        <f t="shared" si="552"/>
        <v>0</v>
      </c>
      <c r="AJ571">
        <f t="shared" si="553"/>
        <v>0</v>
      </c>
      <c r="AK571">
        <v>53410.15</v>
      </c>
      <c r="AL571">
        <v>53410.15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70</v>
      </c>
      <c r="AU571">
        <v>10</v>
      </c>
      <c r="AV571">
        <v>1</v>
      </c>
      <c r="AW571">
        <v>1</v>
      </c>
      <c r="AZ571">
        <v>1</v>
      </c>
      <c r="BA571">
        <v>1</v>
      </c>
      <c r="BB571">
        <v>1</v>
      </c>
      <c r="BC571">
        <v>1</v>
      </c>
      <c r="BD571" t="s">
        <v>3</v>
      </c>
      <c r="BE571" t="s">
        <v>3</v>
      </c>
      <c r="BF571" t="s">
        <v>3</v>
      </c>
      <c r="BG571" t="s">
        <v>3</v>
      </c>
      <c r="BH571">
        <v>3</v>
      </c>
      <c r="BI571">
        <v>4</v>
      </c>
      <c r="BJ571" t="s">
        <v>27</v>
      </c>
      <c r="BM571">
        <v>0</v>
      </c>
      <c r="BN571">
        <v>0</v>
      </c>
      <c r="BO571" t="s">
        <v>3</v>
      </c>
      <c r="BP571">
        <v>0</v>
      </c>
      <c r="BQ571">
        <v>1</v>
      </c>
      <c r="BR571">
        <v>0</v>
      </c>
      <c r="BS571">
        <v>1</v>
      </c>
      <c r="BT571">
        <v>1</v>
      </c>
      <c r="BU571">
        <v>1</v>
      </c>
      <c r="BV571">
        <v>1</v>
      </c>
      <c r="BW571">
        <v>1</v>
      </c>
      <c r="BX571">
        <v>1</v>
      </c>
      <c r="BY571" t="s">
        <v>3</v>
      </c>
      <c r="BZ571">
        <v>70</v>
      </c>
      <c r="CA571">
        <v>10</v>
      </c>
      <c r="CF571">
        <v>0</v>
      </c>
      <c r="CG571">
        <v>0</v>
      </c>
      <c r="CM571">
        <v>0</v>
      </c>
      <c r="CN571" t="s">
        <v>3</v>
      </c>
      <c r="CO571">
        <v>0</v>
      </c>
      <c r="CP571">
        <f t="shared" si="554"/>
        <v>-138658.09</v>
      </c>
      <c r="CQ571">
        <f t="shared" si="555"/>
        <v>53410.15</v>
      </c>
      <c r="CR571">
        <f t="shared" si="556"/>
        <v>0</v>
      </c>
      <c r="CS571">
        <f t="shared" si="557"/>
        <v>0</v>
      </c>
      <c r="CT571">
        <f t="shared" si="558"/>
        <v>0</v>
      </c>
      <c r="CU571">
        <f t="shared" si="559"/>
        <v>0</v>
      </c>
      <c r="CV571">
        <f t="shared" si="560"/>
        <v>0</v>
      </c>
      <c r="CW571">
        <f t="shared" si="561"/>
        <v>0</v>
      </c>
      <c r="CX571">
        <f t="shared" si="562"/>
        <v>0</v>
      </c>
      <c r="CY571">
        <f t="shared" si="563"/>
        <v>0</v>
      </c>
      <c r="CZ571">
        <f t="shared" si="564"/>
        <v>0</v>
      </c>
      <c r="DC571" t="s">
        <v>3</v>
      </c>
      <c r="DD571" t="s">
        <v>3</v>
      </c>
      <c r="DE571" t="s">
        <v>3</v>
      </c>
      <c r="DF571" t="s">
        <v>3</v>
      </c>
      <c r="DG571" t="s">
        <v>3</v>
      </c>
      <c r="DH571" t="s">
        <v>3</v>
      </c>
      <c r="DI571" t="s">
        <v>3</v>
      </c>
      <c r="DJ571" t="s">
        <v>3</v>
      </c>
      <c r="DK571" t="s">
        <v>3</v>
      </c>
      <c r="DL571" t="s">
        <v>3</v>
      </c>
      <c r="DM571" t="s">
        <v>3</v>
      </c>
      <c r="DN571">
        <v>0</v>
      </c>
      <c r="DO571">
        <v>0</v>
      </c>
      <c r="DP571">
        <v>1</v>
      </c>
      <c r="DQ571">
        <v>1</v>
      </c>
      <c r="DU571">
        <v>1009</v>
      </c>
      <c r="DV571" t="s">
        <v>19</v>
      </c>
      <c r="DW571" t="s">
        <v>19</v>
      </c>
      <c r="DX571">
        <v>1000</v>
      </c>
      <c r="EE571">
        <v>32505399</v>
      </c>
      <c r="EF571">
        <v>1</v>
      </c>
      <c r="EG571" t="s">
        <v>21</v>
      </c>
      <c r="EH571">
        <v>0</v>
      </c>
      <c r="EI571" t="s">
        <v>3</v>
      </c>
      <c r="EJ571">
        <v>4</v>
      </c>
      <c r="EK571">
        <v>0</v>
      </c>
      <c r="EL571" t="s">
        <v>22</v>
      </c>
      <c r="EM571" t="s">
        <v>23</v>
      </c>
      <c r="EO571" t="s">
        <v>3</v>
      </c>
      <c r="EQ571">
        <v>0</v>
      </c>
      <c r="ER571">
        <v>53410.15</v>
      </c>
      <c r="ES571">
        <v>53410.15</v>
      </c>
      <c r="ET571">
        <v>0</v>
      </c>
      <c r="EU571">
        <v>0</v>
      </c>
      <c r="EV571">
        <v>0</v>
      </c>
      <c r="EW571">
        <v>0</v>
      </c>
      <c r="EX571">
        <v>0</v>
      </c>
      <c r="FQ571">
        <v>0</v>
      </c>
      <c r="FR571">
        <f t="shared" si="565"/>
        <v>0</v>
      </c>
      <c r="FS571">
        <v>0</v>
      </c>
      <c r="FX571">
        <v>70</v>
      </c>
      <c r="FY571">
        <v>10</v>
      </c>
      <c r="GA571" t="s">
        <v>3</v>
      </c>
      <c r="GD571">
        <v>0</v>
      </c>
      <c r="GF571">
        <v>-1467733540</v>
      </c>
      <c r="GG571">
        <v>2</v>
      </c>
      <c r="GH571">
        <v>1</v>
      </c>
      <c r="GI571">
        <v>-2</v>
      </c>
      <c r="GJ571">
        <v>0</v>
      </c>
      <c r="GK571">
        <f>ROUND(R571*(R12)/100,2)</f>
        <v>0</v>
      </c>
      <c r="GL571">
        <f t="shared" si="566"/>
        <v>0</v>
      </c>
      <c r="GM571">
        <f t="shared" si="567"/>
        <v>-138658.09</v>
      </c>
      <c r="GN571">
        <f t="shared" si="568"/>
        <v>0</v>
      </c>
      <c r="GO571">
        <f t="shared" si="569"/>
        <v>0</v>
      </c>
      <c r="GP571">
        <f t="shared" si="570"/>
        <v>-138658.09</v>
      </c>
      <c r="GR571">
        <v>0</v>
      </c>
      <c r="GS571">
        <v>3</v>
      </c>
      <c r="GT571">
        <v>0</v>
      </c>
      <c r="GU571" t="s">
        <v>3</v>
      </c>
      <c r="GV571">
        <f t="shared" si="571"/>
        <v>0</v>
      </c>
      <c r="GW571">
        <v>1</v>
      </c>
      <c r="GX571">
        <f t="shared" si="572"/>
        <v>0</v>
      </c>
      <c r="HA571">
        <v>0</v>
      </c>
      <c r="HB571">
        <v>0</v>
      </c>
      <c r="IK571">
        <v>0</v>
      </c>
    </row>
    <row r="572" spans="1:245" x14ac:dyDescent="0.2">
      <c r="A572">
        <v>17</v>
      </c>
      <c r="B572">
        <v>1</v>
      </c>
      <c r="C572">
        <f>ROW(SmtRes!A1440)</f>
        <v>1440</v>
      </c>
      <c r="D572">
        <f>ROW(EtalonRes!A1368)</f>
        <v>1368</v>
      </c>
      <c r="E572" t="s">
        <v>543</v>
      </c>
      <c r="F572" t="s">
        <v>29</v>
      </c>
      <c r="G572" t="s">
        <v>30</v>
      </c>
      <c r="H572" t="s">
        <v>31</v>
      </c>
      <c r="I572">
        <v>0.35339999999999999</v>
      </c>
      <c r="J572">
        <v>0</v>
      </c>
      <c r="O572">
        <f t="shared" si="534"/>
        <v>150870.76</v>
      </c>
      <c r="P572">
        <f t="shared" si="535"/>
        <v>122924</v>
      </c>
      <c r="Q572">
        <f t="shared" si="536"/>
        <v>153.77000000000001</v>
      </c>
      <c r="R572">
        <f t="shared" si="537"/>
        <v>52.1</v>
      </c>
      <c r="S572">
        <f t="shared" si="538"/>
        <v>27792.99</v>
      </c>
      <c r="T572">
        <f t="shared" si="539"/>
        <v>0</v>
      </c>
      <c r="U572">
        <f t="shared" si="540"/>
        <v>160.12554</v>
      </c>
      <c r="V572">
        <f t="shared" si="541"/>
        <v>0</v>
      </c>
      <c r="W572">
        <f t="shared" si="542"/>
        <v>0</v>
      </c>
      <c r="X572">
        <f t="shared" si="543"/>
        <v>19455.09</v>
      </c>
      <c r="Y572">
        <f t="shared" si="544"/>
        <v>2779.3</v>
      </c>
      <c r="AA572">
        <v>33034105</v>
      </c>
      <c r="AB572">
        <f t="shared" si="545"/>
        <v>426912.19</v>
      </c>
      <c r="AC572">
        <f t="shared" si="546"/>
        <v>347832.49</v>
      </c>
      <c r="AD572">
        <f t="shared" si="547"/>
        <v>435.13</v>
      </c>
      <c r="AE572">
        <f t="shared" si="548"/>
        <v>147.43</v>
      </c>
      <c r="AF572">
        <f t="shared" si="549"/>
        <v>78644.570000000007</v>
      </c>
      <c r="AG572">
        <f t="shared" si="550"/>
        <v>0</v>
      </c>
      <c r="AH572">
        <f t="shared" si="551"/>
        <v>453.1</v>
      </c>
      <c r="AI572">
        <f t="shared" si="552"/>
        <v>0</v>
      </c>
      <c r="AJ572">
        <f t="shared" si="553"/>
        <v>0</v>
      </c>
      <c r="AK572">
        <v>426912.19</v>
      </c>
      <c r="AL572">
        <v>347832.49</v>
      </c>
      <c r="AM572">
        <v>435.13</v>
      </c>
      <c r="AN572">
        <v>147.43</v>
      </c>
      <c r="AO572">
        <v>78644.570000000007</v>
      </c>
      <c r="AP572">
        <v>0</v>
      </c>
      <c r="AQ572">
        <v>453.1</v>
      </c>
      <c r="AR572">
        <v>0</v>
      </c>
      <c r="AS572">
        <v>0</v>
      </c>
      <c r="AT572">
        <v>70</v>
      </c>
      <c r="AU572">
        <v>10</v>
      </c>
      <c r="AV572">
        <v>1</v>
      </c>
      <c r="AW572">
        <v>1</v>
      </c>
      <c r="AZ572">
        <v>1</v>
      </c>
      <c r="BA572">
        <v>1</v>
      </c>
      <c r="BB572">
        <v>1</v>
      </c>
      <c r="BC572">
        <v>1</v>
      </c>
      <c r="BD572" t="s">
        <v>3</v>
      </c>
      <c r="BE572" t="s">
        <v>3</v>
      </c>
      <c r="BF572" t="s">
        <v>3</v>
      </c>
      <c r="BG572" t="s">
        <v>3</v>
      </c>
      <c r="BH572">
        <v>0</v>
      </c>
      <c r="BI572">
        <v>4</v>
      </c>
      <c r="BJ572" t="s">
        <v>32</v>
      </c>
      <c r="BM572">
        <v>0</v>
      </c>
      <c r="BN572">
        <v>0</v>
      </c>
      <c r="BO572" t="s">
        <v>3</v>
      </c>
      <c r="BP572">
        <v>0</v>
      </c>
      <c r="BQ572">
        <v>1</v>
      </c>
      <c r="BR572">
        <v>0</v>
      </c>
      <c r="BS572">
        <v>1</v>
      </c>
      <c r="BT572">
        <v>1</v>
      </c>
      <c r="BU572">
        <v>1</v>
      </c>
      <c r="BV572">
        <v>1</v>
      </c>
      <c r="BW572">
        <v>1</v>
      </c>
      <c r="BX572">
        <v>1</v>
      </c>
      <c r="BY572" t="s">
        <v>3</v>
      </c>
      <c r="BZ572">
        <v>70</v>
      </c>
      <c r="CA572">
        <v>10</v>
      </c>
      <c r="CF572">
        <v>0</v>
      </c>
      <c r="CG572">
        <v>0</v>
      </c>
      <c r="CM572">
        <v>0</v>
      </c>
      <c r="CN572" t="s">
        <v>3</v>
      </c>
      <c r="CO572">
        <v>0</v>
      </c>
      <c r="CP572">
        <f t="shared" si="554"/>
        <v>150870.76</v>
      </c>
      <c r="CQ572">
        <f t="shared" si="555"/>
        <v>347832.49</v>
      </c>
      <c r="CR572">
        <f t="shared" si="556"/>
        <v>435.13</v>
      </c>
      <c r="CS572">
        <f t="shared" si="557"/>
        <v>147.43</v>
      </c>
      <c r="CT572">
        <f t="shared" si="558"/>
        <v>78644.570000000007</v>
      </c>
      <c r="CU572">
        <f t="shared" si="559"/>
        <v>0</v>
      </c>
      <c r="CV572">
        <f t="shared" si="560"/>
        <v>453.1</v>
      </c>
      <c r="CW572">
        <f t="shared" si="561"/>
        <v>0</v>
      </c>
      <c r="CX572">
        <f t="shared" si="562"/>
        <v>0</v>
      </c>
      <c r="CY572">
        <f t="shared" si="563"/>
        <v>19455.093000000001</v>
      </c>
      <c r="CZ572">
        <f t="shared" si="564"/>
        <v>2779.2990000000004</v>
      </c>
      <c r="DC572" t="s">
        <v>3</v>
      </c>
      <c r="DD572" t="s">
        <v>3</v>
      </c>
      <c r="DE572" t="s">
        <v>3</v>
      </c>
      <c r="DF572" t="s">
        <v>3</v>
      </c>
      <c r="DG572" t="s">
        <v>3</v>
      </c>
      <c r="DH572" t="s">
        <v>3</v>
      </c>
      <c r="DI572" t="s">
        <v>3</v>
      </c>
      <c r="DJ572" t="s">
        <v>3</v>
      </c>
      <c r="DK572" t="s">
        <v>3</v>
      </c>
      <c r="DL572" t="s">
        <v>3</v>
      </c>
      <c r="DM572" t="s">
        <v>3</v>
      </c>
      <c r="DN572">
        <v>0</v>
      </c>
      <c r="DO572">
        <v>0</v>
      </c>
      <c r="DP572">
        <v>1</v>
      </c>
      <c r="DQ572">
        <v>1</v>
      </c>
      <c r="DU572">
        <v>1007</v>
      </c>
      <c r="DV572" t="s">
        <v>31</v>
      </c>
      <c r="DW572" t="s">
        <v>31</v>
      </c>
      <c r="DX572">
        <v>100</v>
      </c>
      <c r="EE572">
        <v>32505399</v>
      </c>
      <c r="EF572">
        <v>1</v>
      </c>
      <c r="EG572" t="s">
        <v>21</v>
      </c>
      <c r="EH572">
        <v>0</v>
      </c>
      <c r="EI572" t="s">
        <v>3</v>
      </c>
      <c r="EJ572">
        <v>4</v>
      </c>
      <c r="EK572">
        <v>0</v>
      </c>
      <c r="EL572" t="s">
        <v>22</v>
      </c>
      <c r="EM572" t="s">
        <v>23</v>
      </c>
      <c r="EO572" t="s">
        <v>3</v>
      </c>
      <c r="EQ572">
        <v>131072</v>
      </c>
      <c r="ER572">
        <v>426912.19</v>
      </c>
      <c r="ES572">
        <v>347832.49</v>
      </c>
      <c r="ET572">
        <v>435.13</v>
      </c>
      <c r="EU572">
        <v>147.43</v>
      </c>
      <c r="EV572">
        <v>78644.570000000007</v>
      </c>
      <c r="EW572">
        <v>453.1</v>
      </c>
      <c r="EX572">
        <v>0</v>
      </c>
      <c r="EY572">
        <v>0</v>
      </c>
      <c r="FQ572">
        <v>0</v>
      </c>
      <c r="FR572">
        <f t="shared" si="565"/>
        <v>0</v>
      </c>
      <c r="FS572">
        <v>0</v>
      </c>
      <c r="FX572">
        <v>70</v>
      </c>
      <c r="FY572">
        <v>10</v>
      </c>
      <c r="GA572" t="s">
        <v>3</v>
      </c>
      <c r="GD572">
        <v>0</v>
      </c>
      <c r="GF572">
        <v>1739596138</v>
      </c>
      <c r="GG572">
        <v>2</v>
      </c>
      <c r="GH572">
        <v>1</v>
      </c>
      <c r="GI572">
        <v>-2</v>
      </c>
      <c r="GJ572">
        <v>0</v>
      </c>
      <c r="GK572">
        <f>ROUND(R572*(R12)/100,2)</f>
        <v>56.27</v>
      </c>
      <c r="GL572">
        <f t="shared" si="566"/>
        <v>0</v>
      </c>
      <c r="GM572">
        <f t="shared" si="567"/>
        <v>173161.42</v>
      </c>
      <c r="GN572">
        <f t="shared" si="568"/>
        <v>0</v>
      </c>
      <c r="GO572">
        <f t="shared" si="569"/>
        <v>0</v>
      </c>
      <c r="GP572">
        <f t="shared" si="570"/>
        <v>173161.42</v>
      </c>
      <c r="GR572">
        <v>0</v>
      </c>
      <c r="GS572">
        <v>3</v>
      </c>
      <c r="GT572">
        <v>0</v>
      </c>
      <c r="GU572" t="s">
        <v>3</v>
      </c>
      <c r="GV572">
        <f t="shared" si="571"/>
        <v>0</v>
      </c>
      <c r="GW572">
        <v>1</v>
      </c>
      <c r="GX572">
        <f t="shared" si="572"/>
        <v>0</v>
      </c>
      <c r="HA572">
        <v>0</v>
      </c>
      <c r="HB572">
        <v>0</v>
      </c>
      <c r="IK572">
        <v>0</v>
      </c>
    </row>
    <row r="573" spans="1:245" x14ac:dyDescent="0.2">
      <c r="A573">
        <v>17</v>
      </c>
      <c r="B573">
        <v>1</v>
      </c>
      <c r="E573" t="s">
        <v>544</v>
      </c>
      <c r="F573" t="s">
        <v>25</v>
      </c>
      <c r="G573" t="s">
        <v>26</v>
      </c>
      <c r="H573" t="s">
        <v>19</v>
      </c>
      <c r="I573">
        <v>0.77594248835000001</v>
      </c>
      <c r="J573">
        <v>0</v>
      </c>
      <c r="O573">
        <f t="shared" si="534"/>
        <v>41443.199999999997</v>
      </c>
      <c r="P573">
        <f t="shared" si="535"/>
        <v>41443.199999999997</v>
      </c>
      <c r="Q573">
        <f t="shared" si="536"/>
        <v>0</v>
      </c>
      <c r="R573">
        <f t="shared" si="537"/>
        <v>0</v>
      </c>
      <c r="S573">
        <f t="shared" si="538"/>
        <v>0</v>
      </c>
      <c r="T573">
        <f t="shared" si="539"/>
        <v>0</v>
      </c>
      <c r="U573">
        <f t="shared" si="540"/>
        <v>0</v>
      </c>
      <c r="V573">
        <f t="shared" si="541"/>
        <v>0</v>
      </c>
      <c r="W573">
        <f t="shared" si="542"/>
        <v>0</v>
      </c>
      <c r="X573">
        <f t="shared" si="543"/>
        <v>0</v>
      </c>
      <c r="Y573">
        <f t="shared" si="544"/>
        <v>0</v>
      </c>
      <c r="AA573">
        <v>33034105</v>
      </c>
      <c r="AB573">
        <f t="shared" si="545"/>
        <v>53410.15</v>
      </c>
      <c r="AC573">
        <f t="shared" si="546"/>
        <v>53410.15</v>
      </c>
      <c r="AD573">
        <f t="shared" si="547"/>
        <v>0</v>
      </c>
      <c r="AE573">
        <f t="shared" si="548"/>
        <v>0</v>
      </c>
      <c r="AF573">
        <f t="shared" si="549"/>
        <v>0</v>
      </c>
      <c r="AG573">
        <f t="shared" si="550"/>
        <v>0</v>
      </c>
      <c r="AH573">
        <f t="shared" si="551"/>
        <v>0</v>
      </c>
      <c r="AI573">
        <f t="shared" si="552"/>
        <v>0</v>
      </c>
      <c r="AJ573">
        <f t="shared" si="553"/>
        <v>0</v>
      </c>
      <c r="AK573">
        <v>53410.15</v>
      </c>
      <c r="AL573">
        <v>53410.15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70</v>
      </c>
      <c r="AU573">
        <v>10</v>
      </c>
      <c r="AV573">
        <v>1</v>
      </c>
      <c r="AW573">
        <v>1</v>
      </c>
      <c r="AZ573">
        <v>1</v>
      </c>
      <c r="BA573">
        <v>1</v>
      </c>
      <c r="BB573">
        <v>1</v>
      </c>
      <c r="BC573">
        <v>1</v>
      </c>
      <c r="BD573" t="s">
        <v>3</v>
      </c>
      <c r="BE573" t="s">
        <v>3</v>
      </c>
      <c r="BF573" t="s">
        <v>3</v>
      </c>
      <c r="BG573" t="s">
        <v>3</v>
      </c>
      <c r="BH573">
        <v>3</v>
      </c>
      <c r="BI573">
        <v>4</v>
      </c>
      <c r="BJ573" t="s">
        <v>27</v>
      </c>
      <c r="BM573">
        <v>0</v>
      </c>
      <c r="BN573">
        <v>0</v>
      </c>
      <c r="BO573" t="s">
        <v>3</v>
      </c>
      <c r="BP573">
        <v>0</v>
      </c>
      <c r="BQ573">
        <v>1</v>
      </c>
      <c r="BR573">
        <v>0</v>
      </c>
      <c r="BS573">
        <v>1</v>
      </c>
      <c r="BT573">
        <v>1</v>
      </c>
      <c r="BU573">
        <v>1</v>
      </c>
      <c r="BV573">
        <v>1</v>
      </c>
      <c r="BW573">
        <v>1</v>
      </c>
      <c r="BX573">
        <v>1</v>
      </c>
      <c r="BY573" t="s">
        <v>3</v>
      </c>
      <c r="BZ573">
        <v>70</v>
      </c>
      <c r="CA573">
        <v>10</v>
      </c>
      <c r="CF573">
        <v>0</v>
      </c>
      <c r="CG573">
        <v>0</v>
      </c>
      <c r="CM573">
        <v>0</v>
      </c>
      <c r="CN573" t="s">
        <v>3</v>
      </c>
      <c r="CO573">
        <v>0</v>
      </c>
      <c r="CP573">
        <f t="shared" si="554"/>
        <v>41443.199999999997</v>
      </c>
      <c r="CQ573">
        <f t="shared" si="555"/>
        <v>53410.15</v>
      </c>
      <c r="CR573">
        <f t="shared" si="556"/>
        <v>0</v>
      </c>
      <c r="CS573">
        <f t="shared" si="557"/>
        <v>0</v>
      </c>
      <c r="CT573">
        <f t="shared" si="558"/>
        <v>0</v>
      </c>
      <c r="CU573">
        <f t="shared" si="559"/>
        <v>0</v>
      </c>
      <c r="CV573">
        <f t="shared" si="560"/>
        <v>0</v>
      </c>
      <c r="CW573">
        <f t="shared" si="561"/>
        <v>0</v>
      </c>
      <c r="CX573">
        <f t="shared" si="562"/>
        <v>0</v>
      </c>
      <c r="CY573">
        <f t="shared" si="563"/>
        <v>0</v>
      </c>
      <c r="CZ573">
        <f t="shared" si="564"/>
        <v>0</v>
      </c>
      <c r="DC573" t="s">
        <v>3</v>
      </c>
      <c r="DD573" t="s">
        <v>3</v>
      </c>
      <c r="DE573" t="s">
        <v>3</v>
      </c>
      <c r="DF573" t="s">
        <v>3</v>
      </c>
      <c r="DG573" t="s">
        <v>3</v>
      </c>
      <c r="DH573" t="s">
        <v>3</v>
      </c>
      <c r="DI573" t="s">
        <v>3</v>
      </c>
      <c r="DJ573" t="s">
        <v>3</v>
      </c>
      <c r="DK573" t="s">
        <v>3</v>
      </c>
      <c r="DL573" t="s">
        <v>3</v>
      </c>
      <c r="DM573" t="s">
        <v>3</v>
      </c>
      <c r="DN573">
        <v>0</v>
      </c>
      <c r="DO573">
        <v>0</v>
      </c>
      <c r="DP573">
        <v>1</v>
      </c>
      <c r="DQ573">
        <v>1</v>
      </c>
      <c r="DU573">
        <v>1009</v>
      </c>
      <c r="DV573" t="s">
        <v>19</v>
      </c>
      <c r="DW573" t="s">
        <v>19</v>
      </c>
      <c r="DX573">
        <v>1000</v>
      </c>
      <c r="EE573">
        <v>32505399</v>
      </c>
      <c r="EF573">
        <v>1</v>
      </c>
      <c r="EG573" t="s">
        <v>21</v>
      </c>
      <c r="EH573">
        <v>0</v>
      </c>
      <c r="EI573" t="s">
        <v>3</v>
      </c>
      <c r="EJ573">
        <v>4</v>
      </c>
      <c r="EK573">
        <v>0</v>
      </c>
      <c r="EL573" t="s">
        <v>22</v>
      </c>
      <c r="EM573" t="s">
        <v>23</v>
      </c>
      <c r="EO573" t="s">
        <v>3</v>
      </c>
      <c r="EQ573">
        <v>131072</v>
      </c>
      <c r="ER573">
        <v>53410.15</v>
      </c>
      <c r="ES573">
        <v>53410.15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FQ573">
        <v>0</v>
      </c>
      <c r="FR573">
        <f t="shared" si="565"/>
        <v>0</v>
      </c>
      <c r="FS573">
        <v>0</v>
      </c>
      <c r="FX573">
        <v>70</v>
      </c>
      <c r="FY573">
        <v>10</v>
      </c>
      <c r="GA573" t="s">
        <v>3</v>
      </c>
      <c r="GD573">
        <v>0</v>
      </c>
      <c r="GF573">
        <v>-1467733540</v>
      </c>
      <c r="GG573">
        <v>2</v>
      </c>
      <c r="GH573">
        <v>1</v>
      </c>
      <c r="GI573">
        <v>-2</v>
      </c>
      <c r="GJ573">
        <v>0</v>
      </c>
      <c r="GK573">
        <f>ROUND(R573*(R12)/100,2)</f>
        <v>0</v>
      </c>
      <c r="GL573">
        <f t="shared" si="566"/>
        <v>0</v>
      </c>
      <c r="GM573">
        <f t="shared" si="567"/>
        <v>41443.199999999997</v>
      </c>
      <c r="GN573">
        <f t="shared" si="568"/>
        <v>0</v>
      </c>
      <c r="GO573">
        <f t="shared" si="569"/>
        <v>0</v>
      </c>
      <c r="GP573">
        <f t="shared" si="570"/>
        <v>41443.199999999997</v>
      </c>
      <c r="GR573">
        <v>0</v>
      </c>
      <c r="GS573">
        <v>3</v>
      </c>
      <c r="GT573">
        <v>0</v>
      </c>
      <c r="GU573" t="s">
        <v>3</v>
      </c>
      <c r="GV573">
        <f t="shared" si="571"/>
        <v>0</v>
      </c>
      <c r="GW573">
        <v>1</v>
      </c>
      <c r="GX573">
        <f t="shared" si="572"/>
        <v>0</v>
      </c>
      <c r="HA573">
        <v>0</v>
      </c>
      <c r="HB573">
        <v>0</v>
      </c>
      <c r="IK573">
        <v>0</v>
      </c>
    </row>
    <row r="574" spans="1:245" x14ac:dyDescent="0.2">
      <c r="A574">
        <v>17</v>
      </c>
      <c r="B574">
        <v>1</v>
      </c>
      <c r="E574" t="s">
        <v>545</v>
      </c>
      <c r="F574" t="s">
        <v>35</v>
      </c>
      <c r="G574" t="s">
        <v>546</v>
      </c>
      <c r="H574" t="s">
        <v>37</v>
      </c>
      <c r="I574">
        <v>1</v>
      </c>
      <c r="J574">
        <v>0</v>
      </c>
      <c r="O574">
        <f t="shared" si="534"/>
        <v>1332037.29</v>
      </c>
      <c r="P574">
        <f t="shared" si="535"/>
        <v>1332037.29</v>
      </c>
      <c r="Q574">
        <f t="shared" si="536"/>
        <v>0</v>
      </c>
      <c r="R574">
        <f t="shared" si="537"/>
        <v>0</v>
      </c>
      <c r="S574">
        <f t="shared" si="538"/>
        <v>0</v>
      </c>
      <c r="T574">
        <f t="shared" si="539"/>
        <v>0</v>
      </c>
      <c r="U574">
        <f t="shared" si="540"/>
        <v>0</v>
      </c>
      <c r="V574">
        <f t="shared" si="541"/>
        <v>0</v>
      </c>
      <c r="W574">
        <f t="shared" si="542"/>
        <v>0</v>
      </c>
      <c r="X574">
        <f t="shared" si="543"/>
        <v>0</v>
      </c>
      <c r="Y574">
        <f t="shared" si="544"/>
        <v>0</v>
      </c>
      <c r="AA574">
        <v>33034105</v>
      </c>
      <c r="AB574">
        <f t="shared" si="545"/>
        <v>1332037.29</v>
      </c>
      <c r="AC574">
        <f t="shared" si="546"/>
        <v>1332037.29</v>
      </c>
      <c r="AD574">
        <f t="shared" si="547"/>
        <v>0</v>
      </c>
      <c r="AE574">
        <f t="shared" si="548"/>
        <v>0</v>
      </c>
      <c r="AF574">
        <f t="shared" si="549"/>
        <v>0</v>
      </c>
      <c r="AG574">
        <f t="shared" si="550"/>
        <v>0</v>
      </c>
      <c r="AH574">
        <f t="shared" si="551"/>
        <v>0</v>
      </c>
      <c r="AI574">
        <f t="shared" si="552"/>
        <v>0</v>
      </c>
      <c r="AJ574">
        <f t="shared" si="553"/>
        <v>0</v>
      </c>
      <c r="AK574">
        <v>1332037.29</v>
      </c>
      <c r="AL574">
        <v>1332037.29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1</v>
      </c>
      <c r="AW574">
        <v>1</v>
      </c>
      <c r="AZ574">
        <v>1</v>
      </c>
      <c r="BA574">
        <v>1</v>
      </c>
      <c r="BB574">
        <v>1</v>
      </c>
      <c r="BC574">
        <v>1</v>
      </c>
      <c r="BD574" t="s">
        <v>3</v>
      </c>
      <c r="BE574" t="s">
        <v>3</v>
      </c>
      <c r="BF574" t="s">
        <v>3</v>
      </c>
      <c r="BG574" t="s">
        <v>3</v>
      </c>
      <c r="BH574">
        <v>3</v>
      </c>
      <c r="BI574">
        <v>1</v>
      </c>
      <c r="BJ574" t="s">
        <v>3</v>
      </c>
      <c r="BM574">
        <v>6001</v>
      </c>
      <c r="BN574">
        <v>0</v>
      </c>
      <c r="BO574" t="s">
        <v>3</v>
      </c>
      <c r="BP574">
        <v>0</v>
      </c>
      <c r="BQ574">
        <v>0</v>
      </c>
      <c r="BR574">
        <v>0</v>
      </c>
      <c r="BS574">
        <v>1</v>
      </c>
      <c r="BT574">
        <v>1</v>
      </c>
      <c r="BU574">
        <v>1</v>
      </c>
      <c r="BV574">
        <v>1</v>
      </c>
      <c r="BW574">
        <v>1</v>
      </c>
      <c r="BX574">
        <v>1</v>
      </c>
      <c r="BY574" t="s">
        <v>3</v>
      </c>
      <c r="BZ574">
        <v>0</v>
      </c>
      <c r="CA574">
        <v>0</v>
      </c>
      <c r="CF574">
        <v>0</v>
      </c>
      <c r="CG574">
        <v>0</v>
      </c>
      <c r="CM574">
        <v>0</v>
      </c>
      <c r="CN574" t="s">
        <v>3</v>
      </c>
      <c r="CO574">
        <v>0</v>
      </c>
      <c r="CP574">
        <f t="shared" si="554"/>
        <v>1332037.29</v>
      </c>
      <c r="CQ574">
        <f t="shared" si="555"/>
        <v>1332037.29</v>
      </c>
      <c r="CR574">
        <f t="shared" si="556"/>
        <v>0</v>
      </c>
      <c r="CS574">
        <f t="shared" si="557"/>
        <v>0</v>
      </c>
      <c r="CT574">
        <f t="shared" si="558"/>
        <v>0</v>
      </c>
      <c r="CU574">
        <f t="shared" si="559"/>
        <v>0</v>
      </c>
      <c r="CV574">
        <f t="shared" si="560"/>
        <v>0</v>
      </c>
      <c r="CW574">
        <f t="shared" si="561"/>
        <v>0</v>
      </c>
      <c r="CX574">
        <f t="shared" si="562"/>
        <v>0</v>
      </c>
      <c r="CY574">
        <f t="shared" si="563"/>
        <v>0</v>
      </c>
      <c r="CZ574">
        <f t="shared" si="564"/>
        <v>0</v>
      </c>
      <c r="DC574" t="s">
        <v>3</v>
      </c>
      <c r="DD574" t="s">
        <v>3</v>
      </c>
      <c r="DE574" t="s">
        <v>3</v>
      </c>
      <c r="DF574" t="s">
        <v>3</v>
      </c>
      <c r="DG574" t="s">
        <v>3</v>
      </c>
      <c r="DH574" t="s">
        <v>3</v>
      </c>
      <c r="DI574" t="s">
        <v>3</v>
      </c>
      <c r="DJ574" t="s">
        <v>3</v>
      </c>
      <c r="DK574" t="s">
        <v>3</v>
      </c>
      <c r="DL574" t="s">
        <v>3</v>
      </c>
      <c r="DM574" t="s">
        <v>3</v>
      </c>
      <c r="DN574">
        <v>0</v>
      </c>
      <c r="DO574">
        <v>0</v>
      </c>
      <c r="DP574">
        <v>1</v>
      </c>
      <c r="DQ574">
        <v>1</v>
      </c>
      <c r="DU574">
        <v>1010</v>
      </c>
      <c r="DV574" t="s">
        <v>37</v>
      </c>
      <c r="DW574" t="s">
        <v>38</v>
      </c>
      <c r="DX574">
        <v>1</v>
      </c>
      <c r="EE574">
        <v>32747723</v>
      </c>
      <c r="EF574">
        <v>0</v>
      </c>
      <c r="EG574" t="s">
        <v>39</v>
      </c>
      <c r="EH574">
        <v>0</v>
      </c>
      <c r="EI574" t="s">
        <v>3</v>
      </c>
      <c r="EJ574">
        <v>1</v>
      </c>
      <c r="EK574">
        <v>6001</v>
      </c>
      <c r="EL574" t="s">
        <v>40</v>
      </c>
      <c r="EM574" t="s">
        <v>39</v>
      </c>
      <c r="EO574" t="s">
        <v>3</v>
      </c>
      <c r="EQ574">
        <v>131072</v>
      </c>
      <c r="ER574">
        <v>1332037.29</v>
      </c>
      <c r="ES574">
        <v>1332037.29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FQ574">
        <v>0</v>
      </c>
      <c r="FR574">
        <f t="shared" si="565"/>
        <v>0</v>
      </c>
      <c r="FS574">
        <v>0</v>
      </c>
      <c r="FX574">
        <v>0</v>
      </c>
      <c r="FY574">
        <v>0</v>
      </c>
      <c r="GA574" t="s">
        <v>41</v>
      </c>
      <c r="GD574">
        <v>0</v>
      </c>
      <c r="GF574">
        <v>1009519238</v>
      </c>
      <c r="GG574">
        <v>2</v>
      </c>
      <c r="GH574">
        <v>0</v>
      </c>
      <c r="GI574">
        <v>-2</v>
      </c>
      <c r="GJ574">
        <v>0</v>
      </c>
      <c r="GK574">
        <f>ROUND(R574*(R12)/100,2)</f>
        <v>0</v>
      </c>
      <c r="GL574">
        <f t="shared" si="566"/>
        <v>0</v>
      </c>
      <c r="GM574">
        <f t="shared" si="567"/>
        <v>1332037.29</v>
      </c>
      <c r="GN574">
        <f t="shared" si="568"/>
        <v>1332037.29</v>
      </c>
      <c r="GO574">
        <f t="shared" si="569"/>
        <v>0</v>
      </c>
      <c r="GP574">
        <f t="shared" si="570"/>
        <v>0</v>
      </c>
      <c r="GR574">
        <v>0</v>
      </c>
      <c r="GS574">
        <v>4</v>
      </c>
      <c r="GT574">
        <v>0</v>
      </c>
      <c r="GU574" t="s">
        <v>3</v>
      </c>
      <c r="GV574">
        <f t="shared" si="571"/>
        <v>0</v>
      </c>
      <c r="GW574">
        <v>1</v>
      </c>
      <c r="GX574">
        <f t="shared" si="572"/>
        <v>0</v>
      </c>
      <c r="HA574">
        <v>0</v>
      </c>
      <c r="HB574">
        <v>0</v>
      </c>
      <c r="IK574">
        <v>0</v>
      </c>
    </row>
    <row r="575" spans="1:245" x14ac:dyDescent="0.2">
      <c r="A575">
        <v>17</v>
      </c>
      <c r="B575">
        <v>1</v>
      </c>
      <c r="C575">
        <f>ROW(SmtRes!A1445)</f>
        <v>1445</v>
      </c>
      <c r="D575">
        <f>ROW(EtalonRes!A1372)</f>
        <v>1372</v>
      </c>
      <c r="E575" t="s">
        <v>547</v>
      </c>
      <c r="F575" t="s">
        <v>17</v>
      </c>
      <c r="G575" t="s">
        <v>18</v>
      </c>
      <c r="H575" t="s">
        <v>19</v>
      </c>
      <c r="I575">
        <v>0.17249999999999999</v>
      </c>
      <c r="J575">
        <v>0</v>
      </c>
      <c r="O575">
        <f t="shared" si="534"/>
        <v>11500.08</v>
      </c>
      <c r="P575">
        <f t="shared" si="535"/>
        <v>9821.01</v>
      </c>
      <c r="Q575">
        <f t="shared" si="536"/>
        <v>268.27</v>
      </c>
      <c r="R575">
        <f t="shared" si="537"/>
        <v>24.64</v>
      </c>
      <c r="S575">
        <f t="shared" si="538"/>
        <v>1410.8</v>
      </c>
      <c r="T575">
        <f t="shared" si="539"/>
        <v>0</v>
      </c>
      <c r="U575">
        <f t="shared" si="540"/>
        <v>6.2289749999999993</v>
      </c>
      <c r="V575">
        <f t="shared" si="541"/>
        <v>0</v>
      </c>
      <c r="W575">
        <f t="shared" si="542"/>
        <v>0</v>
      </c>
      <c r="X575">
        <f t="shared" si="543"/>
        <v>987.56</v>
      </c>
      <c r="Y575">
        <f t="shared" si="544"/>
        <v>141.08000000000001</v>
      </c>
      <c r="AA575">
        <v>33034105</v>
      </c>
      <c r="AB575">
        <f t="shared" si="545"/>
        <v>66667.14</v>
      </c>
      <c r="AC575">
        <f t="shared" si="546"/>
        <v>56933.42</v>
      </c>
      <c r="AD575">
        <f t="shared" si="547"/>
        <v>1555.17</v>
      </c>
      <c r="AE575">
        <f t="shared" si="548"/>
        <v>142.85</v>
      </c>
      <c r="AF575">
        <f t="shared" si="549"/>
        <v>8178.55</v>
      </c>
      <c r="AG575">
        <f t="shared" si="550"/>
        <v>0</v>
      </c>
      <c r="AH575">
        <f t="shared" si="551"/>
        <v>36.11</v>
      </c>
      <c r="AI575">
        <f t="shared" si="552"/>
        <v>0</v>
      </c>
      <c r="AJ575">
        <f t="shared" si="553"/>
        <v>0</v>
      </c>
      <c r="AK575">
        <v>66667.14</v>
      </c>
      <c r="AL575">
        <v>56933.42</v>
      </c>
      <c r="AM575">
        <v>1555.17</v>
      </c>
      <c r="AN575">
        <v>142.85</v>
      </c>
      <c r="AO575">
        <v>8178.55</v>
      </c>
      <c r="AP575">
        <v>0</v>
      </c>
      <c r="AQ575">
        <v>36.11</v>
      </c>
      <c r="AR575">
        <v>0</v>
      </c>
      <c r="AS575">
        <v>0</v>
      </c>
      <c r="AT575">
        <v>70</v>
      </c>
      <c r="AU575">
        <v>10</v>
      </c>
      <c r="AV575">
        <v>1</v>
      </c>
      <c r="AW575">
        <v>1</v>
      </c>
      <c r="AZ575">
        <v>1</v>
      </c>
      <c r="BA575">
        <v>1</v>
      </c>
      <c r="BB575">
        <v>1</v>
      </c>
      <c r="BC575">
        <v>1</v>
      </c>
      <c r="BD575" t="s">
        <v>3</v>
      </c>
      <c r="BE575" t="s">
        <v>3</v>
      </c>
      <c r="BF575" t="s">
        <v>3</v>
      </c>
      <c r="BG575" t="s">
        <v>3</v>
      </c>
      <c r="BH575">
        <v>0</v>
      </c>
      <c r="BI575">
        <v>4</v>
      </c>
      <c r="BJ575" t="s">
        <v>20</v>
      </c>
      <c r="BM575">
        <v>0</v>
      </c>
      <c r="BN575">
        <v>0</v>
      </c>
      <c r="BO575" t="s">
        <v>3</v>
      </c>
      <c r="BP575">
        <v>0</v>
      </c>
      <c r="BQ575">
        <v>1</v>
      </c>
      <c r="BR575">
        <v>0</v>
      </c>
      <c r="BS575">
        <v>1</v>
      </c>
      <c r="BT575">
        <v>1</v>
      </c>
      <c r="BU575">
        <v>1</v>
      </c>
      <c r="BV575">
        <v>1</v>
      </c>
      <c r="BW575">
        <v>1</v>
      </c>
      <c r="BX575">
        <v>1</v>
      </c>
      <c r="BY575" t="s">
        <v>3</v>
      </c>
      <c r="BZ575">
        <v>70</v>
      </c>
      <c r="CA575">
        <v>10</v>
      </c>
      <c r="CF575">
        <v>0</v>
      </c>
      <c r="CG575">
        <v>0</v>
      </c>
      <c r="CM575">
        <v>0</v>
      </c>
      <c r="CN575" t="s">
        <v>3</v>
      </c>
      <c r="CO575">
        <v>0</v>
      </c>
      <c r="CP575">
        <f t="shared" si="554"/>
        <v>11500.08</v>
      </c>
      <c r="CQ575">
        <f t="shared" si="555"/>
        <v>56933.42</v>
      </c>
      <c r="CR575">
        <f t="shared" si="556"/>
        <v>1555.17</v>
      </c>
      <c r="CS575">
        <f t="shared" si="557"/>
        <v>142.85</v>
      </c>
      <c r="CT575">
        <f t="shared" si="558"/>
        <v>8178.55</v>
      </c>
      <c r="CU575">
        <f t="shared" si="559"/>
        <v>0</v>
      </c>
      <c r="CV575">
        <f t="shared" si="560"/>
        <v>36.11</v>
      </c>
      <c r="CW575">
        <f t="shared" si="561"/>
        <v>0</v>
      </c>
      <c r="CX575">
        <f t="shared" si="562"/>
        <v>0</v>
      </c>
      <c r="CY575">
        <f t="shared" si="563"/>
        <v>987.56</v>
      </c>
      <c r="CZ575">
        <f t="shared" si="564"/>
        <v>141.08000000000001</v>
      </c>
      <c r="DC575" t="s">
        <v>3</v>
      </c>
      <c r="DD575" t="s">
        <v>3</v>
      </c>
      <c r="DE575" t="s">
        <v>3</v>
      </c>
      <c r="DF575" t="s">
        <v>3</v>
      </c>
      <c r="DG575" t="s">
        <v>3</v>
      </c>
      <c r="DH575" t="s">
        <v>3</v>
      </c>
      <c r="DI575" t="s">
        <v>3</v>
      </c>
      <c r="DJ575" t="s">
        <v>3</v>
      </c>
      <c r="DK575" t="s">
        <v>3</v>
      </c>
      <c r="DL575" t="s">
        <v>3</v>
      </c>
      <c r="DM575" t="s">
        <v>3</v>
      </c>
      <c r="DN575">
        <v>0</v>
      </c>
      <c r="DO575">
        <v>0</v>
      </c>
      <c r="DP575">
        <v>1</v>
      </c>
      <c r="DQ575">
        <v>1</v>
      </c>
      <c r="DU575">
        <v>1009</v>
      </c>
      <c r="DV575" t="s">
        <v>19</v>
      </c>
      <c r="DW575" t="s">
        <v>19</v>
      </c>
      <c r="DX575">
        <v>1000</v>
      </c>
      <c r="EE575">
        <v>32505399</v>
      </c>
      <c r="EF575">
        <v>1</v>
      </c>
      <c r="EG575" t="s">
        <v>21</v>
      </c>
      <c r="EH575">
        <v>0</v>
      </c>
      <c r="EI575" t="s">
        <v>3</v>
      </c>
      <c r="EJ575">
        <v>4</v>
      </c>
      <c r="EK575">
        <v>0</v>
      </c>
      <c r="EL575" t="s">
        <v>22</v>
      </c>
      <c r="EM575" t="s">
        <v>23</v>
      </c>
      <c r="EO575" t="s">
        <v>3</v>
      </c>
      <c r="EQ575">
        <v>131072</v>
      </c>
      <c r="ER575">
        <v>66667.14</v>
      </c>
      <c r="ES575">
        <v>56933.42</v>
      </c>
      <c r="ET575">
        <v>1555.17</v>
      </c>
      <c r="EU575">
        <v>142.85</v>
      </c>
      <c r="EV575">
        <v>8178.55</v>
      </c>
      <c r="EW575">
        <v>36.11</v>
      </c>
      <c r="EX575">
        <v>0</v>
      </c>
      <c r="EY575">
        <v>0</v>
      </c>
      <c r="FQ575">
        <v>0</v>
      </c>
      <c r="FR575">
        <f t="shared" si="565"/>
        <v>0</v>
      </c>
      <c r="FS575">
        <v>0</v>
      </c>
      <c r="FX575">
        <v>70</v>
      </c>
      <c r="FY575">
        <v>10</v>
      </c>
      <c r="GA575" t="s">
        <v>3</v>
      </c>
      <c r="GD575">
        <v>0</v>
      </c>
      <c r="GF575">
        <v>-1596235391</v>
      </c>
      <c r="GG575">
        <v>2</v>
      </c>
      <c r="GH575">
        <v>1</v>
      </c>
      <c r="GI575">
        <v>-2</v>
      </c>
      <c r="GJ575">
        <v>0</v>
      </c>
      <c r="GK575">
        <f>ROUND(R575*(R12)/100,2)</f>
        <v>26.61</v>
      </c>
      <c r="GL575">
        <f t="shared" si="566"/>
        <v>0</v>
      </c>
      <c r="GM575">
        <f t="shared" si="567"/>
        <v>12655.33</v>
      </c>
      <c r="GN575">
        <f t="shared" si="568"/>
        <v>0</v>
      </c>
      <c r="GO575">
        <f t="shared" si="569"/>
        <v>0</v>
      </c>
      <c r="GP575">
        <f t="shared" si="570"/>
        <v>12655.33</v>
      </c>
      <c r="GR575">
        <v>0</v>
      </c>
      <c r="GS575">
        <v>3</v>
      </c>
      <c r="GT575">
        <v>0</v>
      </c>
      <c r="GU575" t="s">
        <v>3</v>
      </c>
      <c r="GV575">
        <f t="shared" si="571"/>
        <v>0</v>
      </c>
      <c r="GW575">
        <v>1</v>
      </c>
      <c r="GX575">
        <f t="shared" si="572"/>
        <v>0</v>
      </c>
      <c r="HA575">
        <v>0</v>
      </c>
      <c r="HB575">
        <v>0</v>
      </c>
      <c r="IK575">
        <v>0</v>
      </c>
    </row>
    <row r="576" spans="1:245" x14ac:dyDescent="0.2">
      <c r="A576">
        <v>18</v>
      </c>
      <c r="B576">
        <v>1</v>
      </c>
      <c r="C576">
        <v>1445</v>
      </c>
      <c r="E576" t="s">
        <v>548</v>
      </c>
      <c r="F576" t="s">
        <v>25</v>
      </c>
      <c r="G576" t="s">
        <v>26</v>
      </c>
      <c r="H576" t="s">
        <v>19</v>
      </c>
      <c r="I576">
        <f>I575*J576</f>
        <v>-0.17249999999999999</v>
      </c>
      <c r="J576">
        <v>-1</v>
      </c>
      <c r="O576">
        <f t="shared" si="534"/>
        <v>-9213.25</v>
      </c>
      <c r="P576">
        <f t="shared" si="535"/>
        <v>-9213.25</v>
      </c>
      <c r="Q576">
        <f t="shared" si="536"/>
        <v>0</v>
      </c>
      <c r="R576">
        <f t="shared" si="537"/>
        <v>0</v>
      </c>
      <c r="S576">
        <f t="shared" si="538"/>
        <v>0</v>
      </c>
      <c r="T576">
        <f t="shared" si="539"/>
        <v>0</v>
      </c>
      <c r="U576">
        <f t="shared" si="540"/>
        <v>0</v>
      </c>
      <c r="V576">
        <f t="shared" si="541"/>
        <v>0</v>
      </c>
      <c r="W576">
        <f t="shared" si="542"/>
        <v>0</v>
      </c>
      <c r="X576">
        <f t="shared" si="543"/>
        <v>0</v>
      </c>
      <c r="Y576">
        <f t="shared" si="544"/>
        <v>0</v>
      </c>
      <c r="AA576">
        <v>33034105</v>
      </c>
      <c r="AB576">
        <f t="shared" si="545"/>
        <v>53410.15</v>
      </c>
      <c r="AC576">
        <f t="shared" si="546"/>
        <v>53410.15</v>
      </c>
      <c r="AD576">
        <f t="shared" si="547"/>
        <v>0</v>
      </c>
      <c r="AE576">
        <f t="shared" si="548"/>
        <v>0</v>
      </c>
      <c r="AF576">
        <f t="shared" si="549"/>
        <v>0</v>
      </c>
      <c r="AG576">
        <f t="shared" si="550"/>
        <v>0</v>
      </c>
      <c r="AH576">
        <f t="shared" si="551"/>
        <v>0</v>
      </c>
      <c r="AI576">
        <f t="shared" si="552"/>
        <v>0</v>
      </c>
      <c r="AJ576">
        <f t="shared" si="553"/>
        <v>0</v>
      </c>
      <c r="AK576">
        <v>53410.15</v>
      </c>
      <c r="AL576">
        <v>53410.15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70</v>
      </c>
      <c r="AU576">
        <v>10</v>
      </c>
      <c r="AV576">
        <v>1</v>
      </c>
      <c r="AW576">
        <v>1</v>
      </c>
      <c r="AZ576">
        <v>1</v>
      </c>
      <c r="BA576">
        <v>1</v>
      </c>
      <c r="BB576">
        <v>1</v>
      </c>
      <c r="BC576">
        <v>1</v>
      </c>
      <c r="BD576" t="s">
        <v>3</v>
      </c>
      <c r="BE576" t="s">
        <v>3</v>
      </c>
      <c r="BF576" t="s">
        <v>3</v>
      </c>
      <c r="BG576" t="s">
        <v>3</v>
      </c>
      <c r="BH576">
        <v>3</v>
      </c>
      <c r="BI576">
        <v>4</v>
      </c>
      <c r="BJ576" t="s">
        <v>27</v>
      </c>
      <c r="BM576">
        <v>0</v>
      </c>
      <c r="BN576">
        <v>0</v>
      </c>
      <c r="BO576" t="s">
        <v>3</v>
      </c>
      <c r="BP576">
        <v>0</v>
      </c>
      <c r="BQ576">
        <v>1</v>
      </c>
      <c r="BR576">
        <v>0</v>
      </c>
      <c r="BS576">
        <v>1</v>
      </c>
      <c r="BT576">
        <v>1</v>
      </c>
      <c r="BU576">
        <v>1</v>
      </c>
      <c r="BV576">
        <v>1</v>
      </c>
      <c r="BW576">
        <v>1</v>
      </c>
      <c r="BX576">
        <v>1</v>
      </c>
      <c r="BY576" t="s">
        <v>3</v>
      </c>
      <c r="BZ576">
        <v>70</v>
      </c>
      <c r="CA576">
        <v>10</v>
      </c>
      <c r="CF576">
        <v>0</v>
      </c>
      <c r="CG576">
        <v>0</v>
      </c>
      <c r="CM576">
        <v>0</v>
      </c>
      <c r="CN576" t="s">
        <v>3</v>
      </c>
      <c r="CO576">
        <v>0</v>
      </c>
      <c r="CP576">
        <f t="shared" si="554"/>
        <v>-9213.25</v>
      </c>
      <c r="CQ576">
        <f t="shared" si="555"/>
        <v>53410.15</v>
      </c>
      <c r="CR576">
        <f t="shared" si="556"/>
        <v>0</v>
      </c>
      <c r="CS576">
        <f t="shared" si="557"/>
        <v>0</v>
      </c>
      <c r="CT576">
        <f t="shared" si="558"/>
        <v>0</v>
      </c>
      <c r="CU576">
        <f t="shared" si="559"/>
        <v>0</v>
      </c>
      <c r="CV576">
        <f t="shared" si="560"/>
        <v>0</v>
      </c>
      <c r="CW576">
        <f t="shared" si="561"/>
        <v>0</v>
      </c>
      <c r="CX576">
        <f t="shared" si="562"/>
        <v>0</v>
      </c>
      <c r="CY576">
        <f t="shared" si="563"/>
        <v>0</v>
      </c>
      <c r="CZ576">
        <f t="shared" si="564"/>
        <v>0</v>
      </c>
      <c r="DC576" t="s">
        <v>3</v>
      </c>
      <c r="DD576" t="s">
        <v>3</v>
      </c>
      <c r="DE576" t="s">
        <v>3</v>
      </c>
      <c r="DF576" t="s">
        <v>3</v>
      </c>
      <c r="DG576" t="s">
        <v>3</v>
      </c>
      <c r="DH576" t="s">
        <v>3</v>
      </c>
      <c r="DI576" t="s">
        <v>3</v>
      </c>
      <c r="DJ576" t="s">
        <v>3</v>
      </c>
      <c r="DK576" t="s">
        <v>3</v>
      </c>
      <c r="DL576" t="s">
        <v>3</v>
      </c>
      <c r="DM576" t="s">
        <v>3</v>
      </c>
      <c r="DN576">
        <v>0</v>
      </c>
      <c r="DO576">
        <v>0</v>
      </c>
      <c r="DP576">
        <v>1</v>
      </c>
      <c r="DQ576">
        <v>1</v>
      </c>
      <c r="DU576">
        <v>1009</v>
      </c>
      <c r="DV576" t="s">
        <v>19</v>
      </c>
      <c r="DW576" t="s">
        <v>19</v>
      </c>
      <c r="DX576">
        <v>1000</v>
      </c>
      <c r="EE576">
        <v>32505399</v>
      </c>
      <c r="EF576">
        <v>1</v>
      </c>
      <c r="EG576" t="s">
        <v>21</v>
      </c>
      <c r="EH576">
        <v>0</v>
      </c>
      <c r="EI576" t="s">
        <v>3</v>
      </c>
      <c r="EJ576">
        <v>4</v>
      </c>
      <c r="EK576">
        <v>0</v>
      </c>
      <c r="EL576" t="s">
        <v>22</v>
      </c>
      <c r="EM576" t="s">
        <v>23</v>
      </c>
      <c r="EO576" t="s">
        <v>3</v>
      </c>
      <c r="EQ576">
        <v>0</v>
      </c>
      <c r="ER576">
        <v>53410.15</v>
      </c>
      <c r="ES576">
        <v>53410.15</v>
      </c>
      <c r="ET576">
        <v>0</v>
      </c>
      <c r="EU576">
        <v>0</v>
      </c>
      <c r="EV576">
        <v>0</v>
      </c>
      <c r="EW576">
        <v>0</v>
      </c>
      <c r="EX576">
        <v>0</v>
      </c>
      <c r="FQ576">
        <v>0</v>
      </c>
      <c r="FR576">
        <f t="shared" si="565"/>
        <v>0</v>
      </c>
      <c r="FS576">
        <v>0</v>
      </c>
      <c r="FX576">
        <v>70</v>
      </c>
      <c r="FY576">
        <v>10</v>
      </c>
      <c r="GA576" t="s">
        <v>3</v>
      </c>
      <c r="GD576">
        <v>0</v>
      </c>
      <c r="GF576">
        <v>-1467733540</v>
      </c>
      <c r="GG576">
        <v>2</v>
      </c>
      <c r="GH576">
        <v>1</v>
      </c>
      <c r="GI576">
        <v>-2</v>
      </c>
      <c r="GJ576">
        <v>0</v>
      </c>
      <c r="GK576">
        <f>ROUND(R576*(R12)/100,2)</f>
        <v>0</v>
      </c>
      <c r="GL576">
        <f t="shared" si="566"/>
        <v>0</v>
      </c>
      <c r="GM576">
        <f t="shared" si="567"/>
        <v>-9213.25</v>
      </c>
      <c r="GN576">
        <f t="shared" si="568"/>
        <v>0</v>
      </c>
      <c r="GO576">
        <f t="shared" si="569"/>
        <v>0</v>
      </c>
      <c r="GP576">
        <f t="shared" si="570"/>
        <v>-9213.25</v>
      </c>
      <c r="GR576">
        <v>0</v>
      </c>
      <c r="GS576">
        <v>3</v>
      </c>
      <c r="GT576">
        <v>0</v>
      </c>
      <c r="GU576" t="s">
        <v>3</v>
      </c>
      <c r="GV576">
        <f t="shared" si="571"/>
        <v>0</v>
      </c>
      <c r="GW576">
        <v>1</v>
      </c>
      <c r="GX576">
        <f t="shared" si="572"/>
        <v>0</v>
      </c>
      <c r="HA576">
        <v>0</v>
      </c>
      <c r="HB576">
        <v>0</v>
      </c>
      <c r="IK576">
        <v>0</v>
      </c>
    </row>
    <row r="577" spans="1:245" x14ac:dyDescent="0.2">
      <c r="A577">
        <v>17</v>
      </c>
      <c r="B577">
        <v>1</v>
      </c>
      <c r="C577">
        <f>ROW(SmtRes!A1460)</f>
        <v>1460</v>
      </c>
      <c r="D577">
        <f>ROW(EtalonRes!A1387)</f>
        <v>1387</v>
      </c>
      <c r="E577" t="s">
        <v>549</v>
      </c>
      <c r="F577" t="s">
        <v>29</v>
      </c>
      <c r="G577" t="s">
        <v>30</v>
      </c>
      <c r="H577" t="s">
        <v>31</v>
      </c>
      <c r="I577">
        <v>2.35E-2</v>
      </c>
      <c r="J577">
        <v>0</v>
      </c>
      <c r="O577">
        <f t="shared" ref="O577:O608" si="573">ROUND(CP577,2)</f>
        <v>10032.44</v>
      </c>
      <c r="P577">
        <f t="shared" ref="P577:P608" si="574">ROUND(CQ577*I577,2)</f>
        <v>8174.06</v>
      </c>
      <c r="Q577">
        <f t="shared" ref="Q577:Q608" si="575">ROUND(CR577*I577,2)</f>
        <v>10.23</v>
      </c>
      <c r="R577">
        <f t="shared" ref="R577:R608" si="576">ROUND(CS577*I577,2)</f>
        <v>3.46</v>
      </c>
      <c r="S577">
        <f t="shared" ref="S577:S608" si="577">ROUND(CT577*I577,2)</f>
        <v>1848.15</v>
      </c>
      <c r="T577">
        <f t="shared" ref="T577:T608" si="578">ROUND(CU577*I577,2)</f>
        <v>0</v>
      </c>
      <c r="U577">
        <f t="shared" ref="U577:U608" si="579">CV577*I577</f>
        <v>10.64785</v>
      </c>
      <c r="V577">
        <f t="shared" ref="V577:V608" si="580">CW577*I577</f>
        <v>0</v>
      </c>
      <c r="W577">
        <f t="shared" ref="W577:W608" si="581">ROUND(CX577*I577,2)</f>
        <v>0</v>
      </c>
      <c r="X577">
        <f t="shared" ref="X577:X608" si="582">ROUND(CY577,2)</f>
        <v>1293.71</v>
      </c>
      <c r="Y577">
        <f t="shared" ref="Y577:Y608" si="583">ROUND(CZ577,2)</f>
        <v>184.82</v>
      </c>
      <c r="AA577">
        <v>33034105</v>
      </c>
      <c r="AB577">
        <f t="shared" ref="AB577:AB608" si="584">ROUND((AC577+AD577+AF577),6)</f>
        <v>426912.19</v>
      </c>
      <c r="AC577">
        <f t="shared" ref="AC577:AC608" si="585">ROUND((ES577),6)</f>
        <v>347832.49</v>
      </c>
      <c r="AD577">
        <f t="shared" ref="AD577:AD608" si="586">ROUND((((ET577)-(EU577))+AE577),6)</f>
        <v>435.13</v>
      </c>
      <c r="AE577">
        <f t="shared" ref="AE577:AE608" si="587">ROUND((EU577),6)</f>
        <v>147.43</v>
      </c>
      <c r="AF577">
        <f t="shared" ref="AF577:AF608" si="588">ROUND((EV577),6)</f>
        <v>78644.570000000007</v>
      </c>
      <c r="AG577">
        <f t="shared" ref="AG577:AG608" si="589">ROUND((AP577),6)</f>
        <v>0</v>
      </c>
      <c r="AH577">
        <f t="shared" ref="AH577:AH608" si="590">(EW577)</f>
        <v>453.1</v>
      </c>
      <c r="AI577">
        <f t="shared" ref="AI577:AI608" si="591">(EX577)</f>
        <v>0</v>
      </c>
      <c r="AJ577">
        <f t="shared" ref="AJ577:AJ608" si="592">ROUND((AS577),6)</f>
        <v>0</v>
      </c>
      <c r="AK577">
        <v>426912.19</v>
      </c>
      <c r="AL577">
        <v>347832.49</v>
      </c>
      <c r="AM577">
        <v>435.13</v>
      </c>
      <c r="AN577">
        <v>147.43</v>
      </c>
      <c r="AO577">
        <v>78644.570000000007</v>
      </c>
      <c r="AP577">
        <v>0</v>
      </c>
      <c r="AQ577">
        <v>453.1</v>
      </c>
      <c r="AR577">
        <v>0</v>
      </c>
      <c r="AS577">
        <v>0</v>
      </c>
      <c r="AT577">
        <v>70</v>
      </c>
      <c r="AU577">
        <v>10</v>
      </c>
      <c r="AV577">
        <v>1</v>
      </c>
      <c r="AW577">
        <v>1</v>
      </c>
      <c r="AZ577">
        <v>1</v>
      </c>
      <c r="BA577">
        <v>1</v>
      </c>
      <c r="BB577">
        <v>1</v>
      </c>
      <c r="BC577">
        <v>1</v>
      </c>
      <c r="BD577" t="s">
        <v>3</v>
      </c>
      <c r="BE577" t="s">
        <v>3</v>
      </c>
      <c r="BF577" t="s">
        <v>3</v>
      </c>
      <c r="BG577" t="s">
        <v>3</v>
      </c>
      <c r="BH577">
        <v>0</v>
      </c>
      <c r="BI577">
        <v>4</v>
      </c>
      <c r="BJ577" t="s">
        <v>32</v>
      </c>
      <c r="BM577">
        <v>0</v>
      </c>
      <c r="BN577">
        <v>0</v>
      </c>
      <c r="BO577" t="s">
        <v>3</v>
      </c>
      <c r="BP577">
        <v>0</v>
      </c>
      <c r="BQ577">
        <v>1</v>
      </c>
      <c r="BR577">
        <v>0</v>
      </c>
      <c r="BS577">
        <v>1</v>
      </c>
      <c r="BT577">
        <v>1</v>
      </c>
      <c r="BU577">
        <v>1</v>
      </c>
      <c r="BV577">
        <v>1</v>
      </c>
      <c r="BW577">
        <v>1</v>
      </c>
      <c r="BX577">
        <v>1</v>
      </c>
      <c r="BY577" t="s">
        <v>3</v>
      </c>
      <c r="BZ577">
        <v>70</v>
      </c>
      <c r="CA577">
        <v>10</v>
      </c>
      <c r="CF577">
        <v>0</v>
      </c>
      <c r="CG577">
        <v>0</v>
      </c>
      <c r="CM577">
        <v>0</v>
      </c>
      <c r="CN577" t="s">
        <v>3</v>
      </c>
      <c r="CO577">
        <v>0</v>
      </c>
      <c r="CP577">
        <f t="shared" ref="CP577:CP608" si="593">(P577+Q577+S577)</f>
        <v>10032.44</v>
      </c>
      <c r="CQ577">
        <f t="shared" ref="CQ577:CQ608" si="594">(AC577*BC577*AW577)</f>
        <v>347832.49</v>
      </c>
      <c r="CR577">
        <f t="shared" ref="CR577:CR608" si="595">((((ET577)*BB577-(EU577)*BS577)+AE577*BS577)*AV577)</f>
        <v>435.13</v>
      </c>
      <c r="CS577">
        <f t="shared" ref="CS577:CS608" si="596">(AE577*BS577*AV577)</f>
        <v>147.43</v>
      </c>
      <c r="CT577">
        <f t="shared" ref="CT577:CT608" si="597">(AF577*BA577*AV577)</f>
        <v>78644.570000000007</v>
      </c>
      <c r="CU577">
        <f t="shared" ref="CU577:CU608" si="598">AG577</f>
        <v>0</v>
      </c>
      <c r="CV577">
        <f t="shared" ref="CV577:CV608" si="599">(AH577*AV577)</f>
        <v>453.1</v>
      </c>
      <c r="CW577">
        <f t="shared" ref="CW577:CW608" si="600">AI577</f>
        <v>0</v>
      </c>
      <c r="CX577">
        <f t="shared" ref="CX577:CX608" si="601">AJ577</f>
        <v>0</v>
      </c>
      <c r="CY577">
        <f t="shared" ref="CY577:CY608" si="602">((S577*BZ577)/100)</f>
        <v>1293.7049999999999</v>
      </c>
      <c r="CZ577">
        <f t="shared" ref="CZ577:CZ608" si="603">((S577*CA577)/100)</f>
        <v>184.815</v>
      </c>
      <c r="DC577" t="s">
        <v>3</v>
      </c>
      <c r="DD577" t="s">
        <v>3</v>
      </c>
      <c r="DE577" t="s">
        <v>3</v>
      </c>
      <c r="DF577" t="s">
        <v>3</v>
      </c>
      <c r="DG577" t="s">
        <v>3</v>
      </c>
      <c r="DH577" t="s">
        <v>3</v>
      </c>
      <c r="DI577" t="s">
        <v>3</v>
      </c>
      <c r="DJ577" t="s">
        <v>3</v>
      </c>
      <c r="DK577" t="s">
        <v>3</v>
      </c>
      <c r="DL577" t="s">
        <v>3</v>
      </c>
      <c r="DM577" t="s">
        <v>3</v>
      </c>
      <c r="DN577">
        <v>0</v>
      </c>
      <c r="DO577">
        <v>0</v>
      </c>
      <c r="DP577">
        <v>1</v>
      </c>
      <c r="DQ577">
        <v>1</v>
      </c>
      <c r="DU577">
        <v>1007</v>
      </c>
      <c r="DV577" t="s">
        <v>31</v>
      </c>
      <c r="DW577" t="s">
        <v>31</v>
      </c>
      <c r="DX577">
        <v>100</v>
      </c>
      <c r="EE577">
        <v>32505399</v>
      </c>
      <c r="EF577">
        <v>1</v>
      </c>
      <c r="EG577" t="s">
        <v>21</v>
      </c>
      <c r="EH577">
        <v>0</v>
      </c>
      <c r="EI577" t="s">
        <v>3</v>
      </c>
      <c r="EJ577">
        <v>4</v>
      </c>
      <c r="EK577">
        <v>0</v>
      </c>
      <c r="EL577" t="s">
        <v>22</v>
      </c>
      <c r="EM577" t="s">
        <v>23</v>
      </c>
      <c r="EO577" t="s">
        <v>3</v>
      </c>
      <c r="EQ577">
        <v>131072</v>
      </c>
      <c r="ER577">
        <v>426912.19</v>
      </c>
      <c r="ES577">
        <v>347832.49</v>
      </c>
      <c r="ET577">
        <v>435.13</v>
      </c>
      <c r="EU577">
        <v>147.43</v>
      </c>
      <c r="EV577">
        <v>78644.570000000007</v>
      </c>
      <c r="EW577">
        <v>453.1</v>
      </c>
      <c r="EX577">
        <v>0</v>
      </c>
      <c r="EY577">
        <v>0</v>
      </c>
      <c r="FQ577">
        <v>0</v>
      </c>
      <c r="FR577">
        <f t="shared" ref="FR577:FR608" si="604">ROUND(IF(AND(BH577=3,BI577=3),P577,0),2)</f>
        <v>0</v>
      </c>
      <c r="FS577">
        <v>0</v>
      </c>
      <c r="FX577">
        <v>70</v>
      </c>
      <c r="FY577">
        <v>10</v>
      </c>
      <c r="GA577" t="s">
        <v>3</v>
      </c>
      <c r="GD577">
        <v>0</v>
      </c>
      <c r="GF577">
        <v>1739596138</v>
      </c>
      <c r="GG577">
        <v>2</v>
      </c>
      <c r="GH577">
        <v>1</v>
      </c>
      <c r="GI577">
        <v>-2</v>
      </c>
      <c r="GJ577">
        <v>0</v>
      </c>
      <c r="GK577">
        <f>ROUND(R577*(R12)/100,2)</f>
        <v>3.74</v>
      </c>
      <c r="GL577">
        <f t="shared" ref="GL577:GL608" si="605">ROUND(IF(AND(BH577=3,BI577=3,FS577&lt;&gt;0),P577,0),2)</f>
        <v>0</v>
      </c>
      <c r="GM577">
        <f t="shared" ref="GM577:GM608" si="606">ROUND(O577+X577+Y577+GK577,2)+GX577</f>
        <v>11514.71</v>
      </c>
      <c r="GN577">
        <f t="shared" ref="GN577:GN608" si="607">IF(OR(BI577=0,BI577=1),ROUND(O577+X577+Y577+GK577,2),0)</f>
        <v>0</v>
      </c>
      <c r="GO577">
        <f t="shared" ref="GO577:GO608" si="608">IF(BI577=2,ROUND(O577+X577+Y577+GK577,2),0)</f>
        <v>0</v>
      </c>
      <c r="GP577">
        <f t="shared" ref="GP577:GP608" si="609">IF(BI577=4,ROUND(O577+X577+Y577+GK577,2)+GX577,0)</f>
        <v>11514.71</v>
      </c>
      <c r="GR577">
        <v>0</v>
      </c>
      <c r="GS577">
        <v>3</v>
      </c>
      <c r="GT577">
        <v>0</v>
      </c>
      <c r="GU577" t="s">
        <v>3</v>
      </c>
      <c r="GV577">
        <f t="shared" ref="GV577:GV608" si="610">ROUND(GT577,6)</f>
        <v>0</v>
      </c>
      <c r="GW577">
        <v>1</v>
      </c>
      <c r="GX577">
        <f t="shared" ref="GX577:GX608" si="611">ROUND(GV577*GW577*I577,2)</f>
        <v>0</v>
      </c>
      <c r="HA577">
        <v>0</v>
      </c>
      <c r="HB577">
        <v>0</v>
      </c>
      <c r="IK577">
        <v>0</v>
      </c>
    </row>
    <row r="578" spans="1:245" x14ac:dyDescent="0.2">
      <c r="A578">
        <v>17</v>
      </c>
      <c r="B578">
        <v>1</v>
      </c>
      <c r="E578" t="s">
        <v>550</v>
      </c>
      <c r="F578" t="s">
        <v>25</v>
      </c>
      <c r="G578" t="s">
        <v>26</v>
      </c>
      <c r="H578" t="s">
        <v>19</v>
      </c>
      <c r="I578">
        <v>4.7553163340000003E-2</v>
      </c>
      <c r="J578">
        <v>0</v>
      </c>
      <c r="O578">
        <f t="shared" si="573"/>
        <v>2539.8200000000002</v>
      </c>
      <c r="P578">
        <f t="shared" si="574"/>
        <v>2539.8200000000002</v>
      </c>
      <c r="Q578">
        <f t="shared" si="575"/>
        <v>0</v>
      </c>
      <c r="R578">
        <f t="shared" si="576"/>
        <v>0</v>
      </c>
      <c r="S578">
        <f t="shared" si="577"/>
        <v>0</v>
      </c>
      <c r="T578">
        <f t="shared" si="578"/>
        <v>0</v>
      </c>
      <c r="U578">
        <f t="shared" si="579"/>
        <v>0</v>
      </c>
      <c r="V578">
        <f t="shared" si="580"/>
        <v>0</v>
      </c>
      <c r="W578">
        <f t="shared" si="581"/>
        <v>0</v>
      </c>
      <c r="X578">
        <f t="shared" si="582"/>
        <v>0</v>
      </c>
      <c r="Y578">
        <f t="shared" si="583"/>
        <v>0</v>
      </c>
      <c r="AA578">
        <v>33034105</v>
      </c>
      <c r="AB578">
        <f t="shared" si="584"/>
        <v>53410.15</v>
      </c>
      <c r="AC578">
        <f t="shared" si="585"/>
        <v>53410.15</v>
      </c>
      <c r="AD578">
        <f t="shared" si="586"/>
        <v>0</v>
      </c>
      <c r="AE578">
        <f t="shared" si="587"/>
        <v>0</v>
      </c>
      <c r="AF578">
        <f t="shared" si="588"/>
        <v>0</v>
      </c>
      <c r="AG578">
        <f t="shared" si="589"/>
        <v>0</v>
      </c>
      <c r="AH578">
        <f t="shared" si="590"/>
        <v>0</v>
      </c>
      <c r="AI578">
        <f t="shared" si="591"/>
        <v>0</v>
      </c>
      <c r="AJ578">
        <f t="shared" si="592"/>
        <v>0</v>
      </c>
      <c r="AK578">
        <v>53410.15</v>
      </c>
      <c r="AL578">
        <v>53410.15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70</v>
      </c>
      <c r="AU578">
        <v>10</v>
      </c>
      <c r="AV578">
        <v>1</v>
      </c>
      <c r="AW578">
        <v>1</v>
      </c>
      <c r="AZ578">
        <v>1</v>
      </c>
      <c r="BA578">
        <v>1</v>
      </c>
      <c r="BB578">
        <v>1</v>
      </c>
      <c r="BC578">
        <v>1</v>
      </c>
      <c r="BD578" t="s">
        <v>3</v>
      </c>
      <c r="BE578" t="s">
        <v>3</v>
      </c>
      <c r="BF578" t="s">
        <v>3</v>
      </c>
      <c r="BG578" t="s">
        <v>3</v>
      </c>
      <c r="BH578">
        <v>3</v>
      </c>
      <c r="BI578">
        <v>4</v>
      </c>
      <c r="BJ578" t="s">
        <v>27</v>
      </c>
      <c r="BM578">
        <v>0</v>
      </c>
      <c r="BN578">
        <v>0</v>
      </c>
      <c r="BO578" t="s">
        <v>3</v>
      </c>
      <c r="BP578">
        <v>0</v>
      </c>
      <c r="BQ578">
        <v>1</v>
      </c>
      <c r="BR578">
        <v>0</v>
      </c>
      <c r="BS578">
        <v>1</v>
      </c>
      <c r="BT578">
        <v>1</v>
      </c>
      <c r="BU578">
        <v>1</v>
      </c>
      <c r="BV578">
        <v>1</v>
      </c>
      <c r="BW578">
        <v>1</v>
      </c>
      <c r="BX578">
        <v>1</v>
      </c>
      <c r="BY578" t="s">
        <v>3</v>
      </c>
      <c r="BZ578">
        <v>70</v>
      </c>
      <c r="CA578">
        <v>10</v>
      </c>
      <c r="CF578">
        <v>0</v>
      </c>
      <c r="CG578">
        <v>0</v>
      </c>
      <c r="CM578">
        <v>0</v>
      </c>
      <c r="CN578" t="s">
        <v>3</v>
      </c>
      <c r="CO578">
        <v>0</v>
      </c>
      <c r="CP578">
        <f t="shared" si="593"/>
        <v>2539.8200000000002</v>
      </c>
      <c r="CQ578">
        <f t="shared" si="594"/>
        <v>53410.15</v>
      </c>
      <c r="CR578">
        <f t="shared" si="595"/>
        <v>0</v>
      </c>
      <c r="CS578">
        <f t="shared" si="596"/>
        <v>0</v>
      </c>
      <c r="CT578">
        <f t="shared" si="597"/>
        <v>0</v>
      </c>
      <c r="CU578">
        <f t="shared" si="598"/>
        <v>0</v>
      </c>
      <c r="CV578">
        <f t="shared" si="599"/>
        <v>0</v>
      </c>
      <c r="CW578">
        <f t="shared" si="600"/>
        <v>0</v>
      </c>
      <c r="CX578">
        <f t="shared" si="601"/>
        <v>0</v>
      </c>
      <c r="CY578">
        <f t="shared" si="602"/>
        <v>0</v>
      </c>
      <c r="CZ578">
        <f t="shared" si="603"/>
        <v>0</v>
      </c>
      <c r="DC578" t="s">
        <v>3</v>
      </c>
      <c r="DD578" t="s">
        <v>3</v>
      </c>
      <c r="DE578" t="s">
        <v>3</v>
      </c>
      <c r="DF578" t="s">
        <v>3</v>
      </c>
      <c r="DG578" t="s">
        <v>3</v>
      </c>
      <c r="DH578" t="s">
        <v>3</v>
      </c>
      <c r="DI578" t="s">
        <v>3</v>
      </c>
      <c r="DJ578" t="s">
        <v>3</v>
      </c>
      <c r="DK578" t="s">
        <v>3</v>
      </c>
      <c r="DL578" t="s">
        <v>3</v>
      </c>
      <c r="DM578" t="s">
        <v>3</v>
      </c>
      <c r="DN578">
        <v>0</v>
      </c>
      <c r="DO578">
        <v>0</v>
      </c>
      <c r="DP578">
        <v>1</v>
      </c>
      <c r="DQ578">
        <v>1</v>
      </c>
      <c r="DU578">
        <v>1009</v>
      </c>
      <c r="DV578" t="s">
        <v>19</v>
      </c>
      <c r="DW578" t="s">
        <v>19</v>
      </c>
      <c r="DX578">
        <v>1000</v>
      </c>
      <c r="EE578">
        <v>32505399</v>
      </c>
      <c r="EF578">
        <v>1</v>
      </c>
      <c r="EG578" t="s">
        <v>21</v>
      </c>
      <c r="EH578">
        <v>0</v>
      </c>
      <c r="EI578" t="s">
        <v>3</v>
      </c>
      <c r="EJ578">
        <v>4</v>
      </c>
      <c r="EK578">
        <v>0</v>
      </c>
      <c r="EL578" t="s">
        <v>22</v>
      </c>
      <c r="EM578" t="s">
        <v>23</v>
      </c>
      <c r="EO578" t="s">
        <v>3</v>
      </c>
      <c r="EQ578">
        <v>131072</v>
      </c>
      <c r="ER578">
        <v>53410.15</v>
      </c>
      <c r="ES578">
        <v>53410.15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FQ578">
        <v>0</v>
      </c>
      <c r="FR578">
        <f t="shared" si="604"/>
        <v>0</v>
      </c>
      <c r="FS578">
        <v>0</v>
      </c>
      <c r="FX578">
        <v>70</v>
      </c>
      <c r="FY578">
        <v>10</v>
      </c>
      <c r="GA578" t="s">
        <v>3</v>
      </c>
      <c r="GD578">
        <v>0</v>
      </c>
      <c r="GF578">
        <v>-1467733540</v>
      </c>
      <c r="GG578">
        <v>2</v>
      </c>
      <c r="GH578">
        <v>1</v>
      </c>
      <c r="GI578">
        <v>-2</v>
      </c>
      <c r="GJ578">
        <v>0</v>
      </c>
      <c r="GK578">
        <f>ROUND(R578*(R12)/100,2)</f>
        <v>0</v>
      </c>
      <c r="GL578">
        <f t="shared" si="605"/>
        <v>0</v>
      </c>
      <c r="GM578">
        <f t="shared" si="606"/>
        <v>2539.8200000000002</v>
      </c>
      <c r="GN578">
        <f t="shared" si="607"/>
        <v>0</v>
      </c>
      <c r="GO578">
        <f t="shared" si="608"/>
        <v>0</v>
      </c>
      <c r="GP578">
        <f t="shared" si="609"/>
        <v>2539.8200000000002</v>
      </c>
      <c r="GR578">
        <v>0</v>
      </c>
      <c r="GS578">
        <v>3</v>
      </c>
      <c r="GT578">
        <v>0</v>
      </c>
      <c r="GU578" t="s">
        <v>3</v>
      </c>
      <c r="GV578">
        <f t="shared" si="610"/>
        <v>0</v>
      </c>
      <c r="GW578">
        <v>1</v>
      </c>
      <c r="GX578">
        <f t="shared" si="611"/>
        <v>0</v>
      </c>
      <c r="HA578">
        <v>0</v>
      </c>
      <c r="HB578">
        <v>0</v>
      </c>
      <c r="IK578">
        <v>0</v>
      </c>
    </row>
    <row r="579" spans="1:245" x14ac:dyDescent="0.2">
      <c r="A579">
        <v>17</v>
      </c>
      <c r="B579">
        <v>1</v>
      </c>
      <c r="E579" t="s">
        <v>551</v>
      </c>
      <c r="F579" t="s">
        <v>35</v>
      </c>
      <c r="G579" t="s">
        <v>552</v>
      </c>
      <c r="H579" t="s">
        <v>37</v>
      </c>
      <c r="I579">
        <v>1</v>
      </c>
      <c r="J579">
        <v>0</v>
      </c>
      <c r="O579">
        <f t="shared" si="573"/>
        <v>87483.9</v>
      </c>
      <c r="P579">
        <f t="shared" si="574"/>
        <v>87483.9</v>
      </c>
      <c r="Q579">
        <f t="shared" si="575"/>
        <v>0</v>
      </c>
      <c r="R579">
        <f t="shared" si="576"/>
        <v>0</v>
      </c>
      <c r="S579">
        <f t="shared" si="577"/>
        <v>0</v>
      </c>
      <c r="T579">
        <f t="shared" si="578"/>
        <v>0</v>
      </c>
      <c r="U579">
        <f t="shared" si="579"/>
        <v>0</v>
      </c>
      <c r="V579">
        <f t="shared" si="580"/>
        <v>0</v>
      </c>
      <c r="W579">
        <f t="shared" si="581"/>
        <v>0</v>
      </c>
      <c r="X579">
        <f t="shared" si="582"/>
        <v>0</v>
      </c>
      <c r="Y579">
        <f t="shared" si="583"/>
        <v>0</v>
      </c>
      <c r="AA579">
        <v>33034105</v>
      </c>
      <c r="AB579">
        <f t="shared" si="584"/>
        <v>87483.9</v>
      </c>
      <c r="AC579">
        <f t="shared" si="585"/>
        <v>87483.9</v>
      </c>
      <c r="AD579">
        <f t="shared" si="586"/>
        <v>0</v>
      </c>
      <c r="AE579">
        <f t="shared" si="587"/>
        <v>0</v>
      </c>
      <c r="AF579">
        <f t="shared" si="588"/>
        <v>0</v>
      </c>
      <c r="AG579">
        <f t="shared" si="589"/>
        <v>0</v>
      </c>
      <c r="AH579">
        <f t="shared" si="590"/>
        <v>0</v>
      </c>
      <c r="AI579">
        <f t="shared" si="591"/>
        <v>0</v>
      </c>
      <c r="AJ579">
        <f t="shared" si="592"/>
        <v>0</v>
      </c>
      <c r="AK579">
        <v>87483.9</v>
      </c>
      <c r="AL579">
        <v>87483.9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1</v>
      </c>
      <c r="AW579">
        <v>1</v>
      </c>
      <c r="AZ579">
        <v>1</v>
      </c>
      <c r="BA579">
        <v>1</v>
      </c>
      <c r="BB579">
        <v>1</v>
      </c>
      <c r="BC579">
        <v>1</v>
      </c>
      <c r="BD579" t="s">
        <v>3</v>
      </c>
      <c r="BE579" t="s">
        <v>3</v>
      </c>
      <c r="BF579" t="s">
        <v>3</v>
      </c>
      <c r="BG579" t="s">
        <v>3</v>
      </c>
      <c r="BH579">
        <v>3</v>
      </c>
      <c r="BI579">
        <v>1</v>
      </c>
      <c r="BJ579" t="s">
        <v>3</v>
      </c>
      <c r="BM579">
        <v>6001</v>
      </c>
      <c r="BN579">
        <v>0</v>
      </c>
      <c r="BO579" t="s">
        <v>3</v>
      </c>
      <c r="BP579">
        <v>0</v>
      </c>
      <c r="BQ579">
        <v>0</v>
      </c>
      <c r="BR579">
        <v>0</v>
      </c>
      <c r="BS579">
        <v>1</v>
      </c>
      <c r="BT579">
        <v>1</v>
      </c>
      <c r="BU579">
        <v>1</v>
      </c>
      <c r="BV579">
        <v>1</v>
      </c>
      <c r="BW579">
        <v>1</v>
      </c>
      <c r="BX579">
        <v>1</v>
      </c>
      <c r="BY579" t="s">
        <v>3</v>
      </c>
      <c r="BZ579">
        <v>0</v>
      </c>
      <c r="CA579">
        <v>0</v>
      </c>
      <c r="CF579">
        <v>0</v>
      </c>
      <c r="CG579">
        <v>0</v>
      </c>
      <c r="CM579">
        <v>0</v>
      </c>
      <c r="CN579" t="s">
        <v>3</v>
      </c>
      <c r="CO579">
        <v>0</v>
      </c>
      <c r="CP579">
        <f t="shared" si="593"/>
        <v>87483.9</v>
      </c>
      <c r="CQ579">
        <f t="shared" si="594"/>
        <v>87483.9</v>
      </c>
      <c r="CR579">
        <f t="shared" si="595"/>
        <v>0</v>
      </c>
      <c r="CS579">
        <f t="shared" si="596"/>
        <v>0</v>
      </c>
      <c r="CT579">
        <f t="shared" si="597"/>
        <v>0</v>
      </c>
      <c r="CU579">
        <f t="shared" si="598"/>
        <v>0</v>
      </c>
      <c r="CV579">
        <f t="shared" si="599"/>
        <v>0</v>
      </c>
      <c r="CW579">
        <f t="shared" si="600"/>
        <v>0</v>
      </c>
      <c r="CX579">
        <f t="shared" si="601"/>
        <v>0</v>
      </c>
      <c r="CY579">
        <f t="shared" si="602"/>
        <v>0</v>
      </c>
      <c r="CZ579">
        <f t="shared" si="603"/>
        <v>0</v>
      </c>
      <c r="DC579" t="s">
        <v>3</v>
      </c>
      <c r="DD579" t="s">
        <v>3</v>
      </c>
      <c r="DE579" t="s">
        <v>3</v>
      </c>
      <c r="DF579" t="s">
        <v>3</v>
      </c>
      <c r="DG579" t="s">
        <v>3</v>
      </c>
      <c r="DH579" t="s">
        <v>3</v>
      </c>
      <c r="DI579" t="s">
        <v>3</v>
      </c>
      <c r="DJ579" t="s">
        <v>3</v>
      </c>
      <c r="DK579" t="s">
        <v>3</v>
      </c>
      <c r="DL579" t="s">
        <v>3</v>
      </c>
      <c r="DM579" t="s">
        <v>3</v>
      </c>
      <c r="DN579">
        <v>0</v>
      </c>
      <c r="DO579">
        <v>0</v>
      </c>
      <c r="DP579">
        <v>1</v>
      </c>
      <c r="DQ579">
        <v>1</v>
      </c>
      <c r="DU579">
        <v>1010</v>
      </c>
      <c r="DV579" t="s">
        <v>37</v>
      </c>
      <c r="DW579" t="s">
        <v>38</v>
      </c>
      <c r="DX579">
        <v>1</v>
      </c>
      <c r="EE579">
        <v>32747723</v>
      </c>
      <c r="EF579">
        <v>0</v>
      </c>
      <c r="EG579" t="s">
        <v>39</v>
      </c>
      <c r="EH579">
        <v>0</v>
      </c>
      <c r="EI579" t="s">
        <v>3</v>
      </c>
      <c r="EJ579">
        <v>1</v>
      </c>
      <c r="EK579">
        <v>6001</v>
      </c>
      <c r="EL579" t="s">
        <v>40</v>
      </c>
      <c r="EM579" t="s">
        <v>39</v>
      </c>
      <c r="EO579" t="s">
        <v>3</v>
      </c>
      <c r="EQ579">
        <v>131072</v>
      </c>
      <c r="ER579">
        <v>87483.9</v>
      </c>
      <c r="ES579">
        <v>87483.9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FQ579">
        <v>0</v>
      </c>
      <c r="FR579">
        <f t="shared" si="604"/>
        <v>0</v>
      </c>
      <c r="FS579">
        <v>0</v>
      </c>
      <c r="FX579">
        <v>0</v>
      </c>
      <c r="FY579">
        <v>0</v>
      </c>
      <c r="GA579" t="s">
        <v>41</v>
      </c>
      <c r="GD579">
        <v>0</v>
      </c>
      <c r="GF579">
        <v>838108875</v>
      </c>
      <c r="GG579">
        <v>2</v>
      </c>
      <c r="GH579">
        <v>0</v>
      </c>
      <c r="GI579">
        <v>-2</v>
      </c>
      <c r="GJ579">
        <v>0</v>
      </c>
      <c r="GK579">
        <f>ROUND(R579*(R12)/100,2)</f>
        <v>0</v>
      </c>
      <c r="GL579">
        <f t="shared" si="605"/>
        <v>0</v>
      </c>
      <c r="GM579">
        <f t="shared" si="606"/>
        <v>87483.9</v>
      </c>
      <c r="GN579">
        <f t="shared" si="607"/>
        <v>87483.9</v>
      </c>
      <c r="GO579">
        <f t="shared" si="608"/>
        <v>0</v>
      </c>
      <c r="GP579">
        <f t="shared" si="609"/>
        <v>0</v>
      </c>
      <c r="GR579">
        <v>0</v>
      </c>
      <c r="GS579">
        <v>4</v>
      </c>
      <c r="GT579">
        <v>0</v>
      </c>
      <c r="GU579" t="s">
        <v>3</v>
      </c>
      <c r="GV579">
        <f t="shared" si="610"/>
        <v>0</v>
      </c>
      <c r="GW579">
        <v>1</v>
      </c>
      <c r="GX579">
        <f t="shared" si="611"/>
        <v>0</v>
      </c>
      <c r="HA579">
        <v>0</v>
      </c>
      <c r="HB579">
        <v>0</v>
      </c>
      <c r="IK579">
        <v>0</v>
      </c>
    </row>
    <row r="580" spans="1:245" x14ac:dyDescent="0.2">
      <c r="A580">
        <v>17</v>
      </c>
      <c r="B580">
        <v>1</v>
      </c>
      <c r="C580">
        <f>ROW(SmtRes!A1465)</f>
        <v>1465</v>
      </c>
      <c r="D580">
        <f>ROW(EtalonRes!A1391)</f>
        <v>1391</v>
      </c>
      <c r="E580" t="s">
        <v>553</v>
      </c>
      <c r="F580" t="s">
        <v>17</v>
      </c>
      <c r="G580" t="s">
        <v>18</v>
      </c>
      <c r="H580" t="s">
        <v>19</v>
      </c>
      <c r="I580">
        <v>2.395</v>
      </c>
      <c r="J580">
        <v>0</v>
      </c>
      <c r="O580">
        <f t="shared" si="573"/>
        <v>159667.79999999999</v>
      </c>
      <c r="P580">
        <f t="shared" si="574"/>
        <v>136355.54</v>
      </c>
      <c r="Q580">
        <f t="shared" si="575"/>
        <v>3724.63</v>
      </c>
      <c r="R580">
        <f t="shared" si="576"/>
        <v>342.13</v>
      </c>
      <c r="S580">
        <f t="shared" si="577"/>
        <v>19587.63</v>
      </c>
      <c r="T580">
        <f t="shared" si="578"/>
        <v>0</v>
      </c>
      <c r="U580">
        <f t="shared" si="579"/>
        <v>86.483450000000005</v>
      </c>
      <c r="V580">
        <f t="shared" si="580"/>
        <v>0</v>
      </c>
      <c r="W580">
        <f t="shared" si="581"/>
        <v>0</v>
      </c>
      <c r="X580">
        <f t="shared" si="582"/>
        <v>13711.34</v>
      </c>
      <c r="Y580">
        <f t="shared" si="583"/>
        <v>1958.76</v>
      </c>
      <c r="AA580">
        <v>33034105</v>
      </c>
      <c r="AB580">
        <f t="shared" si="584"/>
        <v>66667.14</v>
      </c>
      <c r="AC580">
        <f t="shared" si="585"/>
        <v>56933.42</v>
      </c>
      <c r="AD580">
        <f t="shared" si="586"/>
        <v>1555.17</v>
      </c>
      <c r="AE580">
        <f t="shared" si="587"/>
        <v>142.85</v>
      </c>
      <c r="AF580">
        <f t="shared" si="588"/>
        <v>8178.55</v>
      </c>
      <c r="AG580">
        <f t="shared" si="589"/>
        <v>0</v>
      </c>
      <c r="AH580">
        <f t="shared" si="590"/>
        <v>36.11</v>
      </c>
      <c r="AI580">
        <f t="shared" si="591"/>
        <v>0</v>
      </c>
      <c r="AJ580">
        <f t="shared" si="592"/>
        <v>0</v>
      </c>
      <c r="AK580">
        <v>66667.14</v>
      </c>
      <c r="AL580">
        <v>56933.42</v>
      </c>
      <c r="AM580">
        <v>1555.17</v>
      </c>
      <c r="AN580">
        <v>142.85</v>
      </c>
      <c r="AO580">
        <v>8178.55</v>
      </c>
      <c r="AP580">
        <v>0</v>
      </c>
      <c r="AQ580">
        <v>36.11</v>
      </c>
      <c r="AR580">
        <v>0</v>
      </c>
      <c r="AS580">
        <v>0</v>
      </c>
      <c r="AT580">
        <v>70</v>
      </c>
      <c r="AU580">
        <v>10</v>
      </c>
      <c r="AV580">
        <v>1</v>
      </c>
      <c r="AW580">
        <v>1</v>
      </c>
      <c r="AZ580">
        <v>1</v>
      </c>
      <c r="BA580">
        <v>1</v>
      </c>
      <c r="BB580">
        <v>1</v>
      </c>
      <c r="BC580">
        <v>1</v>
      </c>
      <c r="BD580" t="s">
        <v>3</v>
      </c>
      <c r="BE580" t="s">
        <v>3</v>
      </c>
      <c r="BF580" t="s">
        <v>3</v>
      </c>
      <c r="BG580" t="s">
        <v>3</v>
      </c>
      <c r="BH580">
        <v>0</v>
      </c>
      <c r="BI580">
        <v>4</v>
      </c>
      <c r="BJ580" t="s">
        <v>20</v>
      </c>
      <c r="BM580">
        <v>0</v>
      </c>
      <c r="BN580">
        <v>0</v>
      </c>
      <c r="BO580" t="s">
        <v>3</v>
      </c>
      <c r="BP580">
        <v>0</v>
      </c>
      <c r="BQ580">
        <v>1</v>
      </c>
      <c r="BR580">
        <v>0</v>
      </c>
      <c r="BS580">
        <v>1</v>
      </c>
      <c r="BT580">
        <v>1</v>
      </c>
      <c r="BU580">
        <v>1</v>
      </c>
      <c r="BV580">
        <v>1</v>
      </c>
      <c r="BW580">
        <v>1</v>
      </c>
      <c r="BX580">
        <v>1</v>
      </c>
      <c r="BY580" t="s">
        <v>3</v>
      </c>
      <c r="BZ580">
        <v>70</v>
      </c>
      <c r="CA580">
        <v>10</v>
      </c>
      <c r="CF580">
        <v>0</v>
      </c>
      <c r="CG580">
        <v>0</v>
      </c>
      <c r="CM580">
        <v>0</v>
      </c>
      <c r="CN580" t="s">
        <v>3</v>
      </c>
      <c r="CO580">
        <v>0</v>
      </c>
      <c r="CP580">
        <f t="shared" si="593"/>
        <v>159667.80000000002</v>
      </c>
      <c r="CQ580">
        <f t="shared" si="594"/>
        <v>56933.42</v>
      </c>
      <c r="CR580">
        <f t="shared" si="595"/>
        <v>1555.17</v>
      </c>
      <c r="CS580">
        <f t="shared" si="596"/>
        <v>142.85</v>
      </c>
      <c r="CT580">
        <f t="shared" si="597"/>
        <v>8178.55</v>
      </c>
      <c r="CU580">
        <f t="shared" si="598"/>
        <v>0</v>
      </c>
      <c r="CV580">
        <f t="shared" si="599"/>
        <v>36.11</v>
      </c>
      <c r="CW580">
        <f t="shared" si="600"/>
        <v>0</v>
      </c>
      <c r="CX580">
        <f t="shared" si="601"/>
        <v>0</v>
      </c>
      <c r="CY580">
        <f t="shared" si="602"/>
        <v>13711.341</v>
      </c>
      <c r="CZ580">
        <f t="shared" si="603"/>
        <v>1958.7630000000001</v>
      </c>
      <c r="DC580" t="s">
        <v>3</v>
      </c>
      <c r="DD580" t="s">
        <v>3</v>
      </c>
      <c r="DE580" t="s">
        <v>3</v>
      </c>
      <c r="DF580" t="s">
        <v>3</v>
      </c>
      <c r="DG580" t="s">
        <v>3</v>
      </c>
      <c r="DH580" t="s">
        <v>3</v>
      </c>
      <c r="DI580" t="s">
        <v>3</v>
      </c>
      <c r="DJ580" t="s">
        <v>3</v>
      </c>
      <c r="DK580" t="s">
        <v>3</v>
      </c>
      <c r="DL580" t="s">
        <v>3</v>
      </c>
      <c r="DM580" t="s">
        <v>3</v>
      </c>
      <c r="DN580">
        <v>0</v>
      </c>
      <c r="DO580">
        <v>0</v>
      </c>
      <c r="DP580">
        <v>1</v>
      </c>
      <c r="DQ580">
        <v>1</v>
      </c>
      <c r="DU580">
        <v>1009</v>
      </c>
      <c r="DV580" t="s">
        <v>19</v>
      </c>
      <c r="DW580" t="s">
        <v>19</v>
      </c>
      <c r="DX580">
        <v>1000</v>
      </c>
      <c r="EE580">
        <v>32505399</v>
      </c>
      <c r="EF580">
        <v>1</v>
      </c>
      <c r="EG580" t="s">
        <v>21</v>
      </c>
      <c r="EH580">
        <v>0</v>
      </c>
      <c r="EI580" t="s">
        <v>3</v>
      </c>
      <c r="EJ580">
        <v>4</v>
      </c>
      <c r="EK580">
        <v>0</v>
      </c>
      <c r="EL580" t="s">
        <v>22</v>
      </c>
      <c r="EM580" t="s">
        <v>23</v>
      </c>
      <c r="EO580" t="s">
        <v>3</v>
      </c>
      <c r="EQ580">
        <v>131072</v>
      </c>
      <c r="ER580">
        <v>66667.14</v>
      </c>
      <c r="ES580">
        <v>56933.42</v>
      </c>
      <c r="ET580">
        <v>1555.17</v>
      </c>
      <c r="EU580">
        <v>142.85</v>
      </c>
      <c r="EV580">
        <v>8178.55</v>
      </c>
      <c r="EW580">
        <v>36.11</v>
      </c>
      <c r="EX580">
        <v>0</v>
      </c>
      <c r="EY580">
        <v>0</v>
      </c>
      <c r="FQ580">
        <v>0</v>
      </c>
      <c r="FR580">
        <f t="shared" si="604"/>
        <v>0</v>
      </c>
      <c r="FS580">
        <v>0</v>
      </c>
      <c r="FX580">
        <v>70</v>
      </c>
      <c r="FY580">
        <v>10</v>
      </c>
      <c r="GA580" t="s">
        <v>3</v>
      </c>
      <c r="GD580">
        <v>0</v>
      </c>
      <c r="GF580">
        <v>-1596235391</v>
      </c>
      <c r="GG580">
        <v>2</v>
      </c>
      <c r="GH580">
        <v>1</v>
      </c>
      <c r="GI580">
        <v>-2</v>
      </c>
      <c r="GJ580">
        <v>0</v>
      </c>
      <c r="GK580">
        <f>ROUND(R580*(R12)/100,2)</f>
        <v>369.5</v>
      </c>
      <c r="GL580">
        <f t="shared" si="605"/>
        <v>0</v>
      </c>
      <c r="GM580">
        <f t="shared" si="606"/>
        <v>175707.4</v>
      </c>
      <c r="GN580">
        <f t="shared" si="607"/>
        <v>0</v>
      </c>
      <c r="GO580">
        <f t="shared" si="608"/>
        <v>0</v>
      </c>
      <c r="GP580">
        <f t="shared" si="609"/>
        <v>175707.4</v>
      </c>
      <c r="GR580">
        <v>0</v>
      </c>
      <c r="GS580">
        <v>3</v>
      </c>
      <c r="GT580">
        <v>0</v>
      </c>
      <c r="GU580" t="s">
        <v>3</v>
      </c>
      <c r="GV580">
        <f t="shared" si="610"/>
        <v>0</v>
      </c>
      <c r="GW580">
        <v>1</v>
      </c>
      <c r="GX580">
        <f t="shared" si="611"/>
        <v>0</v>
      </c>
      <c r="HA580">
        <v>0</v>
      </c>
      <c r="HB580">
        <v>0</v>
      </c>
      <c r="IK580">
        <v>0</v>
      </c>
    </row>
    <row r="581" spans="1:245" x14ac:dyDescent="0.2">
      <c r="A581">
        <v>18</v>
      </c>
      <c r="B581">
        <v>1</v>
      </c>
      <c r="C581">
        <v>1465</v>
      </c>
      <c r="E581" t="s">
        <v>554</v>
      </c>
      <c r="F581" t="s">
        <v>25</v>
      </c>
      <c r="G581" t="s">
        <v>26</v>
      </c>
      <c r="H581" t="s">
        <v>19</v>
      </c>
      <c r="I581">
        <f>I580*J581</f>
        <v>-2.395</v>
      </c>
      <c r="J581">
        <v>-1</v>
      </c>
      <c r="O581">
        <f t="shared" si="573"/>
        <v>-127917.31</v>
      </c>
      <c r="P581">
        <f t="shared" si="574"/>
        <v>-127917.31</v>
      </c>
      <c r="Q581">
        <f t="shared" si="575"/>
        <v>0</v>
      </c>
      <c r="R581">
        <f t="shared" si="576"/>
        <v>0</v>
      </c>
      <c r="S581">
        <f t="shared" si="577"/>
        <v>0</v>
      </c>
      <c r="T581">
        <f t="shared" si="578"/>
        <v>0</v>
      </c>
      <c r="U581">
        <f t="shared" si="579"/>
        <v>0</v>
      </c>
      <c r="V581">
        <f t="shared" si="580"/>
        <v>0</v>
      </c>
      <c r="W581">
        <f t="shared" si="581"/>
        <v>0</v>
      </c>
      <c r="X581">
        <f t="shared" si="582"/>
        <v>0</v>
      </c>
      <c r="Y581">
        <f t="shared" si="583"/>
        <v>0</v>
      </c>
      <c r="AA581">
        <v>33034105</v>
      </c>
      <c r="AB581">
        <f t="shared" si="584"/>
        <v>53410.15</v>
      </c>
      <c r="AC581">
        <f t="shared" si="585"/>
        <v>53410.15</v>
      </c>
      <c r="AD581">
        <f t="shared" si="586"/>
        <v>0</v>
      </c>
      <c r="AE581">
        <f t="shared" si="587"/>
        <v>0</v>
      </c>
      <c r="AF581">
        <f t="shared" si="588"/>
        <v>0</v>
      </c>
      <c r="AG581">
        <f t="shared" si="589"/>
        <v>0</v>
      </c>
      <c r="AH581">
        <f t="shared" si="590"/>
        <v>0</v>
      </c>
      <c r="AI581">
        <f t="shared" si="591"/>
        <v>0</v>
      </c>
      <c r="AJ581">
        <f t="shared" si="592"/>
        <v>0</v>
      </c>
      <c r="AK581">
        <v>53410.15</v>
      </c>
      <c r="AL581">
        <v>53410.15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70</v>
      </c>
      <c r="AU581">
        <v>10</v>
      </c>
      <c r="AV581">
        <v>1</v>
      </c>
      <c r="AW581">
        <v>1</v>
      </c>
      <c r="AZ581">
        <v>1</v>
      </c>
      <c r="BA581">
        <v>1</v>
      </c>
      <c r="BB581">
        <v>1</v>
      </c>
      <c r="BC581">
        <v>1</v>
      </c>
      <c r="BD581" t="s">
        <v>3</v>
      </c>
      <c r="BE581" t="s">
        <v>3</v>
      </c>
      <c r="BF581" t="s">
        <v>3</v>
      </c>
      <c r="BG581" t="s">
        <v>3</v>
      </c>
      <c r="BH581">
        <v>3</v>
      </c>
      <c r="BI581">
        <v>4</v>
      </c>
      <c r="BJ581" t="s">
        <v>27</v>
      </c>
      <c r="BM581">
        <v>0</v>
      </c>
      <c r="BN581">
        <v>0</v>
      </c>
      <c r="BO581" t="s">
        <v>3</v>
      </c>
      <c r="BP581">
        <v>0</v>
      </c>
      <c r="BQ581">
        <v>1</v>
      </c>
      <c r="BR581">
        <v>0</v>
      </c>
      <c r="BS581">
        <v>1</v>
      </c>
      <c r="BT581">
        <v>1</v>
      </c>
      <c r="BU581">
        <v>1</v>
      </c>
      <c r="BV581">
        <v>1</v>
      </c>
      <c r="BW581">
        <v>1</v>
      </c>
      <c r="BX581">
        <v>1</v>
      </c>
      <c r="BY581" t="s">
        <v>3</v>
      </c>
      <c r="BZ581">
        <v>70</v>
      </c>
      <c r="CA581">
        <v>10</v>
      </c>
      <c r="CF581">
        <v>0</v>
      </c>
      <c r="CG581">
        <v>0</v>
      </c>
      <c r="CM581">
        <v>0</v>
      </c>
      <c r="CN581" t="s">
        <v>3</v>
      </c>
      <c r="CO581">
        <v>0</v>
      </c>
      <c r="CP581">
        <f t="shared" si="593"/>
        <v>-127917.31</v>
      </c>
      <c r="CQ581">
        <f t="shared" si="594"/>
        <v>53410.15</v>
      </c>
      <c r="CR581">
        <f t="shared" si="595"/>
        <v>0</v>
      </c>
      <c r="CS581">
        <f t="shared" si="596"/>
        <v>0</v>
      </c>
      <c r="CT581">
        <f t="shared" si="597"/>
        <v>0</v>
      </c>
      <c r="CU581">
        <f t="shared" si="598"/>
        <v>0</v>
      </c>
      <c r="CV581">
        <f t="shared" si="599"/>
        <v>0</v>
      </c>
      <c r="CW581">
        <f t="shared" si="600"/>
        <v>0</v>
      </c>
      <c r="CX581">
        <f t="shared" si="601"/>
        <v>0</v>
      </c>
      <c r="CY581">
        <f t="shared" si="602"/>
        <v>0</v>
      </c>
      <c r="CZ581">
        <f t="shared" si="603"/>
        <v>0</v>
      </c>
      <c r="DC581" t="s">
        <v>3</v>
      </c>
      <c r="DD581" t="s">
        <v>3</v>
      </c>
      <c r="DE581" t="s">
        <v>3</v>
      </c>
      <c r="DF581" t="s">
        <v>3</v>
      </c>
      <c r="DG581" t="s">
        <v>3</v>
      </c>
      <c r="DH581" t="s">
        <v>3</v>
      </c>
      <c r="DI581" t="s">
        <v>3</v>
      </c>
      <c r="DJ581" t="s">
        <v>3</v>
      </c>
      <c r="DK581" t="s">
        <v>3</v>
      </c>
      <c r="DL581" t="s">
        <v>3</v>
      </c>
      <c r="DM581" t="s">
        <v>3</v>
      </c>
      <c r="DN581">
        <v>0</v>
      </c>
      <c r="DO581">
        <v>0</v>
      </c>
      <c r="DP581">
        <v>1</v>
      </c>
      <c r="DQ581">
        <v>1</v>
      </c>
      <c r="DU581">
        <v>1009</v>
      </c>
      <c r="DV581" t="s">
        <v>19</v>
      </c>
      <c r="DW581" t="s">
        <v>19</v>
      </c>
      <c r="DX581">
        <v>1000</v>
      </c>
      <c r="EE581">
        <v>32505399</v>
      </c>
      <c r="EF581">
        <v>1</v>
      </c>
      <c r="EG581" t="s">
        <v>21</v>
      </c>
      <c r="EH581">
        <v>0</v>
      </c>
      <c r="EI581" t="s">
        <v>3</v>
      </c>
      <c r="EJ581">
        <v>4</v>
      </c>
      <c r="EK581">
        <v>0</v>
      </c>
      <c r="EL581" t="s">
        <v>22</v>
      </c>
      <c r="EM581" t="s">
        <v>23</v>
      </c>
      <c r="EO581" t="s">
        <v>3</v>
      </c>
      <c r="EQ581">
        <v>0</v>
      </c>
      <c r="ER581">
        <v>53410.15</v>
      </c>
      <c r="ES581">
        <v>53410.15</v>
      </c>
      <c r="ET581">
        <v>0</v>
      </c>
      <c r="EU581">
        <v>0</v>
      </c>
      <c r="EV581">
        <v>0</v>
      </c>
      <c r="EW581">
        <v>0</v>
      </c>
      <c r="EX581">
        <v>0</v>
      </c>
      <c r="FQ581">
        <v>0</v>
      </c>
      <c r="FR581">
        <f t="shared" si="604"/>
        <v>0</v>
      </c>
      <c r="FS581">
        <v>0</v>
      </c>
      <c r="FX581">
        <v>70</v>
      </c>
      <c r="FY581">
        <v>10</v>
      </c>
      <c r="GA581" t="s">
        <v>3</v>
      </c>
      <c r="GD581">
        <v>0</v>
      </c>
      <c r="GF581">
        <v>-1467733540</v>
      </c>
      <c r="GG581">
        <v>2</v>
      </c>
      <c r="GH581">
        <v>1</v>
      </c>
      <c r="GI581">
        <v>-2</v>
      </c>
      <c r="GJ581">
        <v>0</v>
      </c>
      <c r="GK581">
        <f>ROUND(R581*(R12)/100,2)</f>
        <v>0</v>
      </c>
      <c r="GL581">
        <f t="shared" si="605"/>
        <v>0</v>
      </c>
      <c r="GM581">
        <f t="shared" si="606"/>
        <v>-127917.31</v>
      </c>
      <c r="GN581">
        <f t="shared" si="607"/>
        <v>0</v>
      </c>
      <c r="GO581">
        <f t="shared" si="608"/>
        <v>0</v>
      </c>
      <c r="GP581">
        <f t="shared" si="609"/>
        <v>-127917.31</v>
      </c>
      <c r="GR581">
        <v>0</v>
      </c>
      <c r="GS581">
        <v>3</v>
      </c>
      <c r="GT581">
        <v>0</v>
      </c>
      <c r="GU581" t="s">
        <v>3</v>
      </c>
      <c r="GV581">
        <f t="shared" si="610"/>
        <v>0</v>
      </c>
      <c r="GW581">
        <v>1</v>
      </c>
      <c r="GX581">
        <f t="shared" si="611"/>
        <v>0</v>
      </c>
      <c r="HA581">
        <v>0</v>
      </c>
      <c r="HB581">
        <v>0</v>
      </c>
      <c r="IK581">
        <v>0</v>
      </c>
    </row>
    <row r="582" spans="1:245" x14ac:dyDescent="0.2">
      <c r="A582">
        <v>17</v>
      </c>
      <c r="B582">
        <v>1</v>
      </c>
      <c r="C582">
        <f>ROW(SmtRes!A1480)</f>
        <v>1480</v>
      </c>
      <c r="D582">
        <f>ROW(EtalonRes!A1406)</f>
        <v>1406</v>
      </c>
      <c r="E582" t="s">
        <v>555</v>
      </c>
      <c r="F582" t="s">
        <v>29</v>
      </c>
      <c r="G582" t="s">
        <v>30</v>
      </c>
      <c r="H582" t="s">
        <v>31</v>
      </c>
      <c r="I582">
        <v>0.32600000000000001</v>
      </c>
      <c r="J582">
        <v>0</v>
      </c>
      <c r="O582">
        <f t="shared" si="573"/>
        <v>139173.37</v>
      </c>
      <c r="P582">
        <f t="shared" si="574"/>
        <v>113393.39</v>
      </c>
      <c r="Q582">
        <f t="shared" si="575"/>
        <v>141.85</v>
      </c>
      <c r="R582">
        <f t="shared" si="576"/>
        <v>48.06</v>
      </c>
      <c r="S582">
        <f t="shared" si="577"/>
        <v>25638.13</v>
      </c>
      <c r="T582">
        <f t="shared" si="578"/>
        <v>0</v>
      </c>
      <c r="U582">
        <f t="shared" si="579"/>
        <v>147.7106</v>
      </c>
      <c r="V582">
        <f t="shared" si="580"/>
        <v>0</v>
      </c>
      <c r="W582">
        <f t="shared" si="581"/>
        <v>0</v>
      </c>
      <c r="X582">
        <f t="shared" si="582"/>
        <v>17946.689999999999</v>
      </c>
      <c r="Y582">
        <f t="shared" si="583"/>
        <v>2563.81</v>
      </c>
      <c r="AA582">
        <v>33034105</v>
      </c>
      <c r="AB582">
        <f t="shared" si="584"/>
        <v>426912.19</v>
      </c>
      <c r="AC582">
        <f t="shared" si="585"/>
        <v>347832.49</v>
      </c>
      <c r="AD582">
        <f t="shared" si="586"/>
        <v>435.13</v>
      </c>
      <c r="AE582">
        <f t="shared" si="587"/>
        <v>147.43</v>
      </c>
      <c r="AF582">
        <f t="shared" si="588"/>
        <v>78644.570000000007</v>
      </c>
      <c r="AG582">
        <f t="shared" si="589"/>
        <v>0</v>
      </c>
      <c r="AH582">
        <f t="shared" si="590"/>
        <v>453.1</v>
      </c>
      <c r="AI582">
        <f t="shared" si="591"/>
        <v>0</v>
      </c>
      <c r="AJ582">
        <f t="shared" si="592"/>
        <v>0</v>
      </c>
      <c r="AK582">
        <v>426912.19</v>
      </c>
      <c r="AL582">
        <v>347832.49</v>
      </c>
      <c r="AM582">
        <v>435.13</v>
      </c>
      <c r="AN582">
        <v>147.43</v>
      </c>
      <c r="AO582">
        <v>78644.570000000007</v>
      </c>
      <c r="AP582">
        <v>0</v>
      </c>
      <c r="AQ582">
        <v>453.1</v>
      </c>
      <c r="AR582">
        <v>0</v>
      </c>
      <c r="AS582">
        <v>0</v>
      </c>
      <c r="AT582">
        <v>70</v>
      </c>
      <c r="AU582">
        <v>10</v>
      </c>
      <c r="AV582">
        <v>1</v>
      </c>
      <c r="AW582">
        <v>1</v>
      </c>
      <c r="AZ582">
        <v>1</v>
      </c>
      <c r="BA582">
        <v>1</v>
      </c>
      <c r="BB582">
        <v>1</v>
      </c>
      <c r="BC582">
        <v>1</v>
      </c>
      <c r="BD582" t="s">
        <v>3</v>
      </c>
      <c r="BE582" t="s">
        <v>3</v>
      </c>
      <c r="BF582" t="s">
        <v>3</v>
      </c>
      <c r="BG582" t="s">
        <v>3</v>
      </c>
      <c r="BH582">
        <v>0</v>
      </c>
      <c r="BI582">
        <v>4</v>
      </c>
      <c r="BJ582" t="s">
        <v>32</v>
      </c>
      <c r="BM582">
        <v>0</v>
      </c>
      <c r="BN582">
        <v>0</v>
      </c>
      <c r="BO582" t="s">
        <v>3</v>
      </c>
      <c r="BP582">
        <v>0</v>
      </c>
      <c r="BQ582">
        <v>1</v>
      </c>
      <c r="BR582">
        <v>0</v>
      </c>
      <c r="BS582">
        <v>1</v>
      </c>
      <c r="BT582">
        <v>1</v>
      </c>
      <c r="BU582">
        <v>1</v>
      </c>
      <c r="BV582">
        <v>1</v>
      </c>
      <c r="BW582">
        <v>1</v>
      </c>
      <c r="BX582">
        <v>1</v>
      </c>
      <c r="BY582" t="s">
        <v>3</v>
      </c>
      <c r="BZ582">
        <v>70</v>
      </c>
      <c r="CA582">
        <v>10</v>
      </c>
      <c r="CF582">
        <v>0</v>
      </c>
      <c r="CG582">
        <v>0</v>
      </c>
      <c r="CM582">
        <v>0</v>
      </c>
      <c r="CN582" t="s">
        <v>3</v>
      </c>
      <c r="CO582">
        <v>0</v>
      </c>
      <c r="CP582">
        <f t="shared" si="593"/>
        <v>139173.37</v>
      </c>
      <c r="CQ582">
        <f t="shared" si="594"/>
        <v>347832.49</v>
      </c>
      <c r="CR582">
        <f t="shared" si="595"/>
        <v>435.13</v>
      </c>
      <c r="CS582">
        <f t="shared" si="596"/>
        <v>147.43</v>
      </c>
      <c r="CT582">
        <f t="shared" si="597"/>
        <v>78644.570000000007</v>
      </c>
      <c r="CU582">
        <f t="shared" si="598"/>
        <v>0</v>
      </c>
      <c r="CV582">
        <f t="shared" si="599"/>
        <v>453.1</v>
      </c>
      <c r="CW582">
        <f t="shared" si="600"/>
        <v>0</v>
      </c>
      <c r="CX582">
        <f t="shared" si="601"/>
        <v>0</v>
      </c>
      <c r="CY582">
        <f t="shared" si="602"/>
        <v>17946.691000000003</v>
      </c>
      <c r="CZ582">
        <f t="shared" si="603"/>
        <v>2563.8130000000001</v>
      </c>
      <c r="DC582" t="s">
        <v>3</v>
      </c>
      <c r="DD582" t="s">
        <v>3</v>
      </c>
      <c r="DE582" t="s">
        <v>3</v>
      </c>
      <c r="DF582" t="s">
        <v>3</v>
      </c>
      <c r="DG582" t="s">
        <v>3</v>
      </c>
      <c r="DH582" t="s">
        <v>3</v>
      </c>
      <c r="DI582" t="s">
        <v>3</v>
      </c>
      <c r="DJ582" t="s">
        <v>3</v>
      </c>
      <c r="DK582" t="s">
        <v>3</v>
      </c>
      <c r="DL582" t="s">
        <v>3</v>
      </c>
      <c r="DM582" t="s">
        <v>3</v>
      </c>
      <c r="DN582">
        <v>0</v>
      </c>
      <c r="DO582">
        <v>0</v>
      </c>
      <c r="DP582">
        <v>1</v>
      </c>
      <c r="DQ582">
        <v>1</v>
      </c>
      <c r="DU582">
        <v>1007</v>
      </c>
      <c r="DV582" t="s">
        <v>31</v>
      </c>
      <c r="DW582" t="s">
        <v>31</v>
      </c>
      <c r="DX582">
        <v>100</v>
      </c>
      <c r="EE582">
        <v>32505399</v>
      </c>
      <c r="EF582">
        <v>1</v>
      </c>
      <c r="EG582" t="s">
        <v>21</v>
      </c>
      <c r="EH582">
        <v>0</v>
      </c>
      <c r="EI582" t="s">
        <v>3</v>
      </c>
      <c r="EJ582">
        <v>4</v>
      </c>
      <c r="EK582">
        <v>0</v>
      </c>
      <c r="EL582" t="s">
        <v>22</v>
      </c>
      <c r="EM582" t="s">
        <v>23</v>
      </c>
      <c r="EO582" t="s">
        <v>3</v>
      </c>
      <c r="EQ582">
        <v>131072</v>
      </c>
      <c r="ER582">
        <v>426912.19</v>
      </c>
      <c r="ES582">
        <v>347832.49</v>
      </c>
      <c r="ET582">
        <v>435.13</v>
      </c>
      <c r="EU582">
        <v>147.43</v>
      </c>
      <c r="EV582">
        <v>78644.570000000007</v>
      </c>
      <c r="EW582">
        <v>453.1</v>
      </c>
      <c r="EX582">
        <v>0</v>
      </c>
      <c r="EY582">
        <v>0</v>
      </c>
      <c r="FQ582">
        <v>0</v>
      </c>
      <c r="FR582">
        <f t="shared" si="604"/>
        <v>0</v>
      </c>
      <c r="FS582">
        <v>0</v>
      </c>
      <c r="FX582">
        <v>70</v>
      </c>
      <c r="FY582">
        <v>10</v>
      </c>
      <c r="GA582" t="s">
        <v>3</v>
      </c>
      <c r="GD582">
        <v>0</v>
      </c>
      <c r="GF582">
        <v>1739596138</v>
      </c>
      <c r="GG582">
        <v>2</v>
      </c>
      <c r="GH582">
        <v>1</v>
      </c>
      <c r="GI582">
        <v>-2</v>
      </c>
      <c r="GJ582">
        <v>0</v>
      </c>
      <c r="GK582">
        <f>ROUND(R582*(R12)/100,2)</f>
        <v>51.9</v>
      </c>
      <c r="GL582">
        <f t="shared" si="605"/>
        <v>0</v>
      </c>
      <c r="GM582">
        <f t="shared" si="606"/>
        <v>159735.76999999999</v>
      </c>
      <c r="GN582">
        <f t="shared" si="607"/>
        <v>0</v>
      </c>
      <c r="GO582">
        <f t="shared" si="608"/>
        <v>0</v>
      </c>
      <c r="GP582">
        <f t="shared" si="609"/>
        <v>159735.76999999999</v>
      </c>
      <c r="GR582">
        <v>0</v>
      </c>
      <c r="GS582">
        <v>3</v>
      </c>
      <c r="GT582">
        <v>0</v>
      </c>
      <c r="GU582" t="s">
        <v>3</v>
      </c>
      <c r="GV582">
        <f t="shared" si="610"/>
        <v>0</v>
      </c>
      <c r="GW582">
        <v>1</v>
      </c>
      <c r="GX582">
        <f t="shared" si="611"/>
        <v>0</v>
      </c>
      <c r="HA582">
        <v>0</v>
      </c>
      <c r="HB582">
        <v>0</v>
      </c>
      <c r="IK582">
        <v>0</v>
      </c>
    </row>
    <row r="583" spans="1:245" x14ac:dyDescent="0.2">
      <c r="A583">
        <v>17</v>
      </c>
      <c r="B583">
        <v>1</v>
      </c>
      <c r="E583" t="s">
        <v>556</v>
      </c>
      <c r="F583" t="s">
        <v>25</v>
      </c>
      <c r="G583" t="s">
        <v>26</v>
      </c>
      <c r="H583" t="s">
        <v>19</v>
      </c>
      <c r="I583">
        <v>0.71590955647999999</v>
      </c>
      <c r="J583">
        <v>0</v>
      </c>
      <c r="O583">
        <f t="shared" si="573"/>
        <v>38236.839999999997</v>
      </c>
      <c r="P583">
        <f t="shared" si="574"/>
        <v>38236.839999999997</v>
      </c>
      <c r="Q583">
        <f t="shared" si="575"/>
        <v>0</v>
      </c>
      <c r="R583">
        <f t="shared" si="576"/>
        <v>0</v>
      </c>
      <c r="S583">
        <f t="shared" si="577"/>
        <v>0</v>
      </c>
      <c r="T583">
        <f t="shared" si="578"/>
        <v>0</v>
      </c>
      <c r="U583">
        <f t="shared" si="579"/>
        <v>0</v>
      </c>
      <c r="V583">
        <f t="shared" si="580"/>
        <v>0</v>
      </c>
      <c r="W583">
        <f t="shared" si="581"/>
        <v>0</v>
      </c>
      <c r="X583">
        <f t="shared" si="582"/>
        <v>0</v>
      </c>
      <c r="Y583">
        <f t="shared" si="583"/>
        <v>0</v>
      </c>
      <c r="AA583">
        <v>33034105</v>
      </c>
      <c r="AB583">
        <f t="shared" si="584"/>
        <v>53410.15</v>
      </c>
      <c r="AC583">
        <f t="shared" si="585"/>
        <v>53410.15</v>
      </c>
      <c r="AD583">
        <f t="shared" si="586"/>
        <v>0</v>
      </c>
      <c r="AE583">
        <f t="shared" si="587"/>
        <v>0</v>
      </c>
      <c r="AF583">
        <f t="shared" si="588"/>
        <v>0</v>
      </c>
      <c r="AG583">
        <f t="shared" si="589"/>
        <v>0</v>
      </c>
      <c r="AH583">
        <f t="shared" si="590"/>
        <v>0</v>
      </c>
      <c r="AI583">
        <f t="shared" si="591"/>
        <v>0</v>
      </c>
      <c r="AJ583">
        <f t="shared" si="592"/>
        <v>0</v>
      </c>
      <c r="AK583">
        <v>53410.15</v>
      </c>
      <c r="AL583">
        <v>53410.15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70</v>
      </c>
      <c r="AU583">
        <v>10</v>
      </c>
      <c r="AV583">
        <v>1</v>
      </c>
      <c r="AW583">
        <v>1</v>
      </c>
      <c r="AZ583">
        <v>1</v>
      </c>
      <c r="BA583">
        <v>1</v>
      </c>
      <c r="BB583">
        <v>1</v>
      </c>
      <c r="BC583">
        <v>1</v>
      </c>
      <c r="BD583" t="s">
        <v>3</v>
      </c>
      <c r="BE583" t="s">
        <v>3</v>
      </c>
      <c r="BF583" t="s">
        <v>3</v>
      </c>
      <c r="BG583" t="s">
        <v>3</v>
      </c>
      <c r="BH583">
        <v>3</v>
      </c>
      <c r="BI583">
        <v>4</v>
      </c>
      <c r="BJ583" t="s">
        <v>27</v>
      </c>
      <c r="BM583">
        <v>0</v>
      </c>
      <c r="BN583">
        <v>0</v>
      </c>
      <c r="BO583" t="s">
        <v>3</v>
      </c>
      <c r="BP583">
        <v>0</v>
      </c>
      <c r="BQ583">
        <v>1</v>
      </c>
      <c r="BR583">
        <v>0</v>
      </c>
      <c r="BS583">
        <v>1</v>
      </c>
      <c r="BT583">
        <v>1</v>
      </c>
      <c r="BU583">
        <v>1</v>
      </c>
      <c r="BV583">
        <v>1</v>
      </c>
      <c r="BW583">
        <v>1</v>
      </c>
      <c r="BX583">
        <v>1</v>
      </c>
      <c r="BY583" t="s">
        <v>3</v>
      </c>
      <c r="BZ583">
        <v>70</v>
      </c>
      <c r="CA583">
        <v>10</v>
      </c>
      <c r="CF583">
        <v>0</v>
      </c>
      <c r="CG583">
        <v>0</v>
      </c>
      <c r="CM583">
        <v>0</v>
      </c>
      <c r="CN583" t="s">
        <v>3</v>
      </c>
      <c r="CO583">
        <v>0</v>
      </c>
      <c r="CP583">
        <f t="shared" si="593"/>
        <v>38236.839999999997</v>
      </c>
      <c r="CQ583">
        <f t="shared" si="594"/>
        <v>53410.15</v>
      </c>
      <c r="CR583">
        <f t="shared" si="595"/>
        <v>0</v>
      </c>
      <c r="CS583">
        <f t="shared" si="596"/>
        <v>0</v>
      </c>
      <c r="CT583">
        <f t="shared" si="597"/>
        <v>0</v>
      </c>
      <c r="CU583">
        <f t="shared" si="598"/>
        <v>0</v>
      </c>
      <c r="CV583">
        <f t="shared" si="599"/>
        <v>0</v>
      </c>
      <c r="CW583">
        <f t="shared" si="600"/>
        <v>0</v>
      </c>
      <c r="CX583">
        <f t="shared" si="601"/>
        <v>0</v>
      </c>
      <c r="CY583">
        <f t="shared" si="602"/>
        <v>0</v>
      </c>
      <c r="CZ583">
        <f t="shared" si="603"/>
        <v>0</v>
      </c>
      <c r="DC583" t="s">
        <v>3</v>
      </c>
      <c r="DD583" t="s">
        <v>3</v>
      </c>
      <c r="DE583" t="s">
        <v>3</v>
      </c>
      <c r="DF583" t="s">
        <v>3</v>
      </c>
      <c r="DG583" t="s">
        <v>3</v>
      </c>
      <c r="DH583" t="s">
        <v>3</v>
      </c>
      <c r="DI583" t="s">
        <v>3</v>
      </c>
      <c r="DJ583" t="s">
        <v>3</v>
      </c>
      <c r="DK583" t="s">
        <v>3</v>
      </c>
      <c r="DL583" t="s">
        <v>3</v>
      </c>
      <c r="DM583" t="s">
        <v>3</v>
      </c>
      <c r="DN583">
        <v>0</v>
      </c>
      <c r="DO583">
        <v>0</v>
      </c>
      <c r="DP583">
        <v>1</v>
      </c>
      <c r="DQ583">
        <v>1</v>
      </c>
      <c r="DU583">
        <v>1009</v>
      </c>
      <c r="DV583" t="s">
        <v>19</v>
      </c>
      <c r="DW583" t="s">
        <v>19</v>
      </c>
      <c r="DX583">
        <v>1000</v>
      </c>
      <c r="EE583">
        <v>32505399</v>
      </c>
      <c r="EF583">
        <v>1</v>
      </c>
      <c r="EG583" t="s">
        <v>21</v>
      </c>
      <c r="EH583">
        <v>0</v>
      </c>
      <c r="EI583" t="s">
        <v>3</v>
      </c>
      <c r="EJ583">
        <v>4</v>
      </c>
      <c r="EK583">
        <v>0</v>
      </c>
      <c r="EL583" t="s">
        <v>22</v>
      </c>
      <c r="EM583" t="s">
        <v>23</v>
      </c>
      <c r="EO583" t="s">
        <v>3</v>
      </c>
      <c r="EQ583">
        <v>131072</v>
      </c>
      <c r="ER583">
        <v>53410.15</v>
      </c>
      <c r="ES583">
        <v>53410.15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FQ583">
        <v>0</v>
      </c>
      <c r="FR583">
        <f t="shared" si="604"/>
        <v>0</v>
      </c>
      <c r="FS583">
        <v>0</v>
      </c>
      <c r="FX583">
        <v>70</v>
      </c>
      <c r="FY583">
        <v>10</v>
      </c>
      <c r="GA583" t="s">
        <v>3</v>
      </c>
      <c r="GD583">
        <v>0</v>
      </c>
      <c r="GF583">
        <v>-1467733540</v>
      </c>
      <c r="GG583">
        <v>2</v>
      </c>
      <c r="GH583">
        <v>1</v>
      </c>
      <c r="GI583">
        <v>-2</v>
      </c>
      <c r="GJ583">
        <v>0</v>
      </c>
      <c r="GK583">
        <f>ROUND(R583*(R12)/100,2)</f>
        <v>0</v>
      </c>
      <c r="GL583">
        <f t="shared" si="605"/>
        <v>0</v>
      </c>
      <c r="GM583">
        <f t="shared" si="606"/>
        <v>38236.839999999997</v>
      </c>
      <c r="GN583">
        <f t="shared" si="607"/>
        <v>0</v>
      </c>
      <c r="GO583">
        <f t="shared" si="608"/>
        <v>0</v>
      </c>
      <c r="GP583">
        <f t="shared" si="609"/>
        <v>38236.839999999997</v>
      </c>
      <c r="GR583">
        <v>0</v>
      </c>
      <c r="GS583">
        <v>3</v>
      </c>
      <c r="GT583">
        <v>0</v>
      </c>
      <c r="GU583" t="s">
        <v>3</v>
      </c>
      <c r="GV583">
        <f t="shared" si="610"/>
        <v>0</v>
      </c>
      <c r="GW583">
        <v>1</v>
      </c>
      <c r="GX583">
        <f t="shared" si="611"/>
        <v>0</v>
      </c>
      <c r="HA583">
        <v>0</v>
      </c>
      <c r="HB583">
        <v>0</v>
      </c>
      <c r="IK583">
        <v>0</v>
      </c>
    </row>
    <row r="584" spans="1:245" x14ac:dyDescent="0.2">
      <c r="A584">
        <v>17</v>
      </c>
      <c r="B584">
        <v>1</v>
      </c>
      <c r="E584" t="s">
        <v>557</v>
      </c>
      <c r="F584" t="s">
        <v>35</v>
      </c>
      <c r="G584" t="s">
        <v>558</v>
      </c>
      <c r="H584" t="s">
        <v>37</v>
      </c>
      <c r="I584">
        <v>1</v>
      </c>
      <c r="J584">
        <v>0</v>
      </c>
      <c r="O584">
        <f t="shared" si="573"/>
        <v>1228813.56</v>
      </c>
      <c r="P584">
        <f t="shared" si="574"/>
        <v>1228813.56</v>
      </c>
      <c r="Q584">
        <f t="shared" si="575"/>
        <v>0</v>
      </c>
      <c r="R584">
        <f t="shared" si="576"/>
        <v>0</v>
      </c>
      <c r="S584">
        <f t="shared" si="577"/>
        <v>0</v>
      </c>
      <c r="T584">
        <f t="shared" si="578"/>
        <v>0</v>
      </c>
      <c r="U584">
        <f t="shared" si="579"/>
        <v>0</v>
      </c>
      <c r="V584">
        <f t="shared" si="580"/>
        <v>0</v>
      </c>
      <c r="W584">
        <f t="shared" si="581"/>
        <v>0</v>
      </c>
      <c r="X584">
        <f t="shared" si="582"/>
        <v>0</v>
      </c>
      <c r="Y584">
        <f t="shared" si="583"/>
        <v>0</v>
      </c>
      <c r="AA584">
        <v>33034105</v>
      </c>
      <c r="AB584">
        <f t="shared" si="584"/>
        <v>1228813.56</v>
      </c>
      <c r="AC584">
        <f t="shared" si="585"/>
        <v>1228813.56</v>
      </c>
      <c r="AD584">
        <f t="shared" si="586"/>
        <v>0</v>
      </c>
      <c r="AE584">
        <f t="shared" si="587"/>
        <v>0</v>
      </c>
      <c r="AF584">
        <f t="shared" si="588"/>
        <v>0</v>
      </c>
      <c r="AG584">
        <f t="shared" si="589"/>
        <v>0</v>
      </c>
      <c r="AH584">
        <f t="shared" si="590"/>
        <v>0</v>
      </c>
      <c r="AI584">
        <f t="shared" si="591"/>
        <v>0</v>
      </c>
      <c r="AJ584">
        <f t="shared" si="592"/>
        <v>0</v>
      </c>
      <c r="AK584">
        <v>1228813.56</v>
      </c>
      <c r="AL584">
        <v>1228813.56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1</v>
      </c>
      <c r="AW584">
        <v>1</v>
      </c>
      <c r="AZ584">
        <v>1</v>
      </c>
      <c r="BA584">
        <v>1</v>
      </c>
      <c r="BB584">
        <v>1</v>
      </c>
      <c r="BC584">
        <v>1</v>
      </c>
      <c r="BD584" t="s">
        <v>3</v>
      </c>
      <c r="BE584" t="s">
        <v>3</v>
      </c>
      <c r="BF584" t="s">
        <v>3</v>
      </c>
      <c r="BG584" t="s">
        <v>3</v>
      </c>
      <c r="BH584">
        <v>3</v>
      </c>
      <c r="BI584">
        <v>1</v>
      </c>
      <c r="BJ584" t="s">
        <v>3</v>
      </c>
      <c r="BM584">
        <v>6001</v>
      </c>
      <c r="BN584">
        <v>0</v>
      </c>
      <c r="BO584" t="s">
        <v>3</v>
      </c>
      <c r="BP584">
        <v>0</v>
      </c>
      <c r="BQ584">
        <v>0</v>
      </c>
      <c r="BR584">
        <v>0</v>
      </c>
      <c r="BS584">
        <v>1</v>
      </c>
      <c r="BT584">
        <v>1</v>
      </c>
      <c r="BU584">
        <v>1</v>
      </c>
      <c r="BV584">
        <v>1</v>
      </c>
      <c r="BW584">
        <v>1</v>
      </c>
      <c r="BX584">
        <v>1</v>
      </c>
      <c r="BY584" t="s">
        <v>3</v>
      </c>
      <c r="BZ584">
        <v>0</v>
      </c>
      <c r="CA584">
        <v>0</v>
      </c>
      <c r="CF584">
        <v>0</v>
      </c>
      <c r="CG584">
        <v>0</v>
      </c>
      <c r="CM584">
        <v>0</v>
      </c>
      <c r="CN584" t="s">
        <v>3</v>
      </c>
      <c r="CO584">
        <v>0</v>
      </c>
      <c r="CP584">
        <f t="shared" si="593"/>
        <v>1228813.56</v>
      </c>
      <c r="CQ584">
        <f t="shared" si="594"/>
        <v>1228813.56</v>
      </c>
      <c r="CR584">
        <f t="shared" si="595"/>
        <v>0</v>
      </c>
      <c r="CS584">
        <f t="shared" si="596"/>
        <v>0</v>
      </c>
      <c r="CT584">
        <f t="shared" si="597"/>
        <v>0</v>
      </c>
      <c r="CU584">
        <f t="shared" si="598"/>
        <v>0</v>
      </c>
      <c r="CV584">
        <f t="shared" si="599"/>
        <v>0</v>
      </c>
      <c r="CW584">
        <f t="shared" si="600"/>
        <v>0</v>
      </c>
      <c r="CX584">
        <f t="shared" si="601"/>
        <v>0</v>
      </c>
      <c r="CY584">
        <f t="shared" si="602"/>
        <v>0</v>
      </c>
      <c r="CZ584">
        <f t="shared" si="603"/>
        <v>0</v>
      </c>
      <c r="DC584" t="s">
        <v>3</v>
      </c>
      <c r="DD584" t="s">
        <v>3</v>
      </c>
      <c r="DE584" t="s">
        <v>3</v>
      </c>
      <c r="DF584" t="s">
        <v>3</v>
      </c>
      <c r="DG584" t="s">
        <v>3</v>
      </c>
      <c r="DH584" t="s">
        <v>3</v>
      </c>
      <c r="DI584" t="s">
        <v>3</v>
      </c>
      <c r="DJ584" t="s">
        <v>3</v>
      </c>
      <c r="DK584" t="s">
        <v>3</v>
      </c>
      <c r="DL584" t="s">
        <v>3</v>
      </c>
      <c r="DM584" t="s">
        <v>3</v>
      </c>
      <c r="DN584">
        <v>0</v>
      </c>
      <c r="DO584">
        <v>0</v>
      </c>
      <c r="DP584">
        <v>1</v>
      </c>
      <c r="DQ584">
        <v>1</v>
      </c>
      <c r="DU584">
        <v>1010</v>
      </c>
      <c r="DV584" t="s">
        <v>37</v>
      </c>
      <c r="DW584" t="s">
        <v>38</v>
      </c>
      <c r="DX584">
        <v>1</v>
      </c>
      <c r="EE584">
        <v>32747723</v>
      </c>
      <c r="EF584">
        <v>0</v>
      </c>
      <c r="EG584" t="s">
        <v>39</v>
      </c>
      <c r="EH584">
        <v>0</v>
      </c>
      <c r="EI584" t="s">
        <v>3</v>
      </c>
      <c r="EJ584">
        <v>1</v>
      </c>
      <c r="EK584">
        <v>6001</v>
      </c>
      <c r="EL584" t="s">
        <v>40</v>
      </c>
      <c r="EM584" t="s">
        <v>39</v>
      </c>
      <c r="EO584" t="s">
        <v>3</v>
      </c>
      <c r="EQ584">
        <v>131072</v>
      </c>
      <c r="ER584">
        <v>1228813.56</v>
      </c>
      <c r="ES584">
        <v>1228813.56</v>
      </c>
      <c r="ET584">
        <v>0</v>
      </c>
      <c r="EU584">
        <v>0</v>
      </c>
      <c r="EV584">
        <v>0</v>
      </c>
      <c r="EW584">
        <v>0</v>
      </c>
      <c r="EX584">
        <v>0</v>
      </c>
      <c r="EY584">
        <v>0</v>
      </c>
      <c r="FQ584">
        <v>0</v>
      </c>
      <c r="FR584">
        <f t="shared" si="604"/>
        <v>0</v>
      </c>
      <c r="FS584">
        <v>0</v>
      </c>
      <c r="FX584">
        <v>0</v>
      </c>
      <c r="FY584">
        <v>0</v>
      </c>
      <c r="GA584" t="s">
        <v>41</v>
      </c>
      <c r="GD584">
        <v>0</v>
      </c>
      <c r="GF584">
        <v>-2003081921</v>
      </c>
      <c r="GG584">
        <v>2</v>
      </c>
      <c r="GH584">
        <v>0</v>
      </c>
      <c r="GI584">
        <v>-2</v>
      </c>
      <c r="GJ584">
        <v>0</v>
      </c>
      <c r="GK584">
        <f>ROUND(R584*(R12)/100,2)</f>
        <v>0</v>
      </c>
      <c r="GL584">
        <f t="shared" si="605"/>
        <v>0</v>
      </c>
      <c r="GM584">
        <f t="shared" si="606"/>
        <v>1228813.56</v>
      </c>
      <c r="GN584">
        <f t="shared" si="607"/>
        <v>1228813.56</v>
      </c>
      <c r="GO584">
        <f t="shared" si="608"/>
        <v>0</v>
      </c>
      <c r="GP584">
        <f t="shared" si="609"/>
        <v>0</v>
      </c>
      <c r="GR584">
        <v>0</v>
      </c>
      <c r="GS584">
        <v>4</v>
      </c>
      <c r="GT584">
        <v>0</v>
      </c>
      <c r="GU584" t="s">
        <v>3</v>
      </c>
      <c r="GV584">
        <f t="shared" si="610"/>
        <v>0</v>
      </c>
      <c r="GW584">
        <v>1</v>
      </c>
      <c r="GX584">
        <f t="shared" si="611"/>
        <v>0</v>
      </c>
      <c r="HA584">
        <v>0</v>
      </c>
      <c r="HB584">
        <v>0</v>
      </c>
      <c r="IK584">
        <v>0</v>
      </c>
    </row>
    <row r="585" spans="1:245" x14ac:dyDescent="0.2">
      <c r="A585">
        <v>17</v>
      </c>
      <c r="B585">
        <v>1</v>
      </c>
      <c r="C585">
        <f>ROW(SmtRes!A1485)</f>
        <v>1485</v>
      </c>
      <c r="D585">
        <f>ROW(EtalonRes!A1410)</f>
        <v>1410</v>
      </c>
      <c r="E585" t="s">
        <v>559</v>
      </c>
      <c r="F585" t="s">
        <v>17</v>
      </c>
      <c r="G585" t="s">
        <v>18</v>
      </c>
      <c r="H585" t="s">
        <v>19</v>
      </c>
      <c r="I585">
        <v>9.4E-2</v>
      </c>
      <c r="J585">
        <v>0</v>
      </c>
      <c r="O585">
        <f t="shared" si="573"/>
        <v>6266.71</v>
      </c>
      <c r="P585">
        <f t="shared" si="574"/>
        <v>5351.74</v>
      </c>
      <c r="Q585">
        <f t="shared" si="575"/>
        <v>146.19</v>
      </c>
      <c r="R585">
        <f t="shared" si="576"/>
        <v>13.43</v>
      </c>
      <c r="S585">
        <f t="shared" si="577"/>
        <v>768.78</v>
      </c>
      <c r="T585">
        <f t="shared" si="578"/>
        <v>0</v>
      </c>
      <c r="U585">
        <f t="shared" si="579"/>
        <v>3.3943400000000001</v>
      </c>
      <c r="V585">
        <f t="shared" si="580"/>
        <v>0</v>
      </c>
      <c r="W585">
        <f t="shared" si="581"/>
        <v>0</v>
      </c>
      <c r="X585">
        <f t="shared" si="582"/>
        <v>538.15</v>
      </c>
      <c r="Y585">
        <f t="shared" si="583"/>
        <v>76.88</v>
      </c>
      <c r="AA585">
        <v>33034105</v>
      </c>
      <c r="AB585">
        <f t="shared" si="584"/>
        <v>66667.14</v>
      </c>
      <c r="AC585">
        <f t="shared" si="585"/>
        <v>56933.42</v>
      </c>
      <c r="AD585">
        <f t="shared" si="586"/>
        <v>1555.17</v>
      </c>
      <c r="AE585">
        <f t="shared" si="587"/>
        <v>142.85</v>
      </c>
      <c r="AF585">
        <f t="shared" si="588"/>
        <v>8178.55</v>
      </c>
      <c r="AG585">
        <f t="shared" si="589"/>
        <v>0</v>
      </c>
      <c r="AH585">
        <f t="shared" si="590"/>
        <v>36.11</v>
      </c>
      <c r="AI585">
        <f t="shared" si="591"/>
        <v>0</v>
      </c>
      <c r="AJ585">
        <f t="shared" si="592"/>
        <v>0</v>
      </c>
      <c r="AK585">
        <v>66667.14</v>
      </c>
      <c r="AL585">
        <v>56933.42</v>
      </c>
      <c r="AM585">
        <v>1555.17</v>
      </c>
      <c r="AN585">
        <v>142.85</v>
      </c>
      <c r="AO585">
        <v>8178.55</v>
      </c>
      <c r="AP585">
        <v>0</v>
      </c>
      <c r="AQ585">
        <v>36.11</v>
      </c>
      <c r="AR585">
        <v>0</v>
      </c>
      <c r="AS585">
        <v>0</v>
      </c>
      <c r="AT585">
        <v>70</v>
      </c>
      <c r="AU585">
        <v>10</v>
      </c>
      <c r="AV585">
        <v>1</v>
      </c>
      <c r="AW585">
        <v>1</v>
      </c>
      <c r="AZ585">
        <v>1</v>
      </c>
      <c r="BA585">
        <v>1</v>
      </c>
      <c r="BB585">
        <v>1</v>
      </c>
      <c r="BC585">
        <v>1</v>
      </c>
      <c r="BD585" t="s">
        <v>3</v>
      </c>
      <c r="BE585" t="s">
        <v>3</v>
      </c>
      <c r="BF585" t="s">
        <v>3</v>
      </c>
      <c r="BG585" t="s">
        <v>3</v>
      </c>
      <c r="BH585">
        <v>0</v>
      </c>
      <c r="BI585">
        <v>4</v>
      </c>
      <c r="BJ585" t="s">
        <v>20</v>
      </c>
      <c r="BM585">
        <v>0</v>
      </c>
      <c r="BN585">
        <v>0</v>
      </c>
      <c r="BO585" t="s">
        <v>3</v>
      </c>
      <c r="BP585">
        <v>0</v>
      </c>
      <c r="BQ585">
        <v>1</v>
      </c>
      <c r="BR585">
        <v>0</v>
      </c>
      <c r="BS585">
        <v>1</v>
      </c>
      <c r="BT585">
        <v>1</v>
      </c>
      <c r="BU585">
        <v>1</v>
      </c>
      <c r="BV585">
        <v>1</v>
      </c>
      <c r="BW585">
        <v>1</v>
      </c>
      <c r="BX585">
        <v>1</v>
      </c>
      <c r="BY585" t="s">
        <v>3</v>
      </c>
      <c r="BZ585">
        <v>70</v>
      </c>
      <c r="CA585">
        <v>10</v>
      </c>
      <c r="CF585">
        <v>0</v>
      </c>
      <c r="CG585">
        <v>0</v>
      </c>
      <c r="CM585">
        <v>0</v>
      </c>
      <c r="CN585" t="s">
        <v>3</v>
      </c>
      <c r="CO585">
        <v>0</v>
      </c>
      <c r="CP585">
        <f t="shared" si="593"/>
        <v>6266.7099999999991</v>
      </c>
      <c r="CQ585">
        <f t="shared" si="594"/>
        <v>56933.42</v>
      </c>
      <c r="CR585">
        <f t="shared" si="595"/>
        <v>1555.17</v>
      </c>
      <c r="CS585">
        <f t="shared" si="596"/>
        <v>142.85</v>
      </c>
      <c r="CT585">
        <f t="shared" si="597"/>
        <v>8178.55</v>
      </c>
      <c r="CU585">
        <f t="shared" si="598"/>
        <v>0</v>
      </c>
      <c r="CV585">
        <f t="shared" si="599"/>
        <v>36.11</v>
      </c>
      <c r="CW585">
        <f t="shared" si="600"/>
        <v>0</v>
      </c>
      <c r="CX585">
        <f t="shared" si="601"/>
        <v>0</v>
      </c>
      <c r="CY585">
        <f t="shared" si="602"/>
        <v>538.14599999999996</v>
      </c>
      <c r="CZ585">
        <f t="shared" si="603"/>
        <v>76.877999999999986</v>
      </c>
      <c r="DC585" t="s">
        <v>3</v>
      </c>
      <c r="DD585" t="s">
        <v>3</v>
      </c>
      <c r="DE585" t="s">
        <v>3</v>
      </c>
      <c r="DF585" t="s">
        <v>3</v>
      </c>
      <c r="DG585" t="s">
        <v>3</v>
      </c>
      <c r="DH585" t="s">
        <v>3</v>
      </c>
      <c r="DI585" t="s">
        <v>3</v>
      </c>
      <c r="DJ585" t="s">
        <v>3</v>
      </c>
      <c r="DK585" t="s">
        <v>3</v>
      </c>
      <c r="DL585" t="s">
        <v>3</v>
      </c>
      <c r="DM585" t="s">
        <v>3</v>
      </c>
      <c r="DN585">
        <v>0</v>
      </c>
      <c r="DO585">
        <v>0</v>
      </c>
      <c r="DP585">
        <v>1</v>
      </c>
      <c r="DQ585">
        <v>1</v>
      </c>
      <c r="DU585">
        <v>1009</v>
      </c>
      <c r="DV585" t="s">
        <v>19</v>
      </c>
      <c r="DW585" t="s">
        <v>19</v>
      </c>
      <c r="DX585">
        <v>1000</v>
      </c>
      <c r="EE585">
        <v>32505399</v>
      </c>
      <c r="EF585">
        <v>1</v>
      </c>
      <c r="EG585" t="s">
        <v>21</v>
      </c>
      <c r="EH585">
        <v>0</v>
      </c>
      <c r="EI585" t="s">
        <v>3</v>
      </c>
      <c r="EJ585">
        <v>4</v>
      </c>
      <c r="EK585">
        <v>0</v>
      </c>
      <c r="EL585" t="s">
        <v>22</v>
      </c>
      <c r="EM585" t="s">
        <v>23</v>
      </c>
      <c r="EO585" t="s">
        <v>3</v>
      </c>
      <c r="EQ585">
        <v>131072</v>
      </c>
      <c r="ER585">
        <v>66667.14</v>
      </c>
      <c r="ES585">
        <v>56933.42</v>
      </c>
      <c r="ET585">
        <v>1555.17</v>
      </c>
      <c r="EU585">
        <v>142.85</v>
      </c>
      <c r="EV585">
        <v>8178.55</v>
      </c>
      <c r="EW585">
        <v>36.11</v>
      </c>
      <c r="EX585">
        <v>0</v>
      </c>
      <c r="EY585">
        <v>0</v>
      </c>
      <c r="FQ585">
        <v>0</v>
      </c>
      <c r="FR585">
        <f t="shared" si="604"/>
        <v>0</v>
      </c>
      <c r="FS585">
        <v>0</v>
      </c>
      <c r="FX585">
        <v>70</v>
      </c>
      <c r="FY585">
        <v>10</v>
      </c>
      <c r="GA585" t="s">
        <v>3</v>
      </c>
      <c r="GD585">
        <v>0</v>
      </c>
      <c r="GF585">
        <v>-1596235391</v>
      </c>
      <c r="GG585">
        <v>2</v>
      </c>
      <c r="GH585">
        <v>1</v>
      </c>
      <c r="GI585">
        <v>-2</v>
      </c>
      <c r="GJ585">
        <v>0</v>
      </c>
      <c r="GK585">
        <f>ROUND(R585*(R12)/100,2)</f>
        <v>14.5</v>
      </c>
      <c r="GL585">
        <f t="shared" si="605"/>
        <v>0</v>
      </c>
      <c r="GM585">
        <f t="shared" si="606"/>
        <v>6896.24</v>
      </c>
      <c r="GN585">
        <f t="shared" si="607"/>
        <v>0</v>
      </c>
      <c r="GO585">
        <f t="shared" si="608"/>
        <v>0</v>
      </c>
      <c r="GP585">
        <f t="shared" si="609"/>
        <v>6896.24</v>
      </c>
      <c r="GR585">
        <v>0</v>
      </c>
      <c r="GS585">
        <v>3</v>
      </c>
      <c r="GT585">
        <v>0</v>
      </c>
      <c r="GU585" t="s">
        <v>3</v>
      </c>
      <c r="GV585">
        <f t="shared" si="610"/>
        <v>0</v>
      </c>
      <c r="GW585">
        <v>1</v>
      </c>
      <c r="GX585">
        <f t="shared" si="611"/>
        <v>0</v>
      </c>
      <c r="HA585">
        <v>0</v>
      </c>
      <c r="HB585">
        <v>0</v>
      </c>
      <c r="IK585">
        <v>0</v>
      </c>
    </row>
    <row r="586" spans="1:245" x14ac:dyDescent="0.2">
      <c r="A586">
        <v>18</v>
      </c>
      <c r="B586">
        <v>1</v>
      </c>
      <c r="C586">
        <v>1485</v>
      </c>
      <c r="E586" t="s">
        <v>560</v>
      </c>
      <c r="F586" t="s">
        <v>25</v>
      </c>
      <c r="G586" t="s">
        <v>26</v>
      </c>
      <c r="H586" t="s">
        <v>19</v>
      </c>
      <c r="I586">
        <f>I585*J586</f>
        <v>-9.4E-2</v>
      </c>
      <c r="J586">
        <v>-1</v>
      </c>
      <c r="O586">
        <f t="shared" si="573"/>
        <v>-5020.55</v>
      </c>
      <c r="P586">
        <f t="shared" si="574"/>
        <v>-5020.55</v>
      </c>
      <c r="Q586">
        <f t="shared" si="575"/>
        <v>0</v>
      </c>
      <c r="R586">
        <f t="shared" si="576"/>
        <v>0</v>
      </c>
      <c r="S586">
        <f t="shared" si="577"/>
        <v>0</v>
      </c>
      <c r="T586">
        <f t="shared" si="578"/>
        <v>0</v>
      </c>
      <c r="U586">
        <f t="shared" si="579"/>
        <v>0</v>
      </c>
      <c r="V586">
        <f t="shared" si="580"/>
        <v>0</v>
      </c>
      <c r="W586">
        <f t="shared" si="581"/>
        <v>0</v>
      </c>
      <c r="X586">
        <f t="shared" si="582"/>
        <v>0</v>
      </c>
      <c r="Y586">
        <f t="shared" si="583"/>
        <v>0</v>
      </c>
      <c r="AA586">
        <v>33034105</v>
      </c>
      <c r="AB586">
        <f t="shared" si="584"/>
        <v>53410.15</v>
      </c>
      <c r="AC586">
        <f t="shared" si="585"/>
        <v>53410.15</v>
      </c>
      <c r="AD586">
        <f t="shared" si="586"/>
        <v>0</v>
      </c>
      <c r="AE586">
        <f t="shared" si="587"/>
        <v>0</v>
      </c>
      <c r="AF586">
        <f t="shared" si="588"/>
        <v>0</v>
      </c>
      <c r="AG586">
        <f t="shared" si="589"/>
        <v>0</v>
      </c>
      <c r="AH586">
        <f t="shared" si="590"/>
        <v>0</v>
      </c>
      <c r="AI586">
        <f t="shared" si="591"/>
        <v>0</v>
      </c>
      <c r="AJ586">
        <f t="shared" si="592"/>
        <v>0</v>
      </c>
      <c r="AK586">
        <v>53410.15</v>
      </c>
      <c r="AL586">
        <v>53410.15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70</v>
      </c>
      <c r="AU586">
        <v>10</v>
      </c>
      <c r="AV586">
        <v>1</v>
      </c>
      <c r="AW586">
        <v>1</v>
      </c>
      <c r="AZ586">
        <v>1</v>
      </c>
      <c r="BA586">
        <v>1</v>
      </c>
      <c r="BB586">
        <v>1</v>
      </c>
      <c r="BC586">
        <v>1</v>
      </c>
      <c r="BD586" t="s">
        <v>3</v>
      </c>
      <c r="BE586" t="s">
        <v>3</v>
      </c>
      <c r="BF586" t="s">
        <v>3</v>
      </c>
      <c r="BG586" t="s">
        <v>3</v>
      </c>
      <c r="BH586">
        <v>3</v>
      </c>
      <c r="BI586">
        <v>4</v>
      </c>
      <c r="BJ586" t="s">
        <v>27</v>
      </c>
      <c r="BM586">
        <v>0</v>
      </c>
      <c r="BN586">
        <v>0</v>
      </c>
      <c r="BO586" t="s">
        <v>3</v>
      </c>
      <c r="BP586">
        <v>0</v>
      </c>
      <c r="BQ586">
        <v>1</v>
      </c>
      <c r="BR586">
        <v>0</v>
      </c>
      <c r="BS586">
        <v>1</v>
      </c>
      <c r="BT586">
        <v>1</v>
      </c>
      <c r="BU586">
        <v>1</v>
      </c>
      <c r="BV586">
        <v>1</v>
      </c>
      <c r="BW586">
        <v>1</v>
      </c>
      <c r="BX586">
        <v>1</v>
      </c>
      <c r="BY586" t="s">
        <v>3</v>
      </c>
      <c r="BZ586">
        <v>70</v>
      </c>
      <c r="CA586">
        <v>10</v>
      </c>
      <c r="CF586">
        <v>0</v>
      </c>
      <c r="CG586">
        <v>0</v>
      </c>
      <c r="CM586">
        <v>0</v>
      </c>
      <c r="CN586" t="s">
        <v>3</v>
      </c>
      <c r="CO586">
        <v>0</v>
      </c>
      <c r="CP586">
        <f t="shared" si="593"/>
        <v>-5020.55</v>
      </c>
      <c r="CQ586">
        <f t="shared" si="594"/>
        <v>53410.15</v>
      </c>
      <c r="CR586">
        <f t="shared" si="595"/>
        <v>0</v>
      </c>
      <c r="CS586">
        <f t="shared" si="596"/>
        <v>0</v>
      </c>
      <c r="CT586">
        <f t="shared" si="597"/>
        <v>0</v>
      </c>
      <c r="CU586">
        <f t="shared" si="598"/>
        <v>0</v>
      </c>
      <c r="CV586">
        <f t="shared" si="599"/>
        <v>0</v>
      </c>
      <c r="CW586">
        <f t="shared" si="600"/>
        <v>0</v>
      </c>
      <c r="CX586">
        <f t="shared" si="601"/>
        <v>0</v>
      </c>
      <c r="CY586">
        <f t="shared" si="602"/>
        <v>0</v>
      </c>
      <c r="CZ586">
        <f t="shared" si="603"/>
        <v>0</v>
      </c>
      <c r="DC586" t="s">
        <v>3</v>
      </c>
      <c r="DD586" t="s">
        <v>3</v>
      </c>
      <c r="DE586" t="s">
        <v>3</v>
      </c>
      <c r="DF586" t="s">
        <v>3</v>
      </c>
      <c r="DG586" t="s">
        <v>3</v>
      </c>
      <c r="DH586" t="s">
        <v>3</v>
      </c>
      <c r="DI586" t="s">
        <v>3</v>
      </c>
      <c r="DJ586" t="s">
        <v>3</v>
      </c>
      <c r="DK586" t="s">
        <v>3</v>
      </c>
      <c r="DL586" t="s">
        <v>3</v>
      </c>
      <c r="DM586" t="s">
        <v>3</v>
      </c>
      <c r="DN586">
        <v>0</v>
      </c>
      <c r="DO586">
        <v>0</v>
      </c>
      <c r="DP586">
        <v>1</v>
      </c>
      <c r="DQ586">
        <v>1</v>
      </c>
      <c r="DU586">
        <v>1009</v>
      </c>
      <c r="DV586" t="s">
        <v>19</v>
      </c>
      <c r="DW586" t="s">
        <v>19</v>
      </c>
      <c r="DX586">
        <v>1000</v>
      </c>
      <c r="EE586">
        <v>32505399</v>
      </c>
      <c r="EF586">
        <v>1</v>
      </c>
      <c r="EG586" t="s">
        <v>21</v>
      </c>
      <c r="EH586">
        <v>0</v>
      </c>
      <c r="EI586" t="s">
        <v>3</v>
      </c>
      <c r="EJ586">
        <v>4</v>
      </c>
      <c r="EK586">
        <v>0</v>
      </c>
      <c r="EL586" t="s">
        <v>22</v>
      </c>
      <c r="EM586" t="s">
        <v>23</v>
      </c>
      <c r="EO586" t="s">
        <v>3</v>
      </c>
      <c r="EQ586">
        <v>0</v>
      </c>
      <c r="ER586">
        <v>53410.15</v>
      </c>
      <c r="ES586">
        <v>53410.15</v>
      </c>
      <c r="ET586">
        <v>0</v>
      </c>
      <c r="EU586">
        <v>0</v>
      </c>
      <c r="EV586">
        <v>0</v>
      </c>
      <c r="EW586">
        <v>0</v>
      </c>
      <c r="EX586">
        <v>0</v>
      </c>
      <c r="FQ586">
        <v>0</v>
      </c>
      <c r="FR586">
        <f t="shared" si="604"/>
        <v>0</v>
      </c>
      <c r="FS586">
        <v>0</v>
      </c>
      <c r="FX586">
        <v>70</v>
      </c>
      <c r="FY586">
        <v>10</v>
      </c>
      <c r="GA586" t="s">
        <v>3</v>
      </c>
      <c r="GD586">
        <v>0</v>
      </c>
      <c r="GF586">
        <v>-1467733540</v>
      </c>
      <c r="GG586">
        <v>2</v>
      </c>
      <c r="GH586">
        <v>1</v>
      </c>
      <c r="GI586">
        <v>-2</v>
      </c>
      <c r="GJ586">
        <v>0</v>
      </c>
      <c r="GK586">
        <f>ROUND(R586*(R12)/100,2)</f>
        <v>0</v>
      </c>
      <c r="GL586">
        <f t="shared" si="605"/>
        <v>0</v>
      </c>
      <c r="GM586">
        <f t="shared" si="606"/>
        <v>-5020.55</v>
      </c>
      <c r="GN586">
        <f t="shared" si="607"/>
        <v>0</v>
      </c>
      <c r="GO586">
        <f t="shared" si="608"/>
        <v>0</v>
      </c>
      <c r="GP586">
        <f t="shared" si="609"/>
        <v>-5020.55</v>
      </c>
      <c r="GR586">
        <v>0</v>
      </c>
      <c r="GS586">
        <v>3</v>
      </c>
      <c r="GT586">
        <v>0</v>
      </c>
      <c r="GU586" t="s">
        <v>3</v>
      </c>
      <c r="GV586">
        <f t="shared" si="610"/>
        <v>0</v>
      </c>
      <c r="GW586">
        <v>1</v>
      </c>
      <c r="GX586">
        <f t="shared" si="611"/>
        <v>0</v>
      </c>
      <c r="HA586">
        <v>0</v>
      </c>
      <c r="HB586">
        <v>0</v>
      </c>
      <c r="IK586">
        <v>0</v>
      </c>
    </row>
    <row r="587" spans="1:245" x14ac:dyDescent="0.2">
      <c r="A587">
        <v>17</v>
      </c>
      <c r="B587">
        <v>1</v>
      </c>
      <c r="C587">
        <f>ROW(SmtRes!A1500)</f>
        <v>1500</v>
      </c>
      <c r="D587">
        <f>ROW(EtalonRes!A1425)</f>
        <v>1425</v>
      </c>
      <c r="E587" t="s">
        <v>561</v>
      </c>
      <c r="F587" t="s">
        <v>29</v>
      </c>
      <c r="G587" t="s">
        <v>30</v>
      </c>
      <c r="H587" t="s">
        <v>31</v>
      </c>
      <c r="I587">
        <v>1.2699999999999999E-2</v>
      </c>
      <c r="J587">
        <v>0</v>
      </c>
      <c r="O587">
        <f t="shared" si="573"/>
        <v>5421.79</v>
      </c>
      <c r="P587">
        <f t="shared" si="574"/>
        <v>4417.47</v>
      </c>
      <c r="Q587">
        <f t="shared" si="575"/>
        <v>5.53</v>
      </c>
      <c r="R587">
        <f t="shared" si="576"/>
        <v>1.87</v>
      </c>
      <c r="S587">
        <f t="shared" si="577"/>
        <v>998.79</v>
      </c>
      <c r="T587">
        <f t="shared" si="578"/>
        <v>0</v>
      </c>
      <c r="U587">
        <f t="shared" si="579"/>
        <v>5.7543699999999998</v>
      </c>
      <c r="V587">
        <f t="shared" si="580"/>
        <v>0</v>
      </c>
      <c r="W587">
        <f t="shared" si="581"/>
        <v>0</v>
      </c>
      <c r="X587">
        <f t="shared" si="582"/>
        <v>699.15</v>
      </c>
      <c r="Y587">
        <f t="shared" si="583"/>
        <v>99.88</v>
      </c>
      <c r="AA587">
        <v>33034105</v>
      </c>
      <c r="AB587">
        <f t="shared" si="584"/>
        <v>426912.19</v>
      </c>
      <c r="AC587">
        <f t="shared" si="585"/>
        <v>347832.49</v>
      </c>
      <c r="AD587">
        <f t="shared" si="586"/>
        <v>435.13</v>
      </c>
      <c r="AE587">
        <f t="shared" si="587"/>
        <v>147.43</v>
      </c>
      <c r="AF587">
        <f t="shared" si="588"/>
        <v>78644.570000000007</v>
      </c>
      <c r="AG587">
        <f t="shared" si="589"/>
        <v>0</v>
      </c>
      <c r="AH587">
        <f t="shared" si="590"/>
        <v>453.1</v>
      </c>
      <c r="AI587">
        <f t="shared" si="591"/>
        <v>0</v>
      </c>
      <c r="AJ587">
        <f t="shared" si="592"/>
        <v>0</v>
      </c>
      <c r="AK587">
        <v>426912.19</v>
      </c>
      <c r="AL587">
        <v>347832.49</v>
      </c>
      <c r="AM587">
        <v>435.13</v>
      </c>
      <c r="AN587">
        <v>147.43</v>
      </c>
      <c r="AO587">
        <v>78644.570000000007</v>
      </c>
      <c r="AP587">
        <v>0</v>
      </c>
      <c r="AQ587">
        <v>453.1</v>
      </c>
      <c r="AR587">
        <v>0</v>
      </c>
      <c r="AS587">
        <v>0</v>
      </c>
      <c r="AT587">
        <v>70</v>
      </c>
      <c r="AU587">
        <v>10</v>
      </c>
      <c r="AV587">
        <v>1</v>
      </c>
      <c r="AW587">
        <v>1</v>
      </c>
      <c r="AZ587">
        <v>1</v>
      </c>
      <c r="BA587">
        <v>1</v>
      </c>
      <c r="BB587">
        <v>1</v>
      </c>
      <c r="BC587">
        <v>1</v>
      </c>
      <c r="BD587" t="s">
        <v>3</v>
      </c>
      <c r="BE587" t="s">
        <v>3</v>
      </c>
      <c r="BF587" t="s">
        <v>3</v>
      </c>
      <c r="BG587" t="s">
        <v>3</v>
      </c>
      <c r="BH587">
        <v>0</v>
      </c>
      <c r="BI587">
        <v>4</v>
      </c>
      <c r="BJ587" t="s">
        <v>32</v>
      </c>
      <c r="BM587">
        <v>0</v>
      </c>
      <c r="BN587">
        <v>0</v>
      </c>
      <c r="BO587" t="s">
        <v>3</v>
      </c>
      <c r="BP587">
        <v>0</v>
      </c>
      <c r="BQ587">
        <v>1</v>
      </c>
      <c r="BR587">
        <v>0</v>
      </c>
      <c r="BS587">
        <v>1</v>
      </c>
      <c r="BT587">
        <v>1</v>
      </c>
      <c r="BU587">
        <v>1</v>
      </c>
      <c r="BV587">
        <v>1</v>
      </c>
      <c r="BW587">
        <v>1</v>
      </c>
      <c r="BX587">
        <v>1</v>
      </c>
      <c r="BY587" t="s">
        <v>3</v>
      </c>
      <c r="BZ587">
        <v>70</v>
      </c>
      <c r="CA587">
        <v>10</v>
      </c>
      <c r="CF587">
        <v>0</v>
      </c>
      <c r="CG587">
        <v>0</v>
      </c>
      <c r="CM587">
        <v>0</v>
      </c>
      <c r="CN587" t="s">
        <v>3</v>
      </c>
      <c r="CO587">
        <v>0</v>
      </c>
      <c r="CP587">
        <f t="shared" si="593"/>
        <v>5421.79</v>
      </c>
      <c r="CQ587">
        <f t="shared" si="594"/>
        <v>347832.49</v>
      </c>
      <c r="CR587">
        <f t="shared" si="595"/>
        <v>435.13</v>
      </c>
      <c r="CS587">
        <f t="shared" si="596"/>
        <v>147.43</v>
      </c>
      <c r="CT587">
        <f t="shared" si="597"/>
        <v>78644.570000000007</v>
      </c>
      <c r="CU587">
        <f t="shared" si="598"/>
        <v>0</v>
      </c>
      <c r="CV587">
        <f t="shared" si="599"/>
        <v>453.1</v>
      </c>
      <c r="CW587">
        <f t="shared" si="600"/>
        <v>0</v>
      </c>
      <c r="CX587">
        <f t="shared" si="601"/>
        <v>0</v>
      </c>
      <c r="CY587">
        <f t="shared" si="602"/>
        <v>699.15300000000002</v>
      </c>
      <c r="CZ587">
        <f t="shared" si="603"/>
        <v>99.878999999999991</v>
      </c>
      <c r="DC587" t="s">
        <v>3</v>
      </c>
      <c r="DD587" t="s">
        <v>3</v>
      </c>
      <c r="DE587" t="s">
        <v>3</v>
      </c>
      <c r="DF587" t="s">
        <v>3</v>
      </c>
      <c r="DG587" t="s">
        <v>3</v>
      </c>
      <c r="DH587" t="s">
        <v>3</v>
      </c>
      <c r="DI587" t="s">
        <v>3</v>
      </c>
      <c r="DJ587" t="s">
        <v>3</v>
      </c>
      <c r="DK587" t="s">
        <v>3</v>
      </c>
      <c r="DL587" t="s">
        <v>3</v>
      </c>
      <c r="DM587" t="s">
        <v>3</v>
      </c>
      <c r="DN587">
        <v>0</v>
      </c>
      <c r="DO587">
        <v>0</v>
      </c>
      <c r="DP587">
        <v>1</v>
      </c>
      <c r="DQ587">
        <v>1</v>
      </c>
      <c r="DU587">
        <v>1007</v>
      </c>
      <c r="DV587" t="s">
        <v>31</v>
      </c>
      <c r="DW587" t="s">
        <v>31</v>
      </c>
      <c r="DX587">
        <v>100</v>
      </c>
      <c r="EE587">
        <v>32505399</v>
      </c>
      <c r="EF587">
        <v>1</v>
      </c>
      <c r="EG587" t="s">
        <v>21</v>
      </c>
      <c r="EH587">
        <v>0</v>
      </c>
      <c r="EI587" t="s">
        <v>3</v>
      </c>
      <c r="EJ587">
        <v>4</v>
      </c>
      <c r="EK587">
        <v>0</v>
      </c>
      <c r="EL587" t="s">
        <v>22</v>
      </c>
      <c r="EM587" t="s">
        <v>23</v>
      </c>
      <c r="EO587" t="s">
        <v>3</v>
      </c>
      <c r="EQ587">
        <v>131072</v>
      </c>
      <c r="ER587">
        <v>426912.19</v>
      </c>
      <c r="ES587">
        <v>347832.49</v>
      </c>
      <c r="ET587">
        <v>435.13</v>
      </c>
      <c r="EU587">
        <v>147.43</v>
      </c>
      <c r="EV587">
        <v>78644.570000000007</v>
      </c>
      <c r="EW587">
        <v>453.1</v>
      </c>
      <c r="EX587">
        <v>0</v>
      </c>
      <c r="EY587">
        <v>0</v>
      </c>
      <c r="FQ587">
        <v>0</v>
      </c>
      <c r="FR587">
        <f t="shared" si="604"/>
        <v>0</v>
      </c>
      <c r="FS587">
        <v>0</v>
      </c>
      <c r="FX587">
        <v>70</v>
      </c>
      <c r="FY587">
        <v>10</v>
      </c>
      <c r="GA587" t="s">
        <v>3</v>
      </c>
      <c r="GD587">
        <v>0</v>
      </c>
      <c r="GF587">
        <v>1739596138</v>
      </c>
      <c r="GG587">
        <v>2</v>
      </c>
      <c r="GH587">
        <v>1</v>
      </c>
      <c r="GI587">
        <v>-2</v>
      </c>
      <c r="GJ587">
        <v>0</v>
      </c>
      <c r="GK587">
        <f>ROUND(R587*(R12)/100,2)</f>
        <v>2.02</v>
      </c>
      <c r="GL587">
        <f t="shared" si="605"/>
        <v>0</v>
      </c>
      <c r="GM587">
        <f t="shared" si="606"/>
        <v>6222.84</v>
      </c>
      <c r="GN587">
        <f t="shared" si="607"/>
        <v>0</v>
      </c>
      <c r="GO587">
        <f t="shared" si="608"/>
        <v>0</v>
      </c>
      <c r="GP587">
        <f t="shared" si="609"/>
        <v>6222.84</v>
      </c>
      <c r="GR587">
        <v>0</v>
      </c>
      <c r="GS587">
        <v>3</v>
      </c>
      <c r="GT587">
        <v>0</v>
      </c>
      <c r="GU587" t="s">
        <v>3</v>
      </c>
      <c r="GV587">
        <f t="shared" si="610"/>
        <v>0</v>
      </c>
      <c r="GW587">
        <v>1</v>
      </c>
      <c r="GX587">
        <f t="shared" si="611"/>
        <v>0</v>
      </c>
      <c r="HA587">
        <v>0</v>
      </c>
      <c r="HB587">
        <v>0</v>
      </c>
      <c r="IK587">
        <v>0</v>
      </c>
    </row>
    <row r="588" spans="1:245" x14ac:dyDescent="0.2">
      <c r="A588">
        <v>17</v>
      </c>
      <c r="B588">
        <v>1</v>
      </c>
      <c r="E588" t="s">
        <v>562</v>
      </c>
      <c r="F588" t="s">
        <v>25</v>
      </c>
      <c r="G588" t="s">
        <v>26</v>
      </c>
      <c r="H588" t="s">
        <v>19</v>
      </c>
      <c r="I588">
        <v>2.9966474E-2</v>
      </c>
      <c r="J588">
        <v>0</v>
      </c>
      <c r="O588">
        <f t="shared" si="573"/>
        <v>1600.51</v>
      </c>
      <c r="P588">
        <f t="shared" si="574"/>
        <v>1600.51</v>
      </c>
      <c r="Q588">
        <f t="shared" si="575"/>
        <v>0</v>
      </c>
      <c r="R588">
        <f t="shared" si="576"/>
        <v>0</v>
      </c>
      <c r="S588">
        <f t="shared" si="577"/>
        <v>0</v>
      </c>
      <c r="T588">
        <f t="shared" si="578"/>
        <v>0</v>
      </c>
      <c r="U588">
        <f t="shared" si="579"/>
        <v>0</v>
      </c>
      <c r="V588">
        <f t="shared" si="580"/>
        <v>0</v>
      </c>
      <c r="W588">
        <f t="shared" si="581"/>
        <v>0</v>
      </c>
      <c r="X588">
        <f t="shared" si="582"/>
        <v>0</v>
      </c>
      <c r="Y588">
        <f t="shared" si="583"/>
        <v>0</v>
      </c>
      <c r="AA588">
        <v>33034105</v>
      </c>
      <c r="AB588">
        <f t="shared" si="584"/>
        <v>53410.15</v>
      </c>
      <c r="AC588">
        <f t="shared" si="585"/>
        <v>53410.15</v>
      </c>
      <c r="AD588">
        <f t="shared" si="586"/>
        <v>0</v>
      </c>
      <c r="AE588">
        <f t="shared" si="587"/>
        <v>0</v>
      </c>
      <c r="AF588">
        <f t="shared" si="588"/>
        <v>0</v>
      </c>
      <c r="AG588">
        <f t="shared" si="589"/>
        <v>0</v>
      </c>
      <c r="AH588">
        <f t="shared" si="590"/>
        <v>0</v>
      </c>
      <c r="AI588">
        <f t="shared" si="591"/>
        <v>0</v>
      </c>
      <c r="AJ588">
        <f t="shared" si="592"/>
        <v>0</v>
      </c>
      <c r="AK588">
        <v>53410.15</v>
      </c>
      <c r="AL588">
        <v>53410.15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70</v>
      </c>
      <c r="AU588">
        <v>10</v>
      </c>
      <c r="AV588">
        <v>1</v>
      </c>
      <c r="AW588">
        <v>1</v>
      </c>
      <c r="AZ588">
        <v>1</v>
      </c>
      <c r="BA588">
        <v>1</v>
      </c>
      <c r="BB588">
        <v>1</v>
      </c>
      <c r="BC588">
        <v>1</v>
      </c>
      <c r="BD588" t="s">
        <v>3</v>
      </c>
      <c r="BE588" t="s">
        <v>3</v>
      </c>
      <c r="BF588" t="s">
        <v>3</v>
      </c>
      <c r="BG588" t="s">
        <v>3</v>
      </c>
      <c r="BH588">
        <v>3</v>
      </c>
      <c r="BI588">
        <v>4</v>
      </c>
      <c r="BJ588" t="s">
        <v>27</v>
      </c>
      <c r="BM588">
        <v>0</v>
      </c>
      <c r="BN588">
        <v>0</v>
      </c>
      <c r="BO588" t="s">
        <v>3</v>
      </c>
      <c r="BP588">
        <v>0</v>
      </c>
      <c r="BQ588">
        <v>1</v>
      </c>
      <c r="BR588">
        <v>0</v>
      </c>
      <c r="BS588">
        <v>1</v>
      </c>
      <c r="BT588">
        <v>1</v>
      </c>
      <c r="BU588">
        <v>1</v>
      </c>
      <c r="BV588">
        <v>1</v>
      </c>
      <c r="BW588">
        <v>1</v>
      </c>
      <c r="BX588">
        <v>1</v>
      </c>
      <c r="BY588" t="s">
        <v>3</v>
      </c>
      <c r="BZ588">
        <v>70</v>
      </c>
      <c r="CA588">
        <v>10</v>
      </c>
      <c r="CF588">
        <v>0</v>
      </c>
      <c r="CG588">
        <v>0</v>
      </c>
      <c r="CM588">
        <v>0</v>
      </c>
      <c r="CN588" t="s">
        <v>3</v>
      </c>
      <c r="CO588">
        <v>0</v>
      </c>
      <c r="CP588">
        <f t="shared" si="593"/>
        <v>1600.51</v>
      </c>
      <c r="CQ588">
        <f t="shared" si="594"/>
        <v>53410.15</v>
      </c>
      <c r="CR588">
        <f t="shared" si="595"/>
        <v>0</v>
      </c>
      <c r="CS588">
        <f t="shared" si="596"/>
        <v>0</v>
      </c>
      <c r="CT588">
        <f t="shared" si="597"/>
        <v>0</v>
      </c>
      <c r="CU588">
        <f t="shared" si="598"/>
        <v>0</v>
      </c>
      <c r="CV588">
        <f t="shared" si="599"/>
        <v>0</v>
      </c>
      <c r="CW588">
        <f t="shared" si="600"/>
        <v>0</v>
      </c>
      <c r="CX588">
        <f t="shared" si="601"/>
        <v>0</v>
      </c>
      <c r="CY588">
        <f t="shared" si="602"/>
        <v>0</v>
      </c>
      <c r="CZ588">
        <f t="shared" si="603"/>
        <v>0</v>
      </c>
      <c r="DC588" t="s">
        <v>3</v>
      </c>
      <c r="DD588" t="s">
        <v>3</v>
      </c>
      <c r="DE588" t="s">
        <v>3</v>
      </c>
      <c r="DF588" t="s">
        <v>3</v>
      </c>
      <c r="DG588" t="s">
        <v>3</v>
      </c>
      <c r="DH588" t="s">
        <v>3</v>
      </c>
      <c r="DI588" t="s">
        <v>3</v>
      </c>
      <c r="DJ588" t="s">
        <v>3</v>
      </c>
      <c r="DK588" t="s">
        <v>3</v>
      </c>
      <c r="DL588" t="s">
        <v>3</v>
      </c>
      <c r="DM588" t="s">
        <v>3</v>
      </c>
      <c r="DN588">
        <v>0</v>
      </c>
      <c r="DO588">
        <v>0</v>
      </c>
      <c r="DP588">
        <v>1</v>
      </c>
      <c r="DQ588">
        <v>1</v>
      </c>
      <c r="DU588">
        <v>1009</v>
      </c>
      <c r="DV588" t="s">
        <v>19</v>
      </c>
      <c r="DW588" t="s">
        <v>19</v>
      </c>
      <c r="DX588">
        <v>1000</v>
      </c>
      <c r="EE588">
        <v>32505399</v>
      </c>
      <c r="EF588">
        <v>1</v>
      </c>
      <c r="EG588" t="s">
        <v>21</v>
      </c>
      <c r="EH588">
        <v>0</v>
      </c>
      <c r="EI588" t="s">
        <v>3</v>
      </c>
      <c r="EJ588">
        <v>4</v>
      </c>
      <c r="EK588">
        <v>0</v>
      </c>
      <c r="EL588" t="s">
        <v>22</v>
      </c>
      <c r="EM588" t="s">
        <v>23</v>
      </c>
      <c r="EO588" t="s">
        <v>3</v>
      </c>
      <c r="EQ588">
        <v>131072</v>
      </c>
      <c r="ER588">
        <v>53410.15</v>
      </c>
      <c r="ES588">
        <v>53410.15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FQ588">
        <v>0</v>
      </c>
      <c r="FR588">
        <f t="shared" si="604"/>
        <v>0</v>
      </c>
      <c r="FS588">
        <v>0</v>
      </c>
      <c r="FX588">
        <v>70</v>
      </c>
      <c r="FY588">
        <v>10</v>
      </c>
      <c r="GA588" t="s">
        <v>3</v>
      </c>
      <c r="GD588">
        <v>0</v>
      </c>
      <c r="GF588">
        <v>-1467733540</v>
      </c>
      <c r="GG588">
        <v>2</v>
      </c>
      <c r="GH588">
        <v>1</v>
      </c>
      <c r="GI588">
        <v>-2</v>
      </c>
      <c r="GJ588">
        <v>0</v>
      </c>
      <c r="GK588">
        <f>ROUND(R588*(R12)/100,2)</f>
        <v>0</v>
      </c>
      <c r="GL588">
        <f t="shared" si="605"/>
        <v>0</v>
      </c>
      <c r="GM588">
        <f t="shared" si="606"/>
        <v>1600.51</v>
      </c>
      <c r="GN588">
        <f t="shared" si="607"/>
        <v>0</v>
      </c>
      <c r="GO588">
        <f t="shared" si="608"/>
        <v>0</v>
      </c>
      <c r="GP588">
        <f t="shared" si="609"/>
        <v>1600.51</v>
      </c>
      <c r="GR588">
        <v>0</v>
      </c>
      <c r="GS588">
        <v>3</v>
      </c>
      <c r="GT588">
        <v>0</v>
      </c>
      <c r="GU588" t="s">
        <v>3</v>
      </c>
      <c r="GV588">
        <f t="shared" si="610"/>
        <v>0</v>
      </c>
      <c r="GW588">
        <v>1</v>
      </c>
      <c r="GX588">
        <f t="shared" si="611"/>
        <v>0</v>
      </c>
      <c r="HA588">
        <v>0</v>
      </c>
      <c r="HB588">
        <v>0</v>
      </c>
      <c r="IK588">
        <v>0</v>
      </c>
    </row>
    <row r="589" spans="1:245" x14ac:dyDescent="0.2">
      <c r="A589">
        <v>17</v>
      </c>
      <c r="B589">
        <v>1</v>
      </c>
      <c r="E589" t="s">
        <v>563</v>
      </c>
      <c r="F589" t="s">
        <v>35</v>
      </c>
      <c r="G589" t="s">
        <v>564</v>
      </c>
      <c r="H589" t="s">
        <v>37</v>
      </c>
      <c r="I589">
        <v>1</v>
      </c>
      <c r="J589">
        <v>0</v>
      </c>
      <c r="O589">
        <f t="shared" si="573"/>
        <v>48495.76</v>
      </c>
      <c r="P589">
        <f t="shared" si="574"/>
        <v>48495.76</v>
      </c>
      <c r="Q589">
        <f t="shared" si="575"/>
        <v>0</v>
      </c>
      <c r="R589">
        <f t="shared" si="576"/>
        <v>0</v>
      </c>
      <c r="S589">
        <f t="shared" si="577"/>
        <v>0</v>
      </c>
      <c r="T589">
        <f t="shared" si="578"/>
        <v>0</v>
      </c>
      <c r="U589">
        <f t="shared" si="579"/>
        <v>0</v>
      </c>
      <c r="V589">
        <f t="shared" si="580"/>
        <v>0</v>
      </c>
      <c r="W589">
        <f t="shared" si="581"/>
        <v>0</v>
      </c>
      <c r="X589">
        <f t="shared" si="582"/>
        <v>0</v>
      </c>
      <c r="Y589">
        <f t="shared" si="583"/>
        <v>0</v>
      </c>
      <c r="AA589">
        <v>33034105</v>
      </c>
      <c r="AB589">
        <f t="shared" si="584"/>
        <v>48495.76</v>
      </c>
      <c r="AC589">
        <f t="shared" si="585"/>
        <v>48495.76</v>
      </c>
      <c r="AD589">
        <f t="shared" si="586"/>
        <v>0</v>
      </c>
      <c r="AE589">
        <f t="shared" si="587"/>
        <v>0</v>
      </c>
      <c r="AF589">
        <f t="shared" si="588"/>
        <v>0</v>
      </c>
      <c r="AG589">
        <f t="shared" si="589"/>
        <v>0</v>
      </c>
      <c r="AH589">
        <f t="shared" si="590"/>
        <v>0</v>
      </c>
      <c r="AI589">
        <f t="shared" si="591"/>
        <v>0</v>
      </c>
      <c r="AJ589">
        <f t="shared" si="592"/>
        <v>0</v>
      </c>
      <c r="AK589">
        <v>48495.76</v>
      </c>
      <c r="AL589">
        <v>48495.76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1</v>
      </c>
      <c r="AW589">
        <v>1</v>
      </c>
      <c r="AZ589">
        <v>1</v>
      </c>
      <c r="BA589">
        <v>1</v>
      </c>
      <c r="BB589">
        <v>1</v>
      </c>
      <c r="BC589">
        <v>1</v>
      </c>
      <c r="BD589" t="s">
        <v>3</v>
      </c>
      <c r="BE589" t="s">
        <v>3</v>
      </c>
      <c r="BF589" t="s">
        <v>3</v>
      </c>
      <c r="BG589" t="s">
        <v>3</v>
      </c>
      <c r="BH589">
        <v>3</v>
      </c>
      <c r="BI589">
        <v>1</v>
      </c>
      <c r="BJ589" t="s">
        <v>3</v>
      </c>
      <c r="BM589">
        <v>6001</v>
      </c>
      <c r="BN589">
        <v>0</v>
      </c>
      <c r="BO589" t="s">
        <v>3</v>
      </c>
      <c r="BP589">
        <v>0</v>
      </c>
      <c r="BQ589">
        <v>0</v>
      </c>
      <c r="BR589">
        <v>0</v>
      </c>
      <c r="BS589">
        <v>1</v>
      </c>
      <c r="BT589">
        <v>1</v>
      </c>
      <c r="BU589">
        <v>1</v>
      </c>
      <c r="BV589">
        <v>1</v>
      </c>
      <c r="BW589">
        <v>1</v>
      </c>
      <c r="BX589">
        <v>1</v>
      </c>
      <c r="BY589" t="s">
        <v>3</v>
      </c>
      <c r="BZ589">
        <v>0</v>
      </c>
      <c r="CA589">
        <v>0</v>
      </c>
      <c r="CF589">
        <v>0</v>
      </c>
      <c r="CG589">
        <v>0</v>
      </c>
      <c r="CM589">
        <v>0</v>
      </c>
      <c r="CN589" t="s">
        <v>3</v>
      </c>
      <c r="CO589">
        <v>0</v>
      </c>
      <c r="CP589">
        <f t="shared" si="593"/>
        <v>48495.76</v>
      </c>
      <c r="CQ589">
        <f t="shared" si="594"/>
        <v>48495.76</v>
      </c>
      <c r="CR589">
        <f t="shared" si="595"/>
        <v>0</v>
      </c>
      <c r="CS589">
        <f t="shared" si="596"/>
        <v>0</v>
      </c>
      <c r="CT589">
        <f t="shared" si="597"/>
        <v>0</v>
      </c>
      <c r="CU589">
        <f t="shared" si="598"/>
        <v>0</v>
      </c>
      <c r="CV589">
        <f t="shared" si="599"/>
        <v>0</v>
      </c>
      <c r="CW589">
        <f t="shared" si="600"/>
        <v>0</v>
      </c>
      <c r="CX589">
        <f t="shared" si="601"/>
        <v>0</v>
      </c>
      <c r="CY589">
        <f t="shared" si="602"/>
        <v>0</v>
      </c>
      <c r="CZ589">
        <f t="shared" si="603"/>
        <v>0</v>
      </c>
      <c r="DC589" t="s">
        <v>3</v>
      </c>
      <c r="DD589" t="s">
        <v>3</v>
      </c>
      <c r="DE589" t="s">
        <v>3</v>
      </c>
      <c r="DF589" t="s">
        <v>3</v>
      </c>
      <c r="DG589" t="s">
        <v>3</v>
      </c>
      <c r="DH589" t="s">
        <v>3</v>
      </c>
      <c r="DI589" t="s">
        <v>3</v>
      </c>
      <c r="DJ589" t="s">
        <v>3</v>
      </c>
      <c r="DK589" t="s">
        <v>3</v>
      </c>
      <c r="DL589" t="s">
        <v>3</v>
      </c>
      <c r="DM589" t="s">
        <v>3</v>
      </c>
      <c r="DN589">
        <v>0</v>
      </c>
      <c r="DO589">
        <v>0</v>
      </c>
      <c r="DP589">
        <v>1</v>
      </c>
      <c r="DQ589">
        <v>1</v>
      </c>
      <c r="DU589">
        <v>1010</v>
      </c>
      <c r="DV589" t="s">
        <v>37</v>
      </c>
      <c r="DW589" t="s">
        <v>38</v>
      </c>
      <c r="DX589">
        <v>1</v>
      </c>
      <c r="EE589">
        <v>32747723</v>
      </c>
      <c r="EF589">
        <v>0</v>
      </c>
      <c r="EG589" t="s">
        <v>39</v>
      </c>
      <c r="EH589">
        <v>0</v>
      </c>
      <c r="EI589" t="s">
        <v>3</v>
      </c>
      <c r="EJ589">
        <v>1</v>
      </c>
      <c r="EK589">
        <v>6001</v>
      </c>
      <c r="EL589" t="s">
        <v>40</v>
      </c>
      <c r="EM589" t="s">
        <v>39</v>
      </c>
      <c r="EO589" t="s">
        <v>3</v>
      </c>
      <c r="EQ589">
        <v>131072</v>
      </c>
      <c r="ER589">
        <v>48495.76</v>
      </c>
      <c r="ES589">
        <v>48495.76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FQ589">
        <v>0</v>
      </c>
      <c r="FR589">
        <f t="shared" si="604"/>
        <v>0</v>
      </c>
      <c r="FS589">
        <v>0</v>
      </c>
      <c r="FX589">
        <v>0</v>
      </c>
      <c r="FY589">
        <v>0</v>
      </c>
      <c r="GA589" t="s">
        <v>41</v>
      </c>
      <c r="GD589">
        <v>0</v>
      </c>
      <c r="GF589">
        <v>697854317</v>
      </c>
      <c r="GG589">
        <v>2</v>
      </c>
      <c r="GH589">
        <v>0</v>
      </c>
      <c r="GI589">
        <v>-2</v>
      </c>
      <c r="GJ589">
        <v>0</v>
      </c>
      <c r="GK589">
        <f>ROUND(R589*(R12)/100,2)</f>
        <v>0</v>
      </c>
      <c r="GL589">
        <f t="shared" si="605"/>
        <v>0</v>
      </c>
      <c r="GM589">
        <f t="shared" si="606"/>
        <v>48495.76</v>
      </c>
      <c r="GN589">
        <f t="shared" si="607"/>
        <v>48495.76</v>
      </c>
      <c r="GO589">
        <f t="shared" si="608"/>
        <v>0</v>
      </c>
      <c r="GP589">
        <f t="shared" si="609"/>
        <v>0</v>
      </c>
      <c r="GR589">
        <v>0</v>
      </c>
      <c r="GS589">
        <v>4</v>
      </c>
      <c r="GT589">
        <v>0</v>
      </c>
      <c r="GU589" t="s">
        <v>3</v>
      </c>
      <c r="GV589">
        <f t="shared" si="610"/>
        <v>0</v>
      </c>
      <c r="GW589">
        <v>1</v>
      </c>
      <c r="GX589">
        <f t="shared" si="611"/>
        <v>0</v>
      </c>
      <c r="HA589">
        <v>0</v>
      </c>
      <c r="HB589">
        <v>0</v>
      </c>
      <c r="IK589">
        <v>0</v>
      </c>
    </row>
    <row r="590" spans="1:245" x14ac:dyDescent="0.2">
      <c r="A590">
        <v>17</v>
      </c>
      <c r="B590">
        <v>1</v>
      </c>
      <c r="C590">
        <f>ROW(SmtRes!A1505)</f>
        <v>1505</v>
      </c>
      <c r="D590">
        <f>ROW(EtalonRes!A1429)</f>
        <v>1429</v>
      </c>
      <c r="E590" t="s">
        <v>565</v>
      </c>
      <c r="F590" t="s">
        <v>17</v>
      </c>
      <c r="G590" t="s">
        <v>18</v>
      </c>
      <c r="H590" t="s">
        <v>19</v>
      </c>
      <c r="I590">
        <v>8.5500000000000007E-2</v>
      </c>
      <c r="J590">
        <v>0</v>
      </c>
      <c r="O590">
        <f t="shared" si="573"/>
        <v>5700.05</v>
      </c>
      <c r="P590">
        <f t="shared" si="574"/>
        <v>4867.8100000000004</v>
      </c>
      <c r="Q590">
        <f t="shared" si="575"/>
        <v>132.97</v>
      </c>
      <c r="R590">
        <f t="shared" si="576"/>
        <v>12.21</v>
      </c>
      <c r="S590">
        <f t="shared" si="577"/>
        <v>699.27</v>
      </c>
      <c r="T590">
        <f t="shared" si="578"/>
        <v>0</v>
      </c>
      <c r="U590">
        <f t="shared" si="579"/>
        <v>3.0874050000000004</v>
      </c>
      <c r="V590">
        <f t="shared" si="580"/>
        <v>0</v>
      </c>
      <c r="W590">
        <f t="shared" si="581"/>
        <v>0</v>
      </c>
      <c r="X590">
        <f t="shared" si="582"/>
        <v>489.49</v>
      </c>
      <c r="Y590">
        <f t="shared" si="583"/>
        <v>69.930000000000007</v>
      </c>
      <c r="AA590">
        <v>33034105</v>
      </c>
      <c r="AB590">
        <f t="shared" si="584"/>
        <v>66667.14</v>
      </c>
      <c r="AC590">
        <f t="shared" si="585"/>
        <v>56933.42</v>
      </c>
      <c r="AD590">
        <f t="shared" si="586"/>
        <v>1555.17</v>
      </c>
      <c r="AE590">
        <f t="shared" si="587"/>
        <v>142.85</v>
      </c>
      <c r="AF590">
        <f t="shared" si="588"/>
        <v>8178.55</v>
      </c>
      <c r="AG590">
        <f t="shared" si="589"/>
        <v>0</v>
      </c>
      <c r="AH590">
        <f t="shared" si="590"/>
        <v>36.11</v>
      </c>
      <c r="AI590">
        <f t="shared" si="591"/>
        <v>0</v>
      </c>
      <c r="AJ590">
        <f t="shared" si="592"/>
        <v>0</v>
      </c>
      <c r="AK590">
        <v>66667.14</v>
      </c>
      <c r="AL590">
        <v>56933.42</v>
      </c>
      <c r="AM590">
        <v>1555.17</v>
      </c>
      <c r="AN590">
        <v>142.85</v>
      </c>
      <c r="AO590">
        <v>8178.55</v>
      </c>
      <c r="AP590">
        <v>0</v>
      </c>
      <c r="AQ590">
        <v>36.11</v>
      </c>
      <c r="AR590">
        <v>0</v>
      </c>
      <c r="AS590">
        <v>0</v>
      </c>
      <c r="AT590">
        <v>70</v>
      </c>
      <c r="AU590">
        <v>10</v>
      </c>
      <c r="AV590">
        <v>1</v>
      </c>
      <c r="AW590">
        <v>1</v>
      </c>
      <c r="AZ590">
        <v>1</v>
      </c>
      <c r="BA590">
        <v>1</v>
      </c>
      <c r="BB590">
        <v>1</v>
      </c>
      <c r="BC590">
        <v>1</v>
      </c>
      <c r="BD590" t="s">
        <v>3</v>
      </c>
      <c r="BE590" t="s">
        <v>3</v>
      </c>
      <c r="BF590" t="s">
        <v>3</v>
      </c>
      <c r="BG590" t="s">
        <v>3</v>
      </c>
      <c r="BH590">
        <v>0</v>
      </c>
      <c r="BI590">
        <v>4</v>
      </c>
      <c r="BJ590" t="s">
        <v>20</v>
      </c>
      <c r="BM590">
        <v>0</v>
      </c>
      <c r="BN590">
        <v>0</v>
      </c>
      <c r="BO590" t="s">
        <v>3</v>
      </c>
      <c r="BP590">
        <v>0</v>
      </c>
      <c r="BQ590">
        <v>1</v>
      </c>
      <c r="BR590">
        <v>0</v>
      </c>
      <c r="BS590">
        <v>1</v>
      </c>
      <c r="BT590">
        <v>1</v>
      </c>
      <c r="BU590">
        <v>1</v>
      </c>
      <c r="BV590">
        <v>1</v>
      </c>
      <c r="BW590">
        <v>1</v>
      </c>
      <c r="BX590">
        <v>1</v>
      </c>
      <c r="BY590" t="s">
        <v>3</v>
      </c>
      <c r="BZ590">
        <v>70</v>
      </c>
      <c r="CA590">
        <v>10</v>
      </c>
      <c r="CF590">
        <v>0</v>
      </c>
      <c r="CG590">
        <v>0</v>
      </c>
      <c r="CM590">
        <v>0</v>
      </c>
      <c r="CN590" t="s">
        <v>3</v>
      </c>
      <c r="CO590">
        <v>0</v>
      </c>
      <c r="CP590">
        <f t="shared" si="593"/>
        <v>5700.0500000000011</v>
      </c>
      <c r="CQ590">
        <f t="shared" si="594"/>
        <v>56933.42</v>
      </c>
      <c r="CR590">
        <f t="shared" si="595"/>
        <v>1555.17</v>
      </c>
      <c r="CS590">
        <f t="shared" si="596"/>
        <v>142.85</v>
      </c>
      <c r="CT590">
        <f t="shared" si="597"/>
        <v>8178.55</v>
      </c>
      <c r="CU590">
        <f t="shared" si="598"/>
        <v>0</v>
      </c>
      <c r="CV590">
        <f t="shared" si="599"/>
        <v>36.11</v>
      </c>
      <c r="CW590">
        <f t="shared" si="600"/>
        <v>0</v>
      </c>
      <c r="CX590">
        <f t="shared" si="601"/>
        <v>0</v>
      </c>
      <c r="CY590">
        <f t="shared" si="602"/>
        <v>489.48900000000003</v>
      </c>
      <c r="CZ590">
        <f t="shared" si="603"/>
        <v>69.926999999999992</v>
      </c>
      <c r="DC590" t="s">
        <v>3</v>
      </c>
      <c r="DD590" t="s">
        <v>3</v>
      </c>
      <c r="DE590" t="s">
        <v>3</v>
      </c>
      <c r="DF590" t="s">
        <v>3</v>
      </c>
      <c r="DG590" t="s">
        <v>3</v>
      </c>
      <c r="DH590" t="s">
        <v>3</v>
      </c>
      <c r="DI590" t="s">
        <v>3</v>
      </c>
      <c r="DJ590" t="s">
        <v>3</v>
      </c>
      <c r="DK590" t="s">
        <v>3</v>
      </c>
      <c r="DL590" t="s">
        <v>3</v>
      </c>
      <c r="DM590" t="s">
        <v>3</v>
      </c>
      <c r="DN590">
        <v>0</v>
      </c>
      <c r="DO590">
        <v>0</v>
      </c>
      <c r="DP590">
        <v>1</v>
      </c>
      <c r="DQ590">
        <v>1</v>
      </c>
      <c r="DU590">
        <v>1009</v>
      </c>
      <c r="DV590" t="s">
        <v>19</v>
      </c>
      <c r="DW590" t="s">
        <v>19</v>
      </c>
      <c r="DX590">
        <v>1000</v>
      </c>
      <c r="EE590">
        <v>32505399</v>
      </c>
      <c r="EF590">
        <v>1</v>
      </c>
      <c r="EG590" t="s">
        <v>21</v>
      </c>
      <c r="EH590">
        <v>0</v>
      </c>
      <c r="EI590" t="s">
        <v>3</v>
      </c>
      <c r="EJ590">
        <v>4</v>
      </c>
      <c r="EK590">
        <v>0</v>
      </c>
      <c r="EL590" t="s">
        <v>22</v>
      </c>
      <c r="EM590" t="s">
        <v>23</v>
      </c>
      <c r="EO590" t="s">
        <v>3</v>
      </c>
      <c r="EQ590">
        <v>131072</v>
      </c>
      <c r="ER590">
        <v>66667.14</v>
      </c>
      <c r="ES590">
        <v>56933.42</v>
      </c>
      <c r="ET590">
        <v>1555.17</v>
      </c>
      <c r="EU590">
        <v>142.85</v>
      </c>
      <c r="EV590">
        <v>8178.55</v>
      </c>
      <c r="EW590">
        <v>36.11</v>
      </c>
      <c r="EX590">
        <v>0</v>
      </c>
      <c r="EY590">
        <v>0</v>
      </c>
      <c r="FQ590">
        <v>0</v>
      </c>
      <c r="FR590">
        <f t="shared" si="604"/>
        <v>0</v>
      </c>
      <c r="FS590">
        <v>0</v>
      </c>
      <c r="FX590">
        <v>70</v>
      </c>
      <c r="FY590">
        <v>10</v>
      </c>
      <c r="GA590" t="s">
        <v>3</v>
      </c>
      <c r="GD590">
        <v>0</v>
      </c>
      <c r="GF590">
        <v>-1596235391</v>
      </c>
      <c r="GG590">
        <v>2</v>
      </c>
      <c r="GH590">
        <v>1</v>
      </c>
      <c r="GI590">
        <v>-2</v>
      </c>
      <c r="GJ590">
        <v>0</v>
      </c>
      <c r="GK590">
        <f>ROUND(R590*(R12)/100,2)</f>
        <v>13.19</v>
      </c>
      <c r="GL590">
        <f t="shared" si="605"/>
        <v>0</v>
      </c>
      <c r="GM590">
        <f t="shared" si="606"/>
        <v>6272.66</v>
      </c>
      <c r="GN590">
        <f t="shared" si="607"/>
        <v>0</v>
      </c>
      <c r="GO590">
        <f t="shared" si="608"/>
        <v>0</v>
      </c>
      <c r="GP590">
        <f t="shared" si="609"/>
        <v>6272.66</v>
      </c>
      <c r="GR590">
        <v>0</v>
      </c>
      <c r="GS590">
        <v>3</v>
      </c>
      <c r="GT590">
        <v>0</v>
      </c>
      <c r="GU590" t="s">
        <v>3</v>
      </c>
      <c r="GV590">
        <f t="shared" si="610"/>
        <v>0</v>
      </c>
      <c r="GW590">
        <v>1</v>
      </c>
      <c r="GX590">
        <f t="shared" si="611"/>
        <v>0</v>
      </c>
      <c r="HA590">
        <v>0</v>
      </c>
      <c r="HB590">
        <v>0</v>
      </c>
      <c r="IK590">
        <v>0</v>
      </c>
    </row>
    <row r="591" spans="1:245" x14ac:dyDescent="0.2">
      <c r="A591">
        <v>18</v>
      </c>
      <c r="B591">
        <v>1</v>
      </c>
      <c r="C591">
        <v>1505</v>
      </c>
      <c r="E591" t="s">
        <v>566</v>
      </c>
      <c r="F591" t="s">
        <v>25</v>
      </c>
      <c r="G591" t="s">
        <v>26</v>
      </c>
      <c r="H591" t="s">
        <v>19</v>
      </c>
      <c r="I591">
        <f>I590*J591</f>
        <v>-8.5500000000000007E-2</v>
      </c>
      <c r="J591">
        <v>-1</v>
      </c>
      <c r="O591">
        <f t="shared" si="573"/>
        <v>-4566.57</v>
      </c>
      <c r="P591">
        <f t="shared" si="574"/>
        <v>-4566.57</v>
      </c>
      <c r="Q591">
        <f t="shared" si="575"/>
        <v>0</v>
      </c>
      <c r="R591">
        <f t="shared" si="576"/>
        <v>0</v>
      </c>
      <c r="S591">
        <f t="shared" si="577"/>
        <v>0</v>
      </c>
      <c r="T591">
        <f t="shared" si="578"/>
        <v>0</v>
      </c>
      <c r="U591">
        <f t="shared" si="579"/>
        <v>0</v>
      </c>
      <c r="V591">
        <f t="shared" si="580"/>
        <v>0</v>
      </c>
      <c r="W591">
        <f t="shared" si="581"/>
        <v>0</v>
      </c>
      <c r="X591">
        <f t="shared" si="582"/>
        <v>0</v>
      </c>
      <c r="Y591">
        <f t="shared" si="583"/>
        <v>0</v>
      </c>
      <c r="AA591">
        <v>33034105</v>
      </c>
      <c r="AB591">
        <f t="shared" si="584"/>
        <v>53410.15</v>
      </c>
      <c r="AC591">
        <f t="shared" si="585"/>
        <v>53410.15</v>
      </c>
      <c r="AD591">
        <f t="shared" si="586"/>
        <v>0</v>
      </c>
      <c r="AE591">
        <f t="shared" si="587"/>
        <v>0</v>
      </c>
      <c r="AF591">
        <f t="shared" si="588"/>
        <v>0</v>
      </c>
      <c r="AG591">
        <f t="shared" si="589"/>
        <v>0</v>
      </c>
      <c r="AH591">
        <f t="shared" si="590"/>
        <v>0</v>
      </c>
      <c r="AI591">
        <f t="shared" si="591"/>
        <v>0</v>
      </c>
      <c r="AJ591">
        <f t="shared" si="592"/>
        <v>0</v>
      </c>
      <c r="AK591">
        <v>53410.15</v>
      </c>
      <c r="AL591">
        <v>53410.15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70</v>
      </c>
      <c r="AU591">
        <v>10</v>
      </c>
      <c r="AV591">
        <v>1</v>
      </c>
      <c r="AW591">
        <v>1</v>
      </c>
      <c r="AZ591">
        <v>1</v>
      </c>
      <c r="BA591">
        <v>1</v>
      </c>
      <c r="BB591">
        <v>1</v>
      </c>
      <c r="BC591">
        <v>1</v>
      </c>
      <c r="BD591" t="s">
        <v>3</v>
      </c>
      <c r="BE591" t="s">
        <v>3</v>
      </c>
      <c r="BF591" t="s">
        <v>3</v>
      </c>
      <c r="BG591" t="s">
        <v>3</v>
      </c>
      <c r="BH591">
        <v>3</v>
      </c>
      <c r="BI591">
        <v>4</v>
      </c>
      <c r="BJ591" t="s">
        <v>27</v>
      </c>
      <c r="BM591">
        <v>0</v>
      </c>
      <c r="BN591">
        <v>0</v>
      </c>
      <c r="BO591" t="s">
        <v>3</v>
      </c>
      <c r="BP591">
        <v>0</v>
      </c>
      <c r="BQ591">
        <v>1</v>
      </c>
      <c r="BR591">
        <v>0</v>
      </c>
      <c r="BS591">
        <v>1</v>
      </c>
      <c r="BT591">
        <v>1</v>
      </c>
      <c r="BU591">
        <v>1</v>
      </c>
      <c r="BV591">
        <v>1</v>
      </c>
      <c r="BW591">
        <v>1</v>
      </c>
      <c r="BX591">
        <v>1</v>
      </c>
      <c r="BY591" t="s">
        <v>3</v>
      </c>
      <c r="BZ591">
        <v>70</v>
      </c>
      <c r="CA591">
        <v>10</v>
      </c>
      <c r="CF591">
        <v>0</v>
      </c>
      <c r="CG591">
        <v>0</v>
      </c>
      <c r="CM591">
        <v>0</v>
      </c>
      <c r="CN591" t="s">
        <v>3</v>
      </c>
      <c r="CO591">
        <v>0</v>
      </c>
      <c r="CP591">
        <f t="shared" si="593"/>
        <v>-4566.57</v>
      </c>
      <c r="CQ591">
        <f t="shared" si="594"/>
        <v>53410.15</v>
      </c>
      <c r="CR591">
        <f t="shared" si="595"/>
        <v>0</v>
      </c>
      <c r="CS591">
        <f t="shared" si="596"/>
        <v>0</v>
      </c>
      <c r="CT591">
        <f t="shared" si="597"/>
        <v>0</v>
      </c>
      <c r="CU591">
        <f t="shared" si="598"/>
        <v>0</v>
      </c>
      <c r="CV591">
        <f t="shared" si="599"/>
        <v>0</v>
      </c>
      <c r="CW591">
        <f t="shared" si="600"/>
        <v>0</v>
      </c>
      <c r="CX591">
        <f t="shared" si="601"/>
        <v>0</v>
      </c>
      <c r="CY591">
        <f t="shared" si="602"/>
        <v>0</v>
      </c>
      <c r="CZ591">
        <f t="shared" si="603"/>
        <v>0</v>
      </c>
      <c r="DC591" t="s">
        <v>3</v>
      </c>
      <c r="DD591" t="s">
        <v>3</v>
      </c>
      <c r="DE591" t="s">
        <v>3</v>
      </c>
      <c r="DF591" t="s">
        <v>3</v>
      </c>
      <c r="DG591" t="s">
        <v>3</v>
      </c>
      <c r="DH591" t="s">
        <v>3</v>
      </c>
      <c r="DI591" t="s">
        <v>3</v>
      </c>
      <c r="DJ591" t="s">
        <v>3</v>
      </c>
      <c r="DK591" t="s">
        <v>3</v>
      </c>
      <c r="DL591" t="s">
        <v>3</v>
      </c>
      <c r="DM591" t="s">
        <v>3</v>
      </c>
      <c r="DN591">
        <v>0</v>
      </c>
      <c r="DO591">
        <v>0</v>
      </c>
      <c r="DP591">
        <v>1</v>
      </c>
      <c r="DQ591">
        <v>1</v>
      </c>
      <c r="DU591">
        <v>1009</v>
      </c>
      <c r="DV591" t="s">
        <v>19</v>
      </c>
      <c r="DW591" t="s">
        <v>19</v>
      </c>
      <c r="DX591">
        <v>1000</v>
      </c>
      <c r="EE591">
        <v>32505399</v>
      </c>
      <c r="EF591">
        <v>1</v>
      </c>
      <c r="EG591" t="s">
        <v>21</v>
      </c>
      <c r="EH591">
        <v>0</v>
      </c>
      <c r="EI591" t="s">
        <v>3</v>
      </c>
      <c r="EJ591">
        <v>4</v>
      </c>
      <c r="EK591">
        <v>0</v>
      </c>
      <c r="EL591" t="s">
        <v>22</v>
      </c>
      <c r="EM591" t="s">
        <v>23</v>
      </c>
      <c r="EO591" t="s">
        <v>3</v>
      </c>
      <c r="EQ591">
        <v>0</v>
      </c>
      <c r="ER591">
        <v>53410.15</v>
      </c>
      <c r="ES591">
        <v>53410.15</v>
      </c>
      <c r="ET591">
        <v>0</v>
      </c>
      <c r="EU591">
        <v>0</v>
      </c>
      <c r="EV591">
        <v>0</v>
      </c>
      <c r="EW591">
        <v>0</v>
      </c>
      <c r="EX591">
        <v>0</v>
      </c>
      <c r="FQ591">
        <v>0</v>
      </c>
      <c r="FR591">
        <f t="shared" si="604"/>
        <v>0</v>
      </c>
      <c r="FS591">
        <v>0</v>
      </c>
      <c r="FX591">
        <v>70</v>
      </c>
      <c r="FY591">
        <v>10</v>
      </c>
      <c r="GA591" t="s">
        <v>3</v>
      </c>
      <c r="GD591">
        <v>0</v>
      </c>
      <c r="GF591">
        <v>-1467733540</v>
      </c>
      <c r="GG591">
        <v>2</v>
      </c>
      <c r="GH591">
        <v>1</v>
      </c>
      <c r="GI591">
        <v>-2</v>
      </c>
      <c r="GJ591">
        <v>0</v>
      </c>
      <c r="GK591">
        <f>ROUND(R591*(R12)/100,2)</f>
        <v>0</v>
      </c>
      <c r="GL591">
        <f t="shared" si="605"/>
        <v>0</v>
      </c>
      <c r="GM591">
        <f t="shared" si="606"/>
        <v>-4566.57</v>
      </c>
      <c r="GN591">
        <f t="shared" si="607"/>
        <v>0</v>
      </c>
      <c r="GO591">
        <f t="shared" si="608"/>
        <v>0</v>
      </c>
      <c r="GP591">
        <f t="shared" si="609"/>
        <v>-4566.57</v>
      </c>
      <c r="GR591">
        <v>0</v>
      </c>
      <c r="GS591">
        <v>3</v>
      </c>
      <c r="GT591">
        <v>0</v>
      </c>
      <c r="GU591" t="s">
        <v>3</v>
      </c>
      <c r="GV591">
        <f t="shared" si="610"/>
        <v>0</v>
      </c>
      <c r="GW591">
        <v>1</v>
      </c>
      <c r="GX591">
        <f t="shared" si="611"/>
        <v>0</v>
      </c>
      <c r="HA591">
        <v>0</v>
      </c>
      <c r="HB591">
        <v>0</v>
      </c>
      <c r="IK591">
        <v>0</v>
      </c>
    </row>
    <row r="592" spans="1:245" x14ac:dyDescent="0.2">
      <c r="A592">
        <v>17</v>
      </c>
      <c r="B592">
        <v>1</v>
      </c>
      <c r="C592">
        <f>ROW(SmtRes!A1520)</f>
        <v>1520</v>
      </c>
      <c r="D592">
        <f>ROW(EtalonRes!A1444)</f>
        <v>1444</v>
      </c>
      <c r="E592" t="s">
        <v>567</v>
      </c>
      <c r="F592" t="s">
        <v>29</v>
      </c>
      <c r="G592" t="s">
        <v>30</v>
      </c>
      <c r="H592" t="s">
        <v>31</v>
      </c>
      <c r="I592">
        <v>1.166E-2</v>
      </c>
      <c r="J592">
        <v>0</v>
      </c>
      <c r="O592">
        <f t="shared" si="573"/>
        <v>4977.8</v>
      </c>
      <c r="P592">
        <f t="shared" si="574"/>
        <v>4055.73</v>
      </c>
      <c r="Q592">
        <f t="shared" si="575"/>
        <v>5.07</v>
      </c>
      <c r="R592">
        <f t="shared" si="576"/>
        <v>1.72</v>
      </c>
      <c r="S592">
        <f t="shared" si="577"/>
        <v>917</v>
      </c>
      <c r="T592">
        <f t="shared" si="578"/>
        <v>0</v>
      </c>
      <c r="U592">
        <f t="shared" si="579"/>
        <v>5.2831460000000003</v>
      </c>
      <c r="V592">
        <f t="shared" si="580"/>
        <v>0</v>
      </c>
      <c r="W592">
        <f t="shared" si="581"/>
        <v>0</v>
      </c>
      <c r="X592">
        <f t="shared" si="582"/>
        <v>641.9</v>
      </c>
      <c r="Y592">
        <f t="shared" si="583"/>
        <v>91.7</v>
      </c>
      <c r="AA592">
        <v>33034105</v>
      </c>
      <c r="AB592">
        <f t="shared" si="584"/>
        <v>426912.19</v>
      </c>
      <c r="AC592">
        <f t="shared" si="585"/>
        <v>347832.49</v>
      </c>
      <c r="AD592">
        <f t="shared" si="586"/>
        <v>435.13</v>
      </c>
      <c r="AE592">
        <f t="shared" si="587"/>
        <v>147.43</v>
      </c>
      <c r="AF592">
        <f t="shared" si="588"/>
        <v>78644.570000000007</v>
      </c>
      <c r="AG592">
        <f t="shared" si="589"/>
        <v>0</v>
      </c>
      <c r="AH592">
        <f t="shared" si="590"/>
        <v>453.1</v>
      </c>
      <c r="AI592">
        <f t="shared" si="591"/>
        <v>0</v>
      </c>
      <c r="AJ592">
        <f t="shared" si="592"/>
        <v>0</v>
      </c>
      <c r="AK592">
        <v>426912.19</v>
      </c>
      <c r="AL592">
        <v>347832.49</v>
      </c>
      <c r="AM592">
        <v>435.13</v>
      </c>
      <c r="AN592">
        <v>147.43</v>
      </c>
      <c r="AO592">
        <v>78644.570000000007</v>
      </c>
      <c r="AP592">
        <v>0</v>
      </c>
      <c r="AQ592">
        <v>453.1</v>
      </c>
      <c r="AR592">
        <v>0</v>
      </c>
      <c r="AS592">
        <v>0</v>
      </c>
      <c r="AT592">
        <v>70</v>
      </c>
      <c r="AU592">
        <v>10</v>
      </c>
      <c r="AV592">
        <v>1</v>
      </c>
      <c r="AW592">
        <v>1</v>
      </c>
      <c r="AZ592">
        <v>1</v>
      </c>
      <c r="BA592">
        <v>1</v>
      </c>
      <c r="BB592">
        <v>1</v>
      </c>
      <c r="BC592">
        <v>1</v>
      </c>
      <c r="BD592" t="s">
        <v>3</v>
      </c>
      <c r="BE592" t="s">
        <v>3</v>
      </c>
      <c r="BF592" t="s">
        <v>3</v>
      </c>
      <c r="BG592" t="s">
        <v>3</v>
      </c>
      <c r="BH592">
        <v>0</v>
      </c>
      <c r="BI592">
        <v>4</v>
      </c>
      <c r="BJ592" t="s">
        <v>32</v>
      </c>
      <c r="BM592">
        <v>0</v>
      </c>
      <c r="BN592">
        <v>0</v>
      </c>
      <c r="BO592" t="s">
        <v>3</v>
      </c>
      <c r="BP592">
        <v>0</v>
      </c>
      <c r="BQ592">
        <v>1</v>
      </c>
      <c r="BR592">
        <v>0</v>
      </c>
      <c r="BS592">
        <v>1</v>
      </c>
      <c r="BT592">
        <v>1</v>
      </c>
      <c r="BU592">
        <v>1</v>
      </c>
      <c r="BV592">
        <v>1</v>
      </c>
      <c r="BW592">
        <v>1</v>
      </c>
      <c r="BX592">
        <v>1</v>
      </c>
      <c r="BY592" t="s">
        <v>3</v>
      </c>
      <c r="BZ592">
        <v>70</v>
      </c>
      <c r="CA592">
        <v>10</v>
      </c>
      <c r="CF592">
        <v>0</v>
      </c>
      <c r="CG592">
        <v>0</v>
      </c>
      <c r="CM592">
        <v>0</v>
      </c>
      <c r="CN592" t="s">
        <v>3</v>
      </c>
      <c r="CO592">
        <v>0</v>
      </c>
      <c r="CP592">
        <f t="shared" si="593"/>
        <v>4977.8</v>
      </c>
      <c r="CQ592">
        <f t="shared" si="594"/>
        <v>347832.49</v>
      </c>
      <c r="CR592">
        <f t="shared" si="595"/>
        <v>435.13</v>
      </c>
      <c r="CS592">
        <f t="shared" si="596"/>
        <v>147.43</v>
      </c>
      <c r="CT592">
        <f t="shared" si="597"/>
        <v>78644.570000000007</v>
      </c>
      <c r="CU592">
        <f t="shared" si="598"/>
        <v>0</v>
      </c>
      <c r="CV592">
        <f t="shared" si="599"/>
        <v>453.1</v>
      </c>
      <c r="CW592">
        <f t="shared" si="600"/>
        <v>0</v>
      </c>
      <c r="CX592">
        <f t="shared" si="601"/>
        <v>0</v>
      </c>
      <c r="CY592">
        <f t="shared" si="602"/>
        <v>641.9</v>
      </c>
      <c r="CZ592">
        <f t="shared" si="603"/>
        <v>91.7</v>
      </c>
      <c r="DC592" t="s">
        <v>3</v>
      </c>
      <c r="DD592" t="s">
        <v>3</v>
      </c>
      <c r="DE592" t="s">
        <v>3</v>
      </c>
      <c r="DF592" t="s">
        <v>3</v>
      </c>
      <c r="DG592" t="s">
        <v>3</v>
      </c>
      <c r="DH592" t="s">
        <v>3</v>
      </c>
      <c r="DI592" t="s">
        <v>3</v>
      </c>
      <c r="DJ592" t="s">
        <v>3</v>
      </c>
      <c r="DK592" t="s">
        <v>3</v>
      </c>
      <c r="DL592" t="s">
        <v>3</v>
      </c>
      <c r="DM592" t="s">
        <v>3</v>
      </c>
      <c r="DN592">
        <v>0</v>
      </c>
      <c r="DO592">
        <v>0</v>
      </c>
      <c r="DP592">
        <v>1</v>
      </c>
      <c r="DQ592">
        <v>1</v>
      </c>
      <c r="DU592">
        <v>1007</v>
      </c>
      <c r="DV592" t="s">
        <v>31</v>
      </c>
      <c r="DW592" t="s">
        <v>31</v>
      </c>
      <c r="DX592">
        <v>100</v>
      </c>
      <c r="EE592">
        <v>32505399</v>
      </c>
      <c r="EF592">
        <v>1</v>
      </c>
      <c r="EG592" t="s">
        <v>21</v>
      </c>
      <c r="EH592">
        <v>0</v>
      </c>
      <c r="EI592" t="s">
        <v>3</v>
      </c>
      <c r="EJ592">
        <v>4</v>
      </c>
      <c r="EK592">
        <v>0</v>
      </c>
      <c r="EL592" t="s">
        <v>22</v>
      </c>
      <c r="EM592" t="s">
        <v>23</v>
      </c>
      <c r="EO592" t="s">
        <v>3</v>
      </c>
      <c r="EQ592">
        <v>131072</v>
      </c>
      <c r="ER592">
        <v>426912.19</v>
      </c>
      <c r="ES592">
        <v>347832.49</v>
      </c>
      <c r="ET592">
        <v>435.13</v>
      </c>
      <c r="EU592">
        <v>147.43</v>
      </c>
      <c r="EV592">
        <v>78644.570000000007</v>
      </c>
      <c r="EW592">
        <v>453.1</v>
      </c>
      <c r="EX592">
        <v>0</v>
      </c>
      <c r="EY592">
        <v>0</v>
      </c>
      <c r="FQ592">
        <v>0</v>
      </c>
      <c r="FR592">
        <f t="shared" si="604"/>
        <v>0</v>
      </c>
      <c r="FS592">
        <v>0</v>
      </c>
      <c r="FX592">
        <v>70</v>
      </c>
      <c r="FY592">
        <v>10</v>
      </c>
      <c r="GA592" t="s">
        <v>3</v>
      </c>
      <c r="GD592">
        <v>0</v>
      </c>
      <c r="GF592">
        <v>1739596138</v>
      </c>
      <c r="GG592">
        <v>2</v>
      </c>
      <c r="GH592">
        <v>1</v>
      </c>
      <c r="GI592">
        <v>-2</v>
      </c>
      <c r="GJ592">
        <v>0</v>
      </c>
      <c r="GK592">
        <f>ROUND(R592*(R12)/100,2)</f>
        <v>1.86</v>
      </c>
      <c r="GL592">
        <f t="shared" si="605"/>
        <v>0</v>
      </c>
      <c r="GM592">
        <f t="shared" si="606"/>
        <v>5713.26</v>
      </c>
      <c r="GN592">
        <f t="shared" si="607"/>
        <v>0</v>
      </c>
      <c r="GO592">
        <f t="shared" si="608"/>
        <v>0</v>
      </c>
      <c r="GP592">
        <f t="shared" si="609"/>
        <v>5713.26</v>
      </c>
      <c r="GR592">
        <v>0</v>
      </c>
      <c r="GS592">
        <v>3</v>
      </c>
      <c r="GT592">
        <v>0</v>
      </c>
      <c r="GU592" t="s">
        <v>3</v>
      </c>
      <c r="GV592">
        <f t="shared" si="610"/>
        <v>0</v>
      </c>
      <c r="GW592">
        <v>1</v>
      </c>
      <c r="GX592">
        <f t="shared" si="611"/>
        <v>0</v>
      </c>
      <c r="HA592">
        <v>0</v>
      </c>
      <c r="HB592">
        <v>0</v>
      </c>
      <c r="IK592">
        <v>0</v>
      </c>
    </row>
    <row r="593" spans="1:245" x14ac:dyDescent="0.2">
      <c r="A593">
        <v>17</v>
      </c>
      <c r="B593">
        <v>1</v>
      </c>
      <c r="E593" t="s">
        <v>568</v>
      </c>
      <c r="F593" t="s">
        <v>25</v>
      </c>
      <c r="G593" t="s">
        <v>26</v>
      </c>
      <c r="H593" t="s">
        <v>19</v>
      </c>
      <c r="I593">
        <v>2.55816432E-2</v>
      </c>
      <c r="J593">
        <v>0</v>
      </c>
      <c r="O593">
        <f t="shared" si="573"/>
        <v>1366.32</v>
      </c>
      <c r="P593">
        <f t="shared" si="574"/>
        <v>1366.32</v>
      </c>
      <c r="Q593">
        <f t="shared" si="575"/>
        <v>0</v>
      </c>
      <c r="R593">
        <f t="shared" si="576"/>
        <v>0</v>
      </c>
      <c r="S593">
        <f t="shared" si="577"/>
        <v>0</v>
      </c>
      <c r="T593">
        <f t="shared" si="578"/>
        <v>0</v>
      </c>
      <c r="U593">
        <f t="shared" si="579"/>
        <v>0</v>
      </c>
      <c r="V593">
        <f t="shared" si="580"/>
        <v>0</v>
      </c>
      <c r="W593">
        <f t="shared" si="581"/>
        <v>0</v>
      </c>
      <c r="X593">
        <f t="shared" si="582"/>
        <v>0</v>
      </c>
      <c r="Y593">
        <f t="shared" si="583"/>
        <v>0</v>
      </c>
      <c r="AA593">
        <v>33034105</v>
      </c>
      <c r="AB593">
        <f t="shared" si="584"/>
        <v>53410.15</v>
      </c>
      <c r="AC593">
        <f t="shared" si="585"/>
        <v>53410.15</v>
      </c>
      <c r="AD593">
        <f t="shared" si="586"/>
        <v>0</v>
      </c>
      <c r="AE593">
        <f t="shared" si="587"/>
        <v>0</v>
      </c>
      <c r="AF593">
        <f t="shared" si="588"/>
        <v>0</v>
      </c>
      <c r="AG593">
        <f t="shared" si="589"/>
        <v>0</v>
      </c>
      <c r="AH593">
        <f t="shared" si="590"/>
        <v>0</v>
      </c>
      <c r="AI593">
        <f t="shared" si="591"/>
        <v>0</v>
      </c>
      <c r="AJ593">
        <f t="shared" si="592"/>
        <v>0</v>
      </c>
      <c r="AK593">
        <v>53410.15</v>
      </c>
      <c r="AL593">
        <v>53410.15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70</v>
      </c>
      <c r="AU593">
        <v>10</v>
      </c>
      <c r="AV593">
        <v>1</v>
      </c>
      <c r="AW593">
        <v>1</v>
      </c>
      <c r="AZ593">
        <v>1</v>
      </c>
      <c r="BA593">
        <v>1</v>
      </c>
      <c r="BB593">
        <v>1</v>
      </c>
      <c r="BC593">
        <v>1</v>
      </c>
      <c r="BD593" t="s">
        <v>3</v>
      </c>
      <c r="BE593" t="s">
        <v>3</v>
      </c>
      <c r="BF593" t="s">
        <v>3</v>
      </c>
      <c r="BG593" t="s">
        <v>3</v>
      </c>
      <c r="BH593">
        <v>3</v>
      </c>
      <c r="BI593">
        <v>4</v>
      </c>
      <c r="BJ593" t="s">
        <v>27</v>
      </c>
      <c r="BM593">
        <v>0</v>
      </c>
      <c r="BN593">
        <v>0</v>
      </c>
      <c r="BO593" t="s">
        <v>3</v>
      </c>
      <c r="BP593">
        <v>0</v>
      </c>
      <c r="BQ593">
        <v>1</v>
      </c>
      <c r="BR593">
        <v>0</v>
      </c>
      <c r="BS593">
        <v>1</v>
      </c>
      <c r="BT593">
        <v>1</v>
      </c>
      <c r="BU593">
        <v>1</v>
      </c>
      <c r="BV593">
        <v>1</v>
      </c>
      <c r="BW593">
        <v>1</v>
      </c>
      <c r="BX593">
        <v>1</v>
      </c>
      <c r="BY593" t="s">
        <v>3</v>
      </c>
      <c r="BZ593">
        <v>70</v>
      </c>
      <c r="CA593">
        <v>10</v>
      </c>
      <c r="CF593">
        <v>0</v>
      </c>
      <c r="CG593">
        <v>0</v>
      </c>
      <c r="CM593">
        <v>0</v>
      </c>
      <c r="CN593" t="s">
        <v>3</v>
      </c>
      <c r="CO593">
        <v>0</v>
      </c>
      <c r="CP593">
        <f t="shared" si="593"/>
        <v>1366.32</v>
      </c>
      <c r="CQ593">
        <f t="shared" si="594"/>
        <v>53410.15</v>
      </c>
      <c r="CR593">
        <f t="shared" si="595"/>
        <v>0</v>
      </c>
      <c r="CS593">
        <f t="shared" si="596"/>
        <v>0</v>
      </c>
      <c r="CT593">
        <f t="shared" si="597"/>
        <v>0</v>
      </c>
      <c r="CU593">
        <f t="shared" si="598"/>
        <v>0</v>
      </c>
      <c r="CV593">
        <f t="shared" si="599"/>
        <v>0</v>
      </c>
      <c r="CW593">
        <f t="shared" si="600"/>
        <v>0</v>
      </c>
      <c r="CX593">
        <f t="shared" si="601"/>
        <v>0</v>
      </c>
      <c r="CY593">
        <f t="shared" si="602"/>
        <v>0</v>
      </c>
      <c r="CZ593">
        <f t="shared" si="603"/>
        <v>0</v>
      </c>
      <c r="DC593" t="s">
        <v>3</v>
      </c>
      <c r="DD593" t="s">
        <v>3</v>
      </c>
      <c r="DE593" t="s">
        <v>3</v>
      </c>
      <c r="DF593" t="s">
        <v>3</v>
      </c>
      <c r="DG593" t="s">
        <v>3</v>
      </c>
      <c r="DH593" t="s">
        <v>3</v>
      </c>
      <c r="DI593" t="s">
        <v>3</v>
      </c>
      <c r="DJ593" t="s">
        <v>3</v>
      </c>
      <c r="DK593" t="s">
        <v>3</v>
      </c>
      <c r="DL593" t="s">
        <v>3</v>
      </c>
      <c r="DM593" t="s">
        <v>3</v>
      </c>
      <c r="DN593">
        <v>0</v>
      </c>
      <c r="DO593">
        <v>0</v>
      </c>
      <c r="DP593">
        <v>1</v>
      </c>
      <c r="DQ593">
        <v>1</v>
      </c>
      <c r="DU593">
        <v>1009</v>
      </c>
      <c r="DV593" t="s">
        <v>19</v>
      </c>
      <c r="DW593" t="s">
        <v>19</v>
      </c>
      <c r="DX593">
        <v>1000</v>
      </c>
      <c r="EE593">
        <v>32505399</v>
      </c>
      <c r="EF593">
        <v>1</v>
      </c>
      <c r="EG593" t="s">
        <v>21</v>
      </c>
      <c r="EH593">
        <v>0</v>
      </c>
      <c r="EI593" t="s">
        <v>3</v>
      </c>
      <c r="EJ593">
        <v>4</v>
      </c>
      <c r="EK593">
        <v>0</v>
      </c>
      <c r="EL593" t="s">
        <v>22</v>
      </c>
      <c r="EM593" t="s">
        <v>23</v>
      </c>
      <c r="EO593" t="s">
        <v>3</v>
      </c>
      <c r="EQ593">
        <v>131072</v>
      </c>
      <c r="ER593">
        <v>53410.15</v>
      </c>
      <c r="ES593">
        <v>53410.15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FQ593">
        <v>0</v>
      </c>
      <c r="FR593">
        <f t="shared" si="604"/>
        <v>0</v>
      </c>
      <c r="FS593">
        <v>0</v>
      </c>
      <c r="FX593">
        <v>70</v>
      </c>
      <c r="FY593">
        <v>10</v>
      </c>
      <c r="GA593" t="s">
        <v>3</v>
      </c>
      <c r="GD593">
        <v>0</v>
      </c>
      <c r="GF593">
        <v>-1467733540</v>
      </c>
      <c r="GG593">
        <v>2</v>
      </c>
      <c r="GH593">
        <v>1</v>
      </c>
      <c r="GI593">
        <v>-2</v>
      </c>
      <c r="GJ593">
        <v>0</v>
      </c>
      <c r="GK593">
        <f>ROUND(R593*(R12)/100,2)</f>
        <v>0</v>
      </c>
      <c r="GL593">
        <f t="shared" si="605"/>
        <v>0</v>
      </c>
      <c r="GM593">
        <f t="shared" si="606"/>
        <v>1366.32</v>
      </c>
      <c r="GN593">
        <f t="shared" si="607"/>
        <v>0</v>
      </c>
      <c r="GO593">
        <f t="shared" si="608"/>
        <v>0</v>
      </c>
      <c r="GP593">
        <f t="shared" si="609"/>
        <v>1366.32</v>
      </c>
      <c r="GR593">
        <v>0</v>
      </c>
      <c r="GS593">
        <v>3</v>
      </c>
      <c r="GT593">
        <v>0</v>
      </c>
      <c r="GU593" t="s">
        <v>3</v>
      </c>
      <c r="GV593">
        <f t="shared" si="610"/>
        <v>0</v>
      </c>
      <c r="GW593">
        <v>1</v>
      </c>
      <c r="GX593">
        <f t="shared" si="611"/>
        <v>0</v>
      </c>
      <c r="HA593">
        <v>0</v>
      </c>
      <c r="HB593">
        <v>0</v>
      </c>
      <c r="IK593">
        <v>0</v>
      </c>
    </row>
    <row r="594" spans="1:245" x14ac:dyDescent="0.2">
      <c r="A594">
        <v>17</v>
      </c>
      <c r="B594">
        <v>1</v>
      </c>
      <c r="E594" t="s">
        <v>569</v>
      </c>
      <c r="F594" t="s">
        <v>35</v>
      </c>
      <c r="G594" t="s">
        <v>570</v>
      </c>
      <c r="H594" t="s">
        <v>37</v>
      </c>
      <c r="I594">
        <v>1</v>
      </c>
      <c r="J594">
        <v>0</v>
      </c>
      <c r="O594">
        <f t="shared" si="573"/>
        <v>43928.81</v>
      </c>
      <c r="P594">
        <f t="shared" si="574"/>
        <v>43928.81</v>
      </c>
      <c r="Q594">
        <f t="shared" si="575"/>
        <v>0</v>
      </c>
      <c r="R594">
        <f t="shared" si="576"/>
        <v>0</v>
      </c>
      <c r="S594">
        <f t="shared" si="577"/>
        <v>0</v>
      </c>
      <c r="T594">
        <f t="shared" si="578"/>
        <v>0</v>
      </c>
      <c r="U594">
        <f t="shared" si="579"/>
        <v>0</v>
      </c>
      <c r="V594">
        <f t="shared" si="580"/>
        <v>0</v>
      </c>
      <c r="W594">
        <f t="shared" si="581"/>
        <v>0</v>
      </c>
      <c r="X594">
        <f t="shared" si="582"/>
        <v>0</v>
      </c>
      <c r="Y594">
        <f t="shared" si="583"/>
        <v>0</v>
      </c>
      <c r="AA594">
        <v>33034105</v>
      </c>
      <c r="AB594">
        <f t="shared" si="584"/>
        <v>43928.81</v>
      </c>
      <c r="AC594">
        <f t="shared" si="585"/>
        <v>43928.81</v>
      </c>
      <c r="AD594">
        <f t="shared" si="586"/>
        <v>0</v>
      </c>
      <c r="AE594">
        <f t="shared" si="587"/>
        <v>0</v>
      </c>
      <c r="AF594">
        <f t="shared" si="588"/>
        <v>0</v>
      </c>
      <c r="AG594">
        <f t="shared" si="589"/>
        <v>0</v>
      </c>
      <c r="AH594">
        <f t="shared" si="590"/>
        <v>0</v>
      </c>
      <c r="AI594">
        <f t="shared" si="591"/>
        <v>0</v>
      </c>
      <c r="AJ594">
        <f t="shared" si="592"/>
        <v>0</v>
      </c>
      <c r="AK594">
        <v>43928.81</v>
      </c>
      <c r="AL594">
        <v>43928.81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1</v>
      </c>
      <c r="AW594">
        <v>1</v>
      </c>
      <c r="AZ594">
        <v>1</v>
      </c>
      <c r="BA594">
        <v>1</v>
      </c>
      <c r="BB594">
        <v>1</v>
      </c>
      <c r="BC594">
        <v>1</v>
      </c>
      <c r="BD594" t="s">
        <v>3</v>
      </c>
      <c r="BE594" t="s">
        <v>3</v>
      </c>
      <c r="BF594" t="s">
        <v>3</v>
      </c>
      <c r="BG594" t="s">
        <v>3</v>
      </c>
      <c r="BH594">
        <v>3</v>
      </c>
      <c r="BI594">
        <v>1</v>
      </c>
      <c r="BJ594" t="s">
        <v>3</v>
      </c>
      <c r="BM594">
        <v>6001</v>
      </c>
      <c r="BN594">
        <v>0</v>
      </c>
      <c r="BO594" t="s">
        <v>3</v>
      </c>
      <c r="BP594">
        <v>0</v>
      </c>
      <c r="BQ594">
        <v>0</v>
      </c>
      <c r="BR594">
        <v>0</v>
      </c>
      <c r="BS594">
        <v>1</v>
      </c>
      <c r="BT594">
        <v>1</v>
      </c>
      <c r="BU594">
        <v>1</v>
      </c>
      <c r="BV594">
        <v>1</v>
      </c>
      <c r="BW594">
        <v>1</v>
      </c>
      <c r="BX594">
        <v>1</v>
      </c>
      <c r="BY594" t="s">
        <v>3</v>
      </c>
      <c r="BZ594">
        <v>0</v>
      </c>
      <c r="CA594">
        <v>0</v>
      </c>
      <c r="CF594">
        <v>0</v>
      </c>
      <c r="CG594">
        <v>0</v>
      </c>
      <c r="CM594">
        <v>0</v>
      </c>
      <c r="CN594" t="s">
        <v>3</v>
      </c>
      <c r="CO594">
        <v>0</v>
      </c>
      <c r="CP594">
        <f t="shared" si="593"/>
        <v>43928.81</v>
      </c>
      <c r="CQ594">
        <f t="shared" si="594"/>
        <v>43928.81</v>
      </c>
      <c r="CR594">
        <f t="shared" si="595"/>
        <v>0</v>
      </c>
      <c r="CS594">
        <f t="shared" si="596"/>
        <v>0</v>
      </c>
      <c r="CT594">
        <f t="shared" si="597"/>
        <v>0</v>
      </c>
      <c r="CU594">
        <f t="shared" si="598"/>
        <v>0</v>
      </c>
      <c r="CV594">
        <f t="shared" si="599"/>
        <v>0</v>
      </c>
      <c r="CW594">
        <f t="shared" si="600"/>
        <v>0</v>
      </c>
      <c r="CX594">
        <f t="shared" si="601"/>
        <v>0</v>
      </c>
      <c r="CY594">
        <f t="shared" si="602"/>
        <v>0</v>
      </c>
      <c r="CZ594">
        <f t="shared" si="603"/>
        <v>0</v>
      </c>
      <c r="DC594" t="s">
        <v>3</v>
      </c>
      <c r="DD594" t="s">
        <v>3</v>
      </c>
      <c r="DE594" t="s">
        <v>3</v>
      </c>
      <c r="DF594" t="s">
        <v>3</v>
      </c>
      <c r="DG594" t="s">
        <v>3</v>
      </c>
      <c r="DH594" t="s">
        <v>3</v>
      </c>
      <c r="DI594" t="s">
        <v>3</v>
      </c>
      <c r="DJ594" t="s">
        <v>3</v>
      </c>
      <c r="DK594" t="s">
        <v>3</v>
      </c>
      <c r="DL594" t="s">
        <v>3</v>
      </c>
      <c r="DM594" t="s">
        <v>3</v>
      </c>
      <c r="DN594">
        <v>0</v>
      </c>
      <c r="DO594">
        <v>0</v>
      </c>
      <c r="DP594">
        <v>1</v>
      </c>
      <c r="DQ594">
        <v>1</v>
      </c>
      <c r="DU594">
        <v>1010</v>
      </c>
      <c r="DV594" t="s">
        <v>37</v>
      </c>
      <c r="DW594" t="s">
        <v>38</v>
      </c>
      <c r="DX594">
        <v>1</v>
      </c>
      <c r="EE594">
        <v>32747723</v>
      </c>
      <c r="EF594">
        <v>0</v>
      </c>
      <c r="EG594" t="s">
        <v>39</v>
      </c>
      <c r="EH594">
        <v>0</v>
      </c>
      <c r="EI594" t="s">
        <v>3</v>
      </c>
      <c r="EJ594">
        <v>1</v>
      </c>
      <c r="EK594">
        <v>6001</v>
      </c>
      <c r="EL594" t="s">
        <v>40</v>
      </c>
      <c r="EM594" t="s">
        <v>39</v>
      </c>
      <c r="EO594" t="s">
        <v>3</v>
      </c>
      <c r="EQ594">
        <v>131072</v>
      </c>
      <c r="ER594">
        <v>43928.81</v>
      </c>
      <c r="ES594">
        <v>43928.81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FQ594">
        <v>0</v>
      </c>
      <c r="FR594">
        <f t="shared" si="604"/>
        <v>0</v>
      </c>
      <c r="FS594">
        <v>0</v>
      </c>
      <c r="FX594">
        <v>0</v>
      </c>
      <c r="FY594">
        <v>0</v>
      </c>
      <c r="GA594" t="s">
        <v>41</v>
      </c>
      <c r="GD594">
        <v>0</v>
      </c>
      <c r="GF594">
        <v>-574257200</v>
      </c>
      <c r="GG594">
        <v>2</v>
      </c>
      <c r="GH594">
        <v>0</v>
      </c>
      <c r="GI594">
        <v>-2</v>
      </c>
      <c r="GJ594">
        <v>0</v>
      </c>
      <c r="GK594">
        <f>ROUND(R594*(R12)/100,2)</f>
        <v>0</v>
      </c>
      <c r="GL594">
        <f t="shared" si="605"/>
        <v>0</v>
      </c>
      <c r="GM594">
        <f t="shared" si="606"/>
        <v>43928.81</v>
      </c>
      <c r="GN594">
        <f t="shared" si="607"/>
        <v>43928.81</v>
      </c>
      <c r="GO594">
        <f t="shared" si="608"/>
        <v>0</v>
      </c>
      <c r="GP594">
        <f t="shared" si="609"/>
        <v>0</v>
      </c>
      <c r="GR594">
        <v>0</v>
      </c>
      <c r="GS594">
        <v>4</v>
      </c>
      <c r="GT594">
        <v>0</v>
      </c>
      <c r="GU594" t="s">
        <v>3</v>
      </c>
      <c r="GV594">
        <f t="shared" si="610"/>
        <v>0</v>
      </c>
      <c r="GW594">
        <v>1</v>
      </c>
      <c r="GX594">
        <f t="shared" si="611"/>
        <v>0</v>
      </c>
      <c r="HA594">
        <v>0</v>
      </c>
      <c r="HB594">
        <v>0</v>
      </c>
      <c r="IK594">
        <v>0</v>
      </c>
    </row>
    <row r="595" spans="1:245" x14ac:dyDescent="0.2">
      <c r="A595">
        <v>17</v>
      </c>
      <c r="B595">
        <v>1</v>
      </c>
      <c r="C595">
        <f>ROW(SmtRes!A1525)</f>
        <v>1525</v>
      </c>
      <c r="D595">
        <f>ROW(EtalonRes!A1448)</f>
        <v>1448</v>
      </c>
      <c r="E595" t="s">
        <v>571</v>
      </c>
      <c r="F595" t="s">
        <v>17</v>
      </c>
      <c r="G595" t="s">
        <v>18</v>
      </c>
      <c r="H595" t="s">
        <v>19</v>
      </c>
      <c r="I595">
        <v>4.4999999999999998E-2</v>
      </c>
      <c r="J595">
        <v>0</v>
      </c>
      <c r="O595">
        <f t="shared" si="573"/>
        <v>3000.01</v>
      </c>
      <c r="P595">
        <f t="shared" si="574"/>
        <v>2562</v>
      </c>
      <c r="Q595">
        <f t="shared" si="575"/>
        <v>69.98</v>
      </c>
      <c r="R595">
        <f t="shared" si="576"/>
        <v>6.43</v>
      </c>
      <c r="S595">
        <f t="shared" si="577"/>
        <v>368.03</v>
      </c>
      <c r="T595">
        <f t="shared" si="578"/>
        <v>0</v>
      </c>
      <c r="U595">
        <f t="shared" si="579"/>
        <v>1.6249499999999999</v>
      </c>
      <c r="V595">
        <f t="shared" si="580"/>
        <v>0</v>
      </c>
      <c r="W595">
        <f t="shared" si="581"/>
        <v>0</v>
      </c>
      <c r="X595">
        <f t="shared" si="582"/>
        <v>257.62</v>
      </c>
      <c r="Y595">
        <f t="shared" si="583"/>
        <v>36.799999999999997</v>
      </c>
      <c r="AA595">
        <v>33034105</v>
      </c>
      <c r="AB595">
        <f t="shared" si="584"/>
        <v>66667.14</v>
      </c>
      <c r="AC595">
        <f t="shared" si="585"/>
        <v>56933.42</v>
      </c>
      <c r="AD595">
        <f t="shared" si="586"/>
        <v>1555.17</v>
      </c>
      <c r="AE595">
        <f t="shared" si="587"/>
        <v>142.85</v>
      </c>
      <c r="AF595">
        <f t="shared" si="588"/>
        <v>8178.55</v>
      </c>
      <c r="AG595">
        <f t="shared" si="589"/>
        <v>0</v>
      </c>
      <c r="AH595">
        <f t="shared" si="590"/>
        <v>36.11</v>
      </c>
      <c r="AI595">
        <f t="shared" si="591"/>
        <v>0</v>
      </c>
      <c r="AJ595">
        <f t="shared" si="592"/>
        <v>0</v>
      </c>
      <c r="AK595">
        <v>66667.14</v>
      </c>
      <c r="AL595">
        <v>56933.42</v>
      </c>
      <c r="AM595">
        <v>1555.17</v>
      </c>
      <c r="AN595">
        <v>142.85</v>
      </c>
      <c r="AO595">
        <v>8178.55</v>
      </c>
      <c r="AP595">
        <v>0</v>
      </c>
      <c r="AQ595">
        <v>36.11</v>
      </c>
      <c r="AR595">
        <v>0</v>
      </c>
      <c r="AS595">
        <v>0</v>
      </c>
      <c r="AT595">
        <v>70</v>
      </c>
      <c r="AU595">
        <v>10</v>
      </c>
      <c r="AV595">
        <v>1</v>
      </c>
      <c r="AW595">
        <v>1</v>
      </c>
      <c r="AZ595">
        <v>1</v>
      </c>
      <c r="BA595">
        <v>1</v>
      </c>
      <c r="BB595">
        <v>1</v>
      </c>
      <c r="BC595">
        <v>1</v>
      </c>
      <c r="BD595" t="s">
        <v>3</v>
      </c>
      <c r="BE595" t="s">
        <v>3</v>
      </c>
      <c r="BF595" t="s">
        <v>3</v>
      </c>
      <c r="BG595" t="s">
        <v>3</v>
      </c>
      <c r="BH595">
        <v>0</v>
      </c>
      <c r="BI595">
        <v>4</v>
      </c>
      <c r="BJ595" t="s">
        <v>20</v>
      </c>
      <c r="BM595">
        <v>0</v>
      </c>
      <c r="BN595">
        <v>0</v>
      </c>
      <c r="BO595" t="s">
        <v>3</v>
      </c>
      <c r="BP595">
        <v>0</v>
      </c>
      <c r="BQ595">
        <v>1</v>
      </c>
      <c r="BR595">
        <v>0</v>
      </c>
      <c r="BS595">
        <v>1</v>
      </c>
      <c r="BT595">
        <v>1</v>
      </c>
      <c r="BU595">
        <v>1</v>
      </c>
      <c r="BV595">
        <v>1</v>
      </c>
      <c r="BW595">
        <v>1</v>
      </c>
      <c r="BX595">
        <v>1</v>
      </c>
      <c r="BY595" t="s">
        <v>3</v>
      </c>
      <c r="BZ595">
        <v>70</v>
      </c>
      <c r="CA595">
        <v>10</v>
      </c>
      <c r="CF595">
        <v>0</v>
      </c>
      <c r="CG595">
        <v>0</v>
      </c>
      <c r="CM595">
        <v>0</v>
      </c>
      <c r="CN595" t="s">
        <v>3</v>
      </c>
      <c r="CO595">
        <v>0</v>
      </c>
      <c r="CP595">
        <f t="shared" si="593"/>
        <v>3000.01</v>
      </c>
      <c r="CQ595">
        <f t="shared" si="594"/>
        <v>56933.42</v>
      </c>
      <c r="CR595">
        <f t="shared" si="595"/>
        <v>1555.17</v>
      </c>
      <c r="CS595">
        <f t="shared" si="596"/>
        <v>142.85</v>
      </c>
      <c r="CT595">
        <f t="shared" si="597"/>
        <v>8178.55</v>
      </c>
      <c r="CU595">
        <f t="shared" si="598"/>
        <v>0</v>
      </c>
      <c r="CV595">
        <f t="shared" si="599"/>
        <v>36.11</v>
      </c>
      <c r="CW595">
        <f t="shared" si="600"/>
        <v>0</v>
      </c>
      <c r="CX595">
        <f t="shared" si="601"/>
        <v>0</v>
      </c>
      <c r="CY595">
        <f t="shared" si="602"/>
        <v>257.62099999999998</v>
      </c>
      <c r="CZ595">
        <f t="shared" si="603"/>
        <v>36.802999999999997</v>
      </c>
      <c r="DC595" t="s">
        <v>3</v>
      </c>
      <c r="DD595" t="s">
        <v>3</v>
      </c>
      <c r="DE595" t="s">
        <v>3</v>
      </c>
      <c r="DF595" t="s">
        <v>3</v>
      </c>
      <c r="DG595" t="s">
        <v>3</v>
      </c>
      <c r="DH595" t="s">
        <v>3</v>
      </c>
      <c r="DI595" t="s">
        <v>3</v>
      </c>
      <c r="DJ595" t="s">
        <v>3</v>
      </c>
      <c r="DK595" t="s">
        <v>3</v>
      </c>
      <c r="DL595" t="s">
        <v>3</v>
      </c>
      <c r="DM595" t="s">
        <v>3</v>
      </c>
      <c r="DN595">
        <v>0</v>
      </c>
      <c r="DO595">
        <v>0</v>
      </c>
      <c r="DP595">
        <v>1</v>
      </c>
      <c r="DQ595">
        <v>1</v>
      </c>
      <c r="DU595">
        <v>1009</v>
      </c>
      <c r="DV595" t="s">
        <v>19</v>
      </c>
      <c r="DW595" t="s">
        <v>19</v>
      </c>
      <c r="DX595">
        <v>1000</v>
      </c>
      <c r="EE595">
        <v>32505399</v>
      </c>
      <c r="EF595">
        <v>1</v>
      </c>
      <c r="EG595" t="s">
        <v>21</v>
      </c>
      <c r="EH595">
        <v>0</v>
      </c>
      <c r="EI595" t="s">
        <v>3</v>
      </c>
      <c r="EJ595">
        <v>4</v>
      </c>
      <c r="EK595">
        <v>0</v>
      </c>
      <c r="EL595" t="s">
        <v>22</v>
      </c>
      <c r="EM595" t="s">
        <v>23</v>
      </c>
      <c r="EO595" t="s">
        <v>3</v>
      </c>
      <c r="EQ595">
        <v>131072</v>
      </c>
      <c r="ER595">
        <v>66667.14</v>
      </c>
      <c r="ES595">
        <v>56933.42</v>
      </c>
      <c r="ET595">
        <v>1555.17</v>
      </c>
      <c r="EU595">
        <v>142.85</v>
      </c>
      <c r="EV595">
        <v>8178.55</v>
      </c>
      <c r="EW595">
        <v>36.11</v>
      </c>
      <c r="EX595">
        <v>0</v>
      </c>
      <c r="EY595">
        <v>0</v>
      </c>
      <c r="FQ595">
        <v>0</v>
      </c>
      <c r="FR595">
        <f t="shared" si="604"/>
        <v>0</v>
      </c>
      <c r="FS595">
        <v>0</v>
      </c>
      <c r="FX595">
        <v>70</v>
      </c>
      <c r="FY595">
        <v>10</v>
      </c>
      <c r="GA595" t="s">
        <v>3</v>
      </c>
      <c r="GD595">
        <v>0</v>
      </c>
      <c r="GF595">
        <v>-1596235391</v>
      </c>
      <c r="GG595">
        <v>2</v>
      </c>
      <c r="GH595">
        <v>1</v>
      </c>
      <c r="GI595">
        <v>-2</v>
      </c>
      <c r="GJ595">
        <v>0</v>
      </c>
      <c r="GK595">
        <f>ROUND(R595*(R12)/100,2)</f>
        <v>6.94</v>
      </c>
      <c r="GL595">
        <f t="shared" si="605"/>
        <v>0</v>
      </c>
      <c r="GM595">
        <f t="shared" si="606"/>
        <v>3301.37</v>
      </c>
      <c r="GN595">
        <f t="shared" si="607"/>
        <v>0</v>
      </c>
      <c r="GO595">
        <f t="shared" si="608"/>
        <v>0</v>
      </c>
      <c r="GP595">
        <f t="shared" si="609"/>
        <v>3301.37</v>
      </c>
      <c r="GR595">
        <v>0</v>
      </c>
      <c r="GS595">
        <v>3</v>
      </c>
      <c r="GT595">
        <v>0</v>
      </c>
      <c r="GU595" t="s">
        <v>3</v>
      </c>
      <c r="GV595">
        <f t="shared" si="610"/>
        <v>0</v>
      </c>
      <c r="GW595">
        <v>1</v>
      </c>
      <c r="GX595">
        <f t="shared" si="611"/>
        <v>0</v>
      </c>
      <c r="HA595">
        <v>0</v>
      </c>
      <c r="HB595">
        <v>0</v>
      </c>
      <c r="IK595">
        <v>0</v>
      </c>
    </row>
    <row r="596" spans="1:245" x14ac:dyDescent="0.2">
      <c r="A596">
        <v>18</v>
      </c>
      <c r="B596">
        <v>1</v>
      </c>
      <c r="C596">
        <v>1525</v>
      </c>
      <c r="E596" t="s">
        <v>572</v>
      </c>
      <c r="F596" t="s">
        <v>25</v>
      </c>
      <c r="G596" t="s">
        <v>26</v>
      </c>
      <c r="H596" t="s">
        <v>19</v>
      </c>
      <c r="I596">
        <f>I595*J596</f>
        <v>-4.4999999999999998E-2</v>
      </c>
      <c r="J596">
        <v>-1</v>
      </c>
      <c r="O596">
        <f t="shared" si="573"/>
        <v>-2403.46</v>
      </c>
      <c r="P596">
        <f t="shared" si="574"/>
        <v>-2403.46</v>
      </c>
      <c r="Q596">
        <f t="shared" si="575"/>
        <v>0</v>
      </c>
      <c r="R596">
        <f t="shared" si="576"/>
        <v>0</v>
      </c>
      <c r="S596">
        <f t="shared" si="577"/>
        <v>0</v>
      </c>
      <c r="T596">
        <f t="shared" si="578"/>
        <v>0</v>
      </c>
      <c r="U596">
        <f t="shared" si="579"/>
        <v>0</v>
      </c>
      <c r="V596">
        <f t="shared" si="580"/>
        <v>0</v>
      </c>
      <c r="W596">
        <f t="shared" si="581"/>
        <v>0</v>
      </c>
      <c r="X596">
        <f t="shared" si="582"/>
        <v>0</v>
      </c>
      <c r="Y596">
        <f t="shared" si="583"/>
        <v>0</v>
      </c>
      <c r="AA596">
        <v>33034105</v>
      </c>
      <c r="AB596">
        <f t="shared" si="584"/>
        <v>53410.15</v>
      </c>
      <c r="AC596">
        <f t="shared" si="585"/>
        <v>53410.15</v>
      </c>
      <c r="AD596">
        <f t="shared" si="586"/>
        <v>0</v>
      </c>
      <c r="AE596">
        <f t="shared" si="587"/>
        <v>0</v>
      </c>
      <c r="AF596">
        <f t="shared" si="588"/>
        <v>0</v>
      </c>
      <c r="AG596">
        <f t="shared" si="589"/>
        <v>0</v>
      </c>
      <c r="AH596">
        <f t="shared" si="590"/>
        <v>0</v>
      </c>
      <c r="AI596">
        <f t="shared" si="591"/>
        <v>0</v>
      </c>
      <c r="AJ596">
        <f t="shared" si="592"/>
        <v>0</v>
      </c>
      <c r="AK596">
        <v>53410.15</v>
      </c>
      <c r="AL596">
        <v>53410.15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70</v>
      </c>
      <c r="AU596">
        <v>10</v>
      </c>
      <c r="AV596">
        <v>1</v>
      </c>
      <c r="AW596">
        <v>1</v>
      </c>
      <c r="AZ596">
        <v>1</v>
      </c>
      <c r="BA596">
        <v>1</v>
      </c>
      <c r="BB596">
        <v>1</v>
      </c>
      <c r="BC596">
        <v>1</v>
      </c>
      <c r="BD596" t="s">
        <v>3</v>
      </c>
      <c r="BE596" t="s">
        <v>3</v>
      </c>
      <c r="BF596" t="s">
        <v>3</v>
      </c>
      <c r="BG596" t="s">
        <v>3</v>
      </c>
      <c r="BH596">
        <v>3</v>
      </c>
      <c r="BI596">
        <v>4</v>
      </c>
      <c r="BJ596" t="s">
        <v>27</v>
      </c>
      <c r="BM596">
        <v>0</v>
      </c>
      <c r="BN596">
        <v>0</v>
      </c>
      <c r="BO596" t="s">
        <v>3</v>
      </c>
      <c r="BP596">
        <v>0</v>
      </c>
      <c r="BQ596">
        <v>1</v>
      </c>
      <c r="BR596">
        <v>0</v>
      </c>
      <c r="BS596">
        <v>1</v>
      </c>
      <c r="BT596">
        <v>1</v>
      </c>
      <c r="BU596">
        <v>1</v>
      </c>
      <c r="BV596">
        <v>1</v>
      </c>
      <c r="BW596">
        <v>1</v>
      </c>
      <c r="BX596">
        <v>1</v>
      </c>
      <c r="BY596" t="s">
        <v>3</v>
      </c>
      <c r="BZ596">
        <v>70</v>
      </c>
      <c r="CA596">
        <v>10</v>
      </c>
      <c r="CF596">
        <v>0</v>
      </c>
      <c r="CG596">
        <v>0</v>
      </c>
      <c r="CM596">
        <v>0</v>
      </c>
      <c r="CN596" t="s">
        <v>3</v>
      </c>
      <c r="CO596">
        <v>0</v>
      </c>
      <c r="CP596">
        <f t="shared" si="593"/>
        <v>-2403.46</v>
      </c>
      <c r="CQ596">
        <f t="shared" si="594"/>
        <v>53410.15</v>
      </c>
      <c r="CR596">
        <f t="shared" si="595"/>
        <v>0</v>
      </c>
      <c r="CS596">
        <f t="shared" si="596"/>
        <v>0</v>
      </c>
      <c r="CT596">
        <f t="shared" si="597"/>
        <v>0</v>
      </c>
      <c r="CU596">
        <f t="shared" si="598"/>
        <v>0</v>
      </c>
      <c r="CV596">
        <f t="shared" si="599"/>
        <v>0</v>
      </c>
      <c r="CW596">
        <f t="shared" si="600"/>
        <v>0</v>
      </c>
      <c r="CX596">
        <f t="shared" si="601"/>
        <v>0</v>
      </c>
      <c r="CY596">
        <f t="shared" si="602"/>
        <v>0</v>
      </c>
      <c r="CZ596">
        <f t="shared" si="603"/>
        <v>0</v>
      </c>
      <c r="DC596" t="s">
        <v>3</v>
      </c>
      <c r="DD596" t="s">
        <v>3</v>
      </c>
      <c r="DE596" t="s">
        <v>3</v>
      </c>
      <c r="DF596" t="s">
        <v>3</v>
      </c>
      <c r="DG596" t="s">
        <v>3</v>
      </c>
      <c r="DH596" t="s">
        <v>3</v>
      </c>
      <c r="DI596" t="s">
        <v>3</v>
      </c>
      <c r="DJ596" t="s">
        <v>3</v>
      </c>
      <c r="DK596" t="s">
        <v>3</v>
      </c>
      <c r="DL596" t="s">
        <v>3</v>
      </c>
      <c r="DM596" t="s">
        <v>3</v>
      </c>
      <c r="DN596">
        <v>0</v>
      </c>
      <c r="DO596">
        <v>0</v>
      </c>
      <c r="DP596">
        <v>1</v>
      </c>
      <c r="DQ596">
        <v>1</v>
      </c>
      <c r="DU596">
        <v>1009</v>
      </c>
      <c r="DV596" t="s">
        <v>19</v>
      </c>
      <c r="DW596" t="s">
        <v>19</v>
      </c>
      <c r="DX596">
        <v>1000</v>
      </c>
      <c r="EE596">
        <v>32505399</v>
      </c>
      <c r="EF596">
        <v>1</v>
      </c>
      <c r="EG596" t="s">
        <v>21</v>
      </c>
      <c r="EH596">
        <v>0</v>
      </c>
      <c r="EI596" t="s">
        <v>3</v>
      </c>
      <c r="EJ596">
        <v>4</v>
      </c>
      <c r="EK596">
        <v>0</v>
      </c>
      <c r="EL596" t="s">
        <v>22</v>
      </c>
      <c r="EM596" t="s">
        <v>23</v>
      </c>
      <c r="EO596" t="s">
        <v>3</v>
      </c>
      <c r="EQ596">
        <v>0</v>
      </c>
      <c r="ER596">
        <v>53410.15</v>
      </c>
      <c r="ES596">
        <v>53410.15</v>
      </c>
      <c r="ET596">
        <v>0</v>
      </c>
      <c r="EU596">
        <v>0</v>
      </c>
      <c r="EV596">
        <v>0</v>
      </c>
      <c r="EW596">
        <v>0</v>
      </c>
      <c r="EX596">
        <v>0</v>
      </c>
      <c r="FQ596">
        <v>0</v>
      </c>
      <c r="FR596">
        <f t="shared" si="604"/>
        <v>0</v>
      </c>
      <c r="FS596">
        <v>0</v>
      </c>
      <c r="FX596">
        <v>70</v>
      </c>
      <c r="FY596">
        <v>10</v>
      </c>
      <c r="GA596" t="s">
        <v>3</v>
      </c>
      <c r="GD596">
        <v>0</v>
      </c>
      <c r="GF596">
        <v>-1467733540</v>
      </c>
      <c r="GG596">
        <v>2</v>
      </c>
      <c r="GH596">
        <v>1</v>
      </c>
      <c r="GI596">
        <v>-2</v>
      </c>
      <c r="GJ596">
        <v>0</v>
      </c>
      <c r="GK596">
        <f>ROUND(R596*(R12)/100,2)</f>
        <v>0</v>
      </c>
      <c r="GL596">
        <f t="shared" si="605"/>
        <v>0</v>
      </c>
      <c r="GM596">
        <f t="shared" si="606"/>
        <v>-2403.46</v>
      </c>
      <c r="GN596">
        <f t="shared" si="607"/>
        <v>0</v>
      </c>
      <c r="GO596">
        <f t="shared" si="608"/>
        <v>0</v>
      </c>
      <c r="GP596">
        <f t="shared" si="609"/>
        <v>-2403.46</v>
      </c>
      <c r="GR596">
        <v>0</v>
      </c>
      <c r="GS596">
        <v>3</v>
      </c>
      <c r="GT596">
        <v>0</v>
      </c>
      <c r="GU596" t="s">
        <v>3</v>
      </c>
      <c r="GV596">
        <f t="shared" si="610"/>
        <v>0</v>
      </c>
      <c r="GW596">
        <v>1</v>
      </c>
      <c r="GX596">
        <f t="shared" si="611"/>
        <v>0</v>
      </c>
      <c r="HA596">
        <v>0</v>
      </c>
      <c r="HB596">
        <v>0</v>
      </c>
      <c r="IK596">
        <v>0</v>
      </c>
    </row>
    <row r="597" spans="1:245" x14ac:dyDescent="0.2">
      <c r="A597">
        <v>17</v>
      </c>
      <c r="B597">
        <v>1</v>
      </c>
      <c r="C597">
        <f>ROW(SmtRes!A1540)</f>
        <v>1540</v>
      </c>
      <c r="D597">
        <f>ROW(EtalonRes!A1463)</f>
        <v>1463</v>
      </c>
      <c r="E597" t="s">
        <v>573</v>
      </c>
      <c r="F597" t="s">
        <v>29</v>
      </c>
      <c r="G597" t="s">
        <v>30</v>
      </c>
      <c r="H597" t="s">
        <v>31</v>
      </c>
      <c r="I597">
        <v>6.1000000000000004E-3</v>
      </c>
      <c r="J597">
        <v>0</v>
      </c>
      <c r="O597">
        <f t="shared" si="573"/>
        <v>2604.16</v>
      </c>
      <c r="P597">
        <f t="shared" si="574"/>
        <v>2121.7800000000002</v>
      </c>
      <c r="Q597">
        <f t="shared" si="575"/>
        <v>2.65</v>
      </c>
      <c r="R597">
        <f t="shared" si="576"/>
        <v>0.9</v>
      </c>
      <c r="S597">
        <f t="shared" si="577"/>
        <v>479.73</v>
      </c>
      <c r="T597">
        <f t="shared" si="578"/>
        <v>0</v>
      </c>
      <c r="U597">
        <f t="shared" si="579"/>
        <v>2.7639100000000005</v>
      </c>
      <c r="V597">
        <f t="shared" si="580"/>
        <v>0</v>
      </c>
      <c r="W597">
        <f t="shared" si="581"/>
        <v>0</v>
      </c>
      <c r="X597">
        <f t="shared" si="582"/>
        <v>335.81</v>
      </c>
      <c r="Y597">
        <f t="shared" si="583"/>
        <v>47.97</v>
      </c>
      <c r="AA597">
        <v>33034105</v>
      </c>
      <c r="AB597">
        <f t="shared" si="584"/>
        <v>426912.19</v>
      </c>
      <c r="AC597">
        <f t="shared" si="585"/>
        <v>347832.49</v>
      </c>
      <c r="AD597">
        <f t="shared" si="586"/>
        <v>435.13</v>
      </c>
      <c r="AE597">
        <f t="shared" si="587"/>
        <v>147.43</v>
      </c>
      <c r="AF597">
        <f t="shared" si="588"/>
        <v>78644.570000000007</v>
      </c>
      <c r="AG597">
        <f t="shared" si="589"/>
        <v>0</v>
      </c>
      <c r="AH597">
        <f t="shared" si="590"/>
        <v>453.1</v>
      </c>
      <c r="AI597">
        <f t="shared" si="591"/>
        <v>0</v>
      </c>
      <c r="AJ597">
        <f t="shared" si="592"/>
        <v>0</v>
      </c>
      <c r="AK597">
        <v>426912.19</v>
      </c>
      <c r="AL597">
        <v>347832.49</v>
      </c>
      <c r="AM597">
        <v>435.13</v>
      </c>
      <c r="AN597">
        <v>147.43</v>
      </c>
      <c r="AO597">
        <v>78644.570000000007</v>
      </c>
      <c r="AP597">
        <v>0</v>
      </c>
      <c r="AQ597">
        <v>453.1</v>
      </c>
      <c r="AR597">
        <v>0</v>
      </c>
      <c r="AS597">
        <v>0</v>
      </c>
      <c r="AT597">
        <v>70</v>
      </c>
      <c r="AU597">
        <v>10</v>
      </c>
      <c r="AV597">
        <v>1</v>
      </c>
      <c r="AW597">
        <v>1</v>
      </c>
      <c r="AZ597">
        <v>1</v>
      </c>
      <c r="BA597">
        <v>1</v>
      </c>
      <c r="BB597">
        <v>1</v>
      </c>
      <c r="BC597">
        <v>1</v>
      </c>
      <c r="BD597" t="s">
        <v>3</v>
      </c>
      <c r="BE597" t="s">
        <v>3</v>
      </c>
      <c r="BF597" t="s">
        <v>3</v>
      </c>
      <c r="BG597" t="s">
        <v>3</v>
      </c>
      <c r="BH597">
        <v>0</v>
      </c>
      <c r="BI597">
        <v>4</v>
      </c>
      <c r="BJ597" t="s">
        <v>32</v>
      </c>
      <c r="BM597">
        <v>0</v>
      </c>
      <c r="BN597">
        <v>0</v>
      </c>
      <c r="BO597" t="s">
        <v>3</v>
      </c>
      <c r="BP597">
        <v>0</v>
      </c>
      <c r="BQ597">
        <v>1</v>
      </c>
      <c r="BR597">
        <v>0</v>
      </c>
      <c r="BS597">
        <v>1</v>
      </c>
      <c r="BT597">
        <v>1</v>
      </c>
      <c r="BU597">
        <v>1</v>
      </c>
      <c r="BV597">
        <v>1</v>
      </c>
      <c r="BW597">
        <v>1</v>
      </c>
      <c r="BX597">
        <v>1</v>
      </c>
      <c r="BY597" t="s">
        <v>3</v>
      </c>
      <c r="BZ597">
        <v>70</v>
      </c>
      <c r="CA597">
        <v>10</v>
      </c>
      <c r="CF597">
        <v>0</v>
      </c>
      <c r="CG597">
        <v>0</v>
      </c>
      <c r="CM597">
        <v>0</v>
      </c>
      <c r="CN597" t="s">
        <v>3</v>
      </c>
      <c r="CO597">
        <v>0</v>
      </c>
      <c r="CP597">
        <f t="shared" si="593"/>
        <v>2604.1600000000003</v>
      </c>
      <c r="CQ597">
        <f t="shared" si="594"/>
        <v>347832.49</v>
      </c>
      <c r="CR597">
        <f t="shared" si="595"/>
        <v>435.13</v>
      </c>
      <c r="CS597">
        <f t="shared" si="596"/>
        <v>147.43</v>
      </c>
      <c r="CT597">
        <f t="shared" si="597"/>
        <v>78644.570000000007</v>
      </c>
      <c r="CU597">
        <f t="shared" si="598"/>
        <v>0</v>
      </c>
      <c r="CV597">
        <f t="shared" si="599"/>
        <v>453.1</v>
      </c>
      <c r="CW597">
        <f t="shared" si="600"/>
        <v>0</v>
      </c>
      <c r="CX597">
        <f t="shared" si="601"/>
        <v>0</v>
      </c>
      <c r="CY597">
        <f t="shared" si="602"/>
        <v>335.81099999999998</v>
      </c>
      <c r="CZ597">
        <f t="shared" si="603"/>
        <v>47.972999999999999</v>
      </c>
      <c r="DC597" t="s">
        <v>3</v>
      </c>
      <c r="DD597" t="s">
        <v>3</v>
      </c>
      <c r="DE597" t="s">
        <v>3</v>
      </c>
      <c r="DF597" t="s">
        <v>3</v>
      </c>
      <c r="DG597" t="s">
        <v>3</v>
      </c>
      <c r="DH597" t="s">
        <v>3</v>
      </c>
      <c r="DI597" t="s">
        <v>3</v>
      </c>
      <c r="DJ597" t="s">
        <v>3</v>
      </c>
      <c r="DK597" t="s">
        <v>3</v>
      </c>
      <c r="DL597" t="s">
        <v>3</v>
      </c>
      <c r="DM597" t="s">
        <v>3</v>
      </c>
      <c r="DN597">
        <v>0</v>
      </c>
      <c r="DO597">
        <v>0</v>
      </c>
      <c r="DP597">
        <v>1</v>
      </c>
      <c r="DQ597">
        <v>1</v>
      </c>
      <c r="DU597">
        <v>1007</v>
      </c>
      <c r="DV597" t="s">
        <v>31</v>
      </c>
      <c r="DW597" t="s">
        <v>31</v>
      </c>
      <c r="DX597">
        <v>100</v>
      </c>
      <c r="EE597">
        <v>32505399</v>
      </c>
      <c r="EF597">
        <v>1</v>
      </c>
      <c r="EG597" t="s">
        <v>21</v>
      </c>
      <c r="EH597">
        <v>0</v>
      </c>
      <c r="EI597" t="s">
        <v>3</v>
      </c>
      <c r="EJ597">
        <v>4</v>
      </c>
      <c r="EK597">
        <v>0</v>
      </c>
      <c r="EL597" t="s">
        <v>22</v>
      </c>
      <c r="EM597" t="s">
        <v>23</v>
      </c>
      <c r="EO597" t="s">
        <v>3</v>
      </c>
      <c r="EQ597">
        <v>131072</v>
      </c>
      <c r="ER597">
        <v>426912.19</v>
      </c>
      <c r="ES597">
        <v>347832.49</v>
      </c>
      <c r="ET597">
        <v>435.13</v>
      </c>
      <c r="EU597">
        <v>147.43</v>
      </c>
      <c r="EV597">
        <v>78644.570000000007</v>
      </c>
      <c r="EW597">
        <v>453.1</v>
      </c>
      <c r="EX597">
        <v>0</v>
      </c>
      <c r="EY597">
        <v>0</v>
      </c>
      <c r="FQ597">
        <v>0</v>
      </c>
      <c r="FR597">
        <f t="shared" si="604"/>
        <v>0</v>
      </c>
      <c r="FS597">
        <v>0</v>
      </c>
      <c r="FX597">
        <v>70</v>
      </c>
      <c r="FY597">
        <v>10</v>
      </c>
      <c r="GA597" t="s">
        <v>3</v>
      </c>
      <c r="GD597">
        <v>0</v>
      </c>
      <c r="GF597">
        <v>1739596138</v>
      </c>
      <c r="GG597">
        <v>2</v>
      </c>
      <c r="GH597">
        <v>1</v>
      </c>
      <c r="GI597">
        <v>-2</v>
      </c>
      <c r="GJ597">
        <v>0</v>
      </c>
      <c r="GK597">
        <f>ROUND(R597*(R12)/100,2)</f>
        <v>0.97</v>
      </c>
      <c r="GL597">
        <f t="shared" si="605"/>
        <v>0</v>
      </c>
      <c r="GM597">
        <f t="shared" si="606"/>
        <v>2988.91</v>
      </c>
      <c r="GN597">
        <f t="shared" si="607"/>
        <v>0</v>
      </c>
      <c r="GO597">
        <f t="shared" si="608"/>
        <v>0</v>
      </c>
      <c r="GP597">
        <f t="shared" si="609"/>
        <v>2988.91</v>
      </c>
      <c r="GR597">
        <v>0</v>
      </c>
      <c r="GS597">
        <v>3</v>
      </c>
      <c r="GT597">
        <v>0</v>
      </c>
      <c r="GU597" t="s">
        <v>3</v>
      </c>
      <c r="GV597">
        <f t="shared" si="610"/>
        <v>0</v>
      </c>
      <c r="GW597">
        <v>1</v>
      </c>
      <c r="GX597">
        <f t="shared" si="611"/>
        <v>0</v>
      </c>
      <c r="HA597">
        <v>0</v>
      </c>
      <c r="HB597">
        <v>0</v>
      </c>
      <c r="IK597">
        <v>0</v>
      </c>
    </row>
    <row r="598" spans="1:245" x14ac:dyDescent="0.2">
      <c r="A598">
        <v>17</v>
      </c>
      <c r="B598">
        <v>1</v>
      </c>
      <c r="E598" t="s">
        <v>574</v>
      </c>
      <c r="F598" t="s">
        <v>25</v>
      </c>
      <c r="G598" t="s">
        <v>26</v>
      </c>
      <c r="H598" t="s">
        <v>19</v>
      </c>
      <c r="I598">
        <v>1.018203355E-2</v>
      </c>
      <c r="J598">
        <v>0</v>
      </c>
      <c r="O598">
        <f t="shared" si="573"/>
        <v>543.82000000000005</v>
      </c>
      <c r="P598">
        <f t="shared" si="574"/>
        <v>543.82000000000005</v>
      </c>
      <c r="Q598">
        <f t="shared" si="575"/>
        <v>0</v>
      </c>
      <c r="R598">
        <f t="shared" si="576"/>
        <v>0</v>
      </c>
      <c r="S598">
        <f t="shared" si="577"/>
        <v>0</v>
      </c>
      <c r="T598">
        <f t="shared" si="578"/>
        <v>0</v>
      </c>
      <c r="U598">
        <f t="shared" si="579"/>
        <v>0</v>
      </c>
      <c r="V598">
        <f t="shared" si="580"/>
        <v>0</v>
      </c>
      <c r="W598">
        <f t="shared" si="581"/>
        <v>0</v>
      </c>
      <c r="X598">
        <f t="shared" si="582"/>
        <v>0</v>
      </c>
      <c r="Y598">
        <f t="shared" si="583"/>
        <v>0</v>
      </c>
      <c r="AA598">
        <v>33034105</v>
      </c>
      <c r="AB598">
        <f t="shared" si="584"/>
        <v>53410.15</v>
      </c>
      <c r="AC598">
        <f t="shared" si="585"/>
        <v>53410.15</v>
      </c>
      <c r="AD598">
        <f t="shared" si="586"/>
        <v>0</v>
      </c>
      <c r="AE598">
        <f t="shared" si="587"/>
        <v>0</v>
      </c>
      <c r="AF598">
        <f t="shared" si="588"/>
        <v>0</v>
      </c>
      <c r="AG598">
        <f t="shared" si="589"/>
        <v>0</v>
      </c>
      <c r="AH598">
        <f t="shared" si="590"/>
        <v>0</v>
      </c>
      <c r="AI598">
        <f t="shared" si="591"/>
        <v>0</v>
      </c>
      <c r="AJ598">
        <f t="shared" si="592"/>
        <v>0</v>
      </c>
      <c r="AK598">
        <v>53410.15</v>
      </c>
      <c r="AL598">
        <v>53410.15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70</v>
      </c>
      <c r="AU598">
        <v>10</v>
      </c>
      <c r="AV598">
        <v>1</v>
      </c>
      <c r="AW598">
        <v>1</v>
      </c>
      <c r="AZ598">
        <v>1</v>
      </c>
      <c r="BA598">
        <v>1</v>
      </c>
      <c r="BB598">
        <v>1</v>
      </c>
      <c r="BC598">
        <v>1</v>
      </c>
      <c r="BD598" t="s">
        <v>3</v>
      </c>
      <c r="BE598" t="s">
        <v>3</v>
      </c>
      <c r="BF598" t="s">
        <v>3</v>
      </c>
      <c r="BG598" t="s">
        <v>3</v>
      </c>
      <c r="BH598">
        <v>3</v>
      </c>
      <c r="BI598">
        <v>4</v>
      </c>
      <c r="BJ598" t="s">
        <v>27</v>
      </c>
      <c r="BM598">
        <v>0</v>
      </c>
      <c r="BN598">
        <v>0</v>
      </c>
      <c r="BO598" t="s">
        <v>3</v>
      </c>
      <c r="BP598">
        <v>0</v>
      </c>
      <c r="BQ598">
        <v>1</v>
      </c>
      <c r="BR598">
        <v>0</v>
      </c>
      <c r="BS598">
        <v>1</v>
      </c>
      <c r="BT598">
        <v>1</v>
      </c>
      <c r="BU598">
        <v>1</v>
      </c>
      <c r="BV598">
        <v>1</v>
      </c>
      <c r="BW598">
        <v>1</v>
      </c>
      <c r="BX598">
        <v>1</v>
      </c>
      <c r="BY598" t="s">
        <v>3</v>
      </c>
      <c r="BZ598">
        <v>70</v>
      </c>
      <c r="CA598">
        <v>10</v>
      </c>
      <c r="CF598">
        <v>0</v>
      </c>
      <c r="CG598">
        <v>0</v>
      </c>
      <c r="CM598">
        <v>0</v>
      </c>
      <c r="CN598" t="s">
        <v>3</v>
      </c>
      <c r="CO598">
        <v>0</v>
      </c>
      <c r="CP598">
        <f t="shared" si="593"/>
        <v>543.82000000000005</v>
      </c>
      <c r="CQ598">
        <f t="shared" si="594"/>
        <v>53410.15</v>
      </c>
      <c r="CR598">
        <f t="shared" si="595"/>
        <v>0</v>
      </c>
      <c r="CS598">
        <f t="shared" si="596"/>
        <v>0</v>
      </c>
      <c r="CT598">
        <f t="shared" si="597"/>
        <v>0</v>
      </c>
      <c r="CU598">
        <f t="shared" si="598"/>
        <v>0</v>
      </c>
      <c r="CV598">
        <f t="shared" si="599"/>
        <v>0</v>
      </c>
      <c r="CW598">
        <f t="shared" si="600"/>
        <v>0</v>
      </c>
      <c r="CX598">
        <f t="shared" si="601"/>
        <v>0</v>
      </c>
      <c r="CY598">
        <f t="shared" si="602"/>
        <v>0</v>
      </c>
      <c r="CZ598">
        <f t="shared" si="603"/>
        <v>0</v>
      </c>
      <c r="DC598" t="s">
        <v>3</v>
      </c>
      <c r="DD598" t="s">
        <v>3</v>
      </c>
      <c r="DE598" t="s">
        <v>3</v>
      </c>
      <c r="DF598" t="s">
        <v>3</v>
      </c>
      <c r="DG598" t="s">
        <v>3</v>
      </c>
      <c r="DH598" t="s">
        <v>3</v>
      </c>
      <c r="DI598" t="s">
        <v>3</v>
      </c>
      <c r="DJ598" t="s">
        <v>3</v>
      </c>
      <c r="DK598" t="s">
        <v>3</v>
      </c>
      <c r="DL598" t="s">
        <v>3</v>
      </c>
      <c r="DM598" t="s">
        <v>3</v>
      </c>
      <c r="DN598">
        <v>0</v>
      </c>
      <c r="DO598">
        <v>0</v>
      </c>
      <c r="DP598">
        <v>1</v>
      </c>
      <c r="DQ598">
        <v>1</v>
      </c>
      <c r="DU598">
        <v>1009</v>
      </c>
      <c r="DV598" t="s">
        <v>19</v>
      </c>
      <c r="DW598" t="s">
        <v>19</v>
      </c>
      <c r="DX598">
        <v>1000</v>
      </c>
      <c r="EE598">
        <v>32505399</v>
      </c>
      <c r="EF598">
        <v>1</v>
      </c>
      <c r="EG598" t="s">
        <v>21</v>
      </c>
      <c r="EH598">
        <v>0</v>
      </c>
      <c r="EI598" t="s">
        <v>3</v>
      </c>
      <c r="EJ598">
        <v>4</v>
      </c>
      <c r="EK598">
        <v>0</v>
      </c>
      <c r="EL598" t="s">
        <v>22</v>
      </c>
      <c r="EM598" t="s">
        <v>23</v>
      </c>
      <c r="EO598" t="s">
        <v>3</v>
      </c>
      <c r="EQ598">
        <v>131072</v>
      </c>
      <c r="ER598">
        <v>53410.15</v>
      </c>
      <c r="ES598">
        <v>53410.15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FQ598">
        <v>0</v>
      </c>
      <c r="FR598">
        <f t="shared" si="604"/>
        <v>0</v>
      </c>
      <c r="FS598">
        <v>0</v>
      </c>
      <c r="FX598">
        <v>70</v>
      </c>
      <c r="FY598">
        <v>10</v>
      </c>
      <c r="GA598" t="s">
        <v>3</v>
      </c>
      <c r="GD598">
        <v>0</v>
      </c>
      <c r="GF598">
        <v>-1467733540</v>
      </c>
      <c r="GG598">
        <v>2</v>
      </c>
      <c r="GH598">
        <v>1</v>
      </c>
      <c r="GI598">
        <v>-2</v>
      </c>
      <c r="GJ598">
        <v>0</v>
      </c>
      <c r="GK598">
        <f>ROUND(R598*(R12)/100,2)</f>
        <v>0</v>
      </c>
      <c r="GL598">
        <f t="shared" si="605"/>
        <v>0</v>
      </c>
      <c r="GM598">
        <f t="shared" si="606"/>
        <v>543.82000000000005</v>
      </c>
      <c r="GN598">
        <f t="shared" si="607"/>
        <v>0</v>
      </c>
      <c r="GO598">
        <f t="shared" si="608"/>
        <v>0</v>
      </c>
      <c r="GP598">
        <f t="shared" si="609"/>
        <v>543.82000000000005</v>
      </c>
      <c r="GR598">
        <v>0</v>
      </c>
      <c r="GS598">
        <v>3</v>
      </c>
      <c r="GT598">
        <v>0</v>
      </c>
      <c r="GU598" t="s">
        <v>3</v>
      </c>
      <c r="GV598">
        <f t="shared" si="610"/>
        <v>0</v>
      </c>
      <c r="GW598">
        <v>1</v>
      </c>
      <c r="GX598">
        <f t="shared" si="611"/>
        <v>0</v>
      </c>
      <c r="HA598">
        <v>0</v>
      </c>
      <c r="HB598">
        <v>0</v>
      </c>
      <c r="IK598">
        <v>0</v>
      </c>
    </row>
    <row r="599" spans="1:245" x14ac:dyDescent="0.2">
      <c r="A599">
        <v>17</v>
      </c>
      <c r="B599">
        <v>1</v>
      </c>
      <c r="E599" t="s">
        <v>575</v>
      </c>
      <c r="F599" t="s">
        <v>35</v>
      </c>
      <c r="G599" t="s">
        <v>576</v>
      </c>
      <c r="H599" t="s">
        <v>37</v>
      </c>
      <c r="I599">
        <v>1</v>
      </c>
      <c r="J599">
        <v>0</v>
      </c>
      <c r="O599">
        <f t="shared" si="573"/>
        <v>22153.39</v>
      </c>
      <c r="P599">
        <f t="shared" si="574"/>
        <v>22153.39</v>
      </c>
      <c r="Q599">
        <f t="shared" si="575"/>
        <v>0</v>
      </c>
      <c r="R599">
        <f t="shared" si="576"/>
        <v>0</v>
      </c>
      <c r="S599">
        <f t="shared" si="577"/>
        <v>0</v>
      </c>
      <c r="T599">
        <f t="shared" si="578"/>
        <v>0</v>
      </c>
      <c r="U599">
        <f t="shared" si="579"/>
        <v>0</v>
      </c>
      <c r="V599">
        <f t="shared" si="580"/>
        <v>0</v>
      </c>
      <c r="W599">
        <f t="shared" si="581"/>
        <v>0</v>
      </c>
      <c r="X599">
        <f t="shared" si="582"/>
        <v>0</v>
      </c>
      <c r="Y599">
        <f t="shared" si="583"/>
        <v>0</v>
      </c>
      <c r="AA599">
        <v>33034105</v>
      </c>
      <c r="AB599">
        <f t="shared" si="584"/>
        <v>22153.39</v>
      </c>
      <c r="AC599">
        <f t="shared" si="585"/>
        <v>22153.39</v>
      </c>
      <c r="AD599">
        <f t="shared" si="586"/>
        <v>0</v>
      </c>
      <c r="AE599">
        <f t="shared" si="587"/>
        <v>0</v>
      </c>
      <c r="AF599">
        <f t="shared" si="588"/>
        <v>0</v>
      </c>
      <c r="AG599">
        <f t="shared" si="589"/>
        <v>0</v>
      </c>
      <c r="AH599">
        <f t="shared" si="590"/>
        <v>0</v>
      </c>
      <c r="AI599">
        <f t="shared" si="591"/>
        <v>0</v>
      </c>
      <c r="AJ599">
        <f t="shared" si="592"/>
        <v>0</v>
      </c>
      <c r="AK599">
        <v>22153.39</v>
      </c>
      <c r="AL599">
        <v>22153.39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1</v>
      </c>
      <c r="AW599">
        <v>1</v>
      </c>
      <c r="AZ599">
        <v>1</v>
      </c>
      <c r="BA599">
        <v>1</v>
      </c>
      <c r="BB599">
        <v>1</v>
      </c>
      <c r="BC599">
        <v>1</v>
      </c>
      <c r="BD599" t="s">
        <v>3</v>
      </c>
      <c r="BE599" t="s">
        <v>3</v>
      </c>
      <c r="BF599" t="s">
        <v>3</v>
      </c>
      <c r="BG599" t="s">
        <v>3</v>
      </c>
      <c r="BH599">
        <v>3</v>
      </c>
      <c r="BI599">
        <v>1</v>
      </c>
      <c r="BJ599" t="s">
        <v>3</v>
      </c>
      <c r="BM599">
        <v>6001</v>
      </c>
      <c r="BN599">
        <v>0</v>
      </c>
      <c r="BO599" t="s">
        <v>3</v>
      </c>
      <c r="BP599">
        <v>0</v>
      </c>
      <c r="BQ599">
        <v>0</v>
      </c>
      <c r="BR599">
        <v>0</v>
      </c>
      <c r="BS599">
        <v>1</v>
      </c>
      <c r="BT599">
        <v>1</v>
      </c>
      <c r="BU599">
        <v>1</v>
      </c>
      <c r="BV599">
        <v>1</v>
      </c>
      <c r="BW599">
        <v>1</v>
      </c>
      <c r="BX599">
        <v>1</v>
      </c>
      <c r="BY599" t="s">
        <v>3</v>
      </c>
      <c r="BZ599">
        <v>0</v>
      </c>
      <c r="CA599">
        <v>0</v>
      </c>
      <c r="CF599">
        <v>0</v>
      </c>
      <c r="CG599">
        <v>0</v>
      </c>
      <c r="CM599">
        <v>0</v>
      </c>
      <c r="CN599" t="s">
        <v>3</v>
      </c>
      <c r="CO599">
        <v>0</v>
      </c>
      <c r="CP599">
        <f t="shared" si="593"/>
        <v>22153.39</v>
      </c>
      <c r="CQ599">
        <f t="shared" si="594"/>
        <v>22153.39</v>
      </c>
      <c r="CR599">
        <f t="shared" si="595"/>
        <v>0</v>
      </c>
      <c r="CS599">
        <f t="shared" si="596"/>
        <v>0</v>
      </c>
      <c r="CT599">
        <f t="shared" si="597"/>
        <v>0</v>
      </c>
      <c r="CU599">
        <f t="shared" si="598"/>
        <v>0</v>
      </c>
      <c r="CV599">
        <f t="shared" si="599"/>
        <v>0</v>
      </c>
      <c r="CW599">
        <f t="shared" si="600"/>
        <v>0</v>
      </c>
      <c r="CX599">
        <f t="shared" si="601"/>
        <v>0</v>
      </c>
      <c r="CY599">
        <f t="shared" si="602"/>
        <v>0</v>
      </c>
      <c r="CZ599">
        <f t="shared" si="603"/>
        <v>0</v>
      </c>
      <c r="DC599" t="s">
        <v>3</v>
      </c>
      <c r="DD599" t="s">
        <v>3</v>
      </c>
      <c r="DE599" t="s">
        <v>3</v>
      </c>
      <c r="DF599" t="s">
        <v>3</v>
      </c>
      <c r="DG599" t="s">
        <v>3</v>
      </c>
      <c r="DH599" t="s">
        <v>3</v>
      </c>
      <c r="DI599" t="s">
        <v>3</v>
      </c>
      <c r="DJ599" t="s">
        <v>3</v>
      </c>
      <c r="DK599" t="s">
        <v>3</v>
      </c>
      <c r="DL599" t="s">
        <v>3</v>
      </c>
      <c r="DM599" t="s">
        <v>3</v>
      </c>
      <c r="DN599">
        <v>0</v>
      </c>
      <c r="DO599">
        <v>0</v>
      </c>
      <c r="DP599">
        <v>1</v>
      </c>
      <c r="DQ599">
        <v>1</v>
      </c>
      <c r="DU599">
        <v>1010</v>
      </c>
      <c r="DV599" t="s">
        <v>37</v>
      </c>
      <c r="DW599" t="s">
        <v>38</v>
      </c>
      <c r="DX599">
        <v>1</v>
      </c>
      <c r="EE599">
        <v>32747723</v>
      </c>
      <c r="EF599">
        <v>0</v>
      </c>
      <c r="EG599" t="s">
        <v>39</v>
      </c>
      <c r="EH599">
        <v>0</v>
      </c>
      <c r="EI599" t="s">
        <v>3</v>
      </c>
      <c r="EJ599">
        <v>1</v>
      </c>
      <c r="EK599">
        <v>6001</v>
      </c>
      <c r="EL599" t="s">
        <v>40</v>
      </c>
      <c r="EM599" t="s">
        <v>39</v>
      </c>
      <c r="EO599" t="s">
        <v>3</v>
      </c>
      <c r="EQ599">
        <v>131072</v>
      </c>
      <c r="ER599">
        <v>22153.39</v>
      </c>
      <c r="ES599">
        <v>22153.39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FQ599">
        <v>0</v>
      </c>
      <c r="FR599">
        <f t="shared" si="604"/>
        <v>0</v>
      </c>
      <c r="FS599">
        <v>0</v>
      </c>
      <c r="FX599">
        <v>0</v>
      </c>
      <c r="FY599">
        <v>0</v>
      </c>
      <c r="GA599" t="s">
        <v>41</v>
      </c>
      <c r="GD599">
        <v>0</v>
      </c>
      <c r="GF599">
        <v>1399740217</v>
      </c>
      <c r="GG599">
        <v>2</v>
      </c>
      <c r="GH599">
        <v>0</v>
      </c>
      <c r="GI599">
        <v>-2</v>
      </c>
      <c r="GJ599">
        <v>0</v>
      </c>
      <c r="GK599">
        <f>ROUND(R599*(R12)/100,2)</f>
        <v>0</v>
      </c>
      <c r="GL599">
        <f t="shared" si="605"/>
        <v>0</v>
      </c>
      <c r="GM599">
        <f t="shared" si="606"/>
        <v>22153.39</v>
      </c>
      <c r="GN599">
        <f t="shared" si="607"/>
        <v>22153.39</v>
      </c>
      <c r="GO599">
        <f t="shared" si="608"/>
        <v>0</v>
      </c>
      <c r="GP599">
        <f t="shared" si="609"/>
        <v>0</v>
      </c>
      <c r="GR599">
        <v>0</v>
      </c>
      <c r="GS599">
        <v>4</v>
      </c>
      <c r="GT599">
        <v>0</v>
      </c>
      <c r="GU599" t="s">
        <v>3</v>
      </c>
      <c r="GV599">
        <f t="shared" si="610"/>
        <v>0</v>
      </c>
      <c r="GW599">
        <v>1</v>
      </c>
      <c r="GX599">
        <f t="shared" si="611"/>
        <v>0</v>
      </c>
      <c r="HA599">
        <v>0</v>
      </c>
      <c r="HB599">
        <v>0</v>
      </c>
      <c r="IK599">
        <v>0</v>
      </c>
    </row>
    <row r="600" spans="1:245" x14ac:dyDescent="0.2">
      <c r="A600">
        <v>17</v>
      </c>
      <c r="B600">
        <v>1</v>
      </c>
      <c r="C600">
        <f>ROW(SmtRes!A1545)</f>
        <v>1545</v>
      </c>
      <c r="D600">
        <f>ROW(EtalonRes!A1467)</f>
        <v>1467</v>
      </c>
      <c r="E600" t="s">
        <v>577</v>
      </c>
      <c r="F600" t="s">
        <v>17</v>
      </c>
      <c r="G600" t="s">
        <v>18</v>
      </c>
      <c r="H600" t="s">
        <v>19</v>
      </c>
      <c r="I600">
        <v>0.26989999999999997</v>
      </c>
      <c r="J600">
        <v>0</v>
      </c>
      <c r="O600">
        <f t="shared" si="573"/>
        <v>17993.46</v>
      </c>
      <c r="P600">
        <f t="shared" si="574"/>
        <v>15366.33</v>
      </c>
      <c r="Q600">
        <f t="shared" si="575"/>
        <v>419.74</v>
      </c>
      <c r="R600">
        <f t="shared" si="576"/>
        <v>38.56</v>
      </c>
      <c r="S600">
        <f t="shared" si="577"/>
        <v>2207.39</v>
      </c>
      <c r="T600">
        <f t="shared" si="578"/>
        <v>0</v>
      </c>
      <c r="U600">
        <f t="shared" si="579"/>
        <v>9.7460889999999996</v>
      </c>
      <c r="V600">
        <f t="shared" si="580"/>
        <v>0</v>
      </c>
      <c r="W600">
        <f t="shared" si="581"/>
        <v>0</v>
      </c>
      <c r="X600">
        <f t="shared" si="582"/>
        <v>1545.17</v>
      </c>
      <c r="Y600">
        <f t="shared" si="583"/>
        <v>220.74</v>
      </c>
      <c r="AA600">
        <v>33034105</v>
      </c>
      <c r="AB600">
        <f t="shared" si="584"/>
        <v>66667.14</v>
      </c>
      <c r="AC600">
        <f t="shared" si="585"/>
        <v>56933.42</v>
      </c>
      <c r="AD600">
        <f t="shared" si="586"/>
        <v>1555.17</v>
      </c>
      <c r="AE600">
        <f t="shared" si="587"/>
        <v>142.85</v>
      </c>
      <c r="AF600">
        <f t="shared" si="588"/>
        <v>8178.55</v>
      </c>
      <c r="AG600">
        <f t="shared" si="589"/>
        <v>0</v>
      </c>
      <c r="AH600">
        <f t="shared" si="590"/>
        <v>36.11</v>
      </c>
      <c r="AI600">
        <f t="shared" si="591"/>
        <v>0</v>
      </c>
      <c r="AJ600">
        <f t="shared" si="592"/>
        <v>0</v>
      </c>
      <c r="AK600">
        <v>66667.14</v>
      </c>
      <c r="AL600">
        <v>56933.42</v>
      </c>
      <c r="AM600">
        <v>1555.17</v>
      </c>
      <c r="AN600">
        <v>142.85</v>
      </c>
      <c r="AO600">
        <v>8178.55</v>
      </c>
      <c r="AP600">
        <v>0</v>
      </c>
      <c r="AQ600">
        <v>36.11</v>
      </c>
      <c r="AR600">
        <v>0</v>
      </c>
      <c r="AS600">
        <v>0</v>
      </c>
      <c r="AT600">
        <v>70</v>
      </c>
      <c r="AU600">
        <v>10</v>
      </c>
      <c r="AV600">
        <v>1</v>
      </c>
      <c r="AW600">
        <v>1</v>
      </c>
      <c r="AZ600">
        <v>1</v>
      </c>
      <c r="BA600">
        <v>1</v>
      </c>
      <c r="BB600">
        <v>1</v>
      </c>
      <c r="BC600">
        <v>1</v>
      </c>
      <c r="BD600" t="s">
        <v>3</v>
      </c>
      <c r="BE600" t="s">
        <v>3</v>
      </c>
      <c r="BF600" t="s">
        <v>3</v>
      </c>
      <c r="BG600" t="s">
        <v>3</v>
      </c>
      <c r="BH600">
        <v>0</v>
      </c>
      <c r="BI600">
        <v>4</v>
      </c>
      <c r="BJ600" t="s">
        <v>20</v>
      </c>
      <c r="BM600">
        <v>0</v>
      </c>
      <c r="BN600">
        <v>0</v>
      </c>
      <c r="BO600" t="s">
        <v>3</v>
      </c>
      <c r="BP600">
        <v>0</v>
      </c>
      <c r="BQ600">
        <v>1</v>
      </c>
      <c r="BR600">
        <v>0</v>
      </c>
      <c r="BS600">
        <v>1</v>
      </c>
      <c r="BT600">
        <v>1</v>
      </c>
      <c r="BU600">
        <v>1</v>
      </c>
      <c r="BV600">
        <v>1</v>
      </c>
      <c r="BW600">
        <v>1</v>
      </c>
      <c r="BX600">
        <v>1</v>
      </c>
      <c r="BY600" t="s">
        <v>3</v>
      </c>
      <c r="BZ600">
        <v>70</v>
      </c>
      <c r="CA600">
        <v>10</v>
      </c>
      <c r="CF600">
        <v>0</v>
      </c>
      <c r="CG600">
        <v>0</v>
      </c>
      <c r="CM600">
        <v>0</v>
      </c>
      <c r="CN600" t="s">
        <v>3</v>
      </c>
      <c r="CO600">
        <v>0</v>
      </c>
      <c r="CP600">
        <f t="shared" si="593"/>
        <v>17993.46</v>
      </c>
      <c r="CQ600">
        <f t="shared" si="594"/>
        <v>56933.42</v>
      </c>
      <c r="CR600">
        <f t="shared" si="595"/>
        <v>1555.17</v>
      </c>
      <c r="CS600">
        <f t="shared" si="596"/>
        <v>142.85</v>
      </c>
      <c r="CT600">
        <f t="shared" si="597"/>
        <v>8178.55</v>
      </c>
      <c r="CU600">
        <f t="shared" si="598"/>
        <v>0</v>
      </c>
      <c r="CV600">
        <f t="shared" si="599"/>
        <v>36.11</v>
      </c>
      <c r="CW600">
        <f t="shared" si="600"/>
        <v>0</v>
      </c>
      <c r="CX600">
        <f t="shared" si="601"/>
        <v>0</v>
      </c>
      <c r="CY600">
        <f t="shared" si="602"/>
        <v>1545.1729999999998</v>
      </c>
      <c r="CZ600">
        <f t="shared" si="603"/>
        <v>220.73899999999998</v>
      </c>
      <c r="DC600" t="s">
        <v>3</v>
      </c>
      <c r="DD600" t="s">
        <v>3</v>
      </c>
      <c r="DE600" t="s">
        <v>3</v>
      </c>
      <c r="DF600" t="s">
        <v>3</v>
      </c>
      <c r="DG600" t="s">
        <v>3</v>
      </c>
      <c r="DH600" t="s">
        <v>3</v>
      </c>
      <c r="DI600" t="s">
        <v>3</v>
      </c>
      <c r="DJ600" t="s">
        <v>3</v>
      </c>
      <c r="DK600" t="s">
        <v>3</v>
      </c>
      <c r="DL600" t="s">
        <v>3</v>
      </c>
      <c r="DM600" t="s">
        <v>3</v>
      </c>
      <c r="DN600">
        <v>0</v>
      </c>
      <c r="DO600">
        <v>0</v>
      </c>
      <c r="DP600">
        <v>1</v>
      </c>
      <c r="DQ600">
        <v>1</v>
      </c>
      <c r="DU600">
        <v>1009</v>
      </c>
      <c r="DV600" t="s">
        <v>19</v>
      </c>
      <c r="DW600" t="s">
        <v>19</v>
      </c>
      <c r="DX600">
        <v>1000</v>
      </c>
      <c r="EE600">
        <v>32505399</v>
      </c>
      <c r="EF600">
        <v>1</v>
      </c>
      <c r="EG600" t="s">
        <v>21</v>
      </c>
      <c r="EH600">
        <v>0</v>
      </c>
      <c r="EI600" t="s">
        <v>3</v>
      </c>
      <c r="EJ600">
        <v>4</v>
      </c>
      <c r="EK600">
        <v>0</v>
      </c>
      <c r="EL600" t="s">
        <v>22</v>
      </c>
      <c r="EM600" t="s">
        <v>23</v>
      </c>
      <c r="EO600" t="s">
        <v>3</v>
      </c>
      <c r="EQ600">
        <v>131072</v>
      </c>
      <c r="ER600">
        <v>66667.14</v>
      </c>
      <c r="ES600">
        <v>56933.42</v>
      </c>
      <c r="ET600">
        <v>1555.17</v>
      </c>
      <c r="EU600">
        <v>142.85</v>
      </c>
      <c r="EV600">
        <v>8178.55</v>
      </c>
      <c r="EW600">
        <v>36.11</v>
      </c>
      <c r="EX600">
        <v>0</v>
      </c>
      <c r="EY600">
        <v>0</v>
      </c>
      <c r="FQ600">
        <v>0</v>
      </c>
      <c r="FR600">
        <f t="shared" si="604"/>
        <v>0</v>
      </c>
      <c r="FS600">
        <v>0</v>
      </c>
      <c r="FX600">
        <v>70</v>
      </c>
      <c r="FY600">
        <v>10</v>
      </c>
      <c r="GA600" t="s">
        <v>3</v>
      </c>
      <c r="GD600">
        <v>0</v>
      </c>
      <c r="GF600">
        <v>-1596235391</v>
      </c>
      <c r="GG600">
        <v>2</v>
      </c>
      <c r="GH600">
        <v>1</v>
      </c>
      <c r="GI600">
        <v>-2</v>
      </c>
      <c r="GJ600">
        <v>0</v>
      </c>
      <c r="GK600">
        <f>ROUND(R600*(R12)/100,2)</f>
        <v>41.64</v>
      </c>
      <c r="GL600">
        <f t="shared" si="605"/>
        <v>0</v>
      </c>
      <c r="GM600">
        <f t="shared" si="606"/>
        <v>19801.009999999998</v>
      </c>
      <c r="GN600">
        <f t="shared" si="607"/>
        <v>0</v>
      </c>
      <c r="GO600">
        <f t="shared" si="608"/>
        <v>0</v>
      </c>
      <c r="GP600">
        <f t="shared" si="609"/>
        <v>19801.009999999998</v>
      </c>
      <c r="GR600">
        <v>0</v>
      </c>
      <c r="GS600">
        <v>3</v>
      </c>
      <c r="GT600">
        <v>0</v>
      </c>
      <c r="GU600" t="s">
        <v>3</v>
      </c>
      <c r="GV600">
        <f t="shared" si="610"/>
        <v>0</v>
      </c>
      <c r="GW600">
        <v>1</v>
      </c>
      <c r="GX600">
        <f t="shared" si="611"/>
        <v>0</v>
      </c>
      <c r="HA600">
        <v>0</v>
      </c>
      <c r="HB600">
        <v>0</v>
      </c>
      <c r="IK600">
        <v>0</v>
      </c>
    </row>
    <row r="601" spans="1:245" x14ac:dyDescent="0.2">
      <c r="A601">
        <v>18</v>
      </c>
      <c r="B601">
        <v>1</v>
      </c>
      <c r="C601">
        <v>1545</v>
      </c>
      <c r="E601" t="s">
        <v>578</v>
      </c>
      <c r="F601" t="s">
        <v>25</v>
      </c>
      <c r="G601" t="s">
        <v>26</v>
      </c>
      <c r="H601" t="s">
        <v>19</v>
      </c>
      <c r="I601">
        <f>I600*J601</f>
        <v>-0.26989999999999997</v>
      </c>
      <c r="J601">
        <v>-1</v>
      </c>
      <c r="O601">
        <f t="shared" si="573"/>
        <v>-14415.4</v>
      </c>
      <c r="P601">
        <f t="shared" si="574"/>
        <v>-14415.4</v>
      </c>
      <c r="Q601">
        <f t="shared" si="575"/>
        <v>0</v>
      </c>
      <c r="R601">
        <f t="shared" si="576"/>
        <v>0</v>
      </c>
      <c r="S601">
        <f t="shared" si="577"/>
        <v>0</v>
      </c>
      <c r="T601">
        <f t="shared" si="578"/>
        <v>0</v>
      </c>
      <c r="U601">
        <f t="shared" si="579"/>
        <v>0</v>
      </c>
      <c r="V601">
        <f t="shared" si="580"/>
        <v>0</v>
      </c>
      <c r="W601">
        <f t="shared" si="581"/>
        <v>0</v>
      </c>
      <c r="X601">
        <f t="shared" si="582"/>
        <v>0</v>
      </c>
      <c r="Y601">
        <f t="shared" si="583"/>
        <v>0</v>
      </c>
      <c r="AA601">
        <v>33034105</v>
      </c>
      <c r="AB601">
        <f t="shared" si="584"/>
        <v>53410.15</v>
      </c>
      <c r="AC601">
        <f t="shared" si="585"/>
        <v>53410.15</v>
      </c>
      <c r="AD601">
        <f t="shared" si="586"/>
        <v>0</v>
      </c>
      <c r="AE601">
        <f t="shared" si="587"/>
        <v>0</v>
      </c>
      <c r="AF601">
        <f t="shared" si="588"/>
        <v>0</v>
      </c>
      <c r="AG601">
        <f t="shared" si="589"/>
        <v>0</v>
      </c>
      <c r="AH601">
        <f t="shared" si="590"/>
        <v>0</v>
      </c>
      <c r="AI601">
        <f t="shared" si="591"/>
        <v>0</v>
      </c>
      <c r="AJ601">
        <f t="shared" si="592"/>
        <v>0</v>
      </c>
      <c r="AK601">
        <v>53410.15</v>
      </c>
      <c r="AL601">
        <v>53410.15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70</v>
      </c>
      <c r="AU601">
        <v>10</v>
      </c>
      <c r="AV601">
        <v>1</v>
      </c>
      <c r="AW601">
        <v>1</v>
      </c>
      <c r="AZ601">
        <v>1</v>
      </c>
      <c r="BA601">
        <v>1</v>
      </c>
      <c r="BB601">
        <v>1</v>
      </c>
      <c r="BC601">
        <v>1</v>
      </c>
      <c r="BD601" t="s">
        <v>3</v>
      </c>
      <c r="BE601" t="s">
        <v>3</v>
      </c>
      <c r="BF601" t="s">
        <v>3</v>
      </c>
      <c r="BG601" t="s">
        <v>3</v>
      </c>
      <c r="BH601">
        <v>3</v>
      </c>
      <c r="BI601">
        <v>4</v>
      </c>
      <c r="BJ601" t="s">
        <v>27</v>
      </c>
      <c r="BM601">
        <v>0</v>
      </c>
      <c r="BN601">
        <v>0</v>
      </c>
      <c r="BO601" t="s">
        <v>3</v>
      </c>
      <c r="BP601">
        <v>0</v>
      </c>
      <c r="BQ601">
        <v>1</v>
      </c>
      <c r="BR601">
        <v>0</v>
      </c>
      <c r="BS601">
        <v>1</v>
      </c>
      <c r="BT601">
        <v>1</v>
      </c>
      <c r="BU601">
        <v>1</v>
      </c>
      <c r="BV601">
        <v>1</v>
      </c>
      <c r="BW601">
        <v>1</v>
      </c>
      <c r="BX601">
        <v>1</v>
      </c>
      <c r="BY601" t="s">
        <v>3</v>
      </c>
      <c r="BZ601">
        <v>70</v>
      </c>
      <c r="CA601">
        <v>10</v>
      </c>
      <c r="CF601">
        <v>0</v>
      </c>
      <c r="CG601">
        <v>0</v>
      </c>
      <c r="CM601">
        <v>0</v>
      </c>
      <c r="CN601" t="s">
        <v>3</v>
      </c>
      <c r="CO601">
        <v>0</v>
      </c>
      <c r="CP601">
        <f t="shared" si="593"/>
        <v>-14415.4</v>
      </c>
      <c r="CQ601">
        <f t="shared" si="594"/>
        <v>53410.15</v>
      </c>
      <c r="CR601">
        <f t="shared" si="595"/>
        <v>0</v>
      </c>
      <c r="CS601">
        <f t="shared" si="596"/>
        <v>0</v>
      </c>
      <c r="CT601">
        <f t="shared" si="597"/>
        <v>0</v>
      </c>
      <c r="CU601">
        <f t="shared" si="598"/>
        <v>0</v>
      </c>
      <c r="CV601">
        <f t="shared" si="599"/>
        <v>0</v>
      </c>
      <c r="CW601">
        <f t="shared" si="600"/>
        <v>0</v>
      </c>
      <c r="CX601">
        <f t="shared" si="601"/>
        <v>0</v>
      </c>
      <c r="CY601">
        <f t="shared" si="602"/>
        <v>0</v>
      </c>
      <c r="CZ601">
        <f t="shared" si="603"/>
        <v>0</v>
      </c>
      <c r="DC601" t="s">
        <v>3</v>
      </c>
      <c r="DD601" t="s">
        <v>3</v>
      </c>
      <c r="DE601" t="s">
        <v>3</v>
      </c>
      <c r="DF601" t="s">
        <v>3</v>
      </c>
      <c r="DG601" t="s">
        <v>3</v>
      </c>
      <c r="DH601" t="s">
        <v>3</v>
      </c>
      <c r="DI601" t="s">
        <v>3</v>
      </c>
      <c r="DJ601" t="s">
        <v>3</v>
      </c>
      <c r="DK601" t="s">
        <v>3</v>
      </c>
      <c r="DL601" t="s">
        <v>3</v>
      </c>
      <c r="DM601" t="s">
        <v>3</v>
      </c>
      <c r="DN601">
        <v>0</v>
      </c>
      <c r="DO601">
        <v>0</v>
      </c>
      <c r="DP601">
        <v>1</v>
      </c>
      <c r="DQ601">
        <v>1</v>
      </c>
      <c r="DU601">
        <v>1009</v>
      </c>
      <c r="DV601" t="s">
        <v>19</v>
      </c>
      <c r="DW601" t="s">
        <v>19</v>
      </c>
      <c r="DX601">
        <v>1000</v>
      </c>
      <c r="EE601">
        <v>32505399</v>
      </c>
      <c r="EF601">
        <v>1</v>
      </c>
      <c r="EG601" t="s">
        <v>21</v>
      </c>
      <c r="EH601">
        <v>0</v>
      </c>
      <c r="EI601" t="s">
        <v>3</v>
      </c>
      <c r="EJ601">
        <v>4</v>
      </c>
      <c r="EK601">
        <v>0</v>
      </c>
      <c r="EL601" t="s">
        <v>22</v>
      </c>
      <c r="EM601" t="s">
        <v>23</v>
      </c>
      <c r="EO601" t="s">
        <v>3</v>
      </c>
      <c r="EQ601">
        <v>0</v>
      </c>
      <c r="ER601">
        <v>53410.15</v>
      </c>
      <c r="ES601">
        <v>53410.15</v>
      </c>
      <c r="ET601">
        <v>0</v>
      </c>
      <c r="EU601">
        <v>0</v>
      </c>
      <c r="EV601">
        <v>0</v>
      </c>
      <c r="EW601">
        <v>0</v>
      </c>
      <c r="EX601">
        <v>0</v>
      </c>
      <c r="FQ601">
        <v>0</v>
      </c>
      <c r="FR601">
        <f t="shared" si="604"/>
        <v>0</v>
      </c>
      <c r="FS601">
        <v>0</v>
      </c>
      <c r="FX601">
        <v>70</v>
      </c>
      <c r="FY601">
        <v>10</v>
      </c>
      <c r="GA601" t="s">
        <v>3</v>
      </c>
      <c r="GD601">
        <v>0</v>
      </c>
      <c r="GF601">
        <v>-1467733540</v>
      </c>
      <c r="GG601">
        <v>2</v>
      </c>
      <c r="GH601">
        <v>1</v>
      </c>
      <c r="GI601">
        <v>-2</v>
      </c>
      <c r="GJ601">
        <v>0</v>
      </c>
      <c r="GK601">
        <f>ROUND(R601*(R12)/100,2)</f>
        <v>0</v>
      </c>
      <c r="GL601">
        <f t="shared" si="605"/>
        <v>0</v>
      </c>
      <c r="GM601">
        <f t="shared" si="606"/>
        <v>-14415.4</v>
      </c>
      <c r="GN601">
        <f t="shared" si="607"/>
        <v>0</v>
      </c>
      <c r="GO601">
        <f t="shared" si="608"/>
        <v>0</v>
      </c>
      <c r="GP601">
        <f t="shared" si="609"/>
        <v>-14415.4</v>
      </c>
      <c r="GR601">
        <v>0</v>
      </c>
      <c r="GS601">
        <v>3</v>
      </c>
      <c r="GT601">
        <v>0</v>
      </c>
      <c r="GU601" t="s">
        <v>3</v>
      </c>
      <c r="GV601">
        <f t="shared" si="610"/>
        <v>0</v>
      </c>
      <c r="GW601">
        <v>1</v>
      </c>
      <c r="GX601">
        <f t="shared" si="611"/>
        <v>0</v>
      </c>
      <c r="HA601">
        <v>0</v>
      </c>
      <c r="HB601">
        <v>0</v>
      </c>
      <c r="IK601">
        <v>0</v>
      </c>
    </row>
    <row r="602" spans="1:245" x14ac:dyDescent="0.2">
      <c r="A602">
        <v>17</v>
      </c>
      <c r="B602">
        <v>1</v>
      </c>
      <c r="C602">
        <f>ROW(SmtRes!A1560)</f>
        <v>1560</v>
      </c>
      <c r="D602">
        <f>ROW(EtalonRes!A1482)</f>
        <v>1482</v>
      </c>
      <c r="E602" t="s">
        <v>579</v>
      </c>
      <c r="F602" t="s">
        <v>29</v>
      </c>
      <c r="G602" t="s">
        <v>30</v>
      </c>
      <c r="H602" t="s">
        <v>31</v>
      </c>
      <c r="I602">
        <v>3.6740000000000002E-2</v>
      </c>
      <c r="J602">
        <v>0</v>
      </c>
      <c r="O602">
        <f t="shared" si="573"/>
        <v>15684.76</v>
      </c>
      <c r="P602">
        <f t="shared" si="574"/>
        <v>12779.37</v>
      </c>
      <c r="Q602">
        <f t="shared" si="575"/>
        <v>15.99</v>
      </c>
      <c r="R602">
        <f t="shared" si="576"/>
        <v>5.42</v>
      </c>
      <c r="S602">
        <f t="shared" si="577"/>
        <v>2889.4</v>
      </c>
      <c r="T602">
        <f t="shared" si="578"/>
        <v>0</v>
      </c>
      <c r="U602">
        <f t="shared" si="579"/>
        <v>16.646894000000003</v>
      </c>
      <c r="V602">
        <f t="shared" si="580"/>
        <v>0</v>
      </c>
      <c r="W602">
        <f t="shared" si="581"/>
        <v>0</v>
      </c>
      <c r="X602">
        <f t="shared" si="582"/>
        <v>2022.58</v>
      </c>
      <c r="Y602">
        <f t="shared" si="583"/>
        <v>288.94</v>
      </c>
      <c r="AA602">
        <v>33034105</v>
      </c>
      <c r="AB602">
        <f t="shared" si="584"/>
        <v>426912.19</v>
      </c>
      <c r="AC602">
        <f t="shared" si="585"/>
        <v>347832.49</v>
      </c>
      <c r="AD602">
        <f t="shared" si="586"/>
        <v>435.13</v>
      </c>
      <c r="AE602">
        <f t="shared" si="587"/>
        <v>147.43</v>
      </c>
      <c r="AF602">
        <f t="shared" si="588"/>
        <v>78644.570000000007</v>
      </c>
      <c r="AG602">
        <f t="shared" si="589"/>
        <v>0</v>
      </c>
      <c r="AH602">
        <f t="shared" si="590"/>
        <v>453.1</v>
      </c>
      <c r="AI602">
        <f t="shared" si="591"/>
        <v>0</v>
      </c>
      <c r="AJ602">
        <f t="shared" si="592"/>
        <v>0</v>
      </c>
      <c r="AK602">
        <v>426912.19</v>
      </c>
      <c r="AL602">
        <v>347832.49</v>
      </c>
      <c r="AM602">
        <v>435.13</v>
      </c>
      <c r="AN602">
        <v>147.43</v>
      </c>
      <c r="AO602">
        <v>78644.570000000007</v>
      </c>
      <c r="AP602">
        <v>0</v>
      </c>
      <c r="AQ602">
        <v>453.1</v>
      </c>
      <c r="AR602">
        <v>0</v>
      </c>
      <c r="AS602">
        <v>0</v>
      </c>
      <c r="AT602">
        <v>70</v>
      </c>
      <c r="AU602">
        <v>10</v>
      </c>
      <c r="AV602">
        <v>1</v>
      </c>
      <c r="AW602">
        <v>1</v>
      </c>
      <c r="AZ602">
        <v>1</v>
      </c>
      <c r="BA602">
        <v>1</v>
      </c>
      <c r="BB602">
        <v>1</v>
      </c>
      <c r="BC602">
        <v>1</v>
      </c>
      <c r="BD602" t="s">
        <v>3</v>
      </c>
      <c r="BE602" t="s">
        <v>3</v>
      </c>
      <c r="BF602" t="s">
        <v>3</v>
      </c>
      <c r="BG602" t="s">
        <v>3</v>
      </c>
      <c r="BH602">
        <v>0</v>
      </c>
      <c r="BI602">
        <v>4</v>
      </c>
      <c r="BJ602" t="s">
        <v>32</v>
      </c>
      <c r="BM602">
        <v>0</v>
      </c>
      <c r="BN602">
        <v>0</v>
      </c>
      <c r="BO602" t="s">
        <v>3</v>
      </c>
      <c r="BP602">
        <v>0</v>
      </c>
      <c r="BQ602">
        <v>1</v>
      </c>
      <c r="BR602">
        <v>0</v>
      </c>
      <c r="BS602">
        <v>1</v>
      </c>
      <c r="BT602">
        <v>1</v>
      </c>
      <c r="BU602">
        <v>1</v>
      </c>
      <c r="BV602">
        <v>1</v>
      </c>
      <c r="BW602">
        <v>1</v>
      </c>
      <c r="BX602">
        <v>1</v>
      </c>
      <c r="BY602" t="s">
        <v>3</v>
      </c>
      <c r="BZ602">
        <v>70</v>
      </c>
      <c r="CA602">
        <v>10</v>
      </c>
      <c r="CF602">
        <v>0</v>
      </c>
      <c r="CG602">
        <v>0</v>
      </c>
      <c r="CM602">
        <v>0</v>
      </c>
      <c r="CN602" t="s">
        <v>3</v>
      </c>
      <c r="CO602">
        <v>0</v>
      </c>
      <c r="CP602">
        <f t="shared" si="593"/>
        <v>15684.76</v>
      </c>
      <c r="CQ602">
        <f t="shared" si="594"/>
        <v>347832.49</v>
      </c>
      <c r="CR602">
        <f t="shared" si="595"/>
        <v>435.13</v>
      </c>
      <c r="CS602">
        <f t="shared" si="596"/>
        <v>147.43</v>
      </c>
      <c r="CT602">
        <f t="shared" si="597"/>
        <v>78644.570000000007</v>
      </c>
      <c r="CU602">
        <f t="shared" si="598"/>
        <v>0</v>
      </c>
      <c r="CV602">
        <f t="shared" si="599"/>
        <v>453.1</v>
      </c>
      <c r="CW602">
        <f t="shared" si="600"/>
        <v>0</v>
      </c>
      <c r="CX602">
        <f t="shared" si="601"/>
        <v>0</v>
      </c>
      <c r="CY602">
        <f t="shared" si="602"/>
        <v>2022.58</v>
      </c>
      <c r="CZ602">
        <f t="shared" si="603"/>
        <v>288.94</v>
      </c>
      <c r="DC602" t="s">
        <v>3</v>
      </c>
      <c r="DD602" t="s">
        <v>3</v>
      </c>
      <c r="DE602" t="s">
        <v>3</v>
      </c>
      <c r="DF602" t="s">
        <v>3</v>
      </c>
      <c r="DG602" t="s">
        <v>3</v>
      </c>
      <c r="DH602" t="s">
        <v>3</v>
      </c>
      <c r="DI602" t="s">
        <v>3</v>
      </c>
      <c r="DJ602" t="s">
        <v>3</v>
      </c>
      <c r="DK602" t="s">
        <v>3</v>
      </c>
      <c r="DL602" t="s">
        <v>3</v>
      </c>
      <c r="DM602" t="s">
        <v>3</v>
      </c>
      <c r="DN602">
        <v>0</v>
      </c>
      <c r="DO602">
        <v>0</v>
      </c>
      <c r="DP602">
        <v>1</v>
      </c>
      <c r="DQ602">
        <v>1</v>
      </c>
      <c r="DU602">
        <v>1007</v>
      </c>
      <c r="DV602" t="s">
        <v>31</v>
      </c>
      <c r="DW602" t="s">
        <v>31</v>
      </c>
      <c r="DX602">
        <v>100</v>
      </c>
      <c r="EE602">
        <v>32505399</v>
      </c>
      <c r="EF602">
        <v>1</v>
      </c>
      <c r="EG602" t="s">
        <v>21</v>
      </c>
      <c r="EH602">
        <v>0</v>
      </c>
      <c r="EI602" t="s">
        <v>3</v>
      </c>
      <c r="EJ602">
        <v>4</v>
      </c>
      <c r="EK602">
        <v>0</v>
      </c>
      <c r="EL602" t="s">
        <v>22</v>
      </c>
      <c r="EM602" t="s">
        <v>23</v>
      </c>
      <c r="EO602" t="s">
        <v>3</v>
      </c>
      <c r="EQ602">
        <v>131072</v>
      </c>
      <c r="ER602">
        <v>426912.19</v>
      </c>
      <c r="ES602">
        <v>347832.49</v>
      </c>
      <c r="ET602">
        <v>435.13</v>
      </c>
      <c r="EU602">
        <v>147.43</v>
      </c>
      <c r="EV602">
        <v>78644.570000000007</v>
      </c>
      <c r="EW602">
        <v>453.1</v>
      </c>
      <c r="EX602">
        <v>0</v>
      </c>
      <c r="EY602">
        <v>0</v>
      </c>
      <c r="FQ602">
        <v>0</v>
      </c>
      <c r="FR602">
        <f t="shared" si="604"/>
        <v>0</v>
      </c>
      <c r="FS602">
        <v>0</v>
      </c>
      <c r="FX602">
        <v>70</v>
      </c>
      <c r="FY602">
        <v>10</v>
      </c>
      <c r="GA602" t="s">
        <v>3</v>
      </c>
      <c r="GD602">
        <v>0</v>
      </c>
      <c r="GF602">
        <v>1739596138</v>
      </c>
      <c r="GG602">
        <v>2</v>
      </c>
      <c r="GH602">
        <v>1</v>
      </c>
      <c r="GI602">
        <v>-2</v>
      </c>
      <c r="GJ602">
        <v>0</v>
      </c>
      <c r="GK602">
        <f>ROUND(R602*(R12)/100,2)</f>
        <v>5.85</v>
      </c>
      <c r="GL602">
        <f t="shared" si="605"/>
        <v>0</v>
      </c>
      <c r="GM602">
        <f t="shared" si="606"/>
        <v>18002.13</v>
      </c>
      <c r="GN602">
        <f t="shared" si="607"/>
        <v>0</v>
      </c>
      <c r="GO602">
        <f t="shared" si="608"/>
        <v>0</v>
      </c>
      <c r="GP602">
        <f t="shared" si="609"/>
        <v>18002.13</v>
      </c>
      <c r="GR602">
        <v>0</v>
      </c>
      <c r="GS602">
        <v>3</v>
      </c>
      <c r="GT602">
        <v>0</v>
      </c>
      <c r="GU602" t="s">
        <v>3</v>
      </c>
      <c r="GV602">
        <f t="shared" si="610"/>
        <v>0</v>
      </c>
      <c r="GW602">
        <v>1</v>
      </c>
      <c r="GX602">
        <f t="shared" si="611"/>
        <v>0</v>
      </c>
      <c r="HA602">
        <v>0</v>
      </c>
      <c r="HB602">
        <v>0</v>
      </c>
      <c r="IK602">
        <v>0</v>
      </c>
    </row>
    <row r="603" spans="1:245" x14ac:dyDescent="0.2">
      <c r="A603">
        <v>17</v>
      </c>
      <c r="B603">
        <v>1</v>
      </c>
      <c r="E603" t="s">
        <v>580</v>
      </c>
      <c r="F603" t="s">
        <v>25</v>
      </c>
      <c r="G603" t="s">
        <v>26</v>
      </c>
      <c r="H603" t="s">
        <v>19</v>
      </c>
      <c r="I603">
        <v>8.0660999999999997E-2</v>
      </c>
      <c r="J603">
        <v>0</v>
      </c>
      <c r="O603">
        <f t="shared" si="573"/>
        <v>4308.12</v>
      </c>
      <c r="P603">
        <f t="shared" si="574"/>
        <v>4308.12</v>
      </c>
      <c r="Q603">
        <f t="shared" si="575"/>
        <v>0</v>
      </c>
      <c r="R603">
        <f t="shared" si="576"/>
        <v>0</v>
      </c>
      <c r="S603">
        <f t="shared" si="577"/>
        <v>0</v>
      </c>
      <c r="T603">
        <f t="shared" si="578"/>
        <v>0</v>
      </c>
      <c r="U603">
        <f t="shared" si="579"/>
        <v>0</v>
      </c>
      <c r="V603">
        <f t="shared" si="580"/>
        <v>0</v>
      </c>
      <c r="W603">
        <f t="shared" si="581"/>
        <v>0</v>
      </c>
      <c r="X603">
        <f t="shared" si="582"/>
        <v>0</v>
      </c>
      <c r="Y603">
        <f t="shared" si="583"/>
        <v>0</v>
      </c>
      <c r="AA603">
        <v>33034105</v>
      </c>
      <c r="AB603">
        <f t="shared" si="584"/>
        <v>53410.15</v>
      </c>
      <c r="AC603">
        <f t="shared" si="585"/>
        <v>53410.15</v>
      </c>
      <c r="AD603">
        <f t="shared" si="586"/>
        <v>0</v>
      </c>
      <c r="AE603">
        <f t="shared" si="587"/>
        <v>0</v>
      </c>
      <c r="AF603">
        <f t="shared" si="588"/>
        <v>0</v>
      </c>
      <c r="AG603">
        <f t="shared" si="589"/>
        <v>0</v>
      </c>
      <c r="AH603">
        <f t="shared" si="590"/>
        <v>0</v>
      </c>
      <c r="AI603">
        <f t="shared" si="591"/>
        <v>0</v>
      </c>
      <c r="AJ603">
        <f t="shared" si="592"/>
        <v>0</v>
      </c>
      <c r="AK603">
        <v>53410.15</v>
      </c>
      <c r="AL603">
        <v>53410.15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70</v>
      </c>
      <c r="AU603">
        <v>10</v>
      </c>
      <c r="AV603">
        <v>1</v>
      </c>
      <c r="AW603">
        <v>1</v>
      </c>
      <c r="AZ603">
        <v>1</v>
      </c>
      <c r="BA603">
        <v>1</v>
      </c>
      <c r="BB603">
        <v>1</v>
      </c>
      <c r="BC603">
        <v>1</v>
      </c>
      <c r="BD603" t="s">
        <v>3</v>
      </c>
      <c r="BE603" t="s">
        <v>3</v>
      </c>
      <c r="BF603" t="s">
        <v>3</v>
      </c>
      <c r="BG603" t="s">
        <v>3</v>
      </c>
      <c r="BH603">
        <v>3</v>
      </c>
      <c r="BI603">
        <v>4</v>
      </c>
      <c r="BJ603" t="s">
        <v>27</v>
      </c>
      <c r="BM603">
        <v>0</v>
      </c>
      <c r="BN603">
        <v>0</v>
      </c>
      <c r="BO603" t="s">
        <v>3</v>
      </c>
      <c r="BP603">
        <v>0</v>
      </c>
      <c r="BQ603">
        <v>1</v>
      </c>
      <c r="BR603">
        <v>0</v>
      </c>
      <c r="BS603">
        <v>1</v>
      </c>
      <c r="BT603">
        <v>1</v>
      </c>
      <c r="BU603">
        <v>1</v>
      </c>
      <c r="BV603">
        <v>1</v>
      </c>
      <c r="BW603">
        <v>1</v>
      </c>
      <c r="BX603">
        <v>1</v>
      </c>
      <c r="BY603" t="s">
        <v>3</v>
      </c>
      <c r="BZ603">
        <v>70</v>
      </c>
      <c r="CA603">
        <v>10</v>
      </c>
      <c r="CF603">
        <v>0</v>
      </c>
      <c r="CG603">
        <v>0</v>
      </c>
      <c r="CM603">
        <v>0</v>
      </c>
      <c r="CN603" t="s">
        <v>3</v>
      </c>
      <c r="CO603">
        <v>0</v>
      </c>
      <c r="CP603">
        <f t="shared" si="593"/>
        <v>4308.12</v>
      </c>
      <c r="CQ603">
        <f t="shared" si="594"/>
        <v>53410.15</v>
      </c>
      <c r="CR603">
        <f t="shared" si="595"/>
        <v>0</v>
      </c>
      <c r="CS603">
        <f t="shared" si="596"/>
        <v>0</v>
      </c>
      <c r="CT603">
        <f t="shared" si="597"/>
        <v>0</v>
      </c>
      <c r="CU603">
        <f t="shared" si="598"/>
        <v>0</v>
      </c>
      <c r="CV603">
        <f t="shared" si="599"/>
        <v>0</v>
      </c>
      <c r="CW603">
        <f t="shared" si="600"/>
        <v>0</v>
      </c>
      <c r="CX603">
        <f t="shared" si="601"/>
        <v>0</v>
      </c>
      <c r="CY603">
        <f t="shared" si="602"/>
        <v>0</v>
      </c>
      <c r="CZ603">
        <f t="shared" si="603"/>
        <v>0</v>
      </c>
      <c r="DC603" t="s">
        <v>3</v>
      </c>
      <c r="DD603" t="s">
        <v>3</v>
      </c>
      <c r="DE603" t="s">
        <v>3</v>
      </c>
      <c r="DF603" t="s">
        <v>3</v>
      </c>
      <c r="DG603" t="s">
        <v>3</v>
      </c>
      <c r="DH603" t="s">
        <v>3</v>
      </c>
      <c r="DI603" t="s">
        <v>3</v>
      </c>
      <c r="DJ603" t="s">
        <v>3</v>
      </c>
      <c r="DK603" t="s">
        <v>3</v>
      </c>
      <c r="DL603" t="s">
        <v>3</v>
      </c>
      <c r="DM603" t="s">
        <v>3</v>
      </c>
      <c r="DN603">
        <v>0</v>
      </c>
      <c r="DO603">
        <v>0</v>
      </c>
      <c r="DP603">
        <v>1</v>
      </c>
      <c r="DQ603">
        <v>1</v>
      </c>
      <c r="DU603">
        <v>1009</v>
      </c>
      <c r="DV603" t="s">
        <v>19</v>
      </c>
      <c r="DW603" t="s">
        <v>19</v>
      </c>
      <c r="DX603">
        <v>1000</v>
      </c>
      <c r="EE603">
        <v>32505399</v>
      </c>
      <c r="EF603">
        <v>1</v>
      </c>
      <c r="EG603" t="s">
        <v>21</v>
      </c>
      <c r="EH603">
        <v>0</v>
      </c>
      <c r="EI603" t="s">
        <v>3</v>
      </c>
      <c r="EJ603">
        <v>4</v>
      </c>
      <c r="EK603">
        <v>0</v>
      </c>
      <c r="EL603" t="s">
        <v>22</v>
      </c>
      <c r="EM603" t="s">
        <v>23</v>
      </c>
      <c r="EO603" t="s">
        <v>3</v>
      </c>
      <c r="EQ603">
        <v>131072</v>
      </c>
      <c r="ER603">
        <v>53410.15</v>
      </c>
      <c r="ES603">
        <v>53410.15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FQ603">
        <v>0</v>
      </c>
      <c r="FR603">
        <f t="shared" si="604"/>
        <v>0</v>
      </c>
      <c r="FS603">
        <v>0</v>
      </c>
      <c r="FX603">
        <v>70</v>
      </c>
      <c r="FY603">
        <v>10</v>
      </c>
      <c r="GA603" t="s">
        <v>3</v>
      </c>
      <c r="GD603">
        <v>0</v>
      </c>
      <c r="GF603">
        <v>-1467733540</v>
      </c>
      <c r="GG603">
        <v>2</v>
      </c>
      <c r="GH603">
        <v>1</v>
      </c>
      <c r="GI603">
        <v>-2</v>
      </c>
      <c r="GJ603">
        <v>0</v>
      </c>
      <c r="GK603">
        <f>ROUND(R603*(R12)/100,2)</f>
        <v>0</v>
      </c>
      <c r="GL603">
        <f t="shared" si="605"/>
        <v>0</v>
      </c>
      <c r="GM603">
        <f t="shared" si="606"/>
        <v>4308.12</v>
      </c>
      <c r="GN603">
        <f t="shared" si="607"/>
        <v>0</v>
      </c>
      <c r="GO603">
        <f t="shared" si="608"/>
        <v>0</v>
      </c>
      <c r="GP603">
        <f t="shared" si="609"/>
        <v>4308.12</v>
      </c>
      <c r="GR603">
        <v>0</v>
      </c>
      <c r="GS603">
        <v>3</v>
      </c>
      <c r="GT603">
        <v>0</v>
      </c>
      <c r="GU603" t="s">
        <v>3</v>
      </c>
      <c r="GV603">
        <f t="shared" si="610"/>
        <v>0</v>
      </c>
      <c r="GW603">
        <v>1</v>
      </c>
      <c r="GX603">
        <f t="shared" si="611"/>
        <v>0</v>
      </c>
      <c r="HA603">
        <v>0</v>
      </c>
      <c r="HB603">
        <v>0</v>
      </c>
      <c r="IK603">
        <v>0</v>
      </c>
    </row>
    <row r="604" spans="1:245" x14ac:dyDescent="0.2">
      <c r="A604">
        <v>17</v>
      </c>
      <c r="B604">
        <v>1</v>
      </c>
      <c r="E604" t="s">
        <v>581</v>
      </c>
      <c r="F604" t="s">
        <v>35</v>
      </c>
      <c r="G604" t="s">
        <v>582</v>
      </c>
      <c r="H604" t="s">
        <v>37</v>
      </c>
      <c r="I604">
        <v>1</v>
      </c>
      <c r="J604">
        <v>0</v>
      </c>
      <c r="O604">
        <f t="shared" si="573"/>
        <v>138478.81</v>
      </c>
      <c r="P604">
        <f t="shared" si="574"/>
        <v>138478.81</v>
      </c>
      <c r="Q604">
        <f t="shared" si="575"/>
        <v>0</v>
      </c>
      <c r="R604">
        <f t="shared" si="576"/>
        <v>0</v>
      </c>
      <c r="S604">
        <f t="shared" si="577"/>
        <v>0</v>
      </c>
      <c r="T604">
        <f t="shared" si="578"/>
        <v>0</v>
      </c>
      <c r="U604">
        <f t="shared" si="579"/>
        <v>0</v>
      </c>
      <c r="V604">
        <f t="shared" si="580"/>
        <v>0</v>
      </c>
      <c r="W604">
        <f t="shared" si="581"/>
        <v>0</v>
      </c>
      <c r="X604">
        <f t="shared" si="582"/>
        <v>0</v>
      </c>
      <c r="Y604">
        <f t="shared" si="583"/>
        <v>0</v>
      </c>
      <c r="AA604">
        <v>33034105</v>
      </c>
      <c r="AB604">
        <f t="shared" si="584"/>
        <v>138478.81</v>
      </c>
      <c r="AC604">
        <f t="shared" si="585"/>
        <v>138478.81</v>
      </c>
      <c r="AD604">
        <f t="shared" si="586"/>
        <v>0</v>
      </c>
      <c r="AE604">
        <f t="shared" si="587"/>
        <v>0</v>
      </c>
      <c r="AF604">
        <f t="shared" si="588"/>
        <v>0</v>
      </c>
      <c r="AG604">
        <f t="shared" si="589"/>
        <v>0</v>
      </c>
      <c r="AH604">
        <f t="shared" si="590"/>
        <v>0</v>
      </c>
      <c r="AI604">
        <f t="shared" si="591"/>
        <v>0</v>
      </c>
      <c r="AJ604">
        <f t="shared" si="592"/>
        <v>0</v>
      </c>
      <c r="AK604">
        <v>138478.81</v>
      </c>
      <c r="AL604">
        <v>138478.81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1</v>
      </c>
      <c r="AW604">
        <v>1</v>
      </c>
      <c r="AZ604">
        <v>1</v>
      </c>
      <c r="BA604">
        <v>1</v>
      </c>
      <c r="BB604">
        <v>1</v>
      </c>
      <c r="BC604">
        <v>1</v>
      </c>
      <c r="BD604" t="s">
        <v>3</v>
      </c>
      <c r="BE604" t="s">
        <v>3</v>
      </c>
      <c r="BF604" t="s">
        <v>3</v>
      </c>
      <c r="BG604" t="s">
        <v>3</v>
      </c>
      <c r="BH604">
        <v>3</v>
      </c>
      <c r="BI604">
        <v>1</v>
      </c>
      <c r="BJ604" t="s">
        <v>3</v>
      </c>
      <c r="BM604">
        <v>6001</v>
      </c>
      <c r="BN604">
        <v>0</v>
      </c>
      <c r="BO604" t="s">
        <v>3</v>
      </c>
      <c r="BP604">
        <v>0</v>
      </c>
      <c r="BQ604">
        <v>0</v>
      </c>
      <c r="BR604">
        <v>0</v>
      </c>
      <c r="BS604">
        <v>1</v>
      </c>
      <c r="BT604">
        <v>1</v>
      </c>
      <c r="BU604">
        <v>1</v>
      </c>
      <c r="BV604">
        <v>1</v>
      </c>
      <c r="BW604">
        <v>1</v>
      </c>
      <c r="BX604">
        <v>1</v>
      </c>
      <c r="BY604" t="s">
        <v>3</v>
      </c>
      <c r="BZ604">
        <v>0</v>
      </c>
      <c r="CA604">
        <v>0</v>
      </c>
      <c r="CF604">
        <v>0</v>
      </c>
      <c r="CG604">
        <v>0</v>
      </c>
      <c r="CM604">
        <v>0</v>
      </c>
      <c r="CN604" t="s">
        <v>3</v>
      </c>
      <c r="CO604">
        <v>0</v>
      </c>
      <c r="CP604">
        <f t="shared" si="593"/>
        <v>138478.81</v>
      </c>
      <c r="CQ604">
        <f t="shared" si="594"/>
        <v>138478.81</v>
      </c>
      <c r="CR604">
        <f t="shared" si="595"/>
        <v>0</v>
      </c>
      <c r="CS604">
        <f t="shared" si="596"/>
        <v>0</v>
      </c>
      <c r="CT604">
        <f t="shared" si="597"/>
        <v>0</v>
      </c>
      <c r="CU604">
        <f t="shared" si="598"/>
        <v>0</v>
      </c>
      <c r="CV604">
        <f t="shared" si="599"/>
        <v>0</v>
      </c>
      <c r="CW604">
        <f t="shared" si="600"/>
        <v>0</v>
      </c>
      <c r="CX604">
        <f t="shared" si="601"/>
        <v>0</v>
      </c>
      <c r="CY604">
        <f t="shared" si="602"/>
        <v>0</v>
      </c>
      <c r="CZ604">
        <f t="shared" si="603"/>
        <v>0</v>
      </c>
      <c r="DC604" t="s">
        <v>3</v>
      </c>
      <c r="DD604" t="s">
        <v>3</v>
      </c>
      <c r="DE604" t="s">
        <v>3</v>
      </c>
      <c r="DF604" t="s">
        <v>3</v>
      </c>
      <c r="DG604" t="s">
        <v>3</v>
      </c>
      <c r="DH604" t="s">
        <v>3</v>
      </c>
      <c r="DI604" t="s">
        <v>3</v>
      </c>
      <c r="DJ604" t="s">
        <v>3</v>
      </c>
      <c r="DK604" t="s">
        <v>3</v>
      </c>
      <c r="DL604" t="s">
        <v>3</v>
      </c>
      <c r="DM604" t="s">
        <v>3</v>
      </c>
      <c r="DN604">
        <v>0</v>
      </c>
      <c r="DO604">
        <v>0</v>
      </c>
      <c r="DP604">
        <v>1</v>
      </c>
      <c r="DQ604">
        <v>1</v>
      </c>
      <c r="DU604">
        <v>1010</v>
      </c>
      <c r="DV604" t="s">
        <v>37</v>
      </c>
      <c r="DW604" t="s">
        <v>38</v>
      </c>
      <c r="DX604">
        <v>1</v>
      </c>
      <c r="EE604">
        <v>32747723</v>
      </c>
      <c r="EF604">
        <v>0</v>
      </c>
      <c r="EG604" t="s">
        <v>39</v>
      </c>
      <c r="EH604">
        <v>0</v>
      </c>
      <c r="EI604" t="s">
        <v>3</v>
      </c>
      <c r="EJ604">
        <v>1</v>
      </c>
      <c r="EK604">
        <v>6001</v>
      </c>
      <c r="EL604" t="s">
        <v>40</v>
      </c>
      <c r="EM604" t="s">
        <v>39</v>
      </c>
      <c r="EO604" t="s">
        <v>3</v>
      </c>
      <c r="EQ604">
        <v>131072</v>
      </c>
      <c r="ER604">
        <v>138478.81</v>
      </c>
      <c r="ES604">
        <v>138478.81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FQ604">
        <v>0</v>
      </c>
      <c r="FR604">
        <f t="shared" si="604"/>
        <v>0</v>
      </c>
      <c r="FS604">
        <v>0</v>
      </c>
      <c r="FX604">
        <v>0</v>
      </c>
      <c r="FY604">
        <v>0</v>
      </c>
      <c r="GA604" t="s">
        <v>41</v>
      </c>
      <c r="GD604">
        <v>0</v>
      </c>
      <c r="GF604">
        <v>1894892421</v>
      </c>
      <c r="GG604">
        <v>2</v>
      </c>
      <c r="GH604">
        <v>0</v>
      </c>
      <c r="GI604">
        <v>-2</v>
      </c>
      <c r="GJ604">
        <v>0</v>
      </c>
      <c r="GK604">
        <f>ROUND(R604*(R12)/100,2)</f>
        <v>0</v>
      </c>
      <c r="GL604">
        <f t="shared" si="605"/>
        <v>0</v>
      </c>
      <c r="GM604">
        <f t="shared" si="606"/>
        <v>138478.81</v>
      </c>
      <c r="GN604">
        <f t="shared" si="607"/>
        <v>138478.81</v>
      </c>
      <c r="GO604">
        <f t="shared" si="608"/>
        <v>0</v>
      </c>
      <c r="GP604">
        <f t="shared" si="609"/>
        <v>0</v>
      </c>
      <c r="GR604">
        <v>0</v>
      </c>
      <c r="GS604">
        <v>4</v>
      </c>
      <c r="GT604">
        <v>0</v>
      </c>
      <c r="GU604" t="s">
        <v>3</v>
      </c>
      <c r="GV604">
        <f t="shared" si="610"/>
        <v>0</v>
      </c>
      <c r="GW604">
        <v>1</v>
      </c>
      <c r="GX604">
        <f t="shared" si="611"/>
        <v>0</v>
      </c>
      <c r="HA604">
        <v>0</v>
      </c>
      <c r="HB604">
        <v>0</v>
      </c>
      <c r="IK604">
        <v>0</v>
      </c>
    </row>
    <row r="605" spans="1:245" x14ac:dyDescent="0.2">
      <c r="A605">
        <v>17</v>
      </c>
      <c r="B605">
        <v>1</v>
      </c>
      <c r="C605">
        <f>ROW(SmtRes!A1565)</f>
        <v>1565</v>
      </c>
      <c r="D605">
        <f>ROW(EtalonRes!A1486)</f>
        <v>1486</v>
      </c>
      <c r="E605" t="s">
        <v>583</v>
      </c>
      <c r="F605" t="s">
        <v>17</v>
      </c>
      <c r="G605" t="s">
        <v>18</v>
      </c>
      <c r="H605" t="s">
        <v>19</v>
      </c>
      <c r="I605">
        <v>0.10589999999999999</v>
      </c>
      <c r="J605">
        <v>0</v>
      </c>
      <c r="O605">
        <f t="shared" si="573"/>
        <v>7060.05</v>
      </c>
      <c r="P605">
        <f t="shared" si="574"/>
        <v>6029.25</v>
      </c>
      <c r="Q605">
        <f t="shared" si="575"/>
        <v>164.69</v>
      </c>
      <c r="R605">
        <f t="shared" si="576"/>
        <v>15.13</v>
      </c>
      <c r="S605">
        <f t="shared" si="577"/>
        <v>866.11</v>
      </c>
      <c r="T605">
        <f t="shared" si="578"/>
        <v>0</v>
      </c>
      <c r="U605">
        <f t="shared" si="579"/>
        <v>3.8240489999999996</v>
      </c>
      <c r="V605">
        <f t="shared" si="580"/>
        <v>0</v>
      </c>
      <c r="W605">
        <f t="shared" si="581"/>
        <v>0</v>
      </c>
      <c r="X605">
        <f t="shared" si="582"/>
        <v>606.28</v>
      </c>
      <c r="Y605">
        <f t="shared" si="583"/>
        <v>86.61</v>
      </c>
      <c r="AA605">
        <v>33034105</v>
      </c>
      <c r="AB605">
        <f t="shared" si="584"/>
        <v>66667.14</v>
      </c>
      <c r="AC605">
        <f t="shared" si="585"/>
        <v>56933.42</v>
      </c>
      <c r="AD605">
        <f t="shared" si="586"/>
        <v>1555.17</v>
      </c>
      <c r="AE605">
        <f t="shared" si="587"/>
        <v>142.85</v>
      </c>
      <c r="AF605">
        <f t="shared" si="588"/>
        <v>8178.55</v>
      </c>
      <c r="AG605">
        <f t="shared" si="589"/>
        <v>0</v>
      </c>
      <c r="AH605">
        <f t="shared" si="590"/>
        <v>36.11</v>
      </c>
      <c r="AI605">
        <f t="shared" si="591"/>
        <v>0</v>
      </c>
      <c r="AJ605">
        <f t="shared" si="592"/>
        <v>0</v>
      </c>
      <c r="AK605">
        <v>66667.14</v>
      </c>
      <c r="AL605">
        <v>56933.42</v>
      </c>
      <c r="AM605">
        <v>1555.17</v>
      </c>
      <c r="AN605">
        <v>142.85</v>
      </c>
      <c r="AO605">
        <v>8178.55</v>
      </c>
      <c r="AP605">
        <v>0</v>
      </c>
      <c r="AQ605">
        <v>36.11</v>
      </c>
      <c r="AR605">
        <v>0</v>
      </c>
      <c r="AS605">
        <v>0</v>
      </c>
      <c r="AT605">
        <v>70</v>
      </c>
      <c r="AU605">
        <v>10</v>
      </c>
      <c r="AV605">
        <v>1</v>
      </c>
      <c r="AW605">
        <v>1</v>
      </c>
      <c r="AZ605">
        <v>1</v>
      </c>
      <c r="BA605">
        <v>1</v>
      </c>
      <c r="BB605">
        <v>1</v>
      </c>
      <c r="BC605">
        <v>1</v>
      </c>
      <c r="BD605" t="s">
        <v>3</v>
      </c>
      <c r="BE605" t="s">
        <v>3</v>
      </c>
      <c r="BF605" t="s">
        <v>3</v>
      </c>
      <c r="BG605" t="s">
        <v>3</v>
      </c>
      <c r="BH605">
        <v>0</v>
      </c>
      <c r="BI605">
        <v>4</v>
      </c>
      <c r="BJ605" t="s">
        <v>20</v>
      </c>
      <c r="BM605">
        <v>0</v>
      </c>
      <c r="BN605">
        <v>0</v>
      </c>
      <c r="BO605" t="s">
        <v>3</v>
      </c>
      <c r="BP605">
        <v>0</v>
      </c>
      <c r="BQ605">
        <v>1</v>
      </c>
      <c r="BR605">
        <v>0</v>
      </c>
      <c r="BS605">
        <v>1</v>
      </c>
      <c r="BT605">
        <v>1</v>
      </c>
      <c r="BU605">
        <v>1</v>
      </c>
      <c r="BV605">
        <v>1</v>
      </c>
      <c r="BW605">
        <v>1</v>
      </c>
      <c r="BX605">
        <v>1</v>
      </c>
      <c r="BY605" t="s">
        <v>3</v>
      </c>
      <c r="BZ605">
        <v>70</v>
      </c>
      <c r="CA605">
        <v>10</v>
      </c>
      <c r="CF605">
        <v>0</v>
      </c>
      <c r="CG605">
        <v>0</v>
      </c>
      <c r="CM605">
        <v>0</v>
      </c>
      <c r="CN605" t="s">
        <v>3</v>
      </c>
      <c r="CO605">
        <v>0</v>
      </c>
      <c r="CP605">
        <f t="shared" si="593"/>
        <v>7060.0499999999993</v>
      </c>
      <c r="CQ605">
        <f t="shared" si="594"/>
        <v>56933.42</v>
      </c>
      <c r="CR605">
        <f t="shared" si="595"/>
        <v>1555.17</v>
      </c>
      <c r="CS605">
        <f t="shared" si="596"/>
        <v>142.85</v>
      </c>
      <c r="CT605">
        <f t="shared" si="597"/>
        <v>8178.55</v>
      </c>
      <c r="CU605">
        <f t="shared" si="598"/>
        <v>0</v>
      </c>
      <c r="CV605">
        <f t="shared" si="599"/>
        <v>36.11</v>
      </c>
      <c r="CW605">
        <f t="shared" si="600"/>
        <v>0</v>
      </c>
      <c r="CX605">
        <f t="shared" si="601"/>
        <v>0</v>
      </c>
      <c r="CY605">
        <f t="shared" si="602"/>
        <v>606.27700000000004</v>
      </c>
      <c r="CZ605">
        <f t="shared" si="603"/>
        <v>86.611000000000004</v>
      </c>
      <c r="DC605" t="s">
        <v>3</v>
      </c>
      <c r="DD605" t="s">
        <v>3</v>
      </c>
      <c r="DE605" t="s">
        <v>3</v>
      </c>
      <c r="DF605" t="s">
        <v>3</v>
      </c>
      <c r="DG605" t="s">
        <v>3</v>
      </c>
      <c r="DH605" t="s">
        <v>3</v>
      </c>
      <c r="DI605" t="s">
        <v>3</v>
      </c>
      <c r="DJ605" t="s">
        <v>3</v>
      </c>
      <c r="DK605" t="s">
        <v>3</v>
      </c>
      <c r="DL605" t="s">
        <v>3</v>
      </c>
      <c r="DM605" t="s">
        <v>3</v>
      </c>
      <c r="DN605">
        <v>0</v>
      </c>
      <c r="DO605">
        <v>0</v>
      </c>
      <c r="DP605">
        <v>1</v>
      </c>
      <c r="DQ605">
        <v>1</v>
      </c>
      <c r="DU605">
        <v>1009</v>
      </c>
      <c r="DV605" t="s">
        <v>19</v>
      </c>
      <c r="DW605" t="s">
        <v>19</v>
      </c>
      <c r="DX605">
        <v>1000</v>
      </c>
      <c r="EE605">
        <v>32505399</v>
      </c>
      <c r="EF605">
        <v>1</v>
      </c>
      <c r="EG605" t="s">
        <v>21</v>
      </c>
      <c r="EH605">
        <v>0</v>
      </c>
      <c r="EI605" t="s">
        <v>3</v>
      </c>
      <c r="EJ605">
        <v>4</v>
      </c>
      <c r="EK605">
        <v>0</v>
      </c>
      <c r="EL605" t="s">
        <v>22</v>
      </c>
      <c r="EM605" t="s">
        <v>23</v>
      </c>
      <c r="EO605" t="s">
        <v>3</v>
      </c>
      <c r="EQ605">
        <v>131072</v>
      </c>
      <c r="ER605">
        <v>66667.14</v>
      </c>
      <c r="ES605">
        <v>56933.42</v>
      </c>
      <c r="ET605">
        <v>1555.17</v>
      </c>
      <c r="EU605">
        <v>142.85</v>
      </c>
      <c r="EV605">
        <v>8178.55</v>
      </c>
      <c r="EW605">
        <v>36.11</v>
      </c>
      <c r="EX605">
        <v>0</v>
      </c>
      <c r="EY605">
        <v>0</v>
      </c>
      <c r="FQ605">
        <v>0</v>
      </c>
      <c r="FR605">
        <f t="shared" si="604"/>
        <v>0</v>
      </c>
      <c r="FS605">
        <v>0</v>
      </c>
      <c r="FX605">
        <v>70</v>
      </c>
      <c r="FY605">
        <v>10</v>
      </c>
      <c r="GA605" t="s">
        <v>3</v>
      </c>
      <c r="GD605">
        <v>0</v>
      </c>
      <c r="GF605">
        <v>-1596235391</v>
      </c>
      <c r="GG605">
        <v>2</v>
      </c>
      <c r="GH605">
        <v>1</v>
      </c>
      <c r="GI605">
        <v>-2</v>
      </c>
      <c r="GJ605">
        <v>0</v>
      </c>
      <c r="GK605">
        <f>ROUND(R605*(R12)/100,2)</f>
        <v>16.34</v>
      </c>
      <c r="GL605">
        <f t="shared" si="605"/>
        <v>0</v>
      </c>
      <c r="GM605">
        <f t="shared" si="606"/>
        <v>7769.28</v>
      </c>
      <c r="GN605">
        <f t="shared" si="607"/>
        <v>0</v>
      </c>
      <c r="GO605">
        <f t="shared" si="608"/>
        <v>0</v>
      </c>
      <c r="GP605">
        <f t="shared" si="609"/>
        <v>7769.28</v>
      </c>
      <c r="GR605">
        <v>0</v>
      </c>
      <c r="GS605">
        <v>3</v>
      </c>
      <c r="GT605">
        <v>0</v>
      </c>
      <c r="GU605" t="s">
        <v>3</v>
      </c>
      <c r="GV605">
        <f t="shared" si="610"/>
        <v>0</v>
      </c>
      <c r="GW605">
        <v>1</v>
      </c>
      <c r="GX605">
        <f t="shared" si="611"/>
        <v>0</v>
      </c>
      <c r="HA605">
        <v>0</v>
      </c>
      <c r="HB605">
        <v>0</v>
      </c>
      <c r="IK605">
        <v>0</v>
      </c>
    </row>
    <row r="606" spans="1:245" x14ac:dyDescent="0.2">
      <c r="A606">
        <v>18</v>
      </c>
      <c r="B606">
        <v>1</v>
      </c>
      <c r="C606">
        <v>1565</v>
      </c>
      <c r="E606" t="s">
        <v>584</v>
      </c>
      <c r="F606" t="s">
        <v>25</v>
      </c>
      <c r="G606" t="s">
        <v>26</v>
      </c>
      <c r="H606" t="s">
        <v>19</v>
      </c>
      <c r="I606">
        <f>I605*J606</f>
        <v>-0.10589999999999999</v>
      </c>
      <c r="J606">
        <v>-1</v>
      </c>
      <c r="O606">
        <f t="shared" si="573"/>
        <v>-5656.13</v>
      </c>
      <c r="P606">
        <f t="shared" si="574"/>
        <v>-5656.13</v>
      </c>
      <c r="Q606">
        <f t="shared" si="575"/>
        <v>0</v>
      </c>
      <c r="R606">
        <f t="shared" si="576"/>
        <v>0</v>
      </c>
      <c r="S606">
        <f t="shared" si="577"/>
        <v>0</v>
      </c>
      <c r="T606">
        <f t="shared" si="578"/>
        <v>0</v>
      </c>
      <c r="U606">
        <f t="shared" si="579"/>
        <v>0</v>
      </c>
      <c r="V606">
        <f t="shared" si="580"/>
        <v>0</v>
      </c>
      <c r="W606">
        <f t="shared" si="581"/>
        <v>0</v>
      </c>
      <c r="X606">
        <f t="shared" si="582"/>
        <v>0</v>
      </c>
      <c r="Y606">
        <f t="shared" si="583"/>
        <v>0</v>
      </c>
      <c r="AA606">
        <v>33034105</v>
      </c>
      <c r="AB606">
        <f t="shared" si="584"/>
        <v>53410.15</v>
      </c>
      <c r="AC606">
        <f t="shared" si="585"/>
        <v>53410.15</v>
      </c>
      <c r="AD606">
        <f t="shared" si="586"/>
        <v>0</v>
      </c>
      <c r="AE606">
        <f t="shared" si="587"/>
        <v>0</v>
      </c>
      <c r="AF606">
        <f t="shared" si="588"/>
        <v>0</v>
      </c>
      <c r="AG606">
        <f t="shared" si="589"/>
        <v>0</v>
      </c>
      <c r="AH606">
        <f t="shared" si="590"/>
        <v>0</v>
      </c>
      <c r="AI606">
        <f t="shared" si="591"/>
        <v>0</v>
      </c>
      <c r="AJ606">
        <f t="shared" si="592"/>
        <v>0</v>
      </c>
      <c r="AK606">
        <v>53410.15</v>
      </c>
      <c r="AL606">
        <v>53410.15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70</v>
      </c>
      <c r="AU606">
        <v>10</v>
      </c>
      <c r="AV606">
        <v>1</v>
      </c>
      <c r="AW606">
        <v>1</v>
      </c>
      <c r="AZ606">
        <v>1</v>
      </c>
      <c r="BA606">
        <v>1</v>
      </c>
      <c r="BB606">
        <v>1</v>
      </c>
      <c r="BC606">
        <v>1</v>
      </c>
      <c r="BD606" t="s">
        <v>3</v>
      </c>
      <c r="BE606" t="s">
        <v>3</v>
      </c>
      <c r="BF606" t="s">
        <v>3</v>
      </c>
      <c r="BG606" t="s">
        <v>3</v>
      </c>
      <c r="BH606">
        <v>3</v>
      </c>
      <c r="BI606">
        <v>4</v>
      </c>
      <c r="BJ606" t="s">
        <v>27</v>
      </c>
      <c r="BM606">
        <v>0</v>
      </c>
      <c r="BN606">
        <v>0</v>
      </c>
      <c r="BO606" t="s">
        <v>3</v>
      </c>
      <c r="BP606">
        <v>0</v>
      </c>
      <c r="BQ606">
        <v>1</v>
      </c>
      <c r="BR606">
        <v>0</v>
      </c>
      <c r="BS606">
        <v>1</v>
      </c>
      <c r="BT606">
        <v>1</v>
      </c>
      <c r="BU606">
        <v>1</v>
      </c>
      <c r="BV606">
        <v>1</v>
      </c>
      <c r="BW606">
        <v>1</v>
      </c>
      <c r="BX606">
        <v>1</v>
      </c>
      <c r="BY606" t="s">
        <v>3</v>
      </c>
      <c r="BZ606">
        <v>70</v>
      </c>
      <c r="CA606">
        <v>10</v>
      </c>
      <c r="CF606">
        <v>0</v>
      </c>
      <c r="CG606">
        <v>0</v>
      </c>
      <c r="CM606">
        <v>0</v>
      </c>
      <c r="CN606" t="s">
        <v>3</v>
      </c>
      <c r="CO606">
        <v>0</v>
      </c>
      <c r="CP606">
        <f t="shared" si="593"/>
        <v>-5656.13</v>
      </c>
      <c r="CQ606">
        <f t="shared" si="594"/>
        <v>53410.15</v>
      </c>
      <c r="CR606">
        <f t="shared" si="595"/>
        <v>0</v>
      </c>
      <c r="CS606">
        <f t="shared" si="596"/>
        <v>0</v>
      </c>
      <c r="CT606">
        <f t="shared" si="597"/>
        <v>0</v>
      </c>
      <c r="CU606">
        <f t="shared" si="598"/>
        <v>0</v>
      </c>
      <c r="CV606">
        <f t="shared" si="599"/>
        <v>0</v>
      </c>
      <c r="CW606">
        <f t="shared" si="600"/>
        <v>0</v>
      </c>
      <c r="CX606">
        <f t="shared" si="601"/>
        <v>0</v>
      </c>
      <c r="CY606">
        <f t="shared" si="602"/>
        <v>0</v>
      </c>
      <c r="CZ606">
        <f t="shared" si="603"/>
        <v>0</v>
      </c>
      <c r="DC606" t="s">
        <v>3</v>
      </c>
      <c r="DD606" t="s">
        <v>3</v>
      </c>
      <c r="DE606" t="s">
        <v>3</v>
      </c>
      <c r="DF606" t="s">
        <v>3</v>
      </c>
      <c r="DG606" t="s">
        <v>3</v>
      </c>
      <c r="DH606" t="s">
        <v>3</v>
      </c>
      <c r="DI606" t="s">
        <v>3</v>
      </c>
      <c r="DJ606" t="s">
        <v>3</v>
      </c>
      <c r="DK606" t="s">
        <v>3</v>
      </c>
      <c r="DL606" t="s">
        <v>3</v>
      </c>
      <c r="DM606" t="s">
        <v>3</v>
      </c>
      <c r="DN606">
        <v>0</v>
      </c>
      <c r="DO606">
        <v>0</v>
      </c>
      <c r="DP606">
        <v>1</v>
      </c>
      <c r="DQ606">
        <v>1</v>
      </c>
      <c r="DU606">
        <v>1009</v>
      </c>
      <c r="DV606" t="s">
        <v>19</v>
      </c>
      <c r="DW606" t="s">
        <v>19</v>
      </c>
      <c r="DX606">
        <v>1000</v>
      </c>
      <c r="EE606">
        <v>32505399</v>
      </c>
      <c r="EF606">
        <v>1</v>
      </c>
      <c r="EG606" t="s">
        <v>21</v>
      </c>
      <c r="EH606">
        <v>0</v>
      </c>
      <c r="EI606" t="s">
        <v>3</v>
      </c>
      <c r="EJ606">
        <v>4</v>
      </c>
      <c r="EK606">
        <v>0</v>
      </c>
      <c r="EL606" t="s">
        <v>22</v>
      </c>
      <c r="EM606" t="s">
        <v>23</v>
      </c>
      <c r="EO606" t="s">
        <v>3</v>
      </c>
      <c r="EQ606">
        <v>0</v>
      </c>
      <c r="ER606">
        <v>53410.15</v>
      </c>
      <c r="ES606">
        <v>53410.15</v>
      </c>
      <c r="ET606">
        <v>0</v>
      </c>
      <c r="EU606">
        <v>0</v>
      </c>
      <c r="EV606">
        <v>0</v>
      </c>
      <c r="EW606">
        <v>0</v>
      </c>
      <c r="EX606">
        <v>0</v>
      </c>
      <c r="FQ606">
        <v>0</v>
      </c>
      <c r="FR606">
        <f t="shared" si="604"/>
        <v>0</v>
      </c>
      <c r="FS606">
        <v>0</v>
      </c>
      <c r="FX606">
        <v>70</v>
      </c>
      <c r="FY606">
        <v>10</v>
      </c>
      <c r="GA606" t="s">
        <v>3</v>
      </c>
      <c r="GD606">
        <v>0</v>
      </c>
      <c r="GF606">
        <v>-1467733540</v>
      </c>
      <c r="GG606">
        <v>2</v>
      </c>
      <c r="GH606">
        <v>1</v>
      </c>
      <c r="GI606">
        <v>-2</v>
      </c>
      <c r="GJ606">
        <v>0</v>
      </c>
      <c r="GK606">
        <f>ROUND(R606*(R12)/100,2)</f>
        <v>0</v>
      </c>
      <c r="GL606">
        <f t="shared" si="605"/>
        <v>0</v>
      </c>
      <c r="GM606">
        <f t="shared" si="606"/>
        <v>-5656.13</v>
      </c>
      <c r="GN606">
        <f t="shared" si="607"/>
        <v>0</v>
      </c>
      <c r="GO606">
        <f t="shared" si="608"/>
        <v>0</v>
      </c>
      <c r="GP606">
        <f t="shared" si="609"/>
        <v>-5656.13</v>
      </c>
      <c r="GR606">
        <v>0</v>
      </c>
      <c r="GS606">
        <v>3</v>
      </c>
      <c r="GT606">
        <v>0</v>
      </c>
      <c r="GU606" t="s">
        <v>3</v>
      </c>
      <c r="GV606">
        <f t="shared" si="610"/>
        <v>0</v>
      </c>
      <c r="GW606">
        <v>1</v>
      </c>
      <c r="GX606">
        <f t="shared" si="611"/>
        <v>0</v>
      </c>
      <c r="HA606">
        <v>0</v>
      </c>
      <c r="HB606">
        <v>0</v>
      </c>
      <c r="IK606">
        <v>0</v>
      </c>
    </row>
    <row r="607" spans="1:245" x14ac:dyDescent="0.2">
      <c r="A607">
        <v>17</v>
      </c>
      <c r="B607">
        <v>1</v>
      </c>
      <c r="C607">
        <f>ROW(SmtRes!A1580)</f>
        <v>1580</v>
      </c>
      <c r="D607">
        <f>ROW(EtalonRes!A1501)</f>
        <v>1501</v>
      </c>
      <c r="E607" t="s">
        <v>585</v>
      </c>
      <c r="F607" t="s">
        <v>29</v>
      </c>
      <c r="G607" t="s">
        <v>30</v>
      </c>
      <c r="H607" t="s">
        <v>31</v>
      </c>
      <c r="I607">
        <v>1.4500000000000001E-2</v>
      </c>
      <c r="J607">
        <v>0</v>
      </c>
      <c r="O607">
        <f t="shared" si="573"/>
        <v>6190.23</v>
      </c>
      <c r="P607">
        <f t="shared" si="574"/>
        <v>5043.57</v>
      </c>
      <c r="Q607">
        <f t="shared" si="575"/>
        <v>6.31</v>
      </c>
      <c r="R607">
        <f t="shared" si="576"/>
        <v>2.14</v>
      </c>
      <c r="S607">
        <f t="shared" si="577"/>
        <v>1140.3499999999999</v>
      </c>
      <c r="T607">
        <f t="shared" si="578"/>
        <v>0</v>
      </c>
      <c r="U607">
        <f t="shared" si="579"/>
        <v>6.5699500000000004</v>
      </c>
      <c r="V607">
        <f t="shared" si="580"/>
        <v>0</v>
      </c>
      <c r="W607">
        <f t="shared" si="581"/>
        <v>0</v>
      </c>
      <c r="X607">
        <f t="shared" si="582"/>
        <v>798.25</v>
      </c>
      <c r="Y607">
        <f t="shared" si="583"/>
        <v>114.04</v>
      </c>
      <c r="AA607">
        <v>33034105</v>
      </c>
      <c r="AB607">
        <f t="shared" si="584"/>
        <v>426912.19</v>
      </c>
      <c r="AC607">
        <f t="shared" si="585"/>
        <v>347832.49</v>
      </c>
      <c r="AD607">
        <f t="shared" si="586"/>
        <v>435.13</v>
      </c>
      <c r="AE607">
        <f t="shared" si="587"/>
        <v>147.43</v>
      </c>
      <c r="AF607">
        <f t="shared" si="588"/>
        <v>78644.570000000007</v>
      </c>
      <c r="AG607">
        <f t="shared" si="589"/>
        <v>0</v>
      </c>
      <c r="AH607">
        <f t="shared" si="590"/>
        <v>453.1</v>
      </c>
      <c r="AI607">
        <f t="shared" si="591"/>
        <v>0</v>
      </c>
      <c r="AJ607">
        <f t="shared" si="592"/>
        <v>0</v>
      </c>
      <c r="AK607">
        <v>426912.19</v>
      </c>
      <c r="AL607">
        <v>347832.49</v>
      </c>
      <c r="AM607">
        <v>435.13</v>
      </c>
      <c r="AN607">
        <v>147.43</v>
      </c>
      <c r="AO607">
        <v>78644.570000000007</v>
      </c>
      <c r="AP607">
        <v>0</v>
      </c>
      <c r="AQ607">
        <v>453.1</v>
      </c>
      <c r="AR607">
        <v>0</v>
      </c>
      <c r="AS607">
        <v>0</v>
      </c>
      <c r="AT607">
        <v>70</v>
      </c>
      <c r="AU607">
        <v>10</v>
      </c>
      <c r="AV607">
        <v>1</v>
      </c>
      <c r="AW607">
        <v>1</v>
      </c>
      <c r="AZ607">
        <v>1</v>
      </c>
      <c r="BA607">
        <v>1</v>
      </c>
      <c r="BB607">
        <v>1</v>
      </c>
      <c r="BC607">
        <v>1</v>
      </c>
      <c r="BD607" t="s">
        <v>3</v>
      </c>
      <c r="BE607" t="s">
        <v>3</v>
      </c>
      <c r="BF607" t="s">
        <v>3</v>
      </c>
      <c r="BG607" t="s">
        <v>3</v>
      </c>
      <c r="BH607">
        <v>0</v>
      </c>
      <c r="BI607">
        <v>4</v>
      </c>
      <c r="BJ607" t="s">
        <v>32</v>
      </c>
      <c r="BM607">
        <v>0</v>
      </c>
      <c r="BN607">
        <v>0</v>
      </c>
      <c r="BO607" t="s">
        <v>3</v>
      </c>
      <c r="BP607">
        <v>0</v>
      </c>
      <c r="BQ607">
        <v>1</v>
      </c>
      <c r="BR607">
        <v>0</v>
      </c>
      <c r="BS607">
        <v>1</v>
      </c>
      <c r="BT607">
        <v>1</v>
      </c>
      <c r="BU607">
        <v>1</v>
      </c>
      <c r="BV607">
        <v>1</v>
      </c>
      <c r="BW607">
        <v>1</v>
      </c>
      <c r="BX607">
        <v>1</v>
      </c>
      <c r="BY607" t="s">
        <v>3</v>
      </c>
      <c r="BZ607">
        <v>70</v>
      </c>
      <c r="CA607">
        <v>10</v>
      </c>
      <c r="CF607">
        <v>0</v>
      </c>
      <c r="CG607">
        <v>0</v>
      </c>
      <c r="CM607">
        <v>0</v>
      </c>
      <c r="CN607" t="s">
        <v>3</v>
      </c>
      <c r="CO607">
        <v>0</v>
      </c>
      <c r="CP607">
        <f t="shared" si="593"/>
        <v>6190.23</v>
      </c>
      <c r="CQ607">
        <f t="shared" si="594"/>
        <v>347832.49</v>
      </c>
      <c r="CR607">
        <f t="shared" si="595"/>
        <v>435.13</v>
      </c>
      <c r="CS607">
        <f t="shared" si="596"/>
        <v>147.43</v>
      </c>
      <c r="CT607">
        <f t="shared" si="597"/>
        <v>78644.570000000007</v>
      </c>
      <c r="CU607">
        <f t="shared" si="598"/>
        <v>0</v>
      </c>
      <c r="CV607">
        <f t="shared" si="599"/>
        <v>453.1</v>
      </c>
      <c r="CW607">
        <f t="shared" si="600"/>
        <v>0</v>
      </c>
      <c r="CX607">
        <f t="shared" si="601"/>
        <v>0</v>
      </c>
      <c r="CY607">
        <f t="shared" si="602"/>
        <v>798.245</v>
      </c>
      <c r="CZ607">
        <f t="shared" si="603"/>
        <v>114.035</v>
      </c>
      <c r="DC607" t="s">
        <v>3</v>
      </c>
      <c r="DD607" t="s">
        <v>3</v>
      </c>
      <c r="DE607" t="s">
        <v>3</v>
      </c>
      <c r="DF607" t="s">
        <v>3</v>
      </c>
      <c r="DG607" t="s">
        <v>3</v>
      </c>
      <c r="DH607" t="s">
        <v>3</v>
      </c>
      <c r="DI607" t="s">
        <v>3</v>
      </c>
      <c r="DJ607" t="s">
        <v>3</v>
      </c>
      <c r="DK607" t="s">
        <v>3</v>
      </c>
      <c r="DL607" t="s">
        <v>3</v>
      </c>
      <c r="DM607" t="s">
        <v>3</v>
      </c>
      <c r="DN607">
        <v>0</v>
      </c>
      <c r="DO607">
        <v>0</v>
      </c>
      <c r="DP607">
        <v>1</v>
      </c>
      <c r="DQ607">
        <v>1</v>
      </c>
      <c r="DU607">
        <v>1007</v>
      </c>
      <c r="DV607" t="s">
        <v>31</v>
      </c>
      <c r="DW607" t="s">
        <v>31</v>
      </c>
      <c r="DX607">
        <v>100</v>
      </c>
      <c r="EE607">
        <v>32505399</v>
      </c>
      <c r="EF607">
        <v>1</v>
      </c>
      <c r="EG607" t="s">
        <v>21</v>
      </c>
      <c r="EH607">
        <v>0</v>
      </c>
      <c r="EI607" t="s">
        <v>3</v>
      </c>
      <c r="EJ607">
        <v>4</v>
      </c>
      <c r="EK607">
        <v>0</v>
      </c>
      <c r="EL607" t="s">
        <v>22</v>
      </c>
      <c r="EM607" t="s">
        <v>23</v>
      </c>
      <c r="EO607" t="s">
        <v>3</v>
      </c>
      <c r="EQ607">
        <v>131072</v>
      </c>
      <c r="ER607">
        <v>426912.19</v>
      </c>
      <c r="ES607">
        <v>347832.49</v>
      </c>
      <c r="ET607">
        <v>435.13</v>
      </c>
      <c r="EU607">
        <v>147.43</v>
      </c>
      <c r="EV607">
        <v>78644.570000000007</v>
      </c>
      <c r="EW607">
        <v>453.1</v>
      </c>
      <c r="EX607">
        <v>0</v>
      </c>
      <c r="EY607">
        <v>0</v>
      </c>
      <c r="FQ607">
        <v>0</v>
      </c>
      <c r="FR607">
        <f t="shared" si="604"/>
        <v>0</v>
      </c>
      <c r="FS607">
        <v>0</v>
      </c>
      <c r="FX607">
        <v>70</v>
      </c>
      <c r="FY607">
        <v>10</v>
      </c>
      <c r="GA607" t="s">
        <v>3</v>
      </c>
      <c r="GD607">
        <v>0</v>
      </c>
      <c r="GF607">
        <v>1739596138</v>
      </c>
      <c r="GG607">
        <v>2</v>
      </c>
      <c r="GH607">
        <v>1</v>
      </c>
      <c r="GI607">
        <v>-2</v>
      </c>
      <c r="GJ607">
        <v>0</v>
      </c>
      <c r="GK607">
        <f>ROUND(R607*(R12)/100,2)</f>
        <v>2.31</v>
      </c>
      <c r="GL607">
        <f t="shared" si="605"/>
        <v>0</v>
      </c>
      <c r="GM607">
        <f t="shared" si="606"/>
        <v>7104.83</v>
      </c>
      <c r="GN607">
        <f t="shared" si="607"/>
        <v>0</v>
      </c>
      <c r="GO607">
        <f t="shared" si="608"/>
        <v>0</v>
      </c>
      <c r="GP607">
        <f t="shared" si="609"/>
        <v>7104.83</v>
      </c>
      <c r="GR607">
        <v>0</v>
      </c>
      <c r="GS607">
        <v>3</v>
      </c>
      <c r="GT607">
        <v>0</v>
      </c>
      <c r="GU607" t="s">
        <v>3</v>
      </c>
      <c r="GV607">
        <f t="shared" si="610"/>
        <v>0</v>
      </c>
      <c r="GW607">
        <v>1</v>
      </c>
      <c r="GX607">
        <f t="shared" si="611"/>
        <v>0</v>
      </c>
      <c r="HA607">
        <v>0</v>
      </c>
      <c r="HB607">
        <v>0</v>
      </c>
      <c r="IK607">
        <v>0</v>
      </c>
    </row>
    <row r="608" spans="1:245" x14ac:dyDescent="0.2">
      <c r="A608">
        <v>17</v>
      </c>
      <c r="B608">
        <v>1</v>
      </c>
      <c r="E608" t="s">
        <v>586</v>
      </c>
      <c r="F608" t="s">
        <v>25</v>
      </c>
      <c r="G608" t="s">
        <v>26</v>
      </c>
      <c r="H608" t="s">
        <v>19</v>
      </c>
      <c r="I608">
        <v>3.1620544280000003E-2</v>
      </c>
      <c r="J608">
        <v>0</v>
      </c>
      <c r="O608">
        <f t="shared" si="573"/>
        <v>1688.86</v>
      </c>
      <c r="P608">
        <f t="shared" si="574"/>
        <v>1688.86</v>
      </c>
      <c r="Q608">
        <f t="shared" si="575"/>
        <v>0</v>
      </c>
      <c r="R608">
        <f t="shared" si="576"/>
        <v>0</v>
      </c>
      <c r="S608">
        <f t="shared" si="577"/>
        <v>0</v>
      </c>
      <c r="T608">
        <f t="shared" si="578"/>
        <v>0</v>
      </c>
      <c r="U608">
        <f t="shared" si="579"/>
        <v>0</v>
      </c>
      <c r="V608">
        <f t="shared" si="580"/>
        <v>0</v>
      </c>
      <c r="W608">
        <f t="shared" si="581"/>
        <v>0</v>
      </c>
      <c r="X608">
        <f t="shared" si="582"/>
        <v>0</v>
      </c>
      <c r="Y608">
        <f t="shared" si="583"/>
        <v>0</v>
      </c>
      <c r="AA608">
        <v>33034105</v>
      </c>
      <c r="AB608">
        <f t="shared" si="584"/>
        <v>53410.15</v>
      </c>
      <c r="AC608">
        <f t="shared" si="585"/>
        <v>53410.15</v>
      </c>
      <c r="AD608">
        <f t="shared" si="586"/>
        <v>0</v>
      </c>
      <c r="AE608">
        <f t="shared" si="587"/>
        <v>0</v>
      </c>
      <c r="AF608">
        <f t="shared" si="588"/>
        <v>0</v>
      </c>
      <c r="AG608">
        <f t="shared" si="589"/>
        <v>0</v>
      </c>
      <c r="AH608">
        <f t="shared" si="590"/>
        <v>0</v>
      </c>
      <c r="AI608">
        <f t="shared" si="591"/>
        <v>0</v>
      </c>
      <c r="AJ608">
        <f t="shared" si="592"/>
        <v>0</v>
      </c>
      <c r="AK608">
        <v>53410.15</v>
      </c>
      <c r="AL608">
        <v>53410.15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70</v>
      </c>
      <c r="AU608">
        <v>10</v>
      </c>
      <c r="AV608">
        <v>1</v>
      </c>
      <c r="AW608">
        <v>1</v>
      </c>
      <c r="AZ608">
        <v>1</v>
      </c>
      <c r="BA608">
        <v>1</v>
      </c>
      <c r="BB608">
        <v>1</v>
      </c>
      <c r="BC608">
        <v>1</v>
      </c>
      <c r="BD608" t="s">
        <v>3</v>
      </c>
      <c r="BE608" t="s">
        <v>3</v>
      </c>
      <c r="BF608" t="s">
        <v>3</v>
      </c>
      <c r="BG608" t="s">
        <v>3</v>
      </c>
      <c r="BH608">
        <v>3</v>
      </c>
      <c r="BI608">
        <v>4</v>
      </c>
      <c r="BJ608" t="s">
        <v>27</v>
      </c>
      <c r="BM608">
        <v>0</v>
      </c>
      <c r="BN608">
        <v>0</v>
      </c>
      <c r="BO608" t="s">
        <v>3</v>
      </c>
      <c r="BP608">
        <v>0</v>
      </c>
      <c r="BQ608">
        <v>1</v>
      </c>
      <c r="BR608">
        <v>0</v>
      </c>
      <c r="BS608">
        <v>1</v>
      </c>
      <c r="BT608">
        <v>1</v>
      </c>
      <c r="BU608">
        <v>1</v>
      </c>
      <c r="BV608">
        <v>1</v>
      </c>
      <c r="BW608">
        <v>1</v>
      </c>
      <c r="BX608">
        <v>1</v>
      </c>
      <c r="BY608" t="s">
        <v>3</v>
      </c>
      <c r="BZ608">
        <v>70</v>
      </c>
      <c r="CA608">
        <v>10</v>
      </c>
      <c r="CF608">
        <v>0</v>
      </c>
      <c r="CG608">
        <v>0</v>
      </c>
      <c r="CM608">
        <v>0</v>
      </c>
      <c r="CN608" t="s">
        <v>3</v>
      </c>
      <c r="CO608">
        <v>0</v>
      </c>
      <c r="CP608">
        <f t="shared" si="593"/>
        <v>1688.86</v>
      </c>
      <c r="CQ608">
        <f t="shared" si="594"/>
        <v>53410.15</v>
      </c>
      <c r="CR608">
        <f t="shared" si="595"/>
        <v>0</v>
      </c>
      <c r="CS608">
        <f t="shared" si="596"/>
        <v>0</v>
      </c>
      <c r="CT608">
        <f t="shared" si="597"/>
        <v>0</v>
      </c>
      <c r="CU608">
        <f t="shared" si="598"/>
        <v>0</v>
      </c>
      <c r="CV608">
        <f t="shared" si="599"/>
        <v>0</v>
      </c>
      <c r="CW608">
        <f t="shared" si="600"/>
        <v>0</v>
      </c>
      <c r="CX608">
        <f t="shared" si="601"/>
        <v>0</v>
      </c>
      <c r="CY608">
        <f t="shared" si="602"/>
        <v>0</v>
      </c>
      <c r="CZ608">
        <f t="shared" si="603"/>
        <v>0</v>
      </c>
      <c r="DC608" t="s">
        <v>3</v>
      </c>
      <c r="DD608" t="s">
        <v>3</v>
      </c>
      <c r="DE608" t="s">
        <v>3</v>
      </c>
      <c r="DF608" t="s">
        <v>3</v>
      </c>
      <c r="DG608" t="s">
        <v>3</v>
      </c>
      <c r="DH608" t="s">
        <v>3</v>
      </c>
      <c r="DI608" t="s">
        <v>3</v>
      </c>
      <c r="DJ608" t="s">
        <v>3</v>
      </c>
      <c r="DK608" t="s">
        <v>3</v>
      </c>
      <c r="DL608" t="s">
        <v>3</v>
      </c>
      <c r="DM608" t="s">
        <v>3</v>
      </c>
      <c r="DN608">
        <v>0</v>
      </c>
      <c r="DO608">
        <v>0</v>
      </c>
      <c r="DP608">
        <v>1</v>
      </c>
      <c r="DQ608">
        <v>1</v>
      </c>
      <c r="DU608">
        <v>1009</v>
      </c>
      <c r="DV608" t="s">
        <v>19</v>
      </c>
      <c r="DW608" t="s">
        <v>19</v>
      </c>
      <c r="DX608">
        <v>1000</v>
      </c>
      <c r="EE608">
        <v>32505399</v>
      </c>
      <c r="EF608">
        <v>1</v>
      </c>
      <c r="EG608" t="s">
        <v>21</v>
      </c>
      <c r="EH608">
        <v>0</v>
      </c>
      <c r="EI608" t="s">
        <v>3</v>
      </c>
      <c r="EJ608">
        <v>4</v>
      </c>
      <c r="EK608">
        <v>0</v>
      </c>
      <c r="EL608" t="s">
        <v>22</v>
      </c>
      <c r="EM608" t="s">
        <v>23</v>
      </c>
      <c r="EO608" t="s">
        <v>3</v>
      </c>
      <c r="EQ608">
        <v>131072</v>
      </c>
      <c r="ER608">
        <v>53410.15</v>
      </c>
      <c r="ES608">
        <v>53410.15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FQ608">
        <v>0</v>
      </c>
      <c r="FR608">
        <f t="shared" si="604"/>
        <v>0</v>
      </c>
      <c r="FS608">
        <v>0</v>
      </c>
      <c r="FX608">
        <v>70</v>
      </c>
      <c r="FY608">
        <v>10</v>
      </c>
      <c r="GA608" t="s">
        <v>3</v>
      </c>
      <c r="GD608">
        <v>0</v>
      </c>
      <c r="GF608">
        <v>-1467733540</v>
      </c>
      <c r="GG608">
        <v>2</v>
      </c>
      <c r="GH608">
        <v>1</v>
      </c>
      <c r="GI608">
        <v>-2</v>
      </c>
      <c r="GJ608">
        <v>0</v>
      </c>
      <c r="GK608">
        <f>ROUND(R608*(R12)/100,2)</f>
        <v>0</v>
      </c>
      <c r="GL608">
        <f t="shared" si="605"/>
        <v>0</v>
      </c>
      <c r="GM608">
        <f t="shared" si="606"/>
        <v>1688.86</v>
      </c>
      <c r="GN608">
        <f t="shared" si="607"/>
        <v>0</v>
      </c>
      <c r="GO608">
        <f t="shared" si="608"/>
        <v>0</v>
      </c>
      <c r="GP608">
        <f t="shared" si="609"/>
        <v>1688.86</v>
      </c>
      <c r="GR608">
        <v>0</v>
      </c>
      <c r="GS608">
        <v>3</v>
      </c>
      <c r="GT608">
        <v>0</v>
      </c>
      <c r="GU608" t="s">
        <v>3</v>
      </c>
      <c r="GV608">
        <f t="shared" si="610"/>
        <v>0</v>
      </c>
      <c r="GW608">
        <v>1</v>
      </c>
      <c r="GX608">
        <f t="shared" si="611"/>
        <v>0</v>
      </c>
      <c r="HA608">
        <v>0</v>
      </c>
      <c r="HB608">
        <v>0</v>
      </c>
      <c r="IK608">
        <v>0</v>
      </c>
    </row>
    <row r="609" spans="1:245" x14ac:dyDescent="0.2">
      <c r="A609">
        <v>17</v>
      </c>
      <c r="B609">
        <v>1</v>
      </c>
      <c r="E609" t="s">
        <v>587</v>
      </c>
      <c r="F609" t="s">
        <v>35</v>
      </c>
      <c r="G609" t="s">
        <v>588</v>
      </c>
      <c r="H609" t="s">
        <v>37</v>
      </c>
      <c r="I609">
        <v>1</v>
      </c>
      <c r="J609">
        <v>0</v>
      </c>
      <c r="O609">
        <f t="shared" ref="O609:O640" si="612">ROUND(CP609,2)</f>
        <v>54534.75</v>
      </c>
      <c r="P609">
        <f t="shared" ref="P609:P640" si="613">ROUND(CQ609*I609,2)</f>
        <v>54534.75</v>
      </c>
      <c r="Q609">
        <f t="shared" ref="Q609:Q640" si="614">ROUND(CR609*I609,2)</f>
        <v>0</v>
      </c>
      <c r="R609">
        <f t="shared" ref="R609:R640" si="615">ROUND(CS609*I609,2)</f>
        <v>0</v>
      </c>
      <c r="S609">
        <f t="shared" ref="S609:S640" si="616">ROUND(CT609*I609,2)</f>
        <v>0</v>
      </c>
      <c r="T609">
        <f t="shared" ref="T609:T640" si="617">ROUND(CU609*I609,2)</f>
        <v>0</v>
      </c>
      <c r="U609">
        <f t="shared" ref="U609:U640" si="618">CV609*I609</f>
        <v>0</v>
      </c>
      <c r="V609">
        <f t="shared" ref="V609:V640" si="619">CW609*I609</f>
        <v>0</v>
      </c>
      <c r="W609">
        <f t="shared" ref="W609:W640" si="620">ROUND(CX609*I609,2)</f>
        <v>0</v>
      </c>
      <c r="X609">
        <f t="shared" ref="X609:X640" si="621">ROUND(CY609,2)</f>
        <v>0</v>
      </c>
      <c r="Y609">
        <f t="shared" ref="Y609:Y640" si="622">ROUND(CZ609,2)</f>
        <v>0</v>
      </c>
      <c r="AA609">
        <v>33034105</v>
      </c>
      <c r="AB609">
        <f t="shared" ref="AB609:AB640" si="623">ROUND((AC609+AD609+AF609),6)</f>
        <v>54534.75</v>
      </c>
      <c r="AC609">
        <f t="shared" ref="AC609:AC640" si="624">ROUND((ES609),6)</f>
        <v>54534.75</v>
      </c>
      <c r="AD609">
        <f t="shared" ref="AD609:AD640" si="625">ROUND((((ET609)-(EU609))+AE609),6)</f>
        <v>0</v>
      </c>
      <c r="AE609">
        <f t="shared" ref="AE609:AE640" si="626">ROUND((EU609),6)</f>
        <v>0</v>
      </c>
      <c r="AF609">
        <f t="shared" ref="AF609:AF640" si="627">ROUND((EV609),6)</f>
        <v>0</v>
      </c>
      <c r="AG609">
        <f t="shared" ref="AG609:AG640" si="628">ROUND((AP609),6)</f>
        <v>0</v>
      </c>
      <c r="AH609">
        <f t="shared" ref="AH609:AH640" si="629">(EW609)</f>
        <v>0</v>
      </c>
      <c r="AI609">
        <f t="shared" ref="AI609:AI640" si="630">(EX609)</f>
        <v>0</v>
      </c>
      <c r="AJ609">
        <f t="shared" ref="AJ609:AJ640" si="631">ROUND((AS609),6)</f>
        <v>0</v>
      </c>
      <c r="AK609">
        <v>54534.75</v>
      </c>
      <c r="AL609">
        <v>54534.75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1</v>
      </c>
      <c r="AW609">
        <v>1</v>
      </c>
      <c r="AZ609">
        <v>1</v>
      </c>
      <c r="BA609">
        <v>1</v>
      </c>
      <c r="BB609">
        <v>1</v>
      </c>
      <c r="BC609">
        <v>1</v>
      </c>
      <c r="BD609" t="s">
        <v>3</v>
      </c>
      <c r="BE609" t="s">
        <v>3</v>
      </c>
      <c r="BF609" t="s">
        <v>3</v>
      </c>
      <c r="BG609" t="s">
        <v>3</v>
      </c>
      <c r="BH609">
        <v>3</v>
      </c>
      <c r="BI609">
        <v>1</v>
      </c>
      <c r="BJ609" t="s">
        <v>3</v>
      </c>
      <c r="BM609">
        <v>6001</v>
      </c>
      <c r="BN609">
        <v>0</v>
      </c>
      <c r="BO609" t="s">
        <v>3</v>
      </c>
      <c r="BP609">
        <v>0</v>
      </c>
      <c r="BQ609">
        <v>0</v>
      </c>
      <c r="BR609">
        <v>0</v>
      </c>
      <c r="BS609">
        <v>1</v>
      </c>
      <c r="BT609">
        <v>1</v>
      </c>
      <c r="BU609">
        <v>1</v>
      </c>
      <c r="BV609">
        <v>1</v>
      </c>
      <c r="BW609">
        <v>1</v>
      </c>
      <c r="BX609">
        <v>1</v>
      </c>
      <c r="BY609" t="s">
        <v>3</v>
      </c>
      <c r="BZ609">
        <v>0</v>
      </c>
      <c r="CA609">
        <v>0</v>
      </c>
      <c r="CF609">
        <v>0</v>
      </c>
      <c r="CG609">
        <v>0</v>
      </c>
      <c r="CM609">
        <v>0</v>
      </c>
      <c r="CN609" t="s">
        <v>3</v>
      </c>
      <c r="CO609">
        <v>0</v>
      </c>
      <c r="CP609">
        <f t="shared" ref="CP609:CP640" si="632">(P609+Q609+S609)</f>
        <v>54534.75</v>
      </c>
      <c r="CQ609">
        <f t="shared" ref="CQ609:CQ640" si="633">(AC609*BC609*AW609)</f>
        <v>54534.75</v>
      </c>
      <c r="CR609">
        <f t="shared" ref="CR609:CR640" si="634">((((ET609)*BB609-(EU609)*BS609)+AE609*BS609)*AV609)</f>
        <v>0</v>
      </c>
      <c r="CS609">
        <f t="shared" ref="CS609:CS640" si="635">(AE609*BS609*AV609)</f>
        <v>0</v>
      </c>
      <c r="CT609">
        <f t="shared" ref="CT609:CT640" si="636">(AF609*BA609*AV609)</f>
        <v>0</v>
      </c>
      <c r="CU609">
        <f t="shared" ref="CU609:CU640" si="637">AG609</f>
        <v>0</v>
      </c>
      <c r="CV609">
        <f t="shared" ref="CV609:CV640" si="638">(AH609*AV609)</f>
        <v>0</v>
      </c>
      <c r="CW609">
        <f t="shared" ref="CW609:CW640" si="639">AI609</f>
        <v>0</v>
      </c>
      <c r="CX609">
        <f t="shared" ref="CX609:CX640" si="640">AJ609</f>
        <v>0</v>
      </c>
      <c r="CY609">
        <f t="shared" ref="CY609:CY640" si="641">((S609*BZ609)/100)</f>
        <v>0</v>
      </c>
      <c r="CZ609">
        <f t="shared" ref="CZ609:CZ640" si="642">((S609*CA609)/100)</f>
        <v>0</v>
      </c>
      <c r="DC609" t="s">
        <v>3</v>
      </c>
      <c r="DD609" t="s">
        <v>3</v>
      </c>
      <c r="DE609" t="s">
        <v>3</v>
      </c>
      <c r="DF609" t="s">
        <v>3</v>
      </c>
      <c r="DG609" t="s">
        <v>3</v>
      </c>
      <c r="DH609" t="s">
        <v>3</v>
      </c>
      <c r="DI609" t="s">
        <v>3</v>
      </c>
      <c r="DJ609" t="s">
        <v>3</v>
      </c>
      <c r="DK609" t="s">
        <v>3</v>
      </c>
      <c r="DL609" t="s">
        <v>3</v>
      </c>
      <c r="DM609" t="s">
        <v>3</v>
      </c>
      <c r="DN609">
        <v>0</v>
      </c>
      <c r="DO609">
        <v>0</v>
      </c>
      <c r="DP609">
        <v>1</v>
      </c>
      <c r="DQ609">
        <v>1</v>
      </c>
      <c r="DU609">
        <v>1010</v>
      </c>
      <c r="DV609" t="s">
        <v>37</v>
      </c>
      <c r="DW609" t="s">
        <v>38</v>
      </c>
      <c r="DX609">
        <v>1</v>
      </c>
      <c r="EE609">
        <v>32747723</v>
      </c>
      <c r="EF609">
        <v>0</v>
      </c>
      <c r="EG609" t="s">
        <v>39</v>
      </c>
      <c r="EH609">
        <v>0</v>
      </c>
      <c r="EI609" t="s">
        <v>3</v>
      </c>
      <c r="EJ609">
        <v>1</v>
      </c>
      <c r="EK609">
        <v>6001</v>
      </c>
      <c r="EL609" t="s">
        <v>40</v>
      </c>
      <c r="EM609" t="s">
        <v>39</v>
      </c>
      <c r="EO609" t="s">
        <v>3</v>
      </c>
      <c r="EQ609">
        <v>131072</v>
      </c>
      <c r="ER609">
        <v>54534.75</v>
      </c>
      <c r="ES609">
        <v>54534.75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FQ609">
        <v>0</v>
      </c>
      <c r="FR609">
        <f t="shared" ref="FR609:FR640" si="643">ROUND(IF(AND(BH609=3,BI609=3),P609,0),2)</f>
        <v>0</v>
      </c>
      <c r="FS609">
        <v>0</v>
      </c>
      <c r="FX609">
        <v>0</v>
      </c>
      <c r="FY609">
        <v>0</v>
      </c>
      <c r="GA609" t="s">
        <v>41</v>
      </c>
      <c r="GD609">
        <v>0</v>
      </c>
      <c r="GF609">
        <v>1531940984</v>
      </c>
      <c r="GG609">
        <v>2</v>
      </c>
      <c r="GH609">
        <v>0</v>
      </c>
      <c r="GI609">
        <v>-2</v>
      </c>
      <c r="GJ609">
        <v>0</v>
      </c>
      <c r="GK609">
        <f>ROUND(R609*(R12)/100,2)</f>
        <v>0</v>
      </c>
      <c r="GL609">
        <f t="shared" ref="GL609:GL640" si="644">ROUND(IF(AND(BH609=3,BI609=3,FS609&lt;&gt;0),P609,0),2)</f>
        <v>0</v>
      </c>
      <c r="GM609">
        <f t="shared" ref="GM609:GM640" si="645">ROUND(O609+X609+Y609+GK609,2)+GX609</f>
        <v>54534.75</v>
      </c>
      <c r="GN609">
        <f t="shared" ref="GN609:GN640" si="646">IF(OR(BI609=0,BI609=1),ROUND(O609+X609+Y609+GK609,2),0)</f>
        <v>54534.75</v>
      </c>
      <c r="GO609">
        <f t="shared" ref="GO609:GO640" si="647">IF(BI609=2,ROUND(O609+X609+Y609+GK609,2),0)</f>
        <v>0</v>
      </c>
      <c r="GP609">
        <f t="shared" ref="GP609:GP640" si="648">IF(BI609=4,ROUND(O609+X609+Y609+GK609,2)+GX609,0)</f>
        <v>0</v>
      </c>
      <c r="GR609">
        <v>0</v>
      </c>
      <c r="GS609">
        <v>4</v>
      </c>
      <c r="GT609">
        <v>0</v>
      </c>
      <c r="GU609" t="s">
        <v>3</v>
      </c>
      <c r="GV609">
        <f t="shared" ref="GV609:GV640" si="649">ROUND(GT609,6)</f>
        <v>0</v>
      </c>
      <c r="GW609">
        <v>1</v>
      </c>
      <c r="GX609">
        <f t="shared" ref="GX609:GX640" si="650">ROUND(GV609*GW609*I609,2)</f>
        <v>0</v>
      </c>
      <c r="HA609">
        <v>0</v>
      </c>
      <c r="HB609">
        <v>0</v>
      </c>
      <c r="IK609">
        <v>0</v>
      </c>
    </row>
    <row r="610" spans="1:245" x14ac:dyDescent="0.2">
      <c r="A610">
        <v>17</v>
      </c>
      <c r="B610">
        <v>1</v>
      </c>
      <c r="C610">
        <f>ROW(SmtRes!A1585)</f>
        <v>1585</v>
      </c>
      <c r="D610">
        <f>ROW(EtalonRes!A1505)</f>
        <v>1505</v>
      </c>
      <c r="E610" t="s">
        <v>589</v>
      </c>
      <c r="F610" t="s">
        <v>17</v>
      </c>
      <c r="G610" t="s">
        <v>18</v>
      </c>
      <c r="H610" t="s">
        <v>19</v>
      </c>
      <c r="I610">
        <v>0.1353</v>
      </c>
      <c r="J610">
        <v>0</v>
      </c>
      <c r="O610">
        <f t="shared" si="612"/>
        <v>9020.06</v>
      </c>
      <c r="P610">
        <f t="shared" si="613"/>
        <v>7703.09</v>
      </c>
      <c r="Q610">
        <f t="shared" si="614"/>
        <v>210.41</v>
      </c>
      <c r="R610">
        <f t="shared" si="615"/>
        <v>19.329999999999998</v>
      </c>
      <c r="S610">
        <f t="shared" si="616"/>
        <v>1106.56</v>
      </c>
      <c r="T610">
        <f t="shared" si="617"/>
        <v>0</v>
      </c>
      <c r="U610">
        <f t="shared" si="618"/>
        <v>4.8856830000000002</v>
      </c>
      <c r="V610">
        <f t="shared" si="619"/>
        <v>0</v>
      </c>
      <c r="W610">
        <f t="shared" si="620"/>
        <v>0</v>
      </c>
      <c r="X610">
        <f t="shared" si="621"/>
        <v>774.59</v>
      </c>
      <c r="Y610">
        <f t="shared" si="622"/>
        <v>110.66</v>
      </c>
      <c r="AA610">
        <v>33034105</v>
      </c>
      <c r="AB610">
        <f t="shared" si="623"/>
        <v>66667.14</v>
      </c>
      <c r="AC610">
        <f t="shared" si="624"/>
        <v>56933.42</v>
      </c>
      <c r="AD610">
        <f t="shared" si="625"/>
        <v>1555.17</v>
      </c>
      <c r="AE610">
        <f t="shared" si="626"/>
        <v>142.85</v>
      </c>
      <c r="AF610">
        <f t="shared" si="627"/>
        <v>8178.55</v>
      </c>
      <c r="AG610">
        <f t="shared" si="628"/>
        <v>0</v>
      </c>
      <c r="AH610">
        <f t="shared" si="629"/>
        <v>36.11</v>
      </c>
      <c r="AI610">
        <f t="shared" si="630"/>
        <v>0</v>
      </c>
      <c r="AJ610">
        <f t="shared" si="631"/>
        <v>0</v>
      </c>
      <c r="AK610">
        <v>66667.14</v>
      </c>
      <c r="AL610">
        <v>56933.42</v>
      </c>
      <c r="AM610">
        <v>1555.17</v>
      </c>
      <c r="AN610">
        <v>142.85</v>
      </c>
      <c r="AO610">
        <v>8178.55</v>
      </c>
      <c r="AP610">
        <v>0</v>
      </c>
      <c r="AQ610">
        <v>36.11</v>
      </c>
      <c r="AR610">
        <v>0</v>
      </c>
      <c r="AS610">
        <v>0</v>
      </c>
      <c r="AT610">
        <v>70</v>
      </c>
      <c r="AU610">
        <v>10</v>
      </c>
      <c r="AV610">
        <v>1</v>
      </c>
      <c r="AW610">
        <v>1</v>
      </c>
      <c r="AZ610">
        <v>1</v>
      </c>
      <c r="BA610">
        <v>1</v>
      </c>
      <c r="BB610">
        <v>1</v>
      </c>
      <c r="BC610">
        <v>1</v>
      </c>
      <c r="BD610" t="s">
        <v>3</v>
      </c>
      <c r="BE610" t="s">
        <v>3</v>
      </c>
      <c r="BF610" t="s">
        <v>3</v>
      </c>
      <c r="BG610" t="s">
        <v>3</v>
      </c>
      <c r="BH610">
        <v>0</v>
      </c>
      <c r="BI610">
        <v>4</v>
      </c>
      <c r="BJ610" t="s">
        <v>20</v>
      </c>
      <c r="BM610">
        <v>0</v>
      </c>
      <c r="BN610">
        <v>0</v>
      </c>
      <c r="BO610" t="s">
        <v>3</v>
      </c>
      <c r="BP610">
        <v>0</v>
      </c>
      <c r="BQ610">
        <v>1</v>
      </c>
      <c r="BR610">
        <v>0</v>
      </c>
      <c r="BS610">
        <v>1</v>
      </c>
      <c r="BT610">
        <v>1</v>
      </c>
      <c r="BU610">
        <v>1</v>
      </c>
      <c r="BV610">
        <v>1</v>
      </c>
      <c r="BW610">
        <v>1</v>
      </c>
      <c r="BX610">
        <v>1</v>
      </c>
      <c r="BY610" t="s">
        <v>3</v>
      </c>
      <c r="BZ610">
        <v>70</v>
      </c>
      <c r="CA610">
        <v>10</v>
      </c>
      <c r="CF610">
        <v>0</v>
      </c>
      <c r="CG610">
        <v>0</v>
      </c>
      <c r="CM610">
        <v>0</v>
      </c>
      <c r="CN610" t="s">
        <v>3</v>
      </c>
      <c r="CO610">
        <v>0</v>
      </c>
      <c r="CP610">
        <f t="shared" si="632"/>
        <v>9020.06</v>
      </c>
      <c r="CQ610">
        <f t="shared" si="633"/>
        <v>56933.42</v>
      </c>
      <c r="CR610">
        <f t="shared" si="634"/>
        <v>1555.17</v>
      </c>
      <c r="CS610">
        <f t="shared" si="635"/>
        <v>142.85</v>
      </c>
      <c r="CT610">
        <f t="shared" si="636"/>
        <v>8178.55</v>
      </c>
      <c r="CU610">
        <f t="shared" si="637"/>
        <v>0</v>
      </c>
      <c r="CV610">
        <f t="shared" si="638"/>
        <v>36.11</v>
      </c>
      <c r="CW610">
        <f t="shared" si="639"/>
        <v>0</v>
      </c>
      <c r="CX610">
        <f t="shared" si="640"/>
        <v>0</v>
      </c>
      <c r="CY610">
        <f t="shared" si="641"/>
        <v>774.59199999999998</v>
      </c>
      <c r="CZ610">
        <f t="shared" si="642"/>
        <v>110.65599999999999</v>
      </c>
      <c r="DC610" t="s">
        <v>3</v>
      </c>
      <c r="DD610" t="s">
        <v>3</v>
      </c>
      <c r="DE610" t="s">
        <v>3</v>
      </c>
      <c r="DF610" t="s">
        <v>3</v>
      </c>
      <c r="DG610" t="s">
        <v>3</v>
      </c>
      <c r="DH610" t="s">
        <v>3</v>
      </c>
      <c r="DI610" t="s">
        <v>3</v>
      </c>
      <c r="DJ610" t="s">
        <v>3</v>
      </c>
      <c r="DK610" t="s">
        <v>3</v>
      </c>
      <c r="DL610" t="s">
        <v>3</v>
      </c>
      <c r="DM610" t="s">
        <v>3</v>
      </c>
      <c r="DN610">
        <v>0</v>
      </c>
      <c r="DO610">
        <v>0</v>
      </c>
      <c r="DP610">
        <v>1</v>
      </c>
      <c r="DQ610">
        <v>1</v>
      </c>
      <c r="DU610">
        <v>1009</v>
      </c>
      <c r="DV610" t="s">
        <v>19</v>
      </c>
      <c r="DW610" t="s">
        <v>19</v>
      </c>
      <c r="DX610">
        <v>1000</v>
      </c>
      <c r="EE610">
        <v>32505399</v>
      </c>
      <c r="EF610">
        <v>1</v>
      </c>
      <c r="EG610" t="s">
        <v>21</v>
      </c>
      <c r="EH610">
        <v>0</v>
      </c>
      <c r="EI610" t="s">
        <v>3</v>
      </c>
      <c r="EJ610">
        <v>4</v>
      </c>
      <c r="EK610">
        <v>0</v>
      </c>
      <c r="EL610" t="s">
        <v>22</v>
      </c>
      <c r="EM610" t="s">
        <v>23</v>
      </c>
      <c r="EO610" t="s">
        <v>3</v>
      </c>
      <c r="EQ610">
        <v>131072</v>
      </c>
      <c r="ER610">
        <v>66667.14</v>
      </c>
      <c r="ES610">
        <v>56933.42</v>
      </c>
      <c r="ET610">
        <v>1555.17</v>
      </c>
      <c r="EU610">
        <v>142.85</v>
      </c>
      <c r="EV610">
        <v>8178.55</v>
      </c>
      <c r="EW610">
        <v>36.11</v>
      </c>
      <c r="EX610">
        <v>0</v>
      </c>
      <c r="EY610">
        <v>0</v>
      </c>
      <c r="FQ610">
        <v>0</v>
      </c>
      <c r="FR610">
        <f t="shared" si="643"/>
        <v>0</v>
      </c>
      <c r="FS610">
        <v>0</v>
      </c>
      <c r="FX610">
        <v>70</v>
      </c>
      <c r="FY610">
        <v>10</v>
      </c>
      <c r="GA610" t="s">
        <v>3</v>
      </c>
      <c r="GD610">
        <v>0</v>
      </c>
      <c r="GF610">
        <v>-1596235391</v>
      </c>
      <c r="GG610">
        <v>2</v>
      </c>
      <c r="GH610">
        <v>1</v>
      </c>
      <c r="GI610">
        <v>-2</v>
      </c>
      <c r="GJ610">
        <v>0</v>
      </c>
      <c r="GK610">
        <f>ROUND(R610*(R12)/100,2)</f>
        <v>20.88</v>
      </c>
      <c r="GL610">
        <f t="shared" si="644"/>
        <v>0</v>
      </c>
      <c r="GM610">
        <f t="shared" si="645"/>
        <v>9926.19</v>
      </c>
      <c r="GN610">
        <f t="shared" si="646"/>
        <v>0</v>
      </c>
      <c r="GO610">
        <f t="shared" si="647"/>
        <v>0</v>
      </c>
      <c r="GP610">
        <f t="shared" si="648"/>
        <v>9926.19</v>
      </c>
      <c r="GR610">
        <v>0</v>
      </c>
      <c r="GS610">
        <v>3</v>
      </c>
      <c r="GT610">
        <v>0</v>
      </c>
      <c r="GU610" t="s">
        <v>3</v>
      </c>
      <c r="GV610">
        <f t="shared" si="649"/>
        <v>0</v>
      </c>
      <c r="GW610">
        <v>1</v>
      </c>
      <c r="GX610">
        <f t="shared" si="650"/>
        <v>0</v>
      </c>
      <c r="HA610">
        <v>0</v>
      </c>
      <c r="HB610">
        <v>0</v>
      </c>
      <c r="IK610">
        <v>0</v>
      </c>
    </row>
    <row r="611" spans="1:245" x14ac:dyDescent="0.2">
      <c r="A611">
        <v>18</v>
      </c>
      <c r="B611">
        <v>1</v>
      </c>
      <c r="C611">
        <v>1585</v>
      </c>
      <c r="E611" t="s">
        <v>590</v>
      </c>
      <c r="F611" t="s">
        <v>25</v>
      </c>
      <c r="G611" t="s">
        <v>26</v>
      </c>
      <c r="H611" t="s">
        <v>19</v>
      </c>
      <c r="I611">
        <f>I610*J611</f>
        <v>-0.1353</v>
      </c>
      <c r="J611">
        <v>-1</v>
      </c>
      <c r="O611">
        <f t="shared" si="612"/>
        <v>-7226.39</v>
      </c>
      <c r="P611">
        <f t="shared" si="613"/>
        <v>-7226.39</v>
      </c>
      <c r="Q611">
        <f t="shared" si="614"/>
        <v>0</v>
      </c>
      <c r="R611">
        <f t="shared" si="615"/>
        <v>0</v>
      </c>
      <c r="S611">
        <f t="shared" si="616"/>
        <v>0</v>
      </c>
      <c r="T611">
        <f t="shared" si="617"/>
        <v>0</v>
      </c>
      <c r="U611">
        <f t="shared" si="618"/>
        <v>0</v>
      </c>
      <c r="V611">
        <f t="shared" si="619"/>
        <v>0</v>
      </c>
      <c r="W611">
        <f t="shared" si="620"/>
        <v>0</v>
      </c>
      <c r="X611">
        <f t="shared" si="621"/>
        <v>0</v>
      </c>
      <c r="Y611">
        <f t="shared" si="622"/>
        <v>0</v>
      </c>
      <c r="AA611">
        <v>33034105</v>
      </c>
      <c r="AB611">
        <f t="shared" si="623"/>
        <v>53410.15</v>
      </c>
      <c r="AC611">
        <f t="shared" si="624"/>
        <v>53410.15</v>
      </c>
      <c r="AD611">
        <f t="shared" si="625"/>
        <v>0</v>
      </c>
      <c r="AE611">
        <f t="shared" si="626"/>
        <v>0</v>
      </c>
      <c r="AF611">
        <f t="shared" si="627"/>
        <v>0</v>
      </c>
      <c r="AG611">
        <f t="shared" si="628"/>
        <v>0</v>
      </c>
      <c r="AH611">
        <f t="shared" si="629"/>
        <v>0</v>
      </c>
      <c r="AI611">
        <f t="shared" si="630"/>
        <v>0</v>
      </c>
      <c r="AJ611">
        <f t="shared" si="631"/>
        <v>0</v>
      </c>
      <c r="AK611">
        <v>53410.15</v>
      </c>
      <c r="AL611">
        <v>53410.15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70</v>
      </c>
      <c r="AU611">
        <v>10</v>
      </c>
      <c r="AV611">
        <v>1</v>
      </c>
      <c r="AW611">
        <v>1</v>
      </c>
      <c r="AZ611">
        <v>1</v>
      </c>
      <c r="BA611">
        <v>1</v>
      </c>
      <c r="BB611">
        <v>1</v>
      </c>
      <c r="BC611">
        <v>1</v>
      </c>
      <c r="BD611" t="s">
        <v>3</v>
      </c>
      <c r="BE611" t="s">
        <v>3</v>
      </c>
      <c r="BF611" t="s">
        <v>3</v>
      </c>
      <c r="BG611" t="s">
        <v>3</v>
      </c>
      <c r="BH611">
        <v>3</v>
      </c>
      <c r="BI611">
        <v>4</v>
      </c>
      <c r="BJ611" t="s">
        <v>27</v>
      </c>
      <c r="BM611">
        <v>0</v>
      </c>
      <c r="BN611">
        <v>0</v>
      </c>
      <c r="BO611" t="s">
        <v>3</v>
      </c>
      <c r="BP611">
        <v>0</v>
      </c>
      <c r="BQ611">
        <v>1</v>
      </c>
      <c r="BR611">
        <v>0</v>
      </c>
      <c r="BS611">
        <v>1</v>
      </c>
      <c r="BT611">
        <v>1</v>
      </c>
      <c r="BU611">
        <v>1</v>
      </c>
      <c r="BV611">
        <v>1</v>
      </c>
      <c r="BW611">
        <v>1</v>
      </c>
      <c r="BX611">
        <v>1</v>
      </c>
      <c r="BY611" t="s">
        <v>3</v>
      </c>
      <c r="BZ611">
        <v>70</v>
      </c>
      <c r="CA611">
        <v>10</v>
      </c>
      <c r="CF611">
        <v>0</v>
      </c>
      <c r="CG611">
        <v>0</v>
      </c>
      <c r="CM611">
        <v>0</v>
      </c>
      <c r="CN611" t="s">
        <v>3</v>
      </c>
      <c r="CO611">
        <v>0</v>
      </c>
      <c r="CP611">
        <f t="shared" si="632"/>
        <v>-7226.39</v>
      </c>
      <c r="CQ611">
        <f t="shared" si="633"/>
        <v>53410.15</v>
      </c>
      <c r="CR611">
        <f t="shared" si="634"/>
        <v>0</v>
      </c>
      <c r="CS611">
        <f t="shared" si="635"/>
        <v>0</v>
      </c>
      <c r="CT611">
        <f t="shared" si="636"/>
        <v>0</v>
      </c>
      <c r="CU611">
        <f t="shared" si="637"/>
        <v>0</v>
      </c>
      <c r="CV611">
        <f t="shared" si="638"/>
        <v>0</v>
      </c>
      <c r="CW611">
        <f t="shared" si="639"/>
        <v>0</v>
      </c>
      <c r="CX611">
        <f t="shared" si="640"/>
        <v>0</v>
      </c>
      <c r="CY611">
        <f t="shared" si="641"/>
        <v>0</v>
      </c>
      <c r="CZ611">
        <f t="shared" si="642"/>
        <v>0</v>
      </c>
      <c r="DC611" t="s">
        <v>3</v>
      </c>
      <c r="DD611" t="s">
        <v>3</v>
      </c>
      <c r="DE611" t="s">
        <v>3</v>
      </c>
      <c r="DF611" t="s">
        <v>3</v>
      </c>
      <c r="DG611" t="s">
        <v>3</v>
      </c>
      <c r="DH611" t="s">
        <v>3</v>
      </c>
      <c r="DI611" t="s">
        <v>3</v>
      </c>
      <c r="DJ611" t="s">
        <v>3</v>
      </c>
      <c r="DK611" t="s">
        <v>3</v>
      </c>
      <c r="DL611" t="s">
        <v>3</v>
      </c>
      <c r="DM611" t="s">
        <v>3</v>
      </c>
      <c r="DN611">
        <v>0</v>
      </c>
      <c r="DO611">
        <v>0</v>
      </c>
      <c r="DP611">
        <v>1</v>
      </c>
      <c r="DQ611">
        <v>1</v>
      </c>
      <c r="DU611">
        <v>1009</v>
      </c>
      <c r="DV611" t="s">
        <v>19</v>
      </c>
      <c r="DW611" t="s">
        <v>19</v>
      </c>
      <c r="DX611">
        <v>1000</v>
      </c>
      <c r="EE611">
        <v>32505399</v>
      </c>
      <c r="EF611">
        <v>1</v>
      </c>
      <c r="EG611" t="s">
        <v>21</v>
      </c>
      <c r="EH611">
        <v>0</v>
      </c>
      <c r="EI611" t="s">
        <v>3</v>
      </c>
      <c r="EJ611">
        <v>4</v>
      </c>
      <c r="EK611">
        <v>0</v>
      </c>
      <c r="EL611" t="s">
        <v>22</v>
      </c>
      <c r="EM611" t="s">
        <v>23</v>
      </c>
      <c r="EO611" t="s">
        <v>3</v>
      </c>
      <c r="EQ611">
        <v>0</v>
      </c>
      <c r="ER611">
        <v>53410.15</v>
      </c>
      <c r="ES611">
        <v>53410.15</v>
      </c>
      <c r="ET611">
        <v>0</v>
      </c>
      <c r="EU611">
        <v>0</v>
      </c>
      <c r="EV611">
        <v>0</v>
      </c>
      <c r="EW611">
        <v>0</v>
      </c>
      <c r="EX611">
        <v>0</v>
      </c>
      <c r="FQ611">
        <v>0</v>
      </c>
      <c r="FR611">
        <f t="shared" si="643"/>
        <v>0</v>
      </c>
      <c r="FS611">
        <v>0</v>
      </c>
      <c r="FX611">
        <v>70</v>
      </c>
      <c r="FY611">
        <v>10</v>
      </c>
      <c r="GA611" t="s">
        <v>3</v>
      </c>
      <c r="GD611">
        <v>0</v>
      </c>
      <c r="GF611">
        <v>-1467733540</v>
      </c>
      <c r="GG611">
        <v>2</v>
      </c>
      <c r="GH611">
        <v>1</v>
      </c>
      <c r="GI611">
        <v>-2</v>
      </c>
      <c r="GJ611">
        <v>0</v>
      </c>
      <c r="GK611">
        <f>ROUND(R611*(R12)/100,2)</f>
        <v>0</v>
      </c>
      <c r="GL611">
        <f t="shared" si="644"/>
        <v>0</v>
      </c>
      <c r="GM611">
        <f t="shared" si="645"/>
        <v>-7226.39</v>
      </c>
      <c r="GN611">
        <f t="shared" si="646"/>
        <v>0</v>
      </c>
      <c r="GO611">
        <f t="shared" si="647"/>
        <v>0</v>
      </c>
      <c r="GP611">
        <f t="shared" si="648"/>
        <v>-7226.39</v>
      </c>
      <c r="GR611">
        <v>0</v>
      </c>
      <c r="GS611">
        <v>3</v>
      </c>
      <c r="GT611">
        <v>0</v>
      </c>
      <c r="GU611" t="s">
        <v>3</v>
      </c>
      <c r="GV611">
        <f t="shared" si="649"/>
        <v>0</v>
      </c>
      <c r="GW611">
        <v>1</v>
      </c>
      <c r="GX611">
        <f t="shared" si="650"/>
        <v>0</v>
      </c>
      <c r="HA611">
        <v>0</v>
      </c>
      <c r="HB611">
        <v>0</v>
      </c>
      <c r="IK611">
        <v>0</v>
      </c>
    </row>
    <row r="612" spans="1:245" x14ac:dyDescent="0.2">
      <c r="A612">
        <v>17</v>
      </c>
      <c r="B612">
        <v>1</v>
      </c>
      <c r="C612">
        <f>ROW(SmtRes!A1600)</f>
        <v>1600</v>
      </c>
      <c r="D612">
        <f>ROW(EtalonRes!A1520)</f>
        <v>1520</v>
      </c>
      <c r="E612" t="s">
        <v>591</v>
      </c>
      <c r="F612" t="s">
        <v>29</v>
      </c>
      <c r="G612" t="s">
        <v>30</v>
      </c>
      <c r="H612" t="s">
        <v>31</v>
      </c>
      <c r="I612">
        <v>1.8499999999999999E-2</v>
      </c>
      <c r="J612">
        <v>0</v>
      </c>
      <c r="O612">
        <f t="shared" si="612"/>
        <v>7897.87</v>
      </c>
      <c r="P612">
        <f t="shared" si="613"/>
        <v>6434.9</v>
      </c>
      <c r="Q612">
        <f t="shared" si="614"/>
        <v>8.0500000000000007</v>
      </c>
      <c r="R612">
        <f t="shared" si="615"/>
        <v>2.73</v>
      </c>
      <c r="S612">
        <f t="shared" si="616"/>
        <v>1454.92</v>
      </c>
      <c r="T612">
        <f t="shared" si="617"/>
        <v>0</v>
      </c>
      <c r="U612">
        <f t="shared" si="618"/>
        <v>8.3823500000000006</v>
      </c>
      <c r="V612">
        <f t="shared" si="619"/>
        <v>0</v>
      </c>
      <c r="W612">
        <f t="shared" si="620"/>
        <v>0</v>
      </c>
      <c r="X612">
        <f t="shared" si="621"/>
        <v>1018.44</v>
      </c>
      <c r="Y612">
        <f t="shared" si="622"/>
        <v>145.49</v>
      </c>
      <c r="AA612">
        <v>33034105</v>
      </c>
      <c r="AB612">
        <f t="shared" si="623"/>
        <v>426912.19</v>
      </c>
      <c r="AC612">
        <f t="shared" si="624"/>
        <v>347832.49</v>
      </c>
      <c r="AD612">
        <f t="shared" si="625"/>
        <v>435.13</v>
      </c>
      <c r="AE612">
        <f t="shared" si="626"/>
        <v>147.43</v>
      </c>
      <c r="AF612">
        <f t="shared" si="627"/>
        <v>78644.570000000007</v>
      </c>
      <c r="AG612">
        <f t="shared" si="628"/>
        <v>0</v>
      </c>
      <c r="AH612">
        <f t="shared" si="629"/>
        <v>453.1</v>
      </c>
      <c r="AI612">
        <f t="shared" si="630"/>
        <v>0</v>
      </c>
      <c r="AJ612">
        <f t="shared" si="631"/>
        <v>0</v>
      </c>
      <c r="AK612">
        <v>426912.19</v>
      </c>
      <c r="AL612">
        <v>347832.49</v>
      </c>
      <c r="AM612">
        <v>435.13</v>
      </c>
      <c r="AN612">
        <v>147.43</v>
      </c>
      <c r="AO612">
        <v>78644.570000000007</v>
      </c>
      <c r="AP612">
        <v>0</v>
      </c>
      <c r="AQ612">
        <v>453.1</v>
      </c>
      <c r="AR612">
        <v>0</v>
      </c>
      <c r="AS612">
        <v>0</v>
      </c>
      <c r="AT612">
        <v>70</v>
      </c>
      <c r="AU612">
        <v>10</v>
      </c>
      <c r="AV612">
        <v>1</v>
      </c>
      <c r="AW612">
        <v>1</v>
      </c>
      <c r="AZ612">
        <v>1</v>
      </c>
      <c r="BA612">
        <v>1</v>
      </c>
      <c r="BB612">
        <v>1</v>
      </c>
      <c r="BC612">
        <v>1</v>
      </c>
      <c r="BD612" t="s">
        <v>3</v>
      </c>
      <c r="BE612" t="s">
        <v>3</v>
      </c>
      <c r="BF612" t="s">
        <v>3</v>
      </c>
      <c r="BG612" t="s">
        <v>3</v>
      </c>
      <c r="BH612">
        <v>0</v>
      </c>
      <c r="BI612">
        <v>4</v>
      </c>
      <c r="BJ612" t="s">
        <v>32</v>
      </c>
      <c r="BM612">
        <v>0</v>
      </c>
      <c r="BN612">
        <v>0</v>
      </c>
      <c r="BO612" t="s">
        <v>3</v>
      </c>
      <c r="BP612">
        <v>0</v>
      </c>
      <c r="BQ612">
        <v>1</v>
      </c>
      <c r="BR612">
        <v>0</v>
      </c>
      <c r="BS612">
        <v>1</v>
      </c>
      <c r="BT612">
        <v>1</v>
      </c>
      <c r="BU612">
        <v>1</v>
      </c>
      <c r="BV612">
        <v>1</v>
      </c>
      <c r="BW612">
        <v>1</v>
      </c>
      <c r="BX612">
        <v>1</v>
      </c>
      <c r="BY612" t="s">
        <v>3</v>
      </c>
      <c r="BZ612">
        <v>70</v>
      </c>
      <c r="CA612">
        <v>10</v>
      </c>
      <c r="CF612">
        <v>0</v>
      </c>
      <c r="CG612">
        <v>0</v>
      </c>
      <c r="CM612">
        <v>0</v>
      </c>
      <c r="CN612" t="s">
        <v>3</v>
      </c>
      <c r="CO612">
        <v>0</v>
      </c>
      <c r="CP612">
        <f t="shared" si="632"/>
        <v>7897.87</v>
      </c>
      <c r="CQ612">
        <f t="shared" si="633"/>
        <v>347832.49</v>
      </c>
      <c r="CR612">
        <f t="shared" si="634"/>
        <v>435.13</v>
      </c>
      <c r="CS612">
        <f t="shared" si="635"/>
        <v>147.43</v>
      </c>
      <c r="CT612">
        <f t="shared" si="636"/>
        <v>78644.570000000007</v>
      </c>
      <c r="CU612">
        <f t="shared" si="637"/>
        <v>0</v>
      </c>
      <c r="CV612">
        <f t="shared" si="638"/>
        <v>453.1</v>
      </c>
      <c r="CW612">
        <f t="shared" si="639"/>
        <v>0</v>
      </c>
      <c r="CX612">
        <f t="shared" si="640"/>
        <v>0</v>
      </c>
      <c r="CY612">
        <f t="shared" si="641"/>
        <v>1018.4440000000001</v>
      </c>
      <c r="CZ612">
        <f t="shared" si="642"/>
        <v>145.49200000000002</v>
      </c>
      <c r="DC612" t="s">
        <v>3</v>
      </c>
      <c r="DD612" t="s">
        <v>3</v>
      </c>
      <c r="DE612" t="s">
        <v>3</v>
      </c>
      <c r="DF612" t="s">
        <v>3</v>
      </c>
      <c r="DG612" t="s">
        <v>3</v>
      </c>
      <c r="DH612" t="s">
        <v>3</v>
      </c>
      <c r="DI612" t="s">
        <v>3</v>
      </c>
      <c r="DJ612" t="s">
        <v>3</v>
      </c>
      <c r="DK612" t="s">
        <v>3</v>
      </c>
      <c r="DL612" t="s">
        <v>3</v>
      </c>
      <c r="DM612" t="s">
        <v>3</v>
      </c>
      <c r="DN612">
        <v>0</v>
      </c>
      <c r="DO612">
        <v>0</v>
      </c>
      <c r="DP612">
        <v>1</v>
      </c>
      <c r="DQ612">
        <v>1</v>
      </c>
      <c r="DU612">
        <v>1007</v>
      </c>
      <c r="DV612" t="s">
        <v>31</v>
      </c>
      <c r="DW612" t="s">
        <v>31</v>
      </c>
      <c r="DX612">
        <v>100</v>
      </c>
      <c r="EE612">
        <v>32505399</v>
      </c>
      <c r="EF612">
        <v>1</v>
      </c>
      <c r="EG612" t="s">
        <v>21</v>
      </c>
      <c r="EH612">
        <v>0</v>
      </c>
      <c r="EI612" t="s">
        <v>3</v>
      </c>
      <c r="EJ612">
        <v>4</v>
      </c>
      <c r="EK612">
        <v>0</v>
      </c>
      <c r="EL612" t="s">
        <v>22</v>
      </c>
      <c r="EM612" t="s">
        <v>23</v>
      </c>
      <c r="EO612" t="s">
        <v>3</v>
      </c>
      <c r="EQ612">
        <v>131072</v>
      </c>
      <c r="ER612">
        <v>426912.19</v>
      </c>
      <c r="ES612">
        <v>347832.49</v>
      </c>
      <c r="ET612">
        <v>435.13</v>
      </c>
      <c r="EU612">
        <v>147.43</v>
      </c>
      <c r="EV612">
        <v>78644.570000000007</v>
      </c>
      <c r="EW612">
        <v>453.1</v>
      </c>
      <c r="EX612">
        <v>0</v>
      </c>
      <c r="EY612">
        <v>0</v>
      </c>
      <c r="FQ612">
        <v>0</v>
      </c>
      <c r="FR612">
        <f t="shared" si="643"/>
        <v>0</v>
      </c>
      <c r="FS612">
        <v>0</v>
      </c>
      <c r="FX612">
        <v>70</v>
      </c>
      <c r="FY612">
        <v>10</v>
      </c>
      <c r="GA612" t="s">
        <v>3</v>
      </c>
      <c r="GD612">
        <v>0</v>
      </c>
      <c r="GF612">
        <v>1739596138</v>
      </c>
      <c r="GG612">
        <v>2</v>
      </c>
      <c r="GH612">
        <v>1</v>
      </c>
      <c r="GI612">
        <v>-2</v>
      </c>
      <c r="GJ612">
        <v>0</v>
      </c>
      <c r="GK612">
        <f>ROUND(R612*(R12)/100,2)</f>
        <v>2.95</v>
      </c>
      <c r="GL612">
        <f t="shared" si="644"/>
        <v>0</v>
      </c>
      <c r="GM612">
        <f t="shared" si="645"/>
        <v>9064.75</v>
      </c>
      <c r="GN612">
        <f t="shared" si="646"/>
        <v>0</v>
      </c>
      <c r="GO612">
        <f t="shared" si="647"/>
        <v>0</v>
      </c>
      <c r="GP612">
        <f t="shared" si="648"/>
        <v>9064.75</v>
      </c>
      <c r="GR612">
        <v>0</v>
      </c>
      <c r="GS612">
        <v>3</v>
      </c>
      <c r="GT612">
        <v>0</v>
      </c>
      <c r="GU612" t="s">
        <v>3</v>
      </c>
      <c r="GV612">
        <f t="shared" si="649"/>
        <v>0</v>
      </c>
      <c r="GW612">
        <v>1</v>
      </c>
      <c r="GX612">
        <f t="shared" si="650"/>
        <v>0</v>
      </c>
      <c r="HA612">
        <v>0</v>
      </c>
      <c r="HB612">
        <v>0</v>
      </c>
      <c r="IK612">
        <v>0</v>
      </c>
    </row>
    <row r="613" spans="1:245" x14ac:dyDescent="0.2">
      <c r="A613">
        <v>17</v>
      </c>
      <c r="B613">
        <v>1</v>
      </c>
      <c r="E613" t="s">
        <v>592</v>
      </c>
      <c r="F613" t="s">
        <v>25</v>
      </c>
      <c r="G613" t="s">
        <v>26</v>
      </c>
      <c r="H613" t="s">
        <v>19</v>
      </c>
      <c r="I613">
        <v>3.7431413949999999E-2</v>
      </c>
      <c r="J613">
        <v>0</v>
      </c>
      <c r="O613">
        <f t="shared" si="612"/>
        <v>1999.22</v>
      </c>
      <c r="P613">
        <f t="shared" si="613"/>
        <v>1999.22</v>
      </c>
      <c r="Q613">
        <f t="shared" si="614"/>
        <v>0</v>
      </c>
      <c r="R613">
        <f t="shared" si="615"/>
        <v>0</v>
      </c>
      <c r="S613">
        <f t="shared" si="616"/>
        <v>0</v>
      </c>
      <c r="T613">
        <f t="shared" si="617"/>
        <v>0</v>
      </c>
      <c r="U613">
        <f t="shared" si="618"/>
        <v>0</v>
      </c>
      <c r="V613">
        <f t="shared" si="619"/>
        <v>0</v>
      </c>
      <c r="W613">
        <f t="shared" si="620"/>
        <v>0</v>
      </c>
      <c r="X613">
        <f t="shared" si="621"/>
        <v>0</v>
      </c>
      <c r="Y613">
        <f t="shared" si="622"/>
        <v>0</v>
      </c>
      <c r="AA613">
        <v>33034105</v>
      </c>
      <c r="AB613">
        <f t="shared" si="623"/>
        <v>53410.15</v>
      </c>
      <c r="AC613">
        <f t="shared" si="624"/>
        <v>53410.15</v>
      </c>
      <c r="AD613">
        <f t="shared" si="625"/>
        <v>0</v>
      </c>
      <c r="AE613">
        <f t="shared" si="626"/>
        <v>0</v>
      </c>
      <c r="AF613">
        <f t="shared" si="627"/>
        <v>0</v>
      </c>
      <c r="AG613">
        <f t="shared" si="628"/>
        <v>0</v>
      </c>
      <c r="AH613">
        <f t="shared" si="629"/>
        <v>0</v>
      </c>
      <c r="AI613">
        <f t="shared" si="630"/>
        <v>0</v>
      </c>
      <c r="AJ613">
        <f t="shared" si="631"/>
        <v>0</v>
      </c>
      <c r="AK613">
        <v>53410.15</v>
      </c>
      <c r="AL613">
        <v>53410.15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70</v>
      </c>
      <c r="AU613">
        <v>10</v>
      </c>
      <c r="AV613">
        <v>1</v>
      </c>
      <c r="AW613">
        <v>1</v>
      </c>
      <c r="AZ613">
        <v>1</v>
      </c>
      <c r="BA613">
        <v>1</v>
      </c>
      <c r="BB613">
        <v>1</v>
      </c>
      <c r="BC613">
        <v>1</v>
      </c>
      <c r="BD613" t="s">
        <v>3</v>
      </c>
      <c r="BE613" t="s">
        <v>3</v>
      </c>
      <c r="BF613" t="s">
        <v>3</v>
      </c>
      <c r="BG613" t="s">
        <v>3</v>
      </c>
      <c r="BH613">
        <v>3</v>
      </c>
      <c r="BI613">
        <v>4</v>
      </c>
      <c r="BJ613" t="s">
        <v>27</v>
      </c>
      <c r="BM613">
        <v>0</v>
      </c>
      <c r="BN613">
        <v>0</v>
      </c>
      <c r="BO613" t="s">
        <v>3</v>
      </c>
      <c r="BP613">
        <v>0</v>
      </c>
      <c r="BQ613">
        <v>1</v>
      </c>
      <c r="BR613">
        <v>0</v>
      </c>
      <c r="BS613">
        <v>1</v>
      </c>
      <c r="BT613">
        <v>1</v>
      </c>
      <c r="BU613">
        <v>1</v>
      </c>
      <c r="BV613">
        <v>1</v>
      </c>
      <c r="BW613">
        <v>1</v>
      </c>
      <c r="BX613">
        <v>1</v>
      </c>
      <c r="BY613" t="s">
        <v>3</v>
      </c>
      <c r="BZ613">
        <v>70</v>
      </c>
      <c r="CA613">
        <v>10</v>
      </c>
      <c r="CF613">
        <v>0</v>
      </c>
      <c r="CG613">
        <v>0</v>
      </c>
      <c r="CM613">
        <v>0</v>
      </c>
      <c r="CN613" t="s">
        <v>3</v>
      </c>
      <c r="CO613">
        <v>0</v>
      </c>
      <c r="CP613">
        <f t="shared" si="632"/>
        <v>1999.22</v>
      </c>
      <c r="CQ613">
        <f t="shared" si="633"/>
        <v>53410.15</v>
      </c>
      <c r="CR613">
        <f t="shared" si="634"/>
        <v>0</v>
      </c>
      <c r="CS613">
        <f t="shared" si="635"/>
        <v>0</v>
      </c>
      <c r="CT613">
        <f t="shared" si="636"/>
        <v>0</v>
      </c>
      <c r="CU613">
        <f t="shared" si="637"/>
        <v>0</v>
      </c>
      <c r="CV613">
        <f t="shared" si="638"/>
        <v>0</v>
      </c>
      <c r="CW613">
        <f t="shared" si="639"/>
        <v>0</v>
      </c>
      <c r="CX613">
        <f t="shared" si="640"/>
        <v>0</v>
      </c>
      <c r="CY613">
        <f t="shared" si="641"/>
        <v>0</v>
      </c>
      <c r="CZ613">
        <f t="shared" si="642"/>
        <v>0</v>
      </c>
      <c r="DC613" t="s">
        <v>3</v>
      </c>
      <c r="DD613" t="s">
        <v>3</v>
      </c>
      <c r="DE613" t="s">
        <v>3</v>
      </c>
      <c r="DF613" t="s">
        <v>3</v>
      </c>
      <c r="DG613" t="s">
        <v>3</v>
      </c>
      <c r="DH613" t="s">
        <v>3</v>
      </c>
      <c r="DI613" t="s">
        <v>3</v>
      </c>
      <c r="DJ613" t="s">
        <v>3</v>
      </c>
      <c r="DK613" t="s">
        <v>3</v>
      </c>
      <c r="DL613" t="s">
        <v>3</v>
      </c>
      <c r="DM613" t="s">
        <v>3</v>
      </c>
      <c r="DN613">
        <v>0</v>
      </c>
      <c r="DO613">
        <v>0</v>
      </c>
      <c r="DP613">
        <v>1</v>
      </c>
      <c r="DQ613">
        <v>1</v>
      </c>
      <c r="DU613">
        <v>1009</v>
      </c>
      <c r="DV613" t="s">
        <v>19</v>
      </c>
      <c r="DW613" t="s">
        <v>19</v>
      </c>
      <c r="DX613">
        <v>1000</v>
      </c>
      <c r="EE613">
        <v>32505399</v>
      </c>
      <c r="EF613">
        <v>1</v>
      </c>
      <c r="EG613" t="s">
        <v>21</v>
      </c>
      <c r="EH613">
        <v>0</v>
      </c>
      <c r="EI613" t="s">
        <v>3</v>
      </c>
      <c r="EJ613">
        <v>4</v>
      </c>
      <c r="EK613">
        <v>0</v>
      </c>
      <c r="EL613" t="s">
        <v>22</v>
      </c>
      <c r="EM613" t="s">
        <v>23</v>
      </c>
      <c r="EO613" t="s">
        <v>3</v>
      </c>
      <c r="EQ613">
        <v>131072</v>
      </c>
      <c r="ER613">
        <v>53410.15</v>
      </c>
      <c r="ES613">
        <v>53410.15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FQ613">
        <v>0</v>
      </c>
      <c r="FR613">
        <f t="shared" si="643"/>
        <v>0</v>
      </c>
      <c r="FS613">
        <v>0</v>
      </c>
      <c r="FX613">
        <v>70</v>
      </c>
      <c r="FY613">
        <v>10</v>
      </c>
      <c r="GA613" t="s">
        <v>3</v>
      </c>
      <c r="GD613">
        <v>0</v>
      </c>
      <c r="GF613">
        <v>-1467733540</v>
      </c>
      <c r="GG613">
        <v>2</v>
      </c>
      <c r="GH613">
        <v>1</v>
      </c>
      <c r="GI613">
        <v>-2</v>
      </c>
      <c r="GJ613">
        <v>0</v>
      </c>
      <c r="GK613">
        <f>ROUND(R613*(R12)/100,2)</f>
        <v>0</v>
      </c>
      <c r="GL613">
        <f t="shared" si="644"/>
        <v>0</v>
      </c>
      <c r="GM613">
        <f t="shared" si="645"/>
        <v>1999.22</v>
      </c>
      <c r="GN613">
        <f t="shared" si="646"/>
        <v>0</v>
      </c>
      <c r="GO613">
        <f t="shared" si="647"/>
        <v>0</v>
      </c>
      <c r="GP613">
        <f t="shared" si="648"/>
        <v>1999.22</v>
      </c>
      <c r="GR613">
        <v>0</v>
      </c>
      <c r="GS613">
        <v>3</v>
      </c>
      <c r="GT613">
        <v>0</v>
      </c>
      <c r="GU613" t="s">
        <v>3</v>
      </c>
      <c r="GV613">
        <f t="shared" si="649"/>
        <v>0</v>
      </c>
      <c r="GW613">
        <v>1</v>
      </c>
      <c r="GX613">
        <f t="shared" si="650"/>
        <v>0</v>
      </c>
      <c r="HA613">
        <v>0</v>
      </c>
      <c r="HB613">
        <v>0</v>
      </c>
      <c r="IK613">
        <v>0</v>
      </c>
    </row>
    <row r="614" spans="1:245" x14ac:dyDescent="0.2">
      <c r="A614">
        <v>17</v>
      </c>
      <c r="B614">
        <v>1</v>
      </c>
      <c r="E614" t="s">
        <v>593</v>
      </c>
      <c r="F614" t="s">
        <v>594</v>
      </c>
      <c r="G614" t="s">
        <v>595</v>
      </c>
      <c r="H614" t="s">
        <v>37</v>
      </c>
      <c r="I614">
        <v>1</v>
      </c>
      <c r="J614">
        <v>0</v>
      </c>
      <c r="O614">
        <f t="shared" si="612"/>
        <v>60957.52</v>
      </c>
      <c r="P614">
        <f t="shared" si="613"/>
        <v>60957.52</v>
      </c>
      <c r="Q614">
        <f t="shared" si="614"/>
        <v>0</v>
      </c>
      <c r="R614">
        <f t="shared" si="615"/>
        <v>0</v>
      </c>
      <c r="S614">
        <f t="shared" si="616"/>
        <v>0</v>
      </c>
      <c r="T614">
        <f t="shared" si="617"/>
        <v>0</v>
      </c>
      <c r="U614">
        <f t="shared" si="618"/>
        <v>0</v>
      </c>
      <c r="V614">
        <f t="shared" si="619"/>
        <v>0</v>
      </c>
      <c r="W614">
        <f t="shared" si="620"/>
        <v>0</v>
      </c>
      <c r="X614">
        <f t="shared" si="621"/>
        <v>0</v>
      </c>
      <c r="Y614">
        <f t="shared" si="622"/>
        <v>0</v>
      </c>
      <c r="AA614">
        <v>33034105</v>
      </c>
      <c r="AB614">
        <f t="shared" si="623"/>
        <v>60957.52</v>
      </c>
      <c r="AC614">
        <f t="shared" si="624"/>
        <v>60957.52</v>
      </c>
      <c r="AD614">
        <f t="shared" si="625"/>
        <v>0</v>
      </c>
      <c r="AE614">
        <f t="shared" si="626"/>
        <v>0</v>
      </c>
      <c r="AF614">
        <f t="shared" si="627"/>
        <v>0</v>
      </c>
      <c r="AG614">
        <f t="shared" si="628"/>
        <v>0</v>
      </c>
      <c r="AH614">
        <f t="shared" si="629"/>
        <v>0</v>
      </c>
      <c r="AI614">
        <f t="shared" si="630"/>
        <v>0</v>
      </c>
      <c r="AJ614">
        <f t="shared" si="631"/>
        <v>0</v>
      </c>
      <c r="AK614">
        <v>60957.52</v>
      </c>
      <c r="AL614">
        <v>60957.52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70</v>
      </c>
      <c r="AU614">
        <v>10</v>
      </c>
      <c r="AV614">
        <v>1</v>
      </c>
      <c r="AW614">
        <v>1</v>
      </c>
      <c r="AZ614">
        <v>1</v>
      </c>
      <c r="BA614">
        <v>1</v>
      </c>
      <c r="BB614">
        <v>1</v>
      </c>
      <c r="BC614">
        <v>1</v>
      </c>
      <c r="BD614" t="s">
        <v>3</v>
      </c>
      <c r="BE614" t="s">
        <v>3</v>
      </c>
      <c r="BF614" t="s">
        <v>3</v>
      </c>
      <c r="BG614" t="s">
        <v>3</v>
      </c>
      <c r="BH614">
        <v>3</v>
      </c>
      <c r="BI614">
        <v>4</v>
      </c>
      <c r="BJ614" t="s">
        <v>596</v>
      </c>
      <c r="BM614">
        <v>0</v>
      </c>
      <c r="BN614">
        <v>0</v>
      </c>
      <c r="BO614" t="s">
        <v>3</v>
      </c>
      <c r="BP614">
        <v>0</v>
      </c>
      <c r="BQ614">
        <v>1</v>
      </c>
      <c r="BR614">
        <v>0</v>
      </c>
      <c r="BS614">
        <v>1</v>
      </c>
      <c r="BT614">
        <v>1</v>
      </c>
      <c r="BU614">
        <v>1</v>
      </c>
      <c r="BV614">
        <v>1</v>
      </c>
      <c r="BW614">
        <v>1</v>
      </c>
      <c r="BX614">
        <v>1</v>
      </c>
      <c r="BY614" t="s">
        <v>3</v>
      </c>
      <c r="BZ614">
        <v>70</v>
      </c>
      <c r="CA614">
        <v>10</v>
      </c>
      <c r="CF614">
        <v>0</v>
      </c>
      <c r="CG614">
        <v>0</v>
      </c>
      <c r="CM614">
        <v>0</v>
      </c>
      <c r="CN614" t="s">
        <v>3</v>
      </c>
      <c r="CO614">
        <v>0</v>
      </c>
      <c r="CP614">
        <f t="shared" si="632"/>
        <v>60957.52</v>
      </c>
      <c r="CQ614">
        <f t="shared" si="633"/>
        <v>60957.52</v>
      </c>
      <c r="CR614">
        <f t="shared" si="634"/>
        <v>0</v>
      </c>
      <c r="CS614">
        <f t="shared" si="635"/>
        <v>0</v>
      </c>
      <c r="CT614">
        <f t="shared" si="636"/>
        <v>0</v>
      </c>
      <c r="CU614">
        <f t="shared" si="637"/>
        <v>0</v>
      </c>
      <c r="CV614">
        <f t="shared" si="638"/>
        <v>0</v>
      </c>
      <c r="CW614">
        <f t="shared" si="639"/>
        <v>0</v>
      </c>
      <c r="CX614">
        <f t="shared" si="640"/>
        <v>0</v>
      </c>
      <c r="CY614">
        <f t="shared" si="641"/>
        <v>0</v>
      </c>
      <c r="CZ614">
        <f t="shared" si="642"/>
        <v>0</v>
      </c>
      <c r="DC614" t="s">
        <v>3</v>
      </c>
      <c r="DD614" t="s">
        <v>3</v>
      </c>
      <c r="DE614" t="s">
        <v>3</v>
      </c>
      <c r="DF614" t="s">
        <v>3</v>
      </c>
      <c r="DG614" t="s">
        <v>3</v>
      </c>
      <c r="DH614" t="s">
        <v>3</v>
      </c>
      <c r="DI614" t="s">
        <v>3</v>
      </c>
      <c r="DJ614" t="s">
        <v>3</v>
      </c>
      <c r="DK614" t="s">
        <v>3</v>
      </c>
      <c r="DL614" t="s">
        <v>3</v>
      </c>
      <c r="DM614" t="s">
        <v>3</v>
      </c>
      <c r="DN614">
        <v>0</v>
      </c>
      <c r="DO614">
        <v>0</v>
      </c>
      <c r="DP614">
        <v>1</v>
      </c>
      <c r="DQ614">
        <v>1</v>
      </c>
      <c r="DU614">
        <v>1010</v>
      </c>
      <c r="DV614" t="s">
        <v>37</v>
      </c>
      <c r="DW614" t="s">
        <v>37</v>
      </c>
      <c r="DX614">
        <v>1</v>
      </c>
      <c r="EE614">
        <v>32505399</v>
      </c>
      <c r="EF614">
        <v>1</v>
      </c>
      <c r="EG614" t="s">
        <v>21</v>
      </c>
      <c r="EH614">
        <v>0</v>
      </c>
      <c r="EI614" t="s">
        <v>3</v>
      </c>
      <c r="EJ614">
        <v>4</v>
      </c>
      <c r="EK614">
        <v>0</v>
      </c>
      <c r="EL614" t="s">
        <v>22</v>
      </c>
      <c r="EM614" t="s">
        <v>23</v>
      </c>
      <c r="EO614" t="s">
        <v>3</v>
      </c>
      <c r="EQ614">
        <v>0</v>
      </c>
      <c r="ER614">
        <v>60957.52</v>
      </c>
      <c r="ES614">
        <v>60957.52</v>
      </c>
      <c r="ET614">
        <v>0</v>
      </c>
      <c r="EU614">
        <v>0</v>
      </c>
      <c r="EV614">
        <v>0</v>
      </c>
      <c r="EW614">
        <v>0</v>
      </c>
      <c r="EX614">
        <v>0</v>
      </c>
      <c r="EY614">
        <v>0</v>
      </c>
      <c r="FQ614">
        <v>0</v>
      </c>
      <c r="FR614">
        <f t="shared" si="643"/>
        <v>0</v>
      </c>
      <c r="FS614">
        <v>0</v>
      </c>
      <c r="FX614">
        <v>70</v>
      </c>
      <c r="FY614">
        <v>10</v>
      </c>
      <c r="GA614" t="s">
        <v>3</v>
      </c>
      <c r="GD614">
        <v>0</v>
      </c>
      <c r="GF614">
        <v>-415230064</v>
      </c>
      <c r="GG614">
        <v>2</v>
      </c>
      <c r="GH614">
        <v>1</v>
      </c>
      <c r="GI614">
        <v>-2</v>
      </c>
      <c r="GJ614">
        <v>0</v>
      </c>
      <c r="GK614">
        <f>ROUND(R614*(R12)/100,2)</f>
        <v>0</v>
      </c>
      <c r="GL614">
        <f t="shared" si="644"/>
        <v>0</v>
      </c>
      <c r="GM614">
        <f t="shared" si="645"/>
        <v>60957.52</v>
      </c>
      <c r="GN614">
        <f t="shared" si="646"/>
        <v>0</v>
      </c>
      <c r="GO614">
        <f t="shared" si="647"/>
        <v>0</v>
      </c>
      <c r="GP614">
        <f t="shared" si="648"/>
        <v>60957.52</v>
      </c>
      <c r="GR614">
        <v>0</v>
      </c>
      <c r="GS614">
        <v>3</v>
      </c>
      <c r="GT614">
        <v>0</v>
      </c>
      <c r="GU614" t="s">
        <v>3</v>
      </c>
      <c r="GV614">
        <f t="shared" si="649"/>
        <v>0</v>
      </c>
      <c r="GW614">
        <v>1</v>
      </c>
      <c r="GX614">
        <f t="shared" si="650"/>
        <v>0</v>
      </c>
      <c r="HA614">
        <v>0</v>
      </c>
      <c r="HB614">
        <v>0</v>
      </c>
      <c r="IK614">
        <v>0</v>
      </c>
    </row>
    <row r="615" spans="1:245" x14ac:dyDescent="0.2">
      <c r="A615">
        <v>17</v>
      </c>
      <c r="B615">
        <v>1</v>
      </c>
      <c r="C615">
        <f>ROW(SmtRes!A1605)</f>
        <v>1605</v>
      </c>
      <c r="D615">
        <f>ROW(EtalonRes!A1524)</f>
        <v>1524</v>
      </c>
      <c r="E615" t="s">
        <v>597</v>
      </c>
      <c r="F615" t="s">
        <v>17</v>
      </c>
      <c r="G615" t="s">
        <v>18</v>
      </c>
      <c r="H615" t="s">
        <v>19</v>
      </c>
      <c r="I615">
        <v>0.10589999999999999</v>
      </c>
      <c r="J615">
        <v>0</v>
      </c>
      <c r="O615">
        <f t="shared" si="612"/>
        <v>7060.05</v>
      </c>
      <c r="P615">
        <f t="shared" si="613"/>
        <v>6029.25</v>
      </c>
      <c r="Q615">
        <f t="shared" si="614"/>
        <v>164.69</v>
      </c>
      <c r="R615">
        <f t="shared" si="615"/>
        <v>15.13</v>
      </c>
      <c r="S615">
        <f t="shared" si="616"/>
        <v>866.11</v>
      </c>
      <c r="T615">
        <f t="shared" si="617"/>
        <v>0</v>
      </c>
      <c r="U615">
        <f t="shared" si="618"/>
        <v>3.8240489999999996</v>
      </c>
      <c r="V615">
        <f t="shared" si="619"/>
        <v>0</v>
      </c>
      <c r="W615">
        <f t="shared" si="620"/>
        <v>0</v>
      </c>
      <c r="X615">
        <f t="shared" si="621"/>
        <v>606.28</v>
      </c>
      <c r="Y615">
        <f t="shared" si="622"/>
        <v>86.61</v>
      </c>
      <c r="AA615">
        <v>33034105</v>
      </c>
      <c r="AB615">
        <f t="shared" si="623"/>
        <v>66667.14</v>
      </c>
      <c r="AC615">
        <f t="shared" si="624"/>
        <v>56933.42</v>
      </c>
      <c r="AD615">
        <f t="shared" si="625"/>
        <v>1555.17</v>
      </c>
      <c r="AE615">
        <f t="shared" si="626"/>
        <v>142.85</v>
      </c>
      <c r="AF615">
        <f t="shared" si="627"/>
        <v>8178.55</v>
      </c>
      <c r="AG615">
        <f t="shared" si="628"/>
        <v>0</v>
      </c>
      <c r="AH615">
        <f t="shared" si="629"/>
        <v>36.11</v>
      </c>
      <c r="AI615">
        <f t="shared" si="630"/>
        <v>0</v>
      </c>
      <c r="AJ615">
        <f t="shared" si="631"/>
        <v>0</v>
      </c>
      <c r="AK615">
        <v>66667.14</v>
      </c>
      <c r="AL615">
        <v>56933.42</v>
      </c>
      <c r="AM615">
        <v>1555.17</v>
      </c>
      <c r="AN615">
        <v>142.85</v>
      </c>
      <c r="AO615">
        <v>8178.55</v>
      </c>
      <c r="AP615">
        <v>0</v>
      </c>
      <c r="AQ615">
        <v>36.11</v>
      </c>
      <c r="AR615">
        <v>0</v>
      </c>
      <c r="AS615">
        <v>0</v>
      </c>
      <c r="AT615">
        <v>70</v>
      </c>
      <c r="AU615">
        <v>10</v>
      </c>
      <c r="AV615">
        <v>1</v>
      </c>
      <c r="AW615">
        <v>1</v>
      </c>
      <c r="AZ615">
        <v>1</v>
      </c>
      <c r="BA615">
        <v>1</v>
      </c>
      <c r="BB615">
        <v>1</v>
      </c>
      <c r="BC615">
        <v>1</v>
      </c>
      <c r="BD615" t="s">
        <v>3</v>
      </c>
      <c r="BE615" t="s">
        <v>3</v>
      </c>
      <c r="BF615" t="s">
        <v>3</v>
      </c>
      <c r="BG615" t="s">
        <v>3</v>
      </c>
      <c r="BH615">
        <v>0</v>
      </c>
      <c r="BI615">
        <v>4</v>
      </c>
      <c r="BJ615" t="s">
        <v>20</v>
      </c>
      <c r="BM615">
        <v>0</v>
      </c>
      <c r="BN615">
        <v>0</v>
      </c>
      <c r="BO615" t="s">
        <v>3</v>
      </c>
      <c r="BP615">
        <v>0</v>
      </c>
      <c r="BQ615">
        <v>1</v>
      </c>
      <c r="BR615">
        <v>0</v>
      </c>
      <c r="BS615">
        <v>1</v>
      </c>
      <c r="BT615">
        <v>1</v>
      </c>
      <c r="BU615">
        <v>1</v>
      </c>
      <c r="BV615">
        <v>1</v>
      </c>
      <c r="BW615">
        <v>1</v>
      </c>
      <c r="BX615">
        <v>1</v>
      </c>
      <c r="BY615" t="s">
        <v>3</v>
      </c>
      <c r="BZ615">
        <v>70</v>
      </c>
      <c r="CA615">
        <v>10</v>
      </c>
      <c r="CF615">
        <v>0</v>
      </c>
      <c r="CG615">
        <v>0</v>
      </c>
      <c r="CM615">
        <v>0</v>
      </c>
      <c r="CN615" t="s">
        <v>3</v>
      </c>
      <c r="CO615">
        <v>0</v>
      </c>
      <c r="CP615">
        <f t="shared" si="632"/>
        <v>7060.0499999999993</v>
      </c>
      <c r="CQ615">
        <f t="shared" si="633"/>
        <v>56933.42</v>
      </c>
      <c r="CR615">
        <f t="shared" si="634"/>
        <v>1555.17</v>
      </c>
      <c r="CS615">
        <f t="shared" si="635"/>
        <v>142.85</v>
      </c>
      <c r="CT615">
        <f t="shared" si="636"/>
        <v>8178.55</v>
      </c>
      <c r="CU615">
        <f t="shared" si="637"/>
        <v>0</v>
      </c>
      <c r="CV615">
        <f t="shared" si="638"/>
        <v>36.11</v>
      </c>
      <c r="CW615">
        <f t="shared" si="639"/>
        <v>0</v>
      </c>
      <c r="CX615">
        <f t="shared" si="640"/>
        <v>0</v>
      </c>
      <c r="CY615">
        <f t="shared" si="641"/>
        <v>606.27700000000004</v>
      </c>
      <c r="CZ615">
        <f t="shared" si="642"/>
        <v>86.611000000000004</v>
      </c>
      <c r="DC615" t="s">
        <v>3</v>
      </c>
      <c r="DD615" t="s">
        <v>3</v>
      </c>
      <c r="DE615" t="s">
        <v>3</v>
      </c>
      <c r="DF615" t="s">
        <v>3</v>
      </c>
      <c r="DG615" t="s">
        <v>3</v>
      </c>
      <c r="DH615" t="s">
        <v>3</v>
      </c>
      <c r="DI615" t="s">
        <v>3</v>
      </c>
      <c r="DJ615" t="s">
        <v>3</v>
      </c>
      <c r="DK615" t="s">
        <v>3</v>
      </c>
      <c r="DL615" t="s">
        <v>3</v>
      </c>
      <c r="DM615" t="s">
        <v>3</v>
      </c>
      <c r="DN615">
        <v>0</v>
      </c>
      <c r="DO615">
        <v>0</v>
      </c>
      <c r="DP615">
        <v>1</v>
      </c>
      <c r="DQ615">
        <v>1</v>
      </c>
      <c r="DU615">
        <v>1009</v>
      </c>
      <c r="DV615" t="s">
        <v>19</v>
      </c>
      <c r="DW615" t="s">
        <v>19</v>
      </c>
      <c r="DX615">
        <v>1000</v>
      </c>
      <c r="EE615">
        <v>32505399</v>
      </c>
      <c r="EF615">
        <v>1</v>
      </c>
      <c r="EG615" t="s">
        <v>21</v>
      </c>
      <c r="EH615">
        <v>0</v>
      </c>
      <c r="EI615" t="s">
        <v>3</v>
      </c>
      <c r="EJ615">
        <v>4</v>
      </c>
      <c r="EK615">
        <v>0</v>
      </c>
      <c r="EL615" t="s">
        <v>22</v>
      </c>
      <c r="EM615" t="s">
        <v>23</v>
      </c>
      <c r="EO615" t="s">
        <v>3</v>
      </c>
      <c r="EQ615">
        <v>131072</v>
      </c>
      <c r="ER615">
        <v>66667.14</v>
      </c>
      <c r="ES615">
        <v>56933.42</v>
      </c>
      <c r="ET615">
        <v>1555.17</v>
      </c>
      <c r="EU615">
        <v>142.85</v>
      </c>
      <c r="EV615">
        <v>8178.55</v>
      </c>
      <c r="EW615">
        <v>36.11</v>
      </c>
      <c r="EX615">
        <v>0</v>
      </c>
      <c r="EY615">
        <v>0</v>
      </c>
      <c r="FQ615">
        <v>0</v>
      </c>
      <c r="FR615">
        <f t="shared" si="643"/>
        <v>0</v>
      </c>
      <c r="FS615">
        <v>0</v>
      </c>
      <c r="FX615">
        <v>70</v>
      </c>
      <c r="FY615">
        <v>10</v>
      </c>
      <c r="GA615" t="s">
        <v>3</v>
      </c>
      <c r="GD615">
        <v>0</v>
      </c>
      <c r="GF615">
        <v>-1596235391</v>
      </c>
      <c r="GG615">
        <v>2</v>
      </c>
      <c r="GH615">
        <v>1</v>
      </c>
      <c r="GI615">
        <v>-2</v>
      </c>
      <c r="GJ615">
        <v>0</v>
      </c>
      <c r="GK615">
        <f>ROUND(R615*(R12)/100,2)</f>
        <v>16.34</v>
      </c>
      <c r="GL615">
        <f t="shared" si="644"/>
        <v>0</v>
      </c>
      <c r="GM615">
        <f t="shared" si="645"/>
        <v>7769.28</v>
      </c>
      <c r="GN615">
        <f t="shared" si="646"/>
        <v>0</v>
      </c>
      <c r="GO615">
        <f t="shared" si="647"/>
        <v>0</v>
      </c>
      <c r="GP615">
        <f t="shared" si="648"/>
        <v>7769.28</v>
      </c>
      <c r="GR615">
        <v>0</v>
      </c>
      <c r="GS615">
        <v>3</v>
      </c>
      <c r="GT615">
        <v>0</v>
      </c>
      <c r="GU615" t="s">
        <v>3</v>
      </c>
      <c r="GV615">
        <f t="shared" si="649"/>
        <v>0</v>
      </c>
      <c r="GW615">
        <v>1</v>
      </c>
      <c r="GX615">
        <f t="shared" si="650"/>
        <v>0</v>
      </c>
      <c r="HA615">
        <v>0</v>
      </c>
      <c r="HB615">
        <v>0</v>
      </c>
      <c r="IK615">
        <v>0</v>
      </c>
    </row>
    <row r="616" spans="1:245" x14ac:dyDescent="0.2">
      <c r="A616">
        <v>18</v>
      </c>
      <c r="B616">
        <v>1</v>
      </c>
      <c r="C616">
        <v>1605</v>
      </c>
      <c r="E616" t="s">
        <v>598</v>
      </c>
      <c r="F616" t="s">
        <v>25</v>
      </c>
      <c r="G616" t="s">
        <v>26</v>
      </c>
      <c r="H616" t="s">
        <v>19</v>
      </c>
      <c r="I616">
        <f>I615*J616</f>
        <v>-0.10589999999999999</v>
      </c>
      <c r="J616">
        <v>-1</v>
      </c>
      <c r="O616">
        <f t="shared" si="612"/>
        <v>-5656.13</v>
      </c>
      <c r="P616">
        <f t="shared" si="613"/>
        <v>-5656.13</v>
      </c>
      <c r="Q616">
        <f t="shared" si="614"/>
        <v>0</v>
      </c>
      <c r="R616">
        <f t="shared" si="615"/>
        <v>0</v>
      </c>
      <c r="S616">
        <f t="shared" si="616"/>
        <v>0</v>
      </c>
      <c r="T616">
        <f t="shared" si="617"/>
        <v>0</v>
      </c>
      <c r="U616">
        <f t="shared" si="618"/>
        <v>0</v>
      </c>
      <c r="V616">
        <f t="shared" si="619"/>
        <v>0</v>
      </c>
      <c r="W616">
        <f t="shared" si="620"/>
        <v>0</v>
      </c>
      <c r="X616">
        <f t="shared" si="621"/>
        <v>0</v>
      </c>
      <c r="Y616">
        <f t="shared" si="622"/>
        <v>0</v>
      </c>
      <c r="AA616">
        <v>33034105</v>
      </c>
      <c r="AB616">
        <f t="shared" si="623"/>
        <v>53410.15</v>
      </c>
      <c r="AC616">
        <f t="shared" si="624"/>
        <v>53410.15</v>
      </c>
      <c r="AD616">
        <f t="shared" si="625"/>
        <v>0</v>
      </c>
      <c r="AE616">
        <f t="shared" si="626"/>
        <v>0</v>
      </c>
      <c r="AF616">
        <f t="shared" si="627"/>
        <v>0</v>
      </c>
      <c r="AG616">
        <f t="shared" si="628"/>
        <v>0</v>
      </c>
      <c r="AH616">
        <f t="shared" si="629"/>
        <v>0</v>
      </c>
      <c r="AI616">
        <f t="shared" si="630"/>
        <v>0</v>
      </c>
      <c r="AJ616">
        <f t="shared" si="631"/>
        <v>0</v>
      </c>
      <c r="AK616">
        <v>53410.15</v>
      </c>
      <c r="AL616">
        <v>53410.15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70</v>
      </c>
      <c r="AU616">
        <v>10</v>
      </c>
      <c r="AV616">
        <v>1</v>
      </c>
      <c r="AW616">
        <v>1</v>
      </c>
      <c r="AZ616">
        <v>1</v>
      </c>
      <c r="BA616">
        <v>1</v>
      </c>
      <c r="BB616">
        <v>1</v>
      </c>
      <c r="BC616">
        <v>1</v>
      </c>
      <c r="BD616" t="s">
        <v>3</v>
      </c>
      <c r="BE616" t="s">
        <v>3</v>
      </c>
      <c r="BF616" t="s">
        <v>3</v>
      </c>
      <c r="BG616" t="s">
        <v>3</v>
      </c>
      <c r="BH616">
        <v>3</v>
      </c>
      <c r="BI616">
        <v>4</v>
      </c>
      <c r="BJ616" t="s">
        <v>27</v>
      </c>
      <c r="BM616">
        <v>0</v>
      </c>
      <c r="BN616">
        <v>0</v>
      </c>
      <c r="BO616" t="s">
        <v>3</v>
      </c>
      <c r="BP616">
        <v>0</v>
      </c>
      <c r="BQ616">
        <v>1</v>
      </c>
      <c r="BR616">
        <v>0</v>
      </c>
      <c r="BS616">
        <v>1</v>
      </c>
      <c r="BT616">
        <v>1</v>
      </c>
      <c r="BU616">
        <v>1</v>
      </c>
      <c r="BV616">
        <v>1</v>
      </c>
      <c r="BW616">
        <v>1</v>
      </c>
      <c r="BX616">
        <v>1</v>
      </c>
      <c r="BY616" t="s">
        <v>3</v>
      </c>
      <c r="BZ616">
        <v>70</v>
      </c>
      <c r="CA616">
        <v>10</v>
      </c>
      <c r="CF616">
        <v>0</v>
      </c>
      <c r="CG616">
        <v>0</v>
      </c>
      <c r="CM616">
        <v>0</v>
      </c>
      <c r="CN616" t="s">
        <v>3</v>
      </c>
      <c r="CO616">
        <v>0</v>
      </c>
      <c r="CP616">
        <f t="shared" si="632"/>
        <v>-5656.13</v>
      </c>
      <c r="CQ616">
        <f t="shared" si="633"/>
        <v>53410.15</v>
      </c>
      <c r="CR616">
        <f t="shared" si="634"/>
        <v>0</v>
      </c>
      <c r="CS616">
        <f t="shared" si="635"/>
        <v>0</v>
      </c>
      <c r="CT616">
        <f t="shared" si="636"/>
        <v>0</v>
      </c>
      <c r="CU616">
        <f t="shared" si="637"/>
        <v>0</v>
      </c>
      <c r="CV616">
        <f t="shared" si="638"/>
        <v>0</v>
      </c>
      <c r="CW616">
        <f t="shared" si="639"/>
        <v>0</v>
      </c>
      <c r="CX616">
        <f t="shared" si="640"/>
        <v>0</v>
      </c>
      <c r="CY616">
        <f t="shared" si="641"/>
        <v>0</v>
      </c>
      <c r="CZ616">
        <f t="shared" si="642"/>
        <v>0</v>
      </c>
      <c r="DC616" t="s">
        <v>3</v>
      </c>
      <c r="DD616" t="s">
        <v>3</v>
      </c>
      <c r="DE616" t="s">
        <v>3</v>
      </c>
      <c r="DF616" t="s">
        <v>3</v>
      </c>
      <c r="DG616" t="s">
        <v>3</v>
      </c>
      <c r="DH616" t="s">
        <v>3</v>
      </c>
      <c r="DI616" t="s">
        <v>3</v>
      </c>
      <c r="DJ616" t="s">
        <v>3</v>
      </c>
      <c r="DK616" t="s">
        <v>3</v>
      </c>
      <c r="DL616" t="s">
        <v>3</v>
      </c>
      <c r="DM616" t="s">
        <v>3</v>
      </c>
      <c r="DN616">
        <v>0</v>
      </c>
      <c r="DO616">
        <v>0</v>
      </c>
      <c r="DP616">
        <v>1</v>
      </c>
      <c r="DQ616">
        <v>1</v>
      </c>
      <c r="DU616">
        <v>1009</v>
      </c>
      <c r="DV616" t="s">
        <v>19</v>
      </c>
      <c r="DW616" t="s">
        <v>19</v>
      </c>
      <c r="DX616">
        <v>1000</v>
      </c>
      <c r="EE616">
        <v>32505399</v>
      </c>
      <c r="EF616">
        <v>1</v>
      </c>
      <c r="EG616" t="s">
        <v>21</v>
      </c>
      <c r="EH616">
        <v>0</v>
      </c>
      <c r="EI616" t="s">
        <v>3</v>
      </c>
      <c r="EJ616">
        <v>4</v>
      </c>
      <c r="EK616">
        <v>0</v>
      </c>
      <c r="EL616" t="s">
        <v>22</v>
      </c>
      <c r="EM616" t="s">
        <v>23</v>
      </c>
      <c r="EO616" t="s">
        <v>3</v>
      </c>
      <c r="EQ616">
        <v>0</v>
      </c>
      <c r="ER616">
        <v>53410.15</v>
      </c>
      <c r="ES616">
        <v>53410.15</v>
      </c>
      <c r="ET616">
        <v>0</v>
      </c>
      <c r="EU616">
        <v>0</v>
      </c>
      <c r="EV616">
        <v>0</v>
      </c>
      <c r="EW616">
        <v>0</v>
      </c>
      <c r="EX616">
        <v>0</v>
      </c>
      <c r="FQ616">
        <v>0</v>
      </c>
      <c r="FR616">
        <f t="shared" si="643"/>
        <v>0</v>
      </c>
      <c r="FS616">
        <v>0</v>
      </c>
      <c r="FX616">
        <v>70</v>
      </c>
      <c r="FY616">
        <v>10</v>
      </c>
      <c r="GA616" t="s">
        <v>3</v>
      </c>
      <c r="GD616">
        <v>0</v>
      </c>
      <c r="GF616">
        <v>-1467733540</v>
      </c>
      <c r="GG616">
        <v>2</v>
      </c>
      <c r="GH616">
        <v>1</v>
      </c>
      <c r="GI616">
        <v>-2</v>
      </c>
      <c r="GJ616">
        <v>0</v>
      </c>
      <c r="GK616">
        <f>ROUND(R616*(R12)/100,2)</f>
        <v>0</v>
      </c>
      <c r="GL616">
        <f t="shared" si="644"/>
        <v>0</v>
      </c>
      <c r="GM616">
        <f t="shared" si="645"/>
        <v>-5656.13</v>
      </c>
      <c r="GN616">
        <f t="shared" si="646"/>
        <v>0</v>
      </c>
      <c r="GO616">
        <f t="shared" si="647"/>
        <v>0</v>
      </c>
      <c r="GP616">
        <f t="shared" si="648"/>
        <v>-5656.13</v>
      </c>
      <c r="GR616">
        <v>0</v>
      </c>
      <c r="GS616">
        <v>3</v>
      </c>
      <c r="GT616">
        <v>0</v>
      </c>
      <c r="GU616" t="s">
        <v>3</v>
      </c>
      <c r="GV616">
        <f t="shared" si="649"/>
        <v>0</v>
      </c>
      <c r="GW616">
        <v>1</v>
      </c>
      <c r="GX616">
        <f t="shared" si="650"/>
        <v>0</v>
      </c>
      <c r="HA616">
        <v>0</v>
      </c>
      <c r="HB616">
        <v>0</v>
      </c>
      <c r="IK616">
        <v>0</v>
      </c>
    </row>
    <row r="617" spans="1:245" x14ac:dyDescent="0.2">
      <c r="A617">
        <v>17</v>
      </c>
      <c r="B617">
        <v>1</v>
      </c>
      <c r="C617">
        <f>ROW(SmtRes!A1620)</f>
        <v>1620</v>
      </c>
      <c r="D617">
        <f>ROW(EtalonRes!A1539)</f>
        <v>1539</v>
      </c>
      <c r="E617" t="s">
        <v>599</v>
      </c>
      <c r="F617" t="s">
        <v>29</v>
      </c>
      <c r="G617" t="s">
        <v>30</v>
      </c>
      <c r="H617" t="s">
        <v>31</v>
      </c>
      <c r="I617">
        <v>1.4500000000000001E-2</v>
      </c>
      <c r="J617">
        <v>0</v>
      </c>
      <c r="O617">
        <f t="shared" si="612"/>
        <v>6190.23</v>
      </c>
      <c r="P617">
        <f t="shared" si="613"/>
        <v>5043.57</v>
      </c>
      <c r="Q617">
        <f t="shared" si="614"/>
        <v>6.31</v>
      </c>
      <c r="R617">
        <f t="shared" si="615"/>
        <v>2.14</v>
      </c>
      <c r="S617">
        <f t="shared" si="616"/>
        <v>1140.3499999999999</v>
      </c>
      <c r="T617">
        <f t="shared" si="617"/>
        <v>0</v>
      </c>
      <c r="U617">
        <f t="shared" si="618"/>
        <v>6.5699500000000004</v>
      </c>
      <c r="V617">
        <f t="shared" si="619"/>
        <v>0</v>
      </c>
      <c r="W617">
        <f t="shared" si="620"/>
        <v>0</v>
      </c>
      <c r="X617">
        <f t="shared" si="621"/>
        <v>798.25</v>
      </c>
      <c r="Y617">
        <f t="shared" si="622"/>
        <v>114.04</v>
      </c>
      <c r="AA617">
        <v>33034105</v>
      </c>
      <c r="AB617">
        <f t="shared" si="623"/>
        <v>426912.19</v>
      </c>
      <c r="AC617">
        <f t="shared" si="624"/>
        <v>347832.49</v>
      </c>
      <c r="AD617">
        <f t="shared" si="625"/>
        <v>435.13</v>
      </c>
      <c r="AE617">
        <f t="shared" si="626"/>
        <v>147.43</v>
      </c>
      <c r="AF617">
        <f t="shared" si="627"/>
        <v>78644.570000000007</v>
      </c>
      <c r="AG617">
        <f t="shared" si="628"/>
        <v>0</v>
      </c>
      <c r="AH617">
        <f t="shared" si="629"/>
        <v>453.1</v>
      </c>
      <c r="AI617">
        <f t="shared" si="630"/>
        <v>0</v>
      </c>
      <c r="AJ617">
        <f t="shared" si="631"/>
        <v>0</v>
      </c>
      <c r="AK617">
        <v>426912.19</v>
      </c>
      <c r="AL617">
        <v>347832.49</v>
      </c>
      <c r="AM617">
        <v>435.13</v>
      </c>
      <c r="AN617">
        <v>147.43</v>
      </c>
      <c r="AO617">
        <v>78644.570000000007</v>
      </c>
      <c r="AP617">
        <v>0</v>
      </c>
      <c r="AQ617">
        <v>453.1</v>
      </c>
      <c r="AR617">
        <v>0</v>
      </c>
      <c r="AS617">
        <v>0</v>
      </c>
      <c r="AT617">
        <v>70</v>
      </c>
      <c r="AU617">
        <v>10</v>
      </c>
      <c r="AV617">
        <v>1</v>
      </c>
      <c r="AW617">
        <v>1</v>
      </c>
      <c r="AZ617">
        <v>1</v>
      </c>
      <c r="BA617">
        <v>1</v>
      </c>
      <c r="BB617">
        <v>1</v>
      </c>
      <c r="BC617">
        <v>1</v>
      </c>
      <c r="BD617" t="s">
        <v>3</v>
      </c>
      <c r="BE617" t="s">
        <v>3</v>
      </c>
      <c r="BF617" t="s">
        <v>3</v>
      </c>
      <c r="BG617" t="s">
        <v>3</v>
      </c>
      <c r="BH617">
        <v>0</v>
      </c>
      <c r="BI617">
        <v>4</v>
      </c>
      <c r="BJ617" t="s">
        <v>32</v>
      </c>
      <c r="BM617">
        <v>0</v>
      </c>
      <c r="BN617">
        <v>0</v>
      </c>
      <c r="BO617" t="s">
        <v>3</v>
      </c>
      <c r="BP617">
        <v>0</v>
      </c>
      <c r="BQ617">
        <v>1</v>
      </c>
      <c r="BR617">
        <v>0</v>
      </c>
      <c r="BS617">
        <v>1</v>
      </c>
      <c r="BT617">
        <v>1</v>
      </c>
      <c r="BU617">
        <v>1</v>
      </c>
      <c r="BV617">
        <v>1</v>
      </c>
      <c r="BW617">
        <v>1</v>
      </c>
      <c r="BX617">
        <v>1</v>
      </c>
      <c r="BY617" t="s">
        <v>3</v>
      </c>
      <c r="BZ617">
        <v>70</v>
      </c>
      <c r="CA617">
        <v>10</v>
      </c>
      <c r="CF617">
        <v>0</v>
      </c>
      <c r="CG617">
        <v>0</v>
      </c>
      <c r="CM617">
        <v>0</v>
      </c>
      <c r="CN617" t="s">
        <v>3</v>
      </c>
      <c r="CO617">
        <v>0</v>
      </c>
      <c r="CP617">
        <f t="shared" si="632"/>
        <v>6190.23</v>
      </c>
      <c r="CQ617">
        <f t="shared" si="633"/>
        <v>347832.49</v>
      </c>
      <c r="CR617">
        <f t="shared" si="634"/>
        <v>435.13</v>
      </c>
      <c r="CS617">
        <f t="shared" si="635"/>
        <v>147.43</v>
      </c>
      <c r="CT617">
        <f t="shared" si="636"/>
        <v>78644.570000000007</v>
      </c>
      <c r="CU617">
        <f t="shared" si="637"/>
        <v>0</v>
      </c>
      <c r="CV617">
        <f t="shared" si="638"/>
        <v>453.1</v>
      </c>
      <c r="CW617">
        <f t="shared" si="639"/>
        <v>0</v>
      </c>
      <c r="CX617">
        <f t="shared" si="640"/>
        <v>0</v>
      </c>
      <c r="CY617">
        <f t="shared" si="641"/>
        <v>798.245</v>
      </c>
      <c r="CZ617">
        <f t="shared" si="642"/>
        <v>114.035</v>
      </c>
      <c r="DC617" t="s">
        <v>3</v>
      </c>
      <c r="DD617" t="s">
        <v>3</v>
      </c>
      <c r="DE617" t="s">
        <v>3</v>
      </c>
      <c r="DF617" t="s">
        <v>3</v>
      </c>
      <c r="DG617" t="s">
        <v>3</v>
      </c>
      <c r="DH617" t="s">
        <v>3</v>
      </c>
      <c r="DI617" t="s">
        <v>3</v>
      </c>
      <c r="DJ617" t="s">
        <v>3</v>
      </c>
      <c r="DK617" t="s">
        <v>3</v>
      </c>
      <c r="DL617" t="s">
        <v>3</v>
      </c>
      <c r="DM617" t="s">
        <v>3</v>
      </c>
      <c r="DN617">
        <v>0</v>
      </c>
      <c r="DO617">
        <v>0</v>
      </c>
      <c r="DP617">
        <v>1</v>
      </c>
      <c r="DQ617">
        <v>1</v>
      </c>
      <c r="DU617">
        <v>1007</v>
      </c>
      <c r="DV617" t="s">
        <v>31</v>
      </c>
      <c r="DW617" t="s">
        <v>31</v>
      </c>
      <c r="DX617">
        <v>100</v>
      </c>
      <c r="EE617">
        <v>32505399</v>
      </c>
      <c r="EF617">
        <v>1</v>
      </c>
      <c r="EG617" t="s">
        <v>21</v>
      </c>
      <c r="EH617">
        <v>0</v>
      </c>
      <c r="EI617" t="s">
        <v>3</v>
      </c>
      <c r="EJ617">
        <v>4</v>
      </c>
      <c r="EK617">
        <v>0</v>
      </c>
      <c r="EL617" t="s">
        <v>22</v>
      </c>
      <c r="EM617" t="s">
        <v>23</v>
      </c>
      <c r="EO617" t="s">
        <v>3</v>
      </c>
      <c r="EQ617">
        <v>131072</v>
      </c>
      <c r="ER617">
        <v>426912.19</v>
      </c>
      <c r="ES617">
        <v>347832.49</v>
      </c>
      <c r="ET617">
        <v>435.13</v>
      </c>
      <c r="EU617">
        <v>147.43</v>
      </c>
      <c r="EV617">
        <v>78644.570000000007</v>
      </c>
      <c r="EW617">
        <v>453.1</v>
      </c>
      <c r="EX617">
        <v>0</v>
      </c>
      <c r="EY617">
        <v>0</v>
      </c>
      <c r="FQ617">
        <v>0</v>
      </c>
      <c r="FR617">
        <f t="shared" si="643"/>
        <v>0</v>
      </c>
      <c r="FS617">
        <v>0</v>
      </c>
      <c r="FX617">
        <v>70</v>
      </c>
      <c r="FY617">
        <v>10</v>
      </c>
      <c r="GA617" t="s">
        <v>3</v>
      </c>
      <c r="GD617">
        <v>0</v>
      </c>
      <c r="GF617">
        <v>1739596138</v>
      </c>
      <c r="GG617">
        <v>2</v>
      </c>
      <c r="GH617">
        <v>1</v>
      </c>
      <c r="GI617">
        <v>-2</v>
      </c>
      <c r="GJ617">
        <v>0</v>
      </c>
      <c r="GK617">
        <f>ROUND(R617*(R12)/100,2)</f>
        <v>2.31</v>
      </c>
      <c r="GL617">
        <f t="shared" si="644"/>
        <v>0</v>
      </c>
      <c r="GM617">
        <f t="shared" si="645"/>
        <v>7104.83</v>
      </c>
      <c r="GN617">
        <f t="shared" si="646"/>
        <v>0</v>
      </c>
      <c r="GO617">
        <f t="shared" si="647"/>
        <v>0</v>
      </c>
      <c r="GP617">
        <f t="shared" si="648"/>
        <v>7104.83</v>
      </c>
      <c r="GR617">
        <v>0</v>
      </c>
      <c r="GS617">
        <v>3</v>
      </c>
      <c r="GT617">
        <v>0</v>
      </c>
      <c r="GU617" t="s">
        <v>3</v>
      </c>
      <c r="GV617">
        <f t="shared" si="649"/>
        <v>0</v>
      </c>
      <c r="GW617">
        <v>1</v>
      </c>
      <c r="GX617">
        <f t="shared" si="650"/>
        <v>0</v>
      </c>
      <c r="HA617">
        <v>0</v>
      </c>
      <c r="HB617">
        <v>0</v>
      </c>
      <c r="IK617">
        <v>0</v>
      </c>
    </row>
    <row r="618" spans="1:245" x14ac:dyDescent="0.2">
      <c r="A618">
        <v>17</v>
      </c>
      <c r="B618">
        <v>1</v>
      </c>
      <c r="E618" t="s">
        <v>600</v>
      </c>
      <c r="F618" t="s">
        <v>25</v>
      </c>
      <c r="G618" t="s">
        <v>26</v>
      </c>
      <c r="H618" t="s">
        <v>19</v>
      </c>
      <c r="I618">
        <v>2.3620909969999999E-2</v>
      </c>
      <c r="J618">
        <v>0</v>
      </c>
      <c r="O618">
        <f t="shared" si="612"/>
        <v>1261.5999999999999</v>
      </c>
      <c r="P618">
        <f t="shared" si="613"/>
        <v>1261.5999999999999</v>
      </c>
      <c r="Q618">
        <f t="shared" si="614"/>
        <v>0</v>
      </c>
      <c r="R618">
        <f t="shared" si="615"/>
        <v>0</v>
      </c>
      <c r="S618">
        <f t="shared" si="616"/>
        <v>0</v>
      </c>
      <c r="T618">
        <f t="shared" si="617"/>
        <v>0</v>
      </c>
      <c r="U618">
        <f t="shared" si="618"/>
        <v>0</v>
      </c>
      <c r="V618">
        <f t="shared" si="619"/>
        <v>0</v>
      </c>
      <c r="W618">
        <f t="shared" si="620"/>
        <v>0</v>
      </c>
      <c r="X618">
        <f t="shared" si="621"/>
        <v>0</v>
      </c>
      <c r="Y618">
        <f t="shared" si="622"/>
        <v>0</v>
      </c>
      <c r="AA618">
        <v>33034105</v>
      </c>
      <c r="AB618">
        <f t="shared" si="623"/>
        <v>53410.15</v>
      </c>
      <c r="AC618">
        <f t="shared" si="624"/>
        <v>53410.15</v>
      </c>
      <c r="AD618">
        <f t="shared" si="625"/>
        <v>0</v>
      </c>
      <c r="AE618">
        <f t="shared" si="626"/>
        <v>0</v>
      </c>
      <c r="AF618">
        <f t="shared" si="627"/>
        <v>0</v>
      </c>
      <c r="AG618">
        <f t="shared" si="628"/>
        <v>0</v>
      </c>
      <c r="AH618">
        <f t="shared" si="629"/>
        <v>0</v>
      </c>
      <c r="AI618">
        <f t="shared" si="630"/>
        <v>0</v>
      </c>
      <c r="AJ618">
        <f t="shared" si="631"/>
        <v>0</v>
      </c>
      <c r="AK618">
        <v>53410.15</v>
      </c>
      <c r="AL618">
        <v>53410.15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70</v>
      </c>
      <c r="AU618">
        <v>10</v>
      </c>
      <c r="AV618">
        <v>1</v>
      </c>
      <c r="AW618">
        <v>1</v>
      </c>
      <c r="AZ618">
        <v>1</v>
      </c>
      <c r="BA618">
        <v>1</v>
      </c>
      <c r="BB618">
        <v>1</v>
      </c>
      <c r="BC618">
        <v>1</v>
      </c>
      <c r="BD618" t="s">
        <v>3</v>
      </c>
      <c r="BE618" t="s">
        <v>3</v>
      </c>
      <c r="BF618" t="s">
        <v>3</v>
      </c>
      <c r="BG618" t="s">
        <v>3</v>
      </c>
      <c r="BH618">
        <v>3</v>
      </c>
      <c r="BI618">
        <v>4</v>
      </c>
      <c r="BJ618" t="s">
        <v>27</v>
      </c>
      <c r="BM618">
        <v>0</v>
      </c>
      <c r="BN618">
        <v>0</v>
      </c>
      <c r="BO618" t="s">
        <v>3</v>
      </c>
      <c r="BP618">
        <v>0</v>
      </c>
      <c r="BQ618">
        <v>1</v>
      </c>
      <c r="BR618">
        <v>0</v>
      </c>
      <c r="BS618">
        <v>1</v>
      </c>
      <c r="BT618">
        <v>1</v>
      </c>
      <c r="BU618">
        <v>1</v>
      </c>
      <c r="BV618">
        <v>1</v>
      </c>
      <c r="BW618">
        <v>1</v>
      </c>
      <c r="BX618">
        <v>1</v>
      </c>
      <c r="BY618" t="s">
        <v>3</v>
      </c>
      <c r="BZ618">
        <v>70</v>
      </c>
      <c r="CA618">
        <v>10</v>
      </c>
      <c r="CF618">
        <v>0</v>
      </c>
      <c r="CG618">
        <v>0</v>
      </c>
      <c r="CM618">
        <v>0</v>
      </c>
      <c r="CN618" t="s">
        <v>3</v>
      </c>
      <c r="CO618">
        <v>0</v>
      </c>
      <c r="CP618">
        <f t="shared" si="632"/>
        <v>1261.5999999999999</v>
      </c>
      <c r="CQ618">
        <f t="shared" si="633"/>
        <v>53410.15</v>
      </c>
      <c r="CR618">
        <f t="shared" si="634"/>
        <v>0</v>
      </c>
      <c r="CS618">
        <f t="shared" si="635"/>
        <v>0</v>
      </c>
      <c r="CT618">
        <f t="shared" si="636"/>
        <v>0</v>
      </c>
      <c r="CU618">
        <f t="shared" si="637"/>
        <v>0</v>
      </c>
      <c r="CV618">
        <f t="shared" si="638"/>
        <v>0</v>
      </c>
      <c r="CW618">
        <f t="shared" si="639"/>
        <v>0</v>
      </c>
      <c r="CX618">
        <f t="shared" si="640"/>
        <v>0</v>
      </c>
      <c r="CY618">
        <f t="shared" si="641"/>
        <v>0</v>
      </c>
      <c r="CZ618">
        <f t="shared" si="642"/>
        <v>0</v>
      </c>
      <c r="DC618" t="s">
        <v>3</v>
      </c>
      <c r="DD618" t="s">
        <v>3</v>
      </c>
      <c r="DE618" t="s">
        <v>3</v>
      </c>
      <c r="DF618" t="s">
        <v>3</v>
      </c>
      <c r="DG618" t="s">
        <v>3</v>
      </c>
      <c r="DH618" t="s">
        <v>3</v>
      </c>
      <c r="DI618" t="s">
        <v>3</v>
      </c>
      <c r="DJ618" t="s">
        <v>3</v>
      </c>
      <c r="DK618" t="s">
        <v>3</v>
      </c>
      <c r="DL618" t="s">
        <v>3</v>
      </c>
      <c r="DM618" t="s">
        <v>3</v>
      </c>
      <c r="DN618">
        <v>0</v>
      </c>
      <c r="DO618">
        <v>0</v>
      </c>
      <c r="DP618">
        <v>1</v>
      </c>
      <c r="DQ618">
        <v>1</v>
      </c>
      <c r="DU618">
        <v>1009</v>
      </c>
      <c r="DV618" t="s">
        <v>19</v>
      </c>
      <c r="DW618" t="s">
        <v>19</v>
      </c>
      <c r="DX618">
        <v>1000</v>
      </c>
      <c r="EE618">
        <v>32505399</v>
      </c>
      <c r="EF618">
        <v>1</v>
      </c>
      <c r="EG618" t="s">
        <v>21</v>
      </c>
      <c r="EH618">
        <v>0</v>
      </c>
      <c r="EI618" t="s">
        <v>3</v>
      </c>
      <c r="EJ618">
        <v>4</v>
      </c>
      <c r="EK618">
        <v>0</v>
      </c>
      <c r="EL618" t="s">
        <v>22</v>
      </c>
      <c r="EM618" t="s">
        <v>23</v>
      </c>
      <c r="EO618" t="s">
        <v>3</v>
      </c>
      <c r="EQ618">
        <v>131072</v>
      </c>
      <c r="ER618">
        <v>53410.15</v>
      </c>
      <c r="ES618">
        <v>53410.15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FQ618">
        <v>0</v>
      </c>
      <c r="FR618">
        <f t="shared" si="643"/>
        <v>0</v>
      </c>
      <c r="FS618">
        <v>0</v>
      </c>
      <c r="FX618">
        <v>70</v>
      </c>
      <c r="FY618">
        <v>10</v>
      </c>
      <c r="GA618" t="s">
        <v>3</v>
      </c>
      <c r="GD618">
        <v>0</v>
      </c>
      <c r="GF618">
        <v>-1467733540</v>
      </c>
      <c r="GG618">
        <v>2</v>
      </c>
      <c r="GH618">
        <v>1</v>
      </c>
      <c r="GI618">
        <v>-2</v>
      </c>
      <c r="GJ618">
        <v>0</v>
      </c>
      <c r="GK618">
        <f>ROUND(R618*(R12)/100,2)</f>
        <v>0</v>
      </c>
      <c r="GL618">
        <f t="shared" si="644"/>
        <v>0</v>
      </c>
      <c r="GM618">
        <f t="shared" si="645"/>
        <v>1261.5999999999999</v>
      </c>
      <c r="GN618">
        <f t="shared" si="646"/>
        <v>0</v>
      </c>
      <c r="GO618">
        <f t="shared" si="647"/>
        <v>0</v>
      </c>
      <c r="GP618">
        <f t="shared" si="648"/>
        <v>1261.5999999999999</v>
      </c>
      <c r="GR618">
        <v>0</v>
      </c>
      <c r="GS618">
        <v>3</v>
      </c>
      <c r="GT618">
        <v>0</v>
      </c>
      <c r="GU618" t="s">
        <v>3</v>
      </c>
      <c r="GV618">
        <f t="shared" si="649"/>
        <v>0</v>
      </c>
      <c r="GW618">
        <v>1</v>
      </c>
      <c r="GX618">
        <f t="shared" si="650"/>
        <v>0</v>
      </c>
      <c r="HA618">
        <v>0</v>
      </c>
      <c r="HB618">
        <v>0</v>
      </c>
      <c r="IK618">
        <v>0</v>
      </c>
    </row>
    <row r="619" spans="1:245" x14ac:dyDescent="0.2">
      <c r="A619">
        <v>17</v>
      </c>
      <c r="B619">
        <v>1</v>
      </c>
      <c r="E619" t="s">
        <v>601</v>
      </c>
      <c r="F619" t="s">
        <v>35</v>
      </c>
      <c r="G619" t="s">
        <v>602</v>
      </c>
      <c r="H619" t="s">
        <v>37</v>
      </c>
      <c r="I619">
        <v>2</v>
      </c>
      <c r="J619">
        <v>0</v>
      </c>
      <c r="O619">
        <f t="shared" si="612"/>
        <v>104796.62</v>
      </c>
      <c r="P619">
        <f t="shared" si="613"/>
        <v>104796.62</v>
      </c>
      <c r="Q619">
        <f t="shared" si="614"/>
        <v>0</v>
      </c>
      <c r="R619">
        <f t="shared" si="615"/>
        <v>0</v>
      </c>
      <c r="S619">
        <f t="shared" si="616"/>
        <v>0</v>
      </c>
      <c r="T619">
        <f t="shared" si="617"/>
        <v>0</v>
      </c>
      <c r="U619">
        <f t="shared" si="618"/>
        <v>0</v>
      </c>
      <c r="V619">
        <f t="shared" si="619"/>
        <v>0</v>
      </c>
      <c r="W619">
        <f t="shared" si="620"/>
        <v>0</v>
      </c>
      <c r="X619">
        <f t="shared" si="621"/>
        <v>0</v>
      </c>
      <c r="Y619">
        <f t="shared" si="622"/>
        <v>0</v>
      </c>
      <c r="AA619">
        <v>33034105</v>
      </c>
      <c r="AB619">
        <f t="shared" si="623"/>
        <v>52398.31</v>
      </c>
      <c r="AC619">
        <f t="shared" si="624"/>
        <v>52398.31</v>
      </c>
      <c r="AD619">
        <f t="shared" si="625"/>
        <v>0</v>
      </c>
      <c r="AE619">
        <f t="shared" si="626"/>
        <v>0</v>
      </c>
      <c r="AF619">
        <f t="shared" si="627"/>
        <v>0</v>
      </c>
      <c r="AG619">
        <f t="shared" si="628"/>
        <v>0</v>
      </c>
      <c r="AH619">
        <f t="shared" si="629"/>
        <v>0</v>
      </c>
      <c r="AI619">
        <f t="shared" si="630"/>
        <v>0</v>
      </c>
      <c r="AJ619">
        <f t="shared" si="631"/>
        <v>0</v>
      </c>
      <c r="AK619">
        <v>52398.31</v>
      </c>
      <c r="AL619">
        <v>52398.31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1</v>
      </c>
      <c r="AW619">
        <v>1</v>
      </c>
      <c r="AZ619">
        <v>1</v>
      </c>
      <c r="BA619">
        <v>1</v>
      </c>
      <c r="BB619">
        <v>1</v>
      </c>
      <c r="BC619">
        <v>1</v>
      </c>
      <c r="BD619" t="s">
        <v>3</v>
      </c>
      <c r="BE619" t="s">
        <v>3</v>
      </c>
      <c r="BF619" t="s">
        <v>3</v>
      </c>
      <c r="BG619" t="s">
        <v>3</v>
      </c>
      <c r="BH619">
        <v>3</v>
      </c>
      <c r="BI619">
        <v>1</v>
      </c>
      <c r="BJ619" t="s">
        <v>3</v>
      </c>
      <c r="BM619">
        <v>6001</v>
      </c>
      <c r="BN619">
        <v>0</v>
      </c>
      <c r="BO619" t="s">
        <v>3</v>
      </c>
      <c r="BP619">
        <v>0</v>
      </c>
      <c r="BQ619">
        <v>0</v>
      </c>
      <c r="BR619">
        <v>0</v>
      </c>
      <c r="BS619">
        <v>1</v>
      </c>
      <c r="BT619">
        <v>1</v>
      </c>
      <c r="BU619">
        <v>1</v>
      </c>
      <c r="BV619">
        <v>1</v>
      </c>
      <c r="BW619">
        <v>1</v>
      </c>
      <c r="BX619">
        <v>1</v>
      </c>
      <c r="BY619" t="s">
        <v>3</v>
      </c>
      <c r="BZ619">
        <v>0</v>
      </c>
      <c r="CA619">
        <v>0</v>
      </c>
      <c r="CF619">
        <v>0</v>
      </c>
      <c r="CG619">
        <v>0</v>
      </c>
      <c r="CM619">
        <v>0</v>
      </c>
      <c r="CN619" t="s">
        <v>3</v>
      </c>
      <c r="CO619">
        <v>0</v>
      </c>
      <c r="CP619">
        <f t="shared" si="632"/>
        <v>104796.62</v>
      </c>
      <c r="CQ619">
        <f t="shared" si="633"/>
        <v>52398.31</v>
      </c>
      <c r="CR619">
        <f t="shared" si="634"/>
        <v>0</v>
      </c>
      <c r="CS619">
        <f t="shared" si="635"/>
        <v>0</v>
      </c>
      <c r="CT619">
        <f t="shared" si="636"/>
        <v>0</v>
      </c>
      <c r="CU619">
        <f t="shared" si="637"/>
        <v>0</v>
      </c>
      <c r="CV619">
        <f t="shared" si="638"/>
        <v>0</v>
      </c>
      <c r="CW619">
        <f t="shared" si="639"/>
        <v>0</v>
      </c>
      <c r="CX619">
        <f t="shared" si="640"/>
        <v>0</v>
      </c>
      <c r="CY619">
        <f t="shared" si="641"/>
        <v>0</v>
      </c>
      <c r="CZ619">
        <f t="shared" si="642"/>
        <v>0</v>
      </c>
      <c r="DC619" t="s">
        <v>3</v>
      </c>
      <c r="DD619" t="s">
        <v>3</v>
      </c>
      <c r="DE619" t="s">
        <v>3</v>
      </c>
      <c r="DF619" t="s">
        <v>3</v>
      </c>
      <c r="DG619" t="s">
        <v>3</v>
      </c>
      <c r="DH619" t="s">
        <v>3</v>
      </c>
      <c r="DI619" t="s">
        <v>3</v>
      </c>
      <c r="DJ619" t="s">
        <v>3</v>
      </c>
      <c r="DK619" t="s">
        <v>3</v>
      </c>
      <c r="DL619" t="s">
        <v>3</v>
      </c>
      <c r="DM619" t="s">
        <v>3</v>
      </c>
      <c r="DN619">
        <v>0</v>
      </c>
      <c r="DO619">
        <v>0</v>
      </c>
      <c r="DP619">
        <v>1</v>
      </c>
      <c r="DQ619">
        <v>1</v>
      </c>
      <c r="DU619">
        <v>1010</v>
      </c>
      <c r="DV619" t="s">
        <v>37</v>
      </c>
      <c r="DW619" t="s">
        <v>38</v>
      </c>
      <c r="DX619">
        <v>1</v>
      </c>
      <c r="EE619">
        <v>32747723</v>
      </c>
      <c r="EF619">
        <v>0</v>
      </c>
      <c r="EG619" t="s">
        <v>39</v>
      </c>
      <c r="EH619">
        <v>0</v>
      </c>
      <c r="EI619" t="s">
        <v>3</v>
      </c>
      <c r="EJ619">
        <v>1</v>
      </c>
      <c r="EK619">
        <v>6001</v>
      </c>
      <c r="EL619" t="s">
        <v>40</v>
      </c>
      <c r="EM619" t="s">
        <v>39</v>
      </c>
      <c r="EO619" t="s">
        <v>3</v>
      </c>
      <c r="EQ619">
        <v>131072</v>
      </c>
      <c r="ER619">
        <v>52398.31</v>
      </c>
      <c r="ES619">
        <v>52398.31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FQ619">
        <v>0</v>
      </c>
      <c r="FR619">
        <f t="shared" si="643"/>
        <v>0</v>
      </c>
      <c r="FS619">
        <v>0</v>
      </c>
      <c r="FX619">
        <v>0</v>
      </c>
      <c r="FY619">
        <v>0</v>
      </c>
      <c r="GA619" t="s">
        <v>41</v>
      </c>
      <c r="GD619">
        <v>0</v>
      </c>
      <c r="GF619">
        <v>-146143898</v>
      </c>
      <c r="GG619">
        <v>2</v>
      </c>
      <c r="GH619">
        <v>0</v>
      </c>
      <c r="GI619">
        <v>-2</v>
      </c>
      <c r="GJ619">
        <v>0</v>
      </c>
      <c r="GK619">
        <f>ROUND(R619*(R12)/100,2)</f>
        <v>0</v>
      </c>
      <c r="GL619">
        <f t="shared" si="644"/>
        <v>0</v>
      </c>
      <c r="GM619">
        <f t="shared" si="645"/>
        <v>104796.62</v>
      </c>
      <c r="GN619">
        <f t="shared" si="646"/>
        <v>104796.62</v>
      </c>
      <c r="GO619">
        <f t="shared" si="647"/>
        <v>0</v>
      </c>
      <c r="GP619">
        <f t="shared" si="648"/>
        <v>0</v>
      </c>
      <c r="GR619">
        <v>0</v>
      </c>
      <c r="GS619">
        <v>4</v>
      </c>
      <c r="GT619">
        <v>0</v>
      </c>
      <c r="GU619" t="s">
        <v>3</v>
      </c>
      <c r="GV619">
        <f t="shared" si="649"/>
        <v>0</v>
      </c>
      <c r="GW619">
        <v>1</v>
      </c>
      <c r="GX619">
        <f t="shared" si="650"/>
        <v>0</v>
      </c>
      <c r="HA619">
        <v>0</v>
      </c>
      <c r="HB619">
        <v>0</v>
      </c>
      <c r="IK619">
        <v>0</v>
      </c>
    </row>
    <row r="620" spans="1:245" x14ac:dyDescent="0.2">
      <c r="A620">
        <v>17</v>
      </c>
      <c r="B620">
        <v>1</v>
      </c>
      <c r="C620">
        <f>ROW(SmtRes!A1625)</f>
        <v>1625</v>
      </c>
      <c r="D620">
        <f>ROW(EtalonRes!A1543)</f>
        <v>1543</v>
      </c>
      <c r="E620" t="s">
        <v>603</v>
      </c>
      <c r="F620" t="s">
        <v>17</v>
      </c>
      <c r="G620" t="s">
        <v>18</v>
      </c>
      <c r="H620" t="s">
        <v>19</v>
      </c>
      <c r="I620">
        <v>8.9099999999999999E-2</v>
      </c>
      <c r="J620">
        <v>0</v>
      </c>
      <c r="O620">
        <f t="shared" si="612"/>
        <v>5940.05</v>
      </c>
      <c r="P620">
        <f t="shared" si="613"/>
        <v>5072.7700000000004</v>
      </c>
      <c r="Q620">
        <f t="shared" si="614"/>
        <v>138.57</v>
      </c>
      <c r="R620">
        <f t="shared" si="615"/>
        <v>12.73</v>
      </c>
      <c r="S620">
        <f t="shared" si="616"/>
        <v>728.71</v>
      </c>
      <c r="T620">
        <f t="shared" si="617"/>
        <v>0</v>
      </c>
      <c r="U620">
        <f t="shared" si="618"/>
        <v>3.2174009999999997</v>
      </c>
      <c r="V620">
        <f t="shared" si="619"/>
        <v>0</v>
      </c>
      <c r="W620">
        <f t="shared" si="620"/>
        <v>0</v>
      </c>
      <c r="X620">
        <f t="shared" si="621"/>
        <v>510.1</v>
      </c>
      <c r="Y620">
        <f t="shared" si="622"/>
        <v>72.87</v>
      </c>
      <c r="AA620">
        <v>33034105</v>
      </c>
      <c r="AB620">
        <f t="shared" si="623"/>
        <v>66667.14</v>
      </c>
      <c r="AC620">
        <f t="shared" si="624"/>
        <v>56933.42</v>
      </c>
      <c r="AD620">
        <f t="shared" si="625"/>
        <v>1555.17</v>
      </c>
      <c r="AE620">
        <f t="shared" si="626"/>
        <v>142.85</v>
      </c>
      <c r="AF620">
        <f t="shared" si="627"/>
        <v>8178.55</v>
      </c>
      <c r="AG620">
        <f t="shared" si="628"/>
        <v>0</v>
      </c>
      <c r="AH620">
        <f t="shared" si="629"/>
        <v>36.11</v>
      </c>
      <c r="AI620">
        <f t="shared" si="630"/>
        <v>0</v>
      </c>
      <c r="AJ620">
        <f t="shared" si="631"/>
        <v>0</v>
      </c>
      <c r="AK620">
        <v>66667.14</v>
      </c>
      <c r="AL620">
        <v>56933.42</v>
      </c>
      <c r="AM620">
        <v>1555.17</v>
      </c>
      <c r="AN620">
        <v>142.85</v>
      </c>
      <c r="AO620">
        <v>8178.55</v>
      </c>
      <c r="AP620">
        <v>0</v>
      </c>
      <c r="AQ620">
        <v>36.11</v>
      </c>
      <c r="AR620">
        <v>0</v>
      </c>
      <c r="AS620">
        <v>0</v>
      </c>
      <c r="AT620">
        <v>70</v>
      </c>
      <c r="AU620">
        <v>10</v>
      </c>
      <c r="AV620">
        <v>1</v>
      </c>
      <c r="AW620">
        <v>1</v>
      </c>
      <c r="AZ620">
        <v>1</v>
      </c>
      <c r="BA620">
        <v>1</v>
      </c>
      <c r="BB620">
        <v>1</v>
      </c>
      <c r="BC620">
        <v>1</v>
      </c>
      <c r="BD620" t="s">
        <v>3</v>
      </c>
      <c r="BE620" t="s">
        <v>3</v>
      </c>
      <c r="BF620" t="s">
        <v>3</v>
      </c>
      <c r="BG620" t="s">
        <v>3</v>
      </c>
      <c r="BH620">
        <v>0</v>
      </c>
      <c r="BI620">
        <v>4</v>
      </c>
      <c r="BJ620" t="s">
        <v>20</v>
      </c>
      <c r="BM620">
        <v>0</v>
      </c>
      <c r="BN620">
        <v>0</v>
      </c>
      <c r="BO620" t="s">
        <v>3</v>
      </c>
      <c r="BP620">
        <v>0</v>
      </c>
      <c r="BQ620">
        <v>1</v>
      </c>
      <c r="BR620">
        <v>0</v>
      </c>
      <c r="BS620">
        <v>1</v>
      </c>
      <c r="BT620">
        <v>1</v>
      </c>
      <c r="BU620">
        <v>1</v>
      </c>
      <c r="BV620">
        <v>1</v>
      </c>
      <c r="BW620">
        <v>1</v>
      </c>
      <c r="BX620">
        <v>1</v>
      </c>
      <c r="BY620" t="s">
        <v>3</v>
      </c>
      <c r="BZ620">
        <v>70</v>
      </c>
      <c r="CA620">
        <v>10</v>
      </c>
      <c r="CF620">
        <v>0</v>
      </c>
      <c r="CG620">
        <v>0</v>
      </c>
      <c r="CM620">
        <v>0</v>
      </c>
      <c r="CN620" t="s">
        <v>3</v>
      </c>
      <c r="CO620">
        <v>0</v>
      </c>
      <c r="CP620">
        <f t="shared" si="632"/>
        <v>5940.05</v>
      </c>
      <c r="CQ620">
        <f t="shared" si="633"/>
        <v>56933.42</v>
      </c>
      <c r="CR620">
        <f t="shared" si="634"/>
        <v>1555.17</v>
      </c>
      <c r="CS620">
        <f t="shared" si="635"/>
        <v>142.85</v>
      </c>
      <c r="CT620">
        <f t="shared" si="636"/>
        <v>8178.55</v>
      </c>
      <c r="CU620">
        <f t="shared" si="637"/>
        <v>0</v>
      </c>
      <c r="CV620">
        <f t="shared" si="638"/>
        <v>36.11</v>
      </c>
      <c r="CW620">
        <f t="shared" si="639"/>
        <v>0</v>
      </c>
      <c r="CX620">
        <f t="shared" si="640"/>
        <v>0</v>
      </c>
      <c r="CY620">
        <f t="shared" si="641"/>
        <v>510.09700000000004</v>
      </c>
      <c r="CZ620">
        <f t="shared" si="642"/>
        <v>72.871000000000009</v>
      </c>
      <c r="DC620" t="s">
        <v>3</v>
      </c>
      <c r="DD620" t="s">
        <v>3</v>
      </c>
      <c r="DE620" t="s">
        <v>3</v>
      </c>
      <c r="DF620" t="s">
        <v>3</v>
      </c>
      <c r="DG620" t="s">
        <v>3</v>
      </c>
      <c r="DH620" t="s">
        <v>3</v>
      </c>
      <c r="DI620" t="s">
        <v>3</v>
      </c>
      <c r="DJ620" t="s">
        <v>3</v>
      </c>
      <c r="DK620" t="s">
        <v>3</v>
      </c>
      <c r="DL620" t="s">
        <v>3</v>
      </c>
      <c r="DM620" t="s">
        <v>3</v>
      </c>
      <c r="DN620">
        <v>0</v>
      </c>
      <c r="DO620">
        <v>0</v>
      </c>
      <c r="DP620">
        <v>1</v>
      </c>
      <c r="DQ620">
        <v>1</v>
      </c>
      <c r="DU620">
        <v>1009</v>
      </c>
      <c r="DV620" t="s">
        <v>19</v>
      </c>
      <c r="DW620" t="s">
        <v>19</v>
      </c>
      <c r="DX620">
        <v>1000</v>
      </c>
      <c r="EE620">
        <v>32505399</v>
      </c>
      <c r="EF620">
        <v>1</v>
      </c>
      <c r="EG620" t="s">
        <v>21</v>
      </c>
      <c r="EH620">
        <v>0</v>
      </c>
      <c r="EI620" t="s">
        <v>3</v>
      </c>
      <c r="EJ620">
        <v>4</v>
      </c>
      <c r="EK620">
        <v>0</v>
      </c>
      <c r="EL620" t="s">
        <v>22</v>
      </c>
      <c r="EM620" t="s">
        <v>23</v>
      </c>
      <c r="EO620" t="s">
        <v>3</v>
      </c>
      <c r="EQ620">
        <v>131072</v>
      </c>
      <c r="ER620">
        <v>66667.14</v>
      </c>
      <c r="ES620">
        <v>56933.42</v>
      </c>
      <c r="ET620">
        <v>1555.17</v>
      </c>
      <c r="EU620">
        <v>142.85</v>
      </c>
      <c r="EV620">
        <v>8178.55</v>
      </c>
      <c r="EW620">
        <v>36.11</v>
      </c>
      <c r="EX620">
        <v>0</v>
      </c>
      <c r="EY620">
        <v>0</v>
      </c>
      <c r="FQ620">
        <v>0</v>
      </c>
      <c r="FR620">
        <f t="shared" si="643"/>
        <v>0</v>
      </c>
      <c r="FS620">
        <v>0</v>
      </c>
      <c r="FX620">
        <v>70</v>
      </c>
      <c r="FY620">
        <v>10</v>
      </c>
      <c r="GA620" t="s">
        <v>3</v>
      </c>
      <c r="GD620">
        <v>0</v>
      </c>
      <c r="GF620">
        <v>-1596235391</v>
      </c>
      <c r="GG620">
        <v>2</v>
      </c>
      <c r="GH620">
        <v>1</v>
      </c>
      <c r="GI620">
        <v>-2</v>
      </c>
      <c r="GJ620">
        <v>0</v>
      </c>
      <c r="GK620">
        <f>ROUND(R620*(R12)/100,2)</f>
        <v>13.75</v>
      </c>
      <c r="GL620">
        <f t="shared" si="644"/>
        <v>0</v>
      </c>
      <c r="GM620">
        <f t="shared" si="645"/>
        <v>6536.77</v>
      </c>
      <c r="GN620">
        <f t="shared" si="646"/>
        <v>0</v>
      </c>
      <c r="GO620">
        <f t="shared" si="647"/>
        <v>0</v>
      </c>
      <c r="GP620">
        <f t="shared" si="648"/>
        <v>6536.77</v>
      </c>
      <c r="GR620">
        <v>0</v>
      </c>
      <c r="GS620">
        <v>3</v>
      </c>
      <c r="GT620">
        <v>0</v>
      </c>
      <c r="GU620" t="s">
        <v>3</v>
      </c>
      <c r="GV620">
        <f t="shared" si="649"/>
        <v>0</v>
      </c>
      <c r="GW620">
        <v>1</v>
      </c>
      <c r="GX620">
        <f t="shared" si="650"/>
        <v>0</v>
      </c>
      <c r="HA620">
        <v>0</v>
      </c>
      <c r="HB620">
        <v>0</v>
      </c>
      <c r="IK620">
        <v>0</v>
      </c>
    </row>
    <row r="621" spans="1:245" x14ac:dyDescent="0.2">
      <c r="A621">
        <v>18</v>
      </c>
      <c r="B621">
        <v>1</v>
      </c>
      <c r="C621">
        <v>1625</v>
      </c>
      <c r="E621" t="s">
        <v>604</v>
      </c>
      <c r="F621" t="s">
        <v>25</v>
      </c>
      <c r="G621" t="s">
        <v>26</v>
      </c>
      <c r="H621" t="s">
        <v>19</v>
      </c>
      <c r="I621">
        <f>I620*J621</f>
        <v>-8.9099999999999999E-2</v>
      </c>
      <c r="J621">
        <v>-1</v>
      </c>
      <c r="O621">
        <f t="shared" si="612"/>
        <v>-4758.84</v>
      </c>
      <c r="P621">
        <f t="shared" si="613"/>
        <v>-4758.84</v>
      </c>
      <c r="Q621">
        <f t="shared" si="614"/>
        <v>0</v>
      </c>
      <c r="R621">
        <f t="shared" si="615"/>
        <v>0</v>
      </c>
      <c r="S621">
        <f t="shared" si="616"/>
        <v>0</v>
      </c>
      <c r="T621">
        <f t="shared" si="617"/>
        <v>0</v>
      </c>
      <c r="U621">
        <f t="shared" si="618"/>
        <v>0</v>
      </c>
      <c r="V621">
        <f t="shared" si="619"/>
        <v>0</v>
      </c>
      <c r="W621">
        <f t="shared" si="620"/>
        <v>0</v>
      </c>
      <c r="X621">
        <f t="shared" si="621"/>
        <v>0</v>
      </c>
      <c r="Y621">
        <f t="shared" si="622"/>
        <v>0</v>
      </c>
      <c r="AA621">
        <v>33034105</v>
      </c>
      <c r="AB621">
        <f t="shared" si="623"/>
        <v>53410.15</v>
      </c>
      <c r="AC621">
        <f t="shared" si="624"/>
        <v>53410.15</v>
      </c>
      <c r="AD621">
        <f t="shared" si="625"/>
        <v>0</v>
      </c>
      <c r="AE621">
        <f t="shared" si="626"/>
        <v>0</v>
      </c>
      <c r="AF621">
        <f t="shared" si="627"/>
        <v>0</v>
      </c>
      <c r="AG621">
        <f t="shared" si="628"/>
        <v>0</v>
      </c>
      <c r="AH621">
        <f t="shared" si="629"/>
        <v>0</v>
      </c>
      <c r="AI621">
        <f t="shared" si="630"/>
        <v>0</v>
      </c>
      <c r="AJ621">
        <f t="shared" si="631"/>
        <v>0</v>
      </c>
      <c r="AK621">
        <v>53410.15</v>
      </c>
      <c r="AL621">
        <v>53410.15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70</v>
      </c>
      <c r="AU621">
        <v>10</v>
      </c>
      <c r="AV621">
        <v>1</v>
      </c>
      <c r="AW621">
        <v>1</v>
      </c>
      <c r="AZ621">
        <v>1</v>
      </c>
      <c r="BA621">
        <v>1</v>
      </c>
      <c r="BB621">
        <v>1</v>
      </c>
      <c r="BC621">
        <v>1</v>
      </c>
      <c r="BD621" t="s">
        <v>3</v>
      </c>
      <c r="BE621" t="s">
        <v>3</v>
      </c>
      <c r="BF621" t="s">
        <v>3</v>
      </c>
      <c r="BG621" t="s">
        <v>3</v>
      </c>
      <c r="BH621">
        <v>3</v>
      </c>
      <c r="BI621">
        <v>4</v>
      </c>
      <c r="BJ621" t="s">
        <v>27</v>
      </c>
      <c r="BM621">
        <v>0</v>
      </c>
      <c r="BN621">
        <v>0</v>
      </c>
      <c r="BO621" t="s">
        <v>3</v>
      </c>
      <c r="BP621">
        <v>0</v>
      </c>
      <c r="BQ621">
        <v>1</v>
      </c>
      <c r="BR621">
        <v>0</v>
      </c>
      <c r="BS621">
        <v>1</v>
      </c>
      <c r="BT621">
        <v>1</v>
      </c>
      <c r="BU621">
        <v>1</v>
      </c>
      <c r="BV621">
        <v>1</v>
      </c>
      <c r="BW621">
        <v>1</v>
      </c>
      <c r="BX621">
        <v>1</v>
      </c>
      <c r="BY621" t="s">
        <v>3</v>
      </c>
      <c r="BZ621">
        <v>70</v>
      </c>
      <c r="CA621">
        <v>10</v>
      </c>
      <c r="CF621">
        <v>0</v>
      </c>
      <c r="CG621">
        <v>0</v>
      </c>
      <c r="CM621">
        <v>0</v>
      </c>
      <c r="CN621" t="s">
        <v>3</v>
      </c>
      <c r="CO621">
        <v>0</v>
      </c>
      <c r="CP621">
        <f t="shared" si="632"/>
        <v>-4758.84</v>
      </c>
      <c r="CQ621">
        <f t="shared" si="633"/>
        <v>53410.15</v>
      </c>
      <c r="CR621">
        <f t="shared" si="634"/>
        <v>0</v>
      </c>
      <c r="CS621">
        <f t="shared" si="635"/>
        <v>0</v>
      </c>
      <c r="CT621">
        <f t="shared" si="636"/>
        <v>0</v>
      </c>
      <c r="CU621">
        <f t="shared" si="637"/>
        <v>0</v>
      </c>
      <c r="CV621">
        <f t="shared" si="638"/>
        <v>0</v>
      </c>
      <c r="CW621">
        <f t="shared" si="639"/>
        <v>0</v>
      </c>
      <c r="CX621">
        <f t="shared" si="640"/>
        <v>0</v>
      </c>
      <c r="CY621">
        <f t="shared" si="641"/>
        <v>0</v>
      </c>
      <c r="CZ621">
        <f t="shared" si="642"/>
        <v>0</v>
      </c>
      <c r="DC621" t="s">
        <v>3</v>
      </c>
      <c r="DD621" t="s">
        <v>3</v>
      </c>
      <c r="DE621" t="s">
        <v>3</v>
      </c>
      <c r="DF621" t="s">
        <v>3</v>
      </c>
      <c r="DG621" t="s">
        <v>3</v>
      </c>
      <c r="DH621" t="s">
        <v>3</v>
      </c>
      <c r="DI621" t="s">
        <v>3</v>
      </c>
      <c r="DJ621" t="s">
        <v>3</v>
      </c>
      <c r="DK621" t="s">
        <v>3</v>
      </c>
      <c r="DL621" t="s">
        <v>3</v>
      </c>
      <c r="DM621" t="s">
        <v>3</v>
      </c>
      <c r="DN621">
        <v>0</v>
      </c>
      <c r="DO621">
        <v>0</v>
      </c>
      <c r="DP621">
        <v>1</v>
      </c>
      <c r="DQ621">
        <v>1</v>
      </c>
      <c r="DU621">
        <v>1009</v>
      </c>
      <c r="DV621" t="s">
        <v>19</v>
      </c>
      <c r="DW621" t="s">
        <v>19</v>
      </c>
      <c r="DX621">
        <v>1000</v>
      </c>
      <c r="EE621">
        <v>32505399</v>
      </c>
      <c r="EF621">
        <v>1</v>
      </c>
      <c r="EG621" t="s">
        <v>21</v>
      </c>
      <c r="EH621">
        <v>0</v>
      </c>
      <c r="EI621" t="s">
        <v>3</v>
      </c>
      <c r="EJ621">
        <v>4</v>
      </c>
      <c r="EK621">
        <v>0</v>
      </c>
      <c r="EL621" t="s">
        <v>22</v>
      </c>
      <c r="EM621" t="s">
        <v>23</v>
      </c>
      <c r="EO621" t="s">
        <v>3</v>
      </c>
      <c r="EQ621">
        <v>0</v>
      </c>
      <c r="ER621">
        <v>53410.15</v>
      </c>
      <c r="ES621">
        <v>53410.15</v>
      </c>
      <c r="ET621">
        <v>0</v>
      </c>
      <c r="EU621">
        <v>0</v>
      </c>
      <c r="EV621">
        <v>0</v>
      </c>
      <c r="EW621">
        <v>0</v>
      </c>
      <c r="EX621">
        <v>0</v>
      </c>
      <c r="FQ621">
        <v>0</v>
      </c>
      <c r="FR621">
        <f t="shared" si="643"/>
        <v>0</v>
      </c>
      <c r="FS621">
        <v>0</v>
      </c>
      <c r="FX621">
        <v>70</v>
      </c>
      <c r="FY621">
        <v>10</v>
      </c>
      <c r="GA621" t="s">
        <v>3</v>
      </c>
      <c r="GD621">
        <v>0</v>
      </c>
      <c r="GF621">
        <v>-1467733540</v>
      </c>
      <c r="GG621">
        <v>2</v>
      </c>
      <c r="GH621">
        <v>1</v>
      </c>
      <c r="GI621">
        <v>-2</v>
      </c>
      <c r="GJ621">
        <v>0</v>
      </c>
      <c r="GK621">
        <f>ROUND(R621*(R12)/100,2)</f>
        <v>0</v>
      </c>
      <c r="GL621">
        <f t="shared" si="644"/>
        <v>0</v>
      </c>
      <c r="GM621">
        <f t="shared" si="645"/>
        <v>-4758.84</v>
      </c>
      <c r="GN621">
        <f t="shared" si="646"/>
        <v>0</v>
      </c>
      <c r="GO621">
        <f t="shared" si="647"/>
        <v>0</v>
      </c>
      <c r="GP621">
        <f t="shared" si="648"/>
        <v>-4758.84</v>
      </c>
      <c r="GR621">
        <v>0</v>
      </c>
      <c r="GS621">
        <v>3</v>
      </c>
      <c r="GT621">
        <v>0</v>
      </c>
      <c r="GU621" t="s">
        <v>3</v>
      </c>
      <c r="GV621">
        <f t="shared" si="649"/>
        <v>0</v>
      </c>
      <c r="GW621">
        <v>1</v>
      </c>
      <c r="GX621">
        <f t="shared" si="650"/>
        <v>0</v>
      </c>
      <c r="HA621">
        <v>0</v>
      </c>
      <c r="HB621">
        <v>0</v>
      </c>
      <c r="IK621">
        <v>0</v>
      </c>
    </row>
    <row r="622" spans="1:245" x14ac:dyDescent="0.2">
      <c r="A622">
        <v>17</v>
      </c>
      <c r="B622">
        <v>1</v>
      </c>
      <c r="C622">
        <f>ROW(SmtRes!A1640)</f>
        <v>1640</v>
      </c>
      <c r="D622">
        <f>ROW(EtalonRes!A1558)</f>
        <v>1558</v>
      </c>
      <c r="E622" t="s">
        <v>605</v>
      </c>
      <c r="F622" t="s">
        <v>29</v>
      </c>
      <c r="G622" t="s">
        <v>30</v>
      </c>
      <c r="H622" t="s">
        <v>31</v>
      </c>
      <c r="I622">
        <v>1.2E-2</v>
      </c>
      <c r="J622">
        <v>0</v>
      </c>
      <c r="O622">
        <f t="shared" si="612"/>
        <v>5122.9399999999996</v>
      </c>
      <c r="P622">
        <f t="shared" si="613"/>
        <v>4173.99</v>
      </c>
      <c r="Q622">
        <f t="shared" si="614"/>
        <v>5.22</v>
      </c>
      <c r="R622">
        <f t="shared" si="615"/>
        <v>1.77</v>
      </c>
      <c r="S622">
        <f t="shared" si="616"/>
        <v>943.73</v>
      </c>
      <c r="T622">
        <f t="shared" si="617"/>
        <v>0</v>
      </c>
      <c r="U622">
        <f t="shared" si="618"/>
        <v>5.4372000000000007</v>
      </c>
      <c r="V622">
        <f t="shared" si="619"/>
        <v>0</v>
      </c>
      <c r="W622">
        <f t="shared" si="620"/>
        <v>0</v>
      </c>
      <c r="X622">
        <f t="shared" si="621"/>
        <v>660.61</v>
      </c>
      <c r="Y622">
        <f t="shared" si="622"/>
        <v>94.37</v>
      </c>
      <c r="AA622">
        <v>33034105</v>
      </c>
      <c r="AB622">
        <f t="shared" si="623"/>
        <v>426912.19</v>
      </c>
      <c r="AC622">
        <f t="shared" si="624"/>
        <v>347832.49</v>
      </c>
      <c r="AD622">
        <f t="shared" si="625"/>
        <v>435.13</v>
      </c>
      <c r="AE622">
        <f t="shared" si="626"/>
        <v>147.43</v>
      </c>
      <c r="AF622">
        <f t="shared" si="627"/>
        <v>78644.570000000007</v>
      </c>
      <c r="AG622">
        <f t="shared" si="628"/>
        <v>0</v>
      </c>
      <c r="AH622">
        <f t="shared" si="629"/>
        <v>453.1</v>
      </c>
      <c r="AI622">
        <f t="shared" si="630"/>
        <v>0</v>
      </c>
      <c r="AJ622">
        <f t="shared" si="631"/>
        <v>0</v>
      </c>
      <c r="AK622">
        <v>426912.19</v>
      </c>
      <c r="AL622">
        <v>347832.49</v>
      </c>
      <c r="AM622">
        <v>435.13</v>
      </c>
      <c r="AN622">
        <v>147.43</v>
      </c>
      <c r="AO622">
        <v>78644.570000000007</v>
      </c>
      <c r="AP622">
        <v>0</v>
      </c>
      <c r="AQ622">
        <v>453.1</v>
      </c>
      <c r="AR622">
        <v>0</v>
      </c>
      <c r="AS622">
        <v>0</v>
      </c>
      <c r="AT622">
        <v>70</v>
      </c>
      <c r="AU622">
        <v>10</v>
      </c>
      <c r="AV622">
        <v>1</v>
      </c>
      <c r="AW622">
        <v>1</v>
      </c>
      <c r="AZ622">
        <v>1</v>
      </c>
      <c r="BA622">
        <v>1</v>
      </c>
      <c r="BB622">
        <v>1</v>
      </c>
      <c r="BC622">
        <v>1</v>
      </c>
      <c r="BD622" t="s">
        <v>3</v>
      </c>
      <c r="BE622" t="s">
        <v>3</v>
      </c>
      <c r="BF622" t="s">
        <v>3</v>
      </c>
      <c r="BG622" t="s">
        <v>3</v>
      </c>
      <c r="BH622">
        <v>0</v>
      </c>
      <c r="BI622">
        <v>4</v>
      </c>
      <c r="BJ622" t="s">
        <v>32</v>
      </c>
      <c r="BM622">
        <v>0</v>
      </c>
      <c r="BN622">
        <v>0</v>
      </c>
      <c r="BO622" t="s">
        <v>3</v>
      </c>
      <c r="BP622">
        <v>0</v>
      </c>
      <c r="BQ622">
        <v>1</v>
      </c>
      <c r="BR622">
        <v>0</v>
      </c>
      <c r="BS622">
        <v>1</v>
      </c>
      <c r="BT622">
        <v>1</v>
      </c>
      <c r="BU622">
        <v>1</v>
      </c>
      <c r="BV622">
        <v>1</v>
      </c>
      <c r="BW622">
        <v>1</v>
      </c>
      <c r="BX622">
        <v>1</v>
      </c>
      <c r="BY622" t="s">
        <v>3</v>
      </c>
      <c r="BZ622">
        <v>70</v>
      </c>
      <c r="CA622">
        <v>10</v>
      </c>
      <c r="CF622">
        <v>0</v>
      </c>
      <c r="CG622">
        <v>0</v>
      </c>
      <c r="CM622">
        <v>0</v>
      </c>
      <c r="CN622" t="s">
        <v>3</v>
      </c>
      <c r="CO622">
        <v>0</v>
      </c>
      <c r="CP622">
        <f t="shared" si="632"/>
        <v>5122.9400000000005</v>
      </c>
      <c r="CQ622">
        <f t="shared" si="633"/>
        <v>347832.49</v>
      </c>
      <c r="CR622">
        <f t="shared" si="634"/>
        <v>435.13</v>
      </c>
      <c r="CS622">
        <f t="shared" si="635"/>
        <v>147.43</v>
      </c>
      <c r="CT622">
        <f t="shared" si="636"/>
        <v>78644.570000000007</v>
      </c>
      <c r="CU622">
        <f t="shared" si="637"/>
        <v>0</v>
      </c>
      <c r="CV622">
        <f t="shared" si="638"/>
        <v>453.1</v>
      </c>
      <c r="CW622">
        <f t="shared" si="639"/>
        <v>0</v>
      </c>
      <c r="CX622">
        <f t="shared" si="640"/>
        <v>0</v>
      </c>
      <c r="CY622">
        <f t="shared" si="641"/>
        <v>660.6110000000001</v>
      </c>
      <c r="CZ622">
        <f t="shared" si="642"/>
        <v>94.37299999999999</v>
      </c>
      <c r="DC622" t="s">
        <v>3</v>
      </c>
      <c r="DD622" t="s">
        <v>3</v>
      </c>
      <c r="DE622" t="s">
        <v>3</v>
      </c>
      <c r="DF622" t="s">
        <v>3</v>
      </c>
      <c r="DG622" t="s">
        <v>3</v>
      </c>
      <c r="DH622" t="s">
        <v>3</v>
      </c>
      <c r="DI622" t="s">
        <v>3</v>
      </c>
      <c r="DJ622" t="s">
        <v>3</v>
      </c>
      <c r="DK622" t="s">
        <v>3</v>
      </c>
      <c r="DL622" t="s">
        <v>3</v>
      </c>
      <c r="DM622" t="s">
        <v>3</v>
      </c>
      <c r="DN622">
        <v>0</v>
      </c>
      <c r="DO622">
        <v>0</v>
      </c>
      <c r="DP622">
        <v>1</v>
      </c>
      <c r="DQ622">
        <v>1</v>
      </c>
      <c r="DU622">
        <v>1007</v>
      </c>
      <c r="DV622" t="s">
        <v>31</v>
      </c>
      <c r="DW622" t="s">
        <v>31</v>
      </c>
      <c r="DX622">
        <v>100</v>
      </c>
      <c r="EE622">
        <v>32505399</v>
      </c>
      <c r="EF622">
        <v>1</v>
      </c>
      <c r="EG622" t="s">
        <v>21</v>
      </c>
      <c r="EH622">
        <v>0</v>
      </c>
      <c r="EI622" t="s">
        <v>3</v>
      </c>
      <c r="EJ622">
        <v>4</v>
      </c>
      <c r="EK622">
        <v>0</v>
      </c>
      <c r="EL622" t="s">
        <v>22</v>
      </c>
      <c r="EM622" t="s">
        <v>23</v>
      </c>
      <c r="EO622" t="s">
        <v>3</v>
      </c>
      <c r="EQ622">
        <v>131072</v>
      </c>
      <c r="ER622">
        <v>426912.19</v>
      </c>
      <c r="ES622">
        <v>347832.49</v>
      </c>
      <c r="ET622">
        <v>435.13</v>
      </c>
      <c r="EU622">
        <v>147.43</v>
      </c>
      <c r="EV622">
        <v>78644.570000000007</v>
      </c>
      <c r="EW622">
        <v>453.1</v>
      </c>
      <c r="EX622">
        <v>0</v>
      </c>
      <c r="EY622">
        <v>0</v>
      </c>
      <c r="FQ622">
        <v>0</v>
      </c>
      <c r="FR622">
        <f t="shared" si="643"/>
        <v>0</v>
      </c>
      <c r="FS622">
        <v>0</v>
      </c>
      <c r="FX622">
        <v>70</v>
      </c>
      <c r="FY622">
        <v>10</v>
      </c>
      <c r="GA622" t="s">
        <v>3</v>
      </c>
      <c r="GD622">
        <v>0</v>
      </c>
      <c r="GF622">
        <v>1739596138</v>
      </c>
      <c r="GG622">
        <v>2</v>
      </c>
      <c r="GH622">
        <v>1</v>
      </c>
      <c r="GI622">
        <v>-2</v>
      </c>
      <c r="GJ622">
        <v>0</v>
      </c>
      <c r="GK622">
        <f>ROUND(R622*(R12)/100,2)</f>
        <v>1.91</v>
      </c>
      <c r="GL622">
        <f t="shared" si="644"/>
        <v>0</v>
      </c>
      <c r="GM622">
        <f t="shared" si="645"/>
        <v>5879.83</v>
      </c>
      <c r="GN622">
        <f t="shared" si="646"/>
        <v>0</v>
      </c>
      <c r="GO622">
        <f t="shared" si="647"/>
        <v>0</v>
      </c>
      <c r="GP622">
        <f t="shared" si="648"/>
        <v>5879.83</v>
      </c>
      <c r="GR622">
        <v>0</v>
      </c>
      <c r="GS622">
        <v>3</v>
      </c>
      <c r="GT622">
        <v>0</v>
      </c>
      <c r="GU622" t="s">
        <v>3</v>
      </c>
      <c r="GV622">
        <f t="shared" si="649"/>
        <v>0</v>
      </c>
      <c r="GW622">
        <v>1</v>
      </c>
      <c r="GX622">
        <f t="shared" si="650"/>
        <v>0</v>
      </c>
      <c r="HA622">
        <v>0</v>
      </c>
      <c r="HB622">
        <v>0</v>
      </c>
      <c r="IK622">
        <v>0</v>
      </c>
    </row>
    <row r="623" spans="1:245" x14ac:dyDescent="0.2">
      <c r="A623">
        <v>17</v>
      </c>
      <c r="B623">
        <v>1</v>
      </c>
      <c r="E623" t="s">
        <v>606</v>
      </c>
      <c r="F623" t="s">
        <v>25</v>
      </c>
      <c r="G623" t="s">
        <v>26</v>
      </c>
      <c r="H623" t="s">
        <v>19</v>
      </c>
      <c r="I623">
        <v>2.6626880820000001E-2</v>
      </c>
      <c r="J623">
        <v>0</v>
      </c>
      <c r="O623">
        <f t="shared" si="612"/>
        <v>1422.15</v>
      </c>
      <c r="P623">
        <f t="shared" si="613"/>
        <v>1422.15</v>
      </c>
      <c r="Q623">
        <f t="shared" si="614"/>
        <v>0</v>
      </c>
      <c r="R623">
        <f t="shared" si="615"/>
        <v>0</v>
      </c>
      <c r="S623">
        <f t="shared" si="616"/>
        <v>0</v>
      </c>
      <c r="T623">
        <f t="shared" si="617"/>
        <v>0</v>
      </c>
      <c r="U623">
        <f t="shared" si="618"/>
        <v>0</v>
      </c>
      <c r="V623">
        <f t="shared" si="619"/>
        <v>0</v>
      </c>
      <c r="W623">
        <f t="shared" si="620"/>
        <v>0</v>
      </c>
      <c r="X623">
        <f t="shared" si="621"/>
        <v>0</v>
      </c>
      <c r="Y623">
        <f t="shared" si="622"/>
        <v>0</v>
      </c>
      <c r="AA623">
        <v>33034105</v>
      </c>
      <c r="AB623">
        <f t="shared" si="623"/>
        <v>53410.15</v>
      </c>
      <c r="AC623">
        <f t="shared" si="624"/>
        <v>53410.15</v>
      </c>
      <c r="AD623">
        <f t="shared" si="625"/>
        <v>0</v>
      </c>
      <c r="AE623">
        <f t="shared" si="626"/>
        <v>0</v>
      </c>
      <c r="AF623">
        <f t="shared" si="627"/>
        <v>0</v>
      </c>
      <c r="AG623">
        <f t="shared" si="628"/>
        <v>0</v>
      </c>
      <c r="AH623">
        <f t="shared" si="629"/>
        <v>0</v>
      </c>
      <c r="AI623">
        <f t="shared" si="630"/>
        <v>0</v>
      </c>
      <c r="AJ623">
        <f t="shared" si="631"/>
        <v>0</v>
      </c>
      <c r="AK623">
        <v>53410.15</v>
      </c>
      <c r="AL623">
        <v>53410.15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70</v>
      </c>
      <c r="AU623">
        <v>10</v>
      </c>
      <c r="AV623">
        <v>1</v>
      </c>
      <c r="AW623">
        <v>1</v>
      </c>
      <c r="AZ623">
        <v>1</v>
      </c>
      <c r="BA623">
        <v>1</v>
      </c>
      <c r="BB623">
        <v>1</v>
      </c>
      <c r="BC623">
        <v>1</v>
      </c>
      <c r="BD623" t="s">
        <v>3</v>
      </c>
      <c r="BE623" t="s">
        <v>3</v>
      </c>
      <c r="BF623" t="s">
        <v>3</v>
      </c>
      <c r="BG623" t="s">
        <v>3</v>
      </c>
      <c r="BH623">
        <v>3</v>
      </c>
      <c r="BI623">
        <v>4</v>
      </c>
      <c r="BJ623" t="s">
        <v>27</v>
      </c>
      <c r="BM623">
        <v>0</v>
      </c>
      <c r="BN623">
        <v>0</v>
      </c>
      <c r="BO623" t="s">
        <v>3</v>
      </c>
      <c r="BP623">
        <v>0</v>
      </c>
      <c r="BQ623">
        <v>1</v>
      </c>
      <c r="BR623">
        <v>0</v>
      </c>
      <c r="BS623">
        <v>1</v>
      </c>
      <c r="BT623">
        <v>1</v>
      </c>
      <c r="BU623">
        <v>1</v>
      </c>
      <c r="BV623">
        <v>1</v>
      </c>
      <c r="BW623">
        <v>1</v>
      </c>
      <c r="BX623">
        <v>1</v>
      </c>
      <c r="BY623" t="s">
        <v>3</v>
      </c>
      <c r="BZ623">
        <v>70</v>
      </c>
      <c r="CA623">
        <v>10</v>
      </c>
      <c r="CF623">
        <v>0</v>
      </c>
      <c r="CG623">
        <v>0</v>
      </c>
      <c r="CM623">
        <v>0</v>
      </c>
      <c r="CN623" t="s">
        <v>3</v>
      </c>
      <c r="CO623">
        <v>0</v>
      </c>
      <c r="CP623">
        <f t="shared" si="632"/>
        <v>1422.15</v>
      </c>
      <c r="CQ623">
        <f t="shared" si="633"/>
        <v>53410.15</v>
      </c>
      <c r="CR623">
        <f t="shared" si="634"/>
        <v>0</v>
      </c>
      <c r="CS623">
        <f t="shared" si="635"/>
        <v>0</v>
      </c>
      <c r="CT623">
        <f t="shared" si="636"/>
        <v>0</v>
      </c>
      <c r="CU623">
        <f t="shared" si="637"/>
        <v>0</v>
      </c>
      <c r="CV623">
        <f t="shared" si="638"/>
        <v>0</v>
      </c>
      <c r="CW623">
        <f t="shared" si="639"/>
        <v>0</v>
      </c>
      <c r="CX623">
        <f t="shared" si="640"/>
        <v>0</v>
      </c>
      <c r="CY623">
        <f t="shared" si="641"/>
        <v>0</v>
      </c>
      <c r="CZ623">
        <f t="shared" si="642"/>
        <v>0</v>
      </c>
      <c r="DC623" t="s">
        <v>3</v>
      </c>
      <c r="DD623" t="s">
        <v>3</v>
      </c>
      <c r="DE623" t="s">
        <v>3</v>
      </c>
      <c r="DF623" t="s">
        <v>3</v>
      </c>
      <c r="DG623" t="s">
        <v>3</v>
      </c>
      <c r="DH623" t="s">
        <v>3</v>
      </c>
      <c r="DI623" t="s">
        <v>3</v>
      </c>
      <c r="DJ623" t="s">
        <v>3</v>
      </c>
      <c r="DK623" t="s">
        <v>3</v>
      </c>
      <c r="DL623" t="s">
        <v>3</v>
      </c>
      <c r="DM623" t="s">
        <v>3</v>
      </c>
      <c r="DN623">
        <v>0</v>
      </c>
      <c r="DO623">
        <v>0</v>
      </c>
      <c r="DP623">
        <v>1</v>
      </c>
      <c r="DQ623">
        <v>1</v>
      </c>
      <c r="DU623">
        <v>1009</v>
      </c>
      <c r="DV623" t="s">
        <v>19</v>
      </c>
      <c r="DW623" t="s">
        <v>19</v>
      </c>
      <c r="DX623">
        <v>1000</v>
      </c>
      <c r="EE623">
        <v>32505399</v>
      </c>
      <c r="EF623">
        <v>1</v>
      </c>
      <c r="EG623" t="s">
        <v>21</v>
      </c>
      <c r="EH623">
        <v>0</v>
      </c>
      <c r="EI623" t="s">
        <v>3</v>
      </c>
      <c r="EJ623">
        <v>4</v>
      </c>
      <c r="EK623">
        <v>0</v>
      </c>
      <c r="EL623" t="s">
        <v>22</v>
      </c>
      <c r="EM623" t="s">
        <v>23</v>
      </c>
      <c r="EO623" t="s">
        <v>3</v>
      </c>
      <c r="EQ623">
        <v>131072</v>
      </c>
      <c r="ER623">
        <v>53410.15</v>
      </c>
      <c r="ES623">
        <v>53410.15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FQ623">
        <v>0</v>
      </c>
      <c r="FR623">
        <f t="shared" si="643"/>
        <v>0</v>
      </c>
      <c r="FS623">
        <v>0</v>
      </c>
      <c r="FX623">
        <v>70</v>
      </c>
      <c r="FY623">
        <v>10</v>
      </c>
      <c r="GA623" t="s">
        <v>3</v>
      </c>
      <c r="GD623">
        <v>0</v>
      </c>
      <c r="GF623">
        <v>-1467733540</v>
      </c>
      <c r="GG623">
        <v>2</v>
      </c>
      <c r="GH623">
        <v>1</v>
      </c>
      <c r="GI623">
        <v>-2</v>
      </c>
      <c r="GJ623">
        <v>0</v>
      </c>
      <c r="GK623">
        <f>ROUND(R623*(R12)/100,2)</f>
        <v>0</v>
      </c>
      <c r="GL623">
        <f t="shared" si="644"/>
        <v>0</v>
      </c>
      <c r="GM623">
        <f t="shared" si="645"/>
        <v>1422.15</v>
      </c>
      <c r="GN623">
        <f t="shared" si="646"/>
        <v>0</v>
      </c>
      <c r="GO623">
        <f t="shared" si="647"/>
        <v>0</v>
      </c>
      <c r="GP623">
        <f t="shared" si="648"/>
        <v>1422.15</v>
      </c>
      <c r="GR623">
        <v>0</v>
      </c>
      <c r="GS623">
        <v>3</v>
      </c>
      <c r="GT623">
        <v>0</v>
      </c>
      <c r="GU623" t="s">
        <v>3</v>
      </c>
      <c r="GV623">
        <f t="shared" si="649"/>
        <v>0</v>
      </c>
      <c r="GW623">
        <v>1</v>
      </c>
      <c r="GX623">
        <f t="shared" si="650"/>
        <v>0</v>
      </c>
      <c r="HA623">
        <v>0</v>
      </c>
      <c r="HB623">
        <v>0</v>
      </c>
      <c r="IK623">
        <v>0</v>
      </c>
    </row>
    <row r="624" spans="1:245" x14ac:dyDescent="0.2">
      <c r="A624">
        <v>17</v>
      </c>
      <c r="B624">
        <v>1</v>
      </c>
      <c r="E624" t="s">
        <v>607</v>
      </c>
      <c r="F624" t="s">
        <v>35</v>
      </c>
      <c r="G624" t="s">
        <v>608</v>
      </c>
      <c r="H624" t="s">
        <v>37</v>
      </c>
      <c r="I624">
        <v>1</v>
      </c>
      <c r="J624">
        <v>0</v>
      </c>
      <c r="O624">
        <f t="shared" si="612"/>
        <v>45000</v>
      </c>
      <c r="P624">
        <f t="shared" si="613"/>
        <v>45000</v>
      </c>
      <c r="Q624">
        <f t="shared" si="614"/>
        <v>0</v>
      </c>
      <c r="R624">
        <f t="shared" si="615"/>
        <v>0</v>
      </c>
      <c r="S624">
        <f t="shared" si="616"/>
        <v>0</v>
      </c>
      <c r="T624">
        <f t="shared" si="617"/>
        <v>0</v>
      </c>
      <c r="U624">
        <f t="shared" si="618"/>
        <v>0</v>
      </c>
      <c r="V624">
        <f t="shared" si="619"/>
        <v>0</v>
      </c>
      <c r="W624">
        <f t="shared" si="620"/>
        <v>0</v>
      </c>
      <c r="X624">
        <f t="shared" si="621"/>
        <v>0</v>
      </c>
      <c r="Y624">
        <f t="shared" si="622"/>
        <v>0</v>
      </c>
      <c r="AA624">
        <v>33034105</v>
      </c>
      <c r="AB624">
        <f t="shared" si="623"/>
        <v>45000</v>
      </c>
      <c r="AC624">
        <f t="shared" si="624"/>
        <v>45000</v>
      </c>
      <c r="AD624">
        <f t="shared" si="625"/>
        <v>0</v>
      </c>
      <c r="AE624">
        <f t="shared" si="626"/>
        <v>0</v>
      </c>
      <c r="AF624">
        <f t="shared" si="627"/>
        <v>0</v>
      </c>
      <c r="AG624">
        <f t="shared" si="628"/>
        <v>0</v>
      </c>
      <c r="AH624">
        <f t="shared" si="629"/>
        <v>0</v>
      </c>
      <c r="AI624">
        <f t="shared" si="630"/>
        <v>0</v>
      </c>
      <c r="AJ624">
        <f t="shared" si="631"/>
        <v>0</v>
      </c>
      <c r="AK624">
        <v>45000</v>
      </c>
      <c r="AL624">
        <v>45000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1</v>
      </c>
      <c r="AW624">
        <v>1</v>
      </c>
      <c r="AZ624">
        <v>1</v>
      </c>
      <c r="BA624">
        <v>1</v>
      </c>
      <c r="BB624">
        <v>1</v>
      </c>
      <c r="BC624">
        <v>1</v>
      </c>
      <c r="BD624" t="s">
        <v>3</v>
      </c>
      <c r="BE624" t="s">
        <v>3</v>
      </c>
      <c r="BF624" t="s">
        <v>3</v>
      </c>
      <c r="BG624" t="s">
        <v>3</v>
      </c>
      <c r="BH624">
        <v>3</v>
      </c>
      <c r="BI624">
        <v>1</v>
      </c>
      <c r="BJ624" t="s">
        <v>3</v>
      </c>
      <c r="BM624">
        <v>6001</v>
      </c>
      <c r="BN624">
        <v>0</v>
      </c>
      <c r="BO624" t="s">
        <v>3</v>
      </c>
      <c r="BP624">
        <v>0</v>
      </c>
      <c r="BQ624">
        <v>0</v>
      </c>
      <c r="BR624">
        <v>0</v>
      </c>
      <c r="BS624">
        <v>1</v>
      </c>
      <c r="BT624">
        <v>1</v>
      </c>
      <c r="BU624">
        <v>1</v>
      </c>
      <c r="BV624">
        <v>1</v>
      </c>
      <c r="BW624">
        <v>1</v>
      </c>
      <c r="BX624">
        <v>1</v>
      </c>
      <c r="BY624" t="s">
        <v>3</v>
      </c>
      <c r="BZ624">
        <v>0</v>
      </c>
      <c r="CA624">
        <v>0</v>
      </c>
      <c r="CF624">
        <v>0</v>
      </c>
      <c r="CG624">
        <v>0</v>
      </c>
      <c r="CM624">
        <v>0</v>
      </c>
      <c r="CN624" t="s">
        <v>3</v>
      </c>
      <c r="CO624">
        <v>0</v>
      </c>
      <c r="CP624">
        <f t="shared" si="632"/>
        <v>45000</v>
      </c>
      <c r="CQ624">
        <f t="shared" si="633"/>
        <v>45000</v>
      </c>
      <c r="CR624">
        <f t="shared" si="634"/>
        <v>0</v>
      </c>
      <c r="CS624">
        <f t="shared" si="635"/>
        <v>0</v>
      </c>
      <c r="CT624">
        <f t="shared" si="636"/>
        <v>0</v>
      </c>
      <c r="CU624">
        <f t="shared" si="637"/>
        <v>0</v>
      </c>
      <c r="CV624">
        <f t="shared" si="638"/>
        <v>0</v>
      </c>
      <c r="CW624">
        <f t="shared" si="639"/>
        <v>0</v>
      </c>
      <c r="CX624">
        <f t="shared" si="640"/>
        <v>0</v>
      </c>
      <c r="CY624">
        <f t="shared" si="641"/>
        <v>0</v>
      </c>
      <c r="CZ624">
        <f t="shared" si="642"/>
        <v>0</v>
      </c>
      <c r="DC624" t="s">
        <v>3</v>
      </c>
      <c r="DD624" t="s">
        <v>3</v>
      </c>
      <c r="DE624" t="s">
        <v>3</v>
      </c>
      <c r="DF624" t="s">
        <v>3</v>
      </c>
      <c r="DG624" t="s">
        <v>3</v>
      </c>
      <c r="DH624" t="s">
        <v>3</v>
      </c>
      <c r="DI624" t="s">
        <v>3</v>
      </c>
      <c r="DJ624" t="s">
        <v>3</v>
      </c>
      <c r="DK624" t="s">
        <v>3</v>
      </c>
      <c r="DL624" t="s">
        <v>3</v>
      </c>
      <c r="DM624" t="s">
        <v>3</v>
      </c>
      <c r="DN624">
        <v>0</v>
      </c>
      <c r="DO624">
        <v>0</v>
      </c>
      <c r="DP624">
        <v>1</v>
      </c>
      <c r="DQ624">
        <v>1</v>
      </c>
      <c r="DU624">
        <v>1010</v>
      </c>
      <c r="DV624" t="s">
        <v>37</v>
      </c>
      <c r="DW624" t="s">
        <v>38</v>
      </c>
      <c r="DX624">
        <v>1</v>
      </c>
      <c r="EE624">
        <v>32747723</v>
      </c>
      <c r="EF624">
        <v>0</v>
      </c>
      <c r="EG624" t="s">
        <v>39</v>
      </c>
      <c r="EH624">
        <v>0</v>
      </c>
      <c r="EI624" t="s">
        <v>3</v>
      </c>
      <c r="EJ624">
        <v>1</v>
      </c>
      <c r="EK624">
        <v>6001</v>
      </c>
      <c r="EL624" t="s">
        <v>40</v>
      </c>
      <c r="EM624" t="s">
        <v>39</v>
      </c>
      <c r="EO624" t="s">
        <v>3</v>
      </c>
      <c r="EQ624">
        <v>131072</v>
      </c>
      <c r="ER624">
        <v>45000</v>
      </c>
      <c r="ES624">
        <v>45000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FQ624">
        <v>0</v>
      </c>
      <c r="FR624">
        <f t="shared" si="643"/>
        <v>0</v>
      </c>
      <c r="FS624">
        <v>0</v>
      </c>
      <c r="FX624">
        <v>0</v>
      </c>
      <c r="FY624">
        <v>0</v>
      </c>
      <c r="GA624" t="s">
        <v>41</v>
      </c>
      <c r="GD624">
        <v>0</v>
      </c>
      <c r="GF624">
        <v>251073635</v>
      </c>
      <c r="GG624">
        <v>2</v>
      </c>
      <c r="GH624">
        <v>0</v>
      </c>
      <c r="GI624">
        <v>-2</v>
      </c>
      <c r="GJ624">
        <v>0</v>
      </c>
      <c r="GK624">
        <f>ROUND(R624*(R12)/100,2)</f>
        <v>0</v>
      </c>
      <c r="GL624">
        <f t="shared" si="644"/>
        <v>0</v>
      </c>
      <c r="GM624">
        <f t="shared" si="645"/>
        <v>45000</v>
      </c>
      <c r="GN624">
        <f t="shared" si="646"/>
        <v>45000</v>
      </c>
      <c r="GO624">
        <f t="shared" si="647"/>
        <v>0</v>
      </c>
      <c r="GP624">
        <f t="shared" si="648"/>
        <v>0</v>
      </c>
      <c r="GR624">
        <v>0</v>
      </c>
      <c r="GS624">
        <v>4</v>
      </c>
      <c r="GT624">
        <v>0</v>
      </c>
      <c r="GU624" t="s">
        <v>3</v>
      </c>
      <c r="GV624">
        <f t="shared" si="649"/>
        <v>0</v>
      </c>
      <c r="GW624">
        <v>1</v>
      </c>
      <c r="GX624">
        <f t="shared" si="650"/>
        <v>0</v>
      </c>
      <c r="HA624">
        <v>0</v>
      </c>
      <c r="HB624">
        <v>0</v>
      </c>
      <c r="IK624">
        <v>0</v>
      </c>
    </row>
    <row r="625" spans="1:245" x14ac:dyDescent="0.2">
      <c r="A625">
        <v>17</v>
      </c>
      <c r="B625">
        <v>1</v>
      </c>
      <c r="C625">
        <f>ROW(SmtRes!A1645)</f>
        <v>1645</v>
      </c>
      <c r="D625">
        <f>ROW(EtalonRes!A1562)</f>
        <v>1562</v>
      </c>
      <c r="E625" t="s">
        <v>609</v>
      </c>
      <c r="F625" t="s">
        <v>17</v>
      </c>
      <c r="G625" t="s">
        <v>18</v>
      </c>
      <c r="H625" t="s">
        <v>19</v>
      </c>
      <c r="I625">
        <v>0.24460000000000001</v>
      </c>
      <c r="J625">
        <v>0</v>
      </c>
      <c r="O625">
        <f t="shared" si="612"/>
        <v>16306.77</v>
      </c>
      <c r="P625">
        <f t="shared" si="613"/>
        <v>13925.91</v>
      </c>
      <c r="Q625">
        <f t="shared" si="614"/>
        <v>380.39</v>
      </c>
      <c r="R625">
        <f t="shared" si="615"/>
        <v>34.94</v>
      </c>
      <c r="S625">
        <f t="shared" si="616"/>
        <v>2000.47</v>
      </c>
      <c r="T625">
        <f t="shared" si="617"/>
        <v>0</v>
      </c>
      <c r="U625">
        <f t="shared" si="618"/>
        <v>8.8325060000000004</v>
      </c>
      <c r="V625">
        <f t="shared" si="619"/>
        <v>0</v>
      </c>
      <c r="W625">
        <f t="shared" si="620"/>
        <v>0</v>
      </c>
      <c r="X625">
        <f t="shared" si="621"/>
        <v>1400.33</v>
      </c>
      <c r="Y625">
        <f t="shared" si="622"/>
        <v>200.05</v>
      </c>
      <c r="AA625">
        <v>33034105</v>
      </c>
      <c r="AB625">
        <f t="shared" si="623"/>
        <v>66667.14</v>
      </c>
      <c r="AC625">
        <f t="shared" si="624"/>
        <v>56933.42</v>
      </c>
      <c r="AD625">
        <f t="shared" si="625"/>
        <v>1555.17</v>
      </c>
      <c r="AE625">
        <f t="shared" si="626"/>
        <v>142.85</v>
      </c>
      <c r="AF625">
        <f t="shared" si="627"/>
        <v>8178.55</v>
      </c>
      <c r="AG625">
        <f t="shared" si="628"/>
        <v>0</v>
      </c>
      <c r="AH625">
        <f t="shared" si="629"/>
        <v>36.11</v>
      </c>
      <c r="AI625">
        <f t="shared" si="630"/>
        <v>0</v>
      </c>
      <c r="AJ625">
        <f t="shared" si="631"/>
        <v>0</v>
      </c>
      <c r="AK625">
        <v>66667.14</v>
      </c>
      <c r="AL625">
        <v>56933.42</v>
      </c>
      <c r="AM625">
        <v>1555.17</v>
      </c>
      <c r="AN625">
        <v>142.85</v>
      </c>
      <c r="AO625">
        <v>8178.55</v>
      </c>
      <c r="AP625">
        <v>0</v>
      </c>
      <c r="AQ625">
        <v>36.11</v>
      </c>
      <c r="AR625">
        <v>0</v>
      </c>
      <c r="AS625">
        <v>0</v>
      </c>
      <c r="AT625">
        <v>70</v>
      </c>
      <c r="AU625">
        <v>10</v>
      </c>
      <c r="AV625">
        <v>1</v>
      </c>
      <c r="AW625">
        <v>1</v>
      </c>
      <c r="AZ625">
        <v>1</v>
      </c>
      <c r="BA625">
        <v>1</v>
      </c>
      <c r="BB625">
        <v>1</v>
      </c>
      <c r="BC625">
        <v>1</v>
      </c>
      <c r="BD625" t="s">
        <v>3</v>
      </c>
      <c r="BE625" t="s">
        <v>3</v>
      </c>
      <c r="BF625" t="s">
        <v>3</v>
      </c>
      <c r="BG625" t="s">
        <v>3</v>
      </c>
      <c r="BH625">
        <v>0</v>
      </c>
      <c r="BI625">
        <v>4</v>
      </c>
      <c r="BJ625" t="s">
        <v>20</v>
      </c>
      <c r="BM625">
        <v>0</v>
      </c>
      <c r="BN625">
        <v>0</v>
      </c>
      <c r="BO625" t="s">
        <v>3</v>
      </c>
      <c r="BP625">
        <v>0</v>
      </c>
      <c r="BQ625">
        <v>1</v>
      </c>
      <c r="BR625">
        <v>0</v>
      </c>
      <c r="BS625">
        <v>1</v>
      </c>
      <c r="BT625">
        <v>1</v>
      </c>
      <c r="BU625">
        <v>1</v>
      </c>
      <c r="BV625">
        <v>1</v>
      </c>
      <c r="BW625">
        <v>1</v>
      </c>
      <c r="BX625">
        <v>1</v>
      </c>
      <c r="BY625" t="s">
        <v>3</v>
      </c>
      <c r="BZ625">
        <v>70</v>
      </c>
      <c r="CA625">
        <v>10</v>
      </c>
      <c r="CF625">
        <v>0</v>
      </c>
      <c r="CG625">
        <v>0</v>
      </c>
      <c r="CM625">
        <v>0</v>
      </c>
      <c r="CN625" t="s">
        <v>3</v>
      </c>
      <c r="CO625">
        <v>0</v>
      </c>
      <c r="CP625">
        <f t="shared" si="632"/>
        <v>16306.769999999999</v>
      </c>
      <c r="CQ625">
        <f t="shared" si="633"/>
        <v>56933.42</v>
      </c>
      <c r="CR625">
        <f t="shared" si="634"/>
        <v>1555.17</v>
      </c>
      <c r="CS625">
        <f t="shared" si="635"/>
        <v>142.85</v>
      </c>
      <c r="CT625">
        <f t="shared" si="636"/>
        <v>8178.55</v>
      </c>
      <c r="CU625">
        <f t="shared" si="637"/>
        <v>0</v>
      </c>
      <c r="CV625">
        <f t="shared" si="638"/>
        <v>36.11</v>
      </c>
      <c r="CW625">
        <f t="shared" si="639"/>
        <v>0</v>
      </c>
      <c r="CX625">
        <f t="shared" si="640"/>
        <v>0</v>
      </c>
      <c r="CY625">
        <f t="shared" si="641"/>
        <v>1400.329</v>
      </c>
      <c r="CZ625">
        <f t="shared" si="642"/>
        <v>200.047</v>
      </c>
      <c r="DC625" t="s">
        <v>3</v>
      </c>
      <c r="DD625" t="s">
        <v>3</v>
      </c>
      <c r="DE625" t="s">
        <v>3</v>
      </c>
      <c r="DF625" t="s">
        <v>3</v>
      </c>
      <c r="DG625" t="s">
        <v>3</v>
      </c>
      <c r="DH625" t="s">
        <v>3</v>
      </c>
      <c r="DI625" t="s">
        <v>3</v>
      </c>
      <c r="DJ625" t="s">
        <v>3</v>
      </c>
      <c r="DK625" t="s">
        <v>3</v>
      </c>
      <c r="DL625" t="s">
        <v>3</v>
      </c>
      <c r="DM625" t="s">
        <v>3</v>
      </c>
      <c r="DN625">
        <v>0</v>
      </c>
      <c r="DO625">
        <v>0</v>
      </c>
      <c r="DP625">
        <v>1</v>
      </c>
      <c r="DQ625">
        <v>1</v>
      </c>
      <c r="DU625">
        <v>1009</v>
      </c>
      <c r="DV625" t="s">
        <v>19</v>
      </c>
      <c r="DW625" t="s">
        <v>19</v>
      </c>
      <c r="DX625">
        <v>1000</v>
      </c>
      <c r="EE625">
        <v>32505399</v>
      </c>
      <c r="EF625">
        <v>1</v>
      </c>
      <c r="EG625" t="s">
        <v>21</v>
      </c>
      <c r="EH625">
        <v>0</v>
      </c>
      <c r="EI625" t="s">
        <v>3</v>
      </c>
      <c r="EJ625">
        <v>4</v>
      </c>
      <c r="EK625">
        <v>0</v>
      </c>
      <c r="EL625" t="s">
        <v>22</v>
      </c>
      <c r="EM625" t="s">
        <v>23</v>
      </c>
      <c r="EO625" t="s">
        <v>3</v>
      </c>
      <c r="EQ625">
        <v>131072</v>
      </c>
      <c r="ER625">
        <v>66667.14</v>
      </c>
      <c r="ES625">
        <v>56933.42</v>
      </c>
      <c r="ET625">
        <v>1555.17</v>
      </c>
      <c r="EU625">
        <v>142.85</v>
      </c>
      <c r="EV625">
        <v>8178.55</v>
      </c>
      <c r="EW625">
        <v>36.11</v>
      </c>
      <c r="EX625">
        <v>0</v>
      </c>
      <c r="EY625">
        <v>0</v>
      </c>
      <c r="FQ625">
        <v>0</v>
      </c>
      <c r="FR625">
        <f t="shared" si="643"/>
        <v>0</v>
      </c>
      <c r="FS625">
        <v>0</v>
      </c>
      <c r="FX625">
        <v>70</v>
      </c>
      <c r="FY625">
        <v>10</v>
      </c>
      <c r="GA625" t="s">
        <v>3</v>
      </c>
      <c r="GD625">
        <v>0</v>
      </c>
      <c r="GF625">
        <v>-1596235391</v>
      </c>
      <c r="GG625">
        <v>2</v>
      </c>
      <c r="GH625">
        <v>1</v>
      </c>
      <c r="GI625">
        <v>-2</v>
      </c>
      <c r="GJ625">
        <v>0</v>
      </c>
      <c r="GK625">
        <f>ROUND(R625*(R12)/100,2)</f>
        <v>37.74</v>
      </c>
      <c r="GL625">
        <f t="shared" si="644"/>
        <v>0</v>
      </c>
      <c r="GM625">
        <f t="shared" si="645"/>
        <v>17944.89</v>
      </c>
      <c r="GN625">
        <f t="shared" si="646"/>
        <v>0</v>
      </c>
      <c r="GO625">
        <f t="shared" si="647"/>
        <v>0</v>
      </c>
      <c r="GP625">
        <f t="shared" si="648"/>
        <v>17944.89</v>
      </c>
      <c r="GR625">
        <v>0</v>
      </c>
      <c r="GS625">
        <v>3</v>
      </c>
      <c r="GT625">
        <v>0</v>
      </c>
      <c r="GU625" t="s">
        <v>3</v>
      </c>
      <c r="GV625">
        <f t="shared" si="649"/>
        <v>0</v>
      </c>
      <c r="GW625">
        <v>1</v>
      </c>
      <c r="GX625">
        <f t="shared" si="650"/>
        <v>0</v>
      </c>
      <c r="HA625">
        <v>0</v>
      </c>
      <c r="HB625">
        <v>0</v>
      </c>
      <c r="IK625">
        <v>0</v>
      </c>
    </row>
    <row r="626" spans="1:245" x14ac:dyDescent="0.2">
      <c r="A626">
        <v>18</v>
      </c>
      <c r="B626">
        <v>1</v>
      </c>
      <c r="C626">
        <v>1645</v>
      </c>
      <c r="E626" t="s">
        <v>610</v>
      </c>
      <c r="F626" t="s">
        <v>25</v>
      </c>
      <c r="G626" t="s">
        <v>26</v>
      </c>
      <c r="H626" t="s">
        <v>19</v>
      </c>
      <c r="I626">
        <f>I625*J626</f>
        <v>-0.24460000000000001</v>
      </c>
      <c r="J626">
        <v>-1</v>
      </c>
      <c r="O626">
        <f t="shared" si="612"/>
        <v>-13064.12</v>
      </c>
      <c r="P626">
        <f t="shared" si="613"/>
        <v>-13064.12</v>
      </c>
      <c r="Q626">
        <f t="shared" si="614"/>
        <v>0</v>
      </c>
      <c r="R626">
        <f t="shared" si="615"/>
        <v>0</v>
      </c>
      <c r="S626">
        <f t="shared" si="616"/>
        <v>0</v>
      </c>
      <c r="T626">
        <f t="shared" si="617"/>
        <v>0</v>
      </c>
      <c r="U626">
        <f t="shared" si="618"/>
        <v>0</v>
      </c>
      <c r="V626">
        <f t="shared" si="619"/>
        <v>0</v>
      </c>
      <c r="W626">
        <f t="shared" si="620"/>
        <v>0</v>
      </c>
      <c r="X626">
        <f t="shared" si="621"/>
        <v>0</v>
      </c>
      <c r="Y626">
        <f t="shared" si="622"/>
        <v>0</v>
      </c>
      <c r="AA626">
        <v>33034105</v>
      </c>
      <c r="AB626">
        <f t="shared" si="623"/>
        <v>53410.15</v>
      </c>
      <c r="AC626">
        <f t="shared" si="624"/>
        <v>53410.15</v>
      </c>
      <c r="AD626">
        <f t="shared" si="625"/>
        <v>0</v>
      </c>
      <c r="AE626">
        <f t="shared" si="626"/>
        <v>0</v>
      </c>
      <c r="AF626">
        <f t="shared" si="627"/>
        <v>0</v>
      </c>
      <c r="AG626">
        <f t="shared" si="628"/>
        <v>0</v>
      </c>
      <c r="AH626">
        <f t="shared" si="629"/>
        <v>0</v>
      </c>
      <c r="AI626">
        <f t="shared" si="630"/>
        <v>0</v>
      </c>
      <c r="AJ626">
        <f t="shared" si="631"/>
        <v>0</v>
      </c>
      <c r="AK626">
        <v>53410.15</v>
      </c>
      <c r="AL626">
        <v>53410.15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70</v>
      </c>
      <c r="AU626">
        <v>10</v>
      </c>
      <c r="AV626">
        <v>1</v>
      </c>
      <c r="AW626">
        <v>1</v>
      </c>
      <c r="AZ626">
        <v>1</v>
      </c>
      <c r="BA626">
        <v>1</v>
      </c>
      <c r="BB626">
        <v>1</v>
      </c>
      <c r="BC626">
        <v>1</v>
      </c>
      <c r="BD626" t="s">
        <v>3</v>
      </c>
      <c r="BE626" t="s">
        <v>3</v>
      </c>
      <c r="BF626" t="s">
        <v>3</v>
      </c>
      <c r="BG626" t="s">
        <v>3</v>
      </c>
      <c r="BH626">
        <v>3</v>
      </c>
      <c r="BI626">
        <v>4</v>
      </c>
      <c r="BJ626" t="s">
        <v>27</v>
      </c>
      <c r="BM626">
        <v>0</v>
      </c>
      <c r="BN626">
        <v>0</v>
      </c>
      <c r="BO626" t="s">
        <v>3</v>
      </c>
      <c r="BP626">
        <v>0</v>
      </c>
      <c r="BQ626">
        <v>1</v>
      </c>
      <c r="BR626">
        <v>0</v>
      </c>
      <c r="BS626">
        <v>1</v>
      </c>
      <c r="BT626">
        <v>1</v>
      </c>
      <c r="BU626">
        <v>1</v>
      </c>
      <c r="BV626">
        <v>1</v>
      </c>
      <c r="BW626">
        <v>1</v>
      </c>
      <c r="BX626">
        <v>1</v>
      </c>
      <c r="BY626" t="s">
        <v>3</v>
      </c>
      <c r="BZ626">
        <v>70</v>
      </c>
      <c r="CA626">
        <v>10</v>
      </c>
      <c r="CF626">
        <v>0</v>
      </c>
      <c r="CG626">
        <v>0</v>
      </c>
      <c r="CM626">
        <v>0</v>
      </c>
      <c r="CN626" t="s">
        <v>3</v>
      </c>
      <c r="CO626">
        <v>0</v>
      </c>
      <c r="CP626">
        <f t="shared" si="632"/>
        <v>-13064.12</v>
      </c>
      <c r="CQ626">
        <f t="shared" si="633"/>
        <v>53410.15</v>
      </c>
      <c r="CR626">
        <f t="shared" si="634"/>
        <v>0</v>
      </c>
      <c r="CS626">
        <f t="shared" si="635"/>
        <v>0</v>
      </c>
      <c r="CT626">
        <f t="shared" si="636"/>
        <v>0</v>
      </c>
      <c r="CU626">
        <f t="shared" si="637"/>
        <v>0</v>
      </c>
      <c r="CV626">
        <f t="shared" si="638"/>
        <v>0</v>
      </c>
      <c r="CW626">
        <f t="shared" si="639"/>
        <v>0</v>
      </c>
      <c r="CX626">
        <f t="shared" si="640"/>
        <v>0</v>
      </c>
      <c r="CY626">
        <f t="shared" si="641"/>
        <v>0</v>
      </c>
      <c r="CZ626">
        <f t="shared" si="642"/>
        <v>0</v>
      </c>
      <c r="DC626" t="s">
        <v>3</v>
      </c>
      <c r="DD626" t="s">
        <v>3</v>
      </c>
      <c r="DE626" t="s">
        <v>3</v>
      </c>
      <c r="DF626" t="s">
        <v>3</v>
      </c>
      <c r="DG626" t="s">
        <v>3</v>
      </c>
      <c r="DH626" t="s">
        <v>3</v>
      </c>
      <c r="DI626" t="s">
        <v>3</v>
      </c>
      <c r="DJ626" t="s">
        <v>3</v>
      </c>
      <c r="DK626" t="s">
        <v>3</v>
      </c>
      <c r="DL626" t="s">
        <v>3</v>
      </c>
      <c r="DM626" t="s">
        <v>3</v>
      </c>
      <c r="DN626">
        <v>0</v>
      </c>
      <c r="DO626">
        <v>0</v>
      </c>
      <c r="DP626">
        <v>1</v>
      </c>
      <c r="DQ626">
        <v>1</v>
      </c>
      <c r="DU626">
        <v>1009</v>
      </c>
      <c r="DV626" t="s">
        <v>19</v>
      </c>
      <c r="DW626" t="s">
        <v>19</v>
      </c>
      <c r="DX626">
        <v>1000</v>
      </c>
      <c r="EE626">
        <v>32505399</v>
      </c>
      <c r="EF626">
        <v>1</v>
      </c>
      <c r="EG626" t="s">
        <v>21</v>
      </c>
      <c r="EH626">
        <v>0</v>
      </c>
      <c r="EI626" t="s">
        <v>3</v>
      </c>
      <c r="EJ626">
        <v>4</v>
      </c>
      <c r="EK626">
        <v>0</v>
      </c>
      <c r="EL626" t="s">
        <v>22</v>
      </c>
      <c r="EM626" t="s">
        <v>23</v>
      </c>
      <c r="EO626" t="s">
        <v>3</v>
      </c>
      <c r="EQ626">
        <v>0</v>
      </c>
      <c r="ER626">
        <v>53410.15</v>
      </c>
      <c r="ES626">
        <v>53410.15</v>
      </c>
      <c r="ET626">
        <v>0</v>
      </c>
      <c r="EU626">
        <v>0</v>
      </c>
      <c r="EV626">
        <v>0</v>
      </c>
      <c r="EW626">
        <v>0</v>
      </c>
      <c r="EX626">
        <v>0</v>
      </c>
      <c r="FQ626">
        <v>0</v>
      </c>
      <c r="FR626">
        <f t="shared" si="643"/>
        <v>0</v>
      </c>
      <c r="FS626">
        <v>0</v>
      </c>
      <c r="FX626">
        <v>70</v>
      </c>
      <c r="FY626">
        <v>10</v>
      </c>
      <c r="GA626" t="s">
        <v>3</v>
      </c>
      <c r="GD626">
        <v>0</v>
      </c>
      <c r="GF626">
        <v>-1467733540</v>
      </c>
      <c r="GG626">
        <v>2</v>
      </c>
      <c r="GH626">
        <v>1</v>
      </c>
      <c r="GI626">
        <v>-2</v>
      </c>
      <c r="GJ626">
        <v>0</v>
      </c>
      <c r="GK626">
        <f>ROUND(R626*(R12)/100,2)</f>
        <v>0</v>
      </c>
      <c r="GL626">
        <f t="shared" si="644"/>
        <v>0</v>
      </c>
      <c r="GM626">
        <f t="shared" si="645"/>
        <v>-13064.12</v>
      </c>
      <c r="GN626">
        <f t="shared" si="646"/>
        <v>0</v>
      </c>
      <c r="GO626">
        <f t="shared" si="647"/>
        <v>0</v>
      </c>
      <c r="GP626">
        <f t="shared" si="648"/>
        <v>-13064.12</v>
      </c>
      <c r="GR626">
        <v>0</v>
      </c>
      <c r="GS626">
        <v>3</v>
      </c>
      <c r="GT626">
        <v>0</v>
      </c>
      <c r="GU626" t="s">
        <v>3</v>
      </c>
      <c r="GV626">
        <f t="shared" si="649"/>
        <v>0</v>
      </c>
      <c r="GW626">
        <v>1</v>
      </c>
      <c r="GX626">
        <f t="shared" si="650"/>
        <v>0</v>
      </c>
      <c r="HA626">
        <v>0</v>
      </c>
      <c r="HB626">
        <v>0</v>
      </c>
      <c r="IK626">
        <v>0</v>
      </c>
    </row>
    <row r="627" spans="1:245" x14ac:dyDescent="0.2">
      <c r="A627">
        <v>17</v>
      </c>
      <c r="B627">
        <v>1</v>
      </c>
      <c r="C627">
        <f>ROW(SmtRes!A1660)</f>
        <v>1660</v>
      </c>
      <c r="D627">
        <f>ROW(EtalonRes!A1577)</f>
        <v>1577</v>
      </c>
      <c r="E627" t="s">
        <v>611</v>
      </c>
      <c r="F627" t="s">
        <v>29</v>
      </c>
      <c r="G627" t="s">
        <v>30</v>
      </c>
      <c r="H627" t="s">
        <v>31</v>
      </c>
      <c r="I627">
        <v>3.3300000000000003E-2</v>
      </c>
      <c r="J627">
        <v>0</v>
      </c>
      <c r="O627">
        <f t="shared" si="612"/>
        <v>14216.17</v>
      </c>
      <c r="P627">
        <f t="shared" si="613"/>
        <v>11582.82</v>
      </c>
      <c r="Q627">
        <f t="shared" si="614"/>
        <v>14.49</v>
      </c>
      <c r="R627">
        <f t="shared" si="615"/>
        <v>4.91</v>
      </c>
      <c r="S627">
        <f t="shared" si="616"/>
        <v>2618.86</v>
      </c>
      <c r="T627">
        <f t="shared" si="617"/>
        <v>0</v>
      </c>
      <c r="U627">
        <f t="shared" si="618"/>
        <v>15.088230000000003</v>
      </c>
      <c r="V627">
        <f t="shared" si="619"/>
        <v>0</v>
      </c>
      <c r="W627">
        <f t="shared" si="620"/>
        <v>0</v>
      </c>
      <c r="X627">
        <f t="shared" si="621"/>
        <v>1833.2</v>
      </c>
      <c r="Y627">
        <f t="shared" si="622"/>
        <v>261.89</v>
      </c>
      <c r="AA627">
        <v>33034105</v>
      </c>
      <c r="AB627">
        <f t="shared" si="623"/>
        <v>426912.19</v>
      </c>
      <c r="AC627">
        <f t="shared" si="624"/>
        <v>347832.49</v>
      </c>
      <c r="AD627">
        <f t="shared" si="625"/>
        <v>435.13</v>
      </c>
      <c r="AE627">
        <f t="shared" si="626"/>
        <v>147.43</v>
      </c>
      <c r="AF627">
        <f t="shared" si="627"/>
        <v>78644.570000000007</v>
      </c>
      <c r="AG627">
        <f t="shared" si="628"/>
        <v>0</v>
      </c>
      <c r="AH627">
        <f t="shared" si="629"/>
        <v>453.1</v>
      </c>
      <c r="AI627">
        <f t="shared" si="630"/>
        <v>0</v>
      </c>
      <c r="AJ627">
        <f t="shared" si="631"/>
        <v>0</v>
      </c>
      <c r="AK627">
        <v>426912.19</v>
      </c>
      <c r="AL627">
        <v>347832.49</v>
      </c>
      <c r="AM627">
        <v>435.13</v>
      </c>
      <c r="AN627">
        <v>147.43</v>
      </c>
      <c r="AO627">
        <v>78644.570000000007</v>
      </c>
      <c r="AP627">
        <v>0</v>
      </c>
      <c r="AQ627">
        <v>453.1</v>
      </c>
      <c r="AR627">
        <v>0</v>
      </c>
      <c r="AS627">
        <v>0</v>
      </c>
      <c r="AT627">
        <v>70</v>
      </c>
      <c r="AU627">
        <v>10</v>
      </c>
      <c r="AV627">
        <v>1</v>
      </c>
      <c r="AW627">
        <v>1</v>
      </c>
      <c r="AZ627">
        <v>1</v>
      </c>
      <c r="BA627">
        <v>1</v>
      </c>
      <c r="BB627">
        <v>1</v>
      </c>
      <c r="BC627">
        <v>1</v>
      </c>
      <c r="BD627" t="s">
        <v>3</v>
      </c>
      <c r="BE627" t="s">
        <v>3</v>
      </c>
      <c r="BF627" t="s">
        <v>3</v>
      </c>
      <c r="BG627" t="s">
        <v>3</v>
      </c>
      <c r="BH627">
        <v>0</v>
      </c>
      <c r="BI627">
        <v>4</v>
      </c>
      <c r="BJ627" t="s">
        <v>32</v>
      </c>
      <c r="BM627">
        <v>0</v>
      </c>
      <c r="BN627">
        <v>0</v>
      </c>
      <c r="BO627" t="s">
        <v>3</v>
      </c>
      <c r="BP627">
        <v>0</v>
      </c>
      <c r="BQ627">
        <v>1</v>
      </c>
      <c r="BR627">
        <v>0</v>
      </c>
      <c r="BS627">
        <v>1</v>
      </c>
      <c r="BT627">
        <v>1</v>
      </c>
      <c r="BU627">
        <v>1</v>
      </c>
      <c r="BV627">
        <v>1</v>
      </c>
      <c r="BW627">
        <v>1</v>
      </c>
      <c r="BX627">
        <v>1</v>
      </c>
      <c r="BY627" t="s">
        <v>3</v>
      </c>
      <c r="BZ627">
        <v>70</v>
      </c>
      <c r="CA627">
        <v>10</v>
      </c>
      <c r="CF627">
        <v>0</v>
      </c>
      <c r="CG627">
        <v>0</v>
      </c>
      <c r="CM627">
        <v>0</v>
      </c>
      <c r="CN627" t="s">
        <v>3</v>
      </c>
      <c r="CO627">
        <v>0</v>
      </c>
      <c r="CP627">
        <f t="shared" si="632"/>
        <v>14216.17</v>
      </c>
      <c r="CQ627">
        <f t="shared" si="633"/>
        <v>347832.49</v>
      </c>
      <c r="CR627">
        <f t="shared" si="634"/>
        <v>435.13</v>
      </c>
      <c r="CS627">
        <f t="shared" si="635"/>
        <v>147.43</v>
      </c>
      <c r="CT627">
        <f t="shared" si="636"/>
        <v>78644.570000000007</v>
      </c>
      <c r="CU627">
        <f t="shared" si="637"/>
        <v>0</v>
      </c>
      <c r="CV627">
        <f t="shared" si="638"/>
        <v>453.1</v>
      </c>
      <c r="CW627">
        <f t="shared" si="639"/>
        <v>0</v>
      </c>
      <c r="CX627">
        <f t="shared" si="640"/>
        <v>0</v>
      </c>
      <c r="CY627">
        <f t="shared" si="641"/>
        <v>1833.2020000000002</v>
      </c>
      <c r="CZ627">
        <f t="shared" si="642"/>
        <v>261.88600000000002</v>
      </c>
      <c r="DC627" t="s">
        <v>3</v>
      </c>
      <c r="DD627" t="s">
        <v>3</v>
      </c>
      <c r="DE627" t="s">
        <v>3</v>
      </c>
      <c r="DF627" t="s">
        <v>3</v>
      </c>
      <c r="DG627" t="s">
        <v>3</v>
      </c>
      <c r="DH627" t="s">
        <v>3</v>
      </c>
      <c r="DI627" t="s">
        <v>3</v>
      </c>
      <c r="DJ627" t="s">
        <v>3</v>
      </c>
      <c r="DK627" t="s">
        <v>3</v>
      </c>
      <c r="DL627" t="s">
        <v>3</v>
      </c>
      <c r="DM627" t="s">
        <v>3</v>
      </c>
      <c r="DN627">
        <v>0</v>
      </c>
      <c r="DO627">
        <v>0</v>
      </c>
      <c r="DP627">
        <v>1</v>
      </c>
      <c r="DQ627">
        <v>1</v>
      </c>
      <c r="DU627">
        <v>1007</v>
      </c>
      <c r="DV627" t="s">
        <v>31</v>
      </c>
      <c r="DW627" t="s">
        <v>31</v>
      </c>
      <c r="DX627">
        <v>100</v>
      </c>
      <c r="EE627">
        <v>32505399</v>
      </c>
      <c r="EF627">
        <v>1</v>
      </c>
      <c r="EG627" t="s">
        <v>21</v>
      </c>
      <c r="EH627">
        <v>0</v>
      </c>
      <c r="EI627" t="s">
        <v>3</v>
      </c>
      <c r="EJ627">
        <v>4</v>
      </c>
      <c r="EK627">
        <v>0</v>
      </c>
      <c r="EL627" t="s">
        <v>22</v>
      </c>
      <c r="EM627" t="s">
        <v>23</v>
      </c>
      <c r="EO627" t="s">
        <v>3</v>
      </c>
      <c r="EQ627">
        <v>131072</v>
      </c>
      <c r="ER627">
        <v>426912.19</v>
      </c>
      <c r="ES627">
        <v>347832.49</v>
      </c>
      <c r="ET627">
        <v>435.13</v>
      </c>
      <c r="EU627">
        <v>147.43</v>
      </c>
      <c r="EV627">
        <v>78644.570000000007</v>
      </c>
      <c r="EW627">
        <v>453.1</v>
      </c>
      <c r="EX627">
        <v>0</v>
      </c>
      <c r="EY627">
        <v>0</v>
      </c>
      <c r="FQ627">
        <v>0</v>
      </c>
      <c r="FR627">
        <f t="shared" si="643"/>
        <v>0</v>
      </c>
      <c r="FS627">
        <v>0</v>
      </c>
      <c r="FX627">
        <v>70</v>
      </c>
      <c r="FY627">
        <v>10</v>
      </c>
      <c r="GA627" t="s">
        <v>3</v>
      </c>
      <c r="GD627">
        <v>0</v>
      </c>
      <c r="GF627">
        <v>1739596138</v>
      </c>
      <c r="GG627">
        <v>2</v>
      </c>
      <c r="GH627">
        <v>1</v>
      </c>
      <c r="GI627">
        <v>-2</v>
      </c>
      <c r="GJ627">
        <v>0</v>
      </c>
      <c r="GK627">
        <f>ROUND(R627*(R12)/100,2)</f>
        <v>5.3</v>
      </c>
      <c r="GL627">
        <f t="shared" si="644"/>
        <v>0</v>
      </c>
      <c r="GM627">
        <f t="shared" si="645"/>
        <v>16316.56</v>
      </c>
      <c r="GN627">
        <f t="shared" si="646"/>
        <v>0</v>
      </c>
      <c r="GO627">
        <f t="shared" si="647"/>
        <v>0</v>
      </c>
      <c r="GP627">
        <f t="shared" si="648"/>
        <v>16316.56</v>
      </c>
      <c r="GR627">
        <v>0</v>
      </c>
      <c r="GS627">
        <v>3</v>
      </c>
      <c r="GT627">
        <v>0</v>
      </c>
      <c r="GU627" t="s">
        <v>3</v>
      </c>
      <c r="GV627">
        <f t="shared" si="649"/>
        <v>0</v>
      </c>
      <c r="GW627">
        <v>1</v>
      </c>
      <c r="GX627">
        <f t="shared" si="650"/>
        <v>0</v>
      </c>
      <c r="HA627">
        <v>0</v>
      </c>
      <c r="HB627">
        <v>0</v>
      </c>
      <c r="IK627">
        <v>0</v>
      </c>
    </row>
    <row r="628" spans="1:245" x14ac:dyDescent="0.2">
      <c r="A628">
        <v>17</v>
      </c>
      <c r="B628">
        <v>1</v>
      </c>
      <c r="E628" t="s">
        <v>612</v>
      </c>
      <c r="F628" t="s">
        <v>25</v>
      </c>
      <c r="G628" t="s">
        <v>26</v>
      </c>
      <c r="H628" t="s">
        <v>19</v>
      </c>
      <c r="I628">
        <v>7.3096614089999998E-2</v>
      </c>
      <c r="J628">
        <v>0</v>
      </c>
      <c r="O628">
        <f t="shared" si="612"/>
        <v>3904.1</v>
      </c>
      <c r="P628">
        <f t="shared" si="613"/>
        <v>3904.1</v>
      </c>
      <c r="Q628">
        <f t="shared" si="614"/>
        <v>0</v>
      </c>
      <c r="R628">
        <f t="shared" si="615"/>
        <v>0</v>
      </c>
      <c r="S628">
        <f t="shared" si="616"/>
        <v>0</v>
      </c>
      <c r="T628">
        <f t="shared" si="617"/>
        <v>0</v>
      </c>
      <c r="U628">
        <f t="shared" si="618"/>
        <v>0</v>
      </c>
      <c r="V628">
        <f t="shared" si="619"/>
        <v>0</v>
      </c>
      <c r="W628">
        <f t="shared" si="620"/>
        <v>0</v>
      </c>
      <c r="X628">
        <f t="shared" si="621"/>
        <v>0</v>
      </c>
      <c r="Y628">
        <f t="shared" si="622"/>
        <v>0</v>
      </c>
      <c r="AA628">
        <v>33034105</v>
      </c>
      <c r="AB628">
        <f t="shared" si="623"/>
        <v>53410.15</v>
      </c>
      <c r="AC628">
        <f t="shared" si="624"/>
        <v>53410.15</v>
      </c>
      <c r="AD628">
        <f t="shared" si="625"/>
        <v>0</v>
      </c>
      <c r="AE628">
        <f t="shared" si="626"/>
        <v>0</v>
      </c>
      <c r="AF628">
        <f t="shared" si="627"/>
        <v>0</v>
      </c>
      <c r="AG628">
        <f t="shared" si="628"/>
        <v>0</v>
      </c>
      <c r="AH628">
        <f t="shared" si="629"/>
        <v>0</v>
      </c>
      <c r="AI628">
        <f t="shared" si="630"/>
        <v>0</v>
      </c>
      <c r="AJ628">
        <f t="shared" si="631"/>
        <v>0</v>
      </c>
      <c r="AK628">
        <v>53410.15</v>
      </c>
      <c r="AL628">
        <v>53410.15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70</v>
      </c>
      <c r="AU628">
        <v>10</v>
      </c>
      <c r="AV628">
        <v>1</v>
      </c>
      <c r="AW628">
        <v>1</v>
      </c>
      <c r="AZ628">
        <v>1</v>
      </c>
      <c r="BA628">
        <v>1</v>
      </c>
      <c r="BB628">
        <v>1</v>
      </c>
      <c r="BC628">
        <v>1</v>
      </c>
      <c r="BD628" t="s">
        <v>3</v>
      </c>
      <c r="BE628" t="s">
        <v>3</v>
      </c>
      <c r="BF628" t="s">
        <v>3</v>
      </c>
      <c r="BG628" t="s">
        <v>3</v>
      </c>
      <c r="BH628">
        <v>3</v>
      </c>
      <c r="BI628">
        <v>4</v>
      </c>
      <c r="BJ628" t="s">
        <v>27</v>
      </c>
      <c r="BM628">
        <v>0</v>
      </c>
      <c r="BN628">
        <v>0</v>
      </c>
      <c r="BO628" t="s">
        <v>3</v>
      </c>
      <c r="BP628">
        <v>0</v>
      </c>
      <c r="BQ628">
        <v>1</v>
      </c>
      <c r="BR628">
        <v>0</v>
      </c>
      <c r="BS628">
        <v>1</v>
      </c>
      <c r="BT628">
        <v>1</v>
      </c>
      <c r="BU628">
        <v>1</v>
      </c>
      <c r="BV628">
        <v>1</v>
      </c>
      <c r="BW628">
        <v>1</v>
      </c>
      <c r="BX628">
        <v>1</v>
      </c>
      <c r="BY628" t="s">
        <v>3</v>
      </c>
      <c r="BZ628">
        <v>70</v>
      </c>
      <c r="CA628">
        <v>10</v>
      </c>
      <c r="CF628">
        <v>0</v>
      </c>
      <c r="CG628">
        <v>0</v>
      </c>
      <c r="CM628">
        <v>0</v>
      </c>
      <c r="CN628" t="s">
        <v>3</v>
      </c>
      <c r="CO628">
        <v>0</v>
      </c>
      <c r="CP628">
        <f t="shared" si="632"/>
        <v>3904.1</v>
      </c>
      <c r="CQ628">
        <f t="shared" si="633"/>
        <v>53410.15</v>
      </c>
      <c r="CR628">
        <f t="shared" si="634"/>
        <v>0</v>
      </c>
      <c r="CS628">
        <f t="shared" si="635"/>
        <v>0</v>
      </c>
      <c r="CT628">
        <f t="shared" si="636"/>
        <v>0</v>
      </c>
      <c r="CU628">
        <f t="shared" si="637"/>
        <v>0</v>
      </c>
      <c r="CV628">
        <f t="shared" si="638"/>
        <v>0</v>
      </c>
      <c r="CW628">
        <f t="shared" si="639"/>
        <v>0</v>
      </c>
      <c r="CX628">
        <f t="shared" si="640"/>
        <v>0</v>
      </c>
      <c r="CY628">
        <f t="shared" si="641"/>
        <v>0</v>
      </c>
      <c r="CZ628">
        <f t="shared" si="642"/>
        <v>0</v>
      </c>
      <c r="DC628" t="s">
        <v>3</v>
      </c>
      <c r="DD628" t="s">
        <v>3</v>
      </c>
      <c r="DE628" t="s">
        <v>3</v>
      </c>
      <c r="DF628" t="s">
        <v>3</v>
      </c>
      <c r="DG628" t="s">
        <v>3</v>
      </c>
      <c r="DH628" t="s">
        <v>3</v>
      </c>
      <c r="DI628" t="s">
        <v>3</v>
      </c>
      <c r="DJ628" t="s">
        <v>3</v>
      </c>
      <c r="DK628" t="s">
        <v>3</v>
      </c>
      <c r="DL628" t="s">
        <v>3</v>
      </c>
      <c r="DM628" t="s">
        <v>3</v>
      </c>
      <c r="DN628">
        <v>0</v>
      </c>
      <c r="DO628">
        <v>0</v>
      </c>
      <c r="DP628">
        <v>1</v>
      </c>
      <c r="DQ628">
        <v>1</v>
      </c>
      <c r="DU628">
        <v>1009</v>
      </c>
      <c r="DV628" t="s">
        <v>19</v>
      </c>
      <c r="DW628" t="s">
        <v>19</v>
      </c>
      <c r="DX628">
        <v>1000</v>
      </c>
      <c r="EE628">
        <v>32505399</v>
      </c>
      <c r="EF628">
        <v>1</v>
      </c>
      <c r="EG628" t="s">
        <v>21</v>
      </c>
      <c r="EH628">
        <v>0</v>
      </c>
      <c r="EI628" t="s">
        <v>3</v>
      </c>
      <c r="EJ628">
        <v>4</v>
      </c>
      <c r="EK628">
        <v>0</v>
      </c>
      <c r="EL628" t="s">
        <v>22</v>
      </c>
      <c r="EM628" t="s">
        <v>23</v>
      </c>
      <c r="EO628" t="s">
        <v>3</v>
      </c>
      <c r="EQ628">
        <v>131072</v>
      </c>
      <c r="ER628">
        <v>53410.15</v>
      </c>
      <c r="ES628">
        <v>53410.15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FQ628">
        <v>0</v>
      </c>
      <c r="FR628">
        <f t="shared" si="643"/>
        <v>0</v>
      </c>
      <c r="FS628">
        <v>0</v>
      </c>
      <c r="FX628">
        <v>70</v>
      </c>
      <c r="FY628">
        <v>10</v>
      </c>
      <c r="GA628" t="s">
        <v>3</v>
      </c>
      <c r="GD628">
        <v>0</v>
      </c>
      <c r="GF628">
        <v>-1467733540</v>
      </c>
      <c r="GG628">
        <v>2</v>
      </c>
      <c r="GH628">
        <v>1</v>
      </c>
      <c r="GI628">
        <v>-2</v>
      </c>
      <c r="GJ628">
        <v>0</v>
      </c>
      <c r="GK628">
        <f>ROUND(R628*(R12)/100,2)</f>
        <v>0</v>
      </c>
      <c r="GL628">
        <f t="shared" si="644"/>
        <v>0</v>
      </c>
      <c r="GM628">
        <f t="shared" si="645"/>
        <v>3904.1</v>
      </c>
      <c r="GN628">
        <f t="shared" si="646"/>
        <v>0</v>
      </c>
      <c r="GO628">
        <f t="shared" si="647"/>
        <v>0</v>
      </c>
      <c r="GP628">
        <f t="shared" si="648"/>
        <v>3904.1</v>
      </c>
      <c r="GR628">
        <v>0</v>
      </c>
      <c r="GS628">
        <v>3</v>
      </c>
      <c r="GT628">
        <v>0</v>
      </c>
      <c r="GU628" t="s">
        <v>3</v>
      </c>
      <c r="GV628">
        <f t="shared" si="649"/>
        <v>0</v>
      </c>
      <c r="GW628">
        <v>1</v>
      </c>
      <c r="GX628">
        <f t="shared" si="650"/>
        <v>0</v>
      </c>
      <c r="HA628">
        <v>0</v>
      </c>
      <c r="HB628">
        <v>0</v>
      </c>
      <c r="IK628">
        <v>0</v>
      </c>
    </row>
    <row r="629" spans="1:245" x14ac:dyDescent="0.2">
      <c r="A629">
        <v>17</v>
      </c>
      <c r="B629">
        <v>1</v>
      </c>
      <c r="E629" t="s">
        <v>613</v>
      </c>
      <c r="F629" t="s">
        <v>614</v>
      </c>
      <c r="G629" t="s">
        <v>615</v>
      </c>
      <c r="H629" t="s">
        <v>432</v>
      </c>
      <c r="I629">
        <v>1</v>
      </c>
      <c r="J629">
        <v>0</v>
      </c>
      <c r="O629">
        <f t="shared" si="612"/>
        <v>133078.18</v>
      </c>
      <c r="P629">
        <f t="shared" si="613"/>
        <v>133078.18</v>
      </c>
      <c r="Q629">
        <f t="shared" si="614"/>
        <v>0</v>
      </c>
      <c r="R629">
        <f t="shared" si="615"/>
        <v>0</v>
      </c>
      <c r="S629">
        <f t="shared" si="616"/>
        <v>0</v>
      </c>
      <c r="T629">
        <f t="shared" si="617"/>
        <v>0</v>
      </c>
      <c r="U629">
        <f t="shared" si="618"/>
        <v>0</v>
      </c>
      <c r="V629">
        <f t="shared" si="619"/>
        <v>0</v>
      </c>
      <c r="W629">
        <f t="shared" si="620"/>
        <v>0</v>
      </c>
      <c r="X629">
        <f t="shared" si="621"/>
        <v>0</v>
      </c>
      <c r="Y629">
        <f t="shared" si="622"/>
        <v>0</v>
      </c>
      <c r="AA629">
        <v>33034105</v>
      </c>
      <c r="AB629">
        <f t="shared" si="623"/>
        <v>133078.18</v>
      </c>
      <c r="AC629">
        <f t="shared" si="624"/>
        <v>133078.18</v>
      </c>
      <c r="AD629">
        <f t="shared" si="625"/>
        <v>0</v>
      </c>
      <c r="AE629">
        <f t="shared" si="626"/>
        <v>0</v>
      </c>
      <c r="AF629">
        <f t="shared" si="627"/>
        <v>0</v>
      </c>
      <c r="AG629">
        <f t="shared" si="628"/>
        <v>0</v>
      </c>
      <c r="AH629">
        <f t="shared" si="629"/>
        <v>0</v>
      </c>
      <c r="AI629">
        <f t="shared" si="630"/>
        <v>0</v>
      </c>
      <c r="AJ629">
        <f t="shared" si="631"/>
        <v>0</v>
      </c>
      <c r="AK629">
        <v>133078.18</v>
      </c>
      <c r="AL629">
        <v>133078.18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70</v>
      </c>
      <c r="AU629">
        <v>10</v>
      </c>
      <c r="AV629">
        <v>1</v>
      </c>
      <c r="AW629">
        <v>1</v>
      </c>
      <c r="AZ629">
        <v>1</v>
      </c>
      <c r="BA629">
        <v>1</v>
      </c>
      <c r="BB629">
        <v>1</v>
      </c>
      <c r="BC629">
        <v>1</v>
      </c>
      <c r="BD629" t="s">
        <v>3</v>
      </c>
      <c r="BE629" t="s">
        <v>3</v>
      </c>
      <c r="BF629" t="s">
        <v>3</v>
      </c>
      <c r="BG629" t="s">
        <v>3</v>
      </c>
      <c r="BH629">
        <v>3</v>
      </c>
      <c r="BI629">
        <v>4</v>
      </c>
      <c r="BJ629" t="s">
        <v>616</v>
      </c>
      <c r="BM629">
        <v>0</v>
      </c>
      <c r="BN629">
        <v>0</v>
      </c>
      <c r="BO629" t="s">
        <v>3</v>
      </c>
      <c r="BP629">
        <v>0</v>
      </c>
      <c r="BQ629">
        <v>1</v>
      </c>
      <c r="BR629">
        <v>0</v>
      </c>
      <c r="BS629">
        <v>1</v>
      </c>
      <c r="BT629">
        <v>1</v>
      </c>
      <c r="BU629">
        <v>1</v>
      </c>
      <c r="BV629">
        <v>1</v>
      </c>
      <c r="BW629">
        <v>1</v>
      </c>
      <c r="BX629">
        <v>1</v>
      </c>
      <c r="BY629" t="s">
        <v>3</v>
      </c>
      <c r="BZ629">
        <v>70</v>
      </c>
      <c r="CA629">
        <v>10</v>
      </c>
      <c r="CF629">
        <v>0</v>
      </c>
      <c r="CG629">
        <v>0</v>
      </c>
      <c r="CM629">
        <v>0</v>
      </c>
      <c r="CN629" t="s">
        <v>3</v>
      </c>
      <c r="CO629">
        <v>0</v>
      </c>
      <c r="CP629">
        <f t="shared" si="632"/>
        <v>133078.18</v>
      </c>
      <c r="CQ629">
        <f t="shared" si="633"/>
        <v>133078.18</v>
      </c>
      <c r="CR629">
        <f t="shared" si="634"/>
        <v>0</v>
      </c>
      <c r="CS629">
        <f t="shared" si="635"/>
        <v>0</v>
      </c>
      <c r="CT629">
        <f t="shared" si="636"/>
        <v>0</v>
      </c>
      <c r="CU629">
        <f t="shared" si="637"/>
        <v>0</v>
      </c>
      <c r="CV629">
        <f t="shared" si="638"/>
        <v>0</v>
      </c>
      <c r="CW629">
        <f t="shared" si="639"/>
        <v>0</v>
      </c>
      <c r="CX629">
        <f t="shared" si="640"/>
        <v>0</v>
      </c>
      <c r="CY629">
        <f t="shared" si="641"/>
        <v>0</v>
      </c>
      <c r="CZ629">
        <f t="shared" si="642"/>
        <v>0</v>
      </c>
      <c r="DC629" t="s">
        <v>3</v>
      </c>
      <c r="DD629" t="s">
        <v>3</v>
      </c>
      <c r="DE629" t="s">
        <v>3</v>
      </c>
      <c r="DF629" t="s">
        <v>3</v>
      </c>
      <c r="DG629" t="s">
        <v>3</v>
      </c>
      <c r="DH629" t="s">
        <v>3</v>
      </c>
      <c r="DI629" t="s">
        <v>3</v>
      </c>
      <c r="DJ629" t="s">
        <v>3</v>
      </c>
      <c r="DK629" t="s">
        <v>3</v>
      </c>
      <c r="DL629" t="s">
        <v>3</v>
      </c>
      <c r="DM629" t="s">
        <v>3</v>
      </c>
      <c r="DN629">
        <v>0</v>
      </c>
      <c r="DO629">
        <v>0</v>
      </c>
      <c r="DP629">
        <v>1</v>
      </c>
      <c r="DQ629">
        <v>1</v>
      </c>
      <c r="DU629">
        <v>1013</v>
      </c>
      <c r="DV629" t="s">
        <v>432</v>
      </c>
      <c r="DW629" t="s">
        <v>432</v>
      </c>
      <c r="DX629">
        <v>1</v>
      </c>
      <c r="EE629">
        <v>32505399</v>
      </c>
      <c r="EF629">
        <v>1</v>
      </c>
      <c r="EG629" t="s">
        <v>21</v>
      </c>
      <c r="EH629">
        <v>0</v>
      </c>
      <c r="EI629" t="s">
        <v>3</v>
      </c>
      <c r="EJ629">
        <v>4</v>
      </c>
      <c r="EK629">
        <v>0</v>
      </c>
      <c r="EL629" t="s">
        <v>22</v>
      </c>
      <c r="EM629" t="s">
        <v>23</v>
      </c>
      <c r="EO629" t="s">
        <v>3</v>
      </c>
      <c r="EQ629">
        <v>0</v>
      </c>
      <c r="ER629">
        <v>133078.18</v>
      </c>
      <c r="ES629">
        <v>133078.18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FQ629">
        <v>0</v>
      </c>
      <c r="FR629">
        <f t="shared" si="643"/>
        <v>0</v>
      </c>
      <c r="FS629">
        <v>0</v>
      </c>
      <c r="FX629">
        <v>70</v>
      </c>
      <c r="FY629">
        <v>10</v>
      </c>
      <c r="GA629" t="s">
        <v>3</v>
      </c>
      <c r="GD629">
        <v>0</v>
      </c>
      <c r="GF629">
        <v>-2138252654</v>
      </c>
      <c r="GG629">
        <v>2</v>
      </c>
      <c r="GH629">
        <v>1</v>
      </c>
      <c r="GI629">
        <v>-2</v>
      </c>
      <c r="GJ629">
        <v>0</v>
      </c>
      <c r="GK629">
        <f>ROUND(R629*(R12)/100,2)</f>
        <v>0</v>
      </c>
      <c r="GL629">
        <f t="shared" si="644"/>
        <v>0</v>
      </c>
      <c r="GM629">
        <f t="shared" si="645"/>
        <v>133078.18</v>
      </c>
      <c r="GN629">
        <f t="shared" si="646"/>
        <v>0</v>
      </c>
      <c r="GO629">
        <f t="shared" si="647"/>
        <v>0</v>
      </c>
      <c r="GP629">
        <f t="shared" si="648"/>
        <v>133078.18</v>
      </c>
      <c r="GR629">
        <v>0</v>
      </c>
      <c r="GS629">
        <v>3</v>
      </c>
      <c r="GT629">
        <v>0</v>
      </c>
      <c r="GU629" t="s">
        <v>3</v>
      </c>
      <c r="GV629">
        <f t="shared" si="649"/>
        <v>0</v>
      </c>
      <c r="GW629">
        <v>1</v>
      </c>
      <c r="GX629">
        <f t="shared" si="650"/>
        <v>0</v>
      </c>
      <c r="HA629">
        <v>0</v>
      </c>
      <c r="HB629">
        <v>0</v>
      </c>
      <c r="IK629">
        <v>0</v>
      </c>
    </row>
    <row r="630" spans="1:245" x14ac:dyDescent="0.2">
      <c r="A630">
        <v>17</v>
      </c>
      <c r="B630">
        <v>1</v>
      </c>
      <c r="C630">
        <f>ROW(SmtRes!A1665)</f>
        <v>1665</v>
      </c>
      <c r="D630">
        <f>ROW(EtalonRes!A1581)</f>
        <v>1581</v>
      </c>
      <c r="E630" t="s">
        <v>617</v>
      </c>
      <c r="F630" t="s">
        <v>17</v>
      </c>
      <c r="G630" t="s">
        <v>18</v>
      </c>
      <c r="H630" t="s">
        <v>19</v>
      </c>
      <c r="I630">
        <v>0.28799999999999998</v>
      </c>
      <c r="J630">
        <v>0</v>
      </c>
      <c r="O630">
        <f t="shared" si="612"/>
        <v>19200.13</v>
      </c>
      <c r="P630">
        <f t="shared" si="613"/>
        <v>16396.82</v>
      </c>
      <c r="Q630">
        <f t="shared" si="614"/>
        <v>447.89</v>
      </c>
      <c r="R630">
        <f t="shared" si="615"/>
        <v>41.14</v>
      </c>
      <c r="S630">
        <f t="shared" si="616"/>
        <v>2355.42</v>
      </c>
      <c r="T630">
        <f t="shared" si="617"/>
        <v>0</v>
      </c>
      <c r="U630">
        <f t="shared" si="618"/>
        <v>10.399679999999998</v>
      </c>
      <c r="V630">
        <f t="shared" si="619"/>
        <v>0</v>
      </c>
      <c r="W630">
        <f t="shared" si="620"/>
        <v>0</v>
      </c>
      <c r="X630">
        <f t="shared" si="621"/>
        <v>1648.79</v>
      </c>
      <c r="Y630">
        <f t="shared" si="622"/>
        <v>235.54</v>
      </c>
      <c r="AA630">
        <v>33034105</v>
      </c>
      <c r="AB630">
        <f t="shared" si="623"/>
        <v>66667.14</v>
      </c>
      <c r="AC630">
        <f t="shared" si="624"/>
        <v>56933.42</v>
      </c>
      <c r="AD630">
        <f t="shared" si="625"/>
        <v>1555.17</v>
      </c>
      <c r="AE630">
        <f t="shared" si="626"/>
        <v>142.85</v>
      </c>
      <c r="AF630">
        <f t="shared" si="627"/>
        <v>8178.55</v>
      </c>
      <c r="AG630">
        <f t="shared" si="628"/>
        <v>0</v>
      </c>
      <c r="AH630">
        <f t="shared" si="629"/>
        <v>36.11</v>
      </c>
      <c r="AI630">
        <f t="shared" si="630"/>
        <v>0</v>
      </c>
      <c r="AJ630">
        <f t="shared" si="631"/>
        <v>0</v>
      </c>
      <c r="AK630">
        <v>66667.14</v>
      </c>
      <c r="AL630">
        <v>56933.42</v>
      </c>
      <c r="AM630">
        <v>1555.17</v>
      </c>
      <c r="AN630">
        <v>142.85</v>
      </c>
      <c r="AO630">
        <v>8178.55</v>
      </c>
      <c r="AP630">
        <v>0</v>
      </c>
      <c r="AQ630">
        <v>36.11</v>
      </c>
      <c r="AR630">
        <v>0</v>
      </c>
      <c r="AS630">
        <v>0</v>
      </c>
      <c r="AT630">
        <v>70</v>
      </c>
      <c r="AU630">
        <v>10</v>
      </c>
      <c r="AV630">
        <v>1</v>
      </c>
      <c r="AW630">
        <v>1</v>
      </c>
      <c r="AZ630">
        <v>1</v>
      </c>
      <c r="BA630">
        <v>1</v>
      </c>
      <c r="BB630">
        <v>1</v>
      </c>
      <c r="BC630">
        <v>1</v>
      </c>
      <c r="BD630" t="s">
        <v>3</v>
      </c>
      <c r="BE630" t="s">
        <v>3</v>
      </c>
      <c r="BF630" t="s">
        <v>3</v>
      </c>
      <c r="BG630" t="s">
        <v>3</v>
      </c>
      <c r="BH630">
        <v>0</v>
      </c>
      <c r="BI630">
        <v>4</v>
      </c>
      <c r="BJ630" t="s">
        <v>20</v>
      </c>
      <c r="BM630">
        <v>0</v>
      </c>
      <c r="BN630">
        <v>0</v>
      </c>
      <c r="BO630" t="s">
        <v>3</v>
      </c>
      <c r="BP630">
        <v>0</v>
      </c>
      <c r="BQ630">
        <v>1</v>
      </c>
      <c r="BR630">
        <v>0</v>
      </c>
      <c r="BS630">
        <v>1</v>
      </c>
      <c r="BT630">
        <v>1</v>
      </c>
      <c r="BU630">
        <v>1</v>
      </c>
      <c r="BV630">
        <v>1</v>
      </c>
      <c r="BW630">
        <v>1</v>
      </c>
      <c r="BX630">
        <v>1</v>
      </c>
      <c r="BY630" t="s">
        <v>3</v>
      </c>
      <c r="BZ630">
        <v>70</v>
      </c>
      <c r="CA630">
        <v>10</v>
      </c>
      <c r="CF630">
        <v>0</v>
      </c>
      <c r="CG630">
        <v>0</v>
      </c>
      <c r="CM630">
        <v>0</v>
      </c>
      <c r="CN630" t="s">
        <v>3</v>
      </c>
      <c r="CO630">
        <v>0</v>
      </c>
      <c r="CP630">
        <f t="shared" si="632"/>
        <v>19200.129999999997</v>
      </c>
      <c r="CQ630">
        <f t="shared" si="633"/>
        <v>56933.42</v>
      </c>
      <c r="CR630">
        <f t="shared" si="634"/>
        <v>1555.17</v>
      </c>
      <c r="CS630">
        <f t="shared" si="635"/>
        <v>142.85</v>
      </c>
      <c r="CT630">
        <f t="shared" si="636"/>
        <v>8178.55</v>
      </c>
      <c r="CU630">
        <f t="shared" si="637"/>
        <v>0</v>
      </c>
      <c r="CV630">
        <f t="shared" si="638"/>
        <v>36.11</v>
      </c>
      <c r="CW630">
        <f t="shared" si="639"/>
        <v>0</v>
      </c>
      <c r="CX630">
        <f t="shared" si="640"/>
        <v>0</v>
      </c>
      <c r="CY630">
        <f t="shared" si="641"/>
        <v>1648.7939999999999</v>
      </c>
      <c r="CZ630">
        <f t="shared" si="642"/>
        <v>235.542</v>
      </c>
      <c r="DC630" t="s">
        <v>3</v>
      </c>
      <c r="DD630" t="s">
        <v>3</v>
      </c>
      <c r="DE630" t="s">
        <v>3</v>
      </c>
      <c r="DF630" t="s">
        <v>3</v>
      </c>
      <c r="DG630" t="s">
        <v>3</v>
      </c>
      <c r="DH630" t="s">
        <v>3</v>
      </c>
      <c r="DI630" t="s">
        <v>3</v>
      </c>
      <c r="DJ630" t="s">
        <v>3</v>
      </c>
      <c r="DK630" t="s">
        <v>3</v>
      </c>
      <c r="DL630" t="s">
        <v>3</v>
      </c>
      <c r="DM630" t="s">
        <v>3</v>
      </c>
      <c r="DN630">
        <v>0</v>
      </c>
      <c r="DO630">
        <v>0</v>
      </c>
      <c r="DP630">
        <v>1</v>
      </c>
      <c r="DQ630">
        <v>1</v>
      </c>
      <c r="DU630">
        <v>1009</v>
      </c>
      <c r="DV630" t="s">
        <v>19</v>
      </c>
      <c r="DW630" t="s">
        <v>19</v>
      </c>
      <c r="DX630">
        <v>1000</v>
      </c>
      <c r="EE630">
        <v>32505399</v>
      </c>
      <c r="EF630">
        <v>1</v>
      </c>
      <c r="EG630" t="s">
        <v>21</v>
      </c>
      <c r="EH630">
        <v>0</v>
      </c>
      <c r="EI630" t="s">
        <v>3</v>
      </c>
      <c r="EJ630">
        <v>4</v>
      </c>
      <c r="EK630">
        <v>0</v>
      </c>
      <c r="EL630" t="s">
        <v>22</v>
      </c>
      <c r="EM630" t="s">
        <v>23</v>
      </c>
      <c r="EO630" t="s">
        <v>3</v>
      </c>
      <c r="EQ630">
        <v>131072</v>
      </c>
      <c r="ER630">
        <v>66667.14</v>
      </c>
      <c r="ES630">
        <v>56933.42</v>
      </c>
      <c r="ET630">
        <v>1555.17</v>
      </c>
      <c r="EU630">
        <v>142.85</v>
      </c>
      <c r="EV630">
        <v>8178.55</v>
      </c>
      <c r="EW630">
        <v>36.11</v>
      </c>
      <c r="EX630">
        <v>0</v>
      </c>
      <c r="EY630">
        <v>0</v>
      </c>
      <c r="FQ630">
        <v>0</v>
      </c>
      <c r="FR630">
        <f t="shared" si="643"/>
        <v>0</v>
      </c>
      <c r="FS630">
        <v>0</v>
      </c>
      <c r="FX630">
        <v>70</v>
      </c>
      <c r="FY630">
        <v>10</v>
      </c>
      <c r="GA630" t="s">
        <v>3</v>
      </c>
      <c r="GD630">
        <v>0</v>
      </c>
      <c r="GF630">
        <v>-1596235391</v>
      </c>
      <c r="GG630">
        <v>2</v>
      </c>
      <c r="GH630">
        <v>1</v>
      </c>
      <c r="GI630">
        <v>-2</v>
      </c>
      <c r="GJ630">
        <v>0</v>
      </c>
      <c r="GK630">
        <f>ROUND(R630*(R12)/100,2)</f>
        <v>44.43</v>
      </c>
      <c r="GL630">
        <f t="shared" si="644"/>
        <v>0</v>
      </c>
      <c r="GM630">
        <f t="shared" si="645"/>
        <v>21128.89</v>
      </c>
      <c r="GN630">
        <f t="shared" si="646"/>
        <v>0</v>
      </c>
      <c r="GO630">
        <f t="shared" si="647"/>
        <v>0</v>
      </c>
      <c r="GP630">
        <f t="shared" si="648"/>
        <v>21128.89</v>
      </c>
      <c r="GR630">
        <v>0</v>
      </c>
      <c r="GS630">
        <v>3</v>
      </c>
      <c r="GT630">
        <v>0</v>
      </c>
      <c r="GU630" t="s">
        <v>3</v>
      </c>
      <c r="GV630">
        <f t="shared" si="649"/>
        <v>0</v>
      </c>
      <c r="GW630">
        <v>1</v>
      </c>
      <c r="GX630">
        <f t="shared" si="650"/>
        <v>0</v>
      </c>
      <c r="HA630">
        <v>0</v>
      </c>
      <c r="HB630">
        <v>0</v>
      </c>
      <c r="IK630">
        <v>0</v>
      </c>
    </row>
    <row r="631" spans="1:245" x14ac:dyDescent="0.2">
      <c r="A631">
        <v>18</v>
      </c>
      <c r="B631">
        <v>1</v>
      </c>
      <c r="C631">
        <v>1665</v>
      </c>
      <c r="E631" t="s">
        <v>618</v>
      </c>
      <c r="F631" t="s">
        <v>25</v>
      </c>
      <c r="G631" t="s">
        <v>26</v>
      </c>
      <c r="H631" t="s">
        <v>19</v>
      </c>
      <c r="I631">
        <f>I630*J631</f>
        <v>-0.28799999999999998</v>
      </c>
      <c r="J631">
        <v>-1</v>
      </c>
      <c r="O631">
        <f t="shared" si="612"/>
        <v>-15382.12</v>
      </c>
      <c r="P631">
        <f t="shared" si="613"/>
        <v>-15382.12</v>
      </c>
      <c r="Q631">
        <f t="shared" si="614"/>
        <v>0</v>
      </c>
      <c r="R631">
        <f t="shared" si="615"/>
        <v>0</v>
      </c>
      <c r="S631">
        <f t="shared" si="616"/>
        <v>0</v>
      </c>
      <c r="T631">
        <f t="shared" si="617"/>
        <v>0</v>
      </c>
      <c r="U631">
        <f t="shared" si="618"/>
        <v>0</v>
      </c>
      <c r="V631">
        <f t="shared" si="619"/>
        <v>0</v>
      </c>
      <c r="W631">
        <f t="shared" si="620"/>
        <v>0</v>
      </c>
      <c r="X631">
        <f t="shared" si="621"/>
        <v>0</v>
      </c>
      <c r="Y631">
        <f t="shared" si="622"/>
        <v>0</v>
      </c>
      <c r="AA631">
        <v>33034105</v>
      </c>
      <c r="AB631">
        <f t="shared" si="623"/>
        <v>53410.15</v>
      </c>
      <c r="AC631">
        <f t="shared" si="624"/>
        <v>53410.15</v>
      </c>
      <c r="AD631">
        <f t="shared" si="625"/>
        <v>0</v>
      </c>
      <c r="AE631">
        <f t="shared" si="626"/>
        <v>0</v>
      </c>
      <c r="AF631">
        <f t="shared" si="627"/>
        <v>0</v>
      </c>
      <c r="AG631">
        <f t="shared" si="628"/>
        <v>0</v>
      </c>
      <c r="AH631">
        <f t="shared" si="629"/>
        <v>0</v>
      </c>
      <c r="AI631">
        <f t="shared" si="630"/>
        <v>0</v>
      </c>
      <c r="AJ631">
        <f t="shared" si="631"/>
        <v>0</v>
      </c>
      <c r="AK631">
        <v>53410.15</v>
      </c>
      <c r="AL631">
        <v>53410.15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70</v>
      </c>
      <c r="AU631">
        <v>10</v>
      </c>
      <c r="AV631">
        <v>1</v>
      </c>
      <c r="AW631">
        <v>1</v>
      </c>
      <c r="AZ631">
        <v>1</v>
      </c>
      <c r="BA631">
        <v>1</v>
      </c>
      <c r="BB631">
        <v>1</v>
      </c>
      <c r="BC631">
        <v>1</v>
      </c>
      <c r="BD631" t="s">
        <v>3</v>
      </c>
      <c r="BE631" t="s">
        <v>3</v>
      </c>
      <c r="BF631" t="s">
        <v>3</v>
      </c>
      <c r="BG631" t="s">
        <v>3</v>
      </c>
      <c r="BH631">
        <v>3</v>
      </c>
      <c r="BI631">
        <v>4</v>
      </c>
      <c r="BJ631" t="s">
        <v>27</v>
      </c>
      <c r="BM631">
        <v>0</v>
      </c>
      <c r="BN631">
        <v>0</v>
      </c>
      <c r="BO631" t="s">
        <v>3</v>
      </c>
      <c r="BP631">
        <v>0</v>
      </c>
      <c r="BQ631">
        <v>1</v>
      </c>
      <c r="BR631">
        <v>0</v>
      </c>
      <c r="BS631">
        <v>1</v>
      </c>
      <c r="BT631">
        <v>1</v>
      </c>
      <c r="BU631">
        <v>1</v>
      </c>
      <c r="BV631">
        <v>1</v>
      </c>
      <c r="BW631">
        <v>1</v>
      </c>
      <c r="BX631">
        <v>1</v>
      </c>
      <c r="BY631" t="s">
        <v>3</v>
      </c>
      <c r="BZ631">
        <v>70</v>
      </c>
      <c r="CA631">
        <v>10</v>
      </c>
      <c r="CF631">
        <v>0</v>
      </c>
      <c r="CG631">
        <v>0</v>
      </c>
      <c r="CM631">
        <v>0</v>
      </c>
      <c r="CN631" t="s">
        <v>3</v>
      </c>
      <c r="CO631">
        <v>0</v>
      </c>
      <c r="CP631">
        <f t="shared" si="632"/>
        <v>-15382.12</v>
      </c>
      <c r="CQ631">
        <f t="shared" si="633"/>
        <v>53410.15</v>
      </c>
      <c r="CR631">
        <f t="shared" si="634"/>
        <v>0</v>
      </c>
      <c r="CS631">
        <f t="shared" si="635"/>
        <v>0</v>
      </c>
      <c r="CT631">
        <f t="shared" si="636"/>
        <v>0</v>
      </c>
      <c r="CU631">
        <f t="shared" si="637"/>
        <v>0</v>
      </c>
      <c r="CV631">
        <f t="shared" si="638"/>
        <v>0</v>
      </c>
      <c r="CW631">
        <f t="shared" si="639"/>
        <v>0</v>
      </c>
      <c r="CX631">
        <f t="shared" si="640"/>
        <v>0</v>
      </c>
      <c r="CY631">
        <f t="shared" si="641"/>
        <v>0</v>
      </c>
      <c r="CZ631">
        <f t="shared" si="642"/>
        <v>0</v>
      </c>
      <c r="DC631" t="s">
        <v>3</v>
      </c>
      <c r="DD631" t="s">
        <v>3</v>
      </c>
      <c r="DE631" t="s">
        <v>3</v>
      </c>
      <c r="DF631" t="s">
        <v>3</v>
      </c>
      <c r="DG631" t="s">
        <v>3</v>
      </c>
      <c r="DH631" t="s">
        <v>3</v>
      </c>
      <c r="DI631" t="s">
        <v>3</v>
      </c>
      <c r="DJ631" t="s">
        <v>3</v>
      </c>
      <c r="DK631" t="s">
        <v>3</v>
      </c>
      <c r="DL631" t="s">
        <v>3</v>
      </c>
      <c r="DM631" t="s">
        <v>3</v>
      </c>
      <c r="DN631">
        <v>0</v>
      </c>
      <c r="DO631">
        <v>0</v>
      </c>
      <c r="DP631">
        <v>1</v>
      </c>
      <c r="DQ631">
        <v>1</v>
      </c>
      <c r="DU631">
        <v>1009</v>
      </c>
      <c r="DV631" t="s">
        <v>19</v>
      </c>
      <c r="DW631" t="s">
        <v>19</v>
      </c>
      <c r="DX631">
        <v>1000</v>
      </c>
      <c r="EE631">
        <v>32505399</v>
      </c>
      <c r="EF631">
        <v>1</v>
      </c>
      <c r="EG631" t="s">
        <v>21</v>
      </c>
      <c r="EH631">
        <v>0</v>
      </c>
      <c r="EI631" t="s">
        <v>3</v>
      </c>
      <c r="EJ631">
        <v>4</v>
      </c>
      <c r="EK631">
        <v>0</v>
      </c>
      <c r="EL631" t="s">
        <v>22</v>
      </c>
      <c r="EM631" t="s">
        <v>23</v>
      </c>
      <c r="EO631" t="s">
        <v>3</v>
      </c>
      <c r="EQ631">
        <v>0</v>
      </c>
      <c r="ER631">
        <v>53410.15</v>
      </c>
      <c r="ES631">
        <v>53410.15</v>
      </c>
      <c r="ET631">
        <v>0</v>
      </c>
      <c r="EU631">
        <v>0</v>
      </c>
      <c r="EV631">
        <v>0</v>
      </c>
      <c r="EW631">
        <v>0</v>
      </c>
      <c r="EX631">
        <v>0</v>
      </c>
      <c r="FQ631">
        <v>0</v>
      </c>
      <c r="FR631">
        <f t="shared" si="643"/>
        <v>0</v>
      </c>
      <c r="FS631">
        <v>0</v>
      </c>
      <c r="FX631">
        <v>70</v>
      </c>
      <c r="FY631">
        <v>10</v>
      </c>
      <c r="GA631" t="s">
        <v>3</v>
      </c>
      <c r="GD631">
        <v>0</v>
      </c>
      <c r="GF631">
        <v>-1467733540</v>
      </c>
      <c r="GG631">
        <v>2</v>
      </c>
      <c r="GH631">
        <v>1</v>
      </c>
      <c r="GI631">
        <v>-2</v>
      </c>
      <c r="GJ631">
        <v>0</v>
      </c>
      <c r="GK631">
        <f>ROUND(R631*(R12)/100,2)</f>
        <v>0</v>
      </c>
      <c r="GL631">
        <f t="shared" si="644"/>
        <v>0</v>
      </c>
      <c r="GM631">
        <f t="shared" si="645"/>
        <v>-15382.12</v>
      </c>
      <c r="GN631">
        <f t="shared" si="646"/>
        <v>0</v>
      </c>
      <c r="GO631">
        <f t="shared" si="647"/>
        <v>0</v>
      </c>
      <c r="GP631">
        <f t="shared" si="648"/>
        <v>-15382.12</v>
      </c>
      <c r="GR631">
        <v>0</v>
      </c>
      <c r="GS631">
        <v>3</v>
      </c>
      <c r="GT631">
        <v>0</v>
      </c>
      <c r="GU631" t="s">
        <v>3</v>
      </c>
      <c r="GV631">
        <f t="shared" si="649"/>
        <v>0</v>
      </c>
      <c r="GW631">
        <v>1</v>
      </c>
      <c r="GX631">
        <f t="shared" si="650"/>
        <v>0</v>
      </c>
      <c r="HA631">
        <v>0</v>
      </c>
      <c r="HB631">
        <v>0</v>
      </c>
      <c r="IK631">
        <v>0</v>
      </c>
    </row>
    <row r="632" spans="1:245" x14ac:dyDescent="0.2">
      <c r="A632">
        <v>17</v>
      </c>
      <c r="B632">
        <v>1</v>
      </c>
      <c r="C632">
        <f>ROW(SmtRes!A1680)</f>
        <v>1680</v>
      </c>
      <c r="D632">
        <f>ROW(EtalonRes!A1596)</f>
        <v>1596</v>
      </c>
      <c r="E632" t="s">
        <v>619</v>
      </c>
      <c r="F632" t="s">
        <v>29</v>
      </c>
      <c r="G632" t="s">
        <v>30</v>
      </c>
      <c r="H632" t="s">
        <v>31</v>
      </c>
      <c r="I632">
        <v>3.9199999999999999E-2</v>
      </c>
      <c r="J632">
        <v>0</v>
      </c>
      <c r="O632">
        <f t="shared" si="612"/>
        <v>16734.96</v>
      </c>
      <c r="P632">
        <f t="shared" si="613"/>
        <v>13635.03</v>
      </c>
      <c r="Q632">
        <f t="shared" si="614"/>
        <v>17.059999999999999</v>
      </c>
      <c r="R632">
        <f t="shared" si="615"/>
        <v>5.78</v>
      </c>
      <c r="S632">
        <f t="shared" si="616"/>
        <v>3082.87</v>
      </c>
      <c r="T632">
        <f t="shared" si="617"/>
        <v>0</v>
      </c>
      <c r="U632">
        <f t="shared" si="618"/>
        <v>17.761520000000001</v>
      </c>
      <c r="V632">
        <f t="shared" si="619"/>
        <v>0</v>
      </c>
      <c r="W632">
        <f t="shared" si="620"/>
        <v>0</v>
      </c>
      <c r="X632">
        <f t="shared" si="621"/>
        <v>2158.0100000000002</v>
      </c>
      <c r="Y632">
        <f t="shared" si="622"/>
        <v>308.29000000000002</v>
      </c>
      <c r="AA632">
        <v>33034105</v>
      </c>
      <c r="AB632">
        <f t="shared" si="623"/>
        <v>426912.19</v>
      </c>
      <c r="AC632">
        <f t="shared" si="624"/>
        <v>347832.49</v>
      </c>
      <c r="AD632">
        <f t="shared" si="625"/>
        <v>435.13</v>
      </c>
      <c r="AE632">
        <f t="shared" si="626"/>
        <v>147.43</v>
      </c>
      <c r="AF632">
        <f t="shared" si="627"/>
        <v>78644.570000000007</v>
      </c>
      <c r="AG632">
        <f t="shared" si="628"/>
        <v>0</v>
      </c>
      <c r="AH632">
        <f t="shared" si="629"/>
        <v>453.1</v>
      </c>
      <c r="AI632">
        <f t="shared" si="630"/>
        <v>0</v>
      </c>
      <c r="AJ632">
        <f t="shared" si="631"/>
        <v>0</v>
      </c>
      <c r="AK632">
        <v>426912.19</v>
      </c>
      <c r="AL632">
        <v>347832.49</v>
      </c>
      <c r="AM632">
        <v>435.13</v>
      </c>
      <c r="AN632">
        <v>147.43</v>
      </c>
      <c r="AO632">
        <v>78644.570000000007</v>
      </c>
      <c r="AP632">
        <v>0</v>
      </c>
      <c r="AQ632">
        <v>453.1</v>
      </c>
      <c r="AR632">
        <v>0</v>
      </c>
      <c r="AS632">
        <v>0</v>
      </c>
      <c r="AT632">
        <v>70</v>
      </c>
      <c r="AU632">
        <v>10</v>
      </c>
      <c r="AV632">
        <v>1</v>
      </c>
      <c r="AW632">
        <v>1</v>
      </c>
      <c r="AZ632">
        <v>1</v>
      </c>
      <c r="BA632">
        <v>1</v>
      </c>
      <c r="BB632">
        <v>1</v>
      </c>
      <c r="BC632">
        <v>1</v>
      </c>
      <c r="BD632" t="s">
        <v>3</v>
      </c>
      <c r="BE632" t="s">
        <v>3</v>
      </c>
      <c r="BF632" t="s">
        <v>3</v>
      </c>
      <c r="BG632" t="s">
        <v>3</v>
      </c>
      <c r="BH632">
        <v>0</v>
      </c>
      <c r="BI632">
        <v>4</v>
      </c>
      <c r="BJ632" t="s">
        <v>32</v>
      </c>
      <c r="BM632">
        <v>0</v>
      </c>
      <c r="BN632">
        <v>0</v>
      </c>
      <c r="BO632" t="s">
        <v>3</v>
      </c>
      <c r="BP632">
        <v>0</v>
      </c>
      <c r="BQ632">
        <v>1</v>
      </c>
      <c r="BR632">
        <v>0</v>
      </c>
      <c r="BS632">
        <v>1</v>
      </c>
      <c r="BT632">
        <v>1</v>
      </c>
      <c r="BU632">
        <v>1</v>
      </c>
      <c r="BV632">
        <v>1</v>
      </c>
      <c r="BW632">
        <v>1</v>
      </c>
      <c r="BX632">
        <v>1</v>
      </c>
      <c r="BY632" t="s">
        <v>3</v>
      </c>
      <c r="BZ632">
        <v>70</v>
      </c>
      <c r="CA632">
        <v>10</v>
      </c>
      <c r="CF632">
        <v>0</v>
      </c>
      <c r="CG632">
        <v>0</v>
      </c>
      <c r="CM632">
        <v>0</v>
      </c>
      <c r="CN632" t="s">
        <v>3</v>
      </c>
      <c r="CO632">
        <v>0</v>
      </c>
      <c r="CP632">
        <f t="shared" si="632"/>
        <v>16734.96</v>
      </c>
      <c r="CQ632">
        <f t="shared" si="633"/>
        <v>347832.49</v>
      </c>
      <c r="CR632">
        <f t="shared" si="634"/>
        <v>435.13</v>
      </c>
      <c r="CS632">
        <f t="shared" si="635"/>
        <v>147.43</v>
      </c>
      <c r="CT632">
        <f t="shared" si="636"/>
        <v>78644.570000000007</v>
      </c>
      <c r="CU632">
        <f t="shared" si="637"/>
        <v>0</v>
      </c>
      <c r="CV632">
        <f t="shared" si="638"/>
        <v>453.1</v>
      </c>
      <c r="CW632">
        <f t="shared" si="639"/>
        <v>0</v>
      </c>
      <c r="CX632">
        <f t="shared" si="640"/>
        <v>0</v>
      </c>
      <c r="CY632">
        <f t="shared" si="641"/>
        <v>2158.009</v>
      </c>
      <c r="CZ632">
        <f t="shared" si="642"/>
        <v>308.28699999999998</v>
      </c>
      <c r="DC632" t="s">
        <v>3</v>
      </c>
      <c r="DD632" t="s">
        <v>3</v>
      </c>
      <c r="DE632" t="s">
        <v>3</v>
      </c>
      <c r="DF632" t="s">
        <v>3</v>
      </c>
      <c r="DG632" t="s">
        <v>3</v>
      </c>
      <c r="DH632" t="s">
        <v>3</v>
      </c>
      <c r="DI632" t="s">
        <v>3</v>
      </c>
      <c r="DJ632" t="s">
        <v>3</v>
      </c>
      <c r="DK632" t="s">
        <v>3</v>
      </c>
      <c r="DL632" t="s">
        <v>3</v>
      </c>
      <c r="DM632" t="s">
        <v>3</v>
      </c>
      <c r="DN632">
        <v>0</v>
      </c>
      <c r="DO632">
        <v>0</v>
      </c>
      <c r="DP632">
        <v>1</v>
      </c>
      <c r="DQ632">
        <v>1</v>
      </c>
      <c r="DU632">
        <v>1007</v>
      </c>
      <c r="DV632" t="s">
        <v>31</v>
      </c>
      <c r="DW632" t="s">
        <v>31</v>
      </c>
      <c r="DX632">
        <v>100</v>
      </c>
      <c r="EE632">
        <v>32505399</v>
      </c>
      <c r="EF632">
        <v>1</v>
      </c>
      <c r="EG632" t="s">
        <v>21</v>
      </c>
      <c r="EH632">
        <v>0</v>
      </c>
      <c r="EI632" t="s">
        <v>3</v>
      </c>
      <c r="EJ632">
        <v>4</v>
      </c>
      <c r="EK632">
        <v>0</v>
      </c>
      <c r="EL632" t="s">
        <v>22</v>
      </c>
      <c r="EM632" t="s">
        <v>23</v>
      </c>
      <c r="EO632" t="s">
        <v>3</v>
      </c>
      <c r="EQ632">
        <v>131072</v>
      </c>
      <c r="ER632">
        <v>426912.19</v>
      </c>
      <c r="ES632">
        <v>347832.49</v>
      </c>
      <c r="ET632">
        <v>435.13</v>
      </c>
      <c r="EU632">
        <v>147.43</v>
      </c>
      <c r="EV632">
        <v>78644.570000000007</v>
      </c>
      <c r="EW632">
        <v>453.1</v>
      </c>
      <c r="EX632">
        <v>0</v>
      </c>
      <c r="EY632">
        <v>0</v>
      </c>
      <c r="FQ632">
        <v>0</v>
      </c>
      <c r="FR632">
        <f t="shared" si="643"/>
        <v>0</v>
      </c>
      <c r="FS632">
        <v>0</v>
      </c>
      <c r="FX632">
        <v>70</v>
      </c>
      <c r="FY632">
        <v>10</v>
      </c>
      <c r="GA632" t="s">
        <v>3</v>
      </c>
      <c r="GD632">
        <v>0</v>
      </c>
      <c r="GF632">
        <v>1739596138</v>
      </c>
      <c r="GG632">
        <v>2</v>
      </c>
      <c r="GH632">
        <v>1</v>
      </c>
      <c r="GI632">
        <v>-2</v>
      </c>
      <c r="GJ632">
        <v>0</v>
      </c>
      <c r="GK632">
        <f>ROUND(R632*(R12)/100,2)</f>
        <v>6.24</v>
      </c>
      <c r="GL632">
        <f t="shared" si="644"/>
        <v>0</v>
      </c>
      <c r="GM632">
        <f t="shared" si="645"/>
        <v>19207.5</v>
      </c>
      <c r="GN632">
        <f t="shared" si="646"/>
        <v>0</v>
      </c>
      <c r="GO632">
        <f t="shared" si="647"/>
        <v>0</v>
      </c>
      <c r="GP632">
        <f t="shared" si="648"/>
        <v>19207.5</v>
      </c>
      <c r="GR632">
        <v>0</v>
      </c>
      <c r="GS632">
        <v>3</v>
      </c>
      <c r="GT632">
        <v>0</v>
      </c>
      <c r="GU632" t="s">
        <v>3</v>
      </c>
      <c r="GV632">
        <f t="shared" si="649"/>
        <v>0</v>
      </c>
      <c r="GW632">
        <v>1</v>
      </c>
      <c r="GX632">
        <f t="shared" si="650"/>
        <v>0</v>
      </c>
      <c r="HA632">
        <v>0</v>
      </c>
      <c r="HB632">
        <v>0</v>
      </c>
      <c r="IK632">
        <v>0</v>
      </c>
    </row>
    <row r="633" spans="1:245" x14ac:dyDescent="0.2">
      <c r="A633">
        <v>17</v>
      </c>
      <c r="B633">
        <v>1</v>
      </c>
      <c r="E633" t="s">
        <v>620</v>
      </c>
      <c r="F633" t="s">
        <v>25</v>
      </c>
      <c r="G633" t="s">
        <v>26</v>
      </c>
      <c r="H633" t="s">
        <v>19</v>
      </c>
      <c r="I633">
        <v>8.6049847230000004E-2</v>
      </c>
      <c r="J633">
        <v>0</v>
      </c>
      <c r="O633">
        <f t="shared" si="612"/>
        <v>4595.9399999999996</v>
      </c>
      <c r="P633">
        <f t="shared" si="613"/>
        <v>4595.9399999999996</v>
      </c>
      <c r="Q633">
        <f t="shared" si="614"/>
        <v>0</v>
      </c>
      <c r="R633">
        <f t="shared" si="615"/>
        <v>0</v>
      </c>
      <c r="S633">
        <f t="shared" si="616"/>
        <v>0</v>
      </c>
      <c r="T633">
        <f t="shared" si="617"/>
        <v>0</v>
      </c>
      <c r="U633">
        <f t="shared" si="618"/>
        <v>0</v>
      </c>
      <c r="V633">
        <f t="shared" si="619"/>
        <v>0</v>
      </c>
      <c r="W633">
        <f t="shared" si="620"/>
        <v>0</v>
      </c>
      <c r="X633">
        <f t="shared" si="621"/>
        <v>0</v>
      </c>
      <c r="Y633">
        <f t="shared" si="622"/>
        <v>0</v>
      </c>
      <c r="AA633">
        <v>33034105</v>
      </c>
      <c r="AB633">
        <f t="shared" si="623"/>
        <v>53410.15</v>
      </c>
      <c r="AC633">
        <f t="shared" si="624"/>
        <v>53410.15</v>
      </c>
      <c r="AD633">
        <f t="shared" si="625"/>
        <v>0</v>
      </c>
      <c r="AE633">
        <f t="shared" si="626"/>
        <v>0</v>
      </c>
      <c r="AF633">
        <f t="shared" si="627"/>
        <v>0</v>
      </c>
      <c r="AG633">
        <f t="shared" si="628"/>
        <v>0</v>
      </c>
      <c r="AH633">
        <f t="shared" si="629"/>
        <v>0</v>
      </c>
      <c r="AI633">
        <f t="shared" si="630"/>
        <v>0</v>
      </c>
      <c r="AJ633">
        <f t="shared" si="631"/>
        <v>0</v>
      </c>
      <c r="AK633">
        <v>53410.15</v>
      </c>
      <c r="AL633">
        <v>53410.15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70</v>
      </c>
      <c r="AU633">
        <v>10</v>
      </c>
      <c r="AV633">
        <v>1</v>
      </c>
      <c r="AW633">
        <v>1</v>
      </c>
      <c r="AZ633">
        <v>1</v>
      </c>
      <c r="BA633">
        <v>1</v>
      </c>
      <c r="BB633">
        <v>1</v>
      </c>
      <c r="BC633">
        <v>1</v>
      </c>
      <c r="BD633" t="s">
        <v>3</v>
      </c>
      <c r="BE633" t="s">
        <v>3</v>
      </c>
      <c r="BF633" t="s">
        <v>3</v>
      </c>
      <c r="BG633" t="s">
        <v>3</v>
      </c>
      <c r="BH633">
        <v>3</v>
      </c>
      <c r="BI633">
        <v>4</v>
      </c>
      <c r="BJ633" t="s">
        <v>27</v>
      </c>
      <c r="BM633">
        <v>0</v>
      </c>
      <c r="BN633">
        <v>0</v>
      </c>
      <c r="BO633" t="s">
        <v>3</v>
      </c>
      <c r="BP633">
        <v>0</v>
      </c>
      <c r="BQ633">
        <v>1</v>
      </c>
      <c r="BR633">
        <v>0</v>
      </c>
      <c r="BS633">
        <v>1</v>
      </c>
      <c r="BT633">
        <v>1</v>
      </c>
      <c r="BU633">
        <v>1</v>
      </c>
      <c r="BV633">
        <v>1</v>
      </c>
      <c r="BW633">
        <v>1</v>
      </c>
      <c r="BX633">
        <v>1</v>
      </c>
      <c r="BY633" t="s">
        <v>3</v>
      </c>
      <c r="BZ633">
        <v>70</v>
      </c>
      <c r="CA633">
        <v>10</v>
      </c>
      <c r="CF633">
        <v>0</v>
      </c>
      <c r="CG633">
        <v>0</v>
      </c>
      <c r="CM633">
        <v>0</v>
      </c>
      <c r="CN633" t="s">
        <v>3</v>
      </c>
      <c r="CO633">
        <v>0</v>
      </c>
      <c r="CP633">
        <f t="shared" si="632"/>
        <v>4595.9399999999996</v>
      </c>
      <c r="CQ633">
        <f t="shared" si="633"/>
        <v>53410.15</v>
      </c>
      <c r="CR633">
        <f t="shared" si="634"/>
        <v>0</v>
      </c>
      <c r="CS633">
        <f t="shared" si="635"/>
        <v>0</v>
      </c>
      <c r="CT633">
        <f t="shared" si="636"/>
        <v>0</v>
      </c>
      <c r="CU633">
        <f t="shared" si="637"/>
        <v>0</v>
      </c>
      <c r="CV633">
        <f t="shared" si="638"/>
        <v>0</v>
      </c>
      <c r="CW633">
        <f t="shared" si="639"/>
        <v>0</v>
      </c>
      <c r="CX633">
        <f t="shared" si="640"/>
        <v>0</v>
      </c>
      <c r="CY633">
        <f t="shared" si="641"/>
        <v>0</v>
      </c>
      <c r="CZ633">
        <f t="shared" si="642"/>
        <v>0</v>
      </c>
      <c r="DC633" t="s">
        <v>3</v>
      </c>
      <c r="DD633" t="s">
        <v>3</v>
      </c>
      <c r="DE633" t="s">
        <v>3</v>
      </c>
      <c r="DF633" t="s">
        <v>3</v>
      </c>
      <c r="DG633" t="s">
        <v>3</v>
      </c>
      <c r="DH633" t="s">
        <v>3</v>
      </c>
      <c r="DI633" t="s">
        <v>3</v>
      </c>
      <c r="DJ633" t="s">
        <v>3</v>
      </c>
      <c r="DK633" t="s">
        <v>3</v>
      </c>
      <c r="DL633" t="s">
        <v>3</v>
      </c>
      <c r="DM633" t="s">
        <v>3</v>
      </c>
      <c r="DN633">
        <v>0</v>
      </c>
      <c r="DO633">
        <v>0</v>
      </c>
      <c r="DP633">
        <v>1</v>
      </c>
      <c r="DQ633">
        <v>1</v>
      </c>
      <c r="DU633">
        <v>1009</v>
      </c>
      <c r="DV633" t="s">
        <v>19</v>
      </c>
      <c r="DW633" t="s">
        <v>19</v>
      </c>
      <c r="DX633">
        <v>1000</v>
      </c>
      <c r="EE633">
        <v>32505399</v>
      </c>
      <c r="EF633">
        <v>1</v>
      </c>
      <c r="EG633" t="s">
        <v>21</v>
      </c>
      <c r="EH633">
        <v>0</v>
      </c>
      <c r="EI633" t="s">
        <v>3</v>
      </c>
      <c r="EJ633">
        <v>4</v>
      </c>
      <c r="EK633">
        <v>0</v>
      </c>
      <c r="EL633" t="s">
        <v>22</v>
      </c>
      <c r="EM633" t="s">
        <v>23</v>
      </c>
      <c r="EO633" t="s">
        <v>3</v>
      </c>
      <c r="EQ633">
        <v>131072</v>
      </c>
      <c r="ER633">
        <v>53410.15</v>
      </c>
      <c r="ES633">
        <v>53410.15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0</v>
      </c>
      <c r="FQ633">
        <v>0</v>
      </c>
      <c r="FR633">
        <f t="shared" si="643"/>
        <v>0</v>
      </c>
      <c r="FS633">
        <v>0</v>
      </c>
      <c r="FX633">
        <v>70</v>
      </c>
      <c r="FY633">
        <v>10</v>
      </c>
      <c r="GA633" t="s">
        <v>3</v>
      </c>
      <c r="GD633">
        <v>0</v>
      </c>
      <c r="GF633">
        <v>-1467733540</v>
      </c>
      <c r="GG633">
        <v>2</v>
      </c>
      <c r="GH633">
        <v>1</v>
      </c>
      <c r="GI633">
        <v>-2</v>
      </c>
      <c r="GJ633">
        <v>0</v>
      </c>
      <c r="GK633">
        <f>ROUND(R633*(R12)/100,2)</f>
        <v>0</v>
      </c>
      <c r="GL633">
        <f t="shared" si="644"/>
        <v>0</v>
      </c>
      <c r="GM633">
        <f t="shared" si="645"/>
        <v>4595.9399999999996</v>
      </c>
      <c r="GN633">
        <f t="shared" si="646"/>
        <v>0</v>
      </c>
      <c r="GO633">
        <f t="shared" si="647"/>
        <v>0</v>
      </c>
      <c r="GP633">
        <f t="shared" si="648"/>
        <v>4595.9399999999996</v>
      </c>
      <c r="GR633">
        <v>0</v>
      </c>
      <c r="GS633">
        <v>3</v>
      </c>
      <c r="GT633">
        <v>0</v>
      </c>
      <c r="GU633" t="s">
        <v>3</v>
      </c>
      <c r="GV633">
        <f t="shared" si="649"/>
        <v>0</v>
      </c>
      <c r="GW633">
        <v>1</v>
      </c>
      <c r="GX633">
        <f t="shared" si="650"/>
        <v>0</v>
      </c>
      <c r="HA633">
        <v>0</v>
      </c>
      <c r="HB633">
        <v>0</v>
      </c>
      <c r="IK633">
        <v>0</v>
      </c>
    </row>
    <row r="634" spans="1:245" x14ac:dyDescent="0.2">
      <c r="A634">
        <v>17</v>
      </c>
      <c r="B634">
        <v>1</v>
      </c>
      <c r="E634" t="s">
        <v>621</v>
      </c>
      <c r="F634" t="s">
        <v>35</v>
      </c>
      <c r="G634" t="s">
        <v>622</v>
      </c>
      <c r="H634" t="s">
        <v>37</v>
      </c>
      <c r="I634">
        <v>1</v>
      </c>
      <c r="J634">
        <v>0</v>
      </c>
      <c r="O634">
        <f t="shared" si="612"/>
        <v>147752.54</v>
      </c>
      <c r="P634">
        <f t="shared" si="613"/>
        <v>147752.54</v>
      </c>
      <c r="Q634">
        <f t="shared" si="614"/>
        <v>0</v>
      </c>
      <c r="R634">
        <f t="shared" si="615"/>
        <v>0</v>
      </c>
      <c r="S634">
        <f t="shared" si="616"/>
        <v>0</v>
      </c>
      <c r="T634">
        <f t="shared" si="617"/>
        <v>0</v>
      </c>
      <c r="U634">
        <f t="shared" si="618"/>
        <v>0</v>
      </c>
      <c r="V634">
        <f t="shared" si="619"/>
        <v>0</v>
      </c>
      <c r="W634">
        <f t="shared" si="620"/>
        <v>0</v>
      </c>
      <c r="X634">
        <f t="shared" si="621"/>
        <v>0</v>
      </c>
      <c r="Y634">
        <f t="shared" si="622"/>
        <v>0</v>
      </c>
      <c r="AA634">
        <v>33034105</v>
      </c>
      <c r="AB634">
        <f t="shared" si="623"/>
        <v>147752.54</v>
      </c>
      <c r="AC634">
        <f t="shared" si="624"/>
        <v>147752.54</v>
      </c>
      <c r="AD634">
        <f t="shared" si="625"/>
        <v>0</v>
      </c>
      <c r="AE634">
        <f t="shared" si="626"/>
        <v>0</v>
      </c>
      <c r="AF634">
        <f t="shared" si="627"/>
        <v>0</v>
      </c>
      <c r="AG634">
        <f t="shared" si="628"/>
        <v>0</v>
      </c>
      <c r="AH634">
        <f t="shared" si="629"/>
        <v>0</v>
      </c>
      <c r="AI634">
        <f t="shared" si="630"/>
        <v>0</v>
      </c>
      <c r="AJ634">
        <f t="shared" si="631"/>
        <v>0</v>
      </c>
      <c r="AK634">
        <v>147752.54</v>
      </c>
      <c r="AL634">
        <v>147752.54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1</v>
      </c>
      <c r="AW634">
        <v>1</v>
      </c>
      <c r="AZ634">
        <v>1</v>
      </c>
      <c r="BA634">
        <v>1</v>
      </c>
      <c r="BB634">
        <v>1</v>
      </c>
      <c r="BC634">
        <v>1</v>
      </c>
      <c r="BD634" t="s">
        <v>3</v>
      </c>
      <c r="BE634" t="s">
        <v>3</v>
      </c>
      <c r="BF634" t="s">
        <v>3</v>
      </c>
      <c r="BG634" t="s">
        <v>3</v>
      </c>
      <c r="BH634">
        <v>3</v>
      </c>
      <c r="BI634">
        <v>1</v>
      </c>
      <c r="BJ634" t="s">
        <v>3</v>
      </c>
      <c r="BM634">
        <v>6001</v>
      </c>
      <c r="BN634">
        <v>0</v>
      </c>
      <c r="BO634" t="s">
        <v>3</v>
      </c>
      <c r="BP634">
        <v>0</v>
      </c>
      <c r="BQ634">
        <v>0</v>
      </c>
      <c r="BR634">
        <v>0</v>
      </c>
      <c r="BS634">
        <v>1</v>
      </c>
      <c r="BT634">
        <v>1</v>
      </c>
      <c r="BU634">
        <v>1</v>
      </c>
      <c r="BV634">
        <v>1</v>
      </c>
      <c r="BW634">
        <v>1</v>
      </c>
      <c r="BX634">
        <v>1</v>
      </c>
      <c r="BY634" t="s">
        <v>3</v>
      </c>
      <c r="BZ634">
        <v>0</v>
      </c>
      <c r="CA634">
        <v>0</v>
      </c>
      <c r="CF634">
        <v>0</v>
      </c>
      <c r="CG634">
        <v>0</v>
      </c>
      <c r="CM634">
        <v>0</v>
      </c>
      <c r="CN634" t="s">
        <v>3</v>
      </c>
      <c r="CO634">
        <v>0</v>
      </c>
      <c r="CP634">
        <f t="shared" si="632"/>
        <v>147752.54</v>
      </c>
      <c r="CQ634">
        <f t="shared" si="633"/>
        <v>147752.54</v>
      </c>
      <c r="CR634">
        <f t="shared" si="634"/>
        <v>0</v>
      </c>
      <c r="CS634">
        <f t="shared" si="635"/>
        <v>0</v>
      </c>
      <c r="CT634">
        <f t="shared" si="636"/>
        <v>0</v>
      </c>
      <c r="CU634">
        <f t="shared" si="637"/>
        <v>0</v>
      </c>
      <c r="CV634">
        <f t="shared" si="638"/>
        <v>0</v>
      </c>
      <c r="CW634">
        <f t="shared" si="639"/>
        <v>0</v>
      </c>
      <c r="CX634">
        <f t="shared" si="640"/>
        <v>0</v>
      </c>
      <c r="CY634">
        <f t="shared" si="641"/>
        <v>0</v>
      </c>
      <c r="CZ634">
        <f t="shared" si="642"/>
        <v>0</v>
      </c>
      <c r="DC634" t="s">
        <v>3</v>
      </c>
      <c r="DD634" t="s">
        <v>3</v>
      </c>
      <c r="DE634" t="s">
        <v>3</v>
      </c>
      <c r="DF634" t="s">
        <v>3</v>
      </c>
      <c r="DG634" t="s">
        <v>3</v>
      </c>
      <c r="DH634" t="s">
        <v>3</v>
      </c>
      <c r="DI634" t="s">
        <v>3</v>
      </c>
      <c r="DJ634" t="s">
        <v>3</v>
      </c>
      <c r="DK634" t="s">
        <v>3</v>
      </c>
      <c r="DL634" t="s">
        <v>3</v>
      </c>
      <c r="DM634" t="s">
        <v>3</v>
      </c>
      <c r="DN634">
        <v>0</v>
      </c>
      <c r="DO634">
        <v>0</v>
      </c>
      <c r="DP634">
        <v>1</v>
      </c>
      <c r="DQ634">
        <v>1</v>
      </c>
      <c r="DU634">
        <v>1010</v>
      </c>
      <c r="DV634" t="s">
        <v>37</v>
      </c>
      <c r="DW634" t="s">
        <v>38</v>
      </c>
      <c r="DX634">
        <v>1</v>
      </c>
      <c r="EE634">
        <v>32747723</v>
      </c>
      <c r="EF634">
        <v>0</v>
      </c>
      <c r="EG634" t="s">
        <v>39</v>
      </c>
      <c r="EH634">
        <v>0</v>
      </c>
      <c r="EI634" t="s">
        <v>3</v>
      </c>
      <c r="EJ634">
        <v>1</v>
      </c>
      <c r="EK634">
        <v>6001</v>
      </c>
      <c r="EL634" t="s">
        <v>40</v>
      </c>
      <c r="EM634" t="s">
        <v>39</v>
      </c>
      <c r="EO634" t="s">
        <v>3</v>
      </c>
      <c r="EQ634">
        <v>131072</v>
      </c>
      <c r="ER634">
        <v>147752.54</v>
      </c>
      <c r="ES634">
        <v>147752.54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0</v>
      </c>
      <c r="FQ634">
        <v>0</v>
      </c>
      <c r="FR634">
        <f t="shared" si="643"/>
        <v>0</v>
      </c>
      <c r="FS634">
        <v>0</v>
      </c>
      <c r="FX634">
        <v>0</v>
      </c>
      <c r="FY634">
        <v>0</v>
      </c>
      <c r="GA634" t="s">
        <v>41</v>
      </c>
      <c r="GD634">
        <v>0</v>
      </c>
      <c r="GF634">
        <v>823786280</v>
      </c>
      <c r="GG634">
        <v>2</v>
      </c>
      <c r="GH634">
        <v>0</v>
      </c>
      <c r="GI634">
        <v>-2</v>
      </c>
      <c r="GJ634">
        <v>0</v>
      </c>
      <c r="GK634">
        <f>ROUND(R634*(R12)/100,2)</f>
        <v>0</v>
      </c>
      <c r="GL634">
        <f t="shared" si="644"/>
        <v>0</v>
      </c>
      <c r="GM634">
        <f t="shared" si="645"/>
        <v>147752.54</v>
      </c>
      <c r="GN634">
        <f t="shared" si="646"/>
        <v>147752.54</v>
      </c>
      <c r="GO634">
        <f t="shared" si="647"/>
        <v>0</v>
      </c>
      <c r="GP634">
        <f t="shared" si="648"/>
        <v>0</v>
      </c>
      <c r="GR634">
        <v>0</v>
      </c>
      <c r="GS634">
        <v>4</v>
      </c>
      <c r="GT634">
        <v>0</v>
      </c>
      <c r="GU634" t="s">
        <v>3</v>
      </c>
      <c r="GV634">
        <f t="shared" si="649"/>
        <v>0</v>
      </c>
      <c r="GW634">
        <v>1</v>
      </c>
      <c r="GX634">
        <f t="shared" si="650"/>
        <v>0</v>
      </c>
      <c r="HA634">
        <v>0</v>
      </c>
      <c r="HB634">
        <v>0</v>
      </c>
      <c r="IK634">
        <v>0</v>
      </c>
    </row>
    <row r="635" spans="1:245" x14ac:dyDescent="0.2">
      <c r="A635">
        <v>17</v>
      </c>
      <c r="B635">
        <v>1</v>
      </c>
      <c r="C635">
        <f>ROW(SmtRes!A1685)</f>
        <v>1685</v>
      </c>
      <c r="D635">
        <f>ROW(EtalonRes!A1600)</f>
        <v>1600</v>
      </c>
      <c r="E635" t="s">
        <v>623</v>
      </c>
      <c r="F635" t="s">
        <v>17</v>
      </c>
      <c r="G635" t="s">
        <v>18</v>
      </c>
      <c r="H635" t="s">
        <v>19</v>
      </c>
      <c r="I635">
        <v>2.427E-2</v>
      </c>
      <c r="J635">
        <v>0</v>
      </c>
      <c r="O635">
        <f t="shared" si="612"/>
        <v>1618</v>
      </c>
      <c r="P635">
        <f t="shared" si="613"/>
        <v>1381.77</v>
      </c>
      <c r="Q635">
        <f t="shared" si="614"/>
        <v>37.74</v>
      </c>
      <c r="R635">
        <f t="shared" si="615"/>
        <v>3.47</v>
      </c>
      <c r="S635">
        <f t="shared" si="616"/>
        <v>198.49</v>
      </c>
      <c r="T635">
        <f t="shared" si="617"/>
        <v>0</v>
      </c>
      <c r="U635">
        <f t="shared" si="618"/>
        <v>0.87638969999999994</v>
      </c>
      <c r="V635">
        <f t="shared" si="619"/>
        <v>0</v>
      </c>
      <c r="W635">
        <f t="shared" si="620"/>
        <v>0</v>
      </c>
      <c r="X635">
        <f t="shared" si="621"/>
        <v>138.94</v>
      </c>
      <c r="Y635">
        <f t="shared" si="622"/>
        <v>19.850000000000001</v>
      </c>
      <c r="AA635">
        <v>33034105</v>
      </c>
      <c r="AB635">
        <f t="shared" si="623"/>
        <v>66667.14</v>
      </c>
      <c r="AC635">
        <f t="shared" si="624"/>
        <v>56933.42</v>
      </c>
      <c r="AD635">
        <f t="shared" si="625"/>
        <v>1555.17</v>
      </c>
      <c r="AE635">
        <f t="shared" si="626"/>
        <v>142.85</v>
      </c>
      <c r="AF635">
        <f t="shared" si="627"/>
        <v>8178.55</v>
      </c>
      <c r="AG635">
        <f t="shared" si="628"/>
        <v>0</v>
      </c>
      <c r="AH635">
        <f t="shared" si="629"/>
        <v>36.11</v>
      </c>
      <c r="AI635">
        <f t="shared" si="630"/>
        <v>0</v>
      </c>
      <c r="AJ635">
        <f t="shared" si="631"/>
        <v>0</v>
      </c>
      <c r="AK635">
        <v>66667.14</v>
      </c>
      <c r="AL635">
        <v>56933.42</v>
      </c>
      <c r="AM635">
        <v>1555.17</v>
      </c>
      <c r="AN635">
        <v>142.85</v>
      </c>
      <c r="AO635">
        <v>8178.55</v>
      </c>
      <c r="AP635">
        <v>0</v>
      </c>
      <c r="AQ635">
        <v>36.11</v>
      </c>
      <c r="AR635">
        <v>0</v>
      </c>
      <c r="AS635">
        <v>0</v>
      </c>
      <c r="AT635">
        <v>70</v>
      </c>
      <c r="AU635">
        <v>10</v>
      </c>
      <c r="AV635">
        <v>1</v>
      </c>
      <c r="AW635">
        <v>1</v>
      </c>
      <c r="AZ635">
        <v>1</v>
      </c>
      <c r="BA635">
        <v>1</v>
      </c>
      <c r="BB635">
        <v>1</v>
      </c>
      <c r="BC635">
        <v>1</v>
      </c>
      <c r="BD635" t="s">
        <v>3</v>
      </c>
      <c r="BE635" t="s">
        <v>3</v>
      </c>
      <c r="BF635" t="s">
        <v>3</v>
      </c>
      <c r="BG635" t="s">
        <v>3</v>
      </c>
      <c r="BH635">
        <v>0</v>
      </c>
      <c r="BI635">
        <v>4</v>
      </c>
      <c r="BJ635" t="s">
        <v>20</v>
      </c>
      <c r="BM635">
        <v>0</v>
      </c>
      <c r="BN635">
        <v>0</v>
      </c>
      <c r="BO635" t="s">
        <v>3</v>
      </c>
      <c r="BP635">
        <v>0</v>
      </c>
      <c r="BQ635">
        <v>1</v>
      </c>
      <c r="BR635">
        <v>0</v>
      </c>
      <c r="BS635">
        <v>1</v>
      </c>
      <c r="BT635">
        <v>1</v>
      </c>
      <c r="BU635">
        <v>1</v>
      </c>
      <c r="BV635">
        <v>1</v>
      </c>
      <c r="BW635">
        <v>1</v>
      </c>
      <c r="BX635">
        <v>1</v>
      </c>
      <c r="BY635" t="s">
        <v>3</v>
      </c>
      <c r="BZ635">
        <v>70</v>
      </c>
      <c r="CA635">
        <v>10</v>
      </c>
      <c r="CF635">
        <v>0</v>
      </c>
      <c r="CG635">
        <v>0</v>
      </c>
      <c r="CM635">
        <v>0</v>
      </c>
      <c r="CN635" t="s">
        <v>3</v>
      </c>
      <c r="CO635">
        <v>0</v>
      </c>
      <c r="CP635">
        <f t="shared" si="632"/>
        <v>1618</v>
      </c>
      <c r="CQ635">
        <f t="shared" si="633"/>
        <v>56933.42</v>
      </c>
      <c r="CR635">
        <f t="shared" si="634"/>
        <v>1555.17</v>
      </c>
      <c r="CS635">
        <f t="shared" si="635"/>
        <v>142.85</v>
      </c>
      <c r="CT635">
        <f t="shared" si="636"/>
        <v>8178.55</v>
      </c>
      <c r="CU635">
        <f t="shared" si="637"/>
        <v>0</v>
      </c>
      <c r="CV635">
        <f t="shared" si="638"/>
        <v>36.11</v>
      </c>
      <c r="CW635">
        <f t="shared" si="639"/>
        <v>0</v>
      </c>
      <c r="CX635">
        <f t="shared" si="640"/>
        <v>0</v>
      </c>
      <c r="CY635">
        <f t="shared" si="641"/>
        <v>138.94300000000001</v>
      </c>
      <c r="CZ635">
        <f t="shared" si="642"/>
        <v>19.849</v>
      </c>
      <c r="DC635" t="s">
        <v>3</v>
      </c>
      <c r="DD635" t="s">
        <v>3</v>
      </c>
      <c r="DE635" t="s">
        <v>3</v>
      </c>
      <c r="DF635" t="s">
        <v>3</v>
      </c>
      <c r="DG635" t="s">
        <v>3</v>
      </c>
      <c r="DH635" t="s">
        <v>3</v>
      </c>
      <c r="DI635" t="s">
        <v>3</v>
      </c>
      <c r="DJ635" t="s">
        <v>3</v>
      </c>
      <c r="DK635" t="s">
        <v>3</v>
      </c>
      <c r="DL635" t="s">
        <v>3</v>
      </c>
      <c r="DM635" t="s">
        <v>3</v>
      </c>
      <c r="DN635">
        <v>0</v>
      </c>
      <c r="DO635">
        <v>0</v>
      </c>
      <c r="DP635">
        <v>1</v>
      </c>
      <c r="DQ635">
        <v>1</v>
      </c>
      <c r="DU635">
        <v>1009</v>
      </c>
      <c r="DV635" t="s">
        <v>19</v>
      </c>
      <c r="DW635" t="s">
        <v>19</v>
      </c>
      <c r="DX635">
        <v>1000</v>
      </c>
      <c r="EE635">
        <v>32505399</v>
      </c>
      <c r="EF635">
        <v>1</v>
      </c>
      <c r="EG635" t="s">
        <v>21</v>
      </c>
      <c r="EH635">
        <v>0</v>
      </c>
      <c r="EI635" t="s">
        <v>3</v>
      </c>
      <c r="EJ635">
        <v>4</v>
      </c>
      <c r="EK635">
        <v>0</v>
      </c>
      <c r="EL635" t="s">
        <v>22</v>
      </c>
      <c r="EM635" t="s">
        <v>23</v>
      </c>
      <c r="EO635" t="s">
        <v>3</v>
      </c>
      <c r="EQ635">
        <v>131072</v>
      </c>
      <c r="ER635">
        <v>66667.14</v>
      </c>
      <c r="ES635">
        <v>56933.42</v>
      </c>
      <c r="ET635">
        <v>1555.17</v>
      </c>
      <c r="EU635">
        <v>142.85</v>
      </c>
      <c r="EV635">
        <v>8178.55</v>
      </c>
      <c r="EW635">
        <v>36.11</v>
      </c>
      <c r="EX635">
        <v>0</v>
      </c>
      <c r="EY635">
        <v>0</v>
      </c>
      <c r="FQ635">
        <v>0</v>
      </c>
      <c r="FR635">
        <f t="shared" si="643"/>
        <v>0</v>
      </c>
      <c r="FS635">
        <v>0</v>
      </c>
      <c r="FX635">
        <v>70</v>
      </c>
      <c r="FY635">
        <v>10</v>
      </c>
      <c r="GA635" t="s">
        <v>3</v>
      </c>
      <c r="GD635">
        <v>0</v>
      </c>
      <c r="GF635">
        <v>-1596235391</v>
      </c>
      <c r="GG635">
        <v>2</v>
      </c>
      <c r="GH635">
        <v>1</v>
      </c>
      <c r="GI635">
        <v>-2</v>
      </c>
      <c r="GJ635">
        <v>0</v>
      </c>
      <c r="GK635">
        <f>ROUND(R635*(R12)/100,2)</f>
        <v>3.75</v>
      </c>
      <c r="GL635">
        <f t="shared" si="644"/>
        <v>0</v>
      </c>
      <c r="GM635">
        <f t="shared" si="645"/>
        <v>1780.54</v>
      </c>
      <c r="GN635">
        <f t="shared" si="646"/>
        <v>0</v>
      </c>
      <c r="GO635">
        <f t="shared" si="647"/>
        <v>0</v>
      </c>
      <c r="GP635">
        <f t="shared" si="648"/>
        <v>1780.54</v>
      </c>
      <c r="GR635">
        <v>0</v>
      </c>
      <c r="GS635">
        <v>3</v>
      </c>
      <c r="GT635">
        <v>0</v>
      </c>
      <c r="GU635" t="s">
        <v>3</v>
      </c>
      <c r="GV635">
        <f t="shared" si="649"/>
        <v>0</v>
      </c>
      <c r="GW635">
        <v>1</v>
      </c>
      <c r="GX635">
        <f t="shared" si="650"/>
        <v>0</v>
      </c>
      <c r="HA635">
        <v>0</v>
      </c>
      <c r="HB635">
        <v>0</v>
      </c>
      <c r="IK635">
        <v>0</v>
      </c>
    </row>
    <row r="636" spans="1:245" x14ac:dyDescent="0.2">
      <c r="A636">
        <v>18</v>
      </c>
      <c r="B636">
        <v>1</v>
      </c>
      <c r="C636">
        <v>1685</v>
      </c>
      <c r="E636" t="s">
        <v>624</v>
      </c>
      <c r="F636" t="s">
        <v>25</v>
      </c>
      <c r="G636" t="s">
        <v>26</v>
      </c>
      <c r="H636" t="s">
        <v>19</v>
      </c>
      <c r="I636">
        <f>I635*J636</f>
        <v>-2.427E-2</v>
      </c>
      <c r="J636">
        <v>-1</v>
      </c>
      <c r="O636">
        <f t="shared" si="612"/>
        <v>-1296.26</v>
      </c>
      <c r="P636">
        <f t="shared" si="613"/>
        <v>-1296.26</v>
      </c>
      <c r="Q636">
        <f t="shared" si="614"/>
        <v>0</v>
      </c>
      <c r="R636">
        <f t="shared" si="615"/>
        <v>0</v>
      </c>
      <c r="S636">
        <f t="shared" si="616"/>
        <v>0</v>
      </c>
      <c r="T636">
        <f t="shared" si="617"/>
        <v>0</v>
      </c>
      <c r="U636">
        <f t="shared" si="618"/>
        <v>0</v>
      </c>
      <c r="V636">
        <f t="shared" si="619"/>
        <v>0</v>
      </c>
      <c r="W636">
        <f t="shared" si="620"/>
        <v>0</v>
      </c>
      <c r="X636">
        <f t="shared" si="621"/>
        <v>0</v>
      </c>
      <c r="Y636">
        <f t="shared" si="622"/>
        <v>0</v>
      </c>
      <c r="AA636">
        <v>33034105</v>
      </c>
      <c r="AB636">
        <f t="shared" si="623"/>
        <v>53410.15</v>
      </c>
      <c r="AC636">
        <f t="shared" si="624"/>
        <v>53410.15</v>
      </c>
      <c r="AD636">
        <f t="shared" si="625"/>
        <v>0</v>
      </c>
      <c r="AE636">
        <f t="shared" si="626"/>
        <v>0</v>
      </c>
      <c r="AF636">
        <f t="shared" si="627"/>
        <v>0</v>
      </c>
      <c r="AG636">
        <f t="shared" si="628"/>
        <v>0</v>
      </c>
      <c r="AH636">
        <f t="shared" si="629"/>
        <v>0</v>
      </c>
      <c r="AI636">
        <f t="shared" si="630"/>
        <v>0</v>
      </c>
      <c r="AJ636">
        <f t="shared" si="631"/>
        <v>0</v>
      </c>
      <c r="AK636">
        <v>53410.15</v>
      </c>
      <c r="AL636">
        <v>53410.15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70</v>
      </c>
      <c r="AU636">
        <v>10</v>
      </c>
      <c r="AV636">
        <v>1</v>
      </c>
      <c r="AW636">
        <v>1</v>
      </c>
      <c r="AZ636">
        <v>1</v>
      </c>
      <c r="BA636">
        <v>1</v>
      </c>
      <c r="BB636">
        <v>1</v>
      </c>
      <c r="BC636">
        <v>1</v>
      </c>
      <c r="BD636" t="s">
        <v>3</v>
      </c>
      <c r="BE636" t="s">
        <v>3</v>
      </c>
      <c r="BF636" t="s">
        <v>3</v>
      </c>
      <c r="BG636" t="s">
        <v>3</v>
      </c>
      <c r="BH636">
        <v>3</v>
      </c>
      <c r="BI636">
        <v>4</v>
      </c>
      <c r="BJ636" t="s">
        <v>27</v>
      </c>
      <c r="BM636">
        <v>0</v>
      </c>
      <c r="BN636">
        <v>0</v>
      </c>
      <c r="BO636" t="s">
        <v>3</v>
      </c>
      <c r="BP636">
        <v>0</v>
      </c>
      <c r="BQ636">
        <v>1</v>
      </c>
      <c r="BR636">
        <v>0</v>
      </c>
      <c r="BS636">
        <v>1</v>
      </c>
      <c r="BT636">
        <v>1</v>
      </c>
      <c r="BU636">
        <v>1</v>
      </c>
      <c r="BV636">
        <v>1</v>
      </c>
      <c r="BW636">
        <v>1</v>
      </c>
      <c r="BX636">
        <v>1</v>
      </c>
      <c r="BY636" t="s">
        <v>3</v>
      </c>
      <c r="BZ636">
        <v>70</v>
      </c>
      <c r="CA636">
        <v>10</v>
      </c>
      <c r="CF636">
        <v>0</v>
      </c>
      <c r="CG636">
        <v>0</v>
      </c>
      <c r="CM636">
        <v>0</v>
      </c>
      <c r="CN636" t="s">
        <v>3</v>
      </c>
      <c r="CO636">
        <v>0</v>
      </c>
      <c r="CP636">
        <f t="shared" si="632"/>
        <v>-1296.26</v>
      </c>
      <c r="CQ636">
        <f t="shared" si="633"/>
        <v>53410.15</v>
      </c>
      <c r="CR636">
        <f t="shared" si="634"/>
        <v>0</v>
      </c>
      <c r="CS636">
        <f t="shared" si="635"/>
        <v>0</v>
      </c>
      <c r="CT636">
        <f t="shared" si="636"/>
        <v>0</v>
      </c>
      <c r="CU636">
        <f t="shared" si="637"/>
        <v>0</v>
      </c>
      <c r="CV636">
        <f t="shared" si="638"/>
        <v>0</v>
      </c>
      <c r="CW636">
        <f t="shared" si="639"/>
        <v>0</v>
      </c>
      <c r="CX636">
        <f t="shared" si="640"/>
        <v>0</v>
      </c>
      <c r="CY636">
        <f t="shared" si="641"/>
        <v>0</v>
      </c>
      <c r="CZ636">
        <f t="shared" si="642"/>
        <v>0</v>
      </c>
      <c r="DC636" t="s">
        <v>3</v>
      </c>
      <c r="DD636" t="s">
        <v>3</v>
      </c>
      <c r="DE636" t="s">
        <v>3</v>
      </c>
      <c r="DF636" t="s">
        <v>3</v>
      </c>
      <c r="DG636" t="s">
        <v>3</v>
      </c>
      <c r="DH636" t="s">
        <v>3</v>
      </c>
      <c r="DI636" t="s">
        <v>3</v>
      </c>
      <c r="DJ636" t="s">
        <v>3</v>
      </c>
      <c r="DK636" t="s">
        <v>3</v>
      </c>
      <c r="DL636" t="s">
        <v>3</v>
      </c>
      <c r="DM636" t="s">
        <v>3</v>
      </c>
      <c r="DN636">
        <v>0</v>
      </c>
      <c r="DO636">
        <v>0</v>
      </c>
      <c r="DP636">
        <v>1</v>
      </c>
      <c r="DQ636">
        <v>1</v>
      </c>
      <c r="DU636">
        <v>1009</v>
      </c>
      <c r="DV636" t="s">
        <v>19</v>
      </c>
      <c r="DW636" t="s">
        <v>19</v>
      </c>
      <c r="DX636">
        <v>1000</v>
      </c>
      <c r="EE636">
        <v>32505399</v>
      </c>
      <c r="EF636">
        <v>1</v>
      </c>
      <c r="EG636" t="s">
        <v>21</v>
      </c>
      <c r="EH636">
        <v>0</v>
      </c>
      <c r="EI636" t="s">
        <v>3</v>
      </c>
      <c r="EJ636">
        <v>4</v>
      </c>
      <c r="EK636">
        <v>0</v>
      </c>
      <c r="EL636" t="s">
        <v>22</v>
      </c>
      <c r="EM636" t="s">
        <v>23</v>
      </c>
      <c r="EO636" t="s">
        <v>3</v>
      </c>
      <c r="EQ636">
        <v>0</v>
      </c>
      <c r="ER636">
        <v>53410.15</v>
      </c>
      <c r="ES636">
        <v>53410.15</v>
      </c>
      <c r="ET636">
        <v>0</v>
      </c>
      <c r="EU636">
        <v>0</v>
      </c>
      <c r="EV636">
        <v>0</v>
      </c>
      <c r="EW636">
        <v>0</v>
      </c>
      <c r="EX636">
        <v>0</v>
      </c>
      <c r="FQ636">
        <v>0</v>
      </c>
      <c r="FR636">
        <f t="shared" si="643"/>
        <v>0</v>
      </c>
      <c r="FS636">
        <v>0</v>
      </c>
      <c r="FX636">
        <v>70</v>
      </c>
      <c r="FY636">
        <v>10</v>
      </c>
      <c r="GA636" t="s">
        <v>3</v>
      </c>
      <c r="GD636">
        <v>0</v>
      </c>
      <c r="GF636">
        <v>-1467733540</v>
      </c>
      <c r="GG636">
        <v>2</v>
      </c>
      <c r="GH636">
        <v>1</v>
      </c>
      <c r="GI636">
        <v>-2</v>
      </c>
      <c r="GJ636">
        <v>0</v>
      </c>
      <c r="GK636">
        <f>ROUND(R636*(R12)/100,2)</f>
        <v>0</v>
      </c>
      <c r="GL636">
        <f t="shared" si="644"/>
        <v>0</v>
      </c>
      <c r="GM636">
        <f t="shared" si="645"/>
        <v>-1296.26</v>
      </c>
      <c r="GN636">
        <f t="shared" si="646"/>
        <v>0</v>
      </c>
      <c r="GO636">
        <f t="shared" si="647"/>
        <v>0</v>
      </c>
      <c r="GP636">
        <f t="shared" si="648"/>
        <v>-1296.26</v>
      </c>
      <c r="GR636">
        <v>0</v>
      </c>
      <c r="GS636">
        <v>3</v>
      </c>
      <c r="GT636">
        <v>0</v>
      </c>
      <c r="GU636" t="s">
        <v>3</v>
      </c>
      <c r="GV636">
        <f t="shared" si="649"/>
        <v>0</v>
      </c>
      <c r="GW636">
        <v>1</v>
      </c>
      <c r="GX636">
        <f t="shared" si="650"/>
        <v>0</v>
      </c>
      <c r="HA636">
        <v>0</v>
      </c>
      <c r="HB636">
        <v>0</v>
      </c>
      <c r="IK636">
        <v>0</v>
      </c>
    </row>
    <row r="637" spans="1:245" x14ac:dyDescent="0.2">
      <c r="A637">
        <v>17</v>
      </c>
      <c r="B637">
        <v>1</v>
      </c>
      <c r="C637">
        <f>ROW(SmtRes!A1700)</f>
        <v>1700</v>
      </c>
      <c r="D637">
        <f>ROW(EtalonRes!A1615)</f>
        <v>1615</v>
      </c>
      <c r="E637" t="s">
        <v>625</v>
      </c>
      <c r="F637" t="s">
        <v>29</v>
      </c>
      <c r="G637" t="s">
        <v>30</v>
      </c>
      <c r="H637" t="s">
        <v>31</v>
      </c>
      <c r="I637">
        <v>3.31E-3</v>
      </c>
      <c r="J637">
        <v>0</v>
      </c>
      <c r="O637">
        <f t="shared" si="612"/>
        <v>1413.08</v>
      </c>
      <c r="P637">
        <f t="shared" si="613"/>
        <v>1151.33</v>
      </c>
      <c r="Q637">
        <f t="shared" si="614"/>
        <v>1.44</v>
      </c>
      <c r="R637">
        <f t="shared" si="615"/>
        <v>0.49</v>
      </c>
      <c r="S637">
        <f t="shared" si="616"/>
        <v>260.31</v>
      </c>
      <c r="T637">
        <f t="shared" si="617"/>
        <v>0</v>
      </c>
      <c r="U637">
        <f t="shared" si="618"/>
        <v>1.4997610000000001</v>
      </c>
      <c r="V637">
        <f t="shared" si="619"/>
        <v>0</v>
      </c>
      <c r="W637">
        <f t="shared" si="620"/>
        <v>0</v>
      </c>
      <c r="X637">
        <f t="shared" si="621"/>
        <v>182.22</v>
      </c>
      <c r="Y637">
        <f t="shared" si="622"/>
        <v>26.03</v>
      </c>
      <c r="AA637">
        <v>33034105</v>
      </c>
      <c r="AB637">
        <f t="shared" si="623"/>
        <v>426912.19</v>
      </c>
      <c r="AC637">
        <f t="shared" si="624"/>
        <v>347832.49</v>
      </c>
      <c r="AD637">
        <f t="shared" si="625"/>
        <v>435.13</v>
      </c>
      <c r="AE637">
        <f t="shared" si="626"/>
        <v>147.43</v>
      </c>
      <c r="AF637">
        <f t="shared" si="627"/>
        <v>78644.570000000007</v>
      </c>
      <c r="AG637">
        <f t="shared" si="628"/>
        <v>0</v>
      </c>
      <c r="AH637">
        <f t="shared" si="629"/>
        <v>453.1</v>
      </c>
      <c r="AI637">
        <f t="shared" si="630"/>
        <v>0</v>
      </c>
      <c r="AJ637">
        <f t="shared" si="631"/>
        <v>0</v>
      </c>
      <c r="AK637">
        <v>426912.19</v>
      </c>
      <c r="AL637">
        <v>347832.49</v>
      </c>
      <c r="AM637">
        <v>435.13</v>
      </c>
      <c r="AN637">
        <v>147.43</v>
      </c>
      <c r="AO637">
        <v>78644.570000000007</v>
      </c>
      <c r="AP637">
        <v>0</v>
      </c>
      <c r="AQ637">
        <v>453.1</v>
      </c>
      <c r="AR637">
        <v>0</v>
      </c>
      <c r="AS637">
        <v>0</v>
      </c>
      <c r="AT637">
        <v>70</v>
      </c>
      <c r="AU637">
        <v>10</v>
      </c>
      <c r="AV637">
        <v>1</v>
      </c>
      <c r="AW637">
        <v>1</v>
      </c>
      <c r="AZ637">
        <v>1</v>
      </c>
      <c r="BA637">
        <v>1</v>
      </c>
      <c r="BB637">
        <v>1</v>
      </c>
      <c r="BC637">
        <v>1</v>
      </c>
      <c r="BD637" t="s">
        <v>3</v>
      </c>
      <c r="BE637" t="s">
        <v>3</v>
      </c>
      <c r="BF637" t="s">
        <v>3</v>
      </c>
      <c r="BG637" t="s">
        <v>3</v>
      </c>
      <c r="BH637">
        <v>0</v>
      </c>
      <c r="BI637">
        <v>4</v>
      </c>
      <c r="BJ637" t="s">
        <v>32</v>
      </c>
      <c r="BM637">
        <v>0</v>
      </c>
      <c r="BN637">
        <v>0</v>
      </c>
      <c r="BO637" t="s">
        <v>3</v>
      </c>
      <c r="BP637">
        <v>0</v>
      </c>
      <c r="BQ637">
        <v>1</v>
      </c>
      <c r="BR637">
        <v>0</v>
      </c>
      <c r="BS637">
        <v>1</v>
      </c>
      <c r="BT637">
        <v>1</v>
      </c>
      <c r="BU637">
        <v>1</v>
      </c>
      <c r="BV637">
        <v>1</v>
      </c>
      <c r="BW637">
        <v>1</v>
      </c>
      <c r="BX637">
        <v>1</v>
      </c>
      <c r="BY637" t="s">
        <v>3</v>
      </c>
      <c r="BZ637">
        <v>70</v>
      </c>
      <c r="CA637">
        <v>10</v>
      </c>
      <c r="CF637">
        <v>0</v>
      </c>
      <c r="CG637">
        <v>0</v>
      </c>
      <c r="CM637">
        <v>0</v>
      </c>
      <c r="CN637" t="s">
        <v>3</v>
      </c>
      <c r="CO637">
        <v>0</v>
      </c>
      <c r="CP637">
        <f t="shared" si="632"/>
        <v>1413.08</v>
      </c>
      <c r="CQ637">
        <f t="shared" si="633"/>
        <v>347832.49</v>
      </c>
      <c r="CR637">
        <f t="shared" si="634"/>
        <v>435.13</v>
      </c>
      <c r="CS637">
        <f t="shared" si="635"/>
        <v>147.43</v>
      </c>
      <c r="CT637">
        <f t="shared" si="636"/>
        <v>78644.570000000007</v>
      </c>
      <c r="CU637">
        <f t="shared" si="637"/>
        <v>0</v>
      </c>
      <c r="CV637">
        <f t="shared" si="638"/>
        <v>453.1</v>
      </c>
      <c r="CW637">
        <f t="shared" si="639"/>
        <v>0</v>
      </c>
      <c r="CX637">
        <f t="shared" si="640"/>
        <v>0</v>
      </c>
      <c r="CY637">
        <f t="shared" si="641"/>
        <v>182.21700000000001</v>
      </c>
      <c r="CZ637">
        <f t="shared" si="642"/>
        <v>26.030999999999999</v>
      </c>
      <c r="DC637" t="s">
        <v>3</v>
      </c>
      <c r="DD637" t="s">
        <v>3</v>
      </c>
      <c r="DE637" t="s">
        <v>3</v>
      </c>
      <c r="DF637" t="s">
        <v>3</v>
      </c>
      <c r="DG637" t="s">
        <v>3</v>
      </c>
      <c r="DH637" t="s">
        <v>3</v>
      </c>
      <c r="DI637" t="s">
        <v>3</v>
      </c>
      <c r="DJ637" t="s">
        <v>3</v>
      </c>
      <c r="DK637" t="s">
        <v>3</v>
      </c>
      <c r="DL637" t="s">
        <v>3</v>
      </c>
      <c r="DM637" t="s">
        <v>3</v>
      </c>
      <c r="DN637">
        <v>0</v>
      </c>
      <c r="DO637">
        <v>0</v>
      </c>
      <c r="DP637">
        <v>1</v>
      </c>
      <c r="DQ637">
        <v>1</v>
      </c>
      <c r="DU637">
        <v>1007</v>
      </c>
      <c r="DV637" t="s">
        <v>31</v>
      </c>
      <c r="DW637" t="s">
        <v>31</v>
      </c>
      <c r="DX637">
        <v>100</v>
      </c>
      <c r="EE637">
        <v>32505399</v>
      </c>
      <c r="EF637">
        <v>1</v>
      </c>
      <c r="EG637" t="s">
        <v>21</v>
      </c>
      <c r="EH637">
        <v>0</v>
      </c>
      <c r="EI637" t="s">
        <v>3</v>
      </c>
      <c r="EJ637">
        <v>4</v>
      </c>
      <c r="EK637">
        <v>0</v>
      </c>
      <c r="EL637" t="s">
        <v>22</v>
      </c>
      <c r="EM637" t="s">
        <v>23</v>
      </c>
      <c r="EO637" t="s">
        <v>3</v>
      </c>
      <c r="EQ637">
        <v>131072</v>
      </c>
      <c r="ER637">
        <v>426912.19</v>
      </c>
      <c r="ES637">
        <v>347832.49</v>
      </c>
      <c r="ET637">
        <v>435.13</v>
      </c>
      <c r="EU637">
        <v>147.43</v>
      </c>
      <c r="EV637">
        <v>78644.570000000007</v>
      </c>
      <c r="EW637">
        <v>453.1</v>
      </c>
      <c r="EX637">
        <v>0</v>
      </c>
      <c r="EY637">
        <v>0</v>
      </c>
      <c r="FQ637">
        <v>0</v>
      </c>
      <c r="FR637">
        <f t="shared" si="643"/>
        <v>0</v>
      </c>
      <c r="FS637">
        <v>0</v>
      </c>
      <c r="FX637">
        <v>70</v>
      </c>
      <c r="FY637">
        <v>10</v>
      </c>
      <c r="GA637" t="s">
        <v>3</v>
      </c>
      <c r="GD637">
        <v>0</v>
      </c>
      <c r="GF637">
        <v>1739596138</v>
      </c>
      <c r="GG637">
        <v>2</v>
      </c>
      <c r="GH637">
        <v>1</v>
      </c>
      <c r="GI637">
        <v>-2</v>
      </c>
      <c r="GJ637">
        <v>0</v>
      </c>
      <c r="GK637">
        <f>ROUND(R637*(R12)/100,2)</f>
        <v>0.53</v>
      </c>
      <c r="GL637">
        <f t="shared" si="644"/>
        <v>0</v>
      </c>
      <c r="GM637">
        <f t="shared" si="645"/>
        <v>1621.86</v>
      </c>
      <c r="GN637">
        <f t="shared" si="646"/>
        <v>0</v>
      </c>
      <c r="GO637">
        <f t="shared" si="647"/>
        <v>0</v>
      </c>
      <c r="GP637">
        <f t="shared" si="648"/>
        <v>1621.86</v>
      </c>
      <c r="GR637">
        <v>0</v>
      </c>
      <c r="GS637">
        <v>3</v>
      </c>
      <c r="GT637">
        <v>0</v>
      </c>
      <c r="GU637" t="s">
        <v>3</v>
      </c>
      <c r="GV637">
        <f t="shared" si="649"/>
        <v>0</v>
      </c>
      <c r="GW637">
        <v>1</v>
      </c>
      <c r="GX637">
        <f t="shared" si="650"/>
        <v>0</v>
      </c>
      <c r="HA637">
        <v>0</v>
      </c>
      <c r="HB637">
        <v>0</v>
      </c>
      <c r="IK637">
        <v>0</v>
      </c>
    </row>
    <row r="638" spans="1:245" x14ac:dyDescent="0.2">
      <c r="A638">
        <v>17</v>
      </c>
      <c r="B638">
        <v>1</v>
      </c>
      <c r="E638" t="s">
        <v>626</v>
      </c>
      <c r="F638" t="s">
        <v>25</v>
      </c>
      <c r="G638" t="s">
        <v>26</v>
      </c>
      <c r="H638" t="s">
        <v>19</v>
      </c>
      <c r="I638">
        <v>7.2500137799999999E-3</v>
      </c>
      <c r="J638">
        <v>0</v>
      </c>
      <c r="O638">
        <f t="shared" si="612"/>
        <v>387.22</v>
      </c>
      <c r="P638">
        <f t="shared" si="613"/>
        <v>387.22</v>
      </c>
      <c r="Q638">
        <f t="shared" si="614"/>
        <v>0</v>
      </c>
      <c r="R638">
        <f t="shared" si="615"/>
        <v>0</v>
      </c>
      <c r="S638">
        <f t="shared" si="616"/>
        <v>0</v>
      </c>
      <c r="T638">
        <f t="shared" si="617"/>
        <v>0</v>
      </c>
      <c r="U638">
        <f t="shared" si="618"/>
        <v>0</v>
      </c>
      <c r="V638">
        <f t="shared" si="619"/>
        <v>0</v>
      </c>
      <c r="W638">
        <f t="shared" si="620"/>
        <v>0</v>
      </c>
      <c r="X638">
        <f t="shared" si="621"/>
        <v>0</v>
      </c>
      <c r="Y638">
        <f t="shared" si="622"/>
        <v>0</v>
      </c>
      <c r="AA638">
        <v>33034105</v>
      </c>
      <c r="AB638">
        <f t="shared" si="623"/>
        <v>53410.15</v>
      </c>
      <c r="AC638">
        <f t="shared" si="624"/>
        <v>53410.15</v>
      </c>
      <c r="AD638">
        <f t="shared" si="625"/>
        <v>0</v>
      </c>
      <c r="AE638">
        <f t="shared" si="626"/>
        <v>0</v>
      </c>
      <c r="AF638">
        <f t="shared" si="627"/>
        <v>0</v>
      </c>
      <c r="AG638">
        <f t="shared" si="628"/>
        <v>0</v>
      </c>
      <c r="AH638">
        <f t="shared" si="629"/>
        <v>0</v>
      </c>
      <c r="AI638">
        <f t="shared" si="630"/>
        <v>0</v>
      </c>
      <c r="AJ638">
        <f t="shared" si="631"/>
        <v>0</v>
      </c>
      <c r="AK638">
        <v>53410.15</v>
      </c>
      <c r="AL638">
        <v>53410.15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70</v>
      </c>
      <c r="AU638">
        <v>10</v>
      </c>
      <c r="AV638">
        <v>1</v>
      </c>
      <c r="AW638">
        <v>1</v>
      </c>
      <c r="AZ638">
        <v>1</v>
      </c>
      <c r="BA638">
        <v>1</v>
      </c>
      <c r="BB638">
        <v>1</v>
      </c>
      <c r="BC638">
        <v>1</v>
      </c>
      <c r="BD638" t="s">
        <v>3</v>
      </c>
      <c r="BE638" t="s">
        <v>3</v>
      </c>
      <c r="BF638" t="s">
        <v>3</v>
      </c>
      <c r="BG638" t="s">
        <v>3</v>
      </c>
      <c r="BH638">
        <v>3</v>
      </c>
      <c r="BI638">
        <v>4</v>
      </c>
      <c r="BJ638" t="s">
        <v>27</v>
      </c>
      <c r="BM638">
        <v>0</v>
      </c>
      <c r="BN638">
        <v>0</v>
      </c>
      <c r="BO638" t="s">
        <v>3</v>
      </c>
      <c r="BP638">
        <v>0</v>
      </c>
      <c r="BQ638">
        <v>1</v>
      </c>
      <c r="BR638">
        <v>0</v>
      </c>
      <c r="BS638">
        <v>1</v>
      </c>
      <c r="BT638">
        <v>1</v>
      </c>
      <c r="BU638">
        <v>1</v>
      </c>
      <c r="BV638">
        <v>1</v>
      </c>
      <c r="BW638">
        <v>1</v>
      </c>
      <c r="BX638">
        <v>1</v>
      </c>
      <c r="BY638" t="s">
        <v>3</v>
      </c>
      <c r="BZ638">
        <v>70</v>
      </c>
      <c r="CA638">
        <v>10</v>
      </c>
      <c r="CF638">
        <v>0</v>
      </c>
      <c r="CG638">
        <v>0</v>
      </c>
      <c r="CM638">
        <v>0</v>
      </c>
      <c r="CN638" t="s">
        <v>3</v>
      </c>
      <c r="CO638">
        <v>0</v>
      </c>
      <c r="CP638">
        <f t="shared" si="632"/>
        <v>387.22</v>
      </c>
      <c r="CQ638">
        <f t="shared" si="633"/>
        <v>53410.15</v>
      </c>
      <c r="CR638">
        <f t="shared" si="634"/>
        <v>0</v>
      </c>
      <c r="CS638">
        <f t="shared" si="635"/>
        <v>0</v>
      </c>
      <c r="CT638">
        <f t="shared" si="636"/>
        <v>0</v>
      </c>
      <c r="CU638">
        <f t="shared" si="637"/>
        <v>0</v>
      </c>
      <c r="CV638">
        <f t="shared" si="638"/>
        <v>0</v>
      </c>
      <c r="CW638">
        <f t="shared" si="639"/>
        <v>0</v>
      </c>
      <c r="CX638">
        <f t="shared" si="640"/>
        <v>0</v>
      </c>
      <c r="CY638">
        <f t="shared" si="641"/>
        <v>0</v>
      </c>
      <c r="CZ638">
        <f t="shared" si="642"/>
        <v>0</v>
      </c>
      <c r="DC638" t="s">
        <v>3</v>
      </c>
      <c r="DD638" t="s">
        <v>3</v>
      </c>
      <c r="DE638" t="s">
        <v>3</v>
      </c>
      <c r="DF638" t="s">
        <v>3</v>
      </c>
      <c r="DG638" t="s">
        <v>3</v>
      </c>
      <c r="DH638" t="s">
        <v>3</v>
      </c>
      <c r="DI638" t="s">
        <v>3</v>
      </c>
      <c r="DJ638" t="s">
        <v>3</v>
      </c>
      <c r="DK638" t="s">
        <v>3</v>
      </c>
      <c r="DL638" t="s">
        <v>3</v>
      </c>
      <c r="DM638" t="s">
        <v>3</v>
      </c>
      <c r="DN638">
        <v>0</v>
      </c>
      <c r="DO638">
        <v>0</v>
      </c>
      <c r="DP638">
        <v>1</v>
      </c>
      <c r="DQ638">
        <v>1</v>
      </c>
      <c r="DU638">
        <v>1009</v>
      </c>
      <c r="DV638" t="s">
        <v>19</v>
      </c>
      <c r="DW638" t="s">
        <v>19</v>
      </c>
      <c r="DX638">
        <v>1000</v>
      </c>
      <c r="EE638">
        <v>32505399</v>
      </c>
      <c r="EF638">
        <v>1</v>
      </c>
      <c r="EG638" t="s">
        <v>21</v>
      </c>
      <c r="EH638">
        <v>0</v>
      </c>
      <c r="EI638" t="s">
        <v>3</v>
      </c>
      <c r="EJ638">
        <v>4</v>
      </c>
      <c r="EK638">
        <v>0</v>
      </c>
      <c r="EL638" t="s">
        <v>22</v>
      </c>
      <c r="EM638" t="s">
        <v>23</v>
      </c>
      <c r="EO638" t="s">
        <v>3</v>
      </c>
      <c r="EQ638">
        <v>131072</v>
      </c>
      <c r="ER638">
        <v>53410.15</v>
      </c>
      <c r="ES638">
        <v>53410.15</v>
      </c>
      <c r="ET638">
        <v>0</v>
      </c>
      <c r="EU638">
        <v>0</v>
      </c>
      <c r="EV638">
        <v>0</v>
      </c>
      <c r="EW638">
        <v>0</v>
      </c>
      <c r="EX638">
        <v>0</v>
      </c>
      <c r="EY638">
        <v>0</v>
      </c>
      <c r="FQ638">
        <v>0</v>
      </c>
      <c r="FR638">
        <f t="shared" si="643"/>
        <v>0</v>
      </c>
      <c r="FS638">
        <v>0</v>
      </c>
      <c r="FX638">
        <v>70</v>
      </c>
      <c r="FY638">
        <v>10</v>
      </c>
      <c r="GA638" t="s">
        <v>3</v>
      </c>
      <c r="GD638">
        <v>0</v>
      </c>
      <c r="GF638">
        <v>-1467733540</v>
      </c>
      <c r="GG638">
        <v>2</v>
      </c>
      <c r="GH638">
        <v>1</v>
      </c>
      <c r="GI638">
        <v>-2</v>
      </c>
      <c r="GJ638">
        <v>0</v>
      </c>
      <c r="GK638">
        <f>ROUND(R638*(R12)/100,2)</f>
        <v>0</v>
      </c>
      <c r="GL638">
        <f t="shared" si="644"/>
        <v>0</v>
      </c>
      <c r="GM638">
        <f t="shared" si="645"/>
        <v>387.22</v>
      </c>
      <c r="GN638">
        <f t="shared" si="646"/>
        <v>0</v>
      </c>
      <c r="GO638">
        <f t="shared" si="647"/>
        <v>0</v>
      </c>
      <c r="GP638">
        <f t="shared" si="648"/>
        <v>387.22</v>
      </c>
      <c r="GR638">
        <v>0</v>
      </c>
      <c r="GS638">
        <v>3</v>
      </c>
      <c r="GT638">
        <v>0</v>
      </c>
      <c r="GU638" t="s">
        <v>3</v>
      </c>
      <c r="GV638">
        <f t="shared" si="649"/>
        <v>0</v>
      </c>
      <c r="GW638">
        <v>1</v>
      </c>
      <c r="GX638">
        <f t="shared" si="650"/>
        <v>0</v>
      </c>
      <c r="HA638">
        <v>0</v>
      </c>
      <c r="HB638">
        <v>0</v>
      </c>
      <c r="IK638">
        <v>0</v>
      </c>
    </row>
    <row r="639" spans="1:245" x14ac:dyDescent="0.2">
      <c r="A639">
        <v>17</v>
      </c>
      <c r="B639">
        <v>1</v>
      </c>
      <c r="E639" t="s">
        <v>627</v>
      </c>
      <c r="F639" t="s">
        <v>628</v>
      </c>
      <c r="G639" t="s">
        <v>629</v>
      </c>
      <c r="H639" t="s">
        <v>37</v>
      </c>
      <c r="I639">
        <v>1</v>
      </c>
      <c r="J639">
        <v>0</v>
      </c>
      <c r="O639">
        <f t="shared" si="612"/>
        <v>36067.83</v>
      </c>
      <c r="P639">
        <f t="shared" si="613"/>
        <v>36067.83</v>
      </c>
      <c r="Q639">
        <f t="shared" si="614"/>
        <v>0</v>
      </c>
      <c r="R639">
        <f t="shared" si="615"/>
        <v>0</v>
      </c>
      <c r="S639">
        <f t="shared" si="616"/>
        <v>0</v>
      </c>
      <c r="T639">
        <f t="shared" si="617"/>
        <v>0</v>
      </c>
      <c r="U639">
        <f t="shared" si="618"/>
        <v>0</v>
      </c>
      <c r="V639">
        <f t="shared" si="619"/>
        <v>0</v>
      </c>
      <c r="W639">
        <f t="shared" si="620"/>
        <v>0</v>
      </c>
      <c r="X639">
        <f t="shared" si="621"/>
        <v>0</v>
      </c>
      <c r="Y639">
        <f t="shared" si="622"/>
        <v>0</v>
      </c>
      <c r="AA639">
        <v>33034105</v>
      </c>
      <c r="AB639">
        <f t="shared" si="623"/>
        <v>36067.83</v>
      </c>
      <c r="AC639">
        <f t="shared" si="624"/>
        <v>36067.83</v>
      </c>
      <c r="AD639">
        <f t="shared" si="625"/>
        <v>0</v>
      </c>
      <c r="AE639">
        <f t="shared" si="626"/>
        <v>0</v>
      </c>
      <c r="AF639">
        <f t="shared" si="627"/>
        <v>0</v>
      </c>
      <c r="AG639">
        <f t="shared" si="628"/>
        <v>0</v>
      </c>
      <c r="AH639">
        <f t="shared" si="629"/>
        <v>0</v>
      </c>
      <c r="AI639">
        <f t="shared" si="630"/>
        <v>0</v>
      </c>
      <c r="AJ639">
        <f t="shared" si="631"/>
        <v>0</v>
      </c>
      <c r="AK639">
        <v>36067.83</v>
      </c>
      <c r="AL639">
        <v>36067.83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70</v>
      </c>
      <c r="AU639">
        <v>10</v>
      </c>
      <c r="AV639">
        <v>1</v>
      </c>
      <c r="AW639">
        <v>1</v>
      </c>
      <c r="AZ639">
        <v>1</v>
      </c>
      <c r="BA639">
        <v>1</v>
      </c>
      <c r="BB639">
        <v>1</v>
      </c>
      <c r="BC639">
        <v>1</v>
      </c>
      <c r="BD639" t="s">
        <v>3</v>
      </c>
      <c r="BE639" t="s">
        <v>3</v>
      </c>
      <c r="BF639" t="s">
        <v>3</v>
      </c>
      <c r="BG639" t="s">
        <v>3</v>
      </c>
      <c r="BH639">
        <v>3</v>
      </c>
      <c r="BI639">
        <v>4</v>
      </c>
      <c r="BJ639" t="s">
        <v>630</v>
      </c>
      <c r="BM639">
        <v>0</v>
      </c>
      <c r="BN639">
        <v>0</v>
      </c>
      <c r="BO639" t="s">
        <v>3</v>
      </c>
      <c r="BP639">
        <v>0</v>
      </c>
      <c r="BQ639">
        <v>1</v>
      </c>
      <c r="BR639">
        <v>0</v>
      </c>
      <c r="BS639">
        <v>1</v>
      </c>
      <c r="BT639">
        <v>1</v>
      </c>
      <c r="BU639">
        <v>1</v>
      </c>
      <c r="BV639">
        <v>1</v>
      </c>
      <c r="BW639">
        <v>1</v>
      </c>
      <c r="BX639">
        <v>1</v>
      </c>
      <c r="BY639" t="s">
        <v>3</v>
      </c>
      <c r="BZ639">
        <v>70</v>
      </c>
      <c r="CA639">
        <v>10</v>
      </c>
      <c r="CF639">
        <v>0</v>
      </c>
      <c r="CG639">
        <v>0</v>
      </c>
      <c r="CM639">
        <v>0</v>
      </c>
      <c r="CN639" t="s">
        <v>3</v>
      </c>
      <c r="CO639">
        <v>0</v>
      </c>
      <c r="CP639">
        <f t="shared" si="632"/>
        <v>36067.83</v>
      </c>
      <c r="CQ639">
        <f t="shared" si="633"/>
        <v>36067.83</v>
      </c>
      <c r="CR639">
        <f t="shared" si="634"/>
        <v>0</v>
      </c>
      <c r="CS639">
        <f t="shared" si="635"/>
        <v>0</v>
      </c>
      <c r="CT639">
        <f t="shared" si="636"/>
        <v>0</v>
      </c>
      <c r="CU639">
        <f t="shared" si="637"/>
        <v>0</v>
      </c>
      <c r="CV639">
        <f t="shared" si="638"/>
        <v>0</v>
      </c>
      <c r="CW639">
        <f t="shared" si="639"/>
        <v>0</v>
      </c>
      <c r="CX639">
        <f t="shared" si="640"/>
        <v>0</v>
      </c>
      <c r="CY639">
        <f t="shared" si="641"/>
        <v>0</v>
      </c>
      <c r="CZ639">
        <f t="shared" si="642"/>
        <v>0</v>
      </c>
      <c r="DC639" t="s">
        <v>3</v>
      </c>
      <c r="DD639" t="s">
        <v>3</v>
      </c>
      <c r="DE639" t="s">
        <v>3</v>
      </c>
      <c r="DF639" t="s">
        <v>3</v>
      </c>
      <c r="DG639" t="s">
        <v>3</v>
      </c>
      <c r="DH639" t="s">
        <v>3</v>
      </c>
      <c r="DI639" t="s">
        <v>3</v>
      </c>
      <c r="DJ639" t="s">
        <v>3</v>
      </c>
      <c r="DK639" t="s">
        <v>3</v>
      </c>
      <c r="DL639" t="s">
        <v>3</v>
      </c>
      <c r="DM639" t="s">
        <v>3</v>
      </c>
      <c r="DN639">
        <v>0</v>
      </c>
      <c r="DO639">
        <v>0</v>
      </c>
      <c r="DP639">
        <v>1</v>
      </c>
      <c r="DQ639">
        <v>1</v>
      </c>
      <c r="DU639">
        <v>1010</v>
      </c>
      <c r="DV639" t="s">
        <v>37</v>
      </c>
      <c r="DW639" t="s">
        <v>37</v>
      </c>
      <c r="DX639">
        <v>1</v>
      </c>
      <c r="EE639">
        <v>32505399</v>
      </c>
      <c r="EF639">
        <v>1</v>
      </c>
      <c r="EG639" t="s">
        <v>21</v>
      </c>
      <c r="EH639">
        <v>0</v>
      </c>
      <c r="EI639" t="s">
        <v>3</v>
      </c>
      <c r="EJ639">
        <v>4</v>
      </c>
      <c r="EK639">
        <v>0</v>
      </c>
      <c r="EL639" t="s">
        <v>22</v>
      </c>
      <c r="EM639" t="s">
        <v>23</v>
      </c>
      <c r="EO639" t="s">
        <v>3</v>
      </c>
      <c r="EQ639">
        <v>0</v>
      </c>
      <c r="ER639">
        <v>36067.83</v>
      </c>
      <c r="ES639">
        <v>36067.83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0</v>
      </c>
      <c r="FQ639">
        <v>0</v>
      </c>
      <c r="FR639">
        <f t="shared" si="643"/>
        <v>0</v>
      </c>
      <c r="FS639">
        <v>0</v>
      </c>
      <c r="FX639">
        <v>70</v>
      </c>
      <c r="FY639">
        <v>10</v>
      </c>
      <c r="GA639" t="s">
        <v>3</v>
      </c>
      <c r="GD639">
        <v>0</v>
      </c>
      <c r="GF639">
        <v>1381923230</v>
      </c>
      <c r="GG639">
        <v>2</v>
      </c>
      <c r="GH639">
        <v>1</v>
      </c>
      <c r="GI639">
        <v>-2</v>
      </c>
      <c r="GJ639">
        <v>0</v>
      </c>
      <c r="GK639">
        <f>ROUND(R639*(R12)/100,2)</f>
        <v>0</v>
      </c>
      <c r="GL639">
        <f t="shared" si="644"/>
        <v>0</v>
      </c>
      <c r="GM639">
        <f t="shared" si="645"/>
        <v>36067.83</v>
      </c>
      <c r="GN639">
        <f t="shared" si="646"/>
        <v>0</v>
      </c>
      <c r="GO639">
        <f t="shared" si="647"/>
        <v>0</v>
      </c>
      <c r="GP639">
        <f t="shared" si="648"/>
        <v>36067.83</v>
      </c>
      <c r="GR639">
        <v>0</v>
      </c>
      <c r="GS639">
        <v>3</v>
      </c>
      <c r="GT639">
        <v>0</v>
      </c>
      <c r="GU639" t="s">
        <v>3</v>
      </c>
      <c r="GV639">
        <f t="shared" si="649"/>
        <v>0</v>
      </c>
      <c r="GW639">
        <v>1</v>
      </c>
      <c r="GX639">
        <f t="shared" si="650"/>
        <v>0</v>
      </c>
      <c r="HA639">
        <v>0</v>
      </c>
      <c r="HB639">
        <v>0</v>
      </c>
      <c r="IK639">
        <v>0</v>
      </c>
    </row>
    <row r="640" spans="1:245" x14ac:dyDescent="0.2">
      <c r="A640">
        <v>17</v>
      </c>
      <c r="B640">
        <v>1</v>
      </c>
      <c r="C640">
        <f>ROW(SmtRes!A1705)</f>
        <v>1705</v>
      </c>
      <c r="D640">
        <f>ROW(EtalonRes!A1619)</f>
        <v>1619</v>
      </c>
      <c r="E640" t="s">
        <v>631</v>
      </c>
      <c r="F640" t="s">
        <v>17</v>
      </c>
      <c r="G640" t="s">
        <v>18</v>
      </c>
      <c r="H640" t="s">
        <v>19</v>
      </c>
      <c r="I640">
        <v>2.427E-2</v>
      </c>
      <c r="J640">
        <v>0</v>
      </c>
      <c r="O640">
        <f t="shared" si="612"/>
        <v>1618</v>
      </c>
      <c r="P640">
        <f t="shared" si="613"/>
        <v>1381.77</v>
      </c>
      <c r="Q640">
        <f t="shared" si="614"/>
        <v>37.74</v>
      </c>
      <c r="R640">
        <f t="shared" si="615"/>
        <v>3.47</v>
      </c>
      <c r="S640">
        <f t="shared" si="616"/>
        <v>198.49</v>
      </c>
      <c r="T640">
        <f t="shared" si="617"/>
        <v>0</v>
      </c>
      <c r="U640">
        <f t="shared" si="618"/>
        <v>0.87638969999999994</v>
      </c>
      <c r="V640">
        <f t="shared" si="619"/>
        <v>0</v>
      </c>
      <c r="W640">
        <f t="shared" si="620"/>
        <v>0</v>
      </c>
      <c r="X640">
        <f t="shared" si="621"/>
        <v>138.94</v>
      </c>
      <c r="Y640">
        <f t="shared" si="622"/>
        <v>19.850000000000001</v>
      </c>
      <c r="AA640">
        <v>33034105</v>
      </c>
      <c r="AB640">
        <f t="shared" si="623"/>
        <v>66667.14</v>
      </c>
      <c r="AC640">
        <f t="shared" si="624"/>
        <v>56933.42</v>
      </c>
      <c r="AD640">
        <f t="shared" si="625"/>
        <v>1555.17</v>
      </c>
      <c r="AE640">
        <f t="shared" si="626"/>
        <v>142.85</v>
      </c>
      <c r="AF640">
        <f t="shared" si="627"/>
        <v>8178.55</v>
      </c>
      <c r="AG640">
        <f t="shared" si="628"/>
        <v>0</v>
      </c>
      <c r="AH640">
        <f t="shared" si="629"/>
        <v>36.11</v>
      </c>
      <c r="AI640">
        <f t="shared" si="630"/>
        <v>0</v>
      </c>
      <c r="AJ640">
        <f t="shared" si="631"/>
        <v>0</v>
      </c>
      <c r="AK640">
        <v>66667.14</v>
      </c>
      <c r="AL640">
        <v>56933.42</v>
      </c>
      <c r="AM640">
        <v>1555.17</v>
      </c>
      <c r="AN640">
        <v>142.85</v>
      </c>
      <c r="AO640">
        <v>8178.55</v>
      </c>
      <c r="AP640">
        <v>0</v>
      </c>
      <c r="AQ640">
        <v>36.11</v>
      </c>
      <c r="AR640">
        <v>0</v>
      </c>
      <c r="AS640">
        <v>0</v>
      </c>
      <c r="AT640">
        <v>70</v>
      </c>
      <c r="AU640">
        <v>10</v>
      </c>
      <c r="AV640">
        <v>1</v>
      </c>
      <c r="AW640">
        <v>1</v>
      </c>
      <c r="AZ640">
        <v>1</v>
      </c>
      <c r="BA640">
        <v>1</v>
      </c>
      <c r="BB640">
        <v>1</v>
      </c>
      <c r="BC640">
        <v>1</v>
      </c>
      <c r="BD640" t="s">
        <v>3</v>
      </c>
      <c r="BE640" t="s">
        <v>3</v>
      </c>
      <c r="BF640" t="s">
        <v>3</v>
      </c>
      <c r="BG640" t="s">
        <v>3</v>
      </c>
      <c r="BH640">
        <v>0</v>
      </c>
      <c r="BI640">
        <v>4</v>
      </c>
      <c r="BJ640" t="s">
        <v>20</v>
      </c>
      <c r="BM640">
        <v>0</v>
      </c>
      <c r="BN640">
        <v>0</v>
      </c>
      <c r="BO640" t="s">
        <v>3</v>
      </c>
      <c r="BP640">
        <v>0</v>
      </c>
      <c r="BQ640">
        <v>1</v>
      </c>
      <c r="BR640">
        <v>0</v>
      </c>
      <c r="BS640">
        <v>1</v>
      </c>
      <c r="BT640">
        <v>1</v>
      </c>
      <c r="BU640">
        <v>1</v>
      </c>
      <c r="BV640">
        <v>1</v>
      </c>
      <c r="BW640">
        <v>1</v>
      </c>
      <c r="BX640">
        <v>1</v>
      </c>
      <c r="BY640" t="s">
        <v>3</v>
      </c>
      <c r="BZ640">
        <v>70</v>
      </c>
      <c r="CA640">
        <v>10</v>
      </c>
      <c r="CF640">
        <v>0</v>
      </c>
      <c r="CG640">
        <v>0</v>
      </c>
      <c r="CM640">
        <v>0</v>
      </c>
      <c r="CN640" t="s">
        <v>3</v>
      </c>
      <c r="CO640">
        <v>0</v>
      </c>
      <c r="CP640">
        <f t="shared" si="632"/>
        <v>1618</v>
      </c>
      <c r="CQ640">
        <f t="shared" si="633"/>
        <v>56933.42</v>
      </c>
      <c r="CR640">
        <f t="shared" si="634"/>
        <v>1555.17</v>
      </c>
      <c r="CS640">
        <f t="shared" si="635"/>
        <v>142.85</v>
      </c>
      <c r="CT640">
        <f t="shared" si="636"/>
        <v>8178.55</v>
      </c>
      <c r="CU640">
        <f t="shared" si="637"/>
        <v>0</v>
      </c>
      <c r="CV640">
        <f t="shared" si="638"/>
        <v>36.11</v>
      </c>
      <c r="CW640">
        <f t="shared" si="639"/>
        <v>0</v>
      </c>
      <c r="CX640">
        <f t="shared" si="640"/>
        <v>0</v>
      </c>
      <c r="CY640">
        <f t="shared" si="641"/>
        <v>138.94300000000001</v>
      </c>
      <c r="CZ640">
        <f t="shared" si="642"/>
        <v>19.849</v>
      </c>
      <c r="DC640" t="s">
        <v>3</v>
      </c>
      <c r="DD640" t="s">
        <v>3</v>
      </c>
      <c r="DE640" t="s">
        <v>3</v>
      </c>
      <c r="DF640" t="s">
        <v>3</v>
      </c>
      <c r="DG640" t="s">
        <v>3</v>
      </c>
      <c r="DH640" t="s">
        <v>3</v>
      </c>
      <c r="DI640" t="s">
        <v>3</v>
      </c>
      <c r="DJ640" t="s">
        <v>3</v>
      </c>
      <c r="DK640" t="s">
        <v>3</v>
      </c>
      <c r="DL640" t="s">
        <v>3</v>
      </c>
      <c r="DM640" t="s">
        <v>3</v>
      </c>
      <c r="DN640">
        <v>0</v>
      </c>
      <c r="DO640">
        <v>0</v>
      </c>
      <c r="DP640">
        <v>1</v>
      </c>
      <c r="DQ640">
        <v>1</v>
      </c>
      <c r="DU640">
        <v>1009</v>
      </c>
      <c r="DV640" t="s">
        <v>19</v>
      </c>
      <c r="DW640" t="s">
        <v>19</v>
      </c>
      <c r="DX640">
        <v>1000</v>
      </c>
      <c r="EE640">
        <v>32505399</v>
      </c>
      <c r="EF640">
        <v>1</v>
      </c>
      <c r="EG640" t="s">
        <v>21</v>
      </c>
      <c r="EH640">
        <v>0</v>
      </c>
      <c r="EI640" t="s">
        <v>3</v>
      </c>
      <c r="EJ640">
        <v>4</v>
      </c>
      <c r="EK640">
        <v>0</v>
      </c>
      <c r="EL640" t="s">
        <v>22</v>
      </c>
      <c r="EM640" t="s">
        <v>23</v>
      </c>
      <c r="EO640" t="s">
        <v>3</v>
      </c>
      <c r="EQ640">
        <v>131072</v>
      </c>
      <c r="ER640">
        <v>66667.14</v>
      </c>
      <c r="ES640">
        <v>56933.42</v>
      </c>
      <c r="ET640">
        <v>1555.17</v>
      </c>
      <c r="EU640">
        <v>142.85</v>
      </c>
      <c r="EV640">
        <v>8178.55</v>
      </c>
      <c r="EW640">
        <v>36.11</v>
      </c>
      <c r="EX640">
        <v>0</v>
      </c>
      <c r="EY640">
        <v>0</v>
      </c>
      <c r="FQ640">
        <v>0</v>
      </c>
      <c r="FR640">
        <f t="shared" si="643"/>
        <v>0</v>
      </c>
      <c r="FS640">
        <v>0</v>
      </c>
      <c r="FX640">
        <v>70</v>
      </c>
      <c r="FY640">
        <v>10</v>
      </c>
      <c r="GA640" t="s">
        <v>3</v>
      </c>
      <c r="GD640">
        <v>0</v>
      </c>
      <c r="GF640">
        <v>-1596235391</v>
      </c>
      <c r="GG640">
        <v>2</v>
      </c>
      <c r="GH640">
        <v>1</v>
      </c>
      <c r="GI640">
        <v>-2</v>
      </c>
      <c r="GJ640">
        <v>0</v>
      </c>
      <c r="GK640">
        <f>ROUND(R640*(R12)/100,2)</f>
        <v>3.75</v>
      </c>
      <c r="GL640">
        <f t="shared" si="644"/>
        <v>0</v>
      </c>
      <c r="GM640">
        <f t="shared" si="645"/>
        <v>1780.54</v>
      </c>
      <c r="GN640">
        <f t="shared" si="646"/>
        <v>0</v>
      </c>
      <c r="GO640">
        <f t="shared" si="647"/>
        <v>0</v>
      </c>
      <c r="GP640">
        <f t="shared" si="648"/>
        <v>1780.54</v>
      </c>
      <c r="GR640">
        <v>0</v>
      </c>
      <c r="GS640">
        <v>3</v>
      </c>
      <c r="GT640">
        <v>0</v>
      </c>
      <c r="GU640" t="s">
        <v>3</v>
      </c>
      <c r="GV640">
        <f t="shared" si="649"/>
        <v>0</v>
      </c>
      <c r="GW640">
        <v>1</v>
      </c>
      <c r="GX640">
        <f t="shared" si="650"/>
        <v>0</v>
      </c>
      <c r="HA640">
        <v>0</v>
      </c>
      <c r="HB640">
        <v>0</v>
      </c>
      <c r="IK640">
        <v>0</v>
      </c>
    </row>
    <row r="641" spans="1:245" x14ac:dyDescent="0.2">
      <c r="A641">
        <v>18</v>
      </c>
      <c r="B641">
        <v>1</v>
      </c>
      <c r="C641">
        <v>1705</v>
      </c>
      <c r="E641" t="s">
        <v>632</v>
      </c>
      <c r="F641" t="s">
        <v>25</v>
      </c>
      <c r="G641" t="s">
        <v>26</v>
      </c>
      <c r="H641" t="s">
        <v>19</v>
      </c>
      <c r="I641">
        <f>I640*J641</f>
        <v>-2.427E-2</v>
      </c>
      <c r="J641">
        <v>-1</v>
      </c>
      <c r="O641">
        <f t="shared" ref="O641:O659" si="651">ROUND(CP641,2)</f>
        <v>-1296.26</v>
      </c>
      <c r="P641">
        <f t="shared" ref="P641:P659" si="652">ROUND(CQ641*I641,2)</f>
        <v>-1296.26</v>
      </c>
      <c r="Q641">
        <f t="shared" ref="Q641:Q659" si="653">ROUND(CR641*I641,2)</f>
        <v>0</v>
      </c>
      <c r="R641">
        <f t="shared" ref="R641:R659" si="654">ROUND(CS641*I641,2)</f>
        <v>0</v>
      </c>
      <c r="S641">
        <f t="shared" ref="S641:S659" si="655">ROUND(CT641*I641,2)</f>
        <v>0</v>
      </c>
      <c r="T641">
        <f t="shared" ref="T641:T659" si="656">ROUND(CU641*I641,2)</f>
        <v>0</v>
      </c>
      <c r="U641">
        <f t="shared" ref="U641:U659" si="657">CV641*I641</f>
        <v>0</v>
      </c>
      <c r="V641">
        <f t="shared" ref="V641:V659" si="658">CW641*I641</f>
        <v>0</v>
      </c>
      <c r="W641">
        <f t="shared" ref="W641:W659" si="659">ROUND(CX641*I641,2)</f>
        <v>0</v>
      </c>
      <c r="X641">
        <f t="shared" ref="X641:X659" si="660">ROUND(CY641,2)</f>
        <v>0</v>
      </c>
      <c r="Y641">
        <f t="shared" ref="Y641:Y659" si="661">ROUND(CZ641,2)</f>
        <v>0</v>
      </c>
      <c r="AA641">
        <v>33034105</v>
      </c>
      <c r="AB641">
        <f t="shared" ref="AB641:AB659" si="662">ROUND((AC641+AD641+AF641),6)</f>
        <v>53410.15</v>
      </c>
      <c r="AC641">
        <f t="shared" ref="AC641:AC659" si="663">ROUND((ES641),6)</f>
        <v>53410.15</v>
      </c>
      <c r="AD641">
        <f t="shared" ref="AD641:AD659" si="664">ROUND((((ET641)-(EU641))+AE641),6)</f>
        <v>0</v>
      </c>
      <c r="AE641">
        <f t="shared" ref="AE641:AE659" si="665">ROUND((EU641),6)</f>
        <v>0</v>
      </c>
      <c r="AF641">
        <f t="shared" ref="AF641:AF659" si="666">ROUND((EV641),6)</f>
        <v>0</v>
      </c>
      <c r="AG641">
        <f t="shared" ref="AG641:AG659" si="667">ROUND((AP641),6)</f>
        <v>0</v>
      </c>
      <c r="AH641">
        <f t="shared" ref="AH641:AH659" si="668">(EW641)</f>
        <v>0</v>
      </c>
      <c r="AI641">
        <f t="shared" ref="AI641:AI659" si="669">(EX641)</f>
        <v>0</v>
      </c>
      <c r="AJ641">
        <f t="shared" ref="AJ641:AJ659" si="670">ROUND((AS641),6)</f>
        <v>0</v>
      </c>
      <c r="AK641">
        <v>53410.15</v>
      </c>
      <c r="AL641">
        <v>53410.15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70</v>
      </c>
      <c r="AU641">
        <v>10</v>
      </c>
      <c r="AV641">
        <v>1</v>
      </c>
      <c r="AW641">
        <v>1</v>
      </c>
      <c r="AZ641">
        <v>1</v>
      </c>
      <c r="BA641">
        <v>1</v>
      </c>
      <c r="BB641">
        <v>1</v>
      </c>
      <c r="BC641">
        <v>1</v>
      </c>
      <c r="BD641" t="s">
        <v>3</v>
      </c>
      <c r="BE641" t="s">
        <v>3</v>
      </c>
      <c r="BF641" t="s">
        <v>3</v>
      </c>
      <c r="BG641" t="s">
        <v>3</v>
      </c>
      <c r="BH641">
        <v>3</v>
      </c>
      <c r="BI641">
        <v>4</v>
      </c>
      <c r="BJ641" t="s">
        <v>27</v>
      </c>
      <c r="BM641">
        <v>0</v>
      </c>
      <c r="BN641">
        <v>0</v>
      </c>
      <c r="BO641" t="s">
        <v>3</v>
      </c>
      <c r="BP641">
        <v>0</v>
      </c>
      <c r="BQ641">
        <v>1</v>
      </c>
      <c r="BR641">
        <v>0</v>
      </c>
      <c r="BS641">
        <v>1</v>
      </c>
      <c r="BT641">
        <v>1</v>
      </c>
      <c r="BU641">
        <v>1</v>
      </c>
      <c r="BV641">
        <v>1</v>
      </c>
      <c r="BW641">
        <v>1</v>
      </c>
      <c r="BX641">
        <v>1</v>
      </c>
      <c r="BY641" t="s">
        <v>3</v>
      </c>
      <c r="BZ641">
        <v>70</v>
      </c>
      <c r="CA641">
        <v>10</v>
      </c>
      <c r="CF641">
        <v>0</v>
      </c>
      <c r="CG641">
        <v>0</v>
      </c>
      <c r="CM641">
        <v>0</v>
      </c>
      <c r="CN641" t="s">
        <v>3</v>
      </c>
      <c r="CO641">
        <v>0</v>
      </c>
      <c r="CP641">
        <f t="shared" ref="CP641:CP659" si="671">(P641+Q641+S641)</f>
        <v>-1296.26</v>
      </c>
      <c r="CQ641">
        <f t="shared" ref="CQ641:CQ659" si="672">(AC641*BC641*AW641)</f>
        <v>53410.15</v>
      </c>
      <c r="CR641">
        <f t="shared" ref="CR641:CR659" si="673">((((ET641)*BB641-(EU641)*BS641)+AE641*BS641)*AV641)</f>
        <v>0</v>
      </c>
      <c r="CS641">
        <f t="shared" ref="CS641:CS659" si="674">(AE641*BS641*AV641)</f>
        <v>0</v>
      </c>
      <c r="CT641">
        <f t="shared" ref="CT641:CT659" si="675">(AF641*BA641*AV641)</f>
        <v>0</v>
      </c>
      <c r="CU641">
        <f t="shared" ref="CU641:CU659" si="676">AG641</f>
        <v>0</v>
      </c>
      <c r="CV641">
        <f t="shared" ref="CV641:CV659" si="677">(AH641*AV641)</f>
        <v>0</v>
      </c>
      <c r="CW641">
        <f t="shared" ref="CW641:CW659" si="678">AI641</f>
        <v>0</v>
      </c>
      <c r="CX641">
        <f t="shared" ref="CX641:CX659" si="679">AJ641</f>
        <v>0</v>
      </c>
      <c r="CY641">
        <f t="shared" ref="CY641:CY659" si="680">((S641*BZ641)/100)</f>
        <v>0</v>
      </c>
      <c r="CZ641">
        <f t="shared" ref="CZ641:CZ659" si="681">((S641*CA641)/100)</f>
        <v>0</v>
      </c>
      <c r="DC641" t="s">
        <v>3</v>
      </c>
      <c r="DD641" t="s">
        <v>3</v>
      </c>
      <c r="DE641" t="s">
        <v>3</v>
      </c>
      <c r="DF641" t="s">
        <v>3</v>
      </c>
      <c r="DG641" t="s">
        <v>3</v>
      </c>
      <c r="DH641" t="s">
        <v>3</v>
      </c>
      <c r="DI641" t="s">
        <v>3</v>
      </c>
      <c r="DJ641" t="s">
        <v>3</v>
      </c>
      <c r="DK641" t="s">
        <v>3</v>
      </c>
      <c r="DL641" t="s">
        <v>3</v>
      </c>
      <c r="DM641" t="s">
        <v>3</v>
      </c>
      <c r="DN641">
        <v>0</v>
      </c>
      <c r="DO641">
        <v>0</v>
      </c>
      <c r="DP641">
        <v>1</v>
      </c>
      <c r="DQ641">
        <v>1</v>
      </c>
      <c r="DU641">
        <v>1009</v>
      </c>
      <c r="DV641" t="s">
        <v>19</v>
      </c>
      <c r="DW641" t="s">
        <v>19</v>
      </c>
      <c r="DX641">
        <v>1000</v>
      </c>
      <c r="EE641">
        <v>32505399</v>
      </c>
      <c r="EF641">
        <v>1</v>
      </c>
      <c r="EG641" t="s">
        <v>21</v>
      </c>
      <c r="EH641">
        <v>0</v>
      </c>
      <c r="EI641" t="s">
        <v>3</v>
      </c>
      <c r="EJ641">
        <v>4</v>
      </c>
      <c r="EK641">
        <v>0</v>
      </c>
      <c r="EL641" t="s">
        <v>22</v>
      </c>
      <c r="EM641" t="s">
        <v>23</v>
      </c>
      <c r="EO641" t="s">
        <v>3</v>
      </c>
      <c r="EQ641">
        <v>0</v>
      </c>
      <c r="ER641">
        <v>53410.15</v>
      </c>
      <c r="ES641">
        <v>53410.15</v>
      </c>
      <c r="ET641">
        <v>0</v>
      </c>
      <c r="EU641">
        <v>0</v>
      </c>
      <c r="EV641">
        <v>0</v>
      </c>
      <c r="EW641">
        <v>0</v>
      </c>
      <c r="EX641">
        <v>0</v>
      </c>
      <c r="FQ641">
        <v>0</v>
      </c>
      <c r="FR641">
        <f t="shared" ref="FR641:FR659" si="682">ROUND(IF(AND(BH641=3,BI641=3),P641,0),2)</f>
        <v>0</v>
      </c>
      <c r="FS641">
        <v>0</v>
      </c>
      <c r="FX641">
        <v>70</v>
      </c>
      <c r="FY641">
        <v>10</v>
      </c>
      <c r="GA641" t="s">
        <v>3</v>
      </c>
      <c r="GD641">
        <v>0</v>
      </c>
      <c r="GF641">
        <v>-1467733540</v>
      </c>
      <c r="GG641">
        <v>2</v>
      </c>
      <c r="GH641">
        <v>1</v>
      </c>
      <c r="GI641">
        <v>-2</v>
      </c>
      <c r="GJ641">
        <v>0</v>
      </c>
      <c r="GK641">
        <f>ROUND(R641*(R12)/100,2)</f>
        <v>0</v>
      </c>
      <c r="GL641">
        <f t="shared" ref="GL641:GL659" si="683">ROUND(IF(AND(BH641=3,BI641=3,FS641&lt;&gt;0),P641,0),2)</f>
        <v>0</v>
      </c>
      <c r="GM641">
        <f t="shared" ref="GM641:GM659" si="684">ROUND(O641+X641+Y641+GK641,2)+GX641</f>
        <v>-1296.26</v>
      </c>
      <c r="GN641">
        <f t="shared" ref="GN641:GN659" si="685">IF(OR(BI641=0,BI641=1),ROUND(O641+X641+Y641+GK641,2),0)</f>
        <v>0</v>
      </c>
      <c r="GO641">
        <f t="shared" ref="GO641:GO659" si="686">IF(BI641=2,ROUND(O641+X641+Y641+GK641,2),0)</f>
        <v>0</v>
      </c>
      <c r="GP641">
        <f t="shared" ref="GP641:GP659" si="687">IF(BI641=4,ROUND(O641+X641+Y641+GK641,2)+GX641,0)</f>
        <v>-1296.26</v>
      </c>
      <c r="GR641">
        <v>0</v>
      </c>
      <c r="GS641">
        <v>3</v>
      </c>
      <c r="GT641">
        <v>0</v>
      </c>
      <c r="GU641" t="s">
        <v>3</v>
      </c>
      <c r="GV641">
        <f t="shared" ref="GV641:GV659" si="688">ROUND(GT641,6)</f>
        <v>0</v>
      </c>
      <c r="GW641">
        <v>1</v>
      </c>
      <c r="GX641">
        <f t="shared" ref="GX641:GX659" si="689">ROUND(GV641*GW641*I641,2)</f>
        <v>0</v>
      </c>
      <c r="HA641">
        <v>0</v>
      </c>
      <c r="HB641">
        <v>0</v>
      </c>
      <c r="IK641">
        <v>0</v>
      </c>
    </row>
    <row r="642" spans="1:245" x14ac:dyDescent="0.2">
      <c r="A642">
        <v>17</v>
      </c>
      <c r="B642">
        <v>1</v>
      </c>
      <c r="C642">
        <f>ROW(SmtRes!A1720)</f>
        <v>1720</v>
      </c>
      <c r="D642">
        <f>ROW(EtalonRes!A1634)</f>
        <v>1634</v>
      </c>
      <c r="E642" t="s">
        <v>633</v>
      </c>
      <c r="F642" t="s">
        <v>29</v>
      </c>
      <c r="G642" t="s">
        <v>30</v>
      </c>
      <c r="H642" t="s">
        <v>31</v>
      </c>
      <c r="I642">
        <v>3.31E-3</v>
      </c>
      <c r="J642">
        <v>0</v>
      </c>
      <c r="O642">
        <f t="shared" si="651"/>
        <v>1413.08</v>
      </c>
      <c r="P642">
        <f t="shared" si="652"/>
        <v>1151.33</v>
      </c>
      <c r="Q642">
        <f t="shared" si="653"/>
        <v>1.44</v>
      </c>
      <c r="R642">
        <f t="shared" si="654"/>
        <v>0.49</v>
      </c>
      <c r="S642">
        <f t="shared" si="655"/>
        <v>260.31</v>
      </c>
      <c r="T642">
        <f t="shared" si="656"/>
        <v>0</v>
      </c>
      <c r="U642">
        <f t="shared" si="657"/>
        <v>1.4997610000000001</v>
      </c>
      <c r="V642">
        <f t="shared" si="658"/>
        <v>0</v>
      </c>
      <c r="W642">
        <f t="shared" si="659"/>
        <v>0</v>
      </c>
      <c r="X642">
        <f t="shared" si="660"/>
        <v>182.22</v>
      </c>
      <c r="Y642">
        <f t="shared" si="661"/>
        <v>26.03</v>
      </c>
      <c r="AA642">
        <v>33034105</v>
      </c>
      <c r="AB642">
        <f t="shared" si="662"/>
        <v>426912.19</v>
      </c>
      <c r="AC642">
        <f t="shared" si="663"/>
        <v>347832.49</v>
      </c>
      <c r="AD642">
        <f t="shared" si="664"/>
        <v>435.13</v>
      </c>
      <c r="AE642">
        <f t="shared" si="665"/>
        <v>147.43</v>
      </c>
      <c r="AF642">
        <f t="shared" si="666"/>
        <v>78644.570000000007</v>
      </c>
      <c r="AG642">
        <f t="shared" si="667"/>
        <v>0</v>
      </c>
      <c r="AH642">
        <f t="shared" si="668"/>
        <v>453.1</v>
      </c>
      <c r="AI642">
        <f t="shared" si="669"/>
        <v>0</v>
      </c>
      <c r="AJ642">
        <f t="shared" si="670"/>
        <v>0</v>
      </c>
      <c r="AK642">
        <v>426912.19</v>
      </c>
      <c r="AL642">
        <v>347832.49</v>
      </c>
      <c r="AM642">
        <v>435.13</v>
      </c>
      <c r="AN642">
        <v>147.43</v>
      </c>
      <c r="AO642">
        <v>78644.570000000007</v>
      </c>
      <c r="AP642">
        <v>0</v>
      </c>
      <c r="AQ642">
        <v>453.1</v>
      </c>
      <c r="AR642">
        <v>0</v>
      </c>
      <c r="AS642">
        <v>0</v>
      </c>
      <c r="AT642">
        <v>70</v>
      </c>
      <c r="AU642">
        <v>10</v>
      </c>
      <c r="AV642">
        <v>1</v>
      </c>
      <c r="AW642">
        <v>1</v>
      </c>
      <c r="AZ642">
        <v>1</v>
      </c>
      <c r="BA642">
        <v>1</v>
      </c>
      <c r="BB642">
        <v>1</v>
      </c>
      <c r="BC642">
        <v>1</v>
      </c>
      <c r="BD642" t="s">
        <v>3</v>
      </c>
      <c r="BE642" t="s">
        <v>3</v>
      </c>
      <c r="BF642" t="s">
        <v>3</v>
      </c>
      <c r="BG642" t="s">
        <v>3</v>
      </c>
      <c r="BH642">
        <v>0</v>
      </c>
      <c r="BI642">
        <v>4</v>
      </c>
      <c r="BJ642" t="s">
        <v>32</v>
      </c>
      <c r="BM642">
        <v>0</v>
      </c>
      <c r="BN642">
        <v>0</v>
      </c>
      <c r="BO642" t="s">
        <v>3</v>
      </c>
      <c r="BP642">
        <v>0</v>
      </c>
      <c r="BQ642">
        <v>1</v>
      </c>
      <c r="BR642">
        <v>0</v>
      </c>
      <c r="BS642">
        <v>1</v>
      </c>
      <c r="BT642">
        <v>1</v>
      </c>
      <c r="BU642">
        <v>1</v>
      </c>
      <c r="BV642">
        <v>1</v>
      </c>
      <c r="BW642">
        <v>1</v>
      </c>
      <c r="BX642">
        <v>1</v>
      </c>
      <c r="BY642" t="s">
        <v>3</v>
      </c>
      <c r="BZ642">
        <v>70</v>
      </c>
      <c r="CA642">
        <v>10</v>
      </c>
      <c r="CF642">
        <v>0</v>
      </c>
      <c r="CG642">
        <v>0</v>
      </c>
      <c r="CM642">
        <v>0</v>
      </c>
      <c r="CN642" t="s">
        <v>3</v>
      </c>
      <c r="CO642">
        <v>0</v>
      </c>
      <c r="CP642">
        <f t="shared" si="671"/>
        <v>1413.08</v>
      </c>
      <c r="CQ642">
        <f t="shared" si="672"/>
        <v>347832.49</v>
      </c>
      <c r="CR642">
        <f t="shared" si="673"/>
        <v>435.13</v>
      </c>
      <c r="CS642">
        <f t="shared" si="674"/>
        <v>147.43</v>
      </c>
      <c r="CT642">
        <f t="shared" si="675"/>
        <v>78644.570000000007</v>
      </c>
      <c r="CU642">
        <f t="shared" si="676"/>
        <v>0</v>
      </c>
      <c r="CV642">
        <f t="shared" si="677"/>
        <v>453.1</v>
      </c>
      <c r="CW642">
        <f t="shared" si="678"/>
        <v>0</v>
      </c>
      <c r="CX642">
        <f t="shared" si="679"/>
        <v>0</v>
      </c>
      <c r="CY642">
        <f t="shared" si="680"/>
        <v>182.21700000000001</v>
      </c>
      <c r="CZ642">
        <f t="shared" si="681"/>
        <v>26.030999999999999</v>
      </c>
      <c r="DC642" t="s">
        <v>3</v>
      </c>
      <c r="DD642" t="s">
        <v>3</v>
      </c>
      <c r="DE642" t="s">
        <v>3</v>
      </c>
      <c r="DF642" t="s">
        <v>3</v>
      </c>
      <c r="DG642" t="s">
        <v>3</v>
      </c>
      <c r="DH642" t="s">
        <v>3</v>
      </c>
      <c r="DI642" t="s">
        <v>3</v>
      </c>
      <c r="DJ642" t="s">
        <v>3</v>
      </c>
      <c r="DK642" t="s">
        <v>3</v>
      </c>
      <c r="DL642" t="s">
        <v>3</v>
      </c>
      <c r="DM642" t="s">
        <v>3</v>
      </c>
      <c r="DN642">
        <v>0</v>
      </c>
      <c r="DO642">
        <v>0</v>
      </c>
      <c r="DP642">
        <v>1</v>
      </c>
      <c r="DQ642">
        <v>1</v>
      </c>
      <c r="DU642">
        <v>1007</v>
      </c>
      <c r="DV642" t="s">
        <v>31</v>
      </c>
      <c r="DW642" t="s">
        <v>31</v>
      </c>
      <c r="DX642">
        <v>100</v>
      </c>
      <c r="EE642">
        <v>32505399</v>
      </c>
      <c r="EF642">
        <v>1</v>
      </c>
      <c r="EG642" t="s">
        <v>21</v>
      </c>
      <c r="EH642">
        <v>0</v>
      </c>
      <c r="EI642" t="s">
        <v>3</v>
      </c>
      <c r="EJ642">
        <v>4</v>
      </c>
      <c r="EK642">
        <v>0</v>
      </c>
      <c r="EL642" t="s">
        <v>22</v>
      </c>
      <c r="EM642" t="s">
        <v>23</v>
      </c>
      <c r="EO642" t="s">
        <v>3</v>
      </c>
      <c r="EQ642">
        <v>131072</v>
      </c>
      <c r="ER642">
        <v>426912.19</v>
      </c>
      <c r="ES642">
        <v>347832.49</v>
      </c>
      <c r="ET642">
        <v>435.13</v>
      </c>
      <c r="EU642">
        <v>147.43</v>
      </c>
      <c r="EV642">
        <v>78644.570000000007</v>
      </c>
      <c r="EW642">
        <v>453.1</v>
      </c>
      <c r="EX642">
        <v>0</v>
      </c>
      <c r="EY642">
        <v>0</v>
      </c>
      <c r="FQ642">
        <v>0</v>
      </c>
      <c r="FR642">
        <f t="shared" si="682"/>
        <v>0</v>
      </c>
      <c r="FS642">
        <v>0</v>
      </c>
      <c r="FX642">
        <v>70</v>
      </c>
      <c r="FY642">
        <v>10</v>
      </c>
      <c r="GA642" t="s">
        <v>3</v>
      </c>
      <c r="GD642">
        <v>0</v>
      </c>
      <c r="GF642">
        <v>1739596138</v>
      </c>
      <c r="GG642">
        <v>2</v>
      </c>
      <c r="GH642">
        <v>1</v>
      </c>
      <c r="GI642">
        <v>-2</v>
      </c>
      <c r="GJ642">
        <v>0</v>
      </c>
      <c r="GK642">
        <f>ROUND(R642*(R12)/100,2)</f>
        <v>0.53</v>
      </c>
      <c r="GL642">
        <f t="shared" si="683"/>
        <v>0</v>
      </c>
      <c r="GM642">
        <f t="shared" si="684"/>
        <v>1621.86</v>
      </c>
      <c r="GN642">
        <f t="shared" si="685"/>
        <v>0</v>
      </c>
      <c r="GO642">
        <f t="shared" si="686"/>
        <v>0</v>
      </c>
      <c r="GP642">
        <f t="shared" si="687"/>
        <v>1621.86</v>
      </c>
      <c r="GR642">
        <v>0</v>
      </c>
      <c r="GS642">
        <v>3</v>
      </c>
      <c r="GT642">
        <v>0</v>
      </c>
      <c r="GU642" t="s">
        <v>3</v>
      </c>
      <c r="GV642">
        <f t="shared" si="688"/>
        <v>0</v>
      </c>
      <c r="GW642">
        <v>1</v>
      </c>
      <c r="GX642">
        <f t="shared" si="689"/>
        <v>0</v>
      </c>
      <c r="HA642">
        <v>0</v>
      </c>
      <c r="HB642">
        <v>0</v>
      </c>
      <c r="IK642">
        <v>0</v>
      </c>
    </row>
    <row r="643" spans="1:245" x14ac:dyDescent="0.2">
      <c r="A643">
        <v>17</v>
      </c>
      <c r="B643">
        <v>1</v>
      </c>
      <c r="E643" t="s">
        <v>634</v>
      </c>
      <c r="F643" t="s">
        <v>25</v>
      </c>
      <c r="G643" t="s">
        <v>26</v>
      </c>
      <c r="H643" t="s">
        <v>19</v>
      </c>
      <c r="I643">
        <v>8.7445743999999999E-3</v>
      </c>
      <c r="J643">
        <v>0</v>
      </c>
      <c r="O643">
        <f t="shared" si="651"/>
        <v>467.05</v>
      </c>
      <c r="P643">
        <f t="shared" si="652"/>
        <v>467.05</v>
      </c>
      <c r="Q643">
        <f t="shared" si="653"/>
        <v>0</v>
      </c>
      <c r="R643">
        <f t="shared" si="654"/>
        <v>0</v>
      </c>
      <c r="S643">
        <f t="shared" si="655"/>
        <v>0</v>
      </c>
      <c r="T643">
        <f t="shared" si="656"/>
        <v>0</v>
      </c>
      <c r="U643">
        <f t="shared" si="657"/>
        <v>0</v>
      </c>
      <c r="V643">
        <f t="shared" si="658"/>
        <v>0</v>
      </c>
      <c r="W643">
        <f t="shared" si="659"/>
        <v>0</v>
      </c>
      <c r="X643">
        <f t="shared" si="660"/>
        <v>0</v>
      </c>
      <c r="Y643">
        <f t="shared" si="661"/>
        <v>0</v>
      </c>
      <c r="AA643">
        <v>33034105</v>
      </c>
      <c r="AB643">
        <f t="shared" si="662"/>
        <v>53410.15</v>
      </c>
      <c r="AC643">
        <f t="shared" si="663"/>
        <v>53410.15</v>
      </c>
      <c r="AD643">
        <f t="shared" si="664"/>
        <v>0</v>
      </c>
      <c r="AE643">
        <f t="shared" si="665"/>
        <v>0</v>
      </c>
      <c r="AF643">
        <f t="shared" si="666"/>
        <v>0</v>
      </c>
      <c r="AG643">
        <f t="shared" si="667"/>
        <v>0</v>
      </c>
      <c r="AH643">
        <f t="shared" si="668"/>
        <v>0</v>
      </c>
      <c r="AI643">
        <f t="shared" si="669"/>
        <v>0</v>
      </c>
      <c r="AJ643">
        <f t="shared" si="670"/>
        <v>0</v>
      </c>
      <c r="AK643">
        <v>53410.15</v>
      </c>
      <c r="AL643">
        <v>53410.15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70</v>
      </c>
      <c r="AU643">
        <v>10</v>
      </c>
      <c r="AV643">
        <v>1</v>
      </c>
      <c r="AW643">
        <v>1</v>
      </c>
      <c r="AZ643">
        <v>1</v>
      </c>
      <c r="BA643">
        <v>1</v>
      </c>
      <c r="BB643">
        <v>1</v>
      </c>
      <c r="BC643">
        <v>1</v>
      </c>
      <c r="BD643" t="s">
        <v>3</v>
      </c>
      <c r="BE643" t="s">
        <v>3</v>
      </c>
      <c r="BF643" t="s">
        <v>3</v>
      </c>
      <c r="BG643" t="s">
        <v>3</v>
      </c>
      <c r="BH643">
        <v>3</v>
      </c>
      <c r="BI643">
        <v>4</v>
      </c>
      <c r="BJ643" t="s">
        <v>27</v>
      </c>
      <c r="BM643">
        <v>0</v>
      </c>
      <c r="BN643">
        <v>0</v>
      </c>
      <c r="BO643" t="s">
        <v>3</v>
      </c>
      <c r="BP643">
        <v>0</v>
      </c>
      <c r="BQ643">
        <v>1</v>
      </c>
      <c r="BR643">
        <v>0</v>
      </c>
      <c r="BS643">
        <v>1</v>
      </c>
      <c r="BT643">
        <v>1</v>
      </c>
      <c r="BU643">
        <v>1</v>
      </c>
      <c r="BV643">
        <v>1</v>
      </c>
      <c r="BW643">
        <v>1</v>
      </c>
      <c r="BX643">
        <v>1</v>
      </c>
      <c r="BY643" t="s">
        <v>3</v>
      </c>
      <c r="BZ643">
        <v>70</v>
      </c>
      <c r="CA643">
        <v>10</v>
      </c>
      <c r="CF643">
        <v>0</v>
      </c>
      <c r="CG643">
        <v>0</v>
      </c>
      <c r="CM643">
        <v>0</v>
      </c>
      <c r="CN643" t="s">
        <v>3</v>
      </c>
      <c r="CO643">
        <v>0</v>
      </c>
      <c r="CP643">
        <f t="shared" si="671"/>
        <v>467.05</v>
      </c>
      <c r="CQ643">
        <f t="shared" si="672"/>
        <v>53410.15</v>
      </c>
      <c r="CR643">
        <f t="shared" si="673"/>
        <v>0</v>
      </c>
      <c r="CS643">
        <f t="shared" si="674"/>
        <v>0</v>
      </c>
      <c r="CT643">
        <f t="shared" si="675"/>
        <v>0</v>
      </c>
      <c r="CU643">
        <f t="shared" si="676"/>
        <v>0</v>
      </c>
      <c r="CV643">
        <f t="shared" si="677"/>
        <v>0</v>
      </c>
      <c r="CW643">
        <f t="shared" si="678"/>
        <v>0</v>
      </c>
      <c r="CX643">
        <f t="shared" si="679"/>
        <v>0</v>
      </c>
      <c r="CY643">
        <f t="shared" si="680"/>
        <v>0</v>
      </c>
      <c r="CZ643">
        <f t="shared" si="681"/>
        <v>0</v>
      </c>
      <c r="DC643" t="s">
        <v>3</v>
      </c>
      <c r="DD643" t="s">
        <v>3</v>
      </c>
      <c r="DE643" t="s">
        <v>3</v>
      </c>
      <c r="DF643" t="s">
        <v>3</v>
      </c>
      <c r="DG643" t="s">
        <v>3</v>
      </c>
      <c r="DH643" t="s">
        <v>3</v>
      </c>
      <c r="DI643" t="s">
        <v>3</v>
      </c>
      <c r="DJ643" t="s">
        <v>3</v>
      </c>
      <c r="DK643" t="s">
        <v>3</v>
      </c>
      <c r="DL643" t="s">
        <v>3</v>
      </c>
      <c r="DM643" t="s">
        <v>3</v>
      </c>
      <c r="DN643">
        <v>0</v>
      </c>
      <c r="DO643">
        <v>0</v>
      </c>
      <c r="DP643">
        <v>1</v>
      </c>
      <c r="DQ643">
        <v>1</v>
      </c>
      <c r="DU643">
        <v>1009</v>
      </c>
      <c r="DV643" t="s">
        <v>19</v>
      </c>
      <c r="DW643" t="s">
        <v>19</v>
      </c>
      <c r="DX643">
        <v>1000</v>
      </c>
      <c r="EE643">
        <v>32505399</v>
      </c>
      <c r="EF643">
        <v>1</v>
      </c>
      <c r="EG643" t="s">
        <v>21</v>
      </c>
      <c r="EH643">
        <v>0</v>
      </c>
      <c r="EI643" t="s">
        <v>3</v>
      </c>
      <c r="EJ643">
        <v>4</v>
      </c>
      <c r="EK643">
        <v>0</v>
      </c>
      <c r="EL643" t="s">
        <v>22</v>
      </c>
      <c r="EM643" t="s">
        <v>23</v>
      </c>
      <c r="EO643" t="s">
        <v>3</v>
      </c>
      <c r="EQ643">
        <v>131072</v>
      </c>
      <c r="ER643">
        <v>53410.15</v>
      </c>
      <c r="ES643">
        <v>53410.15</v>
      </c>
      <c r="ET643">
        <v>0</v>
      </c>
      <c r="EU643">
        <v>0</v>
      </c>
      <c r="EV643">
        <v>0</v>
      </c>
      <c r="EW643">
        <v>0</v>
      </c>
      <c r="EX643">
        <v>0</v>
      </c>
      <c r="EY643">
        <v>0</v>
      </c>
      <c r="FQ643">
        <v>0</v>
      </c>
      <c r="FR643">
        <f t="shared" si="682"/>
        <v>0</v>
      </c>
      <c r="FS643">
        <v>0</v>
      </c>
      <c r="FX643">
        <v>70</v>
      </c>
      <c r="FY643">
        <v>10</v>
      </c>
      <c r="GA643" t="s">
        <v>3</v>
      </c>
      <c r="GD643">
        <v>0</v>
      </c>
      <c r="GF643">
        <v>-1467733540</v>
      </c>
      <c r="GG643">
        <v>2</v>
      </c>
      <c r="GH643">
        <v>1</v>
      </c>
      <c r="GI643">
        <v>-2</v>
      </c>
      <c r="GJ643">
        <v>0</v>
      </c>
      <c r="GK643">
        <f>ROUND(R643*(R12)/100,2)</f>
        <v>0</v>
      </c>
      <c r="GL643">
        <f t="shared" si="683"/>
        <v>0</v>
      </c>
      <c r="GM643">
        <f t="shared" si="684"/>
        <v>467.05</v>
      </c>
      <c r="GN643">
        <f t="shared" si="685"/>
        <v>0</v>
      </c>
      <c r="GO643">
        <f t="shared" si="686"/>
        <v>0</v>
      </c>
      <c r="GP643">
        <f t="shared" si="687"/>
        <v>467.05</v>
      </c>
      <c r="GR643">
        <v>0</v>
      </c>
      <c r="GS643">
        <v>3</v>
      </c>
      <c r="GT643">
        <v>0</v>
      </c>
      <c r="GU643" t="s">
        <v>3</v>
      </c>
      <c r="GV643">
        <f t="shared" si="688"/>
        <v>0</v>
      </c>
      <c r="GW643">
        <v>1</v>
      </c>
      <c r="GX643">
        <f t="shared" si="689"/>
        <v>0</v>
      </c>
      <c r="HA643">
        <v>0</v>
      </c>
      <c r="HB643">
        <v>0</v>
      </c>
      <c r="IK643">
        <v>0</v>
      </c>
    </row>
    <row r="644" spans="1:245" x14ac:dyDescent="0.2">
      <c r="A644">
        <v>17</v>
      </c>
      <c r="B644">
        <v>1</v>
      </c>
      <c r="E644" t="s">
        <v>635</v>
      </c>
      <c r="F644" t="s">
        <v>636</v>
      </c>
      <c r="G644" t="s">
        <v>637</v>
      </c>
      <c r="H644" t="s">
        <v>37</v>
      </c>
      <c r="I644">
        <v>1</v>
      </c>
      <c r="J644">
        <v>0</v>
      </c>
      <c r="O644">
        <f t="shared" si="651"/>
        <v>37967.81</v>
      </c>
      <c r="P644">
        <f t="shared" si="652"/>
        <v>37967.81</v>
      </c>
      <c r="Q644">
        <f t="shared" si="653"/>
        <v>0</v>
      </c>
      <c r="R644">
        <f t="shared" si="654"/>
        <v>0</v>
      </c>
      <c r="S644">
        <f t="shared" si="655"/>
        <v>0</v>
      </c>
      <c r="T644">
        <f t="shared" si="656"/>
        <v>0</v>
      </c>
      <c r="U644">
        <f t="shared" si="657"/>
        <v>0</v>
      </c>
      <c r="V644">
        <f t="shared" si="658"/>
        <v>0</v>
      </c>
      <c r="W644">
        <f t="shared" si="659"/>
        <v>0</v>
      </c>
      <c r="X644">
        <f t="shared" si="660"/>
        <v>0</v>
      </c>
      <c r="Y644">
        <f t="shared" si="661"/>
        <v>0</v>
      </c>
      <c r="AA644">
        <v>33034105</v>
      </c>
      <c r="AB644">
        <f t="shared" si="662"/>
        <v>37967.81</v>
      </c>
      <c r="AC644">
        <f t="shared" si="663"/>
        <v>37967.81</v>
      </c>
      <c r="AD644">
        <f t="shared" si="664"/>
        <v>0</v>
      </c>
      <c r="AE644">
        <f t="shared" si="665"/>
        <v>0</v>
      </c>
      <c r="AF644">
        <f t="shared" si="666"/>
        <v>0</v>
      </c>
      <c r="AG644">
        <f t="shared" si="667"/>
        <v>0</v>
      </c>
      <c r="AH644">
        <f t="shared" si="668"/>
        <v>0</v>
      </c>
      <c r="AI644">
        <f t="shared" si="669"/>
        <v>0</v>
      </c>
      <c r="AJ644">
        <f t="shared" si="670"/>
        <v>0</v>
      </c>
      <c r="AK644">
        <v>37967.81</v>
      </c>
      <c r="AL644">
        <v>37967.81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70</v>
      </c>
      <c r="AU644">
        <v>10</v>
      </c>
      <c r="AV644">
        <v>1</v>
      </c>
      <c r="AW644">
        <v>1</v>
      </c>
      <c r="AZ644">
        <v>1</v>
      </c>
      <c r="BA644">
        <v>1</v>
      </c>
      <c r="BB644">
        <v>1</v>
      </c>
      <c r="BC644">
        <v>1</v>
      </c>
      <c r="BD644" t="s">
        <v>3</v>
      </c>
      <c r="BE644" t="s">
        <v>3</v>
      </c>
      <c r="BF644" t="s">
        <v>3</v>
      </c>
      <c r="BG644" t="s">
        <v>3</v>
      </c>
      <c r="BH644">
        <v>3</v>
      </c>
      <c r="BI644">
        <v>4</v>
      </c>
      <c r="BJ644" t="s">
        <v>638</v>
      </c>
      <c r="BM644">
        <v>0</v>
      </c>
      <c r="BN644">
        <v>0</v>
      </c>
      <c r="BO644" t="s">
        <v>3</v>
      </c>
      <c r="BP644">
        <v>0</v>
      </c>
      <c r="BQ644">
        <v>1</v>
      </c>
      <c r="BR644">
        <v>0</v>
      </c>
      <c r="BS644">
        <v>1</v>
      </c>
      <c r="BT644">
        <v>1</v>
      </c>
      <c r="BU644">
        <v>1</v>
      </c>
      <c r="BV644">
        <v>1</v>
      </c>
      <c r="BW644">
        <v>1</v>
      </c>
      <c r="BX644">
        <v>1</v>
      </c>
      <c r="BY644" t="s">
        <v>3</v>
      </c>
      <c r="BZ644">
        <v>70</v>
      </c>
      <c r="CA644">
        <v>10</v>
      </c>
      <c r="CF644">
        <v>0</v>
      </c>
      <c r="CG644">
        <v>0</v>
      </c>
      <c r="CM644">
        <v>0</v>
      </c>
      <c r="CN644" t="s">
        <v>3</v>
      </c>
      <c r="CO644">
        <v>0</v>
      </c>
      <c r="CP644">
        <f t="shared" si="671"/>
        <v>37967.81</v>
      </c>
      <c r="CQ644">
        <f t="shared" si="672"/>
        <v>37967.81</v>
      </c>
      <c r="CR644">
        <f t="shared" si="673"/>
        <v>0</v>
      </c>
      <c r="CS644">
        <f t="shared" si="674"/>
        <v>0</v>
      </c>
      <c r="CT644">
        <f t="shared" si="675"/>
        <v>0</v>
      </c>
      <c r="CU644">
        <f t="shared" si="676"/>
        <v>0</v>
      </c>
      <c r="CV644">
        <f t="shared" si="677"/>
        <v>0</v>
      </c>
      <c r="CW644">
        <f t="shared" si="678"/>
        <v>0</v>
      </c>
      <c r="CX644">
        <f t="shared" si="679"/>
        <v>0</v>
      </c>
      <c r="CY644">
        <f t="shared" si="680"/>
        <v>0</v>
      </c>
      <c r="CZ644">
        <f t="shared" si="681"/>
        <v>0</v>
      </c>
      <c r="DC644" t="s">
        <v>3</v>
      </c>
      <c r="DD644" t="s">
        <v>3</v>
      </c>
      <c r="DE644" t="s">
        <v>3</v>
      </c>
      <c r="DF644" t="s">
        <v>3</v>
      </c>
      <c r="DG644" t="s">
        <v>3</v>
      </c>
      <c r="DH644" t="s">
        <v>3</v>
      </c>
      <c r="DI644" t="s">
        <v>3</v>
      </c>
      <c r="DJ644" t="s">
        <v>3</v>
      </c>
      <c r="DK644" t="s">
        <v>3</v>
      </c>
      <c r="DL644" t="s">
        <v>3</v>
      </c>
      <c r="DM644" t="s">
        <v>3</v>
      </c>
      <c r="DN644">
        <v>0</v>
      </c>
      <c r="DO644">
        <v>0</v>
      </c>
      <c r="DP644">
        <v>1</v>
      </c>
      <c r="DQ644">
        <v>1</v>
      </c>
      <c r="DU644">
        <v>1010</v>
      </c>
      <c r="DV644" t="s">
        <v>37</v>
      </c>
      <c r="DW644" t="s">
        <v>37</v>
      </c>
      <c r="DX644">
        <v>1</v>
      </c>
      <c r="EE644">
        <v>32505399</v>
      </c>
      <c r="EF644">
        <v>1</v>
      </c>
      <c r="EG644" t="s">
        <v>21</v>
      </c>
      <c r="EH644">
        <v>0</v>
      </c>
      <c r="EI644" t="s">
        <v>3</v>
      </c>
      <c r="EJ644">
        <v>4</v>
      </c>
      <c r="EK644">
        <v>0</v>
      </c>
      <c r="EL644" t="s">
        <v>22</v>
      </c>
      <c r="EM644" t="s">
        <v>23</v>
      </c>
      <c r="EO644" t="s">
        <v>3</v>
      </c>
      <c r="EQ644">
        <v>0</v>
      </c>
      <c r="ER644">
        <v>37967.81</v>
      </c>
      <c r="ES644">
        <v>37967.81</v>
      </c>
      <c r="ET644">
        <v>0</v>
      </c>
      <c r="EU644">
        <v>0</v>
      </c>
      <c r="EV644">
        <v>0</v>
      </c>
      <c r="EW644">
        <v>0</v>
      </c>
      <c r="EX644">
        <v>0</v>
      </c>
      <c r="EY644">
        <v>0</v>
      </c>
      <c r="FQ644">
        <v>0</v>
      </c>
      <c r="FR644">
        <f t="shared" si="682"/>
        <v>0</v>
      </c>
      <c r="FS644">
        <v>0</v>
      </c>
      <c r="FX644">
        <v>70</v>
      </c>
      <c r="FY644">
        <v>10</v>
      </c>
      <c r="GA644" t="s">
        <v>3</v>
      </c>
      <c r="GD644">
        <v>0</v>
      </c>
      <c r="GF644">
        <v>740175376</v>
      </c>
      <c r="GG644">
        <v>2</v>
      </c>
      <c r="GH644">
        <v>1</v>
      </c>
      <c r="GI644">
        <v>-2</v>
      </c>
      <c r="GJ644">
        <v>0</v>
      </c>
      <c r="GK644">
        <f>ROUND(R644*(R12)/100,2)</f>
        <v>0</v>
      </c>
      <c r="GL644">
        <f t="shared" si="683"/>
        <v>0</v>
      </c>
      <c r="GM644">
        <f t="shared" si="684"/>
        <v>37967.81</v>
      </c>
      <c r="GN644">
        <f t="shared" si="685"/>
        <v>0</v>
      </c>
      <c r="GO644">
        <f t="shared" si="686"/>
        <v>0</v>
      </c>
      <c r="GP644">
        <f t="shared" si="687"/>
        <v>37967.81</v>
      </c>
      <c r="GR644">
        <v>0</v>
      </c>
      <c r="GS644">
        <v>3</v>
      </c>
      <c r="GT644">
        <v>0</v>
      </c>
      <c r="GU644" t="s">
        <v>3</v>
      </c>
      <c r="GV644">
        <f t="shared" si="688"/>
        <v>0</v>
      </c>
      <c r="GW644">
        <v>1</v>
      </c>
      <c r="GX644">
        <f t="shared" si="689"/>
        <v>0</v>
      </c>
      <c r="HA644">
        <v>0</v>
      </c>
      <c r="HB644">
        <v>0</v>
      </c>
      <c r="IK644">
        <v>0</v>
      </c>
    </row>
    <row r="645" spans="1:245" x14ac:dyDescent="0.2">
      <c r="A645">
        <v>17</v>
      </c>
      <c r="B645">
        <v>1</v>
      </c>
      <c r="C645">
        <f>ROW(SmtRes!A1725)</f>
        <v>1725</v>
      </c>
      <c r="D645">
        <f>ROW(EtalonRes!A1638)</f>
        <v>1638</v>
      </c>
      <c r="E645" t="s">
        <v>639</v>
      </c>
      <c r="F645" t="s">
        <v>17</v>
      </c>
      <c r="G645" t="s">
        <v>18</v>
      </c>
      <c r="H645" t="s">
        <v>19</v>
      </c>
      <c r="I645">
        <v>2.427E-2</v>
      </c>
      <c r="J645">
        <v>0</v>
      </c>
      <c r="O645">
        <f t="shared" si="651"/>
        <v>1618</v>
      </c>
      <c r="P645">
        <f t="shared" si="652"/>
        <v>1381.77</v>
      </c>
      <c r="Q645">
        <f t="shared" si="653"/>
        <v>37.74</v>
      </c>
      <c r="R645">
        <f t="shared" si="654"/>
        <v>3.47</v>
      </c>
      <c r="S645">
        <f t="shared" si="655"/>
        <v>198.49</v>
      </c>
      <c r="T645">
        <f t="shared" si="656"/>
        <v>0</v>
      </c>
      <c r="U645">
        <f t="shared" si="657"/>
        <v>0.87638969999999994</v>
      </c>
      <c r="V645">
        <f t="shared" si="658"/>
        <v>0</v>
      </c>
      <c r="W645">
        <f t="shared" si="659"/>
        <v>0</v>
      </c>
      <c r="X645">
        <f t="shared" si="660"/>
        <v>138.94</v>
      </c>
      <c r="Y645">
        <f t="shared" si="661"/>
        <v>19.850000000000001</v>
      </c>
      <c r="AA645">
        <v>33034105</v>
      </c>
      <c r="AB645">
        <f t="shared" si="662"/>
        <v>66667.14</v>
      </c>
      <c r="AC645">
        <f t="shared" si="663"/>
        <v>56933.42</v>
      </c>
      <c r="AD645">
        <f t="shared" si="664"/>
        <v>1555.17</v>
      </c>
      <c r="AE645">
        <f t="shared" si="665"/>
        <v>142.85</v>
      </c>
      <c r="AF645">
        <f t="shared" si="666"/>
        <v>8178.55</v>
      </c>
      <c r="AG645">
        <f t="shared" si="667"/>
        <v>0</v>
      </c>
      <c r="AH645">
        <f t="shared" si="668"/>
        <v>36.11</v>
      </c>
      <c r="AI645">
        <f t="shared" si="669"/>
        <v>0</v>
      </c>
      <c r="AJ645">
        <f t="shared" si="670"/>
        <v>0</v>
      </c>
      <c r="AK645">
        <v>66667.14</v>
      </c>
      <c r="AL645">
        <v>56933.42</v>
      </c>
      <c r="AM645">
        <v>1555.17</v>
      </c>
      <c r="AN645">
        <v>142.85</v>
      </c>
      <c r="AO645">
        <v>8178.55</v>
      </c>
      <c r="AP645">
        <v>0</v>
      </c>
      <c r="AQ645">
        <v>36.11</v>
      </c>
      <c r="AR645">
        <v>0</v>
      </c>
      <c r="AS645">
        <v>0</v>
      </c>
      <c r="AT645">
        <v>70</v>
      </c>
      <c r="AU645">
        <v>10</v>
      </c>
      <c r="AV645">
        <v>1</v>
      </c>
      <c r="AW645">
        <v>1</v>
      </c>
      <c r="AZ645">
        <v>1</v>
      </c>
      <c r="BA645">
        <v>1</v>
      </c>
      <c r="BB645">
        <v>1</v>
      </c>
      <c r="BC645">
        <v>1</v>
      </c>
      <c r="BD645" t="s">
        <v>3</v>
      </c>
      <c r="BE645" t="s">
        <v>3</v>
      </c>
      <c r="BF645" t="s">
        <v>3</v>
      </c>
      <c r="BG645" t="s">
        <v>3</v>
      </c>
      <c r="BH645">
        <v>0</v>
      </c>
      <c r="BI645">
        <v>4</v>
      </c>
      <c r="BJ645" t="s">
        <v>20</v>
      </c>
      <c r="BM645">
        <v>0</v>
      </c>
      <c r="BN645">
        <v>0</v>
      </c>
      <c r="BO645" t="s">
        <v>3</v>
      </c>
      <c r="BP645">
        <v>0</v>
      </c>
      <c r="BQ645">
        <v>1</v>
      </c>
      <c r="BR645">
        <v>0</v>
      </c>
      <c r="BS645">
        <v>1</v>
      </c>
      <c r="BT645">
        <v>1</v>
      </c>
      <c r="BU645">
        <v>1</v>
      </c>
      <c r="BV645">
        <v>1</v>
      </c>
      <c r="BW645">
        <v>1</v>
      </c>
      <c r="BX645">
        <v>1</v>
      </c>
      <c r="BY645" t="s">
        <v>3</v>
      </c>
      <c r="BZ645">
        <v>70</v>
      </c>
      <c r="CA645">
        <v>10</v>
      </c>
      <c r="CF645">
        <v>0</v>
      </c>
      <c r="CG645">
        <v>0</v>
      </c>
      <c r="CM645">
        <v>0</v>
      </c>
      <c r="CN645" t="s">
        <v>3</v>
      </c>
      <c r="CO645">
        <v>0</v>
      </c>
      <c r="CP645">
        <f t="shared" si="671"/>
        <v>1618</v>
      </c>
      <c r="CQ645">
        <f t="shared" si="672"/>
        <v>56933.42</v>
      </c>
      <c r="CR645">
        <f t="shared" si="673"/>
        <v>1555.17</v>
      </c>
      <c r="CS645">
        <f t="shared" si="674"/>
        <v>142.85</v>
      </c>
      <c r="CT645">
        <f t="shared" si="675"/>
        <v>8178.55</v>
      </c>
      <c r="CU645">
        <f t="shared" si="676"/>
        <v>0</v>
      </c>
      <c r="CV645">
        <f t="shared" si="677"/>
        <v>36.11</v>
      </c>
      <c r="CW645">
        <f t="shared" si="678"/>
        <v>0</v>
      </c>
      <c r="CX645">
        <f t="shared" si="679"/>
        <v>0</v>
      </c>
      <c r="CY645">
        <f t="shared" si="680"/>
        <v>138.94300000000001</v>
      </c>
      <c r="CZ645">
        <f t="shared" si="681"/>
        <v>19.849</v>
      </c>
      <c r="DC645" t="s">
        <v>3</v>
      </c>
      <c r="DD645" t="s">
        <v>3</v>
      </c>
      <c r="DE645" t="s">
        <v>3</v>
      </c>
      <c r="DF645" t="s">
        <v>3</v>
      </c>
      <c r="DG645" t="s">
        <v>3</v>
      </c>
      <c r="DH645" t="s">
        <v>3</v>
      </c>
      <c r="DI645" t="s">
        <v>3</v>
      </c>
      <c r="DJ645" t="s">
        <v>3</v>
      </c>
      <c r="DK645" t="s">
        <v>3</v>
      </c>
      <c r="DL645" t="s">
        <v>3</v>
      </c>
      <c r="DM645" t="s">
        <v>3</v>
      </c>
      <c r="DN645">
        <v>0</v>
      </c>
      <c r="DO645">
        <v>0</v>
      </c>
      <c r="DP645">
        <v>1</v>
      </c>
      <c r="DQ645">
        <v>1</v>
      </c>
      <c r="DU645">
        <v>1009</v>
      </c>
      <c r="DV645" t="s">
        <v>19</v>
      </c>
      <c r="DW645" t="s">
        <v>19</v>
      </c>
      <c r="DX645">
        <v>1000</v>
      </c>
      <c r="EE645">
        <v>32505399</v>
      </c>
      <c r="EF645">
        <v>1</v>
      </c>
      <c r="EG645" t="s">
        <v>21</v>
      </c>
      <c r="EH645">
        <v>0</v>
      </c>
      <c r="EI645" t="s">
        <v>3</v>
      </c>
      <c r="EJ645">
        <v>4</v>
      </c>
      <c r="EK645">
        <v>0</v>
      </c>
      <c r="EL645" t="s">
        <v>22</v>
      </c>
      <c r="EM645" t="s">
        <v>23</v>
      </c>
      <c r="EO645" t="s">
        <v>3</v>
      </c>
      <c r="EQ645">
        <v>131072</v>
      </c>
      <c r="ER645">
        <v>66667.14</v>
      </c>
      <c r="ES645">
        <v>56933.42</v>
      </c>
      <c r="ET645">
        <v>1555.17</v>
      </c>
      <c r="EU645">
        <v>142.85</v>
      </c>
      <c r="EV645">
        <v>8178.55</v>
      </c>
      <c r="EW645">
        <v>36.11</v>
      </c>
      <c r="EX645">
        <v>0</v>
      </c>
      <c r="EY645">
        <v>0</v>
      </c>
      <c r="FQ645">
        <v>0</v>
      </c>
      <c r="FR645">
        <f t="shared" si="682"/>
        <v>0</v>
      </c>
      <c r="FS645">
        <v>0</v>
      </c>
      <c r="FX645">
        <v>70</v>
      </c>
      <c r="FY645">
        <v>10</v>
      </c>
      <c r="GA645" t="s">
        <v>3</v>
      </c>
      <c r="GD645">
        <v>0</v>
      </c>
      <c r="GF645">
        <v>-1596235391</v>
      </c>
      <c r="GG645">
        <v>2</v>
      </c>
      <c r="GH645">
        <v>1</v>
      </c>
      <c r="GI645">
        <v>-2</v>
      </c>
      <c r="GJ645">
        <v>0</v>
      </c>
      <c r="GK645">
        <f>ROUND(R645*(R12)/100,2)</f>
        <v>3.75</v>
      </c>
      <c r="GL645">
        <f t="shared" si="683"/>
        <v>0</v>
      </c>
      <c r="GM645">
        <f t="shared" si="684"/>
        <v>1780.54</v>
      </c>
      <c r="GN645">
        <f t="shared" si="685"/>
        <v>0</v>
      </c>
      <c r="GO645">
        <f t="shared" si="686"/>
        <v>0</v>
      </c>
      <c r="GP645">
        <f t="shared" si="687"/>
        <v>1780.54</v>
      </c>
      <c r="GR645">
        <v>0</v>
      </c>
      <c r="GS645">
        <v>3</v>
      </c>
      <c r="GT645">
        <v>0</v>
      </c>
      <c r="GU645" t="s">
        <v>3</v>
      </c>
      <c r="GV645">
        <f t="shared" si="688"/>
        <v>0</v>
      </c>
      <c r="GW645">
        <v>1</v>
      </c>
      <c r="GX645">
        <f t="shared" si="689"/>
        <v>0</v>
      </c>
      <c r="HA645">
        <v>0</v>
      </c>
      <c r="HB645">
        <v>0</v>
      </c>
      <c r="IK645">
        <v>0</v>
      </c>
    </row>
    <row r="646" spans="1:245" x14ac:dyDescent="0.2">
      <c r="A646">
        <v>18</v>
      </c>
      <c r="B646">
        <v>1</v>
      </c>
      <c r="C646">
        <v>1725</v>
      </c>
      <c r="E646" t="s">
        <v>640</v>
      </c>
      <c r="F646" t="s">
        <v>25</v>
      </c>
      <c r="G646" t="s">
        <v>26</v>
      </c>
      <c r="H646" t="s">
        <v>19</v>
      </c>
      <c r="I646">
        <f>I645*J646</f>
        <v>-2.427E-2</v>
      </c>
      <c r="J646">
        <v>-1</v>
      </c>
      <c r="O646">
        <f t="shared" si="651"/>
        <v>-1296.26</v>
      </c>
      <c r="P646">
        <f t="shared" si="652"/>
        <v>-1296.26</v>
      </c>
      <c r="Q646">
        <f t="shared" si="653"/>
        <v>0</v>
      </c>
      <c r="R646">
        <f t="shared" si="654"/>
        <v>0</v>
      </c>
      <c r="S646">
        <f t="shared" si="655"/>
        <v>0</v>
      </c>
      <c r="T646">
        <f t="shared" si="656"/>
        <v>0</v>
      </c>
      <c r="U646">
        <f t="shared" si="657"/>
        <v>0</v>
      </c>
      <c r="V646">
        <f t="shared" si="658"/>
        <v>0</v>
      </c>
      <c r="W646">
        <f t="shared" si="659"/>
        <v>0</v>
      </c>
      <c r="X646">
        <f t="shared" si="660"/>
        <v>0</v>
      </c>
      <c r="Y646">
        <f t="shared" si="661"/>
        <v>0</v>
      </c>
      <c r="AA646">
        <v>33034105</v>
      </c>
      <c r="AB646">
        <f t="shared" si="662"/>
        <v>53410.15</v>
      </c>
      <c r="AC646">
        <f t="shared" si="663"/>
        <v>53410.15</v>
      </c>
      <c r="AD646">
        <f t="shared" si="664"/>
        <v>0</v>
      </c>
      <c r="AE646">
        <f t="shared" si="665"/>
        <v>0</v>
      </c>
      <c r="AF646">
        <f t="shared" si="666"/>
        <v>0</v>
      </c>
      <c r="AG646">
        <f t="shared" si="667"/>
        <v>0</v>
      </c>
      <c r="AH646">
        <f t="shared" si="668"/>
        <v>0</v>
      </c>
      <c r="AI646">
        <f t="shared" si="669"/>
        <v>0</v>
      </c>
      <c r="AJ646">
        <f t="shared" si="670"/>
        <v>0</v>
      </c>
      <c r="AK646">
        <v>53410.15</v>
      </c>
      <c r="AL646">
        <v>53410.15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70</v>
      </c>
      <c r="AU646">
        <v>10</v>
      </c>
      <c r="AV646">
        <v>1</v>
      </c>
      <c r="AW646">
        <v>1</v>
      </c>
      <c r="AZ646">
        <v>1</v>
      </c>
      <c r="BA646">
        <v>1</v>
      </c>
      <c r="BB646">
        <v>1</v>
      </c>
      <c r="BC646">
        <v>1</v>
      </c>
      <c r="BD646" t="s">
        <v>3</v>
      </c>
      <c r="BE646" t="s">
        <v>3</v>
      </c>
      <c r="BF646" t="s">
        <v>3</v>
      </c>
      <c r="BG646" t="s">
        <v>3</v>
      </c>
      <c r="BH646">
        <v>3</v>
      </c>
      <c r="BI646">
        <v>4</v>
      </c>
      <c r="BJ646" t="s">
        <v>27</v>
      </c>
      <c r="BM646">
        <v>0</v>
      </c>
      <c r="BN646">
        <v>0</v>
      </c>
      <c r="BO646" t="s">
        <v>3</v>
      </c>
      <c r="BP646">
        <v>0</v>
      </c>
      <c r="BQ646">
        <v>1</v>
      </c>
      <c r="BR646">
        <v>0</v>
      </c>
      <c r="BS646">
        <v>1</v>
      </c>
      <c r="BT646">
        <v>1</v>
      </c>
      <c r="BU646">
        <v>1</v>
      </c>
      <c r="BV646">
        <v>1</v>
      </c>
      <c r="BW646">
        <v>1</v>
      </c>
      <c r="BX646">
        <v>1</v>
      </c>
      <c r="BY646" t="s">
        <v>3</v>
      </c>
      <c r="BZ646">
        <v>70</v>
      </c>
      <c r="CA646">
        <v>10</v>
      </c>
      <c r="CF646">
        <v>0</v>
      </c>
      <c r="CG646">
        <v>0</v>
      </c>
      <c r="CM646">
        <v>0</v>
      </c>
      <c r="CN646" t="s">
        <v>3</v>
      </c>
      <c r="CO646">
        <v>0</v>
      </c>
      <c r="CP646">
        <f t="shared" si="671"/>
        <v>-1296.26</v>
      </c>
      <c r="CQ646">
        <f t="shared" si="672"/>
        <v>53410.15</v>
      </c>
      <c r="CR646">
        <f t="shared" si="673"/>
        <v>0</v>
      </c>
      <c r="CS646">
        <f t="shared" si="674"/>
        <v>0</v>
      </c>
      <c r="CT646">
        <f t="shared" si="675"/>
        <v>0</v>
      </c>
      <c r="CU646">
        <f t="shared" si="676"/>
        <v>0</v>
      </c>
      <c r="CV646">
        <f t="shared" si="677"/>
        <v>0</v>
      </c>
      <c r="CW646">
        <f t="shared" si="678"/>
        <v>0</v>
      </c>
      <c r="CX646">
        <f t="shared" si="679"/>
        <v>0</v>
      </c>
      <c r="CY646">
        <f t="shared" si="680"/>
        <v>0</v>
      </c>
      <c r="CZ646">
        <f t="shared" si="681"/>
        <v>0</v>
      </c>
      <c r="DC646" t="s">
        <v>3</v>
      </c>
      <c r="DD646" t="s">
        <v>3</v>
      </c>
      <c r="DE646" t="s">
        <v>3</v>
      </c>
      <c r="DF646" t="s">
        <v>3</v>
      </c>
      <c r="DG646" t="s">
        <v>3</v>
      </c>
      <c r="DH646" t="s">
        <v>3</v>
      </c>
      <c r="DI646" t="s">
        <v>3</v>
      </c>
      <c r="DJ646" t="s">
        <v>3</v>
      </c>
      <c r="DK646" t="s">
        <v>3</v>
      </c>
      <c r="DL646" t="s">
        <v>3</v>
      </c>
      <c r="DM646" t="s">
        <v>3</v>
      </c>
      <c r="DN646">
        <v>0</v>
      </c>
      <c r="DO646">
        <v>0</v>
      </c>
      <c r="DP646">
        <v>1</v>
      </c>
      <c r="DQ646">
        <v>1</v>
      </c>
      <c r="DU646">
        <v>1009</v>
      </c>
      <c r="DV646" t="s">
        <v>19</v>
      </c>
      <c r="DW646" t="s">
        <v>19</v>
      </c>
      <c r="DX646">
        <v>1000</v>
      </c>
      <c r="EE646">
        <v>32505399</v>
      </c>
      <c r="EF646">
        <v>1</v>
      </c>
      <c r="EG646" t="s">
        <v>21</v>
      </c>
      <c r="EH646">
        <v>0</v>
      </c>
      <c r="EI646" t="s">
        <v>3</v>
      </c>
      <c r="EJ646">
        <v>4</v>
      </c>
      <c r="EK646">
        <v>0</v>
      </c>
      <c r="EL646" t="s">
        <v>22</v>
      </c>
      <c r="EM646" t="s">
        <v>23</v>
      </c>
      <c r="EO646" t="s">
        <v>3</v>
      </c>
      <c r="EQ646">
        <v>0</v>
      </c>
      <c r="ER646">
        <v>53410.15</v>
      </c>
      <c r="ES646">
        <v>53410.15</v>
      </c>
      <c r="ET646">
        <v>0</v>
      </c>
      <c r="EU646">
        <v>0</v>
      </c>
      <c r="EV646">
        <v>0</v>
      </c>
      <c r="EW646">
        <v>0</v>
      </c>
      <c r="EX646">
        <v>0</v>
      </c>
      <c r="FQ646">
        <v>0</v>
      </c>
      <c r="FR646">
        <f t="shared" si="682"/>
        <v>0</v>
      </c>
      <c r="FS646">
        <v>0</v>
      </c>
      <c r="FX646">
        <v>70</v>
      </c>
      <c r="FY646">
        <v>10</v>
      </c>
      <c r="GA646" t="s">
        <v>3</v>
      </c>
      <c r="GD646">
        <v>0</v>
      </c>
      <c r="GF646">
        <v>-1467733540</v>
      </c>
      <c r="GG646">
        <v>2</v>
      </c>
      <c r="GH646">
        <v>1</v>
      </c>
      <c r="GI646">
        <v>-2</v>
      </c>
      <c r="GJ646">
        <v>0</v>
      </c>
      <c r="GK646">
        <f>ROUND(R646*(R12)/100,2)</f>
        <v>0</v>
      </c>
      <c r="GL646">
        <f t="shared" si="683"/>
        <v>0</v>
      </c>
      <c r="GM646">
        <f t="shared" si="684"/>
        <v>-1296.26</v>
      </c>
      <c r="GN646">
        <f t="shared" si="685"/>
        <v>0</v>
      </c>
      <c r="GO646">
        <f t="shared" si="686"/>
        <v>0</v>
      </c>
      <c r="GP646">
        <f t="shared" si="687"/>
        <v>-1296.26</v>
      </c>
      <c r="GR646">
        <v>0</v>
      </c>
      <c r="GS646">
        <v>3</v>
      </c>
      <c r="GT646">
        <v>0</v>
      </c>
      <c r="GU646" t="s">
        <v>3</v>
      </c>
      <c r="GV646">
        <f t="shared" si="688"/>
        <v>0</v>
      </c>
      <c r="GW646">
        <v>1</v>
      </c>
      <c r="GX646">
        <f t="shared" si="689"/>
        <v>0</v>
      </c>
      <c r="HA646">
        <v>0</v>
      </c>
      <c r="HB646">
        <v>0</v>
      </c>
      <c r="IK646">
        <v>0</v>
      </c>
    </row>
    <row r="647" spans="1:245" x14ac:dyDescent="0.2">
      <c r="A647">
        <v>17</v>
      </c>
      <c r="B647">
        <v>1</v>
      </c>
      <c r="C647">
        <f>ROW(SmtRes!A1740)</f>
        <v>1740</v>
      </c>
      <c r="D647">
        <f>ROW(EtalonRes!A1653)</f>
        <v>1653</v>
      </c>
      <c r="E647" t="s">
        <v>641</v>
      </c>
      <c r="F647" t="s">
        <v>29</v>
      </c>
      <c r="G647" t="s">
        <v>30</v>
      </c>
      <c r="H647" t="s">
        <v>31</v>
      </c>
      <c r="I647">
        <v>3.31E-3</v>
      </c>
      <c r="J647">
        <v>0</v>
      </c>
      <c r="O647">
        <f t="shared" si="651"/>
        <v>1413.08</v>
      </c>
      <c r="P647">
        <f t="shared" si="652"/>
        <v>1151.33</v>
      </c>
      <c r="Q647">
        <f t="shared" si="653"/>
        <v>1.44</v>
      </c>
      <c r="R647">
        <f t="shared" si="654"/>
        <v>0.49</v>
      </c>
      <c r="S647">
        <f t="shared" si="655"/>
        <v>260.31</v>
      </c>
      <c r="T647">
        <f t="shared" si="656"/>
        <v>0</v>
      </c>
      <c r="U647">
        <f t="shared" si="657"/>
        <v>1.4997610000000001</v>
      </c>
      <c r="V647">
        <f t="shared" si="658"/>
        <v>0</v>
      </c>
      <c r="W647">
        <f t="shared" si="659"/>
        <v>0</v>
      </c>
      <c r="X647">
        <f t="shared" si="660"/>
        <v>182.22</v>
      </c>
      <c r="Y647">
        <f t="shared" si="661"/>
        <v>26.03</v>
      </c>
      <c r="AA647">
        <v>33034105</v>
      </c>
      <c r="AB647">
        <f t="shared" si="662"/>
        <v>426912.19</v>
      </c>
      <c r="AC647">
        <f t="shared" si="663"/>
        <v>347832.49</v>
      </c>
      <c r="AD647">
        <f t="shared" si="664"/>
        <v>435.13</v>
      </c>
      <c r="AE647">
        <f t="shared" si="665"/>
        <v>147.43</v>
      </c>
      <c r="AF647">
        <f t="shared" si="666"/>
        <v>78644.570000000007</v>
      </c>
      <c r="AG647">
        <f t="shared" si="667"/>
        <v>0</v>
      </c>
      <c r="AH647">
        <f t="shared" si="668"/>
        <v>453.1</v>
      </c>
      <c r="AI647">
        <f t="shared" si="669"/>
        <v>0</v>
      </c>
      <c r="AJ647">
        <f t="shared" si="670"/>
        <v>0</v>
      </c>
      <c r="AK647">
        <v>426912.19</v>
      </c>
      <c r="AL647">
        <v>347832.49</v>
      </c>
      <c r="AM647">
        <v>435.13</v>
      </c>
      <c r="AN647">
        <v>147.43</v>
      </c>
      <c r="AO647">
        <v>78644.570000000007</v>
      </c>
      <c r="AP647">
        <v>0</v>
      </c>
      <c r="AQ647">
        <v>453.1</v>
      </c>
      <c r="AR647">
        <v>0</v>
      </c>
      <c r="AS647">
        <v>0</v>
      </c>
      <c r="AT647">
        <v>70</v>
      </c>
      <c r="AU647">
        <v>10</v>
      </c>
      <c r="AV647">
        <v>1</v>
      </c>
      <c r="AW647">
        <v>1</v>
      </c>
      <c r="AZ647">
        <v>1</v>
      </c>
      <c r="BA647">
        <v>1</v>
      </c>
      <c r="BB647">
        <v>1</v>
      </c>
      <c r="BC647">
        <v>1</v>
      </c>
      <c r="BD647" t="s">
        <v>3</v>
      </c>
      <c r="BE647" t="s">
        <v>3</v>
      </c>
      <c r="BF647" t="s">
        <v>3</v>
      </c>
      <c r="BG647" t="s">
        <v>3</v>
      </c>
      <c r="BH647">
        <v>0</v>
      </c>
      <c r="BI647">
        <v>4</v>
      </c>
      <c r="BJ647" t="s">
        <v>32</v>
      </c>
      <c r="BM647">
        <v>0</v>
      </c>
      <c r="BN647">
        <v>0</v>
      </c>
      <c r="BO647" t="s">
        <v>3</v>
      </c>
      <c r="BP647">
        <v>0</v>
      </c>
      <c r="BQ647">
        <v>1</v>
      </c>
      <c r="BR647">
        <v>0</v>
      </c>
      <c r="BS647">
        <v>1</v>
      </c>
      <c r="BT647">
        <v>1</v>
      </c>
      <c r="BU647">
        <v>1</v>
      </c>
      <c r="BV647">
        <v>1</v>
      </c>
      <c r="BW647">
        <v>1</v>
      </c>
      <c r="BX647">
        <v>1</v>
      </c>
      <c r="BY647" t="s">
        <v>3</v>
      </c>
      <c r="BZ647">
        <v>70</v>
      </c>
      <c r="CA647">
        <v>10</v>
      </c>
      <c r="CF647">
        <v>0</v>
      </c>
      <c r="CG647">
        <v>0</v>
      </c>
      <c r="CM647">
        <v>0</v>
      </c>
      <c r="CN647" t="s">
        <v>3</v>
      </c>
      <c r="CO647">
        <v>0</v>
      </c>
      <c r="CP647">
        <f t="shared" si="671"/>
        <v>1413.08</v>
      </c>
      <c r="CQ647">
        <f t="shared" si="672"/>
        <v>347832.49</v>
      </c>
      <c r="CR647">
        <f t="shared" si="673"/>
        <v>435.13</v>
      </c>
      <c r="CS647">
        <f t="shared" si="674"/>
        <v>147.43</v>
      </c>
      <c r="CT647">
        <f t="shared" si="675"/>
        <v>78644.570000000007</v>
      </c>
      <c r="CU647">
        <f t="shared" si="676"/>
        <v>0</v>
      </c>
      <c r="CV647">
        <f t="shared" si="677"/>
        <v>453.1</v>
      </c>
      <c r="CW647">
        <f t="shared" si="678"/>
        <v>0</v>
      </c>
      <c r="CX647">
        <f t="shared" si="679"/>
        <v>0</v>
      </c>
      <c r="CY647">
        <f t="shared" si="680"/>
        <v>182.21700000000001</v>
      </c>
      <c r="CZ647">
        <f t="shared" si="681"/>
        <v>26.030999999999999</v>
      </c>
      <c r="DC647" t="s">
        <v>3</v>
      </c>
      <c r="DD647" t="s">
        <v>3</v>
      </c>
      <c r="DE647" t="s">
        <v>3</v>
      </c>
      <c r="DF647" t="s">
        <v>3</v>
      </c>
      <c r="DG647" t="s">
        <v>3</v>
      </c>
      <c r="DH647" t="s">
        <v>3</v>
      </c>
      <c r="DI647" t="s">
        <v>3</v>
      </c>
      <c r="DJ647" t="s">
        <v>3</v>
      </c>
      <c r="DK647" t="s">
        <v>3</v>
      </c>
      <c r="DL647" t="s">
        <v>3</v>
      </c>
      <c r="DM647" t="s">
        <v>3</v>
      </c>
      <c r="DN647">
        <v>0</v>
      </c>
      <c r="DO647">
        <v>0</v>
      </c>
      <c r="DP647">
        <v>1</v>
      </c>
      <c r="DQ647">
        <v>1</v>
      </c>
      <c r="DU647">
        <v>1007</v>
      </c>
      <c r="DV647" t="s">
        <v>31</v>
      </c>
      <c r="DW647" t="s">
        <v>31</v>
      </c>
      <c r="DX647">
        <v>100</v>
      </c>
      <c r="EE647">
        <v>32505399</v>
      </c>
      <c r="EF647">
        <v>1</v>
      </c>
      <c r="EG647" t="s">
        <v>21</v>
      </c>
      <c r="EH647">
        <v>0</v>
      </c>
      <c r="EI647" t="s">
        <v>3</v>
      </c>
      <c r="EJ647">
        <v>4</v>
      </c>
      <c r="EK647">
        <v>0</v>
      </c>
      <c r="EL647" t="s">
        <v>22</v>
      </c>
      <c r="EM647" t="s">
        <v>23</v>
      </c>
      <c r="EO647" t="s">
        <v>3</v>
      </c>
      <c r="EQ647">
        <v>131072</v>
      </c>
      <c r="ER647">
        <v>426912.19</v>
      </c>
      <c r="ES647">
        <v>347832.49</v>
      </c>
      <c r="ET647">
        <v>435.13</v>
      </c>
      <c r="EU647">
        <v>147.43</v>
      </c>
      <c r="EV647">
        <v>78644.570000000007</v>
      </c>
      <c r="EW647">
        <v>453.1</v>
      </c>
      <c r="EX647">
        <v>0</v>
      </c>
      <c r="EY647">
        <v>0</v>
      </c>
      <c r="FQ647">
        <v>0</v>
      </c>
      <c r="FR647">
        <f t="shared" si="682"/>
        <v>0</v>
      </c>
      <c r="FS647">
        <v>0</v>
      </c>
      <c r="FX647">
        <v>70</v>
      </c>
      <c r="FY647">
        <v>10</v>
      </c>
      <c r="GA647" t="s">
        <v>3</v>
      </c>
      <c r="GD647">
        <v>0</v>
      </c>
      <c r="GF647">
        <v>1739596138</v>
      </c>
      <c r="GG647">
        <v>2</v>
      </c>
      <c r="GH647">
        <v>1</v>
      </c>
      <c r="GI647">
        <v>-2</v>
      </c>
      <c r="GJ647">
        <v>0</v>
      </c>
      <c r="GK647">
        <f>ROUND(R647*(R12)/100,2)</f>
        <v>0.53</v>
      </c>
      <c r="GL647">
        <f t="shared" si="683"/>
        <v>0</v>
      </c>
      <c r="GM647">
        <f t="shared" si="684"/>
        <v>1621.86</v>
      </c>
      <c r="GN647">
        <f t="shared" si="685"/>
        <v>0</v>
      </c>
      <c r="GO647">
        <f t="shared" si="686"/>
        <v>0</v>
      </c>
      <c r="GP647">
        <f t="shared" si="687"/>
        <v>1621.86</v>
      </c>
      <c r="GR647">
        <v>0</v>
      </c>
      <c r="GS647">
        <v>3</v>
      </c>
      <c r="GT647">
        <v>0</v>
      </c>
      <c r="GU647" t="s">
        <v>3</v>
      </c>
      <c r="GV647">
        <f t="shared" si="688"/>
        <v>0</v>
      </c>
      <c r="GW647">
        <v>1</v>
      </c>
      <c r="GX647">
        <f t="shared" si="689"/>
        <v>0</v>
      </c>
      <c r="HA647">
        <v>0</v>
      </c>
      <c r="HB647">
        <v>0</v>
      </c>
      <c r="IK647">
        <v>0</v>
      </c>
    </row>
    <row r="648" spans="1:245" x14ac:dyDescent="0.2">
      <c r="A648">
        <v>17</v>
      </c>
      <c r="B648">
        <v>1</v>
      </c>
      <c r="E648" t="s">
        <v>642</v>
      </c>
      <c r="F648" t="s">
        <v>25</v>
      </c>
      <c r="G648" t="s">
        <v>26</v>
      </c>
      <c r="H648" t="s">
        <v>19</v>
      </c>
      <c r="I648">
        <v>7.5323383899999997E-3</v>
      </c>
      <c r="J648">
        <v>0</v>
      </c>
      <c r="O648">
        <f t="shared" si="651"/>
        <v>402.3</v>
      </c>
      <c r="P648">
        <f t="shared" si="652"/>
        <v>402.3</v>
      </c>
      <c r="Q648">
        <f t="shared" si="653"/>
        <v>0</v>
      </c>
      <c r="R648">
        <f t="shared" si="654"/>
        <v>0</v>
      </c>
      <c r="S648">
        <f t="shared" si="655"/>
        <v>0</v>
      </c>
      <c r="T648">
        <f t="shared" si="656"/>
        <v>0</v>
      </c>
      <c r="U648">
        <f t="shared" si="657"/>
        <v>0</v>
      </c>
      <c r="V648">
        <f t="shared" si="658"/>
        <v>0</v>
      </c>
      <c r="W648">
        <f t="shared" si="659"/>
        <v>0</v>
      </c>
      <c r="X648">
        <f t="shared" si="660"/>
        <v>0</v>
      </c>
      <c r="Y648">
        <f t="shared" si="661"/>
        <v>0</v>
      </c>
      <c r="AA648">
        <v>33034105</v>
      </c>
      <c r="AB648">
        <f t="shared" si="662"/>
        <v>53410.15</v>
      </c>
      <c r="AC648">
        <f t="shared" si="663"/>
        <v>53410.15</v>
      </c>
      <c r="AD648">
        <f t="shared" si="664"/>
        <v>0</v>
      </c>
      <c r="AE648">
        <f t="shared" si="665"/>
        <v>0</v>
      </c>
      <c r="AF648">
        <f t="shared" si="666"/>
        <v>0</v>
      </c>
      <c r="AG648">
        <f t="shared" si="667"/>
        <v>0</v>
      </c>
      <c r="AH648">
        <f t="shared" si="668"/>
        <v>0</v>
      </c>
      <c r="AI648">
        <f t="shared" si="669"/>
        <v>0</v>
      </c>
      <c r="AJ648">
        <f t="shared" si="670"/>
        <v>0</v>
      </c>
      <c r="AK648">
        <v>53410.15</v>
      </c>
      <c r="AL648">
        <v>53410.15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70</v>
      </c>
      <c r="AU648">
        <v>10</v>
      </c>
      <c r="AV648">
        <v>1</v>
      </c>
      <c r="AW648">
        <v>1</v>
      </c>
      <c r="AZ648">
        <v>1</v>
      </c>
      <c r="BA648">
        <v>1</v>
      </c>
      <c r="BB648">
        <v>1</v>
      </c>
      <c r="BC648">
        <v>1</v>
      </c>
      <c r="BD648" t="s">
        <v>3</v>
      </c>
      <c r="BE648" t="s">
        <v>3</v>
      </c>
      <c r="BF648" t="s">
        <v>3</v>
      </c>
      <c r="BG648" t="s">
        <v>3</v>
      </c>
      <c r="BH648">
        <v>3</v>
      </c>
      <c r="BI648">
        <v>4</v>
      </c>
      <c r="BJ648" t="s">
        <v>27</v>
      </c>
      <c r="BM648">
        <v>0</v>
      </c>
      <c r="BN648">
        <v>0</v>
      </c>
      <c r="BO648" t="s">
        <v>3</v>
      </c>
      <c r="BP648">
        <v>0</v>
      </c>
      <c r="BQ648">
        <v>1</v>
      </c>
      <c r="BR648">
        <v>0</v>
      </c>
      <c r="BS648">
        <v>1</v>
      </c>
      <c r="BT648">
        <v>1</v>
      </c>
      <c r="BU648">
        <v>1</v>
      </c>
      <c r="BV648">
        <v>1</v>
      </c>
      <c r="BW648">
        <v>1</v>
      </c>
      <c r="BX648">
        <v>1</v>
      </c>
      <c r="BY648" t="s">
        <v>3</v>
      </c>
      <c r="BZ648">
        <v>70</v>
      </c>
      <c r="CA648">
        <v>10</v>
      </c>
      <c r="CF648">
        <v>0</v>
      </c>
      <c r="CG648">
        <v>0</v>
      </c>
      <c r="CM648">
        <v>0</v>
      </c>
      <c r="CN648" t="s">
        <v>3</v>
      </c>
      <c r="CO648">
        <v>0</v>
      </c>
      <c r="CP648">
        <f t="shared" si="671"/>
        <v>402.3</v>
      </c>
      <c r="CQ648">
        <f t="shared" si="672"/>
        <v>53410.15</v>
      </c>
      <c r="CR648">
        <f t="shared" si="673"/>
        <v>0</v>
      </c>
      <c r="CS648">
        <f t="shared" si="674"/>
        <v>0</v>
      </c>
      <c r="CT648">
        <f t="shared" si="675"/>
        <v>0</v>
      </c>
      <c r="CU648">
        <f t="shared" si="676"/>
        <v>0</v>
      </c>
      <c r="CV648">
        <f t="shared" si="677"/>
        <v>0</v>
      </c>
      <c r="CW648">
        <f t="shared" si="678"/>
        <v>0</v>
      </c>
      <c r="CX648">
        <f t="shared" si="679"/>
        <v>0</v>
      </c>
      <c r="CY648">
        <f t="shared" si="680"/>
        <v>0</v>
      </c>
      <c r="CZ648">
        <f t="shared" si="681"/>
        <v>0</v>
      </c>
      <c r="DC648" t="s">
        <v>3</v>
      </c>
      <c r="DD648" t="s">
        <v>3</v>
      </c>
      <c r="DE648" t="s">
        <v>3</v>
      </c>
      <c r="DF648" t="s">
        <v>3</v>
      </c>
      <c r="DG648" t="s">
        <v>3</v>
      </c>
      <c r="DH648" t="s">
        <v>3</v>
      </c>
      <c r="DI648" t="s">
        <v>3</v>
      </c>
      <c r="DJ648" t="s">
        <v>3</v>
      </c>
      <c r="DK648" t="s">
        <v>3</v>
      </c>
      <c r="DL648" t="s">
        <v>3</v>
      </c>
      <c r="DM648" t="s">
        <v>3</v>
      </c>
      <c r="DN648">
        <v>0</v>
      </c>
      <c r="DO648">
        <v>0</v>
      </c>
      <c r="DP648">
        <v>1</v>
      </c>
      <c r="DQ648">
        <v>1</v>
      </c>
      <c r="DU648">
        <v>1009</v>
      </c>
      <c r="DV648" t="s">
        <v>19</v>
      </c>
      <c r="DW648" t="s">
        <v>19</v>
      </c>
      <c r="DX648">
        <v>1000</v>
      </c>
      <c r="EE648">
        <v>32505399</v>
      </c>
      <c r="EF648">
        <v>1</v>
      </c>
      <c r="EG648" t="s">
        <v>21</v>
      </c>
      <c r="EH648">
        <v>0</v>
      </c>
      <c r="EI648" t="s">
        <v>3</v>
      </c>
      <c r="EJ648">
        <v>4</v>
      </c>
      <c r="EK648">
        <v>0</v>
      </c>
      <c r="EL648" t="s">
        <v>22</v>
      </c>
      <c r="EM648" t="s">
        <v>23</v>
      </c>
      <c r="EO648" t="s">
        <v>3</v>
      </c>
      <c r="EQ648">
        <v>131072</v>
      </c>
      <c r="ER648">
        <v>53410.15</v>
      </c>
      <c r="ES648">
        <v>53410.15</v>
      </c>
      <c r="ET648">
        <v>0</v>
      </c>
      <c r="EU648">
        <v>0</v>
      </c>
      <c r="EV648">
        <v>0</v>
      </c>
      <c r="EW648">
        <v>0</v>
      </c>
      <c r="EX648">
        <v>0</v>
      </c>
      <c r="EY648">
        <v>0</v>
      </c>
      <c r="FQ648">
        <v>0</v>
      </c>
      <c r="FR648">
        <f t="shared" si="682"/>
        <v>0</v>
      </c>
      <c r="FS648">
        <v>0</v>
      </c>
      <c r="FX648">
        <v>70</v>
      </c>
      <c r="FY648">
        <v>10</v>
      </c>
      <c r="GA648" t="s">
        <v>3</v>
      </c>
      <c r="GD648">
        <v>0</v>
      </c>
      <c r="GF648">
        <v>-1467733540</v>
      </c>
      <c r="GG648">
        <v>2</v>
      </c>
      <c r="GH648">
        <v>1</v>
      </c>
      <c r="GI648">
        <v>-2</v>
      </c>
      <c r="GJ648">
        <v>0</v>
      </c>
      <c r="GK648">
        <f>ROUND(R648*(R12)/100,2)</f>
        <v>0</v>
      </c>
      <c r="GL648">
        <f t="shared" si="683"/>
        <v>0</v>
      </c>
      <c r="GM648">
        <f t="shared" si="684"/>
        <v>402.3</v>
      </c>
      <c r="GN648">
        <f t="shared" si="685"/>
        <v>0</v>
      </c>
      <c r="GO648">
        <f t="shared" si="686"/>
        <v>0</v>
      </c>
      <c r="GP648">
        <f t="shared" si="687"/>
        <v>402.3</v>
      </c>
      <c r="GR648">
        <v>0</v>
      </c>
      <c r="GS648">
        <v>3</v>
      </c>
      <c r="GT648">
        <v>0</v>
      </c>
      <c r="GU648" t="s">
        <v>3</v>
      </c>
      <c r="GV648">
        <f t="shared" si="688"/>
        <v>0</v>
      </c>
      <c r="GW648">
        <v>1</v>
      </c>
      <c r="GX648">
        <f t="shared" si="689"/>
        <v>0</v>
      </c>
      <c r="HA648">
        <v>0</v>
      </c>
      <c r="HB648">
        <v>0</v>
      </c>
      <c r="IK648">
        <v>0</v>
      </c>
    </row>
    <row r="649" spans="1:245" x14ac:dyDescent="0.2">
      <c r="A649">
        <v>17</v>
      </c>
      <c r="B649">
        <v>1</v>
      </c>
      <c r="E649" t="s">
        <v>643</v>
      </c>
      <c r="F649" t="s">
        <v>35</v>
      </c>
      <c r="G649" t="s">
        <v>644</v>
      </c>
      <c r="H649" t="s">
        <v>37</v>
      </c>
      <c r="I649">
        <v>8</v>
      </c>
      <c r="J649">
        <v>0</v>
      </c>
      <c r="O649">
        <f t="shared" si="651"/>
        <v>64542.400000000001</v>
      </c>
      <c r="P649">
        <f t="shared" si="652"/>
        <v>64542.400000000001</v>
      </c>
      <c r="Q649">
        <f t="shared" si="653"/>
        <v>0</v>
      </c>
      <c r="R649">
        <f t="shared" si="654"/>
        <v>0</v>
      </c>
      <c r="S649">
        <f t="shared" si="655"/>
        <v>0</v>
      </c>
      <c r="T649">
        <f t="shared" si="656"/>
        <v>0</v>
      </c>
      <c r="U649">
        <f t="shared" si="657"/>
        <v>0</v>
      </c>
      <c r="V649">
        <f t="shared" si="658"/>
        <v>0</v>
      </c>
      <c r="W649">
        <f t="shared" si="659"/>
        <v>0</v>
      </c>
      <c r="X649">
        <f t="shared" si="660"/>
        <v>0</v>
      </c>
      <c r="Y649">
        <f t="shared" si="661"/>
        <v>0</v>
      </c>
      <c r="AA649">
        <v>33034105</v>
      </c>
      <c r="AB649">
        <f t="shared" si="662"/>
        <v>8067.8</v>
      </c>
      <c r="AC649">
        <f t="shared" si="663"/>
        <v>8067.8</v>
      </c>
      <c r="AD649">
        <f t="shared" si="664"/>
        <v>0</v>
      </c>
      <c r="AE649">
        <f t="shared" si="665"/>
        <v>0</v>
      </c>
      <c r="AF649">
        <f t="shared" si="666"/>
        <v>0</v>
      </c>
      <c r="AG649">
        <f t="shared" si="667"/>
        <v>0</v>
      </c>
      <c r="AH649">
        <f t="shared" si="668"/>
        <v>0</v>
      </c>
      <c r="AI649">
        <f t="shared" si="669"/>
        <v>0</v>
      </c>
      <c r="AJ649">
        <f t="shared" si="670"/>
        <v>0</v>
      </c>
      <c r="AK649">
        <v>8067.8</v>
      </c>
      <c r="AL649">
        <v>8067.8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1</v>
      </c>
      <c r="AW649">
        <v>1</v>
      </c>
      <c r="AZ649">
        <v>1</v>
      </c>
      <c r="BA649">
        <v>1</v>
      </c>
      <c r="BB649">
        <v>1</v>
      </c>
      <c r="BC649">
        <v>1</v>
      </c>
      <c r="BD649" t="s">
        <v>3</v>
      </c>
      <c r="BE649" t="s">
        <v>3</v>
      </c>
      <c r="BF649" t="s">
        <v>3</v>
      </c>
      <c r="BG649" t="s">
        <v>3</v>
      </c>
      <c r="BH649">
        <v>3</v>
      </c>
      <c r="BI649">
        <v>1</v>
      </c>
      <c r="BJ649" t="s">
        <v>3</v>
      </c>
      <c r="BM649">
        <v>6001</v>
      </c>
      <c r="BN649">
        <v>0</v>
      </c>
      <c r="BO649" t="s">
        <v>3</v>
      </c>
      <c r="BP649">
        <v>0</v>
      </c>
      <c r="BQ649">
        <v>0</v>
      </c>
      <c r="BR649">
        <v>0</v>
      </c>
      <c r="BS649">
        <v>1</v>
      </c>
      <c r="BT649">
        <v>1</v>
      </c>
      <c r="BU649">
        <v>1</v>
      </c>
      <c r="BV649">
        <v>1</v>
      </c>
      <c r="BW649">
        <v>1</v>
      </c>
      <c r="BX649">
        <v>1</v>
      </c>
      <c r="BY649" t="s">
        <v>3</v>
      </c>
      <c r="BZ649">
        <v>0</v>
      </c>
      <c r="CA649">
        <v>0</v>
      </c>
      <c r="CF649">
        <v>0</v>
      </c>
      <c r="CG649">
        <v>0</v>
      </c>
      <c r="CM649">
        <v>0</v>
      </c>
      <c r="CN649" t="s">
        <v>3</v>
      </c>
      <c r="CO649">
        <v>0</v>
      </c>
      <c r="CP649">
        <f t="shared" si="671"/>
        <v>64542.400000000001</v>
      </c>
      <c r="CQ649">
        <f t="shared" si="672"/>
        <v>8067.8</v>
      </c>
      <c r="CR649">
        <f t="shared" si="673"/>
        <v>0</v>
      </c>
      <c r="CS649">
        <f t="shared" si="674"/>
        <v>0</v>
      </c>
      <c r="CT649">
        <f t="shared" si="675"/>
        <v>0</v>
      </c>
      <c r="CU649">
        <f t="shared" si="676"/>
        <v>0</v>
      </c>
      <c r="CV649">
        <f t="shared" si="677"/>
        <v>0</v>
      </c>
      <c r="CW649">
        <f t="shared" si="678"/>
        <v>0</v>
      </c>
      <c r="CX649">
        <f t="shared" si="679"/>
        <v>0</v>
      </c>
      <c r="CY649">
        <f t="shared" si="680"/>
        <v>0</v>
      </c>
      <c r="CZ649">
        <f t="shared" si="681"/>
        <v>0</v>
      </c>
      <c r="DC649" t="s">
        <v>3</v>
      </c>
      <c r="DD649" t="s">
        <v>3</v>
      </c>
      <c r="DE649" t="s">
        <v>3</v>
      </c>
      <c r="DF649" t="s">
        <v>3</v>
      </c>
      <c r="DG649" t="s">
        <v>3</v>
      </c>
      <c r="DH649" t="s">
        <v>3</v>
      </c>
      <c r="DI649" t="s">
        <v>3</v>
      </c>
      <c r="DJ649" t="s">
        <v>3</v>
      </c>
      <c r="DK649" t="s">
        <v>3</v>
      </c>
      <c r="DL649" t="s">
        <v>3</v>
      </c>
      <c r="DM649" t="s">
        <v>3</v>
      </c>
      <c r="DN649">
        <v>0</v>
      </c>
      <c r="DO649">
        <v>0</v>
      </c>
      <c r="DP649">
        <v>1</v>
      </c>
      <c r="DQ649">
        <v>1</v>
      </c>
      <c r="DU649">
        <v>1010</v>
      </c>
      <c r="DV649" t="s">
        <v>37</v>
      </c>
      <c r="DW649" t="s">
        <v>38</v>
      </c>
      <c r="DX649">
        <v>1</v>
      </c>
      <c r="EE649">
        <v>32747723</v>
      </c>
      <c r="EF649">
        <v>0</v>
      </c>
      <c r="EG649" t="s">
        <v>39</v>
      </c>
      <c r="EH649">
        <v>0</v>
      </c>
      <c r="EI649" t="s">
        <v>3</v>
      </c>
      <c r="EJ649">
        <v>1</v>
      </c>
      <c r="EK649">
        <v>6001</v>
      </c>
      <c r="EL649" t="s">
        <v>40</v>
      </c>
      <c r="EM649" t="s">
        <v>39</v>
      </c>
      <c r="EO649" t="s">
        <v>3</v>
      </c>
      <c r="EQ649">
        <v>131072</v>
      </c>
      <c r="ER649">
        <v>8067.8</v>
      </c>
      <c r="ES649">
        <v>8067.8</v>
      </c>
      <c r="ET649">
        <v>0</v>
      </c>
      <c r="EU649">
        <v>0</v>
      </c>
      <c r="EV649">
        <v>0</v>
      </c>
      <c r="EW649">
        <v>0</v>
      </c>
      <c r="EX649">
        <v>0</v>
      </c>
      <c r="EY649">
        <v>0</v>
      </c>
      <c r="FQ649">
        <v>0</v>
      </c>
      <c r="FR649">
        <f t="shared" si="682"/>
        <v>0</v>
      </c>
      <c r="FS649">
        <v>0</v>
      </c>
      <c r="FX649">
        <v>0</v>
      </c>
      <c r="FY649">
        <v>0</v>
      </c>
      <c r="GA649" t="s">
        <v>41</v>
      </c>
      <c r="GD649">
        <v>0</v>
      </c>
      <c r="GF649">
        <v>1070616930</v>
      </c>
      <c r="GG649">
        <v>2</v>
      </c>
      <c r="GH649">
        <v>0</v>
      </c>
      <c r="GI649">
        <v>-2</v>
      </c>
      <c r="GJ649">
        <v>0</v>
      </c>
      <c r="GK649">
        <f>ROUND(R649*(R12)/100,2)</f>
        <v>0</v>
      </c>
      <c r="GL649">
        <f t="shared" si="683"/>
        <v>0</v>
      </c>
      <c r="GM649">
        <f t="shared" si="684"/>
        <v>64542.400000000001</v>
      </c>
      <c r="GN649">
        <f t="shared" si="685"/>
        <v>64542.400000000001</v>
      </c>
      <c r="GO649">
        <f t="shared" si="686"/>
        <v>0</v>
      </c>
      <c r="GP649">
        <f t="shared" si="687"/>
        <v>0</v>
      </c>
      <c r="GR649">
        <v>0</v>
      </c>
      <c r="GS649">
        <v>4</v>
      </c>
      <c r="GT649">
        <v>0</v>
      </c>
      <c r="GU649" t="s">
        <v>3</v>
      </c>
      <c r="GV649">
        <f t="shared" si="688"/>
        <v>0</v>
      </c>
      <c r="GW649">
        <v>1</v>
      </c>
      <c r="GX649">
        <f t="shared" si="689"/>
        <v>0</v>
      </c>
      <c r="HA649">
        <v>0</v>
      </c>
      <c r="HB649">
        <v>0</v>
      </c>
      <c r="IK649">
        <v>0</v>
      </c>
    </row>
    <row r="650" spans="1:245" x14ac:dyDescent="0.2">
      <c r="A650">
        <v>17</v>
      </c>
      <c r="B650">
        <v>1</v>
      </c>
      <c r="C650">
        <f>ROW(SmtRes!A1745)</f>
        <v>1745</v>
      </c>
      <c r="D650">
        <f>ROW(EtalonRes!A1657)</f>
        <v>1657</v>
      </c>
      <c r="E650" t="s">
        <v>645</v>
      </c>
      <c r="F650" t="s">
        <v>17</v>
      </c>
      <c r="G650" t="s">
        <v>18</v>
      </c>
      <c r="H650" t="s">
        <v>19</v>
      </c>
      <c r="I650">
        <v>5.8299999999999998E-2</v>
      </c>
      <c r="J650">
        <v>0</v>
      </c>
      <c r="O650">
        <f t="shared" si="651"/>
        <v>3886.7</v>
      </c>
      <c r="P650">
        <f t="shared" si="652"/>
        <v>3319.22</v>
      </c>
      <c r="Q650">
        <f t="shared" si="653"/>
        <v>90.67</v>
      </c>
      <c r="R650">
        <f t="shared" si="654"/>
        <v>8.33</v>
      </c>
      <c r="S650">
        <f t="shared" si="655"/>
        <v>476.81</v>
      </c>
      <c r="T650">
        <f t="shared" si="656"/>
        <v>0</v>
      </c>
      <c r="U650">
        <f t="shared" si="657"/>
        <v>2.105213</v>
      </c>
      <c r="V650">
        <f t="shared" si="658"/>
        <v>0</v>
      </c>
      <c r="W650">
        <f t="shared" si="659"/>
        <v>0</v>
      </c>
      <c r="X650">
        <f t="shared" si="660"/>
        <v>333.77</v>
      </c>
      <c r="Y650">
        <f t="shared" si="661"/>
        <v>47.68</v>
      </c>
      <c r="AA650">
        <v>33034105</v>
      </c>
      <c r="AB650">
        <f t="shared" si="662"/>
        <v>66667.14</v>
      </c>
      <c r="AC650">
        <f t="shared" si="663"/>
        <v>56933.42</v>
      </c>
      <c r="AD650">
        <f t="shared" si="664"/>
        <v>1555.17</v>
      </c>
      <c r="AE650">
        <f t="shared" si="665"/>
        <v>142.85</v>
      </c>
      <c r="AF650">
        <f t="shared" si="666"/>
        <v>8178.55</v>
      </c>
      <c r="AG650">
        <f t="shared" si="667"/>
        <v>0</v>
      </c>
      <c r="AH650">
        <f t="shared" si="668"/>
        <v>36.11</v>
      </c>
      <c r="AI650">
        <f t="shared" si="669"/>
        <v>0</v>
      </c>
      <c r="AJ650">
        <f t="shared" si="670"/>
        <v>0</v>
      </c>
      <c r="AK650">
        <v>66667.14</v>
      </c>
      <c r="AL650">
        <v>56933.42</v>
      </c>
      <c r="AM650">
        <v>1555.17</v>
      </c>
      <c r="AN650">
        <v>142.85</v>
      </c>
      <c r="AO650">
        <v>8178.55</v>
      </c>
      <c r="AP650">
        <v>0</v>
      </c>
      <c r="AQ650">
        <v>36.11</v>
      </c>
      <c r="AR650">
        <v>0</v>
      </c>
      <c r="AS650">
        <v>0</v>
      </c>
      <c r="AT650">
        <v>70</v>
      </c>
      <c r="AU650">
        <v>10</v>
      </c>
      <c r="AV650">
        <v>1</v>
      </c>
      <c r="AW650">
        <v>1</v>
      </c>
      <c r="AZ650">
        <v>1</v>
      </c>
      <c r="BA650">
        <v>1</v>
      </c>
      <c r="BB650">
        <v>1</v>
      </c>
      <c r="BC650">
        <v>1</v>
      </c>
      <c r="BD650" t="s">
        <v>3</v>
      </c>
      <c r="BE650" t="s">
        <v>3</v>
      </c>
      <c r="BF650" t="s">
        <v>3</v>
      </c>
      <c r="BG650" t="s">
        <v>3</v>
      </c>
      <c r="BH650">
        <v>0</v>
      </c>
      <c r="BI650">
        <v>4</v>
      </c>
      <c r="BJ650" t="s">
        <v>20</v>
      </c>
      <c r="BM650">
        <v>0</v>
      </c>
      <c r="BN650">
        <v>0</v>
      </c>
      <c r="BO650" t="s">
        <v>3</v>
      </c>
      <c r="BP650">
        <v>0</v>
      </c>
      <c r="BQ650">
        <v>1</v>
      </c>
      <c r="BR650">
        <v>0</v>
      </c>
      <c r="BS650">
        <v>1</v>
      </c>
      <c r="BT650">
        <v>1</v>
      </c>
      <c r="BU650">
        <v>1</v>
      </c>
      <c r="BV650">
        <v>1</v>
      </c>
      <c r="BW650">
        <v>1</v>
      </c>
      <c r="BX650">
        <v>1</v>
      </c>
      <c r="BY650" t="s">
        <v>3</v>
      </c>
      <c r="BZ650">
        <v>70</v>
      </c>
      <c r="CA650">
        <v>10</v>
      </c>
      <c r="CF650">
        <v>0</v>
      </c>
      <c r="CG650">
        <v>0</v>
      </c>
      <c r="CM650">
        <v>0</v>
      </c>
      <c r="CN650" t="s">
        <v>3</v>
      </c>
      <c r="CO650">
        <v>0</v>
      </c>
      <c r="CP650">
        <f t="shared" si="671"/>
        <v>3886.7</v>
      </c>
      <c r="CQ650">
        <f t="shared" si="672"/>
        <v>56933.42</v>
      </c>
      <c r="CR650">
        <f t="shared" si="673"/>
        <v>1555.17</v>
      </c>
      <c r="CS650">
        <f t="shared" si="674"/>
        <v>142.85</v>
      </c>
      <c r="CT650">
        <f t="shared" si="675"/>
        <v>8178.55</v>
      </c>
      <c r="CU650">
        <f t="shared" si="676"/>
        <v>0</v>
      </c>
      <c r="CV650">
        <f t="shared" si="677"/>
        <v>36.11</v>
      </c>
      <c r="CW650">
        <f t="shared" si="678"/>
        <v>0</v>
      </c>
      <c r="CX650">
        <f t="shared" si="679"/>
        <v>0</v>
      </c>
      <c r="CY650">
        <f t="shared" si="680"/>
        <v>333.767</v>
      </c>
      <c r="CZ650">
        <f t="shared" si="681"/>
        <v>47.681000000000004</v>
      </c>
      <c r="DC650" t="s">
        <v>3</v>
      </c>
      <c r="DD650" t="s">
        <v>3</v>
      </c>
      <c r="DE650" t="s">
        <v>3</v>
      </c>
      <c r="DF650" t="s">
        <v>3</v>
      </c>
      <c r="DG650" t="s">
        <v>3</v>
      </c>
      <c r="DH650" t="s">
        <v>3</v>
      </c>
      <c r="DI650" t="s">
        <v>3</v>
      </c>
      <c r="DJ650" t="s">
        <v>3</v>
      </c>
      <c r="DK650" t="s">
        <v>3</v>
      </c>
      <c r="DL650" t="s">
        <v>3</v>
      </c>
      <c r="DM650" t="s">
        <v>3</v>
      </c>
      <c r="DN650">
        <v>0</v>
      </c>
      <c r="DO650">
        <v>0</v>
      </c>
      <c r="DP650">
        <v>1</v>
      </c>
      <c r="DQ650">
        <v>1</v>
      </c>
      <c r="DU650">
        <v>1009</v>
      </c>
      <c r="DV650" t="s">
        <v>19</v>
      </c>
      <c r="DW650" t="s">
        <v>19</v>
      </c>
      <c r="DX650">
        <v>1000</v>
      </c>
      <c r="EE650">
        <v>32505399</v>
      </c>
      <c r="EF650">
        <v>1</v>
      </c>
      <c r="EG650" t="s">
        <v>21</v>
      </c>
      <c r="EH650">
        <v>0</v>
      </c>
      <c r="EI650" t="s">
        <v>3</v>
      </c>
      <c r="EJ650">
        <v>4</v>
      </c>
      <c r="EK650">
        <v>0</v>
      </c>
      <c r="EL650" t="s">
        <v>22</v>
      </c>
      <c r="EM650" t="s">
        <v>23</v>
      </c>
      <c r="EO650" t="s">
        <v>3</v>
      </c>
      <c r="EQ650">
        <v>131072</v>
      </c>
      <c r="ER650">
        <v>66667.14</v>
      </c>
      <c r="ES650">
        <v>56933.42</v>
      </c>
      <c r="ET650">
        <v>1555.17</v>
      </c>
      <c r="EU650">
        <v>142.85</v>
      </c>
      <c r="EV650">
        <v>8178.55</v>
      </c>
      <c r="EW650">
        <v>36.11</v>
      </c>
      <c r="EX650">
        <v>0</v>
      </c>
      <c r="EY650">
        <v>0</v>
      </c>
      <c r="FQ650">
        <v>0</v>
      </c>
      <c r="FR650">
        <f t="shared" si="682"/>
        <v>0</v>
      </c>
      <c r="FS650">
        <v>0</v>
      </c>
      <c r="FX650">
        <v>70</v>
      </c>
      <c r="FY650">
        <v>10</v>
      </c>
      <c r="GA650" t="s">
        <v>3</v>
      </c>
      <c r="GD650">
        <v>0</v>
      </c>
      <c r="GF650">
        <v>-1596235391</v>
      </c>
      <c r="GG650">
        <v>2</v>
      </c>
      <c r="GH650">
        <v>1</v>
      </c>
      <c r="GI650">
        <v>-2</v>
      </c>
      <c r="GJ650">
        <v>0</v>
      </c>
      <c r="GK650">
        <f>ROUND(R650*(R12)/100,2)</f>
        <v>9</v>
      </c>
      <c r="GL650">
        <f t="shared" si="683"/>
        <v>0</v>
      </c>
      <c r="GM650">
        <f t="shared" si="684"/>
        <v>4277.1499999999996</v>
      </c>
      <c r="GN650">
        <f t="shared" si="685"/>
        <v>0</v>
      </c>
      <c r="GO650">
        <f t="shared" si="686"/>
        <v>0</v>
      </c>
      <c r="GP650">
        <f t="shared" si="687"/>
        <v>4277.1499999999996</v>
      </c>
      <c r="GR650">
        <v>0</v>
      </c>
      <c r="GS650">
        <v>3</v>
      </c>
      <c r="GT650">
        <v>0</v>
      </c>
      <c r="GU650" t="s">
        <v>3</v>
      </c>
      <c r="GV650">
        <f t="shared" si="688"/>
        <v>0</v>
      </c>
      <c r="GW650">
        <v>1</v>
      </c>
      <c r="GX650">
        <f t="shared" si="689"/>
        <v>0</v>
      </c>
      <c r="HA650">
        <v>0</v>
      </c>
      <c r="HB650">
        <v>0</v>
      </c>
      <c r="IK650">
        <v>0</v>
      </c>
    </row>
    <row r="651" spans="1:245" x14ac:dyDescent="0.2">
      <c r="A651">
        <v>18</v>
      </c>
      <c r="B651">
        <v>1</v>
      </c>
      <c r="C651">
        <v>1745</v>
      </c>
      <c r="E651" t="s">
        <v>646</v>
      </c>
      <c r="F651" t="s">
        <v>25</v>
      </c>
      <c r="G651" t="s">
        <v>26</v>
      </c>
      <c r="H651" t="s">
        <v>19</v>
      </c>
      <c r="I651">
        <f>I650*J651</f>
        <v>-5.8299999999999998E-2</v>
      </c>
      <c r="J651">
        <v>-1</v>
      </c>
      <c r="O651">
        <f t="shared" si="651"/>
        <v>-3113.81</v>
      </c>
      <c r="P651">
        <f t="shared" si="652"/>
        <v>-3113.81</v>
      </c>
      <c r="Q651">
        <f t="shared" si="653"/>
        <v>0</v>
      </c>
      <c r="R651">
        <f t="shared" si="654"/>
        <v>0</v>
      </c>
      <c r="S651">
        <f t="shared" si="655"/>
        <v>0</v>
      </c>
      <c r="T651">
        <f t="shared" si="656"/>
        <v>0</v>
      </c>
      <c r="U651">
        <f t="shared" si="657"/>
        <v>0</v>
      </c>
      <c r="V651">
        <f t="shared" si="658"/>
        <v>0</v>
      </c>
      <c r="W651">
        <f t="shared" si="659"/>
        <v>0</v>
      </c>
      <c r="X651">
        <f t="shared" si="660"/>
        <v>0</v>
      </c>
      <c r="Y651">
        <f t="shared" si="661"/>
        <v>0</v>
      </c>
      <c r="AA651">
        <v>33034105</v>
      </c>
      <c r="AB651">
        <f t="shared" si="662"/>
        <v>53410.15</v>
      </c>
      <c r="AC651">
        <f t="shared" si="663"/>
        <v>53410.15</v>
      </c>
      <c r="AD651">
        <f t="shared" si="664"/>
        <v>0</v>
      </c>
      <c r="AE651">
        <f t="shared" si="665"/>
        <v>0</v>
      </c>
      <c r="AF651">
        <f t="shared" si="666"/>
        <v>0</v>
      </c>
      <c r="AG651">
        <f t="shared" si="667"/>
        <v>0</v>
      </c>
      <c r="AH651">
        <f t="shared" si="668"/>
        <v>0</v>
      </c>
      <c r="AI651">
        <f t="shared" si="669"/>
        <v>0</v>
      </c>
      <c r="AJ651">
        <f t="shared" si="670"/>
        <v>0</v>
      </c>
      <c r="AK651">
        <v>53410.15</v>
      </c>
      <c r="AL651">
        <v>53410.15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70</v>
      </c>
      <c r="AU651">
        <v>10</v>
      </c>
      <c r="AV651">
        <v>1</v>
      </c>
      <c r="AW651">
        <v>1</v>
      </c>
      <c r="AZ651">
        <v>1</v>
      </c>
      <c r="BA651">
        <v>1</v>
      </c>
      <c r="BB651">
        <v>1</v>
      </c>
      <c r="BC651">
        <v>1</v>
      </c>
      <c r="BD651" t="s">
        <v>3</v>
      </c>
      <c r="BE651" t="s">
        <v>3</v>
      </c>
      <c r="BF651" t="s">
        <v>3</v>
      </c>
      <c r="BG651" t="s">
        <v>3</v>
      </c>
      <c r="BH651">
        <v>3</v>
      </c>
      <c r="BI651">
        <v>4</v>
      </c>
      <c r="BJ651" t="s">
        <v>27</v>
      </c>
      <c r="BM651">
        <v>0</v>
      </c>
      <c r="BN651">
        <v>0</v>
      </c>
      <c r="BO651" t="s">
        <v>3</v>
      </c>
      <c r="BP651">
        <v>0</v>
      </c>
      <c r="BQ651">
        <v>1</v>
      </c>
      <c r="BR651">
        <v>0</v>
      </c>
      <c r="BS651">
        <v>1</v>
      </c>
      <c r="BT651">
        <v>1</v>
      </c>
      <c r="BU651">
        <v>1</v>
      </c>
      <c r="BV651">
        <v>1</v>
      </c>
      <c r="BW651">
        <v>1</v>
      </c>
      <c r="BX651">
        <v>1</v>
      </c>
      <c r="BY651" t="s">
        <v>3</v>
      </c>
      <c r="BZ651">
        <v>70</v>
      </c>
      <c r="CA651">
        <v>10</v>
      </c>
      <c r="CF651">
        <v>0</v>
      </c>
      <c r="CG651">
        <v>0</v>
      </c>
      <c r="CM651">
        <v>0</v>
      </c>
      <c r="CN651" t="s">
        <v>3</v>
      </c>
      <c r="CO651">
        <v>0</v>
      </c>
      <c r="CP651">
        <f t="shared" si="671"/>
        <v>-3113.81</v>
      </c>
      <c r="CQ651">
        <f t="shared" si="672"/>
        <v>53410.15</v>
      </c>
      <c r="CR651">
        <f t="shared" si="673"/>
        <v>0</v>
      </c>
      <c r="CS651">
        <f t="shared" si="674"/>
        <v>0</v>
      </c>
      <c r="CT651">
        <f t="shared" si="675"/>
        <v>0</v>
      </c>
      <c r="CU651">
        <f t="shared" si="676"/>
        <v>0</v>
      </c>
      <c r="CV651">
        <f t="shared" si="677"/>
        <v>0</v>
      </c>
      <c r="CW651">
        <f t="shared" si="678"/>
        <v>0</v>
      </c>
      <c r="CX651">
        <f t="shared" si="679"/>
        <v>0</v>
      </c>
      <c r="CY651">
        <f t="shared" si="680"/>
        <v>0</v>
      </c>
      <c r="CZ651">
        <f t="shared" si="681"/>
        <v>0</v>
      </c>
      <c r="DC651" t="s">
        <v>3</v>
      </c>
      <c r="DD651" t="s">
        <v>3</v>
      </c>
      <c r="DE651" t="s">
        <v>3</v>
      </c>
      <c r="DF651" t="s">
        <v>3</v>
      </c>
      <c r="DG651" t="s">
        <v>3</v>
      </c>
      <c r="DH651" t="s">
        <v>3</v>
      </c>
      <c r="DI651" t="s">
        <v>3</v>
      </c>
      <c r="DJ651" t="s">
        <v>3</v>
      </c>
      <c r="DK651" t="s">
        <v>3</v>
      </c>
      <c r="DL651" t="s">
        <v>3</v>
      </c>
      <c r="DM651" t="s">
        <v>3</v>
      </c>
      <c r="DN651">
        <v>0</v>
      </c>
      <c r="DO651">
        <v>0</v>
      </c>
      <c r="DP651">
        <v>1</v>
      </c>
      <c r="DQ651">
        <v>1</v>
      </c>
      <c r="DU651">
        <v>1009</v>
      </c>
      <c r="DV651" t="s">
        <v>19</v>
      </c>
      <c r="DW651" t="s">
        <v>19</v>
      </c>
      <c r="DX651">
        <v>1000</v>
      </c>
      <c r="EE651">
        <v>32505399</v>
      </c>
      <c r="EF651">
        <v>1</v>
      </c>
      <c r="EG651" t="s">
        <v>21</v>
      </c>
      <c r="EH651">
        <v>0</v>
      </c>
      <c r="EI651" t="s">
        <v>3</v>
      </c>
      <c r="EJ651">
        <v>4</v>
      </c>
      <c r="EK651">
        <v>0</v>
      </c>
      <c r="EL651" t="s">
        <v>22</v>
      </c>
      <c r="EM651" t="s">
        <v>23</v>
      </c>
      <c r="EO651" t="s">
        <v>3</v>
      </c>
      <c r="EQ651">
        <v>0</v>
      </c>
      <c r="ER651">
        <v>53410.15</v>
      </c>
      <c r="ES651">
        <v>53410.15</v>
      </c>
      <c r="ET651">
        <v>0</v>
      </c>
      <c r="EU651">
        <v>0</v>
      </c>
      <c r="EV651">
        <v>0</v>
      </c>
      <c r="EW651">
        <v>0</v>
      </c>
      <c r="EX651">
        <v>0</v>
      </c>
      <c r="FQ651">
        <v>0</v>
      </c>
      <c r="FR651">
        <f t="shared" si="682"/>
        <v>0</v>
      </c>
      <c r="FS651">
        <v>0</v>
      </c>
      <c r="FX651">
        <v>70</v>
      </c>
      <c r="FY651">
        <v>10</v>
      </c>
      <c r="GA651" t="s">
        <v>3</v>
      </c>
      <c r="GD651">
        <v>0</v>
      </c>
      <c r="GF651">
        <v>-1467733540</v>
      </c>
      <c r="GG651">
        <v>2</v>
      </c>
      <c r="GH651">
        <v>1</v>
      </c>
      <c r="GI651">
        <v>-2</v>
      </c>
      <c r="GJ651">
        <v>0</v>
      </c>
      <c r="GK651">
        <f>ROUND(R651*(R12)/100,2)</f>
        <v>0</v>
      </c>
      <c r="GL651">
        <f t="shared" si="683"/>
        <v>0</v>
      </c>
      <c r="GM651">
        <f t="shared" si="684"/>
        <v>-3113.81</v>
      </c>
      <c r="GN651">
        <f t="shared" si="685"/>
        <v>0</v>
      </c>
      <c r="GO651">
        <f t="shared" si="686"/>
        <v>0</v>
      </c>
      <c r="GP651">
        <f t="shared" si="687"/>
        <v>-3113.81</v>
      </c>
      <c r="GR651">
        <v>0</v>
      </c>
      <c r="GS651">
        <v>3</v>
      </c>
      <c r="GT651">
        <v>0</v>
      </c>
      <c r="GU651" t="s">
        <v>3</v>
      </c>
      <c r="GV651">
        <f t="shared" si="688"/>
        <v>0</v>
      </c>
      <c r="GW651">
        <v>1</v>
      </c>
      <c r="GX651">
        <f t="shared" si="689"/>
        <v>0</v>
      </c>
      <c r="HA651">
        <v>0</v>
      </c>
      <c r="HB651">
        <v>0</v>
      </c>
      <c r="IK651">
        <v>0</v>
      </c>
    </row>
    <row r="652" spans="1:245" x14ac:dyDescent="0.2">
      <c r="A652">
        <v>17</v>
      </c>
      <c r="B652">
        <v>1</v>
      </c>
      <c r="C652">
        <f>ROW(SmtRes!A1760)</f>
        <v>1760</v>
      </c>
      <c r="D652">
        <f>ROW(EtalonRes!A1672)</f>
        <v>1672</v>
      </c>
      <c r="E652" t="s">
        <v>647</v>
      </c>
      <c r="F652" t="s">
        <v>29</v>
      </c>
      <c r="G652" t="s">
        <v>30</v>
      </c>
      <c r="H652" t="s">
        <v>31</v>
      </c>
      <c r="I652">
        <v>7.9299999999999995E-3</v>
      </c>
      <c r="J652">
        <v>0</v>
      </c>
      <c r="O652">
        <f t="shared" si="651"/>
        <v>3385.41</v>
      </c>
      <c r="P652">
        <f t="shared" si="652"/>
        <v>2758.31</v>
      </c>
      <c r="Q652">
        <f t="shared" si="653"/>
        <v>3.45</v>
      </c>
      <c r="R652">
        <f t="shared" si="654"/>
        <v>1.17</v>
      </c>
      <c r="S652">
        <f t="shared" si="655"/>
        <v>623.65</v>
      </c>
      <c r="T652">
        <f t="shared" si="656"/>
        <v>0</v>
      </c>
      <c r="U652">
        <f t="shared" si="657"/>
        <v>3.593083</v>
      </c>
      <c r="V652">
        <f t="shared" si="658"/>
        <v>0</v>
      </c>
      <c r="W652">
        <f t="shared" si="659"/>
        <v>0</v>
      </c>
      <c r="X652">
        <f t="shared" si="660"/>
        <v>436.56</v>
      </c>
      <c r="Y652">
        <f t="shared" si="661"/>
        <v>62.37</v>
      </c>
      <c r="AA652">
        <v>33034105</v>
      </c>
      <c r="AB652">
        <f t="shared" si="662"/>
        <v>426912.19</v>
      </c>
      <c r="AC652">
        <f t="shared" si="663"/>
        <v>347832.49</v>
      </c>
      <c r="AD652">
        <f t="shared" si="664"/>
        <v>435.13</v>
      </c>
      <c r="AE652">
        <f t="shared" si="665"/>
        <v>147.43</v>
      </c>
      <c r="AF652">
        <f t="shared" si="666"/>
        <v>78644.570000000007</v>
      </c>
      <c r="AG652">
        <f t="shared" si="667"/>
        <v>0</v>
      </c>
      <c r="AH652">
        <f t="shared" si="668"/>
        <v>453.1</v>
      </c>
      <c r="AI652">
        <f t="shared" si="669"/>
        <v>0</v>
      </c>
      <c r="AJ652">
        <f t="shared" si="670"/>
        <v>0</v>
      </c>
      <c r="AK652">
        <v>426912.19</v>
      </c>
      <c r="AL652">
        <v>347832.49</v>
      </c>
      <c r="AM652">
        <v>435.13</v>
      </c>
      <c r="AN652">
        <v>147.43</v>
      </c>
      <c r="AO652">
        <v>78644.570000000007</v>
      </c>
      <c r="AP652">
        <v>0</v>
      </c>
      <c r="AQ652">
        <v>453.1</v>
      </c>
      <c r="AR652">
        <v>0</v>
      </c>
      <c r="AS652">
        <v>0</v>
      </c>
      <c r="AT652">
        <v>70</v>
      </c>
      <c r="AU652">
        <v>10</v>
      </c>
      <c r="AV652">
        <v>1</v>
      </c>
      <c r="AW652">
        <v>1</v>
      </c>
      <c r="AZ652">
        <v>1</v>
      </c>
      <c r="BA652">
        <v>1</v>
      </c>
      <c r="BB652">
        <v>1</v>
      </c>
      <c r="BC652">
        <v>1</v>
      </c>
      <c r="BD652" t="s">
        <v>3</v>
      </c>
      <c r="BE652" t="s">
        <v>3</v>
      </c>
      <c r="BF652" t="s">
        <v>3</v>
      </c>
      <c r="BG652" t="s">
        <v>3</v>
      </c>
      <c r="BH652">
        <v>0</v>
      </c>
      <c r="BI652">
        <v>4</v>
      </c>
      <c r="BJ652" t="s">
        <v>32</v>
      </c>
      <c r="BM652">
        <v>0</v>
      </c>
      <c r="BN652">
        <v>0</v>
      </c>
      <c r="BO652" t="s">
        <v>3</v>
      </c>
      <c r="BP652">
        <v>0</v>
      </c>
      <c r="BQ652">
        <v>1</v>
      </c>
      <c r="BR652">
        <v>0</v>
      </c>
      <c r="BS652">
        <v>1</v>
      </c>
      <c r="BT652">
        <v>1</v>
      </c>
      <c r="BU652">
        <v>1</v>
      </c>
      <c r="BV652">
        <v>1</v>
      </c>
      <c r="BW652">
        <v>1</v>
      </c>
      <c r="BX652">
        <v>1</v>
      </c>
      <c r="BY652" t="s">
        <v>3</v>
      </c>
      <c r="BZ652">
        <v>70</v>
      </c>
      <c r="CA652">
        <v>10</v>
      </c>
      <c r="CF652">
        <v>0</v>
      </c>
      <c r="CG652">
        <v>0</v>
      </c>
      <c r="CM652">
        <v>0</v>
      </c>
      <c r="CN652" t="s">
        <v>3</v>
      </c>
      <c r="CO652">
        <v>0</v>
      </c>
      <c r="CP652">
        <f t="shared" si="671"/>
        <v>3385.41</v>
      </c>
      <c r="CQ652">
        <f t="shared" si="672"/>
        <v>347832.49</v>
      </c>
      <c r="CR652">
        <f t="shared" si="673"/>
        <v>435.13</v>
      </c>
      <c r="CS652">
        <f t="shared" si="674"/>
        <v>147.43</v>
      </c>
      <c r="CT652">
        <f t="shared" si="675"/>
        <v>78644.570000000007</v>
      </c>
      <c r="CU652">
        <f t="shared" si="676"/>
        <v>0</v>
      </c>
      <c r="CV652">
        <f t="shared" si="677"/>
        <v>453.1</v>
      </c>
      <c r="CW652">
        <f t="shared" si="678"/>
        <v>0</v>
      </c>
      <c r="CX652">
        <f t="shared" si="679"/>
        <v>0</v>
      </c>
      <c r="CY652">
        <f t="shared" si="680"/>
        <v>436.55500000000001</v>
      </c>
      <c r="CZ652">
        <f t="shared" si="681"/>
        <v>62.365000000000002</v>
      </c>
      <c r="DC652" t="s">
        <v>3</v>
      </c>
      <c r="DD652" t="s">
        <v>3</v>
      </c>
      <c r="DE652" t="s">
        <v>3</v>
      </c>
      <c r="DF652" t="s">
        <v>3</v>
      </c>
      <c r="DG652" t="s">
        <v>3</v>
      </c>
      <c r="DH652" t="s">
        <v>3</v>
      </c>
      <c r="DI652" t="s">
        <v>3</v>
      </c>
      <c r="DJ652" t="s">
        <v>3</v>
      </c>
      <c r="DK652" t="s">
        <v>3</v>
      </c>
      <c r="DL652" t="s">
        <v>3</v>
      </c>
      <c r="DM652" t="s">
        <v>3</v>
      </c>
      <c r="DN652">
        <v>0</v>
      </c>
      <c r="DO652">
        <v>0</v>
      </c>
      <c r="DP652">
        <v>1</v>
      </c>
      <c r="DQ652">
        <v>1</v>
      </c>
      <c r="DU652">
        <v>1007</v>
      </c>
      <c r="DV652" t="s">
        <v>31</v>
      </c>
      <c r="DW652" t="s">
        <v>31</v>
      </c>
      <c r="DX652">
        <v>100</v>
      </c>
      <c r="EE652">
        <v>32505399</v>
      </c>
      <c r="EF652">
        <v>1</v>
      </c>
      <c r="EG652" t="s">
        <v>21</v>
      </c>
      <c r="EH652">
        <v>0</v>
      </c>
      <c r="EI652" t="s">
        <v>3</v>
      </c>
      <c r="EJ652">
        <v>4</v>
      </c>
      <c r="EK652">
        <v>0</v>
      </c>
      <c r="EL652" t="s">
        <v>22</v>
      </c>
      <c r="EM652" t="s">
        <v>23</v>
      </c>
      <c r="EO652" t="s">
        <v>3</v>
      </c>
      <c r="EQ652">
        <v>131072</v>
      </c>
      <c r="ER652">
        <v>426912.19</v>
      </c>
      <c r="ES652">
        <v>347832.49</v>
      </c>
      <c r="ET652">
        <v>435.13</v>
      </c>
      <c r="EU652">
        <v>147.43</v>
      </c>
      <c r="EV652">
        <v>78644.570000000007</v>
      </c>
      <c r="EW652">
        <v>453.1</v>
      </c>
      <c r="EX652">
        <v>0</v>
      </c>
      <c r="EY652">
        <v>0</v>
      </c>
      <c r="FQ652">
        <v>0</v>
      </c>
      <c r="FR652">
        <f t="shared" si="682"/>
        <v>0</v>
      </c>
      <c r="FS652">
        <v>0</v>
      </c>
      <c r="FX652">
        <v>70</v>
      </c>
      <c r="FY652">
        <v>10</v>
      </c>
      <c r="GA652" t="s">
        <v>3</v>
      </c>
      <c r="GD652">
        <v>0</v>
      </c>
      <c r="GF652">
        <v>1739596138</v>
      </c>
      <c r="GG652">
        <v>2</v>
      </c>
      <c r="GH652">
        <v>1</v>
      </c>
      <c r="GI652">
        <v>-2</v>
      </c>
      <c r="GJ652">
        <v>0</v>
      </c>
      <c r="GK652">
        <f>ROUND(R652*(R12)/100,2)</f>
        <v>1.26</v>
      </c>
      <c r="GL652">
        <f t="shared" si="683"/>
        <v>0</v>
      </c>
      <c r="GM652">
        <f t="shared" si="684"/>
        <v>3885.6</v>
      </c>
      <c r="GN652">
        <f t="shared" si="685"/>
        <v>0</v>
      </c>
      <c r="GO652">
        <f t="shared" si="686"/>
        <v>0</v>
      </c>
      <c r="GP652">
        <f t="shared" si="687"/>
        <v>3885.6</v>
      </c>
      <c r="GR652">
        <v>0</v>
      </c>
      <c r="GS652">
        <v>3</v>
      </c>
      <c r="GT652">
        <v>0</v>
      </c>
      <c r="GU652" t="s">
        <v>3</v>
      </c>
      <c r="GV652">
        <f t="shared" si="688"/>
        <v>0</v>
      </c>
      <c r="GW652">
        <v>1</v>
      </c>
      <c r="GX652">
        <f t="shared" si="689"/>
        <v>0</v>
      </c>
      <c r="HA652">
        <v>0</v>
      </c>
      <c r="HB652">
        <v>0</v>
      </c>
      <c r="IK652">
        <v>0</v>
      </c>
    </row>
    <row r="653" spans="1:245" x14ac:dyDescent="0.2">
      <c r="A653">
        <v>17</v>
      </c>
      <c r="B653">
        <v>1</v>
      </c>
      <c r="E653" t="s">
        <v>648</v>
      </c>
      <c r="F653" t="s">
        <v>25</v>
      </c>
      <c r="G653" t="s">
        <v>26</v>
      </c>
      <c r="H653" t="s">
        <v>19</v>
      </c>
      <c r="I653">
        <v>1.7434293949999999E-2</v>
      </c>
      <c r="J653">
        <v>0</v>
      </c>
      <c r="O653">
        <f t="shared" si="651"/>
        <v>931.17</v>
      </c>
      <c r="P653">
        <f t="shared" si="652"/>
        <v>931.17</v>
      </c>
      <c r="Q653">
        <f t="shared" si="653"/>
        <v>0</v>
      </c>
      <c r="R653">
        <f t="shared" si="654"/>
        <v>0</v>
      </c>
      <c r="S653">
        <f t="shared" si="655"/>
        <v>0</v>
      </c>
      <c r="T653">
        <f t="shared" si="656"/>
        <v>0</v>
      </c>
      <c r="U653">
        <f t="shared" si="657"/>
        <v>0</v>
      </c>
      <c r="V653">
        <f t="shared" si="658"/>
        <v>0</v>
      </c>
      <c r="W653">
        <f t="shared" si="659"/>
        <v>0</v>
      </c>
      <c r="X653">
        <f t="shared" si="660"/>
        <v>0</v>
      </c>
      <c r="Y653">
        <f t="shared" si="661"/>
        <v>0</v>
      </c>
      <c r="AA653">
        <v>33034105</v>
      </c>
      <c r="AB653">
        <f t="shared" si="662"/>
        <v>53410.15</v>
      </c>
      <c r="AC653">
        <f t="shared" si="663"/>
        <v>53410.15</v>
      </c>
      <c r="AD653">
        <f t="shared" si="664"/>
        <v>0</v>
      </c>
      <c r="AE653">
        <f t="shared" si="665"/>
        <v>0</v>
      </c>
      <c r="AF653">
        <f t="shared" si="666"/>
        <v>0</v>
      </c>
      <c r="AG653">
        <f t="shared" si="667"/>
        <v>0</v>
      </c>
      <c r="AH653">
        <f t="shared" si="668"/>
        <v>0</v>
      </c>
      <c r="AI653">
        <f t="shared" si="669"/>
        <v>0</v>
      </c>
      <c r="AJ653">
        <f t="shared" si="670"/>
        <v>0</v>
      </c>
      <c r="AK653">
        <v>53410.15</v>
      </c>
      <c r="AL653">
        <v>53410.15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70</v>
      </c>
      <c r="AU653">
        <v>10</v>
      </c>
      <c r="AV653">
        <v>1</v>
      </c>
      <c r="AW653">
        <v>1</v>
      </c>
      <c r="AZ653">
        <v>1</v>
      </c>
      <c r="BA653">
        <v>1</v>
      </c>
      <c r="BB653">
        <v>1</v>
      </c>
      <c r="BC653">
        <v>1</v>
      </c>
      <c r="BD653" t="s">
        <v>3</v>
      </c>
      <c r="BE653" t="s">
        <v>3</v>
      </c>
      <c r="BF653" t="s">
        <v>3</v>
      </c>
      <c r="BG653" t="s">
        <v>3</v>
      </c>
      <c r="BH653">
        <v>3</v>
      </c>
      <c r="BI653">
        <v>4</v>
      </c>
      <c r="BJ653" t="s">
        <v>27</v>
      </c>
      <c r="BM653">
        <v>0</v>
      </c>
      <c r="BN653">
        <v>0</v>
      </c>
      <c r="BO653" t="s">
        <v>3</v>
      </c>
      <c r="BP653">
        <v>0</v>
      </c>
      <c r="BQ653">
        <v>1</v>
      </c>
      <c r="BR653">
        <v>0</v>
      </c>
      <c r="BS653">
        <v>1</v>
      </c>
      <c r="BT653">
        <v>1</v>
      </c>
      <c r="BU653">
        <v>1</v>
      </c>
      <c r="BV653">
        <v>1</v>
      </c>
      <c r="BW653">
        <v>1</v>
      </c>
      <c r="BX653">
        <v>1</v>
      </c>
      <c r="BY653" t="s">
        <v>3</v>
      </c>
      <c r="BZ653">
        <v>70</v>
      </c>
      <c r="CA653">
        <v>10</v>
      </c>
      <c r="CF653">
        <v>0</v>
      </c>
      <c r="CG653">
        <v>0</v>
      </c>
      <c r="CM653">
        <v>0</v>
      </c>
      <c r="CN653" t="s">
        <v>3</v>
      </c>
      <c r="CO653">
        <v>0</v>
      </c>
      <c r="CP653">
        <f t="shared" si="671"/>
        <v>931.17</v>
      </c>
      <c r="CQ653">
        <f t="shared" si="672"/>
        <v>53410.15</v>
      </c>
      <c r="CR653">
        <f t="shared" si="673"/>
        <v>0</v>
      </c>
      <c r="CS653">
        <f t="shared" si="674"/>
        <v>0</v>
      </c>
      <c r="CT653">
        <f t="shared" si="675"/>
        <v>0</v>
      </c>
      <c r="CU653">
        <f t="shared" si="676"/>
        <v>0</v>
      </c>
      <c r="CV653">
        <f t="shared" si="677"/>
        <v>0</v>
      </c>
      <c r="CW653">
        <f t="shared" si="678"/>
        <v>0</v>
      </c>
      <c r="CX653">
        <f t="shared" si="679"/>
        <v>0</v>
      </c>
      <c r="CY653">
        <f t="shared" si="680"/>
        <v>0</v>
      </c>
      <c r="CZ653">
        <f t="shared" si="681"/>
        <v>0</v>
      </c>
      <c r="DC653" t="s">
        <v>3</v>
      </c>
      <c r="DD653" t="s">
        <v>3</v>
      </c>
      <c r="DE653" t="s">
        <v>3</v>
      </c>
      <c r="DF653" t="s">
        <v>3</v>
      </c>
      <c r="DG653" t="s">
        <v>3</v>
      </c>
      <c r="DH653" t="s">
        <v>3</v>
      </c>
      <c r="DI653" t="s">
        <v>3</v>
      </c>
      <c r="DJ653" t="s">
        <v>3</v>
      </c>
      <c r="DK653" t="s">
        <v>3</v>
      </c>
      <c r="DL653" t="s">
        <v>3</v>
      </c>
      <c r="DM653" t="s">
        <v>3</v>
      </c>
      <c r="DN653">
        <v>0</v>
      </c>
      <c r="DO653">
        <v>0</v>
      </c>
      <c r="DP653">
        <v>1</v>
      </c>
      <c r="DQ653">
        <v>1</v>
      </c>
      <c r="DU653">
        <v>1009</v>
      </c>
      <c r="DV653" t="s">
        <v>19</v>
      </c>
      <c r="DW653" t="s">
        <v>19</v>
      </c>
      <c r="DX653">
        <v>1000</v>
      </c>
      <c r="EE653">
        <v>32505399</v>
      </c>
      <c r="EF653">
        <v>1</v>
      </c>
      <c r="EG653" t="s">
        <v>21</v>
      </c>
      <c r="EH653">
        <v>0</v>
      </c>
      <c r="EI653" t="s">
        <v>3</v>
      </c>
      <c r="EJ653">
        <v>4</v>
      </c>
      <c r="EK653">
        <v>0</v>
      </c>
      <c r="EL653" t="s">
        <v>22</v>
      </c>
      <c r="EM653" t="s">
        <v>23</v>
      </c>
      <c r="EO653" t="s">
        <v>3</v>
      </c>
      <c r="EQ653">
        <v>131072</v>
      </c>
      <c r="ER653">
        <v>53410.15</v>
      </c>
      <c r="ES653">
        <v>53410.15</v>
      </c>
      <c r="ET653">
        <v>0</v>
      </c>
      <c r="EU653">
        <v>0</v>
      </c>
      <c r="EV653">
        <v>0</v>
      </c>
      <c r="EW653">
        <v>0</v>
      </c>
      <c r="EX653">
        <v>0</v>
      </c>
      <c r="EY653">
        <v>0</v>
      </c>
      <c r="FQ653">
        <v>0</v>
      </c>
      <c r="FR653">
        <f t="shared" si="682"/>
        <v>0</v>
      </c>
      <c r="FS653">
        <v>0</v>
      </c>
      <c r="FX653">
        <v>70</v>
      </c>
      <c r="FY653">
        <v>10</v>
      </c>
      <c r="GA653" t="s">
        <v>3</v>
      </c>
      <c r="GD653">
        <v>0</v>
      </c>
      <c r="GF653">
        <v>-1467733540</v>
      </c>
      <c r="GG653">
        <v>2</v>
      </c>
      <c r="GH653">
        <v>1</v>
      </c>
      <c r="GI653">
        <v>-2</v>
      </c>
      <c r="GJ653">
        <v>0</v>
      </c>
      <c r="GK653">
        <f>ROUND(R653*(R12)/100,2)</f>
        <v>0</v>
      </c>
      <c r="GL653">
        <f t="shared" si="683"/>
        <v>0</v>
      </c>
      <c r="GM653">
        <f t="shared" si="684"/>
        <v>931.17</v>
      </c>
      <c r="GN653">
        <f t="shared" si="685"/>
        <v>0</v>
      </c>
      <c r="GO653">
        <f t="shared" si="686"/>
        <v>0</v>
      </c>
      <c r="GP653">
        <f t="shared" si="687"/>
        <v>931.17</v>
      </c>
      <c r="GR653">
        <v>0</v>
      </c>
      <c r="GS653">
        <v>3</v>
      </c>
      <c r="GT653">
        <v>0</v>
      </c>
      <c r="GU653" t="s">
        <v>3</v>
      </c>
      <c r="GV653">
        <f t="shared" si="688"/>
        <v>0</v>
      </c>
      <c r="GW653">
        <v>1</v>
      </c>
      <c r="GX653">
        <f t="shared" si="689"/>
        <v>0</v>
      </c>
      <c r="HA653">
        <v>0</v>
      </c>
      <c r="HB653">
        <v>0</v>
      </c>
      <c r="IK653">
        <v>0</v>
      </c>
    </row>
    <row r="654" spans="1:245" x14ac:dyDescent="0.2">
      <c r="A654">
        <v>17</v>
      </c>
      <c r="B654">
        <v>1</v>
      </c>
      <c r="E654" t="s">
        <v>649</v>
      </c>
      <c r="F654" t="s">
        <v>650</v>
      </c>
      <c r="G654" t="s">
        <v>651</v>
      </c>
      <c r="H654" t="s">
        <v>37</v>
      </c>
      <c r="I654">
        <v>1</v>
      </c>
      <c r="J654">
        <v>0</v>
      </c>
      <c r="O654">
        <f t="shared" si="651"/>
        <v>20653.16</v>
      </c>
      <c r="P654">
        <f t="shared" si="652"/>
        <v>20653.16</v>
      </c>
      <c r="Q654">
        <f t="shared" si="653"/>
        <v>0</v>
      </c>
      <c r="R654">
        <f t="shared" si="654"/>
        <v>0</v>
      </c>
      <c r="S654">
        <f t="shared" si="655"/>
        <v>0</v>
      </c>
      <c r="T654">
        <f t="shared" si="656"/>
        <v>0</v>
      </c>
      <c r="U654">
        <f t="shared" si="657"/>
        <v>0</v>
      </c>
      <c r="V654">
        <f t="shared" si="658"/>
        <v>0</v>
      </c>
      <c r="W654">
        <f t="shared" si="659"/>
        <v>0</v>
      </c>
      <c r="X654">
        <f t="shared" si="660"/>
        <v>0</v>
      </c>
      <c r="Y654">
        <f t="shared" si="661"/>
        <v>0</v>
      </c>
      <c r="AA654">
        <v>33034105</v>
      </c>
      <c r="AB654">
        <f t="shared" si="662"/>
        <v>20653.16</v>
      </c>
      <c r="AC654">
        <f t="shared" si="663"/>
        <v>20653.16</v>
      </c>
      <c r="AD654">
        <f t="shared" si="664"/>
        <v>0</v>
      </c>
      <c r="AE654">
        <f t="shared" si="665"/>
        <v>0</v>
      </c>
      <c r="AF654">
        <f t="shared" si="666"/>
        <v>0</v>
      </c>
      <c r="AG654">
        <f t="shared" si="667"/>
        <v>0</v>
      </c>
      <c r="AH654">
        <f t="shared" si="668"/>
        <v>0</v>
      </c>
      <c r="AI654">
        <f t="shared" si="669"/>
        <v>0</v>
      </c>
      <c r="AJ654">
        <f t="shared" si="670"/>
        <v>0</v>
      </c>
      <c r="AK654">
        <v>20653.16</v>
      </c>
      <c r="AL654">
        <v>20653.16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70</v>
      </c>
      <c r="AU654">
        <v>10</v>
      </c>
      <c r="AV654">
        <v>1</v>
      </c>
      <c r="AW654">
        <v>1</v>
      </c>
      <c r="AZ654">
        <v>1</v>
      </c>
      <c r="BA654">
        <v>1</v>
      </c>
      <c r="BB654">
        <v>1</v>
      </c>
      <c r="BC654">
        <v>1</v>
      </c>
      <c r="BD654" t="s">
        <v>3</v>
      </c>
      <c r="BE654" t="s">
        <v>3</v>
      </c>
      <c r="BF654" t="s">
        <v>3</v>
      </c>
      <c r="BG654" t="s">
        <v>3</v>
      </c>
      <c r="BH654">
        <v>3</v>
      </c>
      <c r="BI654">
        <v>4</v>
      </c>
      <c r="BJ654" t="s">
        <v>652</v>
      </c>
      <c r="BM654">
        <v>0</v>
      </c>
      <c r="BN654">
        <v>0</v>
      </c>
      <c r="BO654" t="s">
        <v>3</v>
      </c>
      <c r="BP654">
        <v>0</v>
      </c>
      <c r="BQ654">
        <v>1</v>
      </c>
      <c r="BR654">
        <v>0</v>
      </c>
      <c r="BS654">
        <v>1</v>
      </c>
      <c r="BT654">
        <v>1</v>
      </c>
      <c r="BU654">
        <v>1</v>
      </c>
      <c r="BV654">
        <v>1</v>
      </c>
      <c r="BW654">
        <v>1</v>
      </c>
      <c r="BX654">
        <v>1</v>
      </c>
      <c r="BY654" t="s">
        <v>3</v>
      </c>
      <c r="BZ654">
        <v>70</v>
      </c>
      <c r="CA654">
        <v>10</v>
      </c>
      <c r="CF654">
        <v>0</v>
      </c>
      <c r="CG654">
        <v>0</v>
      </c>
      <c r="CM654">
        <v>0</v>
      </c>
      <c r="CN654" t="s">
        <v>3</v>
      </c>
      <c r="CO654">
        <v>0</v>
      </c>
      <c r="CP654">
        <f t="shared" si="671"/>
        <v>20653.16</v>
      </c>
      <c r="CQ654">
        <f t="shared" si="672"/>
        <v>20653.16</v>
      </c>
      <c r="CR654">
        <f t="shared" si="673"/>
        <v>0</v>
      </c>
      <c r="CS654">
        <f t="shared" si="674"/>
        <v>0</v>
      </c>
      <c r="CT654">
        <f t="shared" si="675"/>
        <v>0</v>
      </c>
      <c r="CU654">
        <f t="shared" si="676"/>
        <v>0</v>
      </c>
      <c r="CV654">
        <f t="shared" si="677"/>
        <v>0</v>
      </c>
      <c r="CW654">
        <f t="shared" si="678"/>
        <v>0</v>
      </c>
      <c r="CX654">
        <f t="shared" si="679"/>
        <v>0</v>
      </c>
      <c r="CY654">
        <f t="shared" si="680"/>
        <v>0</v>
      </c>
      <c r="CZ654">
        <f t="shared" si="681"/>
        <v>0</v>
      </c>
      <c r="DC654" t="s">
        <v>3</v>
      </c>
      <c r="DD654" t="s">
        <v>3</v>
      </c>
      <c r="DE654" t="s">
        <v>3</v>
      </c>
      <c r="DF654" t="s">
        <v>3</v>
      </c>
      <c r="DG654" t="s">
        <v>3</v>
      </c>
      <c r="DH654" t="s">
        <v>3</v>
      </c>
      <c r="DI654" t="s">
        <v>3</v>
      </c>
      <c r="DJ654" t="s">
        <v>3</v>
      </c>
      <c r="DK654" t="s">
        <v>3</v>
      </c>
      <c r="DL654" t="s">
        <v>3</v>
      </c>
      <c r="DM654" t="s">
        <v>3</v>
      </c>
      <c r="DN654">
        <v>0</v>
      </c>
      <c r="DO654">
        <v>0</v>
      </c>
      <c r="DP654">
        <v>1</v>
      </c>
      <c r="DQ654">
        <v>1</v>
      </c>
      <c r="DU654">
        <v>1010</v>
      </c>
      <c r="DV654" t="s">
        <v>37</v>
      </c>
      <c r="DW654" t="s">
        <v>37</v>
      </c>
      <c r="DX654">
        <v>1</v>
      </c>
      <c r="EE654">
        <v>32505399</v>
      </c>
      <c r="EF654">
        <v>1</v>
      </c>
      <c r="EG654" t="s">
        <v>21</v>
      </c>
      <c r="EH654">
        <v>0</v>
      </c>
      <c r="EI654" t="s">
        <v>3</v>
      </c>
      <c r="EJ654">
        <v>4</v>
      </c>
      <c r="EK654">
        <v>0</v>
      </c>
      <c r="EL654" t="s">
        <v>22</v>
      </c>
      <c r="EM654" t="s">
        <v>23</v>
      </c>
      <c r="EO654" t="s">
        <v>3</v>
      </c>
      <c r="EQ654">
        <v>0</v>
      </c>
      <c r="ER654">
        <v>20653.16</v>
      </c>
      <c r="ES654">
        <v>20653.16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FQ654">
        <v>0</v>
      </c>
      <c r="FR654">
        <f t="shared" si="682"/>
        <v>0</v>
      </c>
      <c r="FS654">
        <v>0</v>
      </c>
      <c r="FX654">
        <v>70</v>
      </c>
      <c r="FY654">
        <v>10</v>
      </c>
      <c r="GA654" t="s">
        <v>3</v>
      </c>
      <c r="GD654">
        <v>0</v>
      </c>
      <c r="GF654">
        <v>708937026</v>
      </c>
      <c r="GG654">
        <v>2</v>
      </c>
      <c r="GH654">
        <v>1</v>
      </c>
      <c r="GI654">
        <v>-2</v>
      </c>
      <c r="GJ654">
        <v>0</v>
      </c>
      <c r="GK654">
        <f>ROUND(R654*(R12)/100,2)</f>
        <v>0</v>
      </c>
      <c r="GL654">
        <f t="shared" si="683"/>
        <v>0</v>
      </c>
      <c r="GM654">
        <f t="shared" si="684"/>
        <v>20653.16</v>
      </c>
      <c r="GN654">
        <f t="shared" si="685"/>
        <v>0</v>
      </c>
      <c r="GO654">
        <f t="shared" si="686"/>
        <v>0</v>
      </c>
      <c r="GP654">
        <f t="shared" si="687"/>
        <v>20653.16</v>
      </c>
      <c r="GR654">
        <v>0</v>
      </c>
      <c r="GS654">
        <v>3</v>
      </c>
      <c r="GT654">
        <v>0</v>
      </c>
      <c r="GU654" t="s">
        <v>3</v>
      </c>
      <c r="GV654">
        <f t="shared" si="688"/>
        <v>0</v>
      </c>
      <c r="GW654">
        <v>1</v>
      </c>
      <c r="GX654">
        <f t="shared" si="689"/>
        <v>0</v>
      </c>
      <c r="HA654">
        <v>0</v>
      </c>
      <c r="HB654">
        <v>0</v>
      </c>
      <c r="IK654">
        <v>0</v>
      </c>
    </row>
    <row r="655" spans="1:245" x14ac:dyDescent="0.2">
      <c r="A655">
        <v>17</v>
      </c>
      <c r="B655">
        <v>1</v>
      </c>
      <c r="C655">
        <f>ROW(SmtRes!A1765)</f>
        <v>1765</v>
      </c>
      <c r="D655">
        <f>ROW(EtalonRes!A1676)</f>
        <v>1676</v>
      </c>
      <c r="E655" t="s">
        <v>653</v>
      </c>
      <c r="F655" t="s">
        <v>17</v>
      </c>
      <c r="G655" t="s">
        <v>18</v>
      </c>
      <c r="H655" t="s">
        <v>19</v>
      </c>
      <c r="I655">
        <v>7.689E-2</v>
      </c>
      <c r="J655">
        <v>0</v>
      </c>
      <c r="O655">
        <f t="shared" si="651"/>
        <v>5126.04</v>
      </c>
      <c r="P655">
        <f t="shared" si="652"/>
        <v>4377.6099999999997</v>
      </c>
      <c r="Q655">
        <f t="shared" si="653"/>
        <v>119.58</v>
      </c>
      <c r="R655">
        <f t="shared" si="654"/>
        <v>10.98</v>
      </c>
      <c r="S655">
        <f t="shared" si="655"/>
        <v>628.85</v>
      </c>
      <c r="T655">
        <f t="shared" si="656"/>
        <v>0</v>
      </c>
      <c r="U655">
        <f t="shared" si="657"/>
        <v>2.7764978999999999</v>
      </c>
      <c r="V655">
        <f t="shared" si="658"/>
        <v>0</v>
      </c>
      <c r="W655">
        <f t="shared" si="659"/>
        <v>0</v>
      </c>
      <c r="X655">
        <f t="shared" si="660"/>
        <v>440.2</v>
      </c>
      <c r="Y655">
        <f t="shared" si="661"/>
        <v>62.89</v>
      </c>
      <c r="AA655">
        <v>33034105</v>
      </c>
      <c r="AB655">
        <f t="shared" si="662"/>
        <v>66667.14</v>
      </c>
      <c r="AC655">
        <f t="shared" si="663"/>
        <v>56933.42</v>
      </c>
      <c r="AD655">
        <f t="shared" si="664"/>
        <v>1555.17</v>
      </c>
      <c r="AE655">
        <f t="shared" si="665"/>
        <v>142.85</v>
      </c>
      <c r="AF655">
        <f t="shared" si="666"/>
        <v>8178.55</v>
      </c>
      <c r="AG655">
        <f t="shared" si="667"/>
        <v>0</v>
      </c>
      <c r="AH655">
        <f t="shared" si="668"/>
        <v>36.11</v>
      </c>
      <c r="AI655">
        <f t="shared" si="669"/>
        <v>0</v>
      </c>
      <c r="AJ655">
        <f t="shared" si="670"/>
        <v>0</v>
      </c>
      <c r="AK655">
        <v>66667.14</v>
      </c>
      <c r="AL655">
        <v>56933.42</v>
      </c>
      <c r="AM655">
        <v>1555.17</v>
      </c>
      <c r="AN655">
        <v>142.85</v>
      </c>
      <c r="AO655">
        <v>8178.55</v>
      </c>
      <c r="AP655">
        <v>0</v>
      </c>
      <c r="AQ655">
        <v>36.11</v>
      </c>
      <c r="AR655">
        <v>0</v>
      </c>
      <c r="AS655">
        <v>0</v>
      </c>
      <c r="AT655">
        <v>70</v>
      </c>
      <c r="AU655">
        <v>10</v>
      </c>
      <c r="AV655">
        <v>1</v>
      </c>
      <c r="AW655">
        <v>1</v>
      </c>
      <c r="AZ655">
        <v>1</v>
      </c>
      <c r="BA655">
        <v>1</v>
      </c>
      <c r="BB655">
        <v>1</v>
      </c>
      <c r="BC655">
        <v>1</v>
      </c>
      <c r="BD655" t="s">
        <v>3</v>
      </c>
      <c r="BE655" t="s">
        <v>3</v>
      </c>
      <c r="BF655" t="s">
        <v>3</v>
      </c>
      <c r="BG655" t="s">
        <v>3</v>
      </c>
      <c r="BH655">
        <v>0</v>
      </c>
      <c r="BI655">
        <v>4</v>
      </c>
      <c r="BJ655" t="s">
        <v>20</v>
      </c>
      <c r="BM655">
        <v>0</v>
      </c>
      <c r="BN655">
        <v>0</v>
      </c>
      <c r="BO655" t="s">
        <v>3</v>
      </c>
      <c r="BP655">
        <v>0</v>
      </c>
      <c r="BQ655">
        <v>1</v>
      </c>
      <c r="BR655">
        <v>0</v>
      </c>
      <c r="BS655">
        <v>1</v>
      </c>
      <c r="BT655">
        <v>1</v>
      </c>
      <c r="BU655">
        <v>1</v>
      </c>
      <c r="BV655">
        <v>1</v>
      </c>
      <c r="BW655">
        <v>1</v>
      </c>
      <c r="BX655">
        <v>1</v>
      </c>
      <c r="BY655" t="s">
        <v>3</v>
      </c>
      <c r="BZ655">
        <v>70</v>
      </c>
      <c r="CA655">
        <v>10</v>
      </c>
      <c r="CF655">
        <v>0</v>
      </c>
      <c r="CG655">
        <v>0</v>
      </c>
      <c r="CM655">
        <v>0</v>
      </c>
      <c r="CN655" t="s">
        <v>3</v>
      </c>
      <c r="CO655">
        <v>0</v>
      </c>
      <c r="CP655">
        <f t="shared" si="671"/>
        <v>5126.04</v>
      </c>
      <c r="CQ655">
        <f t="shared" si="672"/>
        <v>56933.42</v>
      </c>
      <c r="CR655">
        <f t="shared" si="673"/>
        <v>1555.17</v>
      </c>
      <c r="CS655">
        <f t="shared" si="674"/>
        <v>142.85</v>
      </c>
      <c r="CT655">
        <f t="shared" si="675"/>
        <v>8178.55</v>
      </c>
      <c r="CU655">
        <f t="shared" si="676"/>
        <v>0</v>
      </c>
      <c r="CV655">
        <f t="shared" si="677"/>
        <v>36.11</v>
      </c>
      <c r="CW655">
        <f t="shared" si="678"/>
        <v>0</v>
      </c>
      <c r="CX655">
        <f t="shared" si="679"/>
        <v>0</v>
      </c>
      <c r="CY655">
        <f t="shared" si="680"/>
        <v>440.19499999999999</v>
      </c>
      <c r="CZ655">
        <f t="shared" si="681"/>
        <v>62.884999999999998</v>
      </c>
      <c r="DC655" t="s">
        <v>3</v>
      </c>
      <c r="DD655" t="s">
        <v>3</v>
      </c>
      <c r="DE655" t="s">
        <v>3</v>
      </c>
      <c r="DF655" t="s">
        <v>3</v>
      </c>
      <c r="DG655" t="s">
        <v>3</v>
      </c>
      <c r="DH655" t="s">
        <v>3</v>
      </c>
      <c r="DI655" t="s">
        <v>3</v>
      </c>
      <c r="DJ655" t="s">
        <v>3</v>
      </c>
      <c r="DK655" t="s">
        <v>3</v>
      </c>
      <c r="DL655" t="s">
        <v>3</v>
      </c>
      <c r="DM655" t="s">
        <v>3</v>
      </c>
      <c r="DN655">
        <v>0</v>
      </c>
      <c r="DO655">
        <v>0</v>
      </c>
      <c r="DP655">
        <v>1</v>
      </c>
      <c r="DQ655">
        <v>1</v>
      </c>
      <c r="DU655">
        <v>1009</v>
      </c>
      <c r="DV655" t="s">
        <v>19</v>
      </c>
      <c r="DW655" t="s">
        <v>19</v>
      </c>
      <c r="DX655">
        <v>1000</v>
      </c>
      <c r="EE655">
        <v>32505399</v>
      </c>
      <c r="EF655">
        <v>1</v>
      </c>
      <c r="EG655" t="s">
        <v>21</v>
      </c>
      <c r="EH655">
        <v>0</v>
      </c>
      <c r="EI655" t="s">
        <v>3</v>
      </c>
      <c r="EJ655">
        <v>4</v>
      </c>
      <c r="EK655">
        <v>0</v>
      </c>
      <c r="EL655" t="s">
        <v>22</v>
      </c>
      <c r="EM655" t="s">
        <v>23</v>
      </c>
      <c r="EO655" t="s">
        <v>3</v>
      </c>
      <c r="EQ655">
        <v>131072</v>
      </c>
      <c r="ER655">
        <v>66667.14</v>
      </c>
      <c r="ES655">
        <v>56933.42</v>
      </c>
      <c r="ET655">
        <v>1555.17</v>
      </c>
      <c r="EU655">
        <v>142.85</v>
      </c>
      <c r="EV655">
        <v>8178.55</v>
      </c>
      <c r="EW655">
        <v>36.11</v>
      </c>
      <c r="EX655">
        <v>0</v>
      </c>
      <c r="EY655">
        <v>0</v>
      </c>
      <c r="FQ655">
        <v>0</v>
      </c>
      <c r="FR655">
        <f t="shared" si="682"/>
        <v>0</v>
      </c>
      <c r="FS655">
        <v>0</v>
      </c>
      <c r="FX655">
        <v>70</v>
      </c>
      <c r="FY655">
        <v>10</v>
      </c>
      <c r="GA655" t="s">
        <v>3</v>
      </c>
      <c r="GD655">
        <v>0</v>
      </c>
      <c r="GF655">
        <v>-1596235391</v>
      </c>
      <c r="GG655">
        <v>2</v>
      </c>
      <c r="GH655">
        <v>1</v>
      </c>
      <c r="GI655">
        <v>-2</v>
      </c>
      <c r="GJ655">
        <v>0</v>
      </c>
      <c r="GK655">
        <f>ROUND(R655*(R12)/100,2)</f>
        <v>11.86</v>
      </c>
      <c r="GL655">
        <f t="shared" si="683"/>
        <v>0</v>
      </c>
      <c r="GM655">
        <f t="shared" si="684"/>
        <v>5640.99</v>
      </c>
      <c r="GN655">
        <f t="shared" si="685"/>
        <v>0</v>
      </c>
      <c r="GO655">
        <f t="shared" si="686"/>
        <v>0</v>
      </c>
      <c r="GP655">
        <f t="shared" si="687"/>
        <v>5640.99</v>
      </c>
      <c r="GR655">
        <v>0</v>
      </c>
      <c r="GS655">
        <v>3</v>
      </c>
      <c r="GT655">
        <v>0</v>
      </c>
      <c r="GU655" t="s">
        <v>3</v>
      </c>
      <c r="GV655">
        <f t="shared" si="688"/>
        <v>0</v>
      </c>
      <c r="GW655">
        <v>1</v>
      </c>
      <c r="GX655">
        <f t="shared" si="689"/>
        <v>0</v>
      </c>
      <c r="HA655">
        <v>0</v>
      </c>
      <c r="HB655">
        <v>0</v>
      </c>
      <c r="IK655">
        <v>0</v>
      </c>
    </row>
    <row r="656" spans="1:245" x14ac:dyDescent="0.2">
      <c r="A656">
        <v>18</v>
      </c>
      <c r="B656">
        <v>1</v>
      </c>
      <c r="C656">
        <v>1765</v>
      </c>
      <c r="E656" t="s">
        <v>654</v>
      </c>
      <c r="F656" t="s">
        <v>25</v>
      </c>
      <c r="G656" t="s">
        <v>26</v>
      </c>
      <c r="H656" t="s">
        <v>19</v>
      </c>
      <c r="I656">
        <f>I655*J656</f>
        <v>-7.689E-2</v>
      </c>
      <c r="J656">
        <v>-1</v>
      </c>
      <c r="O656">
        <f t="shared" si="651"/>
        <v>-4106.71</v>
      </c>
      <c r="P656">
        <f t="shared" si="652"/>
        <v>-4106.71</v>
      </c>
      <c r="Q656">
        <f t="shared" si="653"/>
        <v>0</v>
      </c>
      <c r="R656">
        <f t="shared" si="654"/>
        <v>0</v>
      </c>
      <c r="S656">
        <f t="shared" si="655"/>
        <v>0</v>
      </c>
      <c r="T656">
        <f t="shared" si="656"/>
        <v>0</v>
      </c>
      <c r="U656">
        <f t="shared" si="657"/>
        <v>0</v>
      </c>
      <c r="V656">
        <f t="shared" si="658"/>
        <v>0</v>
      </c>
      <c r="W656">
        <f t="shared" si="659"/>
        <v>0</v>
      </c>
      <c r="X656">
        <f t="shared" si="660"/>
        <v>0</v>
      </c>
      <c r="Y656">
        <f t="shared" si="661"/>
        <v>0</v>
      </c>
      <c r="AA656">
        <v>33034105</v>
      </c>
      <c r="AB656">
        <f t="shared" si="662"/>
        <v>53410.15</v>
      </c>
      <c r="AC656">
        <f t="shared" si="663"/>
        <v>53410.15</v>
      </c>
      <c r="AD656">
        <f t="shared" si="664"/>
        <v>0</v>
      </c>
      <c r="AE656">
        <f t="shared" si="665"/>
        <v>0</v>
      </c>
      <c r="AF656">
        <f t="shared" si="666"/>
        <v>0</v>
      </c>
      <c r="AG656">
        <f t="shared" si="667"/>
        <v>0</v>
      </c>
      <c r="AH656">
        <f t="shared" si="668"/>
        <v>0</v>
      </c>
      <c r="AI656">
        <f t="shared" si="669"/>
        <v>0</v>
      </c>
      <c r="AJ656">
        <f t="shared" si="670"/>
        <v>0</v>
      </c>
      <c r="AK656">
        <v>53410.15</v>
      </c>
      <c r="AL656">
        <v>53410.15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70</v>
      </c>
      <c r="AU656">
        <v>10</v>
      </c>
      <c r="AV656">
        <v>1</v>
      </c>
      <c r="AW656">
        <v>1</v>
      </c>
      <c r="AZ656">
        <v>1</v>
      </c>
      <c r="BA656">
        <v>1</v>
      </c>
      <c r="BB656">
        <v>1</v>
      </c>
      <c r="BC656">
        <v>1</v>
      </c>
      <c r="BD656" t="s">
        <v>3</v>
      </c>
      <c r="BE656" t="s">
        <v>3</v>
      </c>
      <c r="BF656" t="s">
        <v>3</v>
      </c>
      <c r="BG656" t="s">
        <v>3</v>
      </c>
      <c r="BH656">
        <v>3</v>
      </c>
      <c r="BI656">
        <v>4</v>
      </c>
      <c r="BJ656" t="s">
        <v>27</v>
      </c>
      <c r="BM656">
        <v>0</v>
      </c>
      <c r="BN656">
        <v>0</v>
      </c>
      <c r="BO656" t="s">
        <v>3</v>
      </c>
      <c r="BP656">
        <v>0</v>
      </c>
      <c r="BQ656">
        <v>1</v>
      </c>
      <c r="BR656">
        <v>0</v>
      </c>
      <c r="BS656">
        <v>1</v>
      </c>
      <c r="BT656">
        <v>1</v>
      </c>
      <c r="BU656">
        <v>1</v>
      </c>
      <c r="BV656">
        <v>1</v>
      </c>
      <c r="BW656">
        <v>1</v>
      </c>
      <c r="BX656">
        <v>1</v>
      </c>
      <c r="BY656" t="s">
        <v>3</v>
      </c>
      <c r="BZ656">
        <v>70</v>
      </c>
      <c r="CA656">
        <v>10</v>
      </c>
      <c r="CF656">
        <v>0</v>
      </c>
      <c r="CG656">
        <v>0</v>
      </c>
      <c r="CM656">
        <v>0</v>
      </c>
      <c r="CN656" t="s">
        <v>3</v>
      </c>
      <c r="CO656">
        <v>0</v>
      </c>
      <c r="CP656">
        <f t="shared" si="671"/>
        <v>-4106.71</v>
      </c>
      <c r="CQ656">
        <f t="shared" si="672"/>
        <v>53410.15</v>
      </c>
      <c r="CR656">
        <f t="shared" si="673"/>
        <v>0</v>
      </c>
      <c r="CS656">
        <f t="shared" si="674"/>
        <v>0</v>
      </c>
      <c r="CT656">
        <f t="shared" si="675"/>
        <v>0</v>
      </c>
      <c r="CU656">
        <f t="shared" si="676"/>
        <v>0</v>
      </c>
      <c r="CV656">
        <f t="shared" si="677"/>
        <v>0</v>
      </c>
      <c r="CW656">
        <f t="shared" si="678"/>
        <v>0</v>
      </c>
      <c r="CX656">
        <f t="shared" si="679"/>
        <v>0</v>
      </c>
      <c r="CY656">
        <f t="shared" si="680"/>
        <v>0</v>
      </c>
      <c r="CZ656">
        <f t="shared" si="681"/>
        <v>0</v>
      </c>
      <c r="DC656" t="s">
        <v>3</v>
      </c>
      <c r="DD656" t="s">
        <v>3</v>
      </c>
      <c r="DE656" t="s">
        <v>3</v>
      </c>
      <c r="DF656" t="s">
        <v>3</v>
      </c>
      <c r="DG656" t="s">
        <v>3</v>
      </c>
      <c r="DH656" t="s">
        <v>3</v>
      </c>
      <c r="DI656" t="s">
        <v>3</v>
      </c>
      <c r="DJ656" t="s">
        <v>3</v>
      </c>
      <c r="DK656" t="s">
        <v>3</v>
      </c>
      <c r="DL656" t="s">
        <v>3</v>
      </c>
      <c r="DM656" t="s">
        <v>3</v>
      </c>
      <c r="DN656">
        <v>0</v>
      </c>
      <c r="DO656">
        <v>0</v>
      </c>
      <c r="DP656">
        <v>1</v>
      </c>
      <c r="DQ656">
        <v>1</v>
      </c>
      <c r="DU656">
        <v>1009</v>
      </c>
      <c r="DV656" t="s">
        <v>19</v>
      </c>
      <c r="DW656" t="s">
        <v>19</v>
      </c>
      <c r="DX656">
        <v>1000</v>
      </c>
      <c r="EE656">
        <v>32505399</v>
      </c>
      <c r="EF656">
        <v>1</v>
      </c>
      <c r="EG656" t="s">
        <v>21</v>
      </c>
      <c r="EH656">
        <v>0</v>
      </c>
      <c r="EI656" t="s">
        <v>3</v>
      </c>
      <c r="EJ656">
        <v>4</v>
      </c>
      <c r="EK656">
        <v>0</v>
      </c>
      <c r="EL656" t="s">
        <v>22</v>
      </c>
      <c r="EM656" t="s">
        <v>23</v>
      </c>
      <c r="EO656" t="s">
        <v>3</v>
      </c>
      <c r="EQ656">
        <v>0</v>
      </c>
      <c r="ER656">
        <v>53410.15</v>
      </c>
      <c r="ES656">
        <v>53410.15</v>
      </c>
      <c r="ET656">
        <v>0</v>
      </c>
      <c r="EU656">
        <v>0</v>
      </c>
      <c r="EV656">
        <v>0</v>
      </c>
      <c r="EW656">
        <v>0</v>
      </c>
      <c r="EX656">
        <v>0</v>
      </c>
      <c r="FQ656">
        <v>0</v>
      </c>
      <c r="FR656">
        <f t="shared" si="682"/>
        <v>0</v>
      </c>
      <c r="FS656">
        <v>0</v>
      </c>
      <c r="FX656">
        <v>70</v>
      </c>
      <c r="FY656">
        <v>10</v>
      </c>
      <c r="GA656" t="s">
        <v>3</v>
      </c>
      <c r="GD656">
        <v>0</v>
      </c>
      <c r="GF656">
        <v>-1467733540</v>
      </c>
      <c r="GG656">
        <v>2</v>
      </c>
      <c r="GH656">
        <v>1</v>
      </c>
      <c r="GI656">
        <v>-2</v>
      </c>
      <c r="GJ656">
        <v>0</v>
      </c>
      <c r="GK656">
        <f>ROUND(R656*(R12)/100,2)</f>
        <v>0</v>
      </c>
      <c r="GL656">
        <f t="shared" si="683"/>
        <v>0</v>
      </c>
      <c r="GM656">
        <f t="shared" si="684"/>
        <v>-4106.71</v>
      </c>
      <c r="GN656">
        <f t="shared" si="685"/>
        <v>0</v>
      </c>
      <c r="GO656">
        <f t="shared" si="686"/>
        <v>0</v>
      </c>
      <c r="GP656">
        <f t="shared" si="687"/>
        <v>-4106.71</v>
      </c>
      <c r="GR656">
        <v>0</v>
      </c>
      <c r="GS656">
        <v>3</v>
      </c>
      <c r="GT656">
        <v>0</v>
      </c>
      <c r="GU656" t="s">
        <v>3</v>
      </c>
      <c r="GV656">
        <f t="shared" si="688"/>
        <v>0</v>
      </c>
      <c r="GW656">
        <v>1</v>
      </c>
      <c r="GX656">
        <f t="shared" si="689"/>
        <v>0</v>
      </c>
      <c r="HA656">
        <v>0</v>
      </c>
      <c r="HB656">
        <v>0</v>
      </c>
      <c r="IK656">
        <v>0</v>
      </c>
    </row>
    <row r="657" spans="1:245" x14ac:dyDescent="0.2">
      <c r="A657">
        <v>17</v>
      </c>
      <c r="B657">
        <v>1</v>
      </c>
      <c r="C657">
        <f>ROW(SmtRes!A1780)</f>
        <v>1780</v>
      </c>
      <c r="D657">
        <f>ROW(EtalonRes!A1691)</f>
        <v>1691</v>
      </c>
      <c r="E657" t="s">
        <v>655</v>
      </c>
      <c r="F657" t="s">
        <v>29</v>
      </c>
      <c r="G657" t="s">
        <v>30</v>
      </c>
      <c r="H657" t="s">
        <v>31</v>
      </c>
      <c r="I657">
        <v>1.06E-2</v>
      </c>
      <c r="J657">
        <v>0</v>
      </c>
      <c r="O657">
        <f t="shared" si="651"/>
        <v>4525.26</v>
      </c>
      <c r="P657">
        <f t="shared" si="652"/>
        <v>3687.02</v>
      </c>
      <c r="Q657">
        <f t="shared" si="653"/>
        <v>4.6100000000000003</v>
      </c>
      <c r="R657">
        <f t="shared" si="654"/>
        <v>1.56</v>
      </c>
      <c r="S657">
        <f t="shared" si="655"/>
        <v>833.63</v>
      </c>
      <c r="T657">
        <f t="shared" si="656"/>
        <v>0</v>
      </c>
      <c r="U657">
        <f t="shared" si="657"/>
        <v>4.8028599999999999</v>
      </c>
      <c r="V657">
        <f t="shared" si="658"/>
        <v>0</v>
      </c>
      <c r="W657">
        <f t="shared" si="659"/>
        <v>0</v>
      </c>
      <c r="X657">
        <f t="shared" si="660"/>
        <v>583.54</v>
      </c>
      <c r="Y657">
        <f t="shared" si="661"/>
        <v>83.36</v>
      </c>
      <c r="AA657">
        <v>33034105</v>
      </c>
      <c r="AB657">
        <f t="shared" si="662"/>
        <v>426912.19</v>
      </c>
      <c r="AC657">
        <f t="shared" si="663"/>
        <v>347832.49</v>
      </c>
      <c r="AD657">
        <f t="shared" si="664"/>
        <v>435.13</v>
      </c>
      <c r="AE657">
        <f t="shared" si="665"/>
        <v>147.43</v>
      </c>
      <c r="AF657">
        <f t="shared" si="666"/>
        <v>78644.570000000007</v>
      </c>
      <c r="AG657">
        <f t="shared" si="667"/>
        <v>0</v>
      </c>
      <c r="AH657">
        <f t="shared" si="668"/>
        <v>453.1</v>
      </c>
      <c r="AI657">
        <f t="shared" si="669"/>
        <v>0</v>
      </c>
      <c r="AJ657">
        <f t="shared" si="670"/>
        <v>0</v>
      </c>
      <c r="AK657">
        <v>426912.19</v>
      </c>
      <c r="AL657">
        <v>347832.49</v>
      </c>
      <c r="AM657">
        <v>435.13</v>
      </c>
      <c r="AN657">
        <v>147.43</v>
      </c>
      <c r="AO657">
        <v>78644.570000000007</v>
      </c>
      <c r="AP657">
        <v>0</v>
      </c>
      <c r="AQ657">
        <v>453.1</v>
      </c>
      <c r="AR657">
        <v>0</v>
      </c>
      <c r="AS657">
        <v>0</v>
      </c>
      <c r="AT657">
        <v>70</v>
      </c>
      <c r="AU657">
        <v>10</v>
      </c>
      <c r="AV657">
        <v>1</v>
      </c>
      <c r="AW657">
        <v>1</v>
      </c>
      <c r="AZ657">
        <v>1</v>
      </c>
      <c r="BA657">
        <v>1</v>
      </c>
      <c r="BB657">
        <v>1</v>
      </c>
      <c r="BC657">
        <v>1</v>
      </c>
      <c r="BD657" t="s">
        <v>3</v>
      </c>
      <c r="BE657" t="s">
        <v>3</v>
      </c>
      <c r="BF657" t="s">
        <v>3</v>
      </c>
      <c r="BG657" t="s">
        <v>3</v>
      </c>
      <c r="BH657">
        <v>0</v>
      </c>
      <c r="BI657">
        <v>4</v>
      </c>
      <c r="BJ657" t="s">
        <v>32</v>
      </c>
      <c r="BM657">
        <v>0</v>
      </c>
      <c r="BN657">
        <v>0</v>
      </c>
      <c r="BO657" t="s">
        <v>3</v>
      </c>
      <c r="BP657">
        <v>0</v>
      </c>
      <c r="BQ657">
        <v>1</v>
      </c>
      <c r="BR657">
        <v>0</v>
      </c>
      <c r="BS657">
        <v>1</v>
      </c>
      <c r="BT657">
        <v>1</v>
      </c>
      <c r="BU657">
        <v>1</v>
      </c>
      <c r="BV657">
        <v>1</v>
      </c>
      <c r="BW657">
        <v>1</v>
      </c>
      <c r="BX657">
        <v>1</v>
      </c>
      <c r="BY657" t="s">
        <v>3</v>
      </c>
      <c r="BZ657">
        <v>70</v>
      </c>
      <c r="CA657">
        <v>10</v>
      </c>
      <c r="CF657">
        <v>0</v>
      </c>
      <c r="CG657">
        <v>0</v>
      </c>
      <c r="CM657">
        <v>0</v>
      </c>
      <c r="CN657" t="s">
        <v>3</v>
      </c>
      <c r="CO657">
        <v>0</v>
      </c>
      <c r="CP657">
        <f t="shared" si="671"/>
        <v>4525.26</v>
      </c>
      <c r="CQ657">
        <f t="shared" si="672"/>
        <v>347832.49</v>
      </c>
      <c r="CR657">
        <f t="shared" si="673"/>
        <v>435.13</v>
      </c>
      <c r="CS657">
        <f t="shared" si="674"/>
        <v>147.43</v>
      </c>
      <c r="CT657">
        <f t="shared" si="675"/>
        <v>78644.570000000007</v>
      </c>
      <c r="CU657">
        <f t="shared" si="676"/>
        <v>0</v>
      </c>
      <c r="CV657">
        <f t="shared" si="677"/>
        <v>453.1</v>
      </c>
      <c r="CW657">
        <f t="shared" si="678"/>
        <v>0</v>
      </c>
      <c r="CX657">
        <f t="shared" si="679"/>
        <v>0</v>
      </c>
      <c r="CY657">
        <f t="shared" si="680"/>
        <v>583.54099999999994</v>
      </c>
      <c r="CZ657">
        <f t="shared" si="681"/>
        <v>83.363</v>
      </c>
      <c r="DC657" t="s">
        <v>3</v>
      </c>
      <c r="DD657" t="s">
        <v>3</v>
      </c>
      <c r="DE657" t="s">
        <v>3</v>
      </c>
      <c r="DF657" t="s">
        <v>3</v>
      </c>
      <c r="DG657" t="s">
        <v>3</v>
      </c>
      <c r="DH657" t="s">
        <v>3</v>
      </c>
      <c r="DI657" t="s">
        <v>3</v>
      </c>
      <c r="DJ657" t="s">
        <v>3</v>
      </c>
      <c r="DK657" t="s">
        <v>3</v>
      </c>
      <c r="DL657" t="s">
        <v>3</v>
      </c>
      <c r="DM657" t="s">
        <v>3</v>
      </c>
      <c r="DN657">
        <v>0</v>
      </c>
      <c r="DO657">
        <v>0</v>
      </c>
      <c r="DP657">
        <v>1</v>
      </c>
      <c r="DQ657">
        <v>1</v>
      </c>
      <c r="DU657">
        <v>1007</v>
      </c>
      <c r="DV657" t="s">
        <v>31</v>
      </c>
      <c r="DW657" t="s">
        <v>31</v>
      </c>
      <c r="DX657">
        <v>100</v>
      </c>
      <c r="EE657">
        <v>32505399</v>
      </c>
      <c r="EF657">
        <v>1</v>
      </c>
      <c r="EG657" t="s">
        <v>21</v>
      </c>
      <c r="EH657">
        <v>0</v>
      </c>
      <c r="EI657" t="s">
        <v>3</v>
      </c>
      <c r="EJ657">
        <v>4</v>
      </c>
      <c r="EK657">
        <v>0</v>
      </c>
      <c r="EL657" t="s">
        <v>22</v>
      </c>
      <c r="EM657" t="s">
        <v>23</v>
      </c>
      <c r="EO657" t="s">
        <v>3</v>
      </c>
      <c r="EQ657">
        <v>131072</v>
      </c>
      <c r="ER657">
        <v>426912.19</v>
      </c>
      <c r="ES657">
        <v>347832.49</v>
      </c>
      <c r="ET657">
        <v>435.13</v>
      </c>
      <c r="EU657">
        <v>147.43</v>
      </c>
      <c r="EV657">
        <v>78644.570000000007</v>
      </c>
      <c r="EW657">
        <v>453.1</v>
      </c>
      <c r="EX657">
        <v>0</v>
      </c>
      <c r="EY657">
        <v>0</v>
      </c>
      <c r="FQ657">
        <v>0</v>
      </c>
      <c r="FR657">
        <f t="shared" si="682"/>
        <v>0</v>
      </c>
      <c r="FS657">
        <v>0</v>
      </c>
      <c r="FX657">
        <v>70</v>
      </c>
      <c r="FY657">
        <v>10</v>
      </c>
      <c r="GA657" t="s">
        <v>3</v>
      </c>
      <c r="GD657">
        <v>0</v>
      </c>
      <c r="GF657">
        <v>1739596138</v>
      </c>
      <c r="GG657">
        <v>2</v>
      </c>
      <c r="GH657">
        <v>1</v>
      </c>
      <c r="GI657">
        <v>-2</v>
      </c>
      <c r="GJ657">
        <v>0</v>
      </c>
      <c r="GK657">
        <f>ROUND(R657*(R12)/100,2)</f>
        <v>1.68</v>
      </c>
      <c r="GL657">
        <f t="shared" si="683"/>
        <v>0</v>
      </c>
      <c r="GM657">
        <f t="shared" si="684"/>
        <v>5193.84</v>
      </c>
      <c r="GN657">
        <f t="shared" si="685"/>
        <v>0</v>
      </c>
      <c r="GO657">
        <f t="shared" si="686"/>
        <v>0</v>
      </c>
      <c r="GP657">
        <f t="shared" si="687"/>
        <v>5193.84</v>
      </c>
      <c r="GR657">
        <v>0</v>
      </c>
      <c r="GS657">
        <v>3</v>
      </c>
      <c r="GT657">
        <v>0</v>
      </c>
      <c r="GU657" t="s">
        <v>3</v>
      </c>
      <c r="GV657">
        <f t="shared" si="688"/>
        <v>0</v>
      </c>
      <c r="GW657">
        <v>1</v>
      </c>
      <c r="GX657">
        <f t="shared" si="689"/>
        <v>0</v>
      </c>
      <c r="HA657">
        <v>0</v>
      </c>
      <c r="HB657">
        <v>0</v>
      </c>
      <c r="IK657">
        <v>0</v>
      </c>
    </row>
    <row r="658" spans="1:245" x14ac:dyDescent="0.2">
      <c r="A658">
        <v>17</v>
      </c>
      <c r="B658">
        <v>1</v>
      </c>
      <c r="E658" t="s">
        <v>656</v>
      </c>
      <c r="F658" t="s">
        <v>25</v>
      </c>
      <c r="G658" t="s">
        <v>26</v>
      </c>
      <c r="H658" t="s">
        <v>19</v>
      </c>
      <c r="I658">
        <v>2.0679903730000001E-2</v>
      </c>
      <c r="J658">
        <v>0</v>
      </c>
      <c r="O658">
        <f t="shared" si="651"/>
        <v>1104.52</v>
      </c>
      <c r="P658">
        <f t="shared" si="652"/>
        <v>1104.52</v>
      </c>
      <c r="Q658">
        <f t="shared" si="653"/>
        <v>0</v>
      </c>
      <c r="R658">
        <f t="shared" si="654"/>
        <v>0</v>
      </c>
      <c r="S658">
        <f t="shared" si="655"/>
        <v>0</v>
      </c>
      <c r="T658">
        <f t="shared" si="656"/>
        <v>0</v>
      </c>
      <c r="U658">
        <f t="shared" si="657"/>
        <v>0</v>
      </c>
      <c r="V658">
        <f t="shared" si="658"/>
        <v>0</v>
      </c>
      <c r="W658">
        <f t="shared" si="659"/>
        <v>0</v>
      </c>
      <c r="X658">
        <f t="shared" si="660"/>
        <v>0</v>
      </c>
      <c r="Y658">
        <f t="shared" si="661"/>
        <v>0</v>
      </c>
      <c r="AA658">
        <v>33034105</v>
      </c>
      <c r="AB658">
        <f t="shared" si="662"/>
        <v>53410.15</v>
      </c>
      <c r="AC658">
        <f t="shared" si="663"/>
        <v>53410.15</v>
      </c>
      <c r="AD658">
        <f t="shared" si="664"/>
        <v>0</v>
      </c>
      <c r="AE658">
        <f t="shared" si="665"/>
        <v>0</v>
      </c>
      <c r="AF658">
        <f t="shared" si="666"/>
        <v>0</v>
      </c>
      <c r="AG658">
        <f t="shared" si="667"/>
        <v>0</v>
      </c>
      <c r="AH658">
        <f t="shared" si="668"/>
        <v>0</v>
      </c>
      <c r="AI658">
        <f t="shared" si="669"/>
        <v>0</v>
      </c>
      <c r="AJ658">
        <f t="shared" si="670"/>
        <v>0</v>
      </c>
      <c r="AK658">
        <v>53410.15</v>
      </c>
      <c r="AL658">
        <v>53410.15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70</v>
      </c>
      <c r="AU658">
        <v>10</v>
      </c>
      <c r="AV658">
        <v>1</v>
      </c>
      <c r="AW658">
        <v>1</v>
      </c>
      <c r="AZ658">
        <v>1</v>
      </c>
      <c r="BA658">
        <v>1</v>
      </c>
      <c r="BB658">
        <v>1</v>
      </c>
      <c r="BC658">
        <v>1</v>
      </c>
      <c r="BD658" t="s">
        <v>3</v>
      </c>
      <c r="BE658" t="s">
        <v>3</v>
      </c>
      <c r="BF658" t="s">
        <v>3</v>
      </c>
      <c r="BG658" t="s">
        <v>3</v>
      </c>
      <c r="BH658">
        <v>3</v>
      </c>
      <c r="BI658">
        <v>4</v>
      </c>
      <c r="BJ658" t="s">
        <v>27</v>
      </c>
      <c r="BM658">
        <v>0</v>
      </c>
      <c r="BN658">
        <v>0</v>
      </c>
      <c r="BO658" t="s">
        <v>3</v>
      </c>
      <c r="BP658">
        <v>0</v>
      </c>
      <c r="BQ658">
        <v>1</v>
      </c>
      <c r="BR658">
        <v>0</v>
      </c>
      <c r="BS658">
        <v>1</v>
      </c>
      <c r="BT658">
        <v>1</v>
      </c>
      <c r="BU658">
        <v>1</v>
      </c>
      <c r="BV658">
        <v>1</v>
      </c>
      <c r="BW658">
        <v>1</v>
      </c>
      <c r="BX658">
        <v>1</v>
      </c>
      <c r="BY658" t="s">
        <v>3</v>
      </c>
      <c r="BZ658">
        <v>70</v>
      </c>
      <c r="CA658">
        <v>10</v>
      </c>
      <c r="CF658">
        <v>0</v>
      </c>
      <c r="CG658">
        <v>0</v>
      </c>
      <c r="CM658">
        <v>0</v>
      </c>
      <c r="CN658" t="s">
        <v>3</v>
      </c>
      <c r="CO658">
        <v>0</v>
      </c>
      <c r="CP658">
        <f t="shared" si="671"/>
        <v>1104.52</v>
      </c>
      <c r="CQ658">
        <f t="shared" si="672"/>
        <v>53410.15</v>
      </c>
      <c r="CR658">
        <f t="shared" si="673"/>
        <v>0</v>
      </c>
      <c r="CS658">
        <f t="shared" si="674"/>
        <v>0</v>
      </c>
      <c r="CT658">
        <f t="shared" si="675"/>
        <v>0</v>
      </c>
      <c r="CU658">
        <f t="shared" si="676"/>
        <v>0</v>
      </c>
      <c r="CV658">
        <f t="shared" si="677"/>
        <v>0</v>
      </c>
      <c r="CW658">
        <f t="shared" si="678"/>
        <v>0</v>
      </c>
      <c r="CX658">
        <f t="shared" si="679"/>
        <v>0</v>
      </c>
      <c r="CY658">
        <f t="shared" si="680"/>
        <v>0</v>
      </c>
      <c r="CZ658">
        <f t="shared" si="681"/>
        <v>0</v>
      </c>
      <c r="DC658" t="s">
        <v>3</v>
      </c>
      <c r="DD658" t="s">
        <v>3</v>
      </c>
      <c r="DE658" t="s">
        <v>3</v>
      </c>
      <c r="DF658" t="s">
        <v>3</v>
      </c>
      <c r="DG658" t="s">
        <v>3</v>
      </c>
      <c r="DH658" t="s">
        <v>3</v>
      </c>
      <c r="DI658" t="s">
        <v>3</v>
      </c>
      <c r="DJ658" t="s">
        <v>3</v>
      </c>
      <c r="DK658" t="s">
        <v>3</v>
      </c>
      <c r="DL658" t="s">
        <v>3</v>
      </c>
      <c r="DM658" t="s">
        <v>3</v>
      </c>
      <c r="DN658">
        <v>0</v>
      </c>
      <c r="DO658">
        <v>0</v>
      </c>
      <c r="DP658">
        <v>1</v>
      </c>
      <c r="DQ658">
        <v>1</v>
      </c>
      <c r="DU658">
        <v>1009</v>
      </c>
      <c r="DV658" t="s">
        <v>19</v>
      </c>
      <c r="DW658" t="s">
        <v>19</v>
      </c>
      <c r="DX658">
        <v>1000</v>
      </c>
      <c r="EE658">
        <v>32505399</v>
      </c>
      <c r="EF658">
        <v>1</v>
      </c>
      <c r="EG658" t="s">
        <v>21</v>
      </c>
      <c r="EH658">
        <v>0</v>
      </c>
      <c r="EI658" t="s">
        <v>3</v>
      </c>
      <c r="EJ658">
        <v>4</v>
      </c>
      <c r="EK658">
        <v>0</v>
      </c>
      <c r="EL658" t="s">
        <v>22</v>
      </c>
      <c r="EM658" t="s">
        <v>23</v>
      </c>
      <c r="EO658" t="s">
        <v>3</v>
      </c>
      <c r="EQ658">
        <v>131072</v>
      </c>
      <c r="ER658">
        <v>53410.15</v>
      </c>
      <c r="ES658">
        <v>53410.15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FQ658">
        <v>0</v>
      </c>
      <c r="FR658">
        <f t="shared" si="682"/>
        <v>0</v>
      </c>
      <c r="FS658">
        <v>0</v>
      </c>
      <c r="FX658">
        <v>70</v>
      </c>
      <c r="FY658">
        <v>10</v>
      </c>
      <c r="GA658" t="s">
        <v>3</v>
      </c>
      <c r="GD658">
        <v>0</v>
      </c>
      <c r="GF658">
        <v>-1467733540</v>
      </c>
      <c r="GG658">
        <v>2</v>
      </c>
      <c r="GH658">
        <v>1</v>
      </c>
      <c r="GI658">
        <v>-2</v>
      </c>
      <c r="GJ658">
        <v>0</v>
      </c>
      <c r="GK658">
        <f>ROUND(R658*(R12)/100,2)</f>
        <v>0</v>
      </c>
      <c r="GL658">
        <f t="shared" si="683"/>
        <v>0</v>
      </c>
      <c r="GM658">
        <f t="shared" si="684"/>
        <v>1104.52</v>
      </c>
      <c r="GN658">
        <f t="shared" si="685"/>
        <v>0</v>
      </c>
      <c r="GO658">
        <f t="shared" si="686"/>
        <v>0</v>
      </c>
      <c r="GP658">
        <f t="shared" si="687"/>
        <v>1104.52</v>
      </c>
      <c r="GR658">
        <v>0</v>
      </c>
      <c r="GS658">
        <v>3</v>
      </c>
      <c r="GT658">
        <v>0</v>
      </c>
      <c r="GU658" t="s">
        <v>3</v>
      </c>
      <c r="GV658">
        <f t="shared" si="688"/>
        <v>0</v>
      </c>
      <c r="GW658">
        <v>1</v>
      </c>
      <c r="GX658">
        <f t="shared" si="689"/>
        <v>0</v>
      </c>
      <c r="HA658">
        <v>0</v>
      </c>
      <c r="HB658">
        <v>0</v>
      </c>
      <c r="IK658">
        <v>0</v>
      </c>
    </row>
    <row r="659" spans="1:245" x14ac:dyDescent="0.2">
      <c r="A659">
        <v>17</v>
      </c>
      <c r="B659">
        <v>1</v>
      </c>
      <c r="E659" t="s">
        <v>657</v>
      </c>
      <c r="F659" t="s">
        <v>35</v>
      </c>
      <c r="G659" t="s">
        <v>658</v>
      </c>
      <c r="H659" t="s">
        <v>37</v>
      </c>
      <c r="I659">
        <v>1</v>
      </c>
      <c r="J659">
        <v>0</v>
      </c>
      <c r="O659">
        <f t="shared" si="651"/>
        <v>39163.56</v>
      </c>
      <c r="P659">
        <f t="shared" si="652"/>
        <v>39163.56</v>
      </c>
      <c r="Q659">
        <f t="shared" si="653"/>
        <v>0</v>
      </c>
      <c r="R659">
        <f t="shared" si="654"/>
        <v>0</v>
      </c>
      <c r="S659">
        <f t="shared" si="655"/>
        <v>0</v>
      </c>
      <c r="T659">
        <f t="shared" si="656"/>
        <v>0</v>
      </c>
      <c r="U659">
        <f t="shared" si="657"/>
        <v>0</v>
      </c>
      <c r="V659">
        <f t="shared" si="658"/>
        <v>0</v>
      </c>
      <c r="W659">
        <f t="shared" si="659"/>
        <v>0</v>
      </c>
      <c r="X659">
        <f t="shared" si="660"/>
        <v>0</v>
      </c>
      <c r="Y659">
        <f t="shared" si="661"/>
        <v>0</v>
      </c>
      <c r="AA659">
        <v>33034105</v>
      </c>
      <c r="AB659">
        <f t="shared" si="662"/>
        <v>39163.56</v>
      </c>
      <c r="AC659">
        <f t="shared" si="663"/>
        <v>39163.56</v>
      </c>
      <c r="AD659">
        <f t="shared" si="664"/>
        <v>0</v>
      </c>
      <c r="AE659">
        <f t="shared" si="665"/>
        <v>0</v>
      </c>
      <c r="AF659">
        <f t="shared" si="666"/>
        <v>0</v>
      </c>
      <c r="AG659">
        <f t="shared" si="667"/>
        <v>0</v>
      </c>
      <c r="AH659">
        <f t="shared" si="668"/>
        <v>0</v>
      </c>
      <c r="AI659">
        <f t="shared" si="669"/>
        <v>0</v>
      </c>
      <c r="AJ659">
        <f t="shared" si="670"/>
        <v>0</v>
      </c>
      <c r="AK659">
        <v>39163.56</v>
      </c>
      <c r="AL659">
        <v>39163.56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1</v>
      </c>
      <c r="AW659">
        <v>1</v>
      </c>
      <c r="AZ659">
        <v>1</v>
      </c>
      <c r="BA659">
        <v>1</v>
      </c>
      <c r="BB659">
        <v>1</v>
      </c>
      <c r="BC659">
        <v>1</v>
      </c>
      <c r="BD659" t="s">
        <v>3</v>
      </c>
      <c r="BE659" t="s">
        <v>3</v>
      </c>
      <c r="BF659" t="s">
        <v>3</v>
      </c>
      <c r="BG659" t="s">
        <v>3</v>
      </c>
      <c r="BH659">
        <v>3</v>
      </c>
      <c r="BI659">
        <v>1</v>
      </c>
      <c r="BJ659" t="s">
        <v>3</v>
      </c>
      <c r="BM659">
        <v>6001</v>
      </c>
      <c r="BN659">
        <v>0</v>
      </c>
      <c r="BO659" t="s">
        <v>3</v>
      </c>
      <c r="BP659">
        <v>0</v>
      </c>
      <c r="BQ659">
        <v>0</v>
      </c>
      <c r="BR659">
        <v>0</v>
      </c>
      <c r="BS659">
        <v>1</v>
      </c>
      <c r="BT659">
        <v>1</v>
      </c>
      <c r="BU659">
        <v>1</v>
      </c>
      <c r="BV659">
        <v>1</v>
      </c>
      <c r="BW659">
        <v>1</v>
      </c>
      <c r="BX659">
        <v>1</v>
      </c>
      <c r="BY659" t="s">
        <v>3</v>
      </c>
      <c r="BZ659">
        <v>0</v>
      </c>
      <c r="CA659">
        <v>0</v>
      </c>
      <c r="CF659">
        <v>0</v>
      </c>
      <c r="CG659">
        <v>0</v>
      </c>
      <c r="CM659">
        <v>0</v>
      </c>
      <c r="CN659" t="s">
        <v>3</v>
      </c>
      <c r="CO659">
        <v>0</v>
      </c>
      <c r="CP659">
        <f t="shared" si="671"/>
        <v>39163.56</v>
      </c>
      <c r="CQ659">
        <f t="shared" si="672"/>
        <v>39163.56</v>
      </c>
      <c r="CR659">
        <f t="shared" si="673"/>
        <v>0</v>
      </c>
      <c r="CS659">
        <f t="shared" si="674"/>
        <v>0</v>
      </c>
      <c r="CT659">
        <f t="shared" si="675"/>
        <v>0</v>
      </c>
      <c r="CU659">
        <f t="shared" si="676"/>
        <v>0</v>
      </c>
      <c r="CV659">
        <f t="shared" si="677"/>
        <v>0</v>
      </c>
      <c r="CW659">
        <f t="shared" si="678"/>
        <v>0</v>
      </c>
      <c r="CX659">
        <f t="shared" si="679"/>
        <v>0</v>
      </c>
      <c r="CY659">
        <f t="shared" si="680"/>
        <v>0</v>
      </c>
      <c r="CZ659">
        <f t="shared" si="681"/>
        <v>0</v>
      </c>
      <c r="DC659" t="s">
        <v>3</v>
      </c>
      <c r="DD659" t="s">
        <v>3</v>
      </c>
      <c r="DE659" t="s">
        <v>3</v>
      </c>
      <c r="DF659" t="s">
        <v>3</v>
      </c>
      <c r="DG659" t="s">
        <v>3</v>
      </c>
      <c r="DH659" t="s">
        <v>3</v>
      </c>
      <c r="DI659" t="s">
        <v>3</v>
      </c>
      <c r="DJ659" t="s">
        <v>3</v>
      </c>
      <c r="DK659" t="s">
        <v>3</v>
      </c>
      <c r="DL659" t="s">
        <v>3</v>
      </c>
      <c r="DM659" t="s">
        <v>3</v>
      </c>
      <c r="DN659">
        <v>0</v>
      </c>
      <c r="DO659">
        <v>0</v>
      </c>
      <c r="DP659">
        <v>1</v>
      </c>
      <c r="DQ659">
        <v>1</v>
      </c>
      <c r="DU659">
        <v>1010</v>
      </c>
      <c r="DV659" t="s">
        <v>37</v>
      </c>
      <c r="DW659" t="s">
        <v>38</v>
      </c>
      <c r="DX659">
        <v>1</v>
      </c>
      <c r="EE659">
        <v>32747723</v>
      </c>
      <c r="EF659">
        <v>0</v>
      </c>
      <c r="EG659" t="s">
        <v>39</v>
      </c>
      <c r="EH659">
        <v>0</v>
      </c>
      <c r="EI659" t="s">
        <v>3</v>
      </c>
      <c r="EJ659">
        <v>1</v>
      </c>
      <c r="EK659">
        <v>6001</v>
      </c>
      <c r="EL659" t="s">
        <v>40</v>
      </c>
      <c r="EM659" t="s">
        <v>39</v>
      </c>
      <c r="EO659" t="s">
        <v>3</v>
      </c>
      <c r="EQ659">
        <v>131072</v>
      </c>
      <c r="ER659">
        <v>39163.56</v>
      </c>
      <c r="ES659">
        <v>39163.56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FQ659">
        <v>0</v>
      </c>
      <c r="FR659">
        <f t="shared" si="682"/>
        <v>0</v>
      </c>
      <c r="FS659">
        <v>0</v>
      </c>
      <c r="FX659">
        <v>0</v>
      </c>
      <c r="FY659">
        <v>0</v>
      </c>
      <c r="GA659" t="s">
        <v>41</v>
      </c>
      <c r="GD659">
        <v>0</v>
      </c>
      <c r="GF659">
        <v>-1843489333</v>
      </c>
      <c r="GG659">
        <v>2</v>
      </c>
      <c r="GH659">
        <v>0</v>
      </c>
      <c r="GI659">
        <v>-2</v>
      </c>
      <c r="GJ659">
        <v>0</v>
      </c>
      <c r="GK659">
        <f>ROUND(R659*(R12)/100,2)</f>
        <v>0</v>
      </c>
      <c r="GL659">
        <f t="shared" si="683"/>
        <v>0</v>
      </c>
      <c r="GM659">
        <f t="shared" si="684"/>
        <v>39163.56</v>
      </c>
      <c r="GN659">
        <f t="shared" si="685"/>
        <v>39163.56</v>
      </c>
      <c r="GO659">
        <f t="shared" si="686"/>
        <v>0</v>
      </c>
      <c r="GP659">
        <f t="shared" si="687"/>
        <v>0</v>
      </c>
      <c r="GR659">
        <v>0</v>
      </c>
      <c r="GS659">
        <v>4</v>
      </c>
      <c r="GT659">
        <v>0</v>
      </c>
      <c r="GU659" t="s">
        <v>3</v>
      </c>
      <c r="GV659">
        <f t="shared" si="688"/>
        <v>0</v>
      </c>
      <c r="GW659">
        <v>1</v>
      </c>
      <c r="GX659">
        <f t="shared" si="689"/>
        <v>0</v>
      </c>
      <c r="HA659">
        <v>0</v>
      </c>
      <c r="HB659">
        <v>0</v>
      </c>
      <c r="IK659">
        <v>0</v>
      </c>
    </row>
    <row r="661" spans="1:245" x14ac:dyDescent="0.2">
      <c r="A661" s="2">
        <v>51</v>
      </c>
      <c r="B661" s="2">
        <f>B540</f>
        <v>1</v>
      </c>
      <c r="C661" s="2">
        <f>A540</f>
        <v>4</v>
      </c>
      <c r="D661" s="2">
        <f>ROW(A540)</f>
        <v>540</v>
      </c>
      <c r="E661" s="2"/>
      <c r="F661" s="2" t="str">
        <f>IF(F540&lt;&gt;"",F540,"")</f>
        <v>Новый раздел</v>
      </c>
      <c r="G661" s="2" t="str">
        <f>IF(G540&lt;&gt;"",G540,"")</f>
        <v>Б. Переяславская ул., д. 3, к. 1,2,3; д.5, к. 1,2</v>
      </c>
      <c r="H661" s="2">
        <v>0</v>
      </c>
      <c r="I661" s="2"/>
      <c r="J661" s="2"/>
      <c r="K661" s="2"/>
      <c r="L661" s="2"/>
      <c r="M661" s="2"/>
      <c r="N661" s="2"/>
      <c r="O661" s="2">
        <f t="shared" ref="O661:T661" si="690">ROUND(AB661,2)</f>
        <v>5167557.99</v>
      </c>
      <c r="P661" s="2">
        <f t="shared" si="690"/>
        <v>5000201.1900000004</v>
      </c>
      <c r="Q661" s="2">
        <f t="shared" si="690"/>
        <v>13178.43</v>
      </c>
      <c r="R661" s="2">
        <f t="shared" si="690"/>
        <v>1329.98</v>
      </c>
      <c r="S661" s="2">
        <f t="shared" si="690"/>
        <v>154178.37</v>
      </c>
      <c r="T661" s="2">
        <f t="shared" si="690"/>
        <v>0</v>
      </c>
      <c r="U661" s="2">
        <f>AH661</f>
        <v>798.40706839999973</v>
      </c>
      <c r="V661" s="2">
        <f>AI661</f>
        <v>0</v>
      </c>
      <c r="W661" s="2">
        <f>ROUND(AJ661,2)</f>
        <v>0</v>
      </c>
      <c r="X661" s="2">
        <f>ROUND(AK661,2)</f>
        <v>107924.89</v>
      </c>
      <c r="Y661" s="2">
        <f>ROUND(AL661,2)</f>
        <v>15417.88</v>
      </c>
      <c r="Z661" s="2"/>
      <c r="AA661" s="2"/>
      <c r="AB661" s="2">
        <f>ROUND(SUMIF(AA544:AA659,"=33034105",O544:O659),2)</f>
        <v>5167557.99</v>
      </c>
      <c r="AC661" s="2">
        <f>ROUND(SUMIF(AA544:AA659,"=33034105",P544:P659),2)</f>
        <v>5000201.1900000004</v>
      </c>
      <c r="AD661" s="2">
        <f>ROUND(SUMIF(AA544:AA659,"=33034105",Q544:Q659),2)</f>
        <v>13178.43</v>
      </c>
      <c r="AE661" s="2">
        <f>ROUND(SUMIF(AA544:AA659,"=33034105",R544:R659),2)</f>
        <v>1329.98</v>
      </c>
      <c r="AF661" s="2">
        <f>ROUND(SUMIF(AA544:AA659,"=33034105",S544:S659),2)</f>
        <v>154178.37</v>
      </c>
      <c r="AG661" s="2">
        <f>ROUND(SUMIF(AA544:AA659,"=33034105",T544:T659),2)</f>
        <v>0</v>
      </c>
      <c r="AH661" s="2">
        <f>SUMIF(AA544:AA659,"=33034105",U544:U659)</f>
        <v>798.40706839999973</v>
      </c>
      <c r="AI661" s="2">
        <f>SUMIF(AA544:AA659,"=33034105",V544:V659)</f>
        <v>0</v>
      </c>
      <c r="AJ661" s="2">
        <f>ROUND(SUMIF(AA544:AA659,"=33034105",W544:W659),2)</f>
        <v>0</v>
      </c>
      <c r="AK661" s="2">
        <f>ROUND(SUMIF(AA544:AA659,"=33034105",X544:X659),2)</f>
        <v>107924.89</v>
      </c>
      <c r="AL661" s="2">
        <f>ROUND(SUMIF(AA544:AA659,"=33034105",Y544:Y659),2)</f>
        <v>15417.88</v>
      </c>
      <c r="AM661" s="2"/>
      <c r="AN661" s="2"/>
      <c r="AO661" s="2">
        <f t="shared" ref="AO661:BC661" si="691">ROUND(BX661,2)</f>
        <v>0</v>
      </c>
      <c r="AP661" s="2">
        <f t="shared" si="691"/>
        <v>0</v>
      </c>
      <c r="AQ661" s="2">
        <f t="shared" si="691"/>
        <v>0</v>
      </c>
      <c r="AR661" s="2">
        <f t="shared" si="691"/>
        <v>5292337.13</v>
      </c>
      <c r="AS661" s="2">
        <f t="shared" si="691"/>
        <v>4121503.44</v>
      </c>
      <c r="AT661" s="2">
        <f t="shared" si="691"/>
        <v>0</v>
      </c>
      <c r="AU661" s="2">
        <f t="shared" si="691"/>
        <v>1170833.69</v>
      </c>
      <c r="AV661" s="2">
        <f t="shared" si="691"/>
        <v>5000201.1900000004</v>
      </c>
      <c r="AW661" s="2">
        <f t="shared" si="691"/>
        <v>5000201.1900000004</v>
      </c>
      <c r="AX661" s="2">
        <f t="shared" si="691"/>
        <v>0</v>
      </c>
      <c r="AY661" s="2">
        <f t="shared" si="691"/>
        <v>5000201.1900000004</v>
      </c>
      <c r="AZ661" s="2">
        <f t="shared" si="691"/>
        <v>0</v>
      </c>
      <c r="BA661" s="2">
        <f t="shared" si="691"/>
        <v>0</v>
      </c>
      <c r="BB661" s="2">
        <f t="shared" si="691"/>
        <v>0</v>
      </c>
      <c r="BC661" s="2">
        <f t="shared" si="691"/>
        <v>0</v>
      </c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>
        <f>ROUND(SUMIF(AA544:AA659,"=33034105",FQ544:FQ659),2)</f>
        <v>0</v>
      </c>
      <c r="BY661" s="2">
        <f>ROUND(SUMIF(AA544:AA659,"=33034105",FR544:FR659),2)</f>
        <v>0</v>
      </c>
      <c r="BZ661" s="2">
        <f>ROUND(SUMIF(AA544:AA659,"=33034105",GL544:GL659),2)</f>
        <v>0</v>
      </c>
      <c r="CA661" s="2">
        <f>ROUND(SUMIF(AA544:AA659,"=33034105",GM544:GM659),2)</f>
        <v>5292337.13</v>
      </c>
      <c r="CB661" s="2">
        <f>ROUND(SUMIF(AA544:AA659,"=33034105",GN544:GN659),2)</f>
        <v>4121503.44</v>
      </c>
      <c r="CC661" s="2">
        <f>ROUND(SUMIF(AA544:AA659,"=33034105",GO544:GO659),2)</f>
        <v>0</v>
      </c>
      <c r="CD661" s="2">
        <f>ROUND(SUMIF(AA544:AA659,"=33034105",GP544:GP659),2)</f>
        <v>1170833.69</v>
      </c>
      <c r="CE661" s="2">
        <f>AC661-BX661</f>
        <v>5000201.1900000004</v>
      </c>
      <c r="CF661" s="2">
        <f>AC661-BY661</f>
        <v>5000201.1900000004</v>
      </c>
      <c r="CG661" s="2">
        <f>BX661-BZ661</f>
        <v>0</v>
      </c>
      <c r="CH661" s="2">
        <f>AC661-BX661-BY661+BZ661</f>
        <v>5000201.1900000004</v>
      </c>
      <c r="CI661" s="2">
        <f>BY661-BZ661</f>
        <v>0</v>
      </c>
      <c r="CJ661" s="2">
        <f>ROUND(SUMIF(AA544:AA659,"=33034105",GX544:GX659),2)</f>
        <v>0</v>
      </c>
      <c r="CK661" s="2">
        <f>ROUND(SUMIF(AA544:AA659,"=33034105",GY544:GY659),2)</f>
        <v>0</v>
      </c>
      <c r="CL661" s="2">
        <f>ROUND(SUMIF(AA544:AA659,"=33034105",GZ544:GZ659),2)</f>
        <v>0</v>
      </c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>
        <v>0</v>
      </c>
    </row>
    <row r="663" spans="1:245" x14ac:dyDescent="0.2">
      <c r="A663" s="4">
        <v>50</v>
      </c>
      <c r="B663" s="4">
        <v>0</v>
      </c>
      <c r="C663" s="4">
        <v>0</v>
      </c>
      <c r="D663" s="4">
        <v>1</v>
      </c>
      <c r="E663" s="4">
        <v>201</v>
      </c>
      <c r="F663" s="4">
        <f>ROUND(Source!O661,O663)</f>
        <v>5167557.99</v>
      </c>
      <c r="G663" s="4" t="s">
        <v>54</v>
      </c>
      <c r="H663" s="4" t="s">
        <v>55</v>
      </c>
      <c r="I663" s="4"/>
      <c r="J663" s="4"/>
      <c r="K663" s="4">
        <v>201</v>
      </c>
      <c r="L663" s="4">
        <v>1</v>
      </c>
      <c r="M663" s="4">
        <v>3</v>
      </c>
      <c r="N663" s="4" t="s">
        <v>3</v>
      </c>
      <c r="O663" s="4">
        <v>2</v>
      </c>
      <c r="P663" s="4"/>
      <c r="Q663" s="4"/>
      <c r="R663" s="4"/>
      <c r="S663" s="4"/>
      <c r="T663" s="4"/>
      <c r="U663" s="4"/>
      <c r="V663" s="4"/>
      <c r="W663" s="4"/>
    </row>
    <row r="664" spans="1:245" x14ac:dyDescent="0.2">
      <c r="A664" s="4">
        <v>50</v>
      </c>
      <c r="B664" s="4">
        <v>0</v>
      </c>
      <c r="C664" s="4">
        <v>0</v>
      </c>
      <c r="D664" s="4">
        <v>1</v>
      </c>
      <c r="E664" s="4">
        <v>202</v>
      </c>
      <c r="F664" s="4">
        <f>ROUND(Source!P661,O664)</f>
        <v>5000201.1900000004</v>
      </c>
      <c r="G664" s="4" t="s">
        <v>56</v>
      </c>
      <c r="H664" s="4" t="s">
        <v>57</v>
      </c>
      <c r="I664" s="4"/>
      <c r="J664" s="4"/>
      <c r="K664" s="4">
        <v>202</v>
      </c>
      <c r="L664" s="4">
        <v>2</v>
      </c>
      <c r="M664" s="4">
        <v>3</v>
      </c>
      <c r="N664" s="4" t="s">
        <v>3</v>
      </c>
      <c r="O664" s="4">
        <v>2</v>
      </c>
      <c r="P664" s="4"/>
      <c r="Q664" s="4"/>
      <c r="R664" s="4"/>
      <c r="S664" s="4"/>
      <c r="T664" s="4"/>
      <c r="U664" s="4"/>
      <c r="V664" s="4"/>
      <c r="W664" s="4"/>
    </row>
    <row r="665" spans="1:245" x14ac:dyDescent="0.2">
      <c r="A665" s="4">
        <v>50</v>
      </c>
      <c r="B665" s="4">
        <v>0</v>
      </c>
      <c r="C665" s="4">
        <v>0</v>
      </c>
      <c r="D665" s="4">
        <v>1</v>
      </c>
      <c r="E665" s="4">
        <v>222</v>
      </c>
      <c r="F665" s="4">
        <f>ROUND(Source!AO661,O665)</f>
        <v>0</v>
      </c>
      <c r="G665" s="4" t="s">
        <v>58</v>
      </c>
      <c r="H665" s="4" t="s">
        <v>59</v>
      </c>
      <c r="I665" s="4"/>
      <c r="J665" s="4"/>
      <c r="K665" s="4">
        <v>222</v>
      </c>
      <c r="L665" s="4">
        <v>3</v>
      </c>
      <c r="M665" s="4">
        <v>3</v>
      </c>
      <c r="N665" s="4" t="s">
        <v>3</v>
      </c>
      <c r="O665" s="4">
        <v>2</v>
      </c>
      <c r="P665" s="4"/>
      <c r="Q665" s="4"/>
      <c r="R665" s="4"/>
      <c r="S665" s="4"/>
      <c r="T665" s="4"/>
      <c r="U665" s="4"/>
      <c r="V665" s="4"/>
      <c r="W665" s="4"/>
    </row>
    <row r="666" spans="1:245" x14ac:dyDescent="0.2">
      <c r="A666" s="4">
        <v>50</v>
      </c>
      <c r="B666" s="4">
        <v>0</v>
      </c>
      <c r="C666" s="4">
        <v>0</v>
      </c>
      <c r="D666" s="4">
        <v>1</v>
      </c>
      <c r="E666" s="4">
        <v>225</v>
      </c>
      <c r="F666" s="4">
        <f>ROUND(Source!AV661,O666)</f>
        <v>5000201.1900000004</v>
      </c>
      <c r="G666" s="4" t="s">
        <v>60</v>
      </c>
      <c r="H666" s="4" t="s">
        <v>61</v>
      </c>
      <c r="I666" s="4"/>
      <c r="J666" s="4"/>
      <c r="K666" s="4">
        <v>225</v>
      </c>
      <c r="L666" s="4">
        <v>4</v>
      </c>
      <c r="M666" s="4">
        <v>3</v>
      </c>
      <c r="N666" s="4" t="s">
        <v>3</v>
      </c>
      <c r="O666" s="4">
        <v>2</v>
      </c>
      <c r="P666" s="4"/>
      <c r="Q666" s="4"/>
      <c r="R666" s="4"/>
      <c r="S666" s="4"/>
      <c r="T666" s="4"/>
      <c r="U666" s="4"/>
      <c r="V666" s="4"/>
      <c r="W666" s="4"/>
    </row>
    <row r="667" spans="1:245" x14ac:dyDescent="0.2">
      <c r="A667" s="4">
        <v>50</v>
      </c>
      <c r="B667" s="4">
        <v>0</v>
      </c>
      <c r="C667" s="4">
        <v>0</v>
      </c>
      <c r="D667" s="4">
        <v>1</v>
      </c>
      <c r="E667" s="4">
        <v>226</v>
      </c>
      <c r="F667" s="4">
        <f>ROUND(Source!AW661,O667)</f>
        <v>5000201.1900000004</v>
      </c>
      <c r="G667" s="4" t="s">
        <v>62</v>
      </c>
      <c r="H667" s="4" t="s">
        <v>63</v>
      </c>
      <c r="I667" s="4"/>
      <c r="J667" s="4"/>
      <c r="K667" s="4">
        <v>226</v>
      </c>
      <c r="L667" s="4">
        <v>5</v>
      </c>
      <c r="M667" s="4">
        <v>3</v>
      </c>
      <c r="N667" s="4" t="s">
        <v>3</v>
      </c>
      <c r="O667" s="4">
        <v>2</v>
      </c>
      <c r="P667" s="4"/>
      <c r="Q667" s="4"/>
      <c r="R667" s="4"/>
      <c r="S667" s="4"/>
      <c r="T667" s="4"/>
      <c r="U667" s="4"/>
      <c r="V667" s="4"/>
      <c r="W667" s="4"/>
    </row>
    <row r="668" spans="1:245" x14ac:dyDescent="0.2">
      <c r="A668" s="4">
        <v>50</v>
      </c>
      <c r="B668" s="4">
        <v>0</v>
      </c>
      <c r="C668" s="4">
        <v>0</v>
      </c>
      <c r="D668" s="4">
        <v>1</v>
      </c>
      <c r="E668" s="4">
        <v>227</v>
      </c>
      <c r="F668" s="4">
        <f>ROUND(Source!AX661,O668)</f>
        <v>0</v>
      </c>
      <c r="G668" s="4" t="s">
        <v>64</v>
      </c>
      <c r="H668" s="4" t="s">
        <v>65</v>
      </c>
      <c r="I668" s="4"/>
      <c r="J668" s="4"/>
      <c r="K668" s="4">
        <v>227</v>
      </c>
      <c r="L668" s="4">
        <v>6</v>
      </c>
      <c r="M668" s="4">
        <v>3</v>
      </c>
      <c r="N668" s="4" t="s">
        <v>3</v>
      </c>
      <c r="O668" s="4">
        <v>2</v>
      </c>
      <c r="P668" s="4"/>
      <c r="Q668" s="4"/>
      <c r="R668" s="4"/>
      <c r="S668" s="4"/>
      <c r="T668" s="4"/>
      <c r="U668" s="4"/>
      <c r="V668" s="4"/>
      <c r="W668" s="4"/>
    </row>
    <row r="669" spans="1:245" x14ac:dyDescent="0.2">
      <c r="A669" s="4">
        <v>50</v>
      </c>
      <c r="B669" s="4">
        <v>0</v>
      </c>
      <c r="C669" s="4">
        <v>0</v>
      </c>
      <c r="D669" s="4">
        <v>1</v>
      </c>
      <c r="E669" s="4">
        <v>228</v>
      </c>
      <c r="F669" s="4">
        <f>ROUND(Source!AY661,O669)</f>
        <v>5000201.1900000004</v>
      </c>
      <c r="G669" s="4" t="s">
        <v>66</v>
      </c>
      <c r="H669" s="4" t="s">
        <v>67</v>
      </c>
      <c r="I669" s="4"/>
      <c r="J669" s="4"/>
      <c r="K669" s="4">
        <v>228</v>
      </c>
      <c r="L669" s="4">
        <v>7</v>
      </c>
      <c r="M669" s="4">
        <v>3</v>
      </c>
      <c r="N669" s="4" t="s">
        <v>3</v>
      </c>
      <c r="O669" s="4">
        <v>2</v>
      </c>
      <c r="P669" s="4"/>
      <c r="Q669" s="4"/>
      <c r="R669" s="4"/>
      <c r="S669" s="4"/>
      <c r="T669" s="4"/>
      <c r="U669" s="4"/>
      <c r="V669" s="4"/>
      <c r="W669" s="4"/>
    </row>
    <row r="670" spans="1:245" x14ac:dyDescent="0.2">
      <c r="A670" s="4">
        <v>50</v>
      </c>
      <c r="B670" s="4">
        <v>0</v>
      </c>
      <c r="C670" s="4">
        <v>0</v>
      </c>
      <c r="D670" s="4">
        <v>1</v>
      </c>
      <c r="E670" s="4">
        <v>216</v>
      </c>
      <c r="F670" s="4">
        <f>ROUND(Source!AP661,O670)</f>
        <v>0</v>
      </c>
      <c r="G670" s="4" t="s">
        <v>68</v>
      </c>
      <c r="H670" s="4" t="s">
        <v>69</v>
      </c>
      <c r="I670" s="4"/>
      <c r="J670" s="4"/>
      <c r="K670" s="4">
        <v>216</v>
      </c>
      <c r="L670" s="4">
        <v>8</v>
      </c>
      <c r="M670" s="4">
        <v>3</v>
      </c>
      <c r="N670" s="4" t="s">
        <v>3</v>
      </c>
      <c r="O670" s="4">
        <v>2</v>
      </c>
      <c r="P670" s="4"/>
      <c r="Q670" s="4"/>
      <c r="R670" s="4"/>
      <c r="S670" s="4"/>
      <c r="T670" s="4"/>
      <c r="U670" s="4"/>
      <c r="V670" s="4"/>
      <c r="W670" s="4"/>
    </row>
    <row r="671" spans="1:245" x14ac:dyDescent="0.2">
      <c r="A671" s="4">
        <v>50</v>
      </c>
      <c r="B671" s="4">
        <v>0</v>
      </c>
      <c r="C671" s="4">
        <v>0</v>
      </c>
      <c r="D671" s="4">
        <v>1</v>
      </c>
      <c r="E671" s="4">
        <v>223</v>
      </c>
      <c r="F671" s="4">
        <f>ROUND(Source!AQ661,O671)</f>
        <v>0</v>
      </c>
      <c r="G671" s="4" t="s">
        <v>70</v>
      </c>
      <c r="H671" s="4" t="s">
        <v>71</v>
      </c>
      <c r="I671" s="4"/>
      <c r="J671" s="4"/>
      <c r="K671" s="4">
        <v>223</v>
      </c>
      <c r="L671" s="4">
        <v>9</v>
      </c>
      <c r="M671" s="4">
        <v>3</v>
      </c>
      <c r="N671" s="4" t="s">
        <v>3</v>
      </c>
      <c r="O671" s="4">
        <v>2</v>
      </c>
      <c r="P671" s="4"/>
      <c r="Q671" s="4"/>
      <c r="R671" s="4"/>
      <c r="S671" s="4"/>
      <c r="T671" s="4"/>
      <c r="U671" s="4"/>
      <c r="V671" s="4"/>
      <c r="W671" s="4"/>
    </row>
    <row r="672" spans="1:245" x14ac:dyDescent="0.2">
      <c r="A672" s="4">
        <v>50</v>
      </c>
      <c r="B672" s="4">
        <v>0</v>
      </c>
      <c r="C672" s="4">
        <v>0</v>
      </c>
      <c r="D672" s="4">
        <v>1</v>
      </c>
      <c r="E672" s="4">
        <v>229</v>
      </c>
      <c r="F672" s="4">
        <f>ROUND(Source!AZ661,O672)</f>
        <v>0</v>
      </c>
      <c r="G672" s="4" t="s">
        <v>72</v>
      </c>
      <c r="H672" s="4" t="s">
        <v>73</v>
      </c>
      <c r="I672" s="4"/>
      <c r="J672" s="4"/>
      <c r="K672" s="4">
        <v>229</v>
      </c>
      <c r="L672" s="4">
        <v>10</v>
      </c>
      <c r="M672" s="4">
        <v>3</v>
      </c>
      <c r="N672" s="4" t="s">
        <v>3</v>
      </c>
      <c r="O672" s="4">
        <v>2</v>
      </c>
      <c r="P672" s="4"/>
      <c r="Q672" s="4"/>
      <c r="R672" s="4"/>
      <c r="S672" s="4"/>
      <c r="T672" s="4"/>
      <c r="U672" s="4"/>
      <c r="V672" s="4"/>
      <c r="W672" s="4"/>
    </row>
    <row r="673" spans="1:23" x14ac:dyDescent="0.2">
      <c r="A673" s="4">
        <v>50</v>
      </c>
      <c r="B673" s="4">
        <v>0</v>
      </c>
      <c r="C673" s="4">
        <v>0</v>
      </c>
      <c r="D673" s="4">
        <v>1</v>
      </c>
      <c r="E673" s="4">
        <v>203</v>
      </c>
      <c r="F673" s="4">
        <f>ROUND(Source!Q661,O673)</f>
        <v>13178.43</v>
      </c>
      <c r="G673" s="4" t="s">
        <v>74</v>
      </c>
      <c r="H673" s="4" t="s">
        <v>75</v>
      </c>
      <c r="I673" s="4"/>
      <c r="J673" s="4"/>
      <c r="K673" s="4">
        <v>203</v>
      </c>
      <c r="L673" s="4">
        <v>11</v>
      </c>
      <c r="M673" s="4">
        <v>3</v>
      </c>
      <c r="N673" s="4" t="s">
        <v>3</v>
      </c>
      <c r="O673" s="4">
        <v>2</v>
      </c>
      <c r="P673" s="4"/>
      <c r="Q673" s="4"/>
      <c r="R673" s="4"/>
      <c r="S673" s="4"/>
      <c r="T673" s="4"/>
      <c r="U673" s="4"/>
      <c r="V673" s="4"/>
      <c r="W673" s="4"/>
    </row>
    <row r="674" spans="1:23" x14ac:dyDescent="0.2">
      <c r="A674" s="4">
        <v>50</v>
      </c>
      <c r="B674" s="4">
        <v>0</v>
      </c>
      <c r="C674" s="4">
        <v>0</v>
      </c>
      <c r="D674" s="4">
        <v>1</v>
      </c>
      <c r="E674" s="4">
        <v>231</v>
      </c>
      <c r="F674" s="4">
        <f>ROUND(Source!BB661,O674)</f>
        <v>0</v>
      </c>
      <c r="G674" s="4" t="s">
        <v>76</v>
      </c>
      <c r="H674" s="4" t="s">
        <v>77</v>
      </c>
      <c r="I674" s="4"/>
      <c r="J674" s="4"/>
      <c r="K674" s="4">
        <v>231</v>
      </c>
      <c r="L674" s="4">
        <v>12</v>
      </c>
      <c r="M674" s="4">
        <v>3</v>
      </c>
      <c r="N674" s="4" t="s">
        <v>3</v>
      </c>
      <c r="O674" s="4">
        <v>2</v>
      </c>
      <c r="P674" s="4"/>
      <c r="Q674" s="4"/>
      <c r="R674" s="4"/>
      <c r="S674" s="4"/>
      <c r="T674" s="4"/>
      <c r="U674" s="4"/>
      <c r="V674" s="4"/>
      <c r="W674" s="4"/>
    </row>
    <row r="675" spans="1:23" x14ac:dyDescent="0.2">
      <c r="A675" s="4">
        <v>50</v>
      </c>
      <c r="B675" s="4">
        <v>0</v>
      </c>
      <c r="C675" s="4">
        <v>0</v>
      </c>
      <c r="D675" s="4">
        <v>1</v>
      </c>
      <c r="E675" s="4">
        <v>204</v>
      </c>
      <c r="F675" s="4">
        <f>ROUND(Source!R661,O675)</f>
        <v>1329.98</v>
      </c>
      <c r="G675" s="4" t="s">
        <v>78</v>
      </c>
      <c r="H675" s="4" t="s">
        <v>79</v>
      </c>
      <c r="I675" s="4"/>
      <c r="J675" s="4"/>
      <c r="K675" s="4">
        <v>204</v>
      </c>
      <c r="L675" s="4">
        <v>13</v>
      </c>
      <c r="M675" s="4">
        <v>3</v>
      </c>
      <c r="N675" s="4" t="s">
        <v>3</v>
      </c>
      <c r="O675" s="4">
        <v>2</v>
      </c>
      <c r="P675" s="4"/>
      <c r="Q675" s="4"/>
      <c r="R675" s="4"/>
      <c r="S675" s="4"/>
      <c r="T675" s="4"/>
      <c r="U675" s="4"/>
      <c r="V675" s="4"/>
      <c r="W675" s="4"/>
    </row>
    <row r="676" spans="1:23" x14ac:dyDescent="0.2">
      <c r="A676" s="4">
        <v>50</v>
      </c>
      <c r="B676" s="4">
        <v>0</v>
      </c>
      <c r="C676" s="4">
        <v>0</v>
      </c>
      <c r="D676" s="4">
        <v>1</v>
      </c>
      <c r="E676" s="4">
        <v>205</v>
      </c>
      <c r="F676" s="4">
        <f>ROUND(Source!S661,O676)</f>
        <v>154178.37</v>
      </c>
      <c r="G676" s="4" t="s">
        <v>80</v>
      </c>
      <c r="H676" s="4" t="s">
        <v>81</v>
      </c>
      <c r="I676" s="4"/>
      <c r="J676" s="4"/>
      <c r="K676" s="4">
        <v>205</v>
      </c>
      <c r="L676" s="4">
        <v>14</v>
      </c>
      <c r="M676" s="4">
        <v>3</v>
      </c>
      <c r="N676" s="4" t="s">
        <v>3</v>
      </c>
      <c r="O676" s="4">
        <v>2</v>
      </c>
      <c r="P676" s="4"/>
      <c r="Q676" s="4"/>
      <c r="R676" s="4"/>
      <c r="S676" s="4"/>
      <c r="T676" s="4"/>
      <c r="U676" s="4"/>
      <c r="V676" s="4"/>
      <c r="W676" s="4"/>
    </row>
    <row r="677" spans="1:23" x14ac:dyDescent="0.2">
      <c r="A677" s="4">
        <v>50</v>
      </c>
      <c r="B677" s="4">
        <v>0</v>
      </c>
      <c r="C677" s="4">
        <v>0</v>
      </c>
      <c r="D677" s="4">
        <v>1</v>
      </c>
      <c r="E677" s="4">
        <v>232</v>
      </c>
      <c r="F677" s="4">
        <f>ROUND(Source!BC661,O677)</f>
        <v>0</v>
      </c>
      <c r="G677" s="4" t="s">
        <v>82</v>
      </c>
      <c r="H677" s="4" t="s">
        <v>83</v>
      </c>
      <c r="I677" s="4"/>
      <c r="J677" s="4"/>
      <c r="K677" s="4">
        <v>232</v>
      </c>
      <c r="L677" s="4">
        <v>15</v>
      </c>
      <c r="M677" s="4">
        <v>3</v>
      </c>
      <c r="N677" s="4" t="s">
        <v>3</v>
      </c>
      <c r="O677" s="4">
        <v>2</v>
      </c>
      <c r="P677" s="4"/>
      <c r="Q677" s="4"/>
      <c r="R677" s="4"/>
      <c r="S677" s="4"/>
      <c r="T677" s="4"/>
      <c r="U677" s="4"/>
      <c r="V677" s="4"/>
      <c r="W677" s="4"/>
    </row>
    <row r="678" spans="1:23" x14ac:dyDescent="0.2">
      <c r="A678" s="4">
        <v>50</v>
      </c>
      <c r="B678" s="4">
        <v>0</v>
      </c>
      <c r="C678" s="4">
        <v>0</v>
      </c>
      <c r="D678" s="4">
        <v>1</v>
      </c>
      <c r="E678" s="4">
        <v>214</v>
      </c>
      <c r="F678" s="4">
        <f>ROUND(Source!AS661,O678)</f>
        <v>4121503.44</v>
      </c>
      <c r="G678" s="4" t="s">
        <v>84</v>
      </c>
      <c r="H678" s="4" t="s">
        <v>85</v>
      </c>
      <c r="I678" s="4"/>
      <c r="J678" s="4"/>
      <c r="K678" s="4">
        <v>214</v>
      </c>
      <c r="L678" s="4">
        <v>16</v>
      </c>
      <c r="M678" s="4">
        <v>3</v>
      </c>
      <c r="N678" s="4" t="s">
        <v>3</v>
      </c>
      <c r="O678" s="4">
        <v>2</v>
      </c>
      <c r="P678" s="4"/>
      <c r="Q678" s="4"/>
      <c r="R678" s="4"/>
      <c r="S678" s="4"/>
      <c r="T678" s="4"/>
      <c r="U678" s="4"/>
      <c r="V678" s="4"/>
      <c r="W678" s="4"/>
    </row>
    <row r="679" spans="1:23" x14ac:dyDescent="0.2">
      <c r="A679" s="4">
        <v>50</v>
      </c>
      <c r="B679" s="4">
        <v>0</v>
      </c>
      <c r="C679" s="4">
        <v>0</v>
      </c>
      <c r="D679" s="4">
        <v>1</v>
      </c>
      <c r="E679" s="4">
        <v>215</v>
      </c>
      <c r="F679" s="4">
        <f>ROUND(Source!AT661,O679)</f>
        <v>0</v>
      </c>
      <c r="G679" s="4" t="s">
        <v>86</v>
      </c>
      <c r="H679" s="4" t="s">
        <v>87</v>
      </c>
      <c r="I679" s="4"/>
      <c r="J679" s="4"/>
      <c r="K679" s="4">
        <v>215</v>
      </c>
      <c r="L679" s="4">
        <v>17</v>
      </c>
      <c r="M679" s="4">
        <v>3</v>
      </c>
      <c r="N679" s="4" t="s">
        <v>3</v>
      </c>
      <c r="O679" s="4">
        <v>2</v>
      </c>
      <c r="P679" s="4"/>
      <c r="Q679" s="4"/>
      <c r="R679" s="4"/>
      <c r="S679" s="4"/>
      <c r="T679" s="4"/>
      <c r="U679" s="4"/>
      <c r="V679" s="4"/>
      <c r="W679" s="4"/>
    </row>
    <row r="680" spans="1:23" x14ac:dyDescent="0.2">
      <c r="A680" s="4">
        <v>50</v>
      </c>
      <c r="B680" s="4">
        <v>0</v>
      </c>
      <c r="C680" s="4">
        <v>0</v>
      </c>
      <c r="D680" s="4">
        <v>1</v>
      </c>
      <c r="E680" s="4">
        <v>217</v>
      </c>
      <c r="F680" s="4">
        <f>ROUND(Source!AU661,O680)</f>
        <v>1170833.69</v>
      </c>
      <c r="G680" s="4" t="s">
        <v>88</v>
      </c>
      <c r="H680" s="4" t="s">
        <v>89</v>
      </c>
      <c r="I680" s="4"/>
      <c r="J680" s="4"/>
      <c r="K680" s="4">
        <v>217</v>
      </c>
      <c r="L680" s="4">
        <v>18</v>
      </c>
      <c r="M680" s="4">
        <v>3</v>
      </c>
      <c r="N680" s="4" t="s">
        <v>3</v>
      </c>
      <c r="O680" s="4">
        <v>2</v>
      </c>
      <c r="P680" s="4"/>
      <c r="Q680" s="4"/>
      <c r="R680" s="4"/>
      <c r="S680" s="4"/>
      <c r="T680" s="4"/>
      <c r="U680" s="4"/>
      <c r="V680" s="4"/>
      <c r="W680" s="4"/>
    </row>
    <row r="681" spans="1:23" x14ac:dyDescent="0.2">
      <c r="A681" s="4">
        <v>50</v>
      </c>
      <c r="B681" s="4">
        <v>0</v>
      </c>
      <c r="C681" s="4">
        <v>0</v>
      </c>
      <c r="D681" s="4">
        <v>1</v>
      </c>
      <c r="E681" s="4">
        <v>230</v>
      </c>
      <c r="F681" s="4">
        <f>ROUND(Source!BA661,O681)</f>
        <v>0</v>
      </c>
      <c r="G681" s="4" t="s">
        <v>90</v>
      </c>
      <c r="H681" s="4" t="s">
        <v>91</v>
      </c>
      <c r="I681" s="4"/>
      <c r="J681" s="4"/>
      <c r="K681" s="4">
        <v>230</v>
      </c>
      <c r="L681" s="4">
        <v>19</v>
      </c>
      <c r="M681" s="4">
        <v>3</v>
      </c>
      <c r="N681" s="4" t="s">
        <v>3</v>
      </c>
      <c r="O681" s="4">
        <v>2</v>
      </c>
      <c r="P681" s="4"/>
      <c r="Q681" s="4"/>
      <c r="R681" s="4"/>
      <c r="S681" s="4"/>
      <c r="T681" s="4"/>
      <c r="U681" s="4"/>
      <c r="V681" s="4"/>
      <c r="W681" s="4"/>
    </row>
    <row r="682" spans="1:23" x14ac:dyDescent="0.2">
      <c r="A682" s="4">
        <v>50</v>
      </c>
      <c r="B682" s="4">
        <v>0</v>
      </c>
      <c r="C682" s="4">
        <v>0</v>
      </c>
      <c r="D682" s="4">
        <v>1</v>
      </c>
      <c r="E682" s="4">
        <v>206</v>
      </c>
      <c r="F682" s="4">
        <f>ROUND(Source!T661,O682)</f>
        <v>0</v>
      </c>
      <c r="G682" s="4" t="s">
        <v>92</v>
      </c>
      <c r="H682" s="4" t="s">
        <v>93</v>
      </c>
      <c r="I682" s="4"/>
      <c r="J682" s="4"/>
      <c r="K682" s="4">
        <v>206</v>
      </c>
      <c r="L682" s="4">
        <v>20</v>
      </c>
      <c r="M682" s="4">
        <v>3</v>
      </c>
      <c r="N682" s="4" t="s">
        <v>3</v>
      </c>
      <c r="O682" s="4">
        <v>2</v>
      </c>
      <c r="P682" s="4"/>
      <c r="Q682" s="4"/>
      <c r="R682" s="4"/>
      <c r="S682" s="4"/>
      <c r="T682" s="4"/>
      <c r="U682" s="4"/>
      <c r="V682" s="4"/>
      <c r="W682" s="4"/>
    </row>
    <row r="683" spans="1:23" x14ac:dyDescent="0.2">
      <c r="A683" s="4">
        <v>50</v>
      </c>
      <c r="B683" s="4">
        <v>0</v>
      </c>
      <c r="C683" s="4">
        <v>0</v>
      </c>
      <c r="D683" s="4">
        <v>1</v>
      </c>
      <c r="E683" s="4">
        <v>207</v>
      </c>
      <c r="F683" s="4">
        <f>Source!U661</f>
        <v>798.40706839999973</v>
      </c>
      <c r="G683" s="4" t="s">
        <v>94</v>
      </c>
      <c r="H683" s="4" t="s">
        <v>95</v>
      </c>
      <c r="I683" s="4"/>
      <c r="J683" s="4"/>
      <c r="K683" s="4">
        <v>207</v>
      </c>
      <c r="L683" s="4">
        <v>21</v>
      </c>
      <c r="M683" s="4">
        <v>3</v>
      </c>
      <c r="N683" s="4" t="s">
        <v>3</v>
      </c>
      <c r="O683" s="4">
        <v>-1</v>
      </c>
      <c r="P683" s="4"/>
      <c r="Q683" s="4"/>
      <c r="R683" s="4"/>
      <c r="S683" s="4"/>
      <c r="T683" s="4"/>
      <c r="U683" s="4"/>
      <c r="V683" s="4"/>
      <c r="W683" s="4"/>
    </row>
    <row r="684" spans="1:23" x14ac:dyDescent="0.2">
      <c r="A684" s="4">
        <v>50</v>
      </c>
      <c r="B684" s="4">
        <v>0</v>
      </c>
      <c r="C684" s="4">
        <v>0</v>
      </c>
      <c r="D684" s="4">
        <v>1</v>
      </c>
      <c r="E684" s="4">
        <v>208</v>
      </c>
      <c r="F684" s="4">
        <f>Source!V661</f>
        <v>0</v>
      </c>
      <c r="G684" s="4" t="s">
        <v>96</v>
      </c>
      <c r="H684" s="4" t="s">
        <v>97</v>
      </c>
      <c r="I684" s="4"/>
      <c r="J684" s="4"/>
      <c r="K684" s="4">
        <v>208</v>
      </c>
      <c r="L684" s="4">
        <v>22</v>
      </c>
      <c r="M684" s="4">
        <v>3</v>
      </c>
      <c r="N684" s="4" t="s">
        <v>3</v>
      </c>
      <c r="O684" s="4">
        <v>-1</v>
      </c>
      <c r="P684" s="4"/>
      <c r="Q684" s="4"/>
      <c r="R684" s="4"/>
      <c r="S684" s="4"/>
      <c r="T684" s="4"/>
      <c r="U684" s="4"/>
      <c r="V684" s="4"/>
      <c r="W684" s="4"/>
    </row>
    <row r="685" spans="1:23" x14ac:dyDescent="0.2">
      <c r="A685" s="4">
        <v>50</v>
      </c>
      <c r="B685" s="4">
        <v>0</v>
      </c>
      <c r="C685" s="4">
        <v>0</v>
      </c>
      <c r="D685" s="4">
        <v>1</v>
      </c>
      <c r="E685" s="4">
        <v>209</v>
      </c>
      <c r="F685" s="4">
        <f>ROUND(Source!W661,O685)</f>
        <v>0</v>
      </c>
      <c r="G685" s="4" t="s">
        <v>98</v>
      </c>
      <c r="H685" s="4" t="s">
        <v>99</v>
      </c>
      <c r="I685" s="4"/>
      <c r="J685" s="4"/>
      <c r="K685" s="4">
        <v>209</v>
      </c>
      <c r="L685" s="4">
        <v>23</v>
      </c>
      <c r="M685" s="4">
        <v>3</v>
      </c>
      <c r="N685" s="4" t="s">
        <v>3</v>
      </c>
      <c r="O685" s="4">
        <v>2</v>
      </c>
      <c r="P685" s="4"/>
      <c r="Q685" s="4"/>
      <c r="R685" s="4"/>
      <c r="S685" s="4"/>
      <c r="T685" s="4"/>
      <c r="U685" s="4"/>
      <c r="V685" s="4"/>
      <c r="W685" s="4"/>
    </row>
    <row r="686" spans="1:23" x14ac:dyDescent="0.2">
      <c r="A686" s="4">
        <v>50</v>
      </c>
      <c r="B686" s="4">
        <v>0</v>
      </c>
      <c r="C686" s="4">
        <v>0</v>
      </c>
      <c r="D686" s="4">
        <v>1</v>
      </c>
      <c r="E686" s="4">
        <v>210</v>
      </c>
      <c r="F686" s="4">
        <f>ROUND(Source!X661,O686)</f>
        <v>107924.89</v>
      </c>
      <c r="G686" s="4" t="s">
        <v>100</v>
      </c>
      <c r="H686" s="4" t="s">
        <v>101</v>
      </c>
      <c r="I686" s="4"/>
      <c r="J686" s="4"/>
      <c r="K686" s="4">
        <v>210</v>
      </c>
      <c r="L686" s="4">
        <v>24</v>
      </c>
      <c r="M686" s="4">
        <v>3</v>
      </c>
      <c r="N686" s="4" t="s">
        <v>3</v>
      </c>
      <c r="O686" s="4">
        <v>2</v>
      </c>
      <c r="P686" s="4"/>
      <c r="Q686" s="4"/>
      <c r="R686" s="4"/>
      <c r="S686" s="4"/>
      <c r="T686" s="4"/>
      <c r="U686" s="4"/>
      <c r="V686" s="4"/>
      <c r="W686" s="4"/>
    </row>
    <row r="687" spans="1:23" x14ac:dyDescent="0.2">
      <c r="A687" s="4">
        <v>50</v>
      </c>
      <c r="B687" s="4">
        <v>0</v>
      </c>
      <c r="C687" s="4">
        <v>0</v>
      </c>
      <c r="D687" s="4">
        <v>1</v>
      </c>
      <c r="E687" s="4">
        <v>211</v>
      </c>
      <c r="F687" s="4">
        <f>ROUND(Source!Y661,O687)</f>
        <v>15417.88</v>
      </c>
      <c r="G687" s="4" t="s">
        <v>102</v>
      </c>
      <c r="H687" s="4" t="s">
        <v>103</v>
      </c>
      <c r="I687" s="4"/>
      <c r="J687" s="4"/>
      <c r="K687" s="4">
        <v>211</v>
      </c>
      <c r="L687" s="4">
        <v>25</v>
      </c>
      <c r="M687" s="4">
        <v>3</v>
      </c>
      <c r="N687" s="4" t="s">
        <v>3</v>
      </c>
      <c r="O687" s="4">
        <v>2</v>
      </c>
      <c r="P687" s="4"/>
      <c r="Q687" s="4"/>
      <c r="R687" s="4"/>
      <c r="S687" s="4"/>
      <c r="T687" s="4"/>
      <c r="U687" s="4"/>
      <c r="V687" s="4"/>
      <c r="W687" s="4"/>
    </row>
    <row r="688" spans="1:23" x14ac:dyDescent="0.2">
      <c r="A688" s="4">
        <v>50</v>
      </c>
      <c r="B688" s="4">
        <v>0</v>
      </c>
      <c r="C688" s="4">
        <v>0</v>
      </c>
      <c r="D688" s="4">
        <v>1</v>
      </c>
      <c r="E688" s="4">
        <v>224</v>
      </c>
      <c r="F688" s="4">
        <f>ROUND(Source!AR661,O688)</f>
        <v>5292337.13</v>
      </c>
      <c r="G688" s="4" t="s">
        <v>104</v>
      </c>
      <c r="H688" s="4" t="s">
        <v>105</v>
      </c>
      <c r="I688" s="4"/>
      <c r="J688" s="4"/>
      <c r="K688" s="4">
        <v>224</v>
      </c>
      <c r="L688" s="4">
        <v>26</v>
      </c>
      <c r="M688" s="4">
        <v>3</v>
      </c>
      <c r="N688" s="4" t="s">
        <v>3</v>
      </c>
      <c r="O688" s="4">
        <v>2</v>
      </c>
      <c r="P688" s="4"/>
      <c r="Q688" s="4"/>
      <c r="R688" s="4"/>
      <c r="S688" s="4"/>
      <c r="T688" s="4"/>
      <c r="U688" s="4"/>
      <c r="V688" s="4"/>
      <c r="W688" s="4"/>
    </row>
    <row r="689" spans="1:245" x14ac:dyDescent="0.2">
      <c r="A689" s="4">
        <v>50</v>
      </c>
      <c r="B689" s="4">
        <v>1</v>
      </c>
      <c r="C689" s="4">
        <v>0</v>
      </c>
      <c r="D689" s="4">
        <v>2</v>
      </c>
      <c r="E689" s="4">
        <v>0</v>
      </c>
      <c r="F689" s="4">
        <f>ROUND(F688*0.18,O689)</f>
        <v>952620.68</v>
      </c>
      <c r="G689" s="4" t="s">
        <v>106</v>
      </c>
      <c r="H689" s="4" t="s">
        <v>106</v>
      </c>
      <c r="I689" s="4"/>
      <c r="J689" s="4"/>
      <c r="K689" s="4">
        <v>212</v>
      </c>
      <c r="L689" s="4">
        <v>27</v>
      </c>
      <c r="M689" s="4">
        <v>0</v>
      </c>
      <c r="N689" s="4" t="s">
        <v>3</v>
      </c>
      <c r="O689" s="4">
        <v>2</v>
      </c>
      <c r="P689" s="4"/>
      <c r="Q689" s="4"/>
      <c r="R689" s="4"/>
      <c r="S689" s="4"/>
      <c r="T689" s="4"/>
      <c r="U689" s="4"/>
      <c r="V689" s="4"/>
      <c r="W689" s="4"/>
    </row>
    <row r="690" spans="1:245" x14ac:dyDescent="0.2">
      <c r="A690" s="4">
        <v>50</v>
      </c>
      <c r="B690" s="4">
        <v>1</v>
      </c>
      <c r="C690" s="4">
        <v>0</v>
      </c>
      <c r="D690" s="4">
        <v>2</v>
      </c>
      <c r="E690" s="4">
        <v>213</v>
      </c>
      <c r="F690" s="4">
        <f>ROUND(F688+F689,O690)</f>
        <v>6244957.8099999996</v>
      </c>
      <c r="G690" s="4" t="s">
        <v>107</v>
      </c>
      <c r="H690" s="4" t="s">
        <v>108</v>
      </c>
      <c r="I690" s="4"/>
      <c r="J690" s="4"/>
      <c r="K690" s="4">
        <v>212</v>
      </c>
      <c r="L690" s="4">
        <v>28</v>
      </c>
      <c r="M690" s="4">
        <v>0</v>
      </c>
      <c r="N690" s="4" t="s">
        <v>3</v>
      </c>
      <c r="O690" s="4">
        <v>2</v>
      </c>
      <c r="P690" s="4"/>
      <c r="Q690" s="4"/>
      <c r="R690" s="4"/>
      <c r="S690" s="4"/>
      <c r="T690" s="4"/>
      <c r="U690" s="4"/>
      <c r="V690" s="4"/>
      <c r="W690" s="4"/>
    </row>
    <row r="692" spans="1:245" x14ac:dyDescent="0.2">
      <c r="A692" s="1">
        <v>4</v>
      </c>
      <c r="B692" s="1">
        <v>1</v>
      </c>
      <c r="C692" s="1"/>
      <c r="D692" s="1">
        <f>ROW(A753)</f>
        <v>753</v>
      </c>
      <c r="E692" s="1"/>
      <c r="F692" s="1" t="s">
        <v>13</v>
      </c>
      <c r="G692" s="1" t="s">
        <v>659</v>
      </c>
      <c r="H692" s="1" t="s">
        <v>3</v>
      </c>
      <c r="I692" s="1">
        <v>0</v>
      </c>
      <c r="J692" s="1"/>
      <c r="K692" s="1">
        <v>-1</v>
      </c>
      <c r="L692" s="1"/>
      <c r="M692" s="1"/>
      <c r="N692" s="1"/>
      <c r="O692" s="1"/>
      <c r="P692" s="1"/>
      <c r="Q692" s="1"/>
      <c r="R692" s="1"/>
      <c r="S692" s="1"/>
      <c r="T692" s="1"/>
      <c r="U692" s="1" t="s">
        <v>3</v>
      </c>
      <c r="V692" s="1">
        <v>0</v>
      </c>
      <c r="W692" s="1"/>
      <c r="X692" s="1"/>
      <c r="Y692" s="1"/>
      <c r="Z692" s="1"/>
      <c r="AA692" s="1"/>
      <c r="AB692" s="1" t="s">
        <v>3</v>
      </c>
      <c r="AC692" s="1" t="s">
        <v>3</v>
      </c>
      <c r="AD692" s="1" t="s">
        <v>3</v>
      </c>
      <c r="AE692" s="1" t="s">
        <v>3</v>
      </c>
      <c r="AF692" s="1" t="s">
        <v>3</v>
      </c>
      <c r="AG692" s="1" t="s">
        <v>3</v>
      </c>
      <c r="AH692" s="1"/>
      <c r="AI692" s="1"/>
      <c r="AJ692" s="1"/>
      <c r="AK692" s="1"/>
      <c r="AL692" s="1"/>
      <c r="AM692" s="1"/>
      <c r="AN692" s="1"/>
      <c r="AO692" s="1"/>
      <c r="AP692" s="1" t="s">
        <v>3</v>
      </c>
      <c r="AQ692" s="1" t="s">
        <v>3</v>
      </c>
      <c r="AR692" s="1" t="s">
        <v>3</v>
      </c>
      <c r="AS692" s="1"/>
      <c r="AT692" s="1"/>
      <c r="AU692" s="1"/>
      <c r="AV692" s="1"/>
      <c r="AW692" s="1"/>
      <c r="AX692" s="1"/>
      <c r="AY692" s="1"/>
      <c r="AZ692" s="1" t="s">
        <v>3</v>
      </c>
      <c r="BA692" s="1"/>
      <c r="BB692" s="1" t="s">
        <v>3</v>
      </c>
      <c r="BC692" s="1" t="s">
        <v>3</v>
      </c>
      <c r="BD692" s="1" t="s">
        <v>3</v>
      </c>
      <c r="BE692" s="1" t="s">
        <v>3</v>
      </c>
      <c r="BF692" s="1" t="s">
        <v>3</v>
      </c>
      <c r="BG692" s="1" t="s">
        <v>3</v>
      </c>
      <c r="BH692" s="1" t="s">
        <v>3</v>
      </c>
      <c r="BI692" s="1" t="s">
        <v>3</v>
      </c>
      <c r="BJ692" s="1" t="s">
        <v>3</v>
      </c>
      <c r="BK692" s="1" t="s">
        <v>3</v>
      </c>
      <c r="BL692" s="1" t="s">
        <v>3</v>
      </c>
      <c r="BM692" s="1" t="s">
        <v>3</v>
      </c>
      <c r="BN692" s="1" t="s">
        <v>3</v>
      </c>
      <c r="BO692" s="1" t="s">
        <v>3</v>
      </c>
      <c r="BP692" s="1" t="s">
        <v>3</v>
      </c>
      <c r="BQ692" s="1"/>
      <c r="BR692" s="1"/>
      <c r="BS692" s="1"/>
      <c r="BT692" s="1"/>
      <c r="BU692" s="1"/>
      <c r="BV692" s="1"/>
      <c r="BW692" s="1"/>
      <c r="BX692" s="1">
        <v>0</v>
      </c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>
        <v>0</v>
      </c>
    </row>
    <row r="694" spans="1:245" x14ac:dyDescent="0.2">
      <c r="A694" s="2">
        <v>52</v>
      </c>
      <c r="B694" s="2">
        <f t="shared" ref="B694:G694" si="692">B753</f>
        <v>1</v>
      </c>
      <c r="C694" s="2">
        <f t="shared" si="692"/>
        <v>4</v>
      </c>
      <c r="D694" s="2">
        <f t="shared" si="692"/>
        <v>692</v>
      </c>
      <c r="E694" s="2">
        <f t="shared" si="692"/>
        <v>0</v>
      </c>
      <c r="F694" s="2" t="str">
        <f t="shared" si="692"/>
        <v>Новый раздел</v>
      </c>
      <c r="G694" s="2" t="str">
        <f t="shared" si="692"/>
        <v>Печатников пер., д. 13, 15а</v>
      </c>
      <c r="H694" s="2"/>
      <c r="I694" s="2"/>
      <c r="J694" s="2"/>
      <c r="K694" s="2"/>
      <c r="L694" s="2"/>
      <c r="M694" s="2"/>
      <c r="N694" s="2"/>
      <c r="O694" s="2">
        <f t="shared" ref="O694:AT694" si="693">O753</f>
        <v>5719299.8099999996</v>
      </c>
      <c r="P694" s="2">
        <f t="shared" si="693"/>
        <v>5539149.1699999999</v>
      </c>
      <c r="Q694" s="2">
        <f t="shared" si="693"/>
        <v>14187.87</v>
      </c>
      <c r="R694" s="2">
        <f t="shared" si="693"/>
        <v>1431.8</v>
      </c>
      <c r="S694" s="2">
        <f t="shared" si="693"/>
        <v>165962.76999999999</v>
      </c>
      <c r="T694" s="2">
        <f t="shared" si="693"/>
        <v>0</v>
      </c>
      <c r="U694" s="2">
        <f t="shared" si="693"/>
        <v>859.41622900000004</v>
      </c>
      <c r="V694" s="2">
        <f t="shared" si="693"/>
        <v>0</v>
      </c>
      <c r="W694" s="2">
        <f t="shared" si="693"/>
        <v>0</v>
      </c>
      <c r="X694" s="2">
        <f t="shared" si="693"/>
        <v>116173.94</v>
      </c>
      <c r="Y694" s="2">
        <f t="shared" si="693"/>
        <v>16596.29</v>
      </c>
      <c r="Z694" s="2">
        <f t="shared" si="693"/>
        <v>0</v>
      </c>
      <c r="AA694" s="2">
        <f t="shared" si="693"/>
        <v>0</v>
      </c>
      <c r="AB694" s="2">
        <f t="shared" si="693"/>
        <v>5719299.8099999996</v>
      </c>
      <c r="AC694" s="2">
        <f t="shared" si="693"/>
        <v>5539149.1699999999</v>
      </c>
      <c r="AD694" s="2">
        <f t="shared" si="693"/>
        <v>14187.87</v>
      </c>
      <c r="AE694" s="2">
        <f t="shared" si="693"/>
        <v>1431.8</v>
      </c>
      <c r="AF694" s="2">
        <f t="shared" si="693"/>
        <v>165962.76999999999</v>
      </c>
      <c r="AG694" s="2">
        <f t="shared" si="693"/>
        <v>0</v>
      </c>
      <c r="AH694" s="2">
        <f t="shared" si="693"/>
        <v>859.41622900000004</v>
      </c>
      <c r="AI694" s="2">
        <f t="shared" si="693"/>
        <v>0</v>
      </c>
      <c r="AJ694" s="2">
        <f t="shared" si="693"/>
        <v>0</v>
      </c>
      <c r="AK694" s="2">
        <f t="shared" si="693"/>
        <v>116173.94</v>
      </c>
      <c r="AL694" s="2">
        <f t="shared" si="693"/>
        <v>16596.29</v>
      </c>
      <c r="AM694" s="2">
        <f t="shared" si="693"/>
        <v>0</v>
      </c>
      <c r="AN694" s="2">
        <f t="shared" si="693"/>
        <v>0</v>
      </c>
      <c r="AO694" s="2">
        <f t="shared" si="693"/>
        <v>0</v>
      </c>
      <c r="AP694" s="2">
        <f t="shared" si="693"/>
        <v>0</v>
      </c>
      <c r="AQ694" s="2">
        <f t="shared" si="693"/>
        <v>0</v>
      </c>
      <c r="AR694" s="2">
        <f t="shared" si="693"/>
        <v>5853616.3499999996</v>
      </c>
      <c r="AS694" s="2">
        <f t="shared" si="693"/>
        <v>4746238.2</v>
      </c>
      <c r="AT694" s="2">
        <f t="shared" si="693"/>
        <v>0</v>
      </c>
      <c r="AU694" s="2">
        <f t="shared" ref="AU694:BZ694" si="694">AU753</f>
        <v>1107378.1499999999</v>
      </c>
      <c r="AV694" s="2">
        <f t="shared" si="694"/>
        <v>5539149.1699999999</v>
      </c>
      <c r="AW694" s="2">
        <f t="shared" si="694"/>
        <v>5539149.1699999999</v>
      </c>
      <c r="AX694" s="2">
        <f t="shared" si="694"/>
        <v>0</v>
      </c>
      <c r="AY694" s="2">
        <f t="shared" si="694"/>
        <v>5539149.1699999999</v>
      </c>
      <c r="AZ694" s="2">
        <f t="shared" si="694"/>
        <v>0</v>
      </c>
      <c r="BA694" s="2">
        <f t="shared" si="694"/>
        <v>0</v>
      </c>
      <c r="BB694" s="2">
        <f t="shared" si="694"/>
        <v>0</v>
      </c>
      <c r="BC694" s="2">
        <f t="shared" si="694"/>
        <v>0</v>
      </c>
      <c r="BD694" s="2">
        <f t="shared" si="694"/>
        <v>0</v>
      </c>
      <c r="BE694" s="2">
        <f t="shared" si="694"/>
        <v>0</v>
      </c>
      <c r="BF694" s="2">
        <f t="shared" si="694"/>
        <v>0</v>
      </c>
      <c r="BG694" s="2">
        <f t="shared" si="694"/>
        <v>0</v>
      </c>
      <c r="BH694" s="2">
        <f t="shared" si="694"/>
        <v>0</v>
      </c>
      <c r="BI694" s="2">
        <f t="shared" si="694"/>
        <v>0</v>
      </c>
      <c r="BJ694" s="2">
        <f t="shared" si="694"/>
        <v>0</v>
      </c>
      <c r="BK694" s="2">
        <f t="shared" si="694"/>
        <v>0</v>
      </c>
      <c r="BL694" s="2">
        <f t="shared" si="694"/>
        <v>0</v>
      </c>
      <c r="BM694" s="2">
        <f t="shared" si="694"/>
        <v>0</v>
      </c>
      <c r="BN694" s="2">
        <f t="shared" si="694"/>
        <v>0</v>
      </c>
      <c r="BO694" s="2">
        <f t="shared" si="694"/>
        <v>0</v>
      </c>
      <c r="BP694" s="2">
        <f t="shared" si="694"/>
        <v>0</v>
      </c>
      <c r="BQ694" s="2">
        <f t="shared" si="694"/>
        <v>0</v>
      </c>
      <c r="BR694" s="2">
        <f t="shared" si="694"/>
        <v>0</v>
      </c>
      <c r="BS694" s="2">
        <f t="shared" si="694"/>
        <v>0</v>
      </c>
      <c r="BT694" s="2">
        <f t="shared" si="694"/>
        <v>0</v>
      </c>
      <c r="BU694" s="2">
        <f t="shared" si="694"/>
        <v>0</v>
      </c>
      <c r="BV694" s="2">
        <f t="shared" si="694"/>
        <v>0</v>
      </c>
      <c r="BW694" s="2">
        <f t="shared" si="694"/>
        <v>0</v>
      </c>
      <c r="BX694" s="2">
        <f t="shared" si="694"/>
        <v>0</v>
      </c>
      <c r="BY694" s="2">
        <f t="shared" si="694"/>
        <v>0</v>
      </c>
      <c r="BZ694" s="2">
        <f t="shared" si="694"/>
        <v>0</v>
      </c>
      <c r="CA694" s="2">
        <f t="shared" ref="CA694:DF694" si="695">CA753</f>
        <v>5853616.3499999996</v>
      </c>
      <c r="CB694" s="2">
        <f t="shared" si="695"/>
        <v>4746238.2</v>
      </c>
      <c r="CC694" s="2">
        <f t="shared" si="695"/>
        <v>0</v>
      </c>
      <c r="CD694" s="2">
        <f t="shared" si="695"/>
        <v>1107378.1499999999</v>
      </c>
      <c r="CE694" s="2">
        <f t="shared" si="695"/>
        <v>5539149.1699999999</v>
      </c>
      <c r="CF694" s="2">
        <f t="shared" si="695"/>
        <v>5539149.1699999999</v>
      </c>
      <c r="CG694" s="2">
        <f t="shared" si="695"/>
        <v>0</v>
      </c>
      <c r="CH694" s="2">
        <f t="shared" si="695"/>
        <v>5539149.1699999999</v>
      </c>
      <c r="CI694" s="2">
        <f t="shared" si="695"/>
        <v>0</v>
      </c>
      <c r="CJ694" s="2">
        <f t="shared" si="695"/>
        <v>0</v>
      </c>
      <c r="CK694" s="2">
        <f t="shared" si="695"/>
        <v>0</v>
      </c>
      <c r="CL694" s="2">
        <f t="shared" si="695"/>
        <v>0</v>
      </c>
      <c r="CM694" s="2">
        <f t="shared" si="695"/>
        <v>0</v>
      </c>
      <c r="CN694" s="2">
        <f t="shared" si="695"/>
        <v>0</v>
      </c>
      <c r="CO694" s="2">
        <f t="shared" si="695"/>
        <v>0</v>
      </c>
      <c r="CP694" s="2">
        <f t="shared" si="695"/>
        <v>0</v>
      </c>
      <c r="CQ694" s="2">
        <f t="shared" si="695"/>
        <v>0</v>
      </c>
      <c r="CR694" s="2">
        <f t="shared" si="695"/>
        <v>0</v>
      </c>
      <c r="CS694" s="2">
        <f t="shared" si="695"/>
        <v>0</v>
      </c>
      <c r="CT694" s="2">
        <f t="shared" si="695"/>
        <v>0</v>
      </c>
      <c r="CU694" s="2">
        <f t="shared" si="695"/>
        <v>0</v>
      </c>
      <c r="CV694" s="2">
        <f t="shared" si="695"/>
        <v>0</v>
      </c>
      <c r="CW694" s="2">
        <f t="shared" si="695"/>
        <v>0</v>
      </c>
      <c r="CX694" s="2">
        <f t="shared" si="695"/>
        <v>0</v>
      </c>
      <c r="CY694" s="2">
        <f t="shared" si="695"/>
        <v>0</v>
      </c>
      <c r="CZ694" s="2">
        <f t="shared" si="695"/>
        <v>0</v>
      </c>
      <c r="DA694" s="2">
        <f t="shared" si="695"/>
        <v>0</v>
      </c>
      <c r="DB694" s="2">
        <f t="shared" si="695"/>
        <v>0</v>
      </c>
      <c r="DC694" s="2">
        <f t="shared" si="695"/>
        <v>0</v>
      </c>
      <c r="DD694" s="2">
        <f t="shared" si="695"/>
        <v>0</v>
      </c>
      <c r="DE694" s="2">
        <f t="shared" si="695"/>
        <v>0</v>
      </c>
      <c r="DF694" s="2">
        <f t="shared" si="695"/>
        <v>0</v>
      </c>
      <c r="DG694" s="3">
        <f t="shared" ref="DG694:EL694" si="696">DG753</f>
        <v>0</v>
      </c>
      <c r="DH694" s="3">
        <f t="shared" si="696"/>
        <v>0</v>
      </c>
      <c r="DI694" s="3">
        <f t="shared" si="696"/>
        <v>0</v>
      </c>
      <c r="DJ694" s="3">
        <f t="shared" si="696"/>
        <v>0</v>
      </c>
      <c r="DK694" s="3">
        <f t="shared" si="696"/>
        <v>0</v>
      </c>
      <c r="DL694" s="3">
        <f t="shared" si="696"/>
        <v>0</v>
      </c>
      <c r="DM694" s="3">
        <f t="shared" si="696"/>
        <v>0</v>
      </c>
      <c r="DN694" s="3">
        <f t="shared" si="696"/>
        <v>0</v>
      </c>
      <c r="DO694" s="3">
        <f t="shared" si="696"/>
        <v>0</v>
      </c>
      <c r="DP694" s="3">
        <f t="shared" si="696"/>
        <v>0</v>
      </c>
      <c r="DQ694" s="3">
        <f t="shared" si="696"/>
        <v>0</v>
      </c>
      <c r="DR694" s="3">
        <f t="shared" si="696"/>
        <v>0</v>
      </c>
      <c r="DS694" s="3">
        <f t="shared" si="696"/>
        <v>0</v>
      </c>
      <c r="DT694" s="3">
        <f t="shared" si="696"/>
        <v>0</v>
      </c>
      <c r="DU694" s="3">
        <f t="shared" si="696"/>
        <v>0</v>
      </c>
      <c r="DV694" s="3">
        <f t="shared" si="696"/>
        <v>0</v>
      </c>
      <c r="DW694" s="3">
        <f t="shared" si="696"/>
        <v>0</v>
      </c>
      <c r="DX694" s="3">
        <f t="shared" si="696"/>
        <v>0</v>
      </c>
      <c r="DY694" s="3">
        <f t="shared" si="696"/>
        <v>0</v>
      </c>
      <c r="DZ694" s="3">
        <f t="shared" si="696"/>
        <v>0</v>
      </c>
      <c r="EA694" s="3">
        <f t="shared" si="696"/>
        <v>0</v>
      </c>
      <c r="EB694" s="3">
        <f t="shared" si="696"/>
        <v>0</v>
      </c>
      <c r="EC694" s="3">
        <f t="shared" si="696"/>
        <v>0</v>
      </c>
      <c r="ED694" s="3">
        <f t="shared" si="696"/>
        <v>0</v>
      </c>
      <c r="EE694" s="3">
        <f t="shared" si="696"/>
        <v>0</v>
      </c>
      <c r="EF694" s="3">
        <f t="shared" si="696"/>
        <v>0</v>
      </c>
      <c r="EG694" s="3">
        <f t="shared" si="696"/>
        <v>0</v>
      </c>
      <c r="EH694" s="3">
        <f t="shared" si="696"/>
        <v>0</v>
      </c>
      <c r="EI694" s="3">
        <f t="shared" si="696"/>
        <v>0</v>
      </c>
      <c r="EJ694" s="3">
        <f t="shared" si="696"/>
        <v>0</v>
      </c>
      <c r="EK694" s="3">
        <f t="shared" si="696"/>
        <v>0</v>
      </c>
      <c r="EL694" s="3">
        <f t="shared" si="696"/>
        <v>0</v>
      </c>
      <c r="EM694" s="3">
        <f t="shared" ref="EM694:FR694" si="697">EM753</f>
        <v>0</v>
      </c>
      <c r="EN694" s="3">
        <f t="shared" si="697"/>
        <v>0</v>
      </c>
      <c r="EO694" s="3">
        <f t="shared" si="697"/>
        <v>0</v>
      </c>
      <c r="EP694" s="3">
        <f t="shared" si="697"/>
        <v>0</v>
      </c>
      <c r="EQ694" s="3">
        <f t="shared" si="697"/>
        <v>0</v>
      </c>
      <c r="ER694" s="3">
        <f t="shared" si="697"/>
        <v>0</v>
      </c>
      <c r="ES694" s="3">
        <f t="shared" si="697"/>
        <v>0</v>
      </c>
      <c r="ET694" s="3">
        <f t="shared" si="697"/>
        <v>0</v>
      </c>
      <c r="EU694" s="3">
        <f t="shared" si="697"/>
        <v>0</v>
      </c>
      <c r="EV694" s="3">
        <f t="shared" si="697"/>
        <v>0</v>
      </c>
      <c r="EW694" s="3">
        <f t="shared" si="697"/>
        <v>0</v>
      </c>
      <c r="EX694" s="3">
        <f t="shared" si="697"/>
        <v>0</v>
      </c>
      <c r="EY694" s="3">
        <f t="shared" si="697"/>
        <v>0</v>
      </c>
      <c r="EZ694" s="3">
        <f t="shared" si="697"/>
        <v>0</v>
      </c>
      <c r="FA694" s="3">
        <f t="shared" si="697"/>
        <v>0</v>
      </c>
      <c r="FB694" s="3">
        <f t="shared" si="697"/>
        <v>0</v>
      </c>
      <c r="FC694" s="3">
        <f t="shared" si="697"/>
        <v>0</v>
      </c>
      <c r="FD694" s="3">
        <f t="shared" si="697"/>
        <v>0</v>
      </c>
      <c r="FE694" s="3">
        <f t="shared" si="697"/>
        <v>0</v>
      </c>
      <c r="FF694" s="3">
        <f t="shared" si="697"/>
        <v>0</v>
      </c>
      <c r="FG694" s="3">
        <f t="shared" si="697"/>
        <v>0</v>
      </c>
      <c r="FH694" s="3">
        <f t="shared" si="697"/>
        <v>0</v>
      </c>
      <c r="FI694" s="3">
        <f t="shared" si="697"/>
        <v>0</v>
      </c>
      <c r="FJ694" s="3">
        <f t="shared" si="697"/>
        <v>0</v>
      </c>
      <c r="FK694" s="3">
        <f t="shared" si="697"/>
        <v>0</v>
      </c>
      <c r="FL694" s="3">
        <f t="shared" si="697"/>
        <v>0</v>
      </c>
      <c r="FM694" s="3">
        <f t="shared" si="697"/>
        <v>0</v>
      </c>
      <c r="FN694" s="3">
        <f t="shared" si="697"/>
        <v>0</v>
      </c>
      <c r="FO694" s="3">
        <f t="shared" si="697"/>
        <v>0</v>
      </c>
      <c r="FP694" s="3">
        <f t="shared" si="697"/>
        <v>0</v>
      </c>
      <c r="FQ694" s="3">
        <f t="shared" si="697"/>
        <v>0</v>
      </c>
      <c r="FR694" s="3">
        <f t="shared" si="697"/>
        <v>0</v>
      </c>
      <c r="FS694" s="3">
        <f t="shared" ref="FS694:GX694" si="698">FS753</f>
        <v>0</v>
      </c>
      <c r="FT694" s="3">
        <f t="shared" si="698"/>
        <v>0</v>
      </c>
      <c r="FU694" s="3">
        <f t="shared" si="698"/>
        <v>0</v>
      </c>
      <c r="FV694" s="3">
        <f t="shared" si="698"/>
        <v>0</v>
      </c>
      <c r="FW694" s="3">
        <f t="shared" si="698"/>
        <v>0</v>
      </c>
      <c r="FX694" s="3">
        <f t="shared" si="698"/>
        <v>0</v>
      </c>
      <c r="FY694" s="3">
        <f t="shared" si="698"/>
        <v>0</v>
      </c>
      <c r="FZ694" s="3">
        <f t="shared" si="698"/>
        <v>0</v>
      </c>
      <c r="GA694" s="3">
        <f t="shared" si="698"/>
        <v>0</v>
      </c>
      <c r="GB694" s="3">
        <f t="shared" si="698"/>
        <v>0</v>
      </c>
      <c r="GC694" s="3">
        <f t="shared" si="698"/>
        <v>0</v>
      </c>
      <c r="GD694" s="3">
        <f t="shared" si="698"/>
        <v>0</v>
      </c>
      <c r="GE694" s="3">
        <f t="shared" si="698"/>
        <v>0</v>
      </c>
      <c r="GF694" s="3">
        <f t="shared" si="698"/>
        <v>0</v>
      </c>
      <c r="GG694" s="3">
        <f t="shared" si="698"/>
        <v>0</v>
      </c>
      <c r="GH694" s="3">
        <f t="shared" si="698"/>
        <v>0</v>
      </c>
      <c r="GI694" s="3">
        <f t="shared" si="698"/>
        <v>0</v>
      </c>
      <c r="GJ694" s="3">
        <f t="shared" si="698"/>
        <v>0</v>
      </c>
      <c r="GK694" s="3">
        <f t="shared" si="698"/>
        <v>0</v>
      </c>
      <c r="GL694" s="3">
        <f t="shared" si="698"/>
        <v>0</v>
      </c>
      <c r="GM694" s="3">
        <f t="shared" si="698"/>
        <v>0</v>
      </c>
      <c r="GN694" s="3">
        <f t="shared" si="698"/>
        <v>0</v>
      </c>
      <c r="GO694" s="3">
        <f t="shared" si="698"/>
        <v>0</v>
      </c>
      <c r="GP694" s="3">
        <f t="shared" si="698"/>
        <v>0</v>
      </c>
      <c r="GQ694" s="3">
        <f t="shared" si="698"/>
        <v>0</v>
      </c>
      <c r="GR694" s="3">
        <f t="shared" si="698"/>
        <v>0</v>
      </c>
      <c r="GS694" s="3">
        <f t="shared" si="698"/>
        <v>0</v>
      </c>
      <c r="GT694" s="3">
        <f t="shared" si="698"/>
        <v>0</v>
      </c>
      <c r="GU694" s="3">
        <f t="shared" si="698"/>
        <v>0</v>
      </c>
      <c r="GV694" s="3">
        <f t="shared" si="698"/>
        <v>0</v>
      </c>
      <c r="GW694" s="3">
        <f t="shared" si="698"/>
        <v>0</v>
      </c>
      <c r="GX694" s="3">
        <f t="shared" si="698"/>
        <v>0</v>
      </c>
    </row>
    <row r="696" spans="1:245" x14ac:dyDescent="0.2">
      <c r="A696">
        <v>19</v>
      </c>
      <c r="B696">
        <v>1</v>
      </c>
      <c r="F696" t="s">
        <v>3</v>
      </c>
      <c r="G696" t="s">
        <v>659</v>
      </c>
      <c r="H696" t="s">
        <v>3</v>
      </c>
      <c r="AA696">
        <v>1</v>
      </c>
      <c r="IK696">
        <v>0</v>
      </c>
    </row>
    <row r="697" spans="1:245" x14ac:dyDescent="0.2">
      <c r="A697">
        <v>17</v>
      </c>
      <c r="B697">
        <v>1</v>
      </c>
      <c r="C697">
        <f>ROW(SmtRes!A1785)</f>
        <v>1785</v>
      </c>
      <c r="D697">
        <f>ROW(EtalonRes!A1695)</f>
        <v>1695</v>
      </c>
      <c r="E697" t="s">
        <v>660</v>
      </c>
      <c r="F697" t="s">
        <v>17</v>
      </c>
      <c r="G697" t="s">
        <v>18</v>
      </c>
      <c r="H697" t="s">
        <v>19</v>
      </c>
      <c r="I697">
        <v>0.03</v>
      </c>
      <c r="J697">
        <v>0</v>
      </c>
      <c r="O697">
        <f t="shared" ref="O697:O728" si="699">ROUND(CP697,2)</f>
        <v>2000.02</v>
      </c>
      <c r="P697">
        <f t="shared" ref="P697:P728" si="700">ROUND(CQ697*I697,2)</f>
        <v>1708</v>
      </c>
      <c r="Q697">
        <f t="shared" ref="Q697:Q728" si="701">ROUND(CR697*I697,2)</f>
        <v>46.66</v>
      </c>
      <c r="R697">
        <f t="shared" ref="R697:R728" si="702">ROUND(CS697*I697,2)</f>
        <v>4.29</v>
      </c>
      <c r="S697">
        <f t="shared" ref="S697:S728" si="703">ROUND(CT697*I697,2)</f>
        <v>245.36</v>
      </c>
      <c r="T697">
        <f t="shared" ref="T697:T728" si="704">ROUND(CU697*I697,2)</f>
        <v>0</v>
      </c>
      <c r="U697">
        <f t="shared" ref="U697:U728" si="705">CV697*I697</f>
        <v>1.0832999999999999</v>
      </c>
      <c r="V697">
        <f t="shared" ref="V697:V728" si="706">CW697*I697</f>
        <v>0</v>
      </c>
      <c r="W697">
        <f t="shared" ref="W697:W728" si="707">ROUND(CX697*I697,2)</f>
        <v>0</v>
      </c>
      <c r="X697">
        <f t="shared" ref="X697:X728" si="708">ROUND(CY697,2)</f>
        <v>171.75</v>
      </c>
      <c r="Y697">
        <f t="shared" ref="Y697:Y728" si="709">ROUND(CZ697,2)</f>
        <v>24.54</v>
      </c>
      <c r="AA697">
        <v>33034105</v>
      </c>
      <c r="AB697">
        <f t="shared" ref="AB697:AB728" si="710">ROUND((AC697+AD697+AF697),6)</f>
        <v>66667.14</v>
      </c>
      <c r="AC697">
        <f t="shared" ref="AC697:AC728" si="711">ROUND((ES697),6)</f>
        <v>56933.42</v>
      </c>
      <c r="AD697">
        <f t="shared" ref="AD697:AD728" si="712">ROUND((((ET697)-(EU697))+AE697),6)</f>
        <v>1555.17</v>
      </c>
      <c r="AE697">
        <f t="shared" ref="AE697:AE728" si="713">ROUND((EU697),6)</f>
        <v>142.85</v>
      </c>
      <c r="AF697">
        <f t="shared" ref="AF697:AF728" si="714">ROUND((EV697),6)</f>
        <v>8178.55</v>
      </c>
      <c r="AG697">
        <f t="shared" ref="AG697:AG728" si="715">ROUND((AP697),6)</f>
        <v>0</v>
      </c>
      <c r="AH697">
        <f t="shared" ref="AH697:AH728" si="716">(EW697)</f>
        <v>36.11</v>
      </c>
      <c r="AI697">
        <f t="shared" ref="AI697:AI728" si="717">(EX697)</f>
        <v>0</v>
      </c>
      <c r="AJ697">
        <f t="shared" ref="AJ697:AJ728" si="718">ROUND((AS697),6)</f>
        <v>0</v>
      </c>
      <c r="AK697">
        <v>66667.14</v>
      </c>
      <c r="AL697">
        <v>56933.42</v>
      </c>
      <c r="AM697">
        <v>1555.17</v>
      </c>
      <c r="AN697">
        <v>142.85</v>
      </c>
      <c r="AO697">
        <v>8178.55</v>
      </c>
      <c r="AP697">
        <v>0</v>
      </c>
      <c r="AQ697">
        <v>36.11</v>
      </c>
      <c r="AR697">
        <v>0</v>
      </c>
      <c r="AS697">
        <v>0</v>
      </c>
      <c r="AT697">
        <v>70</v>
      </c>
      <c r="AU697">
        <v>10</v>
      </c>
      <c r="AV697">
        <v>1</v>
      </c>
      <c r="AW697">
        <v>1</v>
      </c>
      <c r="AZ697">
        <v>1</v>
      </c>
      <c r="BA697">
        <v>1</v>
      </c>
      <c r="BB697">
        <v>1</v>
      </c>
      <c r="BC697">
        <v>1</v>
      </c>
      <c r="BD697" t="s">
        <v>3</v>
      </c>
      <c r="BE697" t="s">
        <v>3</v>
      </c>
      <c r="BF697" t="s">
        <v>3</v>
      </c>
      <c r="BG697" t="s">
        <v>3</v>
      </c>
      <c r="BH697">
        <v>0</v>
      </c>
      <c r="BI697">
        <v>4</v>
      </c>
      <c r="BJ697" t="s">
        <v>20</v>
      </c>
      <c r="BM697">
        <v>0</v>
      </c>
      <c r="BN697">
        <v>0</v>
      </c>
      <c r="BO697" t="s">
        <v>3</v>
      </c>
      <c r="BP697">
        <v>0</v>
      </c>
      <c r="BQ697">
        <v>1</v>
      </c>
      <c r="BR697">
        <v>0</v>
      </c>
      <c r="BS697">
        <v>1</v>
      </c>
      <c r="BT697">
        <v>1</v>
      </c>
      <c r="BU697">
        <v>1</v>
      </c>
      <c r="BV697">
        <v>1</v>
      </c>
      <c r="BW697">
        <v>1</v>
      </c>
      <c r="BX697">
        <v>1</v>
      </c>
      <c r="BY697" t="s">
        <v>3</v>
      </c>
      <c r="BZ697">
        <v>70</v>
      </c>
      <c r="CA697">
        <v>10</v>
      </c>
      <c r="CF697">
        <v>0</v>
      </c>
      <c r="CG697">
        <v>0</v>
      </c>
      <c r="CM697">
        <v>0</v>
      </c>
      <c r="CN697" t="s">
        <v>3</v>
      </c>
      <c r="CO697">
        <v>0</v>
      </c>
      <c r="CP697">
        <f t="shared" ref="CP697:CP728" si="719">(P697+Q697+S697)</f>
        <v>2000.02</v>
      </c>
      <c r="CQ697">
        <f t="shared" ref="CQ697:CQ728" si="720">(AC697*BC697*AW697)</f>
        <v>56933.42</v>
      </c>
      <c r="CR697">
        <f t="shared" ref="CR697:CR728" si="721">((((ET697)*BB697-(EU697)*BS697)+AE697*BS697)*AV697)</f>
        <v>1555.17</v>
      </c>
      <c r="CS697">
        <f t="shared" ref="CS697:CS728" si="722">(AE697*BS697*AV697)</f>
        <v>142.85</v>
      </c>
      <c r="CT697">
        <f t="shared" ref="CT697:CT728" si="723">(AF697*BA697*AV697)</f>
        <v>8178.55</v>
      </c>
      <c r="CU697">
        <f t="shared" ref="CU697:CU728" si="724">AG697</f>
        <v>0</v>
      </c>
      <c r="CV697">
        <f t="shared" ref="CV697:CV728" si="725">(AH697*AV697)</f>
        <v>36.11</v>
      </c>
      <c r="CW697">
        <f t="shared" ref="CW697:CW728" si="726">AI697</f>
        <v>0</v>
      </c>
      <c r="CX697">
        <f t="shared" ref="CX697:CX728" si="727">AJ697</f>
        <v>0</v>
      </c>
      <c r="CY697">
        <f t="shared" ref="CY697:CY728" si="728">((S697*BZ697)/100)</f>
        <v>171.75200000000001</v>
      </c>
      <c r="CZ697">
        <f t="shared" ref="CZ697:CZ728" si="729">((S697*CA697)/100)</f>
        <v>24.536000000000005</v>
      </c>
      <c r="DC697" t="s">
        <v>3</v>
      </c>
      <c r="DD697" t="s">
        <v>3</v>
      </c>
      <c r="DE697" t="s">
        <v>3</v>
      </c>
      <c r="DF697" t="s">
        <v>3</v>
      </c>
      <c r="DG697" t="s">
        <v>3</v>
      </c>
      <c r="DH697" t="s">
        <v>3</v>
      </c>
      <c r="DI697" t="s">
        <v>3</v>
      </c>
      <c r="DJ697" t="s">
        <v>3</v>
      </c>
      <c r="DK697" t="s">
        <v>3</v>
      </c>
      <c r="DL697" t="s">
        <v>3</v>
      </c>
      <c r="DM697" t="s">
        <v>3</v>
      </c>
      <c r="DN697">
        <v>0</v>
      </c>
      <c r="DO697">
        <v>0</v>
      </c>
      <c r="DP697">
        <v>1</v>
      </c>
      <c r="DQ697">
        <v>1</v>
      </c>
      <c r="DU697">
        <v>1009</v>
      </c>
      <c r="DV697" t="s">
        <v>19</v>
      </c>
      <c r="DW697" t="s">
        <v>19</v>
      </c>
      <c r="DX697">
        <v>1000</v>
      </c>
      <c r="EE697">
        <v>32505399</v>
      </c>
      <c r="EF697">
        <v>1</v>
      </c>
      <c r="EG697" t="s">
        <v>21</v>
      </c>
      <c r="EH697">
        <v>0</v>
      </c>
      <c r="EI697" t="s">
        <v>3</v>
      </c>
      <c r="EJ697">
        <v>4</v>
      </c>
      <c r="EK697">
        <v>0</v>
      </c>
      <c r="EL697" t="s">
        <v>22</v>
      </c>
      <c r="EM697" t="s">
        <v>23</v>
      </c>
      <c r="EO697" t="s">
        <v>3</v>
      </c>
      <c r="EQ697">
        <v>131072</v>
      </c>
      <c r="ER697">
        <v>66667.14</v>
      </c>
      <c r="ES697">
        <v>56933.42</v>
      </c>
      <c r="ET697">
        <v>1555.17</v>
      </c>
      <c r="EU697">
        <v>142.85</v>
      </c>
      <c r="EV697">
        <v>8178.55</v>
      </c>
      <c r="EW697">
        <v>36.11</v>
      </c>
      <c r="EX697">
        <v>0</v>
      </c>
      <c r="EY697">
        <v>0</v>
      </c>
      <c r="FQ697">
        <v>0</v>
      </c>
      <c r="FR697">
        <f t="shared" ref="FR697:FR728" si="730">ROUND(IF(AND(BH697=3,BI697=3),P697,0),2)</f>
        <v>0</v>
      </c>
      <c r="FS697">
        <v>0</v>
      </c>
      <c r="FX697">
        <v>70</v>
      </c>
      <c r="FY697">
        <v>10</v>
      </c>
      <c r="GA697" t="s">
        <v>3</v>
      </c>
      <c r="GD697">
        <v>0</v>
      </c>
      <c r="GF697">
        <v>-1596235391</v>
      </c>
      <c r="GG697">
        <v>2</v>
      </c>
      <c r="GH697">
        <v>1</v>
      </c>
      <c r="GI697">
        <v>-2</v>
      </c>
      <c r="GJ697">
        <v>0</v>
      </c>
      <c r="GK697">
        <f>ROUND(R697*(R12)/100,2)</f>
        <v>4.63</v>
      </c>
      <c r="GL697">
        <f t="shared" ref="GL697:GL728" si="731">ROUND(IF(AND(BH697=3,BI697=3,FS697&lt;&gt;0),P697,0),2)</f>
        <v>0</v>
      </c>
      <c r="GM697">
        <f t="shared" ref="GM697:GM728" si="732">ROUND(O697+X697+Y697+GK697,2)+GX697</f>
        <v>2200.94</v>
      </c>
      <c r="GN697">
        <f t="shared" ref="GN697:GN728" si="733">IF(OR(BI697=0,BI697=1),ROUND(O697+X697+Y697+GK697,2),0)</f>
        <v>0</v>
      </c>
      <c r="GO697">
        <f t="shared" ref="GO697:GO728" si="734">IF(BI697=2,ROUND(O697+X697+Y697+GK697,2),0)</f>
        <v>0</v>
      </c>
      <c r="GP697">
        <f t="shared" ref="GP697:GP728" si="735">IF(BI697=4,ROUND(O697+X697+Y697+GK697,2)+GX697,0)</f>
        <v>2200.94</v>
      </c>
      <c r="GR697">
        <v>0</v>
      </c>
      <c r="GS697">
        <v>3</v>
      </c>
      <c r="GT697">
        <v>0</v>
      </c>
      <c r="GU697" t="s">
        <v>3</v>
      </c>
      <c r="GV697">
        <f t="shared" ref="GV697:GV728" si="736">ROUND(GT697,6)</f>
        <v>0</v>
      </c>
      <c r="GW697">
        <v>1</v>
      </c>
      <c r="GX697">
        <f t="shared" ref="GX697:GX728" si="737">ROUND(GV697*GW697*I697,2)</f>
        <v>0</v>
      </c>
      <c r="HA697">
        <v>0</v>
      </c>
      <c r="HB697">
        <v>0</v>
      </c>
      <c r="IK697">
        <v>0</v>
      </c>
    </row>
    <row r="698" spans="1:245" x14ac:dyDescent="0.2">
      <c r="A698">
        <v>18</v>
      </c>
      <c r="B698">
        <v>1</v>
      </c>
      <c r="C698">
        <v>1785</v>
      </c>
      <c r="E698" t="s">
        <v>661</v>
      </c>
      <c r="F698" t="s">
        <v>25</v>
      </c>
      <c r="G698" t="s">
        <v>26</v>
      </c>
      <c r="H698" t="s">
        <v>19</v>
      </c>
      <c r="I698">
        <f>I697*J698</f>
        <v>-0.03</v>
      </c>
      <c r="J698">
        <v>-1</v>
      </c>
      <c r="O698">
        <f t="shared" si="699"/>
        <v>-1602.3</v>
      </c>
      <c r="P698">
        <f t="shared" si="700"/>
        <v>-1602.3</v>
      </c>
      <c r="Q698">
        <f t="shared" si="701"/>
        <v>0</v>
      </c>
      <c r="R698">
        <f t="shared" si="702"/>
        <v>0</v>
      </c>
      <c r="S698">
        <f t="shared" si="703"/>
        <v>0</v>
      </c>
      <c r="T698">
        <f t="shared" si="704"/>
        <v>0</v>
      </c>
      <c r="U698">
        <f t="shared" si="705"/>
        <v>0</v>
      </c>
      <c r="V698">
        <f t="shared" si="706"/>
        <v>0</v>
      </c>
      <c r="W698">
        <f t="shared" si="707"/>
        <v>0</v>
      </c>
      <c r="X698">
        <f t="shared" si="708"/>
        <v>0</v>
      </c>
      <c r="Y698">
        <f t="shared" si="709"/>
        <v>0</v>
      </c>
      <c r="AA698">
        <v>33034105</v>
      </c>
      <c r="AB698">
        <f t="shared" si="710"/>
        <v>53410.15</v>
      </c>
      <c r="AC698">
        <f t="shared" si="711"/>
        <v>53410.15</v>
      </c>
      <c r="AD698">
        <f t="shared" si="712"/>
        <v>0</v>
      </c>
      <c r="AE698">
        <f t="shared" si="713"/>
        <v>0</v>
      </c>
      <c r="AF698">
        <f t="shared" si="714"/>
        <v>0</v>
      </c>
      <c r="AG698">
        <f t="shared" si="715"/>
        <v>0</v>
      </c>
      <c r="AH698">
        <f t="shared" si="716"/>
        <v>0</v>
      </c>
      <c r="AI698">
        <f t="shared" si="717"/>
        <v>0</v>
      </c>
      <c r="AJ698">
        <f t="shared" si="718"/>
        <v>0</v>
      </c>
      <c r="AK698">
        <v>53410.15</v>
      </c>
      <c r="AL698">
        <v>53410.15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70</v>
      </c>
      <c r="AU698">
        <v>10</v>
      </c>
      <c r="AV698">
        <v>1</v>
      </c>
      <c r="AW698">
        <v>1</v>
      </c>
      <c r="AZ698">
        <v>1</v>
      </c>
      <c r="BA698">
        <v>1</v>
      </c>
      <c r="BB698">
        <v>1</v>
      </c>
      <c r="BC698">
        <v>1</v>
      </c>
      <c r="BD698" t="s">
        <v>3</v>
      </c>
      <c r="BE698" t="s">
        <v>3</v>
      </c>
      <c r="BF698" t="s">
        <v>3</v>
      </c>
      <c r="BG698" t="s">
        <v>3</v>
      </c>
      <c r="BH698">
        <v>3</v>
      </c>
      <c r="BI698">
        <v>4</v>
      </c>
      <c r="BJ698" t="s">
        <v>27</v>
      </c>
      <c r="BM698">
        <v>0</v>
      </c>
      <c r="BN698">
        <v>0</v>
      </c>
      <c r="BO698" t="s">
        <v>3</v>
      </c>
      <c r="BP698">
        <v>0</v>
      </c>
      <c r="BQ698">
        <v>1</v>
      </c>
      <c r="BR698">
        <v>0</v>
      </c>
      <c r="BS698">
        <v>1</v>
      </c>
      <c r="BT698">
        <v>1</v>
      </c>
      <c r="BU698">
        <v>1</v>
      </c>
      <c r="BV698">
        <v>1</v>
      </c>
      <c r="BW698">
        <v>1</v>
      </c>
      <c r="BX698">
        <v>1</v>
      </c>
      <c r="BY698" t="s">
        <v>3</v>
      </c>
      <c r="BZ698">
        <v>70</v>
      </c>
      <c r="CA698">
        <v>10</v>
      </c>
      <c r="CF698">
        <v>0</v>
      </c>
      <c r="CG698">
        <v>0</v>
      </c>
      <c r="CM698">
        <v>0</v>
      </c>
      <c r="CN698" t="s">
        <v>3</v>
      </c>
      <c r="CO698">
        <v>0</v>
      </c>
      <c r="CP698">
        <f t="shared" si="719"/>
        <v>-1602.3</v>
      </c>
      <c r="CQ698">
        <f t="shared" si="720"/>
        <v>53410.15</v>
      </c>
      <c r="CR698">
        <f t="shared" si="721"/>
        <v>0</v>
      </c>
      <c r="CS698">
        <f t="shared" si="722"/>
        <v>0</v>
      </c>
      <c r="CT698">
        <f t="shared" si="723"/>
        <v>0</v>
      </c>
      <c r="CU698">
        <f t="shared" si="724"/>
        <v>0</v>
      </c>
      <c r="CV698">
        <f t="shared" si="725"/>
        <v>0</v>
      </c>
      <c r="CW698">
        <f t="shared" si="726"/>
        <v>0</v>
      </c>
      <c r="CX698">
        <f t="shared" si="727"/>
        <v>0</v>
      </c>
      <c r="CY698">
        <f t="shared" si="728"/>
        <v>0</v>
      </c>
      <c r="CZ698">
        <f t="shared" si="729"/>
        <v>0</v>
      </c>
      <c r="DC698" t="s">
        <v>3</v>
      </c>
      <c r="DD698" t="s">
        <v>3</v>
      </c>
      <c r="DE698" t="s">
        <v>3</v>
      </c>
      <c r="DF698" t="s">
        <v>3</v>
      </c>
      <c r="DG698" t="s">
        <v>3</v>
      </c>
      <c r="DH698" t="s">
        <v>3</v>
      </c>
      <c r="DI698" t="s">
        <v>3</v>
      </c>
      <c r="DJ698" t="s">
        <v>3</v>
      </c>
      <c r="DK698" t="s">
        <v>3</v>
      </c>
      <c r="DL698" t="s">
        <v>3</v>
      </c>
      <c r="DM698" t="s">
        <v>3</v>
      </c>
      <c r="DN698">
        <v>0</v>
      </c>
      <c r="DO698">
        <v>0</v>
      </c>
      <c r="DP698">
        <v>1</v>
      </c>
      <c r="DQ698">
        <v>1</v>
      </c>
      <c r="DU698">
        <v>1009</v>
      </c>
      <c r="DV698" t="s">
        <v>19</v>
      </c>
      <c r="DW698" t="s">
        <v>19</v>
      </c>
      <c r="DX698">
        <v>1000</v>
      </c>
      <c r="EE698">
        <v>32505399</v>
      </c>
      <c r="EF698">
        <v>1</v>
      </c>
      <c r="EG698" t="s">
        <v>21</v>
      </c>
      <c r="EH698">
        <v>0</v>
      </c>
      <c r="EI698" t="s">
        <v>3</v>
      </c>
      <c r="EJ698">
        <v>4</v>
      </c>
      <c r="EK698">
        <v>0</v>
      </c>
      <c r="EL698" t="s">
        <v>22</v>
      </c>
      <c r="EM698" t="s">
        <v>23</v>
      </c>
      <c r="EO698" t="s">
        <v>3</v>
      </c>
      <c r="EQ698">
        <v>0</v>
      </c>
      <c r="ER698">
        <v>53410.15</v>
      </c>
      <c r="ES698">
        <v>53410.15</v>
      </c>
      <c r="ET698">
        <v>0</v>
      </c>
      <c r="EU698">
        <v>0</v>
      </c>
      <c r="EV698">
        <v>0</v>
      </c>
      <c r="EW698">
        <v>0</v>
      </c>
      <c r="EX698">
        <v>0</v>
      </c>
      <c r="FQ698">
        <v>0</v>
      </c>
      <c r="FR698">
        <f t="shared" si="730"/>
        <v>0</v>
      </c>
      <c r="FS698">
        <v>0</v>
      </c>
      <c r="FX698">
        <v>70</v>
      </c>
      <c r="FY698">
        <v>10</v>
      </c>
      <c r="GA698" t="s">
        <v>3</v>
      </c>
      <c r="GD698">
        <v>0</v>
      </c>
      <c r="GF698">
        <v>-1467733540</v>
      </c>
      <c r="GG698">
        <v>2</v>
      </c>
      <c r="GH698">
        <v>1</v>
      </c>
      <c r="GI698">
        <v>-2</v>
      </c>
      <c r="GJ698">
        <v>0</v>
      </c>
      <c r="GK698">
        <f>ROUND(R698*(R12)/100,2)</f>
        <v>0</v>
      </c>
      <c r="GL698">
        <f t="shared" si="731"/>
        <v>0</v>
      </c>
      <c r="GM698">
        <f t="shared" si="732"/>
        <v>-1602.3</v>
      </c>
      <c r="GN698">
        <f t="shared" si="733"/>
        <v>0</v>
      </c>
      <c r="GO698">
        <f t="shared" si="734"/>
        <v>0</v>
      </c>
      <c r="GP698">
        <f t="shared" si="735"/>
        <v>-1602.3</v>
      </c>
      <c r="GR698">
        <v>0</v>
      </c>
      <c r="GS698">
        <v>3</v>
      </c>
      <c r="GT698">
        <v>0</v>
      </c>
      <c r="GU698" t="s">
        <v>3</v>
      </c>
      <c r="GV698">
        <f t="shared" si="736"/>
        <v>0</v>
      </c>
      <c r="GW698">
        <v>1</v>
      </c>
      <c r="GX698">
        <f t="shared" si="737"/>
        <v>0</v>
      </c>
      <c r="HA698">
        <v>0</v>
      </c>
      <c r="HB698">
        <v>0</v>
      </c>
      <c r="IK698">
        <v>0</v>
      </c>
    </row>
    <row r="699" spans="1:245" x14ac:dyDescent="0.2">
      <c r="A699">
        <v>17</v>
      </c>
      <c r="B699">
        <v>1</v>
      </c>
      <c r="C699">
        <f>ROW(SmtRes!A1800)</f>
        <v>1800</v>
      </c>
      <c r="D699">
        <f>ROW(EtalonRes!A1710)</f>
        <v>1710</v>
      </c>
      <c r="E699" t="s">
        <v>662</v>
      </c>
      <c r="F699" t="s">
        <v>29</v>
      </c>
      <c r="G699" t="s">
        <v>30</v>
      </c>
      <c r="H699" t="s">
        <v>31</v>
      </c>
      <c r="I699">
        <v>4.1000000000000003E-3</v>
      </c>
      <c r="J699">
        <v>0</v>
      </c>
      <c r="O699">
        <f t="shared" si="699"/>
        <v>1750.33</v>
      </c>
      <c r="P699">
        <f t="shared" si="700"/>
        <v>1426.11</v>
      </c>
      <c r="Q699">
        <f t="shared" si="701"/>
        <v>1.78</v>
      </c>
      <c r="R699">
        <f t="shared" si="702"/>
        <v>0.6</v>
      </c>
      <c r="S699">
        <f t="shared" si="703"/>
        <v>322.44</v>
      </c>
      <c r="T699">
        <f t="shared" si="704"/>
        <v>0</v>
      </c>
      <c r="U699">
        <f t="shared" si="705"/>
        <v>1.8577100000000002</v>
      </c>
      <c r="V699">
        <f t="shared" si="706"/>
        <v>0</v>
      </c>
      <c r="W699">
        <f t="shared" si="707"/>
        <v>0</v>
      </c>
      <c r="X699">
        <f t="shared" si="708"/>
        <v>225.71</v>
      </c>
      <c r="Y699">
        <f t="shared" si="709"/>
        <v>32.24</v>
      </c>
      <c r="AA699">
        <v>33034105</v>
      </c>
      <c r="AB699">
        <f t="shared" si="710"/>
        <v>426912.19</v>
      </c>
      <c r="AC699">
        <f t="shared" si="711"/>
        <v>347832.49</v>
      </c>
      <c r="AD699">
        <f t="shared" si="712"/>
        <v>435.13</v>
      </c>
      <c r="AE699">
        <f t="shared" si="713"/>
        <v>147.43</v>
      </c>
      <c r="AF699">
        <f t="shared" si="714"/>
        <v>78644.570000000007</v>
      </c>
      <c r="AG699">
        <f t="shared" si="715"/>
        <v>0</v>
      </c>
      <c r="AH699">
        <f t="shared" si="716"/>
        <v>453.1</v>
      </c>
      <c r="AI699">
        <f t="shared" si="717"/>
        <v>0</v>
      </c>
      <c r="AJ699">
        <f t="shared" si="718"/>
        <v>0</v>
      </c>
      <c r="AK699">
        <v>426912.19</v>
      </c>
      <c r="AL699">
        <v>347832.49</v>
      </c>
      <c r="AM699">
        <v>435.13</v>
      </c>
      <c r="AN699">
        <v>147.43</v>
      </c>
      <c r="AO699">
        <v>78644.570000000007</v>
      </c>
      <c r="AP699">
        <v>0</v>
      </c>
      <c r="AQ699">
        <v>453.1</v>
      </c>
      <c r="AR699">
        <v>0</v>
      </c>
      <c r="AS699">
        <v>0</v>
      </c>
      <c r="AT699">
        <v>70</v>
      </c>
      <c r="AU699">
        <v>10</v>
      </c>
      <c r="AV699">
        <v>1</v>
      </c>
      <c r="AW699">
        <v>1</v>
      </c>
      <c r="AZ699">
        <v>1</v>
      </c>
      <c r="BA699">
        <v>1</v>
      </c>
      <c r="BB699">
        <v>1</v>
      </c>
      <c r="BC699">
        <v>1</v>
      </c>
      <c r="BD699" t="s">
        <v>3</v>
      </c>
      <c r="BE699" t="s">
        <v>3</v>
      </c>
      <c r="BF699" t="s">
        <v>3</v>
      </c>
      <c r="BG699" t="s">
        <v>3</v>
      </c>
      <c r="BH699">
        <v>0</v>
      </c>
      <c r="BI699">
        <v>4</v>
      </c>
      <c r="BJ699" t="s">
        <v>32</v>
      </c>
      <c r="BM699">
        <v>0</v>
      </c>
      <c r="BN699">
        <v>0</v>
      </c>
      <c r="BO699" t="s">
        <v>3</v>
      </c>
      <c r="BP699">
        <v>0</v>
      </c>
      <c r="BQ699">
        <v>1</v>
      </c>
      <c r="BR699">
        <v>0</v>
      </c>
      <c r="BS699">
        <v>1</v>
      </c>
      <c r="BT699">
        <v>1</v>
      </c>
      <c r="BU699">
        <v>1</v>
      </c>
      <c r="BV699">
        <v>1</v>
      </c>
      <c r="BW699">
        <v>1</v>
      </c>
      <c r="BX699">
        <v>1</v>
      </c>
      <c r="BY699" t="s">
        <v>3</v>
      </c>
      <c r="BZ699">
        <v>70</v>
      </c>
      <c r="CA699">
        <v>10</v>
      </c>
      <c r="CF699">
        <v>0</v>
      </c>
      <c r="CG699">
        <v>0</v>
      </c>
      <c r="CM699">
        <v>0</v>
      </c>
      <c r="CN699" t="s">
        <v>3</v>
      </c>
      <c r="CO699">
        <v>0</v>
      </c>
      <c r="CP699">
        <f t="shared" si="719"/>
        <v>1750.33</v>
      </c>
      <c r="CQ699">
        <f t="shared" si="720"/>
        <v>347832.49</v>
      </c>
      <c r="CR699">
        <f t="shared" si="721"/>
        <v>435.13</v>
      </c>
      <c r="CS699">
        <f t="shared" si="722"/>
        <v>147.43</v>
      </c>
      <c r="CT699">
        <f t="shared" si="723"/>
        <v>78644.570000000007</v>
      </c>
      <c r="CU699">
        <f t="shared" si="724"/>
        <v>0</v>
      </c>
      <c r="CV699">
        <f t="shared" si="725"/>
        <v>453.1</v>
      </c>
      <c r="CW699">
        <f t="shared" si="726"/>
        <v>0</v>
      </c>
      <c r="CX699">
        <f t="shared" si="727"/>
        <v>0</v>
      </c>
      <c r="CY699">
        <f t="shared" si="728"/>
        <v>225.708</v>
      </c>
      <c r="CZ699">
        <f t="shared" si="729"/>
        <v>32.244</v>
      </c>
      <c r="DC699" t="s">
        <v>3</v>
      </c>
      <c r="DD699" t="s">
        <v>3</v>
      </c>
      <c r="DE699" t="s">
        <v>3</v>
      </c>
      <c r="DF699" t="s">
        <v>3</v>
      </c>
      <c r="DG699" t="s">
        <v>3</v>
      </c>
      <c r="DH699" t="s">
        <v>3</v>
      </c>
      <c r="DI699" t="s">
        <v>3</v>
      </c>
      <c r="DJ699" t="s">
        <v>3</v>
      </c>
      <c r="DK699" t="s">
        <v>3</v>
      </c>
      <c r="DL699" t="s">
        <v>3</v>
      </c>
      <c r="DM699" t="s">
        <v>3</v>
      </c>
      <c r="DN699">
        <v>0</v>
      </c>
      <c r="DO699">
        <v>0</v>
      </c>
      <c r="DP699">
        <v>1</v>
      </c>
      <c r="DQ699">
        <v>1</v>
      </c>
      <c r="DU699">
        <v>1007</v>
      </c>
      <c r="DV699" t="s">
        <v>31</v>
      </c>
      <c r="DW699" t="s">
        <v>31</v>
      </c>
      <c r="DX699">
        <v>100</v>
      </c>
      <c r="EE699">
        <v>32505399</v>
      </c>
      <c r="EF699">
        <v>1</v>
      </c>
      <c r="EG699" t="s">
        <v>21</v>
      </c>
      <c r="EH699">
        <v>0</v>
      </c>
      <c r="EI699" t="s">
        <v>3</v>
      </c>
      <c r="EJ699">
        <v>4</v>
      </c>
      <c r="EK699">
        <v>0</v>
      </c>
      <c r="EL699" t="s">
        <v>22</v>
      </c>
      <c r="EM699" t="s">
        <v>23</v>
      </c>
      <c r="EO699" t="s">
        <v>3</v>
      </c>
      <c r="EQ699">
        <v>131072</v>
      </c>
      <c r="ER699">
        <v>426912.19</v>
      </c>
      <c r="ES699">
        <v>347832.49</v>
      </c>
      <c r="ET699">
        <v>435.13</v>
      </c>
      <c r="EU699">
        <v>147.43</v>
      </c>
      <c r="EV699">
        <v>78644.570000000007</v>
      </c>
      <c r="EW699">
        <v>453.1</v>
      </c>
      <c r="EX699">
        <v>0</v>
      </c>
      <c r="EY699">
        <v>0</v>
      </c>
      <c r="FQ699">
        <v>0</v>
      </c>
      <c r="FR699">
        <f t="shared" si="730"/>
        <v>0</v>
      </c>
      <c r="FS699">
        <v>0</v>
      </c>
      <c r="FX699">
        <v>70</v>
      </c>
      <c r="FY699">
        <v>10</v>
      </c>
      <c r="GA699" t="s">
        <v>3</v>
      </c>
      <c r="GD699">
        <v>0</v>
      </c>
      <c r="GF699">
        <v>1739596138</v>
      </c>
      <c r="GG699">
        <v>2</v>
      </c>
      <c r="GH699">
        <v>1</v>
      </c>
      <c r="GI699">
        <v>-2</v>
      </c>
      <c r="GJ699">
        <v>0</v>
      </c>
      <c r="GK699">
        <f>ROUND(R699*(R12)/100,2)</f>
        <v>0.65</v>
      </c>
      <c r="GL699">
        <f t="shared" si="731"/>
        <v>0</v>
      </c>
      <c r="GM699">
        <f t="shared" si="732"/>
        <v>2008.93</v>
      </c>
      <c r="GN699">
        <f t="shared" si="733"/>
        <v>0</v>
      </c>
      <c r="GO699">
        <f t="shared" si="734"/>
        <v>0</v>
      </c>
      <c r="GP699">
        <f t="shared" si="735"/>
        <v>2008.93</v>
      </c>
      <c r="GR699">
        <v>0</v>
      </c>
      <c r="GS699">
        <v>3</v>
      </c>
      <c r="GT699">
        <v>0</v>
      </c>
      <c r="GU699" t="s">
        <v>3</v>
      </c>
      <c r="GV699">
        <f t="shared" si="736"/>
        <v>0</v>
      </c>
      <c r="GW699">
        <v>1</v>
      </c>
      <c r="GX699">
        <f t="shared" si="737"/>
        <v>0</v>
      </c>
      <c r="HA699">
        <v>0</v>
      </c>
      <c r="HB699">
        <v>0</v>
      </c>
      <c r="IK699">
        <v>0</v>
      </c>
    </row>
    <row r="700" spans="1:245" x14ac:dyDescent="0.2">
      <c r="A700">
        <v>17</v>
      </c>
      <c r="B700">
        <v>1</v>
      </c>
      <c r="E700" t="s">
        <v>663</v>
      </c>
      <c r="F700" t="s">
        <v>25</v>
      </c>
      <c r="G700" t="s">
        <v>26</v>
      </c>
      <c r="H700" t="s">
        <v>19</v>
      </c>
      <c r="I700">
        <v>8.73371576E-3</v>
      </c>
      <c r="J700">
        <v>0</v>
      </c>
      <c r="O700">
        <f t="shared" si="699"/>
        <v>466.47</v>
      </c>
      <c r="P700">
        <f t="shared" si="700"/>
        <v>466.47</v>
      </c>
      <c r="Q700">
        <f t="shared" si="701"/>
        <v>0</v>
      </c>
      <c r="R700">
        <f t="shared" si="702"/>
        <v>0</v>
      </c>
      <c r="S700">
        <f t="shared" si="703"/>
        <v>0</v>
      </c>
      <c r="T700">
        <f t="shared" si="704"/>
        <v>0</v>
      </c>
      <c r="U700">
        <f t="shared" si="705"/>
        <v>0</v>
      </c>
      <c r="V700">
        <f t="shared" si="706"/>
        <v>0</v>
      </c>
      <c r="W700">
        <f t="shared" si="707"/>
        <v>0</v>
      </c>
      <c r="X700">
        <f t="shared" si="708"/>
        <v>0</v>
      </c>
      <c r="Y700">
        <f t="shared" si="709"/>
        <v>0</v>
      </c>
      <c r="AA700">
        <v>33034105</v>
      </c>
      <c r="AB700">
        <f t="shared" si="710"/>
        <v>53410.15</v>
      </c>
      <c r="AC700">
        <f t="shared" si="711"/>
        <v>53410.15</v>
      </c>
      <c r="AD700">
        <f t="shared" si="712"/>
        <v>0</v>
      </c>
      <c r="AE700">
        <f t="shared" si="713"/>
        <v>0</v>
      </c>
      <c r="AF700">
        <f t="shared" si="714"/>
        <v>0</v>
      </c>
      <c r="AG700">
        <f t="shared" si="715"/>
        <v>0</v>
      </c>
      <c r="AH700">
        <f t="shared" si="716"/>
        <v>0</v>
      </c>
      <c r="AI700">
        <f t="shared" si="717"/>
        <v>0</v>
      </c>
      <c r="AJ700">
        <f t="shared" si="718"/>
        <v>0</v>
      </c>
      <c r="AK700">
        <v>53410.15</v>
      </c>
      <c r="AL700">
        <v>53410.15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70</v>
      </c>
      <c r="AU700">
        <v>10</v>
      </c>
      <c r="AV700">
        <v>1</v>
      </c>
      <c r="AW700">
        <v>1</v>
      </c>
      <c r="AZ700">
        <v>1</v>
      </c>
      <c r="BA700">
        <v>1</v>
      </c>
      <c r="BB700">
        <v>1</v>
      </c>
      <c r="BC700">
        <v>1</v>
      </c>
      <c r="BD700" t="s">
        <v>3</v>
      </c>
      <c r="BE700" t="s">
        <v>3</v>
      </c>
      <c r="BF700" t="s">
        <v>3</v>
      </c>
      <c r="BG700" t="s">
        <v>3</v>
      </c>
      <c r="BH700">
        <v>3</v>
      </c>
      <c r="BI700">
        <v>4</v>
      </c>
      <c r="BJ700" t="s">
        <v>27</v>
      </c>
      <c r="BM700">
        <v>0</v>
      </c>
      <c r="BN700">
        <v>0</v>
      </c>
      <c r="BO700" t="s">
        <v>3</v>
      </c>
      <c r="BP700">
        <v>0</v>
      </c>
      <c r="BQ700">
        <v>1</v>
      </c>
      <c r="BR700">
        <v>0</v>
      </c>
      <c r="BS700">
        <v>1</v>
      </c>
      <c r="BT700">
        <v>1</v>
      </c>
      <c r="BU700">
        <v>1</v>
      </c>
      <c r="BV700">
        <v>1</v>
      </c>
      <c r="BW700">
        <v>1</v>
      </c>
      <c r="BX700">
        <v>1</v>
      </c>
      <c r="BY700" t="s">
        <v>3</v>
      </c>
      <c r="BZ700">
        <v>70</v>
      </c>
      <c r="CA700">
        <v>10</v>
      </c>
      <c r="CF700">
        <v>0</v>
      </c>
      <c r="CG700">
        <v>0</v>
      </c>
      <c r="CM700">
        <v>0</v>
      </c>
      <c r="CN700" t="s">
        <v>3</v>
      </c>
      <c r="CO700">
        <v>0</v>
      </c>
      <c r="CP700">
        <f t="shared" si="719"/>
        <v>466.47</v>
      </c>
      <c r="CQ700">
        <f t="shared" si="720"/>
        <v>53410.15</v>
      </c>
      <c r="CR700">
        <f t="shared" si="721"/>
        <v>0</v>
      </c>
      <c r="CS700">
        <f t="shared" si="722"/>
        <v>0</v>
      </c>
      <c r="CT700">
        <f t="shared" si="723"/>
        <v>0</v>
      </c>
      <c r="CU700">
        <f t="shared" si="724"/>
        <v>0</v>
      </c>
      <c r="CV700">
        <f t="shared" si="725"/>
        <v>0</v>
      </c>
      <c r="CW700">
        <f t="shared" si="726"/>
        <v>0</v>
      </c>
      <c r="CX700">
        <f t="shared" si="727"/>
        <v>0</v>
      </c>
      <c r="CY700">
        <f t="shared" si="728"/>
        <v>0</v>
      </c>
      <c r="CZ700">
        <f t="shared" si="729"/>
        <v>0</v>
      </c>
      <c r="DC700" t="s">
        <v>3</v>
      </c>
      <c r="DD700" t="s">
        <v>3</v>
      </c>
      <c r="DE700" t="s">
        <v>3</v>
      </c>
      <c r="DF700" t="s">
        <v>3</v>
      </c>
      <c r="DG700" t="s">
        <v>3</v>
      </c>
      <c r="DH700" t="s">
        <v>3</v>
      </c>
      <c r="DI700" t="s">
        <v>3</v>
      </c>
      <c r="DJ700" t="s">
        <v>3</v>
      </c>
      <c r="DK700" t="s">
        <v>3</v>
      </c>
      <c r="DL700" t="s">
        <v>3</v>
      </c>
      <c r="DM700" t="s">
        <v>3</v>
      </c>
      <c r="DN700">
        <v>0</v>
      </c>
      <c r="DO700">
        <v>0</v>
      </c>
      <c r="DP700">
        <v>1</v>
      </c>
      <c r="DQ700">
        <v>1</v>
      </c>
      <c r="DU700">
        <v>1009</v>
      </c>
      <c r="DV700" t="s">
        <v>19</v>
      </c>
      <c r="DW700" t="s">
        <v>19</v>
      </c>
      <c r="DX700">
        <v>1000</v>
      </c>
      <c r="EE700">
        <v>32505399</v>
      </c>
      <c r="EF700">
        <v>1</v>
      </c>
      <c r="EG700" t="s">
        <v>21</v>
      </c>
      <c r="EH700">
        <v>0</v>
      </c>
      <c r="EI700" t="s">
        <v>3</v>
      </c>
      <c r="EJ700">
        <v>4</v>
      </c>
      <c r="EK700">
        <v>0</v>
      </c>
      <c r="EL700" t="s">
        <v>22</v>
      </c>
      <c r="EM700" t="s">
        <v>23</v>
      </c>
      <c r="EO700" t="s">
        <v>3</v>
      </c>
      <c r="EQ700">
        <v>131072</v>
      </c>
      <c r="ER700">
        <v>53410.15</v>
      </c>
      <c r="ES700">
        <v>53410.15</v>
      </c>
      <c r="ET700">
        <v>0</v>
      </c>
      <c r="EU700">
        <v>0</v>
      </c>
      <c r="EV700">
        <v>0</v>
      </c>
      <c r="EW700">
        <v>0</v>
      </c>
      <c r="EX700">
        <v>0</v>
      </c>
      <c r="EY700">
        <v>0</v>
      </c>
      <c r="FQ700">
        <v>0</v>
      </c>
      <c r="FR700">
        <f t="shared" si="730"/>
        <v>0</v>
      </c>
      <c r="FS700">
        <v>0</v>
      </c>
      <c r="FX700">
        <v>70</v>
      </c>
      <c r="FY700">
        <v>10</v>
      </c>
      <c r="GA700" t="s">
        <v>3</v>
      </c>
      <c r="GD700">
        <v>0</v>
      </c>
      <c r="GF700">
        <v>-1467733540</v>
      </c>
      <c r="GG700">
        <v>2</v>
      </c>
      <c r="GH700">
        <v>1</v>
      </c>
      <c r="GI700">
        <v>-2</v>
      </c>
      <c r="GJ700">
        <v>0</v>
      </c>
      <c r="GK700">
        <f>ROUND(R700*(R12)/100,2)</f>
        <v>0</v>
      </c>
      <c r="GL700">
        <f t="shared" si="731"/>
        <v>0</v>
      </c>
      <c r="GM700">
        <f t="shared" si="732"/>
        <v>466.47</v>
      </c>
      <c r="GN700">
        <f t="shared" si="733"/>
        <v>0</v>
      </c>
      <c r="GO700">
        <f t="shared" si="734"/>
        <v>0</v>
      </c>
      <c r="GP700">
        <f t="shared" si="735"/>
        <v>466.47</v>
      </c>
      <c r="GR700">
        <v>0</v>
      </c>
      <c r="GS700">
        <v>3</v>
      </c>
      <c r="GT700">
        <v>0</v>
      </c>
      <c r="GU700" t="s">
        <v>3</v>
      </c>
      <c r="GV700">
        <f t="shared" si="736"/>
        <v>0</v>
      </c>
      <c r="GW700">
        <v>1</v>
      </c>
      <c r="GX700">
        <f t="shared" si="737"/>
        <v>0</v>
      </c>
      <c r="HA700">
        <v>0</v>
      </c>
      <c r="HB700">
        <v>0</v>
      </c>
      <c r="IK700">
        <v>0</v>
      </c>
    </row>
    <row r="701" spans="1:245" x14ac:dyDescent="0.2">
      <c r="A701">
        <v>17</v>
      </c>
      <c r="B701">
        <v>1</v>
      </c>
      <c r="E701" t="s">
        <v>664</v>
      </c>
      <c r="F701" t="s">
        <v>35</v>
      </c>
      <c r="G701" t="s">
        <v>175</v>
      </c>
      <c r="H701" t="s">
        <v>37</v>
      </c>
      <c r="I701">
        <v>8</v>
      </c>
      <c r="J701">
        <v>0</v>
      </c>
      <c r="O701">
        <f t="shared" si="699"/>
        <v>116589.84</v>
      </c>
      <c r="P701">
        <f t="shared" si="700"/>
        <v>116589.84</v>
      </c>
      <c r="Q701">
        <f t="shared" si="701"/>
        <v>0</v>
      </c>
      <c r="R701">
        <f t="shared" si="702"/>
        <v>0</v>
      </c>
      <c r="S701">
        <f t="shared" si="703"/>
        <v>0</v>
      </c>
      <c r="T701">
        <f t="shared" si="704"/>
        <v>0</v>
      </c>
      <c r="U701">
        <f t="shared" si="705"/>
        <v>0</v>
      </c>
      <c r="V701">
        <f t="shared" si="706"/>
        <v>0</v>
      </c>
      <c r="W701">
        <f t="shared" si="707"/>
        <v>0</v>
      </c>
      <c r="X701">
        <f t="shared" si="708"/>
        <v>0</v>
      </c>
      <c r="Y701">
        <f t="shared" si="709"/>
        <v>0</v>
      </c>
      <c r="AA701">
        <v>33034105</v>
      </c>
      <c r="AB701">
        <f t="shared" si="710"/>
        <v>14573.73</v>
      </c>
      <c r="AC701">
        <f t="shared" si="711"/>
        <v>14573.73</v>
      </c>
      <c r="AD701">
        <f t="shared" si="712"/>
        <v>0</v>
      </c>
      <c r="AE701">
        <f t="shared" si="713"/>
        <v>0</v>
      </c>
      <c r="AF701">
        <f t="shared" si="714"/>
        <v>0</v>
      </c>
      <c r="AG701">
        <f t="shared" si="715"/>
        <v>0</v>
      </c>
      <c r="AH701">
        <f t="shared" si="716"/>
        <v>0</v>
      </c>
      <c r="AI701">
        <f t="shared" si="717"/>
        <v>0</v>
      </c>
      <c r="AJ701">
        <f t="shared" si="718"/>
        <v>0</v>
      </c>
      <c r="AK701">
        <v>14573.73</v>
      </c>
      <c r="AL701">
        <v>14573.73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1</v>
      </c>
      <c r="AW701">
        <v>1</v>
      </c>
      <c r="AZ701">
        <v>1</v>
      </c>
      <c r="BA701">
        <v>1</v>
      </c>
      <c r="BB701">
        <v>1</v>
      </c>
      <c r="BC701">
        <v>1</v>
      </c>
      <c r="BD701" t="s">
        <v>3</v>
      </c>
      <c r="BE701" t="s">
        <v>3</v>
      </c>
      <c r="BF701" t="s">
        <v>3</v>
      </c>
      <c r="BG701" t="s">
        <v>3</v>
      </c>
      <c r="BH701">
        <v>3</v>
      </c>
      <c r="BI701">
        <v>1</v>
      </c>
      <c r="BJ701" t="s">
        <v>3</v>
      </c>
      <c r="BM701">
        <v>6001</v>
      </c>
      <c r="BN701">
        <v>0</v>
      </c>
      <c r="BO701" t="s">
        <v>3</v>
      </c>
      <c r="BP701">
        <v>0</v>
      </c>
      <c r="BQ701">
        <v>0</v>
      </c>
      <c r="BR701">
        <v>0</v>
      </c>
      <c r="BS701">
        <v>1</v>
      </c>
      <c r="BT701">
        <v>1</v>
      </c>
      <c r="BU701">
        <v>1</v>
      </c>
      <c r="BV701">
        <v>1</v>
      </c>
      <c r="BW701">
        <v>1</v>
      </c>
      <c r="BX701">
        <v>1</v>
      </c>
      <c r="BY701" t="s">
        <v>3</v>
      </c>
      <c r="BZ701">
        <v>0</v>
      </c>
      <c r="CA701">
        <v>0</v>
      </c>
      <c r="CF701">
        <v>0</v>
      </c>
      <c r="CG701">
        <v>0</v>
      </c>
      <c r="CM701">
        <v>0</v>
      </c>
      <c r="CN701" t="s">
        <v>3</v>
      </c>
      <c r="CO701">
        <v>0</v>
      </c>
      <c r="CP701">
        <f t="shared" si="719"/>
        <v>116589.84</v>
      </c>
      <c r="CQ701">
        <f t="shared" si="720"/>
        <v>14573.73</v>
      </c>
      <c r="CR701">
        <f t="shared" si="721"/>
        <v>0</v>
      </c>
      <c r="CS701">
        <f t="shared" si="722"/>
        <v>0</v>
      </c>
      <c r="CT701">
        <f t="shared" si="723"/>
        <v>0</v>
      </c>
      <c r="CU701">
        <f t="shared" si="724"/>
        <v>0</v>
      </c>
      <c r="CV701">
        <f t="shared" si="725"/>
        <v>0</v>
      </c>
      <c r="CW701">
        <f t="shared" si="726"/>
        <v>0</v>
      </c>
      <c r="CX701">
        <f t="shared" si="727"/>
        <v>0</v>
      </c>
      <c r="CY701">
        <f t="shared" si="728"/>
        <v>0</v>
      </c>
      <c r="CZ701">
        <f t="shared" si="729"/>
        <v>0</v>
      </c>
      <c r="DC701" t="s">
        <v>3</v>
      </c>
      <c r="DD701" t="s">
        <v>3</v>
      </c>
      <c r="DE701" t="s">
        <v>3</v>
      </c>
      <c r="DF701" t="s">
        <v>3</v>
      </c>
      <c r="DG701" t="s">
        <v>3</v>
      </c>
      <c r="DH701" t="s">
        <v>3</v>
      </c>
      <c r="DI701" t="s">
        <v>3</v>
      </c>
      <c r="DJ701" t="s">
        <v>3</v>
      </c>
      <c r="DK701" t="s">
        <v>3</v>
      </c>
      <c r="DL701" t="s">
        <v>3</v>
      </c>
      <c r="DM701" t="s">
        <v>3</v>
      </c>
      <c r="DN701">
        <v>0</v>
      </c>
      <c r="DO701">
        <v>0</v>
      </c>
      <c r="DP701">
        <v>1</v>
      </c>
      <c r="DQ701">
        <v>1</v>
      </c>
      <c r="DU701">
        <v>1010</v>
      </c>
      <c r="DV701" t="s">
        <v>37</v>
      </c>
      <c r="DW701" t="s">
        <v>38</v>
      </c>
      <c r="DX701">
        <v>1</v>
      </c>
      <c r="EE701">
        <v>32747723</v>
      </c>
      <c r="EF701">
        <v>0</v>
      </c>
      <c r="EG701" t="s">
        <v>39</v>
      </c>
      <c r="EH701">
        <v>0</v>
      </c>
      <c r="EI701" t="s">
        <v>3</v>
      </c>
      <c r="EJ701">
        <v>1</v>
      </c>
      <c r="EK701">
        <v>6001</v>
      </c>
      <c r="EL701" t="s">
        <v>40</v>
      </c>
      <c r="EM701" t="s">
        <v>39</v>
      </c>
      <c r="EO701" t="s">
        <v>3</v>
      </c>
      <c r="EQ701">
        <v>131072</v>
      </c>
      <c r="ER701">
        <v>14573.73</v>
      </c>
      <c r="ES701">
        <v>14573.73</v>
      </c>
      <c r="ET701">
        <v>0</v>
      </c>
      <c r="EU701">
        <v>0</v>
      </c>
      <c r="EV701">
        <v>0</v>
      </c>
      <c r="EW701">
        <v>0</v>
      </c>
      <c r="EX701">
        <v>0</v>
      </c>
      <c r="EY701">
        <v>0</v>
      </c>
      <c r="FQ701">
        <v>0</v>
      </c>
      <c r="FR701">
        <f t="shared" si="730"/>
        <v>0</v>
      </c>
      <c r="FS701">
        <v>0</v>
      </c>
      <c r="FX701">
        <v>0</v>
      </c>
      <c r="FY701">
        <v>0</v>
      </c>
      <c r="GA701" t="s">
        <v>41</v>
      </c>
      <c r="GD701">
        <v>0</v>
      </c>
      <c r="GF701">
        <v>1554183212</v>
      </c>
      <c r="GG701">
        <v>2</v>
      </c>
      <c r="GH701">
        <v>0</v>
      </c>
      <c r="GI701">
        <v>-2</v>
      </c>
      <c r="GJ701">
        <v>0</v>
      </c>
      <c r="GK701">
        <f>ROUND(R701*(R12)/100,2)</f>
        <v>0</v>
      </c>
      <c r="GL701">
        <f t="shared" si="731"/>
        <v>0</v>
      </c>
      <c r="GM701">
        <f t="shared" si="732"/>
        <v>116589.84</v>
      </c>
      <c r="GN701">
        <f t="shared" si="733"/>
        <v>116589.84</v>
      </c>
      <c r="GO701">
        <f t="shared" si="734"/>
        <v>0</v>
      </c>
      <c r="GP701">
        <f t="shared" si="735"/>
        <v>0</v>
      </c>
      <c r="GR701">
        <v>0</v>
      </c>
      <c r="GS701">
        <v>4</v>
      </c>
      <c r="GT701">
        <v>0</v>
      </c>
      <c r="GU701" t="s">
        <v>3</v>
      </c>
      <c r="GV701">
        <f t="shared" si="736"/>
        <v>0</v>
      </c>
      <c r="GW701">
        <v>1</v>
      </c>
      <c r="GX701">
        <f t="shared" si="737"/>
        <v>0</v>
      </c>
      <c r="HA701">
        <v>0</v>
      </c>
      <c r="HB701">
        <v>0</v>
      </c>
      <c r="IK701">
        <v>0</v>
      </c>
    </row>
    <row r="702" spans="1:245" x14ac:dyDescent="0.2">
      <c r="A702">
        <v>17</v>
      </c>
      <c r="B702">
        <v>1</v>
      </c>
      <c r="C702">
        <f>ROW(SmtRes!A1805)</f>
        <v>1805</v>
      </c>
      <c r="D702">
        <f>ROW(EtalonRes!A1714)</f>
        <v>1714</v>
      </c>
      <c r="E702" t="s">
        <v>665</v>
      </c>
      <c r="F702" t="s">
        <v>17</v>
      </c>
      <c r="G702" t="s">
        <v>18</v>
      </c>
      <c r="H702" t="s">
        <v>19</v>
      </c>
      <c r="I702">
        <v>6.3609999999999998</v>
      </c>
      <c r="J702">
        <v>0</v>
      </c>
      <c r="O702">
        <f t="shared" si="699"/>
        <v>424069.68</v>
      </c>
      <c r="P702">
        <f t="shared" si="700"/>
        <v>362153.48</v>
      </c>
      <c r="Q702">
        <f t="shared" si="701"/>
        <v>9892.44</v>
      </c>
      <c r="R702">
        <f t="shared" si="702"/>
        <v>908.67</v>
      </c>
      <c r="S702">
        <f t="shared" si="703"/>
        <v>52023.76</v>
      </c>
      <c r="T702">
        <f t="shared" si="704"/>
        <v>0</v>
      </c>
      <c r="U702">
        <f t="shared" si="705"/>
        <v>229.69570999999999</v>
      </c>
      <c r="V702">
        <f t="shared" si="706"/>
        <v>0</v>
      </c>
      <c r="W702">
        <f t="shared" si="707"/>
        <v>0</v>
      </c>
      <c r="X702">
        <f t="shared" si="708"/>
        <v>36416.629999999997</v>
      </c>
      <c r="Y702">
        <f t="shared" si="709"/>
        <v>5202.38</v>
      </c>
      <c r="AA702">
        <v>33034105</v>
      </c>
      <c r="AB702">
        <f t="shared" si="710"/>
        <v>66667.14</v>
      </c>
      <c r="AC702">
        <f t="shared" si="711"/>
        <v>56933.42</v>
      </c>
      <c r="AD702">
        <f t="shared" si="712"/>
        <v>1555.17</v>
      </c>
      <c r="AE702">
        <f t="shared" si="713"/>
        <v>142.85</v>
      </c>
      <c r="AF702">
        <f t="shared" si="714"/>
        <v>8178.55</v>
      </c>
      <c r="AG702">
        <f t="shared" si="715"/>
        <v>0</v>
      </c>
      <c r="AH702">
        <f t="shared" si="716"/>
        <v>36.11</v>
      </c>
      <c r="AI702">
        <f t="shared" si="717"/>
        <v>0</v>
      </c>
      <c r="AJ702">
        <f t="shared" si="718"/>
        <v>0</v>
      </c>
      <c r="AK702">
        <v>66667.14</v>
      </c>
      <c r="AL702">
        <v>56933.42</v>
      </c>
      <c r="AM702">
        <v>1555.17</v>
      </c>
      <c r="AN702">
        <v>142.85</v>
      </c>
      <c r="AO702">
        <v>8178.55</v>
      </c>
      <c r="AP702">
        <v>0</v>
      </c>
      <c r="AQ702">
        <v>36.11</v>
      </c>
      <c r="AR702">
        <v>0</v>
      </c>
      <c r="AS702">
        <v>0</v>
      </c>
      <c r="AT702">
        <v>70</v>
      </c>
      <c r="AU702">
        <v>10</v>
      </c>
      <c r="AV702">
        <v>1</v>
      </c>
      <c r="AW702">
        <v>1</v>
      </c>
      <c r="AZ702">
        <v>1</v>
      </c>
      <c r="BA702">
        <v>1</v>
      </c>
      <c r="BB702">
        <v>1</v>
      </c>
      <c r="BC702">
        <v>1</v>
      </c>
      <c r="BD702" t="s">
        <v>3</v>
      </c>
      <c r="BE702" t="s">
        <v>3</v>
      </c>
      <c r="BF702" t="s">
        <v>3</v>
      </c>
      <c r="BG702" t="s">
        <v>3</v>
      </c>
      <c r="BH702">
        <v>0</v>
      </c>
      <c r="BI702">
        <v>4</v>
      </c>
      <c r="BJ702" t="s">
        <v>20</v>
      </c>
      <c r="BM702">
        <v>0</v>
      </c>
      <c r="BN702">
        <v>0</v>
      </c>
      <c r="BO702" t="s">
        <v>3</v>
      </c>
      <c r="BP702">
        <v>0</v>
      </c>
      <c r="BQ702">
        <v>1</v>
      </c>
      <c r="BR702">
        <v>0</v>
      </c>
      <c r="BS702">
        <v>1</v>
      </c>
      <c r="BT702">
        <v>1</v>
      </c>
      <c r="BU702">
        <v>1</v>
      </c>
      <c r="BV702">
        <v>1</v>
      </c>
      <c r="BW702">
        <v>1</v>
      </c>
      <c r="BX702">
        <v>1</v>
      </c>
      <c r="BY702" t="s">
        <v>3</v>
      </c>
      <c r="BZ702">
        <v>70</v>
      </c>
      <c r="CA702">
        <v>10</v>
      </c>
      <c r="CF702">
        <v>0</v>
      </c>
      <c r="CG702">
        <v>0</v>
      </c>
      <c r="CM702">
        <v>0</v>
      </c>
      <c r="CN702" t="s">
        <v>3</v>
      </c>
      <c r="CO702">
        <v>0</v>
      </c>
      <c r="CP702">
        <f t="shared" si="719"/>
        <v>424069.68</v>
      </c>
      <c r="CQ702">
        <f t="shared" si="720"/>
        <v>56933.42</v>
      </c>
      <c r="CR702">
        <f t="shared" si="721"/>
        <v>1555.17</v>
      </c>
      <c r="CS702">
        <f t="shared" si="722"/>
        <v>142.85</v>
      </c>
      <c r="CT702">
        <f t="shared" si="723"/>
        <v>8178.55</v>
      </c>
      <c r="CU702">
        <f t="shared" si="724"/>
        <v>0</v>
      </c>
      <c r="CV702">
        <f t="shared" si="725"/>
        <v>36.11</v>
      </c>
      <c r="CW702">
        <f t="shared" si="726"/>
        <v>0</v>
      </c>
      <c r="CX702">
        <f t="shared" si="727"/>
        <v>0</v>
      </c>
      <c r="CY702">
        <f t="shared" si="728"/>
        <v>36416.632000000005</v>
      </c>
      <c r="CZ702">
        <f t="shared" si="729"/>
        <v>5202.3760000000002</v>
      </c>
      <c r="DC702" t="s">
        <v>3</v>
      </c>
      <c r="DD702" t="s">
        <v>3</v>
      </c>
      <c r="DE702" t="s">
        <v>3</v>
      </c>
      <c r="DF702" t="s">
        <v>3</v>
      </c>
      <c r="DG702" t="s">
        <v>3</v>
      </c>
      <c r="DH702" t="s">
        <v>3</v>
      </c>
      <c r="DI702" t="s">
        <v>3</v>
      </c>
      <c r="DJ702" t="s">
        <v>3</v>
      </c>
      <c r="DK702" t="s">
        <v>3</v>
      </c>
      <c r="DL702" t="s">
        <v>3</v>
      </c>
      <c r="DM702" t="s">
        <v>3</v>
      </c>
      <c r="DN702">
        <v>0</v>
      </c>
      <c r="DO702">
        <v>0</v>
      </c>
      <c r="DP702">
        <v>1</v>
      </c>
      <c r="DQ702">
        <v>1</v>
      </c>
      <c r="DU702">
        <v>1009</v>
      </c>
      <c r="DV702" t="s">
        <v>19</v>
      </c>
      <c r="DW702" t="s">
        <v>19</v>
      </c>
      <c r="DX702">
        <v>1000</v>
      </c>
      <c r="EE702">
        <v>32505399</v>
      </c>
      <c r="EF702">
        <v>1</v>
      </c>
      <c r="EG702" t="s">
        <v>21</v>
      </c>
      <c r="EH702">
        <v>0</v>
      </c>
      <c r="EI702" t="s">
        <v>3</v>
      </c>
      <c r="EJ702">
        <v>4</v>
      </c>
      <c r="EK702">
        <v>0</v>
      </c>
      <c r="EL702" t="s">
        <v>22</v>
      </c>
      <c r="EM702" t="s">
        <v>23</v>
      </c>
      <c r="EO702" t="s">
        <v>3</v>
      </c>
      <c r="EQ702">
        <v>131072</v>
      </c>
      <c r="ER702">
        <v>66667.14</v>
      </c>
      <c r="ES702">
        <v>56933.42</v>
      </c>
      <c r="ET702">
        <v>1555.17</v>
      </c>
      <c r="EU702">
        <v>142.85</v>
      </c>
      <c r="EV702">
        <v>8178.55</v>
      </c>
      <c r="EW702">
        <v>36.11</v>
      </c>
      <c r="EX702">
        <v>0</v>
      </c>
      <c r="EY702">
        <v>0</v>
      </c>
      <c r="FQ702">
        <v>0</v>
      </c>
      <c r="FR702">
        <f t="shared" si="730"/>
        <v>0</v>
      </c>
      <c r="FS702">
        <v>0</v>
      </c>
      <c r="FX702">
        <v>70</v>
      </c>
      <c r="FY702">
        <v>10</v>
      </c>
      <c r="GA702" t="s">
        <v>3</v>
      </c>
      <c r="GD702">
        <v>0</v>
      </c>
      <c r="GF702">
        <v>-1596235391</v>
      </c>
      <c r="GG702">
        <v>2</v>
      </c>
      <c r="GH702">
        <v>1</v>
      </c>
      <c r="GI702">
        <v>-2</v>
      </c>
      <c r="GJ702">
        <v>0</v>
      </c>
      <c r="GK702">
        <f>ROUND(R702*(R12)/100,2)</f>
        <v>981.36</v>
      </c>
      <c r="GL702">
        <f t="shared" si="731"/>
        <v>0</v>
      </c>
      <c r="GM702">
        <f t="shared" si="732"/>
        <v>466670.05</v>
      </c>
      <c r="GN702">
        <f t="shared" si="733"/>
        <v>0</v>
      </c>
      <c r="GO702">
        <f t="shared" si="734"/>
        <v>0</v>
      </c>
      <c r="GP702">
        <f t="shared" si="735"/>
        <v>466670.05</v>
      </c>
      <c r="GR702">
        <v>0</v>
      </c>
      <c r="GS702">
        <v>3</v>
      </c>
      <c r="GT702">
        <v>0</v>
      </c>
      <c r="GU702" t="s">
        <v>3</v>
      </c>
      <c r="GV702">
        <f t="shared" si="736"/>
        <v>0</v>
      </c>
      <c r="GW702">
        <v>1</v>
      </c>
      <c r="GX702">
        <f t="shared" si="737"/>
        <v>0</v>
      </c>
      <c r="HA702">
        <v>0</v>
      </c>
      <c r="HB702">
        <v>0</v>
      </c>
      <c r="IK702">
        <v>0</v>
      </c>
    </row>
    <row r="703" spans="1:245" x14ac:dyDescent="0.2">
      <c r="A703">
        <v>18</v>
      </c>
      <c r="B703">
        <v>1</v>
      </c>
      <c r="C703">
        <v>1805</v>
      </c>
      <c r="E703" t="s">
        <v>666</v>
      </c>
      <c r="F703" t="s">
        <v>25</v>
      </c>
      <c r="G703" t="s">
        <v>26</v>
      </c>
      <c r="H703" t="s">
        <v>19</v>
      </c>
      <c r="I703">
        <f>I702*J703</f>
        <v>-6.3609999999999998</v>
      </c>
      <c r="J703">
        <v>-1</v>
      </c>
      <c r="O703">
        <f t="shared" si="699"/>
        <v>-339741.96</v>
      </c>
      <c r="P703">
        <f t="shared" si="700"/>
        <v>-339741.96</v>
      </c>
      <c r="Q703">
        <f t="shared" si="701"/>
        <v>0</v>
      </c>
      <c r="R703">
        <f t="shared" si="702"/>
        <v>0</v>
      </c>
      <c r="S703">
        <f t="shared" si="703"/>
        <v>0</v>
      </c>
      <c r="T703">
        <f t="shared" si="704"/>
        <v>0</v>
      </c>
      <c r="U703">
        <f t="shared" si="705"/>
        <v>0</v>
      </c>
      <c r="V703">
        <f t="shared" si="706"/>
        <v>0</v>
      </c>
      <c r="W703">
        <f t="shared" si="707"/>
        <v>0</v>
      </c>
      <c r="X703">
        <f t="shared" si="708"/>
        <v>0</v>
      </c>
      <c r="Y703">
        <f t="shared" si="709"/>
        <v>0</v>
      </c>
      <c r="AA703">
        <v>33034105</v>
      </c>
      <c r="AB703">
        <f t="shared" si="710"/>
        <v>53410.15</v>
      </c>
      <c r="AC703">
        <f t="shared" si="711"/>
        <v>53410.15</v>
      </c>
      <c r="AD703">
        <f t="shared" si="712"/>
        <v>0</v>
      </c>
      <c r="AE703">
        <f t="shared" si="713"/>
        <v>0</v>
      </c>
      <c r="AF703">
        <f t="shared" si="714"/>
        <v>0</v>
      </c>
      <c r="AG703">
        <f t="shared" si="715"/>
        <v>0</v>
      </c>
      <c r="AH703">
        <f t="shared" si="716"/>
        <v>0</v>
      </c>
      <c r="AI703">
        <f t="shared" si="717"/>
        <v>0</v>
      </c>
      <c r="AJ703">
        <f t="shared" si="718"/>
        <v>0</v>
      </c>
      <c r="AK703">
        <v>53410.15</v>
      </c>
      <c r="AL703">
        <v>53410.15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70</v>
      </c>
      <c r="AU703">
        <v>10</v>
      </c>
      <c r="AV703">
        <v>1</v>
      </c>
      <c r="AW703">
        <v>1</v>
      </c>
      <c r="AZ703">
        <v>1</v>
      </c>
      <c r="BA703">
        <v>1</v>
      </c>
      <c r="BB703">
        <v>1</v>
      </c>
      <c r="BC703">
        <v>1</v>
      </c>
      <c r="BD703" t="s">
        <v>3</v>
      </c>
      <c r="BE703" t="s">
        <v>3</v>
      </c>
      <c r="BF703" t="s">
        <v>3</v>
      </c>
      <c r="BG703" t="s">
        <v>3</v>
      </c>
      <c r="BH703">
        <v>3</v>
      </c>
      <c r="BI703">
        <v>4</v>
      </c>
      <c r="BJ703" t="s">
        <v>27</v>
      </c>
      <c r="BM703">
        <v>0</v>
      </c>
      <c r="BN703">
        <v>0</v>
      </c>
      <c r="BO703" t="s">
        <v>3</v>
      </c>
      <c r="BP703">
        <v>0</v>
      </c>
      <c r="BQ703">
        <v>1</v>
      </c>
      <c r="BR703">
        <v>0</v>
      </c>
      <c r="BS703">
        <v>1</v>
      </c>
      <c r="BT703">
        <v>1</v>
      </c>
      <c r="BU703">
        <v>1</v>
      </c>
      <c r="BV703">
        <v>1</v>
      </c>
      <c r="BW703">
        <v>1</v>
      </c>
      <c r="BX703">
        <v>1</v>
      </c>
      <c r="BY703" t="s">
        <v>3</v>
      </c>
      <c r="BZ703">
        <v>70</v>
      </c>
      <c r="CA703">
        <v>10</v>
      </c>
      <c r="CF703">
        <v>0</v>
      </c>
      <c r="CG703">
        <v>0</v>
      </c>
      <c r="CM703">
        <v>0</v>
      </c>
      <c r="CN703" t="s">
        <v>3</v>
      </c>
      <c r="CO703">
        <v>0</v>
      </c>
      <c r="CP703">
        <f t="shared" si="719"/>
        <v>-339741.96</v>
      </c>
      <c r="CQ703">
        <f t="shared" si="720"/>
        <v>53410.15</v>
      </c>
      <c r="CR703">
        <f t="shared" si="721"/>
        <v>0</v>
      </c>
      <c r="CS703">
        <f t="shared" si="722"/>
        <v>0</v>
      </c>
      <c r="CT703">
        <f t="shared" si="723"/>
        <v>0</v>
      </c>
      <c r="CU703">
        <f t="shared" si="724"/>
        <v>0</v>
      </c>
      <c r="CV703">
        <f t="shared" si="725"/>
        <v>0</v>
      </c>
      <c r="CW703">
        <f t="shared" si="726"/>
        <v>0</v>
      </c>
      <c r="CX703">
        <f t="shared" si="727"/>
        <v>0</v>
      </c>
      <c r="CY703">
        <f t="shared" si="728"/>
        <v>0</v>
      </c>
      <c r="CZ703">
        <f t="shared" si="729"/>
        <v>0</v>
      </c>
      <c r="DC703" t="s">
        <v>3</v>
      </c>
      <c r="DD703" t="s">
        <v>3</v>
      </c>
      <c r="DE703" t="s">
        <v>3</v>
      </c>
      <c r="DF703" t="s">
        <v>3</v>
      </c>
      <c r="DG703" t="s">
        <v>3</v>
      </c>
      <c r="DH703" t="s">
        <v>3</v>
      </c>
      <c r="DI703" t="s">
        <v>3</v>
      </c>
      <c r="DJ703" t="s">
        <v>3</v>
      </c>
      <c r="DK703" t="s">
        <v>3</v>
      </c>
      <c r="DL703" t="s">
        <v>3</v>
      </c>
      <c r="DM703" t="s">
        <v>3</v>
      </c>
      <c r="DN703">
        <v>0</v>
      </c>
      <c r="DO703">
        <v>0</v>
      </c>
      <c r="DP703">
        <v>1</v>
      </c>
      <c r="DQ703">
        <v>1</v>
      </c>
      <c r="DU703">
        <v>1009</v>
      </c>
      <c r="DV703" t="s">
        <v>19</v>
      </c>
      <c r="DW703" t="s">
        <v>19</v>
      </c>
      <c r="DX703">
        <v>1000</v>
      </c>
      <c r="EE703">
        <v>32505399</v>
      </c>
      <c r="EF703">
        <v>1</v>
      </c>
      <c r="EG703" t="s">
        <v>21</v>
      </c>
      <c r="EH703">
        <v>0</v>
      </c>
      <c r="EI703" t="s">
        <v>3</v>
      </c>
      <c r="EJ703">
        <v>4</v>
      </c>
      <c r="EK703">
        <v>0</v>
      </c>
      <c r="EL703" t="s">
        <v>22</v>
      </c>
      <c r="EM703" t="s">
        <v>23</v>
      </c>
      <c r="EO703" t="s">
        <v>3</v>
      </c>
      <c r="EQ703">
        <v>0</v>
      </c>
      <c r="ER703">
        <v>53410.15</v>
      </c>
      <c r="ES703">
        <v>53410.15</v>
      </c>
      <c r="ET703">
        <v>0</v>
      </c>
      <c r="EU703">
        <v>0</v>
      </c>
      <c r="EV703">
        <v>0</v>
      </c>
      <c r="EW703">
        <v>0</v>
      </c>
      <c r="EX703">
        <v>0</v>
      </c>
      <c r="FQ703">
        <v>0</v>
      </c>
      <c r="FR703">
        <f t="shared" si="730"/>
        <v>0</v>
      </c>
      <c r="FS703">
        <v>0</v>
      </c>
      <c r="FX703">
        <v>70</v>
      </c>
      <c r="FY703">
        <v>10</v>
      </c>
      <c r="GA703" t="s">
        <v>3</v>
      </c>
      <c r="GD703">
        <v>0</v>
      </c>
      <c r="GF703">
        <v>-1467733540</v>
      </c>
      <c r="GG703">
        <v>2</v>
      </c>
      <c r="GH703">
        <v>1</v>
      </c>
      <c r="GI703">
        <v>-2</v>
      </c>
      <c r="GJ703">
        <v>0</v>
      </c>
      <c r="GK703">
        <f>ROUND(R703*(R12)/100,2)</f>
        <v>0</v>
      </c>
      <c r="GL703">
        <f t="shared" si="731"/>
        <v>0</v>
      </c>
      <c r="GM703">
        <f t="shared" si="732"/>
        <v>-339741.96</v>
      </c>
      <c r="GN703">
        <f t="shared" si="733"/>
        <v>0</v>
      </c>
      <c r="GO703">
        <f t="shared" si="734"/>
        <v>0</v>
      </c>
      <c r="GP703">
        <f t="shared" si="735"/>
        <v>-339741.96</v>
      </c>
      <c r="GR703">
        <v>0</v>
      </c>
      <c r="GS703">
        <v>3</v>
      </c>
      <c r="GT703">
        <v>0</v>
      </c>
      <c r="GU703" t="s">
        <v>3</v>
      </c>
      <c r="GV703">
        <f t="shared" si="736"/>
        <v>0</v>
      </c>
      <c r="GW703">
        <v>1</v>
      </c>
      <c r="GX703">
        <f t="shared" si="737"/>
        <v>0</v>
      </c>
      <c r="HA703">
        <v>0</v>
      </c>
      <c r="HB703">
        <v>0</v>
      </c>
      <c r="IK703">
        <v>0</v>
      </c>
    </row>
    <row r="704" spans="1:245" x14ac:dyDescent="0.2">
      <c r="A704">
        <v>17</v>
      </c>
      <c r="B704">
        <v>1</v>
      </c>
      <c r="C704">
        <f>ROW(SmtRes!A1820)</f>
        <v>1820</v>
      </c>
      <c r="D704">
        <f>ROW(EtalonRes!A1729)</f>
        <v>1729</v>
      </c>
      <c r="E704" t="s">
        <v>667</v>
      </c>
      <c r="F704" t="s">
        <v>29</v>
      </c>
      <c r="G704" t="s">
        <v>30</v>
      </c>
      <c r="H704" t="s">
        <v>31</v>
      </c>
      <c r="I704">
        <v>0.86599999999999999</v>
      </c>
      <c r="J704">
        <v>0</v>
      </c>
      <c r="O704">
        <f t="shared" si="699"/>
        <v>369705.96</v>
      </c>
      <c r="P704">
        <f t="shared" si="700"/>
        <v>301222.94</v>
      </c>
      <c r="Q704">
        <f t="shared" si="701"/>
        <v>376.82</v>
      </c>
      <c r="R704">
        <f t="shared" si="702"/>
        <v>127.67</v>
      </c>
      <c r="S704">
        <f t="shared" si="703"/>
        <v>68106.2</v>
      </c>
      <c r="T704">
        <f t="shared" si="704"/>
        <v>0</v>
      </c>
      <c r="U704">
        <f t="shared" si="705"/>
        <v>392.38460000000003</v>
      </c>
      <c r="V704">
        <f t="shared" si="706"/>
        <v>0</v>
      </c>
      <c r="W704">
        <f t="shared" si="707"/>
        <v>0</v>
      </c>
      <c r="X704">
        <f t="shared" si="708"/>
        <v>47674.34</v>
      </c>
      <c r="Y704">
        <f t="shared" si="709"/>
        <v>6810.62</v>
      </c>
      <c r="AA704">
        <v>33034105</v>
      </c>
      <c r="AB704">
        <f t="shared" si="710"/>
        <v>426912.19</v>
      </c>
      <c r="AC704">
        <f t="shared" si="711"/>
        <v>347832.49</v>
      </c>
      <c r="AD704">
        <f t="shared" si="712"/>
        <v>435.13</v>
      </c>
      <c r="AE704">
        <f t="shared" si="713"/>
        <v>147.43</v>
      </c>
      <c r="AF704">
        <f t="shared" si="714"/>
        <v>78644.570000000007</v>
      </c>
      <c r="AG704">
        <f t="shared" si="715"/>
        <v>0</v>
      </c>
      <c r="AH704">
        <f t="shared" si="716"/>
        <v>453.1</v>
      </c>
      <c r="AI704">
        <f t="shared" si="717"/>
        <v>0</v>
      </c>
      <c r="AJ704">
        <f t="shared" si="718"/>
        <v>0</v>
      </c>
      <c r="AK704">
        <v>426912.19</v>
      </c>
      <c r="AL704">
        <v>347832.49</v>
      </c>
      <c r="AM704">
        <v>435.13</v>
      </c>
      <c r="AN704">
        <v>147.43</v>
      </c>
      <c r="AO704">
        <v>78644.570000000007</v>
      </c>
      <c r="AP704">
        <v>0</v>
      </c>
      <c r="AQ704">
        <v>453.1</v>
      </c>
      <c r="AR704">
        <v>0</v>
      </c>
      <c r="AS704">
        <v>0</v>
      </c>
      <c r="AT704">
        <v>70</v>
      </c>
      <c r="AU704">
        <v>10</v>
      </c>
      <c r="AV704">
        <v>1</v>
      </c>
      <c r="AW704">
        <v>1</v>
      </c>
      <c r="AZ704">
        <v>1</v>
      </c>
      <c r="BA704">
        <v>1</v>
      </c>
      <c r="BB704">
        <v>1</v>
      </c>
      <c r="BC704">
        <v>1</v>
      </c>
      <c r="BD704" t="s">
        <v>3</v>
      </c>
      <c r="BE704" t="s">
        <v>3</v>
      </c>
      <c r="BF704" t="s">
        <v>3</v>
      </c>
      <c r="BG704" t="s">
        <v>3</v>
      </c>
      <c r="BH704">
        <v>0</v>
      </c>
      <c r="BI704">
        <v>4</v>
      </c>
      <c r="BJ704" t="s">
        <v>32</v>
      </c>
      <c r="BM704">
        <v>0</v>
      </c>
      <c r="BN704">
        <v>0</v>
      </c>
      <c r="BO704" t="s">
        <v>3</v>
      </c>
      <c r="BP704">
        <v>0</v>
      </c>
      <c r="BQ704">
        <v>1</v>
      </c>
      <c r="BR704">
        <v>0</v>
      </c>
      <c r="BS704">
        <v>1</v>
      </c>
      <c r="BT704">
        <v>1</v>
      </c>
      <c r="BU704">
        <v>1</v>
      </c>
      <c r="BV704">
        <v>1</v>
      </c>
      <c r="BW704">
        <v>1</v>
      </c>
      <c r="BX704">
        <v>1</v>
      </c>
      <c r="BY704" t="s">
        <v>3</v>
      </c>
      <c r="BZ704">
        <v>70</v>
      </c>
      <c r="CA704">
        <v>10</v>
      </c>
      <c r="CF704">
        <v>0</v>
      </c>
      <c r="CG704">
        <v>0</v>
      </c>
      <c r="CM704">
        <v>0</v>
      </c>
      <c r="CN704" t="s">
        <v>3</v>
      </c>
      <c r="CO704">
        <v>0</v>
      </c>
      <c r="CP704">
        <f t="shared" si="719"/>
        <v>369705.96</v>
      </c>
      <c r="CQ704">
        <f t="shared" si="720"/>
        <v>347832.49</v>
      </c>
      <c r="CR704">
        <f t="shared" si="721"/>
        <v>435.13</v>
      </c>
      <c r="CS704">
        <f t="shared" si="722"/>
        <v>147.43</v>
      </c>
      <c r="CT704">
        <f t="shared" si="723"/>
        <v>78644.570000000007</v>
      </c>
      <c r="CU704">
        <f t="shared" si="724"/>
        <v>0</v>
      </c>
      <c r="CV704">
        <f t="shared" si="725"/>
        <v>453.1</v>
      </c>
      <c r="CW704">
        <f t="shared" si="726"/>
        <v>0</v>
      </c>
      <c r="CX704">
        <f t="shared" si="727"/>
        <v>0</v>
      </c>
      <c r="CY704">
        <f t="shared" si="728"/>
        <v>47674.34</v>
      </c>
      <c r="CZ704">
        <f t="shared" si="729"/>
        <v>6810.62</v>
      </c>
      <c r="DC704" t="s">
        <v>3</v>
      </c>
      <c r="DD704" t="s">
        <v>3</v>
      </c>
      <c r="DE704" t="s">
        <v>3</v>
      </c>
      <c r="DF704" t="s">
        <v>3</v>
      </c>
      <c r="DG704" t="s">
        <v>3</v>
      </c>
      <c r="DH704" t="s">
        <v>3</v>
      </c>
      <c r="DI704" t="s">
        <v>3</v>
      </c>
      <c r="DJ704" t="s">
        <v>3</v>
      </c>
      <c r="DK704" t="s">
        <v>3</v>
      </c>
      <c r="DL704" t="s">
        <v>3</v>
      </c>
      <c r="DM704" t="s">
        <v>3</v>
      </c>
      <c r="DN704">
        <v>0</v>
      </c>
      <c r="DO704">
        <v>0</v>
      </c>
      <c r="DP704">
        <v>1</v>
      </c>
      <c r="DQ704">
        <v>1</v>
      </c>
      <c r="DU704">
        <v>1007</v>
      </c>
      <c r="DV704" t="s">
        <v>31</v>
      </c>
      <c r="DW704" t="s">
        <v>31</v>
      </c>
      <c r="DX704">
        <v>100</v>
      </c>
      <c r="EE704">
        <v>32505399</v>
      </c>
      <c r="EF704">
        <v>1</v>
      </c>
      <c r="EG704" t="s">
        <v>21</v>
      </c>
      <c r="EH704">
        <v>0</v>
      </c>
      <c r="EI704" t="s">
        <v>3</v>
      </c>
      <c r="EJ704">
        <v>4</v>
      </c>
      <c r="EK704">
        <v>0</v>
      </c>
      <c r="EL704" t="s">
        <v>22</v>
      </c>
      <c r="EM704" t="s">
        <v>23</v>
      </c>
      <c r="EO704" t="s">
        <v>3</v>
      </c>
      <c r="EQ704">
        <v>131072</v>
      </c>
      <c r="ER704">
        <v>426912.19</v>
      </c>
      <c r="ES704">
        <v>347832.49</v>
      </c>
      <c r="ET704">
        <v>435.13</v>
      </c>
      <c r="EU704">
        <v>147.43</v>
      </c>
      <c r="EV704">
        <v>78644.570000000007</v>
      </c>
      <c r="EW704">
        <v>453.1</v>
      </c>
      <c r="EX704">
        <v>0</v>
      </c>
      <c r="EY704">
        <v>0</v>
      </c>
      <c r="FQ704">
        <v>0</v>
      </c>
      <c r="FR704">
        <f t="shared" si="730"/>
        <v>0</v>
      </c>
      <c r="FS704">
        <v>0</v>
      </c>
      <c r="FX704">
        <v>70</v>
      </c>
      <c r="FY704">
        <v>10</v>
      </c>
      <c r="GA704" t="s">
        <v>3</v>
      </c>
      <c r="GD704">
        <v>0</v>
      </c>
      <c r="GF704">
        <v>1739596138</v>
      </c>
      <c r="GG704">
        <v>2</v>
      </c>
      <c r="GH704">
        <v>1</v>
      </c>
      <c r="GI704">
        <v>-2</v>
      </c>
      <c r="GJ704">
        <v>0</v>
      </c>
      <c r="GK704">
        <f>ROUND(R704*(R12)/100,2)</f>
        <v>137.88</v>
      </c>
      <c r="GL704">
        <f t="shared" si="731"/>
        <v>0</v>
      </c>
      <c r="GM704">
        <f t="shared" si="732"/>
        <v>424328.8</v>
      </c>
      <c r="GN704">
        <f t="shared" si="733"/>
        <v>0</v>
      </c>
      <c r="GO704">
        <f t="shared" si="734"/>
        <v>0</v>
      </c>
      <c r="GP704">
        <f t="shared" si="735"/>
        <v>424328.8</v>
      </c>
      <c r="GR704">
        <v>0</v>
      </c>
      <c r="GS704">
        <v>3</v>
      </c>
      <c r="GT704">
        <v>0</v>
      </c>
      <c r="GU704" t="s">
        <v>3</v>
      </c>
      <c r="GV704">
        <f t="shared" si="736"/>
        <v>0</v>
      </c>
      <c r="GW704">
        <v>1</v>
      </c>
      <c r="GX704">
        <f t="shared" si="737"/>
        <v>0</v>
      </c>
      <c r="HA704">
        <v>0</v>
      </c>
      <c r="HB704">
        <v>0</v>
      </c>
      <c r="IK704">
        <v>0</v>
      </c>
    </row>
    <row r="705" spans="1:245" x14ac:dyDescent="0.2">
      <c r="A705">
        <v>17</v>
      </c>
      <c r="B705">
        <v>1</v>
      </c>
      <c r="E705" t="s">
        <v>668</v>
      </c>
      <c r="F705" t="s">
        <v>25</v>
      </c>
      <c r="G705" t="s">
        <v>26</v>
      </c>
      <c r="H705" t="s">
        <v>19</v>
      </c>
      <c r="I705">
        <v>1.90108700599</v>
      </c>
      <c r="J705">
        <v>0</v>
      </c>
      <c r="O705">
        <f t="shared" si="699"/>
        <v>101537.34</v>
      </c>
      <c r="P705">
        <f t="shared" si="700"/>
        <v>101537.34</v>
      </c>
      <c r="Q705">
        <f t="shared" si="701"/>
        <v>0</v>
      </c>
      <c r="R705">
        <f t="shared" si="702"/>
        <v>0</v>
      </c>
      <c r="S705">
        <f t="shared" si="703"/>
        <v>0</v>
      </c>
      <c r="T705">
        <f t="shared" si="704"/>
        <v>0</v>
      </c>
      <c r="U705">
        <f t="shared" si="705"/>
        <v>0</v>
      </c>
      <c r="V705">
        <f t="shared" si="706"/>
        <v>0</v>
      </c>
      <c r="W705">
        <f t="shared" si="707"/>
        <v>0</v>
      </c>
      <c r="X705">
        <f t="shared" si="708"/>
        <v>0</v>
      </c>
      <c r="Y705">
        <f t="shared" si="709"/>
        <v>0</v>
      </c>
      <c r="AA705">
        <v>33034105</v>
      </c>
      <c r="AB705">
        <f t="shared" si="710"/>
        <v>53410.15</v>
      </c>
      <c r="AC705">
        <f t="shared" si="711"/>
        <v>53410.15</v>
      </c>
      <c r="AD705">
        <f t="shared" si="712"/>
        <v>0</v>
      </c>
      <c r="AE705">
        <f t="shared" si="713"/>
        <v>0</v>
      </c>
      <c r="AF705">
        <f t="shared" si="714"/>
        <v>0</v>
      </c>
      <c r="AG705">
        <f t="shared" si="715"/>
        <v>0</v>
      </c>
      <c r="AH705">
        <f t="shared" si="716"/>
        <v>0</v>
      </c>
      <c r="AI705">
        <f t="shared" si="717"/>
        <v>0</v>
      </c>
      <c r="AJ705">
        <f t="shared" si="718"/>
        <v>0</v>
      </c>
      <c r="AK705">
        <v>53410.15</v>
      </c>
      <c r="AL705">
        <v>53410.15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70</v>
      </c>
      <c r="AU705">
        <v>10</v>
      </c>
      <c r="AV705">
        <v>1</v>
      </c>
      <c r="AW705">
        <v>1</v>
      </c>
      <c r="AZ705">
        <v>1</v>
      </c>
      <c r="BA705">
        <v>1</v>
      </c>
      <c r="BB705">
        <v>1</v>
      </c>
      <c r="BC705">
        <v>1</v>
      </c>
      <c r="BD705" t="s">
        <v>3</v>
      </c>
      <c r="BE705" t="s">
        <v>3</v>
      </c>
      <c r="BF705" t="s">
        <v>3</v>
      </c>
      <c r="BG705" t="s">
        <v>3</v>
      </c>
      <c r="BH705">
        <v>3</v>
      </c>
      <c r="BI705">
        <v>4</v>
      </c>
      <c r="BJ705" t="s">
        <v>27</v>
      </c>
      <c r="BM705">
        <v>0</v>
      </c>
      <c r="BN705">
        <v>0</v>
      </c>
      <c r="BO705" t="s">
        <v>3</v>
      </c>
      <c r="BP705">
        <v>0</v>
      </c>
      <c r="BQ705">
        <v>1</v>
      </c>
      <c r="BR705">
        <v>0</v>
      </c>
      <c r="BS705">
        <v>1</v>
      </c>
      <c r="BT705">
        <v>1</v>
      </c>
      <c r="BU705">
        <v>1</v>
      </c>
      <c r="BV705">
        <v>1</v>
      </c>
      <c r="BW705">
        <v>1</v>
      </c>
      <c r="BX705">
        <v>1</v>
      </c>
      <c r="BY705" t="s">
        <v>3</v>
      </c>
      <c r="BZ705">
        <v>70</v>
      </c>
      <c r="CA705">
        <v>10</v>
      </c>
      <c r="CF705">
        <v>0</v>
      </c>
      <c r="CG705">
        <v>0</v>
      </c>
      <c r="CM705">
        <v>0</v>
      </c>
      <c r="CN705" t="s">
        <v>3</v>
      </c>
      <c r="CO705">
        <v>0</v>
      </c>
      <c r="CP705">
        <f t="shared" si="719"/>
        <v>101537.34</v>
      </c>
      <c r="CQ705">
        <f t="shared" si="720"/>
        <v>53410.15</v>
      </c>
      <c r="CR705">
        <f t="shared" si="721"/>
        <v>0</v>
      </c>
      <c r="CS705">
        <f t="shared" si="722"/>
        <v>0</v>
      </c>
      <c r="CT705">
        <f t="shared" si="723"/>
        <v>0</v>
      </c>
      <c r="CU705">
        <f t="shared" si="724"/>
        <v>0</v>
      </c>
      <c r="CV705">
        <f t="shared" si="725"/>
        <v>0</v>
      </c>
      <c r="CW705">
        <f t="shared" si="726"/>
        <v>0</v>
      </c>
      <c r="CX705">
        <f t="shared" si="727"/>
        <v>0</v>
      </c>
      <c r="CY705">
        <f t="shared" si="728"/>
        <v>0</v>
      </c>
      <c r="CZ705">
        <f t="shared" si="729"/>
        <v>0</v>
      </c>
      <c r="DC705" t="s">
        <v>3</v>
      </c>
      <c r="DD705" t="s">
        <v>3</v>
      </c>
      <c r="DE705" t="s">
        <v>3</v>
      </c>
      <c r="DF705" t="s">
        <v>3</v>
      </c>
      <c r="DG705" t="s">
        <v>3</v>
      </c>
      <c r="DH705" t="s">
        <v>3</v>
      </c>
      <c r="DI705" t="s">
        <v>3</v>
      </c>
      <c r="DJ705" t="s">
        <v>3</v>
      </c>
      <c r="DK705" t="s">
        <v>3</v>
      </c>
      <c r="DL705" t="s">
        <v>3</v>
      </c>
      <c r="DM705" t="s">
        <v>3</v>
      </c>
      <c r="DN705">
        <v>0</v>
      </c>
      <c r="DO705">
        <v>0</v>
      </c>
      <c r="DP705">
        <v>1</v>
      </c>
      <c r="DQ705">
        <v>1</v>
      </c>
      <c r="DU705">
        <v>1009</v>
      </c>
      <c r="DV705" t="s">
        <v>19</v>
      </c>
      <c r="DW705" t="s">
        <v>19</v>
      </c>
      <c r="DX705">
        <v>1000</v>
      </c>
      <c r="EE705">
        <v>32505399</v>
      </c>
      <c r="EF705">
        <v>1</v>
      </c>
      <c r="EG705" t="s">
        <v>21</v>
      </c>
      <c r="EH705">
        <v>0</v>
      </c>
      <c r="EI705" t="s">
        <v>3</v>
      </c>
      <c r="EJ705">
        <v>4</v>
      </c>
      <c r="EK705">
        <v>0</v>
      </c>
      <c r="EL705" t="s">
        <v>22</v>
      </c>
      <c r="EM705" t="s">
        <v>23</v>
      </c>
      <c r="EO705" t="s">
        <v>3</v>
      </c>
      <c r="EQ705">
        <v>131072</v>
      </c>
      <c r="ER705">
        <v>53410.15</v>
      </c>
      <c r="ES705">
        <v>53410.15</v>
      </c>
      <c r="ET705">
        <v>0</v>
      </c>
      <c r="EU705">
        <v>0</v>
      </c>
      <c r="EV705">
        <v>0</v>
      </c>
      <c r="EW705">
        <v>0</v>
      </c>
      <c r="EX705">
        <v>0</v>
      </c>
      <c r="EY705">
        <v>0</v>
      </c>
      <c r="FQ705">
        <v>0</v>
      </c>
      <c r="FR705">
        <f t="shared" si="730"/>
        <v>0</v>
      </c>
      <c r="FS705">
        <v>0</v>
      </c>
      <c r="FX705">
        <v>70</v>
      </c>
      <c r="FY705">
        <v>10</v>
      </c>
      <c r="GA705" t="s">
        <v>3</v>
      </c>
      <c r="GD705">
        <v>0</v>
      </c>
      <c r="GF705">
        <v>-1467733540</v>
      </c>
      <c r="GG705">
        <v>2</v>
      </c>
      <c r="GH705">
        <v>1</v>
      </c>
      <c r="GI705">
        <v>-2</v>
      </c>
      <c r="GJ705">
        <v>0</v>
      </c>
      <c r="GK705">
        <f>ROUND(R705*(R12)/100,2)</f>
        <v>0</v>
      </c>
      <c r="GL705">
        <f t="shared" si="731"/>
        <v>0</v>
      </c>
      <c r="GM705">
        <f t="shared" si="732"/>
        <v>101537.34</v>
      </c>
      <c r="GN705">
        <f t="shared" si="733"/>
        <v>0</v>
      </c>
      <c r="GO705">
        <f t="shared" si="734"/>
        <v>0</v>
      </c>
      <c r="GP705">
        <f t="shared" si="735"/>
        <v>101537.34</v>
      </c>
      <c r="GR705">
        <v>0</v>
      </c>
      <c r="GS705">
        <v>3</v>
      </c>
      <c r="GT705">
        <v>0</v>
      </c>
      <c r="GU705" t="s">
        <v>3</v>
      </c>
      <c r="GV705">
        <f t="shared" si="736"/>
        <v>0</v>
      </c>
      <c r="GW705">
        <v>1</v>
      </c>
      <c r="GX705">
        <f t="shared" si="737"/>
        <v>0</v>
      </c>
      <c r="HA705">
        <v>0</v>
      </c>
      <c r="HB705">
        <v>0</v>
      </c>
      <c r="IK705">
        <v>0</v>
      </c>
    </row>
    <row r="706" spans="1:245" x14ac:dyDescent="0.2">
      <c r="A706">
        <v>17</v>
      </c>
      <c r="B706">
        <v>1</v>
      </c>
      <c r="E706" t="s">
        <v>669</v>
      </c>
      <c r="F706" t="s">
        <v>35</v>
      </c>
      <c r="G706" t="s">
        <v>670</v>
      </c>
      <c r="H706" t="s">
        <v>37</v>
      </c>
      <c r="I706">
        <v>1</v>
      </c>
      <c r="J706">
        <v>0</v>
      </c>
      <c r="O706">
        <f t="shared" si="699"/>
        <v>3263971.19</v>
      </c>
      <c r="P706">
        <f t="shared" si="700"/>
        <v>3263971.19</v>
      </c>
      <c r="Q706">
        <f t="shared" si="701"/>
        <v>0</v>
      </c>
      <c r="R706">
        <f t="shared" si="702"/>
        <v>0</v>
      </c>
      <c r="S706">
        <f t="shared" si="703"/>
        <v>0</v>
      </c>
      <c r="T706">
        <f t="shared" si="704"/>
        <v>0</v>
      </c>
      <c r="U706">
        <f t="shared" si="705"/>
        <v>0</v>
      </c>
      <c r="V706">
        <f t="shared" si="706"/>
        <v>0</v>
      </c>
      <c r="W706">
        <f t="shared" si="707"/>
        <v>0</v>
      </c>
      <c r="X706">
        <f t="shared" si="708"/>
        <v>0</v>
      </c>
      <c r="Y706">
        <f t="shared" si="709"/>
        <v>0</v>
      </c>
      <c r="AA706">
        <v>33034105</v>
      </c>
      <c r="AB706">
        <f t="shared" si="710"/>
        <v>3263971.19</v>
      </c>
      <c r="AC706">
        <f t="shared" si="711"/>
        <v>3263971.19</v>
      </c>
      <c r="AD706">
        <f t="shared" si="712"/>
        <v>0</v>
      </c>
      <c r="AE706">
        <f t="shared" si="713"/>
        <v>0</v>
      </c>
      <c r="AF706">
        <f t="shared" si="714"/>
        <v>0</v>
      </c>
      <c r="AG706">
        <f t="shared" si="715"/>
        <v>0</v>
      </c>
      <c r="AH706">
        <f t="shared" si="716"/>
        <v>0</v>
      </c>
      <c r="AI706">
        <f t="shared" si="717"/>
        <v>0</v>
      </c>
      <c r="AJ706">
        <f t="shared" si="718"/>
        <v>0</v>
      </c>
      <c r="AK706">
        <v>3263971.19</v>
      </c>
      <c r="AL706">
        <v>3263971.19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1</v>
      </c>
      <c r="AW706">
        <v>1</v>
      </c>
      <c r="AZ706">
        <v>1</v>
      </c>
      <c r="BA706">
        <v>1</v>
      </c>
      <c r="BB706">
        <v>1</v>
      </c>
      <c r="BC706">
        <v>1</v>
      </c>
      <c r="BD706" t="s">
        <v>3</v>
      </c>
      <c r="BE706" t="s">
        <v>3</v>
      </c>
      <c r="BF706" t="s">
        <v>3</v>
      </c>
      <c r="BG706" t="s">
        <v>3</v>
      </c>
      <c r="BH706">
        <v>3</v>
      </c>
      <c r="BI706">
        <v>1</v>
      </c>
      <c r="BJ706" t="s">
        <v>3</v>
      </c>
      <c r="BM706">
        <v>6001</v>
      </c>
      <c r="BN706">
        <v>0</v>
      </c>
      <c r="BO706" t="s">
        <v>3</v>
      </c>
      <c r="BP706">
        <v>0</v>
      </c>
      <c r="BQ706">
        <v>0</v>
      </c>
      <c r="BR706">
        <v>0</v>
      </c>
      <c r="BS706">
        <v>1</v>
      </c>
      <c r="BT706">
        <v>1</v>
      </c>
      <c r="BU706">
        <v>1</v>
      </c>
      <c r="BV706">
        <v>1</v>
      </c>
      <c r="BW706">
        <v>1</v>
      </c>
      <c r="BX706">
        <v>1</v>
      </c>
      <c r="BY706" t="s">
        <v>3</v>
      </c>
      <c r="BZ706">
        <v>0</v>
      </c>
      <c r="CA706">
        <v>0</v>
      </c>
      <c r="CF706">
        <v>0</v>
      </c>
      <c r="CG706">
        <v>0</v>
      </c>
      <c r="CM706">
        <v>0</v>
      </c>
      <c r="CN706" t="s">
        <v>3</v>
      </c>
      <c r="CO706">
        <v>0</v>
      </c>
      <c r="CP706">
        <f t="shared" si="719"/>
        <v>3263971.19</v>
      </c>
      <c r="CQ706">
        <f t="shared" si="720"/>
        <v>3263971.19</v>
      </c>
      <c r="CR706">
        <f t="shared" si="721"/>
        <v>0</v>
      </c>
      <c r="CS706">
        <f t="shared" si="722"/>
        <v>0</v>
      </c>
      <c r="CT706">
        <f t="shared" si="723"/>
        <v>0</v>
      </c>
      <c r="CU706">
        <f t="shared" si="724"/>
        <v>0</v>
      </c>
      <c r="CV706">
        <f t="shared" si="725"/>
        <v>0</v>
      </c>
      <c r="CW706">
        <f t="shared" si="726"/>
        <v>0</v>
      </c>
      <c r="CX706">
        <f t="shared" si="727"/>
        <v>0</v>
      </c>
      <c r="CY706">
        <f t="shared" si="728"/>
        <v>0</v>
      </c>
      <c r="CZ706">
        <f t="shared" si="729"/>
        <v>0</v>
      </c>
      <c r="DC706" t="s">
        <v>3</v>
      </c>
      <c r="DD706" t="s">
        <v>3</v>
      </c>
      <c r="DE706" t="s">
        <v>3</v>
      </c>
      <c r="DF706" t="s">
        <v>3</v>
      </c>
      <c r="DG706" t="s">
        <v>3</v>
      </c>
      <c r="DH706" t="s">
        <v>3</v>
      </c>
      <c r="DI706" t="s">
        <v>3</v>
      </c>
      <c r="DJ706" t="s">
        <v>3</v>
      </c>
      <c r="DK706" t="s">
        <v>3</v>
      </c>
      <c r="DL706" t="s">
        <v>3</v>
      </c>
      <c r="DM706" t="s">
        <v>3</v>
      </c>
      <c r="DN706">
        <v>0</v>
      </c>
      <c r="DO706">
        <v>0</v>
      </c>
      <c r="DP706">
        <v>1</v>
      </c>
      <c r="DQ706">
        <v>1</v>
      </c>
      <c r="DU706">
        <v>1010</v>
      </c>
      <c r="DV706" t="s">
        <v>37</v>
      </c>
      <c r="DW706" t="s">
        <v>38</v>
      </c>
      <c r="DX706">
        <v>1</v>
      </c>
      <c r="EE706">
        <v>32747723</v>
      </c>
      <c r="EF706">
        <v>0</v>
      </c>
      <c r="EG706" t="s">
        <v>39</v>
      </c>
      <c r="EH706">
        <v>0</v>
      </c>
      <c r="EI706" t="s">
        <v>3</v>
      </c>
      <c r="EJ706">
        <v>1</v>
      </c>
      <c r="EK706">
        <v>6001</v>
      </c>
      <c r="EL706" t="s">
        <v>40</v>
      </c>
      <c r="EM706" t="s">
        <v>39</v>
      </c>
      <c r="EO706" t="s">
        <v>3</v>
      </c>
      <c r="EQ706">
        <v>131072</v>
      </c>
      <c r="ER706">
        <v>3263971.19</v>
      </c>
      <c r="ES706">
        <v>3263971.19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FQ706">
        <v>0</v>
      </c>
      <c r="FR706">
        <f t="shared" si="730"/>
        <v>0</v>
      </c>
      <c r="FS706">
        <v>0</v>
      </c>
      <c r="FX706">
        <v>0</v>
      </c>
      <c r="FY706">
        <v>0</v>
      </c>
      <c r="GA706" t="s">
        <v>41</v>
      </c>
      <c r="GD706">
        <v>0</v>
      </c>
      <c r="GF706">
        <v>774952402</v>
      </c>
      <c r="GG706">
        <v>2</v>
      </c>
      <c r="GH706">
        <v>0</v>
      </c>
      <c r="GI706">
        <v>-2</v>
      </c>
      <c r="GJ706">
        <v>0</v>
      </c>
      <c r="GK706">
        <f>ROUND(R706*(R12)/100,2)</f>
        <v>0</v>
      </c>
      <c r="GL706">
        <f t="shared" si="731"/>
        <v>0</v>
      </c>
      <c r="GM706">
        <f t="shared" si="732"/>
        <v>3263971.19</v>
      </c>
      <c r="GN706">
        <f t="shared" si="733"/>
        <v>3263971.19</v>
      </c>
      <c r="GO706">
        <f t="shared" si="734"/>
        <v>0</v>
      </c>
      <c r="GP706">
        <f t="shared" si="735"/>
        <v>0</v>
      </c>
      <c r="GR706">
        <v>0</v>
      </c>
      <c r="GS706">
        <v>4</v>
      </c>
      <c r="GT706">
        <v>0</v>
      </c>
      <c r="GU706" t="s">
        <v>3</v>
      </c>
      <c r="GV706">
        <f t="shared" si="736"/>
        <v>0</v>
      </c>
      <c r="GW706">
        <v>1</v>
      </c>
      <c r="GX706">
        <f t="shared" si="737"/>
        <v>0</v>
      </c>
      <c r="HA706">
        <v>0</v>
      </c>
      <c r="HB706">
        <v>0</v>
      </c>
      <c r="IK706">
        <v>0</v>
      </c>
    </row>
    <row r="707" spans="1:245" x14ac:dyDescent="0.2">
      <c r="A707">
        <v>17</v>
      </c>
      <c r="B707">
        <v>1</v>
      </c>
      <c r="C707">
        <f>ROW(SmtRes!A1825)</f>
        <v>1825</v>
      </c>
      <c r="D707">
        <f>ROW(EtalonRes!A1733)</f>
        <v>1733</v>
      </c>
      <c r="E707" t="s">
        <v>671</v>
      </c>
      <c r="F707" t="s">
        <v>17</v>
      </c>
      <c r="G707" t="s">
        <v>18</v>
      </c>
      <c r="H707" t="s">
        <v>19</v>
      </c>
      <c r="I707">
        <v>1.6</v>
      </c>
      <c r="J707">
        <v>0</v>
      </c>
      <c r="O707">
        <f t="shared" si="699"/>
        <v>106667.42</v>
      </c>
      <c r="P707">
        <f t="shared" si="700"/>
        <v>91093.47</v>
      </c>
      <c r="Q707">
        <f t="shared" si="701"/>
        <v>2488.27</v>
      </c>
      <c r="R707">
        <f t="shared" si="702"/>
        <v>228.56</v>
      </c>
      <c r="S707">
        <f t="shared" si="703"/>
        <v>13085.68</v>
      </c>
      <c r="T707">
        <f t="shared" si="704"/>
        <v>0</v>
      </c>
      <c r="U707">
        <f t="shared" si="705"/>
        <v>57.776000000000003</v>
      </c>
      <c r="V707">
        <f t="shared" si="706"/>
        <v>0</v>
      </c>
      <c r="W707">
        <f t="shared" si="707"/>
        <v>0</v>
      </c>
      <c r="X707">
        <f t="shared" si="708"/>
        <v>9159.98</v>
      </c>
      <c r="Y707">
        <f t="shared" si="709"/>
        <v>1308.57</v>
      </c>
      <c r="AA707">
        <v>33034105</v>
      </c>
      <c r="AB707">
        <f t="shared" si="710"/>
        <v>66667.14</v>
      </c>
      <c r="AC707">
        <f t="shared" si="711"/>
        <v>56933.42</v>
      </c>
      <c r="AD707">
        <f t="shared" si="712"/>
        <v>1555.17</v>
      </c>
      <c r="AE707">
        <f t="shared" si="713"/>
        <v>142.85</v>
      </c>
      <c r="AF707">
        <f t="shared" si="714"/>
        <v>8178.55</v>
      </c>
      <c r="AG707">
        <f t="shared" si="715"/>
        <v>0</v>
      </c>
      <c r="AH707">
        <f t="shared" si="716"/>
        <v>36.11</v>
      </c>
      <c r="AI707">
        <f t="shared" si="717"/>
        <v>0</v>
      </c>
      <c r="AJ707">
        <f t="shared" si="718"/>
        <v>0</v>
      </c>
      <c r="AK707">
        <v>66667.14</v>
      </c>
      <c r="AL707">
        <v>56933.42</v>
      </c>
      <c r="AM707">
        <v>1555.17</v>
      </c>
      <c r="AN707">
        <v>142.85</v>
      </c>
      <c r="AO707">
        <v>8178.55</v>
      </c>
      <c r="AP707">
        <v>0</v>
      </c>
      <c r="AQ707">
        <v>36.11</v>
      </c>
      <c r="AR707">
        <v>0</v>
      </c>
      <c r="AS707">
        <v>0</v>
      </c>
      <c r="AT707">
        <v>70</v>
      </c>
      <c r="AU707">
        <v>10</v>
      </c>
      <c r="AV707">
        <v>1</v>
      </c>
      <c r="AW707">
        <v>1</v>
      </c>
      <c r="AZ707">
        <v>1</v>
      </c>
      <c r="BA707">
        <v>1</v>
      </c>
      <c r="BB707">
        <v>1</v>
      </c>
      <c r="BC707">
        <v>1</v>
      </c>
      <c r="BD707" t="s">
        <v>3</v>
      </c>
      <c r="BE707" t="s">
        <v>3</v>
      </c>
      <c r="BF707" t="s">
        <v>3</v>
      </c>
      <c r="BG707" t="s">
        <v>3</v>
      </c>
      <c r="BH707">
        <v>0</v>
      </c>
      <c r="BI707">
        <v>4</v>
      </c>
      <c r="BJ707" t="s">
        <v>20</v>
      </c>
      <c r="BM707">
        <v>0</v>
      </c>
      <c r="BN707">
        <v>0</v>
      </c>
      <c r="BO707" t="s">
        <v>3</v>
      </c>
      <c r="BP707">
        <v>0</v>
      </c>
      <c r="BQ707">
        <v>1</v>
      </c>
      <c r="BR707">
        <v>0</v>
      </c>
      <c r="BS707">
        <v>1</v>
      </c>
      <c r="BT707">
        <v>1</v>
      </c>
      <c r="BU707">
        <v>1</v>
      </c>
      <c r="BV707">
        <v>1</v>
      </c>
      <c r="BW707">
        <v>1</v>
      </c>
      <c r="BX707">
        <v>1</v>
      </c>
      <c r="BY707" t="s">
        <v>3</v>
      </c>
      <c r="BZ707">
        <v>70</v>
      </c>
      <c r="CA707">
        <v>10</v>
      </c>
      <c r="CF707">
        <v>0</v>
      </c>
      <c r="CG707">
        <v>0</v>
      </c>
      <c r="CM707">
        <v>0</v>
      </c>
      <c r="CN707" t="s">
        <v>3</v>
      </c>
      <c r="CO707">
        <v>0</v>
      </c>
      <c r="CP707">
        <f t="shared" si="719"/>
        <v>106667.42000000001</v>
      </c>
      <c r="CQ707">
        <f t="shared" si="720"/>
        <v>56933.42</v>
      </c>
      <c r="CR707">
        <f t="shared" si="721"/>
        <v>1555.17</v>
      </c>
      <c r="CS707">
        <f t="shared" si="722"/>
        <v>142.85</v>
      </c>
      <c r="CT707">
        <f t="shared" si="723"/>
        <v>8178.55</v>
      </c>
      <c r="CU707">
        <f t="shared" si="724"/>
        <v>0</v>
      </c>
      <c r="CV707">
        <f t="shared" si="725"/>
        <v>36.11</v>
      </c>
      <c r="CW707">
        <f t="shared" si="726"/>
        <v>0</v>
      </c>
      <c r="CX707">
        <f t="shared" si="727"/>
        <v>0</v>
      </c>
      <c r="CY707">
        <f t="shared" si="728"/>
        <v>9159.9760000000006</v>
      </c>
      <c r="CZ707">
        <f t="shared" si="729"/>
        <v>1308.568</v>
      </c>
      <c r="DC707" t="s">
        <v>3</v>
      </c>
      <c r="DD707" t="s">
        <v>3</v>
      </c>
      <c r="DE707" t="s">
        <v>3</v>
      </c>
      <c r="DF707" t="s">
        <v>3</v>
      </c>
      <c r="DG707" t="s">
        <v>3</v>
      </c>
      <c r="DH707" t="s">
        <v>3</v>
      </c>
      <c r="DI707" t="s">
        <v>3</v>
      </c>
      <c r="DJ707" t="s">
        <v>3</v>
      </c>
      <c r="DK707" t="s">
        <v>3</v>
      </c>
      <c r="DL707" t="s">
        <v>3</v>
      </c>
      <c r="DM707" t="s">
        <v>3</v>
      </c>
      <c r="DN707">
        <v>0</v>
      </c>
      <c r="DO707">
        <v>0</v>
      </c>
      <c r="DP707">
        <v>1</v>
      </c>
      <c r="DQ707">
        <v>1</v>
      </c>
      <c r="DU707">
        <v>1009</v>
      </c>
      <c r="DV707" t="s">
        <v>19</v>
      </c>
      <c r="DW707" t="s">
        <v>19</v>
      </c>
      <c r="DX707">
        <v>1000</v>
      </c>
      <c r="EE707">
        <v>32505399</v>
      </c>
      <c r="EF707">
        <v>1</v>
      </c>
      <c r="EG707" t="s">
        <v>21</v>
      </c>
      <c r="EH707">
        <v>0</v>
      </c>
      <c r="EI707" t="s">
        <v>3</v>
      </c>
      <c r="EJ707">
        <v>4</v>
      </c>
      <c r="EK707">
        <v>0</v>
      </c>
      <c r="EL707" t="s">
        <v>22</v>
      </c>
      <c r="EM707" t="s">
        <v>23</v>
      </c>
      <c r="EO707" t="s">
        <v>3</v>
      </c>
      <c r="EQ707">
        <v>131072</v>
      </c>
      <c r="ER707">
        <v>66667.14</v>
      </c>
      <c r="ES707">
        <v>56933.42</v>
      </c>
      <c r="ET707">
        <v>1555.17</v>
      </c>
      <c r="EU707">
        <v>142.85</v>
      </c>
      <c r="EV707">
        <v>8178.55</v>
      </c>
      <c r="EW707">
        <v>36.11</v>
      </c>
      <c r="EX707">
        <v>0</v>
      </c>
      <c r="EY707">
        <v>0</v>
      </c>
      <c r="FQ707">
        <v>0</v>
      </c>
      <c r="FR707">
        <f t="shared" si="730"/>
        <v>0</v>
      </c>
      <c r="FS707">
        <v>0</v>
      </c>
      <c r="FX707">
        <v>70</v>
      </c>
      <c r="FY707">
        <v>10</v>
      </c>
      <c r="GA707" t="s">
        <v>3</v>
      </c>
      <c r="GD707">
        <v>0</v>
      </c>
      <c r="GF707">
        <v>-1596235391</v>
      </c>
      <c r="GG707">
        <v>2</v>
      </c>
      <c r="GH707">
        <v>1</v>
      </c>
      <c r="GI707">
        <v>-2</v>
      </c>
      <c r="GJ707">
        <v>0</v>
      </c>
      <c r="GK707">
        <f>ROUND(R707*(R12)/100,2)</f>
        <v>246.84</v>
      </c>
      <c r="GL707">
        <f t="shared" si="731"/>
        <v>0</v>
      </c>
      <c r="GM707">
        <f t="shared" si="732"/>
        <v>117382.81</v>
      </c>
      <c r="GN707">
        <f t="shared" si="733"/>
        <v>0</v>
      </c>
      <c r="GO707">
        <f t="shared" si="734"/>
        <v>0</v>
      </c>
      <c r="GP707">
        <f t="shared" si="735"/>
        <v>117382.81</v>
      </c>
      <c r="GR707">
        <v>0</v>
      </c>
      <c r="GS707">
        <v>3</v>
      </c>
      <c r="GT707">
        <v>0</v>
      </c>
      <c r="GU707" t="s">
        <v>3</v>
      </c>
      <c r="GV707">
        <f t="shared" si="736"/>
        <v>0</v>
      </c>
      <c r="GW707">
        <v>1</v>
      </c>
      <c r="GX707">
        <f t="shared" si="737"/>
        <v>0</v>
      </c>
      <c r="HA707">
        <v>0</v>
      </c>
      <c r="HB707">
        <v>0</v>
      </c>
      <c r="IK707">
        <v>0</v>
      </c>
    </row>
    <row r="708" spans="1:245" x14ac:dyDescent="0.2">
      <c r="A708">
        <v>18</v>
      </c>
      <c r="B708">
        <v>1</v>
      </c>
      <c r="C708">
        <v>1825</v>
      </c>
      <c r="E708" t="s">
        <v>672</v>
      </c>
      <c r="F708" t="s">
        <v>25</v>
      </c>
      <c r="G708" t="s">
        <v>26</v>
      </c>
      <c r="H708" t="s">
        <v>19</v>
      </c>
      <c r="I708">
        <f>I707*J708</f>
        <v>-1.6</v>
      </c>
      <c r="J708">
        <v>-1</v>
      </c>
      <c r="O708">
        <f t="shared" si="699"/>
        <v>-85456.24</v>
      </c>
      <c r="P708">
        <f t="shared" si="700"/>
        <v>-85456.24</v>
      </c>
      <c r="Q708">
        <f t="shared" si="701"/>
        <v>0</v>
      </c>
      <c r="R708">
        <f t="shared" si="702"/>
        <v>0</v>
      </c>
      <c r="S708">
        <f t="shared" si="703"/>
        <v>0</v>
      </c>
      <c r="T708">
        <f t="shared" si="704"/>
        <v>0</v>
      </c>
      <c r="U708">
        <f t="shared" si="705"/>
        <v>0</v>
      </c>
      <c r="V708">
        <f t="shared" si="706"/>
        <v>0</v>
      </c>
      <c r="W708">
        <f t="shared" si="707"/>
        <v>0</v>
      </c>
      <c r="X708">
        <f t="shared" si="708"/>
        <v>0</v>
      </c>
      <c r="Y708">
        <f t="shared" si="709"/>
        <v>0</v>
      </c>
      <c r="AA708">
        <v>33034105</v>
      </c>
      <c r="AB708">
        <f t="shared" si="710"/>
        <v>53410.15</v>
      </c>
      <c r="AC708">
        <f t="shared" si="711"/>
        <v>53410.15</v>
      </c>
      <c r="AD708">
        <f t="shared" si="712"/>
        <v>0</v>
      </c>
      <c r="AE708">
        <f t="shared" si="713"/>
        <v>0</v>
      </c>
      <c r="AF708">
        <f t="shared" si="714"/>
        <v>0</v>
      </c>
      <c r="AG708">
        <f t="shared" si="715"/>
        <v>0</v>
      </c>
      <c r="AH708">
        <f t="shared" si="716"/>
        <v>0</v>
      </c>
      <c r="AI708">
        <f t="shared" si="717"/>
        <v>0</v>
      </c>
      <c r="AJ708">
        <f t="shared" si="718"/>
        <v>0</v>
      </c>
      <c r="AK708">
        <v>53410.15</v>
      </c>
      <c r="AL708">
        <v>53410.15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70</v>
      </c>
      <c r="AU708">
        <v>10</v>
      </c>
      <c r="AV708">
        <v>1</v>
      </c>
      <c r="AW708">
        <v>1</v>
      </c>
      <c r="AZ708">
        <v>1</v>
      </c>
      <c r="BA708">
        <v>1</v>
      </c>
      <c r="BB708">
        <v>1</v>
      </c>
      <c r="BC708">
        <v>1</v>
      </c>
      <c r="BD708" t="s">
        <v>3</v>
      </c>
      <c r="BE708" t="s">
        <v>3</v>
      </c>
      <c r="BF708" t="s">
        <v>3</v>
      </c>
      <c r="BG708" t="s">
        <v>3</v>
      </c>
      <c r="BH708">
        <v>3</v>
      </c>
      <c r="BI708">
        <v>4</v>
      </c>
      <c r="BJ708" t="s">
        <v>27</v>
      </c>
      <c r="BM708">
        <v>0</v>
      </c>
      <c r="BN708">
        <v>0</v>
      </c>
      <c r="BO708" t="s">
        <v>3</v>
      </c>
      <c r="BP708">
        <v>0</v>
      </c>
      <c r="BQ708">
        <v>1</v>
      </c>
      <c r="BR708">
        <v>0</v>
      </c>
      <c r="BS708">
        <v>1</v>
      </c>
      <c r="BT708">
        <v>1</v>
      </c>
      <c r="BU708">
        <v>1</v>
      </c>
      <c r="BV708">
        <v>1</v>
      </c>
      <c r="BW708">
        <v>1</v>
      </c>
      <c r="BX708">
        <v>1</v>
      </c>
      <c r="BY708" t="s">
        <v>3</v>
      </c>
      <c r="BZ708">
        <v>70</v>
      </c>
      <c r="CA708">
        <v>10</v>
      </c>
      <c r="CF708">
        <v>0</v>
      </c>
      <c r="CG708">
        <v>0</v>
      </c>
      <c r="CM708">
        <v>0</v>
      </c>
      <c r="CN708" t="s">
        <v>3</v>
      </c>
      <c r="CO708">
        <v>0</v>
      </c>
      <c r="CP708">
        <f t="shared" si="719"/>
        <v>-85456.24</v>
      </c>
      <c r="CQ708">
        <f t="shared" si="720"/>
        <v>53410.15</v>
      </c>
      <c r="CR708">
        <f t="shared" si="721"/>
        <v>0</v>
      </c>
      <c r="CS708">
        <f t="shared" si="722"/>
        <v>0</v>
      </c>
      <c r="CT708">
        <f t="shared" si="723"/>
        <v>0</v>
      </c>
      <c r="CU708">
        <f t="shared" si="724"/>
        <v>0</v>
      </c>
      <c r="CV708">
        <f t="shared" si="725"/>
        <v>0</v>
      </c>
      <c r="CW708">
        <f t="shared" si="726"/>
        <v>0</v>
      </c>
      <c r="CX708">
        <f t="shared" si="727"/>
        <v>0</v>
      </c>
      <c r="CY708">
        <f t="shared" si="728"/>
        <v>0</v>
      </c>
      <c r="CZ708">
        <f t="shared" si="729"/>
        <v>0</v>
      </c>
      <c r="DC708" t="s">
        <v>3</v>
      </c>
      <c r="DD708" t="s">
        <v>3</v>
      </c>
      <c r="DE708" t="s">
        <v>3</v>
      </c>
      <c r="DF708" t="s">
        <v>3</v>
      </c>
      <c r="DG708" t="s">
        <v>3</v>
      </c>
      <c r="DH708" t="s">
        <v>3</v>
      </c>
      <c r="DI708" t="s">
        <v>3</v>
      </c>
      <c r="DJ708" t="s">
        <v>3</v>
      </c>
      <c r="DK708" t="s">
        <v>3</v>
      </c>
      <c r="DL708" t="s">
        <v>3</v>
      </c>
      <c r="DM708" t="s">
        <v>3</v>
      </c>
      <c r="DN708">
        <v>0</v>
      </c>
      <c r="DO708">
        <v>0</v>
      </c>
      <c r="DP708">
        <v>1</v>
      </c>
      <c r="DQ708">
        <v>1</v>
      </c>
      <c r="DU708">
        <v>1009</v>
      </c>
      <c r="DV708" t="s">
        <v>19</v>
      </c>
      <c r="DW708" t="s">
        <v>19</v>
      </c>
      <c r="DX708">
        <v>1000</v>
      </c>
      <c r="EE708">
        <v>32505399</v>
      </c>
      <c r="EF708">
        <v>1</v>
      </c>
      <c r="EG708" t="s">
        <v>21</v>
      </c>
      <c r="EH708">
        <v>0</v>
      </c>
      <c r="EI708" t="s">
        <v>3</v>
      </c>
      <c r="EJ708">
        <v>4</v>
      </c>
      <c r="EK708">
        <v>0</v>
      </c>
      <c r="EL708" t="s">
        <v>22</v>
      </c>
      <c r="EM708" t="s">
        <v>23</v>
      </c>
      <c r="EO708" t="s">
        <v>3</v>
      </c>
      <c r="EQ708">
        <v>0</v>
      </c>
      <c r="ER708">
        <v>53410.15</v>
      </c>
      <c r="ES708">
        <v>53410.15</v>
      </c>
      <c r="ET708">
        <v>0</v>
      </c>
      <c r="EU708">
        <v>0</v>
      </c>
      <c r="EV708">
        <v>0</v>
      </c>
      <c r="EW708">
        <v>0</v>
      </c>
      <c r="EX708">
        <v>0</v>
      </c>
      <c r="FQ708">
        <v>0</v>
      </c>
      <c r="FR708">
        <f t="shared" si="730"/>
        <v>0</v>
      </c>
      <c r="FS708">
        <v>0</v>
      </c>
      <c r="FX708">
        <v>70</v>
      </c>
      <c r="FY708">
        <v>10</v>
      </c>
      <c r="GA708" t="s">
        <v>3</v>
      </c>
      <c r="GD708">
        <v>0</v>
      </c>
      <c r="GF708">
        <v>-1467733540</v>
      </c>
      <c r="GG708">
        <v>2</v>
      </c>
      <c r="GH708">
        <v>1</v>
      </c>
      <c r="GI708">
        <v>-2</v>
      </c>
      <c r="GJ708">
        <v>0</v>
      </c>
      <c r="GK708">
        <f>ROUND(R708*(R12)/100,2)</f>
        <v>0</v>
      </c>
      <c r="GL708">
        <f t="shared" si="731"/>
        <v>0</v>
      </c>
      <c r="GM708">
        <f t="shared" si="732"/>
        <v>-85456.24</v>
      </c>
      <c r="GN708">
        <f t="shared" si="733"/>
        <v>0</v>
      </c>
      <c r="GO708">
        <f t="shared" si="734"/>
        <v>0</v>
      </c>
      <c r="GP708">
        <f t="shared" si="735"/>
        <v>-85456.24</v>
      </c>
      <c r="GR708">
        <v>0</v>
      </c>
      <c r="GS708">
        <v>3</v>
      </c>
      <c r="GT708">
        <v>0</v>
      </c>
      <c r="GU708" t="s">
        <v>3</v>
      </c>
      <c r="GV708">
        <f t="shared" si="736"/>
        <v>0</v>
      </c>
      <c r="GW708">
        <v>1</v>
      </c>
      <c r="GX708">
        <f t="shared" si="737"/>
        <v>0</v>
      </c>
      <c r="HA708">
        <v>0</v>
      </c>
      <c r="HB708">
        <v>0</v>
      </c>
      <c r="IK708">
        <v>0</v>
      </c>
    </row>
    <row r="709" spans="1:245" x14ac:dyDescent="0.2">
      <c r="A709">
        <v>17</v>
      </c>
      <c r="B709">
        <v>1</v>
      </c>
      <c r="C709">
        <f>ROW(SmtRes!A1840)</f>
        <v>1840</v>
      </c>
      <c r="D709">
        <f>ROW(EtalonRes!A1748)</f>
        <v>1748</v>
      </c>
      <c r="E709" t="s">
        <v>673</v>
      </c>
      <c r="F709" t="s">
        <v>29</v>
      </c>
      <c r="G709" t="s">
        <v>30</v>
      </c>
      <c r="H709" t="s">
        <v>31</v>
      </c>
      <c r="I709">
        <v>0.21779999999999999</v>
      </c>
      <c r="J709">
        <v>0</v>
      </c>
      <c r="O709">
        <f t="shared" si="699"/>
        <v>92981.48</v>
      </c>
      <c r="P709">
        <f t="shared" si="700"/>
        <v>75757.919999999998</v>
      </c>
      <c r="Q709">
        <f t="shared" si="701"/>
        <v>94.77</v>
      </c>
      <c r="R709">
        <f t="shared" si="702"/>
        <v>32.11</v>
      </c>
      <c r="S709">
        <f t="shared" si="703"/>
        <v>17128.79</v>
      </c>
      <c r="T709">
        <f t="shared" si="704"/>
        <v>0</v>
      </c>
      <c r="U709">
        <f t="shared" si="705"/>
        <v>98.685180000000003</v>
      </c>
      <c r="V709">
        <f t="shared" si="706"/>
        <v>0</v>
      </c>
      <c r="W709">
        <f t="shared" si="707"/>
        <v>0</v>
      </c>
      <c r="X709">
        <f t="shared" si="708"/>
        <v>11990.15</v>
      </c>
      <c r="Y709">
        <f t="shared" si="709"/>
        <v>1712.88</v>
      </c>
      <c r="AA709">
        <v>33034105</v>
      </c>
      <c r="AB709">
        <f t="shared" si="710"/>
        <v>426912.19</v>
      </c>
      <c r="AC709">
        <f t="shared" si="711"/>
        <v>347832.49</v>
      </c>
      <c r="AD709">
        <f t="shared" si="712"/>
        <v>435.13</v>
      </c>
      <c r="AE709">
        <f t="shared" si="713"/>
        <v>147.43</v>
      </c>
      <c r="AF709">
        <f t="shared" si="714"/>
        <v>78644.570000000007</v>
      </c>
      <c r="AG709">
        <f t="shared" si="715"/>
        <v>0</v>
      </c>
      <c r="AH709">
        <f t="shared" si="716"/>
        <v>453.1</v>
      </c>
      <c r="AI709">
        <f t="shared" si="717"/>
        <v>0</v>
      </c>
      <c r="AJ709">
        <f t="shared" si="718"/>
        <v>0</v>
      </c>
      <c r="AK709">
        <v>426912.19</v>
      </c>
      <c r="AL709">
        <v>347832.49</v>
      </c>
      <c r="AM709">
        <v>435.13</v>
      </c>
      <c r="AN709">
        <v>147.43</v>
      </c>
      <c r="AO709">
        <v>78644.570000000007</v>
      </c>
      <c r="AP709">
        <v>0</v>
      </c>
      <c r="AQ709">
        <v>453.1</v>
      </c>
      <c r="AR709">
        <v>0</v>
      </c>
      <c r="AS709">
        <v>0</v>
      </c>
      <c r="AT709">
        <v>70</v>
      </c>
      <c r="AU709">
        <v>10</v>
      </c>
      <c r="AV709">
        <v>1</v>
      </c>
      <c r="AW709">
        <v>1</v>
      </c>
      <c r="AZ709">
        <v>1</v>
      </c>
      <c r="BA709">
        <v>1</v>
      </c>
      <c r="BB709">
        <v>1</v>
      </c>
      <c r="BC709">
        <v>1</v>
      </c>
      <c r="BD709" t="s">
        <v>3</v>
      </c>
      <c r="BE709" t="s">
        <v>3</v>
      </c>
      <c r="BF709" t="s">
        <v>3</v>
      </c>
      <c r="BG709" t="s">
        <v>3</v>
      </c>
      <c r="BH709">
        <v>0</v>
      </c>
      <c r="BI709">
        <v>4</v>
      </c>
      <c r="BJ709" t="s">
        <v>32</v>
      </c>
      <c r="BM709">
        <v>0</v>
      </c>
      <c r="BN709">
        <v>0</v>
      </c>
      <c r="BO709" t="s">
        <v>3</v>
      </c>
      <c r="BP709">
        <v>0</v>
      </c>
      <c r="BQ709">
        <v>1</v>
      </c>
      <c r="BR709">
        <v>0</v>
      </c>
      <c r="BS709">
        <v>1</v>
      </c>
      <c r="BT709">
        <v>1</v>
      </c>
      <c r="BU709">
        <v>1</v>
      </c>
      <c r="BV709">
        <v>1</v>
      </c>
      <c r="BW709">
        <v>1</v>
      </c>
      <c r="BX709">
        <v>1</v>
      </c>
      <c r="BY709" t="s">
        <v>3</v>
      </c>
      <c r="BZ709">
        <v>70</v>
      </c>
      <c r="CA709">
        <v>10</v>
      </c>
      <c r="CF709">
        <v>0</v>
      </c>
      <c r="CG709">
        <v>0</v>
      </c>
      <c r="CM709">
        <v>0</v>
      </c>
      <c r="CN709" t="s">
        <v>3</v>
      </c>
      <c r="CO709">
        <v>0</v>
      </c>
      <c r="CP709">
        <f t="shared" si="719"/>
        <v>92981.48000000001</v>
      </c>
      <c r="CQ709">
        <f t="shared" si="720"/>
        <v>347832.49</v>
      </c>
      <c r="CR709">
        <f t="shared" si="721"/>
        <v>435.13</v>
      </c>
      <c r="CS709">
        <f t="shared" si="722"/>
        <v>147.43</v>
      </c>
      <c r="CT709">
        <f t="shared" si="723"/>
        <v>78644.570000000007</v>
      </c>
      <c r="CU709">
        <f t="shared" si="724"/>
        <v>0</v>
      </c>
      <c r="CV709">
        <f t="shared" si="725"/>
        <v>453.1</v>
      </c>
      <c r="CW709">
        <f t="shared" si="726"/>
        <v>0</v>
      </c>
      <c r="CX709">
        <f t="shared" si="727"/>
        <v>0</v>
      </c>
      <c r="CY709">
        <f t="shared" si="728"/>
        <v>11990.153</v>
      </c>
      <c r="CZ709">
        <f t="shared" si="729"/>
        <v>1712.8790000000001</v>
      </c>
      <c r="DC709" t="s">
        <v>3</v>
      </c>
      <c r="DD709" t="s">
        <v>3</v>
      </c>
      <c r="DE709" t="s">
        <v>3</v>
      </c>
      <c r="DF709" t="s">
        <v>3</v>
      </c>
      <c r="DG709" t="s">
        <v>3</v>
      </c>
      <c r="DH709" t="s">
        <v>3</v>
      </c>
      <c r="DI709" t="s">
        <v>3</v>
      </c>
      <c r="DJ709" t="s">
        <v>3</v>
      </c>
      <c r="DK709" t="s">
        <v>3</v>
      </c>
      <c r="DL709" t="s">
        <v>3</v>
      </c>
      <c r="DM709" t="s">
        <v>3</v>
      </c>
      <c r="DN709">
        <v>0</v>
      </c>
      <c r="DO709">
        <v>0</v>
      </c>
      <c r="DP709">
        <v>1</v>
      </c>
      <c r="DQ709">
        <v>1</v>
      </c>
      <c r="DU709">
        <v>1007</v>
      </c>
      <c r="DV709" t="s">
        <v>31</v>
      </c>
      <c r="DW709" t="s">
        <v>31</v>
      </c>
      <c r="DX709">
        <v>100</v>
      </c>
      <c r="EE709">
        <v>32505399</v>
      </c>
      <c r="EF709">
        <v>1</v>
      </c>
      <c r="EG709" t="s">
        <v>21</v>
      </c>
      <c r="EH709">
        <v>0</v>
      </c>
      <c r="EI709" t="s">
        <v>3</v>
      </c>
      <c r="EJ709">
        <v>4</v>
      </c>
      <c r="EK709">
        <v>0</v>
      </c>
      <c r="EL709" t="s">
        <v>22</v>
      </c>
      <c r="EM709" t="s">
        <v>23</v>
      </c>
      <c r="EO709" t="s">
        <v>3</v>
      </c>
      <c r="EQ709">
        <v>131072</v>
      </c>
      <c r="ER709">
        <v>426912.19</v>
      </c>
      <c r="ES709">
        <v>347832.49</v>
      </c>
      <c r="ET709">
        <v>435.13</v>
      </c>
      <c r="EU709">
        <v>147.43</v>
      </c>
      <c r="EV709">
        <v>78644.570000000007</v>
      </c>
      <c r="EW709">
        <v>453.1</v>
      </c>
      <c r="EX709">
        <v>0</v>
      </c>
      <c r="EY709">
        <v>0</v>
      </c>
      <c r="FQ709">
        <v>0</v>
      </c>
      <c r="FR709">
        <f t="shared" si="730"/>
        <v>0</v>
      </c>
      <c r="FS709">
        <v>0</v>
      </c>
      <c r="FX709">
        <v>70</v>
      </c>
      <c r="FY709">
        <v>10</v>
      </c>
      <c r="GA709" t="s">
        <v>3</v>
      </c>
      <c r="GD709">
        <v>0</v>
      </c>
      <c r="GF709">
        <v>1739596138</v>
      </c>
      <c r="GG709">
        <v>2</v>
      </c>
      <c r="GH709">
        <v>1</v>
      </c>
      <c r="GI709">
        <v>-2</v>
      </c>
      <c r="GJ709">
        <v>0</v>
      </c>
      <c r="GK709">
        <f>ROUND(R709*(R12)/100,2)</f>
        <v>34.68</v>
      </c>
      <c r="GL709">
        <f t="shared" si="731"/>
        <v>0</v>
      </c>
      <c r="GM709">
        <f t="shared" si="732"/>
        <v>106719.19</v>
      </c>
      <c r="GN709">
        <f t="shared" si="733"/>
        <v>0</v>
      </c>
      <c r="GO709">
        <f t="shared" si="734"/>
        <v>0</v>
      </c>
      <c r="GP709">
        <f t="shared" si="735"/>
        <v>106719.19</v>
      </c>
      <c r="GR709">
        <v>0</v>
      </c>
      <c r="GS709">
        <v>3</v>
      </c>
      <c r="GT709">
        <v>0</v>
      </c>
      <c r="GU709" t="s">
        <v>3</v>
      </c>
      <c r="GV709">
        <f t="shared" si="736"/>
        <v>0</v>
      </c>
      <c r="GW709">
        <v>1</v>
      </c>
      <c r="GX709">
        <f t="shared" si="737"/>
        <v>0</v>
      </c>
      <c r="HA709">
        <v>0</v>
      </c>
      <c r="HB709">
        <v>0</v>
      </c>
      <c r="IK709">
        <v>0</v>
      </c>
    </row>
    <row r="710" spans="1:245" x14ac:dyDescent="0.2">
      <c r="A710">
        <v>17</v>
      </c>
      <c r="B710">
        <v>1</v>
      </c>
      <c r="E710" t="s">
        <v>674</v>
      </c>
      <c r="F710" t="s">
        <v>25</v>
      </c>
      <c r="G710" t="s">
        <v>26</v>
      </c>
      <c r="H710" t="s">
        <v>19</v>
      </c>
      <c r="I710">
        <v>0.47863064191999999</v>
      </c>
      <c r="J710">
        <v>0</v>
      </c>
      <c r="O710">
        <f t="shared" si="699"/>
        <v>25563.73</v>
      </c>
      <c r="P710">
        <f t="shared" si="700"/>
        <v>25563.73</v>
      </c>
      <c r="Q710">
        <f t="shared" si="701"/>
        <v>0</v>
      </c>
      <c r="R710">
        <f t="shared" si="702"/>
        <v>0</v>
      </c>
      <c r="S710">
        <f t="shared" si="703"/>
        <v>0</v>
      </c>
      <c r="T710">
        <f t="shared" si="704"/>
        <v>0</v>
      </c>
      <c r="U710">
        <f t="shared" si="705"/>
        <v>0</v>
      </c>
      <c r="V710">
        <f t="shared" si="706"/>
        <v>0</v>
      </c>
      <c r="W710">
        <f t="shared" si="707"/>
        <v>0</v>
      </c>
      <c r="X710">
        <f t="shared" si="708"/>
        <v>0</v>
      </c>
      <c r="Y710">
        <f t="shared" si="709"/>
        <v>0</v>
      </c>
      <c r="AA710">
        <v>33034105</v>
      </c>
      <c r="AB710">
        <f t="shared" si="710"/>
        <v>53410.15</v>
      </c>
      <c r="AC710">
        <f t="shared" si="711"/>
        <v>53410.15</v>
      </c>
      <c r="AD710">
        <f t="shared" si="712"/>
        <v>0</v>
      </c>
      <c r="AE710">
        <f t="shared" si="713"/>
        <v>0</v>
      </c>
      <c r="AF710">
        <f t="shared" si="714"/>
        <v>0</v>
      </c>
      <c r="AG710">
        <f t="shared" si="715"/>
        <v>0</v>
      </c>
      <c r="AH710">
        <f t="shared" si="716"/>
        <v>0</v>
      </c>
      <c r="AI710">
        <f t="shared" si="717"/>
        <v>0</v>
      </c>
      <c r="AJ710">
        <f t="shared" si="718"/>
        <v>0</v>
      </c>
      <c r="AK710">
        <v>53410.15</v>
      </c>
      <c r="AL710">
        <v>53410.15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70</v>
      </c>
      <c r="AU710">
        <v>10</v>
      </c>
      <c r="AV710">
        <v>1</v>
      </c>
      <c r="AW710">
        <v>1</v>
      </c>
      <c r="AZ710">
        <v>1</v>
      </c>
      <c r="BA710">
        <v>1</v>
      </c>
      <c r="BB710">
        <v>1</v>
      </c>
      <c r="BC710">
        <v>1</v>
      </c>
      <c r="BD710" t="s">
        <v>3</v>
      </c>
      <c r="BE710" t="s">
        <v>3</v>
      </c>
      <c r="BF710" t="s">
        <v>3</v>
      </c>
      <c r="BG710" t="s">
        <v>3</v>
      </c>
      <c r="BH710">
        <v>3</v>
      </c>
      <c r="BI710">
        <v>4</v>
      </c>
      <c r="BJ710" t="s">
        <v>27</v>
      </c>
      <c r="BM710">
        <v>0</v>
      </c>
      <c r="BN710">
        <v>0</v>
      </c>
      <c r="BO710" t="s">
        <v>3</v>
      </c>
      <c r="BP710">
        <v>0</v>
      </c>
      <c r="BQ710">
        <v>1</v>
      </c>
      <c r="BR710">
        <v>0</v>
      </c>
      <c r="BS710">
        <v>1</v>
      </c>
      <c r="BT710">
        <v>1</v>
      </c>
      <c r="BU710">
        <v>1</v>
      </c>
      <c r="BV710">
        <v>1</v>
      </c>
      <c r="BW710">
        <v>1</v>
      </c>
      <c r="BX710">
        <v>1</v>
      </c>
      <c r="BY710" t="s">
        <v>3</v>
      </c>
      <c r="BZ710">
        <v>70</v>
      </c>
      <c r="CA710">
        <v>10</v>
      </c>
      <c r="CF710">
        <v>0</v>
      </c>
      <c r="CG710">
        <v>0</v>
      </c>
      <c r="CM710">
        <v>0</v>
      </c>
      <c r="CN710" t="s">
        <v>3</v>
      </c>
      <c r="CO710">
        <v>0</v>
      </c>
      <c r="CP710">
        <f t="shared" si="719"/>
        <v>25563.73</v>
      </c>
      <c r="CQ710">
        <f t="shared" si="720"/>
        <v>53410.15</v>
      </c>
      <c r="CR710">
        <f t="shared" si="721"/>
        <v>0</v>
      </c>
      <c r="CS710">
        <f t="shared" si="722"/>
        <v>0</v>
      </c>
      <c r="CT710">
        <f t="shared" si="723"/>
        <v>0</v>
      </c>
      <c r="CU710">
        <f t="shared" si="724"/>
        <v>0</v>
      </c>
      <c r="CV710">
        <f t="shared" si="725"/>
        <v>0</v>
      </c>
      <c r="CW710">
        <f t="shared" si="726"/>
        <v>0</v>
      </c>
      <c r="CX710">
        <f t="shared" si="727"/>
        <v>0</v>
      </c>
      <c r="CY710">
        <f t="shared" si="728"/>
        <v>0</v>
      </c>
      <c r="CZ710">
        <f t="shared" si="729"/>
        <v>0</v>
      </c>
      <c r="DC710" t="s">
        <v>3</v>
      </c>
      <c r="DD710" t="s">
        <v>3</v>
      </c>
      <c r="DE710" t="s">
        <v>3</v>
      </c>
      <c r="DF710" t="s">
        <v>3</v>
      </c>
      <c r="DG710" t="s">
        <v>3</v>
      </c>
      <c r="DH710" t="s">
        <v>3</v>
      </c>
      <c r="DI710" t="s">
        <v>3</v>
      </c>
      <c r="DJ710" t="s">
        <v>3</v>
      </c>
      <c r="DK710" t="s">
        <v>3</v>
      </c>
      <c r="DL710" t="s">
        <v>3</v>
      </c>
      <c r="DM710" t="s">
        <v>3</v>
      </c>
      <c r="DN710">
        <v>0</v>
      </c>
      <c r="DO710">
        <v>0</v>
      </c>
      <c r="DP710">
        <v>1</v>
      </c>
      <c r="DQ710">
        <v>1</v>
      </c>
      <c r="DU710">
        <v>1009</v>
      </c>
      <c r="DV710" t="s">
        <v>19</v>
      </c>
      <c r="DW710" t="s">
        <v>19</v>
      </c>
      <c r="DX710">
        <v>1000</v>
      </c>
      <c r="EE710">
        <v>32505399</v>
      </c>
      <c r="EF710">
        <v>1</v>
      </c>
      <c r="EG710" t="s">
        <v>21</v>
      </c>
      <c r="EH710">
        <v>0</v>
      </c>
      <c r="EI710" t="s">
        <v>3</v>
      </c>
      <c r="EJ710">
        <v>4</v>
      </c>
      <c r="EK710">
        <v>0</v>
      </c>
      <c r="EL710" t="s">
        <v>22</v>
      </c>
      <c r="EM710" t="s">
        <v>23</v>
      </c>
      <c r="EO710" t="s">
        <v>3</v>
      </c>
      <c r="EQ710">
        <v>131072</v>
      </c>
      <c r="ER710">
        <v>53410.15</v>
      </c>
      <c r="ES710">
        <v>53410.15</v>
      </c>
      <c r="ET710">
        <v>0</v>
      </c>
      <c r="EU710">
        <v>0</v>
      </c>
      <c r="EV710">
        <v>0</v>
      </c>
      <c r="EW710">
        <v>0</v>
      </c>
      <c r="EX710">
        <v>0</v>
      </c>
      <c r="EY710">
        <v>0</v>
      </c>
      <c r="FQ710">
        <v>0</v>
      </c>
      <c r="FR710">
        <f t="shared" si="730"/>
        <v>0</v>
      </c>
      <c r="FS710">
        <v>0</v>
      </c>
      <c r="FX710">
        <v>70</v>
      </c>
      <c r="FY710">
        <v>10</v>
      </c>
      <c r="GA710" t="s">
        <v>3</v>
      </c>
      <c r="GD710">
        <v>0</v>
      </c>
      <c r="GF710">
        <v>-1467733540</v>
      </c>
      <c r="GG710">
        <v>2</v>
      </c>
      <c r="GH710">
        <v>1</v>
      </c>
      <c r="GI710">
        <v>-2</v>
      </c>
      <c r="GJ710">
        <v>0</v>
      </c>
      <c r="GK710">
        <f>ROUND(R710*(R12)/100,2)</f>
        <v>0</v>
      </c>
      <c r="GL710">
        <f t="shared" si="731"/>
        <v>0</v>
      </c>
      <c r="GM710">
        <f t="shared" si="732"/>
        <v>25563.73</v>
      </c>
      <c r="GN710">
        <f t="shared" si="733"/>
        <v>0</v>
      </c>
      <c r="GO710">
        <f t="shared" si="734"/>
        <v>0</v>
      </c>
      <c r="GP710">
        <f t="shared" si="735"/>
        <v>25563.73</v>
      </c>
      <c r="GR710">
        <v>0</v>
      </c>
      <c r="GS710">
        <v>3</v>
      </c>
      <c r="GT710">
        <v>0</v>
      </c>
      <c r="GU710" t="s">
        <v>3</v>
      </c>
      <c r="GV710">
        <f t="shared" si="736"/>
        <v>0</v>
      </c>
      <c r="GW710">
        <v>1</v>
      </c>
      <c r="GX710">
        <f t="shared" si="737"/>
        <v>0</v>
      </c>
      <c r="HA710">
        <v>0</v>
      </c>
      <c r="HB710">
        <v>0</v>
      </c>
      <c r="IK710">
        <v>0</v>
      </c>
    </row>
    <row r="711" spans="1:245" x14ac:dyDescent="0.2">
      <c r="A711">
        <v>17</v>
      </c>
      <c r="B711">
        <v>1</v>
      </c>
      <c r="E711" t="s">
        <v>675</v>
      </c>
      <c r="F711" t="s">
        <v>35</v>
      </c>
      <c r="G711" t="s">
        <v>676</v>
      </c>
      <c r="H711" t="s">
        <v>37</v>
      </c>
      <c r="I711">
        <v>1</v>
      </c>
      <c r="J711">
        <v>0</v>
      </c>
      <c r="O711">
        <f t="shared" si="699"/>
        <v>821047.46</v>
      </c>
      <c r="P711">
        <f t="shared" si="700"/>
        <v>821047.46</v>
      </c>
      <c r="Q711">
        <f t="shared" si="701"/>
        <v>0</v>
      </c>
      <c r="R711">
        <f t="shared" si="702"/>
        <v>0</v>
      </c>
      <c r="S711">
        <f t="shared" si="703"/>
        <v>0</v>
      </c>
      <c r="T711">
        <f t="shared" si="704"/>
        <v>0</v>
      </c>
      <c r="U711">
        <f t="shared" si="705"/>
        <v>0</v>
      </c>
      <c r="V711">
        <f t="shared" si="706"/>
        <v>0</v>
      </c>
      <c r="W711">
        <f t="shared" si="707"/>
        <v>0</v>
      </c>
      <c r="X711">
        <f t="shared" si="708"/>
        <v>0</v>
      </c>
      <c r="Y711">
        <f t="shared" si="709"/>
        <v>0</v>
      </c>
      <c r="AA711">
        <v>33034105</v>
      </c>
      <c r="AB711">
        <f t="shared" si="710"/>
        <v>821047.46</v>
      </c>
      <c r="AC711">
        <f t="shared" si="711"/>
        <v>821047.46</v>
      </c>
      <c r="AD711">
        <f t="shared" si="712"/>
        <v>0</v>
      </c>
      <c r="AE711">
        <f t="shared" si="713"/>
        <v>0</v>
      </c>
      <c r="AF711">
        <f t="shared" si="714"/>
        <v>0</v>
      </c>
      <c r="AG711">
        <f t="shared" si="715"/>
        <v>0</v>
      </c>
      <c r="AH711">
        <f t="shared" si="716"/>
        <v>0</v>
      </c>
      <c r="AI711">
        <f t="shared" si="717"/>
        <v>0</v>
      </c>
      <c r="AJ711">
        <f t="shared" si="718"/>
        <v>0</v>
      </c>
      <c r="AK711">
        <v>821047.46</v>
      </c>
      <c r="AL711">
        <v>821047.46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1</v>
      </c>
      <c r="AW711">
        <v>1</v>
      </c>
      <c r="AZ711">
        <v>1</v>
      </c>
      <c r="BA711">
        <v>1</v>
      </c>
      <c r="BB711">
        <v>1</v>
      </c>
      <c r="BC711">
        <v>1</v>
      </c>
      <c r="BD711" t="s">
        <v>3</v>
      </c>
      <c r="BE711" t="s">
        <v>3</v>
      </c>
      <c r="BF711" t="s">
        <v>3</v>
      </c>
      <c r="BG711" t="s">
        <v>3</v>
      </c>
      <c r="BH711">
        <v>3</v>
      </c>
      <c r="BI711">
        <v>1</v>
      </c>
      <c r="BJ711" t="s">
        <v>3</v>
      </c>
      <c r="BM711">
        <v>6001</v>
      </c>
      <c r="BN711">
        <v>0</v>
      </c>
      <c r="BO711" t="s">
        <v>3</v>
      </c>
      <c r="BP711">
        <v>0</v>
      </c>
      <c r="BQ711">
        <v>0</v>
      </c>
      <c r="BR711">
        <v>0</v>
      </c>
      <c r="BS711">
        <v>1</v>
      </c>
      <c r="BT711">
        <v>1</v>
      </c>
      <c r="BU711">
        <v>1</v>
      </c>
      <c r="BV711">
        <v>1</v>
      </c>
      <c r="BW711">
        <v>1</v>
      </c>
      <c r="BX711">
        <v>1</v>
      </c>
      <c r="BY711" t="s">
        <v>3</v>
      </c>
      <c r="BZ711">
        <v>0</v>
      </c>
      <c r="CA711">
        <v>0</v>
      </c>
      <c r="CF711">
        <v>0</v>
      </c>
      <c r="CG711">
        <v>0</v>
      </c>
      <c r="CM711">
        <v>0</v>
      </c>
      <c r="CN711" t="s">
        <v>3</v>
      </c>
      <c r="CO711">
        <v>0</v>
      </c>
      <c r="CP711">
        <f t="shared" si="719"/>
        <v>821047.46</v>
      </c>
      <c r="CQ711">
        <f t="shared" si="720"/>
        <v>821047.46</v>
      </c>
      <c r="CR711">
        <f t="shared" si="721"/>
        <v>0</v>
      </c>
      <c r="CS711">
        <f t="shared" si="722"/>
        <v>0</v>
      </c>
      <c r="CT711">
        <f t="shared" si="723"/>
        <v>0</v>
      </c>
      <c r="CU711">
        <f t="shared" si="724"/>
        <v>0</v>
      </c>
      <c r="CV711">
        <f t="shared" si="725"/>
        <v>0</v>
      </c>
      <c r="CW711">
        <f t="shared" si="726"/>
        <v>0</v>
      </c>
      <c r="CX711">
        <f t="shared" si="727"/>
        <v>0</v>
      </c>
      <c r="CY711">
        <f t="shared" si="728"/>
        <v>0</v>
      </c>
      <c r="CZ711">
        <f t="shared" si="729"/>
        <v>0</v>
      </c>
      <c r="DC711" t="s">
        <v>3</v>
      </c>
      <c r="DD711" t="s">
        <v>3</v>
      </c>
      <c r="DE711" t="s">
        <v>3</v>
      </c>
      <c r="DF711" t="s">
        <v>3</v>
      </c>
      <c r="DG711" t="s">
        <v>3</v>
      </c>
      <c r="DH711" t="s">
        <v>3</v>
      </c>
      <c r="DI711" t="s">
        <v>3</v>
      </c>
      <c r="DJ711" t="s">
        <v>3</v>
      </c>
      <c r="DK711" t="s">
        <v>3</v>
      </c>
      <c r="DL711" t="s">
        <v>3</v>
      </c>
      <c r="DM711" t="s">
        <v>3</v>
      </c>
      <c r="DN711">
        <v>0</v>
      </c>
      <c r="DO711">
        <v>0</v>
      </c>
      <c r="DP711">
        <v>1</v>
      </c>
      <c r="DQ711">
        <v>1</v>
      </c>
      <c r="DU711">
        <v>1010</v>
      </c>
      <c r="DV711" t="s">
        <v>37</v>
      </c>
      <c r="DW711" t="s">
        <v>38</v>
      </c>
      <c r="DX711">
        <v>1</v>
      </c>
      <c r="EE711">
        <v>32747723</v>
      </c>
      <c r="EF711">
        <v>0</v>
      </c>
      <c r="EG711" t="s">
        <v>39</v>
      </c>
      <c r="EH711">
        <v>0</v>
      </c>
      <c r="EI711" t="s">
        <v>3</v>
      </c>
      <c r="EJ711">
        <v>1</v>
      </c>
      <c r="EK711">
        <v>6001</v>
      </c>
      <c r="EL711" t="s">
        <v>40</v>
      </c>
      <c r="EM711" t="s">
        <v>39</v>
      </c>
      <c r="EO711" t="s">
        <v>3</v>
      </c>
      <c r="EQ711">
        <v>131072</v>
      </c>
      <c r="ER711">
        <v>821047.46</v>
      </c>
      <c r="ES711">
        <v>821047.46</v>
      </c>
      <c r="ET711">
        <v>0</v>
      </c>
      <c r="EU711">
        <v>0</v>
      </c>
      <c r="EV711">
        <v>0</v>
      </c>
      <c r="EW711">
        <v>0</v>
      </c>
      <c r="EX711">
        <v>0</v>
      </c>
      <c r="EY711">
        <v>0</v>
      </c>
      <c r="FQ711">
        <v>0</v>
      </c>
      <c r="FR711">
        <f t="shared" si="730"/>
        <v>0</v>
      </c>
      <c r="FS711">
        <v>0</v>
      </c>
      <c r="FX711">
        <v>0</v>
      </c>
      <c r="FY711">
        <v>0</v>
      </c>
      <c r="GA711" t="s">
        <v>41</v>
      </c>
      <c r="GD711">
        <v>0</v>
      </c>
      <c r="GF711">
        <v>-1351249332</v>
      </c>
      <c r="GG711">
        <v>2</v>
      </c>
      <c r="GH711">
        <v>0</v>
      </c>
      <c r="GI711">
        <v>-2</v>
      </c>
      <c r="GJ711">
        <v>0</v>
      </c>
      <c r="GK711">
        <f>ROUND(R711*(R12)/100,2)</f>
        <v>0</v>
      </c>
      <c r="GL711">
        <f t="shared" si="731"/>
        <v>0</v>
      </c>
      <c r="GM711">
        <f t="shared" si="732"/>
        <v>821047.46</v>
      </c>
      <c r="GN711">
        <f t="shared" si="733"/>
        <v>821047.46</v>
      </c>
      <c r="GO711">
        <f t="shared" si="734"/>
        <v>0</v>
      </c>
      <c r="GP711">
        <f t="shared" si="735"/>
        <v>0</v>
      </c>
      <c r="GR711">
        <v>0</v>
      </c>
      <c r="GS711">
        <v>4</v>
      </c>
      <c r="GT711">
        <v>0</v>
      </c>
      <c r="GU711" t="s">
        <v>3</v>
      </c>
      <c r="GV711">
        <f t="shared" si="736"/>
        <v>0</v>
      </c>
      <c r="GW711">
        <v>1</v>
      </c>
      <c r="GX711">
        <f t="shared" si="737"/>
        <v>0</v>
      </c>
      <c r="HA711">
        <v>0</v>
      </c>
      <c r="HB711">
        <v>0</v>
      </c>
      <c r="IK711">
        <v>0</v>
      </c>
    </row>
    <row r="712" spans="1:245" x14ac:dyDescent="0.2">
      <c r="A712">
        <v>17</v>
      </c>
      <c r="B712">
        <v>1</v>
      </c>
      <c r="C712">
        <f>ROW(SmtRes!A1845)</f>
        <v>1845</v>
      </c>
      <c r="D712">
        <f>ROW(EtalonRes!A1752)</f>
        <v>1752</v>
      </c>
      <c r="E712" t="s">
        <v>677</v>
      </c>
      <c r="F712" t="s">
        <v>17</v>
      </c>
      <c r="G712" t="s">
        <v>18</v>
      </c>
      <c r="H712" t="s">
        <v>19</v>
      </c>
      <c r="I712">
        <v>0.15260000000000001</v>
      </c>
      <c r="J712">
        <v>0</v>
      </c>
      <c r="O712">
        <f t="shared" si="699"/>
        <v>10173.41</v>
      </c>
      <c r="P712">
        <f t="shared" si="700"/>
        <v>8688.0400000000009</v>
      </c>
      <c r="Q712">
        <f t="shared" si="701"/>
        <v>237.32</v>
      </c>
      <c r="R712">
        <f t="shared" si="702"/>
        <v>21.8</v>
      </c>
      <c r="S712">
        <f t="shared" si="703"/>
        <v>1248.05</v>
      </c>
      <c r="T712">
        <f t="shared" si="704"/>
        <v>0</v>
      </c>
      <c r="U712">
        <f t="shared" si="705"/>
        <v>5.5103860000000005</v>
      </c>
      <c r="V712">
        <f t="shared" si="706"/>
        <v>0</v>
      </c>
      <c r="W712">
        <f t="shared" si="707"/>
        <v>0</v>
      </c>
      <c r="X712">
        <f t="shared" si="708"/>
        <v>873.64</v>
      </c>
      <c r="Y712">
        <f t="shared" si="709"/>
        <v>124.81</v>
      </c>
      <c r="AA712">
        <v>33034105</v>
      </c>
      <c r="AB712">
        <f t="shared" si="710"/>
        <v>66667.14</v>
      </c>
      <c r="AC712">
        <f t="shared" si="711"/>
        <v>56933.42</v>
      </c>
      <c r="AD712">
        <f t="shared" si="712"/>
        <v>1555.17</v>
      </c>
      <c r="AE712">
        <f t="shared" si="713"/>
        <v>142.85</v>
      </c>
      <c r="AF712">
        <f t="shared" si="714"/>
        <v>8178.55</v>
      </c>
      <c r="AG712">
        <f t="shared" si="715"/>
        <v>0</v>
      </c>
      <c r="AH712">
        <f t="shared" si="716"/>
        <v>36.11</v>
      </c>
      <c r="AI712">
        <f t="shared" si="717"/>
        <v>0</v>
      </c>
      <c r="AJ712">
        <f t="shared" si="718"/>
        <v>0</v>
      </c>
      <c r="AK712">
        <v>66667.14</v>
      </c>
      <c r="AL712">
        <v>56933.42</v>
      </c>
      <c r="AM712">
        <v>1555.17</v>
      </c>
      <c r="AN712">
        <v>142.85</v>
      </c>
      <c r="AO712">
        <v>8178.55</v>
      </c>
      <c r="AP712">
        <v>0</v>
      </c>
      <c r="AQ712">
        <v>36.11</v>
      </c>
      <c r="AR712">
        <v>0</v>
      </c>
      <c r="AS712">
        <v>0</v>
      </c>
      <c r="AT712">
        <v>70</v>
      </c>
      <c r="AU712">
        <v>10</v>
      </c>
      <c r="AV712">
        <v>1</v>
      </c>
      <c r="AW712">
        <v>1</v>
      </c>
      <c r="AZ712">
        <v>1</v>
      </c>
      <c r="BA712">
        <v>1</v>
      </c>
      <c r="BB712">
        <v>1</v>
      </c>
      <c r="BC712">
        <v>1</v>
      </c>
      <c r="BD712" t="s">
        <v>3</v>
      </c>
      <c r="BE712" t="s">
        <v>3</v>
      </c>
      <c r="BF712" t="s">
        <v>3</v>
      </c>
      <c r="BG712" t="s">
        <v>3</v>
      </c>
      <c r="BH712">
        <v>0</v>
      </c>
      <c r="BI712">
        <v>4</v>
      </c>
      <c r="BJ712" t="s">
        <v>20</v>
      </c>
      <c r="BM712">
        <v>0</v>
      </c>
      <c r="BN712">
        <v>0</v>
      </c>
      <c r="BO712" t="s">
        <v>3</v>
      </c>
      <c r="BP712">
        <v>0</v>
      </c>
      <c r="BQ712">
        <v>1</v>
      </c>
      <c r="BR712">
        <v>0</v>
      </c>
      <c r="BS712">
        <v>1</v>
      </c>
      <c r="BT712">
        <v>1</v>
      </c>
      <c r="BU712">
        <v>1</v>
      </c>
      <c r="BV712">
        <v>1</v>
      </c>
      <c r="BW712">
        <v>1</v>
      </c>
      <c r="BX712">
        <v>1</v>
      </c>
      <c r="BY712" t="s">
        <v>3</v>
      </c>
      <c r="BZ712">
        <v>70</v>
      </c>
      <c r="CA712">
        <v>10</v>
      </c>
      <c r="CF712">
        <v>0</v>
      </c>
      <c r="CG712">
        <v>0</v>
      </c>
      <c r="CM712">
        <v>0</v>
      </c>
      <c r="CN712" t="s">
        <v>3</v>
      </c>
      <c r="CO712">
        <v>0</v>
      </c>
      <c r="CP712">
        <f t="shared" si="719"/>
        <v>10173.41</v>
      </c>
      <c r="CQ712">
        <f t="shared" si="720"/>
        <v>56933.42</v>
      </c>
      <c r="CR712">
        <f t="shared" si="721"/>
        <v>1555.17</v>
      </c>
      <c r="CS712">
        <f t="shared" si="722"/>
        <v>142.85</v>
      </c>
      <c r="CT712">
        <f t="shared" si="723"/>
        <v>8178.55</v>
      </c>
      <c r="CU712">
        <f t="shared" si="724"/>
        <v>0</v>
      </c>
      <c r="CV712">
        <f t="shared" si="725"/>
        <v>36.11</v>
      </c>
      <c r="CW712">
        <f t="shared" si="726"/>
        <v>0</v>
      </c>
      <c r="CX712">
        <f t="shared" si="727"/>
        <v>0</v>
      </c>
      <c r="CY712">
        <f t="shared" si="728"/>
        <v>873.63499999999999</v>
      </c>
      <c r="CZ712">
        <f t="shared" si="729"/>
        <v>124.80500000000001</v>
      </c>
      <c r="DC712" t="s">
        <v>3</v>
      </c>
      <c r="DD712" t="s">
        <v>3</v>
      </c>
      <c r="DE712" t="s">
        <v>3</v>
      </c>
      <c r="DF712" t="s">
        <v>3</v>
      </c>
      <c r="DG712" t="s">
        <v>3</v>
      </c>
      <c r="DH712" t="s">
        <v>3</v>
      </c>
      <c r="DI712" t="s">
        <v>3</v>
      </c>
      <c r="DJ712" t="s">
        <v>3</v>
      </c>
      <c r="DK712" t="s">
        <v>3</v>
      </c>
      <c r="DL712" t="s">
        <v>3</v>
      </c>
      <c r="DM712" t="s">
        <v>3</v>
      </c>
      <c r="DN712">
        <v>0</v>
      </c>
      <c r="DO712">
        <v>0</v>
      </c>
      <c r="DP712">
        <v>1</v>
      </c>
      <c r="DQ712">
        <v>1</v>
      </c>
      <c r="DU712">
        <v>1009</v>
      </c>
      <c r="DV712" t="s">
        <v>19</v>
      </c>
      <c r="DW712" t="s">
        <v>19</v>
      </c>
      <c r="DX712">
        <v>1000</v>
      </c>
      <c r="EE712">
        <v>32505399</v>
      </c>
      <c r="EF712">
        <v>1</v>
      </c>
      <c r="EG712" t="s">
        <v>21</v>
      </c>
      <c r="EH712">
        <v>0</v>
      </c>
      <c r="EI712" t="s">
        <v>3</v>
      </c>
      <c r="EJ712">
        <v>4</v>
      </c>
      <c r="EK712">
        <v>0</v>
      </c>
      <c r="EL712" t="s">
        <v>22</v>
      </c>
      <c r="EM712" t="s">
        <v>23</v>
      </c>
      <c r="EO712" t="s">
        <v>3</v>
      </c>
      <c r="EQ712">
        <v>131072</v>
      </c>
      <c r="ER712">
        <v>66667.14</v>
      </c>
      <c r="ES712">
        <v>56933.42</v>
      </c>
      <c r="ET712">
        <v>1555.17</v>
      </c>
      <c r="EU712">
        <v>142.85</v>
      </c>
      <c r="EV712">
        <v>8178.55</v>
      </c>
      <c r="EW712">
        <v>36.11</v>
      </c>
      <c r="EX712">
        <v>0</v>
      </c>
      <c r="EY712">
        <v>0</v>
      </c>
      <c r="FQ712">
        <v>0</v>
      </c>
      <c r="FR712">
        <f t="shared" si="730"/>
        <v>0</v>
      </c>
      <c r="FS712">
        <v>0</v>
      </c>
      <c r="FX712">
        <v>70</v>
      </c>
      <c r="FY712">
        <v>10</v>
      </c>
      <c r="GA712" t="s">
        <v>3</v>
      </c>
      <c r="GD712">
        <v>0</v>
      </c>
      <c r="GF712">
        <v>-1596235391</v>
      </c>
      <c r="GG712">
        <v>2</v>
      </c>
      <c r="GH712">
        <v>1</v>
      </c>
      <c r="GI712">
        <v>-2</v>
      </c>
      <c r="GJ712">
        <v>0</v>
      </c>
      <c r="GK712">
        <f>ROUND(R712*(R12)/100,2)</f>
        <v>23.54</v>
      </c>
      <c r="GL712">
        <f t="shared" si="731"/>
        <v>0</v>
      </c>
      <c r="GM712">
        <f t="shared" si="732"/>
        <v>11195.4</v>
      </c>
      <c r="GN712">
        <f t="shared" si="733"/>
        <v>0</v>
      </c>
      <c r="GO712">
        <f t="shared" si="734"/>
        <v>0</v>
      </c>
      <c r="GP712">
        <f t="shared" si="735"/>
        <v>11195.4</v>
      </c>
      <c r="GR712">
        <v>0</v>
      </c>
      <c r="GS712">
        <v>3</v>
      </c>
      <c r="GT712">
        <v>0</v>
      </c>
      <c r="GU712" t="s">
        <v>3</v>
      </c>
      <c r="GV712">
        <f t="shared" si="736"/>
        <v>0</v>
      </c>
      <c r="GW712">
        <v>1</v>
      </c>
      <c r="GX712">
        <f t="shared" si="737"/>
        <v>0</v>
      </c>
      <c r="HA712">
        <v>0</v>
      </c>
      <c r="HB712">
        <v>0</v>
      </c>
      <c r="IK712">
        <v>0</v>
      </c>
    </row>
    <row r="713" spans="1:245" x14ac:dyDescent="0.2">
      <c r="A713">
        <v>18</v>
      </c>
      <c r="B713">
        <v>1</v>
      </c>
      <c r="C713">
        <v>1845</v>
      </c>
      <c r="E713" t="s">
        <v>678</v>
      </c>
      <c r="F713" t="s">
        <v>25</v>
      </c>
      <c r="G713" t="s">
        <v>26</v>
      </c>
      <c r="H713" t="s">
        <v>19</v>
      </c>
      <c r="I713">
        <f>I712*J713</f>
        <v>-0.15260000000000001</v>
      </c>
      <c r="J713">
        <v>-1</v>
      </c>
      <c r="O713">
        <f t="shared" si="699"/>
        <v>-8150.39</v>
      </c>
      <c r="P713">
        <f t="shared" si="700"/>
        <v>-8150.39</v>
      </c>
      <c r="Q713">
        <f t="shared" si="701"/>
        <v>0</v>
      </c>
      <c r="R713">
        <f t="shared" si="702"/>
        <v>0</v>
      </c>
      <c r="S713">
        <f t="shared" si="703"/>
        <v>0</v>
      </c>
      <c r="T713">
        <f t="shared" si="704"/>
        <v>0</v>
      </c>
      <c r="U713">
        <f t="shared" si="705"/>
        <v>0</v>
      </c>
      <c r="V713">
        <f t="shared" si="706"/>
        <v>0</v>
      </c>
      <c r="W713">
        <f t="shared" si="707"/>
        <v>0</v>
      </c>
      <c r="X713">
        <f t="shared" si="708"/>
        <v>0</v>
      </c>
      <c r="Y713">
        <f t="shared" si="709"/>
        <v>0</v>
      </c>
      <c r="AA713">
        <v>33034105</v>
      </c>
      <c r="AB713">
        <f t="shared" si="710"/>
        <v>53410.15</v>
      </c>
      <c r="AC713">
        <f t="shared" si="711"/>
        <v>53410.15</v>
      </c>
      <c r="AD713">
        <f t="shared" si="712"/>
        <v>0</v>
      </c>
      <c r="AE713">
        <f t="shared" si="713"/>
        <v>0</v>
      </c>
      <c r="AF713">
        <f t="shared" si="714"/>
        <v>0</v>
      </c>
      <c r="AG713">
        <f t="shared" si="715"/>
        <v>0</v>
      </c>
      <c r="AH713">
        <f t="shared" si="716"/>
        <v>0</v>
      </c>
      <c r="AI713">
        <f t="shared" si="717"/>
        <v>0</v>
      </c>
      <c r="AJ713">
        <f t="shared" si="718"/>
        <v>0</v>
      </c>
      <c r="AK713">
        <v>53410.15</v>
      </c>
      <c r="AL713">
        <v>53410.15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70</v>
      </c>
      <c r="AU713">
        <v>10</v>
      </c>
      <c r="AV713">
        <v>1</v>
      </c>
      <c r="AW713">
        <v>1</v>
      </c>
      <c r="AZ713">
        <v>1</v>
      </c>
      <c r="BA713">
        <v>1</v>
      </c>
      <c r="BB713">
        <v>1</v>
      </c>
      <c r="BC713">
        <v>1</v>
      </c>
      <c r="BD713" t="s">
        <v>3</v>
      </c>
      <c r="BE713" t="s">
        <v>3</v>
      </c>
      <c r="BF713" t="s">
        <v>3</v>
      </c>
      <c r="BG713" t="s">
        <v>3</v>
      </c>
      <c r="BH713">
        <v>3</v>
      </c>
      <c r="BI713">
        <v>4</v>
      </c>
      <c r="BJ713" t="s">
        <v>27</v>
      </c>
      <c r="BM713">
        <v>0</v>
      </c>
      <c r="BN713">
        <v>0</v>
      </c>
      <c r="BO713" t="s">
        <v>3</v>
      </c>
      <c r="BP713">
        <v>0</v>
      </c>
      <c r="BQ713">
        <v>1</v>
      </c>
      <c r="BR713">
        <v>0</v>
      </c>
      <c r="BS713">
        <v>1</v>
      </c>
      <c r="BT713">
        <v>1</v>
      </c>
      <c r="BU713">
        <v>1</v>
      </c>
      <c r="BV713">
        <v>1</v>
      </c>
      <c r="BW713">
        <v>1</v>
      </c>
      <c r="BX713">
        <v>1</v>
      </c>
      <c r="BY713" t="s">
        <v>3</v>
      </c>
      <c r="BZ713">
        <v>70</v>
      </c>
      <c r="CA713">
        <v>10</v>
      </c>
      <c r="CF713">
        <v>0</v>
      </c>
      <c r="CG713">
        <v>0</v>
      </c>
      <c r="CM713">
        <v>0</v>
      </c>
      <c r="CN713" t="s">
        <v>3</v>
      </c>
      <c r="CO713">
        <v>0</v>
      </c>
      <c r="CP713">
        <f t="shared" si="719"/>
        <v>-8150.39</v>
      </c>
      <c r="CQ713">
        <f t="shared" si="720"/>
        <v>53410.15</v>
      </c>
      <c r="CR713">
        <f t="shared" si="721"/>
        <v>0</v>
      </c>
      <c r="CS713">
        <f t="shared" si="722"/>
        <v>0</v>
      </c>
      <c r="CT713">
        <f t="shared" si="723"/>
        <v>0</v>
      </c>
      <c r="CU713">
        <f t="shared" si="724"/>
        <v>0</v>
      </c>
      <c r="CV713">
        <f t="shared" si="725"/>
        <v>0</v>
      </c>
      <c r="CW713">
        <f t="shared" si="726"/>
        <v>0</v>
      </c>
      <c r="CX713">
        <f t="shared" si="727"/>
        <v>0</v>
      </c>
      <c r="CY713">
        <f t="shared" si="728"/>
        <v>0</v>
      </c>
      <c r="CZ713">
        <f t="shared" si="729"/>
        <v>0</v>
      </c>
      <c r="DC713" t="s">
        <v>3</v>
      </c>
      <c r="DD713" t="s">
        <v>3</v>
      </c>
      <c r="DE713" t="s">
        <v>3</v>
      </c>
      <c r="DF713" t="s">
        <v>3</v>
      </c>
      <c r="DG713" t="s">
        <v>3</v>
      </c>
      <c r="DH713" t="s">
        <v>3</v>
      </c>
      <c r="DI713" t="s">
        <v>3</v>
      </c>
      <c r="DJ713" t="s">
        <v>3</v>
      </c>
      <c r="DK713" t="s">
        <v>3</v>
      </c>
      <c r="DL713" t="s">
        <v>3</v>
      </c>
      <c r="DM713" t="s">
        <v>3</v>
      </c>
      <c r="DN713">
        <v>0</v>
      </c>
      <c r="DO713">
        <v>0</v>
      </c>
      <c r="DP713">
        <v>1</v>
      </c>
      <c r="DQ713">
        <v>1</v>
      </c>
      <c r="DU713">
        <v>1009</v>
      </c>
      <c r="DV713" t="s">
        <v>19</v>
      </c>
      <c r="DW713" t="s">
        <v>19</v>
      </c>
      <c r="DX713">
        <v>1000</v>
      </c>
      <c r="EE713">
        <v>32505399</v>
      </c>
      <c r="EF713">
        <v>1</v>
      </c>
      <c r="EG713" t="s">
        <v>21</v>
      </c>
      <c r="EH713">
        <v>0</v>
      </c>
      <c r="EI713" t="s">
        <v>3</v>
      </c>
      <c r="EJ713">
        <v>4</v>
      </c>
      <c r="EK713">
        <v>0</v>
      </c>
      <c r="EL713" t="s">
        <v>22</v>
      </c>
      <c r="EM713" t="s">
        <v>23</v>
      </c>
      <c r="EO713" t="s">
        <v>3</v>
      </c>
      <c r="EQ713">
        <v>0</v>
      </c>
      <c r="ER713">
        <v>53410.15</v>
      </c>
      <c r="ES713">
        <v>53410.15</v>
      </c>
      <c r="ET713">
        <v>0</v>
      </c>
      <c r="EU713">
        <v>0</v>
      </c>
      <c r="EV713">
        <v>0</v>
      </c>
      <c r="EW713">
        <v>0</v>
      </c>
      <c r="EX713">
        <v>0</v>
      </c>
      <c r="FQ713">
        <v>0</v>
      </c>
      <c r="FR713">
        <f t="shared" si="730"/>
        <v>0</v>
      </c>
      <c r="FS713">
        <v>0</v>
      </c>
      <c r="FX713">
        <v>70</v>
      </c>
      <c r="FY713">
        <v>10</v>
      </c>
      <c r="GA713" t="s">
        <v>3</v>
      </c>
      <c r="GD713">
        <v>0</v>
      </c>
      <c r="GF713">
        <v>-1467733540</v>
      </c>
      <c r="GG713">
        <v>2</v>
      </c>
      <c r="GH713">
        <v>1</v>
      </c>
      <c r="GI713">
        <v>-2</v>
      </c>
      <c r="GJ713">
        <v>0</v>
      </c>
      <c r="GK713">
        <f>ROUND(R713*(R12)/100,2)</f>
        <v>0</v>
      </c>
      <c r="GL713">
        <f t="shared" si="731"/>
        <v>0</v>
      </c>
      <c r="GM713">
        <f t="shared" si="732"/>
        <v>-8150.39</v>
      </c>
      <c r="GN713">
        <f t="shared" si="733"/>
        <v>0</v>
      </c>
      <c r="GO713">
        <f t="shared" si="734"/>
        <v>0</v>
      </c>
      <c r="GP713">
        <f t="shared" si="735"/>
        <v>-8150.39</v>
      </c>
      <c r="GR713">
        <v>0</v>
      </c>
      <c r="GS713">
        <v>3</v>
      </c>
      <c r="GT713">
        <v>0</v>
      </c>
      <c r="GU713" t="s">
        <v>3</v>
      </c>
      <c r="GV713">
        <f t="shared" si="736"/>
        <v>0</v>
      </c>
      <c r="GW713">
        <v>1</v>
      </c>
      <c r="GX713">
        <f t="shared" si="737"/>
        <v>0</v>
      </c>
      <c r="HA713">
        <v>0</v>
      </c>
      <c r="HB713">
        <v>0</v>
      </c>
      <c r="IK713">
        <v>0</v>
      </c>
    </row>
    <row r="714" spans="1:245" x14ac:dyDescent="0.2">
      <c r="A714">
        <v>17</v>
      </c>
      <c r="B714">
        <v>1</v>
      </c>
      <c r="C714">
        <f>ROW(SmtRes!A1860)</f>
        <v>1860</v>
      </c>
      <c r="D714">
        <f>ROW(EtalonRes!A1767)</f>
        <v>1767</v>
      </c>
      <c r="E714" t="s">
        <v>679</v>
      </c>
      <c r="F714" t="s">
        <v>29</v>
      </c>
      <c r="G714" t="s">
        <v>30</v>
      </c>
      <c r="H714" t="s">
        <v>31</v>
      </c>
      <c r="I714">
        <v>2.078E-2</v>
      </c>
      <c r="J714">
        <v>0</v>
      </c>
      <c r="O714">
        <f t="shared" si="699"/>
        <v>8871.23</v>
      </c>
      <c r="P714">
        <f t="shared" si="700"/>
        <v>7227.96</v>
      </c>
      <c r="Q714">
        <f t="shared" si="701"/>
        <v>9.0399999999999991</v>
      </c>
      <c r="R714">
        <f t="shared" si="702"/>
        <v>3.06</v>
      </c>
      <c r="S714">
        <f t="shared" si="703"/>
        <v>1634.23</v>
      </c>
      <c r="T714">
        <f t="shared" si="704"/>
        <v>0</v>
      </c>
      <c r="U714">
        <f t="shared" si="705"/>
        <v>9.4154180000000007</v>
      </c>
      <c r="V714">
        <f t="shared" si="706"/>
        <v>0</v>
      </c>
      <c r="W714">
        <f t="shared" si="707"/>
        <v>0</v>
      </c>
      <c r="X714">
        <f t="shared" si="708"/>
        <v>1143.96</v>
      </c>
      <c r="Y714">
        <f t="shared" si="709"/>
        <v>163.41999999999999</v>
      </c>
      <c r="AA714">
        <v>33034105</v>
      </c>
      <c r="AB714">
        <f t="shared" si="710"/>
        <v>426912.19</v>
      </c>
      <c r="AC714">
        <f t="shared" si="711"/>
        <v>347832.49</v>
      </c>
      <c r="AD714">
        <f t="shared" si="712"/>
        <v>435.13</v>
      </c>
      <c r="AE714">
        <f t="shared" si="713"/>
        <v>147.43</v>
      </c>
      <c r="AF714">
        <f t="shared" si="714"/>
        <v>78644.570000000007</v>
      </c>
      <c r="AG714">
        <f t="shared" si="715"/>
        <v>0</v>
      </c>
      <c r="AH714">
        <f t="shared" si="716"/>
        <v>453.1</v>
      </c>
      <c r="AI714">
        <f t="shared" si="717"/>
        <v>0</v>
      </c>
      <c r="AJ714">
        <f t="shared" si="718"/>
        <v>0</v>
      </c>
      <c r="AK714">
        <v>426912.19</v>
      </c>
      <c r="AL714">
        <v>347832.49</v>
      </c>
      <c r="AM714">
        <v>435.13</v>
      </c>
      <c r="AN714">
        <v>147.43</v>
      </c>
      <c r="AO714">
        <v>78644.570000000007</v>
      </c>
      <c r="AP714">
        <v>0</v>
      </c>
      <c r="AQ714">
        <v>453.1</v>
      </c>
      <c r="AR714">
        <v>0</v>
      </c>
      <c r="AS714">
        <v>0</v>
      </c>
      <c r="AT714">
        <v>70</v>
      </c>
      <c r="AU714">
        <v>10</v>
      </c>
      <c r="AV714">
        <v>1</v>
      </c>
      <c r="AW714">
        <v>1</v>
      </c>
      <c r="AZ714">
        <v>1</v>
      </c>
      <c r="BA714">
        <v>1</v>
      </c>
      <c r="BB714">
        <v>1</v>
      </c>
      <c r="BC714">
        <v>1</v>
      </c>
      <c r="BD714" t="s">
        <v>3</v>
      </c>
      <c r="BE714" t="s">
        <v>3</v>
      </c>
      <c r="BF714" t="s">
        <v>3</v>
      </c>
      <c r="BG714" t="s">
        <v>3</v>
      </c>
      <c r="BH714">
        <v>0</v>
      </c>
      <c r="BI714">
        <v>4</v>
      </c>
      <c r="BJ714" t="s">
        <v>32</v>
      </c>
      <c r="BM714">
        <v>0</v>
      </c>
      <c r="BN714">
        <v>0</v>
      </c>
      <c r="BO714" t="s">
        <v>3</v>
      </c>
      <c r="BP714">
        <v>0</v>
      </c>
      <c r="BQ714">
        <v>1</v>
      </c>
      <c r="BR714">
        <v>0</v>
      </c>
      <c r="BS714">
        <v>1</v>
      </c>
      <c r="BT714">
        <v>1</v>
      </c>
      <c r="BU714">
        <v>1</v>
      </c>
      <c r="BV714">
        <v>1</v>
      </c>
      <c r="BW714">
        <v>1</v>
      </c>
      <c r="BX714">
        <v>1</v>
      </c>
      <c r="BY714" t="s">
        <v>3</v>
      </c>
      <c r="BZ714">
        <v>70</v>
      </c>
      <c r="CA714">
        <v>10</v>
      </c>
      <c r="CF714">
        <v>0</v>
      </c>
      <c r="CG714">
        <v>0</v>
      </c>
      <c r="CM714">
        <v>0</v>
      </c>
      <c r="CN714" t="s">
        <v>3</v>
      </c>
      <c r="CO714">
        <v>0</v>
      </c>
      <c r="CP714">
        <f t="shared" si="719"/>
        <v>8871.23</v>
      </c>
      <c r="CQ714">
        <f t="shared" si="720"/>
        <v>347832.49</v>
      </c>
      <c r="CR714">
        <f t="shared" si="721"/>
        <v>435.13</v>
      </c>
      <c r="CS714">
        <f t="shared" si="722"/>
        <v>147.43</v>
      </c>
      <c r="CT714">
        <f t="shared" si="723"/>
        <v>78644.570000000007</v>
      </c>
      <c r="CU714">
        <f t="shared" si="724"/>
        <v>0</v>
      </c>
      <c r="CV714">
        <f t="shared" si="725"/>
        <v>453.1</v>
      </c>
      <c r="CW714">
        <f t="shared" si="726"/>
        <v>0</v>
      </c>
      <c r="CX714">
        <f t="shared" si="727"/>
        <v>0</v>
      </c>
      <c r="CY714">
        <f t="shared" si="728"/>
        <v>1143.961</v>
      </c>
      <c r="CZ714">
        <f t="shared" si="729"/>
        <v>163.423</v>
      </c>
      <c r="DC714" t="s">
        <v>3</v>
      </c>
      <c r="DD714" t="s">
        <v>3</v>
      </c>
      <c r="DE714" t="s">
        <v>3</v>
      </c>
      <c r="DF714" t="s">
        <v>3</v>
      </c>
      <c r="DG714" t="s">
        <v>3</v>
      </c>
      <c r="DH714" t="s">
        <v>3</v>
      </c>
      <c r="DI714" t="s">
        <v>3</v>
      </c>
      <c r="DJ714" t="s">
        <v>3</v>
      </c>
      <c r="DK714" t="s">
        <v>3</v>
      </c>
      <c r="DL714" t="s">
        <v>3</v>
      </c>
      <c r="DM714" t="s">
        <v>3</v>
      </c>
      <c r="DN714">
        <v>0</v>
      </c>
      <c r="DO714">
        <v>0</v>
      </c>
      <c r="DP714">
        <v>1</v>
      </c>
      <c r="DQ714">
        <v>1</v>
      </c>
      <c r="DU714">
        <v>1007</v>
      </c>
      <c r="DV714" t="s">
        <v>31</v>
      </c>
      <c r="DW714" t="s">
        <v>31</v>
      </c>
      <c r="DX714">
        <v>100</v>
      </c>
      <c r="EE714">
        <v>32505399</v>
      </c>
      <c r="EF714">
        <v>1</v>
      </c>
      <c r="EG714" t="s">
        <v>21</v>
      </c>
      <c r="EH714">
        <v>0</v>
      </c>
      <c r="EI714" t="s">
        <v>3</v>
      </c>
      <c r="EJ714">
        <v>4</v>
      </c>
      <c r="EK714">
        <v>0</v>
      </c>
      <c r="EL714" t="s">
        <v>22</v>
      </c>
      <c r="EM714" t="s">
        <v>23</v>
      </c>
      <c r="EO714" t="s">
        <v>3</v>
      </c>
      <c r="EQ714">
        <v>131072</v>
      </c>
      <c r="ER714">
        <v>426912.19</v>
      </c>
      <c r="ES714">
        <v>347832.49</v>
      </c>
      <c r="ET714">
        <v>435.13</v>
      </c>
      <c r="EU714">
        <v>147.43</v>
      </c>
      <c r="EV714">
        <v>78644.570000000007</v>
      </c>
      <c r="EW714">
        <v>453.1</v>
      </c>
      <c r="EX714">
        <v>0</v>
      </c>
      <c r="EY714">
        <v>0</v>
      </c>
      <c r="FQ714">
        <v>0</v>
      </c>
      <c r="FR714">
        <f t="shared" si="730"/>
        <v>0</v>
      </c>
      <c r="FS714">
        <v>0</v>
      </c>
      <c r="FX714">
        <v>70</v>
      </c>
      <c r="FY714">
        <v>10</v>
      </c>
      <c r="GA714" t="s">
        <v>3</v>
      </c>
      <c r="GD714">
        <v>0</v>
      </c>
      <c r="GF714">
        <v>1739596138</v>
      </c>
      <c r="GG714">
        <v>2</v>
      </c>
      <c r="GH714">
        <v>1</v>
      </c>
      <c r="GI714">
        <v>-2</v>
      </c>
      <c r="GJ714">
        <v>0</v>
      </c>
      <c r="GK714">
        <f>ROUND(R714*(R12)/100,2)</f>
        <v>3.3</v>
      </c>
      <c r="GL714">
        <f t="shared" si="731"/>
        <v>0</v>
      </c>
      <c r="GM714">
        <f t="shared" si="732"/>
        <v>10181.91</v>
      </c>
      <c r="GN714">
        <f t="shared" si="733"/>
        <v>0</v>
      </c>
      <c r="GO714">
        <f t="shared" si="734"/>
        <v>0</v>
      </c>
      <c r="GP714">
        <f t="shared" si="735"/>
        <v>10181.91</v>
      </c>
      <c r="GR714">
        <v>0</v>
      </c>
      <c r="GS714">
        <v>3</v>
      </c>
      <c r="GT714">
        <v>0</v>
      </c>
      <c r="GU714" t="s">
        <v>3</v>
      </c>
      <c r="GV714">
        <f t="shared" si="736"/>
        <v>0</v>
      </c>
      <c r="GW714">
        <v>1</v>
      </c>
      <c r="GX714">
        <f t="shared" si="737"/>
        <v>0</v>
      </c>
      <c r="HA714">
        <v>0</v>
      </c>
      <c r="HB714">
        <v>0</v>
      </c>
      <c r="IK714">
        <v>0</v>
      </c>
    </row>
    <row r="715" spans="1:245" x14ac:dyDescent="0.2">
      <c r="A715">
        <v>17</v>
      </c>
      <c r="B715">
        <v>1</v>
      </c>
      <c r="E715" t="s">
        <v>680</v>
      </c>
      <c r="F715" t="s">
        <v>25</v>
      </c>
      <c r="G715" t="s">
        <v>26</v>
      </c>
      <c r="H715" t="s">
        <v>19</v>
      </c>
      <c r="I715">
        <v>4.5570712829999999E-2</v>
      </c>
      <c r="J715">
        <v>0</v>
      </c>
      <c r="O715">
        <f t="shared" si="699"/>
        <v>2433.94</v>
      </c>
      <c r="P715">
        <f t="shared" si="700"/>
        <v>2433.94</v>
      </c>
      <c r="Q715">
        <f t="shared" si="701"/>
        <v>0</v>
      </c>
      <c r="R715">
        <f t="shared" si="702"/>
        <v>0</v>
      </c>
      <c r="S715">
        <f t="shared" si="703"/>
        <v>0</v>
      </c>
      <c r="T715">
        <f t="shared" si="704"/>
        <v>0</v>
      </c>
      <c r="U715">
        <f t="shared" si="705"/>
        <v>0</v>
      </c>
      <c r="V715">
        <f t="shared" si="706"/>
        <v>0</v>
      </c>
      <c r="W715">
        <f t="shared" si="707"/>
        <v>0</v>
      </c>
      <c r="X715">
        <f t="shared" si="708"/>
        <v>0</v>
      </c>
      <c r="Y715">
        <f t="shared" si="709"/>
        <v>0</v>
      </c>
      <c r="AA715">
        <v>33034105</v>
      </c>
      <c r="AB715">
        <f t="shared" si="710"/>
        <v>53410.15</v>
      </c>
      <c r="AC715">
        <f t="shared" si="711"/>
        <v>53410.15</v>
      </c>
      <c r="AD715">
        <f t="shared" si="712"/>
        <v>0</v>
      </c>
      <c r="AE715">
        <f t="shared" si="713"/>
        <v>0</v>
      </c>
      <c r="AF715">
        <f t="shared" si="714"/>
        <v>0</v>
      </c>
      <c r="AG715">
        <f t="shared" si="715"/>
        <v>0</v>
      </c>
      <c r="AH715">
        <f t="shared" si="716"/>
        <v>0</v>
      </c>
      <c r="AI715">
        <f t="shared" si="717"/>
        <v>0</v>
      </c>
      <c r="AJ715">
        <f t="shared" si="718"/>
        <v>0</v>
      </c>
      <c r="AK715">
        <v>53410.15</v>
      </c>
      <c r="AL715">
        <v>53410.15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70</v>
      </c>
      <c r="AU715">
        <v>10</v>
      </c>
      <c r="AV715">
        <v>1</v>
      </c>
      <c r="AW715">
        <v>1</v>
      </c>
      <c r="AZ715">
        <v>1</v>
      </c>
      <c r="BA715">
        <v>1</v>
      </c>
      <c r="BB715">
        <v>1</v>
      </c>
      <c r="BC715">
        <v>1</v>
      </c>
      <c r="BD715" t="s">
        <v>3</v>
      </c>
      <c r="BE715" t="s">
        <v>3</v>
      </c>
      <c r="BF715" t="s">
        <v>3</v>
      </c>
      <c r="BG715" t="s">
        <v>3</v>
      </c>
      <c r="BH715">
        <v>3</v>
      </c>
      <c r="BI715">
        <v>4</v>
      </c>
      <c r="BJ715" t="s">
        <v>27</v>
      </c>
      <c r="BM715">
        <v>0</v>
      </c>
      <c r="BN715">
        <v>0</v>
      </c>
      <c r="BO715" t="s">
        <v>3</v>
      </c>
      <c r="BP715">
        <v>0</v>
      </c>
      <c r="BQ715">
        <v>1</v>
      </c>
      <c r="BR715">
        <v>0</v>
      </c>
      <c r="BS715">
        <v>1</v>
      </c>
      <c r="BT715">
        <v>1</v>
      </c>
      <c r="BU715">
        <v>1</v>
      </c>
      <c r="BV715">
        <v>1</v>
      </c>
      <c r="BW715">
        <v>1</v>
      </c>
      <c r="BX715">
        <v>1</v>
      </c>
      <c r="BY715" t="s">
        <v>3</v>
      </c>
      <c r="BZ715">
        <v>70</v>
      </c>
      <c r="CA715">
        <v>10</v>
      </c>
      <c r="CF715">
        <v>0</v>
      </c>
      <c r="CG715">
        <v>0</v>
      </c>
      <c r="CM715">
        <v>0</v>
      </c>
      <c r="CN715" t="s">
        <v>3</v>
      </c>
      <c r="CO715">
        <v>0</v>
      </c>
      <c r="CP715">
        <f t="shared" si="719"/>
        <v>2433.94</v>
      </c>
      <c r="CQ715">
        <f t="shared" si="720"/>
        <v>53410.15</v>
      </c>
      <c r="CR715">
        <f t="shared" si="721"/>
        <v>0</v>
      </c>
      <c r="CS715">
        <f t="shared" si="722"/>
        <v>0</v>
      </c>
      <c r="CT715">
        <f t="shared" si="723"/>
        <v>0</v>
      </c>
      <c r="CU715">
        <f t="shared" si="724"/>
        <v>0</v>
      </c>
      <c r="CV715">
        <f t="shared" si="725"/>
        <v>0</v>
      </c>
      <c r="CW715">
        <f t="shared" si="726"/>
        <v>0</v>
      </c>
      <c r="CX715">
        <f t="shared" si="727"/>
        <v>0</v>
      </c>
      <c r="CY715">
        <f t="shared" si="728"/>
        <v>0</v>
      </c>
      <c r="CZ715">
        <f t="shared" si="729"/>
        <v>0</v>
      </c>
      <c r="DC715" t="s">
        <v>3</v>
      </c>
      <c r="DD715" t="s">
        <v>3</v>
      </c>
      <c r="DE715" t="s">
        <v>3</v>
      </c>
      <c r="DF715" t="s">
        <v>3</v>
      </c>
      <c r="DG715" t="s">
        <v>3</v>
      </c>
      <c r="DH715" t="s">
        <v>3</v>
      </c>
      <c r="DI715" t="s">
        <v>3</v>
      </c>
      <c r="DJ715" t="s">
        <v>3</v>
      </c>
      <c r="DK715" t="s">
        <v>3</v>
      </c>
      <c r="DL715" t="s">
        <v>3</v>
      </c>
      <c r="DM715" t="s">
        <v>3</v>
      </c>
      <c r="DN715">
        <v>0</v>
      </c>
      <c r="DO715">
        <v>0</v>
      </c>
      <c r="DP715">
        <v>1</v>
      </c>
      <c r="DQ715">
        <v>1</v>
      </c>
      <c r="DU715">
        <v>1009</v>
      </c>
      <c r="DV715" t="s">
        <v>19</v>
      </c>
      <c r="DW715" t="s">
        <v>19</v>
      </c>
      <c r="DX715">
        <v>1000</v>
      </c>
      <c r="EE715">
        <v>32505399</v>
      </c>
      <c r="EF715">
        <v>1</v>
      </c>
      <c r="EG715" t="s">
        <v>21</v>
      </c>
      <c r="EH715">
        <v>0</v>
      </c>
      <c r="EI715" t="s">
        <v>3</v>
      </c>
      <c r="EJ715">
        <v>4</v>
      </c>
      <c r="EK715">
        <v>0</v>
      </c>
      <c r="EL715" t="s">
        <v>22</v>
      </c>
      <c r="EM715" t="s">
        <v>23</v>
      </c>
      <c r="EO715" t="s">
        <v>3</v>
      </c>
      <c r="EQ715">
        <v>131072</v>
      </c>
      <c r="ER715">
        <v>53410.15</v>
      </c>
      <c r="ES715">
        <v>53410.15</v>
      </c>
      <c r="ET715">
        <v>0</v>
      </c>
      <c r="EU715">
        <v>0</v>
      </c>
      <c r="EV715">
        <v>0</v>
      </c>
      <c r="EW715">
        <v>0</v>
      </c>
      <c r="EX715">
        <v>0</v>
      </c>
      <c r="EY715">
        <v>0</v>
      </c>
      <c r="FQ715">
        <v>0</v>
      </c>
      <c r="FR715">
        <f t="shared" si="730"/>
        <v>0</v>
      </c>
      <c r="FS715">
        <v>0</v>
      </c>
      <c r="FX715">
        <v>70</v>
      </c>
      <c r="FY715">
        <v>10</v>
      </c>
      <c r="GA715" t="s">
        <v>3</v>
      </c>
      <c r="GD715">
        <v>0</v>
      </c>
      <c r="GF715">
        <v>-1467733540</v>
      </c>
      <c r="GG715">
        <v>2</v>
      </c>
      <c r="GH715">
        <v>1</v>
      </c>
      <c r="GI715">
        <v>-2</v>
      </c>
      <c r="GJ715">
        <v>0</v>
      </c>
      <c r="GK715">
        <f>ROUND(R715*(R12)/100,2)</f>
        <v>0</v>
      </c>
      <c r="GL715">
        <f t="shared" si="731"/>
        <v>0</v>
      </c>
      <c r="GM715">
        <f t="shared" si="732"/>
        <v>2433.94</v>
      </c>
      <c r="GN715">
        <f t="shared" si="733"/>
        <v>0</v>
      </c>
      <c r="GO715">
        <f t="shared" si="734"/>
        <v>0</v>
      </c>
      <c r="GP715">
        <f t="shared" si="735"/>
        <v>2433.94</v>
      </c>
      <c r="GR715">
        <v>0</v>
      </c>
      <c r="GS715">
        <v>3</v>
      </c>
      <c r="GT715">
        <v>0</v>
      </c>
      <c r="GU715" t="s">
        <v>3</v>
      </c>
      <c r="GV715">
        <f t="shared" si="736"/>
        <v>0</v>
      </c>
      <c r="GW715">
        <v>1</v>
      </c>
      <c r="GX715">
        <f t="shared" si="737"/>
        <v>0</v>
      </c>
      <c r="HA715">
        <v>0</v>
      </c>
      <c r="HB715">
        <v>0</v>
      </c>
      <c r="IK715">
        <v>0</v>
      </c>
    </row>
    <row r="716" spans="1:245" x14ac:dyDescent="0.2">
      <c r="A716">
        <v>17</v>
      </c>
      <c r="B716">
        <v>1</v>
      </c>
      <c r="E716" t="s">
        <v>681</v>
      </c>
      <c r="F716" t="s">
        <v>682</v>
      </c>
      <c r="G716" t="s">
        <v>683</v>
      </c>
      <c r="H716" t="s">
        <v>37</v>
      </c>
      <c r="I716">
        <v>1</v>
      </c>
      <c r="J716">
        <v>0</v>
      </c>
      <c r="O716">
        <f t="shared" si="699"/>
        <v>80557.7</v>
      </c>
      <c r="P716">
        <f t="shared" si="700"/>
        <v>80557.7</v>
      </c>
      <c r="Q716">
        <f t="shared" si="701"/>
        <v>0</v>
      </c>
      <c r="R716">
        <f t="shared" si="702"/>
        <v>0</v>
      </c>
      <c r="S716">
        <f t="shared" si="703"/>
        <v>0</v>
      </c>
      <c r="T716">
        <f t="shared" si="704"/>
        <v>0</v>
      </c>
      <c r="U716">
        <f t="shared" si="705"/>
        <v>0</v>
      </c>
      <c r="V716">
        <f t="shared" si="706"/>
        <v>0</v>
      </c>
      <c r="W716">
        <f t="shared" si="707"/>
        <v>0</v>
      </c>
      <c r="X716">
        <f t="shared" si="708"/>
        <v>0</v>
      </c>
      <c r="Y716">
        <f t="shared" si="709"/>
        <v>0</v>
      </c>
      <c r="AA716">
        <v>33034105</v>
      </c>
      <c r="AB716">
        <f t="shared" si="710"/>
        <v>80557.7</v>
      </c>
      <c r="AC716">
        <f t="shared" si="711"/>
        <v>80557.7</v>
      </c>
      <c r="AD716">
        <f t="shared" si="712"/>
        <v>0</v>
      </c>
      <c r="AE716">
        <f t="shared" si="713"/>
        <v>0</v>
      </c>
      <c r="AF716">
        <f t="shared" si="714"/>
        <v>0</v>
      </c>
      <c r="AG716">
        <f t="shared" si="715"/>
        <v>0</v>
      </c>
      <c r="AH716">
        <f t="shared" si="716"/>
        <v>0</v>
      </c>
      <c r="AI716">
        <f t="shared" si="717"/>
        <v>0</v>
      </c>
      <c r="AJ716">
        <f t="shared" si="718"/>
        <v>0</v>
      </c>
      <c r="AK716">
        <v>80557.7</v>
      </c>
      <c r="AL716">
        <v>80557.7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70</v>
      </c>
      <c r="AU716">
        <v>10</v>
      </c>
      <c r="AV716">
        <v>1</v>
      </c>
      <c r="AW716">
        <v>1</v>
      </c>
      <c r="AZ716">
        <v>1</v>
      </c>
      <c r="BA716">
        <v>1</v>
      </c>
      <c r="BB716">
        <v>1</v>
      </c>
      <c r="BC716">
        <v>1</v>
      </c>
      <c r="BD716" t="s">
        <v>3</v>
      </c>
      <c r="BE716" t="s">
        <v>3</v>
      </c>
      <c r="BF716" t="s">
        <v>3</v>
      </c>
      <c r="BG716" t="s">
        <v>3</v>
      </c>
      <c r="BH716">
        <v>3</v>
      </c>
      <c r="BI716">
        <v>4</v>
      </c>
      <c r="BJ716" t="s">
        <v>684</v>
      </c>
      <c r="BM716">
        <v>0</v>
      </c>
      <c r="BN716">
        <v>0</v>
      </c>
      <c r="BO716" t="s">
        <v>3</v>
      </c>
      <c r="BP716">
        <v>0</v>
      </c>
      <c r="BQ716">
        <v>1</v>
      </c>
      <c r="BR716">
        <v>0</v>
      </c>
      <c r="BS716">
        <v>1</v>
      </c>
      <c r="BT716">
        <v>1</v>
      </c>
      <c r="BU716">
        <v>1</v>
      </c>
      <c r="BV716">
        <v>1</v>
      </c>
      <c r="BW716">
        <v>1</v>
      </c>
      <c r="BX716">
        <v>1</v>
      </c>
      <c r="BY716" t="s">
        <v>3</v>
      </c>
      <c r="BZ716">
        <v>70</v>
      </c>
      <c r="CA716">
        <v>10</v>
      </c>
      <c r="CF716">
        <v>0</v>
      </c>
      <c r="CG716">
        <v>0</v>
      </c>
      <c r="CM716">
        <v>0</v>
      </c>
      <c r="CN716" t="s">
        <v>3</v>
      </c>
      <c r="CO716">
        <v>0</v>
      </c>
      <c r="CP716">
        <f t="shared" si="719"/>
        <v>80557.7</v>
      </c>
      <c r="CQ716">
        <f t="shared" si="720"/>
        <v>80557.7</v>
      </c>
      <c r="CR716">
        <f t="shared" si="721"/>
        <v>0</v>
      </c>
      <c r="CS716">
        <f t="shared" si="722"/>
        <v>0</v>
      </c>
      <c r="CT716">
        <f t="shared" si="723"/>
        <v>0</v>
      </c>
      <c r="CU716">
        <f t="shared" si="724"/>
        <v>0</v>
      </c>
      <c r="CV716">
        <f t="shared" si="725"/>
        <v>0</v>
      </c>
      <c r="CW716">
        <f t="shared" si="726"/>
        <v>0</v>
      </c>
      <c r="CX716">
        <f t="shared" si="727"/>
        <v>0</v>
      </c>
      <c r="CY716">
        <f t="shared" si="728"/>
        <v>0</v>
      </c>
      <c r="CZ716">
        <f t="shared" si="729"/>
        <v>0</v>
      </c>
      <c r="DC716" t="s">
        <v>3</v>
      </c>
      <c r="DD716" t="s">
        <v>3</v>
      </c>
      <c r="DE716" t="s">
        <v>3</v>
      </c>
      <c r="DF716" t="s">
        <v>3</v>
      </c>
      <c r="DG716" t="s">
        <v>3</v>
      </c>
      <c r="DH716" t="s">
        <v>3</v>
      </c>
      <c r="DI716" t="s">
        <v>3</v>
      </c>
      <c r="DJ716" t="s">
        <v>3</v>
      </c>
      <c r="DK716" t="s">
        <v>3</v>
      </c>
      <c r="DL716" t="s">
        <v>3</v>
      </c>
      <c r="DM716" t="s">
        <v>3</v>
      </c>
      <c r="DN716">
        <v>0</v>
      </c>
      <c r="DO716">
        <v>0</v>
      </c>
      <c r="DP716">
        <v>1</v>
      </c>
      <c r="DQ716">
        <v>1</v>
      </c>
      <c r="DU716">
        <v>1010</v>
      </c>
      <c r="DV716" t="s">
        <v>37</v>
      </c>
      <c r="DW716" t="s">
        <v>37</v>
      </c>
      <c r="DX716">
        <v>1</v>
      </c>
      <c r="EE716">
        <v>32505399</v>
      </c>
      <c r="EF716">
        <v>1</v>
      </c>
      <c r="EG716" t="s">
        <v>21</v>
      </c>
      <c r="EH716">
        <v>0</v>
      </c>
      <c r="EI716" t="s">
        <v>3</v>
      </c>
      <c r="EJ716">
        <v>4</v>
      </c>
      <c r="EK716">
        <v>0</v>
      </c>
      <c r="EL716" t="s">
        <v>22</v>
      </c>
      <c r="EM716" t="s">
        <v>23</v>
      </c>
      <c r="EO716" t="s">
        <v>3</v>
      </c>
      <c r="EQ716">
        <v>131072</v>
      </c>
      <c r="ER716">
        <v>80557.7</v>
      </c>
      <c r="ES716">
        <v>80557.7</v>
      </c>
      <c r="ET716">
        <v>0</v>
      </c>
      <c r="EU716">
        <v>0</v>
      </c>
      <c r="EV716">
        <v>0</v>
      </c>
      <c r="EW716">
        <v>0</v>
      </c>
      <c r="EX716">
        <v>0</v>
      </c>
      <c r="EY716">
        <v>0</v>
      </c>
      <c r="FQ716">
        <v>0</v>
      </c>
      <c r="FR716">
        <f t="shared" si="730"/>
        <v>0</v>
      </c>
      <c r="FS716">
        <v>0</v>
      </c>
      <c r="FX716">
        <v>70</v>
      </c>
      <c r="FY716">
        <v>10</v>
      </c>
      <c r="GA716" t="s">
        <v>3</v>
      </c>
      <c r="GD716">
        <v>0</v>
      </c>
      <c r="GF716">
        <v>662491608</v>
      </c>
      <c r="GG716">
        <v>2</v>
      </c>
      <c r="GH716">
        <v>1</v>
      </c>
      <c r="GI716">
        <v>-2</v>
      </c>
      <c r="GJ716">
        <v>0</v>
      </c>
      <c r="GK716">
        <f>ROUND(R716*(R12)/100,2)</f>
        <v>0</v>
      </c>
      <c r="GL716">
        <f t="shared" si="731"/>
        <v>0</v>
      </c>
      <c r="GM716">
        <f t="shared" si="732"/>
        <v>80557.7</v>
      </c>
      <c r="GN716">
        <f t="shared" si="733"/>
        <v>0</v>
      </c>
      <c r="GO716">
        <f t="shared" si="734"/>
        <v>0</v>
      </c>
      <c r="GP716">
        <f t="shared" si="735"/>
        <v>80557.7</v>
      </c>
      <c r="GR716">
        <v>0</v>
      </c>
      <c r="GS716">
        <v>3</v>
      </c>
      <c r="GT716">
        <v>0</v>
      </c>
      <c r="GU716" t="s">
        <v>3</v>
      </c>
      <c r="GV716">
        <f t="shared" si="736"/>
        <v>0</v>
      </c>
      <c r="GW716">
        <v>1</v>
      </c>
      <c r="GX716">
        <f t="shared" si="737"/>
        <v>0</v>
      </c>
      <c r="HA716">
        <v>0</v>
      </c>
      <c r="HB716">
        <v>0</v>
      </c>
      <c r="IK716">
        <v>0</v>
      </c>
    </row>
    <row r="717" spans="1:245" x14ac:dyDescent="0.2">
      <c r="A717">
        <v>17</v>
      </c>
      <c r="B717">
        <v>1</v>
      </c>
      <c r="C717">
        <f>ROW(SmtRes!A1865)</f>
        <v>1865</v>
      </c>
      <c r="D717">
        <f>ROW(EtalonRes!A1771)</f>
        <v>1771</v>
      </c>
      <c r="E717" t="s">
        <v>685</v>
      </c>
      <c r="F717" t="s">
        <v>17</v>
      </c>
      <c r="G717" t="s">
        <v>18</v>
      </c>
      <c r="H717" t="s">
        <v>19</v>
      </c>
      <c r="I717">
        <v>4.4999999999999998E-2</v>
      </c>
      <c r="J717">
        <v>0</v>
      </c>
      <c r="O717">
        <f t="shared" si="699"/>
        <v>3000.01</v>
      </c>
      <c r="P717">
        <f t="shared" si="700"/>
        <v>2562</v>
      </c>
      <c r="Q717">
        <f t="shared" si="701"/>
        <v>69.98</v>
      </c>
      <c r="R717">
        <f t="shared" si="702"/>
        <v>6.43</v>
      </c>
      <c r="S717">
        <f t="shared" si="703"/>
        <v>368.03</v>
      </c>
      <c r="T717">
        <f t="shared" si="704"/>
        <v>0</v>
      </c>
      <c r="U717">
        <f t="shared" si="705"/>
        <v>1.6249499999999999</v>
      </c>
      <c r="V717">
        <f t="shared" si="706"/>
        <v>0</v>
      </c>
      <c r="W717">
        <f t="shared" si="707"/>
        <v>0</v>
      </c>
      <c r="X717">
        <f t="shared" si="708"/>
        <v>257.62</v>
      </c>
      <c r="Y717">
        <f t="shared" si="709"/>
        <v>36.799999999999997</v>
      </c>
      <c r="AA717">
        <v>33034105</v>
      </c>
      <c r="AB717">
        <f t="shared" si="710"/>
        <v>66667.14</v>
      </c>
      <c r="AC717">
        <f t="shared" si="711"/>
        <v>56933.42</v>
      </c>
      <c r="AD717">
        <f t="shared" si="712"/>
        <v>1555.17</v>
      </c>
      <c r="AE717">
        <f t="shared" si="713"/>
        <v>142.85</v>
      </c>
      <c r="AF717">
        <f t="shared" si="714"/>
        <v>8178.55</v>
      </c>
      <c r="AG717">
        <f t="shared" si="715"/>
        <v>0</v>
      </c>
      <c r="AH717">
        <f t="shared" si="716"/>
        <v>36.11</v>
      </c>
      <c r="AI717">
        <f t="shared" si="717"/>
        <v>0</v>
      </c>
      <c r="AJ717">
        <f t="shared" si="718"/>
        <v>0</v>
      </c>
      <c r="AK717">
        <v>66667.14</v>
      </c>
      <c r="AL717">
        <v>56933.42</v>
      </c>
      <c r="AM717">
        <v>1555.17</v>
      </c>
      <c r="AN717">
        <v>142.85</v>
      </c>
      <c r="AO717">
        <v>8178.55</v>
      </c>
      <c r="AP717">
        <v>0</v>
      </c>
      <c r="AQ717">
        <v>36.11</v>
      </c>
      <c r="AR717">
        <v>0</v>
      </c>
      <c r="AS717">
        <v>0</v>
      </c>
      <c r="AT717">
        <v>70</v>
      </c>
      <c r="AU717">
        <v>10</v>
      </c>
      <c r="AV717">
        <v>1</v>
      </c>
      <c r="AW717">
        <v>1</v>
      </c>
      <c r="AZ717">
        <v>1</v>
      </c>
      <c r="BA717">
        <v>1</v>
      </c>
      <c r="BB717">
        <v>1</v>
      </c>
      <c r="BC717">
        <v>1</v>
      </c>
      <c r="BD717" t="s">
        <v>3</v>
      </c>
      <c r="BE717" t="s">
        <v>3</v>
      </c>
      <c r="BF717" t="s">
        <v>3</v>
      </c>
      <c r="BG717" t="s">
        <v>3</v>
      </c>
      <c r="BH717">
        <v>0</v>
      </c>
      <c r="BI717">
        <v>4</v>
      </c>
      <c r="BJ717" t="s">
        <v>20</v>
      </c>
      <c r="BM717">
        <v>0</v>
      </c>
      <c r="BN717">
        <v>0</v>
      </c>
      <c r="BO717" t="s">
        <v>3</v>
      </c>
      <c r="BP717">
        <v>0</v>
      </c>
      <c r="BQ717">
        <v>1</v>
      </c>
      <c r="BR717">
        <v>0</v>
      </c>
      <c r="BS717">
        <v>1</v>
      </c>
      <c r="BT717">
        <v>1</v>
      </c>
      <c r="BU717">
        <v>1</v>
      </c>
      <c r="BV717">
        <v>1</v>
      </c>
      <c r="BW717">
        <v>1</v>
      </c>
      <c r="BX717">
        <v>1</v>
      </c>
      <c r="BY717" t="s">
        <v>3</v>
      </c>
      <c r="BZ717">
        <v>70</v>
      </c>
      <c r="CA717">
        <v>10</v>
      </c>
      <c r="CF717">
        <v>0</v>
      </c>
      <c r="CG717">
        <v>0</v>
      </c>
      <c r="CM717">
        <v>0</v>
      </c>
      <c r="CN717" t="s">
        <v>3</v>
      </c>
      <c r="CO717">
        <v>0</v>
      </c>
      <c r="CP717">
        <f t="shared" si="719"/>
        <v>3000.01</v>
      </c>
      <c r="CQ717">
        <f t="shared" si="720"/>
        <v>56933.42</v>
      </c>
      <c r="CR717">
        <f t="shared" si="721"/>
        <v>1555.17</v>
      </c>
      <c r="CS717">
        <f t="shared" si="722"/>
        <v>142.85</v>
      </c>
      <c r="CT717">
        <f t="shared" si="723"/>
        <v>8178.55</v>
      </c>
      <c r="CU717">
        <f t="shared" si="724"/>
        <v>0</v>
      </c>
      <c r="CV717">
        <f t="shared" si="725"/>
        <v>36.11</v>
      </c>
      <c r="CW717">
        <f t="shared" si="726"/>
        <v>0</v>
      </c>
      <c r="CX717">
        <f t="shared" si="727"/>
        <v>0</v>
      </c>
      <c r="CY717">
        <f t="shared" si="728"/>
        <v>257.62099999999998</v>
      </c>
      <c r="CZ717">
        <f t="shared" si="729"/>
        <v>36.802999999999997</v>
      </c>
      <c r="DC717" t="s">
        <v>3</v>
      </c>
      <c r="DD717" t="s">
        <v>3</v>
      </c>
      <c r="DE717" t="s">
        <v>3</v>
      </c>
      <c r="DF717" t="s">
        <v>3</v>
      </c>
      <c r="DG717" t="s">
        <v>3</v>
      </c>
      <c r="DH717" t="s">
        <v>3</v>
      </c>
      <c r="DI717" t="s">
        <v>3</v>
      </c>
      <c r="DJ717" t="s">
        <v>3</v>
      </c>
      <c r="DK717" t="s">
        <v>3</v>
      </c>
      <c r="DL717" t="s">
        <v>3</v>
      </c>
      <c r="DM717" t="s">
        <v>3</v>
      </c>
      <c r="DN717">
        <v>0</v>
      </c>
      <c r="DO717">
        <v>0</v>
      </c>
      <c r="DP717">
        <v>1</v>
      </c>
      <c r="DQ717">
        <v>1</v>
      </c>
      <c r="DU717">
        <v>1009</v>
      </c>
      <c r="DV717" t="s">
        <v>19</v>
      </c>
      <c r="DW717" t="s">
        <v>19</v>
      </c>
      <c r="DX717">
        <v>1000</v>
      </c>
      <c r="EE717">
        <v>32505399</v>
      </c>
      <c r="EF717">
        <v>1</v>
      </c>
      <c r="EG717" t="s">
        <v>21</v>
      </c>
      <c r="EH717">
        <v>0</v>
      </c>
      <c r="EI717" t="s">
        <v>3</v>
      </c>
      <c r="EJ717">
        <v>4</v>
      </c>
      <c r="EK717">
        <v>0</v>
      </c>
      <c r="EL717" t="s">
        <v>22</v>
      </c>
      <c r="EM717" t="s">
        <v>23</v>
      </c>
      <c r="EO717" t="s">
        <v>3</v>
      </c>
      <c r="EQ717">
        <v>131072</v>
      </c>
      <c r="ER717">
        <v>66667.14</v>
      </c>
      <c r="ES717">
        <v>56933.42</v>
      </c>
      <c r="ET717">
        <v>1555.17</v>
      </c>
      <c r="EU717">
        <v>142.85</v>
      </c>
      <c r="EV717">
        <v>8178.55</v>
      </c>
      <c r="EW717">
        <v>36.11</v>
      </c>
      <c r="EX717">
        <v>0</v>
      </c>
      <c r="EY717">
        <v>0</v>
      </c>
      <c r="FQ717">
        <v>0</v>
      </c>
      <c r="FR717">
        <f t="shared" si="730"/>
        <v>0</v>
      </c>
      <c r="FS717">
        <v>0</v>
      </c>
      <c r="FX717">
        <v>70</v>
      </c>
      <c r="FY717">
        <v>10</v>
      </c>
      <c r="GA717" t="s">
        <v>3</v>
      </c>
      <c r="GD717">
        <v>0</v>
      </c>
      <c r="GF717">
        <v>-1596235391</v>
      </c>
      <c r="GG717">
        <v>2</v>
      </c>
      <c r="GH717">
        <v>1</v>
      </c>
      <c r="GI717">
        <v>-2</v>
      </c>
      <c r="GJ717">
        <v>0</v>
      </c>
      <c r="GK717">
        <f>ROUND(R717*(R12)/100,2)</f>
        <v>6.94</v>
      </c>
      <c r="GL717">
        <f t="shared" si="731"/>
        <v>0</v>
      </c>
      <c r="GM717">
        <f t="shared" si="732"/>
        <v>3301.37</v>
      </c>
      <c r="GN717">
        <f t="shared" si="733"/>
        <v>0</v>
      </c>
      <c r="GO717">
        <f t="shared" si="734"/>
        <v>0</v>
      </c>
      <c r="GP717">
        <f t="shared" si="735"/>
        <v>3301.37</v>
      </c>
      <c r="GR717">
        <v>0</v>
      </c>
      <c r="GS717">
        <v>3</v>
      </c>
      <c r="GT717">
        <v>0</v>
      </c>
      <c r="GU717" t="s">
        <v>3</v>
      </c>
      <c r="GV717">
        <f t="shared" si="736"/>
        <v>0</v>
      </c>
      <c r="GW717">
        <v>1</v>
      </c>
      <c r="GX717">
        <f t="shared" si="737"/>
        <v>0</v>
      </c>
      <c r="HA717">
        <v>0</v>
      </c>
      <c r="HB717">
        <v>0</v>
      </c>
      <c r="IK717">
        <v>0</v>
      </c>
    </row>
    <row r="718" spans="1:245" x14ac:dyDescent="0.2">
      <c r="A718">
        <v>18</v>
      </c>
      <c r="B718">
        <v>1</v>
      </c>
      <c r="C718">
        <v>1865</v>
      </c>
      <c r="E718" t="s">
        <v>686</v>
      </c>
      <c r="F718" t="s">
        <v>25</v>
      </c>
      <c r="G718" t="s">
        <v>26</v>
      </c>
      <c r="H718" t="s">
        <v>19</v>
      </c>
      <c r="I718">
        <f>I717*J718</f>
        <v>-4.4999999999999998E-2</v>
      </c>
      <c r="J718">
        <v>-1</v>
      </c>
      <c r="O718">
        <f t="shared" si="699"/>
        <v>-2403.46</v>
      </c>
      <c r="P718">
        <f t="shared" si="700"/>
        <v>-2403.46</v>
      </c>
      <c r="Q718">
        <f t="shared" si="701"/>
        <v>0</v>
      </c>
      <c r="R718">
        <f t="shared" si="702"/>
        <v>0</v>
      </c>
      <c r="S718">
        <f t="shared" si="703"/>
        <v>0</v>
      </c>
      <c r="T718">
        <f t="shared" si="704"/>
        <v>0</v>
      </c>
      <c r="U718">
        <f t="shared" si="705"/>
        <v>0</v>
      </c>
      <c r="V718">
        <f t="shared" si="706"/>
        <v>0</v>
      </c>
      <c r="W718">
        <f t="shared" si="707"/>
        <v>0</v>
      </c>
      <c r="X718">
        <f t="shared" si="708"/>
        <v>0</v>
      </c>
      <c r="Y718">
        <f t="shared" si="709"/>
        <v>0</v>
      </c>
      <c r="AA718">
        <v>33034105</v>
      </c>
      <c r="AB718">
        <f t="shared" si="710"/>
        <v>53410.15</v>
      </c>
      <c r="AC718">
        <f t="shared" si="711"/>
        <v>53410.15</v>
      </c>
      <c r="AD718">
        <f t="shared" si="712"/>
        <v>0</v>
      </c>
      <c r="AE718">
        <f t="shared" si="713"/>
        <v>0</v>
      </c>
      <c r="AF718">
        <f t="shared" si="714"/>
        <v>0</v>
      </c>
      <c r="AG718">
        <f t="shared" si="715"/>
        <v>0</v>
      </c>
      <c r="AH718">
        <f t="shared" si="716"/>
        <v>0</v>
      </c>
      <c r="AI718">
        <f t="shared" si="717"/>
        <v>0</v>
      </c>
      <c r="AJ718">
        <f t="shared" si="718"/>
        <v>0</v>
      </c>
      <c r="AK718">
        <v>53410.15</v>
      </c>
      <c r="AL718">
        <v>53410.15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70</v>
      </c>
      <c r="AU718">
        <v>10</v>
      </c>
      <c r="AV718">
        <v>1</v>
      </c>
      <c r="AW718">
        <v>1</v>
      </c>
      <c r="AZ718">
        <v>1</v>
      </c>
      <c r="BA718">
        <v>1</v>
      </c>
      <c r="BB718">
        <v>1</v>
      </c>
      <c r="BC718">
        <v>1</v>
      </c>
      <c r="BD718" t="s">
        <v>3</v>
      </c>
      <c r="BE718" t="s">
        <v>3</v>
      </c>
      <c r="BF718" t="s">
        <v>3</v>
      </c>
      <c r="BG718" t="s">
        <v>3</v>
      </c>
      <c r="BH718">
        <v>3</v>
      </c>
      <c r="BI718">
        <v>4</v>
      </c>
      <c r="BJ718" t="s">
        <v>27</v>
      </c>
      <c r="BM718">
        <v>0</v>
      </c>
      <c r="BN718">
        <v>0</v>
      </c>
      <c r="BO718" t="s">
        <v>3</v>
      </c>
      <c r="BP718">
        <v>0</v>
      </c>
      <c r="BQ718">
        <v>1</v>
      </c>
      <c r="BR718">
        <v>0</v>
      </c>
      <c r="BS718">
        <v>1</v>
      </c>
      <c r="BT718">
        <v>1</v>
      </c>
      <c r="BU718">
        <v>1</v>
      </c>
      <c r="BV718">
        <v>1</v>
      </c>
      <c r="BW718">
        <v>1</v>
      </c>
      <c r="BX718">
        <v>1</v>
      </c>
      <c r="BY718" t="s">
        <v>3</v>
      </c>
      <c r="BZ718">
        <v>70</v>
      </c>
      <c r="CA718">
        <v>10</v>
      </c>
      <c r="CF718">
        <v>0</v>
      </c>
      <c r="CG718">
        <v>0</v>
      </c>
      <c r="CM718">
        <v>0</v>
      </c>
      <c r="CN718" t="s">
        <v>3</v>
      </c>
      <c r="CO718">
        <v>0</v>
      </c>
      <c r="CP718">
        <f t="shared" si="719"/>
        <v>-2403.46</v>
      </c>
      <c r="CQ718">
        <f t="shared" si="720"/>
        <v>53410.15</v>
      </c>
      <c r="CR718">
        <f t="shared" si="721"/>
        <v>0</v>
      </c>
      <c r="CS718">
        <f t="shared" si="722"/>
        <v>0</v>
      </c>
      <c r="CT718">
        <f t="shared" si="723"/>
        <v>0</v>
      </c>
      <c r="CU718">
        <f t="shared" si="724"/>
        <v>0</v>
      </c>
      <c r="CV718">
        <f t="shared" si="725"/>
        <v>0</v>
      </c>
      <c r="CW718">
        <f t="shared" si="726"/>
        <v>0</v>
      </c>
      <c r="CX718">
        <f t="shared" si="727"/>
        <v>0</v>
      </c>
      <c r="CY718">
        <f t="shared" si="728"/>
        <v>0</v>
      </c>
      <c r="CZ718">
        <f t="shared" si="729"/>
        <v>0</v>
      </c>
      <c r="DC718" t="s">
        <v>3</v>
      </c>
      <c r="DD718" t="s">
        <v>3</v>
      </c>
      <c r="DE718" t="s">
        <v>3</v>
      </c>
      <c r="DF718" t="s">
        <v>3</v>
      </c>
      <c r="DG718" t="s">
        <v>3</v>
      </c>
      <c r="DH718" t="s">
        <v>3</v>
      </c>
      <c r="DI718" t="s">
        <v>3</v>
      </c>
      <c r="DJ718" t="s">
        <v>3</v>
      </c>
      <c r="DK718" t="s">
        <v>3</v>
      </c>
      <c r="DL718" t="s">
        <v>3</v>
      </c>
      <c r="DM718" t="s">
        <v>3</v>
      </c>
      <c r="DN718">
        <v>0</v>
      </c>
      <c r="DO718">
        <v>0</v>
      </c>
      <c r="DP718">
        <v>1</v>
      </c>
      <c r="DQ718">
        <v>1</v>
      </c>
      <c r="DU718">
        <v>1009</v>
      </c>
      <c r="DV718" t="s">
        <v>19</v>
      </c>
      <c r="DW718" t="s">
        <v>19</v>
      </c>
      <c r="DX718">
        <v>1000</v>
      </c>
      <c r="EE718">
        <v>32505399</v>
      </c>
      <c r="EF718">
        <v>1</v>
      </c>
      <c r="EG718" t="s">
        <v>21</v>
      </c>
      <c r="EH718">
        <v>0</v>
      </c>
      <c r="EI718" t="s">
        <v>3</v>
      </c>
      <c r="EJ718">
        <v>4</v>
      </c>
      <c r="EK718">
        <v>0</v>
      </c>
      <c r="EL718" t="s">
        <v>22</v>
      </c>
      <c r="EM718" t="s">
        <v>23</v>
      </c>
      <c r="EO718" t="s">
        <v>3</v>
      </c>
      <c r="EQ718">
        <v>0</v>
      </c>
      <c r="ER718">
        <v>53410.15</v>
      </c>
      <c r="ES718">
        <v>53410.15</v>
      </c>
      <c r="ET718">
        <v>0</v>
      </c>
      <c r="EU718">
        <v>0</v>
      </c>
      <c r="EV718">
        <v>0</v>
      </c>
      <c r="EW718">
        <v>0</v>
      </c>
      <c r="EX718">
        <v>0</v>
      </c>
      <c r="FQ718">
        <v>0</v>
      </c>
      <c r="FR718">
        <f t="shared" si="730"/>
        <v>0</v>
      </c>
      <c r="FS718">
        <v>0</v>
      </c>
      <c r="FX718">
        <v>70</v>
      </c>
      <c r="FY718">
        <v>10</v>
      </c>
      <c r="GA718" t="s">
        <v>3</v>
      </c>
      <c r="GD718">
        <v>0</v>
      </c>
      <c r="GF718">
        <v>-1467733540</v>
      </c>
      <c r="GG718">
        <v>2</v>
      </c>
      <c r="GH718">
        <v>1</v>
      </c>
      <c r="GI718">
        <v>-2</v>
      </c>
      <c r="GJ718">
        <v>0</v>
      </c>
      <c r="GK718">
        <f>ROUND(R718*(R12)/100,2)</f>
        <v>0</v>
      </c>
      <c r="GL718">
        <f t="shared" si="731"/>
        <v>0</v>
      </c>
      <c r="GM718">
        <f t="shared" si="732"/>
        <v>-2403.46</v>
      </c>
      <c r="GN718">
        <f t="shared" si="733"/>
        <v>0</v>
      </c>
      <c r="GO718">
        <f t="shared" si="734"/>
        <v>0</v>
      </c>
      <c r="GP718">
        <f t="shared" si="735"/>
        <v>-2403.46</v>
      </c>
      <c r="GR718">
        <v>0</v>
      </c>
      <c r="GS718">
        <v>3</v>
      </c>
      <c r="GT718">
        <v>0</v>
      </c>
      <c r="GU718" t="s">
        <v>3</v>
      </c>
      <c r="GV718">
        <f t="shared" si="736"/>
        <v>0</v>
      </c>
      <c r="GW718">
        <v>1</v>
      </c>
      <c r="GX718">
        <f t="shared" si="737"/>
        <v>0</v>
      </c>
      <c r="HA718">
        <v>0</v>
      </c>
      <c r="HB718">
        <v>0</v>
      </c>
      <c r="IK718">
        <v>0</v>
      </c>
    </row>
    <row r="719" spans="1:245" x14ac:dyDescent="0.2">
      <c r="A719">
        <v>17</v>
      </c>
      <c r="B719">
        <v>1</v>
      </c>
      <c r="C719">
        <f>ROW(SmtRes!A1880)</f>
        <v>1880</v>
      </c>
      <c r="D719">
        <f>ROW(EtalonRes!A1786)</f>
        <v>1786</v>
      </c>
      <c r="E719" t="s">
        <v>687</v>
      </c>
      <c r="F719" t="s">
        <v>29</v>
      </c>
      <c r="G719" t="s">
        <v>30</v>
      </c>
      <c r="H719" t="s">
        <v>31</v>
      </c>
      <c r="I719">
        <v>6.1000000000000004E-3</v>
      </c>
      <c r="J719">
        <v>0</v>
      </c>
      <c r="O719">
        <f t="shared" si="699"/>
        <v>2604.16</v>
      </c>
      <c r="P719">
        <f t="shared" si="700"/>
        <v>2121.7800000000002</v>
      </c>
      <c r="Q719">
        <f t="shared" si="701"/>
        <v>2.65</v>
      </c>
      <c r="R719">
        <f t="shared" si="702"/>
        <v>0.9</v>
      </c>
      <c r="S719">
        <f t="shared" si="703"/>
        <v>479.73</v>
      </c>
      <c r="T719">
        <f t="shared" si="704"/>
        <v>0</v>
      </c>
      <c r="U719">
        <f t="shared" si="705"/>
        <v>2.7639100000000005</v>
      </c>
      <c r="V719">
        <f t="shared" si="706"/>
        <v>0</v>
      </c>
      <c r="W719">
        <f t="shared" si="707"/>
        <v>0</v>
      </c>
      <c r="X719">
        <f t="shared" si="708"/>
        <v>335.81</v>
      </c>
      <c r="Y719">
        <f t="shared" si="709"/>
        <v>47.97</v>
      </c>
      <c r="AA719">
        <v>33034105</v>
      </c>
      <c r="AB719">
        <f t="shared" si="710"/>
        <v>426912.19</v>
      </c>
      <c r="AC719">
        <f t="shared" si="711"/>
        <v>347832.49</v>
      </c>
      <c r="AD719">
        <f t="shared" si="712"/>
        <v>435.13</v>
      </c>
      <c r="AE719">
        <f t="shared" si="713"/>
        <v>147.43</v>
      </c>
      <c r="AF719">
        <f t="shared" si="714"/>
        <v>78644.570000000007</v>
      </c>
      <c r="AG719">
        <f t="shared" si="715"/>
        <v>0</v>
      </c>
      <c r="AH719">
        <f t="shared" si="716"/>
        <v>453.1</v>
      </c>
      <c r="AI719">
        <f t="shared" si="717"/>
        <v>0</v>
      </c>
      <c r="AJ719">
        <f t="shared" si="718"/>
        <v>0</v>
      </c>
      <c r="AK719">
        <v>426912.19</v>
      </c>
      <c r="AL719">
        <v>347832.49</v>
      </c>
      <c r="AM719">
        <v>435.13</v>
      </c>
      <c r="AN719">
        <v>147.43</v>
      </c>
      <c r="AO719">
        <v>78644.570000000007</v>
      </c>
      <c r="AP719">
        <v>0</v>
      </c>
      <c r="AQ719">
        <v>453.1</v>
      </c>
      <c r="AR719">
        <v>0</v>
      </c>
      <c r="AS719">
        <v>0</v>
      </c>
      <c r="AT719">
        <v>70</v>
      </c>
      <c r="AU719">
        <v>10</v>
      </c>
      <c r="AV719">
        <v>1</v>
      </c>
      <c r="AW719">
        <v>1</v>
      </c>
      <c r="AZ719">
        <v>1</v>
      </c>
      <c r="BA719">
        <v>1</v>
      </c>
      <c r="BB719">
        <v>1</v>
      </c>
      <c r="BC719">
        <v>1</v>
      </c>
      <c r="BD719" t="s">
        <v>3</v>
      </c>
      <c r="BE719" t="s">
        <v>3</v>
      </c>
      <c r="BF719" t="s">
        <v>3</v>
      </c>
      <c r="BG719" t="s">
        <v>3</v>
      </c>
      <c r="BH719">
        <v>0</v>
      </c>
      <c r="BI719">
        <v>4</v>
      </c>
      <c r="BJ719" t="s">
        <v>32</v>
      </c>
      <c r="BM719">
        <v>0</v>
      </c>
      <c r="BN719">
        <v>0</v>
      </c>
      <c r="BO719" t="s">
        <v>3</v>
      </c>
      <c r="BP719">
        <v>0</v>
      </c>
      <c r="BQ719">
        <v>1</v>
      </c>
      <c r="BR719">
        <v>0</v>
      </c>
      <c r="BS719">
        <v>1</v>
      </c>
      <c r="BT719">
        <v>1</v>
      </c>
      <c r="BU719">
        <v>1</v>
      </c>
      <c r="BV719">
        <v>1</v>
      </c>
      <c r="BW719">
        <v>1</v>
      </c>
      <c r="BX719">
        <v>1</v>
      </c>
      <c r="BY719" t="s">
        <v>3</v>
      </c>
      <c r="BZ719">
        <v>70</v>
      </c>
      <c r="CA719">
        <v>10</v>
      </c>
      <c r="CF719">
        <v>0</v>
      </c>
      <c r="CG719">
        <v>0</v>
      </c>
      <c r="CM719">
        <v>0</v>
      </c>
      <c r="CN719" t="s">
        <v>3</v>
      </c>
      <c r="CO719">
        <v>0</v>
      </c>
      <c r="CP719">
        <f t="shared" si="719"/>
        <v>2604.1600000000003</v>
      </c>
      <c r="CQ719">
        <f t="shared" si="720"/>
        <v>347832.49</v>
      </c>
      <c r="CR719">
        <f t="shared" si="721"/>
        <v>435.13</v>
      </c>
      <c r="CS719">
        <f t="shared" si="722"/>
        <v>147.43</v>
      </c>
      <c r="CT719">
        <f t="shared" si="723"/>
        <v>78644.570000000007</v>
      </c>
      <c r="CU719">
        <f t="shared" si="724"/>
        <v>0</v>
      </c>
      <c r="CV719">
        <f t="shared" si="725"/>
        <v>453.1</v>
      </c>
      <c r="CW719">
        <f t="shared" si="726"/>
        <v>0</v>
      </c>
      <c r="CX719">
        <f t="shared" si="727"/>
        <v>0</v>
      </c>
      <c r="CY719">
        <f t="shared" si="728"/>
        <v>335.81099999999998</v>
      </c>
      <c r="CZ719">
        <f t="shared" si="729"/>
        <v>47.972999999999999</v>
      </c>
      <c r="DC719" t="s">
        <v>3</v>
      </c>
      <c r="DD719" t="s">
        <v>3</v>
      </c>
      <c r="DE719" t="s">
        <v>3</v>
      </c>
      <c r="DF719" t="s">
        <v>3</v>
      </c>
      <c r="DG719" t="s">
        <v>3</v>
      </c>
      <c r="DH719" t="s">
        <v>3</v>
      </c>
      <c r="DI719" t="s">
        <v>3</v>
      </c>
      <c r="DJ719" t="s">
        <v>3</v>
      </c>
      <c r="DK719" t="s">
        <v>3</v>
      </c>
      <c r="DL719" t="s">
        <v>3</v>
      </c>
      <c r="DM719" t="s">
        <v>3</v>
      </c>
      <c r="DN719">
        <v>0</v>
      </c>
      <c r="DO719">
        <v>0</v>
      </c>
      <c r="DP719">
        <v>1</v>
      </c>
      <c r="DQ719">
        <v>1</v>
      </c>
      <c r="DU719">
        <v>1007</v>
      </c>
      <c r="DV719" t="s">
        <v>31</v>
      </c>
      <c r="DW719" t="s">
        <v>31</v>
      </c>
      <c r="DX719">
        <v>100</v>
      </c>
      <c r="EE719">
        <v>32505399</v>
      </c>
      <c r="EF719">
        <v>1</v>
      </c>
      <c r="EG719" t="s">
        <v>21</v>
      </c>
      <c r="EH719">
        <v>0</v>
      </c>
      <c r="EI719" t="s">
        <v>3</v>
      </c>
      <c r="EJ719">
        <v>4</v>
      </c>
      <c r="EK719">
        <v>0</v>
      </c>
      <c r="EL719" t="s">
        <v>22</v>
      </c>
      <c r="EM719" t="s">
        <v>23</v>
      </c>
      <c r="EO719" t="s">
        <v>3</v>
      </c>
      <c r="EQ719">
        <v>131072</v>
      </c>
      <c r="ER719">
        <v>426912.19</v>
      </c>
      <c r="ES719">
        <v>347832.49</v>
      </c>
      <c r="ET719">
        <v>435.13</v>
      </c>
      <c r="EU719">
        <v>147.43</v>
      </c>
      <c r="EV719">
        <v>78644.570000000007</v>
      </c>
      <c r="EW719">
        <v>453.1</v>
      </c>
      <c r="EX719">
        <v>0</v>
      </c>
      <c r="EY719">
        <v>0</v>
      </c>
      <c r="FQ719">
        <v>0</v>
      </c>
      <c r="FR719">
        <f t="shared" si="730"/>
        <v>0</v>
      </c>
      <c r="FS719">
        <v>0</v>
      </c>
      <c r="FX719">
        <v>70</v>
      </c>
      <c r="FY719">
        <v>10</v>
      </c>
      <c r="GA719" t="s">
        <v>3</v>
      </c>
      <c r="GD719">
        <v>0</v>
      </c>
      <c r="GF719">
        <v>1739596138</v>
      </c>
      <c r="GG719">
        <v>2</v>
      </c>
      <c r="GH719">
        <v>1</v>
      </c>
      <c r="GI719">
        <v>-2</v>
      </c>
      <c r="GJ719">
        <v>0</v>
      </c>
      <c r="GK719">
        <f>ROUND(R719*(R12)/100,2)</f>
        <v>0.97</v>
      </c>
      <c r="GL719">
        <f t="shared" si="731"/>
        <v>0</v>
      </c>
      <c r="GM719">
        <f t="shared" si="732"/>
        <v>2988.91</v>
      </c>
      <c r="GN719">
        <f t="shared" si="733"/>
        <v>0</v>
      </c>
      <c r="GO719">
        <f t="shared" si="734"/>
        <v>0</v>
      </c>
      <c r="GP719">
        <f t="shared" si="735"/>
        <v>2988.91</v>
      </c>
      <c r="GR719">
        <v>0</v>
      </c>
      <c r="GS719">
        <v>3</v>
      </c>
      <c r="GT719">
        <v>0</v>
      </c>
      <c r="GU719" t="s">
        <v>3</v>
      </c>
      <c r="GV719">
        <f t="shared" si="736"/>
        <v>0</v>
      </c>
      <c r="GW719">
        <v>1</v>
      </c>
      <c r="GX719">
        <f t="shared" si="737"/>
        <v>0</v>
      </c>
      <c r="HA719">
        <v>0</v>
      </c>
      <c r="HB719">
        <v>0</v>
      </c>
      <c r="IK719">
        <v>0</v>
      </c>
    </row>
    <row r="720" spans="1:245" x14ac:dyDescent="0.2">
      <c r="A720">
        <v>17</v>
      </c>
      <c r="B720">
        <v>1</v>
      </c>
      <c r="E720" t="s">
        <v>688</v>
      </c>
      <c r="F720" t="s">
        <v>25</v>
      </c>
      <c r="G720" t="s">
        <v>26</v>
      </c>
      <c r="H720" t="s">
        <v>19</v>
      </c>
      <c r="I720">
        <v>7.1960950200000004E-3</v>
      </c>
      <c r="J720">
        <v>0</v>
      </c>
      <c r="O720">
        <f t="shared" si="699"/>
        <v>384.34</v>
      </c>
      <c r="P720">
        <f t="shared" si="700"/>
        <v>384.34</v>
      </c>
      <c r="Q720">
        <f t="shared" si="701"/>
        <v>0</v>
      </c>
      <c r="R720">
        <f t="shared" si="702"/>
        <v>0</v>
      </c>
      <c r="S720">
        <f t="shared" si="703"/>
        <v>0</v>
      </c>
      <c r="T720">
        <f t="shared" si="704"/>
        <v>0</v>
      </c>
      <c r="U720">
        <f t="shared" si="705"/>
        <v>0</v>
      </c>
      <c r="V720">
        <f t="shared" si="706"/>
        <v>0</v>
      </c>
      <c r="W720">
        <f t="shared" si="707"/>
        <v>0</v>
      </c>
      <c r="X720">
        <f t="shared" si="708"/>
        <v>0</v>
      </c>
      <c r="Y720">
        <f t="shared" si="709"/>
        <v>0</v>
      </c>
      <c r="AA720">
        <v>33034105</v>
      </c>
      <c r="AB720">
        <f t="shared" si="710"/>
        <v>53410.15</v>
      </c>
      <c r="AC720">
        <f t="shared" si="711"/>
        <v>53410.15</v>
      </c>
      <c r="AD720">
        <f t="shared" si="712"/>
        <v>0</v>
      </c>
      <c r="AE720">
        <f t="shared" si="713"/>
        <v>0</v>
      </c>
      <c r="AF720">
        <f t="shared" si="714"/>
        <v>0</v>
      </c>
      <c r="AG720">
        <f t="shared" si="715"/>
        <v>0</v>
      </c>
      <c r="AH720">
        <f t="shared" si="716"/>
        <v>0</v>
      </c>
      <c r="AI720">
        <f t="shared" si="717"/>
        <v>0</v>
      </c>
      <c r="AJ720">
        <f t="shared" si="718"/>
        <v>0</v>
      </c>
      <c r="AK720">
        <v>53410.15</v>
      </c>
      <c r="AL720">
        <v>53410.15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70</v>
      </c>
      <c r="AU720">
        <v>10</v>
      </c>
      <c r="AV720">
        <v>1</v>
      </c>
      <c r="AW720">
        <v>1</v>
      </c>
      <c r="AZ720">
        <v>1</v>
      </c>
      <c r="BA720">
        <v>1</v>
      </c>
      <c r="BB720">
        <v>1</v>
      </c>
      <c r="BC720">
        <v>1</v>
      </c>
      <c r="BD720" t="s">
        <v>3</v>
      </c>
      <c r="BE720" t="s">
        <v>3</v>
      </c>
      <c r="BF720" t="s">
        <v>3</v>
      </c>
      <c r="BG720" t="s">
        <v>3</v>
      </c>
      <c r="BH720">
        <v>3</v>
      </c>
      <c r="BI720">
        <v>4</v>
      </c>
      <c r="BJ720" t="s">
        <v>27</v>
      </c>
      <c r="BM720">
        <v>0</v>
      </c>
      <c r="BN720">
        <v>0</v>
      </c>
      <c r="BO720" t="s">
        <v>3</v>
      </c>
      <c r="BP720">
        <v>0</v>
      </c>
      <c r="BQ720">
        <v>1</v>
      </c>
      <c r="BR720">
        <v>0</v>
      </c>
      <c r="BS720">
        <v>1</v>
      </c>
      <c r="BT720">
        <v>1</v>
      </c>
      <c r="BU720">
        <v>1</v>
      </c>
      <c r="BV720">
        <v>1</v>
      </c>
      <c r="BW720">
        <v>1</v>
      </c>
      <c r="BX720">
        <v>1</v>
      </c>
      <c r="BY720" t="s">
        <v>3</v>
      </c>
      <c r="BZ720">
        <v>70</v>
      </c>
      <c r="CA720">
        <v>10</v>
      </c>
      <c r="CF720">
        <v>0</v>
      </c>
      <c r="CG720">
        <v>0</v>
      </c>
      <c r="CM720">
        <v>0</v>
      </c>
      <c r="CN720" t="s">
        <v>3</v>
      </c>
      <c r="CO720">
        <v>0</v>
      </c>
      <c r="CP720">
        <f t="shared" si="719"/>
        <v>384.34</v>
      </c>
      <c r="CQ720">
        <f t="shared" si="720"/>
        <v>53410.15</v>
      </c>
      <c r="CR720">
        <f t="shared" si="721"/>
        <v>0</v>
      </c>
      <c r="CS720">
        <f t="shared" si="722"/>
        <v>0</v>
      </c>
      <c r="CT720">
        <f t="shared" si="723"/>
        <v>0</v>
      </c>
      <c r="CU720">
        <f t="shared" si="724"/>
        <v>0</v>
      </c>
      <c r="CV720">
        <f t="shared" si="725"/>
        <v>0</v>
      </c>
      <c r="CW720">
        <f t="shared" si="726"/>
        <v>0</v>
      </c>
      <c r="CX720">
        <f t="shared" si="727"/>
        <v>0</v>
      </c>
      <c r="CY720">
        <f t="shared" si="728"/>
        <v>0</v>
      </c>
      <c r="CZ720">
        <f t="shared" si="729"/>
        <v>0</v>
      </c>
      <c r="DC720" t="s">
        <v>3</v>
      </c>
      <c r="DD720" t="s">
        <v>3</v>
      </c>
      <c r="DE720" t="s">
        <v>3</v>
      </c>
      <c r="DF720" t="s">
        <v>3</v>
      </c>
      <c r="DG720" t="s">
        <v>3</v>
      </c>
      <c r="DH720" t="s">
        <v>3</v>
      </c>
      <c r="DI720" t="s">
        <v>3</v>
      </c>
      <c r="DJ720" t="s">
        <v>3</v>
      </c>
      <c r="DK720" t="s">
        <v>3</v>
      </c>
      <c r="DL720" t="s">
        <v>3</v>
      </c>
      <c r="DM720" t="s">
        <v>3</v>
      </c>
      <c r="DN720">
        <v>0</v>
      </c>
      <c r="DO720">
        <v>0</v>
      </c>
      <c r="DP720">
        <v>1</v>
      </c>
      <c r="DQ720">
        <v>1</v>
      </c>
      <c r="DU720">
        <v>1009</v>
      </c>
      <c r="DV720" t="s">
        <v>19</v>
      </c>
      <c r="DW720" t="s">
        <v>19</v>
      </c>
      <c r="DX720">
        <v>1000</v>
      </c>
      <c r="EE720">
        <v>32505399</v>
      </c>
      <c r="EF720">
        <v>1</v>
      </c>
      <c r="EG720" t="s">
        <v>21</v>
      </c>
      <c r="EH720">
        <v>0</v>
      </c>
      <c r="EI720" t="s">
        <v>3</v>
      </c>
      <c r="EJ720">
        <v>4</v>
      </c>
      <c r="EK720">
        <v>0</v>
      </c>
      <c r="EL720" t="s">
        <v>22</v>
      </c>
      <c r="EM720" t="s">
        <v>23</v>
      </c>
      <c r="EO720" t="s">
        <v>3</v>
      </c>
      <c r="EQ720">
        <v>131072</v>
      </c>
      <c r="ER720">
        <v>53410.15</v>
      </c>
      <c r="ES720">
        <v>53410.15</v>
      </c>
      <c r="ET720">
        <v>0</v>
      </c>
      <c r="EU720">
        <v>0</v>
      </c>
      <c r="EV720">
        <v>0</v>
      </c>
      <c r="EW720">
        <v>0</v>
      </c>
      <c r="EX720">
        <v>0</v>
      </c>
      <c r="EY720">
        <v>0</v>
      </c>
      <c r="FQ720">
        <v>0</v>
      </c>
      <c r="FR720">
        <f t="shared" si="730"/>
        <v>0</v>
      </c>
      <c r="FS720">
        <v>0</v>
      </c>
      <c r="FX720">
        <v>70</v>
      </c>
      <c r="FY720">
        <v>10</v>
      </c>
      <c r="GA720" t="s">
        <v>3</v>
      </c>
      <c r="GD720">
        <v>0</v>
      </c>
      <c r="GF720">
        <v>-1467733540</v>
      </c>
      <c r="GG720">
        <v>2</v>
      </c>
      <c r="GH720">
        <v>1</v>
      </c>
      <c r="GI720">
        <v>-2</v>
      </c>
      <c r="GJ720">
        <v>0</v>
      </c>
      <c r="GK720">
        <f>ROUND(R720*(R12)/100,2)</f>
        <v>0</v>
      </c>
      <c r="GL720">
        <f t="shared" si="731"/>
        <v>0</v>
      </c>
      <c r="GM720">
        <f t="shared" si="732"/>
        <v>384.34</v>
      </c>
      <c r="GN720">
        <f t="shared" si="733"/>
        <v>0</v>
      </c>
      <c r="GO720">
        <f t="shared" si="734"/>
        <v>0</v>
      </c>
      <c r="GP720">
        <f t="shared" si="735"/>
        <v>384.34</v>
      </c>
      <c r="GR720">
        <v>0</v>
      </c>
      <c r="GS720">
        <v>3</v>
      </c>
      <c r="GT720">
        <v>0</v>
      </c>
      <c r="GU720" t="s">
        <v>3</v>
      </c>
      <c r="GV720">
        <f t="shared" si="736"/>
        <v>0</v>
      </c>
      <c r="GW720">
        <v>1</v>
      </c>
      <c r="GX720">
        <f t="shared" si="737"/>
        <v>0</v>
      </c>
      <c r="HA720">
        <v>0</v>
      </c>
      <c r="HB720">
        <v>0</v>
      </c>
      <c r="IK720">
        <v>0</v>
      </c>
    </row>
    <row r="721" spans="1:245" x14ac:dyDescent="0.2">
      <c r="A721">
        <v>17</v>
      </c>
      <c r="B721">
        <v>1</v>
      </c>
      <c r="E721" t="s">
        <v>689</v>
      </c>
      <c r="F721" t="s">
        <v>467</v>
      </c>
      <c r="G721" t="s">
        <v>468</v>
      </c>
      <c r="H721" t="s">
        <v>37</v>
      </c>
      <c r="I721">
        <v>1</v>
      </c>
      <c r="J721">
        <v>0</v>
      </c>
      <c r="O721">
        <f t="shared" si="699"/>
        <v>22181.5</v>
      </c>
      <c r="P721">
        <f t="shared" si="700"/>
        <v>22181.5</v>
      </c>
      <c r="Q721">
        <f t="shared" si="701"/>
        <v>0</v>
      </c>
      <c r="R721">
        <f t="shared" si="702"/>
        <v>0</v>
      </c>
      <c r="S721">
        <f t="shared" si="703"/>
        <v>0</v>
      </c>
      <c r="T721">
        <f t="shared" si="704"/>
        <v>0</v>
      </c>
      <c r="U721">
        <f t="shared" si="705"/>
        <v>0</v>
      </c>
      <c r="V721">
        <f t="shared" si="706"/>
        <v>0</v>
      </c>
      <c r="W721">
        <f t="shared" si="707"/>
        <v>0</v>
      </c>
      <c r="X721">
        <f t="shared" si="708"/>
        <v>0</v>
      </c>
      <c r="Y721">
        <f t="shared" si="709"/>
        <v>0</v>
      </c>
      <c r="AA721">
        <v>33034105</v>
      </c>
      <c r="AB721">
        <f t="shared" si="710"/>
        <v>22181.5</v>
      </c>
      <c r="AC721">
        <f t="shared" si="711"/>
        <v>22181.5</v>
      </c>
      <c r="AD721">
        <f t="shared" si="712"/>
        <v>0</v>
      </c>
      <c r="AE721">
        <f t="shared" si="713"/>
        <v>0</v>
      </c>
      <c r="AF721">
        <f t="shared" si="714"/>
        <v>0</v>
      </c>
      <c r="AG721">
        <f t="shared" si="715"/>
        <v>0</v>
      </c>
      <c r="AH721">
        <f t="shared" si="716"/>
        <v>0</v>
      </c>
      <c r="AI721">
        <f t="shared" si="717"/>
        <v>0</v>
      </c>
      <c r="AJ721">
        <f t="shared" si="718"/>
        <v>0</v>
      </c>
      <c r="AK721">
        <v>22181.5</v>
      </c>
      <c r="AL721">
        <v>22181.5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70</v>
      </c>
      <c r="AU721">
        <v>10</v>
      </c>
      <c r="AV721">
        <v>1</v>
      </c>
      <c r="AW721">
        <v>1</v>
      </c>
      <c r="AZ721">
        <v>1</v>
      </c>
      <c r="BA721">
        <v>1</v>
      </c>
      <c r="BB721">
        <v>1</v>
      </c>
      <c r="BC721">
        <v>1</v>
      </c>
      <c r="BD721" t="s">
        <v>3</v>
      </c>
      <c r="BE721" t="s">
        <v>3</v>
      </c>
      <c r="BF721" t="s">
        <v>3</v>
      </c>
      <c r="BG721" t="s">
        <v>3</v>
      </c>
      <c r="BH721">
        <v>3</v>
      </c>
      <c r="BI721">
        <v>4</v>
      </c>
      <c r="BJ721" t="s">
        <v>469</v>
      </c>
      <c r="BM721">
        <v>0</v>
      </c>
      <c r="BN721">
        <v>0</v>
      </c>
      <c r="BO721" t="s">
        <v>3</v>
      </c>
      <c r="BP721">
        <v>0</v>
      </c>
      <c r="BQ721">
        <v>1</v>
      </c>
      <c r="BR721">
        <v>0</v>
      </c>
      <c r="BS721">
        <v>1</v>
      </c>
      <c r="BT721">
        <v>1</v>
      </c>
      <c r="BU721">
        <v>1</v>
      </c>
      <c r="BV721">
        <v>1</v>
      </c>
      <c r="BW721">
        <v>1</v>
      </c>
      <c r="BX721">
        <v>1</v>
      </c>
      <c r="BY721" t="s">
        <v>3</v>
      </c>
      <c r="BZ721">
        <v>70</v>
      </c>
      <c r="CA721">
        <v>10</v>
      </c>
      <c r="CF721">
        <v>0</v>
      </c>
      <c r="CG721">
        <v>0</v>
      </c>
      <c r="CM721">
        <v>0</v>
      </c>
      <c r="CN721" t="s">
        <v>3</v>
      </c>
      <c r="CO721">
        <v>0</v>
      </c>
      <c r="CP721">
        <f t="shared" si="719"/>
        <v>22181.5</v>
      </c>
      <c r="CQ721">
        <f t="shared" si="720"/>
        <v>22181.5</v>
      </c>
      <c r="CR721">
        <f t="shared" si="721"/>
        <v>0</v>
      </c>
      <c r="CS721">
        <f t="shared" si="722"/>
        <v>0</v>
      </c>
      <c r="CT721">
        <f t="shared" si="723"/>
        <v>0</v>
      </c>
      <c r="CU721">
        <f t="shared" si="724"/>
        <v>0</v>
      </c>
      <c r="CV721">
        <f t="shared" si="725"/>
        <v>0</v>
      </c>
      <c r="CW721">
        <f t="shared" si="726"/>
        <v>0</v>
      </c>
      <c r="CX721">
        <f t="shared" si="727"/>
        <v>0</v>
      </c>
      <c r="CY721">
        <f t="shared" si="728"/>
        <v>0</v>
      </c>
      <c r="CZ721">
        <f t="shared" si="729"/>
        <v>0</v>
      </c>
      <c r="DC721" t="s">
        <v>3</v>
      </c>
      <c r="DD721" t="s">
        <v>3</v>
      </c>
      <c r="DE721" t="s">
        <v>3</v>
      </c>
      <c r="DF721" t="s">
        <v>3</v>
      </c>
      <c r="DG721" t="s">
        <v>3</v>
      </c>
      <c r="DH721" t="s">
        <v>3</v>
      </c>
      <c r="DI721" t="s">
        <v>3</v>
      </c>
      <c r="DJ721" t="s">
        <v>3</v>
      </c>
      <c r="DK721" t="s">
        <v>3</v>
      </c>
      <c r="DL721" t="s">
        <v>3</v>
      </c>
      <c r="DM721" t="s">
        <v>3</v>
      </c>
      <c r="DN721">
        <v>0</v>
      </c>
      <c r="DO721">
        <v>0</v>
      </c>
      <c r="DP721">
        <v>1</v>
      </c>
      <c r="DQ721">
        <v>1</v>
      </c>
      <c r="DU721">
        <v>1010</v>
      </c>
      <c r="DV721" t="s">
        <v>37</v>
      </c>
      <c r="DW721" t="s">
        <v>37</v>
      </c>
      <c r="DX721">
        <v>1</v>
      </c>
      <c r="EE721">
        <v>32505399</v>
      </c>
      <c r="EF721">
        <v>1</v>
      </c>
      <c r="EG721" t="s">
        <v>21</v>
      </c>
      <c r="EH721">
        <v>0</v>
      </c>
      <c r="EI721" t="s">
        <v>3</v>
      </c>
      <c r="EJ721">
        <v>4</v>
      </c>
      <c r="EK721">
        <v>0</v>
      </c>
      <c r="EL721" t="s">
        <v>22</v>
      </c>
      <c r="EM721" t="s">
        <v>23</v>
      </c>
      <c r="EO721" t="s">
        <v>3</v>
      </c>
      <c r="EQ721">
        <v>131072</v>
      </c>
      <c r="ER721">
        <v>22181.5</v>
      </c>
      <c r="ES721">
        <v>22181.5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FQ721">
        <v>0</v>
      </c>
      <c r="FR721">
        <f t="shared" si="730"/>
        <v>0</v>
      </c>
      <c r="FS721">
        <v>0</v>
      </c>
      <c r="FX721">
        <v>70</v>
      </c>
      <c r="FY721">
        <v>10</v>
      </c>
      <c r="GA721" t="s">
        <v>3</v>
      </c>
      <c r="GD721">
        <v>0</v>
      </c>
      <c r="GF721">
        <v>1627508229</v>
      </c>
      <c r="GG721">
        <v>2</v>
      </c>
      <c r="GH721">
        <v>1</v>
      </c>
      <c r="GI721">
        <v>-2</v>
      </c>
      <c r="GJ721">
        <v>0</v>
      </c>
      <c r="GK721">
        <f>ROUND(R721*(R12)/100,2)</f>
        <v>0</v>
      </c>
      <c r="GL721">
        <f t="shared" si="731"/>
        <v>0</v>
      </c>
      <c r="GM721">
        <f t="shared" si="732"/>
        <v>22181.5</v>
      </c>
      <c r="GN721">
        <f t="shared" si="733"/>
        <v>0</v>
      </c>
      <c r="GO721">
        <f t="shared" si="734"/>
        <v>0</v>
      </c>
      <c r="GP721">
        <f t="shared" si="735"/>
        <v>22181.5</v>
      </c>
      <c r="GR721">
        <v>0</v>
      </c>
      <c r="GS721">
        <v>3</v>
      </c>
      <c r="GT721">
        <v>0</v>
      </c>
      <c r="GU721" t="s">
        <v>3</v>
      </c>
      <c r="GV721">
        <f t="shared" si="736"/>
        <v>0</v>
      </c>
      <c r="GW721">
        <v>1</v>
      </c>
      <c r="GX721">
        <f t="shared" si="737"/>
        <v>0</v>
      </c>
      <c r="HA721">
        <v>0</v>
      </c>
      <c r="HB721">
        <v>0</v>
      </c>
      <c r="IK721">
        <v>0</v>
      </c>
    </row>
    <row r="722" spans="1:245" x14ac:dyDescent="0.2">
      <c r="A722">
        <v>17</v>
      </c>
      <c r="B722">
        <v>1</v>
      </c>
      <c r="C722">
        <f>ROW(SmtRes!A1885)</f>
        <v>1885</v>
      </c>
      <c r="D722">
        <f>ROW(EtalonRes!A1790)</f>
        <v>1790</v>
      </c>
      <c r="E722" t="s">
        <v>690</v>
      </c>
      <c r="F722" t="s">
        <v>17</v>
      </c>
      <c r="G722" t="s">
        <v>18</v>
      </c>
      <c r="H722" t="s">
        <v>19</v>
      </c>
      <c r="I722">
        <v>4.4999999999999998E-2</v>
      </c>
      <c r="J722">
        <v>0</v>
      </c>
      <c r="O722">
        <f t="shared" si="699"/>
        <v>3000.01</v>
      </c>
      <c r="P722">
        <f t="shared" si="700"/>
        <v>2562</v>
      </c>
      <c r="Q722">
        <f t="shared" si="701"/>
        <v>69.98</v>
      </c>
      <c r="R722">
        <f t="shared" si="702"/>
        <v>6.43</v>
      </c>
      <c r="S722">
        <f t="shared" si="703"/>
        <v>368.03</v>
      </c>
      <c r="T722">
        <f t="shared" si="704"/>
        <v>0</v>
      </c>
      <c r="U722">
        <f t="shared" si="705"/>
        <v>1.6249499999999999</v>
      </c>
      <c r="V722">
        <f t="shared" si="706"/>
        <v>0</v>
      </c>
      <c r="W722">
        <f t="shared" si="707"/>
        <v>0</v>
      </c>
      <c r="X722">
        <f t="shared" si="708"/>
        <v>257.62</v>
      </c>
      <c r="Y722">
        <f t="shared" si="709"/>
        <v>36.799999999999997</v>
      </c>
      <c r="AA722">
        <v>33034105</v>
      </c>
      <c r="AB722">
        <f t="shared" si="710"/>
        <v>66667.14</v>
      </c>
      <c r="AC722">
        <f t="shared" si="711"/>
        <v>56933.42</v>
      </c>
      <c r="AD722">
        <f t="shared" si="712"/>
        <v>1555.17</v>
      </c>
      <c r="AE722">
        <f t="shared" si="713"/>
        <v>142.85</v>
      </c>
      <c r="AF722">
        <f t="shared" si="714"/>
        <v>8178.55</v>
      </c>
      <c r="AG722">
        <f t="shared" si="715"/>
        <v>0</v>
      </c>
      <c r="AH722">
        <f t="shared" si="716"/>
        <v>36.11</v>
      </c>
      <c r="AI722">
        <f t="shared" si="717"/>
        <v>0</v>
      </c>
      <c r="AJ722">
        <f t="shared" si="718"/>
        <v>0</v>
      </c>
      <c r="AK722">
        <v>66667.14</v>
      </c>
      <c r="AL722">
        <v>56933.42</v>
      </c>
      <c r="AM722">
        <v>1555.17</v>
      </c>
      <c r="AN722">
        <v>142.85</v>
      </c>
      <c r="AO722">
        <v>8178.55</v>
      </c>
      <c r="AP722">
        <v>0</v>
      </c>
      <c r="AQ722">
        <v>36.11</v>
      </c>
      <c r="AR722">
        <v>0</v>
      </c>
      <c r="AS722">
        <v>0</v>
      </c>
      <c r="AT722">
        <v>70</v>
      </c>
      <c r="AU722">
        <v>10</v>
      </c>
      <c r="AV722">
        <v>1</v>
      </c>
      <c r="AW722">
        <v>1</v>
      </c>
      <c r="AZ722">
        <v>1</v>
      </c>
      <c r="BA722">
        <v>1</v>
      </c>
      <c r="BB722">
        <v>1</v>
      </c>
      <c r="BC722">
        <v>1</v>
      </c>
      <c r="BD722" t="s">
        <v>3</v>
      </c>
      <c r="BE722" t="s">
        <v>3</v>
      </c>
      <c r="BF722" t="s">
        <v>3</v>
      </c>
      <c r="BG722" t="s">
        <v>3</v>
      </c>
      <c r="BH722">
        <v>0</v>
      </c>
      <c r="BI722">
        <v>4</v>
      </c>
      <c r="BJ722" t="s">
        <v>20</v>
      </c>
      <c r="BM722">
        <v>0</v>
      </c>
      <c r="BN722">
        <v>0</v>
      </c>
      <c r="BO722" t="s">
        <v>3</v>
      </c>
      <c r="BP722">
        <v>0</v>
      </c>
      <c r="BQ722">
        <v>1</v>
      </c>
      <c r="BR722">
        <v>0</v>
      </c>
      <c r="BS722">
        <v>1</v>
      </c>
      <c r="BT722">
        <v>1</v>
      </c>
      <c r="BU722">
        <v>1</v>
      </c>
      <c r="BV722">
        <v>1</v>
      </c>
      <c r="BW722">
        <v>1</v>
      </c>
      <c r="BX722">
        <v>1</v>
      </c>
      <c r="BY722" t="s">
        <v>3</v>
      </c>
      <c r="BZ722">
        <v>70</v>
      </c>
      <c r="CA722">
        <v>10</v>
      </c>
      <c r="CF722">
        <v>0</v>
      </c>
      <c r="CG722">
        <v>0</v>
      </c>
      <c r="CM722">
        <v>0</v>
      </c>
      <c r="CN722" t="s">
        <v>3</v>
      </c>
      <c r="CO722">
        <v>0</v>
      </c>
      <c r="CP722">
        <f t="shared" si="719"/>
        <v>3000.01</v>
      </c>
      <c r="CQ722">
        <f t="shared" si="720"/>
        <v>56933.42</v>
      </c>
      <c r="CR722">
        <f t="shared" si="721"/>
        <v>1555.17</v>
      </c>
      <c r="CS722">
        <f t="shared" si="722"/>
        <v>142.85</v>
      </c>
      <c r="CT722">
        <f t="shared" si="723"/>
        <v>8178.55</v>
      </c>
      <c r="CU722">
        <f t="shared" si="724"/>
        <v>0</v>
      </c>
      <c r="CV722">
        <f t="shared" si="725"/>
        <v>36.11</v>
      </c>
      <c r="CW722">
        <f t="shared" si="726"/>
        <v>0</v>
      </c>
      <c r="CX722">
        <f t="shared" si="727"/>
        <v>0</v>
      </c>
      <c r="CY722">
        <f t="shared" si="728"/>
        <v>257.62099999999998</v>
      </c>
      <c r="CZ722">
        <f t="shared" si="729"/>
        <v>36.802999999999997</v>
      </c>
      <c r="DC722" t="s">
        <v>3</v>
      </c>
      <c r="DD722" t="s">
        <v>3</v>
      </c>
      <c r="DE722" t="s">
        <v>3</v>
      </c>
      <c r="DF722" t="s">
        <v>3</v>
      </c>
      <c r="DG722" t="s">
        <v>3</v>
      </c>
      <c r="DH722" t="s">
        <v>3</v>
      </c>
      <c r="DI722" t="s">
        <v>3</v>
      </c>
      <c r="DJ722" t="s">
        <v>3</v>
      </c>
      <c r="DK722" t="s">
        <v>3</v>
      </c>
      <c r="DL722" t="s">
        <v>3</v>
      </c>
      <c r="DM722" t="s">
        <v>3</v>
      </c>
      <c r="DN722">
        <v>0</v>
      </c>
      <c r="DO722">
        <v>0</v>
      </c>
      <c r="DP722">
        <v>1</v>
      </c>
      <c r="DQ722">
        <v>1</v>
      </c>
      <c r="DU722">
        <v>1009</v>
      </c>
      <c r="DV722" t="s">
        <v>19</v>
      </c>
      <c r="DW722" t="s">
        <v>19</v>
      </c>
      <c r="DX722">
        <v>1000</v>
      </c>
      <c r="EE722">
        <v>32505399</v>
      </c>
      <c r="EF722">
        <v>1</v>
      </c>
      <c r="EG722" t="s">
        <v>21</v>
      </c>
      <c r="EH722">
        <v>0</v>
      </c>
      <c r="EI722" t="s">
        <v>3</v>
      </c>
      <c r="EJ722">
        <v>4</v>
      </c>
      <c r="EK722">
        <v>0</v>
      </c>
      <c r="EL722" t="s">
        <v>22</v>
      </c>
      <c r="EM722" t="s">
        <v>23</v>
      </c>
      <c r="EO722" t="s">
        <v>3</v>
      </c>
      <c r="EQ722">
        <v>131072</v>
      </c>
      <c r="ER722">
        <v>66667.14</v>
      </c>
      <c r="ES722">
        <v>56933.42</v>
      </c>
      <c r="ET722">
        <v>1555.17</v>
      </c>
      <c r="EU722">
        <v>142.85</v>
      </c>
      <c r="EV722">
        <v>8178.55</v>
      </c>
      <c r="EW722">
        <v>36.11</v>
      </c>
      <c r="EX722">
        <v>0</v>
      </c>
      <c r="EY722">
        <v>0</v>
      </c>
      <c r="FQ722">
        <v>0</v>
      </c>
      <c r="FR722">
        <f t="shared" si="730"/>
        <v>0</v>
      </c>
      <c r="FS722">
        <v>0</v>
      </c>
      <c r="FX722">
        <v>70</v>
      </c>
      <c r="FY722">
        <v>10</v>
      </c>
      <c r="GA722" t="s">
        <v>3</v>
      </c>
      <c r="GD722">
        <v>0</v>
      </c>
      <c r="GF722">
        <v>-1596235391</v>
      </c>
      <c r="GG722">
        <v>2</v>
      </c>
      <c r="GH722">
        <v>1</v>
      </c>
      <c r="GI722">
        <v>-2</v>
      </c>
      <c r="GJ722">
        <v>0</v>
      </c>
      <c r="GK722">
        <f>ROUND(R722*(R12)/100,2)</f>
        <v>6.94</v>
      </c>
      <c r="GL722">
        <f t="shared" si="731"/>
        <v>0</v>
      </c>
      <c r="GM722">
        <f t="shared" si="732"/>
        <v>3301.37</v>
      </c>
      <c r="GN722">
        <f t="shared" si="733"/>
        <v>0</v>
      </c>
      <c r="GO722">
        <f t="shared" si="734"/>
        <v>0</v>
      </c>
      <c r="GP722">
        <f t="shared" si="735"/>
        <v>3301.37</v>
      </c>
      <c r="GR722">
        <v>0</v>
      </c>
      <c r="GS722">
        <v>3</v>
      </c>
      <c r="GT722">
        <v>0</v>
      </c>
      <c r="GU722" t="s">
        <v>3</v>
      </c>
      <c r="GV722">
        <f t="shared" si="736"/>
        <v>0</v>
      </c>
      <c r="GW722">
        <v>1</v>
      </c>
      <c r="GX722">
        <f t="shared" si="737"/>
        <v>0</v>
      </c>
      <c r="HA722">
        <v>0</v>
      </c>
      <c r="HB722">
        <v>0</v>
      </c>
      <c r="IK722">
        <v>0</v>
      </c>
    </row>
    <row r="723" spans="1:245" x14ac:dyDescent="0.2">
      <c r="A723">
        <v>18</v>
      </c>
      <c r="B723">
        <v>1</v>
      </c>
      <c r="C723">
        <v>1885</v>
      </c>
      <c r="E723" t="s">
        <v>691</v>
      </c>
      <c r="F723" t="s">
        <v>25</v>
      </c>
      <c r="G723" t="s">
        <v>26</v>
      </c>
      <c r="H723" t="s">
        <v>19</v>
      </c>
      <c r="I723">
        <f>I722*J723</f>
        <v>-4.4999999999999998E-2</v>
      </c>
      <c r="J723">
        <v>-1</v>
      </c>
      <c r="O723">
        <f t="shared" si="699"/>
        <v>-2403.46</v>
      </c>
      <c r="P723">
        <f t="shared" si="700"/>
        <v>-2403.46</v>
      </c>
      <c r="Q723">
        <f t="shared" si="701"/>
        <v>0</v>
      </c>
      <c r="R723">
        <f t="shared" si="702"/>
        <v>0</v>
      </c>
      <c r="S723">
        <f t="shared" si="703"/>
        <v>0</v>
      </c>
      <c r="T723">
        <f t="shared" si="704"/>
        <v>0</v>
      </c>
      <c r="U723">
        <f t="shared" si="705"/>
        <v>0</v>
      </c>
      <c r="V723">
        <f t="shared" si="706"/>
        <v>0</v>
      </c>
      <c r="W723">
        <f t="shared" si="707"/>
        <v>0</v>
      </c>
      <c r="X723">
        <f t="shared" si="708"/>
        <v>0</v>
      </c>
      <c r="Y723">
        <f t="shared" si="709"/>
        <v>0</v>
      </c>
      <c r="AA723">
        <v>33034105</v>
      </c>
      <c r="AB723">
        <f t="shared" si="710"/>
        <v>53410.15</v>
      </c>
      <c r="AC723">
        <f t="shared" si="711"/>
        <v>53410.15</v>
      </c>
      <c r="AD723">
        <f t="shared" si="712"/>
        <v>0</v>
      </c>
      <c r="AE723">
        <f t="shared" si="713"/>
        <v>0</v>
      </c>
      <c r="AF723">
        <f t="shared" si="714"/>
        <v>0</v>
      </c>
      <c r="AG723">
        <f t="shared" si="715"/>
        <v>0</v>
      </c>
      <c r="AH723">
        <f t="shared" si="716"/>
        <v>0</v>
      </c>
      <c r="AI723">
        <f t="shared" si="717"/>
        <v>0</v>
      </c>
      <c r="AJ723">
        <f t="shared" si="718"/>
        <v>0</v>
      </c>
      <c r="AK723">
        <v>53410.15</v>
      </c>
      <c r="AL723">
        <v>53410.15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70</v>
      </c>
      <c r="AU723">
        <v>10</v>
      </c>
      <c r="AV723">
        <v>1</v>
      </c>
      <c r="AW723">
        <v>1</v>
      </c>
      <c r="AZ723">
        <v>1</v>
      </c>
      <c r="BA723">
        <v>1</v>
      </c>
      <c r="BB723">
        <v>1</v>
      </c>
      <c r="BC723">
        <v>1</v>
      </c>
      <c r="BD723" t="s">
        <v>3</v>
      </c>
      <c r="BE723" t="s">
        <v>3</v>
      </c>
      <c r="BF723" t="s">
        <v>3</v>
      </c>
      <c r="BG723" t="s">
        <v>3</v>
      </c>
      <c r="BH723">
        <v>3</v>
      </c>
      <c r="BI723">
        <v>4</v>
      </c>
      <c r="BJ723" t="s">
        <v>27</v>
      </c>
      <c r="BM723">
        <v>0</v>
      </c>
      <c r="BN723">
        <v>0</v>
      </c>
      <c r="BO723" t="s">
        <v>3</v>
      </c>
      <c r="BP723">
        <v>0</v>
      </c>
      <c r="BQ723">
        <v>1</v>
      </c>
      <c r="BR723">
        <v>0</v>
      </c>
      <c r="BS723">
        <v>1</v>
      </c>
      <c r="BT723">
        <v>1</v>
      </c>
      <c r="BU723">
        <v>1</v>
      </c>
      <c r="BV723">
        <v>1</v>
      </c>
      <c r="BW723">
        <v>1</v>
      </c>
      <c r="BX723">
        <v>1</v>
      </c>
      <c r="BY723" t="s">
        <v>3</v>
      </c>
      <c r="BZ723">
        <v>70</v>
      </c>
      <c r="CA723">
        <v>10</v>
      </c>
      <c r="CF723">
        <v>0</v>
      </c>
      <c r="CG723">
        <v>0</v>
      </c>
      <c r="CM723">
        <v>0</v>
      </c>
      <c r="CN723" t="s">
        <v>3</v>
      </c>
      <c r="CO723">
        <v>0</v>
      </c>
      <c r="CP723">
        <f t="shared" si="719"/>
        <v>-2403.46</v>
      </c>
      <c r="CQ723">
        <f t="shared" si="720"/>
        <v>53410.15</v>
      </c>
      <c r="CR723">
        <f t="shared" si="721"/>
        <v>0</v>
      </c>
      <c r="CS723">
        <f t="shared" si="722"/>
        <v>0</v>
      </c>
      <c r="CT723">
        <f t="shared" si="723"/>
        <v>0</v>
      </c>
      <c r="CU723">
        <f t="shared" si="724"/>
        <v>0</v>
      </c>
      <c r="CV723">
        <f t="shared" si="725"/>
        <v>0</v>
      </c>
      <c r="CW723">
        <f t="shared" si="726"/>
        <v>0</v>
      </c>
      <c r="CX723">
        <f t="shared" si="727"/>
        <v>0</v>
      </c>
      <c r="CY723">
        <f t="shared" si="728"/>
        <v>0</v>
      </c>
      <c r="CZ723">
        <f t="shared" si="729"/>
        <v>0</v>
      </c>
      <c r="DC723" t="s">
        <v>3</v>
      </c>
      <c r="DD723" t="s">
        <v>3</v>
      </c>
      <c r="DE723" t="s">
        <v>3</v>
      </c>
      <c r="DF723" t="s">
        <v>3</v>
      </c>
      <c r="DG723" t="s">
        <v>3</v>
      </c>
      <c r="DH723" t="s">
        <v>3</v>
      </c>
      <c r="DI723" t="s">
        <v>3</v>
      </c>
      <c r="DJ723" t="s">
        <v>3</v>
      </c>
      <c r="DK723" t="s">
        <v>3</v>
      </c>
      <c r="DL723" t="s">
        <v>3</v>
      </c>
      <c r="DM723" t="s">
        <v>3</v>
      </c>
      <c r="DN723">
        <v>0</v>
      </c>
      <c r="DO723">
        <v>0</v>
      </c>
      <c r="DP723">
        <v>1</v>
      </c>
      <c r="DQ723">
        <v>1</v>
      </c>
      <c r="DU723">
        <v>1009</v>
      </c>
      <c r="DV723" t="s">
        <v>19</v>
      </c>
      <c r="DW723" t="s">
        <v>19</v>
      </c>
      <c r="DX723">
        <v>1000</v>
      </c>
      <c r="EE723">
        <v>32505399</v>
      </c>
      <c r="EF723">
        <v>1</v>
      </c>
      <c r="EG723" t="s">
        <v>21</v>
      </c>
      <c r="EH723">
        <v>0</v>
      </c>
      <c r="EI723" t="s">
        <v>3</v>
      </c>
      <c r="EJ723">
        <v>4</v>
      </c>
      <c r="EK723">
        <v>0</v>
      </c>
      <c r="EL723" t="s">
        <v>22</v>
      </c>
      <c r="EM723" t="s">
        <v>23</v>
      </c>
      <c r="EO723" t="s">
        <v>3</v>
      </c>
      <c r="EQ723">
        <v>0</v>
      </c>
      <c r="ER723">
        <v>53410.15</v>
      </c>
      <c r="ES723">
        <v>53410.15</v>
      </c>
      <c r="ET723">
        <v>0</v>
      </c>
      <c r="EU723">
        <v>0</v>
      </c>
      <c r="EV723">
        <v>0</v>
      </c>
      <c r="EW723">
        <v>0</v>
      </c>
      <c r="EX723">
        <v>0</v>
      </c>
      <c r="FQ723">
        <v>0</v>
      </c>
      <c r="FR723">
        <f t="shared" si="730"/>
        <v>0</v>
      </c>
      <c r="FS723">
        <v>0</v>
      </c>
      <c r="FX723">
        <v>70</v>
      </c>
      <c r="FY723">
        <v>10</v>
      </c>
      <c r="GA723" t="s">
        <v>3</v>
      </c>
      <c r="GD723">
        <v>0</v>
      </c>
      <c r="GF723">
        <v>-1467733540</v>
      </c>
      <c r="GG723">
        <v>2</v>
      </c>
      <c r="GH723">
        <v>1</v>
      </c>
      <c r="GI723">
        <v>-2</v>
      </c>
      <c r="GJ723">
        <v>0</v>
      </c>
      <c r="GK723">
        <f>ROUND(R723*(R12)/100,2)</f>
        <v>0</v>
      </c>
      <c r="GL723">
        <f t="shared" si="731"/>
        <v>0</v>
      </c>
      <c r="GM723">
        <f t="shared" si="732"/>
        <v>-2403.46</v>
      </c>
      <c r="GN723">
        <f t="shared" si="733"/>
        <v>0</v>
      </c>
      <c r="GO723">
        <f t="shared" si="734"/>
        <v>0</v>
      </c>
      <c r="GP723">
        <f t="shared" si="735"/>
        <v>-2403.46</v>
      </c>
      <c r="GR723">
        <v>0</v>
      </c>
      <c r="GS723">
        <v>3</v>
      </c>
      <c r="GT723">
        <v>0</v>
      </c>
      <c r="GU723" t="s">
        <v>3</v>
      </c>
      <c r="GV723">
        <f t="shared" si="736"/>
        <v>0</v>
      </c>
      <c r="GW723">
        <v>1</v>
      </c>
      <c r="GX723">
        <f t="shared" si="737"/>
        <v>0</v>
      </c>
      <c r="HA723">
        <v>0</v>
      </c>
      <c r="HB723">
        <v>0</v>
      </c>
      <c r="IK723">
        <v>0</v>
      </c>
    </row>
    <row r="724" spans="1:245" x14ac:dyDescent="0.2">
      <c r="A724">
        <v>17</v>
      </c>
      <c r="B724">
        <v>1</v>
      </c>
      <c r="C724">
        <f>ROW(SmtRes!A1900)</f>
        <v>1900</v>
      </c>
      <c r="D724">
        <f>ROW(EtalonRes!A1805)</f>
        <v>1805</v>
      </c>
      <c r="E724" t="s">
        <v>692</v>
      </c>
      <c r="F724" t="s">
        <v>29</v>
      </c>
      <c r="G724" t="s">
        <v>30</v>
      </c>
      <c r="H724" t="s">
        <v>31</v>
      </c>
      <c r="I724">
        <v>6.1000000000000004E-3</v>
      </c>
      <c r="J724">
        <v>0</v>
      </c>
      <c r="O724">
        <f t="shared" si="699"/>
        <v>2604.16</v>
      </c>
      <c r="P724">
        <f t="shared" si="700"/>
        <v>2121.7800000000002</v>
      </c>
      <c r="Q724">
        <f t="shared" si="701"/>
        <v>2.65</v>
      </c>
      <c r="R724">
        <f t="shared" si="702"/>
        <v>0.9</v>
      </c>
      <c r="S724">
        <f t="shared" si="703"/>
        <v>479.73</v>
      </c>
      <c r="T724">
        <f t="shared" si="704"/>
        <v>0</v>
      </c>
      <c r="U724">
        <f t="shared" si="705"/>
        <v>2.7639100000000005</v>
      </c>
      <c r="V724">
        <f t="shared" si="706"/>
        <v>0</v>
      </c>
      <c r="W724">
        <f t="shared" si="707"/>
        <v>0</v>
      </c>
      <c r="X724">
        <f t="shared" si="708"/>
        <v>335.81</v>
      </c>
      <c r="Y724">
        <f t="shared" si="709"/>
        <v>47.97</v>
      </c>
      <c r="AA724">
        <v>33034105</v>
      </c>
      <c r="AB724">
        <f t="shared" si="710"/>
        <v>426912.19</v>
      </c>
      <c r="AC724">
        <f t="shared" si="711"/>
        <v>347832.49</v>
      </c>
      <c r="AD724">
        <f t="shared" si="712"/>
        <v>435.13</v>
      </c>
      <c r="AE724">
        <f t="shared" si="713"/>
        <v>147.43</v>
      </c>
      <c r="AF724">
        <f t="shared" si="714"/>
        <v>78644.570000000007</v>
      </c>
      <c r="AG724">
        <f t="shared" si="715"/>
        <v>0</v>
      </c>
      <c r="AH724">
        <f t="shared" si="716"/>
        <v>453.1</v>
      </c>
      <c r="AI724">
        <f t="shared" si="717"/>
        <v>0</v>
      </c>
      <c r="AJ724">
        <f t="shared" si="718"/>
        <v>0</v>
      </c>
      <c r="AK724">
        <v>426912.19</v>
      </c>
      <c r="AL724">
        <v>347832.49</v>
      </c>
      <c r="AM724">
        <v>435.13</v>
      </c>
      <c r="AN724">
        <v>147.43</v>
      </c>
      <c r="AO724">
        <v>78644.570000000007</v>
      </c>
      <c r="AP724">
        <v>0</v>
      </c>
      <c r="AQ724">
        <v>453.1</v>
      </c>
      <c r="AR724">
        <v>0</v>
      </c>
      <c r="AS724">
        <v>0</v>
      </c>
      <c r="AT724">
        <v>70</v>
      </c>
      <c r="AU724">
        <v>10</v>
      </c>
      <c r="AV724">
        <v>1</v>
      </c>
      <c r="AW724">
        <v>1</v>
      </c>
      <c r="AZ724">
        <v>1</v>
      </c>
      <c r="BA724">
        <v>1</v>
      </c>
      <c r="BB724">
        <v>1</v>
      </c>
      <c r="BC724">
        <v>1</v>
      </c>
      <c r="BD724" t="s">
        <v>3</v>
      </c>
      <c r="BE724" t="s">
        <v>3</v>
      </c>
      <c r="BF724" t="s">
        <v>3</v>
      </c>
      <c r="BG724" t="s">
        <v>3</v>
      </c>
      <c r="BH724">
        <v>0</v>
      </c>
      <c r="BI724">
        <v>4</v>
      </c>
      <c r="BJ724" t="s">
        <v>32</v>
      </c>
      <c r="BM724">
        <v>0</v>
      </c>
      <c r="BN724">
        <v>0</v>
      </c>
      <c r="BO724" t="s">
        <v>3</v>
      </c>
      <c r="BP724">
        <v>0</v>
      </c>
      <c r="BQ724">
        <v>1</v>
      </c>
      <c r="BR724">
        <v>0</v>
      </c>
      <c r="BS724">
        <v>1</v>
      </c>
      <c r="BT724">
        <v>1</v>
      </c>
      <c r="BU724">
        <v>1</v>
      </c>
      <c r="BV724">
        <v>1</v>
      </c>
      <c r="BW724">
        <v>1</v>
      </c>
      <c r="BX724">
        <v>1</v>
      </c>
      <c r="BY724" t="s">
        <v>3</v>
      </c>
      <c r="BZ724">
        <v>70</v>
      </c>
      <c r="CA724">
        <v>10</v>
      </c>
      <c r="CF724">
        <v>0</v>
      </c>
      <c r="CG724">
        <v>0</v>
      </c>
      <c r="CM724">
        <v>0</v>
      </c>
      <c r="CN724" t="s">
        <v>3</v>
      </c>
      <c r="CO724">
        <v>0</v>
      </c>
      <c r="CP724">
        <f t="shared" si="719"/>
        <v>2604.1600000000003</v>
      </c>
      <c r="CQ724">
        <f t="shared" si="720"/>
        <v>347832.49</v>
      </c>
      <c r="CR724">
        <f t="shared" si="721"/>
        <v>435.13</v>
      </c>
      <c r="CS724">
        <f t="shared" si="722"/>
        <v>147.43</v>
      </c>
      <c r="CT724">
        <f t="shared" si="723"/>
        <v>78644.570000000007</v>
      </c>
      <c r="CU724">
        <f t="shared" si="724"/>
        <v>0</v>
      </c>
      <c r="CV724">
        <f t="shared" si="725"/>
        <v>453.1</v>
      </c>
      <c r="CW724">
        <f t="shared" si="726"/>
        <v>0</v>
      </c>
      <c r="CX724">
        <f t="shared" si="727"/>
        <v>0</v>
      </c>
      <c r="CY724">
        <f t="shared" si="728"/>
        <v>335.81099999999998</v>
      </c>
      <c r="CZ724">
        <f t="shared" si="729"/>
        <v>47.972999999999999</v>
      </c>
      <c r="DC724" t="s">
        <v>3</v>
      </c>
      <c r="DD724" t="s">
        <v>3</v>
      </c>
      <c r="DE724" t="s">
        <v>3</v>
      </c>
      <c r="DF724" t="s">
        <v>3</v>
      </c>
      <c r="DG724" t="s">
        <v>3</v>
      </c>
      <c r="DH724" t="s">
        <v>3</v>
      </c>
      <c r="DI724" t="s">
        <v>3</v>
      </c>
      <c r="DJ724" t="s">
        <v>3</v>
      </c>
      <c r="DK724" t="s">
        <v>3</v>
      </c>
      <c r="DL724" t="s">
        <v>3</v>
      </c>
      <c r="DM724" t="s">
        <v>3</v>
      </c>
      <c r="DN724">
        <v>0</v>
      </c>
      <c r="DO724">
        <v>0</v>
      </c>
      <c r="DP724">
        <v>1</v>
      </c>
      <c r="DQ724">
        <v>1</v>
      </c>
      <c r="DU724">
        <v>1007</v>
      </c>
      <c r="DV724" t="s">
        <v>31</v>
      </c>
      <c r="DW724" t="s">
        <v>31</v>
      </c>
      <c r="DX724">
        <v>100</v>
      </c>
      <c r="EE724">
        <v>32505399</v>
      </c>
      <c r="EF724">
        <v>1</v>
      </c>
      <c r="EG724" t="s">
        <v>21</v>
      </c>
      <c r="EH724">
        <v>0</v>
      </c>
      <c r="EI724" t="s">
        <v>3</v>
      </c>
      <c r="EJ724">
        <v>4</v>
      </c>
      <c r="EK724">
        <v>0</v>
      </c>
      <c r="EL724" t="s">
        <v>22</v>
      </c>
      <c r="EM724" t="s">
        <v>23</v>
      </c>
      <c r="EO724" t="s">
        <v>3</v>
      </c>
      <c r="EQ724">
        <v>131072</v>
      </c>
      <c r="ER724">
        <v>426912.19</v>
      </c>
      <c r="ES724">
        <v>347832.49</v>
      </c>
      <c r="ET724">
        <v>435.13</v>
      </c>
      <c r="EU724">
        <v>147.43</v>
      </c>
      <c r="EV724">
        <v>78644.570000000007</v>
      </c>
      <c r="EW724">
        <v>453.1</v>
      </c>
      <c r="EX724">
        <v>0</v>
      </c>
      <c r="EY724">
        <v>0</v>
      </c>
      <c r="FQ724">
        <v>0</v>
      </c>
      <c r="FR724">
        <f t="shared" si="730"/>
        <v>0</v>
      </c>
      <c r="FS724">
        <v>0</v>
      </c>
      <c r="FX724">
        <v>70</v>
      </c>
      <c r="FY724">
        <v>10</v>
      </c>
      <c r="GA724" t="s">
        <v>3</v>
      </c>
      <c r="GD724">
        <v>0</v>
      </c>
      <c r="GF724">
        <v>1739596138</v>
      </c>
      <c r="GG724">
        <v>2</v>
      </c>
      <c r="GH724">
        <v>1</v>
      </c>
      <c r="GI724">
        <v>-2</v>
      </c>
      <c r="GJ724">
        <v>0</v>
      </c>
      <c r="GK724">
        <f>ROUND(R724*(R12)/100,2)</f>
        <v>0.97</v>
      </c>
      <c r="GL724">
        <f t="shared" si="731"/>
        <v>0</v>
      </c>
      <c r="GM724">
        <f t="shared" si="732"/>
        <v>2988.91</v>
      </c>
      <c r="GN724">
        <f t="shared" si="733"/>
        <v>0</v>
      </c>
      <c r="GO724">
        <f t="shared" si="734"/>
        <v>0</v>
      </c>
      <c r="GP724">
        <f t="shared" si="735"/>
        <v>2988.91</v>
      </c>
      <c r="GR724">
        <v>0</v>
      </c>
      <c r="GS724">
        <v>3</v>
      </c>
      <c r="GT724">
        <v>0</v>
      </c>
      <c r="GU724" t="s">
        <v>3</v>
      </c>
      <c r="GV724">
        <f t="shared" si="736"/>
        <v>0</v>
      </c>
      <c r="GW724">
        <v>1</v>
      </c>
      <c r="GX724">
        <f t="shared" si="737"/>
        <v>0</v>
      </c>
      <c r="HA724">
        <v>0</v>
      </c>
      <c r="HB724">
        <v>0</v>
      </c>
      <c r="IK724">
        <v>0</v>
      </c>
    </row>
    <row r="725" spans="1:245" x14ac:dyDescent="0.2">
      <c r="A725">
        <v>17</v>
      </c>
      <c r="B725">
        <v>1</v>
      </c>
      <c r="E725" t="s">
        <v>693</v>
      </c>
      <c r="F725" t="s">
        <v>25</v>
      </c>
      <c r="G725" t="s">
        <v>26</v>
      </c>
      <c r="H725" t="s">
        <v>19</v>
      </c>
      <c r="I725">
        <v>7.1960000000000001E-3</v>
      </c>
      <c r="J725">
        <v>0</v>
      </c>
      <c r="O725">
        <f t="shared" si="699"/>
        <v>384.34</v>
      </c>
      <c r="P725">
        <f t="shared" si="700"/>
        <v>384.34</v>
      </c>
      <c r="Q725">
        <f t="shared" si="701"/>
        <v>0</v>
      </c>
      <c r="R725">
        <f t="shared" si="702"/>
        <v>0</v>
      </c>
      <c r="S725">
        <f t="shared" si="703"/>
        <v>0</v>
      </c>
      <c r="T725">
        <f t="shared" si="704"/>
        <v>0</v>
      </c>
      <c r="U725">
        <f t="shared" si="705"/>
        <v>0</v>
      </c>
      <c r="V725">
        <f t="shared" si="706"/>
        <v>0</v>
      </c>
      <c r="W725">
        <f t="shared" si="707"/>
        <v>0</v>
      </c>
      <c r="X725">
        <f t="shared" si="708"/>
        <v>0</v>
      </c>
      <c r="Y725">
        <f t="shared" si="709"/>
        <v>0</v>
      </c>
      <c r="AA725">
        <v>33034105</v>
      </c>
      <c r="AB725">
        <f t="shared" si="710"/>
        <v>53410.15</v>
      </c>
      <c r="AC725">
        <f t="shared" si="711"/>
        <v>53410.15</v>
      </c>
      <c r="AD725">
        <f t="shared" si="712"/>
        <v>0</v>
      </c>
      <c r="AE725">
        <f t="shared" si="713"/>
        <v>0</v>
      </c>
      <c r="AF725">
        <f t="shared" si="714"/>
        <v>0</v>
      </c>
      <c r="AG725">
        <f t="shared" si="715"/>
        <v>0</v>
      </c>
      <c r="AH725">
        <f t="shared" si="716"/>
        <v>0</v>
      </c>
      <c r="AI725">
        <f t="shared" si="717"/>
        <v>0</v>
      </c>
      <c r="AJ725">
        <f t="shared" si="718"/>
        <v>0</v>
      </c>
      <c r="AK725">
        <v>53410.15</v>
      </c>
      <c r="AL725">
        <v>53410.15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70</v>
      </c>
      <c r="AU725">
        <v>10</v>
      </c>
      <c r="AV725">
        <v>1</v>
      </c>
      <c r="AW725">
        <v>1</v>
      </c>
      <c r="AZ725">
        <v>1</v>
      </c>
      <c r="BA725">
        <v>1</v>
      </c>
      <c r="BB725">
        <v>1</v>
      </c>
      <c r="BC725">
        <v>1</v>
      </c>
      <c r="BD725" t="s">
        <v>3</v>
      </c>
      <c r="BE725" t="s">
        <v>3</v>
      </c>
      <c r="BF725" t="s">
        <v>3</v>
      </c>
      <c r="BG725" t="s">
        <v>3</v>
      </c>
      <c r="BH725">
        <v>3</v>
      </c>
      <c r="BI725">
        <v>4</v>
      </c>
      <c r="BJ725" t="s">
        <v>27</v>
      </c>
      <c r="BM725">
        <v>0</v>
      </c>
      <c r="BN725">
        <v>0</v>
      </c>
      <c r="BO725" t="s">
        <v>3</v>
      </c>
      <c r="BP725">
        <v>0</v>
      </c>
      <c r="BQ725">
        <v>1</v>
      </c>
      <c r="BR725">
        <v>0</v>
      </c>
      <c r="BS725">
        <v>1</v>
      </c>
      <c r="BT725">
        <v>1</v>
      </c>
      <c r="BU725">
        <v>1</v>
      </c>
      <c r="BV725">
        <v>1</v>
      </c>
      <c r="BW725">
        <v>1</v>
      </c>
      <c r="BX725">
        <v>1</v>
      </c>
      <c r="BY725" t="s">
        <v>3</v>
      </c>
      <c r="BZ725">
        <v>70</v>
      </c>
      <c r="CA725">
        <v>10</v>
      </c>
      <c r="CF725">
        <v>0</v>
      </c>
      <c r="CG725">
        <v>0</v>
      </c>
      <c r="CM725">
        <v>0</v>
      </c>
      <c r="CN725" t="s">
        <v>3</v>
      </c>
      <c r="CO725">
        <v>0</v>
      </c>
      <c r="CP725">
        <f t="shared" si="719"/>
        <v>384.34</v>
      </c>
      <c r="CQ725">
        <f t="shared" si="720"/>
        <v>53410.15</v>
      </c>
      <c r="CR725">
        <f t="shared" si="721"/>
        <v>0</v>
      </c>
      <c r="CS725">
        <f t="shared" si="722"/>
        <v>0</v>
      </c>
      <c r="CT725">
        <f t="shared" si="723"/>
        <v>0</v>
      </c>
      <c r="CU725">
        <f t="shared" si="724"/>
        <v>0</v>
      </c>
      <c r="CV725">
        <f t="shared" si="725"/>
        <v>0</v>
      </c>
      <c r="CW725">
        <f t="shared" si="726"/>
        <v>0</v>
      </c>
      <c r="CX725">
        <f t="shared" si="727"/>
        <v>0</v>
      </c>
      <c r="CY725">
        <f t="shared" si="728"/>
        <v>0</v>
      </c>
      <c r="CZ725">
        <f t="shared" si="729"/>
        <v>0</v>
      </c>
      <c r="DC725" t="s">
        <v>3</v>
      </c>
      <c r="DD725" t="s">
        <v>3</v>
      </c>
      <c r="DE725" t="s">
        <v>3</v>
      </c>
      <c r="DF725" t="s">
        <v>3</v>
      </c>
      <c r="DG725" t="s">
        <v>3</v>
      </c>
      <c r="DH725" t="s">
        <v>3</v>
      </c>
      <c r="DI725" t="s">
        <v>3</v>
      </c>
      <c r="DJ725" t="s">
        <v>3</v>
      </c>
      <c r="DK725" t="s">
        <v>3</v>
      </c>
      <c r="DL725" t="s">
        <v>3</v>
      </c>
      <c r="DM725" t="s">
        <v>3</v>
      </c>
      <c r="DN725">
        <v>0</v>
      </c>
      <c r="DO725">
        <v>0</v>
      </c>
      <c r="DP725">
        <v>1</v>
      </c>
      <c r="DQ725">
        <v>1</v>
      </c>
      <c r="DU725">
        <v>1009</v>
      </c>
      <c r="DV725" t="s">
        <v>19</v>
      </c>
      <c r="DW725" t="s">
        <v>19</v>
      </c>
      <c r="DX725">
        <v>1000</v>
      </c>
      <c r="EE725">
        <v>32505399</v>
      </c>
      <c r="EF725">
        <v>1</v>
      </c>
      <c r="EG725" t="s">
        <v>21</v>
      </c>
      <c r="EH725">
        <v>0</v>
      </c>
      <c r="EI725" t="s">
        <v>3</v>
      </c>
      <c r="EJ725">
        <v>4</v>
      </c>
      <c r="EK725">
        <v>0</v>
      </c>
      <c r="EL725" t="s">
        <v>22</v>
      </c>
      <c r="EM725" t="s">
        <v>23</v>
      </c>
      <c r="EO725" t="s">
        <v>3</v>
      </c>
      <c r="EQ725">
        <v>131072</v>
      </c>
      <c r="ER725">
        <v>53410.15</v>
      </c>
      <c r="ES725">
        <v>53410.15</v>
      </c>
      <c r="ET725">
        <v>0</v>
      </c>
      <c r="EU725">
        <v>0</v>
      </c>
      <c r="EV725">
        <v>0</v>
      </c>
      <c r="EW725">
        <v>0</v>
      </c>
      <c r="EX725">
        <v>0</v>
      </c>
      <c r="EY725">
        <v>0</v>
      </c>
      <c r="FQ725">
        <v>0</v>
      </c>
      <c r="FR725">
        <f t="shared" si="730"/>
        <v>0</v>
      </c>
      <c r="FS725">
        <v>0</v>
      </c>
      <c r="FX725">
        <v>70</v>
      </c>
      <c r="FY725">
        <v>10</v>
      </c>
      <c r="GA725" t="s">
        <v>3</v>
      </c>
      <c r="GD725">
        <v>0</v>
      </c>
      <c r="GF725">
        <v>-1467733540</v>
      </c>
      <c r="GG725">
        <v>2</v>
      </c>
      <c r="GH725">
        <v>1</v>
      </c>
      <c r="GI725">
        <v>-2</v>
      </c>
      <c r="GJ725">
        <v>0</v>
      </c>
      <c r="GK725">
        <f>ROUND(R725*(R12)/100,2)</f>
        <v>0</v>
      </c>
      <c r="GL725">
        <f t="shared" si="731"/>
        <v>0</v>
      </c>
      <c r="GM725">
        <f t="shared" si="732"/>
        <v>384.34</v>
      </c>
      <c r="GN725">
        <f t="shared" si="733"/>
        <v>0</v>
      </c>
      <c r="GO725">
        <f t="shared" si="734"/>
        <v>0</v>
      </c>
      <c r="GP725">
        <f t="shared" si="735"/>
        <v>384.34</v>
      </c>
      <c r="GR725">
        <v>0</v>
      </c>
      <c r="GS725">
        <v>3</v>
      </c>
      <c r="GT725">
        <v>0</v>
      </c>
      <c r="GU725" t="s">
        <v>3</v>
      </c>
      <c r="GV725">
        <f t="shared" si="736"/>
        <v>0</v>
      </c>
      <c r="GW725">
        <v>1</v>
      </c>
      <c r="GX725">
        <f t="shared" si="737"/>
        <v>0</v>
      </c>
      <c r="HA725">
        <v>0</v>
      </c>
      <c r="HB725">
        <v>0</v>
      </c>
      <c r="IK725">
        <v>0</v>
      </c>
    </row>
    <row r="726" spans="1:245" x14ac:dyDescent="0.2">
      <c r="A726">
        <v>17</v>
      </c>
      <c r="B726">
        <v>1</v>
      </c>
      <c r="E726" t="s">
        <v>694</v>
      </c>
      <c r="F726" t="s">
        <v>695</v>
      </c>
      <c r="G726" t="s">
        <v>696</v>
      </c>
      <c r="H726" t="s">
        <v>37</v>
      </c>
      <c r="I726">
        <v>1</v>
      </c>
      <c r="J726">
        <v>0</v>
      </c>
      <c r="O726">
        <f t="shared" si="699"/>
        <v>23004.14</v>
      </c>
      <c r="P726">
        <f t="shared" si="700"/>
        <v>23004.14</v>
      </c>
      <c r="Q726">
        <f t="shared" si="701"/>
        <v>0</v>
      </c>
      <c r="R726">
        <f t="shared" si="702"/>
        <v>0</v>
      </c>
      <c r="S726">
        <f t="shared" si="703"/>
        <v>0</v>
      </c>
      <c r="T726">
        <f t="shared" si="704"/>
        <v>0</v>
      </c>
      <c r="U726">
        <f t="shared" si="705"/>
        <v>0</v>
      </c>
      <c r="V726">
        <f t="shared" si="706"/>
        <v>0</v>
      </c>
      <c r="W726">
        <f t="shared" si="707"/>
        <v>0</v>
      </c>
      <c r="X726">
        <f t="shared" si="708"/>
        <v>0</v>
      </c>
      <c r="Y726">
        <f t="shared" si="709"/>
        <v>0</v>
      </c>
      <c r="AA726">
        <v>33034105</v>
      </c>
      <c r="AB726">
        <f t="shared" si="710"/>
        <v>23004.14</v>
      </c>
      <c r="AC726">
        <f t="shared" si="711"/>
        <v>23004.14</v>
      </c>
      <c r="AD726">
        <f t="shared" si="712"/>
        <v>0</v>
      </c>
      <c r="AE726">
        <f t="shared" si="713"/>
        <v>0</v>
      </c>
      <c r="AF726">
        <f t="shared" si="714"/>
        <v>0</v>
      </c>
      <c r="AG726">
        <f t="shared" si="715"/>
        <v>0</v>
      </c>
      <c r="AH726">
        <f t="shared" si="716"/>
        <v>0</v>
      </c>
      <c r="AI726">
        <f t="shared" si="717"/>
        <v>0</v>
      </c>
      <c r="AJ726">
        <f t="shared" si="718"/>
        <v>0</v>
      </c>
      <c r="AK726">
        <v>23004.14</v>
      </c>
      <c r="AL726">
        <v>23004.14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70</v>
      </c>
      <c r="AU726">
        <v>10</v>
      </c>
      <c r="AV726">
        <v>1</v>
      </c>
      <c r="AW726">
        <v>1</v>
      </c>
      <c r="AZ726">
        <v>1</v>
      </c>
      <c r="BA726">
        <v>1</v>
      </c>
      <c r="BB726">
        <v>1</v>
      </c>
      <c r="BC726">
        <v>1</v>
      </c>
      <c r="BD726" t="s">
        <v>3</v>
      </c>
      <c r="BE726" t="s">
        <v>3</v>
      </c>
      <c r="BF726" t="s">
        <v>3</v>
      </c>
      <c r="BG726" t="s">
        <v>3</v>
      </c>
      <c r="BH726">
        <v>3</v>
      </c>
      <c r="BI726">
        <v>4</v>
      </c>
      <c r="BJ726" t="s">
        <v>697</v>
      </c>
      <c r="BM726">
        <v>0</v>
      </c>
      <c r="BN726">
        <v>0</v>
      </c>
      <c r="BO726" t="s">
        <v>3</v>
      </c>
      <c r="BP726">
        <v>0</v>
      </c>
      <c r="BQ726">
        <v>1</v>
      </c>
      <c r="BR726">
        <v>0</v>
      </c>
      <c r="BS726">
        <v>1</v>
      </c>
      <c r="BT726">
        <v>1</v>
      </c>
      <c r="BU726">
        <v>1</v>
      </c>
      <c r="BV726">
        <v>1</v>
      </c>
      <c r="BW726">
        <v>1</v>
      </c>
      <c r="BX726">
        <v>1</v>
      </c>
      <c r="BY726" t="s">
        <v>3</v>
      </c>
      <c r="BZ726">
        <v>70</v>
      </c>
      <c r="CA726">
        <v>10</v>
      </c>
      <c r="CF726">
        <v>0</v>
      </c>
      <c r="CG726">
        <v>0</v>
      </c>
      <c r="CM726">
        <v>0</v>
      </c>
      <c r="CN726" t="s">
        <v>3</v>
      </c>
      <c r="CO726">
        <v>0</v>
      </c>
      <c r="CP726">
        <f t="shared" si="719"/>
        <v>23004.14</v>
      </c>
      <c r="CQ726">
        <f t="shared" si="720"/>
        <v>23004.14</v>
      </c>
      <c r="CR726">
        <f t="shared" si="721"/>
        <v>0</v>
      </c>
      <c r="CS726">
        <f t="shared" si="722"/>
        <v>0</v>
      </c>
      <c r="CT726">
        <f t="shared" si="723"/>
        <v>0</v>
      </c>
      <c r="CU726">
        <f t="shared" si="724"/>
        <v>0</v>
      </c>
      <c r="CV726">
        <f t="shared" si="725"/>
        <v>0</v>
      </c>
      <c r="CW726">
        <f t="shared" si="726"/>
        <v>0</v>
      </c>
      <c r="CX726">
        <f t="shared" si="727"/>
        <v>0</v>
      </c>
      <c r="CY726">
        <f t="shared" si="728"/>
        <v>0</v>
      </c>
      <c r="CZ726">
        <f t="shared" si="729"/>
        <v>0</v>
      </c>
      <c r="DC726" t="s">
        <v>3</v>
      </c>
      <c r="DD726" t="s">
        <v>3</v>
      </c>
      <c r="DE726" t="s">
        <v>3</v>
      </c>
      <c r="DF726" t="s">
        <v>3</v>
      </c>
      <c r="DG726" t="s">
        <v>3</v>
      </c>
      <c r="DH726" t="s">
        <v>3</v>
      </c>
      <c r="DI726" t="s">
        <v>3</v>
      </c>
      <c r="DJ726" t="s">
        <v>3</v>
      </c>
      <c r="DK726" t="s">
        <v>3</v>
      </c>
      <c r="DL726" t="s">
        <v>3</v>
      </c>
      <c r="DM726" t="s">
        <v>3</v>
      </c>
      <c r="DN726">
        <v>0</v>
      </c>
      <c r="DO726">
        <v>0</v>
      </c>
      <c r="DP726">
        <v>1</v>
      </c>
      <c r="DQ726">
        <v>1</v>
      </c>
      <c r="DU726">
        <v>1010</v>
      </c>
      <c r="DV726" t="s">
        <v>37</v>
      </c>
      <c r="DW726" t="s">
        <v>37</v>
      </c>
      <c r="DX726">
        <v>1</v>
      </c>
      <c r="EE726">
        <v>32505399</v>
      </c>
      <c r="EF726">
        <v>1</v>
      </c>
      <c r="EG726" t="s">
        <v>21</v>
      </c>
      <c r="EH726">
        <v>0</v>
      </c>
      <c r="EI726" t="s">
        <v>3</v>
      </c>
      <c r="EJ726">
        <v>4</v>
      </c>
      <c r="EK726">
        <v>0</v>
      </c>
      <c r="EL726" t="s">
        <v>22</v>
      </c>
      <c r="EM726" t="s">
        <v>23</v>
      </c>
      <c r="EO726" t="s">
        <v>3</v>
      </c>
      <c r="EQ726">
        <v>131072</v>
      </c>
      <c r="ER726">
        <v>23004.14</v>
      </c>
      <c r="ES726">
        <v>23004.14</v>
      </c>
      <c r="ET726">
        <v>0</v>
      </c>
      <c r="EU726">
        <v>0</v>
      </c>
      <c r="EV726">
        <v>0</v>
      </c>
      <c r="EW726">
        <v>0</v>
      </c>
      <c r="EX726">
        <v>0</v>
      </c>
      <c r="EY726">
        <v>0</v>
      </c>
      <c r="FQ726">
        <v>0</v>
      </c>
      <c r="FR726">
        <f t="shared" si="730"/>
        <v>0</v>
      </c>
      <c r="FS726">
        <v>0</v>
      </c>
      <c r="FX726">
        <v>70</v>
      </c>
      <c r="FY726">
        <v>10</v>
      </c>
      <c r="GA726" t="s">
        <v>3</v>
      </c>
      <c r="GD726">
        <v>0</v>
      </c>
      <c r="GF726">
        <v>56687780</v>
      </c>
      <c r="GG726">
        <v>2</v>
      </c>
      <c r="GH726">
        <v>1</v>
      </c>
      <c r="GI726">
        <v>-2</v>
      </c>
      <c r="GJ726">
        <v>0</v>
      </c>
      <c r="GK726">
        <f>ROUND(R726*(R12)/100,2)</f>
        <v>0</v>
      </c>
      <c r="GL726">
        <f t="shared" si="731"/>
        <v>0</v>
      </c>
      <c r="GM726">
        <f t="shared" si="732"/>
        <v>23004.14</v>
      </c>
      <c r="GN726">
        <f t="shared" si="733"/>
        <v>0</v>
      </c>
      <c r="GO726">
        <f t="shared" si="734"/>
        <v>0</v>
      </c>
      <c r="GP726">
        <f t="shared" si="735"/>
        <v>23004.14</v>
      </c>
      <c r="GR726">
        <v>0</v>
      </c>
      <c r="GS726">
        <v>3</v>
      </c>
      <c r="GT726">
        <v>0</v>
      </c>
      <c r="GU726" t="s">
        <v>3</v>
      </c>
      <c r="GV726">
        <f t="shared" si="736"/>
        <v>0</v>
      </c>
      <c r="GW726">
        <v>1</v>
      </c>
      <c r="GX726">
        <f t="shared" si="737"/>
        <v>0</v>
      </c>
      <c r="HA726">
        <v>0</v>
      </c>
      <c r="HB726">
        <v>0</v>
      </c>
      <c r="IK726">
        <v>0</v>
      </c>
    </row>
    <row r="727" spans="1:245" x14ac:dyDescent="0.2">
      <c r="A727">
        <v>17</v>
      </c>
      <c r="B727">
        <v>1</v>
      </c>
      <c r="C727">
        <f>ROW(SmtRes!A1905)</f>
        <v>1905</v>
      </c>
      <c r="D727">
        <f>ROW(EtalonRes!A1809)</f>
        <v>1809</v>
      </c>
      <c r="E727" t="s">
        <v>698</v>
      </c>
      <c r="F727" t="s">
        <v>17</v>
      </c>
      <c r="G727" t="s">
        <v>18</v>
      </c>
      <c r="H727" t="s">
        <v>19</v>
      </c>
      <c r="I727">
        <v>0.26989999999999997</v>
      </c>
      <c r="J727">
        <v>0</v>
      </c>
      <c r="O727">
        <f t="shared" si="699"/>
        <v>17993.46</v>
      </c>
      <c r="P727">
        <f t="shared" si="700"/>
        <v>15366.33</v>
      </c>
      <c r="Q727">
        <f t="shared" si="701"/>
        <v>419.74</v>
      </c>
      <c r="R727">
        <f t="shared" si="702"/>
        <v>38.56</v>
      </c>
      <c r="S727">
        <f t="shared" si="703"/>
        <v>2207.39</v>
      </c>
      <c r="T727">
        <f t="shared" si="704"/>
        <v>0</v>
      </c>
      <c r="U727">
        <f t="shared" si="705"/>
        <v>9.7460889999999996</v>
      </c>
      <c r="V727">
        <f t="shared" si="706"/>
        <v>0</v>
      </c>
      <c r="W727">
        <f t="shared" si="707"/>
        <v>0</v>
      </c>
      <c r="X727">
        <f t="shared" si="708"/>
        <v>1545.17</v>
      </c>
      <c r="Y727">
        <f t="shared" si="709"/>
        <v>220.74</v>
      </c>
      <c r="AA727">
        <v>33034105</v>
      </c>
      <c r="AB727">
        <f t="shared" si="710"/>
        <v>66667.14</v>
      </c>
      <c r="AC727">
        <f t="shared" si="711"/>
        <v>56933.42</v>
      </c>
      <c r="AD727">
        <f t="shared" si="712"/>
        <v>1555.17</v>
      </c>
      <c r="AE727">
        <f t="shared" si="713"/>
        <v>142.85</v>
      </c>
      <c r="AF727">
        <f t="shared" si="714"/>
        <v>8178.55</v>
      </c>
      <c r="AG727">
        <f t="shared" si="715"/>
        <v>0</v>
      </c>
      <c r="AH727">
        <f t="shared" si="716"/>
        <v>36.11</v>
      </c>
      <c r="AI727">
        <f t="shared" si="717"/>
        <v>0</v>
      </c>
      <c r="AJ727">
        <f t="shared" si="718"/>
        <v>0</v>
      </c>
      <c r="AK727">
        <v>66667.14</v>
      </c>
      <c r="AL727">
        <v>56933.42</v>
      </c>
      <c r="AM727">
        <v>1555.17</v>
      </c>
      <c r="AN727">
        <v>142.85</v>
      </c>
      <c r="AO727">
        <v>8178.55</v>
      </c>
      <c r="AP727">
        <v>0</v>
      </c>
      <c r="AQ727">
        <v>36.11</v>
      </c>
      <c r="AR727">
        <v>0</v>
      </c>
      <c r="AS727">
        <v>0</v>
      </c>
      <c r="AT727">
        <v>70</v>
      </c>
      <c r="AU727">
        <v>10</v>
      </c>
      <c r="AV727">
        <v>1</v>
      </c>
      <c r="AW727">
        <v>1</v>
      </c>
      <c r="AZ727">
        <v>1</v>
      </c>
      <c r="BA727">
        <v>1</v>
      </c>
      <c r="BB727">
        <v>1</v>
      </c>
      <c r="BC727">
        <v>1</v>
      </c>
      <c r="BD727" t="s">
        <v>3</v>
      </c>
      <c r="BE727" t="s">
        <v>3</v>
      </c>
      <c r="BF727" t="s">
        <v>3</v>
      </c>
      <c r="BG727" t="s">
        <v>3</v>
      </c>
      <c r="BH727">
        <v>0</v>
      </c>
      <c r="BI727">
        <v>4</v>
      </c>
      <c r="BJ727" t="s">
        <v>20</v>
      </c>
      <c r="BM727">
        <v>0</v>
      </c>
      <c r="BN727">
        <v>0</v>
      </c>
      <c r="BO727" t="s">
        <v>3</v>
      </c>
      <c r="BP727">
        <v>0</v>
      </c>
      <c r="BQ727">
        <v>1</v>
      </c>
      <c r="BR727">
        <v>0</v>
      </c>
      <c r="BS727">
        <v>1</v>
      </c>
      <c r="BT727">
        <v>1</v>
      </c>
      <c r="BU727">
        <v>1</v>
      </c>
      <c r="BV727">
        <v>1</v>
      </c>
      <c r="BW727">
        <v>1</v>
      </c>
      <c r="BX727">
        <v>1</v>
      </c>
      <c r="BY727" t="s">
        <v>3</v>
      </c>
      <c r="BZ727">
        <v>70</v>
      </c>
      <c r="CA727">
        <v>10</v>
      </c>
      <c r="CF727">
        <v>0</v>
      </c>
      <c r="CG727">
        <v>0</v>
      </c>
      <c r="CM727">
        <v>0</v>
      </c>
      <c r="CN727" t="s">
        <v>3</v>
      </c>
      <c r="CO727">
        <v>0</v>
      </c>
      <c r="CP727">
        <f t="shared" si="719"/>
        <v>17993.46</v>
      </c>
      <c r="CQ727">
        <f t="shared" si="720"/>
        <v>56933.42</v>
      </c>
      <c r="CR727">
        <f t="shared" si="721"/>
        <v>1555.17</v>
      </c>
      <c r="CS727">
        <f t="shared" si="722"/>
        <v>142.85</v>
      </c>
      <c r="CT727">
        <f t="shared" si="723"/>
        <v>8178.55</v>
      </c>
      <c r="CU727">
        <f t="shared" si="724"/>
        <v>0</v>
      </c>
      <c r="CV727">
        <f t="shared" si="725"/>
        <v>36.11</v>
      </c>
      <c r="CW727">
        <f t="shared" si="726"/>
        <v>0</v>
      </c>
      <c r="CX727">
        <f t="shared" si="727"/>
        <v>0</v>
      </c>
      <c r="CY727">
        <f t="shared" si="728"/>
        <v>1545.1729999999998</v>
      </c>
      <c r="CZ727">
        <f t="shared" si="729"/>
        <v>220.73899999999998</v>
      </c>
      <c r="DC727" t="s">
        <v>3</v>
      </c>
      <c r="DD727" t="s">
        <v>3</v>
      </c>
      <c r="DE727" t="s">
        <v>3</v>
      </c>
      <c r="DF727" t="s">
        <v>3</v>
      </c>
      <c r="DG727" t="s">
        <v>3</v>
      </c>
      <c r="DH727" t="s">
        <v>3</v>
      </c>
      <c r="DI727" t="s">
        <v>3</v>
      </c>
      <c r="DJ727" t="s">
        <v>3</v>
      </c>
      <c r="DK727" t="s">
        <v>3</v>
      </c>
      <c r="DL727" t="s">
        <v>3</v>
      </c>
      <c r="DM727" t="s">
        <v>3</v>
      </c>
      <c r="DN727">
        <v>0</v>
      </c>
      <c r="DO727">
        <v>0</v>
      </c>
      <c r="DP727">
        <v>1</v>
      </c>
      <c r="DQ727">
        <v>1</v>
      </c>
      <c r="DU727">
        <v>1009</v>
      </c>
      <c r="DV727" t="s">
        <v>19</v>
      </c>
      <c r="DW727" t="s">
        <v>19</v>
      </c>
      <c r="DX727">
        <v>1000</v>
      </c>
      <c r="EE727">
        <v>32505399</v>
      </c>
      <c r="EF727">
        <v>1</v>
      </c>
      <c r="EG727" t="s">
        <v>21</v>
      </c>
      <c r="EH727">
        <v>0</v>
      </c>
      <c r="EI727" t="s">
        <v>3</v>
      </c>
      <c r="EJ727">
        <v>4</v>
      </c>
      <c r="EK727">
        <v>0</v>
      </c>
      <c r="EL727" t="s">
        <v>22</v>
      </c>
      <c r="EM727" t="s">
        <v>23</v>
      </c>
      <c r="EO727" t="s">
        <v>3</v>
      </c>
      <c r="EQ727">
        <v>131072</v>
      </c>
      <c r="ER727">
        <v>66667.14</v>
      </c>
      <c r="ES727">
        <v>56933.42</v>
      </c>
      <c r="ET727">
        <v>1555.17</v>
      </c>
      <c r="EU727">
        <v>142.85</v>
      </c>
      <c r="EV727">
        <v>8178.55</v>
      </c>
      <c r="EW727">
        <v>36.11</v>
      </c>
      <c r="EX727">
        <v>0</v>
      </c>
      <c r="EY727">
        <v>0</v>
      </c>
      <c r="FQ727">
        <v>0</v>
      </c>
      <c r="FR727">
        <f t="shared" si="730"/>
        <v>0</v>
      </c>
      <c r="FS727">
        <v>0</v>
      </c>
      <c r="FX727">
        <v>70</v>
      </c>
      <c r="FY727">
        <v>10</v>
      </c>
      <c r="GA727" t="s">
        <v>3</v>
      </c>
      <c r="GD727">
        <v>0</v>
      </c>
      <c r="GF727">
        <v>-1596235391</v>
      </c>
      <c r="GG727">
        <v>2</v>
      </c>
      <c r="GH727">
        <v>1</v>
      </c>
      <c r="GI727">
        <v>-2</v>
      </c>
      <c r="GJ727">
        <v>0</v>
      </c>
      <c r="GK727">
        <f>ROUND(R727*(R12)/100,2)</f>
        <v>41.64</v>
      </c>
      <c r="GL727">
        <f t="shared" si="731"/>
        <v>0</v>
      </c>
      <c r="GM727">
        <f t="shared" si="732"/>
        <v>19801.009999999998</v>
      </c>
      <c r="GN727">
        <f t="shared" si="733"/>
        <v>0</v>
      </c>
      <c r="GO727">
        <f t="shared" si="734"/>
        <v>0</v>
      </c>
      <c r="GP727">
        <f t="shared" si="735"/>
        <v>19801.009999999998</v>
      </c>
      <c r="GR727">
        <v>0</v>
      </c>
      <c r="GS727">
        <v>3</v>
      </c>
      <c r="GT727">
        <v>0</v>
      </c>
      <c r="GU727" t="s">
        <v>3</v>
      </c>
      <c r="GV727">
        <f t="shared" si="736"/>
        <v>0</v>
      </c>
      <c r="GW727">
        <v>1</v>
      </c>
      <c r="GX727">
        <f t="shared" si="737"/>
        <v>0</v>
      </c>
      <c r="HA727">
        <v>0</v>
      </c>
      <c r="HB727">
        <v>0</v>
      </c>
      <c r="IK727">
        <v>0</v>
      </c>
    </row>
    <row r="728" spans="1:245" x14ac:dyDescent="0.2">
      <c r="A728">
        <v>18</v>
      </c>
      <c r="B728">
        <v>1</v>
      </c>
      <c r="C728">
        <v>1905</v>
      </c>
      <c r="E728" t="s">
        <v>699</v>
      </c>
      <c r="F728" t="s">
        <v>25</v>
      </c>
      <c r="G728" t="s">
        <v>26</v>
      </c>
      <c r="H728" t="s">
        <v>19</v>
      </c>
      <c r="I728">
        <f>I727*J728</f>
        <v>-0.26989999999999997</v>
      </c>
      <c r="J728">
        <v>-1</v>
      </c>
      <c r="O728">
        <f t="shared" si="699"/>
        <v>-14415.4</v>
      </c>
      <c r="P728">
        <f t="shared" si="700"/>
        <v>-14415.4</v>
      </c>
      <c r="Q728">
        <f t="shared" si="701"/>
        <v>0</v>
      </c>
      <c r="R728">
        <f t="shared" si="702"/>
        <v>0</v>
      </c>
      <c r="S728">
        <f t="shared" si="703"/>
        <v>0</v>
      </c>
      <c r="T728">
        <f t="shared" si="704"/>
        <v>0</v>
      </c>
      <c r="U728">
        <f t="shared" si="705"/>
        <v>0</v>
      </c>
      <c r="V728">
        <f t="shared" si="706"/>
        <v>0</v>
      </c>
      <c r="W728">
        <f t="shared" si="707"/>
        <v>0</v>
      </c>
      <c r="X728">
        <f t="shared" si="708"/>
        <v>0</v>
      </c>
      <c r="Y728">
        <f t="shared" si="709"/>
        <v>0</v>
      </c>
      <c r="AA728">
        <v>33034105</v>
      </c>
      <c r="AB728">
        <f t="shared" si="710"/>
        <v>53410.15</v>
      </c>
      <c r="AC728">
        <f t="shared" si="711"/>
        <v>53410.15</v>
      </c>
      <c r="AD728">
        <f t="shared" si="712"/>
        <v>0</v>
      </c>
      <c r="AE728">
        <f t="shared" si="713"/>
        <v>0</v>
      </c>
      <c r="AF728">
        <f t="shared" si="714"/>
        <v>0</v>
      </c>
      <c r="AG728">
        <f t="shared" si="715"/>
        <v>0</v>
      </c>
      <c r="AH728">
        <f t="shared" si="716"/>
        <v>0</v>
      </c>
      <c r="AI728">
        <f t="shared" si="717"/>
        <v>0</v>
      </c>
      <c r="AJ728">
        <f t="shared" si="718"/>
        <v>0</v>
      </c>
      <c r="AK728">
        <v>53410.15</v>
      </c>
      <c r="AL728">
        <v>53410.15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70</v>
      </c>
      <c r="AU728">
        <v>10</v>
      </c>
      <c r="AV728">
        <v>1</v>
      </c>
      <c r="AW728">
        <v>1</v>
      </c>
      <c r="AZ728">
        <v>1</v>
      </c>
      <c r="BA728">
        <v>1</v>
      </c>
      <c r="BB728">
        <v>1</v>
      </c>
      <c r="BC728">
        <v>1</v>
      </c>
      <c r="BD728" t="s">
        <v>3</v>
      </c>
      <c r="BE728" t="s">
        <v>3</v>
      </c>
      <c r="BF728" t="s">
        <v>3</v>
      </c>
      <c r="BG728" t="s">
        <v>3</v>
      </c>
      <c r="BH728">
        <v>3</v>
      </c>
      <c r="BI728">
        <v>4</v>
      </c>
      <c r="BJ728" t="s">
        <v>27</v>
      </c>
      <c r="BM728">
        <v>0</v>
      </c>
      <c r="BN728">
        <v>0</v>
      </c>
      <c r="BO728" t="s">
        <v>3</v>
      </c>
      <c r="BP728">
        <v>0</v>
      </c>
      <c r="BQ728">
        <v>1</v>
      </c>
      <c r="BR728">
        <v>0</v>
      </c>
      <c r="BS728">
        <v>1</v>
      </c>
      <c r="BT728">
        <v>1</v>
      </c>
      <c r="BU728">
        <v>1</v>
      </c>
      <c r="BV728">
        <v>1</v>
      </c>
      <c r="BW728">
        <v>1</v>
      </c>
      <c r="BX728">
        <v>1</v>
      </c>
      <c r="BY728" t="s">
        <v>3</v>
      </c>
      <c r="BZ728">
        <v>70</v>
      </c>
      <c r="CA728">
        <v>10</v>
      </c>
      <c r="CF728">
        <v>0</v>
      </c>
      <c r="CG728">
        <v>0</v>
      </c>
      <c r="CM728">
        <v>0</v>
      </c>
      <c r="CN728" t="s">
        <v>3</v>
      </c>
      <c r="CO728">
        <v>0</v>
      </c>
      <c r="CP728">
        <f t="shared" si="719"/>
        <v>-14415.4</v>
      </c>
      <c r="CQ728">
        <f t="shared" si="720"/>
        <v>53410.15</v>
      </c>
      <c r="CR728">
        <f t="shared" si="721"/>
        <v>0</v>
      </c>
      <c r="CS728">
        <f t="shared" si="722"/>
        <v>0</v>
      </c>
      <c r="CT728">
        <f t="shared" si="723"/>
        <v>0</v>
      </c>
      <c r="CU728">
        <f t="shared" si="724"/>
        <v>0</v>
      </c>
      <c r="CV728">
        <f t="shared" si="725"/>
        <v>0</v>
      </c>
      <c r="CW728">
        <f t="shared" si="726"/>
        <v>0</v>
      </c>
      <c r="CX728">
        <f t="shared" si="727"/>
        <v>0</v>
      </c>
      <c r="CY728">
        <f t="shared" si="728"/>
        <v>0</v>
      </c>
      <c r="CZ728">
        <f t="shared" si="729"/>
        <v>0</v>
      </c>
      <c r="DC728" t="s">
        <v>3</v>
      </c>
      <c r="DD728" t="s">
        <v>3</v>
      </c>
      <c r="DE728" t="s">
        <v>3</v>
      </c>
      <c r="DF728" t="s">
        <v>3</v>
      </c>
      <c r="DG728" t="s">
        <v>3</v>
      </c>
      <c r="DH728" t="s">
        <v>3</v>
      </c>
      <c r="DI728" t="s">
        <v>3</v>
      </c>
      <c r="DJ728" t="s">
        <v>3</v>
      </c>
      <c r="DK728" t="s">
        <v>3</v>
      </c>
      <c r="DL728" t="s">
        <v>3</v>
      </c>
      <c r="DM728" t="s">
        <v>3</v>
      </c>
      <c r="DN728">
        <v>0</v>
      </c>
      <c r="DO728">
        <v>0</v>
      </c>
      <c r="DP728">
        <v>1</v>
      </c>
      <c r="DQ728">
        <v>1</v>
      </c>
      <c r="DU728">
        <v>1009</v>
      </c>
      <c r="DV728" t="s">
        <v>19</v>
      </c>
      <c r="DW728" t="s">
        <v>19</v>
      </c>
      <c r="DX728">
        <v>1000</v>
      </c>
      <c r="EE728">
        <v>32505399</v>
      </c>
      <c r="EF728">
        <v>1</v>
      </c>
      <c r="EG728" t="s">
        <v>21</v>
      </c>
      <c r="EH728">
        <v>0</v>
      </c>
      <c r="EI728" t="s">
        <v>3</v>
      </c>
      <c r="EJ728">
        <v>4</v>
      </c>
      <c r="EK728">
        <v>0</v>
      </c>
      <c r="EL728" t="s">
        <v>22</v>
      </c>
      <c r="EM728" t="s">
        <v>23</v>
      </c>
      <c r="EO728" t="s">
        <v>3</v>
      </c>
      <c r="EQ728">
        <v>0</v>
      </c>
      <c r="ER728">
        <v>53410.15</v>
      </c>
      <c r="ES728">
        <v>53410.15</v>
      </c>
      <c r="ET728">
        <v>0</v>
      </c>
      <c r="EU728">
        <v>0</v>
      </c>
      <c r="EV728">
        <v>0</v>
      </c>
      <c r="EW728">
        <v>0</v>
      </c>
      <c r="EX728">
        <v>0</v>
      </c>
      <c r="FQ728">
        <v>0</v>
      </c>
      <c r="FR728">
        <f t="shared" si="730"/>
        <v>0</v>
      </c>
      <c r="FS728">
        <v>0</v>
      </c>
      <c r="FX728">
        <v>70</v>
      </c>
      <c r="FY728">
        <v>10</v>
      </c>
      <c r="GA728" t="s">
        <v>3</v>
      </c>
      <c r="GD728">
        <v>0</v>
      </c>
      <c r="GF728">
        <v>-1467733540</v>
      </c>
      <c r="GG728">
        <v>2</v>
      </c>
      <c r="GH728">
        <v>1</v>
      </c>
      <c r="GI728">
        <v>-2</v>
      </c>
      <c r="GJ728">
        <v>0</v>
      </c>
      <c r="GK728">
        <f>ROUND(R728*(R12)/100,2)</f>
        <v>0</v>
      </c>
      <c r="GL728">
        <f t="shared" si="731"/>
        <v>0</v>
      </c>
      <c r="GM728">
        <f t="shared" si="732"/>
        <v>-14415.4</v>
      </c>
      <c r="GN728">
        <f t="shared" si="733"/>
        <v>0</v>
      </c>
      <c r="GO728">
        <f t="shared" si="734"/>
        <v>0</v>
      </c>
      <c r="GP728">
        <f t="shared" si="735"/>
        <v>-14415.4</v>
      </c>
      <c r="GR728">
        <v>0</v>
      </c>
      <c r="GS728">
        <v>3</v>
      </c>
      <c r="GT728">
        <v>0</v>
      </c>
      <c r="GU728" t="s">
        <v>3</v>
      </c>
      <c r="GV728">
        <f t="shared" si="736"/>
        <v>0</v>
      </c>
      <c r="GW728">
        <v>1</v>
      </c>
      <c r="GX728">
        <f t="shared" si="737"/>
        <v>0</v>
      </c>
      <c r="HA728">
        <v>0</v>
      </c>
      <c r="HB728">
        <v>0</v>
      </c>
      <c r="IK728">
        <v>0</v>
      </c>
    </row>
    <row r="729" spans="1:245" x14ac:dyDescent="0.2">
      <c r="A729">
        <v>17</v>
      </c>
      <c r="B729">
        <v>1</v>
      </c>
      <c r="C729">
        <f>ROW(SmtRes!A1920)</f>
        <v>1920</v>
      </c>
      <c r="D729">
        <f>ROW(EtalonRes!A1824)</f>
        <v>1824</v>
      </c>
      <c r="E729" t="s">
        <v>700</v>
      </c>
      <c r="F729" t="s">
        <v>29</v>
      </c>
      <c r="G729" t="s">
        <v>30</v>
      </c>
      <c r="H729" t="s">
        <v>31</v>
      </c>
      <c r="I729">
        <v>3.6740000000000002E-2</v>
      </c>
      <c r="J729">
        <v>0</v>
      </c>
      <c r="O729">
        <f t="shared" ref="O729:O751" si="738">ROUND(CP729,2)</f>
        <v>15684.76</v>
      </c>
      <c r="P729">
        <f t="shared" ref="P729:P751" si="739">ROUND(CQ729*I729,2)</f>
        <v>12779.37</v>
      </c>
      <c r="Q729">
        <f t="shared" ref="Q729:Q751" si="740">ROUND(CR729*I729,2)</f>
        <v>15.99</v>
      </c>
      <c r="R729">
        <f t="shared" ref="R729:R751" si="741">ROUND(CS729*I729,2)</f>
        <v>5.42</v>
      </c>
      <c r="S729">
        <f t="shared" ref="S729:S751" si="742">ROUND(CT729*I729,2)</f>
        <v>2889.4</v>
      </c>
      <c r="T729">
        <f t="shared" ref="T729:T751" si="743">ROUND(CU729*I729,2)</f>
        <v>0</v>
      </c>
      <c r="U729">
        <f t="shared" ref="U729:U751" si="744">CV729*I729</f>
        <v>16.646894000000003</v>
      </c>
      <c r="V729">
        <f t="shared" ref="V729:V751" si="745">CW729*I729</f>
        <v>0</v>
      </c>
      <c r="W729">
        <f t="shared" ref="W729:W751" si="746">ROUND(CX729*I729,2)</f>
        <v>0</v>
      </c>
      <c r="X729">
        <f t="shared" ref="X729:X751" si="747">ROUND(CY729,2)</f>
        <v>2022.58</v>
      </c>
      <c r="Y729">
        <f t="shared" ref="Y729:Y751" si="748">ROUND(CZ729,2)</f>
        <v>288.94</v>
      </c>
      <c r="AA729">
        <v>33034105</v>
      </c>
      <c r="AB729">
        <f t="shared" ref="AB729:AB751" si="749">ROUND((AC729+AD729+AF729),6)</f>
        <v>426912.19</v>
      </c>
      <c r="AC729">
        <f t="shared" ref="AC729:AC751" si="750">ROUND((ES729),6)</f>
        <v>347832.49</v>
      </c>
      <c r="AD729">
        <f t="shared" ref="AD729:AD751" si="751">ROUND((((ET729)-(EU729))+AE729),6)</f>
        <v>435.13</v>
      </c>
      <c r="AE729">
        <f t="shared" ref="AE729:AE751" si="752">ROUND((EU729),6)</f>
        <v>147.43</v>
      </c>
      <c r="AF729">
        <f t="shared" ref="AF729:AF751" si="753">ROUND((EV729),6)</f>
        <v>78644.570000000007</v>
      </c>
      <c r="AG729">
        <f t="shared" ref="AG729:AG751" si="754">ROUND((AP729),6)</f>
        <v>0</v>
      </c>
      <c r="AH729">
        <f t="shared" ref="AH729:AH751" si="755">(EW729)</f>
        <v>453.1</v>
      </c>
      <c r="AI729">
        <f t="shared" ref="AI729:AI751" si="756">(EX729)</f>
        <v>0</v>
      </c>
      <c r="AJ729">
        <f t="shared" ref="AJ729:AJ751" si="757">ROUND((AS729),6)</f>
        <v>0</v>
      </c>
      <c r="AK729">
        <v>426912.19</v>
      </c>
      <c r="AL729">
        <v>347832.49</v>
      </c>
      <c r="AM729">
        <v>435.13</v>
      </c>
      <c r="AN729">
        <v>147.43</v>
      </c>
      <c r="AO729">
        <v>78644.570000000007</v>
      </c>
      <c r="AP729">
        <v>0</v>
      </c>
      <c r="AQ729">
        <v>453.1</v>
      </c>
      <c r="AR729">
        <v>0</v>
      </c>
      <c r="AS729">
        <v>0</v>
      </c>
      <c r="AT729">
        <v>70</v>
      </c>
      <c r="AU729">
        <v>10</v>
      </c>
      <c r="AV729">
        <v>1</v>
      </c>
      <c r="AW729">
        <v>1</v>
      </c>
      <c r="AZ729">
        <v>1</v>
      </c>
      <c r="BA729">
        <v>1</v>
      </c>
      <c r="BB729">
        <v>1</v>
      </c>
      <c r="BC729">
        <v>1</v>
      </c>
      <c r="BD729" t="s">
        <v>3</v>
      </c>
      <c r="BE729" t="s">
        <v>3</v>
      </c>
      <c r="BF729" t="s">
        <v>3</v>
      </c>
      <c r="BG729" t="s">
        <v>3</v>
      </c>
      <c r="BH729">
        <v>0</v>
      </c>
      <c r="BI729">
        <v>4</v>
      </c>
      <c r="BJ729" t="s">
        <v>32</v>
      </c>
      <c r="BM729">
        <v>0</v>
      </c>
      <c r="BN729">
        <v>0</v>
      </c>
      <c r="BO729" t="s">
        <v>3</v>
      </c>
      <c r="BP729">
        <v>0</v>
      </c>
      <c r="BQ729">
        <v>1</v>
      </c>
      <c r="BR729">
        <v>0</v>
      </c>
      <c r="BS729">
        <v>1</v>
      </c>
      <c r="BT729">
        <v>1</v>
      </c>
      <c r="BU729">
        <v>1</v>
      </c>
      <c r="BV729">
        <v>1</v>
      </c>
      <c r="BW729">
        <v>1</v>
      </c>
      <c r="BX729">
        <v>1</v>
      </c>
      <c r="BY729" t="s">
        <v>3</v>
      </c>
      <c r="BZ729">
        <v>70</v>
      </c>
      <c r="CA729">
        <v>10</v>
      </c>
      <c r="CF729">
        <v>0</v>
      </c>
      <c r="CG729">
        <v>0</v>
      </c>
      <c r="CM729">
        <v>0</v>
      </c>
      <c r="CN729" t="s">
        <v>3</v>
      </c>
      <c r="CO729">
        <v>0</v>
      </c>
      <c r="CP729">
        <f t="shared" ref="CP729:CP751" si="758">(P729+Q729+S729)</f>
        <v>15684.76</v>
      </c>
      <c r="CQ729">
        <f t="shared" ref="CQ729:CQ751" si="759">(AC729*BC729*AW729)</f>
        <v>347832.49</v>
      </c>
      <c r="CR729">
        <f t="shared" ref="CR729:CR751" si="760">((((ET729)*BB729-(EU729)*BS729)+AE729*BS729)*AV729)</f>
        <v>435.13</v>
      </c>
      <c r="CS729">
        <f t="shared" ref="CS729:CS751" si="761">(AE729*BS729*AV729)</f>
        <v>147.43</v>
      </c>
      <c r="CT729">
        <f t="shared" ref="CT729:CT751" si="762">(AF729*BA729*AV729)</f>
        <v>78644.570000000007</v>
      </c>
      <c r="CU729">
        <f t="shared" ref="CU729:CU751" si="763">AG729</f>
        <v>0</v>
      </c>
      <c r="CV729">
        <f t="shared" ref="CV729:CV751" si="764">(AH729*AV729)</f>
        <v>453.1</v>
      </c>
      <c r="CW729">
        <f t="shared" ref="CW729:CW751" si="765">AI729</f>
        <v>0</v>
      </c>
      <c r="CX729">
        <f t="shared" ref="CX729:CX751" si="766">AJ729</f>
        <v>0</v>
      </c>
      <c r="CY729">
        <f t="shared" ref="CY729:CY751" si="767">((S729*BZ729)/100)</f>
        <v>2022.58</v>
      </c>
      <c r="CZ729">
        <f t="shared" ref="CZ729:CZ751" si="768">((S729*CA729)/100)</f>
        <v>288.94</v>
      </c>
      <c r="DC729" t="s">
        <v>3</v>
      </c>
      <c r="DD729" t="s">
        <v>3</v>
      </c>
      <c r="DE729" t="s">
        <v>3</v>
      </c>
      <c r="DF729" t="s">
        <v>3</v>
      </c>
      <c r="DG729" t="s">
        <v>3</v>
      </c>
      <c r="DH729" t="s">
        <v>3</v>
      </c>
      <c r="DI729" t="s">
        <v>3</v>
      </c>
      <c r="DJ729" t="s">
        <v>3</v>
      </c>
      <c r="DK729" t="s">
        <v>3</v>
      </c>
      <c r="DL729" t="s">
        <v>3</v>
      </c>
      <c r="DM729" t="s">
        <v>3</v>
      </c>
      <c r="DN729">
        <v>0</v>
      </c>
      <c r="DO729">
        <v>0</v>
      </c>
      <c r="DP729">
        <v>1</v>
      </c>
      <c r="DQ729">
        <v>1</v>
      </c>
      <c r="DU729">
        <v>1007</v>
      </c>
      <c r="DV729" t="s">
        <v>31</v>
      </c>
      <c r="DW729" t="s">
        <v>31</v>
      </c>
      <c r="DX729">
        <v>100</v>
      </c>
      <c r="EE729">
        <v>32505399</v>
      </c>
      <c r="EF729">
        <v>1</v>
      </c>
      <c r="EG729" t="s">
        <v>21</v>
      </c>
      <c r="EH729">
        <v>0</v>
      </c>
      <c r="EI729" t="s">
        <v>3</v>
      </c>
      <c r="EJ729">
        <v>4</v>
      </c>
      <c r="EK729">
        <v>0</v>
      </c>
      <c r="EL729" t="s">
        <v>22</v>
      </c>
      <c r="EM729" t="s">
        <v>23</v>
      </c>
      <c r="EO729" t="s">
        <v>3</v>
      </c>
      <c r="EQ729">
        <v>131072</v>
      </c>
      <c r="ER729">
        <v>426912.19</v>
      </c>
      <c r="ES729">
        <v>347832.49</v>
      </c>
      <c r="ET729">
        <v>435.13</v>
      </c>
      <c r="EU729">
        <v>147.43</v>
      </c>
      <c r="EV729">
        <v>78644.570000000007</v>
      </c>
      <c r="EW729">
        <v>453.1</v>
      </c>
      <c r="EX729">
        <v>0</v>
      </c>
      <c r="EY729">
        <v>0</v>
      </c>
      <c r="FQ729">
        <v>0</v>
      </c>
      <c r="FR729">
        <f t="shared" ref="FR729:FR751" si="769">ROUND(IF(AND(BH729=3,BI729=3),P729,0),2)</f>
        <v>0</v>
      </c>
      <c r="FS729">
        <v>0</v>
      </c>
      <c r="FX729">
        <v>70</v>
      </c>
      <c r="FY729">
        <v>10</v>
      </c>
      <c r="GA729" t="s">
        <v>3</v>
      </c>
      <c r="GD729">
        <v>0</v>
      </c>
      <c r="GF729">
        <v>1739596138</v>
      </c>
      <c r="GG729">
        <v>2</v>
      </c>
      <c r="GH729">
        <v>1</v>
      </c>
      <c r="GI729">
        <v>-2</v>
      </c>
      <c r="GJ729">
        <v>0</v>
      </c>
      <c r="GK729">
        <f>ROUND(R729*(R12)/100,2)</f>
        <v>5.85</v>
      </c>
      <c r="GL729">
        <f t="shared" ref="GL729:GL751" si="770">ROUND(IF(AND(BH729=3,BI729=3,FS729&lt;&gt;0),P729,0),2)</f>
        <v>0</v>
      </c>
      <c r="GM729">
        <f t="shared" ref="GM729:GM751" si="771">ROUND(O729+X729+Y729+GK729,2)+GX729</f>
        <v>18002.13</v>
      </c>
      <c r="GN729">
        <f t="shared" ref="GN729:GN751" si="772">IF(OR(BI729=0,BI729=1),ROUND(O729+X729+Y729+GK729,2),0)</f>
        <v>0</v>
      </c>
      <c r="GO729">
        <f t="shared" ref="GO729:GO751" si="773">IF(BI729=2,ROUND(O729+X729+Y729+GK729,2),0)</f>
        <v>0</v>
      </c>
      <c r="GP729">
        <f t="shared" ref="GP729:GP751" si="774">IF(BI729=4,ROUND(O729+X729+Y729+GK729,2)+GX729,0)</f>
        <v>18002.13</v>
      </c>
      <c r="GR729">
        <v>0</v>
      </c>
      <c r="GS729">
        <v>3</v>
      </c>
      <c r="GT729">
        <v>0</v>
      </c>
      <c r="GU729" t="s">
        <v>3</v>
      </c>
      <c r="GV729">
        <f t="shared" ref="GV729:GV751" si="775">ROUND(GT729,6)</f>
        <v>0</v>
      </c>
      <c r="GW729">
        <v>1</v>
      </c>
      <c r="GX729">
        <f t="shared" ref="GX729:GX751" si="776">ROUND(GV729*GW729*I729,2)</f>
        <v>0</v>
      </c>
      <c r="HA729">
        <v>0</v>
      </c>
      <c r="HB729">
        <v>0</v>
      </c>
      <c r="IK729">
        <v>0</v>
      </c>
    </row>
    <row r="730" spans="1:245" x14ac:dyDescent="0.2">
      <c r="A730">
        <v>17</v>
      </c>
      <c r="B730">
        <v>1</v>
      </c>
      <c r="E730" t="s">
        <v>701</v>
      </c>
      <c r="F730" t="s">
        <v>25</v>
      </c>
      <c r="G730" t="s">
        <v>26</v>
      </c>
      <c r="H730" t="s">
        <v>19</v>
      </c>
      <c r="I730">
        <v>8.0660999999999997E-2</v>
      </c>
      <c r="J730">
        <v>0</v>
      </c>
      <c r="O730">
        <f t="shared" si="738"/>
        <v>4308.12</v>
      </c>
      <c r="P730">
        <f t="shared" si="739"/>
        <v>4308.12</v>
      </c>
      <c r="Q730">
        <f t="shared" si="740"/>
        <v>0</v>
      </c>
      <c r="R730">
        <f t="shared" si="741"/>
        <v>0</v>
      </c>
      <c r="S730">
        <f t="shared" si="742"/>
        <v>0</v>
      </c>
      <c r="T730">
        <f t="shared" si="743"/>
        <v>0</v>
      </c>
      <c r="U730">
        <f t="shared" si="744"/>
        <v>0</v>
      </c>
      <c r="V730">
        <f t="shared" si="745"/>
        <v>0</v>
      </c>
      <c r="W730">
        <f t="shared" si="746"/>
        <v>0</v>
      </c>
      <c r="X730">
        <f t="shared" si="747"/>
        <v>0</v>
      </c>
      <c r="Y730">
        <f t="shared" si="748"/>
        <v>0</v>
      </c>
      <c r="AA730">
        <v>33034105</v>
      </c>
      <c r="AB730">
        <f t="shared" si="749"/>
        <v>53410.15</v>
      </c>
      <c r="AC730">
        <f t="shared" si="750"/>
        <v>53410.15</v>
      </c>
      <c r="AD730">
        <f t="shared" si="751"/>
        <v>0</v>
      </c>
      <c r="AE730">
        <f t="shared" si="752"/>
        <v>0</v>
      </c>
      <c r="AF730">
        <f t="shared" si="753"/>
        <v>0</v>
      </c>
      <c r="AG730">
        <f t="shared" si="754"/>
        <v>0</v>
      </c>
      <c r="AH730">
        <f t="shared" si="755"/>
        <v>0</v>
      </c>
      <c r="AI730">
        <f t="shared" si="756"/>
        <v>0</v>
      </c>
      <c r="AJ730">
        <f t="shared" si="757"/>
        <v>0</v>
      </c>
      <c r="AK730">
        <v>53410.15</v>
      </c>
      <c r="AL730">
        <v>53410.15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70</v>
      </c>
      <c r="AU730">
        <v>10</v>
      </c>
      <c r="AV730">
        <v>1</v>
      </c>
      <c r="AW730">
        <v>1</v>
      </c>
      <c r="AZ730">
        <v>1</v>
      </c>
      <c r="BA730">
        <v>1</v>
      </c>
      <c r="BB730">
        <v>1</v>
      </c>
      <c r="BC730">
        <v>1</v>
      </c>
      <c r="BD730" t="s">
        <v>3</v>
      </c>
      <c r="BE730" t="s">
        <v>3</v>
      </c>
      <c r="BF730" t="s">
        <v>3</v>
      </c>
      <c r="BG730" t="s">
        <v>3</v>
      </c>
      <c r="BH730">
        <v>3</v>
      </c>
      <c r="BI730">
        <v>4</v>
      </c>
      <c r="BJ730" t="s">
        <v>27</v>
      </c>
      <c r="BM730">
        <v>0</v>
      </c>
      <c r="BN730">
        <v>0</v>
      </c>
      <c r="BO730" t="s">
        <v>3</v>
      </c>
      <c r="BP730">
        <v>0</v>
      </c>
      <c r="BQ730">
        <v>1</v>
      </c>
      <c r="BR730">
        <v>0</v>
      </c>
      <c r="BS730">
        <v>1</v>
      </c>
      <c r="BT730">
        <v>1</v>
      </c>
      <c r="BU730">
        <v>1</v>
      </c>
      <c r="BV730">
        <v>1</v>
      </c>
      <c r="BW730">
        <v>1</v>
      </c>
      <c r="BX730">
        <v>1</v>
      </c>
      <c r="BY730" t="s">
        <v>3</v>
      </c>
      <c r="BZ730">
        <v>70</v>
      </c>
      <c r="CA730">
        <v>10</v>
      </c>
      <c r="CF730">
        <v>0</v>
      </c>
      <c r="CG730">
        <v>0</v>
      </c>
      <c r="CM730">
        <v>0</v>
      </c>
      <c r="CN730" t="s">
        <v>3</v>
      </c>
      <c r="CO730">
        <v>0</v>
      </c>
      <c r="CP730">
        <f t="shared" si="758"/>
        <v>4308.12</v>
      </c>
      <c r="CQ730">
        <f t="shared" si="759"/>
        <v>53410.15</v>
      </c>
      <c r="CR730">
        <f t="shared" si="760"/>
        <v>0</v>
      </c>
      <c r="CS730">
        <f t="shared" si="761"/>
        <v>0</v>
      </c>
      <c r="CT730">
        <f t="shared" si="762"/>
        <v>0</v>
      </c>
      <c r="CU730">
        <f t="shared" si="763"/>
        <v>0</v>
      </c>
      <c r="CV730">
        <f t="shared" si="764"/>
        <v>0</v>
      </c>
      <c r="CW730">
        <f t="shared" si="765"/>
        <v>0</v>
      </c>
      <c r="CX730">
        <f t="shared" si="766"/>
        <v>0</v>
      </c>
      <c r="CY730">
        <f t="shared" si="767"/>
        <v>0</v>
      </c>
      <c r="CZ730">
        <f t="shared" si="768"/>
        <v>0</v>
      </c>
      <c r="DC730" t="s">
        <v>3</v>
      </c>
      <c r="DD730" t="s">
        <v>3</v>
      </c>
      <c r="DE730" t="s">
        <v>3</v>
      </c>
      <c r="DF730" t="s">
        <v>3</v>
      </c>
      <c r="DG730" t="s">
        <v>3</v>
      </c>
      <c r="DH730" t="s">
        <v>3</v>
      </c>
      <c r="DI730" t="s">
        <v>3</v>
      </c>
      <c r="DJ730" t="s">
        <v>3</v>
      </c>
      <c r="DK730" t="s">
        <v>3</v>
      </c>
      <c r="DL730" t="s">
        <v>3</v>
      </c>
      <c r="DM730" t="s">
        <v>3</v>
      </c>
      <c r="DN730">
        <v>0</v>
      </c>
      <c r="DO730">
        <v>0</v>
      </c>
      <c r="DP730">
        <v>1</v>
      </c>
      <c r="DQ730">
        <v>1</v>
      </c>
      <c r="DU730">
        <v>1009</v>
      </c>
      <c r="DV730" t="s">
        <v>19</v>
      </c>
      <c r="DW730" t="s">
        <v>19</v>
      </c>
      <c r="DX730">
        <v>1000</v>
      </c>
      <c r="EE730">
        <v>32505399</v>
      </c>
      <c r="EF730">
        <v>1</v>
      </c>
      <c r="EG730" t="s">
        <v>21</v>
      </c>
      <c r="EH730">
        <v>0</v>
      </c>
      <c r="EI730" t="s">
        <v>3</v>
      </c>
      <c r="EJ730">
        <v>4</v>
      </c>
      <c r="EK730">
        <v>0</v>
      </c>
      <c r="EL730" t="s">
        <v>22</v>
      </c>
      <c r="EM730" t="s">
        <v>23</v>
      </c>
      <c r="EO730" t="s">
        <v>3</v>
      </c>
      <c r="EQ730">
        <v>131072</v>
      </c>
      <c r="ER730">
        <v>53410.15</v>
      </c>
      <c r="ES730">
        <v>53410.15</v>
      </c>
      <c r="ET730">
        <v>0</v>
      </c>
      <c r="EU730">
        <v>0</v>
      </c>
      <c r="EV730">
        <v>0</v>
      </c>
      <c r="EW730">
        <v>0</v>
      </c>
      <c r="EX730">
        <v>0</v>
      </c>
      <c r="EY730">
        <v>0</v>
      </c>
      <c r="FQ730">
        <v>0</v>
      </c>
      <c r="FR730">
        <f t="shared" si="769"/>
        <v>0</v>
      </c>
      <c r="FS730">
        <v>0</v>
      </c>
      <c r="FX730">
        <v>70</v>
      </c>
      <c r="FY730">
        <v>10</v>
      </c>
      <c r="GA730" t="s">
        <v>3</v>
      </c>
      <c r="GD730">
        <v>0</v>
      </c>
      <c r="GF730">
        <v>-1467733540</v>
      </c>
      <c r="GG730">
        <v>2</v>
      </c>
      <c r="GH730">
        <v>1</v>
      </c>
      <c r="GI730">
        <v>-2</v>
      </c>
      <c r="GJ730">
        <v>0</v>
      </c>
      <c r="GK730">
        <f>ROUND(R730*(R12)/100,2)</f>
        <v>0</v>
      </c>
      <c r="GL730">
        <f t="shared" si="770"/>
        <v>0</v>
      </c>
      <c r="GM730">
        <f t="shared" si="771"/>
        <v>4308.12</v>
      </c>
      <c r="GN730">
        <f t="shared" si="772"/>
        <v>0</v>
      </c>
      <c r="GO730">
        <f t="shared" si="773"/>
        <v>0</v>
      </c>
      <c r="GP730">
        <f t="shared" si="774"/>
        <v>4308.12</v>
      </c>
      <c r="GR730">
        <v>0</v>
      </c>
      <c r="GS730">
        <v>3</v>
      </c>
      <c r="GT730">
        <v>0</v>
      </c>
      <c r="GU730" t="s">
        <v>3</v>
      </c>
      <c r="GV730">
        <f t="shared" si="775"/>
        <v>0</v>
      </c>
      <c r="GW730">
        <v>1</v>
      </c>
      <c r="GX730">
        <f t="shared" si="776"/>
        <v>0</v>
      </c>
      <c r="HA730">
        <v>0</v>
      </c>
      <c r="HB730">
        <v>0</v>
      </c>
      <c r="IK730">
        <v>0</v>
      </c>
    </row>
    <row r="731" spans="1:245" x14ac:dyDescent="0.2">
      <c r="A731">
        <v>17</v>
      </c>
      <c r="B731">
        <v>1</v>
      </c>
      <c r="E731" t="s">
        <v>702</v>
      </c>
      <c r="F731" t="s">
        <v>35</v>
      </c>
      <c r="G731" t="s">
        <v>703</v>
      </c>
      <c r="H731" t="s">
        <v>37</v>
      </c>
      <c r="I731">
        <v>2</v>
      </c>
      <c r="J731">
        <v>0</v>
      </c>
      <c r="O731">
        <f t="shared" si="738"/>
        <v>276957.62</v>
      </c>
      <c r="P731">
        <f t="shared" si="739"/>
        <v>276957.62</v>
      </c>
      <c r="Q731">
        <f t="shared" si="740"/>
        <v>0</v>
      </c>
      <c r="R731">
        <f t="shared" si="741"/>
        <v>0</v>
      </c>
      <c r="S731">
        <f t="shared" si="742"/>
        <v>0</v>
      </c>
      <c r="T731">
        <f t="shared" si="743"/>
        <v>0</v>
      </c>
      <c r="U731">
        <f t="shared" si="744"/>
        <v>0</v>
      </c>
      <c r="V731">
        <f t="shared" si="745"/>
        <v>0</v>
      </c>
      <c r="W731">
        <f t="shared" si="746"/>
        <v>0</v>
      </c>
      <c r="X731">
        <f t="shared" si="747"/>
        <v>0</v>
      </c>
      <c r="Y731">
        <f t="shared" si="748"/>
        <v>0</v>
      </c>
      <c r="AA731">
        <v>33034105</v>
      </c>
      <c r="AB731">
        <f t="shared" si="749"/>
        <v>138478.81</v>
      </c>
      <c r="AC731">
        <f t="shared" si="750"/>
        <v>138478.81</v>
      </c>
      <c r="AD731">
        <f t="shared" si="751"/>
        <v>0</v>
      </c>
      <c r="AE731">
        <f t="shared" si="752"/>
        <v>0</v>
      </c>
      <c r="AF731">
        <f t="shared" si="753"/>
        <v>0</v>
      </c>
      <c r="AG731">
        <f t="shared" si="754"/>
        <v>0</v>
      </c>
      <c r="AH731">
        <f t="shared" si="755"/>
        <v>0</v>
      </c>
      <c r="AI731">
        <f t="shared" si="756"/>
        <v>0</v>
      </c>
      <c r="AJ731">
        <f t="shared" si="757"/>
        <v>0</v>
      </c>
      <c r="AK731">
        <v>138478.81</v>
      </c>
      <c r="AL731">
        <v>138478.81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1</v>
      </c>
      <c r="AW731">
        <v>1</v>
      </c>
      <c r="AZ731">
        <v>1</v>
      </c>
      <c r="BA731">
        <v>1</v>
      </c>
      <c r="BB731">
        <v>1</v>
      </c>
      <c r="BC731">
        <v>1</v>
      </c>
      <c r="BD731" t="s">
        <v>3</v>
      </c>
      <c r="BE731" t="s">
        <v>3</v>
      </c>
      <c r="BF731" t="s">
        <v>3</v>
      </c>
      <c r="BG731" t="s">
        <v>3</v>
      </c>
      <c r="BH731">
        <v>3</v>
      </c>
      <c r="BI731">
        <v>1</v>
      </c>
      <c r="BJ731" t="s">
        <v>3</v>
      </c>
      <c r="BM731">
        <v>6001</v>
      </c>
      <c r="BN731">
        <v>0</v>
      </c>
      <c r="BO731" t="s">
        <v>3</v>
      </c>
      <c r="BP731">
        <v>0</v>
      </c>
      <c r="BQ731">
        <v>0</v>
      </c>
      <c r="BR731">
        <v>0</v>
      </c>
      <c r="BS731">
        <v>1</v>
      </c>
      <c r="BT731">
        <v>1</v>
      </c>
      <c r="BU731">
        <v>1</v>
      </c>
      <c r="BV731">
        <v>1</v>
      </c>
      <c r="BW731">
        <v>1</v>
      </c>
      <c r="BX731">
        <v>1</v>
      </c>
      <c r="BY731" t="s">
        <v>3</v>
      </c>
      <c r="BZ731">
        <v>0</v>
      </c>
      <c r="CA731">
        <v>0</v>
      </c>
      <c r="CF731">
        <v>0</v>
      </c>
      <c r="CG731">
        <v>0</v>
      </c>
      <c r="CM731">
        <v>0</v>
      </c>
      <c r="CN731" t="s">
        <v>3</v>
      </c>
      <c r="CO731">
        <v>0</v>
      </c>
      <c r="CP731">
        <f t="shared" si="758"/>
        <v>276957.62</v>
      </c>
      <c r="CQ731">
        <f t="shared" si="759"/>
        <v>138478.81</v>
      </c>
      <c r="CR731">
        <f t="shared" si="760"/>
        <v>0</v>
      </c>
      <c r="CS731">
        <f t="shared" si="761"/>
        <v>0</v>
      </c>
      <c r="CT731">
        <f t="shared" si="762"/>
        <v>0</v>
      </c>
      <c r="CU731">
        <f t="shared" si="763"/>
        <v>0</v>
      </c>
      <c r="CV731">
        <f t="shared" si="764"/>
        <v>0</v>
      </c>
      <c r="CW731">
        <f t="shared" si="765"/>
        <v>0</v>
      </c>
      <c r="CX731">
        <f t="shared" si="766"/>
        <v>0</v>
      </c>
      <c r="CY731">
        <f t="shared" si="767"/>
        <v>0</v>
      </c>
      <c r="CZ731">
        <f t="shared" si="768"/>
        <v>0</v>
      </c>
      <c r="DC731" t="s">
        <v>3</v>
      </c>
      <c r="DD731" t="s">
        <v>3</v>
      </c>
      <c r="DE731" t="s">
        <v>3</v>
      </c>
      <c r="DF731" t="s">
        <v>3</v>
      </c>
      <c r="DG731" t="s">
        <v>3</v>
      </c>
      <c r="DH731" t="s">
        <v>3</v>
      </c>
      <c r="DI731" t="s">
        <v>3</v>
      </c>
      <c r="DJ731" t="s">
        <v>3</v>
      </c>
      <c r="DK731" t="s">
        <v>3</v>
      </c>
      <c r="DL731" t="s">
        <v>3</v>
      </c>
      <c r="DM731" t="s">
        <v>3</v>
      </c>
      <c r="DN731">
        <v>0</v>
      </c>
      <c r="DO731">
        <v>0</v>
      </c>
      <c r="DP731">
        <v>1</v>
      </c>
      <c r="DQ731">
        <v>1</v>
      </c>
      <c r="DU731">
        <v>1010</v>
      </c>
      <c r="DV731" t="s">
        <v>37</v>
      </c>
      <c r="DW731" t="s">
        <v>38</v>
      </c>
      <c r="DX731">
        <v>1</v>
      </c>
      <c r="EE731">
        <v>32747723</v>
      </c>
      <c r="EF731">
        <v>0</v>
      </c>
      <c r="EG731" t="s">
        <v>39</v>
      </c>
      <c r="EH731">
        <v>0</v>
      </c>
      <c r="EI731" t="s">
        <v>3</v>
      </c>
      <c r="EJ731">
        <v>1</v>
      </c>
      <c r="EK731">
        <v>6001</v>
      </c>
      <c r="EL731" t="s">
        <v>40</v>
      </c>
      <c r="EM731" t="s">
        <v>39</v>
      </c>
      <c r="EO731" t="s">
        <v>3</v>
      </c>
      <c r="EQ731">
        <v>131072</v>
      </c>
      <c r="ER731">
        <v>138478.81</v>
      </c>
      <c r="ES731">
        <v>138478.81</v>
      </c>
      <c r="ET731">
        <v>0</v>
      </c>
      <c r="EU731">
        <v>0</v>
      </c>
      <c r="EV731">
        <v>0</v>
      </c>
      <c r="EW731">
        <v>0</v>
      </c>
      <c r="EX731">
        <v>0</v>
      </c>
      <c r="EY731">
        <v>0</v>
      </c>
      <c r="FQ731">
        <v>0</v>
      </c>
      <c r="FR731">
        <f t="shared" si="769"/>
        <v>0</v>
      </c>
      <c r="FS731">
        <v>0</v>
      </c>
      <c r="FX731">
        <v>0</v>
      </c>
      <c r="FY731">
        <v>0</v>
      </c>
      <c r="GA731" t="s">
        <v>41</v>
      </c>
      <c r="GD731">
        <v>0</v>
      </c>
      <c r="GF731">
        <v>-1207150846</v>
      </c>
      <c r="GG731">
        <v>2</v>
      </c>
      <c r="GH731">
        <v>0</v>
      </c>
      <c r="GI731">
        <v>-2</v>
      </c>
      <c r="GJ731">
        <v>0</v>
      </c>
      <c r="GK731">
        <f>ROUND(R731*(R12)/100,2)</f>
        <v>0</v>
      </c>
      <c r="GL731">
        <f t="shared" si="770"/>
        <v>0</v>
      </c>
      <c r="GM731">
        <f t="shared" si="771"/>
        <v>276957.62</v>
      </c>
      <c r="GN731">
        <f t="shared" si="772"/>
        <v>276957.62</v>
      </c>
      <c r="GO731">
        <f t="shared" si="773"/>
        <v>0</v>
      </c>
      <c r="GP731">
        <f t="shared" si="774"/>
        <v>0</v>
      </c>
      <c r="GR731">
        <v>0</v>
      </c>
      <c r="GS731">
        <v>4</v>
      </c>
      <c r="GT731">
        <v>0</v>
      </c>
      <c r="GU731" t="s">
        <v>3</v>
      </c>
      <c r="GV731">
        <f t="shared" si="775"/>
        <v>0</v>
      </c>
      <c r="GW731">
        <v>1</v>
      </c>
      <c r="GX731">
        <f t="shared" si="776"/>
        <v>0</v>
      </c>
      <c r="HA731">
        <v>0</v>
      </c>
      <c r="HB731">
        <v>0</v>
      </c>
      <c r="IK731">
        <v>0</v>
      </c>
    </row>
    <row r="732" spans="1:245" x14ac:dyDescent="0.2">
      <c r="A732">
        <v>17</v>
      </c>
      <c r="B732">
        <v>1</v>
      </c>
      <c r="C732">
        <f>ROW(SmtRes!A1925)</f>
        <v>1925</v>
      </c>
      <c r="D732">
        <f>ROW(EtalonRes!A1828)</f>
        <v>1828</v>
      </c>
      <c r="E732" t="s">
        <v>704</v>
      </c>
      <c r="F732" t="s">
        <v>17</v>
      </c>
      <c r="G732" t="s">
        <v>18</v>
      </c>
      <c r="H732" t="s">
        <v>19</v>
      </c>
      <c r="I732">
        <v>0.10589999999999999</v>
      </c>
      <c r="J732">
        <v>0</v>
      </c>
      <c r="O732">
        <f t="shared" si="738"/>
        <v>7060.05</v>
      </c>
      <c r="P732">
        <f t="shared" si="739"/>
        <v>6029.25</v>
      </c>
      <c r="Q732">
        <f t="shared" si="740"/>
        <v>164.69</v>
      </c>
      <c r="R732">
        <f t="shared" si="741"/>
        <v>15.13</v>
      </c>
      <c r="S732">
        <f t="shared" si="742"/>
        <v>866.11</v>
      </c>
      <c r="T732">
        <f t="shared" si="743"/>
        <v>0</v>
      </c>
      <c r="U732">
        <f t="shared" si="744"/>
        <v>3.8240489999999996</v>
      </c>
      <c r="V732">
        <f t="shared" si="745"/>
        <v>0</v>
      </c>
      <c r="W732">
        <f t="shared" si="746"/>
        <v>0</v>
      </c>
      <c r="X732">
        <f t="shared" si="747"/>
        <v>606.28</v>
      </c>
      <c r="Y732">
        <f t="shared" si="748"/>
        <v>86.61</v>
      </c>
      <c r="AA732">
        <v>33034105</v>
      </c>
      <c r="AB732">
        <f t="shared" si="749"/>
        <v>66667.14</v>
      </c>
      <c r="AC732">
        <f t="shared" si="750"/>
        <v>56933.42</v>
      </c>
      <c r="AD732">
        <f t="shared" si="751"/>
        <v>1555.17</v>
      </c>
      <c r="AE732">
        <f t="shared" si="752"/>
        <v>142.85</v>
      </c>
      <c r="AF732">
        <f t="shared" si="753"/>
        <v>8178.55</v>
      </c>
      <c r="AG732">
        <f t="shared" si="754"/>
        <v>0</v>
      </c>
      <c r="AH732">
        <f t="shared" si="755"/>
        <v>36.11</v>
      </c>
      <c r="AI732">
        <f t="shared" si="756"/>
        <v>0</v>
      </c>
      <c r="AJ732">
        <f t="shared" si="757"/>
        <v>0</v>
      </c>
      <c r="AK732">
        <v>66667.14</v>
      </c>
      <c r="AL732">
        <v>56933.42</v>
      </c>
      <c r="AM732">
        <v>1555.17</v>
      </c>
      <c r="AN732">
        <v>142.85</v>
      </c>
      <c r="AO732">
        <v>8178.55</v>
      </c>
      <c r="AP732">
        <v>0</v>
      </c>
      <c r="AQ732">
        <v>36.11</v>
      </c>
      <c r="AR732">
        <v>0</v>
      </c>
      <c r="AS732">
        <v>0</v>
      </c>
      <c r="AT732">
        <v>70</v>
      </c>
      <c r="AU732">
        <v>10</v>
      </c>
      <c r="AV732">
        <v>1</v>
      </c>
      <c r="AW732">
        <v>1</v>
      </c>
      <c r="AZ732">
        <v>1</v>
      </c>
      <c r="BA732">
        <v>1</v>
      </c>
      <c r="BB732">
        <v>1</v>
      </c>
      <c r="BC732">
        <v>1</v>
      </c>
      <c r="BD732" t="s">
        <v>3</v>
      </c>
      <c r="BE732" t="s">
        <v>3</v>
      </c>
      <c r="BF732" t="s">
        <v>3</v>
      </c>
      <c r="BG732" t="s">
        <v>3</v>
      </c>
      <c r="BH732">
        <v>0</v>
      </c>
      <c r="BI732">
        <v>4</v>
      </c>
      <c r="BJ732" t="s">
        <v>20</v>
      </c>
      <c r="BM732">
        <v>0</v>
      </c>
      <c r="BN732">
        <v>0</v>
      </c>
      <c r="BO732" t="s">
        <v>3</v>
      </c>
      <c r="BP732">
        <v>0</v>
      </c>
      <c r="BQ732">
        <v>1</v>
      </c>
      <c r="BR732">
        <v>0</v>
      </c>
      <c r="BS732">
        <v>1</v>
      </c>
      <c r="BT732">
        <v>1</v>
      </c>
      <c r="BU732">
        <v>1</v>
      </c>
      <c r="BV732">
        <v>1</v>
      </c>
      <c r="BW732">
        <v>1</v>
      </c>
      <c r="BX732">
        <v>1</v>
      </c>
      <c r="BY732" t="s">
        <v>3</v>
      </c>
      <c r="BZ732">
        <v>70</v>
      </c>
      <c r="CA732">
        <v>10</v>
      </c>
      <c r="CF732">
        <v>0</v>
      </c>
      <c r="CG732">
        <v>0</v>
      </c>
      <c r="CM732">
        <v>0</v>
      </c>
      <c r="CN732" t="s">
        <v>3</v>
      </c>
      <c r="CO732">
        <v>0</v>
      </c>
      <c r="CP732">
        <f t="shared" si="758"/>
        <v>7060.0499999999993</v>
      </c>
      <c r="CQ732">
        <f t="shared" si="759"/>
        <v>56933.42</v>
      </c>
      <c r="CR732">
        <f t="shared" si="760"/>
        <v>1555.17</v>
      </c>
      <c r="CS732">
        <f t="shared" si="761"/>
        <v>142.85</v>
      </c>
      <c r="CT732">
        <f t="shared" si="762"/>
        <v>8178.55</v>
      </c>
      <c r="CU732">
        <f t="shared" si="763"/>
        <v>0</v>
      </c>
      <c r="CV732">
        <f t="shared" si="764"/>
        <v>36.11</v>
      </c>
      <c r="CW732">
        <f t="shared" si="765"/>
        <v>0</v>
      </c>
      <c r="CX732">
        <f t="shared" si="766"/>
        <v>0</v>
      </c>
      <c r="CY732">
        <f t="shared" si="767"/>
        <v>606.27700000000004</v>
      </c>
      <c r="CZ732">
        <f t="shared" si="768"/>
        <v>86.611000000000004</v>
      </c>
      <c r="DC732" t="s">
        <v>3</v>
      </c>
      <c r="DD732" t="s">
        <v>3</v>
      </c>
      <c r="DE732" t="s">
        <v>3</v>
      </c>
      <c r="DF732" t="s">
        <v>3</v>
      </c>
      <c r="DG732" t="s">
        <v>3</v>
      </c>
      <c r="DH732" t="s">
        <v>3</v>
      </c>
      <c r="DI732" t="s">
        <v>3</v>
      </c>
      <c r="DJ732" t="s">
        <v>3</v>
      </c>
      <c r="DK732" t="s">
        <v>3</v>
      </c>
      <c r="DL732" t="s">
        <v>3</v>
      </c>
      <c r="DM732" t="s">
        <v>3</v>
      </c>
      <c r="DN732">
        <v>0</v>
      </c>
      <c r="DO732">
        <v>0</v>
      </c>
      <c r="DP732">
        <v>1</v>
      </c>
      <c r="DQ732">
        <v>1</v>
      </c>
      <c r="DU732">
        <v>1009</v>
      </c>
      <c r="DV732" t="s">
        <v>19</v>
      </c>
      <c r="DW732" t="s">
        <v>19</v>
      </c>
      <c r="DX732">
        <v>1000</v>
      </c>
      <c r="EE732">
        <v>32505399</v>
      </c>
      <c r="EF732">
        <v>1</v>
      </c>
      <c r="EG732" t="s">
        <v>21</v>
      </c>
      <c r="EH732">
        <v>0</v>
      </c>
      <c r="EI732" t="s">
        <v>3</v>
      </c>
      <c r="EJ732">
        <v>4</v>
      </c>
      <c r="EK732">
        <v>0</v>
      </c>
      <c r="EL732" t="s">
        <v>22</v>
      </c>
      <c r="EM732" t="s">
        <v>23</v>
      </c>
      <c r="EO732" t="s">
        <v>3</v>
      </c>
      <c r="EQ732">
        <v>131072</v>
      </c>
      <c r="ER732">
        <v>66667.14</v>
      </c>
      <c r="ES732">
        <v>56933.42</v>
      </c>
      <c r="ET732">
        <v>1555.17</v>
      </c>
      <c r="EU732">
        <v>142.85</v>
      </c>
      <c r="EV732">
        <v>8178.55</v>
      </c>
      <c r="EW732">
        <v>36.11</v>
      </c>
      <c r="EX732">
        <v>0</v>
      </c>
      <c r="EY732">
        <v>0</v>
      </c>
      <c r="FQ732">
        <v>0</v>
      </c>
      <c r="FR732">
        <f t="shared" si="769"/>
        <v>0</v>
      </c>
      <c r="FS732">
        <v>0</v>
      </c>
      <c r="FX732">
        <v>70</v>
      </c>
      <c r="FY732">
        <v>10</v>
      </c>
      <c r="GA732" t="s">
        <v>3</v>
      </c>
      <c r="GD732">
        <v>0</v>
      </c>
      <c r="GF732">
        <v>-1596235391</v>
      </c>
      <c r="GG732">
        <v>2</v>
      </c>
      <c r="GH732">
        <v>1</v>
      </c>
      <c r="GI732">
        <v>-2</v>
      </c>
      <c r="GJ732">
        <v>0</v>
      </c>
      <c r="GK732">
        <f>ROUND(R732*(R12)/100,2)</f>
        <v>16.34</v>
      </c>
      <c r="GL732">
        <f t="shared" si="770"/>
        <v>0</v>
      </c>
      <c r="GM732">
        <f t="shared" si="771"/>
        <v>7769.28</v>
      </c>
      <c r="GN732">
        <f t="shared" si="772"/>
        <v>0</v>
      </c>
      <c r="GO732">
        <f t="shared" si="773"/>
        <v>0</v>
      </c>
      <c r="GP732">
        <f t="shared" si="774"/>
        <v>7769.28</v>
      </c>
      <c r="GR732">
        <v>0</v>
      </c>
      <c r="GS732">
        <v>3</v>
      </c>
      <c r="GT732">
        <v>0</v>
      </c>
      <c r="GU732" t="s">
        <v>3</v>
      </c>
      <c r="GV732">
        <f t="shared" si="775"/>
        <v>0</v>
      </c>
      <c r="GW732">
        <v>1</v>
      </c>
      <c r="GX732">
        <f t="shared" si="776"/>
        <v>0</v>
      </c>
      <c r="HA732">
        <v>0</v>
      </c>
      <c r="HB732">
        <v>0</v>
      </c>
      <c r="IK732">
        <v>0</v>
      </c>
    </row>
    <row r="733" spans="1:245" x14ac:dyDescent="0.2">
      <c r="A733">
        <v>18</v>
      </c>
      <c r="B733">
        <v>1</v>
      </c>
      <c r="C733">
        <v>1925</v>
      </c>
      <c r="E733" t="s">
        <v>705</v>
      </c>
      <c r="F733" t="s">
        <v>25</v>
      </c>
      <c r="G733" t="s">
        <v>26</v>
      </c>
      <c r="H733" t="s">
        <v>19</v>
      </c>
      <c r="I733">
        <f>I732*J733</f>
        <v>-0.10589999999999999</v>
      </c>
      <c r="J733">
        <v>-1</v>
      </c>
      <c r="O733">
        <f t="shared" si="738"/>
        <v>-5656.13</v>
      </c>
      <c r="P733">
        <f t="shared" si="739"/>
        <v>-5656.13</v>
      </c>
      <c r="Q733">
        <f t="shared" si="740"/>
        <v>0</v>
      </c>
      <c r="R733">
        <f t="shared" si="741"/>
        <v>0</v>
      </c>
      <c r="S733">
        <f t="shared" si="742"/>
        <v>0</v>
      </c>
      <c r="T733">
        <f t="shared" si="743"/>
        <v>0</v>
      </c>
      <c r="U733">
        <f t="shared" si="744"/>
        <v>0</v>
      </c>
      <c r="V733">
        <f t="shared" si="745"/>
        <v>0</v>
      </c>
      <c r="W733">
        <f t="shared" si="746"/>
        <v>0</v>
      </c>
      <c r="X733">
        <f t="shared" si="747"/>
        <v>0</v>
      </c>
      <c r="Y733">
        <f t="shared" si="748"/>
        <v>0</v>
      </c>
      <c r="AA733">
        <v>33034105</v>
      </c>
      <c r="AB733">
        <f t="shared" si="749"/>
        <v>53410.15</v>
      </c>
      <c r="AC733">
        <f t="shared" si="750"/>
        <v>53410.15</v>
      </c>
      <c r="AD733">
        <f t="shared" si="751"/>
        <v>0</v>
      </c>
      <c r="AE733">
        <f t="shared" si="752"/>
        <v>0</v>
      </c>
      <c r="AF733">
        <f t="shared" si="753"/>
        <v>0</v>
      </c>
      <c r="AG733">
        <f t="shared" si="754"/>
        <v>0</v>
      </c>
      <c r="AH733">
        <f t="shared" si="755"/>
        <v>0</v>
      </c>
      <c r="AI733">
        <f t="shared" si="756"/>
        <v>0</v>
      </c>
      <c r="AJ733">
        <f t="shared" si="757"/>
        <v>0</v>
      </c>
      <c r="AK733">
        <v>53410.15</v>
      </c>
      <c r="AL733">
        <v>53410.15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70</v>
      </c>
      <c r="AU733">
        <v>10</v>
      </c>
      <c r="AV733">
        <v>1</v>
      </c>
      <c r="AW733">
        <v>1</v>
      </c>
      <c r="AZ733">
        <v>1</v>
      </c>
      <c r="BA733">
        <v>1</v>
      </c>
      <c r="BB733">
        <v>1</v>
      </c>
      <c r="BC733">
        <v>1</v>
      </c>
      <c r="BD733" t="s">
        <v>3</v>
      </c>
      <c r="BE733" t="s">
        <v>3</v>
      </c>
      <c r="BF733" t="s">
        <v>3</v>
      </c>
      <c r="BG733" t="s">
        <v>3</v>
      </c>
      <c r="BH733">
        <v>3</v>
      </c>
      <c r="BI733">
        <v>4</v>
      </c>
      <c r="BJ733" t="s">
        <v>27</v>
      </c>
      <c r="BM733">
        <v>0</v>
      </c>
      <c r="BN733">
        <v>0</v>
      </c>
      <c r="BO733" t="s">
        <v>3</v>
      </c>
      <c r="BP733">
        <v>0</v>
      </c>
      <c r="BQ733">
        <v>1</v>
      </c>
      <c r="BR733">
        <v>0</v>
      </c>
      <c r="BS733">
        <v>1</v>
      </c>
      <c r="BT733">
        <v>1</v>
      </c>
      <c r="BU733">
        <v>1</v>
      </c>
      <c r="BV733">
        <v>1</v>
      </c>
      <c r="BW733">
        <v>1</v>
      </c>
      <c r="BX733">
        <v>1</v>
      </c>
      <c r="BY733" t="s">
        <v>3</v>
      </c>
      <c r="BZ733">
        <v>70</v>
      </c>
      <c r="CA733">
        <v>10</v>
      </c>
      <c r="CF733">
        <v>0</v>
      </c>
      <c r="CG733">
        <v>0</v>
      </c>
      <c r="CM733">
        <v>0</v>
      </c>
      <c r="CN733" t="s">
        <v>3</v>
      </c>
      <c r="CO733">
        <v>0</v>
      </c>
      <c r="CP733">
        <f t="shared" si="758"/>
        <v>-5656.13</v>
      </c>
      <c r="CQ733">
        <f t="shared" si="759"/>
        <v>53410.15</v>
      </c>
      <c r="CR733">
        <f t="shared" si="760"/>
        <v>0</v>
      </c>
      <c r="CS733">
        <f t="shared" si="761"/>
        <v>0</v>
      </c>
      <c r="CT733">
        <f t="shared" si="762"/>
        <v>0</v>
      </c>
      <c r="CU733">
        <f t="shared" si="763"/>
        <v>0</v>
      </c>
      <c r="CV733">
        <f t="shared" si="764"/>
        <v>0</v>
      </c>
      <c r="CW733">
        <f t="shared" si="765"/>
        <v>0</v>
      </c>
      <c r="CX733">
        <f t="shared" si="766"/>
        <v>0</v>
      </c>
      <c r="CY733">
        <f t="shared" si="767"/>
        <v>0</v>
      </c>
      <c r="CZ733">
        <f t="shared" si="768"/>
        <v>0</v>
      </c>
      <c r="DC733" t="s">
        <v>3</v>
      </c>
      <c r="DD733" t="s">
        <v>3</v>
      </c>
      <c r="DE733" t="s">
        <v>3</v>
      </c>
      <c r="DF733" t="s">
        <v>3</v>
      </c>
      <c r="DG733" t="s">
        <v>3</v>
      </c>
      <c r="DH733" t="s">
        <v>3</v>
      </c>
      <c r="DI733" t="s">
        <v>3</v>
      </c>
      <c r="DJ733" t="s">
        <v>3</v>
      </c>
      <c r="DK733" t="s">
        <v>3</v>
      </c>
      <c r="DL733" t="s">
        <v>3</v>
      </c>
      <c r="DM733" t="s">
        <v>3</v>
      </c>
      <c r="DN733">
        <v>0</v>
      </c>
      <c r="DO733">
        <v>0</v>
      </c>
      <c r="DP733">
        <v>1</v>
      </c>
      <c r="DQ733">
        <v>1</v>
      </c>
      <c r="DU733">
        <v>1009</v>
      </c>
      <c r="DV733" t="s">
        <v>19</v>
      </c>
      <c r="DW733" t="s">
        <v>19</v>
      </c>
      <c r="DX733">
        <v>1000</v>
      </c>
      <c r="EE733">
        <v>32505399</v>
      </c>
      <c r="EF733">
        <v>1</v>
      </c>
      <c r="EG733" t="s">
        <v>21</v>
      </c>
      <c r="EH733">
        <v>0</v>
      </c>
      <c r="EI733" t="s">
        <v>3</v>
      </c>
      <c r="EJ733">
        <v>4</v>
      </c>
      <c r="EK733">
        <v>0</v>
      </c>
      <c r="EL733" t="s">
        <v>22</v>
      </c>
      <c r="EM733" t="s">
        <v>23</v>
      </c>
      <c r="EO733" t="s">
        <v>3</v>
      </c>
      <c r="EQ733">
        <v>0</v>
      </c>
      <c r="ER733">
        <v>53410.15</v>
      </c>
      <c r="ES733">
        <v>53410.15</v>
      </c>
      <c r="ET733">
        <v>0</v>
      </c>
      <c r="EU733">
        <v>0</v>
      </c>
      <c r="EV733">
        <v>0</v>
      </c>
      <c r="EW733">
        <v>0</v>
      </c>
      <c r="EX733">
        <v>0</v>
      </c>
      <c r="FQ733">
        <v>0</v>
      </c>
      <c r="FR733">
        <f t="shared" si="769"/>
        <v>0</v>
      </c>
      <c r="FS733">
        <v>0</v>
      </c>
      <c r="FX733">
        <v>70</v>
      </c>
      <c r="FY733">
        <v>10</v>
      </c>
      <c r="GA733" t="s">
        <v>3</v>
      </c>
      <c r="GD733">
        <v>0</v>
      </c>
      <c r="GF733">
        <v>-1467733540</v>
      </c>
      <c r="GG733">
        <v>2</v>
      </c>
      <c r="GH733">
        <v>1</v>
      </c>
      <c r="GI733">
        <v>-2</v>
      </c>
      <c r="GJ733">
        <v>0</v>
      </c>
      <c r="GK733">
        <f>ROUND(R733*(R12)/100,2)</f>
        <v>0</v>
      </c>
      <c r="GL733">
        <f t="shared" si="770"/>
        <v>0</v>
      </c>
      <c r="GM733">
        <f t="shared" si="771"/>
        <v>-5656.13</v>
      </c>
      <c r="GN733">
        <f t="shared" si="772"/>
        <v>0</v>
      </c>
      <c r="GO733">
        <f t="shared" si="773"/>
        <v>0</v>
      </c>
      <c r="GP733">
        <f t="shared" si="774"/>
        <v>-5656.13</v>
      </c>
      <c r="GR733">
        <v>0</v>
      </c>
      <c r="GS733">
        <v>3</v>
      </c>
      <c r="GT733">
        <v>0</v>
      </c>
      <c r="GU733" t="s">
        <v>3</v>
      </c>
      <c r="GV733">
        <f t="shared" si="775"/>
        <v>0</v>
      </c>
      <c r="GW733">
        <v>1</v>
      </c>
      <c r="GX733">
        <f t="shared" si="776"/>
        <v>0</v>
      </c>
      <c r="HA733">
        <v>0</v>
      </c>
      <c r="HB733">
        <v>0</v>
      </c>
      <c r="IK733">
        <v>0</v>
      </c>
    </row>
    <row r="734" spans="1:245" x14ac:dyDescent="0.2">
      <c r="A734">
        <v>17</v>
      </c>
      <c r="B734">
        <v>1</v>
      </c>
      <c r="C734">
        <f>ROW(SmtRes!A1940)</f>
        <v>1940</v>
      </c>
      <c r="D734">
        <f>ROW(EtalonRes!A1843)</f>
        <v>1843</v>
      </c>
      <c r="E734" t="s">
        <v>706</v>
      </c>
      <c r="F734" t="s">
        <v>29</v>
      </c>
      <c r="G734" t="s">
        <v>30</v>
      </c>
      <c r="H734" t="s">
        <v>31</v>
      </c>
      <c r="I734">
        <v>1.4500000000000001E-2</v>
      </c>
      <c r="J734">
        <v>0</v>
      </c>
      <c r="O734">
        <f t="shared" si="738"/>
        <v>6190.23</v>
      </c>
      <c r="P734">
        <f t="shared" si="739"/>
        <v>5043.57</v>
      </c>
      <c r="Q734">
        <f t="shared" si="740"/>
        <v>6.31</v>
      </c>
      <c r="R734">
        <f t="shared" si="741"/>
        <v>2.14</v>
      </c>
      <c r="S734">
        <f t="shared" si="742"/>
        <v>1140.3499999999999</v>
      </c>
      <c r="T734">
        <f t="shared" si="743"/>
        <v>0</v>
      </c>
      <c r="U734">
        <f t="shared" si="744"/>
        <v>6.5699500000000004</v>
      </c>
      <c r="V734">
        <f t="shared" si="745"/>
        <v>0</v>
      </c>
      <c r="W734">
        <f t="shared" si="746"/>
        <v>0</v>
      </c>
      <c r="X734">
        <f t="shared" si="747"/>
        <v>798.25</v>
      </c>
      <c r="Y734">
        <f t="shared" si="748"/>
        <v>114.04</v>
      </c>
      <c r="AA734">
        <v>33034105</v>
      </c>
      <c r="AB734">
        <f t="shared" si="749"/>
        <v>426912.19</v>
      </c>
      <c r="AC734">
        <f t="shared" si="750"/>
        <v>347832.49</v>
      </c>
      <c r="AD734">
        <f t="shared" si="751"/>
        <v>435.13</v>
      </c>
      <c r="AE734">
        <f t="shared" si="752"/>
        <v>147.43</v>
      </c>
      <c r="AF734">
        <f t="shared" si="753"/>
        <v>78644.570000000007</v>
      </c>
      <c r="AG734">
        <f t="shared" si="754"/>
        <v>0</v>
      </c>
      <c r="AH734">
        <f t="shared" si="755"/>
        <v>453.1</v>
      </c>
      <c r="AI734">
        <f t="shared" si="756"/>
        <v>0</v>
      </c>
      <c r="AJ734">
        <f t="shared" si="757"/>
        <v>0</v>
      </c>
      <c r="AK734">
        <v>426912.19</v>
      </c>
      <c r="AL734">
        <v>347832.49</v>
      </c>
      <c r="AM734">
        <v>435.13</v>
      </c>
      <c r="AN734">
        <v>147.43</v>
      </c>
      <c r="AO734">
        <v>78644.570000000007</v>
      </c>
      <c r="AP734">
        <v>0</v>
      </c>
      <c r="AQ734">
        <v>453.1</v>
      </c>
      <c r="AR734">
        <v>0</v>
      </c>
      <c r="AS734">
        <v>0</v>
      </c>
      <c r="AT734">
        <v>70</v>
      </c>
      <c r="AU734">
        <v>10</v>
      </c>
      <c r="AV734">
        <v>1</v>
      </c>
      <c r="AW734">
        <v>1</v>
      </c>
      <c r="AZ734">
        <v>1</v>
      </c>
      <c r="BA734">
        <v>1</v>
      </c>
      <c r="BB734">
        <v>1</v>
      </c>
      <c r="BC734">
        <v>1</v>
      </c>
      <c r="BD734" t="s">
        <v>3</v>
      </c>
      <c r="BE734" t="s">
        <v>3</v>
      </c>
      <c r="BF734" t="s">
        <v>3</v>
      </c>
      <c r="BG734" t="s">
        <v>3</v>
      </c>
      <c r="BH734">
        <v>0</v>
      </c>
      <c r="BI734">
        <v>4</v>
      </c>
      <c r="BJ734" t="s">
        <v>32</v>
      </c>
      <c r="BM734">
        <v>0</v>
      </c>
      <c r="BN734">
        <v>0</v>
      </c>
      <c r="BO734" t="s">
        <v>3</v>
      </c>
      <c r="BP734">
        <v>0</v>
      </c>
      <c r="BQ734">
        <v>1</v>
      </c>
      <c r="BR734">
        <v>0</v>
      </c>
      <c r="BS734">
        <v>1</v>
      </c>
      <c r="BT734">
        <v>1</v>
      </c>
      <c r="BU734">
        <v>1</v>
      </c>
      <c r="BV734">
        <v>1</v>
      </c>
      <c r="BW734">
        <v>1</v>
      </c>
      <c r="BX734">
        <v>1</v>
      </c>
      <c r="BY734" t="s">
        <v>3</v>
      </c>
      <c r="BZ734">
        <v>70</v>
      </c>
      <c r="CA734">
        <v>10</v>
      </c>
      <c r="CF734">
        <v>0</v>
      </c>
      <c r="CG734">
        <v>0</v>
      </c>
      <c r="CM734">
        <v>0</v>
      </c>
      <c r="CN734" t="s">
        <v>3</v>
      </c>
      <c r="CO734">
        <v>0</v>
      </c>
      <c r="CP734">
        <f t="shared" si="758"/>
        <v>6190.23</v>
      </c>
      <c r="CQ734">
        <f t="shared" si="759"/>
        <v>347832.49</v>
      </c>
      <c r="CR734">
        <f t="shared" si="760"/>
        <v>435.13</v>
      </c>
      <c r="CS734">
        <f t="shared" si="761"/>
        <v>147.43</v>
      </c>
      <c r="CT734">
        <f t="shared" si="762"/>
        <v>78644.570000000007</v>
      </c>
      <c r="CU734">
        <f t="shared" si="763"/>
        <v>0</v>
      </c>
      <c r="CV734">
        <f t="shared" si="764"/>
        <v>453.1</v>
      </c>
      <c r="CW734">
        <f t="shared" si="765"/>
        <v>0</v>
      </c>
      <c r="CX734">
        <f t="shared" si="766"/>
        <v>0</v>
      </c>
      <c r="CY734">
        <f t="shared" si="767"/>
        <v>798.245</v>
      </c>
      <c r="CZ734">
        <f t="shared" si="768"/>
        <v>114.035</v>
      </c>
      <c r="DC734" t="s">
        <v>3</v>
      </c>
      <c r="DD734" t="s">
        <v>3</v>
      </c>
      <c r="DE734" t="s">
        <v>3</v>
      </c>
      <c r="DF734" t="s">
        <v>3</v>
      </c>
      <c r="DG734" t="s">
        <v>3</v>
      </c>
      <c r="DH734" t="s">
        <v>3</v>
      </c>
      <c r="DI734" t="s">
        <v>3</v>
      </c>
      <c r="DJ734" t="s">
        <v>3</v>
      </c>
      <c r="DK734" t="s">
        <v>3</v>
      </c>
      <c r="DL734" t="s">
        <v>3</v>
      </c>
      <c r="DM734" t="s">
        <v>3</v>
      </c>
      <c r="DN734">
        <v>0</v>
      </c>
      <c r="DO734">
        <v>0</v>
      </c>
      <c r="DP734">
        <v>1</v>
      </c>
      <c r="DQ734">
        <v>1</v>
      </c>
      <c r="DU734">
        <v>1007</v>
      </c>
      <c r="DV734" t="s">
        <v>31</v>
      </c>
      <c r="DW734" t="s">
        <v>31</v>
      </c>
      <c r="DX734">
        <v>100</v>
      </c>
      <c r="EE734">
        <v>32505399</v>
      </c>
      <c r="EF734">
        <v>1</v>
      </c>
      <c r="EG734" t="s">
        <v>21</v>
      </c>
      <c r="EH734">
        <v>0</v>
      </c>
      <c r="EI734" t="s">
        <v>3</v>
      </c>
      <c r="EJ734">
        <v>4</v>
      </c>
      <c r="EK734">
        <v>0</v>
      </c>
      <c r="EL734" t="s">
        <v>22</v>
      </c>
      <c r="EM734" t="s">
        <v>23</v>
      </c>
      <c r="EO734" t="s">
        <v>3</v>
      </c>
      <c r="EQ734">
        <v>131072</v>
      </c>
      <c r="ER734">
        <v>426912.19</v>
      </c>
      <c r="ES734">
        <v>347832.49</v>
      </c>
      <c r="ET734">
        <v>435.13</v>
      </c>
      <c r="EU734">
        <v>147.43</v>
      </c>
      <c r="EV734">
        <v>78644.570000000007</v>
      </c>
      <c r="EW734">
        <v>453.1</v>
      </c>
      <c r="EX734">
        <v>0</v>
      </c>
      <c r="EY734">
        <v>0</v>
      </c>
      <c r="FQ734">
        <v>0</v>
      </c>
      <c r="FR734">
        <f t="shared" si="769"/>
        <v>0</v>
      </c>
      <c r="FS734">
        <v>0</v>
      </c>
      <c r="FX734">
        <v>70</v>
      </c>
      <c r="FY734">
        <v>10</v>
      </c>
      <c r="GA734" t="s">
        <v>3</v>
      </c>
      <c r="GD734">
        <v>0</v>
      </c>
      <c r="GF734">
        <v>1739596138</v>
      </c>
      <c r="GG734">
        <v>2</v>
      </c>
      <c r="GH734">
        <v>1</v>
      </c>
      <c r="GI734">
        <v>-2</v>
      </c>
      <c r="GJ734">
        <v>0</v>
      </c>
      <c r="GK734">
        <f>ROUND(R734*(R12)/100,2)</f>
        <v>2.31</v>
      </c>
      <c r="GL734">
        <f t="shared" si="770"/>
        <v>0</v>
      </c>
      <c r="GM734">
        <f t="shared" si="771"/>
        <v>7104.83</v>
      </c>
      <c r="GN734">
        <f t="shared" si="772"/>
        <v>0</v>
      </c>
      <c r="GO734">
        <f t="shared" si="773"/>
        <v>0</v>
      </c>
      <c r="GP734">
        <f t="shared" si="774"/>
        <v>7104.83</v>
      </c>
      <c r="GR734">
        <v>0</v>
      </c>
      <c r="GS734">
        <v>3</v>
      </c>
      <c r="GT734">
        <v>0</v>
      </c>
      <c r="GU734" t="s">
        <v>3</v>
      </c>
      <c r="GV734">
        <f t="shared" si="775"/>
        <v>0</v>
      </c>
      <c r="GW734">
        <v>1</v>
      </c>
      <c r="GX734">
        <f t="shared" si="776"/>
        <v>0</v>
      </c>
      <c r="HA734">
        <v>0</v>
      </c>
      <c r="HB734">
        <v>0</v>
      </c>
      <c r="IK734">
        <v>0</v>
      </c>
    </row>
    <row r="735" spans="1:245" x14ac:dyDescent="0.2">
      <c r="A735">
        <v>17</v>
      </c>
      <c r="B735">
        <v>1</v>
      </c>
      <c r="E735" t="s">
        <v>707</v>
      </c>
      <c r="F735" t="s">
        <v>25</v>
      </c>
      <c r="G735" t="s">
        <v>26</v>
      </c>
      <c r="H735" t="s">
        <v>19</v>
      </c>
      <c r="I735">
        <v>3.1621000000000003E-2</v>
      </c>
      <c r="J735">
        <v>0</v>
      </c>
      <c r="O735">
        <f t="shared" si="738"/>
        <v>1688.88</v>
      </c>
      <c r="P735">
        <f t="shared" si="739"/>
        <v>1688.88</v>
      </c>
      <c r="Q735">
        <f t="shared" si="740"/>
        <v>0</v>
      </c>
      <c r="R735">
        <f t="shared" si="741"/>
        <v>0</v>
      </c>
      <c r="S735">
        <f t="shared" si="742"/>
        <v>0</v>
      </c>
      <c r="T735">
        <f t="shared" si="743"/>
        <v>0</v>
      </c>
      <c r="U735">
        <f t="shared" si="744"/>
        <v>0</v>
      </c>
      <c r="V735">
        <f t="shared" si="745"/>
        <v>0</v>
      </c>
      <c r="W735">
        <f t="shared" si="746"/>
        <v>0</v>
      </c>
      <c r="X735">
        <f t="shared" si="747"/>
        <v>0</v>
      </c>
      <c r="Y735">
        <f t="shared" si="748"/>
        <v>0</v>
      </c>
      <c r="AA735">
        <v>33034105</v>
      </c>
      <c r="AB735">
        <f t="shared" si="749"/>
        <v>53410.15</v>
      </c>
      <c r="AC735">
        <f t="shared" si="750"/>
        <v>53410.15</v>
      </c>
      <c r="AD735">
        <f t="shared" si="751"/>
        <v>0</v>
      </c>
      <c r="AE735">
        <f t="shared" si="752"/>
        <v>0</v>
      </c>
      <c r="AF735">
        <f t="shared" si="753"/>
        <v>0</v>
      </c>
      <c r="AG735">
        <f t="shared" si="754"/>
        <v>0</v>
      </c>
      <c r="AH735">
        <f t="shared" si="755"/>
        <v>0</v>
      </c>
      <c r="AI735">
        <f t="shared" si="756"/>
        <v>0</v>
      </c>
      <c r="AJ735">
        <f t="shared" si="757"/>
        <v>0</v>
      </c>
      <c r="AK735">
        <v>53410.15</v>
      </c>
      <c r="AL735">
        <v>53410.15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70</v>
      </c>
      <c r="AU735">
        <v>10</v>
      </c>
      <c r="AV735">
        <v>1</v>
      </c>
      <c r="AW735">
        <v>1</v>
      </c>
      <c r="AZ735">
        <v>1</v>
      </c>
      <c r="BA735">
        <v>1</v>
      </c>
      <c r="BB735">
        <v>1</v>
      </c>
      <c r="BC735">
        <v>1</v>
      </c>
      <c r="BD735" t="s">
        <v>3</v>
      </c>
      <c r="BE735" t="s">
        <v>3</v>
      </c>
      <c r="BF735" t="s">
        <v>3</v>
      </c>
      <c r="BG735" t="s">
        <v>3</v>
      </c>
      <c r="BH735">
        <v>3</v>
      </c>
      <c r="BI735">
        <v>4</v>
      </c>
      <c r="BJ735" t="s">
        <v>27</v>
      </c>
      <c r="BM735">
        <v>0</v>
      </c>
      <c r="BN735">
        <v>0</v>
      </c>
      <c r="BO735" t="s">
        <v>3</v>
      </c>
      <c r="BP735">
        <v>0</v>
      </c>
      <c r="BQ735">
        <v>1</v>
      </c>
      <c r="BR735">
        <v>0</v>
      </c>
      <c r="BS735">
        <v>1</v>
      </c>
      <c r="BT735">
        <v>1</v>
      </c>
      <c r="BU735">
        <v>1</v>
      </c>
      <c r="BV735">
        <v>1</v>
      </c>
      <c r="BW735">
        <v>1</v>
      </c>
      <c r="BX735">
        <v>1</v>
      </c>
      <c r="BY735" t="s">
        <v>3</v>
      </c>
      <c r="BZ735">
        <v>70</v>
      </c>
      <c r="CA735">
        <v>10</v>
      </c>
      <c r="CF735">
        <v>0</v>
      </c>
      <c r="CG735">
        <v>0</v>
      </c>
      <c r="CM735">
        <v>0</v>
      </c>
      <c r="CN735" t="s">
        <v>3</v>
      </c>
      <c r="CO735">
        <v>0</v>
      </c>
      <c r="CP735">
        <f t="shared" si="758"/>
        <v>1688.88</v>
      </c>
      <c r="CQ735">
        <f t="shared" si="759"/>
        <v>53410.15</v>
      </c>
      <c r="CR735">
        <f t="shared" si="760"/>
        <v>0</v>
      </c>
      <c r="CS735">
        <f t="shared" si="761"/>
        <v>0</v>
      </c>
      <c r="CT735">
        <f t="shared" si="762"/>
        <v>0</v>
      </c>
      <c r="CU735">
        <f t="shared" si="763"/>
        <v>0</v>
      </c>
      <c r="CV735">
        <f t="shared" si="764"/>
        <v>0</v>
      </c>
      <c r="CW735">
        <f t="shared" si="765"/>
        <v>0</v>
      </c>
      <c r="CX735">
        <f t="shared" si="766"/>
        <v>0</v>
      </c>
      <c r="CY735">
        <f t="shared" si="767"/>
        <v>0</v>
      </c>
      <c r="CZ735">
        <f t="shared" si="768"/>
        <v>0</v>
      </c>
      <c r="DC735" t="s">
        <v>3</v>
      </c>
      <c r="DD735" t="s">
        <v>3</v>
      </c>
      <c r="DE735" t="s">
        <v>3</v>
      </c>
      <c r="DF735" t="s">
        <v>3</v>
      </c>
      <c r="DG735" t="s">
        <v>3</v>
      </c>
      <c r="DH735" t="s">
        <v>3</v>
      </c>
      <c r="DI735" t="s">
        <v>3</v>
      </c>
      <c r="DJ735" t="s">
        <v>3</v>
      </c>
      <c r="DK735" t="s">
        <v>3</v>
      </c>
      <c r="DL735" t="s">
        <v>3</v>
      </c>
      <c r="DM735" t="s">
        <v>3</v>
      </c>
      <c r="DN735">
        <v>0</v>
      </c>
      <c r="DO735">
        <v>0</v>
      </c>
      <c r="DP735">
        <v>1</v>
      </c>
      <c r="DQ735">
        <v>1</v>
      </c>
      <c r="DU735">
        <v>1009</v>
      </c>
      <c r="DV735" t="s">
        <v>19</v>
      </c>
      <c r="DW735" t="s">
        <v>19</v>
      </c>
      <c r="DX735">
        <v>1000</v>
      </c>
      <c r="EE735">
        <v>32505399</v>
      </c>
      <c r="EF735">
        <v>1</v>
      </c>
      <c r="EG735" t="s">
        <v>21</v>
      </c>
      <c r="EH735">
        <v>0</v>
      </c>
      <c r="EI735" t="s">
        <v>3</v>
      </c>
      <c r="EJ735">
        <v>4</v>
      </c>
      <c r="EK735">
        <v>0</v>
      </c>
      <c r="EL735" t="s">
        <v>22</v>
      </c>
      <c r="EM735" t="s">
        <v>23</v>
      </c>
      <c r="EO735" t="s">
        <v>3</v>
      </c>
      <c r="EQ735">
        <v>131072</v>
      </c>
      <c r="ER735">
        <v>53410.15</v>
      </c>
      <c r="ES735">
        <v>53410.15</v>
      </c>
      <c r="ET735">
        <v>0</v>
      </c>
      <c r="EU735">
        <v>0</v>
      </c>
      <c r="EV735">
        <v>0</v>
      </c>
      <c r="EW735">
        <v>0</v>
      </c>
      <c r="EX735">
        <v>0</v>
      </c>
      <c r="EY735">
        <v>0</v>
      </c>
      <c r="FQ735">
        <v>0</v>
      </c>
      <c r="FR735">
        <f t="shared" si="769"/>
        <v>0</v>
      </c>
      <c r="FS735">
        <v>0</v>
      </c>
      <c r="FX735">
        <v>70</v>
      </c>
      <c r="FY735">
        <v>10</v>
      </c>
      <c r="GA735" t="s">
        <v>3</v>
      </c>
      <c r="GD735">
        <v>0</v>
      </c>
      <c r="GF735">
        <v>-1467733540</v>
      </c>
      <c r="GG735">
        <v>2</v>
      </c>
      <c r="GH735">
        <v>1</v>
      </c>
      <c r="GI735">
        <v>-2</v>
      </c>
      <c r="GJ735">
        <v>0</v>
      </c>
      <c r="GK735">
        <f>ROUND(R735*(R12)/100,2)</f>
        <v>0</v>
      </c>
      <c r="GL735">
        <f t="shared" si="770"/>
        <v>0</v>
      </c>
      <c r="GM735">
        <f t="shared" si="771"/>
        <v>1688.88</v>
      </c>
      <c r="GN735">
        <f t="shared" si="772"/>
        <v>0</v>
      </c>
      <c r="GO735">
        <f t="shared" si="773"/>
        <v>0</v>
      </c>
      <c r="GP735">
        <f t="shared" si="774"/>
        <v>1688.88</v>
      </c>
      <c r="GR735">
        <v>0</v>
      </c>
      <c r="GS735">
        <v>3</v>
      </c>
      <c r="GT735">
        <v>0</v>
      </c>
      <c r="GU735" t="s">
        <v>3</v>
      </c>
      <c r="GV735">
        <f t="shared" si="775"/>
        <v>0</v>
      </c>
      <c r="GW735">
        <v>1</v>
      </c>
      <c r="GX735">
        <f t="shared" si="776"/>
        <v>0</v>
      </c>
      <c r="HA735">
        <v>0</v>
      </c>
      <c r="HB735">
        <v>0</v>
      </c>
      <c r="IK735">
        <v>0</v>
      </c>
    </row>
    <row r="736" spans="1:245" x14ac:dyDescent="0.2">
      <c r="A736">
        <v>17</v>
      </c>
      <c r="B736">
        <v>1</v>
      </c>
      <c r="E736" t="s">
        <v>708</v>
      </c>
      <c r="F736" t="s">
        <v>35</v>
      </c>
      <c r="G736" t="s">
        <v>588</v>
      </c>
      <c r="H736" t="s">
        <v>37</v>
      </c>
      <c r="I736">
        <v>3</v>
      </c>
      <c r="J736">
        <v>0</v>
      </c>
      <c r="O736">
        <f t="shared" si="738"/>
        <v>163604.25</v>
      </c>
      <c r="P736">
        <f t="shared" si="739"/>
        <v>163604.25</v>
      </c>
      <c r="Q736">
        <f t="shared" si="740"/>
        <v>0</v>
      </c>
      <c r="R736">
        <f t="shared" si="741"/>
        <v>0</v>
      </c>
      <c r="S736">
        <f t="shared" si="742"/>
        <v>0</v>
      </c>
      <c r="T736">
        <f t="shared" si="743"/>
        <v>0</v>
      </c>
      <c r="U736">
        <f t="shared" si="744"/>
        <v>0</v>
      </c>
      <c r="V736">
        <f t="shared" si="745"/>
        <v>0</v>
      </c>
      <c r="W736">
        <f t="shared" si="746"/>
        <v>0</v>
      </c>
      <c r="X736">
        <f t="shared" si="747"/>
        <v>0</v>
      </c>
      <c r="Y736">
        <f t="shared" si="748"/>
        <v>0</v>
      </c>
      <c r="AA736">
        <v>33034105</v>
      </c>
      <c r="AB736">
        <f t="shared" si="749"/>
        <v>54534.75</v>
      </c>
      <c r="AC736">
        <f t="shared" si="750"/>
        <v>54534.75</v>
      </c>
      <c r="AD736">
        <f t="shared" si="751"/>
        <v>0</v>
      </c>
      <c r="AE736">
        <f t="shared" si="752"/>
        <v>0</v>
      </c>
      <c r="AF736">
        <f t="shared" si="753"/>
        <v>0</v>
      </c>
      <c r="AG736">
        <f t="shared" si="754"/>
        <v>0</v>
      </c>
      <c r="AH736">
        <f t="shared" si="755"/>
        <v>0</v>
      </c>
      <c r="AI736">
        <f t="shared" si="756"/>
        <v>0</v>
      </c>
      <c r="AJ736">
        <f t="shared" si="757"/>
        <v>0</v>
      </c>
      <c r="AK736">
        <v>54534.75</v>
      </c>
      <c r="AL736">
        <v>54534.75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1</v>
      </c>
      <c r="AW736">
        <v>1</v>
      </c>
      <c r="AZ736">
        <v>1</v>
      </c>
      <c r="BA736">
        <v>1</v>
      </c>
      <c r="BB736">
        <v>1</v>
      </c>
      <c r="BC736">
        <v>1</v>
      </c>
      <c r="BD736" t="s">
        <v>3</v>
      </c>
      <c r="BE736" t="s">
        <v>3</v>
      </c>
      <c r="BF736" t="s">
        <v>3</v>
      </c>
      <c r="BG736" t="s">
        <v>3</v>
      </c>
      <c r="BH736">
        <v>3</v>
      </c>
      <c r="BI736">
        <v>1</v>
      </c>
      <c r="BJ736" t="s">
        <v>3</v>
      </c>
      <c r="BM736">
        <v>6001</v>
      </c>
      <c r="BN736">
        <v>0</v>
      </c>
      <c r="BO736" t="s">
        <v>3</v>
      </c>
      <c r="BP736">
        <v>0</v>
      </c>
      <c r="BQ736">
        <v>0</v>
      </c>
      <c r="BR736">
        <v>0</v>
      </c>
      <c r="BS736">
        <v>1</v>
      </c>
      <c r="BT736">
        <v>1</v>
      </c>
      <c r="BU736">
        <v>1</v>
      </c>
      <c r="BV736">
        <v>1</v>
      </c>
      <c r="BW736">
        <v>1</v>
      </c>
      <c r="BX736">
        <v>1</v>
      </c>
      <c r="BY736" t="s">
        <v>3</v>
      </c>
      <c r="BZ736">
        <v>0</v>
      </c>
      <c r="CA736">
        <v>0</v>
      </c>
      <c r="CF736">
        <v>0</v>
      </c>
      <c r="CG736">
        <v>0</v>
      </c>
      <c r="CM736">
        <v>0</v>
      </c>
      <c r="CN736" t="s">
        <v>3</v>
      </c>
      <c r="CO736">
        <v>0</v>
      </c>
      <c r="CP736">
        <f t="shared" si="758"/>
        <v>163604.25</v>
      </c>
      <c r="CQ736">
        <f t="shared" si="759"/>
        <v>54534.75</v>
      </c>
      <c r="CR736">
        <f t="shared" si="760"/>
        <v>0</v>
      </c>
      <c r="CS736">
        <f t="shared" si="761"/>
        <v>0</v>
      </c>
      <c r="CT736">
        <f t="shared" si="762"/>
        <v>0</v>
      </c>
      <c r="CU736">
        <f t="shared" si="763"/>
        <v>0</v>
      </c>
      <c r="CV736">
        <f t="shared" si="764"/>
        <v>0</v>
      </c>
      <c r="CW736">
        <f t="shared" si="765"/>
        <v>0</v>
      </c>
      <c r="CX736">
        <f t="shared" si="766"/>
        <v>0</v>
      </c>
      <c r="CY736">
        <f t="shared" si="767"/>
        <v>0</v>
      </c>
      <c r="CZ736">
        <f t="shared" si="768"/>
        <v>0</v>
      </c>
      <c r="DC736" t="s">
        <v>3</v>
      </c>
      <c r="DD736" t="s">
        <v>3</v>
      </c>
      <c r="DE736" t="s">
        <v>3</v>
      </c>
      <c r="DF736" t="s">
        <v>3</v>
      </c>
      <c r="DG736" t="s">
        <v>3</v>
      </c>
      <c r="DH736" t="s">
        <v>3</v>
      </c>
      <c r="DI736" t="s">
        <v>3</v>
      </c>
      <c r="DJ736" t="s">
        <v>3</v>
      </c>
      <c r="DK736" t="s">
        <v>3</v>
      </c>
      <c r="DL736" t="s">
        <v>3</v>
      </c>
      <c r="DM736" t="s">
        <v>3</v>
      </c>
      <c r="DN736">
        <v>0</v>
      </c>
      <c r="DO736">
        <v>0</v>
      </c>
      <c r="DP736">
        <v>1</v>
      </c>
      <c r="DQ736">
        <v>1</v>
      </c>
      <c r="DU736">
        <v>1010</v>
      </c>
      <c r="DV736" t="s">
        <v>37</v>
      </c>
      <c r="DW736" t="s">
        <v>38</v>
      </c>
      <c r="DX736">
        <v>1</v>
      </c>
      <c r="EE736">
        <v>32747723</v>
      </c>
      <c r="EF736">
        <v>0</v>
      </c>
      <c r="EG736" t="s">
        <v>39</v>
      </c>
      <c r="EH736">
        <v>0</v>
      </c>
      <c r="EI736" t="s">
        <v>3</v>
      </c>
      <c r="EJ736">
        <v>1</v>
      </c>
      <c r="EK736">
        <v>6001</v>
      </c>
      <c r="EL736" t="s">
        <v>40</v>
      </c>
      <c r="EM736" t="s">
        <v>39</v>
      </c>
      <c r="EO736" t="s">
        <v>3</v>
      </c>
      <c r="EQ736">
        <v>131072</v>
      </c>
      <c r="ER736">
        <v>54534.75</v>
      </c>
      <c r="ES736">
        <v>54534.75</v>
      </c>
      <c r="ET736">
        <v>0</v>
      </c>
      <c r="EU736">
        <v>0</v>
      </c>
      <c r="EV736">
        <v>0</v>
      </c>
      <c r="EW736">
        <v>0</v>
      </c>
      <c r="EX736">
        <v>0</v>
      </c>
      <c r="EY736">
        <v>0</v>
      </c>
      <c r="FQ736">
        <v>0</v>
      </c>
      <c r="FR736">
        <f t="shared" si="769"/>
        <v>0</v>
      </c>
      <c r="FS736">
        <v>0</v>
      </c>
      <c r="FX736">
        <v>0</v>
      </c>
      <c r="FY736">
        <v>0</v>
      </c>
      <c r="GA736" t="s">
        <v>41</v>
      </c>
      <c r="GD736">
        <v>0</v>
      </c>
      <c r="GF736">
        <v>1531940984</v>
      </c>
      <c r="GG736">
        <v>2</v>
      </c>
      <c r="GH736">
        <v>0</v>
      </c>
      <c r="GI736">
        <v>-2</v>
      </c>
      <c r="GJ736">
        <v>0</v>
      </c>
      <c r="GK736">
        <f>ROUND(R736*(R12)/100,2)</f>
        <v>0</v>
      </c>
      <c r="GL736">
        <f t="shared" si="770"/>
        <v>0</v>
      </c>
      <c r="GM736">
        <f t="shared" si="771"/>
        <v>163604.25</v>
      </c>
      <c r="GN736">
        <f t="shared" si="772"/>
        <v>163604.25</v>
      </c>
      <c r="GO736">
        <f t="shared" si="773"/>
        <v>0</v>
      </c>
      <c r="GP736">
        <f t="shared" si="774"/>
        <v>0</v>
      </c>
      <c r="GR736">
        <v>0</v>
      </c>
      <c r="GS736">
        <v>4</v>
      </c>
      <c r="GT736">
        <v>0</v>
      </c>
      <c r="GU736" t="s">
        <v>3</v>
      </c>
      <c r="GV736">
        <f t="shared" si="775"/>
        <v>0</v>
      </c>
      <c r="GW736">
        <v>1</v>
      </c>
      <c r="GX736">
        <f t="shared" si="776"/>
        <v>0</v>
      </c>
      <c r="HA736">
        <v>0</v>
      </c>
      <c r="HB736">
        <v>0</v>
      </c>
      <c r="IK736">
        <v>0</v>
      </c>
    </row>
    <row r="737" spans="1:245" x14ac:dyDescent="0.2">
      <c r="A737">
        <v>17</v>
      </c>
      <c r="B737">
        <v>1</v>
      </c>
      <c r="C737">
        <f>ROW(SmtRes!A1945)</f>
        <v>1945</v>
      </c>
      <c r="D737">
        <f>ROW(EtalonRes!A1847)</f>
        <v>1847</v>
      </c>
      <c r="E737" t="s">
        <v>709</v>
      </c>
      <c r="F737" t="s">
        <v>17</v>
      </c>
      <c r="G737" t="s">
        <v>18</v>
      </c>
      <c r="H737" t="s">
        <v>19</v>
      </c>
      <c r="I737">
        <v>6.7900000000000002E-2</v>
      </c>
      <c r="J737">
        <v>0</v>
      </c>
      <c r="O737">
        <f t="shared" si="738"/>
        <v>4526.7</v>
      </c>
      <c r="P737">
        <f t="shared" si="739"/>
        <v>3865.78</v>
      </c>
      <c r="Q737">
        <f t="shared" si="740"/>
        <v>105.6</v>
      </c>
      <c r="R737">
        <f t="shared" si="741"/>
        <v>9.6999999999999993</v>
      </c>
      <c r="S737">
        <f t="shared" si="742"/>
        <v>555.32000000000005</v>
      </c>
      <c r="T737">
        <f t="shared" si="743"/>
        <v>0</v>
      </c>
      <c r="U737">
        <f t="shared" si="744"/>
        <v>2.4518689999999999</v>
      </c>
      <c r="V737">
        <f t="shared" si="745"/>
        <v>0</v>
      </c>
      <c r="W737">
        <f t="shared" si="746"/>
        <v>0</v>
      </c>
      <c r="X737">
        <f t="shared" si="747"/>
        <v>388.72</v>
      </c>
      <c r="Y737">
        <f t="shared" si="748"/>
        <v>55.53</v>
      </c>
      <c r="AA737">
        <v>33034105</v>
      </c>
      <c r="AB737">
        <f t="shared" si="749"/>
        <v>66667.14</v>
      </c>
      <c r="AC737">
        <f t="shared" si="750"/>
        <v>56933.42</v>
      </c>
      <c r="AD737">
        <f t="shared" si="751"/>
        <v>1555.17</v>
      </c>
      <c r="AE737">
        <f t="shared" si="752"/>
        <v>142.85</v>
      </c>
      <c r="AF737">
        <f t="shared" si="753"/>
        <v>8178.55</v>
      </c>
      <c r="AG737">
        <f t="shared" si="754"/>
        <v>0</v>
      </c>
      <c r="AH737">
        <f t="shared" si="755"/>
        <v>36.11</v>
      </c>
      <c r="AI737">
        <f t="shared" si="756"/>
        <v>0</v>
      </c>
      <c r="AJ737">
        <f t="shared" si="757"/>
        <v>0</v>
      </c>
      <c r="AK737">
        <v>66667.14</v>
      </c>
      <c r="AL737">
        <v>56933.42</v>
      </c>
      <c r="AM737">
        <v>1555.17</v>
      </c>
      <c r="AN737">
        <v>142.85</v>
      </c>
      <c r="AO737">
        <v>8178.55</v>
      </c>
      <c r="AP737">
        <v>0</v>
      </c>
      <c r="AQ737">
        <v>36.11</v>
      </c>
      <c r="AR737">
        <v>0</v>
      </c>
      <c r="AS737">
        <v>0</v>
      </c>
      <c r="AT737">
        <v>70</v>
      </c>
      <c r="AU737">
        <v>10</v>
      </c>
      <c r="AV737">
        <v>1</v>
      </c>
      <c r="AW737">
        <v>1</v>
      </c>
      <c r="AZ737">
        <v>1</v>
      </c>
      <c r="BA737">
        <v>1</v>
      </c>
      <c r="BB737">
        <v>1</v>
      </c>
      <c r="BC737">
        <v>1</v>
      </c>
      <c r="BD737" t="s">
        <v>3</v>
      </c>
      <c r="BE737" t="s">
        <v>3</v>
      </c>
      <c r="BF737" t="s">
        <v>3</v>
      </c>
      <c r="BG737" t="s">
        <v>3</v>
      </c>
      <c r="BH737">
        <v>0</v>
      </c>
      <c r="BI737">
        <v>4</v>
      </c>
      <c r="BJ737" t="s">
        <v>20</v>
      </c>
      <c r="BM737">
        <v>0</v>
      </c>
      <c r="BN737">
        <v>0</v>
      </c>
      <c r="BO737" t="s">
        <v>3</v>
      </c>
      <c r="BP737">
        <v>0</v>
      </c>
      <c r="BQ737">
        <v>1</v>
      </c>
      <c r="BR737">
        <v>0</v>
      </c>
      <c r="BS737">
        <v>1</v>
      </c>
      <c r="BT737">
        <v>1</v>
      </c>
      <c r="BU737">
        <v>1</v>
      </c>
      <c r="BV737">
        <v>1</v>
      </c>
      <c r="BW737">
        <v>1</v>
      </c>
      <c r="BX737">
        <v>1</v>
      </c>
      <c r="BY737" t="s">
        <v>3</v>
      </c>
      <c r="BZ737">
        <v>70</v>
      </c>
      <c r="CA737">
        <v>10</v>
      </c>
      <c r="CF737">
        <v>0</v>
      </c>
      <c r="CG737">
        <v>0</v>
      </c>
      <c r="CM737">
        <v>0</v>
      </c>
      <c r="CN737" t="s">
        <v>3</v>
      </c>
      <c r="CO737">
        <v>0</v>
      </c>
      <c r="CP737">
        <f t="shared" si="758"/>
        <v>4526.7</v>
      </c>
      <c r="CQ737">
        <f t="shared" si="759"/>
        <v>56933.42</v>
      </c>
      <c r="CR737">
        <f t="shared" si="760"/>
        <v>1555.17</v>
      </c>
      <c r="CS737">
        <f t="shared" si="761"/>
        <v>142.85</v>
      </c>
      <c r="CT737">
        <f t="shared" si="762"/>
        <v>8178.55</v>
      </c>
      <c r="CU737">
        <f t="shared" si="763"/>
        <v>0</v>
      </c>
      <c r="CV737">
        <f t="shared" si="764"/>
        <v>36.11</v>
      </c>
      <c r="CW737">
        <f t="shared" si="765"/>
        <v>0</v>
      </c>
      <c r="CX737">
        <f t="shared" si="766"/>
        <v>0</v>
      </c>
      <c r="CY737">
        <f t="shared" si="767"/>
        <v>388.72399999999999</v>
      </c>
      <c r="CZ737">
        <f t="shared" si="768"/>
        <v>55.532000000000011</v>
      </c>
      <c r="DC737" t="s">
        <v>3</v>
      </c>
      <c r="DD737" t="s">
        <v>3</v>
      </c>
      <c r="DE737" t="s">
        <v>3</v>
      </c>
      <c r="DF737" t="s">
        <v>3</v>
      </c>
      <c r="DG737" t="s">
        <v>3</v>
      </c>
      <c r="DH737" t="s">
        <v>3</v>
      </c>
      <c r="DI737" t="s">
        <v>3</v>
      </c>
      <c r="DJ737" t="s">
        <v>3</v>
      </c>
      <c r="DK737" t="s">
        <v>3</v>
      </c>
      <c r="DL737" t="s">
        <v>3</v>
      </c>
      <c r="DM737" t="s">
        <v>3</v>
      </c>
      <c r="DN737">
        <v>0</v>
      </c>
      <c r="DO737">
        <v>0</v>
      </c>
      <c r="DP737">
        <v>1</v>
      </c>
      <c r="DQ737">
        <v>1</v>
      </c>
      <c r="DU737">
        <v>1009</v>
      </c>
      <c r="DV737" t="s">
        <v>19</v>
      </c>
      <c r="DW737" t="s">
        <v>19</v>
      </c>
      <c r="DX737">
        <v>1000</v>
      </c>
      <c r="EE737">
        <v>32505399</v>
      </c>
      <c r="EF737">
        <v>1</v>
      </c>
      <c r="EG737" t="s">
        <v>21</v>
      </c>
      <c r="EH737">
        <v>0</v>
      </c>
      <c r="EI737" t="s">
        <v>3</v>
      </c>
      <c r="EJ737">
        <v>4</v>
      </c>
      <c r="EK737">
        <v>0</v>
      </c>
      <c r="EL737" t="s">
        <v>22</v>
      </c>
      <c r="EM737" t="s">
        <v>23</v>
      </c>
      <c r="EO737" t="s">
        <v>3</v>
      </c>
      <c r="EQ737">
        <v>131072</v>
      </c>
      <c r="ER737">
        <v>66667.14</v>
      </c>
      <c r="ES737">
        <v>56933.42</v>
      </c>
      <c r="ET737">
        <v>1555.17</v>
      </c>
      <c r="EU737">
        <v>142.85</v>
      </c>
      <c r="EV737">
        <v>8178.55</v>
      </c>
      <c r="EW737">
        <v>36.11</v>
      </c>
      <c r="EX737">
        <v>0</v>
      </c>
      <c r="EY737">
        <v>0</v>
      </c>
      <c r="FQ737">
        <v>0</v>
      </c>
      <c r="FR737">
        <f t="shared" si="769"/>
        <v>0</v>
      </c>
      <c r="FS737">
        <v>0</v>
      </c>
      <c r="FX737">
        <v>70</v>
      </c>
      <c r="FY737">
        <v>10</v>
      </c>
      <c r="GA737" t="s">
        <v>3</v>
      </c>
      <c r="GD737">
        <v>0</v>
      </c>
      <c r="GF737">
        <v>-1596235391</v>
      </c>
      <c r="GG737">
        <v>2</v>
      </c>
      <c r="GH737">
        <v>1</v>
      </c>
      <c r="GI737">
        <v>-2</v>
      </c>
      <c r="GJ737">
        <v>0</v>
      </c>
      <c r="GK737">
        <f>ROUND(R737*(R12)/100,2)</f>
        <v>10.48</v>
      </c>
      <c r="GL737">
        <f t="shared" si="770"/>
        <v>0</v>
      </c>
      <c r="GM737">
        <f t="shared" si="771"/>
        <v>4981.43</v>
      </c>
      <c r="GN737">
        <f t="shared" si="772"/>
        <v>0</v>
      </c>
      <c r="GO737">
        <f t="shared" si="773"/>
        <v>0</v>
      </c>
      <c r="GP737">
        <f t="shared" si="774"/>
        <v>4981.43</v>
      </c>
      <c r="GR737">
        <v>0</v>
      </c>
      <c r="GS737">
        <v>3</v>
      </c>
      <c r="GT737">
        <v>0</v>
      </c>
      <c r="GU737" t="s">
        <v>3</v>
      </c>
      <c r="GV737">
        <f t="shared" si="775"/>
        <v>0</v>
      </c>
      <c r="GW737">
        <v>1</v>
      </c>
      <c r="GX737">
        <f t="shared" si="776"/>
        <v>0</v>
      </c>
      <c r="HA737">
        <v>0</v>
      </c>
      <c r="HB737">
        <v>0</v>
      </c>
      <c r="IK737">
        <v>0</v>
      </c>
    </row>
    <row r="738" spans="1:245" x14ac:dyDescent="0.2">
      <c r="A738">
        <v>18</v>
      </c>
      <c r="B738">
        <v>1</v>
      </c>
      <c r="C738">
        <v>1945</v>
      </c>
      <c r="E738" t="s">
        <v>710</v>
      </c>
      <c r="F738" t="s">
        <v>25</v>
      </c>
      <c r="G738" t="s">
        <v>26</v>
      </c>
      <c r="H738" t="s">
        <v>19</v>
      </c>
      <c r="I738">
        <f>I737*J738</f>
        <v>-6.7900000000000002E-2</v>
      </c>
      <c r="J738">
        <v>-1</v>
      </c>
      <c r="O738">
        <f t="shared" si="738"/>
        <v>-3626.55</v>
      </c>
      <c r="P738">
        <f t="shared" si="739"/>
        <v>-3626.55</v>
      </c>
      <c r="Q738">
        <f t="shared" si="740"/>
        <v>0</v>
      </c>
      <c r="R738">
        <f t="shared" si="741"/>
        <v>0</v>
      </c>
      <c r="S738">
        <f t="shared" si="742"/>
        <v>0</v>
      </c>
      <c r="T738">
        <f t="shared" si="743"/>
        <v>0</v>
      </c>
      <c r="U738">
        <f t="shared" si="744"/>
        <v>0</v>
      </c>
      <c r="V738">
        <f t="shared" si="745"/>
        <v>0</v>
      </c>
      <c r="W738">
        <f t="shared" si="746"/>
        <v>0</v>
      </c>
      <c r="X738">
        <f t="shared" si="747"/>
        <v>0</v>
      </c>
      <c r="Y738">
        <f t="shared" si="748"/>
        <v>0</v>
      </c>
      <c r="AA738">
        <v>33034105</v>
      </c>
      <c r="AB738">
        <f t="shared" si="749"/>
        <v>53410.15</v>
      </c>
      <c r="AC738">
        <f t="shared" si="750"/>
        <v>53410.15</v>
      </c>
      <c r="AD738">
        <f t="shared" si="751"/>
        <v>0</v>
      </c>
      <c r="AE738">
        <f t="shared" si="752"/>
        <v>0</v>
      </c>
      <c r="AF738">
        <f t="shared" si="753"/>
        <v>0</v>
      </c>
      <c r="AG738">
        <f t="shared" si="754"/>
        <v>0</v>
      </c>
      <c r="AH738">
        <f t="shared" si="755"/>
        <v>0</v>
      </c>
      <c r="AI738">
        <f t="shared" si="756"/>
        <v>0</v>
      </c>
      <c r="AJ738">
        <f t="shared" si="757"/>
        <v>0</v>
      </c>
      <c r="AK738">
        <v>53410.15</v>
      </c>
      <c r="AL738">
        <v>53410.15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70</v>
      </c>
      <c r="AU738">
        <v>10</v>
      </c>
      <c r="AV738">
        <v>1</v>
      </c>
      <c r="AW738">
        <v>1</v>
      </c>
      <c r="AZ738">
        <v>1</v>
      </c>
      <c r="BA738">
        <v>1</v>
      </c>
      <c r="BB738">
        <v>1</v>
      </c>
      <c r="BC738">
        <v>1</v>
      </c>
      <c r="BD738" t="s">
        <v>3</v>
      </c>
      <c r="BE738" t="s">
        <v>3</v>
      </c>
      <c r="BF738" t="s">
        <v>3</v>
      </c>
      <c r="BG738" t="s">
        <v>3</v>
      </c>
      <c r="BH738">
        <v>3</v>
      </c>
      <c r="BI738">
        <v>4</v>
      </c>
      <c r="BJ738" t="s">
        <v>27</v>
      </c>
      <c r="BM738">
        <v>0</v>
      </c>
      <c r="BN738">
        <v>0</v>
      </c>
      <c r="BO738" t="s">
        <v>3</v>
      </c>
      <c r="BP738">
        <v>0</v>
      </c>
      <c r="BQ738">
        <v>1</v>
      </c>
      <c r="BR738">
        <v>0</v>
      </c>
      <c r="BS738">
        <v>1</v>
      </c>
      <c r="BT738">
        <v>1</v>
      </c>
      <c r="BU738">
        <v>1</v>
      </c>
      <c r="BV738">
        <v>1</v>
      </c>
      <c r="BW738">
        <v>1</v>
      </c>
      <c r="BX738">
        <v>1</v>
      </c>
      <c r="BY738" t="s">
        <v>3</v>
      </c>
      <c r="BZ738">
        <v>70</v>
      </c>
      <c r="CA738">
        <v>10</v>
      </c>
      <c r="CF738">
        <v>0</v>
      </c>
      <c r="CG738">
        <v>0</v>
      </c>
      <c r="CM738">
        <v>0</v>
      </c>
      <c r="CN738" t="s">
        <v>3</v>
      </c>
      <c r="CO738">
        <v>0</v>
      </c>
      <c r="CP738">
        <f t="shared" si="758"/>
        <v>-3626.55</v>
      </c>
      <c r="CQ738">
        <f t="shared" si="759"/>
        <v>53410.15</v>
      </c>
      <c r="CR738">
        <f t="shared" si="760"/>
        <v>0</v>
      </c>
      <c r="CS738">
        <f t="shared" si="761"/>
        <v>0</v>
      </c>
      <c r="CT738">
        <f t="shared" si="762"/>
        <v>0</v>
      </c>
      <c r="CU738">
        <f t="shared" si="763"/>
        <v>0</v>
      </c>
      <c r="CV738">
        <f t="shared" si="764"/>
        <v>0</v>
      </c>
      <c r="CW738">
        <f t="shared" si="765"/>
        <v>0</v>
      </c>
      <c r="CX738">
        <f t="shared" si="766"/>
        <v>0</v>
      </c>
      <c r="CY738">
        <f t="shared" si="767"/>
        <v>0</v>
      </c>
      <c r="CZ738">
        <f t="shared" si="768"/>
        <v>0</v>
      </c>
      <c r="DC738" t="s">
        <v>3</v>
      </c>
      <c r="DD738" t="s">
        <v>3</v>
      </c>
      <c r="DE738" t="s">
        <v>3</v>
      </c>
      <c r="DF738" t="s">
        <v>3</v>
      </c>
      <c r="DG738" t="s">
        <v>3</v>
      </c>
      <c r="DH738" t="s">
        <v>3</v>
      </c>
      <c r="DI738" t="s">
        <v>3</v>
      </c>
      <c r="DJ738" t="s">
        <v>3</v>
      </c>
      <c r="DK738" t="s">
        <v>3</v>
      </c>
      <c r="DL738" t="s">
        <v>3</v>
      </c>
      <c r="DM738" t="s">
        <v>3</v>
      </c>
      <c r="DN738">
        <v>0</v>
      </c>
      <c r="DO738">
        <v>0</v>
      </c>
      <c r="DP738">
        <v>1</v>
      </c>
      <c r="DQ738">
        <v>1</v>
      </c>
      <c r="DU738">
        <v>1009</v>
      </c>
      <c r="DV738" t="s">
        <v>19</v>
      </c>
      <c r="DW738" t="s">
        <v>19</v>
      </c>
      <c r="DX738">
        <v>1000</v>
      </c>
      <c r="EE738">
        <v>32505399</v>
      </c>
      <c r="EF738">
        <v>1</v>
      </c>
      <c r="EG738" t="s">
        <v>21</v>
      </c>
      <c r="EH738">
        <v>0</v>
      </c>
      <c r="EI738" t="s">
        <v>3</v>
      </c>
      <c r="EJ738">
        <v>4</v>
      </c>
      <c r="EK738">
        <v>0</v>
      </c>
      <c r="EL738" t="s">
        <v>22</v>
      </c>
      <c r="EM738" t="s">
        <v>23</v>
      </c>
      <c r="EO738" t="s">
        <v>3</v>
      </c>
      <c r="EQ738">
        <v>0</v>
      </c>
      <c r="ER738">
        <v>53410.15</v>
      </c>
      <c r="ES738">
        <v>53410.15</v>
      </c>
      <c r="ET738">
        <v>0</v>
      </c>
      <c r="EU738">
        <v>0</v>
      </c>
      <c r="EV738">
        <v>0</v>
      </c>
      <c r="EW738">
        <v>0</v>
      </c>
      <c r="EX738">
        <v>0</v>
      </c>
      <c r="FQ738">
        <v>0</v>
      </c>
      <c r="FR738">
        <f t="shared" si="769"/>
        <v>0</v>
      </c>
      <c r="FS738">
        <v>0</v>
      </c>
      <c r="FX738">
        <v>70</v>
      </c>
      <c r="FY738">
        <v>10</v>
      </c>
      <c r="GA738" t="s">
        <v>3</v>
      </c>
      <c r="GD738">
        <v>0</v>
      </c>
      <c r="GF738">
        <v>-1467733540</v>
      </c>
      <c r="GG738">
        <v>2</v>
      </c>
      <c r="GH738">
        <v>1</v>
      </c>
      <c r="GI738">
        <v>-2</v>
      </c>
      <c r="GJ738">
        <v>0</v>
      </c>
      <c r="GK738">
        <f>ROUND(R738*(R12)/100,2)</f>
        <v>0</v>
      </c>
      <c r="GL738">
        <f t="shared" si="770"/>
        <v>0</v>
      </c>
      <c r="GM738">
        <f t="shared" si="771"/>
        <v>-3626.55</v>
      </c>
      <c r="GN738">
        <f t="shared" si="772"/>
        <v>0</v>
      </c>
      <c r="GO738">
        <f t="shared" si="773"/>
        <v>0</v>
      </c>
      <c r="GP738">
        <f t="shared" si="774"/>
        <v>-3626.55</v>
      </c>
      <c r="GR738">
        <v>0</v>
      </c>
      <c r="GS738">
        <v>3</v>
      </c>
      <c r="GT738">
        <v>0</v>
      </c>
      <c r="GU738" t="s">
        <v>3</v>
      </c>
      <c r="GV738">
        <f t="shared" si="775"/>
        <v>0</v>
      </c>
      <c r="GW738">
        <v>1</v>
      </c>
      <c r="GX738">
        <f t="shared" si="776"/>
        <v>0</v>
      </c>
      <c r="HA738">
        <v>0</v>
      </c>
      <c r="HB738">
        <v>0</v>
      </c>
      <c r="IK738">
        <v>0</v>
      </c>
    </row>
    <row r="739" spans="1:245" x14ac:dyDescent="0.2">
      <c r="A739">
        <v>17</v>
      </c>
      <c r="B739">
        <v>1</v>
      </c>
      <c r="C739">
        <f>ROW(SmtRes!A1960)</f>
        <v>1960</v>
      </c>
      <c r="D739">
        <f>ROW(EtalonRes!A1862)</f>
        <v>1862</v>
      </c>
      <c r="E739" t="s">
        <v>711</v>
      </c>
      <c r="F739" t="s">
        <v>29</v>
      </c>
      <c r="G739" t="s">
        <v>30</v>
      </c>
      <c r="H739" t="s">
        <v>31</v>
      </c>
      <c r="I739">
        <v>9.2399999999999999E-3</v>
      </c>
      <c r="J739">
        <v>0</v>
      </c>
      <c r="O739">
        <f t="shared" si="738"/>
        <v>3944.67</v>
      </c>
      <c r="P739">
        <f t="shared" si="739"/>
        <v>3213.97</v>
      </c>
      <c r="Q739">
        <f t="shared" si="740"/>
        <v>4.0199999999999996</v>
      </c>
      <c r="R739">
        <f t="shared" si="741"/>
        <v>1.36</v>
      </c>
      <c r="S739">
        <f t="shared" si="742"/>
        <v>726.68</v>
      </c>
      <c r="T739">
        <f t="shared" si="743"/>
        <v>0</v>
      </c>
      <c r="U739">
        <f t="shared" si="744"/>
        <v>4.1866440000000003</v>
      </c>
      <c r="V739">
        <f t="shared" si="745"/>
        <v>0</v>
      </c>
      <c r="W739">
        <f t="shared" si="746"/>
        <v>0</v>
      </c>
      <c r="X739">
        <f t="shared" si="747"/>
        <v>508.68</v>
      </c>
      <c r="Y739">
        <f t="shared" si="748"/>
        <v>72.67</v>
      </c>
      <c r="AA739">
        <v>33034105</v>
      </c>
      <c r="AB739">
        <f t="shared" si="749"/>
        <v>426912.19</v>
      </c>
      <c r="AC739">
        <f t="shared" si="750"/>
        <v>347832.49</v>
      </c>
      <c r="AD739">
        <f t="shared" si="751"/>
        <v>435.13</v>
      </c>
      <c r="AE739">
        <f t="shared" si="752"/>
        <v>147.43</v>
      </c>
      <c r="AF739">
        <f t="shared" si="753"/>
        <v>78644.570000000007</v>
      </c>
      <c r="AG739">
        <f t="shared" si="754"/>
        <v>0</v>
      </c>
      <c r="AH739">
        <f t="shared" si="755"/>
        <v>453.1</v>
      </c>
      <c r="AI739">
        <f t="shared" si="756"/>
        <v>0</v>
      </c>
      <c r="AJ739">
        <f t="shared" si="757"/>
        <v>0</v>
      </c>
      <c r="AK739">
        <v>426912.19</v>
      </c>
      <c r="AL739">
        <v>347832.49</v>
      </c>
      <c r="AM739">
        <v>435.13</v>
      </c>
      <c r="AN739">
        <v>147.43</v>
      </c>
      <c r="AO739">
        <v>78644.570000000007</v>
      </c>
      <c r="AP739">
        <v>0</v>
      </c>
      <c r="AQ739">
        <v>453.1</v>
      </c>
      <c r="AR739">
        <v>0</v>
      </c>
      <c r="AS739">
        <v>0</v>
      </c>
      <c r="AT739">
        <v>70</v>
      </c>
      <c r="AU739">
        <v>10</v>
      </c>
      <c r="AV739">
        <v>1</v>
      </c>
      <c r="AW739">
        <v>1</v>
      </c>
      <c r="AZ739">
        <v>1</v>
      </c>
      <c r="BA739">
        <v>1</v>
      </c>
      <c r="BB739">
        <v>1</v>
      </c>
      <c r="BC739">
        <v>1</v>
      </c>
      <c r="BD739" t="s">
        <v>3</v>
      </c>
      <c r="BE739" t="s">
        <v>3</v>
      </c>
      <c r="BF739" t="s">
        <v>3</v>
      </c>
      <c r="BG739" t="s">
        <v>3</v>
      </c>
      <c r="BH739">
        <v>0</v>
      </c>
      <c r="BI739">
        <v>4</v>
      </c>
      <c r="BJ739" t="s">
        <v>32</v>
      </c>
      <c r="BM739">
        <v>0</v>
      </c>
      <c r="BN739">
        <v>0</v>
      </c>
      <c r="BO739" t="s">
        <v>3</v>
      </c>
      <c r="BP739">
        <v>0</v>
      </c>
      <c r="BQ739">
        <v>1</v>
      </c>
      <c r="BR739">
        <v>0</v>
      </c>
      <c r="BS739">
        <v>1</v>
      </c>
      <c r="BT739">
        <v>1</v>
      </c>
      <c r="BU739">
        <v>1</v>
      </c>
      <c r="BV739">
        <v>1</v>
      </c>
      <c r="BW739">
        <v>1</v>
      </c>
      <c r="BX739">
        <v>1</v>
      </c>
      <c r="BY739" t="s">
        <v>3</v>
      </c>
      <c r="BZ739">
        <v>70</v>
      </c>
      <c r="CA739">
        <v>10</v>
      </c>
      <c r="CF739">
        <v>0</v>
      </c>
      <c r="CG739">
        <v>0</v>
      </c>
      <c r="CM739">
        <v>0</v>
      </c>
      <c r="CN739" t="s">
        <v>3</v>
      </c>
      <c r="CO739">
        <v>0</v>
      </c>
      <c r="CP739">
        <f t="shared" si="758"/>
        <v>3944.6699999999996</v>
      </c>
      <c r="CQ739">
        <f t="shared" si="759"/>
        <v>347832.49</v>
      </c>
      <c r="CR739">
        <f t="shared" si="760"/>
        <v>435.13</v>
      </c>
      <c r="CS739">
        <f t="shared" si="761"/>
        <v>147.43</v>
      </c>
      <c r="CT739">
        <f t="shared" si="762"/>
        <v>78644.570000000007</v>
      </c>
      <c r="CU739">
        <f t="shared" si="763"/>
        <v>0</v>
      </c>
      <c r="CV739">
        <f t="shared" si="764"/>
        <v>453.1</v>
      </c>
      <c r="CW739">
        <f t="shared" si="765"/>
        <v>0</v>
      </c>
      <c r="CX739">
        <f t="shared" si="766"/>
        <v>0</v>
      </c>
      <c r="CY739">
        <f t="shared" si="767"/>
        <v>508.67599999999999</v>
      </c>
      <c r="CZ739">
        <f t="shared" si="768"/>
        <v>72.667999999999992</v>
      </c>
      <c r="DC739" t="s">
        <v>3</v>
      </c>
      <c r="DD739" t="s">
        <v>3</v>
      </c>
      <c r="DE739" t="s">
        <v>3</v>
      </c>
      <c r="DF739" t="s">
        <v>3</v>
      </c>
      <c r="DG739" t="s">
        <v>3</v>
      </c>
      <c r="DH739" t="s">
        <v>3</v>
      </c>
      <c r="DI739" t="s">
        <v>3</v>
      </c>
      <c r="DJ739" t="s">
        <v>3</v>
      </c>
      <c r="DK739" t="s">
        <v>3</v>
      </c>
      <c r="DL739" t="s">
        <v>3</v>
      </c>
      <c r="DM739" t="s">
        <v>3</v>
      </c>
      <c r="DN739">
        <v>0</v>
      </c>
      <c r="DO739">
        <v>0</v>
      </c>
      <c r="DP739">
        <v>1</v>
      </c>
      <c r="DQ739">
        <v>1</v>
      </c>
      <c r="DU739">
        <v>1007</v>
      </c>
      <c r="DV739" t="s">
        <v>31</v>
      </c>
      <c r="DW739" t="s">
        <v>31</v>
      </c>
      <c r="DX739">
        <v>100</v>
      </c>
      <c r="EE739">
        <v>32505399</v>
      </c>
      <c r="EF739">
        <v>1</v>
      </c>
      <c r="EG739" t="s">
        <v>21</v>
      </c>
      <c r="EH739">
        <v>0</v>
      </c>
      <c r="EI739" t="s">
        <v>3</v>
      </c>
      <c r="EJ739">
        <v>4</v>
      </c>
      <c r="EK739">
        <v>0</v>
      </c>
      <c r="EL739" t="s">
        <v>22</v>
      </c>
      <c r="EM739" t="s">
        <v>23</v>
      </c>
      <c r="EO739" t="s">
        <v>3</v>
      </c>
      <c r="EQ739">
        <v>131072</v>
      </c>
      <c r="ER739">
        <v>426912.19</v>
      </c>
      <c r="ES739">
        <v>347832.49</v>
      </c>
      <c r="ET739">
        <v>435.13</v>
      </c>
      <c r="EU739">
        <v>147.43</v>
      </c>
      <c r="EV739">
        <v>78644.570000000007</v>
      </c>
      <c r="EW739">
        <v>453.1</v>
      </c>
      <c r="EX739">
        <v>0</v>
      </c>
      <c r="EY739">
        <v>0</v>
      </c>
      <c r="FQ739">
        <v>0</v>
      </c>
      <c r="FR739">
        <f t="shared" si="769"/>
        <v>0</v>
      </c>
      <c r="FS739">
        <v>0</v>
      </c>
      <c r="FX739">
        <v>70</v>
      </c>
      <c r="FY739">
        <v>10</v>
      </c>
      <c r="GA739" t="s">
        <v>3</v>
      </c>
      <c r="GD739">
        <v>0</v>
      </c>
      <c r="GF739">
        <v>1739596138</v>
      </c>
      <c r="GG739">
        <v>2</v>
      </c>
      <c r="GH739">
        <v>1</v>
      </c>
      <c r="GI739">
        <v>-2</v>
      </c>
      <c r="GJ739">
        <v>0</v>
      </c>
      <c r="GK739">
        <f>ROUND(R739*(R12)/100,2)</f>
        <v>1.47</v>
      </c>
      <c r="GL739">
        <f t="shared" si="770"/>
        <v>0</v>
      </c>
      <c r="GM739">
        <f t="shared" si="771"/>
        <v>4527.49</v>
      </c>
      <c r="GN739">
        <f t="shared" si="772"/>
        <v>0</v>
      </c>
      <c r="GO739">
        <f t="shared" si="773"/>
        <v>0</v>
      </c>
      <c r="GP739">
        <f t="shared" si="774"/>
        <v>4527.49</v>
      </c>
      <c r="GR739">
        <v>0</v>
      </c>
      <c r="GS739">
        <v>3</v>
      </c>
      <c r="GT739">
        <v>0</v>
      </c>
      <c r="GU739" t="s">
        <v>3</v>
      </c>
      <c r="GV739">
        <f t="shared" si="775"/>
        <v>0</v>
      </c>
      <c r="GW739">
        <v>1</v>
      </c>
      <c r="GX739">
        <f t="shared" si="776"/>
        <v>0</v>
      </c>
      <c r="HA739">
        <v>0</v>
      </c>
      <c r="HB739">
        <v>0</v>
      </c>
      <c r="IK739">
        <v>0</v>
      </c>
    </row>
    <row r="740" spans="1:245" x14ac:dyDescent="0.2">
      <c r="A740">
        <v>17</v>
      </c>
      <c r="B740">
        <v>1</v>
      </c>
      <c r="E740" t="s">
        <v>712</v>
      </c>
      <c r="F740" t="s">
        <v>25</v>
      </c>
      <c r="G740" t="s">
        <v>26</v>
      </c>
      <c r="H740" t="s">
        <v>19</v>
      </c>
      <c r="I740">
        <v>2.0479767780000002E-2</v>
      </c>
      <c r="J740">
        <v>0</v>
      </c>
      <c r="O740">
        <f t="shared" si="738"/>
        <v>1093.83</v>
      </c>
      <c r="P740">
        <f t="shared" si="739"/>
        <v>1093.83</v>
      </c>
      <c r="Q740">
        <f t="shared" si="740"/>
        <v>0</v>
      </c>
      <c r="R740">
        <f t="shared" si="741"/>
        <v>0</v>
      </c>
      <c r="S740">
        <f t="shared" si="742"/>
        <v>0</v>
      </c>
      <c r="T740">
        <f t="shared" si="743"/>
        <v>0</v>
      </c>
      <c r="U740">
        <f t="shared" si="744"/>
        <v>0</v>
      </c>
      <c r="V740">
        <f t="shared" si="745"/>
        <v>0</v>
      </c>
      <c r="W740">
        <f t="shared" si="746"/>
        <v>0</v>
      </c>
      <c r="X740">
        <f t="shared" si="747"/>
        <v>0</v>
      </c>
      <c r="Y740">
        <f t="shared" si="748"/>
        <v>0</v>
      </c>
      <c r="AA740">
        <v>33034105</v>
      </c>
      <c r="AB740">
        <f t="shared" si="749"/>
        <v>53410.15</v>
      </c>
      <c r="AC740">
        <f t="shared" si="750"/>
        <v>53410.15</v>
      </c>
      <c r="AD740">
        <f t="shared" si="751"/>
        <v>0</v>
      </c>
      <c r="AE740">
        <f t="shared" si="752"/>
        <v>0</v>
      </c>
      <c r="AF740">
        <f t="shared" si="753"/>
        <v>0</v>
      </c>
      <c r="AG740">
        <f t="shared" si="754"/>
        <v>0</v>
      </c>
      <c r="AH740">
        <f t="shared" si="755"/>
        <v>0</v>
      </c>
      <c r="AI740">
        <f t="shared" si="756"/>
        <v>0</v>
      </c>
      <c r="AJ740">
        <f t="shared" si="757"/>
        <v>0</v>
      </c>
      <c r="AK740">
        <v>53410.15</v>
      </c>
      <c r="AL740">
        <v>53410.15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70</v>
      </c>
      <c r="AU740">
        <v>10</v>
      </c>
      <c r="AV740">
        <v>1</v>
      </c>
      <c r="AW740">
        <v>1</v>
      </c>
      <c r="AZ740">
        <v>1</v>
      </c>
      <c r="BA740">
        <v>1</v>
      </c>
      <c r="BB740">
        <v>1</v>
      </c>
      <c r="BC740">
        <v>1</v>
      </c>
      <c r="BD740" t="s">
        <v>3</v>
      </c>
      <c r="BE740" t="s">
        <v>3</v>
      </c>
      <c r="BF740" t="s">
        <v>3</v>
      </c>
      <c r="BG740" t="s">
        <v>3</v>
      </c>
      <c r="BH740">
        <v>3</v>
      </c>
      <c r="BI740">
        <v>4</v>
      </c>
      <c r="BJ740" t="s">
        <v>27</v>
      </c>
      <c r="BM740">
        <v>0</v>
      </c>
      <c r="BN740">
        <v>0</v>
      </c>
      <c r="BO740" t="s">
        <v>3</v>
      </c>
      <c r="BP740">
        <v>0</v>
      </c>
      <c r="BQ740">
        <v>1</v>
      </c>
      <c r="BR740">
        <v>0</v>
      </c>
      <c r="BS740">
        <v>1</v>
      </c>
      <c r="BT740">
        <v>1</v>
      </c>
      <c r="BU740">
        <v>1</v>
      </c>
      <c r="BV740">
        <v>1</v>
      </c>
      <c r="BW740">
        <v>1</v>
      </c>
      <c r="BX740">
        <v>1</v>
      </c>
      <c r="BY740" t="s">
        <v>3</v>
      </c>
      <c r="BZ740">
        <v>70</v>
      </c>
      <c r="CA740">
        <v>10</v>
      </c>
      <c r="CF740">
        <v>0</v>
      </c>
      <c r="CG740">
        <v>0</v>
      </c>
      <c r="CM740">
        <v>0</v>
      </c>
      <c r="CN740" t="s">
        <v>3</v>
      </c>
      <c r="CO740">
        <v>0</v>
      </c>
      <c r="CP740">
        <f t="shared" si="758"/>
        <v>1093.83</v>
      </c>
      <c r="CQ740">
        <f t="shared" si="759"/>
        <v>53410.15</v>
      </c>
      <c r="CR740">
        <f t="shared" si="760"/>
        <v>0</v>
      </c>
      <c r="CS740">
        <f t="shared" si="761"/>
        <v>0</v>
      </c>
      <c r="CT740">
        <f t="shared" si="762"/>
        <v>0</v>
      </c>
      <c r="CU740">
        <f t="shared" si="763"/>
        <v>0</v>
      </c>
      <c r="CV740">
        <f t="shared" si="764"/>
        <v>0</v>
      </c>
      <c r="CW740">
        <f t="shared" si="765"/>
        <v>0</v>
      </c>
      <c r="CX740">
        <f t="shared" si="766"/>
        <v>0</v>
      </c>
      <c r="CY740">
        <f t="shared" si="767"/>
        <v>0</v>
      </c>
      <c r="CZ740">
        <f t="shared" si="768"/>
        <v>0</v>
      </c>
      <c r="DC740" t="s">
        <v>3</v>
      </c>
      <c r="DD740" t="s">
        <v>3</v>
      </c>
      <c r="DE740" t="s">
        <v>3</v>
      </c>
      <c r="DF740" t="s">
        <v>3</v>
      </c>
      <c r="DG740" t="s">
        <v>3</v>
      </c>
      <c r="DH740" t="s">
        <v>3</v>
      </c>
      <c r="DI740" t="s">
        <v>3</v>
      </c>
      <c r="DJ740" t="s">
        <v>3</v>
      </c>
      <c r="DK740" t="s">
        <v>3</v>
      </c>
      <c r="DL740" t="s">
        <v>3</v>
      </c>
      <c r="DM740" t="s">
        <v>3</v>
      </c>
      <c r="DN740">
        <v>0</v>
      </c>
      <c r="DO740">
        <v>0</v>
      </c>
      <c r="DP740">
        <v>1</v>
      </c>
      <c r="DQ740">
        <v>1</v>
      </c>
      <c r="DU740">
        <v>1009</v>
      </c>
      <c r="DV740" t="s">
        <v>19</v>
      </c>
      <c r="DW740" t="s">
        <v>19</v>
      </c>
      <c r="DX740">
        <v>1000</v>
      </c>
      <c r="EE740">
        <v>32505399</v>
      </c>
      <c r="EF740">
        <v>1</v>
      </c>
      <c r="EG740" t="s">
        <v>21</v>
      </c>
      <c r="EH740">
        <v>0</v>
      </c>
      <c r="EI740" t="s">
        <v>3</v>
      </c>
      <c r="EJ740">
        <v>4</v>
      </c>
      <c r="EK740">
        <v>0</v>
      </c>
      <c r="EL740" t="s">
        <v>22</v>
      </c>
      <c r="EM740" t="s">
        <v>23</v>
      </c>
      <c r="EO740" t="s">
        <v>3</v>
      </c>
      <c r="EQ740">
        <v>131072</v>
      </c>
      <c r="ER740">
        <v>53410.15</v>
      </c>
      <c r="ES740">
        <v>53410.15</v>
      </c>
      <c r="ET740">
        <v>0</v>
      </c>
      <c r="EU740">
        <v>0</v>
      </c>
      <c r="EV740">
        <v>0</v>
      </c>
      <c r="EW740">
        <v>0</v>
      </c>
      <c r="EX740">
        <v>0</v>
      </c>
      <c r="EY740">
        <v>0</v>
      </c>
      <c r="FQ740">
        <v>0</v>
      </c>
      <c r="FR740">
        <f t="shared" si="769"/>
        <v>0</v>
      </c>
      <c r="FS740">
        <v>0</v>
      </c>
      <c r="FX740">
        <v>70</v>
      </c>
      <c r="FY740">
        <v>10</v>
      </c>
      <c r="GA740" t="s">
        <v>3</v>
      </c>
      <c r="GD740">
        <v>0</v>
      </c>
      <c r="GF740">
        <v>-1467733540</v>
      </c>
      <c r="GG740">
        <v>2</v>
      </c>
      <c r="GH740">
        <v>1</v>
      </c>
      <c r="GI740">
        <v>-2</v>
      </c>
      <c r="GJ740">
        <v>0</v>
      </c>
      <c r="GK740">
        <f>ROUND(R740*(R12)/100,2)</f>
        <v>0</v>
      </c>
      <c r="GL740">
        <f t="shared" si="770"/>
        <v>0</v>
      </c>
      <c r="GM740">
        <f t="shared" si="771"/>
        <v>1093.83</v>
      </c>
      <c r="GN740">
        <f t="shared" si="772"/>
        <v>0</v>
      </c>
      <c r="GO740">
        <f t="shared" si="773"/>
        <v>0</v>
      </c>
      <c r="GP740">
        <f t="shared" si="774"/>
        <v>1093.83</v>
      </c>
      <c r="GR740">
        <v>0</v>
      </c>
      <c r="GS740">
        <v>3</v>
      </c>
      <c r="GT740">
        <v>0</v>
      </c>
      <c r="GU740" t="s">
        <v>3</v>
      </c>
      <c r="GV740">
        <f t="shared" si="775"/>
        <v>0</v>
      </c>
      <c r="GW740">
        <v>1</v>
      </c>
      <c r="GX740">
        <f t="shared" si="776"/>
        <v>0</v>
      </c>
      <c r="HA740">
        <v>0</v>
      </c>
      <c r="HB740">
        <v>0</v>
      </c>
      <c r="IK740">
        <v>0</v>
      </c>
    </row>
    <row r="741" spans="1:245" x14ac:dyDescent="0.2">
      <c r="A741">
        <v>17</v>
      </c>
      <c r="B741">
        <v>1</v>
      </c>
      <c r="E741" t="s">
        <v>713</v>
      </c>
      <c r="F741" t="s">
        <v>714</v>
      </c>
      <c r="G741" t="s">
        <v>715</v>
      </c>
      <c r="H741" t="s">
        <v>37</v>
      </c>
      <c r="I741">
        <v>1</v>
      </c>
      <c r="J741">
        <v>0</v>
      </c>
      <c r="O741">
        <f t="shared" si="738"/>
        <v>43243.199999999997</v>
      </c>
      <c r="P741">
        <f t="shared" si="739"/>
        <v>43243.199999999997</v>
      </c>
      <c r="Q741">
        <f t="shared" si="740"/>
        <v>0</v>
      </c>
      <c r="R741">
        <f t="shared" si="741"/>
        <v>0</v>
      </c>
      <c r="S741">
        <f t="shared" si="742"/>
        <v>0</v>
      </c>
      <c r="T741">
        <f t="shared" si="743"/>
        <v>0</v>
      </c>
      <c r="U741">
        <f t="shared" si="744"/>
        <v>0</v>
      </c>
      <c r="V741">
        <f t="shared" si="745"/>
        <v>0</v>
      </c>
      <c r="W741">
        <f t="shared" si="746"/>
        <v>0</v>
      </c>
      <c r="X741">
        <f t="shared" si="747"/>
        <v>0</v>
      </c>
      <c r="Y741">
        <f t="shared" si="748"/>
        <v>0</v>
      </c>
      <c r="AA741">
        <v>33034105</v>
      </c>
      <c r="AB741">
        <f t="shared" si="749"/>
        <v>43243.199999999997</v>
      </c>
      <c r="AC741">
        <f t="shared" si="750"/>
        <v>43243.199999999997</v>
      </c>
      <c r="AD741">
        <f t="shared" si="751"/>
        <v>0</v>
      </c>
      <c r="AE741">
        <f t="shared" si="752"/>
        <v>0</v>
      </c>
      <c r="AF741">
        <f t="shared" si="753"/>
        <v>0</v>
      </c>
      <c r="AG741">
        <f t="shared" si="754"/>
        <v>0</v>
      </c>
      <c r="AH741">
        <f t="shared" si="755"/>
        <v>0</v>
      </c>
      <c r="AI741">
        <f t="shared" si="756"/>
        <v>0</v>
      </c>
      <c r="AJ741">
        <f t="shared" si="757"/>
        <v>0</v>
      </c>
      <c r="AK741">
        <v>43243.199999999997</v>
      </c>
      <c r="AL741">
        <v>43243.199999999997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70</v>
      </c>
      <c r="AU741">
        <v>10</v>
      </c>
      <c r="AV741">
        <v>1</v>
      </c>
      <c r="AW741">
        <v>1</v>
      </c>
      <c r="AZ741">
        <v>1</v>
      </c>
      <c r="BA741">
        <v>1</v>
      </c>
      <c r="BB741">
        <v>1</v>
      </c>
      <c r="BC741">
        <v>1</v>
      </c>
      <c r="BD741" t="s">
        <v>3</v>
      </c>
      <c r="BE741" t="s">
        <v>3</v>
      </c>
      <c r="BF741" t="s">
        <v>3</v>
      </c>
      <c r="BG741" t="s">
        <v>3</v>
      </c>
      <c r="BH741">
        <v>3</v>
      </c>
      <c r="BI741">
        <v>4</v>
      </c>
      <c r="BJ741" t="s">
        <v>716</v>
      </c>
      <c r="BM741">
        <v>0</v>
      </c>
      <c r="BN741">
        <v>0</v>
      </c>
      <c r="BO741" t="s">
        <v>3</v>
      </c>
      <c r="BP741">
        <v>0</v>
      </c>
      <c r="BQ741">
        <v>1</v>
      </c>
      <c r="BR741">
        <v>0</v>
      </c>
      <c r="BS741">
        <v>1</v>
      </c>
      <c r="BT741">
        <v>1</v>
      </c>
      <c r="BU741">
        <v>1</v>
      </c>
      <c r="BV741">
        <v>1</v>
      </c>
      <c r="BW741">
        <v>1</v>
      </c>
      <c r="BX741">
        <v>1</v>
      </c>
      <c r="BY741" t="s">
        <v>3</v>
      </c>
      <c r="BZ741">
        <v>70</v>
      </c>
      <c r="CA741">
        <v>10</v>
      </c>
      <c r="CF741">
        <v>0</v>
      </c>
      <c r="CG741">
        <v>0</v>
      </c>
      <c r="CM741">
        <v>0</v>
      </c>
      <c r="CN741" t="s">
        <v>3</v>
      </c>
      <c r="CO741">
        <v>0</v>
      </c>
      <c r="CP741">
        <f t="shared" si="758"/>
        <v>43243.199999999997</v>
      </c>
      <c r="CQ741">
        <f t="shared" si="759"/>
        <v>43243.199999999997</v>
      </c>
      <c r="CR741">
        <f t="shared" si="760"/>
        <v>0</v>
      </c>
      <c r="CS741">
        <f t="shared" si="761"/>
        <v>0</v>
      </c>
      <c r="CT741">
        <f t="shared" si="762"/>
        <v>0</v>
      </c>
      <c r="CU741">
        <f t="shared" si="763"/>
        <v>0</v>
      </c>
      <c r="CV741">
        <f t="shared" si="764"/>
        <v>0</v>
      </c>
      <c r="CW741">
        <f t="shared" si="765"/>
        <v>0</v>
      </c>
      <c r="CX741">
        <f t="shared" si="766"/>
        <v>0</v>
      </c>
      <c r="CY741">
        <f t="shared" si="767"/>
        <v>0</v>
      </c>
      <c r="CZ741">
        <f t="shared" si="768"/>
        <v>0</v>
      </c>
      <c r="DC741" t="s">
        <v>3</v>
      </c>
      <c r="DD741" t="s">
        <v>3</v>
      </c>
      <c r="DE741" t="s">
        <v>3</v>
      </c>
      <c r="DF741" t="s">
        <v>3</v>
      </c>
      <c r="DG741" t="s">
        <v>3</v>
      </c>
      <c r="DH741" t="s">
        <v>3</v>
      </c>
      <c r="DI741" t="s">
        <v>3</v>
      </c>
      <c r="DJ741" t="s">
        <v>3</v>
      </c>
      <c r="DK741" t="s">
        <v>3</v>
      </c>
      <c r="DL741" t="s">
        <v>3</v>
      </c>
      <c r="DM741" t="s">
        <v>3</v>
      </c>
      <c r="DN741">
        <v>0</v>
      </c>
      <c r="DO741">
        <v>0</v>
      </c>
      <c r="DP741">
        <v>1</v>
      </c>
      <c r="DQ741">
        <v>1</v>
      </c>
      <c r="DU741">
        <v>1010</v>
      </c>
      <c r="DV741" t="s">
        <v>37</v>
      </c>
      <c r="DW741" t="s">
        <v>37</v>
      </c>
      <c r="DX741">
        <v>1</v>
      </c>
      <c r="EE741">
        <v>32505399</v>
      </c>
      <c r="EF741">
        <v>1</v>
      </c>
      <c r="EG741" t="s">
        <v>21</v>
      </c>
      <c r="EH741">
        <v>0</v>
      </c>
      <c r="EI741" t="s">
        <v>3</v>
      </c>
      <c r="EJ741">
        <v>4</v>
      </c>
      <c r="EK741">
        <v>0</v>
      </c>
      <c r="EL741" t="s">
        <v>22</v>
      </c>
      <c r="EM741" t="s">
        <v>23</v>
      </c>
      <c r="EO741" t="s">
        <v>3</v>
      </c>
      <c r="EQ741">
        <v>131072</v>
      </c>
      <c r="ER741">
        <v>43243.199999999997</v>
      </c>
      <c r="ES741">
        <v>43243.199999999997</v>
      </c>
      <c r="ET741">
        <v>0</v>
      </c>
      <c r="EU741">
        <v>0</v>
      </c>
      <c r="EV741">
        <v>0</v>
      </c>
      <c r="EW741">
        <v>0</v>
      </c>
      <c r="EX741">
        <v>0</v>
      </c>
      <c r="EY741">
        <v>0</v>
      </c>
      <c r="FQ741">
        <v>0</v>
      </c>
      <c r="FR741">
        <f t="shared" si="769"/>
        <v>0</v>
      </c>
      <c r="FS741">
        <v>0</v>
      </c>
      <c r="FX741">
        <v>70</v>
      </c>
      <c r="FY741">
        <v>10</v>
      </c>
      <c r="GA741" t="s">
        <v>3</v>
      </c>
      <c r="GD741">
        <v>0</v>
      </c>
      <c r="GF741">
        <v>1444793243</v>
      </c>
      <c r="GG741">
        <v>2</v>
      </c>
      <c r="GH741">
        <v>1</v>
      </c>
      <c r="GI741">
        <v>-2</v>
      </c>
      <c r="GJ741">
        <v>0</v>
      </c>
      <c r="GK741">
        <f>ROUND(R741*(R12)/100,2)</f>
        <v>0</v>
      </c>
      <c r="GL741">
        <f t="shared" si="770"/>
        <v>0</v>
      </c>
      <c r="GM741">
        <f t="shared" si="771"/>
        <v>43243.199999999997</v>
      </c>
      <c r="GN741">
        <f t="shared" si="772"/>
        <v>0</v>
      </c>
      <c r="GO741">
        <f t="shared" si="773"/>
        <v>0</v>
      </c>
      <c r="GP741">
        <f t="shared" si="774"/>
        <v>43243.199999999997</v>
      </c>
      <c r="GR741">
        <v>0</v>
      </c>
      <c r="GS741">
        <v>3</v>
      </c>
      <c r="GT741">
        <v>0</v>
      </c>
      <c r="GU741" t="s">
        <v>3</v>
      </c>
      <c r="GV741">
        <f t="shared" si="775"/>
        <v>0</v>
      </c>
      <c r="GW741">
        <v>1</v>
      </c>
      <c r="GX741">
        <f t="shared" si="776"/>
        <v>0</v>
      </c>
      <c r="HA741">
        <v>0</v>
      </c>
      <c r="HB741">
        <v>0</v>
      </c>
      <c r="IK741">
        <v>0</v>
      </c>
    </row>
    <row r="742" spans="1:245" x14ac:dyDescent="0.2">
      <c r="A742">
        <v>17</v>
      </c>
      <c r="B742">
        <v>1</v>
      </c>
      <c r="C742">
        <f>ROW(SmtRes!A1965)</f>
        <v>1965</v>
      </c>
      <c r="D742">
        <f>ROW(EtalonRes!A1866)</f>
        <v>1866</v>
      </c>
      <c r="E742" t="s">
        <v>717</v>
      </c>
      <c r="F742" t="s">
        <v>17</v>
      </c>
      <c r="G742" t="s">
        <v>18</v>
      </c>
      <c r="H742" t="s">
        <v>19</v>
      </c>
      <c r="I742">
        <v>8.1000000000000003E-2</v>
      </c>
      <c r="J742">
        <v>0</v>
      </c>
      <c r="O742">
        <f t="shared" si="738"/>
        <v>5400.04</v>
      </c>
      <c r="P742">
        <f t="shared" si="739"/>
        <v>4611.6099999999997</v>
      </c>
      <c r="Q742">
        <f t="shared" si="740"/>
        <v>125.97</v>
      </c>
      <c r="R742">
        <f t="shared" si="741"/>
        <v>11.57</v>
      </c>
      <c r="S742">
        <f t="shared" si="742"/>
        <v>662.46</v>
      </c>
      <c r="T742">
        <f t="shared" si="743"/>
        <v>0</v>
      </c>
      <c r="U742">
        <f t="shared" si="744"/>
        <v>2.9249100000000001</v>
      </c>
      <c r="V742">
        <f t="shared" si="745"/>
        <v>0</v>
      </c>
      <c r="W742">
        <f t="shared" si="746"/>
        <v>0</v>
      </c>
      <c r="X742">
        <f t="shared" si="747"/>
        <v>463.72</v>
      </c>
      <c r="Y742">
        <f t="shared" si="748"/>
        <v>66.25</v>
      </c>
      <c r="AA742">
        <v>33034105</v>
      </c>
      <c r="AB742">
        <f t="shared" si="749"/>
        <v>66667.14</v>
      </c>
      <c r="AC742">
        <f t="shared" si="750"/>
        <v>56933.42</v>
      </c>
      <c r="AD742">
        <f t="shared" si="751"/>
        <v>1555.17</v>
      </c>
      <c r="AE742">
        <f t="shared" si="752"/>
        <v>142.85</v>
      </c>
      <c r="AF742">
        <f t="shared" si="753"/>
        <v>8178.55</v>
      </c>
      <c r="AG742">
        <f t="shared" si="754"/>
        <v>0</v>
      </c>
      <c r="AH742">
        <f t="shared" si="755"/>
        <v>36.11</v>
      </c>
      <c r="AI742">
        <f t="shared" si="756"/>
        <v>0</v>
      </c>
      <c r="AJ742">
        <f t="shared" si="757"/>
        <v>0</v>
      </c>
      <c r="AK742">
        <v>66667.14</v>
      </c>
      <c r="AL742">
        <v>56933.42</v>
      </c>
      <c r="AM742">
        <v>1555.17</v>
      </c>
      <c r="AN742">
        <v>142.85</v>
      </c>
      <c r="AO742">
        <v>8178.55</v>
      </c>
      <c r="AP742">
        <v>0</v>
      </c>
      <c r="AQ742">
        <v>36.11</v>
      </c>
      <c r="AR742">
        <v>0</v>
      </c>
      <c r="AS742">
        <v>0</v>
      </c>
      <c r="AT742">
        <v>70</v>
      </c>
      <c r="AU742">
        <v>10</v>
      </c>
      <c r="AV742">
        <v>1</v>
      </c>
      <c r="AW742">
        <v>1</v>
      </c>
      <c r="AZ742">
        <v>1</v>
      </c>
      <c r="BA742">
        <v>1</v>
      </c>
      <c r="BB742">
        <v>1</v>
      </c>
      <c r="BC742">
        <v>1</v>
      </c>
      <c r="BD742" t="s">
        <v>3</v>
      </c>
      <c r="BE742" t="s">
        <v>3</v>
      </c>
      <c r="BF742" t="s">
        <v>3</v>
      </c>
      <c r="BG742" t="s">
        <v>3</v>
      </c>
      <c r="BH742">
        <v>0</v>
      </c>
      <c r="BI742">
        <v>4</v>
      </c>
      <c r="BJ742" t="s">
        <v>20</v>
      </c>
      <c r="BM742">
        <v>0</v>
      </c>
      <c r="BN742">
        <v>0</v>
      </c>
      <c r="BO742" t="s">
        <v>3</v>
      </c>
      <c r="BP742">
        <v>0</v>
      </c>
      <c r="BQ742">
        <v>1</v>
      </c>
      <c r="BR742">
        <v>0</v>
      </c>
      <c r="BS742">
        <v>1</v>
      </c>
      <c r="BT742">
        <v>1</v>
      </c>
      <c r="BU742">
        <v>1</v>
      </c>
      <c r="BV742">
        <v>1</v>
      </c>
      <c r="BW742">
        <v>1</v>
      </c>
      <c r="BX742">
        <v>1</v>
      </c>
      <c r="BY742" t="s">
        <v>3</v>
      </c>
      <c r="BZ742">
        <v>70</v>
      </c>
      <c r="CA742">
        <v>10</v>
      </c>
      <c r="CF742">
        <v>0</v>
      </c>
      <c r="CG742">
        <v>0</v>
      </c>
      <c r="CM742">
        <v>0</v>
      </c>
      <c r="CN742" t="s">
        <v>3</v>
      </c>
      <c r="CO742">
        <v>0</v>
      </c>
      <c r="CP742">
        <f t="shared" si="758"/>
        <v>5400.04</v>
      </c>
      <c r="CQ742">
        <f t="shared" si="759"/>
        <v>56933.42</v>
      </c>
      <c r="CR742">
        <f t="shared" si="760"/>
        <v>1555.17</v>
      </c>
      <c r="CS742">
        <f t="shared" si="761"/>
        <v>142.85</v>
      </c>
      <c r="CT742">
        <f t="shared" si="762"/>
        <v>8178.55</v>
      </c>
      <c r="CU742">
        <f t="shared" si="763"/>
        <v>0</v>
      </c>
      <c r="CV742">
        <f t="shared" si="764"/>
        <v>36.11</v>
      </c>
      <c r="CW742">
        <f t="shared" si="765"/>
        <v>0</v>
      </c>
      <c r="CX742">
        <f t="shared" si="766"/>
        <v>0</v>
      </c>
      <c r="CY742">
        <f t="shared" si="767"/>
        <v>463.72200000000004</v>
      </c>
      <c r="CZ742">
        <f t="shared" si="768"/>
        <v>66.246000000000009</v>
      </c>
      <c r="DC742" t="s">
        <v>3</v>
      </c>
      <c r="DD742" t="s">
        <v>3</v>
      </c>
      <c r="DE742" t="s">
        <v>3</v>
      </c>
      <c r="DF742" t="s">
        <v>3</v>
      </c>
      <c r="DG742" t="s">
        <v>3</v>
      </c>
      <c r="DH742" t="s">
        <v>3</v>
      </c>
      <c r="DI742" t="s">
        <v>3</v>
      </c>
      <c r="DJ742" t="s">
        <v>3</v>
      </c>
      <c r="DK742" t="s">
        <v>3</v>
      </c>
      <c r="DL742" t="s">
        <v>3</v>
      </c>
      <c r="DM742" t="s">
        <v>3</v>
      </c>
      <c r="DN742">
        <v>0</v>
      </c>
      <c r="DO742">
        <v>0</v>
      </c>
      <c r="DP742">
        <v>1</v>
      </c>
      <c r="DQ742">
        <v>1</v>
      </c>
      <c r="DU742">
        <v>1009</v>
      </c>
      <c r="DV742" t="s">
        <v>19</v>
      </c>
      <c r="DW742" t="s">
        <v>19</v>
      </c>
      <c r="DX742">
        <v>1000</v>
      </c>
      <c r="EE742">
        <v>32505399</v>
      </c>
      <c r="EF742">
        <v>1</v>
      </c>
      <c r="EG742" t="s">
        <v>21</v>
      </c>
      <c r="EH742">
        <v>0</v>
      </c>
      <c r="EI742" t="s">
        <v>3</v>
      </c>
      <c r="EJ742">
        <v>4</v>
      </c>
      <c r="EK742">
        <v>0</v>
      </c>
      <c r="EL742" t="s">
        <v>22</v>
      </c>
      <c r="EM742" t="s">
        <v>23</v>
      </c>
      <c r="EO742" t="s">
        <v>3</v>
      </c>
      <c r="EQ742">
        <v>131072</v>
      </c>
      <c r="ER742">
        <v>66667.14</v>
      </c>
      <c r="ES742">
        <v>56933.42</v>
      </c>
      <c r="ET742">
        <v>1555.17</v>
      </c>
      <c r="EU742">
        <v>142.85</v>
      </c>
      <c r="EV742">
        <v>8178.55</v>
      </c>
      <c r="EW742">
        <v>36.11</v>
      </c>
      <c r="EX742">
        <v>0</v>
      </c>
      <c r="EY742">
        <v>0</v>
      </c>
      <c r="FQ742">
        <v>0</v>
      </c>
      <c r="FR742">
        <f t="shared" si="769"/>
        <v>0</v>
      </c>
      <c r="FS742">
        <v>0</v>
      </c>
      <c r="FX742">
        <v>70</v>
      </c>
      <c r="FY742">
        <v>10</v>
      </c>
      <c r="GA742" t="s">
        <v>3</v>
      </c>
      <c r="GD742">
        <v>0</v>
      </c>
      <c r="GF742">
        <v>-1596235391</v>
      </c>
      <c r="GG742">
        <v>2</v>
      </c>
      <c r="GH742">
        <v>1</v>
      </c>
      <c r="GI742">
        <v>-2</v>
      </c>
      <c r="GJ742">
        <v>0</v>
      </c>
      <c r="GK742">
        <f>ROUND(R742*(R12)/100,2)</f>
        <v>12.5</v>
      </c>
      <c r="GL742">
        <f t="shared" si="770"/>
        <v>0</v>
      </c>
      <c r="GM742">
        <f t="shared" si="771"/>
        <v>5942.51</v>
      </c>
      <c r="GN742">
        <f t="shared" si="772"/>
        <v>0</v>
      </c>
      <c r="GO742">
        <f t="shared" si="773"/>
        <v>0</v>
      </c>
      <c r="GP742">
        <f t="shared" si="774"/>
        <v>5942.51</v>
      </c>
      <c r="GR742">
        <v>0</v>
      </c>
      <c r="GS742">
        <v>3</v>
      </c>
      <c r="GT742">
        <v>0</v>
      </c>
      <c r="GU742" t="s">
        <v>3</v>
      </c>
      <c r="GV742">
        <f t="shared" si="775"/>
        <v>0</v>
      </c>
      <c r="GW742">
        <v>1</v>
      </c>
      <c r="GX742">
        <f t="shared" si="776"/>
        <v>0</v>
      </c>
      <c r="HA742">
        <v>0</v>
      </c>
      <c r="HB742">
        <v>0</v>
      </c>
      <c r="IK742">
        <v>0</v>
      </c>
    </row>
    <row r="743" spans="1:245" x14ac:dyDescent="0.2">
      <c r="A743">
        <v>18</v>
      </c>
      <c r="B743">
        <v>1</v>
      </c>
      <c r="C743">
        <v>1965</v>
      </c>
      <c r="E743" t="s">
        <v>718</v>
      </c>
      <c r="F743" t="s">
        <v>25</v>
      </c>
      <c r="G743" t="s">
        <v>26</v>
      </c>
      <c r="H743" t="s">
        <v>19</v>
      </c>
      <c r="I743">
        <f>I742*J743</f>
        <v>-8.1000000000000003E-2</v>
      </c>
      <c r="J743">
        <v>-1</v>
      </c>
      <c r="O743">
        <f t="shared" si="738"/>
        <v>-4326.22</v>
      </c>
      <c r="P743">
        <f t="shared" si="739"/>
        <v>-4326.22</v>
      </c>
      <c r="Q743">
        <f t="shared" si="740"/>
        <v>0</v>
      </c>
      <c r="R743">
        <f t="shared" si="741"/>
        <v>0</v>
      </c>
      <c r="S743">
        <f t="shared" si="742"/>
        <v>0</v>
      </c>
      <c r="T743">
        <f t="shared" si="743"/>
        <v>0</v>
      </c>
      <c r="U743">
        <f t="shared" si="744"/>
        <v>0</v>
      </c>
      <c r="V743">
        <f t="shared" si="745"/>
        <v>0</v>
      </c>
      <c r="W743">
        <f t="shared" si="746"/>
        <v>0</v>
      </c>
      <c r="X743">
        <f t="shared" si="747"/>
        <v>0</v>
      </c>
      <c r="Y743">
        <f t="shared" si="748"/>
        <v>0</v>
      </c>
      <c r="AA743">
        <v>33034105</v>
      </c>
      <c r="AB743">
        <f t="shared" si="749"/>
        <v>53410.15</v>
      </c>
      <c r="AC743">
        <f t="shared" si="750"/>
        <v>53410.15</v>
      </c>
      <c r="AD743">
        <f t="shared" si="751"/>
        <v>0</v>
      </c>
      <c r="AE743">
        <f t="shared" si="752"/>
        <v>0</v>
      </c>
      <c r="AF743">
        <f t="shared" si="753"/>
        <v>0</v>
      </c>
      <c r="AG743">
        <f t="shared" si="754"/>
        <v>0</v>
      </c>
      <c r="AH743">
        <f t="shared" si="755"/>
        <v>0</v>
      </c>
      <c r="AI743">
        <f t="shared" si="756"/>
        <v>0</v>
      </c>
      <c r="AJ743">
        <f t="shared" si="757"/>
        <v>0</v>
      </c>
      <c r="AK743">
        <v>53410.15</v>
      </c>
      <c r="AL743">
        <v>53410.15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70</v>
      </c>
      <c r="AU743">
        <v>10</v>
      </c>
      <c r="AV743">
        <v>1</v>
      </c>
      <c r="AW743">
        <v>1</v>
      </c>
      <c r="AZ743">
        <v>1</v>
      </c>
      <c r="BA743">
        <v>1</v>
      </c>
      <c r="BB743">
        <v>1</v>
      </c>
      <c r="BC743">
        <v>1</v>
      </c>
      <c r="BD743" t="s">
        <v>3</v>
      </c>
      <c r="BE743" t="s">
        <v>3</v>
      </c>
      <c r="BF743" t="s">
        <v>3</v>
      </c>
      <c r="BG743" t="s">
        <v>3</v>
      </c>
      <c r="BH743">
        <v>3</v>
      </c>
      <c r="BI743">
        <v>4</v>
      </c>
      <c r="BJ743" t="s">
        <v>27</v>
      </c>
      <c r="BM743">
        <v>0</v>
      </c>
      <c r="BN743">
        <v>0</v>
      </c>
      <c r="BO743" t="s">
        <v>3</v>
      </c>
      <c r="BP743">
        <v>0</v>
      </c>
      <c r="BQ743">
        <v>1</v>
      </c>
      <c r="BR743">
        <v>0</v>
      </c>
      <c r="BS743">
        <v>1</v>
      </c>
      <c r="BT743">
        <v>1</v>
      </c>
      <c r="BU743">
        <v>1</v>
      </c>
      <c r="BV743">
        <v>1</v>
      </c>
      <c r="BW743">
        <v>1</v>
      </c>
      <c r="BX743">
        <v>1</v>
      </c>
      <c r="BY743" t="s">
        <v>3</v>
      </c>
      <c r="BZ743">
        <v>70</v>
      </c>
      <c r="CA743">
        <v>10</v>
      </c>
      <c r="CF743">
        <v>0</v>
      </c>
      <c r="CG743">
        <v>0</v>
      </c>
      <c r="CM743">
        <v>0</v>
      </c>
      <c r="CN743" t="s">
        <v>3</v>
      </c>
      <c r="CO743">
        <v>0</v>
      </c>
      <c r="CP743">
        <f t="shared" si="758"/>
        <v>-4326.22</v>
      </c>
      <c r="CQ743">
        <f t="shared" si="759"/>
        <v>53410.15</v>
      </c>
      <c r="CR743">
        <f t="shared" si="760"/>
        <v>0</v>
      </c>
      <c r="CS743">
        <f t="shared" si="761"/>
        <v>0</v>
      </c>
      <c r="CT743">
        <f t="shared" si="762"/>
        <v>0</v>
      </c>
      <c r="CU743">
        <f t="shared" si="763"/>
        <v>0</v>
      </c>
      <c r="CV743">
        <f t="shared" si="764"/>
        <v>0</v>
      </c>
      <c r="CW743">
        <f t="shared" si="765"/>
        <v>0</v>
      </c>
      <c r="CX743">
        <f t="shared" si="766"/>
        <v>0</v>
      </c>
      <c r="CY743">
        <f t="shared" si="767"/>
        <v>0</v>
      </c>
      <c r="CZ743">
        <f t="shared" si="768"/>
        <v>0</v>
      </c>
      <c r="DC743" t="s">
        <v>3</v>
      </c>
      <c r="DD743" t="s">
        <v>3</v>
      </c>
      <c r="DE743" t="s">
        <v>3</v>
      </c>
      <c r="DF743" t="s">
        <v>3</v>
      </c>
      <c r="DG743" t="s">
        <v>3</v>
      </c>
      <c r="DH743" t="s">
        <v>3</v>
      </c>
      <c r="DI743" t="s">
        <v>3</v>
      </c>
      <c r="DJ743" t="s">
        <v>3</v>
      </c>
      <c r="DK743" t="s">
        <v>3</v>
      </c>
      <c r="DL743" t="s">
        <v>3</v>
      </c>
      <c r="DM743" t="s">
        <v>3</v>
      </c>
      <c r="DN743">
        <v>0</v>
      </c>
      <c r="DO743">
        <v>0</v>
      </c>
      <c r="DP743">
        <v>1</v>
      </c>
      <c r="DQ743">
        <v>1</v>
      </c>
      <c r="DU743">
        <v>1009</v>
      </c>
      <c r="DV743" t="s">
        <v>19</v>
      </c>
      <c r="DW743" t="s">
        <v>19</v>
      </c>
      <c r="DX743">
        <v>1000</v>
      </c>
      <c r="EE743">
        <v>32505399</v>
      </c>
      <c r="EF743">
        <v>1</v>
      </c>
      <c r="EG743" t="s">
        <v>21</v>
      </c>
      <c r="EH743">
        <v>0</v>
      </c>
      <c r="EI743" t="s">
        <v>3</v>
      </c>
      <c r="EJ743">
        <v>4</v>
      </c>
      <c r="EK743">
        <v>0</v>
      </c>
      <c r="EL743" t="s">
        <v>22</v>
      </c>
      <c r="EM743" t="s">
        <v>23</v>
      </c>
      <c r="EO743" t="s">
        <v>3</v>
      </c>
      <c r="EQ743">
        <v>0</v>
      </c>
      <c r="ER743">
        <v>53410.15</v>
      </c>
      <c r="ES743">
        <v>53410.15</v>
      </c>
      <c r="ET743">
        <v>0</v>
      </c>
      <c r="EU743">
        <v>0</v>
      </c>
      <c r="EV743">
        <v>0</v>
      </c>
      <c r="EW743">
        <v>0</v>
      </c>
      <c r="EX743">
        <v>0</v>
      </c>
      <c r="FQ743">
        <v>0</v>
      </c>
      <c r="FR743">
        <f t="shared" si="769"/>
        <v>0</v>
      </c>
      <c r="FS743">
        <v>0</v>
      </c>
      <c r="FX743">
        <v>70</v>
      </c>
      <c r="FY743">
        <v>10</v>
      </c>
      <c r="GA743" t="s">
        <v>3</v>
      </c>
      <c r="GD743">
        <v>0</v>
      </c>
      <c r="GF743">
        <v>-1467733540</v>
      </c>
      <c r="GG743">
        <v>2</v>
      </c>
      <c r="GH743">
        <v>1</v>
      </c>
      <c r="GI743">
        <v>-2</v>
      </c>
      <c r="GJ743">
        <v>0</v>
      </c>
      <c r="GK743">
        <f>ROUND(R743*(R12)/100,2)</f>
        <v>0</v>
      </c>
      <c r="GL743">
        <f t="shared" si="770"/>
        <v>0</v>
      </c>
      <c r="GM743">
        <f t="shared" si="771"/>
        <v>-4326.22</v>
      </c>
      <c r="GN743">
        <f t="shared" si="772"/>
        <v>0</v>
      </c>
      <c r="GO743">
        <f t="shared" si="773"/>
        <v>0</v>
      </c>
      <c r="GP743">
        <f t="shared" si="774"/>
        <v>-4326.22</v>
      </c>
      <c r="GR743">
        <v>0</v>
      </c>
      <c r="GS743">
        <v>3</v>
      </c>
      <c r="GT743">
        <v>0</v>
      </c>
      <c r="GU743" t="s">
        <v>3</v>
      </c>
      <c r="GV743">
        <f t="shared" si="775"/>
        <v>0</v>
      </c>
      <c r="GW743">
        <v>1</v>
      </c>
      <c r="GX743">
        <f t="shared" si="776"/>
        <v>0</v>
      </c>
      <c r="HA743">
        <v>0</v>
      </c>
      <c r="HB743">
        <v>0</v>
      </c>
      <c r="IK743">
        <v>0</v>
      </c>
    </row>
    <row r="744" spans="1:245" x14ac:dyDescent="0.2">
      <c r="A744">
        <v>17</v>
      </c>
      <c r="B744">
        <v>1</v>
      </c>
      <c r="C744">
        <f>ROW(SmtRes!A1980)</f>
        <v>1980</v>
      </c>
      <c r="D744">
        <f>ROW(EtalonRes!A1881)</f>
        <v>1881</v>
      </c>
      <c r="E744" t="s">
        <v>719</v>
      </c>
      <c r="F744" t="s">
        <v>29</v>
      </c>
      <c r="G744" t="s">
        <v>30</v>
      </c>
      <c r="H744" t="s">
        <v>31</v>
      </c>
      <c r="I744">
        <v>1.0999999999999999E-2</v>
      </c>
      <c r="J744">
        <v>0</v>
      </c>
      <c r="O744">
        <f t="shared" si="738"/>
        <v>4696.04</v>
      </c>
      <c r="P744">
        <f t="shared" si="739"/>
        <v>3826.16</v>
      </c>
      <c r="Q744">
        <f t="shared" si="740"/>
        <v>4.79</v>
      </c>
      <c r="R744">
        <f t="shared" si="741"/>
        <v>1.62</v>
      </c>
      <c r="S744">
        <f t="shared" si="742"/>
        <v>865.09</v>
      </c>
      <c r="T744">
        <f t="shared" si="743"/>
        <v>0</v>
      </c>
      <c r="U744">
        <f t="shared" si="744"/>
        <v>4.9840999999999998</v>
      </c>
      <c r="V744">
        <f t="shared" si="745"/>
        <v>0</v>
      </c>
      <c r="W744">
        <f t="shared" si="746"/>
        <v>0</v>
      </c>
      <c r="X744">
        <f t="shared" si="747"/>
        <v>605.55999999999995</v>
      </c>
      <c r="Y744">
        <f t="shared" si="748"/>
        <v>86.51</v>
      </c>
      <c r="AA744">
        <v>33034105</v>
      </c>
      <c r="AB744">
        <f t="shared" si="749"/>
        <v>426912.19</v>
      </c>
      <c r="AC744">
        <f t="shared" si="750"/>
        <v>347832.49</v>
      </c>
      <c r="AD744">
        <f t="shared" si="751"/>
        <v>435.13</v>
      </c>
      <c r="AE744">
        <f t="shared" si="752"/>
        <v>147.43</v>
      </c>
      <c r="AF744">
        <f t="shared" si="753"/>
        <v>78644.570000000007</v>
      </c>
      <c r="AG744">
        <f t="shared" si="754"/>
        <v>0</v>
      </c>
      <c r="AH744">
        <f t="shared" si="755"/>
        <v>453.1</v>
      </c>
      <c r="AI744">
        <f t="shared" si="756"/>
        <v>0</v>
      </c>
      <c r="AJ744">
        <f t="shared" si="757"/>
        <v>0</v>
      </c>
      <c r="AK744">
        <v>426912.19</v>
      </c>
      <c r="AL744">
        <v>347832.49</v>
      </c>
      <c r="AM744">
        <v>435.13</v>
      </c>
      <c r="AN744">
        <v>147.43</v>
      </c>
      <c r="AO744">
        <v>78644.570000000007</v>
      </c>
      <c r="AP744">
        <v>0</v>
      </c>
      <c r="AQ744">
        <v>453.1</v>
      </c>
      <c r="AR744">
        <v>0</v>
      </c>
      <c r="AS744">
        <v>0</v>
      </c>
      <c r="AT744">
        <v>70</v>
      </c>
      <c r="AU744">
        <v>10</v>
      </c>
      <c r="AV744">
        <v>1</v>
      </c>
      <c r="AW744">
        <v>1</v>
      </c>
      <c r="AZ744">
        <v>1</v>
      </c>
      <c r="BA744">
        <v>1</v>
      </c>
      <c r="BB744">
        <v>1</v>
      </c>
      <c r="BC744">
        <v>1</v>
      </c>
      <c r="BD744" t="s">
        <v>3</v>
      </c>
      <c r="BE744" t="s">
        <v>3</v>
      </c>
      <c r="BF744" t="s">
        <v>3</v>
      </c>
      <c r="BG744" t="s">
        <v>3</v>
      </c>
      <c r="BH744">
        <v>0</v>
      </c>
      <c r="BI744">
        <v>4</v>
      </c>
      <c r="BJ744" t="s">
        <v>32</v>
      </c>
      <c r="BM744">
        <v>0</v>
      </c>
      <c r="BN744">
        <v>0</v>
      </c>
      <c r="BO744" t="s">
        <v>3</v>
      </c>
      <c r="BP744">
        <v>0</v>
      </c>
      <c r="BQ744">
        <v>1</v>
      </c>
      <c r="BR744">
        <v>0</v>
      </c>
      <c r="BS744">
        <v>1</v>
      </c>
      <c r="BT744">
        <v>1</v>
      </c>
      <c r="BU744">
        <v>1</v>
      </c>
      <c r="BV744">
        <v>1</v>
      </c>
      <c r="BW744">
        <v>1</v>
      </c>
      <c r="BX744">
        <v>1</v>
      </c>
      <c r="BY744" t="s">
        <v>3</v>
      </c>
      <c r="BZ744">
        <v>70</v>
      </c>
      <c r="CA744">
        <v>10</v>
      </c>
      <c r="CF744">
        <v>0</v>
      </c>
      <c r="CG744">
        <v>0</v>
      </c>
      <c r="CM744">
        <v>0</v>
      </c>
      <c r="CN744" t="s">
        <v>3</v>
      </c>
      <c r="CO744">
        <v>0</v>
      </c>
      <c r="CP744">
        <f t="shared" si="758"/>
        <v>4696.04</v>
      </c>
      <c r="CQ744">
        <f t="shared" si="759"/>
        <v>347832.49</v>
      </c>
      <c r="CR744">
        <f t="shared" si="760"/>
        <v>435.13</v>
      </c>
      <c r="CS744">
        <f t="shared" si="761"/>
        <v>147.43</v>
      </c>
      <c r="CT744">
        <f t="shared" si="762"/>
        <v>78644.570000000007</v>
      </c>
      <c r="CU744">
        <f t="shared" si="763"/>
        <v>0</v>
      </c>
      <c r="CV744">
        <f t="shared" si="764"/>
        <v>453.1</v>
      </c>
      <c r="CW744">
        <f t="shared" si="765"/>
        <v>0</v>
      </c>
      <c r="CX744">
        <f t="shared" si="766"/>
        <v>0</v>
      </c>
      <c r="CY744">
        <f t="shared" si="767"/>
        <v>605.56299999999999</v>
      </c>
      <c r="CZ744">
        <f t="shared" si="768"/>
        <v>86.509</v>
      </c>
      <c r="DC744" t="s">
        <v>3</v>
      </c>
      <c r="DD744" t="s">
        <v>3</v>
      </c>
      <c r="DE744" t="s">
        <v>3</v>
      </c>
      <c r="DF744" t="s">
        <v>3</v>
      </c>
      <c r="DG744" t="s">
        <v>3</v>
      </c>
      <c r="DH744" t="s">
        <v>3</v>
      </c>
      <c r="DI744" t="s">
        <v>3</v>
      </c>
      <c r="DJ744" t="s">
        <v>3</v>
      </c>
      <c r="DK744" t="s">
        <v>3</v>
      </c>
      <c r="DL744" t="s">
        <v>3</v>
      </c>
      <c r="DM744" t="s">
        <v>3</v>
      </c>
      <c r="DN744">
        <v>0</v>
      </c>
      <c r="DO744">
        <v>0</v>
      </c>
      <c r="DP744">
        <v>1</v>
      </c>
      <c r="DQ744">
        <v>1</v>
      </c>
      <c r="DU744">
        <v>1007</v>
      </c>
      <c r="DV744" t="s">
        <v>31</v>
      </c>
      <c r="DW744" t="s">
        <v>31</v>
      </c>
      <c r="DX744">
        <v>100</v>
      </c>
      <c r="EE744">
        <v>32505399</v>
      </c>
      <c r="EF744">
        <v>1</v>
      </c>
      <c r="EG744" t="s">
        <v>21</v>
      </c>
      <c r="EH744">
        <v>0</v>
      </c>
      <c r="EI744" t="s">
        <v>3</v>
      </c>
      <c r="EJ744">
        <v>4</v>
      </c>
      <c r="EK744">
        <v>0</v>
      </c>
      <c r="EL744" t="s">
        <v>22</v>
      </c>
      <c r="EM744" t="s">
        <v>23</v>
      </c>
      <c r="EO744" t="s">
        <v>3</v>
      </c>
      <c r="EQ744">
        <v>131072</v>
      </c>
      <c r="ER744">
        <v>426912.19</v>
      </c>
      <c r="ES744">
        <v>347832.49</v>
      </c>
      <c r="ET744">
        <v>435.13</v>
      </c>
      <c r="EU744">
        <v>147.43</v>
      </c>
      <c r="EV744">
        <v>78644.570000000007</v>
      </c>
      <c r="EW744">
        <v>453.1</v>
      </c>
      <c r="EX744">
        <v>0</v>
      </c>
      <c r="EY744">
        <v>0</v>
      </c>
      <c r="FQ744">
        <v>0</v>
      </c>
      <c r="FR744">
        <f t="shared" si="769"/>
        <v>0</v>
      </c>
      <c r="FS744">
        <v>0</v>
      </c>
      <c r="FX744">
        <v>70</v>
      </c>
      <c r="FY744">
        <v>10</v>
      </c>
      <c r="GA744" t="s">
        <v>3</v>
      </c>
      <c r="GD744">
        <v>0</v>
      </c>
      <c r="GF744">
        <v>1739596138</v>
      </c>
      <c r="GG744">
        <v>2</v>
      </c>
      <c r="GH744">
        <v>1</v>
      </c>
      <c r="GI744">
        <v>-2</v>
      </c>
      <c r="GJ744">
        <v>0</v>
      </c>
      <c r="GK744">
        <f>ROUND(R744*(R12)/100,2)</f>
        <v>1.75</v>
      </c>
      <c r="GL744">
        <f t="shared" si="770"/>
        <v>0</v>
      </c>
      <c r="GM744">
        <f t="shared" si="771"/>
        <v>5389.86</v>
      </c>
      <c r="GN744">
        <f t="shared" si="772"/>
        <v>0</v>
      </c>
      <c r="GO744">
        <f t="shared" si="773"/>
        <v>0</v>
      </c>
      <c r="GP744">
        <f t="shared" si="774"/>
        <v>5389.86</v>
      </c>
      <c r="GR744">
        <v>0</v>
      </c>
      <c r="GS744">
        <v>3</v>
      </c>
      <c r="GT744">
        <v>0</v>
      </c>
      <c r="GU744" t="s">
        <v>3</v>
      </c>
      <c r="GV744">
        <f t="shared" si="775"/>
        <v>0</v>
      </c>
      <c r="GW744">
        <v>1</v>
      </c>
      <c r="GX744">
        <f t="shared" si="776"/>
        <v>0</v>
      </c>
      <c r="HA744">
        <v>0</v>
      </c>
      <c r="HB744">
        <v>0</v>
      </c>
      <c r="IK744">
        <v>0</v>
      </c>
    </row>
    <row r="745" spans="1:245" x14ac:dyDescent="0.2">
      <c r="A745">
        <v>17</v>
      </c>
      <c r="B745">
        <v>1</v>
      </c>
      <c r="E745" t="s">
        <v>720</v>
      </c>
      <c r="F745" t="s">
        <v>25</v>
      </c>
      <c r="G745" t="s">
        <v>26</v>
      </c>
      <c r="H745" t="s">
        <v>19</v>
      </c>
      <c r="I745">
        <v>2.4318296699999999E-2</v>
      </c>
      <c r="J745">
        <v>0</v>
      </c>
      <c r="O745">
        <f t="shared" si="738"/>
        <v>1298.8399999999999</v>
      </c>
      <c r="P745">
        <f t="shared" si="739"/>
        <v>1298.8399999999999</v>
      </c>
      <c r="Q745">
        <f t="shared" si="740"/>
        <v>0</v>
      </c>
      <c r="R745">
        <f t="shared" si="741"/>
        <v>0</v>
      </c>
      <c r="S745">
        <f t="shared" si="742"/>
        <v>0</v>
      </c>
      <c r="T745">
        <f t="shared" si="743"/>
        <v>0</v>
      </c>
      <c r="U745">
        <f t="shared" si="744"/>
        <v>0</v>
      </c>
      <c r="V745">
        <f t="shared" si="745"/>
        <v>0</v>
      </c>
      <c r="W745">
        <f t="shared" si="746"/>
        <v>0</v>
      </c>
      <c r="X745">
        <f t="shared" si="747"/>
        <v>0</v>
      </c>
      <c r="Y745">
        <f t="shared" si="748"/>
        <v>0</v>
      </c>
      <c r="AA745">
        <v>33034105</v>
      </c>
      <c r="AB745">
        <f t="shared" si="749"/>
        <v>53410.15</v>
      </c>
      <c r="AC745">
        <f t="shared" si="750"/>
        <v>53410.15</v>
      </c>
      <c r="AD745">
        <f t="shared" si="751"/>
        <v>0</v>
      </c>
      <c r="AE745">
        <f t="shared" si="752"/>
        <v>0</v>
      </c>
      <c r="AF745">
        <f t="shared" si="753"/>
        <v>0</v>
      </c>
      <c r="AG745">
        <f t="shared" si="754"/>
        <v>0</v>
      </c>
      <c r="AH745">
        <f t="shared" si="755"/>
        <v>0</v>
      </c>
      <c r="AI745">
        <f t="shared" si="756"/>
        <v>0</v>
      </c>
      <c r="AJ745">
        <f t="shared" si="757"/>
        <v>0</v>
      </c>
      <c r="AK745">
        <v>53410.15</v>
      </c>
      <c r="AL745">
        <v>53410.15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70</v>
      </c>
      <c r="AU745">
        <v>10</v>
      </c>
      <c r="AV745">
        <v>1</v>
      </c>
      <c r="AW745">
        <v>1</v>
      </c>
      <c r="AZ745">
        <v>1</v>
      </c>
      <c r="BA745">
        <v>1</v>
      </c>
      <c r="BB745">
        <v>1</v>
      </c>
      <c r="BC745">
        <v>1</v>
      </c>
      <c r="BD745" t="s">
        <v>3</v>
      </c>
      <c r="BE745" t="s">
        <v>3</v>
      </c>
      <c r="BF745" t="s">
        <v>3</v>
      </c>
      <c r="BG745" t="s">
        <v>3</v>
      </c>
      <c r="BH745">
        <v>3</v>
      </c>
      <c r="BI745">
        <v>4</v>
      </c>
      <c r="BJ745" t="s">
        <v>27</v>
      </c>
      <c r="BM745">
        <v>0</v>
      </c>
      <c r="BN745">
        <v>0</v>
      </c>
      <c r="BO745" t="s">
        <v>3</v>
      </c>
      <c r="BP745">
        <v>0</v>
      </c>
      <c r="BQ745">
        <v>1</v>
      </c>
      <c r="BR745">
        <v>0</v>
      </c>
      <c r="BS745">
        <v>1</v>
      </c>
      <c r="BT745">
        <v>1</v>
      </c>
      <c r="BU745">
        <v>1</v>
      </c>
      <c r="BV745">
        <v>1</v>
      </c>
      <c r="BW745">
        <v>1</v>
      </c>
      <c r="BX745">
        <v>1</v>
      </c>
      <c r="BY745" t="s">
        <v>3</v>
      </c>
      <c r="BZ745">
        <v>70</v>
      </c>
      <c r="CA745">
        <v>10</v>
      </c>
      <c r="CF745">
        <v>0</v>
      </c>
      <c r="CG745">
        <v>0</v>
      </c>
      <c r="CM745">
        <v>0</v>
      </c>
      <c r="CN745" t="s">
        <v>3</v>
      </c>
      <c r="CO745">
        <v>0</v>
      </c>
      <c r="CP745">
        <f t="shared" si="758"/>
        <v>1298.8399999999999</v>
      </c>
      <c r="CQ745">
        <f t="shared" si="759"/>
        <v>53410.15</v>
      </c>
      <c r="CR745">
        <f t="shared" si="760"/>
        <v>0</v>
      </c>
      <c r="CS745">
        <f t="shared" si="761"/>
        <v>0</v>
      </c>
      <c r="CT745">
        <f t="shared" si="762"/>
        <v>0</v>
      </c>
      <c r="CU745">
        <f t="shared" si="763"/>
        <v>0</v>
      </c>
      <c r="CV745">
        <f t="shared" si="764"/>
        <v>0</v>
      </c>
      <c r="CW745">
        <f t="shared" si="765"/>
        <v>0</v>
      </c>
      <c r="CX745">
        <f t="shared" si="766"/>
        <v>0</v>
      </c>
      <c r="CY745">
        <f t="shared" si="767"/>
        <v>0</v>
      </c>
      <c r="CZ745">
        <f t="shared" si="768"/>
        <v>0</v>
      </c>
      <c r="DC745" t="s">
        <v>3</v>
      </c>
      <c r="DD745" t="s">
        <v>3</v>
      </c>
      <c r="DE745" t="s">
        <v>3</v>
      </c>
      <c r="DF745" t="s">
        <v>3</v>
      </c>
      <c r="DG745" t="s">
        <v>3</v>
      </c>
      <c r="DH745" t="s">
        <v>3</v>
      </c>
      <c r="DI745" t="s">
        <v>3</v>
      </c>
      <c r="DJ745" t="s">
        <v>3</v>
      </c>
      <c r="DK745" t="s">
        <v>3</v>
      </c>
      <c r="DL745" t="s">
        <v>3</v>
      </c>
      <c r="DM745" t="s">
        <v>3</v>
      </c>
      <c r="DN745">
        <v>0</v>
      </c>
      <c r="DO745">
        <v>0</v>
      </c>
      <c r="DP745">
        <v>1</v>
      </c>
      <c r="DQ745">
        <v>1</v>
      </c>
      <c r="DU745">
        <v>1009</v>
      </c>
      <c r="DV745" t="s">
        <v>19</v>
      </c>
      <c r="DW745" t="s">
        <v>19</v>
      </c>
      <c r="DX745">
        <v>1000</v>
      </c>
      <c r="EE745">
        <v>32505399</v>
      </c>
      <c r="EF745">
        <v>1</v>
      </c>
      <c r="EG745" t="s">
        <v>21</v>
      </c>
      <c r="EH745">
        <v>0</v>
      </c>
      <c r="EI745" t="s">
        <v>3</v>
      </c>
      <c r="EJ745">
        <v>4</v>
      </c>
      <c r="EK745">
        <v>0</v>
      </c>
      <c r="EL745" t="s">
        <v>22</v>
      </c>
      <c r="EM745" t="s">
        <v>23</v>
      </c>
      <c r="EO745" t="s">
        <v>3</v>
      </c>
      <c r="EQ745">
        <v>131072</v>
      </c>
      <c r="ER745">
        <v>53410.15</v>
      </c>
      <c r="ES745">
        <v>53410.15</v>
      </c>
      <c r="ET745">
        <v>0</v>
      </c>
      <c r="EU745">
        <v>0</v>
      </c>
      <c r="EV745">
        <v>0</v>
      </c>
      <c r="EW745">
        <v>0</v>
      </c>
      <c r="EX745">
        <v>0</v>
      </c>
      <c r="EY745">
        <v>0</v>
      </c>
      <c r="FQ745">
        <v>0</v>
      </c>
      <c r="FR745">
        <f t="shared" si="769"/>
        <v>0</v>
      </c>
      <c r="FS745">
        <v>0</v>
      </c>
      <c r="FX745">
        <v>70</v>
      </c>
      <c r="FY745">
        <v>10</v>
      </c>
      <c r="GA745" t="s">
        <v>3</v>
      </c>
      <c r="GD745">
        <v>0</v>
      </c>
      <c r="GF745">
        <v>-1467733540</v>
      </c>
      <c r="GG745">
        <v>2</v>
      </c>
      <c r="GH745">
        <v>1</v>
      </c>
      <c r="GI745">
        <v>-2</v>
      </c>
      <c r="GJ745">
        <v>0</v>
      </c>
      <c r="GK745">
        <f>ROUND(R745*(R12)/100,2)</f>
        <v>0</v>
      </c>
      <c r="GL745">
        <f t="shared" si="770"/>
        <v>0</v>
      </c>
      <c r="GM745">
        <f t="shared" si="771"/>
        <v>1298.8399999999999</v>
      </c>
      <c r="GN745">
        <f t="shared" si="772"/>
        <v>0</v>
      </c>
      <c r="GO745">
        <f t="shared" si="773"/>
        <v>0</v>
      </c>
      <c r="GP745">
        <f t="shared" si="774"/>
        <v>1298.8399999999999</v>
      </c>
      <c r="GR745">
        <v>0</v>
      </c>
      <c r="GS745">
        <v>3</v>
      </c>
      <c r="GT745">
        <v>0</v>
      </c>
      <c r="GU745" t="s">
        <v>3</v>
      </c>
      <c r="GV745">
        <f t="shared" si="775"/>
        <v>0</v>
      </c>
      <c r="GW745">
        <v>1</v>
      </c>
      <c r="GX745">
        <f t="shared" si="776"/>
        <v>0</v>
      </c>
      <c r="HA745">
        <v>0</v>
      </c>
      <c r="HB745">
        <v>0</v>
      </c>
      <c r="IK745">
        <v>0</v>
      </c>
    </row>
    <row r="746" spans="1:245" x14ac:dyDescent="0.2">
      <c r="A746">
        <v>17</v>
      </c>
      <c r="B746">
        <v>1</v>
      </c>
      <c r="E746" t="s">
        <v>721</v>
      </c>
      <c r="F746" t="s">
        <v>722</v>
      </c>
      <c r="G746" t="s">
        <v>723</v>
      </c>
      <c r="H746" t="s">
        <v>37</v>
      </c>
      <c r="I746">
        <v>1</v>
      </c>
      <c r="J746">
        <v>0</v>
      </c>
      <c r="O746">
        <f t="shared" si="738"/>
        <v>37206.449999999997</v>
      </c>
      <c r="P746">
        <f t="shared" si="739"/>
        <v>37206.449999999997</v>
      </c>
      <c r="Q746">
        <f t="shared" si="740"/>
        <v>0</v>
      </c>
      <c r="R746">
        <f t="shared" si="741"/>
        <v>0</v>
      </c>
      <c r="S746">
        <f t="shared" si="742"/>
        <v>0</v>
      </c>
      <c r="T746">
        <f t="shared" si="743"/>
        <v>0</v>
      </c>
      <c r="U746">
        <f t="shared" si="744"/>
        <v>0</v>
      </c>
      <c r="V746">
        <f t="shared" si="745"/>
        <v>0</v>
      </c>
      <c r="W746">
        <f t="shared" si="746"/>
        <v>0</v>
      </c>
      <c r="X746">
        <f t="shared" si="747"/>
        <v>0</v>
      </c>
      <c r="Y746">
        <f t="shared" si="748"/>
        <v>0</v>
      </c>
      <c r="AA746">
        <v>33034105</v>
      </c>
      <c r="AB746">
        <f t="shared" si="749"/>
        <v>37206.449999999997</v>
      </c>
      <c r="AC746">
        <f t="shared" si="750"/>
        <v>37206.449999999997</v>
      </c>
      <c r="AD746">
        <f t="shared" si="751"/>
        <v>0</v>
      </c>
      <c r="AE746">
        <f t="shared" si="752"/>
        <v>0</v>
      </c>
      <c r="AF746">
        <f t="shared" si="753"/>
        <v>0</v>
      </c>
      <c r="AG746">
        <f t="shared" si="754"/>
        <v>0</v>
      </c>
      <c r="AH746">
        <f t="shared" si="755"/>
        <v>0</v>
      </c>
      <c r="AI746">
        <f t="shared" si="756"/>
        <v>0</v>
      </c>
      <c r="AJ746">
        <f t="shared" si="757"/>
        <v>0</v>
      </c>
      <c r="AK746">
        <v>37206.449999999997</v>
      </c>
      <c r="AL746">
        <v>37206.449999999997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70</v>
      </c>
      <c r="AU746">
        <v>10</v>
      </c>
      <c r="AV746">
        <v>1</v>
      </c>
      <c r="AW746">
        <v>1</v>
      </c>
      <c r="AZ746">
        <v>1</v>
      </c>
      <c r="BA746">
        <v>1</v>
      </c>
      <c r="BB746">
        <v>1</v>
      </c>
      <c r="BC746">
        <v>1</v>
      </c>
      <c r="BD746" t="s">
        <v>3</v>
      </c>
      <c r="BE746" t="s">
        <v>3</v>
      </c>
      <c r="BF746" t="s">
        <v>3</v>
      </c>
      <c r="BG746" t="s">
        <v>3</v>
      </c>
      <c r="BH746">
        <v>3</v>
      </c>
      <c r="BI746">
        <v>4</v>
      </c>
      <c r="BJ746" t="s">
        <v>724</v>
      </c>
      <c r="BM746">
        <v>0</v>
      </c>
      <c r="BN746">
        <v>0</v>
      </c>
      <c r="BO746" t="s">
        <v>3</v>
      </c>
      <c r="BP746">
        <v>0</v>
      </c>
      <c r="BQ746">
        <v>1</v>
      </c>
      <c r="BR746">
        <v>0</v>
      </c>
      <c r="BS746">
        <v>1</v>
      </c>
      <c r="BT746">
        <v>1</v>
      </c>
      <c r="BU746">
        <v>1</v>
      </c>
      <c r="BV746">
        <v>1</v>
      </c>
      <c r="BW746">
        <v>1</v>
      </c>
      <c r="BX746">
        <v>1</v>
      </c>
      <c r="BY746" t="s">
        <v>3</v>
      </c>
      <c r="BZ746">
        <v>70</v>
      </c>
      <c r="CA746">
        <v>10</v>
      </c>
      <c r="CF746">
        <v>0</v>
      </c>
      <c r="CG746">
        <v>0</v>
      </c>
      <c r="CM746">
        <v>0</v>
      </c>
      <c r="CN746" t="s">
        <v>3</v>
      </c>
      <c r="CO746">
        <v>0</v>
      </c>
      <c r="CP746">
        <f t="shared" si="758"/>
        <v>37206.449999999997</v>
      </c>
      <c r="CQ746">
        <f t="shared" si="759"/>
        <v>37206.449999999997</v>
      </c>
      <c r="CR746">
        <f t="shared" si="760"/>
        <v>0</v>
      </c>
      <c r="CS746">
        <f t="shared" si="761"/>
        <v>0</v>
      </c>
      <c r="CT746">
        <f t="shared" si="762"/>
        <v>0</v>
      </c>
      <c r="CU746">
        <f t="shared" si="763"/>
        <v>0</v>
      </c>
      <c r="CV746">
        <f t="shared" si="764"/>
        <v>0</v>
      </c>
      <c r="CW746">
        <f t="shared" si="765"/>
        <v>0</v>
      </c>
      <c r="CX746">
        <f t="shared" si="766"/>
        <v>0</v>
      </c>
      <c r="CY746">
        <f t="shared" si="767"/>
        <v>0</v>
      </c>
      <c r="CZ746">
        <f t="shared" si="768"/>
        <v>0</v>
      </c>
      <c r="DC746" t="s">
        <v>3</v>
      </c>
      <c r="DD746" t="s">
        <v>3</v>
      </c>
      <c r="DE746" t="s">
        <v>3</v>
      </c>
      <c r="DF746" t="s">
        <v>3</v>
      </c>
      <c r="DG746" t="s">
        <v>3</v>
      </c>
      <c r="DH746" t="s">
        <v>3</v>
      </c>
      <c r="DI746" t="s">
        <v>3</v>
      </c>
      <c r="DJ746" t="s">
        <v>3</v>
      </c>
      <c r="DK746" t="s">
        <v>3</v>
      </c>
      <c r="DL746" t="s">
        <v>3</v>
      </c>
      <c r="DM746" t="s">
        <v>3</v>
      </c>
      <c r="DN746">
        <v>0</v>
      </c>
      <c r="DO746">
        <v>0</v>
      </c>
      <c r="DP746">
        <v>1</v>
      </c>
      <c r="DQ746">
        <v>1</v>
      </c>
      <c r="DU746">
        <v>1010</v>
      </c>
      <c r="DV746" t="s">
        <v>37</v>
      </c>
      <c r="DW746" t="s">
        <v>37</v>
      </c>
      <c r="DX746">
        <v>1</v>
      </c>
      <c r="EE746">
        <v>32505399</v>
      </c>
      <c r="EF746">
        <v>1</v>
      </c>
      <c r="EG746" t="s">
        <v>21</v>
      </c>
      <c r="EH746">
        <v>0</v>
      </c>
      <c r="EI746" t="s">
        <v>3</v>
      </c>
      <c r="EJ746">
        <v>4</v>
      </c>
      <c r="EK746">
        <v>0</v>
      </c>
      <c r="EL746" t="s">
        <v>22</v>
      </c>
      <c r="EM746" t="s">
        <v>23</v>
      </c>
      <c r="EO746" t="s">
        <v>3</v>
      </c>
      <c r="EQ746">
        <v>131072</v>
      </c>
      <c r="ER746">
        <v>37206.449999999997</v>
      </c>
      <c r="ES746">
        <v>37206.449999999997</v>
      </c>
      <c r="ET746">
        <v>0</v>
      </c>
      <c r="EU746">
        <v>0</v>
      </c>
      <c r="EV746">
        <v>0</v>
      </c>
      <c r="EW746">
        <v>0</v>
      </c>
      <c r="EX746">
        <v>0</v>
      </c>
      <c r="EY746">
        <v>0</v>
      </c>
      <c r="FQ746">
        <v>0</v>
      </c>
      <c r="FR746">
        <f t="shared" si="769"/>
        <v>0</v>
      </c>
      <c r="FS746">
        <v>0</v>
      </c>
      <c r="FX746">
        <v>70</v>
      </c>
      <c r="FY746">
        <v>10</v>
      </c>
      <c r="GA746" t="s">
        <v>3</v>
      </c>
      <c r="GD746">
        <v>0</v>
      </c>
      <c r="GF746">
        <v>1969427847</v>
      </c>
      <c r="GG746">
        <v>2</v>
      </c>
      <c r="GH746">
        <v>1</v>
      </c>
      <c r="GI746">
        <v>-2</v>
      </c>
      <c r="GJ746">
        <v>0</v>
      </c>
      <c r="GK746">
        <f>ROUND(R746*(R12)/100,2)</f>
        <v>0</v>
      </c>
      <c r="GL746">
        <f t="shared" si="770"/>
        <v>0</v>
      </c>
      <c r="GM746">
        <f t="shared" si="771"/>
        <v>37206.449999999997</v>
      </c>
      <c r="GN746">
        <f t="shared" si="772"/>
        <v>0</v>
      </c>
      <c r="GO746">
        <f t="shared" si="773"/>
        <v>0</v>
      </c>
      <c r="GP746">
        <f t="shared" si="774"/>
        <v>37206.449999999997</v>
      </c>
      <c r="GR746">
        <v>0</v>
      </c>
      <c r="GS746">
        <v>3</v>
      </c>
      <c r="GT746">
        <v>0</v>
      </c>
      <c r="GU746" t="s">
        <v>3</v>
      </c>
      <c r="GV746">
        <f t="shared" si="775"/>
        <v>0</v>
      </c>
      <c r="GW746">
        <v>1</v>
      </c>
      <c r="GX746">
        <f t="shared" si="776"/>
        <v>0</v>
      </c>
      <c r="HA746">
        <v>0</v>
      </c>
      <c r="HB746">
        <v>0</v>
      </c>
      <c r="IK746">
        <v>0</v>
      </c>
    </row>
    <row r="747" spans="1:245" x14ac:dyDescent="0.2">
      <c r="A747">
        <v>17</v>
      </c>
      <c r="B747">
        <v>1</v>
      </c>
      <c r="C747">
        <f>ROW(SmtRes!A1985)</f>
        <v>1985</v>
      </c>
      <c r="D747">
        <f>ROW(EtalonRes!A1885)</f>
        <v>1885</v>
      </c>
      <c r="E747" t="s">
        <v>725</v>
      </c>
      <c r="F747" t="s">
        <v>17</v>
      </c>
      <c r="G747" t="s">
        <v>18</v>
      </c>
      <c r="H747" t="s">
        <v>19</v>
      </c>
      <c r="I747">
        <v>0.03</v>
      </c>
      <c r="J747">
        <v>0</v>
      </c>
      <c r="O747">
        <f t="shared" si="738"/>
        <v>2000.02</v>
      </c>
      <c r="P747">
        <f t="shared" si="739"/>
        <v>1708</v>
      </c>
      <c r="Q747">
        <f t="shared" si="740"/>
        <v>46.66</v>
      </c>
      <c r="R747">
        <f t="shared" si="741"/>
        <v>4.29</v>
      </c>
      <c r="S747">
        <f t="shared" si="742"/>
        <v>245.36</v>
      </c>
      <c r="T747">
        <f t="shared" si="743"/>
        <v>0</v>
      </c>
      <c r="U747">
        <f t="shared" si="744"/>
        <v>1.0832999999999999</v>
      </c>
      <c r="V747">
        <f t="shared" si="745"/>
        <v>0</v>
      </c>
      <c r="W747">
        <f t="shared" si="746"/>
        <v>0</v>
      </c>
      <c r="X747">
        <f t="shared" si="747"/>
        <v>171.75</v>
      </c>
      <c r="Y747">
        <f t="shared" si="748"/>
        <v>24.54</v>
      </c>
      <c r="AA747">
        <v>33034105</v>
      </c>
      <c r="AB747">
        <f t="shared" si="749"/>
        <v>66667.14</v>
      </c>
      <c r="AC747">
        <f t="shared" si="750"/>
        <v>56933.42</v>
      </c>
      <c r="AD747">
        <f t="shared" si="751"/>
        <v>1555.17</v>
      </c>
      <c r="AE747">
        <f t="shared" si="752"/>
        <v>142.85</v>
      </c>
      <c r="AF747">
        <f t="shared" si="753"/>
        <v>8178.55</v>
      </c>
      <c r="AG747">
        <f t="shared" si="754"/>
        <v>0</v>
      </c>
      <c r="AH747">
        <f t="shared" si="755"/>
        <v>36.11</v>
      </c>
      <c r="AI747">
        <f t="shared" si="756"/>
        <v>0</v>
      </c>
      <c r="AJ747">
        <f t="shared" si="757"/>
        <v>0</v>
      </c>
      <c r="AK747">
        <v>66667.14</v>
      </c>
      <c r="AL747">
        <v>56933.42</v>
      </c>
      <c r="AM747">
        <v>1555.17</v>
      </c>
      <c r="AN747">
        <v>142.85</v>
      </c>
      <c r="AO747">
        <v>8178.55</v>
      </c>
      <c r="AP747">
        <v>0</v>
      </c>
      <c r="AQ747">
        <v>36.11</v>
      </c>
      <c r="AR747">
        <v>0</v>
      </c>
      <c r="AS747">
        <v>0</v>
      </c>
      <c r="AT747">
        <v>70</v>
      </c>
      <c r="AU747">
        <v>10</v>
      </c>
      <c r="AV747">
        <v>1</v>
      </c>
      <c r="AW747">
        <v>1</v>
      </c>
      <c r="AZ747">
        <v>1</v>
      </c>
      <c r="BA747">
        <v>1</v>
      </c>
      <c r="BB747">
        <v>1</v>
      </c>
      <c r="BC747">
        <v>1</v>
      </c>
      <c r="BD747" t="s">
        <v>3</v>
      </c>
      <c r="BE747" t="s">
        <v>3</v>
      </c>
      <c r="BF747" t="s">
        <v>3</v>
      </c>
      <c r="BG747" t="s">
        <v>3</v>
      </c>
      <c r="BH747">
        <v>0</v>
      </c>
      <c r="BI747">
        <v>4</v>
      </c>
      <c r="BJ747" t="s">
        <v>20</v>
      </c>
      <c r="BM747">
        <v>0</v>
      </c>
      <c r="BN747">
        <v>0</v>
      </c>
      <c r="BO747" t="s">
        <v>3</v>
      </c>
      <c r="BP747">
        <v>0</v>
      </c>
      <c r="BQ747">
        <v>1</v>
      </c>
      <c r="BR747">
        <v>0</v>
      </c>
      <c r="BS747">
        <v>1</v>
      </c>
      <c r="BT747">
        <v>1</v>
      </c>
      <c r="BU747">
        <v>1</v>
      </c>
      <c r="BV747">
        <v>1</v>
      </c>
      <c r="BW747">
        <v>1</v>
      </c>
      <c r="BX747">
        <v>1</v>
      </c>
      <c r="BY747" t="s">
        <v>3</v>
      </c>
      <c r="BZ747">
        <v>70</v>
      </c>
      <c r="CA747">
        <v>10</v>
      </c>
      <c r="CF747">
        <v>0</v>
      </c>
      <c r="CG747">
        <v>0</v>
      </c>
      <c r="CM747">
        <v>0</v>
      </c>
      <c r="CN747" t="s">
        <v>3</v>
      </c>
      <c r="CO747">
        <v>0</v>
      </c>
      <c r="CP747">
        <f t="shared" si="758"/>
        <v>2000.02</v>
      </c>
      <c r="CQ747">
        <f t="shared" si="759"/>
        <v>56933.42</v>
      </c>
      <c r="CR747">
        <f t="shared" si="760"/>
        <v>1555.17</v>
      </c>
      <c r="CS747">
        <f t="shared" si="761"/>
        <v>142.85</v>
      </c>
      <c r="CT747">
        <f t="shared" si="762"/>
        <v>8178.55</v>
      </c>
      <c r="CU747">
        <f t="shared" si="763"/>
        <v>0</v>
      </c>
      <c r="CV747">
        <f t="shared" si="764"/>
        <v>36.11</v>
      </c>
      <c r="CW747">
        <f t="shared" si="765"/>
        <v>0</v>
      </c>
      <c r="CX747">
        <f t="shared" si="766"/>
        <v>0</v>
      </c>
      <c r="CY747">
        <f t="shared" si="767"/>
        <v>171.75200000000001</v>
      </c>
      <c r="CZ747">
        <f t="shared" si="768"/>
        <v>24.536000000000005</v>
      </c>
      <c r="DC747" t="s">
        <v>3</v>
      </c>
      <c r="DD747" t="s">
        <v>3</v>
      </c>
      <c r="DE747" t="s">
        <v>3</v>
      </c>
      <c r="DF747" t="s">
        <v>3</v>
      </c>
      <c r="DG747" t="s">
        <v>3</v>
      </c>
      <c r="DH747" t="s">
        <v>3</v>
      </c>
      <c r="DI747" t="s">
        <v>3</v>
      </c>
      <c r="DJ747" t="s">
        <v>3</v>
      </c>
      <c r="DK747" t="s">
        <v>3</v>
      </c>
      <c r="DL747" t="s">
        <v>3</v>
      </c>
      <c r="DM747" t="s">
        <v>3</v>
      </c>
      <c r="DN747">
        <v>0</v>
      </c>
      <c r="DO747">
        <v>0</v>
      </c>
      <c r="DP747">
        <v>1</v>
      </c>
      <c r="DQ747">
        <v>1</v>
      </c>
      <c r="DU747">
        <v>1009</v>
      </c>
      <c r="DV747" t="s">
        <v>19</v>
      </c>
      <c r="DW747" t="s">
        <v>19</v>
      </c>
      <c r="DX747">
        <v>1000</v>
      </c>
      <c r="EE747">
        <v>32505399</v>
      </c>
      <c r="EF747">
        <v>1</v>
      </c>
      <c r="EG747" t="s">
        <v>21</v>
      </c>
      <c r="EH747">
        <v>0</v>
      </c>
      <c r="EI747" t="s">
        <v>3</v>
      </c>
      <c r="EJ747">
        <v>4</v>
      </c>
      <c r="EK747">
        <v>0</v>
      </c>
      <c r="EL747" t="s">
        <v>22</v>
      </c>
      <c r="EM747" t="s">
        <v>23</v>
      </c>
      <c r="EO747" t="s">
        <v>3</v>
      </c>
      <c r="EQ747">
        <v>131072</v>
      </c>
      <c r="ER747">
        <v>66667.14</v>
      </c>
      <c r="ES747">
        <v>56933.42</v>
      </c>
      <c r="ET747">
        <v>1555.17</v>
      </c>
      <c r="EU747">
        <v>142.85</v>
      </c>
      <c r="EV747">
        <v>8178.55</v>
      </c>
      <c r="EW747">
        <v>36.11</v>
      </c>
      <c r="EX747">
        <v>0</v>
      </c>
      <c r="EY747">
        <v>0</v>
      </c>
      <c r="FQ747">
        <v>0</v>
      </c>
      <c r="FR747">
        <f t="shared" si="769"/>
        <v>0</v>
      </c>
      <c r="FS747">
        <v>0</v>
      </c>
      <c r="FX747">
        <v>70</v>
      </c>
      <c r="FY747">
        <v>10</v>
      </c>
      <c r="GA747" t="s">
        <v>3</v>
      </c>
      <c r="GD747">
        <v>0</v>
      </c>
      <c r="GF747">
        <v>-1596235391</v>
      </c>
      <c r="GG747">
        <v>2</v>
      </c>
      <c r="GH747">
        <v>1</v>
      </c>
      <c r="GI747">
        <v>-2</v>
      </c>
      <c r="GJ747">
        <v>0</v>
      </c>
      <c r="GK747">
        <f>ROUND(R747*(R12)/100,2)</f>
        <v>4.63</v>
      </c>
      <c r="GL747">
        <f t="shared" si="770"/>
        <v>0</v>
      </c>
      <c r="GM747">
        <f t="shared" si="771"/>
        <v>2200.94</v>
      </c>
      <c r="GN747">
        <f t="shared" si="772"/>
        <v>0</v>
      </c>
      <c r="GO747">
        <f t="shared" si="773"/>
        <v>0</v>
      </c>
      <c r="GP747">
        <f t="shared" si="774"/>
        <v>2200.94</v>
      </c>
      <c r="GR747">
        <v>0</v>
      </c>
      <c r="GS747">
        <v>3</v>
      </c>
      <c r="GT747">
        <v>0</v>
      </c>
      <c r="GU747" t="s">
        <v>3</v>
      </c>
      <c r="GV747">
        <f t="shared" si="775"/>
        <v>0</v>
      </c>
      <c r="GW747">
        <v>1</v>
      </c>
      <c r="GX747">
        <f t="shared" si="776"/>
        <v>0</v>
      </c>
      <c r="HA747">
        <v>0</v>
      </c>
      <c r="HB747">
        <v>0</v>
      </c>
      <c r="IK747">
        <v>0</v>
      </c>
    </row>
    <row r="748" spans="1:245" x14ac:dyDescent="0.2">
      <c r="A748">
        <v>18</v>
      </c>
      <c r="B748">
        <v>1</v>
      </c>
      <c r="C748">
        <v>1985</v>
      </c>
      <c r="E748" t="s">
        <v>726</v>
      </c>
      <c r="F748" t="s">
        <v>25</v>
      </c>
      <c r="G748" t="s">
        <v>26</v>
      </c>
      <c r="H748" t="s">
        <v>19</v>
      </c>
      <c r="I748">
        <f>I747*J748</f>
        <v>-0.03</v>
      </c>
      <c r="J748">
        <v>-1</v>
      </c>
      <c r="O748">
        <f t="shared" si="738"/>
        <v>-1602.3</v>
      </c>
      <c r="P748">
        <f t="shared" si="739"/>
        <v>-1602.3</v>
      </c>
      <c r="Q748">
        <f t="shared" si="740"/>
        <v>0</v>
      </c>
      <c r="R748">
        <f t="shared" si="741"/>
        <v>0</v>
      </c>
      <c r="S748">
        <f t="shared" si="742"/>
        <v>0</v>
      </c>
      <c r="T748">
        <f t="shared" si="743"/>
        <v>0</v>
      </c>
      <c r="U748">
        <f t="shared" si="744"/>
        <v>0</v>
      </c>
      <c r="V748">
        <f t="shared" si="745"/>
        <v>0</v>
      </c>
      <c r="W748">
        <f t="shared" si="746"/>
        <v>0</v>
      </c>
      <c r="X748">
        <f t="shared" si="747"/>
        <v>0</v>
      </c>
      <c r="Y748">
        <f t="shared" si="748"/>
        <v>0</v>
      </c>
      <c r="AA748">
        <v>33034105</v>
      </c>
      <c r="AB748">
        <f t="shared" si="749"/>
        <v>53410.15</v>
      </c>
      <c r="AC748">
        <f t="shared" si="750"/>
        <v>53410.15</v>
      </c>
      <c r="AD748">
        <f t="shared" si="751"/>
        <v>0</v>
      </c>
      <c r="AE748">
        <f t="shared" si="752"/>
        <v>0</v>
      </c>
      <c r="AF748">
        <f t="shared" si="753"/>
        <v>0</v>
      </c>
      <c r="AG748">
        <f t="shared" si="754"/>
        <v>0</v>
      </c>
      <c r="AH748">
        <f t="shared" si="755"/>
        <v>0</v>
      </c>
      <c r="AI748">
        <f t="shared" si="756"/>
        <v>0</v>
      </c>
      <c r="AJ748">
        <f t="shared" si="757"/>
        <v>0</v>
      </c>
      <c r="AK748">
        <v>53410.15</v>
      </c>
      <c r="AL748">
        <v>53410.15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70</v>
      </c>
      <c r="AU748">
        <v>10</v>
      </c>
      <c r="AV748">
        <v>1</v>
      </c>
      <c r="AW748">
        <v>1</v>
      </c>
      <c r="AZ748">
        <v>1</v>
      </c>
      <c r="BA748">
        <v>1</v>
      </c>
      <c r="BB748">
        <v>1</v>
      </c>
      <c r="BC748">
        <v>1</v>
      </c>
      <c r="BD748" t="s">
        <v>3</v>
      </c>
      <c r="BE748" t="s">
        <v>3</v>
      </c>
      <c r="BF748" t="s">
        <v>3</v>
      </c>
      <c r="BG748" t="s">
        <v>3</v>
      </c>
      <c r="BH748">
        <v>3</v>
      </c>
      <c r="BI748">
        <v>4</v>
      </c>
      <c r="BJ748" t="s">
        <v>27</v>
      </c>
      <c r="BM748">
        <v>0</v>
      </c>
      <c r="BN748">
        <v>0</v>
      </c>
      <c r="BO748" t="s">
        <v>3</v>
      </c>
      <c r="BP748">
        <v>0</v>
      </c>
      <c r="BQ748">
        <v>1</v>
      </c>
      <c r="BR748">
        <v>0</v>
      </c>
      <c r="BS748">
        <v>1</v>
      </c>
      <c r="BT748">
        <v>1</v>
      </c>
      <c r="BU748">
        <v>1</v>
      </c>
      <c r="BV748">
        <v>1</v>
      </c>
      <c r="BW748">
        <v>1</v>
      </c>
      <c r="BX748">
        <v>1</v>
      </c>
      <c r="BY748" t="s">
        <v>3</v>
      </c>
      <c r="BZ748">
        <v>70</v>
      </c>
      <c r="CA748">
        <v>10</v>
      </c>
      <c r="CF748">
        <v>0</v>
      </c>
      <c r="CG748">
        <v>0</v>
      </c>
      <c r="CM748">
        <v>0</v>
      </c>
      <c r="CN748" t="s">
        <v>3</v>
      </c>
      <c r="CO748">
        <v>0</v>
      </c>
      <c r="CP748">
        <f t="shared" si="758"/>
        <v>-1602.3</v>
      </c>
      <c r="CQ748">
        <f t="shared" si="759"/>
        <v>53410.15</v>
      </c>
      <c r="CR748">
        <f t="shared" si="760"/>
        <v>0</v>
      </c>
      <c r="CS748">
        <f t="shared" si="761"/>
        <v>0</v>
      </c>
      <c r="CT748">
        <f t="shared" si="762"/>
        <v>0</v>
      </c>
      <c r="CU748">
        <f t="shared" si="763"/>
        <v>0</v>
      </c>
      <c r="CV748">
        <f t="shared" si="764"/>
        <v>0</v>
      </c>
      <c r="CW748">
        <f t="shared" si="765"/>
        <v>0</v>
      </c>
      <c r="CX748">
        <f t="shared" si="766"/>
        <v>0</v>
      </c>
      <c r="CY748">
        <f t="shared" si="767"/>
        <v>0</v>
      </c>
      <c r="CZ748">
        <f t="shared" si="768"/>
        <v>0</v>
      </c>
      <c r="DC748" t="s">
        <v>3</v>
      </c>
      <c r="DD748" t="s">
        <v>3</v>
      </c>
      <c r="DE748" t="s">
        <v>3</v>
      </c>
      <c r="DF748" t="s">
        <v>3</v>
      </c>
      <c r="DG748" t="s">
        <v>3</v>
      </c>
      <c r="DH748" t="s">
        <v>3</v>
      </c>
      <c r="DI748" t="s">
        <v>3</v>
      </c>
      <c r="DJ748" t="s">
        <v>3</v>
      </c>
      <c r="DK748" t="s">
        <v>3</v>
      </c>
      <c r="DL748" t="s">
        <v>3</v>
      </c>
      <c r="DM748" t="s">
        <v>3</v>
      </c>
      <c r="DN748">
        <v>0</v>
      </c>
      <c r="DO748">
        <v>0</v>
      </c>
      <c r="DP748">
        <v>1</v>
      </c>
      <c r="DQ748">
        <v>1</v>
      </c>
      <c r="DU748">
        <v>1009</v>
      </c>
      <c r="DV748" t="s">
        <v>19</v>
      </c>
      <c r="DW748" t="s">
        <v>19</v>
      </c>
      <c r="DX748">
        <v>1000</v>
      </c>
      <c r="EE748">
        <v>32505399</v>
      </c>
      <c r="EF748">
        <v>1</v>
      </c>
      <c r="EG748" t="s">
        <v>21</v>
      </c>
      <c r="EH748">
        <v>0</v>
      </c>
      <c r="EI748" t="s">
        <v>3</v>
      </c>
      <c r="EJ748">
        <v>4</v>
      </c>
      <c r="EK748">
        <v>0</v>
      </c>
      <c r="EL748" t="s">
        <v>22</v>
      </c>
      <c r="EM748" t="s">
        <v>23</v>
      </c>
      <c r="EO748" t="s">
        <v>3</v>
      </c>
      <c r="EQ748">
        <v>0</v>
      </c>
      <c r="ER748">
        <v>53410.15</v>
      </c>
      <c r="ES748">
        <v>53410.15</v>
      </c>
      <c r="ET748">
        <v>0</v>
      </c>
      <c r="EU748">
        <v>0</v>
      </c>
      <c r="EV748">
        <v>0</v>
      </c>
      <c r="EW748">
        <v>0</v>
      </c>
      <c r="EX748">
        <v>0</v>
      </c>
      <c r="FQ748">
        <v>0</v>
      </c>
      <c r="FR748">
        <f t="shared" si="769"/>
        <v>0</v>
      </c>
      <c r="FS748">
        <v>0</v>
      </c>
      <c r="FX748">
        <v>70</v>
      </c>
      <c r="FY748">
        <v>10</v>
      </c>
      <c r="GA748" t="s">
        <v>3</v>
      </c>
      <c r="GD748">
        <v>0</v>
      </c>
      <c r="GF748">
        <v>-1467733540</v>
      </c>
      <c r="GG748">
        <v>2</v>
      </c>
      <c r="GH748">
        <v>1</v>
      </c>
      <c r="GI748">
        <v>-2</v>
      </c>
      <c r="GJ748">
        <v>0</v>
      </c>
      <c r="GK748">
        <f>ROUND(R748*(R12)/100,2)</f>
        <v>0</v>
      </c>
      <c r="GL748">
        <f t="shared" si="770"/>
        <v>0</v>
      </c>
      <c r="GM748">
        <f t="shared" si="771"/>
        <v>-1602.3</v>
      </c>
      <c r="GN748">
        <f t="shared" si="772"/>
        <v>0</v>
      </c>
      <c r="GO748">
        <f t="shared" si="773"/>
        <v>0</v>
      </c>
      <c r="GP748">
        <f t="shared" si="774"/>
        <v>-1602.3</v>
      </c>
      <c r="GR748">
        <v>0</v>
      </c>
      <c r="GS748">
        <v>3</v>
      </c>
      <c r="GT748">
        <v>0</v>
      </c>
      <c r="GU748" t="s">
        <v>3</v>
      </c>
      <c r="GV748">
        <f t="shared" si="775"/>
        <v>0</v>
      </c>
      <c r="GW748">
        <v>1</v>
      </c>
      <c r="GX748">
        <f t="shared" si="776"/>
        <v>0</v>
      </c>
      <c r="HA748">
        <v>0</v>
      </c>
      <c r="HB748">
        <v>0</v>
      </c>
      <c r="IK748">
        <v>0</v>
      </c>
    </row>
    <row r="749" spans="1:245" x14ac:dyDescent="0.2">
      <c r="A749">
        <v>17</v>
      </c>
      <c r="B749">
        <v>1</v>
      </c>
      <c r="C749">
        <f>ROW(SmtRes!A2000)</f>
        <v>2000</v>
      </c>
      <c r="D749">
        <f>ROW(EtalonRes!A1900)</f>
        <v>1900</v>
      </c>
      <c r="E749" t="s">
        <v>727</v>
      </c>
      <c r="F749" t="s">
        <v>29</v>
      </c>
      <c r="G749" t="s">
        <v>30</v>
      </c>
      <c r="H749" t="s">
        <v>31</v>
      </c>
      <c r="I749">
        <v>4.0000000000000001E-3</v>
      </c>
      <c r="J749">
        <v>0</v>
      </c>
      <c r="O749">
        <f t="shared" si="738"/>
        <v>1707.65</v>
      </c>
      <c r="P749">
        <f t="shared" si="739"/>
        <v>1391.33</v>
      </c>
      <c r="Q749">
        <f t="shared" si="740"/>
        <v>1.74</v>
      </c>
      <c r="R749">
        <f t="shared" si="741"/>
        <v>0.59</v>
      </c>
      <c r="S749">
        <f t="shared" si="742"/>
        <v>314.58</v>
      </c>
      <c r="T749">
        <f t="shared" si="743"/>
        <v>0</v>
      </c>
      <c r="U749">
        <f t="shared" si="744"/>
        <v>1.8124000000000002</v>
      </c>
      <c r="V749">
        <f t="shared" si="745"/>
        <v>0</v>
      </c>
      <c r="W749">
        <f t="shared" si="746"/>
        <v>0</v>
      </c>
      <c r="X749">
        <f t="shared" si="747"/>
        <v>220.21</v>
      </c>
      <c r="Y749">
        <f t="shared" si="748"/>
        <v>31.46</v>
      </c>
      <c r="AA749">
        <v>33034105</v>
      </c>
      <c r="AB749">
        <f t="shared" si="749"/>
        <v>426912.19</v>
      </c>
      <c r="AC749">
        <f t="shared" si="750"/>
        <v>347832.49</v>
      </c>
      <c r="AD749">
        <f t="shared" si="751"/>
        <v>435.13</v>
      </c>
      <c r="AE749">
        <f t="shared" si="752"/>
        <v>147.43</v>
      </c>
      <c r="AF749">
        <f t="shared" si="753"/>
        <v>78644.570000000007</v>
      </c>
      <c r="AG749">
        <f t="shared" si="754"/>
        <v>0</v>
      </c>
      <c r="AH749">
        <f t="shared" si="755"/>
        <v>453.1</v>
      </c>
      <c r="AI749">
        <f t="shared" si="756"/>
        <v>0</v>
      </c>
      <c r="AJ749">
        <f t="shared" si="757"/>
        <v>0</v>
      </c>
      <c r="AK749">
        <v>426912.19</v>
      </c>
      <c r="AL749">
        <v>347832.49</v>
      </c>
      <c r="AM749">
        <v>435.13</v>
      </c>
      <c r="AN749">
        <v>147.43</v>
      </c>
      <c r="AO749">
        <v>78644.570000000007</v>
      </c>
      <c r="AP749">
        <v>0</v>
      </c>
      <c r="AQ749">
        <v>453.1</v>
      </c>
      <c r="AR749">
        <v>0</v>
      </c>
      <c r="AS749">
        <v>0</v>
      </c>
      <c r="AT749">
        <v>70</v>
      </c>
      <c r="AU749">
        <v>10</v>
      </c>
      <c r="AV749">
        <v>1</v>
      </c>
      <c r="AW749">
        <v>1</v>
      </c>
      <c r="AZ749">
        <v>1</v>
      </c>
      <c r="BA749">
        <v>1</v>
      </c>
      <c r="BB749">
        <v>1</v>
      </c>
      <c r="BC749">
        <v>1</v>
      </c>
      <c r="BD749" t="s">
        <v>3</v>
      </c>
      <c r="BE749" t="s">
        <v>3</v>
      </c>
      <c r="BF749" t="s">
        <v>3</v>
      </c>
      <c r="BG749" t="s">
        <v>3</v>
      </c>
      <c r="BH749">
        <v>0</v>
      </c>
      <c r="BI749">
        <v>4</v>
      </c>
      <c r="BJ749" t="s">
        <v>32</v>
      </c>
      <c r="BM749">
        <v>0</v>
      </c>
      <c r="BN749">
        <v>0</v>
      </c>
      <c r="BO749" t="s">
        <v>3</v>
      </c>
      <c r="BP749">
        <v>0</v>
      </c>
      <c r="BQ749">
        <v>1</v>
      </c>
      <c r="BR749">
        <v>0</v>
      </c>
      <c r="BS749">
        <v>1</v>
      </c>
      <c r="BT749">
        <v>1</v>
      </c>
      <c r="BU749">
        <v>1</v>
      </c>
      <c r="BV749">
        <v>1</v>
      </c>
      <c r="BW749">
        <v>1</v>
      </c>
      <c r="BX749">
        <v>1</v>
      </c>
      <c r="BY749" t="s">
        <v>3</v>
      </c>
      <c r="BZ749">
        <v>70</v>
      </c>
      <c r="CA749">
        <v>10</v>
      </c>
      <c r="CF749">
        <v>0</v>
      </c>
      <c r="CG749">
        <v>0</v>
      </c>
      <c r="CM749">
        <v>0</v>
      </c>
      <c r="CN749" t="s">
        <v>3</v>
      </c>
      <c r="CO749">
        <v>0</v>
      </c>
      <c r="CP749">
        <f t="shared" si="758"/>
        <v>1707.6499999999999</v>
      </c>
      <c r="CQ749">
        <f t="shared" si="759"/>
        <v>347832.49</v>
      </c>
      <c r="CR749">
        <f t="shared" si="760"/>
        <v>435.13</v>
      </c>
      <c r="CS749">
        <f t="shared" si="761"/>
        <v>147.43</v>
      </c>
      <c r="CT749">
        <f t="shared" si="762"/>
        <v>78644.570000000007</v>
      </c>
      <c r="CU749">
        <f t="shared" si="763"/>
        <v>0</v>
      </c>
      <c r="CV749">
        <f t="shared" si="764"/>
        <v>453.1</v>
      </c>
      <c r="CW749">
        <f t="shared" si="765"/>
        <v>0</v>
      </c>
      <c r="CX749">
        <f t="shared" si="766"/>
        <v>0</v>
      </c>
      <c r="CY749">
        <f t="shared" si="767"/>
        <v>220.20599999999999</v>
      </c>
      <c r="CZ749">
        <f t="shared" si="768"/>
        <v>31.457999999999998</v>
      </c>
      <c r="DC749" t="s">
        <v>3</v>
      </c>
      <c r="DD749" t="s">
        <v>3</v>
      </c>
      <c r="DE749" t="s">
        <v>3</v>
      </c>
      <c r="DF749" t="s">
        <v>3</v>
      </c>
      <c r="DG749" t="s">
        <v>3</v>
      </c>
      <c r="DH749" t="s">
        <v>3</v>
      </c>
      <c r="DI749" t="s">
        <v>3</v>
      </c>
      <c r="DJ749" t="s">
        <v>3</v>
      </c>
      <c r="DK749" t="s">
        <v>3</v>
      </c>
      <c r="DL749" t="s">
        <v>3</v>
      </c>
      <c r="DM749" t="s">
        <v>3</v>
      </c>
      <c r="DN749">
        <v>0</v>
      </c>
      <c r="DO749">
        <v>0</v>
      </c>
      <c r="DP749">
        <v>1</v>
      </c>
      <c r="DQ749">
        <v>1</v>
      </c>
      <c r="DU749">
        <v>1007</v>
      </c>
      <c r="DV749" t="s">
        <v>31</v>
      </c>
      <c r="DW749" t="s">
        <v>31</v>
      </c>
      <c r="DX749">
        <v>100</v>
      </c>
      <c r="EE749">
        <v>32505399</v>
      </c>
      <c r="EF749">
        <v>1</v>
      </c>
      <c r="EG749" t="s">
        <v>21</v>
      </c>
      <c r="EH749">
        <v>0</v>
      </c>
      <c r="EI749" t="s">
        <v>3</v>
      </c>
      <c r="EJ749">
        <v>4</v>
      </c>
      <c r="EK749">
        <v>0</v>
      </c>
      <c r="EL749" t="s">
        <v>22</v>
      </c>
      <c r="EM749" t="s">
        <v>23</v>
      </c>
      <c r="EO749" t="s">
        <v>3</v>
      </c>
      <c r="EQ749">
        <v>131072</v>
      </c>
      <c r="ER749">
        <v>426912.19</v>
      </c>
      <c r="ES749">
        <v>347832.49</v>
      </c>
      <c r="ET749">
        <v>435.13</v>
      </c>
      <c r="EU749">
        <v>147.43</v>
      </c>
      <c r="EV749">
        <v>78644.570000000007</v>
      </c>
      <c r="EW749">
        <v>453.1</v>
      </c>
      <c r="EX749">
        <v>0</v>
      </c>
      <c r="EY749">
        <v>0</v>
      </c>
      <c r="FQ749">
        <v>0</v>
      </c>
      <c r="FR749">
        <f t="shared" si="769"/>
        <v>0</v>
      </c>
      <c r="FS749">
        <v>0</v>
      </c>
      <c r="FX749">
        <v>70</v>
      </c>
      <c r="FY749">
        <v>10</v>
      </c>
      <c r="GA749" t="s">
        <v>3</v>
      </c>
      <c r="GD749">
        <v>0</v>
      </c>
      <c r="GF749">
        <v>1739596138</v>
      </c>
      <c r="GG749">
        <v>2</v>
      </c>
      <c r="GH749">
        <v>1</v>
      </c>
      <c r="GI749">
        <v>-2</v>
      </c>
      <c r="GJ749">
        <v>0</v>
      </c>
      <c r="GK749">
        <f>ROUND(R749*(R12)/100,2)</f>
        <v>0.64</v>
      </c>
      <c r="GL749">
        <f t="shared" si="770"/>
        <v>0</v>
      </c>
      <c r="GM749">
        <f t="shared" si="771"/>
        <v>1959.96</v>
      </c>
      <c r="GN749">
        <f t="shared" si="772"/>
        <v>0</v>
      </c>
      <c r="GO749">
        <f t="shared" si="773"/>
        <v>0</v>
      </c>
      <c r="GP749">
        <f t="shared" si="774"/>
        <v>1959.96</v>
      </c>
      <c r="GR749">
        <v>0</v>
      </c>
      <c r="GS749">
        <v>3</v>
      </c>
      <c r="GT749">
        <v>0</v>
      </c>
      <c r="GU749" t="s">
        <v>3</v>
      </c>
      <c r="GV749">
        <f t="shared" si="775"/>
        <v>0</v>
      </c>
      <c r="GW749">
        <v>1</v>
      </c>
      <c r="GX749">
        <f t="shared" si="776"/>
        <v>0</v>
      </c>
      <c r="HA749">
        <v>0</v>
      </c>
      <c r="HB749">
        <v>0</v>
      </c>
      <c r="IK749">
        <v>0</v>
      </c>
    </row>
    <row r="750" spans="1:245" x14ac:dyDescent="0.2">
      <c r="A750">
        <v>17</v>
      </c>
      <c r="B750">
        <v>1</v>
      </c>
      <c r="E750" t="s">
        <v>728</v>
      </c>
      <c r="F750" t="s">
        <v>25</v>
      </c>
      <c r="G750" t="s">
        <v>26</v>
      </c>
      <c r="H750" t="s">
        <v>19</v>
      </c>
      <c r="I750">
        <v>8.6446000299999996E-3</v>
      </c>
      <c r="J750">
        <v>0</v>
      </c>
      <c r="O750">
        <f t="shared" si="738"/>
        <v>461.71</v>
      </c>
      <c r="P750">
        <f t="shared" si="739"/>
        <v>461.71</v>
      </c>
      <c r="Q750">
        <f t="shared" si="740"/>
        <v>0</v>
      </c>
      <c r="R750">
        <f t="shared" si="741"/>
        <v>0</v>
      </c>
      <c r="S750">
        <f t="shared" si="742"/>
        <v>0</v>
      </c>
      <c r="T750">
        <f t="shared" si="743"/>
        <v>0</v>
      </c>
      <c r="U750">
        <f t="shared" si="744"/>
        <v>0</v>
      </c>
      <c r="V750">
        <f t="shared" si="745"/>
        <v>0</v>
      </c>
      <c r="W750">
        <f t="shared" si="746"/>
        <v>0</v>
      </c>
      <c r="X750">
        <f t="shared" si="747"/>
        <v>0</v>
      </c>
      <c r="Y750">
        <f t="shared" si="748"/>
        <v>0</v>
      </c>
      <c r="AA750">
        <v>33034105</v>
      </c>
      <c r="AB750">
        <f t="shared" si="749"/>
        <v>53410.15</v>
      </c>
      <c r="AC750">
        <f t="shared" si="750"/>
        <v>53410.15</v>
      </c>
      <c r="AD750">
        <f t="shared" si="751"/>
        <v>0</v>
      </c>
      <c r="AE750">
        <f t="shared" si="752"/>
        <v>0</v>
      </c>
      <c r="AF750">
        <f t="shared" si="753"/>
        <v>0</v>
      </c>
      <c r="AG750">
        <f t="shared" si="754"/>
        <v>0</v>
      </c>
      <c r="AH750">
        <f t="shared" si="755"/>
        <v>0</v>
      </c>
      <c r="AI750">
        <f t="shared" si="756"/>
        <v>0</v>
      </c>
      <c r="AJ750">
        <f t="shared" si="757"/>
        <v>0</v>
      </c>
      <c r="AK750">
        <v>53410.15</v>
      </c>
      <c r="AL750">
        <v>53410.15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70</v>
      </c>
      <c r="AU750">
        <v>10</v>
      </c>
      <c r="AV750">
        <v>1</v>
      </c>
      <c r="AW750">
        <v>1</v>
      </c>
      <c r="AZ750">
        <v>1</v>
      </c>
      <c r="BA750">
        <v>1</v>
      </c>
      <c r="BB750">
        <v>1</v>
      </c>
      <c r="BC750">
        <v>1</v>
      </c>
      <c r="BD750" t="s">
        <v>3</v>
      </c>
      <c r="BE750" t="s">
        <v>3</v>
      </c>
      <c r="BF750" t="s">
        <v>3</v>
      </c>
      <c r="BG750" t="s">
        <v>3</v>
      </c>
      <c r="BH750">
        <v>3</v>
      </c>
      <c r="BI750">
        <v>4</v>
      </c>
      <c r="BJ750" t="s">
        <v>27</v>
      </c>
      <c r="BM750">
        <v>0</v>
      </c>
      <c r="BN750">
        <v>0</v>
      </c>
      <c r="BO750" t="s">
        <v>3</v>
      </c>
      <c r="BP750">
        <v>0</v>
      </c>
      <c r="BQ750">
        <v>1</v>
      </c>
      <c r="BR750">
        <v>0</v>
      </c>
      <c r="BS750">
        <v>1</v>
      </c>
      <c r="BT750">
        <v>1</v>
      </c>
      <c r="BU750">
        <v>1</v>
      </c>
      <c r="BV750">
        <v>1</v>
      </c>
      <c r="BW750">
        <v>1</v>
      </c>
      <c r="BX750">
        <v>1</v>
      </c>
      <c r="BY750" t="s">
        <v>3</v>
      </c>
      <c r="BZ750">
        <v>70</v>
      </c>
      <c r="CA750">
        <v>10</v>
      </c>
      <c r="CF750">
        <v>0</v>
      </c>
      <c r="CG750">
        <v>0</v>
      </c>
      <c r="CM750">
        <v>0</v>
      </c>
      <c r="CN750" t="s">
        <v>3</v>
      </c>
      <c r="CO750">
        <v>0</v>
      </c>
      <c r="CP750">
        <f t="shared" si="758"/>
        <v>461.71</v>
      </c>
      <c r="CQ750">
        <f t="shared" si="759"/>
        <v>53410.15</v>
      </c>
      <c r="CR750">
        <f t="shared" si="760"/>
        <v>0</v>
      </c>
      <c r="CS750">
        <f t="shared" si="761"/>
        <v>0</v>
      </c>
      <c r="CT750">
        <f t="shared" si="762"/>
        <v>0</v>
      </c>
      <c r="CU750">
        <f t="shared" si="763"/>
        <v>0</v>
      </c>
      <c r="CV750">
        <f t="shared" si="764"/>
        <v>0</v>
      </c>
      <c r="CW750">
        <f t="shared" si="765"/>
        <v>0</v>
      </c>
      <c r="CX750">
        <f t="shared" si="766"/>
        <v>0</v>
      </c>
      <c r="CY750">
        <f t="shared" si="767"/>
        <v>0</v>
      </c>
      <c r="CZ750">
        <f t="shared" si="768"/>
        <v>0</v>
      </c>
      <c r="DC750" t="s">
        <v>3</v>
      </c>
      <c r="DD750" t="s">
        <v>3</v>
      </c>
      <c r="DE750" t="s">
        <v>3</v>
      </c>
      <c r="DF750" t="s">
        <v>3</v>
      </c>
      <c r="DG750" t="s">
        <v>3</v>
      </c>
      <c r="DH750" t="s">
        <v>3</v>
      </c>
      <c r="DI750" t="s">
        <v>3</v>
      </c>
      <c r="DJ750" t="s">
        <v>3</v>
      </c>
      <c r="DK750" t="s">
        <v>3</v>
      </c>
      <c r="DL750" t="s">
        <v>3</v>
      </c>
      <c r="DM750" t="s">
        <v>3</v>
      </c>
      <c r="DN750">
        <v>0</v>
      </c>
      <c r="DO750">
        <v>0</v>
      </c>
      <c r="DP750">
        <v>1</v>
      </c>
      <c r="DQ750">
        <v>1</v>
      </c>
      <c r="DU750">
        <v>1009</v>
      </c>
      <c r="DV750" t="s">
        <v>19</v>
      </c>
      <c r="DW750" t="s">
        <v>19</v>
      </c>
      <c r="DX750">
        <v>1000</v>
      </c>
      <c r="EE750">
        <v>32505399</v>
      </c>
      <c r="EF750">
        <v>1</v>
      </c>
      <c r="EG750" t="s">
        <v>21</v>
      </c>
      <c r="EH750">
        <v>0</v>
      </c>
      <c r="EI750" t="s">
        <v>3</v>
      </c>
      <c r="EJ750">
        <v>4</v>
      </c>
      <c r="EK750">
        <v>0</v>
      </c>
      <c r="EL750" t="s">
        <v>22</v>
      </c>
      <c r="EM750" t="s">
        <v>23</v>
      </c>
      <c r="EO750" t="s">
        <v>3</v>
      </c>
      <c r="EQ750">
        <v>131072</v>
      </c>
      <c r="ER750">
        <v>53410.15</v>
      </c>
      <c r="ES750">
        <v>53410.15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FQ750">
        <v>0</v>
      </c>
      <c r="FR750">
        <f t="shared" si="769"/>
        <v>0</v>
      </c>
      <c r="FS750">
        <v>0</v>
      </c>
      <c r="FX750">
        <v>70</v>
      </c>
      <c r="FY750">
        <v>10</v>
      </c>
      <c r="GA750" t="s">
        <v>3</v>
      </c>
      <c r="GD750">
        <v>0</v>
      </c>
      <c r="GF750">
        <v>-1467733540</v>
      </c>
      <c r="GG750">
        <v>2</v>
      </c>
      <c r="GH750">
        <v>1</v>
      </c>
      <c r="GI750">
        <v>-2</v>
      </c>
      <c r="GJ750">
        <v>0</v>
      </c>
      <c r="GK750">
        <f>ROUND(R750*(R12)/100,2)</f>
        <v>0</v>
      </c>
      <c r="GL750">
        <f t="shared" si="770"/>
        <v>0</v>
      </c>
      <c r="GM750">
        <f t="shared" si="771"/>
        <v>461.71</v>
      </c>
      <c r="GN750">
        <f t="shared" si="772"/>
        <v>0</v>
      </c>
      <c r="GO750">
        <f t="shared" si="773"/>
        <v>0</v>
      </c>
      <c r="GP750">
        <f t="shared" si="774"/>
        <v>461.71</v>
      </c>
      <c r="GR750">
        <v>0</v>
      </c>
      <c r="GS750">
        <v>3</v>
      </c>
      <c r="GT750">
        <v>0</v>
      </c>
      <c r="GU750" t="s">
        <v>3</v>
      </c>
      <c r="GV750">
        <f t="shared" si="775"/>
        <v>0</v>
      </c>
      <c r="GW750">
        <v>1</v>
      </c>
      <c r="GX750">
        <f t="shared" si="776"/>
        <v>0</v>
      </c>
      <c r="HA750">
        <v>0</v>
      </c>
      <c r="HB750">
        <v>0</v>
      </c>
      <c r="IK750">
        <v>0</v>
      </c>
    </row>
    <row r="751" spans="1:245" x14ac:dyDescent="0.2">
      <c r="A751">
        <v>17</v>
      </c>
      <c r="B751">
        <v>1</v>
      </c>
      <c r="E751" t="s">
        <v>729</v>
      </c>
      <c r="F751" t="s">
        <v>35</v>
      </c>
      <c r="G751" t="s">
        <v>53</v>
      </c>
      <c r="H751" t="s">
        <v>37</v>
      </c>
      <c r="I751">
        <v>8</v>
      </c>
      <c r="J751">
        <v>0</v>
      </c>
      <c r="O751">
        <f t="shared" si="738"/>
        <v>104067.84</v>
      </c>
      <c r="P751">
        <f t="shared" si="739"/>
        <v>104067.84</v>
      </c>
      <c r="Q751">
        <f t="shared" si="740"/>
        <v>0</v>
      </c>
      <c r="R751">
        <f t="shared" si="741"/>
        <v>0</v>
      </c>
      <c r="S751">
        <f t="shared" si="742"/>
        <v>0</v>
      </c>
      <c r="T751">
        <f t="shared" si="743"/>
        <v>0</v>
      </c>
      <c r="U751">
        <f t="shared" si="744"/>
        <v>0</v>
      </c>
      <c r="V751">
        <f t="shared" si="745"/>
        <v>0</v>
      </c>
      <c r="W751">
        <f t="shared" si="746"/>
        <v>0</v>
      </c>
      <c r="X751">
        <f t="shared" si="747"/>
        <v>0</v>
      </c>
      <c r="Y751">
        <f t="shared" si="748"/>
        <v>0</v>
      </c>
      <c r="AA751">
        <v>33034105</v>
      </c>
      <c r="AB751">
        <f t="shared" si="749"/>
        <v>13008.48</v>
      </c>
      <c r="AC751">
        <f t="shared" si="750"/>
        <v>13008.48</v>
      </c>
      <c r="AD751">
        <f t="shared" si="751"/>
        <v>0</v>
      </c>
      <c r="AE751">
        <f t="shared" si="752"/>
        <v>0</v>
      </c>
      <c r="AF751">
        <f t="shared" si="753"/>
        <v>0</v>
      </c>
      <c r="AG751">
        <f t="shared" si="754"/>
        <v>0</v>
      </c>
      <c r="AH751">
        <f t="shared" si="755"/>
        <v>0</v>
      </c>
      <c r="AI751">
        <f t="shared" si="756"/>
        <v>0</v>
      </c>
      <c r="AJ751">
        <f t="shared" si="757"/>
        <v>0</v>
      </c>
      <c r="AK751">
        <v>13008.48</v>
      </c>
      <c r="AL751">
        <v>13008.48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1</v>
      </c>
      <c r="AW751">
        <v>1</v>
      </c>
      <c r="AZ751">
        <v>1</v>
      </c>
      <c r="BA751">
        <v>1</v>
      </c>
      <c r="BB751">
        <v>1</v>
      </c>
      <c r="BC751">
        <v>1</v>
      </c>
      <c r="BD751" t="s">
        <v>3</v>
      </c>
      <c r="BE751" t="s">
        <v>3</v>
      </c>
      <c r="BF751" t="s">
        <v>3</v>
      </c>
      <c r="BG751" t="s">
        <v>3</v>
      </c>
      <c r="BH751">
        <v>3</v>
      </c>
      <c r="BI751">
        <v>1</v>
      </c>
      <c r="BJ751" t="s">
        <v>3</v>
      </c>
      <c r="BM751">
        <v>6001</v>
      </c>
      <c r="BN751">
        <v>0</v>
      </c>
      <c r="BO751" t="s">
        <v>3</v>
      </c>
      <c r="BP751">
        <v>0</v>
      </c>
      <c r="BQ751">
        <v>0</v>
      </c>
      <c r="BR751">
        <v>0</v>
      </c>
      <c r="BS751">
        <v>1</v>
      </c>
      <c r="BT751">
        <v>1</v>
      </c>
      <c r="BU751">
        <v>1</v>
      </c>
      <c r="BV751">
        <v>1</v>
      </c>
      <c r="BW751">
        <v>1</v>
      </c>
      <c r="BX751">
        <v>1</v>
      </c>
      <c r="BY751" t="s">
        <v>3</v>
      </c>
      <c r="BZ751">
        <v>0</v>
      </c>
      <c r="CA751">
        <v>0</v>
      </c>
      <c r="CF751">
        <v>0</v>
      </c>
      <c r="CG751">
        <v>0</v>
      </c>
      <c r="CM751">
        <v>0</v>
      </c>
      <c r="CN751" t="s">
        <v>3</v>
      </c>
      <c r="CO751">
        <v>0</v>
      </c>
      <c r="CP751">
        <f t="shared" si="758"/>
        <v>104067.84</v>
      </c>
      <c r="CQ751">
        <f t="shared" si="759"/>
        <v>13008.48</v>
      </c>
      <c r="CR751">
        <f t="shared" si="760"/>
        <v>0</v>
      </c>
      <c r="CS751">
        <f t="shared" si="761"/>
        <v>0</v>
      </c>
      <c r="CT751">
        <f t="shared" si="762"/>
        <v>0</v>
      </c>
      <c r="CU751">
        <f t="shared" si="763"/>
        <v>0</v>
      </c>
      <c r="CV751">
        <f t="shared" si="764"/>
        <v>0</v>
      </c>
      <c r="CW751">
        <f t="shared" si="765"/>
        <v>0</v>
      </c>
      <c r="CX751">
        <f t="shared" si="766"/>
        <v>0</v>
      </c>
      <c r="CY751">
        <f t="shared" si="767"/>
        <v>0</v>
      </c>
      <c r="CZ751">
        <f t="shared" si="768"/>
        <v>0</v>
      </c>
      <c r="DC751" t="s">
        <v>3</v>
      </c>
      <c r="DD751" t="s">
        <v>3</v>
      </c>
      <c r="DE751" t="s">
        <v>3</v>
      </c>
      <c r="DF751" t="s">
        <v>3</v>
      </c>
      <c r="DG751" t="s">
        <v>3</v>
      </c>
      <c r="DH751" t="s">
        <v>3</v>
      </c>
      <c r="DI751" t="s">
        <v>3</v>
      </c>
      <c r="DJ751" t="s">
        <v>3</v>
      </c>
      <c r="DK751" t="s">
        <v>3</v>
      </c>
      <c r="DL751" t="s">
        <v>3</v>
      </c>
      <c r="DM751" t="s">
        <v>3</v>
      </c>
      <c r="DN751">
        <v>0</v>
      </c>
      <c r="DO751">
        <v>0</v>
      </c>
      <c r="DP751">
        <v>1</v>
      </c>
      <c r="DQ751">
        <v>1</v>
      </c>
      <c r="DU751">
        <v>1010</v>
      </c>
      <c r="DV751" t="s">
        <v>37</v>
      </c>
      <c r="DW751" t="s">
        <v>38</v>
      </c>
      <c r="DX751">
        <v>1</v>
      </c>
      <c r="EE751">
        <v>32747723</v>
      </c>
      <c r="EF751">
        <v>0</v>
      </c>
      <c r="EG751" t="s">
        <v>39</v>
      </c>
      <c r="EH751">
        <v>0</v>
      </c>
      <c r="EI751" t="s">
        <v>3</v>
      </c>
      <c r="EJ751">
        <v>1</v>
      </c>
      <c r="EK751">
        <v>6001</v>
      </c>
      <c r="EL751" t="s">
        <v>40</v>
      </c>
      <c r="EM751" t="s">
        <v>39</v>
      </c>
      <c r="EO751" t="s">
        <v>3</v>
      </c>
      <c r="EQ751">
        <v>131072</v>
      </c>
      <c r="ER751">
        <v>13008.48</v>
      </c>
      <c r="ES751">
        <v>13008.48</v>
      </c>
      <c r="ET751">
        <v>0</v>
      </c>
      <c r="EU751">
        <v>0</v>
      </c>
      <c r="EV751">
        <v>0</v>
      </c>
      <c r="EW751">
        <v>0</v>
      </c>
      <c r="EX751">
        <v>0</v>
      </c>
      <c r="EY751">
        <v>0</v>
      </c>
      <c r="FQ751">
        <v>0</v>
      </c>
      <c r="FR751">
        <f t="shared" si="769"/>
        <v>0</v>
      </c>
      <c r="FS751">
        <v>0</v>
      </c>
      <c r="FX751">
        <v>0</v>
      </c>
      <c r="FY751">
        <v>0</v>
      </c>
      <c r="GA751" t="s">
        <v>41</v>
      </c>
      <c r="GD751">
        <v>0</v>
      </c>
      <c r="GF751">
        <v>-294084032</v>
      </c>
      <c r="GG751">
        <v>2</v>
      </c>
      <c r="GH751">
        <v>0</v>
      </c>
      <c r="GI751">
        <v>-2</v>
      </c>
      <c r="GJ751">
        <v>0</v>
      </c>
      <c r="GK751">
        <f>ROUND(R751*(R12)/100,2)</f>
        <v>0</v>
      </c>
      <c r="GL751">
        <f t="shared" si="770"/>
        <v>0</v>
      </c>
      <c r="GM751">
        <f t="shared" si="771"/>
        <v>104067.84</v>
      </c>
      <c r="GN751">
        <f t="shared" si="772"/>
        <v>104067.84</v>
      </c>
      <c r="GO751">
        <f t="shared" si="773"/>
        <v>0</v>
      </c>
      <c r="GP751">
        <f t="shared" si="774"/>
        <v>0</v>
      </c>
      <c r="GR751">
        <v>0</v>
      </c>
      <c r="GS751">
        <v>4</v>
      </c>
      <c r="GT751">
        <v>0</v>
      </c>
      <c r="GU751" t="s">
        <v>3</v>
      </c>
      <c r="GV751">
        <f t="shared" si="775"/>
        <v>0</v>
      </c>
      <c r="GW751">
        <v>1</v>
      </c>
      <c r="GX751">
        <f t="shared" si="776"/>
        <v>0</v>
      </c>
      <c r="HA751">
        <v>0</v>
      </c>
      <c r="HB751">
        <v>0</v>
      </c>
      <c r="IK751">
        <v>0</v>
      </c>
    </row>
    <row r="753" spans="1:206" x14ac:dyDescent="0.2">
      <c r="A753" s="2">
        <v>51</v>
      </c>
      <c r="B753" s="2">
        <f>B692</f>
        <v>1</v>
      </c>
      <c r="C753" s="2">
        <f>A692</f>
        <v>4</v>
      </c>
      <c r="D753" s="2">
        <f>ROW(A692)</f>
        <v>692</v>
      </c>
      <c r="E753" s="2"/>
      <c r="F753" s="2" t="str">
        <f>IF(F692&lt;&gt;"",F692,"")</f>
        <v>Новый раздел</v>
      </c>
      <c r="G753" s="2" t="str">
        <f>IF(G692&lt;&gt;"",G692,"")</f>
        <v>Печатников пер., д. 13, 15а</v>
      </c>
      <c r="H753" s="2">
        <v>0</v>
      </c>
      <c r="I753" s="2"/>
      <c r="J753" s="2"/>
      <c r="K753" s="2"/>
      <c r="L753" s="2"/>
      <c r="M753" s="2"/>
      <c r="N753" s="2"/>
      <c r="O753" s="2">
        <f t="shared" ref="O753:T753" si="777">ROUND(AB753,2)</f>
        <v>5719299.8099999996</v>
      </c>
      <c r="P753" s="2">
        <f t="shared" si="777"/>
        <v>5539149.1699999999</v>
      </c>
      <c r="Q753" s="2">
        <f t="shared" si="777"/>
        <v>14187.87</v>
      </c>
      <c r="R753" s="2">
        <f t="shared" si="777"/>
        <v>1431.8</v>
      </c>
      <c r="S753" s="2">
        <f t="shared" si="777"/>
        <v>165962.76999999999</v>
      </c>
      <c r="T753" s="2">
        <f t="shared" si="777"/>
        <v>0</v>
      </c>
      <c r="U753" s="2">
        <f>AH753</f>
        <v>859.41622900000004</v>
      </c>
      <c r="V753" s="2">
        <f>AI753</f>
        <v>0</v>
      </c>
      <c r="W753" s="2">
        <f>ROUND(AJ753,2)</f>
        <v>0</v>
      </c>
      <c r="X753" s="2">
        <f>ROUND(AK753,2)</f>
        <v>116173.94</v>
      </c>
      <c r="Y753" s="2">
        <f>ROUND(AL753,2)</f>
        <v>16596.29</v>
      </c>
      <c r="Z753" s="2"/>
      <c r="AA753" s="2"/>
      <c r="AB753" s="2">
        <f>ROUND(SUMIF(AA696:AA751,"=33034105",O696:O751),2)</f>
        <v>5719299.8099999996</v>
      </c>
      <c r="AC753" s="2">
        <f>ROUND(SUMIF(AA696:AA751,"=33034105",P696:P751),2)</f>
        <v>5539149.1699999999</v>
      </c>
      <c r="AD753" s="2">
        <f>ROUND(SUMIF(AA696:AA751,"=33034105",Q696:Q751),2)</f>
        <v>14187.87</v>
      </c>
      <c r="AE753" s="2">
        <f>ROUND(SUMIF(AA696:AA751,"=33034105",R696:R751),2)</f>
        <v>1431.8</v>
      </c>
      <c r="AF753" s="2">
        <f>ROUND(SUMIF(AA696:AA751,"=33034105",S696:S751),2)</f>
        <v>165962.76999999999</v>
      </c>
      <c r="AG753" s="2">
        <f>ROUND(SUMIF(AA696:AA751,"=33034105",T696:T751),2)</f>
        <v>0</v>
      </c>
      <c r="AH753" s="2">
        <f>SUMIF(AA696:AA751,"=33034105",U696:U751)</f>
        <v>859.41622900000004</v>
      </c>
      <c r="AI753" s="2">
        <f>SUMIF(AA696:AA751,"=33034105",V696:V751)</f>
        <v>0</v>
      </c>
      <c r="AJ753" s="2">
        <f>ROUND(SUMIF(AA696:AA751,"=33034105",W696:W751),2)</f>
        <v>0</v>
      </c>
      <c r="AK753" s="2">
        <f>ROUND(SUMIF(AA696:AA751,"=33034105",X696:X751),2)</f>
        <v>116173.94</v>
      </c>
      <c r="AL753" s="2">
        <f>ROUND(SUMIF(AA696:AA751,"=33034105",Y696:Y751),2)</f>
        <v>16596.29</v>
      </c>
      <c r="AM753" s="2"/>
      <c r="AN753" s="2"/>
      <c r="AO753" s="2">
        <f t="shared" ref="AO753:BC753" si="778">ROUND(BX753,2)</f>
        <v>0</v>
      </c>
      <c r="AP753" s="2">
        <f t="shared" si="778"/>
        <v>0</v>
      </c>
      <c r="AQ753" s="2">
        <f t="shared" si="778"/>
        <v>0</v>
      </c>
      <c r="AR753" s="2">
        <f t="shared" si="778"/>
        <v>5853616.3499999996</v>
      </c>
      <c r="AS753" s="2">
        <f t="shared" si="778"/>
        <v>4746238.2</v>
      </c>
      <c r="AT753" s="2">
        <f t="shared" si="778"/>
        <v>0</v>
      </c>
      <c r="AU753" s="2">
        <f t="shared" si="778"/>
        <v>1107378.1499999999</v>
      </c>
      <c r="AV753" s="2">
        <f t="shared" si="778"/>
        <v>5539149.1699999999</v>
      </c>
      <c r="AW753" s="2">
        <f t="shared" si="778"/>
        <v>5539149.1699999999</v>
      </c>
      <c r="AX753" s="2">
        <f t="shared" si="778"/>
        <v>0</v>
      </c>
      <c r="AY753" s="2">
        <f t="shared" si="778"/>
        <v>5539149.1699999999</v>
      </c>
      <c r="AZ753" s="2">
        <f t="shared" si="778"/>
        <v>0</v>
      </c>
      <c r="BA753" s="2">
        <f t="shared" si="778"/>
        <v>0</v>
      </c>
      <c r="BB753" s="2">
        <f t="shared" si="778"/>
        <v>0</v>
      </c>
      <c r="BC753" s="2">
        <f t="shared" si="778"/>
        <v>0</v>
      </c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>
        <f>ROUND(SUMIF(AA696:AA751,"=33034105",FQ696:FQ751),2)</f>
        <v>0</v>
      </c>
      <c r="BY753" s="2">
        <f>ROUND(SUMIF(AA696:AA751,"=33034105",FR696:FR751),2)</f>
        <v>0</v>
      </c>
      <c r="BZ753" s="2">
        <f>ROUND(SUMIF(AA696:AA751,"=33034105",GL696:GL751),2)</f>
        <v>0</v>
      </c>
      <c r="CA753" s="2">
        <f>ROUND(SUMIF(AA696:AA751,"=33034105",GM696:GM751),2)</f>
        <v>5853616.3499999996</v>
      </c>
      <c r="CB753" s="2">
        <f>ROUND(SUMIF(AA696:AA751,"=33034105",GN696:GN751),2)</f>
        <v>4746238.2</v>
      </c>
      <c r="CC753" s="2">
        <f>ROUND(SUMIF(AA696:AA751,"=33034105",GO696:GO751),2)</f>
        <v>0</v>
      </c>
      <c r="CD753" s="2">
        <f>ROUND(SUMIF(AA696:AA751,"=33034105",GP696:GP751),2)</f>
        <v>1107378.1499999999</v>
      </c>
      <c r="CE753" s="2">
        <f>AC753-BX753</f>
        <v>5539149.1699999999</v>
      </c>
      <c r="CF753" s="2">
        <f>AC753-BY753</f>
        <v>5539149.1699999999</v>
      </c>
      <c r="CG753" s="2">
        <f>BX753-BZ753</f>
        <v>0</v>
      </c>
      <c r="CH753" s="2">
        <f>AC753-BX753-BY753+BZ753</f>
        <v>5539149.1699999999</v>
      </c>
      <c r="CI753" s="2">
        <f>BY753-BZ753</f>
        <v>0</v>
      </c>
      <c r="CJ753" s="2">
        <f>ROUND(SUMIF(AA696:AA751,"=33034105",GX696:GX751),2)</f>
        <v>0</v>
      </c>
      <c r="CK753" s="2">
        <f>ROUND(SUMIF(AA696:AA751,"=33034105",GY696:GY751),2)</f>
        <v>0</v>
      </c>
      <c r="CL753" s="2">
        <f>ROUND(SUMIF(AA696:AA751,"=33034105",GZ696:GZ751),2)</f>
        <v>0</v>
      </c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>
        <v>0</v>
      </c>
    </row>
    <row r="755" spans="1:206" x14ac:dyDescent="0.2">
      <c r="A755" s="4">
        <v>50</v>
      </c>
      <c r="B755" s="4">
        <v>0</v>
      </c>
      <c r="C755" s="4">
        <v>0</v>
      </c>
      <c r="D755" s="4">
        <v>1</v>
      </c>
      <c r="E755" s="4">
        <v>201</v>
      </c>
      <c r="F755" s="4">
        <f>ROUND(Source!O753,O755)</f>
        <v>5719299.8099999996</v>
      </c>
      <c r="G755" s="4" t="s">
        <v>54</v>
      </c>
      <c r="H755" s="4" t="s">
        <v>55</v>
      </c>
      <c r="I755" s="4"/>
      <c r="J755" s="4"/>
      <c r="K755" s="4">
        <v>201</v>
      </c>
      <c r="L755" s="4">
        <v>1</v>
      </c>
      <c r="M755" s="4">
        <v>3</v>
      </c>
      <c r="N755" s="4" t="s">
        <v>3</v>
      </c>
      <c r="O755" s="4">
        <v>2</v>
      </c>
      <c r="P755" s="4"/>
      <c r="Q755" s="4"/>
      <c r="R755" s="4"/>
      <c r="S755" s="4"/>
      <c r="T755" s="4"/>
      <c r="U755" s="4"/>
      <c r="V755" s="4"/>
      <c r="W755" s="4"/>
    </row>
    <row r="756" spans="1:206" x14ac:dyDescent="0.2">
      <c r="A756" s="4">
        <v>50</v>
      </c>
      <c r="B756" s="4">
        <v>0</v>
      </c>
      <c r="C756" s="4">
        <v>0</v>
      </c>
      <c r="D756" s="4">
        <v>1</v>
      </c>
      <c r="E756" s="4">
        <v>202</v>
      </c>
      <c r="F756" s="4">
        <f>ROUND(Source!P753,O756)</f>
        <v>5539149.1699999999</v>
      </c>
      <c r="G756" s="4" t="s">
        <v>56</v>
      </c>
      <c r="H756" s="4" t="s">
        <v>57</v>
      </c>
      <c r="I756" s="4"/>
      <c r="J756" s="4"/>
      <c r="K756" s="4">
        <v>202</v>
      </c>
      <c r="L756" s="4">
        <v>2</v>
      </c>
      <c r="M756" s="4">
        <v>3</v>
      </c>
      <c r="N756" s="4" t="s">
        <v>3</v>
      </c>
      <c r="O756" s="4">
        <v>2</v>
      </c>
      <c r="P756" s="4"/>
      <c r="Q756" s="4"/>
      <c r="R756" s="4"/>
      <c r="S756" s="4"/>
      <c r="T756" s="4"/>
      <c r="U756" s="4"/>
      <c r="V756" s="4"/>
      <c r="W756" s="4"/>
    </row>
    <row r="757" spans="1:206" x14ac:dyDescent="0.2">
      <c r="A757" s="4">
        <v>50</v>
      </c>
      <c r="B757" s="4">
        <v>0</v>
      </c>
      <c r="C757" s="4">
        <v>0</v>
      </c>
      <c r="D757" s="4">
        <v>1</v>
      </c>
      <c r="E757" s="4">
        <v>222</v>
      </c>
      <c r="F757" s="4">
        <f>ROUND(Source!AO753,O757)</f>
        <v>0</v>
      </c>
      <c r="G757" s="4" t="s">
        <v>58</v>
      </c>
      <c r="H757" s="4" t="s">
        <v>59</v>
      </c>
      <c r="I757" s="4"/>
      <c r="J757" s="4"/>
      <c r="K757" s="4">
        <v>222</v>
      </c>
      <c r="L757" s="4">
        <v>3</v>
      </c>
      <c r="M757" s="4">
        <v>3</v>
      </c>
      <c r="N757" s="4" t="s">
        <v>3</v>
      </c>
      <c r="O757" s="4">
        <v>2</v>
      </c>
      <c r="P757" s="4"/>
      <c r="Q757" s="4"/>
      <c r="R757" s="4"/>
      <c r="S757" s="4"/>
      <c r="T757" s="4"/>
      <c r="U757" s="4"/>
      <c r="V757" s="4"/>
      <c r="W757" s="4"/>
    </row>
    <row r="758" spans="1:206" x14ac:dyDescent="0.2">
      <c r="A758" s="4">
        <v>50</v>
      </c>
      <c r="B758" s="4">
        <v>0</v>
      </c>
      <c r="C758" s="4">
        <v>0</v>
      </c>
      <c r="D758" s="4">
        <v>1</v>
      </c>
      <c r="E758" s="4">
        <v>225</v>
      </c>
      <c r="F758" s="4">
        <f>ROUND(Source!AV753,O758)</f>
        <v>5539149.1699999999</v>
      </c>
      <c r="G758" s="4" t="s">
        <v>60</v>
      </c>
      <c r="H758" s="4" t="s">
        <v>61</v>
      </c>
      <c r="I758" s="4"/>
      <c r="J758" s="4"/>
      <c r="K758" s="4">
        <v>225</v>
      </c>
      <c r="L758" s="4">
        <v>4</v>
      </c>
      <c r="M758" s="4">
        <v>3</v>
      </c>
      <c r="N758" s="4" t="s">
        <v>3</v>
      </c>
      <c r="O758" s="4">
        <v>2</v>
      </c>
      <c r="P758" s="4"/>
      <c r="Q758" s="4"/>
      <c r="R758" s="4"/>
      <c r="S758" s="4"/>
      <c r="T758" s="4"/>
      <c r="U758" s="4"/>
      <c r="V758" s="4"/>
      <c r="W758" s="4"/>
    </row>
    <row r="759" spans="1:206" x14ac:dyDescent="0.2">
      <c r="A759" s="4">
        <v>50</v>
      </c>
      <c r="B759" s="4">
        <v>0</v>
      </c>
      <c r="C759" s="4">
        <v>0</v>
      </c>
      <c r="D759" s="4">
        <v>1</v>
      </c>
      <c r="E759" s="4">
        <v>226</v>
      </c>
      <c r="F759" s="4">
        <f>ROUND(Source!AW753,O759)</f>
        <v>5539149.1699999999</v>
      </c>
      <c r="G759" s="4" t="s">
        <v>62</v>
      </c>
      <c r="H759" s="4" t="s">
        <v>63</v>
      </c>
      <c r="I759" s="4"/>
      <c r="J759" s="4"/>
      <c r="K759" s="4">
        <v>226</v>
      </c>
      <c r="L759" s="4">
        <v>5</v>
      </c>
      <c r="M759" s="4">
        <v>3</v>
      </c>
      <c r="N759" s="4" t="s">
        <v>3</v>
      </c>
      <c r="O759" s="4">
        <v>2</v>
      </c>
      <c r="P759" s="4"/>
      <c r="Q759" s="4"/>
      <c r="R759" s="4"/>
      <c r="S759" s="4"/>
      <c r="T759" s="4"/>
      <c r="U759" s="4"/>
      <c r="V759" s="4"/>
      <c r="W759" s="4"/>
    </row>
    <row r="760" spans="1:206" x14ac:dyDescent="0.2">
      <c r="A760" s="4">
        <v>50</v>
      </c>
      <c r="B760" s="4">
        <v>0</v>
      </c>
      <c r="C760" s="4">
        <v>0</v>
      </c>
      <c r="D760" s="4">
        <v>1</v>
      </c>
      <c r="E760" s="4">
        <v>227</v>
      </c>
      <c r="F760" s="4">
        <f>ROUND(Source!AX753,O760)</f>
        <v>0</v>
      </c>
      <c r="G760" s="4" t="s">
        <v>64</v>
      </c>
      <c r="H760" s="4" t="s">
        <v>65</v>
      </c>
      <c r="I760" s="4"/>
      <c r="J760" s="4"/>
      <c r="K760" s="4">
        <v>227</v>
      </c>
      <c r="L760" s="4">
        <v>6</v>
      </c>
      <c r="M760" s="4">
        <v>3</v>
      </c>
      <c r="N760" s="4" t="s">
        <v>3</v>
      </c>
      <c r="O760" s="4">
        <v>2</v>
      </c>
      <c r="P760" s="4"/>
      <c r="Q760" s="4"/>
      <c r="R760" s="4"/>
      <c r="S760" s="4"/>
      <c r="T760" s="4"/>
      <c r="U760" s="4"/>
      <c r="V760" s="4"/>
      <c r="W760" s="4"/>
    </row>
    <row r="761" spans="1:206" x14ac:dyDescent="0.2">
      <c r="A761" s="4">
        <v>50</v>
      </c>
      <c r="B761" s="4">
        <v>0</v>
      </c>
      <c r="C761" s="4">
        <v>0</v>
      </c>
      <c r="D761" s="4">
        <v>1</v>
      </c>
      <c r="E761" s="4">
        <v>228</v>
      </c>
      <c r="F761" s="4">
        <f>ROUND(Source!AY753,O761)</f>
        <v>5539149.1699999999</v>
      </c>
      <c r="G761" s="4" t="s">
        <v>66</v>
      </c>
      <c r="H761" s="4" t="s">
        <v>67</v>
      </c>
      <c r="I761" s="4"/>
      <c r="J761" s="4"/>
      <c r="K761" s="4">
        <v>228</v>
      </c>
      <c r="L761" s="4">
        <v>7</v>
      </c>
      <c r="M761" s="4">
        <v>3</v>
      </c>
      <c r="N761" s="4" t="s">
        <v>3</v>
      </c>
      <c r="O761" s="4">
        <v>2</v>
      </c>
      <c r="P761" s="4"/>
      <c r="Q761" s="4"/>
      <c r="R761" s="4"/>
      <c r="S761" s="4"/>
      <c r="T761" s="4"/>
      <c r="U761" s="4"/>
      <c r="V761" s="4"/>
      <c r="W761" s="4"/>
    </row>
    <row r="762" spans="1:206" x14ac:dyDescent="0.2">
      <c r="A762" s="4">
        <v>50</v>
      </c>
      <c r="B762" s="4">
        <v>0</v>
      </c>
      <c r="C762" s="4">
        <v>0</v>
      </c>
      <c r="D762" s="4">
        <v>1</v>
      </c>
      <c r="E762" s="4">
        <v>216</v>
      </c>
      <c r="F762" s="4">
        <f>ROUND(Source!AP753,O762)</f>
        <v>0</v>
      </c>
      <c r="G762" s="4" t="s">
        <v>68</v>
      </c>
      <c r="H762" s="4" t="s">
        <v>69</v>
      </c>
      <c r="I762" s="4"/>
      <c r="J762" s="4"/>
      <c r="K762" s="4">
        <v>216</v>
      </c>
      <c r="L762" s="4">
        <v>8</v>
      </c>
      <c r="M762" s="4">
        <v>3</v>
      </c>
      <c r="N762" s="4" t="s">
        <v>3</v>
      </c>
      <c r="O762" s="4">
        <v>2</v>
      </c>
      <c r="P762" s="4"/>
      <c r="Q762" s="4"/>
      <c r="R762" s="4"/>
      <c r="S762" s="4"/>
      <c r="T762" s="4"/>
      <c r="U762" s="4"/>
      <c r="V762" s="4"/>
      <c r="W762" s="4"/>
    </row>
    <row r="763" spans="1:206" x14ac:dyDescent="0.2">
      <c r="A763" s="4">
        <v>50</v>
      </c>
      <c r="B763" s="4">
        <v>0</v>
      </c>
      <c r="C763" s="4">
        <v>0</v>
      </c>
      <c r="D763" s="4">
        <v>1</v>
      </c>
      <c r="E763" s="4">
        <v>223</v>
      </c>
      <c r="F763" s="4">
        <f>ROUND(Source!AQ753,O763)</f>
        <v>0</v>
      </c>
      <c r="G763" s="4" t="s">
        <v>70</v>
      </c>
      <c r="H763" s="4" t="s">
        <v>71</v>
      </c>
      <c r="I763" s="4"/>
      <c r="J763" s="4"/>
      <c r="K763" s="4">
        <v>223</v>
      </c>
      <c r="L763" s="4">
        <v>9</v>
      </c>
      <c r="M763" s="4">
        <v>3</v>
      </c>
      <c r="N763" s="4" t="s">
        <v>3</v>
      </c>
      <c r="O763" s="4">
        <v>2</v>
      </c>
      <c r="P763" s="4"/>
      <c r="Q763" s="4"/>
      <c r="R763" s="4"/>
      <c r="S763" s="4"/>
      <c r="T763" s="4"/>
      <c r="U763" s="4"/>
      <c r="V763" s="4"/>
      <c r="W763" s="4"/>
    </row>
    <row r="764" spans="1:206" x14ac:dyDescent="0.2">
      <c r="A764" s="4">
        <v>50</v>
      </c>
      <c r="B764" s="4">
        <v>0</v>
      </c>
      <c r="C764" s="4">
        <v>0</v>
      </c>
      <c r="D764" s="4">
        <v>1</v>
      </c>
      <c r="E764" s="4">
        <v>229</v>
      </c>
      <c r="F764" s="4">
        <f>ROUND(Source!AZ753,O764)</f>
        <v>0</v>
      </c>
      <c r="G764" s="4" t="s">
        <v>72</v>
      </c>
      <c r="H764" s="4" t="s">
        <v>73</v>
      </c>
      <c r="I764" s="4"/>
      <c r="J764" s="4"/>
      <c r="K764" s="4">
        <v>229</v>
      </c>
      <c r="L764" s="4">
        <v>10</v>
      </c>
      <c r="M764" s="4">
        <v>3</v>
      </c>
      <c r="N764" s="4" t="s">
        <v>3</v>
      </c>
      <c r="O764" s="4">
        <v>2</v>
      </c>
      <c r="P764" s="4"/>
      <c r="Q764" s="4"/>
      <c r="R764" s="4"/>
      <c r="S764" s="4"/>
      <c r="T764" s="4"/>
      <c r="U764" s="4"/>
      <c r="V764" s="4"/>
      <c r="W764" s="4"/>
    </row>
    <row r="765" spans="1:206" x14ac:dyDescent="0.2">
      <c r="A765" s="4">
        <v>50</v>
      </c>
      <c r="B765" s="4">
        <v>0</v>
      </c>
      <c r="C765" s="4">
        <v>0</v>
      </c>
      <c r="D765" s="4">
        <v>1</v>
      </c>
      <c r="E765" s="4">
        <v>203</v>
      </c>
      <c r="F765" s="4">
        <f>ROUND(Source!Q753,O765)</f>
        <v>14187.87</v>
      </c>
      <c r="G765" s="4" t="s">
        <v>74</v>
      </c>
      <c r="H765" s="4" t="s">
        <v>75</v>
      </c>
      <c r="I765" s="4"/>
      <c r="J765" s="4"/>
      <c r="K765" s="4">
        <v>203</v>
      </c>
      <c r="L765" s="4">
        <v>11</v>
      </c>
      <c r="M765" s="4">
        <v>3</v>
      </c>
      <c r="N765" s="4" t="s">
        <v>3</v>
      </c>
      <c r="O765" s="4">
        <v>2</v>
      </c>
      <c r="P765" s="4"/>
      <c r="Q765" s="4"/>
      <c r="R765" s="4"/>
      <c r="S765" s="4"/>
      <c r="T765" s="4"/>
      <c r="U765" s="4"/>
      <c r="V765" s="4"/>
      <c r="W765" s="4"/>
    </row>
    <row r="766" spans="1:206" x14ac:dyDescent="0.2">
      <c r="A766" s="4">
        <v>50</v>
      </c>
      <c r="B766" s="4">
        <v>0</v>
      </c>
      <c r="C766" s="4">
        <v>0</v>
      </c>
      <c r="D766" s="4">
        <v>1</v>
      </c>
      <c r="E766" s="4">
        <v>231</v>
      </c>
      <c r="F766" s="4">
        <f>ROUND(Source!BB753,O766)</f>
        <v>0</v>
      </c>
      <c r="G766" s="4" t="s">
        <v>76</v>
      </c>
      <c r="H766" s="4" t="s">
        <v>77</v>
      </c>
      <c r="I766" s="4"/>
      <c r="J766" s="4"/>
      <c r="K766" s="4">
        <v>231</v>
      </c>
      <c r="L766" s="4">
        <v>12</v>
      </c>
      <c r="M766" s="4">
        <v>3</v>
      </c>
      <c r="N766" s="4" t="s">
        <v>3</v>
      </c>
      <c r="O766" s="4">
        <v>2</v>
      </c>
      <c r="P766" s="4"/>
      <c r="Q766" s="4"/>
      <c r="R766" s="4"/>
      <c r="S766" s="4"/>
      <c r="T766" s="4"/>
      <c r="U766" s="4"/>
      <c r="V766" s="4"/>
      <c r="W766" s="4"/>
    </row>
    <row r="767" spans="1:206" x14ac:dyDescent="0.2">
      <c r="A767" s="4">
        <v>50</v>
      </c>
      <c r="B767" s="4">
        <v>0</v>
      </c>
      <c r="C767" s="4">
        <v>0</v>
      </c>
      <c r="D767" s="4">
        <v>1</v>
      </c>
      <c r="E767" s="4">
        <v>204</v>
      </c>
      <c r="F767" s="4">
        <f>ROUND(Source!R753,O767)</f>
        <v>1431.8</v>
      </c>
      <c r="G767" s="4" t="s">
        <v>78</v>
      </c>
      <c r="H767" s="4" t="s">
        <v>79</v>
      </c>
      <c r="I767" s="4"/>
      <c r="J767" s="4"/>
      <c r="K767" s="4">
        <v>204</v>
      </c>
      <c r="L767" s="4">
        <v>13</v>
      </c>
      <c r="M767" s="4">
        <v>3</v>
      </c>
      <c r="N767" s="4" t="s">
        <v>3</v>
      </c>
      <c r="O767" s="4">
        <v>2</v>
      </c>
      <c r="P767" s="4"/>
      <c r="Q767" s="4"/>
      <c r="R767" s="4"/>
      <c r="S767" s="4"/>
      <c r="T767" s="4"/>
      <c r="U767" s="4"/>
      <c r="V767" s="4"/>
      <c r="W767" s="4"/>
    </row>
    <row r="768" spans="1:206" x14ac:dyDescent="0.2">
      <c r="A768" s="4">
        <v>50</v>
      </c>
      <c r="B768" s="4">
        <v>0</v>
      </c>
      <c r="C768" s="4">
        <v>0</v>
      </c>
      <c r="D768" s="4">
        <v>1</v>
      </c>
      <c r="E768" s="4">
        <v>205</v>
      </c>
      <c r="F768" s="4">
        <f>ROUND(Source!S753,O768)</f>
        <v>165962.76999999999</v>
      </c>
      <c r="G768" s="4" t="s">
        <v>80</v>
      </c>
      <c r="H768" s="4" t="s">
        <v>81</v>
      </c>
      <c r="I768" s="4"/>
      <c r="J768" s="4"/>
      <c r="K768" s="4">
        <v>205</v>
      </c>
      <c r="L768" s="4">
        <v>14</v>
      </c>
      <c r="M768" s="4">
        <v>3</v>
      </c>
      <c r="N768" s="4" t="s">
        <v>3</v>
      </c>
      <c r="O768" s="4">
        <v>2</v>
      </c>
      <c r="P768" s="4"/>
      <c r="Q768" s="4"/>
      <c r="R768" s="4"/>
      <c r="S768" s="4"/>
      <c r="T768" s="4"/>
      <c r="U768" s="4"/>
      <c r="V768" s="4"/>
      <c r="W768" s="4"/>
    </row>
    <row r="769" spans="1:88" x14ac:dyDescent="0.2">
      <c r="A769" s="4">
        <v>50</v>
      </c>
      <c r="B769" s="4">
        <v>0</v>
      </c>
      <c r="C769" s="4">
        <v>0</v>
      </c>
      <c r="D769" s="4">
        <v>1</v>
      </c>
      <c r="E769" s="4">
        <v>232</v>
      </c>
      <c r="F769" s="4">
        <f>ROUND(Source!BC753,O769)</f>
        <v>0</v>
      </c>
      <c r="G769" s="4" t="s">
        <v>82</v>
      </c>
      <c r="H769" s="4" t="s">
        <v>83</v>
      </c>
      <c r="I769" s="4"/>
      <c r="J769" s="4"/>
      <c r="K769" s="4">
        <v>232</v>
      </c>
      <c r="L769" s="4">
        <v>15</v>
      </c>
      <c r="M769" s="4">
        <v>3</v>
      </c>
      <c r="N769" s="4" t="s">
        <v>3</v>
      </c>
      <c r="O769" s="4">
        <v>2</v>
      </c>
      <c r="P769" s="4"/>
      <c r="Q769" s="4"/>
      <c r="R769" s="4"/>
      <c r="S769" s="4"/>
      <c r="T769" s="4"/>
      <c r="U769" s="4"/>
      <c r="V769" s="4"/>
      <c r="W769" s="4"/>
    </row>
    <row r="770" spans="1:88" x14ac:dyDescent="0.2">
      <c r="A770" s="4">
        <v>50</v>
      </c>
      <c r="B770" s="4">
        <v>0</v>
      </c>
      <c r="C770" s="4">
        <v>0</v>
      </c>
      <c r="D770" s="4">
        <v>1</v>
      </c>
      <c r="E770" s="4">
        <v>214</v>
      </c>
      <c r="F770" s="4">
        <f>ROUND(Source!AS753,O770)</f>
        <v>4746238.2</v>
      </c>
      <c r="G770" s="4" t="s">
        <v>84</v>
      </c>
      <c r="H770" s="4" t="s">
        <v>85</v>
      </c>
      <c r="I770" s="4"/>
      <c r="J770" s="4"/>
      <c r="K770" s="4">
        <v>214</v>
      </c>
      <c r="L770" s="4">
        <v>16</v>
      </c>
      <c r="M770" s="4">
        <v>3</v>
      </c>
      <c r="N770" s="4" t="s">
        <v>3</v>
      </c>
      <c r="O770" s="4">
        <v>2</v>
      </c>
      <c r="P770" s="4"/>
      <c r="Q770" s="4"/>
      <c r="R770" s="4"/>
      <c r="S770" s="4"/>
      <c r="T770" s="4"/>
      <c r="U770" s="4"/>
      <c r="V770" s="4"/>
      <c r="W770" s="4"/>
    </row>
    <row r="771" spans="1:88" x14ac:dyDescent="0.2">
      <c r="A771" s="4">
        <v>50</v>
      </c>
      <c r="B771" s="4">
        <v>0</v>
      </c>
      <c r="C771" s="4">
        <v>0</v>
      </c>
      <c r="D771" s="4">
        <v>1</v>
      </c>
      <c r="E771" s="4">
        <v>215</v>
      </c>
      <c r="F771" s="4">
        <f>ROUND(Source!AT753,O771)</f>
        <v>0</v>
      </c>
      <c r="G771" s="4" t="s">
        <v>86</v>
      </c>
      <c r="H771" s="4" t="s">
        <v>87</v>
      </c>
      <c r="I771" s="4"/>
      <c r="J771" s="4"/>
      <c r="K771" s="4">
        <v>215</v>
      </c>
      <c r="L771" s="4">
        <v>17</v>
      </c>
      <c r="M771" s="4">
        <v>3</v>
      </c>
      <c r="N771" s="4" t="s">
        <v>3</v>
      </c>
      <c r="O771" s="4">
        <v>2</v>
      </c>
      <c r="P771" s="4"/>
      <c r="Q771" s="4"/>
      <c r="R771" s="4"/>
      <c r="S771" s="4"/>
      <c r="T771" s="4"/>
      <c r="U771" s="4"/>
      <c r="V771" s="4"/>
      <c r="W771" s="4"/>
    </row>
    <row r="772" spans="1:88" x14ac:dyDescent="0.2">
      <c r="A772" s="4">
        <v>50</v>
      </c>
      <c r="B772" s="4">
        <v>0</v>
      </c>
      <c r="C772" s="4">
        <v>0</v>
      </c>
      <c r="D772" s="4">
        <v>1</v>
      </c>
      <c r="E772" s="4">
        <v>217</v>
      </c>
      <c r="F772" s="4">
        <f>ROUND(Source!AU753,O772)</f>
        <v>1107378.1499999999</v>
      </c>
      <c r="G772" s="4" t="s">
        <v>88</v>
      </c>
      <c r="H772" s="4" t="s">
        <v>89</v>
      </c>
      <c r="I772" s="4"/>
      <c r="J772" s="4"/>
      <c r="K772" s="4">
        <v>217</v>
      </c>
      <c r="L772" s="4">
        <v>18</v>
      </c>
      <c r="M772" s="4">
        <v>3</v>
      </c>
      <c r="N772" s="4" t="s">
        <v>3</v>
      </c>
      <c r="O772" s="4">
        <v>2</v>
      </c>
      <c r="P772" s="4"/>
      <c r="Q772" s="4"/>
      <c r="R772" s="4"/>
      <c r="S772" s="4"/>
      <c r="T772" s="4"/>
      <c r="U772" s="4"/>
      <c r="V772" s="4"/>
      <c r="W772" s="4"/>
    </row>
    <row r="773" spans="1:88" x14ac:dyDescent="0.2">
      <c r="A773" s="4">
        <v>50</v>
      </c>
      <c r="B773" s="4">
        <v>0</v>
      </c>
      <c r="C773" s="4">
        <v>0</v>
      </c>
      <c r="D773" s="4">
        <v>1</v>
      </c>
      <c r="E773" s="4">
        <v>230</v>
      </c>
      <c r="F773" s="4">
        <f>ROUND(Source!BA753,O773)</f>
        <v>0</v>
      </c>
      <c r="G773" s="4" t="s">
        <v>90</v>
      </c>
      <c r="H773" s="4" t="s">
        <v>91</v>
      </c>
      <c r="I773" s="4"/>
      <c r="J773" s="4"/>
      <c r="K773" s="4">
        <v>230</v>
      </c>
      <c r="L773" s="4">
        <v>19</v>
      </c>
      <c r="M773" s="4">
        <v>3</v>
      </c>
      <c r="N773" s="4" t="s">
        <v>3</v>
      </c>
      <c r="O773" s="4">
        <v>2</v>
      </c>
      <c r="P773" s="4"/>
      <c r="Q773" s="4"/>
      <c r="R773" s="4"/>
      <c r="S773" s="4"/>
      <c r="T773" s="4"/>
      <c r="U773" s="4"/>
      <c r="V773" s="4"/>
      <c r="W773" s="4"/>
    </row>
    <row r="774" spans="1:88" x14ac:dyDescent="0.2">
      <c r="A774" s="4">
        <v>50</v>
      </c>
      <c r="B774" s="4">
        <v>0</v>
      </c>
      <c r="C774" s="4">
        <v>0</v>
      </c>
      <c r="D774" s="4">
        <v>1</v>
      </c>
      <c r="E774" s="4">
        <v>206</v>
      </c>
      <c r="F774" s="4">
        <f>ROUND(Source!T753,O774)</f>
        <v>0</v>
      </c>
      <c r="G774" s="4" t="s">
        <v>92</v>
      </c>
      <c r="H774" s="4" t="s">
        <v>93</v>
      </c>
      <c r="I774" s="4"/>
      <c r="J774" s="4"/>
      <c r="K774" s="4">
        <v>206</v>
      </c>
      <c r="L774" s="4">
        <v>20</v>
      </c>
      <c r="M774" s="4">
        <v>3</v>
      </c>
      <c r="N774" s="4" t="s">
        <v>3</v>
      </c>
      <c r="O774" s="4">
        <v>2</v>
      </c>
      <c r="P774" s="4"/>
      <c r="Q774" s="4"/>
      <c r="R774" s="4"/>
      <c r="S774" s="4"/>
      <c r="T774" s="4"/>
      <c r="U774" s="4"/>
      <c r="V774" s="4"/>
      <c r="W774" s="4"/>
    </row>
    <row r="775" spans="1:88" x14ac:dyDescent="0.2">
      <c r="A775" s="4">
        <v>50</v>
      </c>
      <c r="B775" s="4">
        <v>0</v>
      </c>
      <c r="C775" s="4">
        <v>0</v>
      </c>
      <c r="D775" s="4">
        <v>1</v>
      </c>
      <c r="E775" s="4">
        <v>207</v>
      </c>
      <c r="F775" s="4">
        <f>Source!U753</f>
        <v>859.41622900000004</v>
      </c>
      <c r="G775" s="4" t="s">
        <v>94</v>
      </c>
      <c r="H775" s="4" t="s">
        <v>95</v>
      </c>
      <c r="I775" s="4"/>
      <c r="J775" s="4"/>
      <c r="K775" s="4">
        <v>207</v>
      </c>
      <c r="L775" s="4">
        <v>21</v>
      </c>
      <c r="M775" s="4">
        <v>3</v>
      </c>
      <c r="N775" s="4" t="s">
        <v>3</v>
      </c>
      <c r="O775" s="4">
        <v>-1</v>
      </c>
      <c r="P775" s="4"/>
      <c r="Q775" s="4"/>
      <c r="R775" s="4"/>
      <c r="S775" s="4"/>
      <c r="T775" s="4"/>
      <c r="U775" s="4"/>
      <c r="V775" s="4"/>
      <c r="W775" s="4"/>
    </row>
    <row r="776" spans="1:88" x14ac:dyDescent="0.2">
      <c r="A776" s="4">
        <v>50</v>
      </c>
      <c r="B776" s="4">
        <v>0</v>
      </c>
      <c r="C776" s="4">
        <v>0</v>
      </c>
      <c r="D776" s="4">
        <v>1</v>
      </c>
      <c r="E776" s="4">
        <v>208</v>
      </c>
      <c r="F776" s="4">
        <f>Source!V753</f>
        <v>0</v>
      </c>
      <c r="G776" s="4" t="s">
        <v>96</v>
      </c>
      <c r="H776" s="4" t="s">
        <v>97</v>
      </c>
      <c r="I776" s="4"/>
      <c r="J776" s="4"/>
      <c r="K776" s="4">
        <v>208</v>
      </c>
      <c r="L776" s="4">
        <v>22</v>
      </c>
      <c r="M776" s="4">
        <v>3</v>
      </c>
      <c r="N776" s="4" t="s">
        <v>3</v>
      </c>
      <c r="O776" s="4">
        <v>-1</v>
      </c>
      <c r="P776" s="4"/>
      <c r="Q776" s="4"/>
      <c r="R776" s="4"/>
      <c r="S776" s="4"/>
      <c r="T776" s="4"/>
      <c r="U776" s="4"/>
      <c r="V776" s="4"/>
      <c r="W776" s="4"/>
    </row>
    <row r="777" spans="1:88" x14ac:dyDescent="0.2">
      <c r="A777" s="4">
        <v>50</v>
      </c>
      <c r="B777" s="4">
        <v>0</v>
      </c>
      <c r="C777" s="4">
        <v>0</v>
      </c>
      <c r="D777" s="4">
        <v>1</v>
      </c>
      <c r="E777" s="4">
        <v>209</v>
      </c>
      <c r="F777" s="4">
        <f>ROUND(Source!W753,O777)</f>
        <v>0</v>
      </c>
      <c r="G777" s="4" t="s">
        <v>98</v>
      </c>
      <c r="H777" s="4" t="s">
        <v>99</v>
      </c>
      <c r="I777" s="4"/>
      <c r="J777" s="4"/>
      <c r="K777" s="4">
        <v>209</v>
      </c>
      <c r="L777" s="4">
        <v>23</v>
      </c>
      <c r="M777" s="4">
        <v>3</v>
      </c>
      <c r="N777" s="4" t="s">
        <v>3</v>
      </c>
      <c r="O777" s="4">
        <v>2</v>
      </c>
      <c r="P777" s="4"/>
      <c r="Q777" s="4"/>
      <c r="R777" s="4"/>
      <c r="S777" s="4"/>
      <c r="T777" s="4"/>
      <c r="U777" s="4"/>
      <c r="V777" s="4"/>
      <c r="W777" s="4"/>
    </row>
    <row r="778" spans="1:88" x14ac:dyDescent="0.2">
      <c r="A778" s="4">
        <v>50</v>
      </c>
      <c r="B778" s="4">
        <v>0</v>
      </c>
      <c r="C778" s="4">
        <v>0</v>
      </c>
      <c r="D778" s="4">
        <v>1</v>
      </c>
      <c r="E778" s="4">
        <v>210</v>
      </c>
      <c r="F778" s="4">
        <f>ROUND(Source!X753,O778)</f>
        <v>116173.94</v>
      </c>
      <c r="G778" s="4" t="s">
        <v>100</v>
      </c>
      <c r="H778" s="4" t="s">
        <v>101</v>
      </c>
      <c r="I778" s="4"/>
      <c r="J778" s="4"/>
      <c r="K778" s="4">
        <v>210</v>
      </c>
      <c r="L778" s="4">
        <v>24</v>
      </c>
      <c r="M778" s="4">
        <v>3</v>
      </c>
      <c r="N778" s="4" t="s">
        <v>3</v>
      </c>
      <c r="O778" s="4">
        <v>2</v>
      </c>
      <c r="P778" s="4"/>
      <c r="Q778" s="4"/>
      <c r="R778" s="4"/>
      <c r="S778" s="4"/>
      <c r="T778" s="4"/>
      <c r="U778" s="4"/>
      <c r="V778" s="4"/>
      <c r="W778" s="4"/>
    </row>
    <row r="779" spans="1:88" x14ac:dyDescent="0.2">
      <c r="A779" s="4">
        <v>50</v>
      </c>
      <c r="B779" s="4">
        <v>0</v>
      </c>
      <c r="C779" s="4">
        <v>0</v>
      </c>
      <c r="D779" s="4">
        <v>1</v>
      </c>
      <c r="E779" s="4">
        <v>211</v>
      </c>
      <c r="F779" s="4">
        <f>ROUND(Source!Y753,O779)</f>
        <v>16596.29</v>
      </c>
      <c r="G779" s="4" t="s">
        <v>102</v>
      </c>
      <c r="H779" s="4" t="s">
        <v>103</v>
      </c>
      <c r="I779" s="4"/>
      <c r="J779" s="4"/>
      <c r="K779" s="4">
        <v>211</v>
      </c>
      <c r="L779" s="4">
        <v>25</v>
      </c>
      <c r="M779" s="4">
        <v>3</v>
      </c>
      <c r="N779" s="4" t="s">
        <v>3</v>
      </c>
      <c r="O779" s="4">
        <v>2</v>
      </c>
      <c r="P779" s="4"/>
      <c r="Q779" s="4"/>
      <c r="R779" s="4"/>
      <c r="S779" s="4"/>
      <c r="T779" s="4"/>
      <c r="U779" s="4"/>
      <c r="V779" s="4"/>
      <c r="W779" s="4"/>
    </row>
    <row r="780" spans="1:88" x14ac:dyDescent="0.2">
      <c r="A780" s="4">
        <v>50</v>
      </c>
      <c r="B780" s="4">
        <v>0</v>
      </c>
      <c r="C780" s="4">
        <v>0</v>
      </c>
      <c r="D780" s="4">
        <v>1</v>
      </c>
      <c r="E780" s="4">
        <v>224</v>
      </c>
      <c r="F780" s="4">
        <f>ROUND(Source!AR753,O780)</f>
        <v>5853616.3499999996</v>
      </c>
      <c r="G780" s="4" t="s">
        <v>104</v>
      </c>
      <c r="H780" s="4" t="s">
        <v>105</v>
      </c>
      <c r="I780" s="4"/>
      <c r="J780" s="4"/>
      <c r="K780" s="4">
        <v>224</v>
      </c>
      <c r="L780" s="4">
        <v>26</v>
      </c>
      <c r="M780" s="4">
        <v>3</v>
      </c>
      <c r="N780" s="4" t="s">
        <v>3</v>
      </c>
      <c r="O780" s="4">
        <v>2</v>
      </c>
      <c r="P780" s="4"/>
      <c r="Q780" s="4"/>
      <c r="R780" s="4"/>
      <c r="S780" s="4"/>
      <c r="T780" s="4"/>
      <c r="U780" s="4"/>
      <c r="V780" s="4"/>
      <c r="W780" s="4"/>
    </row>
    <row r="781" spans="1:88" x14ac:dyDescent="0.2">
      <c r="A781" s="4">
        <v>50</v>
      </c>
      <c r="B781" s="4">
        <v>1</v>
      </c>
      <c r="C781" s="4">
        <v>0</v>
      </c>
      <c r="D781" s="4">
        <v>2</v>
      </c>
      <c r="E781" s="4">
        <v>0</v>
      </c>
      <c r="F781" s="4">
        <f>ROUND(F780*0.18,O781)</f>
        <v>1053650.94</v>
      </c>
      <c r="G781" s="4" t="s">
        <v>106</v>
      </c>
      <c r="H781" s="4" t="s">
        <v>106</v>
      </c>
      <c r="I781" s="4"/>
      <c r="J781" s="4"/>
      <c r="K781" s="4">
        <v>212</v>
      </c>
      <c r="L781" s="4">
        <v>27</v>
      </c>
      <c r="M781" s="4">
        <v>0</v>
      </c>
      <c r="N781" s="4" t="s">
        <v>3</v>
      </c>
      <c r="O781" s="4">
        <v>2</v>
      </c>
      <c r="P781" s="4"/>
      <c r="Q781" s="4"/>
      <c r="R781" s="4"/>
      <c r="S781" s="4"/>
      <c r="T781" s="4"/>
      <c r="U781" s="4"/>
      <c r="V781" s="4"/>
      <c r="W781" s="4"/>
    </row>
    <row r="782" spans="1:88" x14ac:dyDescent="0.2">
      <c r="A782" s="4">
        <v>50</v>
      </c>
      <c r="B782" s="4">
        <v>1</v>
      </c>
      <c r="C782" s="4">
        <v>0</v>
      </c>
      <c r="D782" s="4">
        <v>2</v>
      </c>
      <c r="E782" s="4">
        <v>213</v>
      </c>
      <c r="F782" s="4">
        <f>ROUND(F780+F781,O782)</f>
        <v>6907267.29</v>
      </c>
      <c r="G782" s="4" t="s">
        <v>107</v>
      </c>
      <c r="H782" s="4" t="s">
        <v>108</v>
      </c>
      <c r="I782" s="4"/>
      <c r="J782" s="4"/>
      <c r="K782" s="4">
        <v>212</v>
      </c>
      <c r="L782" s="4">
        <v>28</v>
      </c>
      <c r="M782" s="4">
        <v>0</v>
      </c>
      <c r="N782" s="4" t="s">
        <v>3</v>
      </c>
      <c r="O782" s="4">
        <v>2</v>
      </c>
      <c r="P782" s="4"/>
      <c r="Q782" s="4"/>
      <c r="R782" s="4"/>
      <c r="S782" s="4"/>
      <c r="T782" s="4"/>
      <c r="U782" s="4"/>
      <c r="V782" s="4"/>
      <c r="W782" s="4"/>
    </row>
    <row r="784" spans="1:88" x14ac:dyDescent="0.2">
      <c r="A784" s="1">
        <v>4</v>
      </c>
      <c r="B784" s="1">
        <v>1</v>
      </c>
      <c r="C784" s="1"/>
      <c r="D784" s="1">
        <f>ROW(A845)</f>
        <v>845</v>
      </c>
      <c r="E784" s="1"/>
      <c r="F784" s="1" t="s">
        <v>13</v>
      </c>
      <c r="G784" s="1" t="s">
        <v>730</v>
      </c>
      <c r="H784" s="1" t="s">
        <v>3</v>
      </c>
      <c r="I784" s="1">
        <v>0</v>
      </c>
      <c r="J784" s="1"/>
      <c r="K784" s="1">
        <v>-1</v>
      </c>
      <c r="L784" s="1"/>
      <c r="M784" s="1"/>
      <c r="N784" s="1"/>
      <c r="O784" s="1"/>
      <c r="P784" s="1"/>
      <c r="Q784" s="1"/>
      <c r="R784" s="1"/>
      <c r="S784" s="1"/>
      <c r="T784" s="1"/>
      <c r="U784" s="1" t="s">
        <v>3</v>
      </c>
      <c r="V784" s="1">
        <v>0</v>
      </c>
      <c r="W784" s="1"/>
      <c r="X784" s="1"/>
      <c r="Y784" s="1"/>
      <c r="Z784" s="1"/>
      <c r="AA784" s="1"/>
      <c r="AB784" s="1" t="s">
        <v>3</v>
      </c>
      <c r="AC784" s="1" t="s">
        <v>3</v>
      </c>
      <c r="AD784" s="1" t="s">
        <v>3</v>
      </c>
      <c r="AE784" s="1" t="s">
        <v>3</v>
      </c>
      <c r="AF784" s="1" t="s">
        <v>3</v>
      </c>
      <c r="AG784" s="1" t="s">
        <v>3</v>
      </c>
      <c r="AH784" s="1"/>
      <c r="AI784" s="1"/>
      <c r="AJ784" s="1"/>
      <c r="AK784" s="1"/>
      <c r="AL784" s="1"/>
      <c r="AM784" s="1"/>
      <c r="AN784" s="1"/>
      <c r="AO784" s="1"/>
      <c r="AP784" s="1" t="s">
        <v>3</v>
      </c>
      <c r="AQ784" s="1" t="s">
        <v>3</v>
      </c>
      <c r="AR784" s="1" t="s">
        <v>3</v>
      </c>
      <c r="AS784" s="1"/>
      <c r="AT784" s="1"/>
      <c r="AU784" s="1"/>
      <c r="AV784" s="1"/>
      <c r="AW784" s="1"/>
      <c r="AX784" s="1"/>
      <c r="AY784" s="1"/>
      <c r="AZ784" s="1" t="s">
        <v>3</v>
      </c>
      <c r="BA784" s="1"/>
      <c r="BB784" s="1" t="s">
        <v>3</v>
      </c>
      <c r="BC784" s="1" t="s">
        <v>3</v>
      </c>
      <c r="BD784" s="1" t="s">
        <v>3</v>
      </c>
      <c r="BE784" s="1" t="s">
        <v>3</v>
      </c>
      <c r="BF784" s="1" t="s">
        <v>3</v>
      </c>
      <c r="BG784" s="1" t="s">
        <v>3</v>
      </c>
      <c r="BH784" s="1" t="s">
        <v>3</v>
      </c>
      <c r="BI784" s="1" t="s">
        <v>3</v>
      </c>
      <c r="BJ784" s="1" t="s">
        <v>3</v>
      </c>
      <c r="BK784" s="1" t="s">
        <v>3</v>
      </c>
      <c r="BL784" s="1" t="s">
        <v>3</v>
      </c>
      <c r="BM784" s="1" t="s">
        <v>3</v>
      </c>
      <c r="BN784" s="1" t="s">
        <v>3</v>
      </c>
      <c r="BO784" s="1" t="s">
        <v>3</v>
      </c>
      <c r="BP784" s="1" t="s">
        <v>3</v>
      </c>
      <c r="BQ784" s="1"/>
      <c r="BR784" s="1"/>
      <c r="BS784" s="1"/>
      <c r="BT784" s="1"/>
      <c r="BU784" s="1"/>
      <c r="BV784" s="1"/>
      <c r="BW784" s="1"/>
      <c r="BX784" s="1">
        <v>0</v>
      </c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>
        <v>0</v>
      </c>
    </row>
    <row r="786" spans="1:245" x14ac:dyDescent="0.2">
      <c r="A786" s="2">
        <v>52</v>
      </c>
      <c r="B786" s="2">
        <f t="shared" ref="B786:G786" si="779">B845</f>
        <v>1</v>
      </c>
      <c r="C786" s="2">
        <f t="shared" si="779"/>
        <v>4</v>
      </c>
      <c r="D786" s="2">
        <f t="shared" si="779"/>
        <v>784</v>
      </c>
      <c r="E786" s="2">
        <f t="shared" si="779"/>
        <v>0</v>
      </c>
      <c r="F786" s="2" t="str">
        <f t="shared" si="779"/>
        <v>Новый раздел</v>
      </c>
      <c r="G786" s="2" t="str">
        <f t="shared" si="779"/>
        <v>Последний пер., д. 15; Б. Сухаревский пер., д. 14,16,18</v>
      </c>
      <c r="H786" s="2"/>
      <c r="I786" s="2"/>
      <c r="J786" s="2"/>
      <c r="K786" s="2"/>
      <c r="L786" s="2"/>
      <c r="M786" s="2"/>
      <c r="N786" s="2"/>
      <c r="O786" s="2">
        <f t="shared" ref="O786:AT786" si="780">O845</f>
        <v>879870.41</v>
      </c>
      <c r="P786" s="2">
        <f t="shared" si="780"/>
        <v>855751.26</v>
      </c>
      <c r="Q786" s="2">
        <f t="shared" si="780"/>
        <v>1898.04</v>
      </c>
      <c r="R786" s="2">
        <f t="shared" si="780"/>
        <v>191.57</v>
      </c>
      <c r="S786" s="2">
        <f t="shared" si="780"/>
        <v>22221.11</v>
      </c>
      <c r="T786" s="2">
        <f t="shared" si="780"/>
        <v>0</v>
      </c>
      <c r="U786" s="2">
        <f t="shared" si="780"/>
        <v>115.08084960000002</v>
      </c>
      <c r="V786" s="2">
        <f t="shared" si="780"/>
        <v>0</v>
      </c>
      <c r="W786" s="2">
        <f t="shared" si="780"/>
        <v>0</v>
      </c>
      <c r="X786" s="2">
        <f t="shared" si="780"/>
        <v>15554.78</v>
      </c>
      <c r="Y786" s="2">
        <f t="shared" si="780"/>
        <v>2222.11</v>
      </c>
      <c r="Z786" s="2">
        <f t="shared" si="780"/>
        <v>0</v>
      </c>
      <c r="AA786" s="2">
        <f t="shared" si="780"/>
        <v>0</v>
      </c>
      <c r="AB786" s="2">
        <f t="shared" si="780"/>
        <v>879870.41</v>
      </c>
      <c r="AC786" s="2">
        <f t="shared" si="780"/>
        <v>855751.26</v>
      </c>
      <c r="AD786" s="2">
        <f t="shared" si="780"/>
        <v>1898.04</v>
      </c>
      <c r="AE786" s="2">
        <f t="shared" si="780"/>
        <v>191.57</v>
      </c>
      <c r="AF786" s="2">
        <f t="shared" si="780"/>
        <v>22221.11</v>
      </c>
      <c r="AG786" s="2">
        <f t="shared" si="780"/>
        <v>0</v>
      </c>
      <c r="AH786" s="2">
        <f t="shared" si="780"/>
        <v>115.08084960000002</v>
      </c>
      <c r="AI786" s="2">
        <f t="shared" si="780"/>
        <v>0</v>
      </c>
      <c r="AJ786" s="2">
        <f t="shared" si="780"/>
        <v>0</v>
      </c>
      <c r="AK786" s="2">
        <f t="shared" si="780"/>
        <v>15554.78</v>
      </c>
      <c r="AL786" s="2">
        <f t="shared" si="780"/>
        <v>2222.11</v>
      </c>
      <c r="AM786" s="2">
        <f t="shared" si="780"/>
        <v>0</v>
      </c>
      <c r="AN786" s="2">
        <f t="shared" si="780"/>
        <v>0</v>
      </c>
      <c r="AO786" s="2">
        <f t="shared" si="780"/>
        <v>0</v>
      </c>
      <c r="AP786" s="2">
        <f t="shared" si="780"/>
        <v>0</v>
      </c>
      <c r="AQ786" s="2">
        <f t="shared" si="780"/>
        <v>0</v>
      </c>
      <c r="AR786" s="2">
        <f t="shared" si="780"/>
        <v>897854.18</v>
      </c>
      <c r="AS786" s="2">
        <f t="shared" si="780"/>
        <v>776797.45</v>
      </c>
      <c r="AT786" s="2">
        <f t="shared" si="780"/>
        <v>0</v>
      </c>
      <c r="AU786" s="2">
        <f t="shared" ref="AU786:BZ786" si="781">AU845</f>
        <v>121056.73</v>
      </c>
      <c r="AV786" s="2">
        <f t="shared" si="781"/>
        <v>855751.26</v>
      </c>
      <c r="AW786" s="2">
        <f t="shared" si="781"/>
        <v>855751.26</v>
      </c>
      <c r="AX786" s="2">
        <f t="shared" si="781"/>
        <v>0</v>
      </c>
      <c r="AY786" s="2">
        <f t="shared" si="781"/>
        <v>855751.26</v>
      </c>
      <c r="AZ786" s="2">
        <f t="shared" si="781"/>
        <v>0</v>
      </c>
      <c r="BA786" s="2">
        <f t="shared" si="781"/>
        <v>0</v>
      </c>
      <c r="BB786" s="2">
        <f t="shared" si="781"/>
        <v>0</v>
      </c>
      <c r="BC786" s="2">
        <f t="shared" si="781"/>
        <v>0</v>
      </c>
      <c r="BD786" s="2">
        <f t="shared" si="781"/>
        <v>0</v>
      </c>
      <c r="BE786" s="2">
        <f t="shared" si="781"/>
        <v>0</v>
      </c>
      <c r="BF786" s="2">
        <f t="shared" si="781"/>
        <v>0</v>
      </c>
      <c r="BG786" s="2">
        <f t="shared" si="781"/>
        <v>0</v>
      </c>
      <c r="BH786" s="2">
        <f t="shared" si="781"/>
        <v>0</v>
      </c>
      <c r="BI786" s="2">
        <f t="shared" si="781"/>
        <v>0</v>
      </c>
      <c r="BJ786" s="2">
        <f t="shared" si="781"/>
        <v>0</v>
      </c>
      <c r="BK786" s="2">
        <f t="shared" si="781"/>
        <v>0</v>
      </c>
      <c r="BL786" s="2">
        <f t="shared" si="781"/>
        <v>0</v>
      </c>
      <c r="BM786" s="2">
        <f t="shared" si="781"/>
        <v>0</v>
      </c>
      <c r="BN786" s="2">
        <f t="shared" si="781"/>
        <v>0</v>
      </c>
      <c r="BO786" s="2">
        <f t="shared" si="781"/>
        <v>0</v>
      </c>
      <c r="BP786" s="2">
        <f t="shared" si="781"/>
        <v>0</v>
      </c>
      <c r="BQ786" s="2">
        <f t="shared" si="781"/>
        <v>0</v>
      </c>
      <c r="BR786" s="2">
        <f t="shared" si="781"/>
        <v>0</v>
      </c>
      <c r="BS786" s="2">
        <f t="shared" si="781"/>
        <v>0</v>
      </c>
      <c r="BT786" s="2">
        <f t="shared" si="781"/>
        <v>0</v>
      </c>
      <c r="BU786" s="2">
        <f t="shared" si="781"/>
        <v>0</v>
      </c>
      <c r="BV786" s="2">
        <f t="shared" si="781"/>
        <v>0</v>
      </c>
      <c r="BW786" s="2">
        <f t="shared" si="781"/>
        <v>0</v>
      </c>
      <c r="BX786" s="2">
        <f t="shared" si="781"/>
        <v>0</v>
      </c>
      <c r="BY786" s="2">
        <f t="shared" si="781"/>
        <v>0</v>
      </c>
      <c r="BZ786" s="2">
        <f t="shared" si="781"/>
        <v>0</v>
      </c>
      <c r="CA786" s="2">
        <f t="shared" ref="CA786:DF786" si="782">CA845</f>
        <v>897854.18</v>
      </c>
      <c r="CB786" s="2">
        <f t="shared" si="782"/>
        <v>776797.45</v>
      </c>
      <c r="CC786" s="2">
        <f t="shared" si="782"/>
        <v>0</v>
      </c>
      <c r="CD786" s="2">
        <f t="shared" si="782"/>
        <v>121056.73</v>
      </c>
      <c r="CE786" s="2">
        <f t="shared" si="782"/>
        <v>855751.26</v>
      </c>
      <c r="CF786" s="2">
        <f t="shared" si="782"/>
        <v>855751.26</v>
      </c>
      <c r="CG786" s="2">
        <f t="shared" si="782"/>
        <v>0</v>
      </c>
      <c r="CH786" s="2">
        <f t="shared" si="782"/>
        <v>855751.26</v>
      </c>
      <c r="CI786" s="2">
        <f t="shared" si="782"/>
        <v>0</v>
      </c>
      <c r="CJ786" s="2">
        <f t="shared" si="782"/>
        <v>0</v>
      </c>
      <c r="CK786" s="2">
        <f t="shared" si="782"/>
        <v>0</v>
      </c>
      <c r="CL786" s="2">
        <f t="shared" si="782"/>
        <v>0</v>
      </c>
      <c r="CM786" s="2">
        <f t="shared" si="782"/>
        <v>0</v>
      </c>
      <c r="CN786" s="2">
        <f t="shared" si="782"/>
        <v>0</v>
      </c>
      <c r="CO786" s="2">
        <f t="shared" si="782"/>
        <v>0</v>
      </c>
      <c r="CP786" s="2">
        <f t="shared" si="782"/>
        <v>0</v>
      </c>
      <c r="CQ786" s="2">
        <f t="shared" si="782"/>
        <v>0</v>
      </c>
      <c r="CR786" s="2">
        <f t="shared" si="782"/>
        <v>0</v>
      </c>
      <c r="CS786" s="2">
        <f t="shared" si="782"/>
        <v>0</v>
      </c>
      <c r="CT786" s="2">
        <f t="shared" si="782"/>
        <v>0</v>
      </c>
      <c r="CU786" s="2">
        <f t="shared" si="782"/>
        <v>0</v>
      </c>
      <c r="CV786" s="2">
        <f t="shared" si="782"/>
        <v>0</v>
      </c>
      <c r="CW786" s="2">
        <f t="shared" si="782"/>
        <v>0</v>
      </c>
      <c r="CX786" s="2">
        <f t="shared" si="782"/>
        <v>0</v>
      </c>
      <c r="CY786" s="2">
        <f t="shared" si="782"/>
        <v>0</v>
      </c>
      <c r="CZ786" s="2">
        <f t="shared" si="782"/>
        <v>0</v>
      </c>
      <c r="DA786" s="2">
        <f t="shared" si="782"/>
        <v>0</v>
      </c>
      <c r="DB786" s="2">
        <f t="shared" si="782"/>
        <v>0</v>
      </c>
      <c r="DC786" s="2">
        <f t="shared" si="782"/>
        <v>0</v>
      </c>
      <c r="DD786" s="2">
        <f t="shared" si="782"/>
        <v>0</v>
      </c>
      <c r="DE786" s="2">
        <f t="shared" si="782"/>
        <v>0</v>
      </c>
      <c r="DF786" s="2">
        <f t="shared" si="782"/>
        <v>0</v>
      </c>
      <c r="DG786" s="3">
        <f t="shared" ref="DG786:EL786" si="783">DG845</f>
        <v>0</v>
      </c>
      <c r="DH786" s="3">
        <f t="shared" si="783"/>
        <v>0</v>
      </c>
      <c r="DI786" s="3">
        <f t="shared" si="783"/>
        <v>0</v>
      </c>
      <c r="DJ786" s="3">
        <f t="shared" si="783"/>
        <v>0</v>
      </c>
      <c r="DK786" s="3">
        <f t="shared" si="783"/>
        <v>0</v>
      </c>
      <c r="DL786" s="3">
        <f t="shared" si="783"/>
        <v>0</v>
      </c>
      <c r="DM786" s="3">
        <f t="shared" si="783"/>
        <v>0</v>
      </c>
      <c r="DN786" s="3">
        <f t="shared" si="783"/>
        <v>0</v>
      </c>
      <c r="DO786" s="3">
        <f t="shared" si="783"/>
        <v>0</v>
      </c>
      <c r="DP786" s="3">
        <f t="shared" si="783"/>
        <v>0</v>
      </c>
      <c r="DQ786" s="3">
        <f t="shared" si="783"/>
        <v>0</v>
      </c>
      <c r="DR786" s="3">
        <f t="shared" si="783"/>
        <v>0</v>
      </c>
      <c r="DS786" s="3">
        <f t="shared" si="783"/>
        <v>0</v>
      </c>
      <c r="DT786" s="3">
        <f t="shared" si="783"/>
        <v>0</v>
      </c>
      <c r="DU786" s="3">
        <f t="shared" si="783"/>
        <v>0</v>
      </c>
      <c r="DV786" s="3">
        <f t="shared" si="783"/>
        <v>0</v>
      </c>
      <c r="DW786" s="3">
        <f t="shared" si="783"/>
        <v>0</v>
      </c>
      <c r="DX786" s="3">
        <f t="shared" si="783"/>
        <v>0</v>
      </c>
      <c r="DY786" s="3">
        <f t="shared" si="783"/>
        <v>0</v>
      </c>
      <c r="DZ786" s="3">
        <f t="shared" si="783"/>
        <v>0</v>
      </c>
      <c r="EA786" s="3">
        <f t="shared" si="783"/>
        <v>0</v>
      </c>
      <c r="EB786" s="3">
        <f t="shared" si="783"/>
        <v>0</v>
      </c>
      <c r="EC786" s="3">
        <f t="shared" si="783"/>
        <v>0</v>
      </c>
      <c r="ED786" s="3">
        <f t="shared" si="783"/>
        <v>0</v>
      </c>
      <c r="EE786" s="3">
        <f t="shared" si="783"/>
        <v>0</v>
      </c>
      <c r="EF786" s="3">
        <f t="shared" si="783"/>
        <v>0</v>
      </c>
      <c r="EG786" s="3">
        <f t="shared" si="783"/>
        <v>0</v>
      </c>
      <c r="EH786" s="3">
        <f t="shared" si="783"/>
        <v>0</v>
      </c>
      <c r="EI786" s="3">
        <f t="shared" si="783"/>
        <v>0</v>
      </c>
      <c r="EJ786" s="3">
        <f t="shared" si="783"/>
        <v>0</v>
      </c>
      <c r="EK786" s="3">
        <f t="shared" si="783"/>
        <v>0</v>
      </c>
      <c r="EL786" s="3">
        <f t="shared" si="783"/>
        <v>0</v>
      </c>
      <c r="EM786" s="3">
        <f t="shared" ref="EM786:FR786" si="784">EM845</f>
        <v>0</v>
      </c>
      <c r="EN786" s="3">
        <f t="shared" si="784"/>
        <v>0</v>
      </c>
      <c r="EO786" s="3">
        <f t="shared" si="784"/>
        <v>0</v>
      </c>
      <c r="EP786" s="3">
        <f t="shared" si="784"/>
        <v>0</v>
      </c>
      <c r="EQ786" s="3">
        <f t="shared" si="784"/>
        <v>0</v>
      </c>
      <c r="ER786" s="3">
        <f t="shared" si="784"/>
        <v>0</v>
      </c>
      <c r="ES786" s="3">
        <f t="shared" si="784"/>
        <v>0</v>
      </c>
      <c r="ET786" s="3">
        <f t="shared" si="784"/>
        <v>0</v>
      </c>
      <c r="EU786" s="3">
        <f t="shared" si="784"/>
        <v>0</v>
      </c>
      <c r="EV786" s="3">
        <f t="shared" si="784"/>
        <v>0</v>
      </c>
      <c r="EW786" s="3">
        <f t="shared" si="784"/>
        <v>0</v>
      </c>
      <c r="EX786" s="3">
        <f t="shared" si="784"/>
        <v>0</v>
      </c>
      <c r="EY786" s="3">
        <f t="shared" si="784"/>
        <v>0</v>
      </c>
      <c r="EZ786" s="3">
        <f t="shared" si="784"/>
        <v>0</v>
      </c>
      <c r="FA786" s="3">
        <f t="shared" si="784"/>
        <v>0</v>
      </c>
      <c r="FB786" s="3">
        <f t="shared" si="784"/>
        <v>0</v>
      </c>
      <c r="FC786" s="3">
        <f t="shared" si="784"/>
        <v>0</v>
      </c>
      <c r="FD786" s="3">
        <f t="shared" si="784"/>
        <v>0</v>
      </c>
      <c r="FE786" s="3">
        <f t="shared" si="784"/>
        <v>0</v>
      </c>
      <c r="FF786" s="3">
        <f t="shared" si="784"/>
        <v>0</v>
      </c>
      <c r="FG786" s="3">
        <f t="shared" si="784"/>
        <v>0</v>
      </c>
      <c r="FH786" s="3">
        <f t="shared" si="784"/>
        <v>0</v>
      </c>
      <c r="FI786" s="3">
        <f t="shared" si="784"/>
        <v>0</v>
      </c>
      <c r="FJ786" s="3">
        <f t="shared" si="784"/>
        <v>0</v>
      </c>
      <c r="FK786" s="3">
        <f t="shared" si="784"/>
        <v>0</v>
      </c>
      <c r="FL786" s="3">
        <f t="shared" si="784"/>
        <v>0</v>
      </c>
      <c r="FM786" s="3">
        <f t="shared" si="784"/>
        <v>0</v>
      </c>
      <c r="FN786" s="3">
        <f t="shared" si="784"/>
        <v>0</v>
      </c>
      <c r="FO786" s="3">
        <f t="shared" si="784"/>
        <v>0</v>
      </c>
      <c r="FP786" s="3">
        <f t="shared" si="784"/>
        <v>0</v>
      </c>
      <c r="FQ786" s="3">
        <f t="shared" si="784"/>
        <v>0</v>
      </c>
      <c r="FR786" s="3">
        <f t="shared" si="784"/>
        <v>0</v>
      </c>
      <c r="FS786" s="3">
        <f t="shared" ref="FS786:GX786" si="785">FS845</f>
        <v>0</v>
      </c>
      <c r="FT786" s="3">
        <f t="shared" si="785"/>
        <v>0</v>
      </c>
      <c r="FU786" s="3">
        <f t="shared" si="785"/>
        <v>0</v>
      </c>
      <c r="FV786" s="3">
        <f t="shared" si="785"/>
        <v>0</v>
      </c>
      <c r="FW786" s="3">
        <f t="shared" si="785"/>
        <v>0</v>
      </c>
      <c r="FX786" s="3">
        <f t="shared" si="785"/>
        <v>0</v>
      </c>
      <c r="FY786" s="3">
        <f t="shared" si="785"/>
        <v>0</v>
      </c>
      <c r="FZ786" s="3">
        <f t="shared" si="785"/>
        <v>0</v>
      </c>
      <c r="GA786" s="3">
        <f t="shared" si="785"/>
        <v>0</v>
      </c>
      <c r="GB786" s="3">
        <f t="shared" si="785"/>
        <v>0</v>
      </c>
      <c r="GC786" s="3">
        <f t="shared" si="785"/>
        <v>0</v>
      </c>
      <c r="GD786" s="3">
        <f t="shared" si="785"/>
        <v>0</v>
      </c>
      <c r="GE786" s="3">
        <f t="shared" si="785"/>
        <v>0</v>
      </c>
      <c r="GF786" s="3">
        <f t="shared" si="785"/>
        <v>0</v>
      </c>
      <c r="GG786" s="3">
        <f t="shared" si="785"/>
        <v>0</v>
      </c>
      <c r="GH786" s="3">
        <f t="shared" si="785"/>
        <v>0</v>
      </c>
      <c r="GI786" s="3">
        <f t="shared" si="785"/>
        <v>0</v>
      </c>
      <c r="GJ786" s="3">
        <f t="shared" si="785"/>
        <v>0</v>
      </c>
      <c r="GK786" s="3">
        <f t="shared" si="785"/>
        <v>0</v>
      </c>
      <c r="GL786" s="3">
        <f t="shared" si="785"/>
        <v>0</v>
      </c>
      <c r="GM786" s="3">
        <f t="shared" si="785"/>
        <v>0</v>
      </c>
      <c r="GN786" s="3">
        <f t="shared" si="785"/>
        <v>0</v>
      </c>
      <c r="GO786" s="3">
        <f t="shared" si="785"/>
        <v>0</v>
      </c>
      <c r="GP786" s="3">
        <f t="shared" si="785"/>
        <v>0</v>
      </c>
      <c r="GQ786" s="3">
        <f t="shared" si="785"/>
        <v>0</v>
      </c>
      <c r="GR786" s="3">
        <f t="shared" si="785"/>
        <v>0</v>
      </c>
      <c r="GS786" s="3">
        <f t="shared" si="785"/>
        <v>0</v>
      </c>
      <c r="GT786" s="3">
        <f t="shared" si="785"/>
        <v>0</v>
      </c>
      <c r="GU786" s="3">
        <f t="shared" si="785"/>
        <v>0</v>
      </c>
      <c r="GV786" s="3">
        <f t="shared" si="785"/>
        <v>0</v>
      </c>
      <c r="GW786" s="3">
        <f t="shared" si="785"/>
        <v>0</v>
      </c>
      <c r="GX786" s="3">
        <f t="shared" si="785"/>
        <v>0</v>
      </c>
    </row>
    <row r="788" spans="1:245" x14ac:dyDescent="0.2">
      <c r="A788">
        <v>19</v>
      </c>
      <c r="B788">
        <v>1</v>
      </c>
      <c r="F788" t="s">
        <v>3</v>
      </c>
      <c r="G788" t="s">
        <v>730</v>
      </c>
      <c r="H788" t="s">
        <v>3</v>
      </c>
      <c r="AA788">
        <v>1</v>
      </c>
      <c r="IK788">
        <v>0</v>
      </c>
    </row>
    <row r="789" spans="1:245" x14ac:dyDescent="0.2">
      <c r="A789">
        <v>17</v>
      </c>
      <c r="B789">
        <v>1</v>
      </c>
      <c r="C789">
        <f>ROW(SmtRes!A2005)</f>
        <v>2005</v>
      </c>
      <c r="D789">
        <f>ROW(EtalonRes!A1904)</f>
        <v>1904</v>
      </c>
      <c r="E789" t="s">
        <v>731</v>
      </c>
      <c r="F789" t="s">
        <v>17</v>
      </c>
      <c r="G789" t="s">
        <v>18</v>
      </c>
      <c r="H789" t="s">
        <v>19</v>
      </c>
      <c r="I789">
        <v>2.6499999999999999E-2</v>
      </c>
      <c r="J789">
        <v>0</v>
      </c>
      <c r="O789">
        <f t="shared" ref="O789:O820" si="786">ROUND(CP789,2)</f>
        <v>1766.68</v>
      </c>
      <c r="P789">
        <f t="shared" ref="P789:P820" si="787">ROUND(CQ789*I789,2)</f>
        <v>1508.74</v>
      </c>
      <c r="Q789">
        <f t="shared" ref="Q789:Q820" si="788">ROUND(CR789*I789,2)</f>
        <v>41.21</v>
      </c>
      <c r="R789">
        <f t="shared" ref="R789:R820" si="789">ROUND(CS789*I789,2)</f>
        <v>3.79</v>
      </c>
      <c r="S789">
        <f t="shared" ref="S789:S820" si="790">ROUND(CT789*I789,2)</f>
        <v>216.73</v>
      </c>
      <c r="T789">
        <f t="shared" ref="T789:T820" si="791">ROUND(CU789*I789,2)</f>
        <v>0</v>
      </c>
      <c r="U789">
        <f t="shared" ref="U789:U820" si="792">CV789*I789</f>
        <v>0.95691499999999996</v>
      </c>
      <c r="V789">
        <f t="shared" ref="V789:V820" si="793">CW789*I789</f>
        <v>0</v>
      </c>
      <c r="W789">
        <f t="shared" ref="W789:W820" si="794">ROUND(CX789*I789,2)</f>
        <v>0</v>
      </c>
      <c r="X789">
        <f t="shared" ref="X789:X820" si="795">ROUND(CY789,2)</f>
        <v>151.71</v>
      </c>
      <c r="Y789">
        <f t="shared" ref="Y789:Y820" si="796">ROUND(CZ789,2)</f>
        <v>21.67</v>
      </c>
      <c r="AA789">
        <v>33034105</v>
      </c>
      <c r="AB789">
        <f t="shared" ref="AB789:AB820" si="797">ROUND((AC789+AD789+AF789),6)</f>
        <v>66667.14</v>
      </c>
      <c r="AC789">
        <f t="shared" ref="AC789:AC820" si="798">ROUND((ES789),6)</f>
        <v>56933.42</v>
      </c>
      <c r="AD789">
        <f t="shared" ref="AD789:AD820" si="799">ROUND((((ET789)-(EU789))+AE789),6)</f>
        <v>1555.17</v>
      </c>
      <c r="AE789">
        <f t="shared" ref="AE789:AE820" si="800">ROUND((EU789),6)</f>
        <v>142.85</v>
      </c>
      <c r="AF789">
        <f t="shared" ref="AF789:AF820" si="801">ROUND((EV789),6)</f>
        <v>8178.55</v>
      </c>
      <c r="AG789">
        <f t="shared" ref="AG789:AG820" si="802">ROUND((AP789),6)</f>
        <v>0</v>
      </c>
      <c r="AH789">
        <f t="shared" ref="AH789:AH820" si="803">(EW789)</f>
        <v>36.11</v>
      </c>
      <c r="AI789">
        <f t="shared" ref="AI789:AI820" si="804">(EX789)</f>
        <v>0</v>
      </c>
      <c r="AJ789">
        <f t="shared" ref="AJ789:AJ820" si="805">ROUND((AS789),6)</f>
        <v>0</v>
      </c>
      <c r="AK789">
        <v>66667.14</v>
      </c>
      <c r="AL789">
        <v>56933.42</v>
      </c>
      <c r="AM789">
        <v>1555.17</v>
      </c>
      <c r="AN789">
        <v>142.85</v>
      </c>
      <c r="AO789">
        <v>8178.55</v>
      </c>
      <c r="AP789">
        <v>0</v>
      </c>
      <c r="AQ789">
        <v>36.11</v>
      </c>
      <c r="AR789">
        <v>0</v>
      </c>
      <c r="AS789">
        <v>0</v>
      </c>
      <c r="AT789">
        <v>70</v>
      </c>
      <c r="AU789">
        <v>10</v>
      </c>
      <c r="AV789">
        <v>1</v>
      </c>
      <c r="AW789">
        <v>1</v>
      </c>
      <c r="AZ789">
        <v>1</v>
      </c>
      <c r="BA789">
        <v>1</v>
      </c>
      <c r="BB789">
        <v>1</v>
      </c>
      <c r="BC789">
        <v>1</v>
      </c>
      <c r="BD789" t="s">
        <v>3</v>
      </c>
      <c r="BE789" t="s">
        <v>3</v>
      </c>
      <c r="BF789" t="s">
        <v>3</v>
      </c>
      <c r="BG789" t="s">
        <v>3</v>
      </c>
      <c r="BH789">
        <v>0</v>
      </c>
      <c r="BI789">
        <v>4</v>
      </c>
      <c r="BJ789" t="s">
        <v>20</v>
      </c>
      <c r="BM789">
        <v>0</v>
      </c>
      <c r="BN789">
        <v>0</v>
      </c>
      <c r="BO789" t="s">
        <v>3</v>
      </c>
      <c r="BP789">
        <v>0</v>
      </c>
      <c r="BQ789">
        <v>1</v>
      </c>
      <c r="BR789">
        <v>0</v>
      </c>
      <c r="BS789">
        <v>1</v>
      </c>
      <c r="BT789">
        <v>1</v>
      </c>
      <c r="BU789">
        <v>1</v>
      </c>
      <c r="BV789">
        <v>1</v>
      </c>
      <c r="BW789">
        <v>1</v>
      </c>
      <c r="BX789">
        <v>1</v>
      </c>
      <c r="BY789" t="s">
        <v>3</v>
      </c>
      <c r="BZ789">
        <v>70</v>
      </c>
      <c r="CA789">
        <v>10</v>
      </c>
      <c r="CF789">
        <v>0</v>
      </c>
      <c r="CG789">
        <v>0</v>
      </c>
      <c r="CM789">
        <v>0</v>
      </c>
      <c r="CN789" t="s">
        <v>3</v>
      </c>
      <c r="CO789">
        <v>0</v>
      </c>
      <c r="CP789">
        <f t="shared" ref="CP789:CP820" si="806">(P789+Q789+S789)</f>
        <v>1766.68</v>
      </c>
      <c r="CQ789">
        <f t="shared" ref="CQ789:CQ820" si="807">(AC789*BC789*AW789)</f>
        <v>56933.42</v>
      </c>
      <c r="CR789">
        <f t="shared" ref="CR789:CR820" si="808">((((ET789)*BB789-(EU789)*BS789)+AE789*BS789)*AV789)</f>
        <v>1555.17</v>
      </c>
      <c r="CS789">
        <f t="shared" ref="CS789:CS820" si="809">(AE789*BS789*AV789)</f>
        <v>142.85</v>
      </c>
      <c r="CT789">
        <f t="shared" ref="CT789:CT820" si="810">(AF789*BA789*AV789)</f>
        <v>8178.55</v>
      </c>
      <c r="CU789">
        <f t="shared" ref="CU789:CU820" si="811">AG789</f>
        <v>0</v>
      </c>
      <c r="CV789">
        <f t="shared" ref="CV789:CV820" si="812">(AH789*AV789)</f>
        <v>36.11</v>
      </c>
      <c r="CW789">
        <f t="shared" ref="CW789:CW820" si="813">AI789</f>
        <v>0</v>
      </c>
      <c r="CX789">
        <f t="shared" ref="CX789:CX820" si="814">AJ789</f>
        <v>0</v>
      </c>
      <c r="CY789">
        <f t="shared" ref="CY789:CY820" si="815">((S789*BZ789)/100)</f>
        <v>151.71099999999998</v>
      </c>
      <c r="CZ789">
        <f t="shared" ref="CZ789:CZ820" si="816">((S789*CA789)/100)</f>
        <v>21.672999999999998</v>
      </c>
      <c r="DC789" t="s">
        <v>3</v>
      </c>
      <c r="DD789" t="s">
        <v>3</v>
      </c>
      <c r="DE789" t="s">
        <v>3</v>
      </c>
      <c r="DF789" t="s">
        <v>3</v>
      </c>
      <c r="DG789" t="s">
        <v>3</v>
      </c>
      <c r="DH789" t="s">
        <v>3</v>
      </c>
      <c r="DI789" t="s">
        <v>3</v>
      </c>
      <c r="DJ789" t="s">
        <v>3</v>
      </c>
      <c r="DK789" t="s">
        <v>3</v>
      </c>
      <c r="DL789" t="s">
        <v>3</v>
      </c>
      <c r="DM789" t="s">
        <v>3</v>
      </c>
      <c r="DN789">
        <v>0</v>
      </c>
      <c r="DO789">
        <v>0</v>
      </c>
      <c r="DP789">
        <v>1</v>
      </c>
      <c r="DQ789">
        <v>1</v>
      </c>
      <c r="DU789">
        <v>1009</v>
      </c>
      <c r="DV789" t="s">
        <v>19</v>
      </c>
      <c r="DW789" t="s">
        <v>19</v>
      </c>
      <c r="DX789">
        <v>1000</v>
      </c>
      <c r="EE789">
        <v>32505399</v>
      </c>
      <c r="EF789">
        <v>1</v>
      </c>
      <c r="EG789" t="s">
        <v>21</v>
      </c>
      <c r="EH789">
        <v>0</v>
      </c>
      <c r="EI789" t="s">
        <v>3</v>
      </c>
      <c r="EJ789">
        <v>4</v>
      </c>
      <c r="EK789">
        <v>0</v>
      </c>
      <c r="EL789" t="s">
        <v>22</v>
      </c>
      <c r="EM789" t="s">
        <v>23</v>
      </c>
      <c r="EO789" t="s">
        <v>3</v>
      </c>
      <c r="EQ789">
        <v>131072</v>
      </c>
      <c r="ER789">
        <v>66667.14</v>
      </c>
      <c r="ES789">
        <v>56933.42</v>
      </c>
      <c r="ET789">
        <v>1555.17</v>
      </c>
      <c r="EU789">
        <v>142.85</v>
      </c>
      <c r="EV789">
        <v>8178.55</v>
      </c>
      <c r="EW789">
        <v>36.11</v>
      </c>
      <c r="EX789">
        <v>0</v>
      </c>
      <c r="EY789">
        <v>0</v>
      </c>
      <c r="FQ789">
        <v>0</v>
      </c>
      <c r="FR789">
        <f t="shared" ref="FR789:FR820" si="817">ROUND(IF(AND(BH789=3,BI789=3),P789,0),2)</f>
        <v>0</v>
      </c>
      <c r="FS789">
        <v>0</v>
      </c>
      <c r="FX789">
        <v>70</v>
      </c>
      <c r="FY789">
        <v>10</v>
      </c>
      <c r="GA789" t="s">
        <v>3</v>
      </c>
      <c r="GD789">
        <v>0</v>
      </c>
      <c r="GF789">
        <v>-1596235391</v>
      </c>
      <c r="GG789">
        <v>2</v>
      </c>
      <c r="GH789">
        <v>1</v>
      </c>
      <c r="GI789">
        <v>-2</v>
      </c>
      <c r="GJ789">
        <v>0</v>
      </c>
      <c r="GK789">
        <f>ROUND(R789*(R12)/100,2)</f>
        <v>4.09</v>
      </c>
      <c r="GL789">
        <f t="shared" ref="GL789:GL820" si="818">ROUND(IF(AND(BH789=3,BI789=3,FS789&lt;&gt;0),P789,0),2)</f>
        <v>0</v>
      </c>
      <c r="GM789">
        <f t="shared" ref="GM789:GM820" si="819">ROUND(O789+X789+Y789+GK789,2)+GX789</f>
        <v>1944.15</v>
      </c>
      <c r="GN789">
        <f t="shared" ref="GN789:GN820" si="820">IF(OR(BI789=0,BI789=1),ROUND(O789+X789+Y789+GK789,2),0)</f>
        <v>0</v>
      </c>
      <c r="GO789">
        <f t="shared" ref="GO789:GO820" si="821">IF(BI789=2,ROUND(O789+X789+Y789+GK789,2),0)</f>
        <v>0</v>
      </c>
      <c r="GP789">
        <f t="shared" ref="GP789:GP820" si="822">IF(BI789=4,ROUND(O789+X789+Y789+GK789,2)+GX789,0)</f>
        <v>1944.15</v>
      </c>
      <c r="GR789">
        <v>0</v>
      </c>
      <c r="GS789">
        <v>3</v>
      </c>
      <c r="GT789">
        <v>0</v>
      </c>
      <c r="GU789" t="s">
        <v>3</v>
      </c>
      <c r="GV789">
        <f t="shared" ref="GV789:GV820" si="823">ROUND(GT789,6)</f>
        <v>0</v>
      </c>
      <c r="GW789">
        <v>1</v>
      </c>
      <c r="GX789">
        <f t="shared" ref="GX789:GX820" si="824">ROUND(GV789*GW789*I789,2)</f>
        <v>0</v>
      </c>
      <c r="HA789">
        <v>0</v>
      </c>
      <c r="HB789">
        <v>0</v>
      </c>
      <c r="IK789">
        <v>0</v>
      </c>
    </row>
    <row r="790" spans="1:245" x14ac:dyDescent="0.2">
      <c r="A790">
        <v>18</v>
      </c>
      <c r="B790">
        <v>1</v>
      </c>
      <c r="C790">
        <v>2005</v>
      </c>
      <c r="E790" t="s">
        <v>732</v>
      </c>
      <c r="F790" t="s">
        <v>25</v>
      </c>
      <c r="G790" t="s">
        <v>26</v>
      </c>
      <c r="H790" t="s">
        <v>19</v>
      </c>
      <c r="I790">
        <f>I789*J790</f>
        <v>-2.6499999999999999E-2</v>
      </c>
      <c r="J790">
        <v>-1</v>
      </c>
      <c r="O790">
        <f t="shared" si="786"/>
        <v>-1415.37</v>
      </c>
      <c r="P790">
        <f t="shared" si="787"/>
        <v>-1415.37</v>
      </c>
      <c r="Q790">
        <f t="shared" si="788"/>
        <v>0</v>
      </c>
      <c r="R790">
        <f t="shared" si="789"/>
        <v>0</v>
      </c>
      <c r="S790">
        <f t="shared" si="790"/>
        <v>0</v>
      </c>
      <c r="T790">
        <f t="shared" si="791"/>
        <v>0</v>
      </c>
      <c r="U790">
        <f t="shared" si="792"/>
        <v>0</v>
      </c>
      <c r="V790">
        <f t="shared" si="793"/>
        <v>0</v>
      </c>
      <c r="W790">
        <f t="shared" si="794"/>
        <v>0</v>
      </c>
      <c r="X790">
        <f t="shared" si="795"/>
        <v>0</v>
      </c>
      <c r="Y790">
        <f t="shared" si="796"/>
        <v>0</v>
      </c>
      <c r="AA790">
        <v>33034105</v>
      </c>
      <c r="AB790">
        <f t="shared" si="797"/>
        <v>53410.15</v>
      </c>
      <c r="AC790">
        <f t="shared" si="798"/>
        <v>53410.15</v>
      </c>
      <c r="AD790">
        <f t="shared" si="799"/>
        <v>0</v>
      </c>
      <c r="AE790">
        <f t="shared" si="800"/>
        <v>0</v>
      </c>
      <c r="AF790">
        <f t="shared" si="801"/>
        <v>0</v>
      </c>
      <c r="AG790">
        <f t="shared" si="802"/>
        <v>0</v>
      </c>
      <c r="AH790">
        <f t="shared" si="803"/>
        <v>0</v>
      </c>
      <c r="AI790">
        <f t="shared" si="804"/>
        <v>0</v>
      </c>
      <c r="AJ790">
        <f t="shared" si="805"/>
        <v>0</v>
      </c>
      <c r="AK790">
        <v>53410.15</v>
      </c>
      <c r="AL790">
        <v>53410.15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70</v>
      </c>
      <c r="AU790">
        <v>10</v>
      </c>
      <c r="AV790">
        <v>1</v>
      </c>
      <c r="AW790">
        <v>1</v>
      </c>
      <c r="AZ790">
        <v>1</v>
      </c>
      <c r="BA790">
        <v>1</v>
      </c>
      <c r="BB790">
        <v>1</v>
      </c>
      <c r="BC790">
        <v>1</v>
      </c>
      <c r="BD790" t="s">
        <v>3</v>
      </c>
      <c r="BE790" t="s">
        <v>3</v>
      </c>
      <c r="BF790" t="s">
        <v>3</v>
      </c>
      <c r="BG790" t="s">
        <v>3</v>
      </c>
      <c r="BH790">
        <v>3</v>
      </c>
      <c r="BI790">
        <v>4</v>
      </c>
      <c r="BJ790" t="s">
        <v>27</v>
      </c>
      <c r="BM790">
        <v>0</v>
      </c>
      <c r="BN790">
        <v>0</v>
      </c>
      <c r="BO790" t="s">
        <v>3</v>
      </c>
      <c r="BP790">
        <v>0</v>
      </c>
      <c r="BQ790">
        <v>1</v>
      </c>
      <c r="BR790">
        <v>0</v>
      </c>
      <c r="BS790">
        <v>1</v>
      </c>
      <c r="BT790">
        <v>1</v>
      </c>
      <c r="BU790">
        <v>1</v>
      </c>
      <c r="BV790">
        <v>1</v>
      </c>
      <c r="BW790">
        <v>1</v>
      </c>
      <c r="BX790">
        <v>1</v>
      </c>
      <c r="BY790" t="s">
        <v>3</v>
      </c>
      <c r="BZ790">
        <v>70</v>
      </c>
      <c r="CA790">
        <v>10</v>
      </c>
      <c r="CF790">
        <v>0</v>
      </c>
      <c r="CG790">
        <v>0</v>
      </c>
      <c r="CM790">
        <v>0</v>
      </c>
      <c r="CN790" t="s">
        <v>3</v>
      </c>
      <c r="CO790">
        <v>0</v>
      </c>
      <c r="CP790">
        <f t="shared" si="806"/>
        <v>-1415.37</v>
      </c>
      <c r="CQ790">
        <f t="shared" si="807"/>
        <v>53410.15</v>
      </c>
      <c r="CR790">
        <f t="shared" si="808"/>
        <v>0</v>
      </c>
      <c r="CS790">
        <f t="shared" si="809"/>
        <v>0</v>
      </c>
      <c r="CT790">
        <f t="shared" si="810"/>
        <v>0</v>
      </c>
      <c r="CU790">
        <f t="shared" si="811"/>
        <v>0</v>
      </c>
      <c r="CV790">
        <f t="shared" si="812"/>
        <v>0</v>
      </c>
      <c r="CW790">
        <f t="shared" si="813"/>
        <v>0</v>
      </c>
      <c r="CX790">
        <f t="shared" si="814"/>
        <v>0</v>
      </c>
      <c r="CY790">
        <f t="shared" si="815"/>
        <v>0</v>
      </c>
      <c r="CZ790">
        <f t="shared" si="816"/>
        <v>0</v>
      </c>
      <c r="DC790" t="s">
        <v>3</v>
      </c>
      <c r="DD790" t="s">
        <v>3</v>
      </c>
      <c r="DE790" t="s">
        <v>3</v>
      </c>
      <c r="DF790" t="s">
        <v>3</v>
      </c>
      <c r="DG790" t="s">
        <v>3</v>
      </c>
      <c r="DH790" t="s">
        <v>3</v>
      </c>
      <c r="DI790" t="s">
        <v>3</v>
      </c>
      <c r="DJ790" t="s">
        <v>3</v>
      </c>
      <c r="DK790" t="s">
        <v>3</v>
      </c>
      <c r="DL790" t="s">
        <v>3</v>
      </c>
      <c r="DM790" t="s">
        <v>3</v>
      </c>
      <c r="DN790">
        <v>0</v>
      </c>
      <c r="DO790">
        <v>0</v>
      </c>
      <c r="DP790">
        <v>1</v>
      </c>
      <c r="DQ790">
        <v>1</v>
      </c>
      <c r="DU790">
        <v>1009</v>
      </c>
      <c r="DV790" t="s">
        <v>19</v>
      </c>
      <c r="DW790" t="s">
        <v>19</v>
      </c>
      <c r="DX790">
        <v>1000</v>
      </c>
      <c r="EE790">
        <v>32505399</v>
      </c>
      <c r="EF790">
        <v>1</v>
      </c>
      <c r="EG790" t="s">
        <v>21</v>
      </c>
      <c r="EH790">
        <v>0</v>
      </c>
      <c r="EI790" t="s">
        <v>3</v>
      </c>
      <c r="EJ790">
        <v>4</v>
      </c>
      <c r="EK790">
        <v>0</v>
      </c>
      <c r="EL790" t="s">
        <v>22</v>
      </c>
      <c r="EM790" t="s">
        <v>23</v>
      </c>
      <c r="EO790" t="s">
        <v>3</v>
      </c>
      <c r="EQ790">
        <v>0</v>
      </c>
      <c r="ER790">
        <v>53410.15</v>
      </c>
      <c r="ES790">
        <v>53410.15</v>
      </c>
      <c r="ET790">
        <v>0</v>
      </c>
      <c r="EU790">
        <v>0</v>
      </c>
      <c r="EV790">
        <v>0</v>
      </c>
      <c r="EW790">
        <v>0</v>
      </c>
      <c r="EX790">
        <v>0</v>
      </c>
      <c r="FQ790">
        <v>0</v>
      </c>
      <c r="FR790">
        <f t="shared" si="817"/>
        <v>0</v>
      </c>
      <c r="FS790">
        <v>0</v>
      </c>
      <c r="FX790">
        <v>70</v>
      </c>
      <c r="FY790">
        <v>10</v>
      </c>
      <c r="GA790" t="s">
        <v>3</v>
      </c>
      <c r="GD790">
        <v>0</v>
      </c>
      <c r="GF790">
        <v>-1467733540</v>
      </c>
      <c r="GG790">
        <v>2</v>
      </c>
      <c r="GH790">
        <v>1</v>
      </c>
      <c r="GI790">
        <v>-2</v>
      </c>
      <c r="GJ790">
        <v>0</v>
      </c>
      <c r="GK790">
        <f>ROUND(R790*(R12)/100,2)</f>
        <v>0</v>
      </c>
      <c r="GL790">
        <f t="shared" si="818"/>
        <v>0</v>
      </c>
      <c r="GM790">
        <f t="shared" si="819"/>
        <v>-1415.37</v>
      </c>
      <c r="GN790">
        <f t="shared" si="820"/>
        <v>0</v>
      </c>
      <c r="GO790">
        <f t="shared" si="821"/>
        <v>0</v>
      </c>
      <c r="GP790">
        <f t="shared" si="822"/>
        <v>-1415.37</v>
      </c>
      <c r="GR790">
        <v>0</v>
      </c>
      <c r="GS790">
        <v>3</v>
      </c>
      <c r="GT790">
        <v>0</v>
      </c>
      <c r="GU790" t="s">
        <v>3</v>
      </c>
      <c r="GV790">
        <f t="shared" si="823"/>
        <v>0</v>
      </c>
      <c r="GW790">
        <v>1</v>
      </c>
      <c r="GX790">
        <f t="shared" si="824"/>
        <v>0</v>
      </c>
      <c r="HA790">
        <v>0</v>
      </c>
      <c r="HB790">
        <v>0</v>
      </c>
      <c r="IK790">
        <v>0</v>
      </c>
    </row>
    <row r="791" spans="1:245" x14ac:dyDescent="0.2">
      <c r="A791">
        <v>17</v>
      </c>
      <c r="B791">
        <v>1</v>
      </c>
      <c r="C791">
        <f>ROW(SmtRes!A2020)</f>
        <v>2020</v>
      </c>
      <c r="D791">
        <f>ROW(EtalonRes!A1919)</f>
        <v>1919</v>
      </c>
      <c r="E791" t="s">
        <v>733</v>
      </c>
      <c r="F791" t="s">
        <v>29</v>
      </c>
      <c r="G791" t="s">
        <v>30</v>
      </c>
      <c r="H791" t="s">
        <v>31</v>
      </c>
      <c r="I791">
        <v>3.5999999999999999E-3</v>
      </c>
      <c r="J791">
        <v>0</v>
      </c>
      <c r="O791">
        <f t="shared" si="786"/>
        <v>1536.89</v>
      </c>
      <c r="P791">
        <f t="shared" si="787"/>
        <v>1252.2</v>
      </c>
      <c r="Q791">
        <f t="shared" si="788"/>
        <v>1.57</v>
      </c>
      <c r="R791">
        <f t="shared" si="789"/>
        <v>0.53</v>
      </c>
      <c r="S791">
        <f t="shared" si="790"/>
        <v>283.12</v>
      </c>
      <c r="T791">
        <f t="shared" si="791"/>
        <v>0</v>
      </c>
      <c r="U791">
        <f t="shared" si="792"/>
        <v>1.6311599999999999</v>
      </c>
      <c r="V791">
        <f t="shared" si="793"/>
        <v>0</v>
      </c>
      <c r="W791">
        <f t="shared" si="794"/>
        <v>0</v>
      </c>
      <c r="X791">
        <f t="shared" si="795"/>
        <v>198.18</v>
      </c>
      <c r="Y791">
        <f t="shared" si="796"/>
        <v>28.31</v>
      </c>
      <c r="AA791">
        <v>33034105</v>
      </c>
      <c r="AB791">
        <f t="shared" si="797"/>
        <v>426912.19</v>
      </c>
      <c r="AC791">
        <f t="shared" si="798"/>
        <v>347832.49</v>
      </c>
      <c r="AD791">
        <f t="shared" si="799"/>
        <v>435.13</v>
      </c>
      <c r="AE791">
        <f t="shared" si="800"/>
        <v>147.43</v>
      </c>
      <c r="AF791">
        <f t="shared" si="801"/>
        <v>78644.570000000007</v>
      </c>
      <c r="AG791">
        <f t="shared" si="802"/>
        <v>0</v>
      </c>
      <c r="AH791">
        <f t="shared" si="803"/>
        <v>453.1</v>
      </c>
      <c r="AI791">
        <f t="shared" si="804"/>
        <v>0</v>
      </c>
      <c r="AJ791">
        <f t="shared" si="805"/>
        <v>0</v>
      </c>
      <c r="AK791">
        <v>426912.19</v>
      </c>
      <c r="AL791">
        <v>347832.49</v>
      </c>
      <c r="AM791">
        <v>435.13</v>
      </c>
      <c r="AN791">
        <v>147.43</v>
      </c>
      <c r="AO791">
        <v>78644.570000000007</v>
      </c>
      <c r="AP791">
        <v>0</v>
      </c>
      <c r="AQ791">
        <v>453.1</v>
      </c>
      <c r="AR791">
        <v>0</v>
      </c>
      <c r="AS791">
        <v>0</v>
      </c>
      <c r="AT791">
        <v>70</v>
      </c>
      <c r="AU791">
        <v>10</v>
      </c>
      <c r="AV791">
        <v>1</v>
      </c>
      <c r="AW791">
        <v>1</v>
      </c>
      <c r="AZ791">
        <v>1</v>
      </c>
      <c r="BA791">
        <v>1</v>
      </c>
      <c r="BB791">
        <v>1</v>
      </c>
      <c r="BC791">
        <v>1</v>
      </c>
      <c r="BD791" t="s">
        <v>3</v>
      </c>
      <c r="BE791" t="s">
        <v>3</v>
      </c>
      <c r="BF791" t="s">
        <v>3</v>
      </c>
      <c r="BG791" t="s">
        <v>3</v>
      </c>
      <c r="BH791">
        <v>0</v>
      </c>
      <c r="BI791">
        <v>4</v>
      </c>
      <c r="BJ791" t="s">
        <v>32</v>
      </c>
      <c r="BM791">
        <v>0</v>
      </c>
      <c r="BN791">
        <v>0</v>
      </c>
      <c r="BO791" t="s">
        <v>3</v>
      </c>
      <c r="BP791">
        <v>0</v>
      </c>
      <c r="BQ791">
        <v>1</v>
      </c>
      <c r="BR791">
        <v>0</v>
      </c>
      <c r="BS791">
        <v>1</v>
      </c>
      <c r="BT791">
        <v>1</v>
      </c>
      <c r="BU791">
        <v>1</v>
      </c>
      <c r="BV791">
        <v>1</v>
      </c>
      <c r="BW791">
        <v>1</v>
      </c>
      <c r="BX791">
        <v>1</v>
      </c>
      <c r="BY791" t="s">
        <v>3</v>
      </c>
      <c r="BZ791">
        <v>70</v>
      </c>
      <c r="CA791">
        <v>10</v>
      </c>
      <c r="CF791">
        <v>0</v>
      </c>
      <c r="CG791">
        <v>0</v>
      </c>
      <c r="CM791">
        <v>0</v>
      </c>
      <c r="CN791" t="s">
        <v>3</v>
      </c>
      <c r="CO791">
        <v>0</v>
      </c>
      <c r="CP791">
        <f t="shared" si="806"/>
        <v>1536.8899999999999</v>
      </c>
      <c r="CQ791">
        <f t="shared" si="807"/>
        <v>347832.49</v>
      </c>
      <c r="CR791">
        <f t="shared" si="808"/>
        <v>435.13</v>
      </c>
      <c r="CS791">
        <f t="shared" si="809"/>
        <v>147.43</v>
      </c>
      <c r="CT791">
        <f t="shared" si="810"/>
        <v>78644.570000000007</v>
      </c>
      <c r="CU791">
        <f t="shared" si="811"/>
        <v>0</v>
      </c>
      <c r="CV791">
        <f t="shared" si="812"/>
        <v>453.1</v>
      </c>
      <c r="CW791">
        <f t="shared" si="813"/>
        <v>0</v>
      </c>
      <c r="CX791">
        <f t="shared" si="814"/>
        <v>0</v>
      </c>
      <c r="CY791">
        <f t="shared" si="815"/>
        <v>198.18400000000003</v>
      </c>
      <c r="CZ791">
        <f t="shared" si="816"/>
        <v>28.311999999999998</v>
      </c>
      <c r="DC791" t="s">
        <v>3</v>
      </c>
      <c r="DD791" t="s">
        <v>3</v>
      </c>
      <c r="DE791" t="s">
        <v>3</v>
      </c>
      <c r="DF791" t="s">
        <v>3</v>
      </c>
      <c r="DG791" t="s">
        <v>3</v>
      </c>
      <c r="DH791" t="s">
        <v>3</v>
      </c>
      <c r="DI791" t="s">
        <v>3</v>
      </c>
      <c r="DJ791" t="s">
        <v>3</v>
      </c>
      <c r="DK791" t="s">
        <v>3</v>
      </c>
      <c r="DL791" t="s">
        <v>3</v>
      </c>
      <c r="DM791" t="s">
        <v>3</v>
      </c>
      <c r="DN791">
        <v>0</v>
      </c>
      <c r="DO791">
        <v>0</v>
      </c>
      <c r="DP791">
        <v>1</v>
      </c>
      <c r="DQ791">
        <v>1</v>
      </c>
      <c r="DU791">
        <v>1007</v>
      </c>
      <c r="DV791" t="s">
        <v>31</v>
      </c>
      <c r="DW791" t="s">
        <v>31</v>
      </c>
      <c r="DX791">
        <v>100</v>
      </c>
      <c r="EE791">
        <v>32505399</v>
      </c>
      <c r="EF791">
        <v>1</v>
      </c>
      <c r="EG791" t="s">
        <v>21</v>
      </c>
      <c r="EH791">
        <v>0</v>
      </c>
      <c r="EI791" t="s">
        <v>3</v>
      </c>
      <c r="EJ791">
        <v>4</v>
      </c>
      <c r="EK791">
        <v>0</v>
      </c>
      <c r="EL791" t="s">
        <v>22</v>
      </c>
      <c r="EM791" t="s">
        <v>23</v>
      </c>
      <c r="EO791" t="s">
        <v>3</v>
      </c>
      <c r="EQ791">
        <v>131072</v>
      </c>
      <c r="ER791">
        <v>426912.19</v>
      </c>
      <c r="ES791">
        <v>347832.49</v>
      </c>
      <c r="ET791">
        <v>435.13</v>
      </c>
      <c r="EU791">
        <v>147.43</v>
      </c>
      <c r="EV791">
        <v>78644.570000000007</v>
      </c>
      <c r="EW791">
        <v>453.1</v>
      </c>
      <c r="EX791">
        <v>0</v>
      </c>
      <c r="EY791">
        <v>0</v>
      </c>
      <c r="FQ791">
        <v>0</v>
      </c>
      <c r="FR791">
        <f t="shared" si="817"/>
        <v>0</v>
      </c>
      <c r="FS791">
        <v>0</v>
      </c>
      <c r="FX791">
        <v>70</v>
      </c>
      <c r="FY791">
        <v>10</v>
      </c>
      <c r="GA791" t="s">
        <v>3</v>
      </c>
      <c r="GD791">
        <v>0</v>
      </c>
      <c r="GF791">
        <v>1739596138</v>
      </c>
      <c r="GG791">
        <v>2</v>
      </c>
      <c r="GH791">
        <v>1</v>
      </c>
      <c r="GI791">
        <v>-2</v>
      </c>
      <c r="GJ791">
        <v>0</v>
      </c>
      <c r="GK791">
        <f>ROUND(R791*(R12)/100,2)</f>
        <v>0.56999999999999995</v>
      </c>
      <c r="GL791">
        <f t="shared" si="818"/>
        <v>0</v>
      </c>
      <c r="GM791">
        <f t="shared" si="819"/>
        <v>1763.95</v>
      </c>
      <c r="GN791">
        <f t="shared" si="820"/>
        <v>0</v>
      </c>
      <c r="GO791">
        <f t="shared" si="821"/>
        <v>0</v>
      </c>
      <c r="GP791">
        <f t="shared" si="822"/>
        <v>1763.95</v>
      </c>
      <c r="GR791">
        <v>0</v>
      </c>
      <c r="GS791">
        <v>3</v>
      </c>
      <c r="GT791">
        <v>0</v>
      </c>
      <c r="GU791" t="s">
        <v>3</v>
      </c>
      <c r="GV791">
        <f t="shared" si="823"/>
        <v>0</v>
      </c>
      <c r="GW791">
        <v>1</v>
      </c>
      <c r="GX791">
        <f t="shared" si="824"/>
        <v>0</v>
      </c>
      <c r="HA791">
        <v>0</v>
      </c>
      <c r="HB791">
        <v>0</v>
      </c>
      <c r="IK791">
        <v>0</v>
      </c>
    </row>
    <row r="792" spans="1:245" x14ac:dyDescent="0.2">
      <c r="A792">
        <v>17</v>
      </c>
      <c r="B792">
        <v>1</v>
      </c>
      <c r="E792" t="s">
        <v>734</v>
      </c>
      <c r="F792" t="s">
        <v>25</v>
      </c>
      <c r="G792" t="s">
        <v>26</v>
      </c>
      <c r="H792" t="s">
        <v>19</v>
      </c>
      <c r="I792">
        <v>8.1484725500000008E-3</v>
      </c>
      <c r="J792">
        <v>0</v>
      </c>
      <c r="O792">
        <f t="shared" si="786"/>
        <v>435.21</v>
      </c>
      <c r="P792">
        <f t="shared" si="787"/>
        <v>435.21</v>
      </c>
      <c r="Q792">
        <f t="shared" si="788"/>
        <v>0</v>
      </c>
      <c r="R792">
        <f t="shared" si="789"/>
        <v>0</v>
      </c>
      <c r="S792">
        <f t="shared" si="790"/>
        <v>0</v>
      </c>
      <c r="T792">
        <f t="shared" si="791"/>
        <v>0</v>
      </c>
      <c r="U792">
        <f t="shared" si="792"/>
        <v>0</v>
      </c>
      <c r="V792">
        <f t="shared" si="793"/>
        <v>0</v>
      </c>
      <c r="W792">
        <f t="shared" si="794"/>
        <v>0</v>
      </c>
      <c r="X792">
        <f t="shared" si="795"/>
        <v>0</v>
      </c>
      <c r="Y792">
        <f t="shared" si="796"/>
        <v>0</v>
      </c>
      <c r="AA792">
        <v>33034105</v>
      </c>
      <c r="AB792">
        <f t="shared" si="797"/>
        <v>53410.15</v>
      </c>
      <c r="AC792">
        <f t="shared" si="798"/>
        <v>53410.15</v>
      </c>
      <c r="AD792">
        <f t="shared" si="799"/>
        <v>0</v>
      </c>
      <c r="AE792">
        <f t="shared" si="800"/>
        <v>0</v>
      </c>
      <c r="AF792">
        <f t="shared" si="801"/>
        <v>0</v>
      </c>
      <c r="AG792">
        <f t="shared" si="802"/>
        <v>0</v>
      </c>
      <c r="AH792">
        <f t="shared" si="803"/>
        <v>0</v>
      </c>
      <c r="AI792">
        <f t="shared" si="804"/>
        <v>0</v>
      </c>
      <c r="AJ792">
        <f t="shared" si="805"/>
        <v>0</v>
      </c>
      <c r="AK792">
        <v>53410.15</v>
      </c>
      <c r="AL792">
        <v>53410.15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70</v>
      </c>
      <c r="AU792">
        <v>10</v>
      </c>
      <c r="AV792">
        <v>1</v>
      </c>
      <c r="AW792">
        <v>1</v>
      </c>
      <c r="AZ792">
        <v>1</v>
      </c>
      <c r="BA792">
        <v>1</v>
      </c>
      <c r="BB792">
        <v>1</v>
      </c>
      <c r="BC792">
        <v>1</v>
      </c>
      <c r="BD792" t="s">
        <v>3</v>
      </c>
      <c r="BE792" t="s">
        <v>3</v>
      </c>
      <c r="BF792" t="s">
        <v>3</v>
      </c>
      <c r="BG792" t="s">
        <v>3</v>
      </c>
      <c r="BH792">
        <v>3</v>
      </c>
      <c r="BI792">
        <v>4</v>
      </c>
      <c r="BJ792" t="s">
        <v>27</v>
      </c>
      <c r="BM792">
        <v>0</v>
      </c>
      <c r="BN792">
        <v>0</v>
      </c>
      <c r="BO792" t="s">
        <v>3</v>
      </c>
      <c r="BP792">
        <v>0</v>
      </c>
      <c r="BQ792">
        <v>1</v>
      </c>
      <c r="BR792">
        <v>0</v>
      </c>
      <c r="BS792">
        <v>1</v>
      </c>
      <c r="BT792">
        <v>1</v>
      </c>
      <c r="BU792">
        <v>1</v>
      </c>
      <c r="BV792">
        <v>1</v>
      </c>
      <c r="BW792">
        <v>1</v>
      </c>
      <c r="BX792">
        <v>1</v>
      </c>
      <c r="BY792" t="s">
        <v>3</v>
      </c>
      <c r="BZ792">
        <v>70</v>
      </c>
      <c r="CA792">
        <v>10</v>
      </c>
      <c r="CF792">
        <v>0</v>
      </c>
      <c r="CG792">
        <v>0</v>
      </c>
      <c r="CM792">
        <v>0</v>
      </c>
      <c r="CN792" t="s">
        <v>3</v>
      </c>
      <c r="CO792">
        <v>0</v>
      </c>
      <c r="CP792">
        <f t="shared" si="806"/>
        <v>435.21</v>
      </c>
      <c r="CQ792">
        <f t="shared" si="807"/>
        <v>53410.15</v>
      </c>
      <c r="CR792">
        <f t="shared" si="808"/>
        <v>0</v>
      </c>
      <c r="CS792">
        <f t="shared" si="809"/>
        <v>0</v>
      </c>
      <c r="CT792">
        <f t="shared" si="810"/>
        <v>0</v>
      </c>
      <c r="CU792">
        <f t="shared" si="811"/>
        <v>0</v>
      </c>
      <c r="CV792">
        <f t="shared" si="812"/>
        <v>0</v>
      </c>
      <c r="CW792">
        <f t="shared" si="813"/>
        <v>0</v>
      </c>
      <c r="CX792">
        <f t="shared" si="814"/>
        <v>0</v>
      </c>
      <c r="CY792">
        <f t="shared" si="815"/>
        <v>0</v>
      </c>
      <c r="CZ792">
        <f t="shared" si="816"/>
        <v>0</v>
      </c>
      <c r="DC792" t="s">
        <v>3</v>
      </c>
      <c r="DD792" t="s">
        <v>3</v>
      </c>
      <c r="DE792" t="s">
        <v>3</v>
      </c>
      <c r="DF792" t="s">
        <v>3</v>
      </c>
      <c r="DG792" t="s">
        <v>3</v>
      </c>
      <c r="DH792" t="s">
        <v>3</v>
      </c>
      <c r="DI792" t="s">
        <v>3</v>
      </c>
      <c r="DJ792" t="s">
        <v>3</v>
      </c>
      <c r="DK792" t="s">
        <v>3</v>
      </c>
      <c r="DL792" t="s">
        <v>3</v>
      </c>
      <c r="DM792" t="s">
        <v>3</v>
      </c>
      <c r="DN792">
        <v>0</v>
      </c>
      <c r="DO792">
        <v>0</v>
      </c>
      <c r="DP792">
        <v>1</v>
      </c>
      <c r="DQ792">
        <v>1</v>
      </c>
      <c r="DU792">
        <v>1009</v>
      </c>
      <c r="DV792" t="s">
        <v>19</v>
      </c>
      <c r="DW792" t="s">
        <v>19</v>
      </c>
      <c r="DX792">
        <v>1000</v>
      </c>
      <c r="EE792">
        <v>32505399</v>
      </c>
      <c r="EF792">
        <v>1</v>
      </c>
      <c r="EG792" t="s">
        <v>21</v>
      </c>
      <c r="EH792">
        <v>0</v>
      </c>
      <c r="EI792" t="s">
        <v>3</v>
      </c>
      <c r="EJ792">
        <v>4</v>
      </c>
      <c r="EK792">
        <v>0</v>
      </c>
      <c r="EL792" t="s">
        <v>22</v>
      </c>
      <c r="EM792" t="s">
        <v>23</v>
      </c>
      <c r="EO792" t="s">
        <v>3</v>
      </c>
      <c r="EQ792">
        <v>131072</v>
      </c>
      <c r="ER792">
        <v>53410.15</v>
      </c>
      <c r="ES792">
        <v>53410.15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FQ792">
        <v>0</v>
      </c>
      <c r="FR792">
        <f t="shared" si="817"/>
        <v>0</v>
      </c>
      <c r="FS792">
        <v>0</v>
      </c>
      <c r="FX792">
        <v>70</v>
      </c>
      <c r="FY792">
        <v>10</v>
      </c>
      <c r="GA792" t="s">
        <v>3</v>
      </c>
      <c r="GD792">
        <v>0</v>
      </c>
      <c r="GF792">
        <v>-1467733540</v>
      </c>
      <c r="GG792">
        <v>2</v>
      </c>
      <c r="GH792">
        <v>1</v>
      </c>
      <c r="GI792">
        <v>-2</v>
      </c>
      <c r="GJ792">
        <v>0</v>
      </c>
      <c r="GK792">
        <f>ROUND(R792*(R12)/100,2)</f>
        <v>0</v>
      </c>
      <c r="GL792">
        <f t="shared" si="818"/>
        <v>0</v>
      </c>
      <c r="GM792">
        <f t="shared" si="819"/>
        <v>435.21</v>
      </c>
      <c r="GN792">
        <f t="shared" si="820"/>
        <v>0</v>
      </c>
      <c r="GO792">
        <f t="shared" si="821"/>
        <v>0</v>
      </c>
      <c r="GP792">
        <f t="shared" si="822"/>
        <v>435.21</v>
      </c>
      <c r="GR792">
        <v>0</v>
      </c>
      <c r="GS792">
        <v>3</v>
      </c>
      <c r="GT792">
        <v>0</v>
      </c>
      <c r="GU792" t="s">
        <v>3</v>
      </c>
      <c r="GV792">
        <f t="shared" si="823"/>
        <v>0</v>
      </c>
      <c r="GW792">
        <v>1</v>
      </c>
      <c r="GX792">
        <f t="shared" si="824"/>
        <v>0</v>
      </c>
      <c r="HA792">
        <v>0</v>
      </c>
      <c r="HB792">
        <v>0</v>
      </c>
      <c r="IK792">
        <v>0</v>
      </c>
    </row>
    <row r="793" spans="1:245" x14ac:dyDescent="0.2">
      <c r="A793">
        <v>17</v>
      </c>
      <c r="B793">
        <v>1</v>
      </c>
      <c r="E793" t="s">
        <v>735</v>
      </c>
      <c r="F793" t="s">
        <v>35</v>
      </c>
      <c r="G793" t="s">
        <v>736</v>
      </c>
      <c r="H793" t="s">
        <v>37</v>
      </c>
      <c r="I793">
        <v>1</v>
      </c>
      <c r="J793">
        <v>0</v>
      </c>
      <c r="O793">
        <f t="shared" si="786"/>
        <v>13639.83</v>
      </c>
      <c r="P793">
        <f t="shared" si="787"/>
        <v>13639.83</v>
      </c>
      <c r="Q793">
        <f t="shared" si="788"/>
        <v>0</v>
      </c>
      <c r="R793">
        <f t="shared" si="789"/>
        <v>0</v>
      </c>
      <c r="S793">
        <f t="shared" si="790"/>
        <v>0</v>
      </c>
      <c r="T793">
        <f t="shared" si="791"/>
        <v>0</v>
      </c>
      <c r="U793">
        <f t="shared" si="792"/>
        <v>0</v>
      </c>
      <c r="V793">
        <f t="shared" si="793"/>
        <v>0</v>
      </c>
      <c r="W793">
        <f t="shared" si="794"/>
        <v>0</v>
      </c>
      <c r="X793">
        <f t="shared" si="795"/>
        <v>0</v>
      </c>
      <c r="Y793">
        <f t="shared" si="796"/>
        <v>0</v>
      </c>
      <c r="AA793">
        <v>33034105</v>
      </c>
      <c r="AB793">
        <f t="shared" si="797"/>
        <v>13639.83</v>
      </c>
      <c r="AC793">
        <f t="shared" si="798"/>
        <v>13639.83</v>
      </c>
      <c r="AD793">
        <f t="shared" si="799"/>
        <v>0</v>
      </c>
      <c r="AE793">
        <f t="shared" si="800"/>
        <v>0</v>
      </c>
      <c r="AF793">
        <f t="shared" si="801"/>
        <v>0</v>
      </c>
      <c r="AG793">
        <f t="shared" si="802"/>
        <v>0</v>
      </c>
      <c r="AH793">
        <f t="shared" si="803"/>
        <v>0</v>
      </c>
      <c r="AI793">
        <f t="shared" si="804"/>
        <v>0</v>
      </c>
      <c r="AJ793">
        <f t="shared" si="805"/>
        <v>0</v>
      </c>
      <c r="AK793">
        <v>13639.83</v>
      </c>
      <c r="AL793">
        <v>13639.83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1</v>
      </c>
      <c r="AZ793">
        <v>1</v>
      </c>
      <c r="BA793">
        <v>1</v>
      </c>
      <c r="BB793">
        <v>1</v>
      </c>
      <c r="BC793">
        <v>1</v>
      </c>
      <c r="BD793" t="s">
        <v>3</v>
      </c>
      <c r="BE793" t="s">
        <v>3</v>
      </c>
      <c r="BF793" t="s">
        <v>3</v>
      </c>
      <c r="BG793" t="s">
        <v>3</v>
      </c>
      <c r="BH793">
        <v>3</v>
      </c>
      <c r="BI793">
        <v>1</v>
      </c>
      <c r="BJ793" t="s">
        <v>3</v>
      </c>
      <c r="BM793">
        <v>6001</v>
      </c>
      <c r="BN793">
        <v>0</v>
      </c>
      <c r="BO793" t="s">
        <v>3</v>
      </c>
      <c r="BP793">
        <v>0</v>
      </c>
      <c r="BQ793">
        <v>0</v>
      </c>
      <c r="BR793">
        <v>0</v>
      </c>
      <c r="BS793">
        <v>1</v>
      </c>
      <c r="BT793">
        <v>1</v>
      </c>
      <c r="BU793">
        <v>1</v>
      </c>
      <c r="BV793">
        <v>1</v>
      </c>
      <c r="BW793">
        <v>1</v>
      </c>
      <c r="BX793">
        <v>1</v>
      </c>
      <c r="BY793" t="s">
        <v>3</v>
      </c>
      <c r="BZ793">
        <v>0</v>
      </c>
      <c r="CA793">
        <v>0</v>
      </c>
      <c r="CF793">
        <v>0</v>
      </c>
      <c r="CG793">
        <v>0</v>
      </c>
      <c r="CM793">
        <v>0</v>
      </c>
      <c r="CN793" t="s">
        <v>3</v>
      </c>
      <c r="CO793">
        <v>0</v>
      </c>
      <c r="CP793">
        <f t="shared" si="806"/>
        <v>13639.83</v>
      </c>
      <c r="CQ793">
        <f t="shared" si="807"/>
        <v>13639.83</v>
      </c>
      <c r="CR793">
        <f t="shared" si="808"/>
        <v>0</v>
      </c>
      <c r="CS793">
        <f t="shared" si="809"/>
        <v>0</v>
      </c>
      <c r="CT793">
        <f t="shared" si="810"/>
        <v>0</v>
      </c>
      <c r="CU793">
        <f t="shared" si="811"/>
        <v>0</v>
      </c>
      <c r="CV793">
        <f t="shared" si="812"/>
        <v>0</v>
      </c>
      <c r="CW793">
        <f t="shared" si="813"/>
        <v>0</v>
      </c>
      <c r="CX793">
        <f t="shared" si="814"/>
        <v>0</v>
      </c>
      <c r="CY793">
        <f t="shared" si="815"/>
        <v>0</v>
      </c>
      <c r="CZ793">
        <f t="shared" si="816"/>
        <v>0</v>
      </c>
      <c r="DC793" t="s">
        <v>3</v>
      </c>
      <c r="DD793" t="s">
        <v>3</v>
      </c>
      <c r="DE793" t="s">
        <v>3</v>
      </c>
      <c r="DF793" t="s">
        <v>3</v>
      </c>
      <c r="DG793" t="s">
        <v>3</v>
      </c>
      <c r="DH793" t="s">
        <v>3</v>
      </c>
      <c r="DI793" t="s">
        <v>3</v>
      </c>
      <c r="DJ793" t="s">
        <v>3</v>
      </c>
      <c r="DK793" t="s">
        <v>3</v>
      </c>
      <c r="DL793" t="s">
        <v>3</v>
      </c>
      <c r="DM793" t="s">
        <v>3</v>
      </c>
      <c r="DN793">
        <v>0</v>
      </c>
      <c r="DO793">
        <v>0</v>
      </c>
      <c r="DP793">
        <v>1</v>
      </c>
      <c r="DQ793">
        <v>1</v>
      </c>
      <c r="DU793">
        <v>1010</v>
      </c>
      <c r="DV793" t="s">
        <v>37</v>
      </c>
      <c r="DW793" t="s">
        <v>38</v>
      </c>
      <c r="DX793">
        <v>1</v>
      </c>
      <c r="EE793">
        <v>32747723</v>
      </c>
      <c r="EF793">
        <v>0</v>
      </c>
      <c r="EG793" t="s">
        <v>39</v>
      </c>
      <c r="EH793">
        <v>0</v>
      </c>
      <c r="EI793" t="s">
        <v>3</v>
      </c>
      <c r="EJ793">
        <v>1</v>
      </c>
      <c r="EK793">
        <v>6001</v>
      </c>
      <c r="EL793" t="s">
        <v>40</v>
      </c>
      <c r="EM793" t="s">
        <v>39</v>
      </c>
      <c r="EO793" t="s">
        <v>3</v>
      </c>
      <c r="EQ793">
        <v>131072</v>
      </c>
      <c r="ER793">
        <v>13639.83</v>
      </c>
      <c r="ES793">
        <v>13639.83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FQ793">
        <v>0</v>
      </c>
      <c r="FR793">
        <f t="shared" si="817"/>
        <v>0</v>
      </c>
      <c r="FS793">
        <v>0</v>
      </c>
      <c r="FX793">
        <v>0</v>
      </c>
      <c r="FY793">
        <v>0</v>
      </c>
      <c r="GA793" t="s">
        <v>41</v>
      </c>
      <c r="GD793">
        <v>0</v>
      </c>
      <c r="GF793">
        <v>-1461420205</v>
      </c>
      <c r="GG793">
        <v>2</v>
      </c>
      <c r="GH793">
        <v>0</v>
      </c>
      <c r="GI793">
        <v>-2</v>
      </c>
      <c r="GJ793">
        <v>0</v>
      </c>
      <c r="GK793">
        <f>ROUND(R793*(R12)/100,2)</f>
        <v>0</v>
      </c>
      <c r="GL793">
        <f t="shared" si="818"/>
        <v>0</v>
      </c>
      <c r="GM793">
        <f t="shared" si="819"/>
        <v>13639.83</v>
      </c>
      <c r="GN793">
        <f t="shared" si="820"/>
        <v>13639.83</v>
      </c>
      <c r="GO793">
        <f t="shared" si="821"/>
        <v>0</v>
      </c>
      <c r="GP793">
        <f t="shared" si="822"/>
        <v>0</v>
      </c>
      <c r="GR793">
        <v>0</v>
      </c>
      <c r="GS793">
        <v>4</v>
      </c>
      <c r="GT793">
        <v>0</v>
      </c>
      <c r="GU793" t="s">
        <v>3</v>
      </c>
      <c r="GV793">
        <f t="shared" si="823"/>
        <v>0</v>
      </c>
      <c r="GW793">
        <v>1</v>
      </c>
      <c r="GX793">
        <f t="shared" si="824"/>
        <v>0</v>
      </c>
      <c r="HA793">
        <v>0</v>
      </c>
      <c r="HB793">
        <v>0</v>
      </c>
      <c r="IK793">
        <v>0</v>
      </c>
    </row>
    <row r="794" spans="1:245" x14ac:dyDescent="0.2">
      <c r="A794">
        <v>17</v>
      </c>
      <c r="B794">
        <v>1</v>
      </c>
      <c r="C794">
        <f>ROW(SmtRes!A2025)</f>
        <v>2025</v>
      </c>
      <c r="D794">
        <f>ROW(EtalonRes!A1923)</f>
        <v>1923</v>
      </c>
      <c r="E794" t="s">
        <v>737</v>
      </c>
      <c r="F794" t="s">
        <v>17</v>
      </c>
      <c r="G794" t="s">
        <v>18</v>
      </c>
      <c r="H794" t="s">
        <v>19</v>
      </c>
      <c r="I794">
        <v>2.137E-2</v>
      </c>
      <c r="J794">
        <v>0</v>
      </c>
      <c r="O794">
        <f t="shared" si="786"/>
        <v>1424.68</v>
      </c>
      <c r="P794">
        <f t="shared" si="787"/>
        <v>1216.67</v>
      </c>
      <c r="Q794">
        <f t="shared" si="788"/>
        <v>33.229999999999997</v>
      </c>
      <c r="R794">
        <f t="shared" si="789"/>
        <v>3.05</v>
      </c>
      <c r="S794">
        <f t="shared" si="790"/>
        <v>174.78</v>
      </c>
      <c r="T794">
        <f t="shared" si="791"/>
        <v>0</v>
      </c>
      <c r="U794">
        <f t="shared" si="792"/>
        <v>0.77167070000000004</v>
      </c>
      <c r="V794">
        <f t="shared" si="793"/>
        <v>0</v>
      </c>
      <c r="W794">
        <f t="shared" si="794"/>
        <v>0</v>
      </c>
      <c r="X794">
        <f t="shared" si="795"/>
        <v>122.35</v>
      </c>
      <c r="Y794">
        <f t="shared" si="796"/>
        <v>17.48</v>
      </c>
      <c r="AA794">
        <v>33034105</v>
      </c>
      <c r="AB794">
        <f t="shared" si="797"/>
        <v>66667.14</v>
      </c>
      <c r="AC794">
        <f t="shared" si="798"/>
        <v>56933.42</v>
      </c>
      <c r="AD794">
        <f t="shared" si="799"/>
        <v>1555.17</v>
      </c>
      <c r="AE794">
        <f t="shared" si="800"/>
        <v>142.85</v>
      </c>
      <c r="AF794">
        <f t="shared" si="801"/>
        <v>8178.55</v>
      </c>
      <c r="AG794">
        <f t="shared" si="802"/>
        <v>0</v>
      </c>
      <c r="AH794">
        <f t="shared" si="803"/>
        <v>36.11</v>
      </c>
      <c r="AI794">
        <f t="shared" si="804"/>
        <v>0</v>
      </c>
      <c r="AJ794">
        <f t="shared" si="805"/>
        <v>0</v>
      </c>
      <c r="AK794">
        <v>66667.14</v>
      </c>
      <c r="AL794">
        <v>56933.42</v>
      </c>
      <c r="AM794">
        <v>1555.17</v>
      </c>
      <c r="AN794">
        <v>142.85</v>
      </c>
      <c r="AO794">
        <v>8178.55</v>
      </c>
      <c r="AP794">
        <v>0</v>
      </c>
      <c r="AQ794">
        <v>36.11</v>
      </c>
      <c r="AR794">
        <v>0</v>
      </c>
      <c r="AS794">
        <v>0</v>
      </c>
      <c r="AT794">
        <v>70</v>
      </c>
      <c r="AU794">
        <v>10</v>
      </c>
      <c r="AV794">
        <v>1</v>
      </c>
      <c r="AW794">
        <v>1</v>
      </c>
      <c r="AZ794">
        <v>1</v>
      </c>
      <c r="BA794">
        <v>1</v>
      </c>
      <c r="BB794">
        <v>1</v>
      </c>
      <c r="BC794">
        <v>1</v>
      </c>
      <c r="BD794" t="s">
        <v>3</v>
      </c>
      <c r="BE794" t="s">
        <v>3</v>
      </c>
      <c r="BF794" t="s">
        <v>3</v>
      </c>
      <c r="BG794" t="s">
        <v>3</v>
      </c>
      <c r="BH794">
        <v>0</v>
      </c>
      <c r="BI794">
        <v>4</v>
      </c>
      <c r="BJ794" t="s">
        <v>20</v>
      </c>
      <c r="BM794">
        <v>0</v>
      </c>
      <c r="BN794">
        <v>0</v>
      </c>
      <c r="BO794" t="s">
        <v>3</v>
      </c>
      <c r="BP794">
        <v>0</v>
      </c>
      <c r="BQ794">
        <v>1</v>
      </c>
      <c r="BR794">
        <v>0</v>
      </c>
      <c r="BS794">
        <v>1</v>
      </c>
      <c r="BT794">
        <v>1</v>
      </c>
      <c r="BU794">
        <v>1</v>
      </c>
      <c r="BV794">
        <v>1</v>
      </c>
      <c r="BW794">
        <v>1</v>
      </c>
      <c r="BX794">
        <v>1</v>
      </c>
      <c r="BY794" t="s">
        <v>3</v>
      </c>
      <c r="BZ794">
        <v>70</v>
      </c>
      <c r="CA794">
        <v>10</v>
      </c>
      <c r="CF794">
        <v>0</v>
      </c>
      <c r="CG794">
        <v>0</v>
      </c>
      <c r="CM794">
        <v>0</v>
      </c>
      <c r="CN794" t="s">
        <v>3</v>
      </c>
      <c r="CO794">
        <v>0</v>
      </c>
      <c r="CP794">
        <f t="shared" si="806"/>
        <v>1424.68</v>
      </c>
      <c r="CQ794">
        <f t="shared" si="807"/>
        <v>56933.42</v>
      </c>
      <c r="CR794">
        <f t="shared" si="808"/>
        <v>1555.17</v>
      </c>
      <c r="CS794">
        <f t="shared" si="809"/>
        <v>142.85</v>
      </c>
      <c r="CT794">
        <f t="shared" si="810"/>
        <v>8178.55</v>
      </c>
      <c r="CU794">
        <f t="shared" si="811"/>
        <v>0</v>
      </c>
      <c r="CV794">
        <f t="shared" si="812"/>
        <v>36.11</v>
      </c>
      <c r="CW794">
        <f t="shared" si="813"/>
        <v>0</v>
      </c>
      <c r="CX794">
        <f t="shared" si="814"/>
        <v>0</v>
      </c>
      <c r="CY794">
        <f t="shared" si="815"/>
        <v>122.346</v>
      </c>
      <c r="CZ794">
        <f t="shared" si="816"/>
        <v>17.477999999999998</v>
      </c>
      <c r="DC794" t="s">
        <v>3</v>
      </c>
      <c r="DD794" t="s">
        <v>3</v>
      </c>
      <c r="DE794" t="s">
        <v>3</v>
      </c>
      <c r="DF794" t="s">
        <v>3</v>
      </c>
      <c r="DG794" t="s">
        <v>3</v>
      </c>
      <c r="DH794" t="s">
        <v>3</v>
      </c>
      <c r="DI794" t="s">
        <v>3</v>
      </c>
      <c r="DJ794" t="s">
        <v>3</v>
      </c>
      <c r="DK794" t="s">
        <v>3</v>
      </c>
      <c r="DL794" t="s">
        <v>3</v>
      </c>
      <c r="DM794" t="s">
        <v>3</v>
      </c>
      <c r="DN794">
        <v>0</v>
      </c>
      <c r="DO794">
        <v>0</v>
      </c>
      <c r="DP794">
        <v>1</v>
      </c>
      <c r="DQ794">
        <v>1</v>
      </c>
      <c r="DU794">
        <v>1009</v>
      </c>
      <c r="DV794" t="s">
        <v>19</v>
      </c>
      <c r="DW794" t="s">
        <v>19</v>
      </c>
      <c r="DX794">
        <v>1000</v>
      </c>
      <c r="EE794">
        <v>32505399</v>
      </c>
      <c r="EF794">
        <v>1</v>
      </c>
      <c r="EG794" t="s">
        <v>21</v>
      </c>
      <c r="EH794">
        <v>0</v>
      </c>
      <c r="EI794" t="s">
        <v>3</v>
      </c>
      <c r="EJ794">
        <v>4</v>
      </c>
      <c r="EK794">
        <v>0</v>
      </c>
      <c r="EL794" t="s">
        <v>22</v>
      </c>
      <c r="EM794" t="s">
        <v>23</v>
      </c>
      <c r="EO794" t="s">
        <v>3</v>
      </c>
      <c r="EQ794">
        <v>131072</v>
      </c>
      <c r="ER794">
        <v>66667.14</v>
      </c>
      <c r="ES794">
        <v>56933.42</v>
      </c>
      <c r="ET794">
        <v>1555.17</v>
      </c>
      <c r="EU794">
        <v>142.85</v>
      </c>
      <c r="EV794">
        <v>8178.55</v>
      </c>
      <c r="EW794">
        <v>36.11</v>
      </c>
      <c r="EX794">
        <v>0</v>
      </c>
      <c r="EY794">
        <v>0</v>
      </c>
      <c r="FQ794">
        <v>0</v>
      </c>
      <c r="FR794">
        <f t="shared" si="817"/>
        <v>0</v>
      </c>
      <c r="FS794">
        <v>0</v>
      </c>
      <c r="FX794">
        <v>70</v>
      </c>
      <c r="FY794">
        <v>10</v>
      </c>
      <c r="GA794" t="s">
        <v>3</v>
      </c>
      <c r="GD794">
        <v>0</v>
      </c>
      <c r="GF794">
        <v>-1596235391</v>
      </c>
      <c r="GG794">
        <v>2</v>
      </c>
      <c r="GH794">
        <v>1</v>
      </c>
      <c r="GI794">
        <v>-2</v>
      </c>
      <c r="GJ794">
        <v>0</v>
      </c>
      <c r="GK794">
        <f>ROUND(R794*(R12)/100,2)</f>
        <v>3.29</v>
      </c>
      <c r="GL794">
        <f t="shared" si="818"/>
        <v>0</v>
      </c>
      <c r="GM794">
        <f t="shared" si="819"/>
        <v>1567.8</v>
      </c>
      <c r="GN794">
        <f t="shared" si="820"/>
        <v>0</v>
      </c>
      <c r="GO794">
        <f t="shared" si="821"/>
        <v>0</v>
      </c>
      <c r="GP794">
        <f t="shared" si="822"/>
        <v>1567.8</v>
      </c>
      <c r="GR794">
        <v>0</v>
      </c>
      <c r="GS794">
        <v>3</v>
      </c>
      <c r="GT794">
        <v>0</v>
      </c>
      <c r="GU794" t="s">
        <v>3</v>
      </c>
      <c r="GV794">
        <f t="shared" si="823"/>
        <v>0</v>
      </c>
      <c r="GW794">
        <v>1</v>
      </c>
      <c r="GX794">
        <f t="shared" si="824"/>
        <v>0</v>
      </c>
      <c r="HA794">
        <v>0</v>
      </c>
      <c r="HB794">
        <v>0</v>
      </c>
      <c r="IK794">
        <v>0</v>
      </c>
    </row>
    <row r="795" spans="1:245" x14ac:dyDescent="0.2">
      <c r="A795">
        <v>18</v>
      </c>
      <c r="B795">
        <v>1</v>
      </c>
      <c r="C795">
        <v>2025</v>
      </c>
      <c r="E795" t="s">
        <v>738</v>
      </c>
      <c r="F795" t="s">
        <v>25</v>
      </c>
      <c r="G795" t="s">
        <v>26</v>
      </c>
      <c r="H795" t="s">
        <v>19</v>
      </c>
      <c r="I795">
        <f>I794*J795</f>
        <v>-2.137E-2</v>
      </c>
      <c r="J795">
        <v>-1</v>
      </c>
      <c r="O795">
        <f t="shared" si="786"/>
        <v>-1141.3699999999999</v>
      </c>
      <c r="P795">
        <f t="shared" si="787"/>
        <v>-1141.3699999999999</v>
      </c>
      <c r="Q795">
        <f t="shared" si="788"/>
        <v>0</v>
      </c>
      <c r="R795">
        <f t="shared" si="789"/>
        <v>0</v>
      </c>
      <c r="S795">
        <f t="shared" si="790"/>
        <v>0</v>
      </c>
      <c r="T795">
        <f t="shared" si="791"/>
        <v>0</v>
      </c>
      <c r="U795">
        <f t="shared" si="792"/>
        <v>0</v>
      </c>
      <c r="V795">
        <f t="shared" si="793"/>
        <v>0</v>
      </c>
      <c r="W795">
        <f t="shared" si="794"/>
        <v>0</v>
      </c>
      <c r="X795">
        <f t="shared" si="795"/>
        <v>0</v>
      </c>
      <c r="Y795">
        <f t="shared" si="796"/>
        <v>0</v>
      </c>
      <c r="AA795">
        <v>33034105</v>
      </c>
      <c r="AB795">
        <f t="shared" si="797"/>
        <v>53410.15</v>
      </c>
      <c r="AC795">
        <f t="shared" si="798"/>
        <v>53410.15</v>
      </c>
      <c r="AD795">
        <f t="shared" si="799"/>
        <v>0</v>
      </c>
      <c r="AE795">
        <f t="shared" si="800"/>
        <v>0</v>
      </c>
      <c r="AF795">
        <f t="shared" si="801"/>
        <v>0</v>
      </c>
      <c r="AG795">
        <f t="shared" si="802"/>
        <v>0</v>
      </c>
      <c r="AH795">
        <f t="shared" si="803"/>
        <v>0</v>
      </c>
      <c r="AI795">
        <f t="shared" si="804"/>
        <v>0</v>
      </c>
      <c r="AJ795">
        <f t="shared" si="805"/>
        <v>0</v>
      </c>
      <c r="AK795">
        <v>53410.15</v>
      </c>
      <c r="AL795">
        <v>53410.15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70</v>
      </c>
      <c r="AU795">
        <v>10</v>
      </c>
      <c r="AV795">
        <v>1</v>
      </c>
      <c r="AW795">
        <v>1</v>
      </c>
      <c r="AZ795">
        <v>1</v>
      </c>
      <c r="BA795">
        <v>1</v>
      </c>
      <c r="BB795">
        <v>1</v>
      </c>
      <c r="BC795">
        <v>1</v>
      </c>
      <c r="BD795" t="s">
        <v>3</v>
      </c>
      <c r="BE795" t="s">
        <v>3</v>
      </c>
      <c r="BF795" t="s">
        <v>3</v>
      </c>
      <c r="BG795" t="s">
        <v>3</v>
      </c>
      <c r="BH795">
        <v>3</v>
      </c>
      <c r="BI795">
        <v>4</v>
      </c>
      <c r="BJ795" t="s">
        <v>27</v>
      </c>
      <c r="BM795">
        <v>0</v>
      </c>
      <c r="BN795">
        <v>0</v>
      </c>
      <c r="BO795" t="s">
        <v>3</v>
      </c>
      <c r="BP795">
        <v>0</v>
      </c>
      <c r="BQ795">
        <v>1</v>
      </c>
      <c r="BR795">
        <v>0</v>
      </c>
      <c r="BS795">
        <v>1</v>
      </c>
      <c r="BT795">
        <v>1</v>
      </c>
      <c r="BU795">
        <v>1</v>
      </c>
      <c r="BV795">
        <v>1</v>
      </c>
      <c r="BW795">
        <v>1</v>
      </c>
      <c r="BX795">
        <v>1</v>
      </c>
      <c r="BY795" t="s">
        <v>3</v>
      </c>
      <c r="BZ795">
        <v>70</v>
      </c>
      <c r="CA795">
        <v>10</v>
      </c>
      <c r="CF795">
        <v>0</v>
      </c>
      <c r="CG795">
        <v>0</v>
      </c>
      <c r="CM795">
        <v>0</v>
      </c>
      <c r="CN795" t="s">
        <v>3</v>
      </c>
      <c r="CO795">
        <v>0</v>
      </c>
      <c r="CP795">
        <f t="shared" si="806"/>
        <v>-1141.3699999999999</v>
      </c>
      <c r="CQ795">
        <f t="shared" si="807"/>
        <v>53410.15</v>
      </c>
      <c r="CR795">
        <f t="shared" si="808"/>
        <v>0</v>
      </c>
      <c r="CS795">
        <f t="shared" si="809"/>
        <v>0</v>
      </c>
      <c r="CT795">
        <f t="shared" si="810"/>
        <v>0</v>
      </c>
      <c r="CU795">
        <f t="shared" si="811"/>
        <v>0</v>
      </c>
      <c r="CV795">
        <f t="shared" si="812"/>
        <v>0</v>
      </c>
      <c r="CW795">
        <f t="shared" si="813"/>
        <v>0</v>
      </c>
      <c r="CX795">
        <f t="shared" si="814"/>
        <v>0</v>
      </c>
      <c r="CY795">
        <f t="shared" si="815"/>
        <v>0</v>
      </c>
      <c r="CZ795">
        <f t="shared" si="816"/>
        <v>0</v>
      </c>
      <c r="DC795" t="s">
        <v>3</v>
      </c>
      <c r="DD795" t="s">
        <v>3</v>
      </c>
      <c r="DE795" t="s">
        <v>3</v>
      </c>
      <c r="DF795" t="s">
        <v>3</v>
      </c>
      <c r="DG795" t="s">
        <v>3</v>
      </c>
      <c r="DH795" t="s">
        <v>3</v>
      </c>
      <c r="DI795" t="s">
        <v>3</v>
      </c>
      <c r="DJ795" t="s">
        <v>3</v>
      </c>
      <c r="DK795" t="s">
        <v>3</v>
      </c>
      <c r="DL795" t="s">
        <v>3</v>
      </c>
      <c r="DM795" t="s">
        <v>3</v>
      </c>
      <c r="DN795">
        <v>0</v>
      </c>
      <c r="DO795">
        <v>0</v>
      </c>
      <c r="DP795">
        <v>1</v>
      </c>
      <c r="DQ795">
        <v>1</v>
      </c>
      <c r="DU795">
        <v>1009</v>
      </c>
      <c r="DV795" t="s">
        <v>19</v>
      </c>
      <c r="DW795" t="s">
        <v>19</v>
      </c>
      <c r="DX795">
        <v>1000</v>
      </c>
      <c r="EE795">
        <v>32505399</v>
      </c>
      <c r="EF795">
        <v>1</v>
      </c>
      <c r="EG795" t="s">
        <v>21</v>
      </c>
      <c r="EH795">
        <v>0</v>
      </c>
      <c r="EI795" t="s">
        <v>3</v>
      </c>
      <c r="EJ795">
        <v>4</v>
      </c>
      <c r="EK795">
        <v>0</v>
      </c>
      <c r="EL795" t="s">
        <v>22</v>
      </c>
      <c r="EM795" t="s">
        <v>23</v>
      </c>
      <c r="EO795" t="s">
        <v>3</v>
      </c>
      <c r="EQ795">
        <v>0</v>
      </c>
      <c r="ER795">
        <v>53410.15</v>
      </c>
      <c r="ES795">
        <v>53410.15</v>
      </c>
      <c r="ET795">
        <v>0</v>
      </c>
      <c r="EU795">
        <v>0</v>
      </c>
      <c r="EV795">
        <v>0</v>
      </c>
      <c r="EW795">
        <v>0</v>
      </c>
      <c r="EX795">
        <v>0</v>
      </c>
      <c r="FQ795">
        <v>0</v>
      </c>
      <c r="FR795">
        <f t="shared" si="817"/>
        <v>0</v>
      </c>
      <c r="FS795">
        <v>0</v>
      </c>
      <c r="FX795">
        <v>70</v>
      </c>
      <c r="FY795">
        <v>10</v>
      </c>
      <c r="GA795" t="s">
        <v>3</v>
      </c>
      <c r="GD795">
        <v>0</v>
      </c>
      <c r="GF795">
        <v>-1467733540</v>
      </c>
      <c r="GG795">
        <v>2</v>
      </c>
      <c r="GH795">
        <v>1</v>
      </c>
      <c r="GI795">
        <v>-2</v>
      </c>
      <c r="GJ795">
        <v>0</v>
      </c>
      <c r="GK795">
        <f>ROUND(R795*(R12)/100,2)</f>
        <v>0</v>
      </c>
      <c r="GL795">
        <f t="shared" si="818"/>
        <v>0</v>
      </c>
      <c r="GM795">
        <f t="shared" si="819"/>
        <v>-1141.3699999999999</v>
      </c>
      <c r="GN795">
        <f t="shared" si="820"/>
        <v>0</v>
      </c>
      <c r="GO795">
        <f t="shared" si="821"/>
        <v>0</v>
      </c>
      <c r="GP795">
        <f t="shared" si="822"/>
        <v>-1141.3699999999999</v>
      </c>
      <c r="GR795">
        <v>0</v>
      </c>
      <c r="GS795">
        <v>3</v>
      </c>
      <c r="GT795">
        <v>0</v>
      </c>
      <c r="GU795" t="s">
        <v>3</v>
      </c>
      <c r="GV795">
        <f t="shared" si="823"/>
        <v>0</v>
      </c>
      <c r="GW795">
        <v>1</v>
      </c>
      <c r="GX795">
        <f t="shared" si="824"/>
        <v>0</v>
      </c>
      <c r="HA795">
        <v>0</v>
      </c>
      <c r="HB795">
        <v>0</v>
      </c>
      <c r="IK795">
        <v>0</v>
      </c>
    </row>
    <row r="796" spans="1:245" x14ac:dyDescent="0.2">
      <c r="A796">
        <v>17</v>
      </c>
      <c r="B796">
        <v>1</v>
      </c>
      <c r="C796">
        <f>ROW(SmtRes!A2040)</f>
        <v>2040</v>
      </c>
      <c r="D796">
        <f>ROW(EtalonRes!A1938)</f>
        <v>1938</v>
      </c>
      <c r="E796" t="s">
        <v>739</v>
      </c>
      <c r="F796" t="s">
        <v>29</v>
      </c>
      <c r="G796" t="s">
        <v>30</v>
      </c>
      <c r="H796" t="s">
        <v>31</v>
      </c>
      <c r="I796">
        <v>2.9199999999999999E-3</v>
      </c>
      <c r="J796">
        <v>0</v>
      </c>
      <c r="O796">
        <f t="shared" si="786"/>
        <v>1246.58</v>
      </c>
      <c r="P796">
        <f t="shared" si="787"/>
        <v>1015.67</v>
      </c>
      <c r="Q796">
        <f t="shared" si="788"/>
        <v>1.27</v>
      </c>
      <c r="R796">
        <f t="shared" si="789"/>
        <v>0.43</v>
      </c>
      <c r="S796">
        <f t="shared" si="790"/>
        <v>229.64</v>
      </c>
      <c r="T796">
        <f t="shared" si="791"/>
        <v>0</v>
      </c>
      <c r="U796">
        <f t="shared" si="792"/>
        <v>1.3230519999999999</v>
      </c>
      <c r="V796">
        <f t="shared" si="793"/>
        <v>0</v>
      </c>
      <c r="W796">
        <f t="shared" si="794"/>
        <v>0</v>
      </c>
      <c r="X796">
        <f t="shared" si="795"/>
        <v>160.75</v>
      </c>
      <c r="Y796">
        <f t="shared" si="796"/>
        <v>22.96</v>
      </c>
      <c r="AA796">
        <v>33034105</v>
      </c>
      <c r="AB796">
        <f t="shared" si="797"/>
        <v>426912.19</v>
      </c>
      <c r="AC796">
        <f t="shared" si="798"/>
        <v>347832.49</v>
      </c>
      <c r="AD796">
        <f t="shared" si="799"/>
        <v>435.13</v>
      </c>
      <c r="AE796">
        <f t="shared" si="800"/>
        <v>147.43</v>
      </c>
      <c r="AF796">
        <f t="shared" si="801"/>
        <v>78644.570000000007</v>
      </c>
      <c r="AG796">
        <f t="shared" si="802"/>
        <v>0</v>
      </c>
      <c r="AH796">
        <f t="shared" si="803"/>
        <v>453.1</v>
      </c>
      <c r="AI796">
        <f t="shared" si="804"/>
        <v>0</v>
      </c>
      <c r="AJ796">
        <f t="shared" si="805"/>
        <v>0</v>
      </c>
      <c r="AK796">
        <v>426912.19</v>
      </c>
      <c r="AL796">
        <v>347832.49</v>
      </c>
      <c r="AM796">
        <v>435.13</v>
      </c>
      <c r="AN796">
        <v>147.43</v>
      </c>
      <c r="AO796">
        <v>78644.570000000007</v>
      </c>
      <c r="AP796">
        <v>0</v>
      </c>
      <c r="AQ796">
        <v>453.1</v>
      </c>
      <c r="AR796">
        <v>0</v>
      </c>
      <c r="AS796">
        <v>0</v>
      </c>
      <c r="AT796">
        <v>70</v>
      </c>
      <c r="AU796">
        <v>10</v>
      </c>
      <c r="AV796">
        <v>1</v>
      </c>
      <c r="AW796">
        <v>1</v>
      </c>
      <c r="AZ796">
        <v>1</v>
      </c>
      <c r="BA796">
        <v>1</v>
      </c>
      <c r="BB796">
        <v>1</v>
      </c>
      <c r="BC796">
        <v>1</v>
      </c>
      <c r="BD796" t="s">
        <v>3</v>
      </c>
      <c r="BE796" t="s">
        <v>3</v>
      </c>
      <c r="BF796" t="s">
        <v>3</v>
      </c>
      <c r="BG796" t="s">
        <v>3</v>
      </c>
      <c r="BH796">
        <v>0</v>
      </c>
      <c r="BI796">
        <v>4</v>
      </c>
      <c r="BJ796" t="s">
        <v>32</v>
      </c>
      <c r="BM796">
        <v>0</v>
      </c>
      <c r="BN796">
        <v>0</v>
      </c>
      <c r="BO796" t="s">
        <v>3</v>
      </c>
      <c r="BP796">
        <v>0</v>
      </c>
      <c r="BQ796">
        <v>1</v>
      </c>
      <c r="BR796">
        <v>0</v>
      </c>
      <c r="BS796">
        <v>1</v>
      </c>
      <c r="BT796">
        <v>1</v>
      </c>
      <c r="BU796">
        <v>1</v>
      </c>
      <c r="BV796">
        <v>1</v>
      </c>
      <c r="BW796">
        <v>1</v>
      </c>
      <c r="BX796">
        <v>1</v>
      </c>
      <c r="BY796" t="s">
        <v>3</v>
      </c>
      <c r="BZ796">
        <v>70</v>
      </c>
      <c r="CA796">
        <v>10</v>
      </c>
      <c r="CF796">
        <v>0</v>
      </c>
      <c r="CG796">
        <v>0</v>
      </c>
      <c r="CM796">
        <v>0</v>
      </c>
      <c r="CN796" t="s">
        <v>3</v>
      </c>
      <c r="CO796">
        <v>0</v>
      </c>
      <c r="CP796">
        <f t="shared" si="806"/>
        <v>1246.58</v>
      </c>
      <c r="CQ796">
        <f t="shared" si="807"/>
        <v>347832.49</v>
      </c>
      <c r="CR796">
        <f t="shared" si="808"/>
        <v>435.13</v>
      </c>
      <c r="CS796">
        <f t="shared" si="809"/>
        <v>147.43</v>
      </c>
      <c r="CT796">
        <f t="shared" si="810"/>
        <v>78644.570000000007</v>
      </c>
      <c r="CU796">
        <f t="shared" si="811"/>
        <v>0</v>
      </c>
      <c r="CV796">
        <f t="shared" si="812"/>
        <v>453.1</v>
      </c>
      <c r="CW796">
        <f t="shared" si="813"/>
        <v>0</v>
      </c>
      <c r="CX796">
        <f t="shared" si="814"/>
        <v>0</v>
      </c>
      <c r="CY796">
        <f t="shared" si="815"/>
        <v>160.74799999999999</v>
      </c>
      <c r="CZ796">
        <f t="shared" si="816"/>
        <v>22.963999999999995</v>
      </c>
      <c r="DC796" t="s">
        <v>3</v>
      </c>
      <c r="DD796" t="s">
        <v>3</v>
      </c>
      <c r="DE796" t="s">
        <v>3</v>
      </c>
      <c r="DF796" t="s">
        <v>3</v>
      </c>
      <c r="DG796" t="s">
        <v>3</v>
      </c>
      <c r="DH796" t="s">
        <v>3</v>
      </c>
      <c r="DI796" t="s">
        <v>3</v>
      </c>
      <c r="DJ796" t="s">
        <v>3</v>
      </c>
      <c r="DK796" t="s">
        <v>3</v>
      </c>
      <c r="DL796" t="s">
        <v>3</v>
      </c>
      <c r="DM796" t="s">
        <v>3</v>
      </c>
      <c r="DN796">
        <v>0</v>
      </c>
      <c r="DO796">
        <v>0</v>
      </c>
      <c r="DP796">
        <v>1</v>
      </c>
      <c r="DQ796">
        <v>1</v>
      </c>
      <c r="DU796">
        <v>1007</v>
      </c>
      <c r="DV796" t="s">
        <v>31</v>
      </c>
      <c r="DW796" t="s">
        <v>31</v>
      </c>
      <c r="DX796">
        <v>100</v>
      </c>
      <c r="EE796">
        <v>32505399</v>
      </c>
      <c r="EF796">
        <v>1</v>
      </c>
      <c r="EG796" t="s">
        <v>21</v>
      </c>
      <c r="EH796">
        <v>0</v>
      </c>
      <c r="EI796" t="s">
        <v>3</v>
      </c>
      <c r="EJ796">
        <v>4</v>
      </c>
      <c r="EK796">
        <v>0</v>
      </c>
      <c r="EL796" t="s">
        <v>22</v>
      </c>
      <c r="EM796" t="s">
        <v>23</v>
      </c>
      <c r="EO796" t="s">
        <v>3</v>
      </c>
      <c r="EQ796">
        <v>131072</v>
      </c>
      <c r="ER796">
        <v>426912.19</v>
      </c>
      <c r="ES796">
        <v>347832.49</v>
      </c>
      <c r="ET796">
        <v>435.13</v>
      </c>
      <c r="EU796">
        <v>147.43</v>
      </c>
      <c r="EV796">
        <v>78644.570000000007</v>
      </c>
      <c r="EW796">
        <v>453.1</v>
      </c>
      <c r="EX796">
        <v>0</v>
      </c>
      <c r="EY796">
        <v>0</v>
      </c>
      <c r="FQ796">
        <v>0</v>
      </c>
      <c r="FR796">
        <f t="shared" si="817"/>
        <v>0</v>
      </c>
      <c r="FS796">
        <v>0</v>
      </c>
      <c r="FX796">
        <v>70</v>
      </c>
      <c r="FY796">
        <v>10</v>
      </c>
      <c r="GA796" t="s">
        <v>3</v>
      </c>
      <c r="GD796">
        <v>0</v>
      </c>
      <c r="GF796">
        <v>1739596138</v>
      </c>
      <c r="GG796">
        <v>2</v>
      </c>
      <c r="GH796">
        <v>1</v>
      </c>
      <c r="GI796">
        <v>-2</v>
      </c>
      <c r="GJ796">
        <v>0</v>
      </c>
      <c r="GK796">
        <f>ROUND(R796*(R12)/100,2)</f>
        <v>0.46</v>
      </c>
      <c r="GL796">
        <f t="shared" si="818"/>
        <v>0</v>
      </c>
      <c r="GM796">
        <f t="shared" si="819"/>
        <v>1430.75</v>
      </c>
      <c r="GN796">
        <f t="shared" si="820"/>
        <v>0</v>
      </c>
      <c r="GO796">
        <f t="shared" si="821"/>
        <v>0</v>
      </c>
      <c r="GP796">
        <f t="shared" si="822"/>
        <v>1430.75</v>
      </c>
      <c r="GR796">
        <v>0</v>
      </c>
      <c r="GS796">
        <v>3</v>
      </c>
      <c r="GT796">
        <v>0</v>
      </c>
      <c r="GU796" t="s">
        <v>3</v>
      </c>
      <c r="GV796">
        <f t="shared" si="823"/>
        <v>0</v>
      </c>
      <c r="GW796">
        <v>1</v>
      </c>
      <c r="GX796">
        <f t="shared" si="824"/>
        <v>0</v>
      </c>
      <c r="HA796">
        <v>0</v>
      </c>
      <c r="HB796">
        <v>0</v>
      </c>
      <c r="IK796">
        <v>0</v>
      </c>
    </row>
    <row r="797" spans="1:245" x14ac:dyDescent="0.2">
      <c r="A797">
        <v>17</v>
      </c>
      <c r="B797">
        <v>1</v>
      </c>
      <c r="E797" t="s">
        <v>740</v>
      </c>
      <c r="F797" t="s">
        <v>25</v>
      </c>
      <c r="G797" t="s">
        <v>26</v>
      </c>
      <c r="H797" t="s">
        <v>19</v>
      </c>
      <c r="I797">
        <v>6.3895602399999998E-3</v>
      </c>
      <c r="J797">
        <v>0</v>
      </c>
      <c r="O797">
        <f t="shared" si="786"/>
        <v>341.27</v>
      </c>
      <c r="P797">
        <f t="shared" si="787"/>
        <v>341.27</v>
      </c>
      <c r="Q797">
        <f t="shared" si="788"/>
        <v>0</v>
      </c>
      <c r="R797">
        <f t="shared" si="789"/>
        <v>0</v>
      </c>
      <c r="S797">
        <f t="shared" si="790"/>
        <v>0</v>
      </c>
      <c r="T797">
        <f t="shared" si="791"/>
        <v>0</v>
      </c>
      <c r="U797">
        <f t="shared" si="792"/>
        <v>0</v>
      </c>
      <c r="V797">
        <f t="shared" si="793"/>
        <v>0</v>
      </c>
      <c r="W797">
        <f t="shared" si="794"/>
        <v>0</v>
      </c>
      <c r="X797">
        <f t="shared" si="795"/>
        <v>0</v>
      </c>
      <c r="Y797">
        <f t="shared" si="796"/>
        <v>0</v>
      </c>
      <c r="AA797">
        <v>33034105</v>
      </c>
      <c r="AB797">
        <f t="shared" si="797"/>
        <v>53410.15</v>
      </c>
      <c r="AC797">
        <f t="shared" si="798"/>
        <v>53410.15</v>
      </c>
      <c r="AD797">
        <f t="shared" si="799"/>
        <v>0</v>
      </c>
      <c r="AE797">
        <f t="shared" si="800"/>
        <v>0</v>
      </c>
      <c r="AF797">
        <f t="shared" si="801"/>
        <v>0</v>
      </c>
      <c r="AG797">
        <f t="shared" si="802"/>
        <v>0</v>
      </c>
      <c r="AH797">
        <f t="shared" si="803"/>
        <v>0</v>
      </c>
      <c r="AI797">
        <f t="shared" si="804"/>
        <v>0</v>
      </c>
      <c r="AJ797">
        <f t="shared" si="805"/>
        <v>0</v>
      </c>
      <c r="AK797">
        <v>53410.15</v>
      </c>
      <c r="AL797">
        <v>53410.15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70</v>
      </c>
      <c r="AU797">
        <v>10</v>
      </c>
      <c r="AV797">
        <v>1</v>
      </c>
      <c r="AW797">
        <v>1</v>
      </c>
      <c r="AZ797">
        <v>1</v>
      </c>
      <c r="BA797">
        <v>1</v>
      </c>
      <c r="BB797">
        <v>1</v>
      </c>
      <c r="BC797">
        <v>1</v>
      </c>
      <c r="BD797" t="s">
        <v>3</v>
      </c>
      <c r="BE797" t="s">
        <v>3</v>
      </c>
      <c r="BF797" t="s">
        <v>3</v>
      </c>
      <c r="BG797" t="s">
        <v>3</v>
      </c>
      <c r="BH797">
        <v>3</v>
      </c>
      <c r="BI797">
        <v>4</v>
      </c>
      <c r="BJ797" t="s">
        <v>27</v>
      </c>
      <c r="BM797">
        <v>0</v>
      </c>
      <c r="BN797">
        <v>0</v>
      </c>
      <c r="BO797" t="s">
        <v>3</v>
      </c>
      <c r="BP797">
        <v>0</v>
      </c>
      <c r="BQ797">
        <v>1</v>
      </c>
      <c r="BR797">
        <v>0</v>
      </c>
      <c r="BS797">
        <v>1</v>
      </c>
      <c r="BT797">
        <v>1</v>
      </c>
      <c r="BU797">
        <v>1</v>
      </c>
      <c r="BV797">
        <v>1</v>
      </c>
      <c r="BW797">
        <v>1</v>
      </c>
      <c r="BX797">
        <v>1</v>
      </c>
      <c r="BY797" t="s">
        <v>3</v>
      </c>
      <c r="BZ797">
        <v>70</v>
      </c>
      <c r="CA797">
        <v>10</v>
      </c>
      <c r="CF797">
        <v>0</v>
      </c>
      <c r="CG797">
        <v>0</v>
      </c>
      <c r="CM797">
        <v>0</v>
      </c>
      <c r="CN797" t="s">
        <v>3</v>
      </c>
      <c r="CO797">
        <v>0</v>
      </c>
      <c r="CP797">
        <f t="shared" si="806"/>
        <v>341.27</v>
      </c>
      <c r="CQ797">
        <f t="shared" si="807"/>
        <v>53410.15</v>
      </c>
      <c r="CR797">
        <f t="shared" si="808"/>
        <v>0</v>
      </c>
      <c r="CS797">
        <f t="shared" si="809"/>
        <v>0</v>
      </c>
      <c r="CT797">
        <f t="shared" si="810"/>
        <v>0</v>
      </c>
      <c r="CU797">
        <f t="shared" si="811"/>
        <v>0</v>
      </c>
      <c r="CV797">
        <f t="shared" si="812"/>
        <v>0</v>
      </c>
      <c r="CW797">
        <f t="shared" si="813"/>
        <v>0</v>
      </c>
      <c r="CX797">
        <f t="shared" si="814"/>
        <v>0</v>
      </c>
      <c r="CY797">
        <f t="shared" si="815"/>
        <v>0</v>
      </c>
      <c r="CZ797">
        <f t="shared" si="816"/>
        <v>0</v>
      </c>
      <c r="DC797" t="s">
        <v>3</v>
      </c>
      <c r="DD797" t="s">
        <v>3</v>
      </c>
      <c r="DE797" t="s">
        <v>3</v>
      </c>
      <c r="DF797" t="s">
        <v>3</v>
      </c>
      <c r="DG797" t="s">
        <v>3</v>
      </c>
      <c r="DH797" t="s">
        <v>3</v>
      </c>
      <c r="DI797" t="s">
        <v>3</v>
      </c>
      <c r="DJ797" t="s">
        <v>3</v>
      </c>
      <c r="DK797" t="s">
        <v>3</v>
      </c>
      <c r="DL797" t="s">
        <v>3</v>
      </c>
      <c r="DM797" t="s">
        <v>3</v>
      </c>
      <c r="DN797">
        <v>0</v>
      </c>
      <c r="DO797">
        <v>0</v>
      </c>
      <c r="DP797">
        <v>1</v>
      </c>
      <c r="DQ797">
        <v>1</v>
      </c>
      <c r="DU797">
        <v>1009</v>
      </c>
      <c r="DV797" t="s">
        <v>19</v>
      </c>
      <c r="DW797" t="s">
        <v>19</v>
      </c>
      <c r="DX797">
        <v>1000</v>
      </c>
      <c r="EE797">
        <v>32505399</v>
      </c>
      <c r="EF797">
        <v>1</v>
      </c>
      <c r="EG797" t="s">
        <v>21</v>
      </c>
      <c r="EH797">
        <v>0</v>
      </c>
      <c r="EI797" t="s">
        <v>3</v>
      </c>
      <c r="EJ797">
        <v>4</v>
      </c>
      <c r="EK797">
        <v>0</v>
      </c>
      <c r="EL797" t="s">
        <v>22</v>
      </c>
      <c r="EM797" t="s">
        <v>23</v>
      </c>
      <c r="EO797" t="s">
        <v>3</v>
      </c>
      <c r="EQ797">
        <v>131072</v>
      </c>
      <c r="ER797">
        <v>53410.15</v>
      </c>
      <c r="ES797">
        <v>53410.15</v>
      </c>
      <c r="ET797">
        <v>0</v>
      </c>
      <c r="EU797">
        <v>0</v>
      </c>
      <c r="EV797">
        <v>0</v>
      </c>
      <c r="EW797">
        <v>0</v>
      </c>
      <c r="EX797">
        <v>0</v>
      </c>
      <c r="EY797">
        <v>0</v>
      </c>
      <c r="FQ797">
        <v>0</v>
      </c>
      <c r="FR797">
        <f t="shared" si="817"/>
        <v>0</v>
      </c>
      <c r="FS797">
        <v>0</v>
      </c>
      <c r="FX797">
        <v>70</v>
      </c>
      <c r="FY797">
        <v>10</v>
      </c>
      <c r="GA797" t="s">
        <v>3</v>
      </c>
      <c r="GD797">
        <v>0</v>
      </c>
      <c r="GF797">
        <v>-1467733540</v>
      </c>
      <c r="GG797">
        <v>2</v>
      </c>
      <c r="GH797">
        <v>1</v>
      </c>
      <c r="GI797">
        <v>-2</v>
      </c>
      <c r="GJ797">
        <v>0</v>
      </c>
      <c r="GK797">
        <f>ROUND(R797*(R12)/100,2)</f>
        <v>0</v>
      </c>
      <c r="GL797">
        <f t="shared" si="818"/>
        <v>0</v>
      </c>
      <c r="GM797">
        <f t="shared" si="819"/>
        <v>341.27</v>
      </c>
      <c r="GN797">
        <f t="shared" si="820"/>
        <v>0</v>
      </c>
      <c r="GO797">
        <f t="shared" si="821"/>
        <v>0</v>
      </c>
      <c r="GP797">
        <f t="shared" si="822"/>
        <v>341.27</v>
      </c>
      <c r="GR797">
        <v>0</v>
      </c>
      <c r="GS797">
        <v>3</v>
      </c>
      <c r="GT797">
        <v>0</v>
      </c>
      <c r="GU797" t="s">
        <v>3</v>
      </c>
      <c r="GV797">
        <f t="shared" si="823"/>
        <v>0</v>
      </c>
      <c r="GW797">
        <v>1</v>
      </c>
      <c r="GX797">
        <f t="shared" si="824"/>
        <v>0</v>
      </c>
      <c r="HA797">
        <v>0</v>
      </c>
      <c r="HB797">
        <v>0</v>
      </c>
      <c r="IK797">
        <v>0</v>
      </c>
    </row>
    <row r="798" spans="1:245" x14ac:dyDescent="0.2">
      <c r="A798">
        <v>17</v>
      </c>
      <c r="B798">
        <v>1</v>
      </c>
      <c r="E798" t="s">
        <v>741</v>
      </c>
      <c r="F798" t="s">
        <v>35</v>
      </c>
      <c r="G798" t="s">
        <v>742</v>
      </c>
      <c r="H798" t="s">
        <v>37</v>
      </c>
      <c r="I798">
        <v>2</v>
      </c>
      <c r="J798">
        <v>0</v>
      </c>
      <c r="O798">
        <f t="shared" si="786"/>
        <v>21984.74</v>
      </c>
      <c r="P798">
        <f t="shared" si="787"/>
        <v>21984.74</v>
      </c>
      <c r="Q798">
        <f t="shared" si="788"/>
        <v>0</v>
      </c>
      <c r="R798">
        <f t="shared" si="789"/>
        <v>0</v>
      </c>
      <c r="S798">
        <f t="shared" si="790"/>
        <v>0</v>
      </c>
      <c r="T798">
        <f t="shared" si="791"/>
        <v>0</v>
      </c>
      <c r="U798">
        <f t="shared" si="792"/>
        <v>0</v>
      </c>
      <c r="V798">
        <f t="shared" si="793"/>
        <v>0</v>
      </c>
      <c r="W798">
        <f t="shared" si="794"/>
        <v>0</v>
      </c>
      <c r="X798">
        <f t="shared" si="795"/>
        <v>0</v>
      </c>
      <c r="Y798">
        <f t="shared" si="796"/>
        <v>0</v>
      </c>
      <c r="AA798">
        <v>33034105</v>
      </c>
      <c r="AB798">
        <f t="shared" si="797"/>
        <v>10992.37</v>
      </c>
      <c r="AC798">
        <f t="shared" si="798"/>
        <v>10992.37</v>
      </c>
      <c r="AD798">
        <f t="shared" si="799"/>
        <v>0</v>
      </c>
      <c r="AE798">
        <f t="shared" si="800"/>
        <v>0</v>
      </c>
      <c r="AF798">
        <f t="shared" si="801"/>
        <v>0</v>
      </c>
      <c r="AG798">
        <f t="shared" si="802"/>
        <v>0</v>
      </c>
      <c r="AH798">
        <f t="shared" si="803"/>
        <v>0</v>
      </c>
      <c r="AI798">
        <f t="shared" si="804"/>
        <v>0</v>
      </c>
      <c r="AJ798">
        <f t="shared" si="805"/>
        <v>0</v>
      </c>
      <c r="AK798">
        <v>10992.37</v>
      </c>
      <c r="AL798">
        <v>10992.37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1</v>
      </c>
      <c r="AW798">
        <v>1</v>
      </c>
      <c r="AZ798">
        <v>1</v>
      </c>
      <c r="BA798">
        <v>1</v>
      </c>
      <c r="BB798">
        <v>1</v>
      </c>
      <c r="BC798">
        <v>1</v>
      </c>
      <c r="BD798" t="s">
        <v>3</v>
      </c>
      <c r="BE798" t="s">
        <v>3</v>
      </c>
      <c r="BF798" t="s">
        <v>3</v>
      </c>
      <c r="BG798" t="s">
        <v>3</v>
      </c>
      <c r="BH798">
        <v>3</v>
      </c>
      <c r="BI798">
        <v>1</v>
      </c>
      <c r="BJ798" t="s">
        <v>3</v>
      </c>
      <c r="BM798">
        <v>6001</v>
      </c>
      <c r="BN798">
        <v>0</v>
      </c>
      <c r="BO798" t="s">
        <v>3</v>
      </c>
      <c r="BP798">
        <v>0</v>
      </c>
      <c r="BQ798">
        <v>0</v>
      </c>
      <c r="BR798">
        <v>0</v>
      </c>
      <c r="BS798">
        <v>1</v>
      </c>
      <c r="BT798">
        <v>1</v>
      </c>
      <c r="BU798">
        <v>1</v>
      </c>
      <c r="BV798">
        <v>1</v>
      </c>
      <c r="BW798">
        <v>1</v>
      </c>
      <c r="BX798">
        <v>1</v>
      </c>
      <c r="BY798" t="s">
        <v>3</v>
      </c>
      <c r="BZ798">
        <v>0</v>
      </c>
      <c r="CA798">
        <v>0</v>
      </c>
      <c r="CF798">
        <v>0</v>
      </c>
      <c r="CG798">
        <v>0</v>
      </c>
      <c r="CM798">
        <v>0</v>
      </c>
      <c r="CN798" t="s">
        <v>3</v>
      </c>
      <c r="CO798">
        <v>0</v>
      </c>
      <c r="CP798">
        <f t="shared" si="806"/>
        <v>21984.74</v>
      </c>
      <c r="CQ798">
        <f t="shared" si="807"/>
        <v>10992.37</v>
      </c>
      <c r="CR798">
        <f t="shared" si="808"/>
        <v>0</v>
      </c>
      <c r="CS798">
        <f t="shared" si="809"/>
        <v>0</v>
      </c>
      <c r="CT798">
        <f t="shared" si="810"/>
        <v>0</v>
      </c>
      <c r="CU798">
        <f t="shared" si="811"/>
        <v>0</v>
      </c>
      <c r="CV798">
        <f t="shared" si="812"/>
        <v>0</v>
      </c>
      <c r="CW798">
        <f t="shared" si="813"/>
        <v>0</v>
      </c>
      <c r="CX798">
        <f t="shared" si="814"/>
        <v>0</v>
      </c>
      <c r="CY798">
        <f t="shared" si="815"/>
        <v>0</v>
      </c>
      <c r="CZ798">
        <f t="shared" si="816"/>
        <v>0</v>
      </c>
      <c r="DC798" t="s">
        <v>3</v>
      </c>
      <c r="DD798" t="s">
        <v>3</v>
      </c>
      <c r="DE798" t="s">
        <v>3</v>
      </c>
      <c r="DF798" t="s">
        <v>3</v>
      </c>
      <c r="DG798" t="s">
        <v>3</v>
      </c>
      <c r="DH798" t="s">
        <v>3</v>
      </c>
      <c r="DI798" t="s">
        <v>3</v>
      </c>
      <c r="DJ798" t="s">
        <v>3</v>
      </c>
      <c r="DK798" t="s">
        <v>3</v>
      </c>
      <c r="DL798" t="s">
        <v>3</v>
      </c>
      <c r="DM798" t="s">
        <v>3</v>
      </c>
      <c r="DN798">
        <v>0</v>
      </c>
      <c r="DO798">
        <v>0</v>
      </c>
      <c r="DP798">
        <v>1</v>
      </c>
      <c r="DQ798">
        <v>1</v>
      </c>
      <c r="DU798">
        <v>1010</v>
      </c>
      <c r="DV798" t="s">
        <v>37</v>
      </c>
      <c r="DW798" t="s">
        <v>38</v>
      </c>
      <c r="DX798">
        <v>1</v>
      </c>
      <c r="EE798">
        <v>32747723</v>
      </c>
      <c r="EF798">
        <v>0</v>
      </c>
      <c r="EG798" t="s">
        <v>39</v>
      </c>
      <c r="EH798">
        <v>0</v>
      </c>
      <c r="EI798" t="s">
        <v>3</v>
      </c>
      <c r="EJ798">
        <v>1</v>
      </c>
      <c r="EK798">
        <v>6001</v>
      </c>
      <c r="EL798" t="s">
        <v>40</v>
      </c>
      <c r="EM798" t="s">
        <v>39</v>
      </c>
      <c r="EO798" t="s">
        <v>3</v>
      </c>
      <c r="EQ798">
        <v>131072</v>
      </c>
      <c r="ER798">
        <v>10992.37</v>
      </c>
      <c r="ES798">
        <v>10992.37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FQ798">
        <v>0</v>
      </c>
      <c r="FR798">
        <f t="shared" si="817"/>
        <v>0</v>
      </c>
      <c r="FS798">
        <v>0</v>
      </c>
      <c r="FX798">
        <v>0</v>
      </c>
      <c r="FY798">
        <v>0</v>
      </c>
      <c r="GA798" t="s">
        <v>41</v>
      </c>
      <c r="GD798">
        <v>0</v>
      </c>
      <c r="GF798">
        <v>1924324474</v>
      </c>
      <c r="GG798">
        <v>2</v>
      </c>
      <c r="GH798">
        <v>0</v>
      </c>
      <c r="GI798">
        <v>-2</v>
      </c>
      <c r="GJ798">
        <v>0</v>
      </c>
      <c r="GK798">
        <f>ROUND(R798*(R12)/100,2)</f>
        <v>0</v>
      </c>
      <c r="GL798">
        <f t="shared" si="818"/>
        <v>0</v>
      </c>
      <c r="GM798">
        <f t="shared" si="819"/>
        <v>21984.74</v>
      </c>
      <c r="GN798">
        <f t="shared" si="820"/>
        <v>21984.74</v>
      </c>
      <c r="GO798">
        <f t="shared" si="821"/>
        <v>0</v>
      </c>
      <c r="GP798">
        <f t="shared" si="822"/>
        <v>0</v>
      </c>
      <c r="GR798">
        <v>0</v>
      </c>
      <c r="GS798">
        <v>4</v>
      </c>
      <c r="GT798">
        <v>0</v>
      </c>
      <c r="GU798" t="s">
        <v>3</v>
      </c>
      <c r="GV798">
        <f t="shared" si="823"/>
        <v>0</v>
      </c>
      <c r="GW798">
        <v>1</v>
      </c>
      <c r="GX798">
        <f t="shared" si="824"/>
        <v>0</v>
      </c>
      <c r="HA798">
        <v>0</v>
      </c>
      <c r="HB798">
        <v>0</v>
      </c>
      <c r="IK798">
        <v>0</v>
      </c>
    </row>
    <row r="799" spans="1:245" x14ac:dyDescent="0.2">
      <c r="A799">
        <v>17</v>
      </c>
      <c r="B799">
        <v>1</v>
      </c>
      <c r="C799">
        <f>ROW(SmtRes!A2045)</f>
        <v>2045</v>
      </c>
      <c r="D799">
        <f>ROW(EtalonRes!A1942)</f>
        <v>1942</v>
      </c>
      <c r="E799" t="s">
        <v>743</v>
      </c>
      <c r="F799" t="s">
        <v>17</v>
      </c>
      <c r="G799" t="s">
        <v>18</v>
      </c>
      <c r="H799" t="s">
        <v>19</v>
      </c>
      <c r="I799">
        <v>3.2000000000000001E-2</v>
      </c>
      <c r="J799">
        <v>0</v>
      </c>
      <c r="O799">
        <f t="shared" si="786"/>
        <v>2133.35</v>
      </c>
      <c r="P799">
        <f t="shared" si="787"/>
        <v>1821.87</v>
      </c>
      <c r="Q799">
        <f t="shared" si="788"/>
        <v>49.77</v>
      </c>
      <c r="R799">
        <f t="shared" si="789"/>
        <v>4.57</v>
      </c>
      <c r="S799">
        <f t="shared" si="790"/>
        <v>261.70999999999998</v>
      </c>
      <c r="T799">
        <f t="shared" si="791"/>
        <v>0</v>
      </c>
      <c r="U799">
        <f t="shared" si="792"/>
        <v>1.1555200000000001</v>
      </c>
      <c r="V799">
        <f t="shared" si="793"/>
        <v>0</v>
      </c>
      <c r="W799">
        <f t="shared" si="794"/>
        <v>0</v>
      </c>
      <c r="X799">
        <f t="shared" si="795"/>
        <v>183.2</v>
      </c>
      <c r="Y799">
        <f t="shared" si="796"/>
        <v>26.17</v>
      </c>
      <c r="AA799">
        <v>33034105</v>
      </c>
      <c r="AB799">
        <f t="shared" si="797"/>
        <v>66667.14</v>
      </c>
      <c r="AC799">
        <f t="shared" si="798"/>
        <v>56933.42</v>
      </c>
      <c r="AD799">
        <f t="shared" si="799"/>
        <v>1555.17</v>
      </c>
      <c r="AE799">
        <f t="shared" si="800"/>
        <v>142.85</v>
      </c>
      <c r="AF799">
        <f t="shared" si="801"/>
        <v>8178.55</v>
      </c>
      <c r="AG799">
        <f t="shared" si="802"/>
        <v>0</v>
      </c>
      <c r="AH799">
        <f t="shared" si="803"/>
        <v>36.11</v>
      </c>
      <c r="AI799">
        <f t="shared" si="804"/>
        <v>0</v>
      </c>
      <c r="AJ799">
        <f t="shared" si="805"/>
        <v>0</v>
      </c>
      <c r="AK799">
        <v>66667.14</v>
      </c>
      <c r="AL799">
        <v>56933.42</v>
      </c>
      <c r="AM799">
        <v>1555.17</v>
      </c>
      <c r="AN799">
        <v>142.85</v>
      </c>
      <c r="AO799">
        <v>8178.55</v>
      </c>
      <c r="AP799">
        <v>0</v>
      </c>
      <c r="AQ799">
        <v>36.11</v>
      </c>
      <c r="AR799">
        <v>0</v>
      </c>
      <c r="AS799">
        <v>0</v>
      </c>
      <c r="AT799">
        <v>70</v>
      </c>
      <c r="AU799">
        <v>10</v>
      </c>
      <c r="AV799">
        <v>1</v>
      </c>
      <c r="AW799">
        <v>1</v>
      </c>
      <c r="AZ799">
        <v>1</v>
      </c>
      <c r="BA799">
        <v>1</v>
      </c>
      <c r="BB799">
        <v>1</v>
      </c>
      <c r="BC799">
        <v>1</v>
      </c>
      <c r="BD799" t="s">
        <v>3</v>
      </c>
      <c r="BE799" t="s">
        <v>3</v>
      </c>
      <c r="BF799" t="s">
        <v>3</v>
      </c>
      <c r="BG799" t="s">
        <v>3</v>
      </c>
      <c r="BH799">
        <v>0</v>
      </c>
      <c r="BI799">
        <v>4</v>
      </c>
      <c r="BJ799" t="s">
        <v>20</v>
      </c>
      <c r="BM799">
        <v>0</v>
      </c>
      <c r="BN799">
        <v>0</v>
      </c>
      <c r="BO799" t="s">
        <v>3</v>
      </c>
      <c r="BP799">
        <v>0</v>
      </c>
      <c r="BQ799">
        <v>1</v>
      </c>
      <c r="BR799">
        <v>0</v>
      </c>
      <c r="BS799">
        <v>1</v>
      </c>
      <c r="BT799">
        <v>1</v>
      </c>
      <c r="BU799">
        <v>1</v>
      </c>
      <c r="BV799">
        <v>1</v>
      </c>
      <c r="BW799">
        <v>1</v>
      </c>
      <c r="BX799">
        <v>1</v>
      </c>
      <c r="BY799" t="s">
        <v>3</v>
      </c>
      <c r="BZ799">
        <v>70</v>
      </c>
      <c r="CA799">
        <v>10</v>
      </c>
      <c r="CF799">
        <v>0</v>
      </c>
      <c r="CG799">
        <v>0</v>
      </c>
      <c r="CM799">
        <v>0</v>
      </c>
      <c r="CN799" t="s">
        <v>3</v>
      </c>
      <c r="CO799">
        <v>0</v>
      </c>
      <c r="CP799">
        <f t="shared" si="806"/>
        <v>2133.35</v>
      </c>
      <c r="CQ799">
        <f t="shared" si="807"/>
        <v>56933.42</v>
      </c>
      <c r="CR799">
        <f t="shared" si="808"/>
        <v>1555.17</v>
      </c>
      <c r="CS799">
        <f t="shared" si="809"/>
        <v>142.85</v>
      </c>
      <c r="CT799">
        <f t="shared" si="810"/>
        <v>8178.55</v>
      </c>
      <c r="CU799">
        <f t="shared" si="811"/>
        <v>0</v>
      </c>
      <c r="CV799">
        <f t="shared" si="812"/>
        <v>36.11</v>
      </c>
      <c r="CW799">
        <f t="shared" si="813"/>
        <v>0</v>
      </c>
      <c r="CX799">
        <f t="shared" si="814"/>
        <v>0</v>
      </c>
      <c r="CY799">
        <f t="shared" si="815"/>
        <v>183.19699999999997</v>
      </c>
      <c r="CZ799">
        <f t="shared" si="816"/>
        <v>26.170999999999999</v>
      </c>
      <c r="DC799" t="s">
        <v>3</v>
      </c>
      <c r="DD799" t="s">
        <v>3</v>
      </c>
      <c r="DE799" t="s">
        <v>3</v>
      </c>
      <c r="DF799" t="s">
        <v>3</v>
      </c>
      <c r="DG799" t="s">
        <v>3</v>
      </c>
      <c r="DH799" t="s">
        <v>3</v>
      </c>
      <c r="DI799" t="s">
        <v>3</v>
      </c>
      <c r="DJ799" t="s">
        <v>3</v>
      </c>
      <c r="DK799" t="s">
        <v>3</v>
      </c>
      <c r="DL799" t="s">
        <v>3</v>
      </c>
      <c r="DM799" t="s">
        <v>3</v>
      </c>
      <c r="DN799">
        <v>0</v>
      </c>
      <c r="DO799">
        <v>0</v>
      </c>
      <c r="DP799">
        <v>1</v>
      </c>
      <c r="DQ799">
        <v>1</v>
      </c>
      <c r="DU799">
        <v>1009</v>
      </c>
      <c r="DV799" t="s">
        <v>19</v>
      </c>
      <c r="DW799" t="s">
        <v>19</v>
      </c>
      <c r="DX799">
        <v>1000</v>
      </c>
      <c r="EE799">
        <v>32505399</v>
      </c>
      <c r="EF799">
        <v>1</v>
      </c>
      <c r="EG799" t="s">
        <v>21</v>
      </c>
      <c r="EH799">
        <v>0</v>
      </c>
      <c r="EI799" t="s">
        <v>3</v>
      </c>
      <c r="EJ799">
        <v>4</v>
      </c>
      <c r="EK799">
        <v>0</v>
      </c>
      <c r="EL799" t="s">
        <v>22</v>
      </c>
      <c r="EM799" t="s">
        <v>23</v>
      </c>
      <c r="EO799" t="s">
        <v>3</v>
      </c>
      <c r="EQ799">
        <v>131072</v>
      </c>
      <c r="ER799">
        <v>66667.14</v>
      </c>
      <c r="ES799">
        <v>56933.42</v>
      </c>
      <c r="ET799">
        <v>1555.17</v>
      </c>
      <c r="EU799">
        <v>142.85</v>
      </c>
      <c r="EV799">
        <v>8178.55</v>
      </c>
      <c r="EW799">
        <v>36.11</v>
      </c>
      <c r="EX799">
        <v>0</v>
      </c>
      <c r="EY799">
        <v>0</v>
      </c>
      <c r="FQ799">
        <v>0</v>
      </c>
      <c r="FR799">
        <f t="shared" si="817"/>
        <v>0</v>
      </c>
      <c r="FS799">
        <v>0</v>
      </c>
      <c r="FX799">
        <v>70</v>
      </c>
      <c r="FY799">
        <v>10</v>
      </c>
      <c r="GA799" t="s">
        <v>3</v>
      </c>
      <c r="GD799">
        <v>0</v>
      </c>
      <c r="GF799">
        <v>-1596235391</v>
      </c>
      <c r="GG799">
        <v>2</v>
      </c>
      <c r="GH799">
        <v>1</v>
      </c>
      <c r="GI799">
        <v>-2</v>
      </c>
      <c r="GJ799">
        <v>0</v>
      </c>
      <c r="GK799">
        <f>ROUND(R799*(R12)/100,2)</f>
        <v>4.9400000000000004</v>
      </c>
      <c r="GL799">
        <f t="shared" si="818"/>
        <v>0</v>
      </c>
      <c r="GM799">
        <f t="shared" si="819"/>
        <v>2347.66</v>
      </c>
      <c r="GN799">
        <f t="shared" si="820"/>
        <v>0</v>
      </c>
      <c r="GO799">
        <f t="shared" si="821"/>
        <v>0</v>
      </c>
      <c r="GP799">
        <f t="shared" si="822"/>
        <v>2347.66</v>
      </c>
      <c r="GR799">
        <v>0</v>
      </c>
      <c r="GS799">
        <v>3</v>
      </c>
      <c r="GT799">
        <v>0</v>
      </c>
      <c r="GU799" t="s">
        <v>3</v>
      </c>
      <c r="GV799">
        <f t="shared" si="823"/>
        <v>0</v>
      </c>
      <c r="GW799">
        <v>1</v>
      </c>
      <c r="GX799">
        <f t="shared" si="824"/>
        <v>0</v>
      </c>
      <c r="HA799">
        <v>0</v>
      </c>
      <c r="HB799">
        <v>0</v>
      </c>
      <c r="IK799">
        <v>0</v>
      </c>
    </row>
    <row r="800" spans="1:245" x14ac:dyDescent="0.2">
      <c r="A800">
        <v>18</v>
      </c>
      <c r="B800">
        <v>1</v>
      </c>
      <c r="C800">
        <v>2045</v>
      </c>
      <c r="E800" t="s">
        <v>744</v>
      </c>
      <c r="F800" t="s">
        <v>25</v>
      </c>
      <c r="G800" t="s">
        <v>26</v>
      </c>
      <c r="H800" t="s">
        <v>19</v>
      </c>
      <c r="I800">
        <f>I799*J800</f>
        <v>-3.2000000000000001E-2</v>
      </c>
      <c r="J800">
        <v>-1</v>
      </c>
      <c r="O800">
        <f t="shared" si="786"/>
        <v>-1709.12</v>
      </c>
      <c r="P800">
        <f t="shared" si="787"/>
        <v>-1709.12</v>
      </c>
      <c r="Q800">
        <f t="shared" si="788"/>
        <v>0</v>
      </c>
      <c r="R800">
        <f t="shared" si="789"/>
        <v>0</v>
      </c>
      <c r="S800">
        <f t="shared" si="790"/>
        <v>0</v>
      </c>
      <c r="T800">
        <f t="shared" si="791"/>
        <v>0</v>
      </c>
      <c r="U800">
        <f t="shared" si="792"/>
        <v>0</v>
      </c>
      <c r="V800">
        <f t="shared" si="793"/>
        <v>0</v>
      </c>
      <c r="W800">
        <f t="shared" si="794"/>
        <v>0</v>
      </c>
      <c r="X800">
        <f t="shared" si="795"/>
        <v>0</v>
      </c>
      <c r="Y800">
        <f t="shared" si="796"/>
        <v>0</v>
      </c>
      <c r="AA800">
        <v>33034105</v>
      </c>
      <c r="AB800">
        <f t="shared" si="797"/>
        <v>53410.15</v>
      </c>
      <c r="AC800">
        <f t="shared" si="798"/>
        <v>53410.15</v>
      </c>
      <c r="AD800">
        <f t="shared" si="799"/>
        <v>0</v>
      </c>
      <c r="AE800">
        <f t="shared" si="800"/>
        <v>0</v>
      </c>
      <c r="AF800">
        <f t="shared" si="801"/>
        <v>0</v>
      </c>
      <c r="AG800">
        <f t="shared" si="802"/>
        <v>0</v>
      </c>
      <c r="AH800">
        <f t="shared" si="803"/>
        <v>0</v>
      </c>
      <c r="AI800">
        <f t="shared" si="804"/>
        <v>0</v>
      </c>
      <c r="AJ800">
        <f t="shared" si="805"/>
        <v>0</v>
      </c>
      <c r="AK800">
        <v>53410.15</v>
      </c>
      <c r="AL800">
        <v>53410.15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70</v>
      </c>
      <c r="AU800">
        <v>10</v>
      </c>
      <c r="AV800">
        <v>1</v>
      </c>
      <c r="AW800">
        <v>1</v>
      </c>
      <c r="AZ800">
        <v>1</v>
      </c>
      <c r="BA800">
        <v>1</v>
      </c>
      <c r="BB800">
        <v>1</v>
      </c>
      <c r="BC800">
        <v>1</v>
      </c>
      <c r="BD800" t="s">
        <v>3</v>
      </c>
      <c r="BE800" t="s">
        <v>3</v>
      </c>
      <c r="BF800" t="s">
        <v>3</v>
      </c>
      <c r="BG800" t="s">
        <v>3</v>
      </c>
      <c r="BH800">
        <v>3</v>
      </c>
      <c r="BI800">
        <v>4</v>
      </c>
      <c r="BJ800" t="s">
        <v>27</v>
      </c>
      <c r="BM800">
        <v>0</v>
      </c>
      <c r="BN800">
        <v>0</v>
      </c>
      <c r="BO800" t="s">
        <v>3</v>
      </c>
      <c r="BP800">
        <v>0</v>
      </c>
      <c r="BQ800">
        <v>1</v>
      </c>
      <c r="BR800">
        <v>0</v>
      </c>
      <c r="BS800">
        <v>1</v>
      </c>
      <c r="BT800">
        <v>1</v>
      </c>
      <c r="BU800">
        <v>1</v>
      </c>
      <c r="BV800">
        <v>1</v>
      </c>
      <c r="BW800">
        <v>1</v>
      </c>
      <c r="BX800">
        <v>1</v>
      </c>
      <c r="BY800" t="s">
        <v>3</v>
      </c>
      <c r="BZ800">
        <v>70</v>
      </c>
      <c r="CA800">
        <v>10</v>
      </c>
      <c r="CF800">
        <v>0</v>
      </c>
      <c r="CG800">
        <v>0</v>
      </c>
      <c r="CM800">
        <v>0</v>
      </c>
      <c r="CN800" t="s">
        <v>3</v>
      </c>
      <c r="CO800">
        <v>0</v>
      </c>
      <c r="CP800">
        <f t="shared" si="806"/>
        <v>-1709.12</v>
      </c>
      <c r="CQ800">
        <f t="shared" si="807"/>
        <v>53410.15</v>
      </c>
      <c r="CR800">
        <f t="shared" si="808"/>
        <v>0</v>
      </c>
      <c r="CS800">
        <f t="shared" si="809"/>
        <v>0</v>
      </c>
      <c r="CT800">
        <f t="shared" si="810"/>
        <v>0</v>
      </c>
      <c r="CU800">
        <f t="shared" si="811"/>
        <v>0</v>
      </c>
      <c r="CV800">
        <f t="shared" si="812"/>
        <v>0</v>
      </c>
      <c r="CW800">
        <f t="shared" si="813"/>
        <v>0</v>
      </c>
      <c r="CX800">
        <f t="shared" si="814"/>
        <v>0</v>
      </c>
      <c r="CY800">
        <f t="shared" si="815"/>
        <v>0</v>
      </c>
      <c r="CZ800">
        <f t="shared" si="816"/>
        <v>0</v>
      </c>
      <c r="DC800" t="s">
        <v>3</v>
      </c>
      <c r="DD800" t="s">
        <v>3</v>
      </c>
      <c r="DE800" t="s">
        <v>3</v>
      </c>
      <c r="DF800" t="s">
        <v>3</v>
      </c>
      <c r="DG800" t="s">
        <v>3</v>
      </c>
      <c r="DH800" t="s">
        <v>3</v>
      </c>
      <c r="DI800" t="s">
        <v>3</v>
      </c>
      <c r="DJ800" t="s">
        <v>3</v>
      </c>
      <c r="DK800" t="s">
        <v>3</v>
      </c>
      <c r="DL800" t="s">
        <v>3</v>
      </c>
      <c r="DM800" t="s">
        <v>3</v>
      </c>
      <c r="DN800">
        <v>0</v>
      </c>
      <c r="DO800">
        <v>0</v>
      </c>
      <c r="DP800">
        <v>1</v>
      </c>
      <c r="DQ800">
        <v>1</v>
      </c>
      <c r="DU800">
        <v>1009</v>
      </c>
      <c r="DV800" t="s">
        <v>19</v>
      </c>
      <c r="DW800" t="s">
        <v>19</v>
      </c>
      <c r="DX800">
        <v>1000</v>
      </c>
      <c r="EE800">
        <v>32505399</v>
      </c>
      <c r="EF800">
        <v>1</v>
      </c>
      <c r="EG800" t="s">
        <v>21</v>
      </c>
      <c r="EH800">
        <v>0</v>
      </c>
      <c r="EI800" t="s">
        <v>3</v>
      </c>
      <c r="EJ800">
        <v>4</v>
      </c>
      <c r="EK800">
        <v>0</v>
      </c>
      <c r="EL800" t="s">
        <v>22</v>
      </c>
      <c r="EM800" t="s">
        <v>23</v>
      </c>
      <c r="EO800" t="s">
        <v>3</v>
      </c>
      <c r="EQ800">
        <v>0</v>
      </c>
      <c r="ER800">
        <v>53410.15</v>
      </c>
      <c r="ES800">
        <v>53410.15</v>
      </c>
      <c r="ET800">
        <v>0</v>
      </c>
      <c r="EU800">
        <v>0</v>
      </c>
      <c r="EV800">
        <v>0</v>
      </c>
      <c r="EW800">
        <v>0</v>
      </c>
      <c r="EX800">
        <v>0</v>
      </c>
      <c r="FQ800">
        <v>0</v>
      </c>
      <c r="FR800">
        <f t="shared" si="817"/>
        <v>0</v>
      </c>
      <c r="FS800">
        <v>0</v>
      </c>
      <c r="FX800">
        <v>70</v>
      </c>
      <c r="FY800">
        <v>10</v>
      </c>
      <c r="GA800" t="s">
        <v>3</v>
      </c>
      <c r="GD800">
        <v>0</v>
      </c>
      <c r="GF800">
        <v>-1467733540</v>
      </c>
      <c r="GG800">
        <v>2</v>
      </c>
      <c r="GH800">
        <v>1</v>
      </c>
      <c r="GI800">
        <v>-2</v>
      </c>
      <c r="GJ800">
        <v>0</v>
      </c>
      <c r="GK800">
        <f>ROUND(R800*(R12)/100,2)</f>
        <v>0</v>
      </c>
      <c r="GL800">
        <f t="shared" si="818"/>
        <v>0</v>
      </c>
      <c r="GM800">
        <f t="shared" si="819"/>
        <v>-1709.12</v>
      </c>
      <c r="GN800">
        <f t="shared" si="820"/>
        <v>0</v>
      </c>
      <c r="GO800">
        <f t="shared" si="821"/>
        <v>0</v>
      </c>
      <c r="GP800">
        <f t="shared" si="822"/>
        <v>-1709.12</v>
      </c>
      <c r="GR800">
        <v>0</v>
      </c>
      <c r="GS800">
        <v>3</v>
      </c>
      <c r="GT800">
        <v>0</v>
      </c>
      <c r="GU800" t="s">
        <v>3</v>
      </c>
      <c r="GV800">
        <f t="shared" si="823"/>
        <v>0</v>
      </c>
      <c r="GW800">
        <v>1</v>
      </c>
      <c r="GX800">
        <f t="shared" si="824"/>
        <v>0</v>
      </c>
      <c r="HA800">
        <v>0</v>
      </c>
      <c r="HB800">
        <v>0</v>
      </c>
      <c r="IK800">
        <v>0</v>
      </c>
    </row>
    <row r="801" spans="1:245" x14ac:dyDescent="0.2">
      <c r="A801">
        <v>17</v>
      </c>
      <c r="B801">
        <v>1</v>
      </c>
      <c r="C801">
        <f>ROW(SmtRes!A2060)</f>
        <v>2060</v>
      </c>
      <c r="D801">
        <f>ROW(EtalonRes!A1957)</f>
        <v>1957</v>
      </c>
      <c r="E801" t="s">
        <v>745</v>
      </c>
      <c r="F801" t="s">
        <v>29</v>
      </c>
      <c r="G801" t="s">
        <v>30</v>
      </c>
      <c r="H801" t="s">
        <v>31</v>
      </c>
      <c r="I801">
        <v>4.4999999999999997E-3</v>
      </c>
      <c r="J801">
        <v>0</v>
      </c>
      <c r="O801">
        <f t="shared" si="786"/>
        <v>1921.11</v>
      </c>
      <c r="P801">
        <f t="shared" si="787"/>
        <v>1565.25</v>
      </c>
      <c r="Q801">
        <f t="shared" si="788"/>
        <v>1.96</v>
      </c>
      <c r="R801">
        <f t="shared" si="789"/>
        <v>0.66</v>
      </c>
      <c r="S801">
        <f t="shared" si="790"/>
        <v>353.9</v>
      </c>
      <c r="T801">
        <f t="shared" si="791"/>
        <v>0</v>
      </c>
      <c r="U801">
        <f t="shared" si="792"/>
        <v>2.0389499999999998</v>
      </c>
      <c r="V801">
        <f t="shared" si="793"/>
        <v>0</v>
      </c>
      <c r="W801">
        <f t="shared" si="794"/>
        <v>0</v>
      </c>
      <c r="X801">
        <f t="shared" si="795"/>
        <v>247.73</v>
      </c>
      <c r="Y801">
        <f t="shared" si="796"/>
        <v>35.39</v>
      </c>
      <c r="AA801">
        <v>33034105</v>
      </c>
      <c r="AB801">
        <f t="shared" si="797"/>
        <v>426912.19</v>
      </c>
      <c r="AC801">
        <f t="shared" si="798"/>
        <v>347832.49</v>
      </c>
      <c r="AD801">
        <f t="shared" si="799"/>
        <v>435.13</v>
      </c>
      <c r="AE801">
        <f t="shared" si="800"/>
        <v>147.43</v>
      </c>
      <c r="AF801">
        <f t="shared" si="801"/>
        <v>78644.570000000007</v>
      </c>
      <c r="AG801">
        <f t="shared" si="802"/>
        <v>0</v>
      </c>
      <c r="AH801">
        <f t="shared" si="803"/>
        <v>453.1</v>
      </c>
      <c r="AI801">
        <f t="shared" si="804"/>
        <v>0</v>
      </c>
      <c r="AJ801">
        <f t="shared" si="805"/>
        <v>0</v>
      </c>
      <c r="AK801">
        <v>426912.19</v>
      </c>
      <c r="AL801">
        <v>347832.49</v>
      </c>
      <c r="AM801">
        <v>435.13</v>
      </c>
      <c r="AN801">
        <v>147.43</v>
      </c>
      <c r="AO801">
        <v>78644.570000000007</v>
      </c>
      <c r="AP801">
        <v>0</v>
      </c>
      <c r="AQ801">
        <v>453.1</v>
      </c>
      <c r="AR801">
        <v>0</v>
      </c>
      <c r="AS801">
        <v>0</v>
      </c>
      <c r="AT801">
        <v>70</v>
      </c>
      <c r="AU801">
        <v>10</v>
      </c>
      <c r="AV801">
        <v>1</v>
      </c>
      <c r="AW801">
        <v>1</v>
      </c>
      <c r="AZ801">
        <v>1</v>
      </c>
      <c r="BA801">
        <v>1</v>
      </c>
      <c r="BB801">
        <v>1</v>
      </c>
      <c r="BC801">
        <v>1</v>
      </c>
      <c r="BD801" t="s">
        <v>3</v>
      </c>
      <c r="BE801" t="s">
        <v>3</v>
      </c>
      <c r="BF801" t="s">
        <v>3</v>
      </c>
      <c r="BG801" t="s">
        <v>3</v>
      </c>
      <c r="BH801">
        <v>0</v>
      </c>
      <c r="BI801">
        <v>4</v>
      </c>
      <c r="BJ801" t="s">
        <v>32</v>
      </c>
      <c r="BM801">
        <v>0</v>
      </c>
      <c r="BN801">
        <v>0</v>
      </c>
      <c r="BO801" t="s">
        <v>3</v>
      </c>
      <c r="BP801">
        <v>0</v>
      </c>
      <c r="BQ801">
        <v>1</v>
      </c>
      <c r="BR801">
        <v>0</v>
      </c>
      <c r="BS801">
        <v>1</v>
      </c>
      <c r="BT801">
        <v>1</v>
      </c>
      <c r="BU801">
        <v>1</v>
      </c>
      <c r="BV801">
        <v>1</v>
      </c>
      <c r="BW801">
        <v>1</v>
      </c>
      <c r="BX801">
        <v>1</v>
      </c>
      <c r="BY801" t="s">
        <v>3</v>
      </c>
      <c r="BZ801">
        <v>70</v>
      </c>
      <c r="CA801">
        <v>10</v>
      </c>
      <c r="CF801">
        <v>0</v>
      </c>
      <c r="CG801">
        <v>0</v>
      </c>
      <c r="CM801">
        <v>0</v>
      </c>
      <c r="CN801" t="s">
        <v>3</v>
      </c>
      <c r="CO801">
        <v>0</v>
      </c>
      <c r="CP801">
        <f t="shared" si="806"/>
        <v>1921.1100000000001</v>
      </c>
      <c r="CQ801">
        <f t="shared" si="807"/>
        <v>347832.49</v>
      </c>
      <c r="CR801">
        <f t="shared" si="808"/>
        <v>435.13</v>
      </c>
      <c r="CS801">
        <f t="shared" si="809"/>
        <v>147.43</v>
      </c>
      <c r="CT801">
        <f t="shared" si="810"/>
        <v>78644.570000000007</v>
      </c>
      <c r="CU801">
        <f t="shared" si="811"/>
        <v>0</v>
      </c>
      <c r="CV801">
        <f t="shared" si="812"/>
        <v>453.1</v>
      </c>
      <c r="CW801">
        <f t="shared" si="813"/>
        <v>0</v>
      </c>
      <c r="CX801">
        <f t="shared" si="814"/>
        <v>0</v>
      </c>
      <c r="CY801">
        <f t="shared" si="815"/>
        <v>247.73</v>
      </c>
      <c r="CZ801">
        <f t="shared" si="816"/>
        <v>35.39</v>
      </c>
      <c r="DC801" t="s">
        <v>3</v>
      </c>
      <c r="DD801" t="s">
        <v>3</v>
      </c>
      <c r="DE801" t="s">
        <v>3</v>
      </c>
      <c r="DF801" t="s">
        <v>3</v>
      </c>
      <c r="DG801" t="s">
        <v>3</v>
      </c>
      <c r="DH801" t="s">
        <v>3</v>
      </c>
      <c r="DI801" t="s">
        <v>3</v>
      </c>
      <c r="DJ801" t="s">
        <v>3</v>
      </c>
      <c r="DK801" t="s">
        <v>3</v>
      </c>
      <c r="DL801" t="s">
        <v>3</v>
      </c>
      <c r="DM801" t="s">
        <v>3</v>
      </c>
      <c r="DN801">
        <v>0</v>
      </c>
      <c r="DO801">
        <v>0</v>
      </c>
      <c r="DP801">
        <v>1</v>
      </c>
      <c r="DQ801">
        <v>1</v>
      </c>
      <c r="DU801">
        <v>1007</v>
      </c>
      <c r="DV801" t="s">
        <v>31</v>
      </c>
      <c r="DW801" t="s">
        <v>31</v>
      </c>
      <c r="DX801">
        <v>100</v>
      </c>
      <c r="EE801">
        <v>32505399</v>
      </c>
      <c r="EF801">
        <v>1</v>
      </c>
      <c r="EG801" t="s">
        <v>21</v>
      </c>
      <c r="EH801">
        <v>0</v>
      </c>
      <c r="EI801" t="s">
        <v>3</v>
      </c>
      <c r="EJ801">
        <v>4</v>
      </c>
      <c r="EK801">
        <v>0</v>
      </c>
      <c r="EL801" t="s">
        <v>22</v>
      </c>
      <c r="EM801" t="s">
        <v>23</v>
      </c>
      <c r="EO801" t="s">
        <v>3</v>
      </c>
      <c r="EQ801">
        <v>131072</v>
      </c>
      <c r="ER801">
        <v>426912.19</v>
      </c>
      <c r="ES801">
        <v>347832.49</v>
      </c>
      <c r="ET801">
        <v>435.13</v>
      </c>
      <c r="EU801">
        <v>147.43</v>
      </c>
      <c r="EV801">
        <v>78644.570000000007</v>
      </c>
      <c r="EW801">
        <v>453.1</v>
      </c>
      <c r="EX801">
        <v>0</v>
      </c>
      <c r="EY801">
        <v>0</v>
      </c>
      <c r="FQ801">
        <v>0</v>
      </c>
      <c r="FR801">
        <f t="shared" si="817"/>
        <v>0</v>
      </c>
      <c r="FS801">
        <v>0</v>
      </c>
      <c r="FX801">
        <v>70</v>
      </c>
      <c r="FY801">
        <v>10</v>
      </c>
      <c r="GA801" t="s">
        <v>3</v>
      </c>
      <c r="GD801">
        <v>0</v>
      </c>
      <c r="GF801">
        <v>1739596138</v>
      </c>
      <c r="GG801">
        <v>2</v>
      </c>
      <c r="GH801">
        <v>1</v>
      </c>
      <c r="GI801">
        <v>-2</v>
      </c>
      <c r="GJ801">
        <v>0</v>
      </c>
      <c r="GK801">
        <f>ROUND(R801*(R12)/100,2)</f>
        <v>0.71</v>
      </c>
      <c r="GL801">
        <f t="shared" si="818"/>
        <v>0</v>
      </c>
      <c r="GM801">
        <f t="shared" si="819"/>
        <v>2204.94</v>
      </c>
      <c r="GN801">
        <f t="shared" si="820"/>
        <v>0</v>
      </c>
      <c r="GO801">
        <f t="shared" si="821"/>
        <v>0</v>
      </c>
      <c r="GP801">
        <f t="shared" si="822"/>
        <v>2204.94</v>
      </c>
      <c r="GR801">
        <v>0</v>
      </c>
      <c r="GS801">
        <v>3</v>
      </c>
      <c r="GT801">
        <v>0</v>
      </c>
      <c r="GU801" t="s">
        <v>3</v>
      </c>
      <c r="GV801">
        <f t="shared" si="823"/>
        <v>0</v>
      </c>
      <c r="GW801">
        <v>1</v>
      </c>
      <c r="GX801">
        <f t="shared" si="824"/>
        <v>0</v>
      </c>
      <c r="HA801">
        <v>0</v>
      </c>
      <c r="HB801">
        <v>0</v>
      </c>
      <c r="IK801">
        <v>0</v>
      </c>
    </row>
    <row r="802" spans="1:245" x14ac:dyDescent="0.2">
      <c r="A802">
        <v>17</v>
      </c>
      <c r="B802">
        <v>1</v>
      </c>
      <c r="E802" t="s">
        <v>746</v>
      </c>
      <c r="F802" t="s">
        <v>25</v>
      </c>
      <c r="G802" t="s">
        <v>26</v>
      </c>
      <c r="H802" t="s">
        <v>19</v>
      </c>
      <c r="I802">
        <v>9.5379999999999996E-3</v>
      </c>
      <c r="J802">
        <v>0</v>
      </c>
      <c r="O802">
        <f t="shared" si="786"/>
        <v>509.43</v>
      </c>
      <c r="P802">
        <f t="shared" si="787"/>
        <v>509.43</v>
      </c>
      <c r="Q802">
        <f t="shared" si="788"/>
        <v>0</v>
      </c>
      <c r="R802">
        <f t="shared" si="789"/>
        <v>0</v>
      </c>
      <c r="S802">
        <f t="shared" si="790"/>
        <v>0</v>
      </c>
      <c r="T802">
        <f t="shared" si="791"/>
        <v>0</v>
      </c>
      <c r="U802">
        <f t="shared" si="792"/>
        <v>0</v>
      </c>
      <c r="V802">
        <f t="shared" si="793"/>
        <v>0</v>
      </c>
      <c r="W802">
        <f t="shared" si="794"/>
        <v>0</v>
      </c>
      <c r="X802">
        <f t="shared" si="795"/>
        <v>0</v>
      </c>
      <c r="Y802">
        <f t="shared" si="796"/>
        <v>0</v>
      </c>
      <c r="AA802">
        <v>33034105</v>
      </c>
      <c r="AB802">
        <f t="shared" si="797"/>
        <v>53410.15</v>
      </c>
      <c r="AC802">
        <f t="shared" si="798"/>
        <v>53410.15</v>
      </c>
      <c r="AD802">
        <f t="shared" si="799"/>
        <v>0</v>
      </c>
      <c r="AE802">
        <f t="shared" si="800"/>
        <v>0</v>
      </c>
      <c r="AF802">
        <f t="shared" si="801"/>
        <v>0</v>
      </c>
      <c r="AG802">
        <f t="shared" si="802"/>
        <v>0</v>
      </c>
      <c r="AH802">
        <f t="shared" si="803"/>
        <v>0</v>
      </c>
      <c r="AI802">
        <f t="shared" si="804"/>
        <v>0</v>
      </c>
      <c r="AJ802">
        <f t="shared" si="805"/>
        <v>0</v>
      </c>
      <c r="AK802">
        <v>53410.15</v>
      </c>
      <c r="AL802">
        <v>53410.15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70</v>
      </c>
      <c r="AU802">
        <v>10</v>
      </c>
      <c r="AV802">
        <v>1</v>
      </c>
      <c r="AW802">
        <v>1</v>
      </c>
      <c r="AZ802">
        <v>1</v>
      </c>
      <c r="BA802">
        <v>1</v>
      </c>
      <c r="BB802">
        <v>1</v>
      </c>
      <c r="BC802">
        <v>1</v>
      </c>
      <c r="BD802" t="s">
        <v>3</v>
      </c>
      <c r="BE802" t="s">
        <v>3</v>
      </c>
      <c r="BF802" t="s">
        <v>3</v>
      </c>
      <c r="BG802" t="s">
        <v>3</v>
      </c>
      <c r="BH802">
        <v>3</v>
      </c>
      <c r="BI802">
        <v>4</v>
      </c>
      <c r="BJ802" t="s">
        <v>27</v>
      </c>
      <c r="BM802">
        <v>0</v>
      </c>
      <c r="BN802">
        <v>0</v>
      </c>
      <c r="BO802" t="s">
        <v>3</v>
      </c>
      <c r="BP802">
        <v>0</v>
      </c>
      <c r="BQ802">
        <v>1</v>
      </c>
      <c r="BR802">
        <v>0</v>
      </c>
      <c r="BS802">
        <v>1</v>
      </c>
      <c r="BT802">
        <v>1</v>
      </c>
      <c r="BU802">
        <v>1</v>
      </c>
      <c r="BV802">
        <v>1</v>
      </c>
      <c r="BW802">
        <v>1</v>
      </c>
      <c r="BX802">
        <v>1</v>
      </c>
      <c r="BY802" t="s">
        <v>3</v>
      </c>
      <c r="BZ802">
        <v>70</v>
      </c>
      <c r="CA802">
        <v>10</v>
      </c>
      <c r="CF802">
        <v>0</v>
      </c>
      <c r="CG802">
        <v>0</v>
      </c>
      <c r="CM802">
        <v>0</v>
      </c>
      <c r="CN802" t="s">
        <v>3</v>
      </c>
      <c r="CO802">
        <v>0</v>
      </c>
      <c r="CP802">
        <f t="shared" si="806"/>
        <v>509.43</v>
      </c>
      <c r="CQ802">
        <f t="shared" si="807"/>
        <v>53410.15</v>
      </c>
      <c r="CR802">
        <f t="shared" si="808"/>
        <v>0</v>
      </c>
      <c r="CS802">
        <f t="shared" si="809"/>
        <v>0</v>
      </c>
      <c r="CT802">
        <f t="shared" si="810"/>
        <v>0</v>
      </c>
      <c r="CU802">
        <f t="shared" si="811"/>
        <v>0</v>
      </c>
      <c r="CV802">
        <f t="shared" si="812"/>
        <v>0</v>
      </c>
      <c r="CW802">
        <f t="shared" si="813"/>
        <v>0</v>
      </c>
      <c r="CX802">
        <f t="shared" si="814"/>
        <v>0</v>
      </c>
      <c r="CY802">
        <f t="shared" si="815"/>
        <v>0</v>
      </c>
      <c r="CZ802">
        <f t="shared" si="816"/>
        <v>0</v>
      </c>
      <c r="DC802" t="s">
        <v>3</v>
      </c>
      <c r="DD802" t="s">
        <v>3</v>
      </c>
      <c r="DE802" t="s">
        <v>3</v>
      </c>
      <c r="DF802" t="s">
        <v>3</v>
      </c>
      <c r="DG802" t="s">
        <v>3</v>
      </c>
      <c r="DH802" t="s">
        <v>3</v>
      </c>
      <c r="DI802" t="s">
        <v>3</v>
      </c>
      <c r="DJ802" t="s">
        <v>3</v>
      </c>
      <c r="DK802" t="s">
        <v>3</v>
      </c>
      <c r="DL802" t="s">
        <v>3</v>
      </c>
      <c r="DM802" t="s">
        <v>3</v>
      </c>
      <c r="DN802">
        <v>0</v>
      </c>
      <c r="DO802">
        <v>0</v>
      </c>
      <c r="DP802">
        <v>1</v>
      </c>
      <c r="DQ802">
        <v>1</v>
      </c>
      <c r="DU802">
        <v>1009</v>
      </c>
      <c r="DV802" t="s">
        <v>19</v>
      </c>
      <c r="DW802" t="s">
        <v>19</v>
      </c>
      <c r="DX802">
        <v>1000</v>
      </c>
      <c r="EE802">
        <v>32505399</v>
      </c>
      <c r="EF802">
        <v>1</v>
      </c>
      <c r="EG802" t="s">
        <v>21</v>
      </c>
      <c r="EH802">
        <v>0</v>
      </c>
      <c r="EI802" t="s">
        <v>3</v>
      </c>
      <c r="EJ802">
        <v>4</v>
      </c>
      <c r="EK802">
        <v>0</v>
      </c>
      <c r="EL802" t="s">
        <v>22</v>
      </c>
      <c r="EM802" t="s">
        <v>23</v>
      </c>
      <c r="EO802" t="s">
        <v>3</v>
      </c>
      <c r="EQ802">
        <v>131072</v>
      </c>
      <c r="ER802">
        <v>53410.15</v>
      </c>
      <c r="ES802">
        <v>53410.15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FQ802">
        <v>0</v>
      </c>
      <c r="FR802">
        <f t="shared" si="817"/>
        <v>0</v>
      </c>
      <c r="FS802">
        <v>0</v>
      </c>
      <c r="FX802">
        <v>70</v>
      </c>
      <c r="FY802">
        <v>10</v>
      </c>
      <c r="GA802" t="s">
        <v>3</v>
      </c>
      <c r="GD802">
        <v>0</v>
      </c>
      <c r="GF802">
        <v>-1467733540</v>
      </c>
      <c r="GG802">
        <v>2</v>
      </c>
      <c r="GH802">
        <v>1</v>
      </c>
      <c r="GI802">
        <v>-2</v>
      </c>
      <c r="GJ802">
        <v>0</v>
      </c>
      <c r="GK802">
        <f>ROUND(R802*(R12)/100,2)</f>
        <v>0</v>
      </c>
      <c r="GL802">
        <f t="shared" si="818"/>
        <v>0</v>
      </c>
      <c r="GM802">
        <f t="shared" si="819"/>
        <v>509.43</v>
      </c>
      <c r="GN802">
        <f t="shared" si="820"/>
        <v>0</v>
      </c>
      <c r="GO802">
        <f t="shared" si="821"/>
        <v>0</v>
      </c>
      <c r="GP802">
        <f t="shared" si="822"/>
        <v>509.43</v>
      </c>
      <c r="GR802">
        <v>0</v>
      </c>
      <c r="GS802">
        <v>3</v>
      </c>
      <c r="GT802">
        <v>0</v>
      </c>
      <c r="GU802" t="s">
        <v>3</v>
      </c>
      <c r="GV802">
        <f t="shared" si="823"/>
        <v>0</v>
      </c>
      <c r="GW802">
        <v>1</v>
      </c>
      <c r="GX802">
        <f t="shared" si="824"/>
        <v>0</v>
      </c>
      <c r="HA802">
        <v>0</v>
      </c>
      <c r="HB802">
        <v>0</v>
      </c>
      <c r="IK802">
        <v>0</v>
      </c>
    </row>
    <row r="803" spans="1:245" x14ac:dyDescent="0.2">
      <c r="A803">
        <v>17</v>
      </c>
      <c r="B803">
        <v>1</v>
      </c>
      <c r="E803" t="s">
        <v>747</v>
      </c>
      <c r="F803" t="s">
        <v>35</v>
      </c>
      <c r="G803" t="s">
        <v>47</v>
      </c>
      <c r="H803" t="s">
        <v>37</v>
      </c>
      <c r="I803">
        <v>6</v>
      </c>
      <c r="J803">
        <v>0</v>
      </c>
      <c r="O803">
        <f t="shared" si="786"/>
        <v>96076.26</v>
      </c>
      <c r="P803">
        <f t="shared" si="787"/>
        <v>96076.26</v>
      </c>
      <c r="Q803">
        <f t="shared" si="788"/>
        <v>0</v>
      </c>
      <c r="R803">
        <f t="shared" si="789"/>
        <v>0</v>
      </c>
      <c r="S803">
        <f t="shared" si="790"/>
        <v>0</v>
      </c>
      <c r="T803">
        <f t="shared" si="791"/>
        <v>0</v>
      </c>
      <c r="U803">
        <f t="shared" si="792"/>
        <v>0</v>
      </c>
      <c r="V803">
        <f t="shared" si="793"/>
        <v>0</v>
      </c>
      <c r="W803">
        <f t="shared" si="794"/>
        <v>0</v>
      </c>
      <c r="X803">
        <f t="shared" si="795"/>
        <v>0</v>
      </c>
      <c r="Y803">
        <f t="shared" si="796"/>
        <v>0</v>
      </c>
      <c r="AA803">
        <v>33034105</v>
      </c>
      <c r="AB803">
        <f t="shared" si="797"/>
        <v>16012.71</v>
      </c>
      <c r="AC803">
        <f t="shared" si="798"/>
        <v>16012.71</v>
      </c>
      <c r="AD803">
        <f t="shared" si="799"/>
        <v>0</v>
      </c>
      <c r="AE803">
        <f t="shared" si="800"/>
        <v>0</v>
      </c>
      <c r="AF803">
        <f t="shared" si="801"/>
        <v>0</v>
      </c>
      <c r="AG803">
        <f t="shared" si="802"/>
        <v>0</v>
      </c>
      <c r="AH803">
        <f t="shared" si="803"/>
        <v>0</v>
      </c>
      <c r="AI803">
        <f t="shared" si="804"/>
        <v>0</v>
      </c>
      <c r="AJ803">
        <f t="shared" si="805"/>
        <v>0</v>
      </c>
      <c r="AK803">
        <v>16012.71</v>
      </c>
      <c r="AL803">
        <v>16012.71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1</v>
      </c>
      <c r="AW803">
        <v>1</v>
      </c>
      <c r="AZ803">
        <v>1</v>
      </c>
      <c r="BA803">
        <v>1</v>
      </c>
      <c r="BB803">
        <v>1</v>
      </c>
      <c r="BC803">
        <v>1</v>
      </c>
      <c r="BD803" t="s">
        <v>3</v>
      </c>
      <c r="BE803" t="s">
        <v>3</v>
      </c>
      <c r="BF803" t="s">
        <v>3</v>
      </c>
      <c r="BG803" t="s">
        <v>3</v>
      </c>
      <c r="BH803">
        <v>3</v>
      </c>
      <c r="BI803">
        <v>1</v>
      </c>
      <c r="BJ803" t="s">
        <v>3</v>
      </c>
      <c r="BM803">
        <v>6001</v>
      </c>
      <c r="BN803">
        <v>0</v>
      </c>
      <c r="BO803" t="s">
        <v>3</v>
      </c>
      <c r="BP803">
        <v>0</v>
      </c>
      <c r="BQ803">
        <v>0</v>
      </c>
      <c r="BR803">
        <v>0</v>
      </c>
      <c r="BS803">
        <v>1</v>
      </c>
      <c r="BT803">
        <v>1</v>
      </c>
      <c r="BU803">
        <v>1</v>
      </c>
      <c r="BV803">
        <v>1</v>
      </c>
      <c r="BW803">
        <v>1</v>
      </c>
      <c r="BX803">
        <v>1</v>
      </c>
      <c r="BY803" t="s">
        <v>3</v>
      </c>
      <c r="BZ803">
        <v>0</v>
      </c>
      <c r="CA803">
        <v>0</v>
      </c>
      <c r="CF803">
        <v>0</v>
      </c>
      <c r="CG803">
        <v>0</v>
      </c>
      <c r="CM803">
        <v>0</v>
      </c>
      <c r="CN803" t="s">
        <v>3</v>
      </c>
      <c r="CO803">
        <v>0</v>
      </c>
      <c r="CP803">
        <f t="shared" si="806"/>
        <v>96076.26</v>
      </c>
      <c r="CQ803">
        <f t="shared" si="807"/>
        <v>16012.71</v>
      </c>
      <c r="CR803">
        <f t="shared" si="808"/>
        <v>0</v>
      </c>
      <c r="CS803">
        <f t="shared" si="809"/>
        <v>0</v>
      </c>
      <c r="CT803">
        <f t="shared" si="810"/>
        <v>0</v>
      </c>
      <c r="CU803">
        <f t="shared" si="811"/>
        <v>0</v>
      </c>
      <c r="CV803">
        <f t="shared" si="812"/>
        <v>0</v>
      </c>
      <c r="CW803">
        <f t="shared" si="813"/>
        <v>0</v>
      </c>
      <c r="CX803">
        <f t="shared" si="814"/>
        <v>0</v>
      </c>
      <c r="CY803">
        <f t="shared" si="815"/>
        <v>0</v>
      </c>
      <c r="CZ803">
        <f t="shared" si="816"/>
        <v>0</v>
      </c>
      <c r="DC803" t="s">
        <v>3</v>
      </c>
      <c r="DD803" t="s">
        <v>3</v>
      </c>
      <c r="DE803" t="s">
        <v>3</v>
      </c>
      <c r="DF803" t="s">
        <v>3</v>
      </c>
      <c r="DG803" t="s">
        <v>3</v>
      </c>
      <c r="DH803" t="s">
        <v>3</v>
      </c>
      <c r="DI803" t="s">
        <v>3</v>
      </c>
      <c r="DJ803" t="s">
        <v>3</v>
      </c>
      <c r="DK803" t="s">
        <v>3</v>
      </c>
      <c r="DL803" t="s">
        <v>3</v>
      </c>
      <c r="DM803" t="s">
        <v>3</v>
      </c>
      <c r="DN803">
        <v>0</v>
      </c>
      <c r="DO803">
        <v>0</v>
      </c>
      <c r="DP803">
        <v>1</v>
      </c>
      <c r="DQ803">
        <v>1</v>
      </c>
      <c r="DU803">
        <v>1010</v>
      </c>
      <c r="DV803" t="s">
        <v>37</v>
      </c>
      <c r="DW803" t="s">
        <v>38</v>
      </c>
      <c r="DX803">
        <v>1</v>
      </c>
      <c r="EE803">
        <v>32747723</v>
      </c>
      <c r="EF803">
        <v>0</v>
      </c>
      <c r="EG803" t="s">
        <v>39</v>
      </c>
      <c r="EH803">
        <v>0</v>
      </c>
      <c r="EI803" t="s">
        <v>3</v>
      </c>
      <c r="EJ803">
        <v>1</v>
      </c>
      <c r="EK803">
        <v>6001</v>
      </c>
      <c r="EL803" t="s">
        <v>40</v>
      </c>
      <c r="EM803" t="s">
        <v>39</v>
      </c>
      <c r="EO803" t="s">
        <v>3</v>
      </c>
      <c r="EQ803">
        <v>131072</v>
      </c>
      <c r="ER803">
        <v>16012.71</v>
      </c>
      <c r="ES803">
        <v>16012.71</v>
      </c>
      <c r="ET803">
        <v>0</v>
      </c>
      <c r="EU803">
        <v>0</v>
      </c>
      <c r="EV803">
        <v>0</v>
      </c>
      <c r="EW803">
        <v>0</v>
      </c>
      <c r="EX803">
        <v>0</v>
      </c>
      <c r="EY803">
        <v>0</v>
      </c>
      <c r="FQ803">
        <v>0</v>
      </c>
      <c r="FR803">
        <f t="shared" si="817"/>
        <v>0</v>
      </c>
      <c r="FS803">
        <v>0</v>
      </c>
      <c r="FX803">
        <v>0</v>
      </c>
      <c r="FY803">
        <v>0</v>
      </c>
      <c r="GA803" t="s">
        <v>41</v>
      </c>
      <c r="GD803">
        <v>0</v>
      </c>
      <c r="GF803">
        <v>573775110</v>
      </c>
      <c r="GG803">
        <v>2</v>
      </c>
      <c r="GH803">
        <v>0</v>
      </c>
      <c r="GI803">
        <v>-2</v>
      </c>
      <c r="GJ803">
        <v>0</v>
      </c>
      <c r="GK803">
        <f>ROUND(R803*(R12)/100,2)</f>
        <v>0</v>
      </c>
      <c r="GL803">
        <f t="shared" si="818"/>
        <v>0</v>
      </c>
      <c r="GM803">
        <f t="shared" si="819"/>
        <v>96076.26</v>
      </c>
      <c r="GN803">
        <f t="shared" si="820"/>
        <v>96076.26</v>
      </c>
      <c r="GO803">
        <f t="shared" si="821"/>
        <v>0</v>
      </c>
      <c r="GP803">
        <f t="shared" si="822"/>
        <v>0</v>
      </c>
      <c r="GR803">
        <v>0</v>
      </c>
      <c r="GS803">
        <v>4</v>
      </c>
      <c r="GT803">
        <v>0</v>
      </c>
      <c r="GU803" t="s">
        <v>3</v>
      </c>
      <c r="GV803">
        <f t="shared" si="823"/>
        <v>0</v>
      </c>
      <c r="GW803">
        <v>1</v>
      </c>
      <c r="GX803">
        <f t="shared" si="824"/>
        <v>0</v>
      </c>
      <c r="HA803">
        <v>0</v>
      </c>
      <c r="HB803">
        <v>0</v>
      </c>
      <c r="IK803">
        <v>0</v>
      </c>
    </row>
    <row r="804" spans="1:245" x14ac:dyDescent="0.2">
      <c r="A804">
        <v>17</v>
      </c>
      <c r="B804">
        <v>1</v>
      </c>
      <c r="C804">
        <f>ROW(SmtRes!A2065)</f>
        <v>2065</v>
      </c>
      <c r="D804">
        <f>ROW(EtalonRes!A1961)</f>
        <v>1961</v>
      </c>
      <c r="E804" t="s">
        <v>748</v>
      </c>
      <c r="F804" t="s">
        <v>17</v>
      </c>
      <c r="G804" t="s">
        <v>18</v>
      </c>
      <c r="H804" t="s">
        <v>19</v>
      </c>
      <c r="I804">
        <v>0.68145</v>
      </c>
      <c r="J804">
        <v>0</v>
      </c>
      <c r="O804">
        <f t="shared" si="786"/>
        <v>45430.32</v>
      </c>
      <c r="P804">
        <f t="shared" si="787"/>
        <v>38797.279999999999</v>
      </c>
      <c r="Q804">
        <f t="shared" si="788"/>
        <v>1059.77</v>
      </c>
      <c r="R804">
        <f t="shared" si="789"/>
        <v>97.35</v>
      </c>
      <c r="S804">
        <f t="shared" si="790"/>
        <v>5573.27</v>
      </c>
      <c r="T804">
        <f t="shared" si="791"/>
        <v>0</v>
      </c>
      <c r="U804">
        <f t="shared" si="792"/>
        <v>24.607159499999998</v>
      </c>
      <c r="V804">
        <f t="shared" si="793"/>
        <v>0</v>
      </c>
      <c r="W804">
        <f t="shared" si="794"/>
        <v>0</v>
      </c>
      <c r="X804">
        <f t="shared" si="795"/>
        <v>3901.29</v>
      </c>
      <c r="Y804">
        <f t="shared" si="796"/>
        <v>557.33000000000004</v>
      </c>
      <c r="AA804">
        <v>33034105</v>
      </c>
      <c r="AB804">
        <f t="shared" si="797"/>
        <v>66667.14</v>
      </c>
      <c r="AC804">
        <f t="shared" si="798"/>
        <v>56933.42</v>
      </c>
      <c r="AD804">
        <f t="shared" si="799"/>
        <v>1555.17</v>
      </c>
      <c r="AE804">
        <f t="shared" si="800"/>
        <v>142.85</v>
      </c>
      <c r="AF804">
        <f t="shared" si="801"/>
        <v>8178.55</v>
      </c>
      <c r="AG804">
        <f t="shared" si="802"/>
        <v>0</v>
      </c>
      <c r="AH804">
        <f t="shared" si="803"/>
        <v>36.11</v>
      </c>
      <c r="AI804">
        <f t="shared" si="804"/>
        <v>0</v>
      </c>
      <c r="AJ804">
        <f t="shared" si="805"/>
        <v>0</v>
      </c>
      <c r="AK804">
        <v>66667.14</v>
      </c>
      <c r="AL804">
        <v>56933.42</v>
      </c>
      <c r="AM804">
        <v>1555.17</v>
      </c>
      <c r="AN804">
        <v>142.85</v>
      </c>
      <c r="AO804">
        <v>8178.55</v>
      </c>
      <c r="AP804">
        <v>0</v>
      </c>
      <c r="AQ804">
        <v>36.11</v>
      </c>
      <c r="AR804">
        <v>0</v>
      </c>
      <c r="AS804">
        <v>0</v>
      </c>
      <c r="AT804">
        <v>70</v>
      </c>
      <c r="AU804">
        <v>10</v>
      </c>
      <c r="AV804">
        <v>1</v>
      </c>
      <c r="AW804">
        <v>1</v>
      </c>
      <c r="AZ804">
        <v>1</v>
      </c>
      <c r="BA804">
        <v>1</v>
      </c>
      <c r="BB804">
        <v>1</v>
      </c>
      <c r="BC804">
        <v>1</v>
      </c>
      <c r="BD804" t="s">
        <v>3</v>
      </c>
      <c r="BE804" t="s">
        <v>3</v>
      </c>
      <c r="BF804" t="s">
        <v>3</v>
      </c>
      <c r="BG804" t="s">
        <v>3</v>
      </c>
      <c r="BH804">
        <v>0</v>
      </c>
      <c r="BI804">
        <v>4</v>
      </c>
      <c r="BJ804" t="s">
        <v>20</v>
      </c>
      <c r="BM804">
        <v>0</v>
      </c>
      <c r="BN804">
        <v>0</v>
      </c>
      <c r="BO804" t="s">
        <v>3</v>
      </c>
      <c r="BP804">
        <v>0</v>
      </c>
      <c r="BQ804">
        <v>1</v>
      </c>
      <c r="BR804">
        <v>0</v>
      </c>
      <c r="BS804">
        <v>1</v>
      </c>
      <c r="BT804">
        <v>1</v>
      </c>
      <c r="BU804">
        <v>1</v>
      </c>
      <c r="BV804">
        <v>1</v>
      </c>
      <c r="BW804">
        <v>1</v>
      </c>
      <c r="BX804">
        <v>1</v>
      </c>
      <c r="BY804" t="s">
        <v>3</v>
      </c>
      <c r="BZ804">
        <v>70</v>
      </c>
      <c r="CA804">
        <v>10</v>
      </c>
      <c r="CF804">
        <v>0</v>
      </c>
      <c r="CG804">
        <v>0</v>
      </c>
      <c r="CM804">
        <v>0</v>
      </c>
      <c r="CN804" t="s">
        <v>3</v>
      </c>
      <c r="CO804">
        <v>0</v>
      </c>
      <c r="CP804">
        <f t="shared" si="806"/>
        <v>45430.319999999992</v>
      </c>
      <c r="CQ804">
        <f t="shared" si="807"/>
        <v>56933.42</v>
      </c>
      <c r="CR804">
        <f t="shared" si="808"/>
        <v>1555.17</v>
      </c>
      <c r="CS804">
        <f t="shared" si="809"/>
        <v>142.85</v>
      </c>
      <c r="CT804">
        <f t="shared" si="810"/>
        <v>8178.55</v>
      </c>
      <c r="CU804">
        <f t="shared" si="811"/>
        <v>0</v>
      </c>
      <c r="CV804">
        <f t="shared" si="812"/>
        <v>36.11</v>
      </c>
      <c r="CW804">
        <f t="shared" si="813"/>
        <v>0</v>
      </c>
      <c r="CX804">
        <f t="shared" si="814"/>
        <v>0</v>
      </c>
      <c r="CY804">
        <f t="shared" si="815"/>
        <v>3901.2890000000002</v>
      </c>
      <c r="CZ804">
        <f t="shared" si="816"/>
        <v>557.327</v>
      </c>
      <c r="DC804" t="s">
        <v>3</v>
      </c>
      <c r="DD804" t="s">
        <v>3</v>
      </c>
      <c r="DE804" t="s">
        <v>3</v>
      </c>
      <c r="DF804" t="s">
        <v>3</v>
      </c>
      <c r="DG804" t="s">
        <v>3</v>
      </c>
      <c r="DH804" t="s">
        <v>3</v>
      </c>
      <c r="DI804" t="s">
        <v>3</v>
      </c>
      <c r="DJ804" t="s">
        <v>3</v>
      </c>
      <c r="DK804" t="s">
        <v>3</v>
      </c>
      <c r="DL804" t="s">
        <v>3</v>
      </c>
      <c r="DM804" t="s">
        <v>3</v>
      </c>
      <c r="DN804">
        <v>0</v>
      </c>
      <c r="DO804">
        <v>0</v>
      </c>
      <c r="DP804">
        <v>1</v>
      </c>
      <c r="DQ804">
        <v>1</v>
      </c>
      <c r="DU804">
        <v>1009</v>
      </c>
      <c r="DV804" t="s">
        <v>19</v>
      </c>
      <c r="DW804" t="s">
        <v>19</v>
      </c>
      <c r="DX804">
        <v>1000</v>
      </c>
      <c r="EE804">
        <v>32505399</v>
      </c>
      <c r="EF804">
        <v>1</v>
      </c>
      <c r="EG804" t="s">
        <v>21</v>
      </c>
      <c r="EH804">
        <v>0</v>
      </c>
      <c r="EI804" t="s">
        <v>3</v>
      </c>
      <c r="EJ804">
        <v>4</v>
      </c>
      <c r="EK804">
        <v>0</v>
      </c>
      <c r="EL804" t="s">
        <v>22</v>
      </c>
      <c r="EM804" t="s">
        <v>23</v>
      </c>
      <c r="EO804" t="s">
        <v>3</v>
      </c>
      <c r="EQ804">
        <v>131072</v>
      </c>
      <c r="ER804">
        <v>66667.14</v>
      </c>
      <c r="ES804">
        <v>56933.42</v>
      </c>
      <c r="ET804">
        <v>1555.17</v>
      </c>
      <c r="EU804">
        <v>142.85</v>
      </c>
      <c r="EV804">
        <v>8178.55</v>
      </c>
      <c r="EW804">
        <v>36.11</v>
      </c>
      <c r="EX804">
        <v>0</v>
      </c>
      <c r="EY804">
        <v>0</v>
      </c>
      <c r="FQ804">
        <v>0</v>
      </c>
      <c r="FR804">
        <f t="shared" si="817"/>
        <v>0</v>
      </c>
      <c r="FS804">
        <v>0</v>
      </c>
      <c r="FX804">
        <v>70</v>
      </c>
      <c r="FY804">
        <v>10</v>
      </c>
      <c r="GA804" t="s">
        <v>3</v>
      </c>
      <c r="GD804">
        <v>0</v>
      </c>
      <c r="GF804">
        <v>-1596235391</v>
      </c>
      <c r="GG804">
        <v>2</v>
      </c>
      <c r="GH804">
        <v>1</v>
      </c>
      <c r="GI804">
        <v>-2</v>
      </c>
      <c r="GJ804">
        <v>0</v>
      </c>
      <c r="GK804">
        <f>ROUND(R804*(R12)/100,2)</f>
        <v>105.14</v>
      </c>
      <c r="GL804">
        <f t="shared" si="818"/>
        <v>0</v>
      </c>
      <c r="GM804">
        <f t="shared" si="819"/>
        <v>49994.080000000002</v>
      </c>
      <c r="GN804">
        <f t="shared" si="820"/>
        <v>0</v>
      </c>
      <c r="GO804">
        <f t="shared" si="821"/>
        <v>0</v>
      </c>
      <c r="GP804">
        <f t="shared" si="822"/>
        <v>49994.080000000002</v>
      </c>
      <c r="GR804">
        <v>0</v>
      </c>
      <c r="GS804">
        <v>3</v>
      </c>
      <c r="GT804">
        <v>0</v>
      </c>
      <c r="GU804" t="s">
        <v>3</v>
      </c>
      <c r="GV804">
        <f t="shared" si="823"/>
        <v>0</v>
      </c>
      <c r="GW804">
        <v>1</v>
      </c>
      <c r="GX804">
        <f t="shared" si="824"/>
        <v>0</v>
      </c>
      <c r="HA804">
        <v>0</v>
      </c>
      <c r="HB804">
        <v>0</v>
      </c>
      <c r="IK804">
        <v>0</v>
      </c>
    </row>
    <row r="805" spans="1:245" x14ac:dyDescent="0.2">
      <c r="A805">
        <v>18</v>
      </c>
      <c r="B805">
        <v>1</v>
      </c>
      <c r="C805">
        <v>2065</v>
      </c>
      <c r="E805" t="s">
        <v>749</v>
      </c>
      <c r="F805" t="s">
        <v>25</v>
      </c>
      <c r="G805" t="s">
        <v>26</v>
      </c>
      <c r="H805" t="s">
        <v>19</v>
      </c>
      <c r="I805">
        <f>I804*J805</f>
        <v>-0.68145</v>
      </c>
      <c r="J805">
        <v>-1</v>
      </c>
      <c r="O805">
        <f t="shared" si="786"/>
        <v>-36396.35</v>
      </c>
      <c r="P805">
        <f t="shared" si="787"/>
        <v>-36396.35</v>
      </c>
      <c r="Q805">
        <f t="shared" si="788"/>
        <v>0</v>
      </c>
      <c r="R805">
        <f t="shared" si="789"/>
        <v>0</v>
      </c>
      <c r="S805">
        <f t="shared" si="790"/>
        <v>0</v>
      </c>
      <c r="T805">
        <f t="shared" si="791"/>
        <v>0</v>
      </c>
      <c r="U805">
        <f t="shared" si="792"/>
        <v>0</v>
      </c>
      <c r="V805">
        <f t="shared" si="793"/>
        <v>0</v>
      </c>
      <c r="W805">
        <f t="shared" si="794"/>
        <v>0</v>
      </c>
      <c r="X805">
        <f t="shared" si="795"/>
        <v>0</v>
      </c>
      <c r="Y805">
        <f t="shared" si="796"/>
        <v>0</v>
      </c>
      <c r="AA805">
        <v>33034105</v>
      </c>
      <c r="AB805">
        <f t="shared" si="797"/>
        <v>53410.15</v>
      </c>
      <c r="AC805">
        <f t="shared" si="798"/>
        <v>53410.15</v>
      </c>
      <c r="AD805">
        <f t="shared" si="799"/>
        <v>0</v>
      </c>
      <c r="AE805">
        <f t="shared" si="800"/>
        <v>0</v>
      </c>
      <c r="AF805">
        <f t="shared" si="801"/>
        <v>0</v>
      </c>
      <c r="AG805">
        <f t="shared" si="802"/>
        <v>0</v>
      </c>
      <c r="AH805">
        <f t="shared" si="803"/>
        <v>0</v>
      </c>
      <c r="AI805">
        <f t="shared" si="804"/>
        <v>0</v>
      </c>
      <c r="AJ805">
        <f t="shared" si="805"/>
        <v>0</v>
      </c>
      <c r="AK805">
        <v>53410.15</v>
      </c>
      <c r="AL805">
        <v>53410.15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70</v>
      </c>
      <c r="AU805">
        <v>10</v>
      </c>
      <c r="AV805">
        <v>1</v>
      </c>
      <c r="AW805">
        <v>1</v>
      </c>
      <c r="AZ805">
        <v>1</v>
      </c>
      <c r="BA805">
        <v>1</v>
      </c>
      <c r="BB805">
        <v>1</v>
      </c>
      <c r="BC805">
        <v>1</v>
      </c>
      <c r="BD805" t="s">
        <v>3</v>
      </c>
      <c r="BE805" t="s">
        <v>3</v>
      </c>
      <c r="BF805" t="s">
        <v>3</v>
      </c>
      <c r="BG805" t="s">
        <v>3</v>
      </c>
      <c r="BH805">
        <v>3</v>
      </c>
      <c r="BI805">
        <v>4</v>
      </c>
      <c r="BJ805" t="s">
        <v>27</v>
      </c>
      <c r="BM805">
        <v>0</v>
      </c>
      <c r="BN805">
        <v>0</v>
      </c>
      <c r="BO805" t="s">
        <v>3</v>
      </c>
      <c r="BP805">
        <v>0</v>
      </c>
      <c r="BQ805">
        <v>1</v>
      </c>
      <c r="BR805">
        <v>0</v>
      </c>
      <c r="BS805">
        <v>1</v>
      </c>
      <c r="BT805">
        <v>1</v>
      </c>
      <c r="BU805">
        <v>1</v>
      </c>
      <c r="BV805">
        <v>1</v>
      </c>
      <c r="BW805">
        <v>1</v>
      </c>
      <c r="BX805">
        <v>1</v>
      </c>
      <c r="BY805" t="s">
        <v>3</v>
      </c>
      <c r="BZ805">
        <v>70</v>
      </c>
      <c r="CA805">
        <v>10</v>
      </c>
      <c r="CF805">
        <v>0</v>
      </c>
      <c r="CG805">
        <v>0</v>
      </c>
      <c r="CM805">
        <v>0</v>
      </c>
      <c r="CN805" t="s">
        <v>3</v>
      </c>
      <c r="CO805">
        <v>0</v>
      </c>
      <c r="CP805">
        <f t="shared" si="806"/>
        <v>-36396.35</v>
      </c>
      <c r="CQ805">
        <f t="shared" si="807"/>
        <v>53410.15</v>
      </c>
      <c r="CR805">
        <f t="shared" si="808"/>
        <v>0</v>
      </c>
      <c r="CS805">
        <f t="shared" si="809"/>
        <v>0</v>
      </c>
      <c r="CT805">
        <f t="shared" si="810"/>
        <v>0</v>
      </c>
      <c r="CU805">
        <f t="shared" si="811"/>
        <v>0</v>
      </c>
      <c r="CV805">
        <f t="shared" si="812"/>
        <v>0</v>
      </c>
      <c r="CW805">
        <f t="shared" si="813"/>
        <v>0</v>
      </c>
      <c r="CX805">
        <f t="shared" si="814"/>
        <v>0</v>
      </c>
      <c r="CY805">
        <f t="shared" si="815"/>
        <v>0</v>
      </c>
      <c r="CZ805">
        <f t="shared" si="816"/>
        <v>0</v>
      </c>
      <c r="DC805" t="s">
        <v>3</v>
      </c>
      <c r="DD805" t="s">
        <v>3</v>
      </c>
      <c r="DE805" t="s">
        <v>3</v>
      </c>
      <c r="DF805" t="s">
        <v>3</v>
      </c>
      <c r="DG805" t="s">
        <v>3</v>
      </c>
      <c r="DH805" t="s">
        <v>3</v>
      </c>
      <c r="DI805" t="s">
        <v>3</v>
      </c>
      <c r="DJ805" t="s">
        <v>3</v>
      </c>
      <c r="DK805" t="s">
        <v>3</v>
      </c>
      <c r="DL805" t="s">
        <v>3</v>
      </c>
      <c r="DM805" t="s">
        <v>3</v>
      </c>
      <c r="DN805">
        <v>0</v>
      </c>
      <c r="DO805">
        <v>0</v>
      </c>
      <c r="DP805">
        <v>1</v>
      </c>
      <c r="DQ805">
        <v>1</v>
      </c>
      <c r="DU805">
        <v>1009</v>
      </c>
      <c r="DV805" t="s">
        <v>19</v>
      </c>
      <c r="DW805" t="s">
        <v>19</v>
      </c>
      <c r="DX805">
        <v>1000</v>
      </c>
      <c r="EE805">
        <v>32505399</v>
      </c>
      <c r="EF805">
        <v>1</v>
      </c>
      <c r="EG805" t="s">
        <v>21</v>
      </c>
      <c r="EH805">
        <v>0</v>
      </c>
      <c r="EI805" t="s">
        <v>3</v>
      </c>
      <c r="EJ805">
        <v>4</v>
      </c>
      <c r="EK805">
        <v>0</v>
      </c>
      <c r="EL805" t="s">
        <v>22</v>
      </c>
      <c r="EM805" t="s">
        <v>23</v>
      </c>
      <c r="EO805" t="s">
        <v>3</v>
      </c>
      <c r="EQ805">
        <v>0</v>
      </c>
      <c r="ER805">
        <v>53410.15</v>
      </c>
      <c r="ES805">
        <v>53410.15</v>
      </c>
      <c r="ET805">
        <v>0</v>
      </c>
      <c r="EU805">
        <v>0</v>
      </c>
      <c r="EV805">
        <v>0</v>
      </c>
      <c r="EW805">
        <v>0</v>
      </c>
      <c r="EX805">
        <v>0</v>
      </c>
      <c r="FQ805">
        <v>0</v>
      </c>
      <c r="FR805">
        <f t="shared" si="817"/>
        <v>0</v>
      </c>
      <c r="FS805">
        <v>0</v>
      </c>
      <c r="FX805">
        <v>70</v>
      </c>
      <c r="FY805">
        <v>10</v>
      </c>
      <c r="GA805" t="s">
        <v>3</v>
      </c>
      <c r="GD805">
        <v>0</v>
      </c>
      <c r="GF805">
        <v>-1467733540</v>
      </c>
      <c r="GG805">
        <v>2</v>
      </c>
      <c r="GH805">
        <v>1</v>
      </c>
      <c r="GI805">
        <v>-2</v>
      </c>
      <c r="GJ805">
        <v>0</v>
      </c>
      <c r="GK805">
        <f>ROUND(R805*(R12)/100,2)</f>
        <v>0</v>
      </c>
      <c r="GL805">
        <f t="shared" si="818"/>
        <v>0</v>
      </c>
      <c r="GM805">
        <f t="shared" si="819"/>
        <v>-36396.35</v>
      </c>
      <c r="GN805">
        <f t="shared" si="820"/>
        <v>0</v>
      </c>
      <c r="GO805">
        <f t="shared" si="821"/>
        <v>0</v>
      </c>
      <c r="GP805">
        <f t="shared" si="822"/>
        <v>-36396.35</v>
      </c>
      <c r="GR805">
        <v>0</v>
      </c>
      <c r="GS805">
        <v>3</v>
      </c>
      <c r="GT805">
        <v>0</v>
      </c>
      <c r="GU805" t="s">
        <v>3</v>
      </c>
      <c r="GV805">
        <f t="shared" si="823"/>
        <v>0</v>
      </c>
      <c r="GW805">
        <v>1</v>
      </c>
      <c r="GX805">
        <f t="shared" si="824"/>
        <v>0</v>
      </c>
      <c r="HA805">
        <v>0</v>
      </c>
      <c r="HB805">
        <v>0</v>
      </c>
      <c r="IK805">
        <v>0</v>
      </c>
    </row>
    <row r="806" spans="1:245" x14ac:dyDescent="0.2">
      <c r="A806">
        <v>17</v>
      </c>
      <c r="B806">
        <v>1</v>
      </c>
      <c r="C806">
        <f>ROW(SmtRes!A2080)</f>
        <v>2080</v>
      </c>
      <c r="D806">
        <f>ROW(EtalonRes!A1976)</f>
        <v>1976</v>
      </c>
      <c r="E806" t="s">
        <v>750</v>
      </c>
      <c r="F806" t="s">
        <v>29</v>
      </c>
      <c r="G806" t="s">
        <v>30</v>
      </c>
      <c r="H806" t="s">
        <v>31</v>
      </c>
      <c r="I806">
        <v>9.2770000000000005E-2</v>
      </c>
      <c r="J806">
        <v>0</v>
      </c>
      <c r="O806">
        <f t="shared" si="786"/>
        <v>39604.65</v>
      </c>
      <c r="P806">
        <f t="shared" si="787"/>
        <v>32268.42</v>
      </c>
      <c r="Q806">
        <f t="shared" si="788"/>
        <v>40.369999999999997</v>
      </c>
      <c r="R806">
        <f t="shared" si="789"/>
        <v>13.68</v>
      </c>
      <c r="S806">
        <f t="shared" si="790"/>
        <v>7295.86</v>
      </c>
      <c r="T806">
        <f t="shared" si="791"/>
        <v>0</v>
      </c>
      <c r="U806">
        <f t="shared" si="792"/>
        <v>42.034087000000007</v>
      </c>
      <c r="V806">
        <f t="shared" si="793"/>
        <v>0</v>
      </c>
      <c r="W806">
        <f t="shared" si="794"/>
        <v>0</v>
      </c>
      <c r="X806">
        <f t="shared" si="795"/>
        <v>5107.1000000000004</v>
      </c>
      <c r="Y806">
        <f t="shared" si="796"/>
        <v>729.59</v>
      </c>
      <c r="AA806">
        <v>33034105</v>
      </c>
      <c r="AB806">
        <f t="shared" si="797"/>
        <v>426912.19</v>
      </c>
      <c r="AC806">
        <f t="shared" si="798"/>
        <v>347832.49</v>
      </c>
      <c r="AD806">
        <f t="shared" si="799"/>
        <v>435.13</v>
      </c>
      <c r="AE806">
        <f t="shared" si="800"/>
        <v>147.43</v>
      </c>
      <c r="AF806">
        <f t="shared" si="801"/>
        <v>78644.570000000007</v>
      </c>
      <c r="AG806">
        <f t="shared" si="802"/>
        <v>0</v>
      </c>
      <c r="AH806">
        <f t="shared" si="803"/>
        <v>453.1</v>
      </c>
      <c r="AI806">
        <f t="shared" si="804"/>
        <v>0</v>
      </c>
      <c r="AJ806">
        <f t="shared" si="805"/>
        <v>0</v>
      </c>
      <c r="AK806">
        <v>426912.19</v>
      </c>
      <c r="AL806">
        <v>347832.49</v>
      </c>
      <c r="AM806">
        <v>435.13</v>
      </c>
      <c r="AN806">
        <v>147.43</v>
      </c>
      <c r="AO806">
        <v>78644.570000000007</v>
      </c>
      <c r="AP806">
        <v>0</v>
      </c>
      <c r="AQ806">
        <v>453.1</v>
      </c>
      <c r="AR806">
        <v>0</v>
      </c>
      <c r="AS806">
        <v>0</v>
      </c>
      <c r="AT806">
        <v>70</v>
      </c>
      <c r="AU806">
        <v>10</v>
      </c>
      <c r="AV806">
        <v>1</v>
      </c>
      <c r="AW806">
        <v>1</v>
      </c>
      <c r="AZ806">
        <v>1</v>
      </c>
      <c r="BA806">
        <v>1</v>
      </c>
      <c r="BB806">
        <v>1</v>
      </c>
      <c r="BC806">
        <v>1</v>
      </c>
      <c r="BD806" t="s">
        <v>3</v>
      </c>
      <c r="BE806" t="s">
        <v>3</v>
      </c>
      <c r="BF806" t="s">
        <v>3</v>
      </c>
      <c r="BG806" t="s">
        <v>3</v>
      </c>
      <c r="BH806">
        <v>0</v>
      </c>
      <c r="BI806">
        <v>4</v>
      </c>
      <c r="BJ806" t="s">
        <v>32</v>
      </c>
      <c r="BM806">
        <v>0</v>
      </c>
      <c r="BN806">
        <v>0</v>
      </c>
      <c r="BO806" t="s">
        <v>3</v>
      </c>
      <c r="BP806">
        <v>0</v>
      </c>
      <c r="BQ806">
        <v>1</v>
      </c>
      <c r="BR806">
        <v>0</v>
      </c>
      <c r="BS806">
        <v>1</v>
      </c>
      <c r="BT806">
        <v>1</v>
      </c>
      <c r="BU806">
        <v>1</v>
      </c>
      <c r="BV806">
        <v>1</v>
      </c>
      <c r="BW806">
        <v>1</v>
      </c>
      <c r="BX806">
        <v>1</v>
      </c>
      <c r="BY806" t="s">
        <v>3</v>
      </c>
      <c r="BZ806">
        <v>70</v>
      </c>
      <c r="CA806">
        <v>10</v>
      </c>
      <c r="CF806">
        <v>0</v>
      </c>
      <c r="CG806">
        <v>0</v>
      </c>
      <c r="CM806">
        <v>0</v>
      </c>
      <c r="CN806" t="s">
        <v>3</v>
      </c>
      <c r="CO806">
        <v>0</v>
      </c>
      <c r="CP806">
        <f t="shared" si="806"/>
        <v>39604.649999999994</v>
      </c>
      <c r="CQ806">
        <f t="shared" si="807"/>
        <v>347832.49</v>
      </c>
      <c r="CR806">
        <f t="shared" si="808"/>
        <v>435.13</v>
      </c>
      <c r="CS806">
        <f t="shared" si="809"/>
        <v>147.43</v>
      </c>
      <c r="CT806">
        <f t="shared" si="810"/>
        <v>78644.570000000007</v>
      </c>
      <c r="CU806">
        <f t="shared" si="811"/>
        <v>0</v>
      </c>
      <c r="CV806">
        <f t="shared" si="812"/>
        <v>453.1</v>
      </c>
      <c r="CW806">
        <f t="shared" si="813"/>
        <v>0</v>
      </c>
      <c r="CX806">
        <f t="shared" si="814"/>
        <v>0</v>
      </c>
      <c r="CY806">
        <f t="shared" si="815"/>
        <v>5107.1019999999999</v>
      </c>
      <c r="CZ806">
        <f t="shared" si="816"/>
        <v>729.5859999999999</v>
      </c>
      <c r="DC806" t="s">
        <v>3</v>
      </c>
      <c r="DD806" t="s">
        <v>3</v>
      </c>
      <c r="DE806" t="s">
        <v>3</v>
      </c>
      <c r="DF806" t="s">
        <v>3</v>
      </c>
      <c r="DG806" t="s">
        <v>3</v>
      </c>
      <c r="DH806" t="s">
        <v>3</v>
      </c>
      <c r="DI806" t="s">
        <v>3</v>
      </c>
      <c r="DJ806" t="s">
        <v>3</v>
      </c>
      <c r="DK806" t="s">
        <v>3</v>
      </c>
      <c r="DL806" t="s">
        <v>3</v>
      </c>
      <c r="DM806" t="s">
        <v>3</v>
      </c>
      <c r="DN806">
        <v>0</v>
      </c>
      <c r="DO806">
        <v>0</v>
      </c>
      <c r="DP806">
        <v>1</v>
      </c>
      <c r="DQ806">
        <v>1</v>
      </c>
      <c r="DU806">
        <v>1007</v>
      </c>
      <c r="DV806" t="s">
        <v>31</v>
      </c>
      <c r="DW806" t="s">
        <v>31</v>
      </c>
      <c r="DX806">
        <v>100</v>
      </c>
      <c r="EE806">
        <v>32505399</v>
      </c>
      <c r="EF806">
        <v>1</v>
      </c>
      <c r="EG806" t="s">
        <v>21</v>
      </c>
      <c r="EH806">
        <v>0</v>
      </c>
      <c r="EI806" t="s">
        <v>3</v>
      </c>
      <c r="EJ806">
        <v>4</v>
      </c>
      <c r="EK806">
        <v>0</v>
      </c>
      <c r="EL806" t="s">
        <v>22</v>
      </c>
      <c r="EM806" t="s">
        <v>23</v>
      </c>
      <c r="EO806" t="s">
        <v>3</v>
      </c>
      <c r="EQ806">
        <v>131072</v>
      </c>
      <c r="ER806">
        <v>426912.19</v>
      </c>
      <c r="ES806">
        <v>347832.49</v>
      </c>
      <c r="ET806">
        <v>435.13</v>
      </c>
      <c r="EU806">
        <v>147.43</v>
      </c>
      <c r="EV806">
        <v>78644.570000000007</v>
      </c>
      <c r="EW806">
        <v>453.1</v>
      </c>
      <c r="EX806">
        <v>0</v>
      </c>
      <c r="EY806">
        <v>0</v>
      </c>
      <c r="FQ806">
        <v>0</v>
      </c>
      <c r="FR806">
        <f t="shared" si="817"/>
        <v>0</v>
      </c>
      <c r="FS806">
        <v>0</v>
      </c>
      <c r="FX806">
        <v>70</v>
      </c>
      <c r="FY806">
        <v>10</v>
      </c>
      <c r="GA806" t="s">
        <v>3</v>
      </c>
      <c r="GD806">
        <v>0</v>
      </c>
      <c r="GF806">
        <v>1739596138</v>
      </c>
      <c r="GG806">
        <v>2</v>
      </c>
      <c r="GH806">
        <v>1</v>
      </c>
      <c r="GI806">
        <v>-2</v>
      </c>
      <c r="GJ806">
        <v>0</v>
      </c>
      <c r="GK806">
        <f>ROUND(R806*(R12)/100,2)</f>
        <v>14.77</v>
      </c>
      <c r="GL806">
        <f t="shared" si="818"/>
        <v>0</v>
      </c>
      <c r="GM806">
        <f t="shared" si="819"/>
        <v>45456.11</v>
      </c>
      <c r="GN806">
        <f t="shared" si="820"/>
        <v>0</v>
      </c>
      <c r="GO806">
        <f t="shared" si="821"/>
        <v>0</v>
      </c>
      <c r="GP806">
        <f t="shared" si="822"/>
        <v>45456.11</v>
      </c>
      <c r="GR806">
        <v>0</v>
      </c>
      <c r="GS806">
        <v>3</v>
      </c>
      <c r="GT806">
        <v>0</v>
      </c>
      <c r="GU806" t="s">
        <v>3</v>
      </c>
      <c r="GV806">
        <f t="shared" si="823"/>
        <v>0</v>
      </c>
      <c r="GW806">
        <v>1</v>
      </c>
      <c r="GX806">
        <f t="shared" si="824"/>
        <v>0</v>
      </c>
      <c r="HA806">
        <v>0</v>
      </c>
      <c r="HB806">
        <v>0</v>
      </c>
      <c r="IK806">
        <v>0</v>
      </c>
    </row>
    <row r="807" spans="1:245" x14ac:dyDescent="0.2">
      <c r="A807">
        <v>17</v>
      </c>
      <c r="B807">
        <v>1</v>
      </c>
      <c r="E807" t="s">
        <v>751</v>
      </c>
      <c r="F807" t="s">
        <v>25</v>
      </c>
      <c r="G807" t="s">
        <v>26</v>
      </c>
      <c r="H807" t="s">
        <v>19</v>
      </c>
      <c r="I807">
        <v>0.20368228902999999</v>
      </c>
      <c r="J807">
        <v>0</v>
      </c>
      <c r="O807">
        <f t="shared" si="786"/>
        <v>10878.7</v>
      </c>
      <c r="P807">
        <f t="shared" si="787"/>
        <v>10878.7</v>
      </c>
      <c r="Q807">
        <f t="shared" si="788"/>
        <v>0</v>
      </c>
      <c r="R807">
        <f t="shared" si="789"/>
        <v>0</v>
      </c>
      <c r="S807">
        <f t="shared" si="790"/>
        <v>0</v>
      </c>
      <c r="T807">
        <f t="shared" si="791"/>
        <v>0</v>
      </c>
      <c r="U807">
        <f t="shared" si="792"/>
        <v>0</v>
      </c>
      <c r="V807">
        <f t="shared" si="793"/>
        <v>0</v>
      </c>
      <c r="W807">
        <f t="shared" si="794"/>
        <v>0</v>
      </c>
      <c r="X807">
        <f t="shared" si="795"/>
        <v>0</v>
      </c>
      <c r="Y807">
        <f t="shared" si="796"/>
        <v>0</v>
      </c>
      <c r="AA807">
        <v>33034105</v>
      </c>
      <c r="AB807">
        <f t="shared" si="797"/>
        <v>53410.15</v>
      </c>
      <c r="AC807">
        <f t="shared" si="798"/>
        <v>53410.15</v>
      </c>
      <c r="AD807">
        <f t="shared" si="799"/>
        <v>0</v>
      </c>
      <c r="AE807">
        <f t="shared" si="800"/>
        <v>0</v>
      </c>
      <c r="AF807">
        <f t="shared" si="801"/>
        <v>0</v>
      </c>
      <c r="AG807">
        <f t="shared" si="802"/>
        <v>0</v>
      </c>
      <c r="AH807">
        <f t="shared" si="803"/>
        <v>0</v>
      </c>
      <c r="AI807">
        <f t="shared" si="804"/>
        <v>0</v>
      </c>
      <c r="AJ807">
        <f t="shared" si="805"/>
        <v>0</v>
      </c>
      <c r="AK807">
        <v>53410.15</v>
      </c>
      <c r="AL807">
        <v>53410.15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70</v>
      </c>
      <c r="AU807">
        <v>10</v>
      </c>
      <c r="AV807">
        <v>1</v>
      </c>
      <c r="AW807">
        <v>1</v>
      </c>
      <c r="AZ807">
        <v>1</v>
      </c>
      <c r="BA807">
        <v>1</v>
      </c>
      <c r="BB807">
        <v>1</v>
      </c>
      <c r="BC807">
        <v>1</v>
      </c>
      <c r="BD807" t="s">
        <v>3</v>
      </c>
      <c r="BE807" t="s">
        <v>3</v>
      </c>
      <c r="BF807" t="s">
        <v>3</v>
      </c>
      <c r="BG807" t="s">
        <v>3</v>
      </c>
      <c r="BH807">
        <v>3</v>
      </c>
      <c r="BI807">
        <v>4</v>
      </c>
      <c r="BJ807" t="s">
        <v>27</v>
      </c>
      <c r="BM807">
        <v>0</v>
      </c>
      <c r="BN807">
        <v>0</v>
      </c>
      <c r="BO807" t="s">
        <v>3</v>
      </c>
      <c r="BP807">
        <v>0</v>
      </c>
      <c r="BQ807">
        <v>1</v>
      </c>
      <c r="BR807">
        <v>0</v>
      </c>
      <c r="BS807">
        <v>1</v>
      </c>
      <c r="BT807">
        <v>1</v>
      </c>
      <c r="BU807">
        <v>1</v>
      </c>
      <c r="BV807">
        <v>1</v>
      </c>
      <c r="BW807">
        <v>1</v>
      </c>
      <c r="BX807">
        <v>1</v>
      </c>
      <c r="BY807" t="s">
        <v>3</v>
      </c>
      <c r="BZ807">
        <v>70</v>
      </c>
      <c r="CA807">
        <v>10</v>
      </c>
      <c r="CF807">
        <v>0</v>
      </c>
      <c r="CG807">
        <v>0</v>
      </c>
      <c r="CM807">
        <v>0</v>
      </c>
      <c r="CN807" t="s">
        <v>3</v>
      </c>
      <c r="CO807">
        <v>0</v>
      </c>
      <c r="CP807">
        <f t="shared" si="806"/>
        <v>10878.7</v>
      </c>
      <c r="CQ807">
        <f t="shared" si="807"/>
        <v>53410.15</v>
      </c>
      <c r="CR807">
        <f t="shared" si="808"/>
        <v>0</v>
      </c>
      <c r="CS807">
        <f t="shared" si="809"/>
        <v>0</v>
      </c>
      <c r="CT807">
        <f t="shared" si="810"/>
        <v>0</v>
      </c>
      <c r="CU807">
        <f t="shared" si="811"/>
        <v>0</v>
      </c>
      <c r="CV807">
        <f t="shared" si="812"/>
        <v>0</v>
      </c>
      <c r="CW807">
        <f t="shared" si="813"/>
        <v>0</v>
      </c>
      <c r="CX807">
        <f t="shared" si="814"/>
        <v>0</v>
      </c>
      <c r="CY807">
        <f t="shared" si="815"/>
        <v>0</v>
      </c>
      <c r="CZ807">
        <f t="shared" si="816"/>
        <v>0</v>
      </c>
      <c r="DC807" t="s">
        <v>3</v>
      </c>
      <c r="DD807" t="s">
        <v>3</v>
      </c>
      <c r="DE807" t="s">
        <v>3</v>
      </c>
      <c r="DF807" t="s">
        <v>3</v>
      </c>
      <c r="DG807" t="s">
        <v>3</v>
      </c>
      <c r="DH807" t="s">
        <v>3</v>
      </c>
      <c r="DI807" t="s">
        <v>3</v>
      </c>
      <c r="DJ807" t="s">
        <v>3</v>
      </c>
      <c r="DK807" t="s">
        <v>3</v>
      </c>
      <c r="DL807" t="s">
        <v>3</v>
      </c>
      <c r="DM807" t="s">
        <v>3</v>
      </c>
      <c r="DN807">
        <v>0</v>
      </c>
      <c r="DO807">
        <v>0</v>
      </c>
      <c r="DP807">
        <v>1</v>
      </c>
      <c r="DQ807">
        <v>1</v>
      </c>
      <c r="DU807">
        <v>1009</v>
      </c>
      <c r="DV807" t="s">
        <v>19</v>
      </c>
      <c r="DW807" t="s">
        <v>19</v>
      </c>
      <c r="DX807">
        <v>1000</v>
      </c>
      <c r="EE807">
        <v>32505399</v>
      </c>
      <c r="EF807">
        <v>1</v>
      </c>
      <c r="EG807" t="s">
        <v>21</v>
      </c>
      <c r="EH807">
        <v>0</v>
      </c>
      <c r="EI807" t="s">
        <v>3</v>
      </c>
      <c r="EJ807">
        <v>4</v>
      </c>
      <c r="EK807">
        <v>0</v>
      </c>
      <c r="EL807" t="s">
        <v>22</v>
      </c>
      <c r="EM807" t="s">
        <v>23</v>
      </c>
      <c r="EO807" t="s">
        <v>3</v>
      </c>
      <c r="EQ807">
        <v>131072</v>
      </c>
      <c r="ER807">
        <v>53410.15</v>
      </c>
      <c r="ES807">
        <v>53410.15</v>
      </c>
      <c r="ET807">
        <v>0</v>
      </c>
      <c r="EU807">
        <v>0</v>
      </c>
      <c r="EV807">
        <v>0</v>
      </c>
      <c r="EW807">
        <v>0</v>
      </c>
      <c r="EX807">
        <v>0</v>
      </c>
      <c r="EY807">
        <v>0</v>
      </c>
      <c r="FQ807">
        <v>0</v>
      </c>
      <c r="FR807">
        <f t="shared" si="817"/>
        <v>0</v>
      </c>
      <c r="FS807">
        <v>0</v>
      </c>
      <c r="FX807">
        <v>70</v>
      </c>
      <c r="FY807">
        <v>10</v>
      </c>
      <c r="GA807" t="s">
        <v>3</v>
      </c>
      <c r="GD807">
        <v>0</v>
      </c>
      <c r="GF807">
        <v>-1467733540</v>
      </c>
      <c r="GG807">
        <v>2</v>
      </c>
      <c r="GH807">
        <v>1</v>
      </c>
      <c r="GI807">
        <v>-2</v>
      </c>
      <c r="GJ807">
        <v>0</v>
      </c>
      <c r="GK807">
        <f>ROUND(R807*(R12)/100,2)</f>
        <v>0</v>
      </c>
      <c r="GL807">
        <f t="shared" si="818"/>
        <v>0</v>
      </c>
      <c r="GM807">
        <f t="shared" si="819"/>
        <v>10878.7</v>
      </c>
      <c r="GN807">
        <f t="shared" si="820"/>
        <v>0</v>
      </c>
      <c r="GO807">
        <f t="shared" si="821"/>
        <v>0</v>
      </c>
      <c r="GP807">
        <f t="shared" si="822"/>
        <v>10878.7</v>
      </c>
      <c r="GR807">
        <v>0</v>
      </c>
      <c r="GS807">
        <v>3</v>
      </c>
      <c r="GT807">
        <v>0</v>
      </c>
      <c r="GU807" t="s">
        <v>3</v>
      </c>
      <c r="GV807">
        <f t="shared" si="823"/>
        <v>0</v>
      </c>
      <c r="GW807">
        <v>1</v>
      </c>
      <c r="GX807">
        <f t="shared" si="824"/>
        <v>0</v>
      </c>
      <c r="HA807">
        <v>0</v>
      </c>
      <c r="HB807">
        <v>0</v>
      </c>
      <c r="IK807">
        <v>0</v>
      </c>
    </row>
    <row r="808" spans="1:245" x14ac:dyDescent="0.2">
      <c r="A808">
        <v>17</v>
      </c>
      <c r="B808">
        <v>1</v>
      </c>
      <c r="E808" t="s">
        <v>752</v>
      </c>
      <c r="F808" t="s">
        <v>35</v>
      </c>
      <c r="G808" t="s">
        <v>534</v>
      </c>
      <c r="H808" t="s">
        <v>37</v>
      </c>
      <c r="I808">
        <v>1</v>
      </c>
      <c r="J808">
        <v>0</v>
      </c>
      <c r="O808">
        <f t="shared" si="786"/>
        <v>349661.86</v>
      </c>
      <c r="P808">
        <f t="shared" si="787"/>
        <v>349661.86</v>
      </c>
      <c r="Q808">
        <f t="shared" si="788"/>
        <v>0</v>
      </c>
      <c r="R808">
        <f t="shared" si="789"/>
        <v>0</v>
      </c>
      <c r="S808">
        <f t="shared" si="790"/>
        <v>0</v>
      </c>
      <c r="T808">
        <f t="shared" si="791"/>
        <v>0</v>
      </c>
      <c r="U808">
        <f t="shared" si="792"/>
        <v>0</v>
      </c>
      <c r="V808">
        <f t="shared" si="793"/>
        <v>0</v>
      </c>
      <c r="W808">
        <f t="shared" si="794"/>
        <v>0</v>
      </c>
      <c r="X808">
        <f t="shared" si="795"/>
        <v>0</v>
      </c>
      <c r="Y808">
        <f t="shared" si="796"/>
        <v>0</v>
      </c>
      <c r="AA808">
        <v>33034105</v>
      </c>
      <c r="AB808">
        <f t="shared" si="797"/>
        <v>349661.86</v>
      </c>
      <c r="AC808">
        <f t="shared" si="798"/>
        <v>349661.86</v>
      </c>
      <c r="AD808">
        <f t="shared" si="799"/>
        <v>0</v>
      </c>
      <c r="AE808">
        <f t="shared" si="800"/>
        <v>0</v>
      </c>
      <c r="AF808">
        <f t="shared" si="801"/>
        <v>0</v>
      </c>
      <c r="AG808">
        <f t="shared" si="802"/>
        <v>0</v>
      </c>
      <c r="AH808">
        <f t="shared" si="803"/>
        <v>0</v>
      </c>
      <c r="AI808">
        <f t="shared" si="804"/>
        <v>0</v>
      </c>
      <c r="AJ808">
        <f t="shared" si="805"/>
        <v>0</v>
      </c>
      <c r="AK808">
        <v>349661.86</v>
      </c>
      <c r="AL808">
        <v>349661.86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1</v>
      </c>
      <c r="AW808">
        <v>1</v>
      </c>
      <c r="AZ808">
        <v>1</v>
      </c>
      <c r="BA808">
        <v>1</v>
      </c>
      <c r="BB808">
        <v>1</v>
      </c>
      <c r="BC808">
        <v>1</v>
      </c>
      <c r="BD808" t="s">
        <v>3</v>
      </c>
      <c r="BE808" t="s">
        <v>3</v>
      </c>
      <c r="BF808" t="s">
        <v>3</v>
      </c>
      <c r="BG808" t="s">
        <v>3</v>
      </c>
      <c r="BH808">
        <v>3</v>
      </c>
      <c r="BI808">
        <v>1</v>
      </c>
      <c r="BJ808" t="s">
        <v>3</v>
      </c>
      <c r="BM808">
        <v>6001</v>
      </c>
      <c r="BN808">
        <v>0</v>
      </c>
      <c r="BO808" t="s">
        <v>3</v>
      </c>
      <c r="BP808">
        <v>0</v>
      </c>
      <c r="BQ808">
        <v>0</v>
      </c>
      <c r="BR808">
        <v>0</v>
      </c>
      <c r="BS808">
        <v>1</v>
      </c>
      <c r="BT808">
        <v>1</v>
      </c>
      <c r="BU808">
        <v>1</v>
      </c>
      <c r="BV808">
        <v>1</v>
      </c>
      <c r="BW808">
        <v>1</v>
      </c>
      <c r="BX808">
        <v>1</v>
      </c>
      <c r="BY808" t="s">
        <v>3</v>
      </c>
      <c r="BZ808">
        <v>0</v>
      </c>
      <c r="CA808">
        <v>0</v>
      </c>
      <c r="CF808">
        <v>0</v>
      </c>
      <c r="CG808">
        <v>0</v>
      </c>
      <c r="CM808">
        <v>0</v>
      </c>
      <c r="CN808" t="s">
        <v>3</v>
      </c>
      <c r="CO808">
        <v>0</v>
      </c>
      <c r="CP808">
        <f t="shared" si="806"/>
        <v>349661.86</v>
      </c>
      <c r="CQ808">
        <f t="shared" si="807"/>
        <v>349661.86</v>
      </c>
      <c r="CR808">
        <f t="shared" si="808"/>
        <v>0</v>
      </c>
      <c r="CS808">
        <f t="shared" si="809"/>
        <v>0</v>
      </c>
      <c r="CT808">
        <f t="shared" si="810"/>
        <v>0</v>
      </c>
      <c r="CU808">
        <f t="shared" si="811"/>
        <v>0</v>
      </c>
      <c r="CV808">
        <f t="shared" si="812"/>
        <v>0</v>
      </c>
      <c r="CW808">
        <f t="shared" si="813"/>
        <v>0</v>
      </c>
      <c r="CX808">
        <f t="shared" si="814"/>
        <v>0</v>
      </c>
      <c r="CY808">
        <f t="shared" si="815"/>
        <v>0</v>
      </c>
      <c r="CZ808">
        <f t="shared" si="816"/>
        <v>0</v>
      </c>
      <c r="DC808" t="s">
        <v>3</v>
      </c>
      <c r="DD808" t="s">
        <v>3</v>
      </c>
      <c r="DE808" t="s">
        <v>3</v>
      </c>
      <c r="DF808" t="s">
        <v>3</v>
      </c>
      <c r="DG808" t="s">
        <v>3</v>
      </c>
      <c r="DH808" t="s">
        <v>3</v>
      </c>
      <c r="DI808" t="s">
        <v>3</v>
      </c>
      <c r="DJ808" t="s">
        <v>3</v>
      </c>
      <c r="DK808" t="s">
        <v>3</v>
      </c>
      <c r="DL808" t="s">
        <v>3</v>
      </c>
      <c r="DM808" t="s">
        <v>3</v>
      </c>
      <c r="DN808">
        <v>0</v>
      </c>
      <c r="DO808">
        <v>0</v>
      </c>
      <c r="DP808">
        <v>1</v>
      </c>
      <c r="DQ808">
        <v>1</v>
      </c>
      <c r="DU808">
        <v>1010</v>
      </c>
      <c r="DV808" t="s">
        <v>37</v>
      </c>
      <c r="DW808" t="s">
        <v>38</v>
      </c>
      <c r="DX808">
        <v>1</v>
      </c>
      <c r="EE808">
        <v>32747723</v>
      </c>
      <c r="EF808">
        <v>0</v>
      </c>
      <c r="EG808" t="s">
        <v>39</v>
      </c>
      <c r="EH808">
        <v>0</v>
      </c>
      <c r="EI808" t="s">
        <v>3</v>
      </c>
      <c r="EJ808">
        <v>1</v>
      </c>
      <c r="EK808">
        <v>6001</v>
      </c>
      <c r="EL808" t="s">
        <v>40</v>
      </c>
      <c r="EM808" t="s">
        <v>39</v>
      </c>
      <c r="EO808" t="s">
        <v>3</v>
      </c>
      <c r="EQ808">
        <v>131072</v>
      </c>
      <c r="ER808">
        <v>349661.86</v>
      </c>
      <c r="ES808">
        <v>349661.86</v>
      </c>
      <c r="ET808">
        <v>0</v>
      </c>
      <c r="EU808">
        <v>0</v>
      </c>
      <c r="EV808">
        <v>0</v>
      </c>
      <c r="EW808">
        <v>0</v>
      </c>
      <c r="EX808">
        <v>0</v>
      </c>
      <c r="EY808">
        <v>0</v>
      </c>
      <c r="FQ808">
        <v>0</v>
      </c>
      <c r="FR808">
        <f t="shared" si="817"/>
        <v>0</v>
      </c>
      <c r="FS808">
        <v>0</v>
      </c>
      <c r="FX808">
        <v>0</v>
      </c>
      <c r="FY808">
        <v>0</v>
      </c>
      <c r="GA808" t="s">
        <v>41</v>
      </c>
      <c r="GD808">
        <v>0</v>
      </c>
      <c r="GF808">
        <v>-1470376907</v>
      </c>
      <c r="GG808">
        <v>2</v>
      </c>
      <c r="GH808">
        <v>0</v>
      </c>
      <c r="GI808">
        <v>-2</v>
      </c>
      <c r="GJ808">
        <v>0</v>
      </c>
      <c r="GK808">
        <f>ROUND(R808*(R12)/100,2)</f>
        <v>0</v>
      </c>
      <c r="GL808">
        <f t="shared" si="818"/>
        <v>0</v>
      </c>
      <c r="GM808">
        <f t="shared" si="819"/>
        <v>349661.86</v>
      </c>
      <c r="GN808">
        <f t="shared" si="820"/>
        <v>349661.86</v>
      </c>
      <c r="GO808">
        <f t="shared" si="821"/>
        <v>0</v>
      </c>
      <c r="GP808">
        <f t="shared" si="822"/>
        <v>0</v>
      </c>
      <c r="GR808">
        <v>0</v>
      </c>
      <c r="GS808">
        <v>4</v>
      </c>
      <c r="GT808">
        <v>0</v>
      </c>
      <c r="GU808" t="s">
        <v>3</v>
      </c>
      <c r="GV808">
        <f t="shared" si="823"/>
        <v>0</v>
      </c>
      <c r="GW808">
        <v>1</v>
      </c>
      <c r="GX808">
        <f t="shared" si="824"/>
        <v>0</v>
      </c>
      <c r="HA808">
        <v>0</v>
      </c>
      <c r="HB808">
        <v>0</v>
      </c>
      <c r="IK808">
        <v>0</v>
      </c>
    </row>
    <row r="809" spans="1:245" x14ac:dyDescent="0.2">
      <c r="A809">
        <v>17</v>
      </c>
      <c r="B809">
        <v>1</v>
      </c>
      <c r="C809">
        <f>ROW(SmtRes!A2085)</f>
        <v>2085</v>
      </c>
      <c r="D809">
        <f>ROW(EtalonRes!A1980)</f>
        <v>1980</v>
      </c>
      <c r="E809" t="s">
        <v>753</v>
      </c>
      <c r="F809" t="s">
        <v>17</v>
      </c>
      <c r="G809" t="s">
        <v>18</v>
      </c>
      <c r="H809" t="s">
        <v>19</v>
      </c>
      <c r="I809">
        <v>8.8999999999999996E-2</v>
      </c>
      <c r="J809">
        <v>0</v>
      </c>
      <c r="O809">
        <f t="shared" si="786"/>
        <v>5933.37</v>
      </c>
      <c r="P809">
        <f t="shared" si="787"/>
        <v>5067.07</v>
      </c>
      <c r="Q809">
        <f t="shared" si="788"/>
        <v>138.41</v>
      </c>
      <c r="R809">
        <f t="shared" si="789"/>
        <v>12.71</v>
      </c>
      <c r="S809">
        <f t="shared" si="790"/>
        <v>727.89</v>
      </c>
      <c r="T809">
        <f t="shared" si="791"/>
        <v>0</v>
      </c>
      <c r="U809">
        <f t="shared" si="792"/>
        <v>3.2137899999999999</v>
      </c>
      <c r="V809">
        <f t="shared" si="793"/>
        <v>0</v>
      </c>
      <c r="W809">
        <f t="shared" si="794"/>
        <v>0</v>
      </c>
      <c r="X809">
        <f t="shared" si="795"/>
        <v>509.52</v>
      </c>
      <c r="Y809">
        <f t="shared" si="796"/>
        <v>72.790000000000006</v>
      </c>
      <c r="AA809">
        <v>33034105</v>
      </c>
      <c r="AB809">
        <f t="shared" si="797"/>
        <v>66667.14</v>
      </c>
      <c r="AC809">
        <f t="shared" si="798"/>
        <v>56933.42</v>
      </c>
      <c r="AD809">
        <f t="shared" si="799"/>
        <v>1555.17</v>
      </c>
      <c r="AE809">
        <f t="shared" si="800"/>
        <v>142.85</v>
      </c>
      <c r="AF809">
        <f t="shared" si="801"/>
        <v>8178.55</v>
      </c>
      <c r="AG809">
        <f t="shared" si="802"/>
        <v>0</v>
      </c>
      <c r="AH809">
        <f t="shared" si="803"/>
        <v>36.11</v>
      </c>
      <c r="AI809">
        <f t="shared" si="804"/>
        <v>0</v>
      </c>
      <c r="AJ809">
        <f t="shared" si="805"/>
        <v>0</v>
      </c>
      <c r="AK809">
        <v>66667.14</v>
      </c>
      <c r="AL809">
        <v>56933.42</v>
      </c>
      <c r="AM809">
        <v>1555.17</v>
      </c>
      <c r="AN809">
        <v>142.85</v>
      </c>
      <c r="AO809">
        <v>8178.55</v>
      </c>
      <c r="AP809">
        <v>0</v>
      </c>
      <c r="AQ809">
        <v>36.11</v>
      </c>
      <c r="AR809">
        <v>0</v>
      </c>
      <c r="AS809">
        <v>0</v>
      </c>
      <c r="AT809">
        <v>70</v>
      </c>
      <c r="AU809">
        <v>10</v>
      </c>
      <c r="AV809">
        <v>1</v>
      </c>
      <c r="AW809">
        <v>1</v>
      </c>
      <c r="AZ809">
        <v>1</v>
      </c>
      <c r="BA809">
        <v>1</v>
      </c>
      <c r="BB809">
        <v>1</v>
      </c>
      <c r="BC809">
        <v>1</v>
      </c>
      <c r="BD809" t="s">
        <v>3</v>
      </c>
      <c r="BE809" t="s">
        <v>3</v>
      </c>
      <c r="BF809" t="s">
        <v>3</v>
      </c>
      <c r="BG809" t="s">
        <v>3</v>
      </c>
      <c r="BH809">
        <v>0</v>
      </c>
      <c r="BI809">
        <v>4</v>
      </c>
      <c r="BJ809" t="s">
        <v>20</v>
      </c>
      <c r="BM809">
        <v>0</v>
      </c>
      <c r="BN809">
        <v>0</v>
      </c>
      <c r="BO809" t="s">
        <v>3</v>
      </c>
      <c r="BP809">
        <v>0</v>
      </c>
      <c r="BQ809">
        <v>1</v>
      </c>
      <c r="BR809">
        <v>0</v>
      </c>
      <c r="BS809">
        <v>1</v>
      </c>
      <c r="BT809">
        <v>1</v>
      </c>
      <c r="BU809">
        <v>1</v>
      </c>
      <c r="BV809">
        <v>1</v>
      </c>
      <c r="BW809">
        <v>1</v>
      </c>
      <c r="BX809">
        <v>1</v>
      </c>
      <c r="BY809" t="s">
        <v>3</v>
      </c>
      <c r="BZ809">
        <v>70</v>
      </c>
      <c r="CA809">
        <v>10</v>
      </c>
      <c r="CF809">
        <v>0</v>
      </c>
      <c r="CG809">
        <v>0</v>
      </c>
      <c r="CM809">
        <v>0</v>
      </c>
      <c r="CN809" t="s">
        <v>3</v>
      </c>
      <c r="CO809">
        <v>0</v>
      </c>
      <c r="CP809">
        <f t="shared" si="806"/>
        <v>5933.37</v>
      </c>
      <c r="CQ809">
        <f t="shared" si="807"/>
        <v>56933.42</v>
      </c>
      <c r="CR809">
        <f t="shared" si="808"/>
        <v>1555.17</v>
      </c>
      <c r="CS809">
        <f t="shared" si="809"/>
        <v>142.85</v>
      </c>
      <c r="CT809">
        <f t="shared" si="810"/>
        <v>8178.55</v>
      </c>
      <c r="CU809">
        <f t="shared" si="811"/>
        <v>0</v>
      </c>
      <c r="CV809">
        <f t="shared" si="812"/>
        <v>36.11</v>
      </c>
      <c r="CW809">
        <f t="shared" si="813"/>
        <v>0</v>
      </c>
      <c r="CX809">
        <f t="shared" si="814"/>
        <v>0</v>
      </c>
      <c r="CY809">
        <f t="shared" si="815"/>
        <v>509.52299999999997</v>
      </c>
      <c r="CZ809">
        <f t="shared" si="816"/>
        <v>72.789000000000001</v>
      </c>
      <c r="DC809" t="s">
        <v>3</v>
      </c>
      <c r="DD809" t="s">
        <v>3</v>
      </c>
      <c r="DE809" t="s">
        <v>3</v>
      </c>
      <c r="DF809" t="s">
        <v>3</v>
      </c>
      <c r="DG809" t="s">
        <v>3</v>
      </c>
      <c r="DH809" t="s">
        <v>3</v>
      </c>
      <c r="DI809" t="s">
        <v>3</v>
      </c>
      <c r="DJ809" t="s">
        <v>3</v>
      </c>
      <c r="DK809" t="s">
        <v>3</v>
      </c>
      <c r="DL809" t="s">
        <v>3</v>
      </c>
      <c r="DM809" t="s">
        <v>3</v>
      </c>
      <c r="DN809">
        <v>0</v>
      </c>
      <c r="DO809">
        <v>0</v>
      </c>
      <c r="DP809">
        <v>1</v>
      </c>
      <c r="DQ809">
        <v>1</v>
      </c>
      <c r="DU809">
        <v>1009</v>
      </c>
      <c r="DV809" t="s">
        <v>19</v>
      </c>
      <c r="DW809" t="s">
        <v>19</v>
      </c>
      <c r="DX809">
        <v>1000</v>
      </c>
      <c r="EE809">
        <v>32505399</v>
      </c>
      <c r="EF809">
        <v>1</v>
      </c>
      <c r="EG809" t="s">
        <v>21</v>
      </c>
      <c r="EH809">
        <v>0</v>
      </c>
      <c r="EI809" t="s">
        <v>3</v>
      </c>
      <c r="EJ809">
        <v>4</v>
      </c>
      <c r="EK809">
        <v>0</v>
      </c>
      <c r="EL809" t="s">
        <v>22</v>
      </c>
      <c r="EM809" t="s">
        <v>23</v>
      </c>
      <c r="EO809" t="s">
        <v>3</v>
      </c>
      <c r="EQ809">
        <v>131072</v>
      </c>
      <c r="ER809">
        <v>66667.14</v>
      </c>
      <c r="ES809">
        <v>56933.42</v>
      </c>
      <c r="ET809">
        <v>1555.17</v>
      </c>
      <c r="EU809">
        <v>142.85</v>
      </c>
      <c r="EV809">
        <v>8178.55</v>
      </c>
      <c r="EW809">
        <v>36.11</v>
      </c>
      <c r="EX809">
        <v>0</v>
      </c>
      <c r="EY809">
        <v>0</v>
      </c>
      <c r="FQ809">
        <v>0</v>
      </c>
      <c r="FR809">
        <f t="shared" si="817"/>
        <v>0</v>
      </c>
      <c r="FS809">
        <v>0</v>
      </c>
      <c r="FX809">
        <v>70</v>
      </c>
      <c r="FY809">
        <v>10</v>
      </c>
      <c r="GA809" t="s">
        <v>3</v>
      </c>
      <c r="GD809">
        <v>0</v>
      </c>
      <c r="GF809">
        <v>-1596235391</v>
      </c>
      <c r="GG809">
        <v>2</v>
      </c>
      <c r="GH809">
        <v>1</v>
      </c>
      <c r="GI809">
        <v>-2</v>
      </c>
      <c r="GJ809">
        <v>0</v>
      </c>
      <c r="GK809">
        <f>ROUND(R809*(R12)/100,2)</f>
        <v>13.73</v>
      </c>
      <c r="GL809">
        <f t="shared" si="818"/>
        <v>0</v>
      </c>
      <c r="GM809">
        <f t="shared" si="819"/>
        <v>6529.41</v>
      </c>
      <c r="GN809">
        <f t="shared" si="820"/>
        <v>0</v>
      </c>
      <c r="GO809">
        <f t="shared" si="821"/>
        <v>0</v>
      </c>
      <c r="GP809">
        <f t="shared" si="822"/>
        <v>6529.41</v>
      </c>
      <c r="GR809">
        <v>0</v>
      </c>
      <c r="GS809">
        <v>3</v>
      </c>
      <c r="GT809">
        <v>0</v>
      </c>
      <c r="GU809" t="s">
        <v>3</v>
      </c>
      <c r="GV809">
        <f t="shared" si="823"/>
        <v>0</v>
      </c>
      <c r="GW809">
        <v>1</v>
      </c>
      <c r="GX809">
        <f t="shared" si="824"/>
        <v>0</v>
      </c>
      <c r="HA809">
        <v>0</v>
      </c>
      <c r="HB809">
        <v>0</v>
      </c>
      <c r="IK809">
        <v>0</v>
      </c>
    </row>
    <row r="810" spans="1:245" x14ac:dyDescent="0.2">
      <c r="A810">
        <v>18</v>
      </c>
      <c r="B810">
        <v>1</v>
      </c>
      <c r="C810">
        <v>2085</v>
      </c>
      <c r="E810" t="s">
        <v>754</v>
      </c>
      <c r="F810" t="s">
        <v>25</v>
      </c>
      <c r="G810" t="s">
        <v>26</v>
      </c>
      <c r="H810" t="s">
        <v>19</v>
      </c>
      <c r="I810">
        <f>I809*J810</f>
        <v>-8.8999999999999996E-2</v>
      </c>
      <c r="J810">
        <v>-1</v>
      </c>
      <c r="O810">
        <f t="shared" si="786"/>
        <v>-4753.5</v>
      </c>
      <c r="P810">
        <f t="shared" si="787"/>
        <v>-4753.5</v>
      </c>
      <c r="Q810">
        <f t="shared" si="788"/>
        <v>0</v>
      </c>
      <c r="R810">
        <f t="shared" si="789"/>
        <v>0</v>
      </c>
      <c r="S810">
        <f t="shared" si="790"/>
        <v>0</v>
      </c>
      <c r="T810">
        <f t="shared" si="791"/>
        <v>0</v>
      </c>
      <c r="U810">
        <f t="shared" si="792"/>
        <v>0</v>
      </c>
      <c r="V810">
        <f t="shared" si="793"/>
        <v>0</v>
      </c>
      <c r="W810">
        <f t="shared" si="794"/>
        <v>0</v>
      </c>
      <c r="X810">
        <f t="shared" si="795"/>
        <v>0</v>
      </c>
      <c r="Y810">
        <f t="shared" si="796"/>
        <v>0</v>
      </c>
      <c r="AA810">
        <v>33034105</v>
      </c>
      <c r="AB810">
        <f t="shared" si="797"/>
        <v>53410.15</v>
      </c>
      <c r="AC810">
        <f t="shared" si="798"/>
        <v>53410.15</v>
      </c>
      <c r="AD810">
        <f t="shared" si="799"/>
        <v>0</v>
      </c>
      <c r="AE810">
        <f t="shared" si="800"/>
        <v>0</v>
      </c>
      <c r="AF810">
        <f t="shared" si="801"/>
        <v>0</v>
      </c>
      <c r="AG810">
        <f t="shared" si="802"/>
        <v>0</v>
      </c>
      <c r="AH810">
        <f t="shared" si="803"/>
        <v>0</v>
      </c>
      <c r="AI810">
        <f t="shared" si="804"/>
        <v>0</v>
      </c>
      <c r="AJ810">
        <f t="shared" si="805"/>
        <v>0</v>
      </c>
      <c r="AK810">
        <v>53410.15</v>
      </c>
      <c r="AL810">
        <v>53410.15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70</v>
      </c>
      <c r="AU810">
        <v>10</v>
      </c>
      <c r="AV810">
        <v>1</v>
      </c>
      <c r="AW810">
        <v>1</v>
      </c>
      <c r="AZ810">
        <v>1</v>
      </c>
      <c r="BA810">
        <v>1</v>
      </c>
      <c r="BB810">
        <v>1</v>
      </c>
      <c r="BC810">
        <v>1</v>
      </c>
      <c r="BD810" t="s">
        <v>3</v>
      </c>
      <c r="BE810" t="s">
        <v>3</v>
      </c>
      <c r="BF810" t="s">
        <v>3</v>
      </c>
      <c r="BG810" t="s">
        <v>3</v>
      </c>
      <c r="BH810">
        <v>3</v>
      </c>
      <c r="BI810">
        <v>4</v>
      </c>
      <c r="BJ810" t="s">
        <v>27</v>
      </c>
      <c r="BM810">
        <v>0</v>
      </c>
      <c r="BN810">
        <v>0</v>
      </c>
      <c r="BO810" t="s">
        <v>3</v>
      </c>
      <c r="BP810">
        <v>0</v>
      </c>
      <c r="BQ810">
        <v>1</v>
      </c>
      <c r="BR810">
        <v>0</v>
      </c>
      <c r="BS810">
        <v>1</v>
      </c>
      <c r="BT810">
        <v>1</v>
      </c>
      <c r="BU810">
        <v>1</v>
      </c>
      <c r="BV810">
        <v>1</v>
      </c>
      <c r="BW810">
        <v>1</v>
      </c>
      <c r="BX810">
        <v>1</v>
      </c>
      <c r="BY810" t="s">
        <v>3</v>
      </c>
      <c r="BZ810">
        <v>70</v>
      </c>
      <c r="CA810">
        <v>10</v>
      </c>
      <c r="CF810">
        <v>0</v>
      </c>
      <c r="CG810">
        <v>0</v>
      </c>
      <c r="CM810">
        <v>0</v>
      </c>
      <c r="CN810" t="s">
        <v>3</v>
      </c>
      <c r="CO810">
        <v>0</v>
      </c>
      <c r="CP810">
        <f t="shared" si="806"/>
        <v>-4753.5</v>
      </c>
      <c r="CQ810">
        <f t="shared" si="807"/>
        <v>53410.15</v>
      </c>
      <c r="CR810">
        <f t="shared" si="808"/>
        <v>0</v>
      </c>
      <c r="CS810">
        <f t="shared" si="809"/>
        <v>0</v>
      </c>
      <c r="CT810">
        <f t="shared" si="810"/>
        <v>0</v>
      </c>
      <c r="CU810">
        <f t="shared" si="811"/>
        <v>0</v>
      </c>
      <c r="CV810">
        <f t="shared" si="812"/>
        <v>0</v>
      </c>
      <c r="CW810">
        <f t="shared" si="813"/>
        <v>0</v>
      </c>
      <c r="CX810">
        <f t="shared" si="814"/>
        <v>0</v>
      </c>
      <c r="CY810">
        <f t="shared" si="815"/>
        <v>0</v>
      </c>
      <c r="CZ810">
        <f t="shared" si="816"/>
        <v>0</v>
      </c>
      <c r="DC810" t="s">
        <v>3</v>
      </c>
      <c r="DD810" t="s">
        <v>3</v>
      </c>
      <c r="DE810" t="s">
        <v>3</v>
      </c>
      <c r="DF810" t="s">
        <v>3</v>
      </c>
      <c r="DG810" t="s">
        <v>3</v>
      </c>
      <c r="DH810" t="s">
        <v>3</v>
      </c>
      <c r="DI810" t="s">
        <v>3</v>
      </c>
      <c r="DJ810" t="s">
        <v>3</v>
      </c>
      <c r="DK810" t="s">
        <v>3</v>
      </c>
      <c r="DL810" t="s">
        <v>3</v>
      </c>
      <c r="DM810" t="s">
        <v>3</v>
      </c>
      <c r="DN810">
        <v>0</v>
      </c>
      <c r="DO810">
        <v>0</v>
      </c>
      <c r="DP810">
        <v>1</v>
      </c>
      <c r="DQ810">
        <v>1</v>
      </c>
      <c r="DU810">
        <v>1009</v>
      </c>
      <c r="DV810" t="s">
        <v>19</v>
      </c>
      <c r="DW810" t="s">
        <v>19</v>
      </c>
      <c r="DX810">
        <v>1000</v>
      </c>
      <c r="EE810">
        <v>32505399</v>
      </c>
      <c r="EF810">
        <v>1</v>
      </c>
      <c r="EG810" t="s">
        <v>21</v>
      </c>
      <c r="EH810">
        <v>0</v>
      </c>
      <c r="EI810" t="s">
        <v>3</v>
      </c>
      <c r="EJ810">
        <v>4</v>
      </c>
      <c r="EK810">
        <v>0</v>
      </c>
      <c r="EL810" t="s">
        <v>22</v>
      </c>
      <c r="EM810" t="s">
        <v>23</v>
      </c>
      <c r="EO810" t="s">
        <v>3</v>
      </c>
      <c r="EQ810">
        <v>0</v>
      </c>
      <c r="ER810">
        <v>53410.15</v>
      </c>
      <c r="ES810">
        <v>53410.15</v>
      </c>
      <c r="ET810">
        <v>0</v>
      </c>
      <c r="EU810">
        <v>0</v>
      </c>
      <c r="EV810">
        <v>0</v>
      </c>
      <c r="EW810">
        <v>0</v>
      </c>
      <c r="EX810">
        <v>0</v>
      </c>
      <c r="FQ810">
        <v>0</v>
      </c>
      <c r="FR810">
        <f t="shared" si="817"/>
        <v>0</v>
      </c>
      <c r="FS810">
        <v>0</v>
      </c>
      <c r="FX810">
        <v>70</v>
      </c>
      <c r="FY810">
        <v>10</v>
      </c>
      <c r="GA810" t="s">
        <v>3</v>
      </c>
      <c r="GD810">
        <v>0</v>
      </c>
      <c r="GF810">
        <v>-1467733540</v>
      </c>
      <c r="GG810">
        <v>2</v>
      </c>
      <c r="GH810">
        <v>1</v>
      </c>
      <c r="GI810">
        <v>-2</v>
      </c>
      <c r="GJ810">
        <v>0</v>
      </c>
      <c r="GK810">
        <f>ROUND(R810*(R12)/100,2)</f>
        <v>0</v>
      </c>
      <c r="GL810">
        <f t="shared" si="818"/>
        <v>0</v>
      </c>
      <c r="GM810">
        <f t="shared" si="819"/>
        <v>-4753.5</v>
      </c>
      <c r="GN810">
        <f t="shared" si="820"/>
        <v>0</v>
      </c>
      <c r="GO810">
        <f t="shared" si="821"/>
        <v>0</v>
      </c>
      <c r="GP810">
        <f t="shared" si="822"/>
        <v>-4753.5</v>
      </c>
      <c r="GR810">
        <v>0</v>
      </c>
      <c r="GS810">
        <v>3</v>
      </c>
      <c r="GT810">
        <v>0</v>
      </c>
      <c r="GU810" t="s">
        <v>3</v>
      </c>
      <c r="GV810">
        <f t="shared" si="823"/>
        <v>0</v>
      </c>
      <c r="GW810">
        <v>1</v>
      </c>
      <c r="GX810">
        <f t="shared" si="824"/>
        <v>0</v>
      </c>
      <c r="HA810">
        <v>0</v>
      </c>
      <c r="HB810">
        <v>0</v>
      </c>
      <c r="IK810">
        <v>0</v>
      </c>
    </row>
    <row r="811" spans="1:245" x14ac:dyDescent="0.2">
      <c r="A811">
        <v>17</v>
      </c>
      <c r="B811">
        <v>1</v>
      </c>
      <c r="C811">
        <f>ROW(SmtRes!A2100)</f>
        <v>2100</v>
      </c>
      <c r="D811">
        <f>ROW(EtalonRes!A1995)</f>
        <v>1995</v>
      </c>
      <c r="E811" t="s">
        <v>755</v>
      </c>
      <c r="F811" t="s">
        <v>29</v>
      </c>
      <c r="G811" t="s">
        <v>30</v>
      </c>
      <c r="H811" t="s">
        <v>31</v>
      </c>
      <c r="I811">
        <v>1.2200000000000001E-2</v>
      </c>
      <c r="J811">
        <v>0</v>
      </c>
      <c r="O811">
        <f t="shared" si="786"/>
        <v>5208.33</v>
      </c>
      <c r="P811">
        <f t="shared" si="787"/>
        <v>4243.5600000000004</v>
      </c>
      <c r="Q811">
        <f t="shared" si="788"/>
        <v>5.31</v>
      </c>
      <c r="R811">
        <f t="shared" si="789"/>
        <v>1.8</v>
      </c>
      <c r="S811">
        <f t="shared" si="790"/>
        <v>959.46</v>
      </c>
      <c r="T811">
        <f t="shared" si="791"/>
        <v>0</v>
      </c>
      <c r="U811">
        <f t="shared" si="792"/>
        <v>5.5278200000000011</v>
      </c>
      <c r="V811">
        <f t="shared" si="793"/>
        <v>0</v>
      </c>
      <c r="W811">
        <f t="shared" si="794"/>
        <v>0</v>
      </c>
      <c r="X811">
        <f t="shared" si="795"/>
        <v>671.62</v>
      </c>
      <c r="Y811">
        <f t="shared" si="796"/>
        <v>95.95</v>
      </c>
      <c r="AA811">
        <v>33034105</v>
      </c>
      <c r="AB811">
        <f t="shared" si="797"/>
        <v>426912.19</v>
      </c>
      <c r="AC811">
        <f t="shared" si="798"/>
        <v>347832.49</v>
      </c>
      <c r="AD811">
        <f t="shared" si="799"/>
        <v>435.13</v>
      </c>
      <c r="AE811">
        <f t="shared" si="800"/>
        <v>147.43</v>
      </c>
      <c r="AF811">
        <f t="shared" si="801"/>
        <v>78644.570000000007</v>
      </c>
      <c r="AG811">
        <f t="shared" si="802"/>
        <v>0</v>
      </c>
      <c r="AH811">
        <f t="shared" si="803"/>
        <v>453.1</v>
      </c>
      <c r="AI811">
        <f t="shared" si="804"/>
        <v>0</v>
      </c>
      <c r="AJ811">
        <f t="shared" si="805"/>
        <v>0</v>
      </c>
      <c r="AK811">
        <v>426912.19</v>
      </c>
      <c r="AL811">
        <v>347832.49</v>
      </c>
      <c r="AM811">
        <v>435.13</v>
      </c>
      <c r="AN811">
        <v>147.43</v>
      </c>
      <c r="AO811">
        <v>78644.570000000007</v>
      </c>
      <c r="AP811">
        <v>0</v>
      </c>
      <c r="AQ811">
        <v>453.1</v>
      </c>
      <c r="AR811">
        <v>0</v>
      </c>
      <c r="AS811">
        <v>0</v>
      </c>
      <c r="AT811">
        <v>70</v>
      </c>
      <c r="AU811">
        <v>10</v>
      </c>
      <c r="AV811">
        <v>1</v>
      </c>
      <c r="AW811">
        <v>1</v>
      </c>
      <c r="AZ811">
        <v>1</v>
      </c>
      <c r="BA811">
        <v>1</v>
      </c>
      <c r="BB811">
        <v>1</v>
      </c>
      <c r="BC811">
        <v>1</v>
      </c>
      <c r="BD811" t="s">
        <v>3</v>
      </c>
      <c r="BE811" t="s">
        <v>3</v>
      </c>
      <c r="BF811" t="s">
        <v>3</v>
      </c>
      <c r="BG811" t="s">
        <v>3</v>
      </c>
      <c r="BH811">
        <v>0</v>
      </c>
      <c r="BI811">
        <v>4</v>
      </c>
      <c r="BJ811" t="s">
        <v>32</v>
      </c>
      <c r="BM811">
        <v>0</v>
      </c>
      <c r="BN811">
        <v>0</v>
      </c>
      <c r="BO811" t="s">
        <v>3</v>
      </c>
      <c r="BP811">
        <v>0</v>
      </c>
      <c r="BQ811">
        <v>1</v>
      </c>
      <c r="BR811">
        <v>0</v>
      </c>
      <c r="BS811">
        <v>1</v>
      </c>
      <c r="BT811">
        <v>1</v>
      </c>
      <c r="BU811">
        <v>1</v>
      </c>
      <c r="BV811">
        <v>1</v>
      </c>
      <c r="BW811">
        <v>1</v>
      </c>
      <c r="BX811">
        <v>1</v>
      </c>
      <c r="BY811" t="s">
        <v>3</v>
      </c>
      <c r="BZ811">
        <v>70</v>
      </c>
      <c r="CA811">
        <v>10</v>
      </c>
      <c r="CF811">
        <v>0</v>
      </c>
      <c r="CG811">
        <v>0</v>
      </c>
      <c r="CM811">
        <v>0</v>
      </c>
      <c r="CN811" t="s">
        <v>3</v>
      </c>
      <c r="CO811">
        <v>0</v>
      </c>
      <c r="CP811">
        <f t="shared" si="806"/>
        <v>5208.3300000000008</v>
      </c>
      <c r="CQ811">
        <f t="shared" si="807"/>
        <v>347832.49</v>
      </c>
      <c r="CR811">
        <f t="shared" si="808"/>
        <v>435.13</v>
      </c>
      <c r="CS811">
        <f t="shared" si="809"/>
        <v>147.43</v>
      </c>
      <c r="CT811">
        <f t="shared" si="810"/>
        <v>78644.570000000007</v>
      </c>
      <c r="CU811">
        <f t="shared" si="811"/>
        <v>0</v>
      </c>
      <c r="CV811">
        <f t="shared" si="812"/>
        <v>453.1</v>
      </c>
      <c r="CW811">
        <f t="shared" si="813"/>
        <v>0</v>
      </c>
      <c r="CX811">
        <f t="shared" si="814"/>
        <v>0</v>
      </c>
      <c r="CY811">
        <f t="shared" si="815"/>
        <v>671.62199999999996</v>
      </c>
      <c r="CZ811">
        <f t="shared" si="816"/>
        <v>95.945999999999998</v>
      </c>
      <c r="DC811" t="s">
        <v>3</v>
      </c>
      <c r="DD811" t="s">
        <v>3</v>
      </c>
      <c r="DE811" t="s">
        <v>3</v>
      </c>
      <c r="DF811" t="s">
        <v>3</v>
      </c>
      <c r="DG811" t="s">
        <v>3</v>
      </c>
      <c r="DH811" t="s">
        <v>3</v>
      </c>
      <c r="DI811" t="s">
        <v>3</v>
      </c>
      <c r="DJ811" t="s">
        <v>3</v>
      </c>
      <c r="DK811" t="s">
        <v>3</v>
      </c>
      <c r="DL811" t="s">
        <v>3</v>
      </c>
      <c r="DM811" t="s">
        <v>3</v>
      </c>
      <c r="DN811">
        <v>0</v>
      </c>
      <c r="DO811">
        <v>0</v>
      </c>
      <c r="DP811">
        <v>1</v>
      </c>
      <c r="DQ811">
        <v>1</v>
      </c>
      <c r="DU811">
        <v>1007</v>
      </c>
      <c r="DV811" t="s">
        <v>31</v>
      </c>
      <c r="DW811" t="s">
        <v>31</v>
      </c>
      <c r="DX811">
        <v>100</v>
      </c>
      <c r="EE811">
        <v>32505399</v>
      </c>
      <c r="EF811">
        <v>1</v>
      </c>
      <c r="EG811" t="s">
        <v>21</v>
      </c>
      <c r="EH811">
        <v>0</v>
      </c>
      <c r="EI811" t="s">
        <v>3</v>
      </c>
      <c r="EJ811">
        <v>4</v>
      </c>
      <c r="EK811">
        <v>0</v>
      </c>
      <c r="EL811" t="s">
        <v>22</v>
      </c>
      <c r="EM811" t="s">
        <v>23</v>
      </c>
      <c r="EO811" t="s">
        <v>3</v>
      </c>
      <c r="EQ811">
        <v>131072</v>
      </c>
      <c r="ER811">
        <v>426912.19</v>
      </c>
      <c r="ES811">
        <v>347832.49</v>
      </c>
      <c r="ET811">
        <v>435.13</v>
      </c>
      <c r="EU811">
        <v>147.43</v>
      </c>
      <c r="EV811">
        <v>78644.570000000007</v>
      </c>
      <c r="EW811">
        <v>453.1</v>
      </c>
      <c r="EX811">
        <v>0</v>
      </c>
      <c r="EY811">
        <v>0</v>
      </c>
      <c r="FQ811">
        <v>0</v>
      </c>
      <c r="FR811">
        <f t="shared" si="817"/>
        <v>0</v>
      </c>
      <c r="FS811">
        <v>0</v>
      </c>
      <c r="FX811">
        <v>70</v>
      </c>
      <c r="FY811">
        <v>10</v>
      </c>
      <c r="GA811" t="s">
        <v>3</v>
      </c>
      <c r="GD811">
        <v>0</v>
      </c>
      <c r="GF811">
        <v>1739596138</v>
      </c>
      <c r="GG811">
        <v>2</v>
      </c>
      <c r="GH811">
        <v>1</v>
      </c>
      <c r="GI811">
        <v>-2</v>
      </c>
      <c r="GJ811">
        <v>0</v>
      </c>
      <c r="GK811">
        <f>ROUND(R811*(R12)/100,2)</f>
        <v>1.94</v>
      </c>
      <c r="GL811">
        <f t="shared" si="818"/>
        <v>0</v>
      </c>
      <c r="GM811">
        <f t="shared" si="819"/>
        <v>5977.84</v>
      </c>
      <c r="GN811">
        <f t="shared" si="820"/>
        <v>0</v>
      </c>
      <c r="GO811">
        <f t="shared" si="821"/>
        <v>0</v>
      </c>
      <c r="GP811">
        <f t="shared" si="822"/>
        <v>5977.84</v>
      </c>
      <c r="GR811">
        <v>0</v>
      </c>
      <c r="GS811">
        <v>3</v>
      </c>
      <c r="GT811">
        <v>0</v>
      </c>
      <c r="GU811" t="s">
        <v>3</v>
      </c>
      <c r="GV811">
        <f t="shared" si="823"/>
        <v>0</v>
      </c>
      <c r="GW811">
        <v>1</v>
      </c>
      <c r="GX811">
        <f t="shared" si="824"/>
        <v>0</v>
      </c>
      <c r="HA811">
        <v>0</v>
      </c>
      <c r="HB811">
        <v>0</v>
      </c>
      <c r="IK811">
        <v>0</v>
      </c>
    </row>
    <row r="812" spans="1:245" x14ac:dyDescent="0.2">
      <c r="A812">
        <v>17</v>
      </c>
      <c r="B812">
        <v>1</v>
      </c>
      <c r="E812" t="s">
        <v>756</v>
      </c>
      <c r="F812" t="s">
        <v>25</v>
      </c>
      <c r="G812" t="s">
        <v>26</v>
      </c>
      <c r="H812" t="s">
        <v>19</v>
      </c>
      <c r="I812">
        <v>2.6535685069999999E-2</v>
      </c>
      <c r="J812">
        <v>0</v>
      </c>
      <c r="O812">
        <f t="shared" si="786"/>
        <v>1417.27</v>
      </c>
      <c r="P812">
        <f t="shared" si="787"/>
        <v>1417.27</v>
      </c>
      <c r="Q812">
        <f t="shared" si="788"/>
        <v>0</v>
      </c>
      <c r="R812">
        <f t="shared" si="789"/>
        <v>0</v>
      </c>
      <c r="S812">
        <f t="shared" si="790"/>
        <v>0</v>
      </c>
      <c r="T812">
        <f t="shared" si="791"/>
        <v>0</v>
      </c>
      <c r="U812">
        <f t="shared" si="792"/>
        <v>0</v>
      </c>
      <c r="V812">
        <f t="shared" si="793"/>
        <v>0</v>
      </c>
      <c r="W812">
        <f t="shared" si="794"/>
        <v>0</v>
      </c>
      <c r="X812">
        <f t="shared" si="795"/>
        <v>0</v>
      </c>
      <c r="Y812">
        <f t="shared" si="796"/>
        <v>0</v>
      </c>
      <c r="AA812">
        <v>33034105</v>
      </c>
      <c r="AB812">
        <f t="shared" si="797"/>
        <v>53410.15</v>
      </c>
      <c r="AC812">
        <f t="shared" si="798"/>
        <v>53410.15</v>
      </c>
      <c r="AD812">
        <f t="shared" si="799"/>
        <v>0</v>
      </c>
      <c r="AE812">
        <f t="shared" si="800"/>
        <v>0</v>
      </c>
      <c r="AF812">
        <f t="shared" si="801"/>
        <v>0</v>
      </c>
      <c r="AG812">
        <f t="shared" si="802"/>
        <v>0</v>
      </c>
      <c r="AH812">
        <f t="shared" si="803"/>
        <v>0</v>
      </c>
      <c r="AI812">
        <f t="shared" si="804"/>
        <v>0</v>
      </c>
      <c r="AJ812">
        <f t="shared" si="805"/>
        <v>0</v>
      </c>
      <c r="AK812">
        <v>53410.15</v>
      </c>
      <c r="AL812">
        <v>53410.15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70</v>
      </c>
      <c r="AU812">
        <v>10</v>
      </c>
      <c r="AV812">
        <v>1</v>
      </c>
      <c r="AW812">
        <v>1</v>
      </c>
      <c r="AZ812">
        <v>1</v>
      </c>
      <c r="BA812">
        <v>1</v>
      </c>
      <c r="BB812">
        <v>1</v>
      </c>
      <c r="BC812">
        <v>1</v>
      </c>
      <c r="BD812" t="s">
        <v>3</v>
      </c>
      <c r="BE812" t="s">
        <v>3</v>
      </c>
      <c r="BF812" t="s">
        <v>3</v>
      </c>
      <c r="BG812" t="s">
        <v>3</v>
      </c>
      <c r="BH812">
        <v>3</v>
      </c>
      <c r="BI812">
        <v>4</v>
      </c>
      <c r="BJ812" t="s">
        <v>27</v>
      </c>
      <c r="BM812">
        <v>0</v>
      </c>
      <c r="BN812">
        <v>0</v>
      </c>
      <c r="BO812" t="s">
        <v>3</v>
      </c>
      <c r="BP812">
        <v>0</v>
      </c>
      <c r="BQ812">
        <v>1</v>
      </c>
      <c r="BR812">
        <v>0</v>
      </c>
      <c r="BS812">
        <v>1</v>
      </c>
      <c r="BT812">
        <v>1</v>
      </c>
      <c r="BU812">
        <v>1</v>
      </c>
      <c r="BV812">
        <v>1</v>
      </c>
      <c r="BW812">
        <v>1</v>
      </c>
      <c r="BX812">
        <v>1</v>
      </c>
      <c r="BY812" t="s">
        <v>3</v>
      </c>
      <c r="BZ812">
        <v>70</v>
      </c>
      <c r="CA812">
        <v>10</v>
      </c>
      <c r="CF812">
        <v>0</v>
      </c>
      <c r="CG812">
        <v>0</v>
      </c>
      <c r="CM812">
        <v>0</v>
      </c>
      <c r="CN812" t="s">
        <v>3</v>
      </c>
      <c r="CO812">
        <v>0</v>
      </c>
      <c r="CP812">
        <f t="shared" si="806"/>
        <v>1417.27</v>
      </c>
      <c r="CQ812">
        <f t="shared" si="807"/>
        <v>53410.15</v>
      </c>
      <c r="CR812">
        <f t="shared" si="808"/>
        <v>0</v>
      </c>
      <c r="CS812">
        <f t="shared" si="809"/>
        <v>0</v>
      </c>
      <c r="CT812">
        <f t="shared" si="810"/>
        <v>0</v>
      </c>
      <c r="CU812">
        <f t="shared" si="811"/>
        <v>0</v>
      </c>
      <c r="CV812">
        <f t="shared" si="812"/>
        <v>0</v>
      </c>
      <c r="CW812">
        <f t="shared" si="813"/>
        <v>0</v>
      </c>
      <c r="CX812">
        <f t="shared" si="814"/>
        <v>0</v>
      </c>
      <c r="CY812">
        <f t="shared" si="815"/>
        <v>0</v>
      </c>
      <c r="CZ812">
        <f t="shared" si="816"/>
        <v>0</v>
      </c>
      <c r="DC812" t="s">
        <v>3</v>
      </c>
      <c r="DD812" t="s">
        <v>3</v>
      </c>
      <c r="DE812" t="s">
        <v>3</v>
      </c>
      <c r="DF812" t="s">
        <v>3</v>
      </c>
      <c r="DG812" t="s">
        <v>3</v>
      </c>
      <c r="DH812" t="s">
        <v>3</v>
      </c>
      <c r="DI812" t="s">
        <v>3</v>
      </c>
      <c r="DJ812" t="s">
        <v>3</v>
      </c>
      <c r="DK812" t="s">
        <v>3</v>
      </c>
      <c r="DL812" t="s">
        <v>3</v>
      </c>
      <c r="DM812" t="s">
        <v>3</v>
      </c>
      <c r="DN812">
        <v>0</v>
      </c>
      <c r="DO812">
        <v>0</v>
      </c>
      <c r="DP812">
        <v>1</v>
      </c>
      <c r="DQ812">
        <v>1</v>
      </c>
      <c r="DU812">
        <v>1009</v>
      </c>
      <c r="DV812" t="s">
        <v>19</v>
      </c>
      <c r="DW812" t="s">
        <v>19</v>
      </c>
      <c r="DX812">
        <v>1000</v>
      </c>
      <c r="EE812">
        <v>32505399</v>
      </c>
      <c r="EF812">
        <v>1</v>
      </c>
      <c r="EG812" t="s">
        <v>21</v>
      </c>
      <c r="EH812">
        <v>0</v>
      </c>
      <c r="EI812" t="s">
        <v>3</v>
      </c>
      <c r="EJ812">
        <v>4</v>
      </c>
      <c r="EK812">
        <v>0</v>
      </c>
      <c r="EL812" t="s">
        <v>22</v>
      </c>
      <c r="EM812" t="s">
        <v>23</v>
      </c>
      <c r="EO812" t="s">
        <v>3</v>
      </c>
      <c r="EQ812">
        <v>131072</v>
      </c>
      <c r="ER812">
        <v>53410.15</v>
      </c>
      <c r="ES812">
        <v>53410.15</v>
      </c>
      <c r="ET812">
        <v>0</v>
      </c>
      <c r="EU812">
        <v>0</v>
      </c>
      <c r="EV812">
        <v>0</v>
      </c>
      <c r="EW812">
        <v>0</v>
      </c>
      <c r="EX812">
        <v>0</v>
      </c>
      <c r="EY812">
        <v>0</v>
      </c>
      <c r="FQ812">
        <v>0</v>
      </c>
      <c r="FR812">
        <f t="shared" si="817"/>
        <v>0</v>
      </c>
      <c r="FS812">
        <v>0</v>
      </c>
      <c r="FX812">
        <v>70</v>
      </c>
      <c r="FY812">
        <v>10</v>
      </c>
      <c r="GA812" t="s">
        <v>3</v>
      </c>
      <c r="GD812">
        <v>0</v>
      </c>
      <c r="GF812">
        <v>-1467733540</v>
      </c>
      <c r="GG812">
        <v>2</v>
      </c>
      <c r="GH812">
        <v>1</v>
      </c>
      <c r="GI812">
        <v>-2</v>
      </c>
      <c r="GJ812">
        <v>0</v>
      </c>
      <c r="GK812">
        <f>ROUND(R812*(R12)/100,2)</f>
        <v>0</v>
      </c>
      <c r="GL812">
        <f t="shared" si="818"/>
        <v>0</v>
      </c>
      <c r="GM812">
        <f t="shared" si="819"/>
        <v>1417.27</v>
      </c>
      <c r="GN812">
        <f t="shared" si="820"/>
        <v>0</v>
      </c>
      <c r="GO812">
        <f t="shared" si="821"/>
        <v>0</v>
      </c>
      <c r="GP812">
        <f t="shared" si="822"/>
        <v>1417.27</v>
      </c>
      <c r="GR812">
        <v>0</v>
      </c>
      <c r="GS812">
        <v>3</v>
      </c>
      <c r="GT812">
        <v>0</v>
      </c>
      <c r="GU812" t="s">
        <v>3</v>
      </c>
      <c r="GV812">
        <f t="shared" si="823"/>
        <v>0</v>
      </c>
      <c r="GW812">
        <v>1</v>
      </c>
      <c r="GX812">
        <f t="shared" si="824"/>
        <v>0</v>
      </c>
      <c r="HA812">
        <v>0</v>
      </c>
      <c r="HB812">
        <v>0</v>
      </c>
      <c r="IK812">
        <v>0</v>
      </c>
    </row>
    <row r="813" spans="1:245" x14ac:dyDescent="0.2">
      <c r="A813">
        <v>17</v>
      </c>
      <c r="B813">
        <v>1</v>
      </c>
      <c r="E813" t="s">
        <v>757</v>
      </c>
      <c r="F813" t="s">
        <v>35</v>
      </c>
      <c r="G813" t="s">
        <v>758</v>
      </c>
      <c r="H813" t="s">
        <v>37</v>
      </c>
      <c r="I813">
        <v>1</v>
      </c>
      <c r="J813">
        <v>0</v>
      </c>
      <c r="O813">
        <f t="shared" si="786"/>
        <v>45855.08</v>
      </c>
      <c r="P813">
        <f t="shared" si="787"/>
        <v>45855.08</v>
      </c>
      <c r="Q813">
        <f t="shared" si="788"/>
        <v>0</v>
      </c>
      <c r="R813">
        <f t="shared" si="789"/>
        <v>0</v>
      </c>
      <c r="S813">
        <f t="shared" si="790"/>
        <v>0</v>
      </c>
      <c r="T813">
        <f t="shared" si="791"/>
        <v>0</v>
      </c>
      <c r="U813">
        <f t="shared" si="792"/>
        <v>0</v>
      </c>
      <c r="V813">
        <f t="shared" si="793"/>
        <v>0</v>
      </c>
      <c r="W813">
        <f t="shared" si="794"/>
        <v>0</v>
      </c>
      <c r="X813">
        <f t="shared" si="795"/>
        <v>0</v>
      </c>
      <c r="Y813">
        <f t="shared" si="796"/>
        <v>0</v>
      </c>
      <c r="AA813">
        <v>33034105</v>
      </c>
      <c r="AB813">
        <f t="shared" si="797"/>
        <v>45855.08</v>
      </c>
      <c r="AC813">
        <f t="shared" si="798"/>
        <v>45855.08</v>
      </c>
      <c r="AD813">
        <f t="shared" si="799"/>
        <v>0</v>
      </c>
      <c r="AE813">
        <f t="shared" si="800"/>
        <v>0</v>
      </c>
      <c r="AF813">
        <f t="shared" si="801"/>
        <v>0</v>
      </c>
      <c r="AG813">
        <f t="shared" si="802"/>
        <v>0</v>
      </c>
      <c r="AH813">
        <f t="shared" si="803"/>
        <v>0</v>
      </c>
      <c r="AI813">
        <f t="shared" si="804"/>
        <v>0</v>
      </c>
      <c r="AJ813">
        <f t="shared" si="805"/>
        <v>0</v>
      </c>
      <c r="AK813">
        <v>45855.08</v>
      </c>
      <c r="AL813">
        <v>45855.08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1</v>
      </c>
      <c r="AW813">
        <v>1</v>
      </c>
      <c r="AZ813">
        <v>1</v>
      </c>
      <c r="BA813">
        <v>1</v>
      </c>
      <c r="BB813">
        <v>1</v>
      </c>
      <c r="BC813">
        <v>1</v>
      </c>
      <c r="BD813" t="s">
        <v>3</v>
      </c>
      <c r="BE813" t="s">
        <v>3</v>
      </c>
      <c r="BF813" t="s">
        <v>3</v>
      </c>
      <c r="BG813" t="s">
        <v>3</v>
      </c>
      <c r="BH813">
        <v>3</v>
      </c>
      <c r="BI813">
        <v>1</v>
      </c>
      <c r="BJ813" t="s">
        <v>3</v>
      </c>
      <c r="BM813">
        <v>6001</v>
      </c>
      <c r="BN813">
        <v>0</v>
      </c>
      <c r="BO813" t="s">
        <v>3</v>
      </c>
      <c r="BP813">
        <v>0</v>
      </c>
      <c r="BQ813">
        <v>0</v>
      </c>
      <c r="BR813">
        <v>0</v>
      </c>
      <c r="BS813">
        <v>1</v>
      </c>
      <c r="BT813">
        <v>1</v>
      </c>
      <c r="BU813">
        <v>1</v>
      </c>
      <c r="BV813">
        <v>1</v>
      </c>
      <c r="BW813">
        <v>1</v>
      </c>
      <c r="BX813">
        <v>1</v>
      </c>
      <c r="BY813" t="s">
        <v>3</v>
      </c>
      <c r="BZ813">
        <v>0</v>
      </c>
      <c r="CA813">
        <v>0</v>
      </c>
      <c r="CF813">
        <v>0</v>
      </c>
      <c r="CG813">
        <v>0</v>
      </c>
      <c r="CM813">
        <v>0</v>
      </c>
      <c r="CN813" t="s">
        <v>3</v>
      </c>
      <c r="CO813">
        <v>0</v>
      </c>
      <c r="CP813">
        <f t="shared" si="806"/>
        <v>45855.08</v>
      </c>
      <c r="CQ813">
        <f t="shared" si="807"/>
        <v>45855.08</v>
      </c>
      <c r="CR813">
        <f t="shared" si="808"/>
        <v>0</v>
      </c>
      <c r="CS813">
        <f t="shared" si="809"/>
        <v>0</v>
      </c>
      <c r="CT813">
        <f t="shared" si="810"/>
        <v>0</v>
      </c>
      <c r="CU813">
        <f t="shared" si="811"/>
        <v>0</v>
      </c>
      <c r="CV813">
        <f t="shared" si="812"/>
        <v>0</v>
      </c>
      <c r="CW813">
        <f t="shared" si="813"/>
        <v>0</v>
      </c>
      <c r="CX813">
        <f t="shared" si="814"/>
        <v>0</v>
      </c>
      <c r="CY813">
        <f t="shared" si="815"/>
        <v>0</v>
      </c>
      <c r="CZ813">
        <f t="shared" si="816"/>
        <v>0</v>
      </c>
      <c r="DC813" t="s">
        <v>3</v>
      </c>
      <c r="DD813" t="s">
        <v>3</v>
      </c>
      <c r="DE813" t="s">
        <v>3</v>
      </c>
      <c r="DF813" t="s">
        <v>3</v>
      </c>
      <c r="DG813" t="s">
        <v>3</v>
      </c>
      <c r="DH813" t="s">
        <v>3</v>
      </c>
      <c r="DI813" t="s">
        <v>3</v>
      </c>
      <c r="DJ813" t="s">
        <v>3</v>
      </c>
      <c r="DK813" t="s">
        <v>3</v>
      </c>
      <c r="DL813" t="s">
        <v>3</v>
      </c>
      <c r="DM813" t="s">
        <v>3</v>
      </c>
      <c r="DN813">
        <v>0</v>
      </c>
      <c r="DO813">
        <v>0</v>
      </c>
      <c r="DP813">
        <v>1</v>
      </c>
      <c r="DQ813">
        <v>1</v>
      </c>
      <c r="DU813">
        <v>1010</v>
      </c>
      <c r="DV813" t="s">
        <v>37</v>
      </c>
      <c r="DW813" t="s">
        <v>38</v>
      </c>
      <c r="DX813">
        <v>1</v>
      </c>
      <c r="EE813">
        <v>32747723</v>
      </c>
      <c r="EF813">
        <v>0</v>
      </c>
      <c r="EG813" t="s">
        <v>39</v>
      </c>
      <c r="EH813">
        <v>0</v>
      </c>
      <c r="EI813" t="s">
        <v>3</v>
      </c>
      <c r="EJ813">
        <v>1</v>
      </c>
      <c r="EK813">
        <v>6001</v>
      </c>
      <c r="EL813" t="s">
        <v>40</v>
      </c>
      <c r="EM813" t="s">
        <v>39</v>
      </c>
      <c r="EO813" t="s">
        <v>3</v>
      </c>
      <c r="EQ813">
        <v>131072</v>
      </c>
      <c r="ER813">
        <v>45855.08</v>
      </c>
      <c r="ES813">
        <v>45855.08</v>
      </c>
      <c r="ET813">
        <v>0</v>
      </c>
      <c r="EU813">
        <v>0</v>
      </c>
      <c r="EV813">
        <v>0</v>
      </c>
      <c r="EW813">
        <v>0</v>
      </c>
      <c r="EX813">
        <v>0</v>
      </c>
      <c r="EY813">
        <v>0</v>
      </c>
      <c r="FQ813">
        <v>0</v>
      </c>
      <c r="FR813">
        <f t="shared" si="817"/>
        <v>0</v>
      </c>
      <c r="FS813">
        <v>0</v>
      </c>
      <c r="FX813">
        <v>0</v>
      </c>
      <c r="FY813">
        <v>0</v>
      </c>
      <c r="GA813" t="s">
        <v>41</v>
      </c>
      <c r="GD813">
        <v>0</v>
      </c>
      <c r="GF813">
        <v>541889562</v>
      </c>
      <c r="GG813">
        <v>2</v>
      </c>
      <c r="GH813">
        <v>0</v>
      </c>
      <c r="GI813">
        <v>-2</v>
      </c>
      <c r="GJ813">
        <v>0</v>
      </c>
      <c r="GK813">
        <f>ROUND(R813*(R12)/100,2)</f>
        <v>0</v>
      </c>
      <c r="GL813">
        <f t="shared" si="818"/>
        <v>0</v>
      </c>
      <c r="GM813">
        <f t="shared" si="819"/>
        <v>45855.08</v>
      </c>
      <c r="GN813">
        <f t="shared" si="820"/>
        <v>45855.08</v>
      </c>
      <c r="GO813">
        <f t="shared" si="821"/>
        <v>0</v>
      </c>
      <c r="GP813">
        <f t="shared" si="822"/>
        <v>0</v>
      </c>
      <c r="GR813">
        <v>0</v>
      </c>
      <c r="GS813">
        <v>4</v>
      </c>
      <c r="GT813">
        <v>0</v>
      </c>
      <c r="GU813" t="s">
        <v>3</v>
      </c>
      <c r="GV813">
        <f t="shared" si="823"/>
        <v>0</v>
      </c>
      <c r="GW813">
        <v>1</v>
      </c>
      <c r="GX813">
        <f t="shared" si="824"/>
        <v>0</v>
      </c>
      <c r="HA813">
        <v>0</v>
      </c>
      <c r="HB813">
        <v>0</v>
      </c>
      <c r="IK813">
        <v>0</v>
      </c>
    </row>
    <row r="814" spans="1:245" x14ac:dyDescent="0.2">
      <c r="A814">
        <v>17</v>
      </c>
      <c r="B814">
        <v>1</v>
      </c>
      <c r="C814">
        <f>ROW(SmtRes!A2105)</f>
        <v>2105</v>
      </c>
      <c r="D814">
        <f>ROW(EtalonRes!A1999)</f>
        <v>1999</v>
      </c>
      <c r="E814" t="s">
        <v>759</v>
      </c>
      <c r="F814" t="s">
        <v>17</v>
      </c>
      <c r="G814" t="s">
        <v>18</v>
      </c>
      <c r="H814" t="s">
        <v>19</v>
      </c>
      <c r="I814">
        <v>0.10885</v>
      </c>
      <c r="J814">
        <v>0</v>
      </c>
      <c r="O814">
        <f t="shared" si="786"/>
        <v>7256.72</v>
      </c>
      <c r="P814">
        <f t="shared" si="787"/>
        <v>6197.2</v>
      </c>
      <c r="Q814">
        <f t="shared" si="788"/>
        <v>169.28</v>
      </c>
      <c r="R814">
        <f t="shared" si="789"/>
        <v>15.55</v>
      </c>
      <c r="S814">
        <f t="shared" si="790"/>
        <v>890.24</v>
      </c>
      <c r="T814">
        <f t="shared" si="791"/>
        <v>0</v>
      </c>
      <c r="U814">
        <f t="shared" si="792"/>
        <v>3.9305734999999999</v>
      </c>
      <c r="V814">
        <f t="shared" si="793"/>
        <v>0</v>
      </c>
      <c r="W814">
        <f t="shared" si="794"/>
        <v>0</v>
      </c>
      <c r="X814">
        <f t="shared" si="795"/>
        <v>623.16999999999996</v>
      </c>
      <c r="Y814">
        <f t="shared" si="796"/>
        <v>89.02</v>
      </c>
      <c r="AA814">
        <v>33034105</v>
      </c>
      <c r="AB814">
        <f t="shared" si="797"/>
        <v>66667.14</v>
      </c>
      <c r="AC814">
        <f t="shared" si="798"/>
        <v>56933.42</v>
      </c>
      <c r="AD814">
        <f t="shared" si="799"/>
        <v>1555.17</v>
      </c>
      <c r="AE814">
        <f t="shared" si="800"/>
        <v>142.85</v>
      </c>
      <c r="AF814">
        <f t="shared" si="801"/>
        <v>8178.55</v>
      </c>
      <c r="AG814">
        <f t="shared" si="802"/>
        <v>0</v>
      </c>
      <c r="AH814">
        <f t="shared" si="803"/>
        <v>36.11</v>
      </c>
      <c r="AI814">
        <f t="shared" si="804"/>
        <v>0</v>
      </c>
      <c r="AJ814">
        <f t="shared" si="805"/>
        <v>0</v>
      </c>
      <c r="AK814">
        <v>66667.14</v>
      </c>
      <c r="AL814">
        <v>56933.42</v>
      </c>
      <c r="AM814">
        <v>1555.17</v>
      </c>
      <c r="AN814">
        <v>142.85</v>
      </c>
      <c r="AO814">
        <v>8178.55</v>
      </c>
      <c r="AP814">
        <v>0</v>
      </c>
      <c r="AQ814">
        <v>36.11</v>
      </c>
      <c r="AR814">
        <v>0</v>
      </c>
      <c r="AS814">
        <v>0</v>
      </c>
      <c r="AT814">
        <v>70</v>
      </c>
      <c r="AU814">
        <v>10</v>
      </c>
      <c r="AV814">
        <v>1</v>
      </c>
      <c r="AW814">
        <v>1</v>
      </c>
      <c r="AZ814">
        <v>1</v>
      </c>
      <c r="BA814">
        <v>1</v>
      </c>
      <c r="BB814">
        <v>1</v>
      </c>
      <c r="BC814">
        <v>1</v>
      </c>
      <c r="BD814" t="s">
        <v>3</v>
      </c>
      <c r="BE814" t="s">
        <v>3</v>
      </c>
      <c r="BF814" t="s">
        <v>3</v>
      </c>
      <c r="BG814" t="s">
        <v>3</v>
      </c>
      <c r="BH814">
        <v>0</v>
      </c>
      <c r="BI814">
        <v>4</v>
      </c>
      <c r="BJ814" t="s">
        <v>20</v>
      </c>
      <c r="BM814">
        <v>0</v>
      </c>
      <c r="BN814">
        <v>0</v>
      </c>
      <c r="BO814" t="s">
        <v>3</v>
      </c>
      <c r="BP814">
        <v>0</v>
      </c>
      <c r="BQ814">
        <v>1</v>
      </c>
      <c r="BR814">
        <v>0</v>
      </c>
      <c r="BS814">
        <v>1</v>
      </c>
      <c r="BT814">
        <v>1</v>
      </c>
      <c r="BU814">
        <v>1</v>
      </c>
      <c r="BV814">
        <v>1</v>
      </c>
      <c r="BW814">
        <v>1</v>
      </c>
      <c r="BX814">
        <v>1</v>
      </c>
      <c r="BY814" t="s">
        <v>3</v>
      </c>
      <c r="BZ814">
        <v>70</v>
      </c>
      <c r="CA814">
        <v>10</v>
      </c>
      <c r="CF814">
        <v>0</v>
      </c>
      <c r="CG814">
        <v>0</v>
      </c>
      <c r="CM814">
        <v>0</v>
      </c>
      <c r="CN814" t="s">
        <v>3</v>
      </c>
      <c r="CO814">
        <v>0</v>
      </c>
      <c r="CP814">
        <f t="shared" si="806"/>
        <v>7256.7199999999993</v>
      </c>
      <c r="CQ814">
        <f t="shared" si="807"/>
        <v>56933.42</v>
      </c>
      <c r="CR814">
        <f t="shared" si="808"/>
        <v>1555.17</v>
      </c>
      <c r="CS814">
        <f t="shared" si="809"/>
        <v>142.85</v>
      </c>
      <c r="CT814">
        <f t="shared" si="810"/>
        <v>8178.55</v>
      </c>
      <c r="CU814">
        <f t="shared" si="811"/>
        <v>0</v>
      </c>
      <c r="CV814">
        <f t="shared" si="812"/>
        <v>36.11</v>
      </c>
      <c r="CW814">
        <f t="shared" si="813"/>
        <v>0</v>
      </c>
      <c r="CX814">
        <f t="shared" si="814"/>
        <v>0</v>
      </c>
      <c r="CY814">
        <f t="shared" si="815"/>
        <v>623.16800000000001</v>
      </c>
      <c r="CZ814">
        <f t="shared" si="816"/>
        <v>89.024000000000001</v>
      </c>
      <c r="DC814" t="s">
        <v>3</v>
      </c>
      <c r="DD814" t="s">
        <v>3</v>
      </c>
      <c r="DE814" t="s">
        <v>3</v>
      </c>
      <c r="DF814" t="s">
        <v>3</v>
      </c>
      <c r="DG814" t="s">
        <v>3</v>
      </c>
      <c r="DH814" t="s">
        <v>3</v>
      </c>
      <c r="DI814" t="s">
        <v>3</v>
      </c>
      <c r="DJ814" t="s">
        <v>3</v>
      </c>
      <c r="DK814" t="s">
        <v>3</v>
      </c>
      <c r="DL814" t="s">
        <v>3</v>
      </c>
      <c r="DM814" t="s">
        <v>3</v>
      </c>
      <c r="DN814">
        <v>0</v>
      </c>
      <c r="DO814">
        <v>0</v>
      </c>
      <c r="DP814">
        <v>1</v>
      </c>
      <c r="DQ814">
        <v>1</v>
      </c>
      <c r="DU814">
        <v>1009</v>
      </c>
      <c r="DV814" t="s">
        <v>19</v>
      </c>
      <c r="DW814" t="s">
        <v>19</v>
      </c>
      <c r="DX814">
        <v>1000</v>
      </c>
      <c r="EE814">
        <v>32505399</v>
      </c>
      <c r="EF814">
        <v>1</v>
      </c>
      <c r="EG814" t="s">
        <v>21</v>
      </c>
      <c r="EH814">
        <v>0</v>
      </c>
      <c r="EI814" t="s">
        <v>3</v>
      </c>
      <c r="EJ814">
        <v>4</v>
      </c>
      <c r="EK814">
        <v>0</v>
      </c>
      <c r="EL814" t="s">
        <v>22</v>
      </c>
      <c r="EM814" t="s">
        <v>23</v>
      </c>
      <c r="EO814" t="s">
        <v>3</v>
      </c>
      <c r="EQ814">
        <v>131072</v>
      </c>
      <c r="ER814">
        <v>66667.14</v>
      </c>
      <c r="ES814">
        <v>56933.42</v>
      </c>
      <c r="ET814">
        <v>1555.17</v>
      </c>
      <c r="EU814">
        <v>142.85</v>
      </c>
      <c r="EV814">
        <v>8178.55</v>
      </c>
      <c r="EW814">
        <v>36.11</v>
      </c>
      <c r="EX814">
        <v>0</v>
      </c>
      <c r="EY814">
        <v>0</v>
      </c>
      <c r="FQ814">
        <v>0</v>
      </c>
      <c r="FR814">
        <f t="shared" si="817"/>
        <v>0</v>
      </c>
      <c r="FS814">
        <v>0</v>
      </c>
      <c r="FX814">
        <v>70</v>
      </c>
      <c r="FY814">
        <v>10</v>
      </c>
      <c r="GA814" t="s">
        <v>3</v>
      </c>
      <c r="GD814">
        <v>0</v>
      </c>
      <c r="GF814">
        <v>-1596235391</v>
      </c>
      <c r="GG814">
        <v>2</v>
      </c>
      <c r="GH814">
        <v>1</v>
      </c>
      <c r="GI814">
        <v>-2</v>
      </c>
      <c r="GJ814">
        <v>0</v>
      </c>
      <c r="GK814">
        <f>ROUND(R814*(R12)/100,2)</f>
        <v>16.79</v>
      </c>
      <c r="GL814">
        <f t="shared" si="818"/>
        <v>0</v>
      </c>
      <c r="GM814">
        <f t="shared" si="819"/>
        <v>7985.7</v>
      </c>
      <c r="GN814">
        <f t="shared" si="820"/>
        <v>0</v>
      </c>
      <c r="GO814">
        <f t="shared" si="821"/>
        <v>0</v>
      </c>
      <c r="GP814">
        <f t="shared" si="822"/>
        <v>7985.7</v>
      </c>
      <c r="GR814">
        <v>0</v>
      </c>
      <c r="GS814">
        <v>3</v>
      </c>
      <c r="GT814">
        <v>0</v>
      </c>
      <c r="GU814" t="s">
        <v>3</v>
      </c>
      <c r="GV814">
        <f t="shared" si="823"/>
        <v>0</v>
      </c>
      <c r="GW814">
        <v>1</v>
      </c>
      <c r="GX814">
        <f t="shared" si="824"/>
        <v>0</v>
      </c>
      <c r="HA814">
        <v>0</v>
      </c>
      <c r="HB814">
        <v>0</v>
      </c>
      <c r="IK814">
        <v>0</v>
      </c>
    </row>
    <row r="815" spans="1:245" x14ac:dyDescent="0.2">
      <c r="A815">
        <v>18</v>
      </c>
      <c r="B815">
        <v>1</v>
      </c>
      <c r="C815">
        <v>2105</v>
      </c>
      <c r="E815" t="s">
        <v>760</v>
      </c>
      <c r="F815" t="s">
        <v>25</v>
      </c>
      <c r="G815" t="s">
        <v>26</v>
      </c>
      <c r="H815" t="s">
        <v>19</v>
      </c>
      <c r="I815">
        <f>I814*J815</f>
        <v>-0.10885</v>
      </c>
      <c r="J815">
        <v>-1</v>
      </c>
      <c r="O815">
        <f t="shared" si="786"/>
        <v>-5813.69</v>
      </c>
      <c r="P815">
        <f t="shared" si="787"/>
        <v>-5813.69</v>
      </c>
      <c r="Q815">
        <f t="shared" si="788"/>
        <v>0</v>
      </c>
      <c r="R815">
        <f t="shared" si="789"/>
        <v>0</v>
      </c>
      <c r="S815">
        <f t="shared" si="790"/>
        <v>0</v>
      </c>
      <c r="T815">
        <f t="shared" si="791"/>
        <v>0</v>
      </c>
      <c r="U815">
        <f t="shared" si="792"/>
        <v>0</v>
      </c>
      <c r="V815">
        <f t="shared" si="793"/>
        <v>0</v>
      </c>
      <c r="W815">
        <f t="shared" si="794"/>
        <v>0</v>
      </c>
      <c r="X815">
        <f t="shared" si="795"/>
        <v>0</v>
      </c>
      <c r="Y815">
        <f t="shared" si="796"/>
        <v>0</v>
      </c>
      <c r="AA815">
        <v>33034105</v>
      </c>
      <c r="AB815">
        <f t="shared" si="797"/>
        <v>53410.15</v>
      </c>
      <c r="AC815">
        <f t="shared" si="798"/>
        <v>53410.15</v>
      </c>
      <c r="AD815">
        <f t="shared" si="799"/>
        <v>0</v>
      </c>
      <c r="AE815">
        <f t="shared" si="800"/>
        <v>0</v>
      </c>
      <c r="AF815">
        <f t="shared" si="801"/>
        <v>0</v>
      </c>
      <c r="AG815">
        <f t="shared" si="802"/>
        <v>0</v>
      </c>
      <c r="AH815">
        <f t="shared" si="803"/>
        <v>0</v>
      </c>
      <c r="AI815">
        <f t="shared" si="804"/>
        <v>0</v>
      </c>
      <c r="AJ815">
        <f t="shared" si="805"/>
        <v>0</v>
      </c>
      <c r="AK815">
        <v>53410.15</v>
      </c>
      <c r="AL815">
        <v>53410.15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70</v>
      </c>
      <c r="AU815">
        <v>10</v>
      </c>
      <c r="AV815">
        <v>1</v>
      </c>
      <c r="AW815">
        <v>1</v>
      </c>
      <c r="AZ815">
        <v>1</v>
      </c>
      <c r="BA815">
        <v>1</v>
      </c>
      <c r="BB815">
        <v>1</v>
      </c>
      <c r="BC815">
        <v>1</v>
      </c>
      <c r="BD815" t="s">
        <v>3</v>
      </c>
      <c r="BE815" t="s">
        <v>3</v>
      </c>
      <c r="BF815" t="s">
        <v>3</v>
      </c>
      <c r="BG815" t="s">
        <v>3</v>
      </c>
      <c r="BH815">
        <v>3</v>
      </c>
      <c r="BI815">
        <v>4</v>
      </c>
      <c r="BJ815" t="s">
        <v>27</v>
      </c>
      <c r="BM815">
        <v>0</v>
      </c>
      <c r="BN815">
        <v>0</v>
      </c>
      <c r="BO815" t="s">
        <v>3</v>
      </c>
      <c r="BP815">
        <v>0</v>
      </c>
      <c r="BQ815">
        <v>1</v>
      </c>
      <c r="BR815">
        <v>0</v>
      </c>
      <c r="BS815">
        <v>1</v>
      </c>
      <c r="BT815">
        <v>1</v>
      </c>
      <c r="BU815">
        <v>1</v>
      </c>
      <c r="BV815">
        <v>1</v>
      </c>
      <c r="BW815">
        <v>1</v>
      </c>
      <c r="BX815">
        <v>1</v>
      </c>
      <c r="BY815" t="s">
        <v>3</v>
      </c>
      <c r="BZ815">
        <v>70</v>
      </c>
      <c r="CA815">
        <v>10</v>
      </c>
      <c r="CF815">
        <v>0</v>
      </c>
      <c r="CG815">
        <v>0</v>
      </c>
      <c r="CM815">
        <v>0</v>
      </c>
      <c r="CN815" t="s">
        <v>3</v>
      </c>
      <c r="CO815">
        <v>0</v>
      </c>
      <c r="CP815">
        <f t="shared" si="806"/>
        <v>-5813.69</v>
      </c>
      <c r="CQ815">
        <f t="shared" si="807"/>
        <v>53410.15</v>
      </c>
      <c r="CR815">
        <f t="shared" si="808"/>
        <v>0</v>
      </c>
      <c r="CS815">
        <f t="shared" si="809"/>
        <v>0</v>
      </c>
      <c r="CT815">
        <f t="shared" si="810"/>
        <v>0</v>
      </c>
      <c r="CU815">
        <f t="shared" si="811"/>
        <v>0</v>
      </c>
      <c r="CV815">
        <f t="shared" si="812"/>
        <v>0</v>
      </c>
      <c r="CW815">
        <f t="shared" si="813"/>
        <v>0</v>
      </c>
      <c r="CX815">
        <f t="shared" si="814"/>
        <v>0</v>
      </c>
      <c r="CY815">
        <f t="shared" si="815"/>
        <v>0</v>
      </c>
      <c r="CZ815">
        <f t="shared" si="816"/>
        <v>0</v>
      </c>
      <c r="DC815" t="s">
        <v>3</v>
      </c>
      <c r="DD815" t="s">
        <v>3</v>
      </c>
      <c r="DE815" t="s">
        <v>3</v>
      </c>
      <c r="DF815" t="s">
        <v>3</v>
      </c>
      <c r="DG815" t="s">
        <v>3</v>
      </c>
      <c r="DH815" t="s">
        <v>3</v>
      </c>
      <c r="DI815" t="s">
        <v>3</v>
      </c>
      <c r="DJ815" t="s">
        <v>3</v>
      </c>
      <c r="DK815" t="s">
        <v>3</v>
      </c>
      <c r="DL815" t="s">
        <v>3</v>
      </c>
      <c r="DM815" t="s">
        <v>3</v>
      </c>
      <c r="DN815">
        <v>0</v>
      </c>
      <c r="DO815">
        <v>0</v>
      </c>
      <c r="DP815">
        <v>1</v>
      </c>
      <c r="DQ815">
        <v>1</v>
      </c>
      <c r="DU815">
        <v>1009</v>
      </c>
      <c r="DV815" t="s">
        <v>19</v>
      </c>
      <c r="DW815" t="s">
        <v>19</v>
      </c>
      <c r="DX815">
        <v>1000</v>
      </c>
      <c r="EE815">
        <v>32505399</v>
      </c>
      <c r="EF815">
        <v>1</v>
      </c>
      <c r="EG815" t="s">
        <v>21</v>
      </c>
      <c r="EH815">
        <v>0</v>
      </c>
      <c r="EI815" t="s">
        <v>3</v>
      </c>
      <c r="EJ815">
        <v>4</v>
      </c>
      <c r="EK815">
        <v>0</v>
      </c>
      <c r="EL815" t="s">
        <v>22</v>
      </c>
      <c r="EM815" t="s">
        <v>23</v>
      </c>
      <c r="EO815" t="s">
        <v>3</v>
      </c>
      <c r="EQ815">
        <v>0</v>
      </c>
      <c r="ER815">
        <v>53410.15</v>
      </c>
      <c r="ES815">
        <v>53410.15</v>
      </c>
      <c r="ET815">
        <v>0</v>
      </c>
      <c r="EU815">
        <v>0</v>
      </c>
      <c r="EV815">
        <v>0</v>
      </c>
      <c r="EW815">
        <v>0</v>
      </c>
      <c r="EX815">
        <v>0</v>
      </c>
      <c r="FQ815">
        <v>0</v>
      </c>
      <c r="FR815">
        <f t="shared" si="817"/>
        <v>0</v>
      </c>
      <c r="FS815">
        <v>0</v>
      </c>
      <c r="FX815">
        <v>70</v>
      </c>
      <c r="FY815">
        <v>10</v>
      </c>
      <c r="GA815" t="s">
        <v>3</v>
      </c>
      <c r="GD815">
        <v>0</v>
      </c>
      <c r="GF815">
        <v>-1467733540</v>
      </c>
      <c r="GG815">
        <v>2</v>
      </c>
      <c r="GH815">
        <v>1</v>
      </c>
      <c r="GI815">
        <v>-2</v>
      </c>
      <c r="GJ815">
        <v>0</v>
      </c>
      <c r="GK815">
        <f>ROUND(R815*(R12)/100,2)</f>
        <v>0</v>
      </c>
      <c r="GL815">
        <f t="shared" si="818"/>
        <v>0</v>
      </c>
      <c r="GM815">
        <f t="shared" si="819"/>
        <v>-5813.69</v>
      </c>
      <c r="GN815">
        <f t="shared" si="820"/>
        <v>0</v>
      </c>
      <c r="GO815">
        <f t="shared" si="821"/>
        <v>0</v>
      </c>
      <c r="GP815">
        <f t="shared" si="822"/>
        <v>-5813.69</v>
      </c>
      <c r="GR815">
        <v>0</v>
      </c>
      <c r="GS815">
        <v>3</v>
      </c>
      <c r="GT815">
        <v>0</v>
      </c>
      <c r="GU815" t="s">
        <v>3</v>
      </c>
      <c r="GV815">
        <f t="shared" si="823"/>
        <v>0</v>
      </c>
      <c r="GW815">
        <v>1</v>
      </c>
      <c r="GX815">
        <f t="shared" si="824"/>
        <v>0</v>
      </c>
      <c r="HA815">
        <v>0</v>
      </c>
      <c r="HB815">
        <v>0</v>
      </c>
      <c r="IK815">
        <v>0</v>
      </c>
    </row>
    <row r="816" spans="1:245" x14ac:dyDescent="0.2">
      <c r="A816">
        <v>17</v>
      </c>
      <c r="B816">
        <v>1</v>
      </c>
      <c r="C816">
        <f>ROW(SmtRes!A2120)</f>
        <v>2120</v>
      </c>
      <c r="D816">
        <f>ROW(EtalonRes!A2014)</f>
        <v>2014</v>
      </c>
      <c r="E816" t="s">
        <v>761</v>
      </c>
      <c r="F816" t="s">
        <v>29</v>
      </c>
      <c r="G816" t="s">
        <v>30</v>
      </c>
      <c r="H816" t="s">
        <v>31</v>
      </c>
      <c r="I816">
        <v>1.4819000000000001E-2</v>
      </c>
      <c r="J816">
        <v>0</v>
      </c>
      <c r="O816">
        <f t="shared" si="786"/>
        <v>6326.41</v>
      </c>
      <c r="P816">
        <f t="shared" si="787"/>
        <v>5154.53</v>
      </c>
      <c r="Q816">
        <f t="shared" si="788"/>
        <v>6.45</v>
      </c>
      <c r="R816">
        <f t="shared" si="789"/>
        <v>2.1800000000000002</v>
      </c>
      <c r="S816">
        <f t="shared" si="790"/>
        <v>1165.43</v>
      </c>
      <c r="T816">
        <f t="shared" si="791"/>
        <v>0</v>
      </c>
      <c r="U816">
        <f t="shared" si="792"/>
        <v>6.714488900000001</v>
      </c>
      <c r="V816">
        <f t="shared" si="793"/>
        <v>0</v>
      </c>
      <c r="W816">
        <f t="shared" si="794"/>
        <v>0</v>
      </c>
      <c r="X816">
        <f t="shared" si="795"/>
        <v>815.8</v>
      </c>
      <c r="Y816">
        <f t="shared" si="796"/>
        <v>116.54</v>
      </c>
      <c r="AA816">
        <v>33034105</v>
      </c>
      <c r="AB816">
        <f t="shared" si="797"/>
        <v>426912.19</v>
      </c>
      <c r="AC816">
        <f t="shared" si="798"/>
        <v>347832.49</v>
      </c>
      <c r="AD816">
        <f t="shared" si="799"/>
        <v>435.13</v>
      </c>
      <c r="AE816">
        <f t="shared" si="800"/>
        <v>147.43</v>
      </c>
      <c r="AF816">
        <f t="shared" si="801"/>
        <v>78644.570000000007</v>
      </c>
      <c r="AG816">
        <f t="shared" si="802"/>
        <v>0</v>
      </c>
      <c r="AH816">
        <f t="shared" si="803"/>
        <v>453.1</v>
      </c>
      <c r="AI816">
        <f t="shared" si="804"/>
        <v>0</v>
      </c>
      <c r="AJ816">
        <f t="shared" si="805"/>
        <v>0</v>
      </c>
      <c r="AK816">
        <v>426912.19</v>
      </c>
      <c r="AL816">
        <v>347832.49</v>
      </c>
      <c r="AM816">
        <v>435.13</v>
      </c>
      <c r="AN816">
        <v>147.43</v>
      </c>
      <c r="AO816">
        <v>78644.570000000007</v>
      </c>
      <c r="AP816">
        <v>0</v>
      </c>
      <c r="AQ816">
        <v>453.1</v>
      </c>
      <c r="AR816">
        <v>0</v>
      </c>
      <c r="AS816">
        <v>0</v>
      </c>
      <c r="AT816">
        <v>70</v>
      </c>
      <c r="AU816">
        <v>10</v>
      </c>
      <c r="AV816">
        <v>1</v>
      </c>
      <c r="AW816">
        <v>1</v>
      </c>
      <c r="AZ816">
        <v>1</v>
      </c>
      <c r="BA816">
        <v>1</v>
      </c>
      <c r="BB816">
        <v>1</v>
      </c>
      <c r="BC816">
        <v>1</v>
      </c>
      <c r="BD816" t="s">
        <v>3</v>
      </c>
      <c r="BE816" t="s">
        <v>3</v>
      </c>
      <c r="BF816" t="s">
        <v>3</v>
      </c>
      <c r="BG816" t="s">
        <v>3</v>
      </c>
      <c r="BH816">
        <v>0</v>
      </c>
      <c r="BI816">
        <v>4</v>
      </c>
      <c r="BJ816" t="s">
        <v>32</v>
      </c>
      <c r="BM816">
        <v>0</v>
      </c>
      <c r="BN816">
        <v>0</v>
      </c>
      <c r="BO816" t="s">
        <v>3</v>
      </c>
      <c r="BP816">
        <v>0</v>
      </c>
      <c r="BQ816">
        <v>1</v>
      </c>
      <c r="BR816">
        <v>0</v>
      </c>
      <c r="BS816">
        <v>1</v>
      </c>
      <c r="BT816">
        <v>1</v>
      </c>
      <c r="BU816">
        <v>1</v>
      </c>
      <c r="BV816">
        <v>1</v>
      </c>
      <c r="BW816">
        <v>1</v>
      </c>
      <c r="BX816">
        <v>1</v>
      </c>
      <c r="BY816" t="s">
        <v>3</v>
      </c>
      <c r="BZ816">
        <v>70</v>
      </c>
      <c r="CA816">
        <v>10</v>
      </c>
      <c r="CF816">
        <v>0</v>
      </c>
      <c r="CG816">
        <v>0</v>
      </c>
      <c r="CM816">
        <v>0</v>
      </c>
      <c r="CN816" t="s">
        <v>3</v>
      </c>
      <c r="CO816">
        <v>0</v>
      </c>
      <c r="CP816">
        <f t="shared" si="806"/>
        <v>6326.41</v>
      </c>
      <c r="CQ816">
        <f t="shared" si="807"/>
        <v>347832.49</v>
      </c>
      <c r="CR816">
        <f t="shared" si="808"/>
        <v>435.13</v>
      </c>
      <c r="CS816">
        <f t="shared" si="809"/>
        <v>147.43</v>
      </c>
      <c r="CT816">
        <f t="shared" si="810"/>
        <v>78644.570000000007</v>
      </c>
      <c r="CU816">
        <f t="shared" si="811"/>
        <v>0</v>
      </c>
      <c r="CV816">
        <f t="shared" si="812"/>
        <v>453.1</v>
      </c>
      <c r="CW816">
        <f t="shared" si="813"/>
        <v>0</v>
      </c>
      <c r="CX816">
        <f t="shared" si="814"/>
        <v>0</v>
      </c>
      <c r="CY816">
        <f t="shared" si="815"/>
        <v>815.80100000000004</v>
      </c>
      <c r="CZ816">
        <f t="shared" si="816"/>
        <v>116.54300000000001</v>
      </c>
      <c r="DC816" t="s">
        <v>3</v>
      </c>
      <c r="DD816" t="s">
        <v>3</v>
      </c>
      <c r="DE816" t="s">
        <v>3</v>
      </c>
      <c r="DF816" t="s">
        <v>3</v>
      </c>
      <c r="DG816" t="s">
        <v>3</v>
      </c>
      <c r="DH816" t="s">
        <v>3</v>
      </c>
      <c r="DI816" t="s">
        <v>3</v>
      </c>
      <c r="DJ816" t="s">
        <v>3</v>
      </c>
      <c r="DK816" t="s">
        <v>3</v>
      </c>
      <c r="DL816" t="s">
        <v>3</v>
      </c>
      <c r="DM816" t="s">
        <v>3</v>
      </c>
      <c r="DN816">
        <v>0</v>
      </c>
      <c r="DO816">
        <v>0</v>
      </c>
      <c r="DP816">
        <v>1</v>
      </c>
      <c r="DQ816">
        <v>1</v>
      </c>
      <c r="DU816">
        <v>1007</v>
      </c>
      <c r="DV816" t="s">
        <v>31</v>
      </c>
      <c r="DW816" t="s">
        <v>31</v>
      </c>
      <c r="DX816">
        <v>100</v>
      </c>
      <c r="EE816">
        <v>32505399</v>
      </c>
      <c r="EF816">
        <v>1</v>
      </c>
      <c r="EG816" t="s">
        <v>21</v>
      </c>
      <c r="EH816">
        <v>0</v>
      </c>
      <c r="EI816" t="s">
        <v>3</v>
      </c>
      <c r="EJ816">
        <v>4</v>
      </c>
      <c r="EK816">
        <v>0</v>
      </c>
      <c r="EL816" t="s">
        <v>22</v>
      </c>
      <c r="EM816" t="s">
        <v>23</v>
      </c>
      <c r="EO816" t="s">
        <v>3</v>
      </c>
      <c r="EQ816">
        <v>131072</v>
      </c>
      <c r="ER816">
        <v>426912.19</v>
      </c>
      <c r="ES816">
        <v>347832.49</v>
      </c>
      <c r="ET816">
        <v>435.13</v>
      </c>
      <c r="EU816">
        <v>147.43</v>
      </c>
      <c r="EV816">
        <v>78644.570000000007</v>
      </c>
      <c r="EW816">
        <v>453.1</v>
      </c>
      <c r="EX816">
        <v>0</v>
      </c>
      <c r="EY816">
        <v>0</v>
      </c>
      <c r="FQ816">
        <v>0</v>
      </c>
      <c r="FR816">
        <f t="shared" si="817"/>
        <v>0</v>
      </c>
      <c r="FS816">
        <v>0</v>
      </c>
      <c r="FX816">
        <v>70</v>
      </c>
      <c r="FY816">
        <v>10</v>
      </c>
      <c r="GA816" t="s">
        <v>3</v>
      </c>
      <c r="GD816">
        <v>0</v>
      </c>
      <c r="GF816">
        <v>1739596138</v>
      </c>
      <c r="GG816">
        <v>2</v>
      </c>
      <c r="GH816">
        <v>1</v>
      </c>
      <c r="GI816">
        <v>-2</v>
      </c>
      <c r="GJ816">
        <v>0</v>
      </c>
      <c r="GK816">
        <f>ROUND(R816*(R12)/100,2)</f>
        <v>2.35</v>
      </c>
      <c r="GL816">
        <f t="shared" si="818"/>
        <v>0</v>
      </c>
      <c r="GM816">
        <f t="shared" si="819"/>
        <v>7261.1</v>
      </c>
      <c r="GN816">
        <f t="shared" si="820"/>
        <v>0</v>
      </c>
      <c r="GO816">
        <f t="shared" si="821"/>
        <v>0</v>
      </c>
      <c r="GP816">
        <f t="shared" si="822"/>
        <v>7261.1</v>
      </c>
      <c r="GR816">
        <v>0</v>
      </c>
      <c r="GS816">
        <v>3</v>
      </c>
      <c r="GT816">
        <v>0</v>
      </c>
      <c r="GU816" t="s">
        <v>3</v>
      </c>
      <c r="GV816">
        <f t="shared" si="823"/>
        <v>0</v>
      </c>
      <c r="GW816">
        <v>1</v>
      </c>
      <c r="GX816">
        <f t="shared" si="824"/>
        <v>0</v>
      </c>
      <c r="HA816">
        <v>0</v>
      </c>
      <c r="HB816">
        <v>0</v>
      </c>
      <c r="IK816">
        <v>0</v>
      </c>
    </row>
    <row r="817" spans="1:245" x14ac:dyDescent="0.2">
      <c r="A817">
        <v>17</v>
      </c>
      <c r="B817">
        <v>1</v>
      </c>
      <c r="E817" t="s">
        <v>762</v>
      </c>
      <c r="F817" t="s">
        <v>25</v>
      </c>
      <c r="G817" t="s">
        <v>26</v>
      </c>
      <c r="H817" t="s">
        <v>19</v>
      </c>
      <c r="I817">
        <v>3.3875771300000003E-2</v>
      </c>
      <c r="J817">
        <v>0</v>
      </c>
      <c r="O817">
        <f t="shared" si="786"/>
        <v>1809.31</v>
      </c>
      <c r="P817">
        <f t="shared" si="787"/>
        <v>1809.31</v>
      </c>
      <c r="Q817">
        <f t="shared" si="788"/>
        <v>0</v>
      </c>
      <c r="R817">
        <f t="shared" si="789"/>
        <v>0</v>
      </c>
      <c r="S817">
        <f t="shared" si="790"/>
        <v>0</v>
      </c>
      <c r="T817">
        <f t="shared" si="791"/>
        <v>0</v>
      </c>
      <c r="U817">
        <f t="shared" si="792"/>
        <v>0</v>
      </c>
      <c r="V817">
        <f t="shared" si="793"/>
        <v>0</v>
      </c>
      <c r="W817">
        <f t="shared" si="794"/>
        <v>0</v>
      </c>
      <c r="X817">
        <f t="shared" si="795"/>
        <v>0</v>
      </c>
      <c r="Y817">
        <f t="shared" si="796"/>
        <v>0</v>
      </c>
      <c r="AA817">
        <v>33034105</v>
      </c>
      <c r="AB817">
        <f t="shared" si="797"/>
        <v>53410.15</v>
      </c>
      <c r="AC817">
        <f t="shared" si="798"/>
        <v>53410.15</v>
      </c>
      <c r="AD817">
        <f t="shared" si="799"/>
        <v>0</v>
      </c>
      <c r="AE817">
        <f t="shared" si="800"/>
        <v>0</v>
      </c>
      <c r="AF817">
        <f t="shared" si="801"/>
        <v>0</v>
      </c>
      <c r="AG817">
        <f t="shared" si="802"/>
        <v>0</v>
      </c>
      <c r="AH817">
        <f t="shared" si="803"/>
        <v>0</v>
      </c>
      <c r="AI817">
        <f t="shared" si="804"/>
        <v>0</v>
      </c>
      <c r="AJ817">
        <f t="shared" si="805"/>
        <v>0</v>
      </c>
      <c r="AK817">
        <v>53410.15</v>
      </c>
      <c r="AL817">
        <v>53410.15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70</v>
      </c>
      <c r="AU817">
        <v>10</v>
      </c>
      <c r="AV817">
        <v>1</v>
      </c>
      <c r="AW817">
        <v>1</v>
      </c>
      <c r="AZ817">
        <v>1</v>
      </c>
      <c r="BA817">
        <v>1</v>
      </c>
      <c r="BB817">
        <v>1</v>
      </c>
      <c r="BC817">
        <v>1</v>
      </c>
      <c r="BD817" t="s">
        <v>3</v>
      </c>
      <c r="BE817" t="s">
        <v>3</v>
      </c>
      <c r="BF817" t="s">
        <v>3</v>
      </c>
      <c r="BG817" t="s">
        <v>3</v>
      </c>
      <c r="BH817">
        <v>3</v>
      </c>
      <c r="BI817">
        <v>4</v>
      </c>
      <c r="BJ817" t="s">
        <v>27</v>
      </c>
      <c r="BM817">
        <v>0</v>
      </c>
      <c r="BN817">
        <v>0</v>
      </c>
      <c r="BO817" t="s">
        <v>3</v>
      </c>
      <c r="BP817">
        <v>0</v>
      </c>
      <c r="BQ817">
        <v>1</v>
      </c>
      <c r="BR817">
        <v>0</v>
      </c>
      <c r="BS817">
        <v>1</v>
      </c>
      <c r="BT817">
        <v>1</v>
      </c>
      <c r="BU817">
        <v>1</v>
      </c>
      <c r="BV817">
        <v>1</v>
      </c>
      <c r="BW817">
        <v>1</v>
      </c>
      <c r="BX817">
        <v>1</v>
      </c>
      <c r="BY817" t="s">
        <v>3</v>
      </c>
      <c r="BZ817">
        <v>70</v>
      </c>
      <c r="CA817">
        <v>10</v>
      </c>
      <c r="CF817">
        <v>0</v>
      </c>
      <c r="CG817">
        <v>0</v>
      </c>
      <c r="CM817">
        <v>0</v>
      </c>
      <c r="CN817" t="s">
        <v>3</v>
      </c>
      <c r="CO817">
        <v>0</v>
      </c>
      <c r="CP817">
        <f t="shared" si="806"/>
        <v>1809.31</v>
      </c>
      <c r="CQ817">
        <f t="shared" si="807"/>
        <v>53410.15</v>
      </c>
      <c r="CR817">
        <f t="shared" si="808"/>
        <v>0</v>
      </c>
      <c r="CS817">
        <f t="shared" si="809"/>
        <v>0</v>
      </c>
      <c r="CT817">
        <f t="shared" si="810"/>
        <v>0</v>
      </c>
      <c r="CU817">
        <f t="shared" si="811"/>
        <v>0</v>
      </c>
      <c r="CV817">
        <f t="shared" si="812"/>
        <v>0</v>
      </c>
      <c r="CW817">
        <f t="shared" si="813"/>
        <v>0</v>
      </c>
      <c r="CX817">
        <f t="shared" si="814"/>
        <v>0</v>
      </c>
      <c r="CY817">
        <f t="shared" si="815"/>
        <v>0</v>
      </c>
      <c r="CZ817">
        <f t="shared" si="816"/>
        <v>0</v>
      </c>
      <c r="DC817" t="s">
        <v>3</v>
      </c>
      <c r="DD817" t="s">
        <v>3</v>
      </c>
      <c r="DE817" t="s">
        <v>3</v>
      </c>
      <c r="DF817" t="s">
        <v>3</v>
      </c>
      <c r="DG817" t="s">
        <v>3</v>
      </c>
      <c r="DH817" t="s">
        <v>3</v>
      </c>
      <c r="DI817" t="s">
        <v>3</v>
      </c>
      <c r="DJ817" t="s">
        <v>3</v>
      </c>
      <c r="DK817" t="s">
        <v>3</v>
      </c>
      <c r="DL817" t="s">
        <v>3</v>
      </c>
      <c r="DM817" t="s">
        <v>3</v>
      </c>
      <c r="DN817">
        <v>0</v>
      </c>
      <c r="DO817">
        <v>0</v>
      </c>
      <c r="DP817">
        <v>1</v>
      </c>
      <c r="DQ817">
        <v>1</v>
      </c>
      <c r="DU817">
        <v>1009</v>
      </c>
      <c r="DV817" t="s">
        <v>19</v>
      </c>
      <c r="DW817" t="s">
        <v>19</v>
      </c>
      <c r="DX817">
        <v>1000</v>
      </c>
      <c r="EE817">
        <v>32505399</v>
      </c>
      <c r="EF817">
        <v>1</v>
      </c>
      <c r="EG817" t="s">
        <v>21</v>
      </c>
      <c r="EH817">
        <v>0</v>
      </c>
      <c r="EI817" t="s">
        <v>3</v>
      </c>
      <c r="EJ817">
        <v>4</v>
      </c>
      <c r="EK817">
        <v>0</v>
      </c>
      <c r="EL817" t="s">
        <v>22</v>
      </c>
      <c r="EM817" t="s">
        <v>23</v>
      </c>
      <c r="EO817" t="s">
        <v>3</v>
      </c>
      <c r="EQ817">
        <v>131072</v>
      </c>
      <c r="ER817">
        <v>53410.15</v>
      </c>
      <c r="ES817">
        <v>53410.15</v>
      </c>
      <c r="ET817">
        <v>0</v>
      </c>
      <c r="EU817">
        <v>0</v>
      </c>
      <c r="EV817">
        <v>0</v>
      </c>
      <c r="EW817">
        <v>0</v>
      </c>
      <c r="EX817">
        <v>0</v>
      </c>
      <c r="EY817">
        <v>0</v>
      </c>
      <c r="FQ817">
        <v>0</v>
      </c>
      <c r="FR817">
        <f t="shared" si="817"/>
        <v>0</v>
      </c>
      <c r="FS817">
        <v>0</v>
      </c>
      <c r="FX817">
        <v>70</v>
      </c>
      <c r="FY817">
        <v>10</v>
      </c>
      <c r="GA817" t="s">
        <v>3</v>
      </c>
      <c r="GD817">
        <v>0</v>
      </c>
      <c r="GF817">
        <v>-1467733540</v>
      </c>
      <c r="GG817">
        <v>2</v>
      </c>
      <c r="GH817">
        <v>1</v>
      </c>
      <c r="GI817">
        <v>-2</v>
      </c>
      <c r="GJ817">
        <v>0</v>
      </c>
      <c r="GK817">
        <f>ROUND(R817*(R12)/100,2)</f>
        <v>0</v>
      </c>
      <c r="GL817">
        <f t="shared" si="818"/>
        <v>0</v>
      </c>
      <c r="GM817">
        <f t="shared" si="819"/>
        <v>1809.31</v>
      </c>
      <c r="GN817">
        <f t="shared" si="820"/>
        <v>0</v>
      </c>
      <c r="GO817">
        <f t="shared" si="821"/>
        <v>0</v>
      </c>
      <c r="GP817">
        <f t="shared" si="822"/>
        <v>1809.31</v>
      </c>
      <c r="GR817">
        <v>0</v>
      </c>
      <c r="GS817">
        <v>3</v>
      </c>
      <c r="GT817">
        <v>0</v>
      </c>
      <c r="GU817" t="s">
        <v>3</v>
      </c>
      <c r="GV817">
        <f t="shared" si="823"/>
        <v>0</v>
      </c>
      <c r="GW817">
        <v>1</v>
      </c>
      <c r="GX817">
        <f t="shared" si="824"/>
        <v>0</v>
      </c>
      <c r="HA817">
        <v>0</v>
      </c>
      <c r="HB817">
        <v>0</v>
      </c>
      <c r="IK817">
        <v>0</v>
      </c>
    </row>
    <row r="818" spans="1:245" x14ac:dyDescent="0.2">
      <c r="A818">
        <v>17</v>
      </c>
      <c r="B818">
        <v>1</v>
      </c>
      <c r="E818" t="s">
        <v>763</v>
      </c>
      <c r="F818" t="s">
        <v>35</v>
      </c>
      <c r="G818" t="s">
        <v>764</v>
      </c>
      <c r="H818" t="s">
        <v>37</v>
      </c>
      <c r="I818">
        <v>1</v>
      </c>
      <c r="J818">
        <v>0</v>
      </c>
      <c r="O818">
        <f t="shared" si="786"/>
        <v>56212.71</v>
      </c>
      <c r="P818">
        <f t="shared" si="787"/>
        <v>56212.71</v>
      </c>
      <c r="Q818">
        <f t="shared" si="788"/>
        <v>0</v>
      </c>
      <c r="R818">
        <f t="shared" si="789"/>
        <v>0</v>
      </c>
      <c r="S818">
        <f t="shared" si="790"/>
        <v>0</v>
      </c>
      <c r="T818">
        <f t="shared" si="791"/>
        <v>0</v>
      </c>
      <c r="U818">
        <f t="shared" si="792"/>
        <v>0</v>
      </c>
      <c r="V818">
        <f t="shared" si="793"/>
        <v>0</v>
      </c>
      <c r="W818">
        <f t="shared" si="794"/>
        <v>0</v>
      </c>
      <c r="X818">
        <f t="shared" si="795"/>
        <v>0</v>
      </c>
      <c r="Y818">
        <f t="shared" si="796"/>
        <v>0</v>
      </c>
      <c r="AA818">
        <v>33034105</v>
      </c>
      <c r="AB818">
        <f t="shared" si="797"/>
        <v>56212.71</v>
      </c>
      <c r="AC818">
        <f t="shared" si="798"/>
        <v>56212.71</v>
      </c>
      <c r="AD818">
        <f t="shared" si="799"/>
        <v>0</v>
      </c>
      <c r="AE818">
        <f t="shared" si="800"/>
        <v>0</v>
      </c>
      <c r="AF818">
        <f t="shared" si="801"/>
        <v>0</v>
      </c>
      <c r="AG818">
        <f t="shared" si="802"/>
        <v>0</v>
      </c>
      <c r="AH818">
        <f t="shared" si="803"/>
        <v>0</v>
      </c>
      <c r="AI818">
        <f t="shared" si="804"/>
        <v>0</v>
      </c>
      <c r="AJ818">
        <f t="shared" si="805"/>
        <v>0</v>
      </c>
      <c r="AK818">
        <v>56212.71</v>
      </c>
      <c r="AL818">
        <v>56212.71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1</v>
      </c>
      <c r="AW818">
        <v>1</v>
      </c>
      <c r="AZ818">
        <v>1</v>
      </c>
      <c r="BA818">
        <v>1</v>
      </c>
      <c r="BB818">
        <v>1</v>
      </c>
      <c r="BC818">
        <v>1</v>
      </c>
      <c r="BD818" t="s">
        <v>3</v>
      </c>
      <c r="BE818" t="s">
        <v>3</v>
      </c>
      <c r="BF818" t="s">
        <v>3</v>
      </c>
      <c r="BG818" t="s">
        <v>3</v>
      </c>
      <c r="BH818">
        <v>3</v>
      </c>
      <c r="BI818">
        <v>1</v>
      </c>
      <c r="BJ818" t="s">
        <v>3</v>
      </c>
      <c r="BM818">
        <v>6001</v>
      </c>
      <c r="BN818">
        <v>0</v>
      </c>
      <c r="BO818" t="s">
        <v>3</v>
      </c>
      <c r="BP818">
        <v>0</v>
      </c>
      <c r="BQ818">
        <v>0</v>
      </c>
      <c r="BR818">
        <v>0</v>
      </c>
      <c r="BS818">
        <v>1</v>
      </c>
      <c r="BT818">
        <v>1</v>
      </c>
      <c r="BU818">
        <v>1</v>
      </c>
      <c r="BV818">
        <v>1</v>
      </c>
      <c r="BW818">
        <v>1</v>
      </c>
      <c r="BX818">
        <v>1</v>
      </c>
      <c r="BY818" t="s">
        <v>3</v>
      </c>
      <c r="BZ818">
        <v>0</v>
      </c>
      <c r="CA818">
        <v>0</v>
      </c>
      <c r="CF818">
        <v>0</v>
      </c>
      <c r="CG818">
        <v>0</v>
      </c>
      <c r="CM818">
        <v>0</v>
      </c>
      <c r="CN818" t="s">
        <v>3</v>
      </c>
      <c r="CO818">
        <v>0</v>
      </c>
      <c r="CP818">
        <f t="shared" si="806"/>
        <v>56212.71</v>
      </c>
      <c r="CQ818">
        <f t="shared" si="807"/>
        <v>56212.71</v>
      </c>
      <c r="CR818">
        <f t="shared" si="808"/>
        <v>0</v>
      </c>
      <c r="CS818">
        <f t="shared" si="809"/>
        <v>0</v>
      </c>
      <c r="CT818">
        <f t="shared" si="810"/>
        <v>0</v>
      </c>
      <c r="CU818">
        <f t="shared" si="811"/>
        <v>0</v>
      </c>
      <c r="CV818">
        <f t="shared" si="812"/>
        <v>0</v>
      </c>
      <c r="CW818">
        <f t="shared" si="813"/>
        <v>0</v>
      </c>
      <c r="CX818">
        <f t="shared" si="814"/>
        <v>0</v>
      </c>
      <c r="CY818">
        <f t="shared" si="815"/>
        <v>0</v>
      </c>
      <c r="CZ818">
        <f t="shared" si="816"/>
        <v>0</v>
      </c>
      <c r="DC818" t="s">
        <v>3</v>
      </c>
      <c r="DD818" t="s">
        <v>3</v>
      </c>
      <c r="DE818" t="s">
        <v>3</v>
      </c>
      <c r="DF818" t="s">
        <v>3</v>
      </c>
      <c r="DG818" t="s">
        <v>3</v>
      </c>
      <c r="DH818" t="s">
        <v>3</v>
      </c>
      <c r="DI818" t="s">
        <v>3</v>
      </c>
      <c r="DJ818" t="s">
        <v>3</v>
      </c>
      <c r="DK818" t="s">
        <v>3</v>
      </c>
      <c r="DL818" t="s">
        <v>3</v>
      </c>
      <c r="DM818" t="s">
        <v>3</v>
      </c>
      <c r="DN818">
        <v>0</v>
      </c>
      <c r="DO818">
        <v>0</v>
      </c>
      <c r="DP818">
        <v>1</v>
      </c>
      <c r="DQ818">
        <v>1</v>
      </c>
      <c r="DU818">
        <v>1010</v>
      </c>
      <c r="DV818" t="s">
        <v>37</v>
      </c>
      <c r="DW818" t="s">
        <v>38</v>
      </c>
      <c r="DX818">
        <v>1</v>
      </c>
      <c r="EE818">
        <v>32747723</v>
      </c>
      <c r="EF818">
        <v>0</v>
      </c>
      <c r="EG818" t="s">
        <v>39</v>
      </c>
      <c r="EH818">
        <v>0</v>
      </c>
      <c r="EI818" t="s">
        <v>3</v>
      </c>
      <c r="EJ818">
        <v>1</v>
      </c>
      <c r="EK818">
        <v>6001</v>
      </c>
      <c r="EL818" t="s">
        <v>40</v>
      </c>
      <c r="EM818" t="s">
        <v>39</v>
      </c>
      <c r="EO818" t="s">
        <v>3</v>
      </c>
      <c r="EQ818">
        <v>131072</v>
      </c>
      <c r="ER818">
        <v>56212.71</v>
      </c>
      <c r="ES818">
        <v>56212.71</v>
      </c>
      <c r="ET818">
        <v>0</v>
      </c>
      <c r="EU818">
        <v>0</v>
      </c>
      <c r="EV818">
        <v>0</v>
      </c>
      <c r="EW818">
        <v>0</v>
      </c>
      <c r="EX818">
        <v>0</v>
      </c>
      <c r="EY818">
        <v>0</v>
      </c>
      <c r="FQ818">
        <v>0</v>
      </c>
      <c r="FR818">
        <f t="shared" si="817"/>
        <v>0</v>
      </c>
      <c r="FS818">
        <v>0</v>
      </c>
      <c r="FX818">
        <v>0</v>
      </c>
      <c r="FY818">
        <v>0</v>
      </c>
      <c r="GA818" t="s">
        <v>41</v>
      </c>
      <c r="GD818">
        <v>0</v>
      </c>
      <c r="GF818">
        <v>-158494538</v>
      </c>
      <c r="GG818">
        <v>2</v>
      </c>
      <c r="GH818">
        <v>0</v>
      </c>
      <c r="GI818">
        <v>-2</v>
      </c>
      <c r="GJ818">
        <v>0</v>
      </c>
      <c r="GK818">
        <f>ROUND(R818*(R12)/100,2)</f>
        <v>0</v>
      </c>
      <c r="GL818">
        <f t="shared" si="818"/>
        <v>0</v>
      </c>
      <c r="GM818">
        <f t="shared" si="819"/>
        <v>56212.71</v>
      </c>
      <c r="GN818">
        <f t="shared" si="820"/>
        <v>56212.71</v>
      </c>
      <c r="GO818">
        <f t="shared" si="821"/>
        <v>0</v>
      </c>
      <c r="GP818">
        <f t="shared" si="822"/>
        <v>0</v>
      </c>
      <c r="GR818">
        <v>0</v>
      </c>
      <c r="GS818">
        <v>4</v>
      </c>
      <c r="GT818">
        <v>0</v>
      </c>
      <c r="GU818" t="s">
        <v>3</v>
      </c>
      <c r="GV818">
        <f t="shared" si="823"/>
        <v>0</v>
      </c>
      <c r="GW818">
        <v>1</v>
      </c>
      <c r="GX818">
        <f t="shared" si="824"/>
        <v>0</v>
      </c>
      <c r="HA818">
        <v>0</v>
      </c>
      <c r="HB818">
        <v>0</v>
      </c>
      <c r="IK818">
        <v>0</v>
      </c>
    </row>
    <row r="819" spans="1:245" x14ac:dyDescent="0.2">
      <c r="A819">
        <v>17</v>
      </c>
      <c r="B819">
        <v>1</v>
      </c>
      <c r="C819">
        <f>ROW(SmtRes!A2125)</f>
        <v>2125</v>
      </c>
      <c r="D819">
        <f>ROW(EtalonRes!A2018)</f>
        <v>2018</v>
      </c>
      <c r="E819" t="s">
        <v>765</v>
      </c>
      <c r="F819" t="s">
        <v>17</v>
      </c>
      <c r="G819" t="s">
        <v>18</v>
      </c>
      <c r="H819" t="s">
        <v>19</v>
      </c>
      <c r="I819">
        <v>5.67E-2</v>
      </c>
      <c r="J819">
        <v>0</v>
      </c>
      <c r="O819">
        <f t="shared" si="786"/>
        <v>3780.02</v>
      </c>
      <c r="P819">
        <f t="shared" si="787"/>
        <v>3228.12</v>
      </c>
      <c r="Q819">
        <f t="shared" si="788"/>
        <v>88.18</v>
      </c>
      <c r="R819">
        <f t="shared" si="789"/>
        <v>8.1</v>
      </c>
      <c r="S819">
        <f t="shared" si="790"/>
        <v>463.72</v>
      </c>
      <c r="T819">
        <f t="shared" si="791"/>
        <v>0</v>
      </c>
      <c r="U819">
        <f t="shared" si="792"/>
        <v>2.047437</v>
      </c>
      <c r="V819">
        <f t="shared" si="793"/>
        <v>0</v>
      </c>
      <c r="W819">
        <f t="shared" si="794"/>
        <v>0</v>
      </c>
      <c r="X819">
        <f t="shared" si="795"/>
        <v>324.60000000000002</v>
      </c>
      <c r="Y819">
        <f t="shared" si="796"/>
        <v>46.37</v>
      </c>
      <c r="AA819">
        <v>33034105</v>
      </c>
      <c r="AB819">
        <f t="shared" si="797"/>
        <v>66667.14</v>
      </c>
      <c r="AC819">
        <f t="shared" si="798"/>
        <v>56933.42</v>
      </c>
      <c r="AD819">
        <f t="shared" si="799"/>
        <v>1555.17</v>
      </c>
      <c r="AE819">
        <f t="shared" si="800"/>
        <v>142.85</v>
      </c>
      <c r="AF819">
        <f t="shared" si="801"/>
        <v>8178.55</v>
      </c>
      <c r="AG819">
        <f t="shared" si="802"/>
        <v>0</v>
      </c>
      <c r="AH819">
        <f t="shared" si="803"/>
        <v>36.11</v>
      </c>
      <c r="AI819">
        <f t="shared" si="804"/>
        <v>0</v>
      </c>
      <c r="AJ819">
        <f t="shared" si="805"/>
        <v>0</v>
      </c>
      <c r="AK819">
        <v>66667.14</v>
      </c>
      <c r="AL819">
        <v>56933.42</v>
      </c>
      <c r="AM819">
        <v>1555.17</v>
      </c>
      <c r="AN819">
        <v>142.85</v>
      </c>
      <c r="AO819">
        <v>8178.55</v>
      </c>
      <c r="AP819">
        <v>0</v>
      </c>
      <c r="AQ819">
        <v>36.11</v>
      </c>
      <c r="AR819">
        <v>0</v>
      </c>
      <c r="AS819">
        <v>0</v>
      </c>
      <c r="AT819">
        <v>70</v>
      </c>
      <c r="AU819">
        <v>10</v>
      </c>
      <c r="AV819">
        <v>1</v>
      </c>
      <c r="AW819">
        <v>1</v>
      </c>
      <c r="AZ819">
        <v>1</v>
      </c>
      <c r="BA819">
        <v>1</v>
      </c>
      <c r="BB819">
        <v>1</v>
      </c>
      <c r="BC819">
        <v>1</v>
      </c>
      <c r="BD819" t="s">
        <v>3</v>
      </c>
      <c r="BE819" t="s">
        <v>3</v>
      </c>
      <c r="BF819" t="s">
        <v>3</v>
      </c>
      <c r="BG819" t="s">
        <v>3</v>
      </c>
      <c r="BH819">
        <v>0</v>
      </c>
      <c r="BI819">
        <v>4</v>
      </c>
      <c r="BJ819" t="s">
        <v>20</v>
      </c>
      <c r="BM819">
        <v>0</v>
      </c>
      <c r="BN819">
        <v>0</v>
      </c>
      <c r="BO819" t="s">
        <v>3</v>
      </c>
      <c r="BP819">
        <v>0</v>
      </c>
      <c r="BQ819">
        <v>1</v>
      </c>
      <c r="BR819">
        <v>0</v>
      </c>
      <c r="BS819">
        <v>1</v>
      </c>
      <c r="BT819">
        <v>1</v>
      </c>
      <c r="BU819">
        <v>1</v>
      </c>
      <c r="BV819">
        <v>1</v>
      </c>
      <c r="BW819">
        <v>1</v>
      </c>
      <c r="BX819">
        <v>1</v>
      </c>
      <c r="BY819" t="s">
        <v>3</v>
      </c>
      <c r="BZ819">
        <v>70</v>
      </c>
      <c r="CA819">
        <v>10</v>
      </c>
      <c r="CF819">
        <v>0</v>
      </c>
      <c r="CG819">
        <v>0</v>
      </c>
      <c r="CM819">
        <v>0</v>
      </c>
      <c r="CN819" t="s">
        <v>3</v>
      </c>
      <c r="CO819">
        <v>0</v>
      </c>
      <c r="CP819">
        <f t="shared" si="806"/>
        <v>3780.0199999999995</v>
      </c>
      <c r="CQ819">
        <f t="shared" si="807"/>
        <v>56933.42</v>
      </c>
      <c r="CR819">
        <f t="shared" si="808"/>
        <v>1555.17</v>
      </c>
      <c r="CS819">
        <f t="shared" si="809"/>
        <v>142.85</v>
      </c>
      <c r="CT819">
        <f t="shared" si="810"/>
        <v>8178.55</v>
      </c>
      <c r="CU819">
        <f t="shared" si="811"/>
        <v>0</v>
      </c>
      <c r="CV819">
        <f t="shared" si="812"/>
        <v>36.11</v>
      </c>
      <c r="CW819">
        <f t="shared" si="813"/>
        <v>0</v>
      </c>
      <c r="CX819">
        <f t="shared" si="814"/>
        <v>0</v>
      </c>
      <c r="CY819">
        <f t="shared" si="815"/>
        <v>324.60400000000004</v>
      </c>
      <c r="CZ819">
        <f t="shared" si="816"/>
        <v>46.372000000000007</v>
      </c>
      <c r="DC819" t="s">
        <v>3</v>
      </c>
      <c r="DD819" t="s">
        <v>3</v>
      </c>
      <c r="DE819" t="s">
        <v>3</v>
      </c>
      <c r="DF819" t="s">
        <v>3</v>
      </c>
      <c r="DG819" t="s">
        <v>3</v>
      </c>
      <c r="DH819" t="s">
        <v>3</v>
      </c>
      <c r="DI819" t="s">
        <v>3</v>
      </c>
      <c r="DJ819" t="s">
        <v>3</v>
      </c>
      <c r="DK819" t="s">
        <v>3</v>
      </c>
      <c r="DL819" t="s">
        <v>3</v>
      </c>
      <c r="DM819" t="s">
        <v>3</v>
      </c>
      <c r="DN819">
        <v>0</v>
      </c>
      <c r="DO819">
        <v>0</v>
      </c>
      <c r="DP819">
        <v>1</v>
      </c>
      <c r="DQ819">
        <v>1</v>
      </c>
      <c r="DU819">
        <v>1009</v>
      </c>
      <c r="DV819" t="s">
        <v>19</v>
      </c>
      <c r="DW819" t="s">
        <v>19</v>
      </c>
      <c r="DX819">
        <v>1000</v>
      </c>
      <c r="EE819">
        <v>32505399</v>
      </c>
      <c r="EF819">
        <v>1</v>
      </c>
      <c r="EG819" t="s">
        <v>21</v>
      </c>
      <c r="EH819">
        <v>0</v>
      </c>
      <c r="EI819" t="s">
        <v>3</v>
      </c>
      <c r="EJ819">
        <v>4</v>
      </c>
      <c r="EK819">
        <v>0</v>
      </c>
      <c r="EL819" t="s">
        <v>22</v>
      </c>
      <c r="EM819" t="s">
        <v>23</v>
      </c>
      <c r="EO819" t="s">
        <v>3</v>
      </c>
      <c r="EQ819">
        <v>131072</v>
      </c>
      <c r="ER819">
        <v>66667.14</v>
      </c>
      <c r="ES819">
        <v>56933.42</v>
      </c>
      <c r="ET819">
        <v>1555.17</v>
      </c>
      <c r="EU819">
        <v>142.85</v>
      </c>
      <c r="EV819">
        <v>8178.55</v>
      </c>
      <c r="EW819">
        <v>36.11</v>
      </c>
      <c r="EX819">
        <v>0</v>
      </c>
      <c r="EY819">
        <v>0</v>
      </c>
      <c r="FQ819">
        <v>0</v>
      </c>
      <c r="FR819">
        <f t="shared" si="817"/>
        <v>0</v>
      </c>
      <c r="FS819">
        <v>0</v>
      </c>
      <c r="FX819">
        <v>70</v>
      </c>
      <c r="FY819">
        <v>10</v>
      </c>
      <c r="GA819" t="s">
        <v>3</v>
      </c>
      <c r="GD819">
        <v>0</v>
      </c>
      <c r="GF819">
        <v>-1596235391</v>
      </c>
      <c r="GG819">
        <v>2</v>
      </c>
      <c r="GH819">
        <v>1</v>
      </c>
      <c r="GI819">
        <v>-2</v>
      </c>
      <c r="GJ819">
        <v>0</v>
      </c>
      <c r="GK819">
        <f>ROUND(R819*(R12)/100,2)</f>
        <v>8.75</v>
      </c>
      <c r="GL819">
        <f t="shared" si="818"/>
        <v>0</v>
      </c>
      <c r="GM819">
        <f t="shared" si="819"/>
        <v>4159.74</v>
      </c>
      <c r="GN819">
        <f t="shared" si="820"/>
        <v>0</v>
      </c>
      <c r="GO819">
        <f t="shared" si="821"/>
        <v>0</v>
      </c>
      <c r="GP819">
        <f t="shared" si="822"/>
        <v>4159.74</v>
      </c>
      <c r="GR819">
        <v>0</v>
      </c>
      <c r="GS819">
        <v>3</v>
      </c>
      <c r="GT819">
        <v>0</v>
      </c>
      <c r="GU819" t="s">
        <v>3</v>
      </c>
      <c r="GV819">
        <f t="shared" si="823"/>
        <v>0</v>
      </c>
      <c r="GW819">
        <v>1</v>
      </c>
      <c r="GX819">
        <f t="shared" si="824"/>
        <v>0</v>
      </c>
      <c r="HA819">
        <v>0</v>
      </c>
      <c r="HB819">
        <v>0</v>
      </c>
      <c r="IK819">
        <v>0</v>
      </c>
    </row>
    <row r="820" spans="1:245" x14ac:dyDescent="0.2">
      <c r="A820">
        <v>18</v>
      </c>
      <c r="B820">
        <v>1</v>
      </c>
      <c r="C820">
        <v>2125</v>
      </c>
      <c r="E820" t="s">
        <v>766</v>
      </c>
      <c r="F820" t="s">
        <v>25</v>
      </c>
      <c r="G820" t="s">
        <v>26</v>
      </c>
      <c r="H820" t="s">
        <v>19</v>
      </c>
      <c r="I820">
        <f>I819*J820</f>
        <v>-5.67E-2</v>
      </c>
      <c r="J820">
        <v>-1</v>
      </c>
      <c r="O820">
        <f t="shared" si="786"/>
        <v>-3028.36</v>
      </c>
      <c r="P820">
        <f t="shared" si="787"/>
        <v>-3028.36</v>
      </c>
      <c r="Q820">
        <f t="shared" si="788"/>
        <v>0</v>
      </c>
      <c r="R820">
        <f t="shared" si="789"/>
        <v>0</v>
      </c>
      <c r="S820">
        <f t="shared" si="790"/>
        <v>0</v>
      </c>
      <c r="T820">
        <f t="shared" si="791"/>
        <v>0</v>
      </c>
      <c r="U820">
        <f t="shared" si="792"/>
        <v>0</v>
      </c>
      <c r="V820">
        <f t="shared" si="793"/>
        <v>0</v>
      </c>
      <c r="W820">
        <f t="shared" si="794"/>
        <v>0</v>
      </c>
      <c r="X820">
        <f t="shared" si="795"/>
        <v>0</v>
      </c>
      <c r="Y820">
        <f t="shared" si="796"/>
        <v>0</v>
      </c>
      <c r="AA820">
        <v>33034105</v>
      </c>
      <c r="AB820">
        <f t="shared" si="797"/>
        <v>53410.15</v>
      </c>
      <c r="AC820">
        <f t="shared" si="798"/>
        <v>53410.15</v>
      </c>
      <c r="AD820">
        <f t="shared" si="799"/>
        <v>0</v>
      </c>
      <c r="AE820">
        <f t="shared" si="800"/>
        <v>0</v>
      </c>
      <c r="AF820">
        <f t="shared" si="801"/>
        <v>0</v>
      </c>
      <c r="AG820">
        <f t="shared" si="802"/>
        <v>0</v>
      </c>
      <c r="AH820">
        <f t="shared" si="803"/>
        <v>0</v>
      </c>
      <c r="AI820">
        <f t="shared" si="804"/>
        <v>0</v>
      </c>
      <c r="AJ820">
        <f t="shared" si="805"/>
        <v>0</v>
      </c>
      <c r="AK820">
        <v>53410.15</v>
      </c>
      <c r="AL820">
        <v>53410.15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70</v>
      </c>
      <c r="AU820">
        <v>10</v>
      </c>
      <c r="AV820">
        <v>1</v>
      </c>
      <c r="AW820">
        <v>1</v>
      </c>
      <c r="AZ820">
        <v>1</v>
      </c>
      <c r="BA820">
        <v>1</v>
      </c>
      <c r="BB820">
        <v>1</v>
      </c>
      <c r="BC820">
        <v>1</v>
      </c>
      <c r="BD820" t="s">
        <v>3</v>
      </c>
      <c r="BE820" t="s">
        <v>3</v>
      </c>
      <c r="BF820" t="s">
        <v>3</v>
      </c>
      <c r="BG820" t="s">
        <v>3</v>
      </c>
      <c r="BH820">
        <v>3</v>
      </c>
      <c r="BI820">
        <v>4</v>
      </c>
      <c r="BJ820" t="s">
        <v>27</v>
      </c>
      <c r="BM820">
        <v>0</v>
      </c>
      <c r="BN820">
        <v>0</v>
      </c>
      <c r="BO820" t="s">
        <v>3</v>
      </c>
      <c r="BP820">
        <v>0</v>
      </c>
      <c r="BQ820">
        <v>1</v>
      </c>
      <c r="BR820">
        <v>0</v>
      </c>
      <c r="BS820">
        <v>1</v>
      </c>
      <c r="BT820">
        <v>1</v>
      </c>
      <c r="BU820">
        <v>1</v>
      </c>
      <c r="BV820">
        <v>1</v>
      </c>
      <c r="BW820">
        <v>1</v>
      </c>
      <c r="BX820">
        <v>1</v>
      </c>
      <c r="BY820" t="s">
        <v>3</v>
      </c>
      <c r="BZ820">
        <v>70</v>
      </c>
      <c r="CA820">
        <v>10</v>
      </c>
      <c r="CF820">
        <v>0</v>
      </c>
      <c r="CG820">
        <v>0</v>
      </c>
      <c r="CM820">
        <v>0</v>
      </c>
      <c r="CN820" t="s">
        <v>3</v>
      </c>
      <c r="CO820">
        <v>0</v>
      </c>
      <c r="CP820">
        <f t="shared" si="806"/>
        <v>-3028.36</v>
      </c>
      <c r="CQ820">
        <f t="shared" si="807"/>
        <v>53410.15</v>
      </c>
      <c r="CR820">
        <f t="shared" si="808"/>
        <v>0</v>
      </c>
      <c r="CS820">
        <f t="shared" si="809"/>
        <v>0</v>
      </c>
      <c r="CT820">
        <f t="shared" si="810"/>
        <v>0</v>
      </c>
      <c r="CU820">
        <f t="shared" si="811"/>
        <v>0</v>
      </c>
      <c r="CV820">
        <f t="shared" si="812"/>
        <v>0</v>
      </c>
      <c r="CW820">
        <f t="shared" si="813"/>
        <v>0</v>
      </c>
      <c r="CX820">
        <f t="shared" si="814"/>
        <v>0</v>
      </c>
      <c r="CY820">
        <f t="shared" si="815"/>
        <v>0</v>
      </c>
      <c r="CZ820">
        <f t="shared" si="816"/>
        <v>0</v>
      </c>
      <c r="DC820" t="s">
        <v>3</v>
      </c>
      <c r="DD820" t="s">
        <v>3</v>
      </c>
      <c r="DE820" t="s">
        <v>3</v>
      </c>
      <c r="DF820" t="s">
        <v>3</v>
      </c>
      <c r="DG820" t="s">
        <v>3</v>
      </c>
      <c r="DH820" t="s">
        <v>3</v>
      </c>
      <c r="DI820" t="s">
        <v>3</v>
      </c>
      <c r="DJ820" t="s">
        <v>3</v>
      </c>
      <c r="DK820" t="s">
        <v>3</v>
      </c>
      <c r="DL820" t="s">
        <v>3</v>
      </c>
      <c r="DM820" t="s">
        <v>3</v>
      </c>
      <c r="DN820">
        <v>0</v>
      </c>
      <c r="DO820">
        <v>0</v>
      </c>
      <c r="DP820">
        <v>1</v>
      </c>
      <c r="DQ820">
        <v>1</v>
      </c>
      <c r="DU820">
        <v>1009</v>
      </c>
      <c r="DV820" t="s">
        <v>19</v>
      </c>
      <c r="DW820" t="s">
        <v>19</v>
      </c>
      <c r="DX820">
        <v>1000</v>
      </c>
      <c r="EE820">
        <v>32505399</v>
      </c>
      <c r="EF820">
        <v>1</v>
      </c>
      <c r="EG820" t="s">
        <v>21</v>
      </c>
      <c r="EH820">
        <v>0</v>
      </c>
      <c r="EI820" t="s">
        <v>3</v>
      </c>
      <c r="EJ820">
        <v>4</v>
      </c>
      <c r="EK820">
        <v>0</v>
      </c>
      <c r="EL820" t="s">
        <v>22</v>
      </c>
      <c r="EM820" t="s">
        <v>23</v>
      </c>
      <c r="EO820" t="s">
        <v>3</v>
      </c>
      <c r="EQ820">
        <v>0</v>
      </c>
      <c r="ER820">
        <v>53410.15</v>
      </c>
      <c r="ES820">
        <v>53410.15</v>
      </c>
      <c r="ET820">
        <v>0</v>
      </c>
      <c r="EU820">
        <v>0</v>
      </c>
      <c r="EV820">
        <v>0</v>
      </c>
      <c r="EW820">
        <v>0</v>
      </c>
      <c r="EX820">
        <v>0</v>
      </c>
      <c r="FQ820">
        <v>0</v>
      </c>
      <c r="FR820">
        <f t="shared" si="817"/>
        <v>0</v>
      </c>
      <c r="FS820">
        <v>0</v>
      </c>
      <c r="FX820">
        <v>70</v>
      </c>
      <c r="FY820">
        <v>10</v>
      </c>
      <c r="GA820" t="s">
        <v>3</v>
      </c>
      <c r="GD820">
        <v>0</v>
      </c>
      <c r="GF820">
        <v>-1467733540</v>
      </c>
      <c r="GG820">
        <v>2</v>
      </c>
      <c r="GH820">
        <v>1</v>
      </c>
      <c r="GI820">
        <v>-2</v>
      </c>
      <c r="GJ820">
        <v>0</v>
      </c>
      <c r="GK820">
        <f>ROUND(R820*(R12)/100,2)</f>
        <v>0</v>
      </c>
      <c r="GL820">
        <f t="shared" si="818"/>
        <v>0</v>
      </c>
      <c r="GM820">
        <f t="shared" si="819"/>
        <v>-3028.36</v>
      </c>
      <c r="GN820">
        <f t="shared" si="820"/>
        <v>0</v>
      </c>
      <c r="GO820">
        <f t="shared" si="821"/>
        <v>0</v>
      </c>
      <c r="GP820">
        <f t="shared" si="822"/>
        <v>-3028.36</v>
      </c>
      <c r="GR820">
        <v>0</v>
      </c>
      <c r="GS820">
        <v>3</v>
      </c>
      <c r="GT820">
        <v>0</v>
      </c>
      <c r="GU820" t="s">
        <v>3</v>
      </c>
      <c r="GV820">
        <f t="shared" si="823"/>
        <v>0</v>
      </c>
      <c r="GW820">
        <v>1</v>
      </c>
      <c r="GX820">
        <f t="shared" si="824"/>
        <v>0</v>
      </c>
      <c r="HA820">
        <v>0</v>
      </c>
      <c r="HB820">
        <v>0</v>
      </c>
      <c r="IK820">
        <v>0</v>
      </c>
    </row>
    <row r="821" spans="1:245" x14ac:dyDescent="0.2">
      <c r="A821">
        <v>17</v>
      </c>
      <c r="B821">
        <v>1</v>
      </c>
      <c r="C821">
        <f>ROW(SmtRes!A2140)</f>
        <v>2140</v>
      </c>
      <c r="D821">
        <f>ROW(EtalonRes!A2033)</f>
        <v>2033</v>
      </c>
      <c r="E821" t="s">
        <v>767</v>
      </c>
      <c r="F821" t="s">
        <v>29</v>
      </c>
      <c r="G821" t="s">
        <v>30</v>
      </c>
      <c r="H821" t="s">
        <v>31</v>
      </c>
      <c r="I821">
        <v>7.6E-3</v>
      </c>
      <c r="J821">
        <v>0</v>
      </c>
      <c r="O821">
        <f t="shared" ref="O821:O843" si="825">ROUND(CP821,2)</f>
        <v>3244.54</v>
      </c>
      <c r="P821">
        <f t="shared" ref="P821:P843" si="826">ROUND(CQ821*I821,2)</f>
        <v>2643.53</v>
      </c>
      <c r="Q821">
        <f t="shared" ref="Q821:Q843" si="827">ROUND(CR821*I821,2)</f>
        <v>3.31</v>
      </c>
      <c r="R821">
        <f t="shared" ref="R821:R843" si="828">ROUND(CS821*I821,2)</f>
        <v>1.1200000000000001</v>
      </c>
      <c r="S821">
        <f t="shared" ref="S821:S843" si="829">ROUND(CT821*I821,2)</f>
        <v>597.70000000000005</v>
      </c>
      <c r="T821">
        <f t="shared" ref="T821:T843" si="830">ROUND(CU821*I821,2)</f>
        <v>0</v>
      </c>
      <c r="U821">
        <f t="shared" ref="U821:U843" si="831">CV821*I821</f>
        <v>3.4435600000000002</v>
      </c>
      <c r="V821">
        <f t="shared" ref="V821:V843" si="832">CW821*I821</f>
        <v>0</v>
      </c>
      <c r="W821">
        <f t="shared" ref="W821:W843" si="833">ROUND(CX821*I821,2)</f>
        <v>0</v>
      </c>
      <c r="X821">
        <f t="shared" ref="X821:X843" si="834">ROUND(CY821,2)</f>
        <v>418.39</v>
      </c>
      <c r="Y821">
        <f t="shared" ref="Y821:Y843" si="835">ROUND(CZ821,2)</f>
        <v>59.77</v>
      </c>
      <c r="AA821">
        <v>33034105</v>
      </c>
      <c r="AB821">
        <f t="shared" ref="AB821:AB843" si="836">ROUND((AC821+AD821+AF821),6)</f>
        <v>426912.19</v>
      </c>
      <c r="AC821">
        <f t="shared" ref="AC821:AC843" si="837">ROUND((ES821),6)</f>
        <v>347832.49</v>
      </c>
      <c r="AD821">
        <f t="shared" ref="AD821:AD843" si="838">ROUND((((ET821)-(EU821))+AE821),6)</f>
        <v>435.13</v>
      </c>
      <c r="AE821">
        <f t="shared" ref="AE821:AE843" si="839">ROUND((EU821),6)</f>
        <v>147.43</v>
      </c>
      <c r="AF821">
        <f t="shared" ref="AF821:AF843" si="840">ROUND((EV821),6)</f>
        <v>78644.570000000007</v>
      </c>
      <c r="AG821">
        <f t="shared" ref="AG821:AG843" si="841">ROUND((AP821),6)</f>
        <v>0</v>
      </c>
      <c r="AH821">
        <f t="shared" ref="AH821:AH843" si="842">(EW821)</f>
        <v>453.1</v>
      </c>
      <c r="AI821">
        <f t="shared" ref="AI821:AI843" si="843">(EX821)</f>
        <v>0</v>
      </c>
      <c r="AJ821">
        <f t="shared" ref="AJ821:AJ843" si="844">ROUND((AS821),6)</f>
        <v>0</v>
      </c>
      <c r="AK821">
        <v>426912.19</v>
      </c>
      <c r="AL821">
        <v>347832.49</v>
      </c>
      <c r="AM821">
        <v>435.13</v>
      </c>
      <c r="AN821">
        <v>147.43</v>
      </c>
      <c r="AO821">
        <v>78644.570000000007</v>
      </c>
      <c r="AP821">
        <v>0</v>
      </c>
      <c r="AQ821">
        <v>453.1</v>
      </c>
      <c r="AR821">
        <v>0</v>
      </c>
      <c r="AS821">
        <v>0</v>
      </c>
      <c r="AT821">
        <v>70</v>
      </c>
      <c r="AU821">
        <v>10</v>
      </c>
      <c r="AV821">
        <v>1</v>
      </c>
      <c r="AW821">
        <v>1</v>
      </c>
      <c r="AZ821">
        <v>1</v>
      </c>
      <c r="BA821">
        <v>1</v>
      </c>
      <c r="BB821">
        <v>1</v>
      </c>
      <c r="BC821">
        <v>1</v>
      </c>
      <c r="BD821" t="s">
        <v>3</v>
      </c>
      <c r="BE821" t="s">
        <v>3</v>
      </c>
      <c r="BF821" t="s">
        <v>3</v>
      </c>
      <c r="BG821" t="s">
        <v>3</v>
      </c>
      <c r="BH821">
        <v>0</v>
      </c>
      <c r="BI821">
        <v>4</v>
      </c>
      <c r="BJ821" t="s">
        <v>32</v>
      </c>
      <c r="BM821">
        <v>0</v>
      </c>
      <c r="BN821">
        <v>0</v>
      </c>
      <c r="BO821" t="s">
        <v>3</v>
      </c>
      <c r="BP821">
        <v>0</v>
      </c>
      <c r="BQ821">
        <v>1</v>
      </c>
      <c r="BR821">
        <v>0</v>
      </c>
      <c r="BS821">
        <v>1</v>
      </c>
      <c r="BT821">
        <v>1</v>
      </c>
      <c r="BU821">
        <v>1</v>
      </c>
      <c r="BV821">
        <v>1</v>
      </c>
      <c r="BW821">
        <v>1</v>
      </c>
      <c r="BX821">
        <v>1</v>
      </c>
      <c r="BY821" t="s">
        <v>3</v>
      </c>
      <c r="BZ821">
        <v>70</v>
      </c>
      <c r="CA821">
        <v>10</v>
      </c>
      <c r="CF821">
        <v>0</v>
      </c>
      <c r="CG821">
        <v>0</v>
      </c>
      <c r="CM821">
        <v>0</v>
      </c>
      <c r="CN821" t="s">
        <v>3</v>
      </c>
      <c r="CO821">
        <v>0</v>
      </c>
      <c r="CP821">
        <f t="shared" ref="CP821:CP843" si="845">(P821+Q821+S821)</f>
        <v>3244.54</v>
      </c>
      <c r="CQ821">
        <f t="shared" ref="CQ821:CQ843" si="846">(AC821*BC821*AW821)</f>
        <v>347832.49</v>
      </c>
      <c r="CR821">
        <f t="shared" ref="CR821:CR843" si="847">((((ET821)*BB821-(EU821)*BS821)+AE821*BS821)*AV821)</f>
        <v>435.13</v>
      </c>
      <c r="CS821">
        <f t="shared" ref="CS821:CS843" si="848">(AE821*BS821*AV821)</f>
        <v>147.43</v>
      </c>
      <c r="CT821">
        <f t="shared" ref="CT821:CT843" si="849">(AF821*BA821*AV821)</f>
        <v>78644.570000000007</v>
      </c>
      <c r="CU821">
        <f t="shared" ref="CU821:CU843" si="850">AG821</f>
        <v>0</v>
      </c>
      <c r="CV821">
        <f t="shared" ref="CV821:CV843" si="851">(AH821*AV821)</f>
        <v>453.1</v>
      </c>
      <c r="CW821">
        <f t="shared" ref="CW821:CW843" si="852">AI821</f>
        <v>0</v>
      </c>
      <c r="CX821">
        <f t="shared" ref="CX821:CX843" si="853">AJ821</f>
        <v>0</v>
      </c>
      <c r="CY821">
        <f t="shared" ref="CY821:CY843" si="854">((S821*BZ821)/100)</f>
        <v>418.39</v>
      </c>
      <c r="CZ821">
        <f t="shared" ref="CZ821:CZ843" si="855">((S821*CA821)/100)</f>
        <v>59.77</v>
      </c>
      <c r="DC821" t="s">
        <v>3</v>
      </c>
      <c r="DD821" t="s">
        <v>3</v>
      </c>
      <c r="DE821" t="s">
        <v>3</v>
      </c>
      <c r="DF821" t="s">
        <v>3</v>
      </c>
      <c r="DG821" t="s">
        <v>3</v>
      </c>
      <c r="DH821" t="s">
        <v>3</v>
      </c>
      <c r="DI821" t="s">
        <v>3</v>
      </c>
      <c r="DJ821" t="s">
        <v>3</v>
      </c>
      <c r="DK821" t="s">
        <v>3</v>
      </c>
      <c r="DL821" t="s">
        <v>3</v>
      </c>
      <c r="DM821" t="s">
        <v>3</v>
      </c>
      <c r="DN821">
        <v>0</v>
      </c>
      <c r="DO821">
        <v>0</v>
      </c>
      <c r="DP821">
        <v>1</v>
      </c>
      <c r="DQ821">
        <v>1</v>
      </c>
      <c r="DU821">
        <v>1007</v>
      </c>
      <c r="DV821" t="s">
        <v>31</v>
      </c>
      <c r="DW821" t="s">
        <v>31</v>
      </c>
      <c r="DX821">
        <v>100</v>
      </c>
      <c r="EE821">
        <v>32505399</v>
      </c>
      <c r="EF821">
        <v>1</v>
      </c>
      <c r="EG821" t="s">
        <v>21</v>
      </c>
      <c r="EH821">
        <v>0</v>
      </c>
      <c r="EI821" t="s">
        <v>3</v>
      </c>
      <c r="EJ821">
        <v>4</v>
      </c>
      <c r="EK821">
        <v>0</v>
      </c>
      <c r="EL821" t="s">
        <v>22</v>
      </c>
      <c r="EM821" t="s">
        <v>23</v>
      </c>
      <c r="EO821" t="s">
        <v>3</v>
      </c>
      <c r="EQ821">
        <v>131072</v>
      </c>
      <c r="ER821">
        <v>426912.19</v>
      </c>
      <c r="ES821">
        <v>347832.49</v>
      </c>
      <c r="ET821">
        <v>435.13</v>
      </c>
      <c r="EU821">
        <v>147.43</v>
      </c>
      <c r="EV821">
        <v>78644.570000000007</v>
      </c>
      <c r="EW821">
        <v>453.1</v>
      </c>
      <c r="EX821">
        <v>0</v>
      </c>
      <c r="EY821">
        <v>0</v>
      </c>
      <c r="FQ821">
        <v>0</v>
      </c>
      <c r="FR821">
        <f t="shared" ref="FR821:FR843" si="856">ROUND(IF(AND(BH821=3,BI821=3),P821,0),2)</f>
        <v>0</v>
      </c>
      <c r="FS821">
        <v>0</v>
      </c>
      <c r="FX821">
        <v>70</v>
      </c>
      <c r="FY821">
        <v>10</v>
      </c>
      <c r="GA821" t="s">
        <v>3</v>
      </c>
      <c r="GD821">
        <v>0</v>
      </c>
      <c r="GF821">
        <v>1739596138</v>
      </c>
      <c r="GG821">
        <v>2</v>
      </c>
      <c r="GH821">
        <v>1</v>
      </c>
      <c r="GI821">
        <v>-2</v>
      </c>
      <c r="GJ821">
        <v>0</v>
      </c>
      <c r="GK821">
        <f>ROUND(R821*(R12)/100,2)</f>
        <v>1.21</v>
      </c>
      <c r="GL821">
        <f t="shared" ref="GL821:GL843" si="857">ROUND(IF(AND(BH821=3,BI821=3,FS821&lt;&gt;0),P821,0),2)</f>
        <v>0</v>
      </c>
      <c r="GM821">
        <f t="shared" ref="GM821:GM843" si="858">ROUND(O821+X821+Y821+GK821,2)+GX821</f>
        <v>3723.91</v>
      </c>
      <c r="GN821">
        <f t="shared" ref="GN821:GN843" si="859">IF(OR(BI821=0,BI821=1),ROUND(O821+X821+Y821+GK821,2),0)</f>
        <v>0</v>
      </c>
      <c r="GO821">
        <f t="shared" ref="GO821:GO843" si="860">IF(BI821=2,ROUND(O821+X821+Y821+GK821,2),0)</f>
        <v>0</v>
      </c>
      <c r="GP821">
        <f t="shared" ref="GP821:GP843" si="861">IF(BI821=4,ROUND(O821+X821+Y821+GK821,2)+GX821,0)</f>
        <v>3723.91</v>
      </c>
      <c r="GR821">
        <v>0</v>
      </c>
      <c r="GS821">
        <v>3</v>
      </c>
      <c r="GT821">
        <v>0</v>
      </c>
      <c r="GU821" t="s">
        <v>3</v>
      </c>
      <c r="GV821">
        <f t="shared" ref="GV821:GV843" si="862">ROUND(GT821,6)</f>
        <v>0</v>
      </c>
      <c r="GW821">
        <v>1</v>
      </c>
      <c r="GX821">
        <f t="shared" ref="GX821:GX843" si="863">ROUND(GV821*GW821*I821,2)</f>
        <v>0</v>
      </c>
      <c r="HA821">
        <v>0</v>
      </c>
      <c r="HB821">
        <v>0</v>
      </c>
      <c r="IK821">
        <v>0</v>
      </c>
    </row>
    <row r="822" spans="1:245" x14ac:dyDescent="0.2">
      <c r="A822">
        <v>17</v>
      </c>
      <c r="B822">
        <v>1</v>
      </c>
      <c r="E822" t="s">
        <v>768</v>
      </c>
      <c r="F822" t="s">
        <v>25</v>
      </c>
      <c r="G822" t="s">
        <v>26</v>
      </c>
      <c r="H822" t="s">
        <v>19</v>
      </c>
      <c r="I822">
        <v>1.6963253670000001E-2</v>
      </c>
      <c r="J822">
        <v>0</v>
      </c>
      <c r="O822">
        <f t="shared" si="825"/>
        <v>906.01</v>
      </c>
      <c r="P822">
        <f t="shared" si="826"/>
        <v>906.01</v>
      </c>
      <c r="Q822">
        <f t="shared" si="827"/>
        <v>0</v>
      </c>
      <c r="R822">
        <f t="shared" si="828"/>
        <v>0</v>
      </c>
      <c r="S822">
        <f t="shared" si="829"/>
        <v>0</v>
      </c>
      <c r="T822">
        <f t="shared" si="830"/>
        <v>0</v>
      </c>
      <c r="U822">
        <f t="shared" si="831"/>
        <v>0</v>
      </c>
      <c r="V822">
        <f t="shared" si="832"/>
        <v>0</v>
      </c>
      <c r="W822">
        <f t="shared" si="833"/>
        <v>0</v>
      </c>
      <c r="X822">
        <f t="shared" si="834"/>
        <v>0</v>
      </c>
      <c r="Y822">
        <f t="shared" si="835"/>
        <v>0</v>
      </c>
      <c r="AA822">
        <v>33034105</v>
      </c>
      <c r="AB822">
        <f t="shared" si="836"/>
        <v>53410.15</v>
      </c>
      <c r="AC822">
        <f t="shared" si="837"/>
        <v>53410.15</v>
      </c>
      <c r="AD822">
        <f t="shared" si="838"/>
        <v>0</v>
      </c>
      <c r="AE822">
        <f t="shared" si="839"/>
        <v>0</v>
      </c>
      <c r="AF822">
        <f t="shared" si="840"/>
        <v>0</v>
      </c>
      <c r="AG822">
        <f t="shared" si="841"/>
        <v>0</v>
      </c>
      <c r="AH822">
        <f t="shared" si="842"/>
        <v>0</v>
      </c>
      <c r="AI822">
        <f t="shared" si="843"/>
        <v>0</v>
      </c>
      <c r="AJ822">
        <f t="shared" si="844"/>
        <v>0</v>
      </c>
      <c r="AK822">
        <v>53410.15</v>
      </c>
      <c r="AL822">
        <v>53410.15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70</v>
      </c>
      <c r="AU822">
        <v>10</v>
      </c>
      <c r="AV822">
        <v>1</v>
      </c>
      <c r="AW822">
        <v>1</v>
      </c>
      <c r="AZ822">
        <v>1</v>
      </c>
      <c r="BA822">
        <v>1</v>
      </c>
      <c r="BB822">
        <v>1</v>
      </c>
      <c r="BC822">
        <v>1</v>
      </c>
      <c r="BD822" t="s">
        <v>3</v>
      </c>
      <c r="BE822" t="s">
        <v>3</v>
      </c>
      <c r="BF822" t="s">
        <v>3</v>
      </c>
      <c r="BG822" t="s">
        <v>3</v>
      </c>
      <c r="BH822">
        <v>3</v>
      </c>
      <c r="BI822">
        <v>4</v>
      </c>
      <c r="BJ822" t="s">
        <v>27</v>
      </c>
      <c r="BM822">
        <v>0</v>
      </c>
      <c r="BN822">
        <v>0</v>
      </c>
      <c r="BO822" t="s">
        <v>3</v>
      </c>
      <c r="BP822">
        <v>0</v>
      </c>
      <c r="BQ822">
        <v>1</v>
      </c>
      <c r="BR822">
        <v>0</v>
      </c>
      <c r="BS822">
        <v>1</v>
      </c>
      <c r="BT822">
        <v>1</v>
      </c>
      <c r="BU822">
        <v>1</v>
      </c>
      <c r="BV822">
        <v>1</v>
      </c>
      <c r="BW822">
        <v>1</v>
      </c>
      <c r="BX822">
        <v>1</v>
      </c>
      <c r="BY822" t="s">
        <v>3</v>
      </c>
      <c r="BZ822">
        <v>70</v>
      </c>
      <c r="CA822">
        <v>10</v>
      </c>
      <c r="CF822">
        <v>0</v>
      </c>
      <c r="CG822">
        <v>0</v>
      </c>
      <c r="CM822">
        <v>0</v>
      </c>
      <c r="CN822" t="s">
        <v>3</v>
      </c>
      <c r="CO822">
        <v>0</v>
      </c>
      <c r="CP822">
        <f t="shared" si="845"/>
        <v>906.01</v>
      </c>
      <c r="CQ822">
        <f t="shared" si="846"/>
        <v>53410.15</v>
      </c>
      <c r="CR822">
        <f t="shared" si="847"/>
        <v>0</v>
      </c>
      <c r="CS822">
        <f t="shared" si="848"/>
        <v>0</v>
      </c>
      <c r="CT822">
        <f t="shared" si="849"/>
        <v>0</v>
      </c>
      <c r="CU822">
        <f t="shared" si="850"/>
        <v>0</v>
      </c>
      <c r="CV822">
        <f t="shared" si="851"/>
        <v>0</v>
      </c>
      <c r="CW822">
        <f t="shared" si="852"/>
        <v>0</v>
      </c>
      <c r="CX822">
        <f t="shared" si="853"/>
        <v>0</v>
      </c>
      <c r="CY822">
        <f t="shared" si="854"/>
        <v>0</v>
      </c>
      <c r="CZ822">
        <f t="shared" si="855"/>
        <v>0</v>
      </c>
      <c r="DC822" t="s">
        <v>3</v>
      </c>
      <c r="DD822" t="s">
        <v>3</v>
      </c>
      <c r="DE822" t="s">
        <v>3</v>
      </c>
      <c r="DF822" t="s">
        <v>3</v>
      </c>
      <c r="DG822" t="s">
        <v>3</v>
      </c>
      <c r="DH822" t="s">
        <v>3</v>
      </c>
      <c r="DI822" t="s">
        <v>3</v>
      </c>
      <c r="DJ822" t="s">
        <v>3</v>
      </c>
      <c r="DK822" t="s">
        <v>3</v>
      </c>
      <c r="DL822" t="s">
        <v>3</v>
      </c>
      <c r="DM822" t="s">
        <v>3</v>
      </c>
      <c r="DN822">
        <v>0</v>
      </c>
      <c r="DO822">
        <v>0</v>
      </c>
      <c r="DP822">
        <v>1</v>
      </c>
      <c r="DQ822">
        <v>1</v>
      </c>
      <c r="DU822">
        <v>1009</v>
      </c>
      <c r="DV822" t="s">
        <v>19</v>
      </c>
      <c r="DW822" t="s">
        <v>19</v>
      </c>
      <c r="DX822">
        <v>1000</v>
      </c>
      <c r="EE822">
        <v>32505399</v>
      </c>
      <c r="EF822">
        <v>1</v>
      </c>
      <c r="EG822" t="s">
        <v>21</v>
      </c>
      <c r="EH822">
        <v>0</v>
      </c>
      <c r="EI822" t="s">
        <v>3</v>
      </c>
      <c r="EJ822">
        <v>4</v>
      </c>
      <c r="EK822">
        <v>0</v>
      </c>
      <c r="EL822" t="s">
        <v>22</v>
      </c>
      <c r="EM822" t="s">
        <v>23</v>
      </c>
      <c r="EO822" t="s">
        <v>3</v>
      </c>
      <c r="EQ822">
        <v>131072</v>
      </c>
      <c r="ER822">
        <v>53410.15</v>
      </c>
      <c r="ES822">
        <v>53410.15</v>
      </c>
      <c r="ET822">
        <v>0</v>
      </c>
      <c r="EU822">
        <v>0</v>
      </c>
      <c r="EV822">
        <v>0</v>
      </c>
      <c r="EW822">
        <v>0</v>
      </c>
      <c r="EX822">
        <v>0</v>
      </c>
      <c r="EY822">
        <v>0</v>
      </c>
      <c r="FQ822">
        <v>0</v>
      </c>
      <c r="FR822">
        <f t="shared" si="856"/>
        <v>0</v>
      </c>
      <c r="FS822">
        <v>0</v>
      </c>
      <c r="FX822">
        <v>70</v>
      </c>
      <c r="FY822">
        <v>10</v>
      </c>
      <c r="GA822" t="s">
        <v>3</v>
      </c>
      <c r="GD822">
        <v>0</v>
      </c>
      <c r="GF822">
        <v>-1467733540</v>
      </c>
      <c r="GG822">
        <v>2</v>
      </c>
      <c r="GH822">
        <v>1</v>
      </c>
      <c r="GI822">
        <v>-2</v>
      </c>
      <c r="GJ822">
        <v>0</v>
      </c>
      <c r="GK822">
        <f>ROUND(R822*(R12)/100,2)</f>
        <v>0</v>
      </c>
      <c r="GL822">
        <f t="shared" si="857"/>
        <v>0</v>
      </c>
      <c r="GM822">
        <f t="shared" si="858"/>
        <v>906.01</v>
      </c>
      <c r="GN822">
        <f t="shared" si="859"/>
        <v>0</v>
      </c>
      <c r="GO822">
        <f t="shared" si="860"/>
        <v>0</v>
      </c>
      <c r="GP822">
        <f t="shared" si="861"/>
        <v>906.01</v>
      </c>
      <c r="GR822">
        <v>0</v>
      </c>
      <c r="GS822">
        <v>3</v>
      </c>
      <c r="GT822">
        <v>0</v>
      </c>
      <c r="GU822" t="s">
        <v>3</v>
      </c>
      <c r="GV822">
        <f t="shared" si="862"/>
        <v>0</v>
      </c>
      <c r="GW822">
        <v>1</v>
      </c>
      <c r="GX822">
        <f t="shared" si="863"/>
        <v>0</v>
      </c>
      <c r="HA822">
        <v>0</v>
      </c>
      <c r="HB822">
        <v>0</v>
      </c>
      <c r="IK822">
        <v>0</v>
      </c>
    </row>
    <row r="823" spans="1:245" x14ac:dyDescent="0.2">
      <c r="A823">
        <v>17</v>
      </c>
      <c r="B823">
        <v>1</v>
      </c>
      <c r="E823" t="s">
        <v>769</v>
      </c>
      <c r="F823" t="s">
        <v>35</v>
      </c>
      <c r="G823" t="s">
        <v>770</v>
      </c>
      <c r="H823" t="s">
        <v>37</v>
      </c>
      <c r="I823">
        <v>1</v>
      </c>
      <c r="J823">
        <v>0</v>
      </c>
      <c r="O823">
        <f t="shared" si="825"/>
        <v>28806.78</v>
      </c>
      <c r="P823">
        <f t="shared" si="826"/>
        <v>28806.78</v>
      </c>
      <c r="Q823">
        <f t="shared" si="827"/>
        <v>0</v>
      </c>
      <c r="R823">
        <f t="shared" si="828"/>
        <v>0</v>
      </c>
      <c r="S823">
        <f t="shared" si="829"/>
        <v>0</v>
      </c>
      <c r="T823">
        <f t="shared" si="830"/>
        <v>0</v>
      </c>
      <c r="U823">
        <f t="shared" si="831"/>
        <v>0</v>
      </c>
      <c r="V823">
        <f t="shared" si="832"/>
        <v>0</v>
      </c>
      <c r="W823">
        <f t="shared" si="833"/>
        <v>0</v>
      </c>
      <c r="X823">
        <f t="shared" si="834"/>
        <v>0</v>
      </c>
      <c r="Y823">
        <f t="shared" si="835"/>
        <v>0</v>
      </c>
      <c r="AA823">
        <v>33034105</v>
      </c>
      <c r="AB823">
        <f t="shared" si="836"/>
        <v>28806.78</v>
      </c>
      <c r="AC823">
        <f t="shared" si="837"/>
        <v>28806.78</v>
      </c>
      <c r="AD823">
        <f t="shared" si="838"/>
        <v>0</v>
      </c>
      <c r="AE823">
        <f t="shared" si="839"/>
        <v>0</v>
      </c>
      <c r="AF823">
        <f t="shared" si="840"/>
        <v>0</v>
      </c>
      <c r="AG823">
        <f t="shared" si="841"/>
        <v>0</v>
      </c>
      <c r="AH823">
        <f t="shared" si="842"/>
        <v>0</v>
      </c>
      <c r="AI823">
        <f t="shared" si="843"/>
        <v>0</v>
      </c>
      <c r="AJ823">
        <f t="shared" si="844"/>
        <v>0</v>
      </c>
      <c r="AK823">
        <v>28806.78</v>
      </c>
      <c r="AL823">
        <v>28806.78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1</v>
      </c>
      <c r="AW823">
        <v>1</v>
      </c>
      <c r="AZ823">
        <v>1</v>
      </c>
      <c r="BA823">
        <v>1</v>
      </c>
      <c r="BB823">
        <v>1</v>
      </c>
      <c r="BC823">
        <v>1</v>
      </c>
      <c r="BD823" t="s">
        <v>3</v>
      </c>
      <c r="BE823" t="s">
        <v>3</v>
      </c>
      <c r="BF823" t="s">
        <v>3</v>
      </c>
      <c r="BG823" t="s">
        <v>3</v>
      </c>
      <c r="BH823">
        <v>3</v>
      </c>
      <c r="BI823">
        <v>1</v>
      </c>
      <c r="BJ823" t="s">
        <v>3</v>
      </c>
      <c r="BM823">
        <v>6001</v>
      </c>
      <c r="BN823">
        <v>0</v>
      </c>
      <c r="BO823" t="s">
        <v>3</v>
      </c>
      <c r="BP823">
        <v>0</v>
      </c>
      <c r="BQ823">
        <v>0</v>
      </c>
      <c r="BR823">
        <v>0</v>
      </c>
      <c r="BS823">
        <v>1</v>
      </c>
      <c r="BT823">
        <v>1</v>
      </c>
      <c r="BU823">
        <v>1</v>
      </c>
      <c r="BV823">
        <v>1</v>
      </c>
      <c r="BW823">
        <v>1</v>
      </c>
      <c r="BX823">
        <v>1</v>
      </c>
      <c r="BY823" t="s">
        <v>3</v>
      </c>
      <c r="BZ823">
        <v>0</v>
      </c>
      <c r="CA823">
        <v>0</v>
      </c>
      <c r="CF823">
        <v>0</v>
      </c>
      <c r="CG823">
        <v>0</v>
      </c>
      <c r="CM823">
        <v>0</v>
      </c>
      <c r="CN823" t="s">
        <v>3</v>
      </c>
      <c r="CO823">
        <v>0</v>
      </c>
      <c r="CP823">
        <f t="shared" si="845"/>
        <v>28806.78</v>
      </c>
      <c r="CQ823">
        <f t="shared" si="846"/>
        <v>28806.78</v>
      </c>
      <c r="CR823">
        <f t="shared" si="847"/>
        <v>0</v>
      </c>
      <c r="CS823">
        <f t="shared" si="848"/>
        <v>0</v>
      </c>
      <c r="CT823">
        <f t="shared" si="849"/>
        <v>0</v>
      </c>
      <c r="CU823">
        <f t="shared" si="850"/>
        <v>0</v>
      </c>
      <c r="CV823">
        <f t="shared" si="851"/>
        <v>0</v>
      </c>
      <c r="CW823">
        <f t="shared" si="852"/>
        <v>0</v>
      </c>
      <c r="CX823">
        <f t="shared" si="853"/>
        <v>0</v>
      </c>
      <c r="CY823">
        <f t="shared" si="854"/>
        <v>0</v>
      </c>
      <c r="CZ823">
        <f t="shared" si="855"/>
        <v>0</v>
      </c>
      <c r="DC823" t="s">
        <v>3</v>
      </c>
      <c r="DD823" t="s">
        <v>3</v>
      </c>
      <c r="DE823" t="s">
        <v>3</v>
      </c>
      <c r="DF823" t="s">
        <v>3</v>
      </c>
      <c r="DG823" t="s">
        <v>3</v>
      </c>
      <c r="DH823" t="s">
        <v>3</v>
      </c>
      <c r="DI823" t="s">
        <v>3</v>
      </c>
      <c r="DJ823" t="s">
        <v>3</v>
      </c>
      <c r="DK823" t="s">
        <v>3</v>
      </c>
      <c r="DL823" t="s">
        <v>3</v>
      </c>
      <c r="DM823" t="s">
        <v>3</v>
      </c>
      <c r="DN823">
        <v>0</v>
      </c>
      <c r="DO823">
        <v>0</v>
      </c>
      <c r="DP823">
        <v>1</v>
      </c>
      <c r="DQ823">
        <v>1</v>
      </c>
      <c r="DU823">
        <v>1010</v>
      </c>
      <c r="DV823" t="s">
        <v>37</v>
      </c>
      <c r="DW823" t="s">
        <v>38</v>
      </c>
      <c r="DX823">
        <v>1</v>
      </c>
      <c r="EE823">
        <v>32747723</v>
      </c>
      <c r="EF823">
        <v>0</v>
      </c>
      <c r="EG823" t="s">
        <v>39</v>
      </c>
      <c r="EH823">
        <v>0</v>
      </c>
      <c r="EI823" t="s">
        <v>3</v>
      </c>
      <c r="EJ823">
        <v>1</v>
      </c>
      <c r="EK823">
        <v>6001</v>
      </c>
      <c r="EL823" t="s">
        <v>40</v>
      </c>
      <c r="EM823" t="s">
        <v>39</v>
      </c>
      <c r="EO823" t="s">
        <v>3</v>
      </c>
      <c r="EQ823">
        <v>131072</v>
      </c>
      <c r="ER823">
        <v>28806.78</v>
      </c>
      <c r="ES823">
        <v>28806.78</v>
      </c>
      <c r="ET823">
        <v>0</v>
      </c>
      <c r="EU823">
        <v>0</v>
      </c>
      <c r="EV823">
        <v>0</v>
      </c>
      <c r="EW823">
        <v>0</v>
      </c>
      <c r="EX823">
        <v>0</v>
      </c>
      <c r="EY823">
        <v>0</v>
      </c>
      <c r="FQ823">
        <v>0</v>
      </c>
      <c r="FR823">
        <f t="shared" si="856"/>
        <v>0</v>
      </c>
      <c r="FS823">
        <v>0</v>
      </c>
      <c r="FX823">
        <v>0</v>
      </c>
      <c r="FY823">
        <v>0</v>
      </c>
      <c r="GA823" t="s">
        <v>41</v>
      </c>
      <c r="GD823">
        <v>0</v>
      </c>
      <c r="GF823">
        <v>-690010041</v>
      </c>
      <c r="GG823">
        <v>2</v>
      </c>
      <c r="GH823">
        <v>0</v>
      </c>
      <c r="GI823">
        <v>-2</v>
      </c>
      <c r="GJ823">
        <v>0</v>
      </c>
      <c r="GK823">
        <f>ROUND(R823*(R12)/100,2)</f>
        <v>0</v>
      </c>
      <c r="GL823">
        <f t="shared" si="857"/>
        <v>0</v>
      </c>
      <c r="GM823">
        <f t="shared" si="858"/>
        <v>28806.78</v>
      </c>
      <c r="GN823">
        <f t="shared" si="859"/>
        <v>28806.78</v>
      </c>
      <c r="GO823">
        <f t="shared" si="860"/>
        <v>0</v>
      </c>
      <c r="GP823">
        <f t="shared" si="861"/>
        <v>0</v>
      </c>
      <c r="GR823">
        <v>0</v>
      </c>
      <c r="GS823">
        <v>4</v>
      </c>
      <c r="GT823">
        <v>0</v>
      </c>
      <c r="GU823" t="s">
        <v>3</v>
      </c>
      <c r="GV823">
        <f t="shared" si="862"/>
        <v>0</v>
      </c>
      <c r="GW823">
        <v>1</v>
      </c>
      <c r="GX823">
        <f t="shared" si="863"/>
        <v>0</v>
      </c>
      <c r="HA823">
        <v>0</v>
      </c>
      <c r="HB823">
        <v>0</v>
      </c>
      <c r="IK823">
        <v>0</v>
      </c>
    </row>
    <row r="824" spans="1:245" x14ac:dyDescent="0.2">
      <c r="A824">
        <v>17</v>
      </c>
      <c r="B824">
        <v>1</v>
      </c>
      <c r="C824">
        <f>ROW(SmtRes!A2145)</f>
        <v>2145</v>
      </c>
      <c r="D824">
        <f>ROW(EtalonRes!A2037)</f>
        <v>2037</v>
      </c>
      <c r="E824" t="s">
        <v>771</v>
      </c>
      <c r="F824" t="s">
        <v>17</v>
      </c>
      <c r="G824" t="s">
        <v>18</v>
      </c>
      <c r="H824" t="s">
        <v>19</v>
      </c>
      <c r="I824">
        <v>1.8180000000000002E-2</v>
      </c>
      <c r="J824">
        <v>0</v>
      </c>
      <c r="O824">
        <f t="shared" si="825"/>
        <v>1212.01</v>
      </c>
      <c r="P824">
        <f t="shared" si="826"/>
        <v>1035.05</v>
      </c>
      <c r="Q824">
        <f t="shared" si="827"/>
        <v>28.27</v>
      </c>
      <c r="R824">
        <f t="shared" si="828"/>
        <v>2.6</v>
      </c>
      <c r="S824">
        <f t="shared" si="829"/>
        <v>148.69</v>
      </c>
      <c r="T824">
        <f t="shared" si="830"/>
        <v>0</v>
      </c>
      <c r="U824">
        <f t="shared" si="831"/>
        <v>0.65647980000000006</v>
      </c>
      <c r="V824">
        <f t="shared" si="832"/>
        <v>0</v>
      </c>
      <c r="W824">
        <f t="shared" si="833"/>
        <v>0</v>
      </c>
      <c r="X824">
        <f t="shared" si="834"/>
        <v>104.08</v>
      </c>
      <c r="Y824">
        <f t="shared" si="835"/>
        <v>14.87</v>
      </c>
      <c r="AA824">
        <v>33034105</v>
      </c>
      <c r="AB824">
        <f t="shared" si="836"/>
        <v>66667.14</v>
      </c>
      <c r="AC824">
        <f t="shared" si="837"/>
        <v>56933.42</v>
      </c>
      <c r="AD824">
        <f t="shared" si="838"/>
        <v>1555.17</v>
      </c>
      <c r="AE824">
        <f t="shared" si="839"/>
        <v>142.85</v>
      </c>
      <c r="AF824">
        <f t="shared" si="840"/>
        <v>8178.55</v>
      </c>
      <c r="AG824">
        <f t="shared" si="841"/>
        <v>0</v>
      </c>
      <c r="AH824">
        <f t="shared" si="842"/>
        <v>36.11</v>
      </c>
      <c r="AI824">
        <f t="shared" si="843"/>
        <v>0</v>
      </c>
      <c r="AJ824">
        <f t="shared" si="844"/>
        <v>0</v>
      </c>
      <c r="AK824">
        <v>66667.14</v>
      </c>
      <c r="AL824">
        <v>56933.42</v>
      </c>
      <c r="AM824">
        <v>1555.17</v>
      </c>
      <c r="AN824">
        <v>142.85</v>
      </c>
      <c r="AO824">
        <v>8178.55</v>
      </c>
      <c r="AP824">
        <v>0</v>
      </c>
      <c r="AQ824">
        <v>36.11</v>
      </c>
      <c r="AR824">
        <v>0</v>
      </c>
      <c r="AS824">
        <v>0</v>
      </c>
      <c r="AT824">
        <v>70</v>
      </c>
      <c r="AU824">
        <v>10</v>
      </c>
      <c r="AV824">
        <v>1</v>
      </c>
      <c r="AW824">
        <v>1</v>
      </c>
      <c r="AZ824">
        <v>1</v>
      </c>
      <c r="BA824">
        <v>1</v>
      </c>
      <c r="BB824">
        <v>1</v>
      </c>
      <c r="BC824">
        <v>1</v>
      </c>
      <c r="BD824" t="s">
        <v>3</v>
      </c>
      <c r="BE824" t="s">
        <v>3</v>
      </c>
      <c r="BF824" t="s">
        <v>3</v>
      </c>
      <c r="BG824" t="s">
        <v>3</v>
      </c>
      <c r="BH824">
        <v>0</v>
      </c>
      <c r="BI824">
        <v>4</v>
      </c>
      <c r="BJ824" t="s">
        <v>20</v>
      </c>
      <c r="BM824">
        <v>0</v>
      </c>
      <c r="BN824">
        <v>0</v>
      </c>
      <c r="BO824" t="s">
        <v>3</v>
      </c>
      <c r="BP824">
        <v>0</v>
      </c>
      <c r="BQ824">
        <v>1</v>
      </c>
      <c r="BR824">
        <v>0</v>
      </c>
      <c r="BS824">
        <v>1</v>
      </c>
      <c r="BT824">
        <v>1</v>
      </c>
      <c r="BU824">
        <v>1</v>
      </c>
      <c r="BV824">
        <v>1</v>
      </c>
      <c r="BW824">
        <v>1</v>
      </c>
      <c r="BX824">
        <v>1</v>
      </c>
      <c r="BY824" t="s">
        <v>3</v>
      </c>
      <c r="BZ824">
        <v>70</v>
      </c>
      <c r="CA824">
        <v>10</v>
      </c>
      <c r="CF824">
        <v>0</v>
      </c>
      <c r="CG824">
        <v>0</v>
      </c>
      <c r="CM824">
        <v>0</v>
      </c>
      <c r="CN824" t="s">
        <v>3</v>
      </c>
      <c r="CO824">
        <v>0</v>
      </c>
      <c r="CP824">
        <f t="shared" si="845"/>
        <v>1212.01</v>
      </c>
      <c r="CQ824">
        <f t="shared" si="846"/>
        <v>56933.42</v>
      </c>
      <c r="CR824">
        <f t="shared" si="847"/>
        <v>1555.17</v>
      </c>
      <c r="CS824">
        <f t="shared" si="848"/>
        <v>142.85</v>
      </c>
      <c r="CT824">
        <f t="shared" si="849"/>
        <v>8178.55</v>
      </c>
      <c r="CU824">
        <f t="shared" si="850"/>
        <v>0</v>
      </c>
      <c r="CV824">
        <f t="shared" si="851"/>
        <v>36.11</v>
      </c>
      <c r="CW824">
        <f t="shared" si="852"/>
        <v>0</v>
      </c>
      <c r="CX824">
        <f t="shared" si="853"/>
        <v>0</v>
      </c>
      <c r="CY824">
        <f t="shared" si="854"/>
        <v>104.083</v>
      </c>
      <c r="CZ824">
        <f t="shared" si="855"/>
        <v>14.869000000000002</v>
      </c>
      <c r="DC824" t="s">
        <v>3</v>
      </c>
      <c r="DD824" t="s">
        <v>3</v>
      </c>
      <c r="DE824" t="s">
        <v>3</v>
      </c>
      <c r="DF824" t="s">
        <v>3</v>
      </c>
      <c r="DG824" t="s">
        <v>3</v>
      </c>
      <c r="DH824" t="s">
        <v>3</v>
      </c>
      <c r="DI824" t="s">
        <v>3</v>
      </c>
      <c r="DJ824" t="s">
        <v>3</v>
      </c>
      <c r="DK824" t="s">
        <v>3</v>
      </c>
      <c r="DL824" t="s">
        <v>3</v>
      </c>
      <c r="DM824" t="s">
        <v>3</v>
      </c>
      <c r="DN824">
        <v>0</v>
      </c>
      <c r="DO824">
        <v>0</v>
      </c>
      <c r="DP824">
        <v>1</v>
      </c>
      <c r="DQ824">
        <v>1</v>
      </c>
      <c r="DU824">
        <v>1009</v>
      </c>
      <c r="DV824" t="s">
        <v>19</v>
      </c>
      <c r="DW824" t="s">
        <v>19</v>
      </c>
      <c r="DX824">
        <v>1000</v>
      </c>
      <c r="EE824">
        <v>32505399</v>
      </c>
      <c r="EF824">
        <v>1</v>
      </c>
      <c r="EG824" t="s">
        <v>21</v>
      </c>
      <c r="EH824">
        <v>0</v>
      </c>
      <c r="EI824" t="s">
        <v>3</v>
      </c>
      <c r="EJ824">
        <v>4</v>
      </c>
      <c r="EK824">
        <v>0</v>
      </c>
      <c r="EL824" t="s">
        <v>22</v>
      </c>
      <c r="EM824" t="s">
        <v>23</v>
      </c>
      <c r="EO824" t="s">
        <v>3</v>
      </c>
      <c r="EQ824">
        <v>131072</v>
      </c>
      <c r="ER824">
        <v>66667.14</v>
      </c>
      <c r="ES824">
        <v>56933.42</v>
      </c>
      <c r="ET824">
        <v>1555.17</v>
      </c>
      <c r="EU824">
        <v>142.85</v>
      </c>
      <c r="EV824">
        <v>8178.55</v>
      </c>
      <c r="EW824">
        <v>36.11</v>
      </c>
      <c r="EX824">
        <v>0</v>
      </c>
      <c r="EY824">
        <v>0</v>
      </c>
      <c r="FQ824">
        <v>0</v>
      </c>
      <c r="FR824">
        <f t="shared" si="856"/>
        <v>0</v>
      </c>
      <c r="FS824">
        <v>0</v>
      </c>
      <c r="FX824">
        <v>70</v>
      </c>
      <c r="FY824">
        <v>10</v>
      </c>
      <c r="GA824" t="s">
        <v>3</v>
      </c>
      <c r="GD824">
        <v>0</v>
      </c>
      <c r="GF824">
        <v>-1596235391</v>
      </c>
      <c r="GG824">
        <v>2</v>
      </c>
      <c r="GH824">
        <v>1</v>
      </c>
      <c r="GI824">
        <v>-2</v>
      </c>
      <c r="GJ824">
        <v>0</v>
      </c>
      <c r="GK824">
        <f>ROUND(R824*(R12)/100,2)</f>
        <v>2.81</v>
      </c>
      <c r="GL824">
        <f t="shared" si="857"/>
        <v>0</v>
      </c>
      <c r="GM824">
        <f t="shared" si="858"/>
        <v>1333.77</v>
      </c>
      <c r="GN824">
        <f t="shared" si="859"/>
        <v>0</v>
      </c>
      <c r="GO824">
        <f t="shared" si="860"/>
        <v>0</v>
      </c>
      <c r="GP824">
        <f t="shared" si="861"/>
        <v>1333.77</v>
      </c>
      <c r="GR824">
        <v>0</v>
      </c>
      <c r="GS824">
        <v>3</v>
      </c>
      <c r="GT824">
        <v>0</v>
      </c>
      <c r="GU824" t="s">
        <v>3</v>
      </c>
      <c r="GV824">
        <f t="shared" si="862"/>
        <v>0</v>
      </c>
      <c r="GW824">
        <v>1</v>
      </c>
      <c r="GX824">
        <f t="shared" si="863"/>
        <v>0</v>
      </c>
      <c r="HA824">
        <v>0</v>
      </c>
      <c r="HB824">
        <v>0</v>
      </c>
      <c r="IK824">
        <v>0</v>
      </c>
    </row>
    <row r="825" spans="1:245" x14ac:dyDescent="0.2">
      <c r="A825">
        <v>18</v>
      </c>
      <c r="B825">
        <v>1</v>
      </c>
      <c r="C825">
        <v>2145</v>
      </c>
      <c r="E825" t="s">
        <v>772</v>
      </c>
      <c r="F825" t="s">
        <v>25</v>
      </c>
      <c r="G825" t="s">
        <v>26</v>
      </c>
      <c r="H825" t="s">
        <v>19</v>
      </c>
      <c r="I825">
        <f>I824*J825</f>
        <v>-1.8180000000000002E-2</v>
      </c>
      <c r="J825">
        <v>-1</v>
      </c>
      <c r="O825">
        <f t="shared" si="825"/>
        <v>-971</v>
      </c>
      <c r="P825">
        <f t="shared" si="826"/>
        <v>-971</v>
      </c>
      <c r="Q825">
        <f t="shared" si="827"/>
        <v>0</v>
      </c>
      <c r="R825">
        <f t="shared" si="828"/>
        <v>0</v>
      </c>
      <c r="S825">
        <f t="shared" si="829"/>
        <v>0</v>
      </c>
      <c r="T825">
        <f t="shared" si="830"/>
        <v>0</v>
      </c>
      <c r="U825">
        <f t="shared" si="831"/>
        <v>0</v>
      </c>
      <c r="V825">
        <f t="shared" si="832"/>
        <v>0</v>
      </c>
      <c r="W825">
        <f t="shared" si="833"/>
        <v>0</v>
      </c>
      <c r="X825">
        <f t="shared" si="834"/>
        <v>0</v>
      </c>
      <c r="Y825">
        <f t="shared" si="835"/>
        <v>0</v>
      </c>
      <c r="AA825">
        <v>33034105</v>
      </c>
      <c r="AB825">
        <f t="shared" si="836"/>
        <v>53410.15</v>
      </c>
      <c r="AC825">
        <f t="shared" si="837"/>
        <v>53410.15</v>
      </c>
      <c r="AD825">
        <f t="shared" si="838"/>
        <v>0</v>
      </c>
      <c r="AE825">
        <f t="shared" si="839"/>
        <v>0</v>
      </c>
      <c r="AF825">
        <f t="shared" si="840"/>
        <v>0</v>
      </c>
      <c r="AG825">
        <f t="shared" si="841"/>
        <v>0</v>
      </c>
      <c r="AH825">
        <f t="shared" si="842"/>
        <v>0</v>
      </c>
      <c r="AI825">
        <f t="shared" si="843"/>
        <v>0</v>
      </c>
      <c r="AJ825">
        <f t="shared" si="844"/>
        <v>0</v>
      </c>
      <c r="AK825">
        <v>53410.15</v>
      </c>
      <c r="AL825">
        <v>53410.15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70</v>
      </c>
      <c r="AU825">
        <v>10</v>
      </c>
      <c r="AV825">
        <v>1</v>
      </c>
      <c r="AW825">
        <v>1</v>
      </c>
      <c r="AZ825">
        <v>1</v>
      </c>
      <c r="BA825">
        <v>1</v>
      </c>
      <c r="BB825">
        <v>1</v>
      </c>
      <c r="BC825">
        <v>1</v>
      </c>
      <c r="BD825" t="s">
        <v>3</v>
      </c>
      <c r="BE825" t="s">
        <v>3</v>
      </c>
      <c r="BF825" t="s">
        <v>3</v>
      </c>
      <c r="BG825" t="s">
        <v>3</v>
      </c>
      <c r="BH825">
        <v>3</v>
      </c>
      <c r="BI825">
        <v>4</v>
      </c>
      <c r="BJ825" t="s">
        <v>27</v>
      </c>
      <c r="BM825">
        <v>0</v>
      </c>
      <c r="BN825">
        <v>0</v>
      </c>
      <c r="BO825" t="s">
        <v>3</v>
      </c>
      <c r="BP825">
        <v>0</v>
      </c>
      <c r="BQ825">
        <v>1</v>
      </c>
      <c r="BR825">
        <v>0</v>
      </c>
      <c r="BS825">
        <v>1</v>
      </c>
      <c r="BT825">
        <v>1</v>
      </c>
      <c r="BU825">
        <v>1</v>
      </c>
      <c r="BV825">
        <v>1</v>
      </c>
      <c r="BW825">
        <v>1</v>
      </c>
      <c r="BX825">
        <v>1</v>
      </c>
      <c r="BY825" t="s">
        <v>3</v>
      </c>
      <c r="BZ825">
        <v>70</v>
      </c>
      <c r="CA825">
        <v>10</v>
      </c>
      <c r="CF825">
        <v>0</v>
      </c>
      <c r="CG825">
        <v>0</v>
      </c>
      <c r="CM825">
        <v>0</v>
      </c>
      <c r="CN825" t="s">
        <v>3</v>
      </c>
      <c r="CO825">
        <v>0</v>
      </c>
      <c r="CP825">
        <f t="shared" si="845"/>
        <v>-971</v>
      </c>
      <c r="CQ825">
        <f t="shared" si="846"/>
        <v>53410.15</v>
      </c>
      <c r="CR825">
        <f t="shared" si="847"/>
        <v>0</v>
      </c>
      <c r="CS825">
        <f t="shared" si="848"/>
        <v>0</v>
      </c>
      <c r="CT825">
        <f t="shared" si="849"/>
        <v>0</v>
      </c>
      <c r="CU825">
        <f t="shared" si="850"/>
        <v>0</v>
      </c>
      <c r="CV825">
        <f t="shared" si="851"/>
        <v>0</v>
      </c>
      <c r="CW825">
        <f t="shared" si="852"/>
        <v>0</v>
      </c>
      <c r="CX825">
        <f t="shared" si="853"/>
        <v>0</v>
      </c>
      <c r="CY825">
        <f t="shared" si="854"/>
        <v>0</v>
      </c>
      <c r="CZ825">
        <f t="shared" si="855"/>
        <v>0</v>
      </c>
      <c r="DC825" t="s">
        <v>3</v>
      </c>
      <c r="DD825" t="s">
        <v>3</v>
      </c>
      <c r="DE825" t="s">
        <v>3</v>
      </c>
      <c r="DF825" t="s">
        <v>3</v>
      </c>
      <c r="DG825" t="s">
        <v>3</v>
      </c>
      <c r="DH825" t="s">
        <v>3</v>
      </c>
      <c r="DI825" t="s">
        <v>3</v>
      </c>
      <c r="DJ825" t="s">
        <v>3</v>
      </c>
      <c r="DK825" t="s">
        <v>3</v>
      </c>
      <c r="DL825" t="s">
        <v>3</v>
      </c>
      <c r="DM825" t="s">
        <v>3</v>
      </c>
      <c r="DN825">
        <v>0</v>
      </c>
      <c r="DO825">
        <v>0</v>
      </c>
      <c r="DP825">
        <v>1</v>
      </c>
      <c r="DQ825">
        <v>1</v>
      </c>
      <c r="DU825">
        <v>1009</v>
      </c>
      <c r="DV825" t="s">
        <v>19</v>
      </c>
      <c r="DW825" t="s">
        <v>19</v>
      </c>
      <c r="DX825">
        <v>1000</v>
      </c>
      <c r="EE825">
        <v>32505399</v>
      </c>
      <c r="EF825">
        <v>1</v>
      </c>
      <c r="EG825" t="s">
        <v>21</v>
      </c>
      <c r="EH825">
        <v>0</v>
      </c>
      <c r="EI825" t="s">
        <v>3</v>
      </c>
      <c r="EJ825">
        <v>4</v>
      </c>
      <c r="EK825">
        <v>0</v>
      </c>
      <c r="EL825" t="s">
        <v>22</v>
      </c>
      <c r="EM825" t="s">
        <v>23</v>
      </c>
      <c r="EO825" t="s">
        <v>3</v>
      </c>
      <c r="EQ825">
        <v>0</v>
      </c>
      <c r="ER825">
        <v>53410.15</v>
      </c>
      <c r="ES825">
        <v>53410.15</v>
      </c>
      <c r="ET825">
        <v>0</v>
      </c>
      <c r="EU825">
        <v>0</v>
      </c>
      <c r="EV825">
        <v>0</v>
      </c>
      <c r="EW825">
        <v>0</v>
      </c>
      <c r="EX825">
        <v>0</v>
      </c>
      <c r="FQ825">
        <v>0</v>
      </c>
      <c r="FR825">
        <f t="shared" si="856"/>
        <v>0</v>
      </c>
      <c r="FS825">
        <v>0</v>
      </c>
      <c r="FX825">
        <v>70</v>
      </c>
      <c r="FY825">
        <v>10</v>
      </c>
      <c r="GA825" t="s">
        <v>3</v>
      </c>
      <c r="GD825">
        <v>0</v>
      </c>
      <c r="GF825">
        <v>-1467733540</v>
      </c>
      <c r="GG825">
        <v>2</v>
      </c>
      <c r="GH825">
        <v>1</v>
      </c>
      <c r="GI825">
        <v>-2</v>
      </c>
      <c r="GJ825">
        <v>0</v>
      </c>
      <c r="GK825">
        <f>ROUND(R825*(R12)/100,2)</f>
        <v>0</v>
      </c>
      <c r="GL825">
        <f t="shared" si="857"/>
        <v>0</v>
      </c>
      <c r="GM825">
        <f t="shared" si="858"/>
        <v>-971</v>
      </c>
      <c r="GN825">
        <f t="shared" si="859"/>
        <v>0</v>
      </c>
      <c r="GO825">
        <f t="shared" si="860"/>
        <v>0</v>
      </c>
      <c r="GP825">
        <f t="shared" si="861"/>
        <v>-971</v>
      </c>
      <c r="GR825">
        <v>0</v>
      </c>
      <c r="GS825">
        <v>3</v>
      </c>
      <c r="GT825">
        <v>0</v>
      </c>
      <c r="GU825" t="s">
        <v>3</v>
      </c>
      <c r="GV825">
        <f t="shared" si="862"/>
        <v>0</v>
      </c>
      <c r="GW825">
        <v>1</v>
      </c>
      <c r="GX825">
        <f t="shared" si="863"/>
        <v>0</v>
      </c>
      <c r="HA825">
        <v>0</v>
      </c>
      <c r="HB825">
        <v>0</v>
      </c>
      <c r="IK825">
        <v>0</v>
      </c>
    </row>
    <row r="826" spans="1:245" x14ac:dyDescent="0.2">
      <c r="A826">
        <v>17</v>
      </c>
      <c r="B826">
        <v>1</v>
      </c>
      <c r="C826">
        <f>ROW(SmtRes!A2160)</f>
        <v>2160</v>
      </c>
      <c r="D826">
        <f>ROW(EtalonRes!A2052)</f>
        <v>2052</v>
      </c>
      <c r="E826" t="s">
        <v>773</v>
      </c>
      <c r="F826" t="s">
        <v>29</v>
      </c>
      <c r="G826" t="s">
        <v>30</v>
      </c>
      <c r="H826" t="s">
        <v>31</v>
      </c>
      <c r="I826">
        <f>ROUND(0.2475/100,9)</f>
        <v>2.4750000000000002E-3</v>
      </c>
      <c r="J826">
        <v>0</v>
      </c>
      <c r="O826">
        <f t="shared" si="825"/>
        <v>1056.6199999999999</v>
      </c>
      <c r="P826">
        <f t="shared" si="826"/>
        <v>860.89</v>
      </c>
      <c r="Q826">
        <f t="shared" si="827"/>
        <v>1.08</v>
      </c>
      <c r="R826">
        <f t="shared" si="828"/>
        <v>0.36</v>
      </c>
      <c r="S826">
        <f t="shared" si="829"/>
        <v>194.65</v>
      </c>
      <c r="T826">
        <f t="shared" si="830"/>
        <v>0</v>
      </c>
      <c r="U826">
        <f t="shared" si="831"/>
        <v>1.1214225000000002</v>
      </c>
      <c r="V826">
        <f t="shared" si="832"/>
        <v>0</v>
      </c>
      <c r="W826">
        <f t="shared" si="833"/>
        <v>0</v>
      </c>
      <c r="X826">
        <f t="shared" si="834"/>
        <v>136.26</v>
      </c>
      <c r="Y826">
        <f t="shared" si="835"/>
        <v>19.47</v>
      </c>
      <c r="AA826">
        <v>33034105</v>
      </c>
      <c r="AB826">
        <f t="shared" si="836"/>
        <v>426912.19</v>
      </c>
      <c r="AC826">
        <f t="shared" si="837"/>
        <v>347832.49</v>
      </c>
      <c r="AD826">
        <f t="shared" si="838"/>
        <v>435.13</v>
      </c>
      <c r="AE826">
        <f t="shared" si="839"/>
        <v>147.43</v>
      </c>
      <c r="AF826">
        <f t="shared" si="840"/>
        <v>78644.570000000007</v>
      </c>
      <c r="AG826">
        <f t="shared" si="841"/>
        <v>0</v>
      </c>
      <c r="AH826">
        <f t="shared" si="842"/>
        <v>453.1</v>
      </c>
      <c r="AI826">
        <f t="shared" si="843"/>
        <v>0</v>
      </c>
      <c r="AJ826">
        <f t="shared" si="844"/>
        <v>0</v>
      </c>
      <c r="AK826">
        <v>426912.19</v>
      </c>
      <c r="AL826">
        <v>347832.49</v>
      </c>
      <c r="AM826">
        <v>435.13</v>
      </c>
      <c r="AN826">
        <v>147.43</v>
      </c>
      <c r="AO826">
        <v>78644.570000000007</v>
      </c>
      <c r="AP826">
        <v>0</v>
      </c>
      <c r="AQ826">
        <v>453.1</v>
      </c>
      <c r="AR826">
        <v>0</v>
      </c>
      <c r="AS826">
        <v>0</v>
      </c>
      <c r="AT826">
        <v>70</v>
      </c>
      <c r="AU826">
        <v>10</v>
      </c>
      <c r="AV826">
        <v>1</v>
      </c>
      <c r="AW826">
        <v>1</v>
      </c>
      <c r="AZ826">
        <v>1</v>
      </c>
      <c r="BA826">
        <v>1</v>
      </c>
      <c r="BB826">
        <v>1</v>
      </c>
      <c r="BC826">
        <v>1</v>
      </c>
      <c r="BD826" t="s">
        <v>3</v>
      </c>
      <c r="BE826" t="s">
        <v>3</v>
      </c>
      <c r="BF826" t="s">
        <v>3</v>
      </c>
      <c r="BG826" t="s">
        <v>3</v>
      </c>
      <c r="BH826">
        <v>0</v>
      </c>
      <c r="BI826">
        <v>4</v>
      </c>
      <c r="BJ826" t="s">
        <v>32</v>
      </c>
      <c r="BM826">
        <v>0</v>
      </c>
      <c r="BN826">
        <v>0</v>
      </c>
      <c r="BO826" t="s">
        <v>3</v>
      </c>
      <c r="BP826">
        <v>0</v>
      </c>
      <c r="BQ826">
        <v>1</v>
      </c>
      <c r="BR826">
        <v>0</v>
      </c>
      <c r="BS826">
        <v>1</v>
      </c>
      <c r="BT826">
        <v>1</v>
      </c>
      <c r="BU826">
        <v>1</v>
      </c>
      <c r="BV826">
        <v>1</v>
      </c>
      <c r="BW826">
        <v>1</v>
      </c>
      <c r="BX826">
        <v>1</v>
      </c>
      <c r="BY826" t="s">
        <v>3</v>
      </c>
      <c r="BZ826">
        <v>70</v>
      </c>
      <c r="CA826">
        <v>10</v>
      </c>
      <c r="CF826">
        <v>0</v>
      </c>
      <c r="CG826">
        <v>0</v>
      </c>
      <c r="CM826">
        <v>0</v>
      </c>
      <c r="CN826" t="s">
        <v>3</v>
      </c>
      <c r="CO826">
        <v>0</v>
      </c>
      <c r="CP826">
        <f t="shared" si="845"/>
        <v>1056.6200000000001</v>
      </c>
      <c r="CQ826">
        <f t="shared" si="846"/>
        <v>347832.49</v>
      </c>
      <c r="CR826">
        <f t="shared" si="847"/>
        <v>435.13</v>
      </c>
      <c r="CS826">
        <f t="shared" si="848"/>
        <v>147.43</v>
      </c>
      <c r="CT826">
        <f t="shared" si="849"/>
        <v>78644.570000000007</v>
      </c>
      <c r="CU826">
        <f t="shared" si="850"/>
        <v>0</v>
      </c>
      <c r="CV826">
        <f t="shared" si="851"/>
        <v>453.1</v>
      </c>
      <c r="CW826">
        <f t="shared" si="852"/>
        <v>0</v>
      </c>
      <c r="CX826">
        <f t="shared" si="853"/>
        <v>0</v>
      </c>
      <c r="CY826">
        <f t="shared" si="854"/>
        <v>136.255</v>
      </c>
      <c r="CZ826">
        <f t="shared" si="855"/>
        <v>19.465</v>
      </c>
      <c r="DC826" t="s">
        <v>3</v>
      </c>
      <c r="DD826" t="s">
        <v>3</v>
      </c>
      <c r="DE826" t="s">
        <v>3</v>
      </c>
      <c r="DF826" t="s">
        <v>3</v>
      </c>
      <c r="DG826" t="s">
        <v>3</v>
      </c>
      <c r="DH826" t="s">
        <v>3</v>
      </c>
      <c r="DI826" t="s">
        <v>3</v>
      </c>
      <c r="DJ826" t="s">
        <v>3</v>
      </c>
      <c r="DK826" t="s">
        <v>3</v>
      </c>
      <c r="DL826" t="s">
        <v>3</v>
      </c>
      <c r="DM826" t="s">
        <v>3</v>
      </c>
      <c r="DN826">
        <v>0</v>
      </c>
      <c r="DO826">
        <v>0</v>
      </c>
      <c r="DP826">
        <v>1</v>
      </c>
      <c r="DQ826">
        <v>1</v>
      </c>
      <c r="DU826">
        <v>1007</v>
      </c>
      <c r="DV826" t="s">
        <v>31</v>
      </c>
      <c r="DW826" t="s">
        <v>31</v>
      </c>
      <c r="DX826">
        <v>100</v>
      </c>
      <c r="EE826">
        <v>32505399</v>
      </c>
      <c r="EF826">
        <v>1</v>
      </c>
      <c r="EG826" t="s">
        <v>21</v>
      </c>
      <c r="EH826">
        <v>0</v>
      </c>
      <c r="EI826" t="s">
        <v>3</v>
      </c>
      <c r="EJ826">
        <v>4</v>
      </c>
      <c r="EK826">
        <v>0</v>
      </c>
      <c r="EL826" t="s">
        <v>22</v>
      </c>
      <c r="EM826" t="s">
        <v>23</v>
      </c>
      <c r="EO826" t="s">
        <v>3</v>
      </c>
      <c r="EQ826">
        <v>131072</v>
      </c>
      <c r="ER826">
        <v>426912.19</v>
      </c>
      <c r="ES826">
        <v>347832.49</v>
      </c>
      <c r="ET826">
        <v>435.13</v>
      </c>
      <c r="EU826">
        <v>147.43</v>
      </c>
      <c r="EV826">
        <v>78644.570000000007</v>
      </c>
      <c r="EW826">
        <v>453.1</v>
      </c>
      <c r="EX826">
        <v>0</v>
      </c>
      <c r="EY826">
        <v>0</v>
      </c>
      <c r="FQ826">
        <v>0</v>
      </c>
      <c r="FR826">
        <f t="shared" si="856"/>
        <v>0</v>
      </c>
      <c r="FS826">
        <v>0</v>
      </c>
      <c r="FX826">
        <v>70</v>
      </c>
      <c r="FY826">
        <v>10</v>
      </c>
      <c r="GA826" t="s">
        <v>3</v>
      </c>
      <c r="GD826">
        <v>0</v>
      </c>
      <c r="GF826">
        <v>1739596138</v>
      </c>
      <c r="GG826">
        <v>2</v>
      </c>
      <c r="GH826">
        <v>1</v>
      </c>
      <c r="GI826">
        <v>-2</v>
      </c>
      <c r="GJ826">
        <v>0</v>
      </c>
      <c r="GK826">
        <f>ROUND(R826*(R12)/100,2)</f>
        <v>0.39</v>
      </c>
      <c r="GL826">
        <f t="shared" si="857"/>
        <v>0</v>
      </c>
      <c r="GM826">
        <f t="shared" si="858"/>
        <v>1212.74</v>
      </c>
      <c r="GN826">
        <f t="shared" si="859"/>
        <v>0</v>
      </c>
      <c r="GO826">
        <f t="shared" si="860"/>
        <v>0</v>
      </c>
      <c r="GP826">
        <f t="shared" si="861"/>
        <v>1212.74</v>
      </c>
      <c r="GR826">
        <v>0</v>
      </c>
      <c r="GS826">
        <v>3</v>
      </c>
      <c r="GT826">
        <v>0</v>
      </c>
      <c r="GU826" t="s">
        <v>3</v>
      </c>
      <c r="GV826">
        <f t="shared" si="862"/>
        <v>0</v>
      </c>
      <c r="GW826">
        <v>1</v>
      </c>
      <c r="GX826">
        <f t="shared" si="863"/>
        <v>0</v>
      </c>
      <c r="HA826">
        <v>0</v>
      </c>
      <c r="HB826">
        <v>0</v>
      </c>
      <c r="IK826">
        <v>0</v>
      </c>
    </row>
    <row r="827" spans="1:245" x14ac:dyDescent="0.2">
      <c r="A827">
        <v>17</v>
      </c>
      <c r="B827">
        <v>1</v>
      </c>
      <c r="E827" t="s">
        <v>774</v>
      </c>
      <c r="F827" t="s">
        <v>25</v>
      </c>
      <c r="G827" t="s">
        <v>26</v>
      </c>
      <c r="H827" t="s">
        <v>19</v>
      </c>
      <c r="I827">
        <v>5.4343596299999998E-3</v>
      </c>
      <c r="J827">
        <v>0</v>
      </c>
      <c r="O827">
        <f t="shared" si="825"/>
        <v>290.25</v>
      </c>
      <c r="P827">
        <f t="shared" si="826"/>
        <v>290.25</v>
      </c>
      <c r="Q827">
        <f t="shared" si="827"/>
        <v>0</v>
      </c>
      <c r="R827">
        <f t="shared" si="828"/>
        <v>0</v>
      </c>
      <c r="S827">
        <f t="shared" si="829"/>
        <v>0</v>
      </c>
      <c r="T827">
        <f t="shared" si="830"/>
        <v>0</v>
      </c>
      <c r="U827">
        <f t="shared" si="831"/>
        <v>0</v>
      </c>
      <c r="V827">
        <f t="shared" si="832"/>
        <v>0</v>
      </c>
      <c r="W827">
        <f t="shared" si="833"/>
        <v>0</v>
      </c>
      <c r="X827">
        <f t="shared" si="834"/>
        <v>0</v>
      </c>
      <c r="Y827">
        <f t="shared" si="835"/>
        <v>0</v>
      </c>
      <c r="AA827">
        <v>33034105</v>
      </c>
      <c r="AB827">
        <f t="shared" si="836"/>
        <v>53410.15</v>
      </c>
      <c r="AC827">
        <f t="shared" si="837"/>
        <v>53410.15</v>
      </c>
      <c r="AD827">
        <f t="shared" si="838"/>
        <v>0</v>
      </c>
      <c r="AE827">
        <f t="shared" si="839"/>
        <v>0</v>
      </c>
      <c r="AF827">
        <f t="shared" si="840"/>
        <v>0</v>
      </c>
      <c r="AG827">
        <f t="shared" si="841"/>
        <v>0</v>
      </c>
      <c r="AH827">
        <f t="shared" si="842"/>
        <v>0</v>
      </c>
      <c r="AI827">
        <f t="shared" si="843"/>
        <v>0</v>
      </c>
      <c r="AJ827">
        <f t="shared" si="844"/>
        <v>0</v>
      </c>
      <c r="AK827">
        <v>53410.15</v>
      </c>
      <c r="AL827">
        <v>53410.15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70</v>
      </c>
      <c r="AU827">
        <v>10</v>
      </c>
      <c r="AV827">
        <v>1</v>
      </c>
      <c r="AW827">
        <v>1</v>
      </c>
      <c r="AZ827">
        <v>1</v>
      </c>
      <c r="BA827">
        <v>1</v>
      </c>
      <c r="BB827">
        <v>1</v>
      </c>
      <c r="BC827">
        <v>1</v>
      </c>
      <c r="BD827" t="s">
        <v>3</v>
      </c>
      <c r="BE827" t="s">
        <v>3</v>
      </c>
      <c r="BF827" t="s">
        <v>3</v>
      </c>
      <c r="BG827" t="s">
        <v>3</v>
      </c>
      <c r="BH827">
        <v>3</v>
      </c>
      <c r="BI827">
        <v>4</v>
      </c>
      <c r="BJ827" t="s">
        <v>27</v>
      </c>
      <c r="BM827">
        <v>0</v>
      </c>
      <c r="BN827">
        <v>0</v>
      </c>
      <c r="BO827" t="s">
        <v>3</v>
      </c>
      <c r="BP827">
        <v>0</v>
      </c>
      <c r="BQ827">
        <v>1</v>
      </c>
      <c r="BR827">
        <v>0</v>
      </c>
      <c r="BS827">
        <v>1</v>
      </c>
      <c r="BT827">
        <v>1</v>
      </c>
      <c r="BU827">
        <v>1</v>
      </c>
      <c r="BV827">
        <v>1</v>
      </c>
      <c r="BW827">
        <v>1</v>
      </c>
      <c r="BX827">
        <v>1</v>
      </c>
      <c r="BY827" t="s">
        <v>3</v>
      </c>
      <c r="BZ827">
        <v>70</v>
      </c>
      <c r="CA827">
        <v>10</v>
      </c>
      <c r="CF827">
        <v>0</v>
      </c>
      <c r="CG827">
        <v>0</v>
      </c>
      <c r="CM827">
        <v>0</v>
      </c>
      <c r="CN827" t="s">
        <v>3</v>
      </c>
      <c r="CO827">
        <v>0</v>
      </c>
      <c r="CP827">
        <f t="shared" si="845"/>
        <v>290.25</v>
      </c>
      <c r="CQ827">
        <f t="shared" si="846"/>
        <v>53410.15</v>
      </c>
      <c r="CR827">
        <f t="shared" si="847"/>
        <v>0</v>
      </c>
      <c r="CS827">
        <f t="shared" si="848"/>
        <v>0</v>
      </c>
      <c r="CT827">
        <f t="shared" si="849"/>
        <v>0</v>
      </c>
      <c r="CU827">
        <f t="shared" si="850"/>
        <v>0</v>
      </c>
      <c r="CV827">
        <f t="shared" si="851"/>
        <v>0</v>
      </c>
      <c r="CW827">
        <f t="shared" si="852"/>
        <v>0</v>
      </c>
      <c r="CX827">
        <f t="shared" si="853"/>
        <v>0</v>
      </c>
      <c r="CY827">
        <f t="shared" si="854"/>
        <v>0</v>
      </c>
      <c r="CZ827">
        <f t="shared" si="855"/>
        <v>0</v>
      </c>
      <c r="DC827" t="s">
        <v>3</v>
      </c>
      <c r="DD827" t="s">
        <v>3</v>
      </c>
      <c r="DE827" t="s">
        <v>3</v>
      </c>
      <c r="DF827" t="s">
        <v>3</v>
      </c>
      <c r="DG827" t="s">
        <v>3</v>
      </c>
      <c r="DH827" t="s">
        <v>3</v>
      </c>
      <c r="DI827" t="s">
        <v>3</v>
      </c>
      <c r="DJ827" t="s">
        <v>3</v>
      </c>
      <c r="DK827" t="s">
        <v>3</v>
      </c>
      <c r="DL827" t="s">
        <v>3</v>
      </c>
      <c r="DM827" t="s">
        <v>3</v>
      </c>
      <c r="DN827">
        <v>0</v>
      </c>
      <c r="DO827">
        <v>0</v>
      </c>
      <c r="DP827">
        <v>1</v>
      </c>
      <c r="DQ827">
        <v>1</v>
      </c>
      <c r="DU827">
        <v>1009</v>
      </c>
      <c r="DV827" t="s">
        <v>19</v>
      </c>
      <c r="DW827" t="s">
        <v>19</v>
      </c>
      <c r="DX827">
        <v>1000</v>
      </c>
      <c r="EE827">
        <v>32505399</v>
      </c>
      <c r="EF827">
        <v>1</v>
      </c>
      <c r="EG827" t="s">
        <v>21</v>
      </c>
      <c r="EH827">
        <v>0</v>
      </c>
      <c r="EI827" t="s">
        <v>3</v>
      </c>
      <c r="EJ827">
        <v>4</v>
      </c>
      <c r="EK827">
        <v>0</v>
      </c>
      <c r="EL827" t="s">
        <v>22</v>
      </c>
      <c r="EM827" t="s">
        <v>23</v>
      </c>
      <c r="EO827" t="s">
        <v>3</v>
      </c>
      <c r="EQ827">
        <v>131072</v>
      </c>
      <c r="ER827">
        <v>53410.15</v>
      </c>
      <c r="ES827">
        <v>53410.15</v>
      </c>
      <c r="ET827">
        <v>0</v>
      </c>
      <c r="EU827">
        <v>0</v>
      </c>
      <c r="EV827">
        <v>0</v>
      </c>
      <c r="EW827">
        <v>0</v>
      </c>
      <c r="EX827">
        <v>0</v>
      </c>
      <c r="EY827">
        <v>0</v>
      </c>
      <c r="FQ827">
        <v>0</v>
      </c>
      <c r="FR827">
        <f t="shared" si="856"/>
        <v>0</v>
      </c>
      <c r="FS827">
        <v>0</v>
      </c>
      <c r="FX827">
        <v>70</v>
      </c>
      <c r="FY827">
        <v>10</v>
      </c>
      <c r="GA827" t="s">
        <v>3</v>
      </c>
      <c r="GD827">
        <v>0</v>
      </c>
      <c r="GF827">
        <v>-1467733540</v>
      </c>
      <c r="GG827">
        <v>2</v>
      </c>
      <c r="GH827">
        <v>1</v>
      </c>
      <c r="GI827">
        <v>-2</v>
      </c>
      <c r="GJ827">
        <v>0</v>
      </c>
      <c r="GK827">
        <f>ROUND(R827*(R12)/100,2)</f>
        <v>0</v>
      </c>
      <c r="GL827">
        <f t="shared" si="857"/>
        <v>0</v>
      </c>
      <c r="GM827">
        <f t="shared" si="858"/>
        <v>290.25</v>
      </c>
      <c r="GN827">
        <f t="shared" si="859"/>
        <v>0</v>
      </c>
      <c r="GO827">
        <f t="shared" si="860"/>
        <v>0</v>
      </c>
      <c r="GP827">
        <f t="shared" si="861"/>
        <v>290.25</v>
      </c>
      <c r="GR827">
        <v>0</v>
      </c>
      <c r="GS827">
        <v>3</v>
      </c>
      <c r="GT827">
        <v>0</v>
      </c>
      <c r="GU827" t="s">
        <v>3</v>
      </c>
      <c r="GV827">
        <f t="shared" si="862"/>
        <v>0</v>
      </c>
      <c r="GW827">
        <v>1</v>
      </c>
      <c r="GX827">
        <f t="shared" si="863"/>
        <v>0</v>
      </c>
      <c r="HA827">
        <v>0</v>
      </c>
      <c r="HB827">
        <v>0</v>
      </c>
      <c r="IK827">
        <v>0</v>
      </c>
    </row>
    <row r="828" spans="1:245" x14ac:dyDescent="0.2">
      <c r="A828">
        <v>17</v>
      </c>
      <c r="B828">
        <v>1</v>
      </c>
      <c r="E828" t="s">
        <v>775</v>
      </c>
      <c r="F828" t="s">
        <v>35</v>
      </c>
      <c r="G828" t="s">
        <v>776</v>
      </c>
      <c r="H828" t="s">
        <v>37</v>
      </c>
      <c r="I828">
        <v>1</v>
      </c>
      <c r="J828">
        <v>0</v>
      </c>
      <c r="O828">
        <f t="shared" si="825"/>
        <v>48156.78</v>
      </c>
      <c r="P828">
        <f t="shared" si="826"/>
        <v>48156.78</v>
      </c>
      <c r="Q828">
        <f t="shared" si="827"/>
        <v>0</v>
      </c>
      <c r="R828">
        <f t="shared" si="828"/>
        <v>0</v>
      </c>
      <c r="S828">
        <f t="shared" si="829"/>
        <v>0</v>
      </c>
      <c r="T828">
        <f t="shared" si="830"/>
        <v>0</v>
      </c>
      <c r="U828">
        <f t="shared" si="831"/>
        <v>0</v>
      </c>
      <c r="V828">
        <f t="shared" si="832"/>
        <v>0</v>
      </c>
      <c r="W828">
        <f t="shared" si="833"/>
        <v>0</v>
      </c>
      <c r="X828">
        <f t="shared" si="834"/>
        <v>0</v>
      </c>
      <c r="Y828">
        <f t="shared" si="835"/>
        <v>0</v>
      </c>
      <c r="AA828">
        <v>33034105</v>
      </c>
      <c r="AB828">
        <f t="shared" si="836"/>
        <v>48156.78</v>
      </c>
      <c r="AC828">
        <f t="shared" si="837"/>
        <v>48156.78</v>
      </c>
      <c r="AD828">
        <f t="shared" si="838"/>
        <v>0</v>
      </c>
      <c r="AE828">
        <f t="shared" si="839"/>
        <v>0</v>
      </c>
      <c r="AF828">
        <f t="shared" si="840"/>
        <v>0</v>
      </c>
      <c r="AG828">
        <f t="shared" si="841"/>
        <v>0</v>
      </c>
      <c r="AH828">
        <f t="shared" si="842"/>
        <v>0</v>
      </c>
      <c r="AI828">
        <f t="shared" si="843"/>
        <v>0</v>
      </c>
      <c r="AJ828">
        <f t="shared" si="844"/>
        <v>0</v>
      </c>
      <c r="AK828">
        <v>48156.78</v>
      </c>
      <c r="AL828">
        <v>48156.78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1</v>
      </c>
      <c r="AW828">
        <v>1</v>
      </c>
      <c r="AZ828">
        <v>1</v>
      </c>
      <c r="BA828">
        <v>1</v>
      </c>
      <c r="BB828">
        <v>1</v>
      </c>
      <c r="BC828">
        <v>1</v>
      </c>
      <c r="BD828" t="s">
        <v>3</v>
      </c>
      <c r="BE828" t="s">
        <v>3</v>
      </c>
      <c r="BF828" t="s">
        <v>3</v>
      </c>
      <c r="BG828" t="s">
        <v>3</v>
      </c>
      <c r="BH828">
        <v>3</v>
      </c>
      <c r="BI828">
        <v>1</v>
      </c>
      <c r="BJ828" t="s">
        <v>3</v>
      </c>
      <c r="BM828">
        <v>6001</v>
      </c>
      <c r="BN828">
        <v>0</v>
      </c>
      <c r="BO828" t="s">
        <v>3</v>
      </c>
      <c r="BP828">
        <v>0</v>
      </c>
      <c r="BQ828">
        <v>0</v>
      </c>
      <c r="BR828">
        <v>0</v>
      </c>
      <c r="BS828">
        <v>1</v>
      </c>
      <c r="BT828">
        <v>1</v>
      </c>
      <c r="BU828">
        <v>1</v>
      </c>
      <c r="BV828">
        <v>1</v>
      </c>
      <c r="BW828">
        <v>1</v>
      </c>
      <c r="BX828">
        <v>1</v>
      </c>
      <c r="BY828" t="s">
        <v>3</v>
      </c>
      <c r="BZ828">
        <v>0</v>
      </c>
      <c r="CA828">
        <v>0</v>
      </c>
      <c r="CF828">
        <v>0</v>
      </c>
      <c r="CG828">
        <v>0</v>
      </c>
      <c r="CM828">
        <v>0</v>
      </c>
      <c r="CN828" t="s">
        <v>3</v>
      </c>
      <c r="CO828">
        <v>0</v>
      </c>
      <c r="CP828">
        <f t="shared" si="845"/>
        <v>48156.78</v>
      </c>
      <c r="CQ828">
        <f t="shared" si="846"/>
        <v>48156.78</v>
      </c>
      <c r="CR828">
        <f t="shared" si="847"/>
        <v>0</v>
      </c>
      <c r="CS828">
        <f t="shared" si="848"/>
        <v>0</v>
      </c>
      <c r="CT828">
        <f t="shared" si="849"/>
        <v>0</v>
      </c>
      <c r="CU828">
        <f t="shared" si="850"/>
        <v>0</v>
      </c>
      <c r="CV828">
        <f t="shared" si="851"/>
        <v>0</v>
      </c>
      <c r="CW828">
        <f t="shared" si="852"/>
        <v>0</v>
      </c>
      <c r="CX828">
        <f t="shared" si="853"/>
        <v>0</v>
      </c>
      <c r="CY828">
        <f t="shared" si="854"/>
        <v>0</v>
      </c>
      <c r="CZ828">
        <f t="shared" si="855"/>
        <v>0</v>
      </c>
      <c r="DC828" t="s">
        <v>3</v>
      </c>
      <c r="DD828" t="s">
        <v>3</v>
      </c>
      <c r="DE828" t="s">
        <v>3</v>
      </c>
      <c r="DF828" t="s">
        <v>3</v>
      </c>
      <c r="DG828" t="s">
        <v>3</v>
      </c>
      <c r="DH828" t="s">
        <v>3</v>
      </c>
      <c r="DI828" t="s">
        <v>3</v>
      </c>
      <c r="DJ828" t="s">
        <v>3</v>
      </c>
      <c r="DK828" t="s">
        <v>3</v>
      </c>
      <c r="DL828" t="s">
        <v>3</v>
      </c>
      <c r="DM828" t="s">
        <v>3</v>
      </c>
      <c r="DN828">
        <v>0</v>
      </c>
      <c r="DO828">
        <v>0</v>
      </c>
      <c r="DP828">
        <v>1</v>
      </c>
      <c r="DQ828">
        <v>1</v>
      </c>
      <c r="DU828">
        <v>1010</v>
      </c>
      <c r="DV828" t="s">
        <v>37</v>
      </c>
      <c r="DW828" t="s">
        <v>38</v>
      </c>
      <c r="DX828">
        <v>1</v>
      </c>
      <c r="EE828">
        <v>32747723</v>
      </c>
      <c r="EF828">
        <v>0</v>
      </c>
      <c r="EG828" t="s">
        <v>39</v>
      </c>
      <c r="EH828">
        <v>0</v>
      </c>
      <c r="EI828" t="s">
        <v>3</v>
      </c>
      <c r="EJ828">
        <v>1</v>
      </c>
      <c r="EK828">
        <v>6001</v>
      </c>
      <c r="EL828" t="s">
        <v>40</v>
      </c>
      <c r="EM828" t="s">
        <v>39</v>
      </c>
      <c r="EO828" t="s">
        <v>3</v>
      </c>
      <c r="EQ828">
        <v>131072</v>
      </c>
      <c r="ER828">
        <v>48156.78</v>
      </c>
      <c r="ES828">
        <v>48156.78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0</v>
      </c>
      <c r="FQ828">
        <v>0</v>
      </c>
      <c r="FR828">
        <f t="shared" si="856"/>
        <v>0</v>
      </c>
      <c r="FS828">
        <v>0</v>
      </c>
      <c r="FX828">
        <v>0</v>
      </c>
      <c r="FY828">
        <v>0</v>
      </c>
      <c r="GA828" t="s">
        <v>41</v>
      </c>
      <c r="GD828">
        <v>0</v>
      </c>
      <c r="GF828">
        <v>53615342</v>
      </c>
      <c r="GG828">
        <v>2</v>
      </c>
      <c r="GH828">
        <v>0</v>
      </c>
      <c r="GI828">
        <v>-2</v>
      </c>
      <c r="GJ828">
        <v>0</v>
      </c>
      <c r="GK828">
        <f>ROUND(R828*(R12)/100,2)</f>
        <v>0</v>
      </c>
      <c r="GL828">
        <f t="shared" si="857"/>
        <v>0</v>
      </c>
      <c r="GM828">
        <f t="shared" si="858"/>
        <v>48156.78</v>
      </c>
      <c r="GN828">
        <f t="shared" si="859"/>
        <v>48156.78</v>
      </c>
      <c r="GO828">
        <f t="shared" si="860"/>
        <v>0</v>
      </c>
      <c r="GP828">
        <f t="shared" si="861"/>
        <v>0</v>
      </c>
      <c r="GR828">
        <v>0</v>
      </c>
      <c r="GS828">
        <v>4</v>
      </c>
      <c r="GT828">
        <v>0</v>
      </c>
      <c r="GU828" t="s">
        <v>3</v>
      </c>
      <c r="GV828">
        <f t="shared" si="862"/>
        <v>0</v>
      </c>
      <c r="GW828">
        <v>1</v>
      </c>
      <c r="GX828">
        <f t="shared" si="863"/>
        <v>0</v>
      </c>
      <c r="HA828">
        <v>0</v>
      </c>
      <c r="HB828">
        <v>0</v>
      </c>
      <c r="IK828">
        <v>0</v>
      </c>
    </row>
    <row r="829" spans="1:245" x14ac:dyDescent="0.2">
      <c r="A829">
        <v>17</v>
      </c>
      <c r="B829">
        <v>1</v>
      </c>
      <c r="C829">
        <f>ROW(SmtRes!A2165)</f>
        <v>2165</v>
      </c>
      <c r="D829">
        <f>ROW(EtalonRes!A2056)</f>
        <v>2056</v>
      </c>
      <c r="E829" t="s">
        <v>777</v>
      </c>
      <c r="F829" t="s">
        <v>17</v>
      </c>
      <c r="G829" t="s">
        <v>18</v>
      </c>
      <c r="H829" t="s">
        <v>19</v>
      </c>
      <c r="I829">
        <v>2.427E-2</v>
      </c>
      <c r="J829">
        <v>0</v>
      </c>
      <c r="O829">
        <f t="shared" si="825"/>
        <v>1618</v>
      </c>
      <c r="P829">
        <f t="shared" si="826"/>
        <v>1381.77</v>
      </c>
      <c r="Q829">
        <f t="shared" si="827"/>
        <v>37.74</v>
      </c>
      <c r="R829">
        <f t="shared" si="828"/>
        <v>3.47</v>
      </c>
      <c r="S829">
        <f t="shared" si="829"/>
        <v>198.49</v>
      </c>
      <c r="T829">
        <f t="shared" si="830"/>
        <v>0</v>
      </c>
      <c r="U829">
        <f t="shared" si="831"/>
        <v>0.87638969999999994</v>
      </c>
      <c r="V829">
        <f t="shared" si="832"/>
        <v>0</v>
      </c>
      <c r="W829">
        <f t="shared" si="833"/>
        <v>0</v>
      </c>
      <c r="X829">
        <f t="shared" si="834"/>
        <v>138.94</v>
      </c>
      <c r="Y829">
        <f t="shared" si="835"/>
        <v>19.850000000000001</v>
      </c>
      <c r="AA829">
        <v>33034105</v>
      </c>
      <c r="AB829">
        <f t="shared" si="836"/>
        <v>66667.14</v>
      </c>
      <c r="AC829">
        <f t="shared" si="837"/>
        <v>56933.42</v>
      </c>
      <c r="AD829">
        <f t="shared" si="838"/>
        <v>1555.17</v>
      </c>
      <c r="AE829">
        <f t="shared" si="839"/>
        <v>142.85</v>
      </c>
      <c r="AF829">
        <f t="shared" si="840"/>
        <v>8178.55</v>
      </c>
      <c r="AG829">
        <f t="shared" si="841"/>
        <v>0</v>
      </c>
      <c r="AH829">
        <f t="shared" si="842"/>
        <v>36.11</v>
      </c>
      <c r="AI829">
        <f t="shared" si="843"/>
        <v>0</v>
      </c>
      <c r="AJ829">
        <f t="shared" si="844"/>
        <v>0</v>
      </c>
      <c r="AK829">
        <v>66667.14</v>
      </c>
      <c r="AL829">
        <v>56933.42</v>
      </c>
      <c r="AM829">
        <v>1555.17</v>
      </c>
      <c r="AN829">
        <v>142.85</v>
      </c>
      <c r="AO829">
        <v>8178.55</v>
      </c>
      <c r="AP829">
        <v>0</v>
      </c>
      <c r="AQ829">
        <v>36.11</v>
      </c>
      <c r="AR829">
        <v>0</v>
      </c>
      <c r="AS829">
        <v>0</v>
      </c>
      <c r="AT829">
        <v>70</v>
      </c>
      <c r="AU829">
        <v>10</v>
      </c>
      <c r="AV829">
        <v>1</v>
      </c>
      <c r="AW829">
        <v>1</v>
      </c>
      <c r="AZ829">
        <v>1</v>
      </c>
      <c r="BA829">
        <v>1</v>
      </c>
      <c r="BB829">
        <v>1</v>
      </c>
      <c r="BC829">
        <v>1</v>
      </c>
      <c r="BD829" t="s">
        <v>3</v>
      </c>
      <c r="BE829" t="s">
        <v>3</v>
      </c>
      <c r="BF829" t="s">
        <v>3</v>
      </c>
      <c r="BG829" t="s">
        <v>3</v>
      </c>
      <c r="BH829">
        <v>0</v>
      </c>
      <c r="BI829">
        <v>4</v>
      </c>
      <c r="BJ829" t="s">
        <v>20</v>
      </c>
      <c r="BM829">
        <v>0</v>
      </c>
      <c r="BN829">
        <v>0</v>
      </c>
      <c r="BO829" t="s">
        <v>3</v>
      </c>
      <c r="BP829">
        <v>0</v>
      </c>
      <c r="BQ829">
        <v>1</v>
      </c>
      <c r="BR829">
        <v>0</v>
      </c>
      <c r="BS829">
        <v>1</v>
      </c>
      <c r="BT829">
        <v>1</v>
      </c>
      <c r="BU829">
        <v>1</v>
      </c>
      <c r="BV829">
        <v>1</v>
      </c>
      <c r="BW829">
        <v>1</v>
      </c>
      <c r="BX829">
        <v>1</v>
      </c>
      <c r="BY829" t="s">
        <v>3</v>
      </c>
      <c r="BZ829">
        <v>70</v>
      </c>
      <c r="CA829">
        <v>10</v>
      </c>
      <c r="CF829">
        <v>0</v>
      </c>
      <c r="CG829">
        <v>0</v>
      </c>
      <c r="CM829">
        <v>0</v>
      </c>
      <c r="CN829" t="s">
        <v>3</v>
      </c>
      <c r="CO829">
        <v>0</v>
      </c>
      <c r="CP829">
        <f t="shared" si="845"/>
        <v>1618</v>
      </c>
      <c r="CQ829">
        <f t="shared" si="846"/>
        <v>56933.42</v>
      </c>
      <c r="CR829">
        <f t="shared" si="847"/>
        <v>1555.17</v>
      </c>
      <c r="CS829">
        <f t="shared" si="848"/>
        <v>142.85</v>
      </c>
      <c r="CT829">
        <f t="shared" si="849"/>
        <v>8178.55</v>
      </c>
      <c r="CU829">
        <f t="shared" si="850"/>
        <v>0</v>
      </c>
      <c r="CV829">
        <f t="shared" si="851"/>
        <v>36.11</v>
      </c>
      <c r="CW829">
        <f t="shared" si="852"/>
        <v>0</v>
      </c>
      <c r="CX829">
        <f t="shared" si="853"/>
        <v>0</v>
      </c>
      <c r="CY829">
        <f t="shared" si="854"/>
        <v>138.94300000000001</v>
      </c>
      <c r="CZ829">
        <f t="shared" si="855"/>
        <v>19.849</v>
      </c>
      <c r="DC829" t="s">
        <v>3</v>
      </c>
      <c r="DD829" t="s">
        <v>3</v>
      </c>
      <c r="DE829" t="s">
        <v>3</v>
      </c>
      <c r="DF829" t="s">
        <v>3</v>
      </c>
      <c r="DG829" t="s">
        <v>3</v>
      </c>
      <c r="DH829" t="s">
        <v>3</v>
      </c>
      <c r="DI829" t="s">
        <v>3</v>
      </c>
      <c r="DJ829" t="s">
        <v>3</v>
      </c>
      <c r="DK829" t="s">
        <v>3</v>
      </c>
      <c r="DL829" t="s">
        <v>3</v>
      </c>
      <c r="DM829" t="s">
        <v>3</v>
      </c>
      <c r="DN829">
        <v>0</v>
      </c>
      <c r="DO829">
        <v>0</v>
      </c>
      <c r="DP829">
        <v>1</v>
      </c>
      <c r="DQ829">
        <v>1</v>
      </c>
      <c r="DU829">
        <v>1009</v>
      </c>
      <c r="DV829" t="s">
        <v>19</v>
      </c>
      <c r="DW829" t="s">
        <v>19</v>
      </c>
      <c r="DX829">
        <v>1000</v>
      </c>
      <c r="EE829">
        <v>32505399</v>
      </c>
      <c r="EF829">
        <v>1</v>
      </c>
      <c r="EG829" t="s">
        <v>21</v>
      </c>
      <c r="EH829">
        <v>0</v>
      </c>
      <c r="EI829" t="s">
        <v>3</v>
      </c>
      <c r="EJ829">
        <v>4</v>
      </c>
      <c r="EK829">
        <v>0</v>
      </c>
      <c r="EL829" t="s">
        <v>22</v>
      </c>
      <c r="EM829" t="s">
        <v>23</v>
      </c>
      <c r="EO829" t="s">
        <v>3</v>
      </c>
      <c r="EQ829">
        <v>131072</v>
      </c>
      <c r="ER829">
        <v>66667.14</v>
      </c>
      <c r="ES829">
        <v>56933.42</v>
      </c>
      <c r="ET829">
        <v>1555.17</v>
      </c>
      <c r="EU829">
        <v>142.85</v>
      </c>
      <c r="EV829">
        <v>8178.55</v>
      </c>
      <c r="EW829">
        <v>36.11</v>
      </c>
      <c r="EX829">
        <v>0</v>
      </c>
      <c r="EY829">
        <v>0</v>
      </c>
      <c r="FQ829">
        <v>0</v>
      </c>
      <c r="FR829">
        <f t="shared" si="856"/>
        <v>0</v>
      </c>
      <c r="FS829">
        <v>0</v>
      </c>
      <c r="FX829">
        <v>70</v>
      </c>
      <c r="FY829">
        <v>10</v>
      </c>
      <c r="GA829" t="s">
        <v>3</v>
      </c>
      <c r="GD829">
        <v>0</v>
      </c>
      <c r="GF829">
        <v>-1596235391</v>
      </c>
      <c r="GG829">
        <v>2</v>
      </c>
      <c r="GH829">
        <v>1</v>
      </c>
      <c r="GI829">
        <v>-2</v>
      </c>
      <c r="GJ829">
        <v>0</v>
      </c>
      <c r="GK829">
        <f>ROUND(R829*(R12)/100,2)</f>
        <v>3.75</v>
      </c>
      <c r="GL829">
        <f t="shared" si="857"/>
        <v>0</v>
      </c>
      <c r="GM829">
        <f t="shared" si="858"/>
        <v>1780.54</v>
      </c>
      <c r="GN829">
        <f t="shared" si="859"/>
        <v>0</v>
      </c>
      <c r="GO829">
        <f t="shared" si="860"/>
        <v>0</v>
      </c>
      <c r="GP829">
        <f t="shared" si="861"/>
        <v>1780.54</v>
      </c>
      <c r="GR829">
        <v>0</v>
      </c>
      <c r="GS829">
        <v>3</v>
      </c>
      <c r="GT829">
        <v>0</v>
      </c>
      <c r="GU829" t="s">
        <v>3</v>
      </c>
      <c r="GV829">
        <f t="shared" si="862"/>
        <v>0</v>
      </c>
      <c r="GW829">
        <v>1</v>
      </c>
      <c r="GX829">
        <f t="shared" si="863"/>
        <v>0</v>
      </c>
      <c r="HA829">
        <v>0</v>
      </c>
      <c r="HB829">
        <v>0</v>
      </c>
      <c r="IK829">
        <v>0</v>
      </c>
    </row>
    <row r="830" spans="1:245" x14ac:dyDescent="0.2">
      <c r="A830">
        <v>18</v>
      </c>
      <c r="B830">
        <v>1</v>
      </c>
      <c r="C830">
        <v>2165</v>
      </c>
      <c r="E830" t="s">
        <v>778</v>
      </c>
      <c r="F830" t="s">
        <v>25</v>
      </c>
      <c r="G830" t="s">
        <v>26</v>
      </c>
      <c r="H830" t="s">
        <v>19</v>
      </c>
      <c r="I830">
        <f>I829*J830</f>
        <v>-2.427E-2</v>
      </c>
      <c r="J830">
        <v>-1</v>
      </c>
      <c r="O830">
        <f t="shared" si="825"/>
        <v>-1296.26</v>
      </c>
      <c r="P830">
        <f t="shared" si="826"/>
        <v>-1296.26</v>
      </c>
      <c r="Q830">
        <f t="shared" si="827"/>
        <v>0</v>
      </c>
      <c r="R830">
        <f t="shared" si="828"/>
        <v>0</v>
      </c>
      <c r="S830">
        <f t="shared" si="829"/>
        <v>0</v>
      </c>
      <c r="T830">
        <f t="shared" si="830"/>
        <v>0</v>
      </c>
      <c r="U830">
        <f t="shared" si="831"/>
        <v>0</v>
      </c>
      <c r="V830">
        <f t="shared" si="832"/>
        <v>0</v>
      </c>
      <c r="W830">
        <f t="shared" si="833"/>
        <v>0</v>
      </c>
      <c r="X830">
        <f t="shared" si="834"/>
        <v>0</v>
      </c>
      <c r="Y830">
        <f t="shared" si="835"/>
        <v>0</v>
      </c>
      <c r="AA830">
        <v>33034105</v>
      </c>
      <c r="AB830">
        <f t="shared" si="836"/>
        <v>53410.15</v>
      </c>
      <c r="AC830">
        <f t="shared" si="837"/>
        <v>53410.15</v>
      </c>
      <c r="AD830">
        <f t="shared" si="838"/>
        <v>0</v>
      </c>
      <c r="AE830">
        <f t="shared" si="839"/>
        <v>0</v>
      </c>
      <c r="AF830">
        <f t="shared" si="840"/>
        <v>0</v>
      </c>
      <c r="AG830">
        <f t="shared" si="841"/>
        <v>0</v>
      </c>
      <c r="AH830">
        <f t="shared" si="842"/>
        <v>0</v>
      </c>
      <c r="AI830">
        <f t="shared" si="843"/>
        <v>0</v>
      </c>
      <c r="AJ830">
        <f t="shared" si="844"/>
        <v>0</v>
      </c>
      <c r="AK830">
        <v>53410.15</v>
      </c>
      <c r="AL830">
        <v>53410.15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70</v>
      </c>
      <c r="AU830">
        <v>10</v>
      </c>
      <c r="AV830">
        <v>1</v>
      </c>
      <c r="AW830">
        <v>1</v>
      </c>
      <c r="AZ830">
        <v>1</v>
      </c>
      <c r="BA830">
        <v>1</v>
      </c>
      <c r="BB830">
        <v>1</v>
      </c>
      <c r="BC830">
        <v>1</v>
      </c>
      <c r="BD830" t="s">
        <v>3</v>
      </c>
      <c r="BE830" t="s">
        <v>3</v>
      </c>
      <c r="BF830" t="s">
        <v>3</v>
      </c>
      <c r="BG830" t="s">
        <v>3</v>
      </c>
      <c r="BH830">
        <v>3</v>
      </c>
      <c r="BI830">
        <v>4</v>
      </c>
      <c r="BJ830" t="s">
        <v>27</v>
      </c>
      <c r="BM830">
        <v>0</v>
      </c>
      <c r="BN830">
        <v>0</v>
      </c>
      <c r="BO830" t="s">
        <v>3</v>
      </c>
      <c r="BP830">
        <v>0</v>
      </c>
      <c r="BQ830">
        <v>1</v>
      </c>
      <c r="BR830">
        <v>0</v>
      </c>
      <c r="BS830">
        <v>1</v>
      </c>
      <c r="BT830">
        <v>1</v>
      </c>
      <c r="BU830">
        <v>1</v>
      </c>
      <c r="BV830">
        <v>1</v>
      </c>
      <c r="BW830">
        <v>1</v>
      </c>
      <c r="BX830">
        <v>1</v>
      </c>
      <c r="BY830" t="s">
        <v>3</v>
      </c>
      <c r="BZ830">
        <v>70</v>
      </c>
      <c r="CA830">
        <v>10</v>
      </c>
      <c r="CF830">
        <v>0</v>
      </c>
      <c r="CG830">
        <v>0</v>
      </c>
      <c r="CM830">
        <v>0</v>
      </c>
      <c r="CN830" t="s">
        <v>3</v>
      </c>
      <c r="CO830">
        <v>0</v>
      </c>
      <c r="CP830">
        <f t="shared" si="845"/>
        <v>-1296.26</v>
      </c>
      <c r="CQ830">
        <f t="shared" si="846"/>
        <v>53410.15</v>
      </c>
      <c r="CR830">
        <f t="shared" si="847"/>
        <v>0</v>
      </c>
      <c r="CS830">
        <f t="shared" si="848"/>
        <v>0</v>
      </c>
      <c r="CT830">
        <f t="shared" si="849"/>
        <v>0</v>
      </c>
      <c r="CU830">
        <f t="shared" si="850"/>
        <v>0</v>
      </c>
      <c r="CV830">
        <f t="shared" si="851"/>
        <v>0</v>
      </c>
      <c r="CW830">
        <f t="shared" si="852"/>
        <v>0</v>
      </c>
      <c r="CX830">
        <f t="shared" si="853"/>
        <v>0</v>
      </c>
      <c r="CY830">
        <f t="shared" si="854"/>
        <v>0</v>
      </c>
      <c r="CZ830">
        <f t="shared" si="855"/>
        <v>0</v>
      </c>
      <c r="DC830" t="s">
        <v>3</v>
      </c>
      <c r="DD830" t="s">
        <v>3</v>
      </c>
      <c r="DE830" t="s">
        <v>3</v>
      </c>
      <c r="DF830" t="s">
        <v>3</v>
      </c>
      <c r="DG830" t="s">
        <v>3</v>
      </c>
      <c r="DH830" t="s">
        <v>3</v>
      </c>
      <c r="DI830" t="s">
        <v>3</v>
      </c>
      <c r="DJ830" t="s">
        <v>3</v>
      </c>
      <c r="DK830" t="s">
        <v>3</v>
      </c>
      <c r="DL830" t="s">
        <v>3</v>
      </c>
      <c r="DM830" t="s">
        <v>3</v>
      </c>
      <c r="DN830">
        <v>0</v>
      </c>
      <c r="DO830">
        <v>0</v>
      </c>
      <c r="DP830">
        <v>1</v>
      </c>
      <c r="DQ830">
        <v>1</v>
      </c>
      <c r="DU830">
        <v>1009</v>
      </c>
      <c r="DV830" t="s">
        <v>19</v>
      </c>
      <c r="DW830" t="s">
        <v>19</v>
      </c>
      <c r="DX830">
        <v>1000</v>
      </c>
      <c r="EE830">
        <v>32505399</v>
      </c>
      <c r="EF830">
        <v>1</v>
      </c>
      <c r="EG830" t="s">
        <v>21</v>
      </c>
      <c r="EH830">
        <v>0</v>
      </c>
      <c r="EI830" t="s">
        <v>3</v>
      </c>
      <c r="EJ830">
        <v>4</v>
      </c>
      <c r="EK830">
        <v>0</v>
      </c>
      <c r="EL830" t="s">
        <v>22</v>
      </c>
      <c r="EM830" t="s">
        <v>23</v>
      </c>
      <c r="EO830" t="s">
        <v>3</v>
      </c>
      <c r="EQ830">
        <v>0</v>
      </c>
      <c r="ER830">
        <v>53410.15</v>
      </c>
      <c r="ES830">
        <v>53410.15</v>
      </c>
      <c r="ET830">
        <v>0</v>
      </c>
      <c r="EU830">
        <v>0</v>
      </c>
      <c r="EV830">
        <v>0</v>
      </c>
      <c r="EW830">
        <v>0</v>
      </c>
      <c r="EX830">
        <v>0</v>
      </c>
      <c r="FQ830">
        <v>0</v>
      </c>
      <c r="FR830">
        <f t="shared" si="856"/>
        <v>0</v>
      </c>
      <c r="FS830">
        <v>0</v>
      </c>
      <c r="FX830">
        <v>70</v>
      </c>
      <c r="FY830">
        <v>10</v>
      </c>
      <c r="GA830" t="s">
        <v>3</v>
      </c>
      <c r="GD830">
        <v>0</v>
      </c>
      <c r="GF830">
        <v>-1467733540</v>
      </c>
      <c r="GG830">
        <v>2</v>
      </c>
      <c r="GH830">
        <v>1</v>
      </c>
      <c r="GI830">
        <v>-2</v>
      </c>
      <c r="GJ830">
        <v>0</v>
      </c>
      <c r="GK830">
        <f>ROUND(R830*(R12)/100,2)</f>
        <v>0</v>
      </c>
      <c r="GL830">
        <f t="shared" si="857"/>
        <v>0</v>
      </c>
      <c r="GM830">
        <f t="shared" si="858"/>
        <v>-1296.26</v>
      </c>
      <c r="GN830">
        <f t="shared" si="859"/>
        <v>0</v>
      </c>
      <c r="GO830">
        <f t="shared" si="860"/>
        <v>0</v>
      </c>
      <c r="GP830">
        <f t="shared" si="861"/>
        <v>-1296.26</v>
      </c>
      <c r="GR830">
        <v>0</v>
      </c>
      <c r="GS830">
        <v>3</v>
      </c>
      <c r="GT830">
        <v>0</v>
      </c>
      <c r="GU830" t="s">
        <v>3</v>
      </c>
      <c r="GV830">
        <f t="shared" si="862"/>
        <v>0</v>
      </c>
      <c r="GW830">
        <v>1</v>
      </c>
      <c r="GX830">
        <f t="shared" si="863"/>
        <v>0</v>
      </c>
      <c r="HA830">
        <v>0</v>
      </c>
      <c r="HB830">
        <v>0</v>
      </c>
      <c r="IK830">
        <v>0</v>
      </c>
    </row>
    <row r="831" spans="1:245" x14ac:dyDescent="0.2">
      <c r="A831">
        <v>17</v>
      </c>
      <c r="B831">
        <v>1</v>
      </c>
      <c r="C831">
        <f>ROW(SmtRes!A2180)</f>
        <v>2180</v>
      </c>
      <c r="D831">
        <f>ROW(EtalonRes!A2071)</f>
        <v>2071</v>
      </c>
      <c r="E831" t="s">
        <v>779</v>
      </c>
      <c r="F831" t="s">
        <v>29</v>
      </c>
      <c r="G831" t="s">
        <v>30</v>
      </c>
      <c r="H831" t="s">
        <v>31</v>
      </c>
      <c r="I831">
        <v>3.31E-3</v>
      </c>
      <c r="J831">
        <v>0</v>
      </c>
      <c r="O831">
        <f t="shared" si="825"/>
        <v>1413.08</v>
      </c>
      <c r="P831">
        <f t="shared" si="826"/>
        <v>1151.33</v>
      </c>
      <c r="Q831">
        <f t="shared" si="827"/>
        <v>1.44</v>
      </c>
      <c r="R831">
        <f t="shared" si="828"/>
        <v>0.49</v>
      </c>
      <c r="S831">
        <f t="shared" si="829"/>
        <v>260.31</v>
      </c>
      <c r="T831">
        <f t="shared" si="830"/>
        <v>0</v>
      </c>
      <c r="U831">
        <f t="shared" si="831"/>
        <v>1.4997610000000001</v>
      </c>
      <c r="V831">
        <f t="shared" si="832"/>
        <v>0</v>
      </c>
      <c r="W831">
        <f t="shared" si="833"/>
        <v>0</v>
      </c>
      <c r="X831">
        <f t="shared" si="834"/>
        <v>182.22</v>
      </c>
      <c r="Y831">
        <f t="shared" si="835"/>
        <v>26.03</v>
      </c>
      <c r="AA831">
        <v>33034105</v>
      </c>
      <c r="AB831">
        <f t="shared" si="836"/>
        <v>426912.19</v>
      </c>
      <c r="AC831">
        <f t="shared" si="837"/>
        <v>347832.49</v>
      </c>
      <c r="AD831">
        <f t="shared" si="838"/>
        <v>435.13</v>
      </c>
      <c r="AE831">
        <f t="shared" si="839"/>
        <v>147.43</v>
      </c>
      <c r="AF831">
        <f t="shared" si="840"/>
        <v>78644.570000000007</v>
      </c>
      <c r="AG831">
        <f t="shared" si="841"/>
        <v>0</v>
      </c>
      <c r="AH831">
        <f t="shared" si="842"/>
        <v>453.1</v>
      </c>
      <c r="AI831">
        <f t="shared" si="843"/>
        <v>0</v>
      </c>
      <c r="AJ831">
        <f t="shared" si="844"/>
        <v>0</v>
      </c>
      <c r="AK831">
        <v>426912.19</v>
      </c>
      <c r="AL831">
        <v>347832.49</v>
      </c>
      <c r="AM831">
        <v>435.13</v>
      </c>
      <c r="AN831">
        <v>147.43</v>
      </c>
      <c r="AO831">
        <v>78644.570000000007</v>
      </c>
      <c r="AP831">
        <v>0</v>
      </c>
      <c r="AQ831">
        <v>453.1</v>
      </c>
      <c r="AR831">
        <v>0</v>
      </c>
      <c r="AS831">
        <v>0</v>
      </c>
      <c r="AT831">
        <v>70</v>
      </c>
      <c r="AU831">
        <v>10</v>
      </c>
      <c r="AV831">
        <v>1</v>
      </c>
      <c r="AW831">
        <v>1</v>
      </c>
      <c r="AZ831">
        <v>1</v>
      </c>
      <c r="BA831">
        <v>1</v>
      </c>
      <c r="BB831">
        <v>1</v>
      </c>
      <c r="BC831">
        <v>1</v>
      </c>
      <c r="BD831" t="s">
        <v>3</v>
      </c>
      <c r="BE831" t="s">
        <v>3</v>
      </c>
      <c r="BF831" t="s">
        <v>3</v>
      </c>
      <c r="BG831" t="s">
        <v>3</v>
      </c>
      <c r="BH831">
        <v>0</v>
      </c>
      <c r="BI831">
        <v>4</v>
      </c>
      <c r="BJ831" t="s">
        <v>32</v>
      </c>
      <c r="BM831">
        <v>0</v>
      </c>
      <c r="BN831">
        <v>0</v>
      </c>
      <c r="BO831" t="s">
        <v>3</v>
      </c>
      <c r="BP831">
        <v>0</v>
      </c>
      <c r="BQ831">
        <v>1</v>
      </c>
      <c r="BR831">
        <v>0</v>
      </c>
      <c r="BS831">
        <v>1</v>
      </c>
      <c r="BT831">
        <v>1</v>
      </c>
      <c r="BU831">
        <v>1</v>
      </c>
      <c r="BV831">
        <v>1</v>
      </c>
      <c r="BW831">
        <v>1</v>
      </c>
      <c r="BX831">
        <v>1</v>
      </c>
      <c r="BY831" t="s">
        <v>3</v>
      </c>
      <c r="BZ831">
        <v>70</v>
      </c>
      <c r="CA831">
        <v>10</v>
      </c>
      <c r="CF831">
        <v>0</v>
      </c>
      <c r="CG831">
        <v>0</v>
      </c>
      <c r="CM831">
        <v>0</v>
      </c>
      <c r="CN831" t="s">
        <v>3</v>
      </c>
      <c r="CO831">
        <v>0</v>
      </c>
      <c r="CP831">
        <f t="shared" si="845"/>
        <v>1413.08</v>
      </c>
      <c r="CQ831">
        <f t="shared" si="846"/>
        <v>347832.49</v>
      </c>
      <c r="CR831">
        <f t="shared" si="847"/>
        <v>435.13</v>
      </c>
      <c r="CS831">
        <f t="shared" si="848"/>
        <v>147.43</v>
      </c>
      <c r="CT831">
        <f t="shared" si="849"/>
        <v>78644.570000000007</v>
      </c>
      <c r="CU831">
        <f t="shared" si="850"/>
        <v>0</v>
      </c>
      <c r="CV831">
        <f t="shared" si="851"/>
        <v>453.1</v>
      </c>
      <c r="CW831">
        <f t="shared" si="852"/>
        <v>0</v>
      </c>
      <c r="CX831">
        <f t="shared" si="853"/>
        <v>0</v>
      </c>
      <c r="CY831">
        <f t="shared" si="854"/>
        <v>182.21700000000001</v>
      </c>
      <c r="CZ831">
        <f t="shared" si="855"/>
        <v>26.030999999999999</v>
      </c>
      <c r="DC831" t="s">
        <v>3</v>
      </c>
      <c r="DD831" t="s">
        <v>3</v>
      </c>
      <c r="DE831" t="s">
        <v>3</v>
      </c>
      <c r="DF831" t="s">
        <v>3</v>
      </c>
      <c r="DG831" t="s">
        <v>3</v>
      </c>
      <c r="DH831" t="s">
        <v>3</v>
      </c>
      <c r="DI831" t="s">
        <v>3</v>
      </c>
      <c r="DJ831" t="s">
        <v>3</v>
      </c>
      <c r="DK831" t="s">
        <v>3</v>
      </c>
      <c r="DL831" t="s">
        <v>3</v>
      </c>
      <c r="DM831" t="s">
        <v>3</v>
      </c>
      <c r="DN831">
        <v>0</v>
      </c>
      <c r="DO831">
        <v>0</v>
      </c>
      <c r="DP831">
        <v>1</v>
      </c>
      <c r="DQ831">
        <v>1</v>
      </c>
      <c r="DU831">
        <v>1007</v>
      </c>
      <c r="DV831" t="s">
        <v>31</v>
      </c>
      <c r="DW831" t="s">
        <v>31</v>
      </c>
      <c r="DX831">
        <v>100</v>
      </c>
      <c r="EE831">
        <v>32505399</v>
      </c>
      <c r="EF831">
        <v>1</v>
      </c>
      <c r="EG831" t="s">
        <v>21</v>
      </c>
      <c r="EH831">
        <v>0</v>
      </c>
      <c r="EI831" t="s">
        <v>3</v>
      </c>
      <c r="EJ831">
        <v>4</v>
      </c>
      <c r="EK831">
        <v>0</v>
      </c>
      <c r="EL831" t="s">
        <v>22</v>
      </c>
      <c r="EM831" t="s">
        <v>23</v>
      </c>
      <c r="EO831" t="s">
        <v>3</v>
      </c>
      <c r="EQ831">
        <v>131072</v>
      </c>
      <c r="ER831">
        <v>426912.19</v>
      </c>
      <c r="ES831">
        <v>347832.49</v>
      </c>
      <c r="ET831">
        <v>435.13</v>
      </c>
      <c r="EU831">
        <v>147.43</v>
      </c>
      <c r="EV831">
        <v>78644.570000000007</v>
      </c>
      <c r="EW831">
        <v>453.1</v>
      </c>
      <c r="EX831">
        <v>0</v>
      </c>
      <c r="EY831">
        <v>0</v>
      </c>
      <c r="FQ831">
        <v>0</v>
      </c>
      <c r="FR831">
        <f t="shared" si="856"/>
        <v>0</v>
      </c>
      <c r="FS831">
        <v>0</v>
      </c>
      <c r="FX831">
        <v>70</v>
      </c>
      <c r="FY831">
        <v>10</v>
      </c>
      <c r="GA831" t="s">
        <v>3</v>
      </c>
      <c r="GD831">
        <v>0</v>
      </c>
      <c r="GF831">
        <v>1739596138</v>
      </c>
      <c r="GG831">
        <v>2</v>
      </c>
      <c r="GH831">
        <v>1</v>
      </c>
      <c r="GI831">
        <v>-2</v>
      </c>
      <c r="GJ831">
        <v>0</v>
      </c>
      <c r="GK831">
        <f>ROUND(R831*(R12)/100,2)</f>
        <v>0.53</v>
      </c>
      <c r="GL831">
        <f t="shared" si="857"/>
        <v>0</v>
      </c>
      <c r="GM831">
        <f t="shared" si="858"/>
        <v>1621.86</v>
      </c>
      <c r="GN831">
        <f t="shared" si="859"/>
        <v>0</v>
      </c>
      <c r="GO831">
        <f t="shared" si="860"/>
        <v>0</v>
      </c>
      <c r="GP831">
        <f t="shared" si="861"/>
        <v>1621.86</v>
      </c>
      <c r="GR831">
        <v>0</v>
      </c>
      <c r="GS831">
        <v>3</v>
      </c>
      <c r="GT831">
        <v>0</v>
      </c>
      <c r="GU831" t="s">
        <v>3</v>
      </c>
      <c r="GV831">
        <f t="shared" si="862"/>
        <v>0</v>
      </c>
      <c r="GW831">
        <v>1</v>
      </c>
      <c r="GX831">
        <f t="shared" si="863"/>
        <v>0</v>
      </c>
      <c r="HA831">
        <v>0</v>
      </c>
      <c r="HB831">
        <v>0</v>
      </c>
      <c r="IK831">
        <v>0</v>
      </c>
    </row>
    <row r="832" spans="1:245" x14ac:dyDescent="0.2">
      <c r="A832">
        <v>17</v>
      </c>
      <c r="B832">
        <v>1</v>
      </c>
      <c r="E832" t="s">
        <v>780</v>
      </c>
      <c r="F832" t="s">
        <v>25</v>
      </c>
      <c r="G832" t="s">
        <v>26</v>
      </c>
      <c r="H832" t="s">
        <v>19</v>
      </c>
      <c r="I832">
        <v>7.5319999999999996E-3</v>
      </c>
      <c r="J832">
        <v>0</v>
      </c>
      <c r="O832">
        <f t="shared" si="825"/>
        <v>402.29</v>
      </c>
      <c r="P832">
        <f t="shared" si="826"/>
        <v>402.29</v>
      </c>
      <c r="Q832">
        <f t="shared" si="827"/>
        <v>0</v>
      </c>
      <c r="R832">
        <f t="shared" si="828"/>
        <v>0</v>
      </c>
      <c r="S832">
        <f t="shared" si="829"/>
        <v>0</v>
      </c>
      <c r="T832">
        <f t="shared" si="830"/>
        <v>0</v>
      </c>
      <c r="U832">
        <f t="shared" si="831"/>
        <v>0</v>
      </c>
      <c r="V832">
        <f t="shared" si="832"/>
        <v>0</v>
      </c>
      <c r="W832">
        <f t="shared" si="833"/>
        <v>0</v>
      </c>
      <c r="X832">
        <f t="shared" si="834"/>
        <v>0</v>
      </c>
      <c r="Y832">
        <f t="shared" si="835"/>
        <v>0</v>
      </c>
      <c r="AA832">
        <v>33034105</v>
      </c>
      <c r="AB832">
        <f t="shared" si="836"/>
        <v>53410.15</v>
      </c>
      <c r="AC832">
        <f t="shared" si="837"/>
        <v>53410.15</v>
      </c>
      <c r="AD832">
        <f t="shared" si="838"/>
        <v>0</v>
      </c>
      <c r="AE832">
        <f t="shared" si="839"/>
        <v>0</v>
      </c>
      <c r="AF832">
        <f t="shared" si="840"/>
        <v>0</v>
      </c>
      <c r="AG832">
        <f t="shared" si="841"/>
        <v>0</v>
      </c>
      <c r="AH832">
        <f t="shared" si="842"/>
        <v>0</v>
      </c>
      <c r="AI832">
        <f t="shared" si="843"/>
        <v>0</v>
      </c>
      <c r="AJ832">
        <f t="shared" si="844"/>
        <v>0</v>
      </c>
      <c r="AK832">
        <v>53410.15</v>
      </c>
      <c r="AL832">
        <v>53410.15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70</v>
      </c>
      <c r="AU832">
        <v>10</v>
      </c>
      <c r="AV832">
        <v>1</v>
      </c>
      <c r="AW832">
        <v>1</v>
      </c>
      <c r="AZ832">
        <v>1</v>
      </c>
      <c r="BA832">
        <v>1</v>
      </c>
      <c r="BB832">
        <v>1</v>
      </c>
      <c r="BC832">
        <v>1</v>
      </c>
      <c r="BD832" t="s">
        <v>3</v>
      </c>
      <c r="BE832" t="s">
        <v>3</v>
      </c>
      <c r="BF832" t="s">
        <v>3</v>
      </c>
      <c r="BG832" t="s">
        <v>3</v>
      </c>
      <c r="BH832">
        <v>3</v>
      </c>
      <c r="BI832">
        <v>4</v>
      </c>
      <c r="BJ832" t="s">
        <v>27</v>
      </c>
      <c r="BM832">
        <v>0</v>
      </c>
      <c r="BN832">
        <v>0</v>
      </c>
      <c r="BO832" t="s">
        <v>3</v>
      </c>
      <c r="BP832">
        <v>0</v>
      </c>
      <c r="BQ832">
        <v>1</v>
      </c>
      <c r="BR832">
        <v>0</v>
      </c>
      <c r="BS832">
        <v>1</v>
      </c>
      <c r="BT832">
        <v>1</v>
      </c>
      <c r="BU832">
        <v>1</v>
      </c>
      <c r="BV832">
        <v>1</v>
      </c>
      <c r="BW832">
        <v>1</v>
      </c>
      <c r="BX832">
        <v>1</v>
      </c>
      <c r="BY832" t="s">
        <v>3</v>
      </c>
      <c r="BZ832">
        <v>70</v>
      </c>
      <c r="CA832">
        <v>10</v>
      </c>
      <c r="CF832">
        <v>0</v>
      </c>
      <c r="CG832">
        <v>0</v>
      </c>
      <c r="CM832">
        <v>0</v>
      </c>
      <c r="CN832" t="s">
        <v>3</v>
      </c>
      <c r="CO832">
        <v>0</v>
      </c>
      <c r="CP832">
        <f t="shared" si="845"/>
        <v>402.29</v>
      </c>
      <c r="CQ832">
        <f t="shared" si="846"/>
        <v>53410.15</v>
      </c>
      <c r="CR832">
        <f t="shared" si="847"/>
        <v>0</v>
      </c>
      <c r="CS832">
        <f t="shared" si="848"/>
        <v>0</v>
      </c>
      <c r="CT832">
        <f t="shared" si="849"/>
        <v>0</v>
      </c>
      <c r="CU832">
        <f t="shared" si="850"/>
        <v>0</v>
      </c>
      <c r="CV832">
        <f t="shared" si="851"/>
        <v>0</v>
      </c>
      <c r="CW832">
        <f t="shared" si="852"/>
        <v>0</v>
      </c>
      <c r="CX832">
        <f t="shared" si="853"/>
        <v>0</v>
      </c>
      <c r="CY832">
        <f t="shared" si="854"/>
        <v>0</v>
      </c>
      <c r="CZ832">
        <f t="shared" si="855"/>
        <v>0</v>
      </c>
      <c r="DC832" t="s">
        <v>3</v>
      </c>
      <c r="DD832" t="s">
        <v>3</v>
      </c>
      <c r="DE832" t="s">
        <v>3</v>
      </c>
      <c r="DF832" t="s">
        <v>3</v>
      </c>
      <c r="DG832" t="s">
        <v>3</v>
      </c>
      <c r="DH832" t="s">
        <v>3</v>
      </c>
      <c r="DI832" t="s">
        <v>3</v>
      </c>
      <c r="DJ832" t="s">
        <v>3</v>
      </c>
      <c r="DK832" t="s">
        <v>3</v>
      </c>
      <c r="DL832" t="s">
        <v>3</v>
      </c>
      <c r="DM832" t="s">
        <v>3</v>
      </c>
      <c r="DN832">
        <v>0</v>
      </c>
      <c r="DO832">
        <v>0</v>
      </c>
      <c r="DP832">
        <v>1</v>
      </c>
      <c r="DQ832">
        <v>1</v>
      </c>
      <c r="DU832">
        <v>1009</v>
      </c>
      <c r="DV832" t="s">
        <v>19</v>
      </c>
      <c r="DW832" t="s">
        <v>19</v>
      </c>
      <c r="DX832">
        <v>1000</v>
      </c>
      <c r="EE832">
        <v>32505399</v>
      </c>
      <c r="EF832">
        <v>1</v>
      </c>
      <c r="EG832" t="s">
        <v>21</v>
      </c>
      <c r="EH832">
        <v>0</v>
      </c>
      <c r="EI832" t="s">
        <v>3</v>
      </c>
      <c r="EJ832">
        <v>4</v>
      </c>
      <c r="EK832">
        <v>0</v>
      </c>
      <c r="EL832" t="s">
        <v>22</v>
      </c>
      <c r="EM832" t="s">
        <v>23</v>
      </c>
      <c r="EO832" t="s">
        <v>3</v>
      </c>
      <c r="EQ832">
        <v>131072</v>
      </c>
      <c r="ER832">
        <v>53410.15</v>
      </c>
      <c r="ES832">
        <v>53410.15</v>
      </c>
      <c r="ET832">
        <v>0</v>
      </c>
      <c r="EU832">
        <v>0</v>
      </c>
      <c r="EV832">
        <v>0</v>
      </c>
      <c r="EW832">
        <v>0</v>
      </c>
      <c r="EX832">
        <v>0</v>
      </c>
      <c r="EY832">
        <v>0</v>
      </c>
      <c r="FQ832">
        <v>0</v>
      </c>
      <c r="FR832">
        <f t="shared" si="856"/>
        <v>0</v>
      </c>
      <c r="FS832">
        <v>0</v>
      </c>
      <c r="FX832">
        <v>70</v>
      </c>
      <c r="FY832">
        <v>10</v>
      </c>
      <c r="GA832" t="s">
        <v>3</v>
      </c>
      <c r="GD832">
        <v>0</v>
      </c>
      <c r="GF832">
        <v>-1467733540</v>
      </c>
      <c r="GG832">
        <v>2</v>
      </c>
      <c r="GH832">
        <v>1</v>
      </c>
      <c r="GI832">
        <v>-2</v>
      </c>
      <c r="GJ832">
        <v>0</v>
      </c>
      <c r="GK832">
        <f>ROUND(R832*(R12)/100,2)</f>
        <v>0</v>
      </c>
      <c r="GL832">
        <f t="shared" si="857"/>
        <v>0</v>
      </c>
      <c r="GM832">
        <f t="shared" si="858"/>
        <v>402.29</v>
      </c>
      <c r="GN832">
        <f t="shared" si="859"/>
        <v>0</v>
      </c>
      <c r="GO832">
        <f t="shared" si="860"/>
        <v>0</v>
      </c>
      <c r="GP832">
        <f t="shared" si="861"/>
        <v>402.29</v>
      </c>
      <c r="GR832">
        <v>0</v>
      </c>
      <c r="GS832">
        <v>3</v>
      </c>
      <c r="GT832">
        <v>0</v>
      </c>
      <c r="GU832" t="s">
        <v>3</v>
      </c>
      <c r="GV832">
        <f t="shared" si="862"/>
        <v>0</v>
      </c>
      <c r="GW832">
        <v>1</v>
      </c>
      <c r="GX832">
        <f t="shared" si="863"/>
        <v>0</v>
      </c>
      <c r="HA832">
        <v>0</v>
      </c>
      <c r="HB832">
        <v>0</v>
      </c>
      <c r="IK832">
        <v>0</v>
      </c>
    </row>
    <row r="833" spans="1:245" x14ac:dyDescent="0.2">
      <c r="A833">
        <v>17</v>
      </c>
      <c r="B833">
        <v>1</v>
      </c>
      <c r="E833" t="s">
        <v>781</v>
      </c>
      <c r="F833" t="s">
        <v>35</v>
      </c>
      <c r="G833" t="s">
        <v>644</v>
      </c>
      <c r="H833" t="s">
        <v>37</v>
      </c>
      <c r="I833">
        <v>6</v>
      </c>
      <c r="J833">
        <v>0</v>
      </c>
      <c r="O833">
        <f t="shared" si="825"/>
        <v>48406.8</v>
      </c>
      <c r="P833">
        <f t="shared" si="826"/>
        <v>48406.8</v>
      </c>
      <c r="Q833">
        <f t="shared" si="827"/>
        <v>0</v>
      </c>
      <c r="R833">
        <f t="shared" si="828"/>
        <v>0</v>
      </c>
      <c r="S833">
        <f t="shared" si="829"/>
        <v>0</v>
      </c>
      <c r="T833">
        <f t="shared" si="830"/>
        <v>0</v>
      </c>
      <c r="U833">
        <f t="shared" si="831"/>
        <v>0</v>
      </c>
      <c r="V833">
        <f t="shared" si="832"/>
        <v>0</v>
      </c>
      <c r="W833">
        <f t="shared" si="833"/>
        <v>0</v>
      </c>
      <c r="X833">
        <f t="shared" si="834"/>
        <v>0</v>
      </c>
      <c r="Y833">
        <f t="shared" si="835"/>
        <v>0</v>
      </c>
      <c r="AA833">
        <v>33034105</v>
      </c>
      <c r="AB833">
        <f t="shared" si="836"/>
        <v>8067.8</v>
      </c>
      <c r="AC833">
        <f t="shared" si="837"/>
        <v>8067.8</v>
      </c>
      <c r="AD833">
        <f t="shared" si="838"/>
        <v>0</v>
      </c>
      <c r="AE833">
        <f t="shared" si="839"/>
        <v>0</v>
      </c>
      <c r="AF833">
        <f t="shared" si="840"/>
        <v>0</v>
      </c>
      <c r="AG833">
        <f t="shared" si="841"/>
        <v>0</v>
      </c>
      <c r="AH833">
        <f t="shared" si="842"/>
        <v>0</v>
      </c>
      <c r="AI833">
        <f t="shared" si="843"/>
        <v>0</v>
      </c>
      <c r="AJ833">
        <f t="shared" si="844"/>
        <v>0</v>
      </c>
      <c r="AK833">
        <v>8067.8</v>
      </c>
      <c r="AL833">
        <v>8067.8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1</v>
      </c>
      <c r="AW833">
        <v>1</v>
      </c>
      <c r="AZ833">
        <v>1</v>
      </c>
      <c r="BA833">
        <v>1</v>
      </c>
      <c r="BB833">
        <v>1</v>
      </c>
      <c r="BC833">
        <v>1</v>
      </c>
      <c r="BD833" t="s">
        <v>3</v>
      </c>
      <c r="BE833" t="s">
        <v>3</v>
      </c>
      <c r="BF833" t="s">
        <v>3</v>
      </c>
      <c r="BG833" t="s">
        <v>3</v>
      </c>
      <c r="BH833">
        <v>3</v>
      </c>
      <c r="BI833">
        <v>1</v>
      </c>
      <c r="BJ833" t="s">
        <v>3</v>
      </c>
      <c r="BM833">
        <v>6001</v>
      </c>
      <c r="BN833">
        <v>0</v>
      </c>
      <c r="BO833" t="s">
        <v>3</v>
      </c>
      <c r="BP833">
        <v>0</v>
      </c>
      <c r="BQ833">
        <v>0</v>
      </c>
      <c r="BR833">
        <v>0</v>
      </c>
      <c r="BS833">
        <v>1</v>
      </c>
      <c r="BT833">
        <v>1</v>
      </c>
      <c r="BU833">
        <v>1</v>
      </c>
      <c r="BV833">
        <v>1</v>
      </c>
      <c r="BW833">
        <v>1</v>
      </c>
      <c r="BX833">
        <v>1</v>
      </c>
      <c r="BY833" t="s">
        <v>3</v>
      </c>
      <c r="BZ833">
        <v>0</v>
      </c>
      <c r="CA833">
        <v>0</v>
      </c>
      <c r="CF833">
        <v>0</v>
      </c>
      <c r="CG833">
        <v>0</v>
      </c>
      <c r="CM833">
        <v>0</v>
      </c>
      <c r="CN833" t="s">
        <v>3</v>
      </c>
      <c r="CO833">
        <v>0</v>
      </c>
      <c r="CP833">
        <f t="shared" si="845"/>
        <v>48406.8</v>
      </c>
      <c r="CQ833">
        <f t="shared" si="846"/>
        <v>8067.8</v>
      </c>
      <c r="CR833">
        <f t="shared" si="847"/>
        <v>0</v>
      </c>
      <c r="CS833">
        <f t="shared" si="848"/>
        <v>0</v>
      </c>
      <c r="CT833">
        <f t="shared" si="849"/>
        <v>0</v>
      </c>
      <c r="CU833">
        <f t="shared" si="850"/>
        <v>0</v>
      </c>
      <c r="CV833">
        <f t="shared" si="851"/>
        <v>0</v>
      </c>
      <c r="CW833">
        <f t="shared" si="852"/>
        <v>0</v>
      </c>
      <c r="CX833">
        <f t="shared" si="853"/>
        <v>0</v>
      </c>
      <c r="CY833">
        <f t="shared" si="854"/>
        <v>0</v>
      </c>
      <c r="CZ833">
        <f t="shared" si="855"/>
        <v>0</v>
      </c>
      <c r="DC833" t="s">
        <v>3</v>
      </c>
      <c r="DD833" t="s">
        <v>3</v>
      </c>
      <c r="DE833" t="s">
        <v>3</v>
      </c>
      <c r="DF833" t="s">
        <v>3</v>
      </c>
      <c r="DG833" t="s">
        <v>3</v>
      </c>
      <c r="DH833" t="s">
        <v>3</v>
      </c>
      <c r="DI833" t="s">
        <v>3</v>
      </c>
      <c r="DJ833" t="s">
        <v>3</v>
      </c>
      <c r="DK833" t="s">
        <v>3</v>
      </c>
      <c r="DL833" t="s">
        <v>3</v>
      </c>
      <c r="DM833" t="s">
        <v>3</v>
      </c>
      <c r="DN833">
        <v>0</v>
      </c>
      <c r="DO833">
        <v>0</v>
      </c>
      <c r="DP833">
        <v>1</v>
      </c>
      <c r="DQ833">
        <v>1</v>
      </c>
      <c r="DU833">
        <v>1010</v>
      </c>
      <c r="DV833" t="s">
        <v>37</v>
      </c>
      <c r="DW833" t="s">
        <v>38</v>
      </c>
      <c r="DX833">
        <v>1</v>
      </c>
      <c r="EE833">
        <v>32747723</v>
      </c>
      <c r="EF833">
        <v>0</v>
      </c>
      <c r="EG833" t="s">
        <v>39</v>
      </c>
      <c r="EH833">
        <v>0</v>
      </c>
      <c r="EI833" t="s">
        <v>3</v>
      </c>
      <c r="EJ833">
        <v>1</v>
      </c>
      <c r="EK833">
        <v>6001</v>
      </c>
      <c r="EL833" t="s">
        <v>40</v>
      </c>
      <c r="EM833" t="s">
        <v>39</v>
      </c>
      <c r="EO833" t="s">
        <v>3</v>
      </c>
      <c r="EQ833">
        <v>131072</v>
      </c>
      <c r="ER833">
        <v>8067.8</v>
      </c>
      <c r="ES833">
        <v>8067.8</v>
      </c>
      <c r="ET833">
        <v>0</v>
      </c>
      <c r="EU833">
        <v>0</v>
      </c>
      <c r="EV833">
        <v>0</v>
      </c>
      <c r="EW833">
        <v>0</v>
      </c>
      <c r="EX833">
        <v>0</v>
      </c>
      <c r="EY833">
        <v>0</v>
      </c>
      <c r="FQ833">
        <v>0</v>
      </c>
      <c r="FR833">
        <f t="shared" si="856"/>
        <v>0</v>
      </c>
      <c r="FS833">
        <v>0</v>
      </c>
      <c r="FX833">
        <v>0</v>
      </c>
      <c r="FY833">
        <v>0</v>
      </c>
      <c r="GA833" t="s">
        <v>41</v>
      </c>
      <c r="GD833">
        <v>0</v>
      </c>
      <c r="GF833">
        <v>1070616930</v>
      </c>
      <c r="GG833">
        <v>2</v>
      </c>
      <c r="GH833">
        <v>0</v>
      </c>
      <c r="GI833">
        <v>-2</v>
      </c>
      <c r="GJ833">
        <v>0</v>
      </c>
      <c r="GK833">
        <f>ROUND(R833*(R12)/100,2)</f>
        <v>0</v>
      </c>
      <c r="GL833">
        <f t="shared" si="857"/>
        <v>0</v>
      </c>
      <c r="GM833">
        <f t="shared" si="858"/>
        <v>48406.8</v>
      </c>
      <c r="GN833">
        <f t="shared" si="859"/>
        <v>48406.8</v>
      </c>
      <c r="GO833">
        <f t="shared" si="860"/>
        <v>0</v>
      </c>
      <c r="GP833">
        <f t="shared" si="861"/>
        <v>0</v>
      </c>
      <c r="GR833">
        <v>0</v>
      </c>
      <c r="GS833">
        <v>4</v>
      </c>
      <c r="GT833">
        <v>0</v>
      </c>
      <c r="GU833" t="s">
        <v>3</v>
      </c>
      <c r="GV833">
        <f t="shared" si="862"/>
        <v>0</v>
      </c>
      <c r="GW833">
        <v>1</v>
      </c>
      <c r="GX833">
        <f t="shared" si="863"/>
        <v>0</v>
      </c>
      <c r="HA833">
        <v>0</v>
      </c>
      <c r="HB833">
        <v>0</v>
      </c>
      <c r="IK833">
        <v>0</v>
      </c>
    </row>
    <row r="834" spans="1:245" x14ac:dyDescent="0.2">
      <c r="A834">
        <v>17</v>
      </c>
      <c r="B834">
        <v>1</v>
      </c>
      <c r="C834">
        <f>ROW(SmtRes!A2185)</f>
        <v>2185</v>
      </c>
      <c r="D834">
        <f>ROW(EtalonRes!A2075)</f>
        <v>2075</v>
      </c>
      <c r="E834" t="s">
        <v>782</v>
      </c>
      <c r="F834" t="s">
        <v>17</v>
      </c>
      <c r="G834" t="s">
        <v>18</v>
      </c>
      <c r="H834" t="s">
        <v>19</v>
      </c>
      <c r="I834">
        <v>4.4999999999999998E-2</v>
      </c>
      <c r="J834">
        <v>0</v>
      </c>
      <c r="O834">
        <f t="shared" si="825"/>
        <v>3000.01</v>
      </c>
      <c r="P834">
        <f t="shared" si="826"/>
        <v>2562</v>
      </c>
      <c r="Q834">
        <f t="shared" si="827"/>
        <v>69.98</v>
      </c>
      <c r="R834">
        <f t="shared" si="828"/>
        <v>6.43</v>
      </c>
      <c r="S834">
        <f t="shared" si="829"/>
        <v>368.03</v>
      </c>
      <c r="T834">
        <f t="shared" si="830"/>
        <v>0</v>
      </c>
      <c r="U834">
        <f t="shared" si="831"/>
        <v>1.6249499999999999</v>
      </c>
      <c r="V834">
        <f t="shared" si="832"/>
        <v>0</v>
      </c>
      <c r="W834">
        <f t="shared" si="833"/>
        <v>0</v>
      </c>
      <c r="X834">
        <f t="shared" si="834"/>
        <v>257.62</v>
      </c>
      <c r="Y834">
        <f t="shared" si="835"/>
        <v>36.799999999999997</v>
      </c>
      <c r="AA834">
        <v>33034105</v>
      </c>
      <c r="AB834">
        <f t="shared" si="836"/>
        <v>66667.14</v>
      </c>
      <c r="AC834">
        <f t="shared" si="837"/>
        <v>56933.42</v>
      </c>
      <c r="AD834">
        <f t="shared" si="838"/>
        <v>1555.17</v>
      </c>
      <c r="AE834">
        <f t="shared" si="839"/>
        <v>142.85</v>
      </c>
      <c r="AF834">
        <f t="shared" si="840"/>
        <v>8178.55</v>
      </c>
      <c r="AG834">
        <f t="shared" si="841"/>
        <v>0</v>
      </c>
      <c r="AH834">
        <f t="shared" si="842"/>
        <v>36.11</v>
      </c>
      <c r="AI834">
        <f t="shared" si="843"/>
        <v>0</v>
      </c>
      <c r="AJ834">
        <f t="shared" si="844"/>
        <v>0</v>
      </c>
      <c r="AK834">
        <v>66667.14</v>
      </c>
      <c r="AL834">
        <v>56933.42</v>
      </c>
      <c r="AM834">
        <v>1555.17</v>
      </c>
      <c r="AN834">
        <v>142.85</v>
      </c>
      <c r="AO834">
        <v>8178.55</v>
      </c>
      <c r="AP834">
        <v>0</v>
      </c>
      <c r="AQ834">
        <v>36.11</v>
      </c>
      <c r="AR834">
        <v>0</v>
      </c>
      <c r="AS834">
        <v>0</v>
      </c>
      <c r="AT834">
        <v>70</v>
      </c>
      <c r="AU834">
        <v>10</v>
      </c>
      <c r="AV834">
        <v>1</v>
      </c>
      <c r="AW834">
        <v>1</v>
      </c>
      <c r="AZ834">
        <v>1</v>
      </c>
      <c r="BA834">
        <v>1</v>
      </c>
      <c r="BB834">
        <v>1</v>
      </c>
      <c r="BC834">
        <v>1</v>
      </c>
      <c r="BD834" t="s">
        <v>3</v>
      </c>
      <c r="BE834" t="s">
        <v>3</v>
      </c>
      <c r="BF834" t="s">
        <v>3</v>
      </c>
      <c r="BG834" t="s">
        <v>3</v>
      </c>
      <c r="BH834">
        <v>0</v>
      </c>
      <c r="BI834">
        <v>4</v>
      </c>
      <c r="BJ834" t="s">
        <v>20</v>
      </c>
      <c r="BM834">
        <v>0</v>
      </c>
      <c r="BN834">
        <v>0</v>
      </c>
      <c r="BO834" t="s">
        <v>3</v>
      </c>
      <c r="BP834">
        <v>0</v>
      </c>
      <c r="BQ834">
        <v>1</v>
      </c>
      <c r="BR834">
        <v>0</v>
      </c>
      <c r="BS834">
        <v>1</v>
      </c>
      <c r="BT834">
        <v>1</v>
      </c>
      <c r="BU834">
        <v>1</v>
      </c>
      <c r="BV834">
        <v>1</v>
      </c>
      <c r="BW834">
        <v>1</v>
      </c>
      <c r="BX834">
        <v>1</v>
      </c>
      <c r="BY834" t="s">
        <v>3</v>
      </c>
      <c r="BZ834">
        <v>70</v>
      </c>
      <c r="CA834">
        <v>10</v>
      </c>
      <c r="CF834">
        <v>0</v>
      </c>
      <c r="CG834">
        <v>0</v>
      </c>
      <c r="CM834">
        <v>0</v>
      </c>
      <c r="CN834" t="s">
        <v>3</v>
      </c>
      <c r="CO834">
        <v>0</v>
      </c>
      <c r="CP834">
        <f t="shared" si="845"/>
        <v>3000.01</v>
      </c>
      <c r="CQ834">
        <f t="shared" si="846"/>
        <v>56933.42</v>
      </c>
      <c r="CR834">
        <f t="shared" si="847"/>
        <v>1555.17</v>
      </c>
      <c r="CS834">
        <f t="shared" si="848"/>
        <v>142.85</v>
      </c>
      <c r="CT834">
        <f t="shared" si="849"/>
        <v>8178.55</v>
      </c>
      <c r="CU834">
        <f t="shared" si="850"/>
        <v>0</v>
      </c>
      <c r="CV834">
        <f t="shared" si="851"/>
        <v>36.11</v>
      </c>
      <c r="CW834">
        <f t="shared" si="852"/>
        <v>0</v>
      </c>
      <c r="CX834">
        <f t="shared" si="853"/>
        <v>0</v>
      </c>
      <c r="CY834">
        <f t="shared" si="854"/>
        <v>257.62099999999998</v>
      </c>
      <c r="CZ834">
        <f t="shared" si="855"/>
        <v>36.802999999999997</v>
      </c>
      <c r="DC834" t="s">
        <v>3</v>
      </c>
      <c r="DD834" t="s">
        <v>3</v>
      </c>
      <c r="DE834" t="s">
        <v>3</v>
      </c>
      <c r="DF834" t="s">
        <v>3</v>
      </c>
      <c r="DG834" t="s">
        <v>3</v>
      </c>
      <c r="DH834" t="s">
        <v>3</v>
      </c>
      <c r="DI834" t="s">
        <v>3</v>
      </c>
      <c r="DJ834" t="s">
        <v>3</v>
      </c>
      <c r="DK834" t="s">
        <v>3</v>
      </c>
      <c r="DL834" t="s">
        <v>3</v>
      </c>
      <c r="DM834" t="s">
        <v>3</v>
      </c>
      <c r="DN834">
        <v>0</v>
      </c>
      <c r="DO834">
        <v>0</v>
      </c>
      <c r="DP834">
        <v>1</v>
      </c>
      <c r="DQ834">
        <v>1</v>
      </c>
      <c r="DU834">
        <v>1009</v>
      </c>
      <c r="DV834" t="s">
        <v>19</v>
      </c>
      <c r="DW834" t="s">
        <v>19</v>
      </c>
      <c r="DX834">
        <v>1000</v>
      </c>
      <c r="EE834">
        <v>32505399</v>
      </c>
      <c r="EF834">
        <v>1</v>
      </c>
      <c r="EG834" t="s">
        <v>21</v>
      </c>
      <c r="EH834">
        <v>0</v>
      </c>
      <c r="EI834" t="s">
        <v>3</v>
      </c>
      <c r="EJ834">
        <v>4</v>
      </c>
      <c r="EK834">
        <v>0</v>
      </c>
      <c r="EL834" t="s">
        <v>22</v>
      </c>
      <c r="EM834" t="s">
        <v>23</v>
      </c>
      <c r="EO834" t="s">
        <v>3</v>
      </c>
      <c r="EQ834">
        <v>131072</v>
      </c>
      <c r="ER834">
        <v>66667.14</v>
      </c>
      <c r="ES834">
        <v>56933.42</v>
      </c>
      <c r="ET834">
        <v>1555.17</v>
      </c>
      <c r="EU834">
        <v>142.85</v>
      </c>
      <c r="EV834">
        <v>8178.55</v>
      </c>
      <c r="EW834">
        <v>36.11</v>
      </c>
      <c r="EX834">
        <v>0</v>
      </c>
      <c r="EY834">
        <v>0</v>
      </c>
      <c r="FQ834">
        <v>0</v>
      </c>
      <c r="FR834">
        <f t="shared" si="856"/>
        <v>0</v>
      </c>
      <c r="FS834">
        <v>0</v>
      </c>
      <c r="FX834">
        <v>70</v>
      </c>
      <c r="FY834">
        <v>10</v>
      </c>
      <c r="GA834" t="s">
        <v>3</v>
      </c>
      <c r="GD834">
        <v>0</v>
      </c>
      <c r="GF834">
        <v>-1596235391</v>
      </c>
      <c r="GG834">
        <v>2</v>
      </c>
      <c r="GH834">
        <v>1</v>
      </c>
      <c r="GI834">
        <v>-2</v>
      </c>
      <c r="GJ834">
        <v>0</v>
      </c>
      <c r="GK834">
        <f>ROUND(R834*(R12)/100,2)</f>
        <v>6.94</v>
      </c>
      <c r="GL834">
        <f t="shared" si="857"/>
        <v>0</v>
      </c>
      <c r="GM834">
        <f t="shared" si="858"/>
        <v>3301.37</v>
      </c>
      <c r="GN834">
        <f t="shared" si="859"/>
        <v>0</v>
      </c>
      <c r="GO834">
        <f t="shared" si="860"/>
        <v>0</v>
      </c>
      <c r="GP834">
        <f t="shared" si="861"/>
        <v>3301.37</v>
      </c>
      <c r="GR834">
        <v>0</v>
      </c>
      <c r="GS834">
        <v>3</v>
      </c>
      <c r="GT834">
        <v>0</v>
      </c>
      <c r="GU834" t="s">
        <v>3</v>
      </c>
      <c r="GV834">
        <f t="shared" si="862"/>
        <v>0</v>
      </c>
      <c r="GW834">
        <v>1</v>
      </c>
      <c r="GX834">
        <f t="shared" si="863"/>
        <v>0</v>
      </c>
      <c r="HA834">
        <v>0</v>
      </c>
      <c r="HB834">
        <v>0</v>
      </c>
      <c r="IK834">
        <v>0</v>
      </c>
    </row>
    <row r="835" spans="1:245" x14ac:dyDescent="0.2">
      <c r="A835">
        <v>18</v>
      </c>
      <c r="B835">
        <v>1</v>
      </c>
      <c r="C835">
        <v>2185</v>
      </c>
      <c r="E835" t="s">
        <v>783</v>
      </c>
      <c r="F835" t="s">
        <v>25</v>
      </c>
      <c r="G835" t="s">
        <v>26</v>
      </c>
      <c r="H835" t="s">
        <v>19</v>
      </c>
      <c r="I835">
        <f>I834*J835</f>
        <v>-4.4999999999999998E-2</v>
      </c>
      <c r="J835">
        <v>-1</v>
      </c>
      <c r="O835">
        <f t="shared" si="825"/>
        <v>-2403.46</v>
      </c>
      <c r="P835">
        <f t="shared" si="826"/>
        <v>-2403.46</v>
      </c>
      <c r="Q835">
        <f t="shared" si="827"/>
        <v>0</v>
      </c>
      <c r="R835">
        <f t="shared" si="828"/>
        <v>0</v>
      </c>
      <c r="S835">
        <f t="shared" si="829"/>
        <v>0</v>
      </c>
      <c r="T835">
        <f t="shared" si="830"/>
        <v>0</v>
      </c>
      <c r="U835">
        <f t="shared" si="831"/>
        <v>0</v>
      </c>
      <c r="V835">
        <f t="shared" si="832"/>
        <v>0</v>
      </c>
      <c r="W835">
        <f t="shared" si="833"/>
        <v>0</v>
      </c>
      <c r="X835">
        <f t="shared" si="834"/>
        <v>0</v>
      </c>
      <c r="Y835">
        <f t="shared" si="835"/>
        <v>0</v>
      </c>
      <c r="AA835">
        <v>33034105</v>
      </c>
      <c r="AB835">
        <f t="shared" si="836"/>
        <v>53410.15</v>
      </c>
      <c r="AC835">
        <f t="shared" si="837"/>
        <v>53410.15</v>
      </c>
      <c r="AD835">
        <f t="shared" si="838"/>
        <v>0</v>
      </c>
      <c r="AE835">
        <f t="shared" si="839"/>
        <v>0</v>
      </c>
      <c r="AF835">
        <f t="shared" si="840"/>
        <v>0</v>
      </c>
      <c r="AG835">
        <f t="shared" si="841"/>
        <v>0</v>
      </c>
      <c r="AH835">
        <f t="shared" si="842"/>
        <v>0</v>
      </c>
      <c r="AI835">
        <f t="shared" si="843"/>
        <v>0</v>
      </c>
      <c r="AJ835">
        <f t="shared" si="844"/>
        <v>0</v>
      </c>
      <c r="AK835">
        <v>53410.15</v>
      </c>
      <c r="AL835">
        <v>53410.15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70</v>
      </c>
      <c r="AU835">
        <v>10</v>
      </c>
      <c r="AV835">
        <v>1</v>
      </c>
      <c r="AW835">
        <v>1</v>
      </c>
      <c r="AZ835">
        <v>1</v>
      </c>
      <c r="BA835">
        <v>1</v>
      </c>
      <c r="BB835">
        <v>1</v>
      </c>
      <c r="BC835">
        <v>1</v>
      </c>
      <c r="BD835" t="s">
        <v>3</v>
      </c>
      <c r="BE835" t="s">
        <v>3</v>
      </c>
      <c r="BF835" t="s">
        <v>3</v>
      </c>
      <c r="BG835" t="s">
        <v>3</v>
      </c>
      <c r="BH835">
        <v>3</v>
      </c>
      <c r="BI835">
        <v>4</v>
      </c>
      <c r="BJ835" t="s">
        <v>27</v>
      </c>
      <c r="BM835">
        <v>0</v>
      </c>
      <c r="BN835">
        <v>0</v>
      </c>
      <c r="BO835" t="s">
        <v>3</v>
      </c>
      <c r="BP835">
        <v>0</v>
      </c>
      <c r="BQ835">
        <v>1</v>
      </c>
      <c r="BR835">
        <v>0</v>
      </c>
      <c r="BS835">
        <v>1</v>
      </c>
      <c r="BT835">
        <v>1</v>
      </c>
      <c r="BU835">
        <v>1</v>
      </c>
      <c r="BV835">
        <v>1</v>
      </c>
      <c r="BW835">
        <v>1</v>
      </c>
      <c r="BX835">
        <v>1</v>
      </c>
      <c r="BY835" t="s">
        <v>3</v>
      </c>
      <c r="BZ835">
        <v>70</v>
      </c>
      <c r="CA835">
        <v>10</v>
      </c>
      <c r="CF835">
        <v>0</v>
      </c>
      <c r="CG835">
        <v>0</v>
      </c>
      <c r="CM835">
        <v>0</v>
      </c>
      <c r="CN835" t="s">
        <v>3</v>
      </c>
      <c r="CO835">
        <v>0</v>
      </c>
      <c r="CP835">
        <f t="shared" si="845"/>
        <v>-2403.46</v>
      </c>
      <c r="CQ835">
        <f t="shared" si="846"/>
        <v>53410.15</v>
      </c>
      <c r="CR835">
        <f t="shared" si="847"/>
        <v>0</v>
      </c>
      <c r="CS835">
        <f t="shared" si="848"/>
        <v>0</v>
      </c>
      <c r="CT835">
        <f t="shared" si="849"/>
        <v>0</v>
      </c>
      <c r="CU835">
        <f t="shared" si="850"/>
        <v>0</v>
      </c>
      <c r="CV835">
        <f t="shared" si="851"/>
        <v>0</v>
      </c>
      <c r="CW835">
        <f t="shared" si="852"/>
        <v>0</v>
      </c>
      <c r="CX835">
        <f t="shared" si="853"/>
        <v>0</v>
      </c>
      <c r="CY835">
        <f t="shared" si="854"/>
        <v>0</v>
      </c>
      <c r="CZ835">
        <f t="shared" si="855"/>
        <v>0</v>
      </c>
      <c r="DC835" t="s">
        <v>3</v>
      </c>
      <c r="DD835" t="s">
        <v>3</v>
      </c>
      <c r="DE835" t="s">
        <v>3</v>
      </c>
      <c r="DF835" t="s">
        <v>3</v>
      </c>
      <c r="DG835" t="s">
        <v>3</v>
      </c>
      <c r="DH835" t="s">
        <v>3</v>
      </c>
      <c r="DI835" t="s">
        <v>3</v>
      </c>
      <c r="DJ835" t="s">
        <v>3</v>
      </c>
      <c r="DK835" t="s">
        <v>3</v>
      </c>
      <c r="DL835" t="s">
        <v>3</v>
      </c>
      <c r="DM835" t="s">
        <v>3</v>
      </c>
      <c r="DN835">
        <v>0</v>
      </c>
      <c r="DO835">
        <v>0</v>
      </c>
      <c r="DP835">
        <v>1</v>
      </c>
      <c r="DQ835">
        <v>1</v>
      </c>
      <c r="DU835">
        <v>1009</v>
      </c>
      <c r="DV835" t="s">
        <v>19</v>
      </c>
      <c r="DW835" t="s">
        <v>19</v>
      </c>
      <c r="DX835">
        <v>1000</v>
      </c>
      <c r="EE835">
        <v>32505399</v>
      </c>
      <c r="EF835">
        <v>1</v>
      </c>
      <c r="EG835" t="s">
        <v>21</v>
      </c>
      <c r="EH835">
        <v>0</v>
      </c>
      <c r="EI835" t="s">
        <v>3</v>
      </c>
      <c r="EJ835">
        <v>4</v>
      </c>
      <c r="EK835">
        <v>0</v>
      </c>
      <c r="EL835" t="s">
        <v>22</v>
      </c>
      <c r="EM835" t="s">
        <v>23</v>
      </c>
      <c r="EO835" t="s">
        <v>3</v>
      </c>
      <c r="EQ835">
        <v>0</v>
      </c>
      <c r="ER835">
        <v>53410.15</v>
      </c>
      <c r="ES835">
        <v>53410.15</v>
      </c>
      <c r="ET835">
        <v>0</v>
      </c>
      <c r="EU835">
        <v>0</v>
      </c>
      <c r="EV835">
        <v>0</v>
      </c>
      <c r="EW835">
        <v>0</v>
      </c>
      <c r="EX835">
        <v>0</v>
      </c>
      <c r="FQ835">
        <v>0</v>
      </c>
      <c r="FR835">
        <f t="shared" si="856"/>
        <v>0</v>
      </c>
      <c r="FS835">
        <v>0</v>
      </c>
      <c r="FX835">
        <v>70</v>
      </c>
      <c r="FY835">
        <v>10</v>
      </c>
      <c r="GA835" t="s">
        <v>3</v>
      </c>
      <c r="GD835">
        <v>0</v>
      </c>
      <c r="GF835">
        <v>-1467733540</v>
      </c>
      <c r="GG835">
        <v>2</v>
      </c>
      <c r="GH835">
        <v>1</v>
      </c>
      <c r="GI835">
        <v>-2</v>
      </c>
      <c r="GJ835">
        <v>0</v>
      </c>
      <c r="GK835">
        <f>ROUND(R835*(R12)/100,2)</f>
        <v>0</v>
      </c>
      <c r="GL835">
        <f t="shared" si="857"/>
        <v>0</v>
      </c>
      <c r="GM835">
        <f t="shared" si="858"/>
        <v>-2403.46</v>
      </c>
      <c r="GN835">
        <f t="shared" si="859"/>
        <v>0</v>
      </c>
      <c r="GO835">
        <f t="shared" si="860"/>
        <v>0</v>
      </c>
      <c r="GP835">
        <f t="shared" si="861"/>
        <v>-2403.46</v>
      </c>
      <c r="GR835">
        <v>0</v>
      </c>
      <c r="GS835">
        <v>3</v>
      </c>
      <c r="GT835">
        <v>0</v>
      </c>
      <c r="GU835" t="s">
        <v>3</v>
      </c>
      <c r="GV835">
        <f t="shared" si="862"/>
        <v>0</v>
      </c>
      <c r="GW835">
        <v>1</v>
      </c>
      <c r="GX835">
        <f t="shared" si="863"/>
        <v>0</v>
      </c>
      <c r="HA835">
        <v>0</v>
      </c>
      <c r="HB835">
        <v>0</v>
      </c>
      <c r="IK835">
        <v>0</v>
      </c>
    </row>
    <row r="836" spans="1:245" x14ac:dyDescent="0.2">
      <c r="A836">
        <v>17</v>
      </c>
      <c r="B836">
        <v>1</v>
      </c>
      <c r="C836">
        <f>ROW(SmtRes!A2200)</f>
        <v>2200</v>
      </c>
      <c r="D836">
        <f>ROW(EtalonRes!A2090)</f>
        <v>2090</v>
      </c>
      <c r="E836" t="s">
        <v>784</v>
      </c>
      <c r="F836" t="s">
        <v>29</v>
      </c>
      <c r="G836" t="s">
        <v>30</v>
      </c>
      <c r="H836" t="s">
        <v>31</v>
      </c>
      <c r="I836">
        <v>6.1000000000000004E-3</v>
      </c>
      <c r="J836">
        <v>0</v>
      </c>
      <c r="O836">
        <f t="shared" si="825"/>
        <v>2604.16</v>
      </c>
      <c r="P836">
        <f t="shared" si="826"/>
        <v>2121.7800000000002</v>
      </c>
      <c r="Q836">
        <f t="shared" si="827"/>
        <v>2.65</v>
      </c>
      <c r="R836">
        <f t="shared" si="828"/>
        <v>0.9</v>
      </c>
      <c r="S836">
        <f t="shared" si="829"/>
        <v>479.73</v>
      </c>
      <c r="T836">
        <f t="shared" si="830"/>
        <v>0</v>
      </c>
      <c r="U836">
        <f t="shared" si="831"/>
        <v>2.7639100000000005</v>
      </c>
      <c r="V836">
        <f t="shared" si="832"/>
        <v>0</v>
      </c>
      <c r="W836">
        <f t="shared" si="833"/>
        <v>0</v>
      </c>
      <c r="X836">
        <f t="shared" si="834"/>
        <v>335.81</v>
      </c>
      <c r="Y836">
        <f t="shared" si="835"/>
        <v>47.97</v>
      </c>
      <c r="AA836">
        <v>33034105</v>
      </c>
      <c r="AB836">
        <f t="shared" si="836"/>
        <v>426912.19</v>
      </c>
      <c r="AC836">
        <f t="shared" si="837"/>
        <v>347832.49</v>
      </c>
      <c r="AD836">
        <f t="shared" si="838"/>
        <v>435.13</v>
      </c>
      <c r="AE836">
        <f t="shared" si="839"/>
        <v>147.43</v>
      </c>
      <c r="AF836">
        <f t="shared" si="840"/>
        <v>78644.570000000007</v>
      </c>
      <c r="AG836">
        <f t="shared" si="841"/>
        <v>0</v>
      </c>
      <c r="AH836">
        <f t="shared" si="842"/>
        <v>453.1</v>
      </c>
      <c r="AI836">
        <f t="shared" si="843"/>
        <v>0</v>
      </c>
      <c r="AJ836">
        <f t="shared" si="844"/>
        <v>0</v>
      </c>
      <c r="AK836">
        <v>426912.19</v>
      </c>
      <c r="AL836">
        <v>347832.49</v>
      </c>
      <c r="AM836">
        <v>435.13</v>
      </c>
      <c r="AN836">
        <v>147.43</v>
      </c>
      <c r="AO836">
        <v>78644.570000000007</v>
      </c>
      <c r="AP836">
        <v>0</v>
      </c>
      <c r="AQ836">
        <v>453.1</v>
      </c>
      <c r="AR836">
        <v>0</v>
      </c>
      <c r="AS836">
        <v>0</v>
      </c>
      <c r="AT836">
        <v>70</v>
      </c>
      <c r="AU836">
        <v>10</v>
      </c>
      <c r="AV836">
        <v>1</v>
      </c>
      <c r="AW836">
        <v>1</v>
      </c>
      <c r="AZ836">
        <v>1</v>
      </c>
      <c r="BA836">
        <v>1</v>
      </c>
      <c r="BB836">
        <v>1</v>
      </c>
      <c r="BC836">
        <v>1</v>
      </c>
      <c r="BD836" t="s">
        <v>3</v>
      </c>
      <c r="BE836" t="s">
        <v>3</v>
      </c>
      <c r="BF836" t="s">
        <v>3</v>
      </c>
      <c r="BG836" t="s">
        <v>3</v>
      </c>
      <c r="BH836">
        <v>0</v>
      </c>
      <c r="BI836">
        <v>4</v>
      </c>
      <c r="BJ836" t="s">
        <v>32</v>
      </c>
      <c r="BM836">
        <v>0</v>
      </c>
      <c r="BN836">
        <v>0</v>
      </c>
      <c r="BO836" t="s">
        <v>3</v>
      </c>
      <c r="BP836">
        <v>0</v>
      </c>
      <c r="BQ836">
        <v>1</v>
      </c>
      <c r="BR836">
        <v>0</v>
      </c>
      <c r="BS836">
        <v>1</v>
      </c>
      <c r="BT836">
        <v>1</v>
      </c>
      <c r="BU836">
        <v>1</v>
      </c>
      <c r="BV836">
        <v>1</v>
      </c>
      <c r="BW836">
        <v>1</v>
      </c>
      <c r="BX836">
        <v>1</v>
      </c>
      <c r="BY836" t="s">
        <v>3</v>
      </c>
      <c r="BZ836">
        <v>70</v>
      </c>
      <c r="CA836">
        <v>10</v>
      </c>
      <c r="CF836">
        <v>0</v>
      </c>
      <c r="CG836">
        <v>0</v>
      </c>
      <c r="CM836">
        <v>0</v>
      </c>
      <c r="CN836" t="s">
        <v>3</v>
      </c>
      <c r="CO836">
        <v>0</v>
      </c>
      <c r="CP836">
        <f t="shared" si="845"/>
        <v>2604.1600000000003</v>
      </c>
      <c r="CQ836">
        <f t="shared" si="846"/>
        <v>347832.49</v>
      </c>
      <c r="CR836">
        <f t="shared" si="847"/>
        <v>435.13</v>
      </c>
      <c r="CS836">
        <f t="shared" si="848"/>
        <v>147.43</v>
      </c>
      <c r="CT836">
        <f t="shared" si="849"/>
        <v>78644.570000000007</v>
      </c>
      <c r="CU836">
        <f t="shared" si="850"/>
        <v>0</v>
      </c>
      <c r="CV836">
        <f t="shared" si="851"/>
        <v>453.1</v>
      </c>
      <c r="CW836">
        <f t="shared" si="852"/>
        <v>0</v>
      </c>
      <c r="CX836">
        <f t="shared" si="853"/>
        <v>0</v>
      </c>
      <c r="CY836">
        <f t="shared" si="854"/>
        <v>335.81099999999998</v>
      </c>
      <c r="CZ836">
        <f t="shared" si="855"/>
        <v>47.972999999999999</v>
      </c>
      <c r="DC836" t="s">
        <v>3</v>
      </c>
      <c r="DD836" t="s">
        <v>3</v>
      </c>
      <c r="DE836" t="s">
        <v>3</v>
      </c>
      <c r="DF836" t="s">
        <v>3</v>
      </c>
      <c r="DG836" t="s">
        <v>3</v>
      </c>
      <c r="DH836" t="s">
        <v>3</v>
      </c>
      <c r="DI836" t="s">
        <v>3</v>
      </c>
      <c r="DJ836" t="s">
        <v>3</v>
      </c>
      <c r="DK836" t="s">
        <v>3</v>
      </c>
      <c r="DL836" t="s">
        <v>3</v>
      </c>
      <c r="DM836" t="s">
        <v>3</v>
      </c>
      <c r="DN836">
        <v>0</v>
      </c>
      <c r="DO836">
        <v>0</v>
      </c>
      <c r="DP836">
        <v>1</v>
      </c>
      <c r="DQ836">
        <v>1</v>
      </c>
      <c r="DU836">
        <v>1007</v>
      </c>
      <c r="DV836" t="s">
        <v>31</v>
      </c>
      <c r="DW836" t="s">
        <v>31</v>
      </c>
      <c r="DX836">
        <v>100</v>
      </c>
      <c r="EE836">
        <v>32505399</v>
      </c>
      <c r="EF836">
        <v>1</v>
      </c>
      <c r="EG836" t="s">
        <v>21</v>
      </c>
      <c r="EH836">
        <v>0</v>
      </c>
      <c r="EI836" t="s">
        <v>3</v>
      </c>
      <c r="EJ836">
        <v>4</v>
      </c>
      <c r="EK836">
        <v>0</v>
      </c>
      <c r="EL836" t="s">
        <v>22</v>
      </c>
      <c r="EM836" t="s">
        <v>23</v>
      </c>
      <c r="EO836" t="s">
        <v>3</v>
      </c>
      <c r="EQ836">
        <v>131072</v>
      </c>
      <c r="ER836">
        <v>426912.19</v>
      </c>
      <c r="ES836">
        <v>347832.49</v>
      </c>
      <c r="ET836">
        <v>435.13</v>
      </c>
      <c r="EU836">
        <v>147.43</v>
      </c>
      <c r="EV836">
        <v>78644.570000000007</v>
      </c>
      <c r="EW836">
        <v>453.1</v>
      </c>
      <c r="EX836">
        <v>0</v>
      </c>
      <c r="EY836">
        <v>0</v>
      </c>
      <c r="FQ836">
        <v>0</v>
      </c>
      <c r="FR836">
        <f t="shared" si="856"/>
        <v>0</v>
      </c>
      <c r="FS836">
        <v>0</v>
      </c>
      <c r="FX836">
        <v>70</v>
      </c>
      <c r="FY836">
        <v>10</v>
      </c>
      <c r="GA836" t="s">
        <v>3</v>
      </c>
      <c r="GD836">
        <v>0</v>
      </c>
      <c r="GF836">
        <v>1739596138</v>
      </c>
      <c r="GG836">
        <v>2</v>
      </c>
      <c r="GH836">
        <v>1</v>
      </c>
      <c r="GI836">
        <v>-2</v>
      </c>
      <c r="GJ836">
        <v>0</v>
      </c>
      <c r="GK836">
        <f>ROUND(R836*(R12)/100,2)</f>
        <v>0.97</v>
      </c>
      <c r="GL836">
        <f t="shared" si="857"/>
        <v>0</v>
      </c>
      <c r="GM836">
        <f t="shared" si="858"/>
        <v>2988.91</v>
      </c>
      <c r="GN836">
        <f t="shared" si="859"/>
        <v>0</v>
      </c>
      <c r="GO836">
        <f t="shared" si="860"/>
        <v>0</v>
      </c>
      <c r="GP836">
        <f t="shared" si="861"/>
        <v>2988.91</v>
      </c>
      <c r="GR836">
        <v>0</v>
      </c>
      <c r="GS836">
        <v>3</v>
      </c>
      <c r="GT836">
        <v>0</v>
      </c>
      <c r="GU836" t="s">
        <v>3</v>
      </c>
      <c r="GV836">
        <f t="shared" si="862"/>
        <v>0</v>
      </c>
      <c r="GW836">
        <v>1</v>
      </c>
      <c r="GX836">
        <f t="shared" si="863"/>
        <v>0</v>
      </c>
      <c r="HA836">
        <v>0</v>
      </c>
      <c r="HB836">
        <v>0</v>
      </c>
      <c r="IK836">
        <v>0</v>
      </c>
    </row>
    <row r="837" spans="1:245" x14ac:dyDescent="0.2">
      <c r="A837">
        <v>17</v>
      </c>
      <c r="B837">
        <v>1</v>
      </c>
      <c r="E837" t="s">
        <v>785</v>
      </c>
      <c r="F837" t="s">
        <v>25</v>
      </c>
      <c r="G837" t="s">
        <v>26</v>
      </c>
      <c r="H837" t="s">
        <v>19</v>
      </c>
      <c r="I837">
        <v>1.7067721269999999E-2</v>
      </c>
      <c r="J837">
        <v>0</v>
      </c>
      <c r="O837">
        <f t="shared" si="825"/>
        <v>911.59</v>
      </c>
      <c r="P837">
        <f t="shared" si="826"/>
        <v>911.59</v>
      </c>
      <c r="Q837">
        <f t="shared" si="827"/>
        <v>0</v>
      </c>
      <c r="R837">
        <f t="shared" si="828"/>
        <v>0</v>
      </c>
      <c r="S837">
        <f t="shared" si="829"/>
        <v>0</v>
      </c>
      <c r="T837">
        <f t="shared" si="830"/>
        <v>0</v>
      </c>
      <c r="U837">
        <f t="shared" si="831"/>
        <v>0</v>
      </c>
      <c r="V837">
        <f t="shared" si="832"/>
        <v>0</v>
      </c>
      <c r="W837">
        <f t="shared" si="833"/>
        <v>0</v>
      </c>
      <c r="X837">
        <f t="shared" si="834"/>
        <v>0</v>
      </c>
      <c r="Y837">
        <f t="shared" si="835"/>
        <v>0</v>
      </c>
      <c r="AA837">
        <v>33034105</v>
      </c>
      <c r="AB837">
        <f t="shared" si="836"/>
        <v>53410.15</v>
      </c>
      <c r="AC837">
        <f t="shared" si="837"/>
        <v>53410.15</v>
      </c>
      <c r="AD837">
        <f t="shared" si="838"/>
        <v>0</v>
      </c>
      <c r="AE837">
        <f t="shared" si="839"/>
        <v>0</v>
      </c>
      <c r="AF837">
        <f t="shared" si="840"/>
        <v>0</v>
      </c>
      <c r="AG837">
        <f t="shared" si="841"/>
        <v>0</v>
      </c>
      <c r="AH837">
        <f t="shared" si="842"/>
        <v>0</v>
      </c>
      <c r="AI837">
        <f t="shared" si="843"/>
        <v>0</v>
      </c>
      <c r="AJ837">
        <f t="shared" si="844"/>
        <v>0</v>
      </c>
      <c r="AK837">
        <v>53410.15</v>
      </c>
      <c r="AL837">
        <v>53410.15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70</v>
      </c>
      <c r="AU837">
        <v>10</v>
      </c>
      <c r="AV837">
        <v>1</v>
      </c>
      <c r="AW837">
        <v>1</v>
      </c>
      <c r="AZ837">
        <v>1</v>
      </c>
      <c r="BA837">
        <v>1</v>
      </c>
      <c r="BB837">
        <v>1</v>
      </c>
      <c r="BC837">
        <v>1</v>
      </c>
      <c r="BD837" t="s">
        <v>3</v>
      </c>
      <c r="BE837" t="s">
        <v>3</v>
      </c>
      <c r="BF837" t="s">
        <v>3</v>
      </c>
      <c r="BG837" t="s">
        <v>3</v>
      </c>
      <c r="BH837">
        <v>3</v>
      </c>
      <c r="BI837">
        <v>4</v>
      </c>
      <c r="BJ837" t="s">
        <v>27</v>
      </c>
      <c r="BM837">
        <v>0</v>
      </c>
      <c r="BN837">
        <v>0</v>
      </c>
      <c r="BO837" t="s">
        <v>3</v>
      </c>
      <c r="BP837">
        <v>0</v>
      </c>
      <c r="BQ837">
        <v>1</v>
      </c>
      <c r="BR837">
        <v>0</v>
      </c>
      <c r="BS837">
        <v>1</v>
      </c>
      <c r="BT837">
        <v>1</v>
      </c>
      <c r="BU837">
        <v>1</v>
      </c>
      <c r="BV837">
        <v>1</v>
      </c>
      <c r="BW837">
        <v>1</v>
      </c>
      <c r="BX837">
        <v>1</v>
      </c>
      <c r="BY837" t="s">
        <v>3</v>
      </c>
      <c r="BZ837">
        <v>70</v>
      </c>
      <c r="CA837">
        <v>10</v>
      </c>
      <c r="CF837">
        <v>0</v>
      </c>
      <c r="CG837">
        <v>0</v>
      </c>
      <c r="CM837">
        <v>0</v>
      </c>
      <c r="CN837" t="s">
        <v>3</v>
      </c>
      <c r="CO837">
        <v>0</v>
      </c>
      <c r="CP837">
        <f t="shared" si="845"/>
        <v>911.59</v>
      </c>
      <c r="CQ837">
        <f t="shared" si="846"/>
        <v>53410.15</v>
      </c>
      <c r="CR837">
        <f t="shared" si="847"/>
        <v>0</v>
      </c>
      <c r="CS837">
        <f t="shared" si="848"/>
        <v>0</v>
      </c>
      <c r="CT837">
        <f t="shared" si="849"/>
        <v>0</v>
      </c>
      <c r="CU837">
        <f t="shared" si="850"/>
        <v>0</v>
      </c>
      <c r="CV837">
        <f t="shared" si="851"/>
        <v>0</v>
      </c>
      <c r="CW837">
        <f t="shared" si="852"/>
        <v>0</v>
      </c>
      <c r="CX837">
        <f t="shared" si="853"/>
        <v>0</v>
      </c>
      <c r="CY837">
        <f t="shared" si="854"/>
        <v>0</v>
      </c>
      <c r="CZ837">
        <f t="shared" si="855"/>
        <v>0</v>
      </c>
      <c r="DC837" t="s">
        <v>3</v>
      </c>
      <c r="DD837" t="s">
        <v>3</v>
      </c>
      <c r="DE837" t="s">
        <v>3</v>
      </c>
      <c r="DF837" t="s">
        <v>3</v>
      </c>
      <c r="DG837" t="s">
        <v>3</v>
      </c>
      <c r="DH837" t="s">
        <v>3</v>
      </c>
      <c r="DI837" t="s">
        <v>3</v>
      </c>
      <c r="DJ837" t="s">
        <v>3</v>
      </c>
      <c r="DK837" t="s">
        <v>3</v>
      </c>
      <c r="DL837" t="s">
        <v>3</v>
      </c>
      <c r="DM837" t="s">
        <v>3</v>
      </c>
      <c r="DN837">
        <v>0</v>
      </c>
      <c r="DO837">
        <v>0</v>
      </c>
      <c r="DP837">
        <v>1</v>
      </c>
      <c r="DQ837">
        <v>1</v>
      </c>
      <c r="DU837">
        <v>1009</v>
      </c>
      <c r="DV837" t="s">
        <v>19</v>
      </c>
      <c r="DW837" t="s">
        <v>19</v>
      </c>
      <c r="DX837">
        <v>1000</v>
      </c>
      <c r="EE837">
        <v>32505399</v>
      </c>
      <c r="EF837">
        <v>1</v>
      </c>
      <c r="EG837" t="s">
        <v>21</v>
      </c>
      <c r="EH837">
        <v>0</v>
      </c>
      <c r="EI837" t="s">
        <v>3</v>
      </c>
      <c r="EJ837">
        <v>4</v>
      </c>
      <c r="EK837">
        <v>0</v>
      </c>
      <c r="EL837" t="s">
        <v>22</v>
      </c>
      <c r="EM837" t="s">
        <v>23</v>
      </c>
      <c r="EO837" t="s">
        <v>3</v>
      </c>
      <c r="EQ837">
        <v>131072</v>
      </c>
      <c r="ER837">
        <v>53410.15</v>
      </c>
      <c r="ES837">
        <v>53410.15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FQ837">
        <v>0</v>
      </c>
      <c r="FR837">
        <f t="shared" si="856"/>
        <v>0</v>
      </c>
      <c r="FS837">
        <v>0</v>
      </c>
      <c r="FX837">
        <v>70</v>
      </c>
      <c r="FY837">
        <v>10</v>
      </c>
      <c r="GA837" t="s">
        <v>3</v>
      </c>
      <c r="GD837">
        <v>0</v>
      </c>
      <c r="GF837">
        <v>-1467733540</v>
      </c>
      <c r="GG837">
        <v>2</v>
      </c>
      <c r="GH837">
        <v>1</v>
      </c>
      <c r="GI837">
        <v>-2</v>
      </c>
      <c r="GJ837">
        <v>0</v>
      </c>
      <c r="GK837">
        <f>ROUND(R837*(R12)/100,2)</f>
        <v>0</v>
      </c>
      <c r="GL837">
        <f t="shared" si="857"/>
        <v>0</v>
      </c>
      <c r="GM837">
        <f t="shared" si="858"/>
        <v>911.59</v>
      </c>
      <c r="GN837">
        <f t="shared" si="859"/>
        <v>0</v>
      </c>
      <c r="GO837">
        <f t="shared" si="860"/>
        <v>0</v>
      </c>
      <c r="GP837">
        <f t="shared" si="861"/>
        <v>911.59</v>
      </c>
      <c r="GR837">
        <v>0</v>
      </c>
      <c r="GS837">
        <v>3</v>
      </c>
      <c r="GT837">
        <v>0</v>
      </c>
      <c r="GU837" t="s">
        <v>3</v>
      </c>
      <c r="GV837">
        <f t="shared" si="862"/>
        <v>0</v>
      </c>
      <c r="GW837">
        <v>1</v>
      </c>
      <c r="GX837">
        <f t="shared" si="863"/>
        <v>0</v>
      </c>
      <c r="HA837">
        <v>0</v>
      </c>
      <c r="HB837">
        <v>0</v>
      </c>
      <c r="IK837">
        <v>0</v>
      </c>
    </row>
    <row r="838" spans="1:245" x14ac:dyDescent="0.2">
      <c r="A838">
        <v>17</v>
      </c>
      <c r="B838">
        <v>1</v>
      </c>
      <c r="E838" t="s">
        <v>786</v>
      </c>
      <c r="F838" t="s">
        <v>35</v>
      </c>
      <c r="G838" t="s">
        <v>439</v>
      </c>
      <c r="H838" t="s">
        <v>37</v>
      </c>
      <c r="I838">
        <v>3</v>
      </c>
      <c r="J838">
        <v>0</v>
      </c>
      <c r="O838">
        <f t="shared" si="825"/>
        <v>30508.47</v>
      </c>
      <c r="P838">
        <f t="shared" si="826"/>
        <v>30508.47</v>
      </c>
      <c r="Q838">
        <f t="shared" si="827"/>
        <v>0</v>
      </c>
      <c r="R838">
        <f t="shared" si="828"/>
        <v>0</v>
      </c>
      <c r="S838">
        <f t="shared" si="829"/>
        <v>0</v>
      </c>
      <c r="T838">
        <f t="shared" si="830"/>
        <v>0</v>
      </c>
      <c r="U838">
        <f t="shared" si="831"/>
        <v>0</v>
      </c>
      <c r="V838">
        <f t="shared" si="832"/>
        <v>0</v>
      </c>
      <c r="W838">
        <f t="shared" si="833"/>
        <v>0</v>
      </c>
      <c r="X838">
        <f t="shared" si="834"/>
        <v>0</v>
      </c>
      <c r="Y838">
        <f t="shared" si="835"/>
        <v>0</v>
      </c>
      <c r="AA838">
        <v>33034105</v>
      </c>
      <c r="AB838">
        <f t="shared" si="836"/>
        <v>10169.49</v>
      </c>
      <c r="AC838">
        <f t="shared" si="837"/>
        <v>10169.49</v>
      </c>
      <c r="AD838">
        <f t="shared" si="838"/>
        <v>0</v>
      </c>
      <c r="AE838">
        <f t="shared" si="839"/>
        <v>0</v>
      </c>
      <c r="AF838">
        <f t="shared" si="840"/>
        <v>0</v>
      </c>
      <c r="AG838">
        <f t="shared" si="841"/>
        <v>0</v>
      </c>
      <c r="AH838">
        <f t="shared" si="842"/>
        <v>0</v>
      </c>
      <c r="AI838">
        <f t="shared" si="843"/>
        <v>0</v>
      </c>
      <c r="AJ838">
        <f t="shared" si="844"/>
        <v>0</v>
      </c>
      <c r="AK838">
        <v>10169.49</v>
      </c>
      <c r="AL838">
        <v>10169.49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1</v>
      </c>
      <c r="AW838">
        <v>1</v>
      </c>
      <c r="AZ838">
        <v>1</v>
      </c>
      <c r="BA838">
        <v>1</v>
      </c>
      <c r="BB838">
        <v>1</v>
      </c>
      <c r="BC838">
        <v>1</v>
      </c>
      <c r="BD838" t="s">
        <v>3</v>
      </c>
      <c r="BE838" t="s">
        <v>3</v>
      </c>
      <c r="BF838" t="s">
        <v>3</v>
      </c>
      <c r="BG838" t="s">
        <v>3</v>
      </c>
      <c r="BH838">
        <v>3</v>
      </c>
      <c r="BI838">
        <v>1</v>
      </c>
      <c r="BJ838" t="s">
        <v>3</v>
      </c>
      <c r="BM838">
        <v>6001</v>
      </c>
      <c r="BN838">
        <v>0</v>
      </c>
      <c r="BO838" t="s">
        <v>3</v>
      </c>
      <c r="BP838">
        <v>0</v>
      </c>
      <c r="BQ838">
        <v>0</v>
      </c>
      <c r="BR838">
        <v>0</v>
      </c>
      <c r="BS838">
        <v>1</v>
      </c>
      <c r="BT838">
        <v>1</v>
      </c>
      <c r="BU838">
        <v>1</v>
      </c>
      <c r="BV838">
        <v>1</v>
      </c>
      <c r="BW838">
        <v>1</v>
      </c>
      <c r="BX838">
        <v>1</v>
      </c>
      <c r="BY838" t="s">
        <v>3</v>
      </c>
      <c r="BZ838">
        <v>0</v>
      </c>
      <c r="CA838">
        <v>0</v>
      </c>
      <c r="CF838">
        <v>0</v>
      </c>
      <c r="CG838">
        <v>0</v>
      </c>
      <c r="CM838">
        <v>0</v>
      </c>
      <c r="CN838" t="s">
        <v>3</v>
      </c>
      <c r="CO838">
        <v>0</v>
      </c>
      <c r="CP838">
        <f t="shared" si="845"/>
        <v>30508.47</v>
      </c>
      <c r="CQ838">
        <f t="shared" si="846"/>
        <v>10169.49</v>
      </c>
      <c r="CR838">
        <f t="shared" si="847"/>
        <v>0</v>
      </c>
      <c r="CS838">
        <f t="shared" si="848"/>
        <v>0</v>
      </c>
      <c r="CT838">
        <f t="shared" si="849"/>
        <v>0</v>
      </c>
      <c r="CU838">
        <f t="shared" si="850"/>
        <v>0</v>
      </c>
      <c r="CV838">
        <f t="shared" si="851"/>
        <v>0</v>
      </c>
      <c r="CW838">
        <f t="shared" si="852"/>
        <v>0</v>
      </c>
      <c r="CX838">
        <f t="shared" si="853"/>
        <v>0</v>
      </c>
      <c r="CY838">
        <f t="shared" si="854"/>
        <v>0</v>
      </c>
      <c r="CZ838">
        <f t="shared" si="855"/>
        <v>0</v>
      </c>
      <c r="DC838" t="s">
        <v>3</v>
      </c>
      <c r="DD838" t="s">
        <v>3</v>
      </c>
      <c r="DE838" t="s">
        <v>3</v>
      </c>
      <c r="DF838" t="s">
        <v>3</v>
      </c>
      <c r="DG838" t="s">
        <v>3</v>
      </c>
      <c r="DH838" t="s">
        <v>3</v>
      </c>
      <c r="DI838" t="s">
        <v>3</v>
      </c>
      <c r="DJ838" t="s">
        <v>3</v>
      </c>
      <c r="DK838" t="s">
        <v>3</v>
      </c>
      <c r="DL838" t="s">
        <v>3</v>
      </c>
      <c r="DM838" t="s">
        <v>3</v>
      </c>
      <c r="DN838">
        <v>0</v>
      </c>
      <c r="DO838">
        <v>0</v>
      </c>
      <c r="DP838">
        <v>1</v>
      </c>
      <c r="DQ838">
        <v>1</v>
      </c>
      <c r="DU838">
        <v>1010</v>
      </c>
      <c r="DV838" t="s">
        <v>37</v>
      </c>
      <c r="DW838" t="s">
        <v>38</v>
      </c>
      <c r="DX838">
        <v>1</v>
      </c>
      <c r="EE838">
        <v>32747723</v>
      </c>
      <c r="EF838">
        <v>0</v>
      </c>
      <c r="EG838" t="s">
        <v>39</v>
      </c>
      <c r="EH838">
        <v>0</v>
      </c>
      <c r="EI838" t="s">
        <v>3</v>
      </c>
      <c r="EJ838">
        <v>1</v>
      </c>
      <c r="EK838">
        <v>6001</v>
      </c>
      <c r="EL838" t="s">
        <v>40</v>
      </c>
      <c r="EM838" t="s">
        <v>39</v>
      </c>
      <c r="EO838" t="s">
        <v>3</v>
      </c>
      <c r="EQ838">
        <v>131072</v>
      </c>
      <c r="ER838">
        <v>10169.49</v>
      </c>
      <c r="ES838">
        <v>10169.49</v>
      </c>
      <c r="ET838">
        <v>0</v>
      </c>
      <c r="EU838">
        <v>0</v>
      </c>
      <c r="EV838">
        <v>0</v>
      </c>
      <c r="EW838">
        <v>0</v>
      </c>
      <c r="EX838">
        <v>0</v>
      </c>
      <c r="EY838">
        <v>0</v>
      </c>
      <c r="FQ838">
        <v>0</v>
      </c>
      <c r="FR838">
        <f t="shared" si="856"/>
        <v>0</v>
      </c>
      <c r="FS838">
        <v>0</v>
      </c>
      <c r="FX838">
        <v>0</v>
      </c>
      <c r="FY838">
        <v>0</v>
      </c>
      <c r="GA838" t="s">
        <v>41</v>
      </c>
      <c r="GD838">
        <v>0</v>
      </c>
      <c r="GF838">
        <v>-822976089</v>
      </c>
      <c r="GG838">
        <v>2</v>
      </c>
      <c r="GH838">
        <v>0</v>
      </c>
      <c r="GI838">
        <v>-2</v>
      </c>
      <c r="GJ838">
        <v>0</v>
      </c>
      <c r="GK838">
        <f>ROUND(R838*(R12)/100,2)</f>
        <v>0</v>
      </c>
      <c r="GL838">
        <f t="shared" si="857"/>
        <v>0</v>
      </c>
      <c r="GM838">
        <f t="shared" si="858"/>
        <v>30508.47</v>
      </c>
      <c r="GN838">
        <f t="shared" si="859"/>
        <v>30508.47</v>
      </c>
      <c r="GO838">
        <f t="shared" si="860"/>
        <v>0</v>
      </c>
      <c r="GP838">
        <f t="shared" si="861"/>
        <v>0</v>
      </c>
      <c r="GR838">
        <v>0</v>
      </c>
      <c r="GS838">
        <v>4</v>
      </c>
      <c r="GT838">
        <v>0</v>
      </c>
      <c r="GU838" t="s">
        <v>3</v>
      </c>
      <c r="GV838">
        <f t="shared" si="862"/>
        <v>0</v>
      </c>
      <c r="GW838">
        <v>1</v>
      </c>
      <c r="GX838">
        <f t="shared" si="863"/>
        <v>0</v>
      </c>
      <c r="HA838">
        <v>0</v>
      </c>
      <c r="HB838">
        <v>0</v>
      </c>
      <c r="IK838">
        <v>0</v>
      </c>
    </row>
    <row r="839" spans="1:245" x14ac:dyDescent="0.2">
      <c r="A839">
        <v>17</v>
      </c>
      <c r="B839">
        <v>1</v>
      </c>
      <c r="C839">
        <f>ROW(SmtRes!A2205)</f>
        <v>2205</v>
      </c>
      <c r="D839">
        <f>ROW(EtalonRes!A2094)</f>
        <v>2094</v>
      </c>
      <c r="E839" t="s">
        <v>787</v>
      </c>
      <c r="F839" t="s">
        <v>17</v>
      </c>
      <c r="G839" t="s">
        <v>18</v>
      </c>
      <c r="H839" t="s">
        <v>19</v>
      </c>
      <c r="I839">
        <v>7.2300000000000003E-2</v>
      </c>
      <c r="J839">
        <v>0</v>
      </c>
      <c r="O839">
        <f t="shared" si="825"/>
        <v>4820.04</v>
      </c>
      <c r="P839">
        <f t="shared" si="826"/>
        <v>4116.29</v>
      </c>
      <c r="Q839">
        <f t="shared" si="827"/>
        <v>112.44</v>
      </c>
      <c r="R839">
        <f t="shared" si="828"/>
        <v>10.33</v>
      </c>
      <c r="S839">
        <f t="shared" si="829"/>
        <v>591.30999999999995</v>
      </c>
      <c r="T839">
        <f t="shared" si="830"/>
        <v>0</v>
      </c>
      <c r="U839">
        <f t="shared" si="831"/>
        <v>2.6107529999999999</v>
      </c>
      <c r="V839">
        <f t="shared" si="832"/>
        <v>0</v>
      </c>
      <c r="W839">
        <f t="shared" si="833"/>
        <v>0</v>
      </c>
      <c r="X839">
        <f t="shared" si="834"/>
        <v>413.92</v>
      </c>
      <c r="Y839">
        <f t="shared" si="835"/>
        <v>59.13</v>
      </c>
      <c r="AA839">
        <v>33034105</v>
      </c>
      <c r="AB839">
        <f t="shared" si="836"/>
        <v>66667.14</v>
      </c>
      <c r="AC839">
        <f t="shared" si="837"/>
        <v>56933.42</v>
      </c>
      <c r="AD839">
        <f t="shared" si="838"/>
        <v>1555.17</v>
      </c>
      <c r="AE839">
        <f t="shared" si="839"/>
        <v>142.85</v>
      </c>
      <c r="AF839">
        <f t="shared" si="840"/>
        <v>8178.55</v>
      </c>
      <c r="AG839">
        <f t="shared" si="841"/>
        <v>0</v>
      </c>
      <c r="AH839">
        <f t="shared" si="842"/>
        <v>36.11</v>
      </c>
      <c r="AI839">
        <f t="shared" si="843"/>
        <v>0</v>
      </c>
      <c r="AJ839">
        <f t="shared" si="844"/>
        <v>0</v>
      </c>
      <c r="AK839">
        <v>66667.14</v>
      </c>
      <c r="AL839">
        <v>56933.42</v>
      </c>
      <c r="AM839">
        <v>1555.17</v>
      </c>
      <c r="AN839">
        <v>142.85</v>
      </c>
      <c r="AO839">
        <v>8178.55</v>
      </c>
      <c r="AP839">
        <v>0</v>
      </c>
      <c r="AQ839">
        <v>36.11</v>
      </c>
      <c r="AR839">
        <v>0</v>
      </c>
      <c r="AS839">
        <v>0</v>
      </c>
      <c r="AT839">
        <v>70</v>
      </c>
      <c r="AU839">
        <v>10</v>
      </c>
      <c r="AV839">
        <v>1</v>
      </c>
      <c r="AW839">
        <v>1</v>
      </c>
      <c r="AZ839">
        <v>1</v>
      </c>
      <c r="BA839">
        <v>1</v>
      </c>
      <c r="BB839">
        <v>1</v>
      </c>
      <c r="BC839">
        <v>1</v>
      </c>
      <c r="BD839" t="s">
        <v>3</v>
      </c>
      <c r="BE839" t="s">
        <v>3</v>
      </c>
      <c r="BF839" t="s">
        <v>3</v>
      </c>
      <c r="BG839" t="s">
        <v>3</v>
      </c>
      <c r="BH839">
        <v>0</v>
      </c>
      <c r="BI839">
        <v>4</v>
      </c>
      <c r="BJ839" t="s">
        <v>20</v>
      </c>
      <c r="BM839">
        <v>0</v>
      </c>
      <c r="BN839">
        <v>0</v>
      </c>
      <c r="BO839" t="s">
        <v>3</v>
      </c>
      <c r="BP839">
        <v>0</v>
      </c>
      <c r="BQ839">
        <v>1</v>
      </c>
      <c r="BR839">
        <v>0</v>
      </c>
      <c r="BS839">
        <v>1</v>
      </c>
      <c r="BT839">
        <v>1</v>
      </c>
      <c r="BU839">
        <v>1</v>
      </c>
      <c r="BV839">
        <v>1</v>
      </c>
      <c r="BW839">
        <v>1</v>
      </c>
      <c r="BX839">
        <v>1</v>
      </c>
      <c r="BY839" t="s">
        <v>3</v>
      </c>
      <c r="BZ839">
        <v>70</v>
      </c>
      <c r="CA839">
        <v>10</v>
      </c>
      <c r="CF839">
        <v>0</v>
      </c>
      <c r="CG839">
        <v>0</v>
      </c>
      <c r="CM839">
        <v>0</v>
      </c>
      <c r="CN839" t="s">
        <v>3</v>
      </c>
      <c r="CO839">
        <v>0</v>
      </c>
      <c r="CP839">
        <f t="shared" si="845"/>
        <v>4820.0399999999991</v>
      </c>
      <c r="CQ839">
        <f t="shared" si="846"/>
        <v>56933.42</v>
      </c>
      <c r="CR839">
        <f t="shared" si="847"/>
        <v>1555.17</v>
      </c>
      <c r="CS839">
        <f t="shared" si="848"/>
        <v>142.85</v>
      </c>
      <c r="CT839">
        <f t="shared" si="849"/>
        <v>8178.55</v>
      </c>
      <c r="CU839">
        <f t="shared" si="850"/>
        <v>0</v>
      </c>
      <c r="CV839">
        <f t="shared" si="851"/>
        <v>36.11</v>
      </c>
      <c r="CW839">
        <f t="shared" si="852"/>
        <v>0</v>
      </c>
      <c r="CX839">
        <f t="shared" si="853"/>
        <v>0</v>
      </c>
      <c r="CY839">
        <f t="shared" si="854"/>
        <v>413.91699999999997</v>
      </c>
      <c r="CZ839">
        <f t="shared" si="855"/>
        <v>59.130999999999993</v>
      </c>
      <c r="DC839" t="s">
        <v>3</v>
      </c>
      <c r="DD839" t="s">
        <v>3</v>
      </c>
      <c r="DE839" t="s">
        <v>3</v>
      </c>
      <c r="DF839" t="s">
        <v>3</v>
      </c>
      <c r="DG839" t="s">
        <v>3</v>
      </c>
      <c r="DH839" t="s">
        <v>3</v>
      </c>
      <c r="DI839" t="s">
        <v>3</v>
      </c>
      <c r="DJ839" t="s">
        <v>3</v>
      </c>
      <c r="DK839" t="s">
        <v>3</v>
      </c>
      <c r="DL839" t="s">
        <v>3</v>
      </c>
      <c r="DM839" t="s">
        <v>3</v>
      </c>
      <c r="DN839">
        <v>0</v>
      </c>
      <c r="DO839">
        <v>0</v>
      </c>
      <c r="DP839">
        <v>1</v>
      </c>
      <c r="DQ839">
        <v>1</v>
      </c>
      <c r="DU839">
        <v>1009</v>
      </c>
      <c r="DV839" t="s">
        <v>19</v>
      </c>
      <c r="DW839" t="s">
        <v>19</v>
      </c>
      <c r="DX839">
        <v>1000</v>
      </c>
      <c r="EE839">
        <v>32505399</v>
      </c>
      <c r="EF839">
        <v>1</v>
      </c>
      <c r="EG839" t="s">
        <v>21</v>
      </c>
      <c r="EH839">
        <v>0</v>
      </c>
      <c r="EI839" t="s">
        <v>3</v>
      </c>
      <c r="EJ839">
        <v>4</v>
      </c>
      <c r="EK839">
        <v>0</v>
      </c>
      <c r="EL839" t="s">
        <v>22</v>
      </c>
      <c r="EM839" t="s">
        <v>23</v>
      </c>
      <c r="EO839" t="s">
        <v>3</v>
      </c>
      <c r="EQ839">
        <v>131072</v>
      </c>
      <c r="ER839">
        <v>66667.14</v>
      </c>
      <c r="ES839">
        <v>56933.42</v>
      </c>
      <c r="ET839">
        <v>1555.17</v>
      </c>
      <c r="EU839">
        <v>142.85</v>
      </c>
      <c r="EV839">
        <v>8178.55</v>
      </c>
      <c r="EW839">
        <v>36.11</v>
      </c>
      <c r="EX839">
        <v>0</v>
      </c>
      <c r="EY839">
        <v>0</v>
      </c>
      <c r="FQ839">
        <v>0</v>
      </c>
      <c r="FR839">
        <f t="shared" si="856"/>
        <v>0</v>
      </c>
      <c r="FS839">
        <v>0</v>
      </c>
      <c r="FX839">
        <v>70</v>
      </c>
      <c r="FY839">
        <v>10</v>
      </c>
      <c r="GA839" t="s">
        <v>3</v>
      </c>
      <c r="GD839">
        <v>0</v>
      </c>
      <c r="GF839">
        <v>-1596235391</v>
      </c>
      <c r="GG839">
        <v>2</v>
      </c>
      <c r="GH839">
        <v>1</v>
      </c>
      <c r="GI839">
        <v>-2</v>
      </c>
      <c r="GJ839">
        <v>0</v>
      </c>
      <c r="GK839">
        <f>ROUND(R839*(R12)/100,2)</f>
        <v>11.16</v>
      </c>
      <c r="GL839">
        <f t="shared" si="857"/>
        <v>0</v>
      </c>
      <c r="GM839">
        <f t="shared" si="858"/>
        <v>5304.25</v>
      </c>
      <c r="GN839">
        <f t="shared" si="859"/>
        <v>0</v>
      </c>
      <c r="GO839">
        <f t="shared" si="860"/>
        <v>0</v>
      </c>
      <c r="GP839">
        <f t="shared" si="861"/>
        <v>5304.25</v>
      </c>
      <c r="GR839">
        <v>0</v>
      </c>
      <c r="GS839">
        <v>3</v>
      </c>
      <c r="GT839">
        <v>0</v>
      </c>
      <c r="GU839" t="s">
        <v>3</v>
      </c>
      <c r="GV839">
        <f t="shared" si="862"/>
        <v>0</v>
      </c>
      <c r="GW839">
        <v>1</v>
      </c>
      <c r="GX839">
        <f t="shared" si="863"/>
        <v>0</v>
      </c>
      <c r="HA839">
        <v>0</v>
      </c>
      <c r="HB839">
        <v>0</v>
      </c>
      <c r="IK839">
        <v>0</v>
      </c>
    </row>
    <row r="840" spans="1:245" x14ac:dyDescent="0.2">
      <c r="A840">
        <v>18</v>
      </c>
      <c r="B840">
        <v>1</v>
      </c>
      <c r="C840">
        <v>2205</v>
      </c>
      <c r="E840" t="s">
        <v>788</v>
      </c>
      <c r="F840" t="s">
        <v>25</v>
      </c>
      <c r="G840" t="s">
        <v>26</v>
      </c>
      <c r="H840" t="s">
        <v>19</v>
      </c>
      <c r="I840">
        <f>I839*J840</f>
        <v>-7.2300000000000003E-2</v>
      </c>
      <c r="J840">
        <v>-1</v>
      </c>
      <c r="O840">
        <f t="shared" si="825"/>
        <v>-3861.55</v>
      </c>
      <c r="P840">
        <f t="shared" si="826"/>
        <v>-3861.55</v>
      </c>
      <c r="Q840">
        <f t="shared" si="827"/>
        <v>0</v>
      </c>
      <c r="R840">
        <f t="shared" si="828"/>
        <v>0</v>
      </c>
      <c r="S840">
        <f t="shared" si="829"/>
        <v>0</v>
      </c>
      <c r="T840">
        <f t="shared" si="830"/>
        <v>0</v>
      </c>
      <c r="U840">
        <f t="shared" si="831"/>
        <v>0</v>
      </c>
      <c r="V840">
        <f t="shared" si="832"/>
        <v>0</v>
      </c>
      <c r="W840">
        <f t="shared" si="833"/>
        <v>0</v>
      </c>
      <c r="X840">
        <f t="shared" si="834"/>
        <v>0</v>
      </c>
      <c r="Y840">
        <f t="shared" si="835"/>
        <v>0</v>
      </c>
      <c r="AA840">
        <v>33034105</v>
      </c>
      <c r="AB840">
        <f t="shared" si="836"/>
        <v>53410.15</v>
      </c>
      <c r="AC840">
        <f t="shared" si="837"/>
        <v>53410.15</v>
      </c>
      <c r="AD840">
        <f t="shared" si="838"/>
        <v>0</v>
      </c>
      <c r="AE840">
        <f t="shared" si="839"/>
        <v>0</v>
      </c>
      <c r="AF840">
        <f t="shared" si="840"/>
        <v>0</v>
      </c>
      <c r="AG840">
        <f t="shared" si="841"/>
        <v>0</v>
      </c>
      <c r="AH840">
        <f t="shared" si="842"/>
        <v>0</v>
      </c>
      <c r="AI840">
        <f t="shared" si="843"/>
        <v>0</v>
      </c>
      <c r="AJ840">
        <f t="shared" si="844"/>
        <v>0</v>
      </c>
      <c r="AK840">
        <v>53410.15</v>
      </c>
      <c r="AL840">
        <v>53410.15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70</v>
      </c>
      <c r="AU840">
        <v>10</v>
      </c>
      <c r="AV840">
        <v>1</v>
      </c>
      <c r="AW840">
        <v>1</v>
      </c>
      <c r="AZ840">
        <v>1</v>
      </c>
      <c r="BA840">
        <v>1</v>
      </c>
      <c r="BB840">
        <v>1</v>
      </c>
      <c r="BC840">
        <v>1</v>
      </c>
      <c r="BD840" t="s">
        <v>3</v>
      </c>
      <c r="BE840" t="s">
        <v>3</v>
      </c>
      <c r="BF840" t="s">
        <v>3</v>
      </c>
      <c r="BG840" t="s">
        <v>3</v>
      </c>
      <c r="BH840">
        <v>3</v>
      </c>
      <c r="BI840">
        <v>4</v>
      </c>
      <c r="BJ840" t="s">
        <v>27</v>
      </c>
      <c r="BM840">
        <v>0</v>
      </c>
      <c r="BN840">
        <v>0</v>
      </c>
      <c r="BO840" t="s">
        <v>3</v>
      </c>
      <c r="BP840">
        <v>0</v>
      </c>
      <c r="BQ840">
        <v>1</v>
      </c>
      <c r="BR840">
        <v>0</v>
      </c>
      <c r="BS840">
        <v>1</v>
      </c>
      <c r="BT840">
        <v>1</v>
      </c>
      <c r="BU840">
        <v>1</v>
      </c>
      <c r="BV840">
        <v>1</v>
      </c>
      <c r="BW840">
        <v>1</v>
      </c>
      <c r="BX840">
        <v>1</v>
      </c>
      <c r="BY840" t="s">
        <v>3</v>
      </c>
      <c r="BZ840">
        <v>70</v>
      </c>
      <c r="CA840">
        <v>10</v>
      </c>
      <c r="CF840">
        <v>0</v>
      </c>
      <c r="CG840">
        <v>0</v>
      </c>
      <c r="CM840">
        <v>0</v>
      </c>
      <c r="CN840" t="s">
        <v>3</v>
      </c>
      <c r="CO840">
        <v>0</v>
      </c>
      <c r="CP840">
        <f t="shared" si="845"/>
        <v>-3861.55</v>
      </c>
      <c r="CQ840">
        <f t="shared" si="846"/>
        <v>53410.15</v>
      </c>
      <c r="CR840">
        <f t="shared" si="847"/>
        <v>0</v>
      </c>
      <c r="CS840">
        <f t="shared" si="848"/>
        <v>0</v>
      </c>
      <c r="CT840">
        <f t="shared" si="849"/>
        <v>0</v>
      </c>
      <c r="CU840">
        <f t="shared" si="850"/>
        <v>0</v>
      </c>
      <c r="CV840">
        <f t="shared" si="851"/>
        <v>0</v>
      </c>
      <c r="CW840">
        <f t="shared" si="852"/>
        <v>0</v>
      </c>
      <c r="CX840">
        <f t="shared" si="853"/>
        <v>0</v>
      </c>
      <c r="CY840">
        <f t="shared" si="854"/>
        <v>0</v>
      </c>
      <c r="CZ840">
        <f t="shared" si="855"/>
        <v>0</v>
      </c>
      <c r="DC840" t="s">
        <v>3</v>
      </c>
      <c r="DD840" t="s">
        <v>3</v>
      </c>
      <c r="DE840" t="s">
        <v>3</v>
      </c>
      <c r="DF840" t="s">
        <v>3</v>
      </c>
      <c r="DG840" t="s">
        <v>3</v>
      </c>
      <c r="DH840" t="s">
        <v>3</v>
      </c>
      <c r="DI840" t="s">
        <v>3</v>
      </c>
      <c r="DJ840" t="s">
        <v>3</v>
      </c>
      <c r="DK840" t="s">
        <v>3</v>
      </c>
      <c r="DL840" t="s">
        <v>3</v>
      </c>
      <c r="DM840" t="s">
        <v>3</v>
      </c>
      <c r="DN840">
        <v>0</v>
      </c>
      <c r="DO840">
        <v>0</v>
      </c>
      <c r="DP840">
        <v>1</v>
      </c>
      <c r="DQ840">
        <v>1</v>
      </c>
      <c r="DU840">
        <v>1009</v>
      </c>
      <c r="DV840" t="s">
        <v>19</v>
      </c>
      <c r="DW840" t="s">
        <v>19</v>
      </c>
      <c r="DX840">
        <v>1000</v>
      </c>
      <c r="EE840">
        <v>32505399</v>
      </c>
      <c r="EF840">
        <v>1</v>
      </c>
      <c r="EG840" t="s">
        <v>21</v>
      </c>
      <c r="EH840">
        <v>0</v>
      </c>
      <c r="EI840" t="s">
        <v>3</v>
      </c>
      <c r="EJ840">
        <v>4</v>
      </c>
      <c r="EK840">
        <v>0</v>
      </c>
      <c r="EL840" t="s">
        <v>22</v>
      </c>
      <c r="EM840" t="s">
        <v>23</v>
      </c>
      <c r="EO840" t="s">
        <v>3</v>
      </c>
      <c r="EQ840">
        <v>0</v>
      </c>
      <c r="ER840">
        <v>53410.15</v>
      </c>
      <c r="ES840">
        <v>53410.15</v>
      </c>
      <c r="ET840">
        <v>0</v>
      </c>
      <c r="EU840">
        <v>0</v>
      </c>
      <c r="EV840">
        <v>0</v>
      </c>
      <c r="EW840">
        <v>0</v>
      </c>
      <c r="EX840">
        <v>0</v>
      </c>
      <c r="FQ840">
        <v>0</v>
      </c>
      <c r="FR840">
        <f t="shared" si="856"/>
        <v>0</v>
      </c>
      <c r="FS840">
        <v>0</v>
      </c>
      <c r="FX840">
        <v>70</v>
      </c>
      <c r="FY840">
        <v>10</v>
      </c>
      <c r="GA840" t="s">
        <v>3</v>
      </c>
      <c r="GD840">
        <v>0</v>
      </c>
      <c r="GF840">
        <v>-1467733540</v>
      </c>
      <c r="GG840">
        <v>2</v>
      </c>
      <c r="GH840">
        <v>1</v>
      </c>
      <c r="GI840">
        <v>-2</v>
      </c>
      <c r="GJ840">
        <v>0</v>
      </c>
      <c r="GK840">
        <f>ROUND(R840*(R12)/100,2)</f>
        <v>0</v>
      </c>
      <c r="GL840">
        <f t="shared" si="857"/>
        <v>0</v>
      </c>
      <c r="GM840">
        <f t="shared" si="858"/>
        <v>-3861.55</v>
      </c>
      <c r="GN840">
        <f t="shared" si="859"/>
        <v>0</v>
      </c>
      <c r="GO840">
        <f t="shared" si="860"/>
        <v>0</v>
      </c>
      <c r="GP840">
        <f t="shared" si="861"/>
        <v>-3861.55</v>
      </c>
      <c r="GR840">
        <v>0</v>
      </c>
      <c r="GS840">
        <v>3</v>
      </c>
      <c r="GT840">
        <v>0</v>
      </c>
      <c r="GU840" t="s">
        <v>3</v>
      </c>
      <c r="GV840">
        <f t="shared" si="862"/>
        <v>0</v>
      </c>
      <c r="GW840">
        <v>1</v>
      </c>
      <c r="GX840">
        <f t="shared" si="863"/>
        <v>0</v>
      </c>
      <c r="HA840">
        <v>0</v>
      </c>
      <c r="HB840">
        <v>0</v>
      </c>
      <c r="IK840">
        <v>0</v>
      </c>
    </row>
    <row r="841" spans="1:245" x14ac:dyDescent="0.2">
      <c r="A841">
        <v>17</v>
      </c>
      <c r="B841">
        <v>1</v>
      </c>
      <c r="C841">
        <f>ROW(SmtRes!A2220)</f>
        <v>2220</v>
      </c>
      <c r="D841">
        <f>ROW(EtalonRes!A2109)</f>
        <v>2109</v>
      </c>
      <c r="E841" t="s">
        <v>789</v>
      </c>
      <c r="F841" t="s">
        <v>29</v>
      </c>
      <c r="G841" t="s">
        <v>30</v>
      </c>
      <c r="H841" t="s">
        <v>31</v>
      </c>
      <c r="I841">
        <v>0.01</v>
      </c>
      <c r="J841">
        <v>0</v>
      </c>
      <c r="O841">
        <f t="shared" si="825"/>
        <v>4269.12</v>
      </c>
      <c r="P841">
        <f t="shared" si="826"/>
        <v>3478.32</v>
      </c>
      <c r="Q841">
        <f t="shared" si="827"/>
        <v>4.3499999999999996</v>
      </c>
      <c r="R841">
        <f t="shared" si="828"/>
        <v>1.47</v>
      </c>
      <c r="S841">
        <f t="shared" si="829"/>
        <v>786.45</v>
      </c>
      <c r="T841">
        <f t="shared" si="830"/>
        <v>0</v>
      </c>
      <c r="U841">
        <f t="shared" si="831"/>
        <v>4.5310000000000006</v>
      </c>
      <c r="V841">
        <f t="shared" si="832"/>
        <v>0</v>
      </c>
      <c r="W841">
        <f t="shared" si="833"/>
        <v>0</v>
      </c>
      <c r="X841">
        <f t="shared" si="834"/>
        <v>550.52</v>
      </c>
      <c r="Y841">
        <f t="shared" si="835"/>
        <v>78.650000000000006</v>
      </c>
      <c r="AA841">
        <v>33034105</v>
      </c>
      <c r="AB841">
        <f t="shared" si="836"/>
        <v>426912.19</v>
      </c>
      <c r="AC841">
        <f t="shared" si="837"/>
        <v>347832.49</v>
      </c>
      <c r="AD841">
        <f t="shared" si="838"/>
        <v>435.13</v>
      </c>
      <c r="AE841">
        <f t="shared" si="839"/>
        <v>147.43</v>
      </c>
      <c r="AF841">
        <f t="shared" si="840"/>
        <v>78644.570000000007</v>
      </c>
      <c r="AG841">
        <f t="shared" si="841"/>
        <v>0</v>
      </c>
      <c r="AH841">
        <f t="shared" si="842"/>
        <v>453.1</v>
      </c>
      <c r="AI841">
        <f t="shared" si="843"/>
        <v>0</v>
      </c>
      <c r="AJ841">
        <f t="shared" si="844"/>
        <v>0</v>
      </c>
      <c r="AK841">
        <v>426912.19</v>
      </c>
      <c r="AL841">
        <v>347832.49</v>
      </c>
      <c r="AM841">
        <v>435.13</v>
      </c>
      <c r="AN841">
        <v>147.43</v>
      </c>
      <c r="AO841">
        <v>78644.570000000007</v>
      </c>
      <c r="AP841">
        <v>0</v>
      </c>
      <c r="AQ841">
        <v>453.1</v>
      </c>
      <c r="AR841">
        <v>0</v>
      </c>
      <c r="AS841">
        <v>0</v>
      </c>
      <c r="AT841">
        <v>70</v>
      </c>
      <c r="AU841">
        <v>10</v>
      </c>
      <c r="AV841">
        <v>1</v>
      </c>
      <c r="AW841">
        <v>1</v>
      </c>
      <c r="AZ841">
        <v>1</v>
      </c>
      <c r="BA841">
        <v>1</v>
      </c>
      <c r="BB841">
        <v>1</v>
      </c>
      <c r="BC841">
        <v>1</v>
      </c>
      <c r="BD841" t="s">
        <v>3</v>
      </c>
      <c r="BE841" t="s">
        <v>3</v>
      </c>
      <c r="BF841" t="s">
        <v>3</v>
      </c>
      <c r="BG841" t="s">
        <v>3</v>
      </c>
      <c r="BH841">
        <v>0</v>
      </c>
      <c r="BI841">
        <v>4</v>
      </c>
      <c r="BJ841" t="s">
        <v>32</v>
      </c>
      <c r="BM841">
        <v>0</v>
      </c>
      <c r="BN841">
        <v>0</v>
      </c>
      <c r="BO841" t="s">
        <v>3</v>
      </c>
      <c r="BP841">
        <v>0</v>
      </c>
      <c r="BQ841">
        <v>1</v>
      </c>
      <c r="BR841">
        <v>0</v>
      </c>
      <c r="BS841">
        <v>1</v>
      </c>
      <c r="BT841">
        <v>1</v>
      </c>
      <c r="BU841">
        <v>1</v>
      </c>
      <c r="BV841">
        <v>1</v>
      </c>
      <c r="BW841">
        <v>1</v>
      </c>
      <c r="BX841">
        <v>1</v>
      </c>
      <c r="BY841" t="s">
        <v>3</v>
      </c>
      <c r="BZ841">
        <v>70</v>
      </c>
      <c r="CA841">
        <v>10</v>
      </c>
      <c r="CF841">
        <v>0</v>
      </c>
      <c r="CG841">
        <v>0</v>
      </c>
      <c r="CM841">
        <v>0</v>
      </c>
      <c r="CN841" t="s">
        <v>3</v>
      </c>
      <c r="CO841">
        <v>0</v>
      </c>
      <c r="CP841">
        <f t="shared" si="845"/>
        <v>4269.12</v>
      </c>
      <c r="CQ841">
        <f t="shared" si="846"/>
        <v>347832.49</v>
      </c>
      <c r="CR841">
        <f t="shared" si="847"/>
        <v>435.13</v>
      </c>
      <c r="CS841">
        <f t="shared" si="848"/>
        <v>147.43</v>
      </c>
      <c r="CT841">
        <f t="shared" si="849"/>
        <v>78644.570000000007</v>
      </c>
      <c r="CU841">
        <f t="shared" si="850"/>
        <v>0</v>
      </c>
      <c r="CV841">
        <f t="shared" si="851"/>
        <v>453.1</v>
      </c>
      <c r="CW841">
        <f t="shared" si="852"/>
        <v>0</v>
      </c>
      <c r="CX841">
        <f t="shared" si="853"/>
        <v>0</v>
      </c>
      <c r="CY841">
        <f t="shared" si="854"/>
        <v>550.51499999999999</v>
      </c>
      <c r="CZ841">
        <f t="shared" si="855"/>
        <v>78.644999999999996</v>
      </c>
      <c r="DC841" t="s">
        <v>3</v>
      </c>
      <c r="DD841" t="s">
        <v>3</v>
      </c>
      <c r="DE841" t="s">
        <v>3</v>
      </c>
      <c r="DF841" t="s">
        <v>3</v>
      </c>
      <c r="DG841" t="s">
        <v>3</v>
      </c>
      <c r="DH841" t="s">
        <v>3</v>
      </c>
      <c r="DI841" t="s">
        <v>3</v>
      </c>
      <c r="DJ841" t="s">
        <v>3</v>
      </c>
      <c r="DK841" t="s">
        <v>3</v>
      </c>
      <c r="DL841" t="s">
        <v>3</v>
      </c>
      <c r="DM841" t="s">
        <v>3</v>
      </c>
      <c r="DN841">
        <v>0</v>
      </c>
      <c r="DO841">
        <v>0</v>
      </c>
      <c r="DP841">
        <v>1</v>
      </c>
      <c r="DQ841">
        <v>1</v>
      </c>
      <c r="DU841">
        <v>1007</v>
      </c>
      <c r="DV841" t="s">
        <v>31</v>
      </c>
      <c r="DW841" t="s">
        <v>31</v>
      </c>
      <c r="DX841">
        <v>100</v>
      </c>
      <c r="EE841">
        <v>32505399</v>
      </c>
      <c r="EF841">
        <v>1</v>
      </c>
      <c r="EG841" t="s">
        <v>21</v>
      </c>
      <c r="EH841">
        <v>0</v>
      </c>
      <c r="EI841" t="s">
        <v>3</v>
      </c>
      <c r="EJ841">
        <v>4</v>
      </c>
      <c r="EK841">
        <v>0</v>
      </c>
      <c r="EL841" t="s">
        <v>22</v>
      </c>
      <c r="EM841" t="s">
        <v>23</v>
      </c>
      <c r="EO841" t="s">
        <v>3</v>
      </c>
      <c r="EQ841">
        <v>131072</v>
      </c>
      <c r="ER841">
        <v>426912.19</v>
      </c>
      <c r="ES841">
        <v>347832.49</v>
      </c>
      <c r="ET841">
        <v>435.13</v>
      </c>
      <c r="EU841">
        <v>147.43</v>
      </c>
      <c r="EV841">
        <v>78644.570000000007</v>
      </c>
      <c r="EW841">
        <v>453.1</v>
      </c>
      <c r="EX841">
        <v>0</v>
      </c>
      <c r="EY841">
        <v>0</v>
      </c>
      <c r="FQ841">
        <v>0</v>
      </c>
      <c r="FR841">
        <f t="shared" si="856"/>
        <v>0</v>
      </c>
      <c r="FS841">
        <v>0</v>
      </c>
      <c r="FX841">
        <v>70</v>
      </c>
      <c r="FY841">
        <v>10</v>
      </c>
      <c r="GA841" t="s">
        <v>3</v>
      </c>
      <c r="GD841">
        <v>0</v>
      </c>
      <c r="GF841">
        <v>1739596138</v>
      </c>
      <c r="GG841">
        <v>2</v>
      </c>
      <c r="GH841">
        <v>1</v>
      </c>
      <c r="GI841">
        <v>-2</v>
      </c>
      <c r="GJ841">
        <v>0</v>
      </c>
      <c r="GK841">
        <f>ROUND(R841*(R12)/100,2)</f>
        <v>1.59</v>
      </c>
      <c r="GL841">
        <f t="shared" si="857"/>
        <v>0</v>
      </c>
      <c r="GM841">
        <f t="shared" si="858"/>
        <v>4899.88</v>
      </c>
      <c r="GN841">
        <f t="shared" si="859"/>
        <v>0</v>
      </c>
      <c r="GO841">
        <f t="shared" si="860"/>
        <v>0</v>
      </c>
      <c r="GP841">
        <f t="shared" si="861"/>
        <v>4899.88</v>
      </c>
      <c r="GR841">
        <v>0</v>
      </c>
      <c r="GS841">
        <v>3</v>
      </c>
      <c r="GT841">
        <v>0</v>
      </c>
      <c r="GU841" t="s">
        <v>3</v>
      </c>
      <c r="GV841">
        <f t="shared" si="862"/>
        <v>0</v>
      </c>
      <c r="GW841">
        <v>1</v>
      </c>
      <c r="GX841">
        <f t="shared" si="863"/>
        <v>0</v>
      </c>
      <c r="HA841">
        <v>0</v>
      </c>
      <c r="HB841">
        <v>0</v>
      </c>
      <c r="IK841">
        <v>0</v>
      </c>
    </row>
    <row r="842" spans="1:245" x14ac:dyDescent="0.2">
      <c r="A842">
        <v>17</v>
      </c>
      <c r="B842">
        <v>1</v>
      </c>
      <c r="E842" t="s">
        <v>790</v>
      </c>
      <c r="F842" t="s">
        <v>25</v>
      </c>
      <c r="G842" t="s">
        <v>26</v>
      </c>
      <c r="H842" t="s">
        <v>19</v>
      </c>
      <c r="I842">
        <v>2.1624605339999999E-2</v>
      </c>
      <c r="J842">
        <v>0</v>
      </c>
      <c r="O842">
        <f t="shared" si="825"/>
        <v>1154.97</v>
      </c>
      <c r="P842">
        <f t="shared" si="826"/>
        <v>1154.97</v>
      </c>
      <c r="Q842">
        <f t="shared" si="827"/>
        <v>0</v>
      </c>
      <c r="R842">
        <f t="shared" si="828"/>
        <v>0</v>
      </c>
      <c r="S842">
        <f t="shared" si="829"/>
        <v>0</v>
      </c>
      <c r="T842">
        <f t="shared" si="830"/>
        <v>0</v>
      </c>
      <c r="U842">
        <f t="shared" si="831"/>
        <v>0</v>
      </c>
      <c r="V842">
        <f t="shared" si="832"/>
        <v>0</v>
      </c>
      <c r="W842">
        <f t="shared" si="833"/>
        <v>0</v>
      </c>
      <c r="X842">
        <f t="shared" si="834"/>
        <v>0</v>
      </c>
      <c r="Y842">
        <f t="shared" si="835"/>
        <v>0</v>
      </c>
      <c r="AA842">
        <v>33034105</v>
      </c>
      <c r="AB842">
        <f t="shared" si="836"/>
        <v>53410.15</v>
      </c>
      <c r="AC842">
        <f t="shared" si="837"/>
        <v>53410.15</v>
      </c>
      <c r="AD842">
        <f t="shared" si="838"/>
        <v>0</v>
      </c>
      <c r="AE842">
        <f t="shared" si="839"/>
        <v>0</v>
      </c>
      <c r="AF842">
        <f t="shared" si="840"/>
        <v>0</v>
      </c>
      <c r="AG842">
        <f t="shared" si="841"/>
        <v>0</v>
      </c>
      <c r="AH842">
        <f t="shared" si="842"/>
        <v>0</v>
      </c>
      <c r="AI842">
        <f t="shared" si="843"/>
        <v>0</v>
      </c>
      <c r="AJ842">
        <f t="shared" si="844"/>
        <v>0</v>
      </c>
      <c r="AK842">
        <v>53410.15</v>
      </c>
      <c r="AL842">
        <v>53410.15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70</v>
      </c>
      <c r="AU842">
        <v>10</v>
      </c>
      <c r="AV842">
        <v>1</v>
      </c>
      <c r="AW842">
        <v>1</v>
      </c>
      <c r="AZ842">
        <v>1</v>
      </c>
      <c r="BA842">
        <v>1</v>
      </c>
      <c r="BB842">
        <v>1</v>
      </c>
      <c r="BC842">
        <v>1</v>
      </c>
      <c r="BD842" t="s">
        <v>3</v>
      </c>
      <c r="BE842" t="s">
        <v>3</v>
      </c>
      <c r="BF842" t="s">
        <v>3</v>
      </c>
      <c r="BG842" t="s">
        <v>3</v>
      </c>
      <c r="BH842">
        <v>3</v>
      </c>
      <c r="BI842">
        <v>4</v>
      </c>
      <c r="BJ842" t="s">
        <v>27</v>
      </c>
      <c r="BM842">
        <v>0</v>
      </c>
      <c r="BN842">
        <v>0</v>
      </c>
      <c r="BO842" t="s">
        <v>3</v>
      </c>
      <c r="BP842">
        <v>0</v>
      </c>
      <c r="BQ842">
        <v>1</v>
      </c>
      <c r="BR842">
        <v>0</v>
      </c>
      <c r="BS842">
        <v>1</v>
      </c>
      <c r="BT842">
        <v>1</v>
      </c>
      <c r="BU842">
        <v>1</v>
      </c>
      <c r="BV842">
        <v>1</v>
      </c>
      <c r="BW842">
        <v>1</v>
      </c>
      <c r="BX842">
        <v>1</v>
      </c>
      <c r="BY842" t="s">
        <v>3</v>
      </c>
      <c r="BZ842">
        <v>70</v>
      </c>
      <c r="CA842">
        <v>10</v>
      </c>
      <c r="CF842">
        <v>0</v>
      </c>
      <c r="CG842">
        <v>0</v>
      </c>
      <c r="CM842">
        <v>0</v>
      </c>
      <c r="CN842" t="s">
        <v>3</v>
      </c>
      <c r="CO842">
        <v>0</v>
      </c>
      <c r="CP842">
        <f t="shared" si="845"/>
        <v>1154.97</v>
      </c>
      <c r="CQ842">
        <f t="shared" si="846"/>
        <v>53410.15</v>
      </c>
      <c r="CR842">
        <f t="shared" si="847"/>
        <v>0</v>
      </c>
      <c r="CS842">
        <f t="shared" si="848"/>
        <v>0</v>
      </c>
      <c r="CT842">
        <f t="shared" si="849"/>
        <v>0</v>
      </c>
      <c r="CU842">
        <f t="shared" si="850"/>
        <v>0</v>
      </c>
      <c r="CV842">
        <f t="shared" si="851"/>
        <v>0</v>
      </c>
      <c r="CW842">
        <f t="shared" si="852"/>
        <v>0</v>
      </c>
      <c r="CX842">
        <f t="shared" si="853"/>
        <v>0</v>
      </c>
      <c r="CY842">
        <f t="shared" si="854"/>
        <v>0</v>
      </c>
      <c r="CZ842">
        <f t="shared" si="855"/>
        <v>0</v>
      </c>
      <c r="DC842" t="s">
        <v>3</v>
      </c>
      <c r="DD842" t="s">
        <v>3</v>
      </c>
      <c r="DE842" t="s">
        <v>3</v>
      </c>
      <c r="DF842" t="s">
        <v>3</v>
      </c>
      <c r="DG842" t="s">
        <v>3</v>
      </c>
      <c r="DH842" t="s">
        <v>3</v>
      </c>
      <c r="DI842" t="s">
        <v>3</v>
      </c>
      <c r="DJ842" t="s">
        <v>3</v>
      </c>
      <c r="DK842" t="s">
        <v>3</v>
      </c>
      <c r="DL842" t="s">
        <v>3</v>
      </c>
      <c r="DM842" t="s">
        <v>3</v>
      </c>
      <c r="DN842">
        <v>0</v>
      </c>
      <c r="DO842">
        <v>0</v>
      </c>
      <c r="DP842">
        <v>1</v>
      </c>
      <c r="DQ842">
        <v>1</v>
      </c>
      <c r="DU842">
        <v>1009</v>
      </c>
      <c r="DV842" t="s">
        <v>19</v>
      </c>
      <c r="DW842" t="s">
        <v>19</v>
      </c>
      <c r="DX842">
        <v>1000</v>
      </c>
      <c r="EE842">
        <v>32505399</v>
      </c>
      <c r="EF842">
        <v>1</v>
      </c>
      <c r="EG842" t="s">
        <v>21</v>
      </c>
      <c r="EH842">
        <v>0</v>
      </c>
      <c r="EI842" t="s">
        <v>3</v>
      </c>
      <c r="EJ842">
        <v>4</v>
      </c>
      <c r="EK842">
        <v>0</v>
      </c>
      <c r="EL842" t="s">
        <v>22</v>
      </c>
      <c r="EM842" t="s">
        <v>23</v>
      </c>
      <c r="EO842" t="s">
        <v>3</v>
      </c>
      <c r="EQ842">
        <v>131072</v>
      </c>
      <c r="ER842">
        <v>53410.15</v>
      </c>
      <c r="ES842">
        <v>53410.15</v>
      </c>
      <c r="ET842">
        <v>0</v>
      </c>
      <c r="EU842">
        <v>0</v>
      </c>
      <c r="EV842">
        <v>0</v>
      </c>
      <c r="EW842">
        <v>0</v>
      </c>
      <c r="EX842">
        <v>0</v>
      </c>
      <c r="EY842">
        <v>0</v>
      </c>
      <c r="FQ842">
        <v>0</v>
      </c>
      <c r="FR842">
        <f t="shared" si="856"/>
        <v>0</v>
      </c>
      <c r="FS842">
        <v>0</v>
      </c>
      <c r="FX842">
        <v>70</v>
      </c>
      <c r="FY842">
        <v>10</v>
      </c>
      <c r="GA842" t="s">
        <v>3</v>
      </c>
      <c r="GD842">
        <v>0</v>
      </c>
      <c r="GF842">
        <v>-1467733540</v>
      </c>
      <c r="GG842">
        <v>2</v>
      </c>
      <c r="GH842">
        <v>1</v>
      </c>
      <c r="GI842">
        <v>-2</v>
      </c>
      <c r="GJ842">
        <v>0</v>
      </c>
      <c r="GK842">
        <f>ROUND(R842*(R12)/100,2)</f>
        <v>0</v>
      </c>
      <c r="GL842">
        <f t="shared" si="857"/>
        <v>0</v>
      </c>
      <c r="GM842">
        <f t="shared" si="858"/>
        <v>1154.97</v>
      </c>
      <c r="GN842">
        <f t="shared" si="859"/>
        <v>0</v>
      </c>
      <c r="GO842">
        <f t="shared" si="860"/>
        <v>0</v>
      </c>
      <c r="GP842">
        <f t="shared" si="861"/>
        <v>1154.97</v>
      </c>
      <c r="GR842">
        <v>0</v>
      </c>
      <c r="GS842">
        <v>3</v>
      </c>
      <c r="GT842">
        <v>0</v>
      </c>
      <c r="GU842" t="s">
        <v>3</v>
      </c>
      <c r="GV842">
        <f t="shared" si="862"/>
        <v>0</v>
      </c>
      <c r="GW842">
        <v>1</v>
      </c>
      <c r="GX842">
        <f t="shared" si="863"/>
        <v>0</v>
      </c>
      <c r="HA842">
        <v>0</v>
      </c>
      <c r="HB842">
        <v>0</v>
      </c>
      <c r="IK842">
        <v>0</v>
      </c>
    </row>
    <row r="843" spans="1:245" x14ac:dyDescent="0.2">
      <c r="A843">
        <v>17</v>
      </c>
      <c r="B843">
        <v>1</v>
      </c>
      <c r="E843" t="s">
        <v>791</v>
      </c>
      <c r="F843" t="s">
        <v>35</v>
      </c>
      <c r="G843" t="s">
        <v>792</v>
      </c>
      <c r="H843" t="s">
        <v>37</v>
      </c>
      <c r="I843">
        <v>1</v>
      </c>
      <c r="J843">
        <v>0</v>
      </c>
      <c r="O843">
        <f t="shared" si="825"/>
        <v>37488.14</v>
      </c>
      <c r="P843">
        <f t="shared" si="826"/>
        <v>37488.14</v>
      </c>
      <c r="Q843">
        <f t="shared" si="827"/>
        <v>0</v>
      </c>
      <c r="R843">
        <f t="shared" si="828"/>
        <v>0</v>
      </c>
      <c r="S843">
        <f t="shared" si="829"/>
        <v>0</v>
      </c>
      <c r="T843">
        <f t="shared" si="830"/>
        <v>0</v>
      </c>
      <c r="U843">
        <f t="shared" si="831"/>
        <v>0</v>
      </c>
      <c r="V843">
        <f t="shared" si="832"/>
        <v>0</v>
      </c>
      <c r="W843">
        <f t="shared" si="833"/>
        <v>0</v>
      </c>
      <c r="X843">
        <f t="shared" si="834"/>
        <v>0</v>
      </c>
      <c r="Y843">
        <f t="shared" si="835"/>
        <v>0</v>
      </c>
      <c r="AA843">
        <v>33034105</v>
      </c>
      <c r="AB843">
        <f t="shared" si="836"/>
        <v>37488.14</v>
      </c>
      <c r="AC843">
        <f t="shared" si="837"/>
        <v>37488.14</v>
      </c>
      <c r="AD843">
        <f t="shared" si="838"/>
        <v>0</v>
      </c>
      <c r="AE843">
        <f t="shared" si="839"/>
        <v>0</v>
      </c>
      <c r="AF843">
        <f t="shared" si="840"/>
        <v>0</v>
      </c>
      <c r="AG843">
        <f t="shared" si="841"/>
        <v>0</v>
      </c>
      <c r="AH843">
        <f t="shared" si="842"/>
        <v>0</v>
      </c>
      <c r="AI843">
        <f t="shared" si="843"/>
        <v>0</v>
      </c>
      <c r="AJ843">
        <f t="shared" si="844"/>
        <v>0</v>
      </c>
      <c r="AK843">
        <v>37488.14</v>
      </c>
      <c r="AL843">
        <v>37488.14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1</v>
      </c>
      <c r="AW843">
        <v>1</v>
      </c>
      <c r="AZ843">
        <v>1</v>
      </c>
      <c r="BA843">
        <v>1</v>
      </c>
      <c r="BB843">
        <v>1</v>
      </c>
      <c r="BC843">
        <v>1</v>
      </c>
      <c r="BD843" t="s">
        <v>3</v>
      </c>
      <c r="BE843" t="s">
        <v>3</v>
      </c>
      <c r="BF843" t="s">
        <v>3</v>
      </c>
      <c r="BG843" t="s">
        <v>3</v>
      </c>
      <c r="BH843">
        <v>3</v>
      </c>
      <c r="BI843">
        <v>1</v>
      </c>
      <c r="BJ843" t="s">
        <v>3</v>
      </c>
      <c r="BM843">
        <v>6001</v>
      </c>
      <c r="BN843">
        <v>0</v>
      </c>
      <c r="BO843" t="s">
        <v>3</v>
      </c>
      <c r="BP843">
        <v>0</v>
      </c>
      <c r="BQ843">
        <v>0</v>
      </c>
      <c r="BR843">
        <v>0</v>
      </c>
      <c r="BS843">
        <v>1</v>
      </c>
      <c r="BT843">
        <v>1</v>
      </c>
      <c r="BU843">
        <v>1</v>
      </c>
      <c r="BV843">
        <v>1</v>
      </c>
      <c r="BW843">
        <v>1</v>
      </c>
      <c r="BX843">
        <v>1</v>
      </c>
      <c r="BY843" t="s">
        <v>3</v>
      </c>
      <c r="BZ843">
        <v>0</v>
      </c>
      <c r="CA843">
        <v>0</v>
      </c>
      <c r="CF843">
        <v>0</v>
      </c>
      <c r="CG843">
        <v>0</v>
      </c>
      <c r="CM843">
        <v>0</v>
      </c>
      <c r="CN843" t="s">
        <v>3</v>
      </c>
      <c r="CO843">
        <v>0</v>
      </c>
      <c r="CP843">
        <f t="shared" si="845"/>
        <v>37488.14</v>
      </c>
      <c r="CQ843">
        <f t="shared" si="846"/>
        <v>37488.14</v>
      </c>
      <c r="CR843">
        <f t="shared" si="847"/>
        <v>0</v>
      </c>
      <c r="CS843">
        <f t="shared" si="848"/>
        <v>0</v>
      </c>
      <c r="CT843">
        <f t="shared" si="849"/>
        <v>0</v>
      </c>
      <c r="CU843">
        <f t="shared" si="850"/>
        <v>0</v>
      </c>
      <c r="CV843">
        <f t="shared" si="851"/>
        <v>0</v>
      </c>
      <c r="CW843">
        <f t="shared" si="852"/>
        <v>0</v>
      </c>
      <c r="CX843">
        <f t="shared" si="853"/>
        <v>0</v>
      </c>
      <c r="CY843">
        <f t="shared" si="854"/>
        <v>0</v>
      </c>
      <c r="CZ843">
        <f t="shared" si="855"/>
        <v>0</v>
      </c>
      <c r="DC843" t="s">
        <v>3</v>
      </c>
      <c r="DD843" t="s">
        <v>3</v>
      </c>
      <c r="DE843" t="s">
        <v>3</v>
      </c>
      <c r="DF843" t="s">
        <v>3</v>
      </c>
      <c r="DG843" t="s">
        <v>3</v>
      </c>
      <c r="DH843" t="s">
        <v>3</v>
      </c>
      <c r="DI843" t="s">
        <v>3</v>
      </c>
      <c r="DJ843" t="s">
        <v>3</v>
      </c>
      <c r="DK843" t="s">
        <v>3</v>
      </c>
      <c r="DL843" t="s">
        <v>3</v>
      </c>
      <c r="DM843" t="s">
        <v>3</v>
      </c>
      <c r="DN843">
        <v>0</v>
      </c>
      <c r="DO843">
        <v>0</v>
      </c>
      <c r="DP843">
        <v>1</v>
      </c>
      <c r="DQ843">
        <v>1</v>
      </c>
      <c r="DU843">
        <v>1010</v>
      </c>
      <c r="DV843" t="s">
        <v>37</v>
      </c>
      <c r="DW843" t="s">
        <v>38</v>
      </c>
      <c r="DX843">
        <v>1</v>
      </c>
      <c r="EE843">
        <v>32747723</v>
      </c>
      <c r="EF843">
        <v>0</v>
      </c>
      <c r="EG843" t="s">
        <v>39</v>
      </c>
      <c r="EH843">
        <v>0</v>
      </c>
      <c r="EI843" t="s">
        <v>3</v>
      </c>
      <c r="EJ843">
        <v>1</v>
      </c>
      <c r="EK843">
        <v>6001</v>
      </c>
      <c r="EL843" t="s">
        <v>40</v>
      </c>
      <c r="EM843" t="s">
        <v>39</v>
      </c>
      <c r="EO843" t="s">
        <v>3</v>
      </c>
      <c r="EQ843">
        <v>131072</v>
      </c>
      <c r="ER843">
        <v>37488.14</v>
      </c>
      <c r="ES843">
        <v>37488.14</v>
      </c>
      <c r="ET843">
        <v>0</v>
      </c>
      <c r="EU843">
        <v>0</v>
      </c>
      <c r="EV843">
        <v>0</v>
      </c>
      <c r="EW843">
        <v>0</v>
      </c>
      <c r="EX843">
        <v>0</v>
      </c>
      <c r="EY843">
        <v>0</v>
      </c>
      <c r="FQ843">
        <v>0</v>
      </c>
      <c r="FR843">
        <f t="shared" si="856"/>
        <v>0</v>
      </c>
      <c r="FS843">
        <v>0</v>
      </c>
      <c r="FX843">
        <v>0</v>
      </c>
      <c r="FY843">
        <v>0</v>
      </c>
      <c r="GA843" t="s">
        <v>41</v>
      </c>
      <c r="GD843">
        <v>0</v>
      </c>
      <c r="GF843">
        <v>1824589822</v>
      </c>
      <c r="GG843">
        <v>2</v>
      </c>
      <c r="GH843">
        <v>0</v>
      </c>
      <c r="GI843">
        <v>-2</v>
      </c>
      <c r="GJ843">
        <v>0</v>
      </c>
      <c r="GK843">
        <f>ROUND(R843*(R12)/100,2)</f>
        <v>0</v>
      </c>
      <c r="GL843">
        <f t="shared" si="857"/>
        <v>0</v>
      </c>
      <c r="GM843">
        <f t="shared" si="858"/>
        <v>37488.14</v>
      </c>
      <c r="GN843">
        <f t="shared" si="859"/>
        <v>37488.14</v>
      </c>
      <c r="GO843">
        <f t="shared" si="860"/>
        <v>0</v>
      </c>
      <c r="GP843">
        <f t="shared" si="861"/>
        <v>0</v>
      </c>
      <c r="GR843">
        <v>0</v>
      </c>
      <c r="GS843">
        <v>4</v>
      </c>
      <c r="GT843">
        <v>0</v>
      </c>
      <c r="GU843" t="s">
        <v>3</v>
      </c>
      <c r="GV843">
        <f t="shared" si="862"/>
        <v>0</v>
      </c>
      <c r="GW843">
        <v>1</v>
      </c>
      <c r="GX843">
        <f t="shared" si="863"/>
        <v>0</v>
      </c>
      <c r="HA843">
        <v>0</v>
      </c>
      <c r="HB843">
        <v>0</v>
      </c>
      <c r="IK843">
        <v>0</v>
      </c>
    </row>
    <row r="845" spans="1:245" x14ac:dyDescent="0.2">
      <c r="A845" s="2">
        <v>51</v>
      </c>
      <c r="B845" s="2">
        <f>B784</f>
        <v>1</v>
      </c>
      <c r="C845" s="2">
        <f>A784</f>
        <v>4</v>
      </c>
      <c r="D845" s="2">
        <f>ROW(A784)</f>
        <v>784</v>
      </c>
      <c r="E845" s="2"/>
      <c r="F845" s="2" t="str">
        <f>IF(F784&lt;&gt;"",F784,"")</f>
        <v>Новый раздел</v>
      </c>
      <c r="G845" s="2" t="str">
        <f>IF(G784&lt;&gt;"",G784,"")</f>
        <v>Последний пер., д. 15; Б. Сухаревский пер., д. 14,16,18</v>
      </c>
      <c r="H845" s="2">
        <v>0</v>
      </c>
      <c r="I845" s="2"/>
      <c r="J845" s="2"/>
      <c r="K845" s="2"/>
      <c r="L845" s="2"/>
      <c r="M845" s="2"/>
      <c r="N845" s="2"/>
      <c r="O845" s="2">
        <f t="shared" ref="O845:T845" si="864">ROUND(AB845,2)</f>
        <v>879870.41</v>
      </c>
      <c r="P845" s="2">
        <f t="shared" si="864"/>
        <v>855751.26</v>
      </c>
      <c r="Q845" s="2">
        <f t="shared" si="864"/>
        <v>1898.04</v>
      </c>
      <c r="R845" s="2">
        <f t="shared" si="864"/>
        <v>191.57</v>
      </c>
      <c r="S845" s="2">
        <f t="shared" si="864"/>
        <v>22221.11</v>
      </c>
      <c r="T845" s="2">
        <f t="shared" si="864"/>
        <v>0</v>
      </c>
      <c r="U845" s="2">
        <f>AH845</f>
        <v>115.08084960000002</v>
      </c>
      <c r="V845" s="2">
        <f>AI845</f>
        <v>0</v>
      </c>
      <c r="W845" s="2">
        <f>ROUND(AJ845,2)</f>
        <v>0</v>
      </c>
      <c r="X845" s="2">
        <f>ROUND(AK845,2)</f>
        <v>15554.78</v>
      </c>
      <c r="Y845" s="2">
        <f>ROUND(AL845,2)</f>
        <v>2222.11</v>
      </c>
      <c r="Z845" s="2"/>
      <c r="AA845" s="2"/>
      <c r="AB845" s="2">
        <f>ROUND(SUMIF(AA788:AA843,"=33034105",O788:O843),2)</f>
        <v>879870.41</v>
      </c>
      <c r="AC845" s="2">
        <f>ROUND(SUMIF(AA788:AA843,"=33034105",P788:P843),2)</f>
        <v>855751.26</v>
      </c>
      <c r="AD845" s="2">
        <f>ROUND(SUMIF(AA788:AA843,"=33034105",Q788:Q843),2)</f>
        <v>1898.04</v>
      </c>
      <c r="AE845" s="2">
        <f>ROUND(SUMIF(AA788:AA843,"=33034105",R788:R843),2)</f>
        <v>191.57</v>
      </c>
      <c r="AF845" s="2">
        <f>ROUND(SUMIF(AA788:AA843,"=33034105",S788:S843),2)</f>
        <v>22221.11</v>
      </c>
      <c r="AG845" s="2">
        <f>ROUND(SUMIF(AA788:AA843,"=33034105",T788:T843),2)</f>
        <v>0</v>
      </c>
      <c r="AH845" s="2">
        <f>SUMIF(AA788:AA843,"=33034105",U788:U843)</f>
        <v>115.08084960000002</v>
      </c>
      <c r="AI845" s="2">
        <f>SUMIF(AA788:AA843,"=33034105",V788:V843)</f>
        <v>0</v>
      </c>
      <c r="AJ845" s="2">
        <f>ROUND(SUMIF(AA788:AA843,"=33034105",W788:W843),2)</f>
        <v>0</v>
      </c>
      <c r="AK845" s="2">
        <f>ROUND(SUMIF(AA788:AA843,"=33034105",X788:X843),2)</f>
        <v>15554.78</v>
      </c>
      <c r="AL845" s="2">
        <f>ROUND(SUMIF(AA788:AA843,"=33034105",Y788:Y843),2)</f>
        <v>2222.11</v>
      </c>
      <c r="AM845" s="2"/>
      <c r="AN845" s="2"/>
      <c r="AO845" s="2">
        <f t="shared" ref="AO845:BC845" si="865">ROUND(BX845,2)</f>
        <v>0</v>
      </c>
      <c r="AP845" s="2">
        <f t="shared" si="865"/>
        <v>0</v>
      </c>
      <c r="AQ845" s="2">
        <f t="shared" si="865"/>
        <v>0</v>
      </c>
      <c r="AR845" s="2">
        <f t="shared" si="865"/>
        <v>897854.18</v>
      </c>
      <c r="AS845" s="2">
        <f t="shared" si="865"/>
        <v>776797.45</v>
      </c>
      <c r="AT845" s="2">
        <f t="shared" si="865"/>
        <v>0</v>
      </c>
      <c r="AU845" s="2">
        <f t="shared" si="865"/>
        <v>121056.73</v>
      </c>
      <c r="AV845" s="2">
        <f t="shared" si="865"/>
        <v>855751.26</v>
      </c>
      <c r="AW845" s="2">
        <f t="shared" si="865"/>
        <v>855751.26</v>
      </c>
      <c r="AX845" s="2">
        <f t="shared" si="865"/>
        <v>0</v>
      </c>
      <c r="AY845" s="2">
        <f t="shared" si="865"/>
        <v>855751.26</v>
      </c>
      <c r="AZ845" s="2">
        <f t="shared" si="865"/>
        <v>0</v>
      </c>
      <c r="BA845" s="2">
        <f t="shared" si="865"/>
        <v>0</v>
      </c>
      <c r="BB845" s="2">
        <f t="shared" si="865"/>
        <v>0</v>
      </c>
      <c r="BC845" s="2">
        <f t="shared" si="865"/>
        <v>0</v>
      </c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>
        <f>ROUND(SUMIF(AA788:AA843,"=33034105",FQ788:FQ843),2)</f>
        <v>0</v>
      </c>
      <c r="BY845" s="2">
        <f>ROUND(SUMIF(AA788:AA843,"=33034105",FR788:FR843),2)</f>
        <v>0</v>
      </c>
      <c r="BZ845" s="2">
        <f>ROUND(SUMIF(AA788:AA843,"=33034105",GL788:GL843),2)</f>
        <v>0</v>
      </c>
      <c r="CA845" s="2">
        <f>ROUND(SUMIF(AA788:AA843,"=33034105",GM788:GM843),2)</f>
        <v>897854.18</v>
      </c>
      <c r="CB845" s="2">
        <f>ROUND(SUMIF(AA788:AA843,"=33034105",GN788:GN843),2)</f>
        <v>776797.45</v>
      </c>
      <c r="CC845" s="2">
        <f>ROUND(SUMIF(AA788:AA843,"=33034105",GO788:GO843),2)</f>
        <v>0</v>
      </c>
      <c r="CD845" s="2">
        <f>ROUND(SUMIF(AA788:AA843,"=33034105",GP788:GP843),2)</f>
        <v>121056.73</v>
      </c>
      <c r="CE845" s="2">
        <f>AC845-BX845</f>
        <v>855751.26</v>
      </c>
      <c r="CF845" s="2">
        <f>AC845-BY845</f>
        <v>855751.26</v>
      </c>
      <c r="CG845" s="2">
        <f>BX845-BZ845</f>
        <v>0</v>
      </c>
      <c r="CH845" s="2">
        <f>AC845-BX845-BY845+BZ845</f>
        <v>855751.26</v>
      </c>
      <c r="CI845" s="2">
        <f>BY845-BZ845</f>
        <v>0</v>
      </c>
      <c r="CJ845" s="2">
        <f>ROUND(SUMIF(AA788:AA843,"=33034105",GX788:GX843),2)</f>
        <v>0</v>
      </c>
      <c r="CK845" s="2">
        <f>ROUND(SUMIF(AA788:AA843,"=33034105",GY788:GY843),2)</f>
        <v>0</v>
      </c>
      <c r="CL845" s="2">
        <f>ROUND(SUMIF(AA788:AA843,"=33034105",GZ788:GZ843),2)</f>
        <v>0</v>
      </c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>
        <v>0</v>
      </c>
    </row>
    <row r="847" spans="1:245" x14ac:dyDescent="0.2">
      <c r="A847" s="4">
        <v>50</v>
      </c>
      <c r="B847" s="4">
        <v>0</v>
      </c>
      <c r="C847" s="4">
        <v>0</v>
      </c>
      <c r="D847" s="4">
        <v>1</v>
      </c>
      <c r="E847" s="4">
        <v>201</v>
      </c>
      <c r="F847" s="4">
        <f>ROUND(Source!O845,O847)</f>
        <v>879870.41</v>
      </c>
      <c r="G847" s="4" t="s">
        <v>54</v>
      </c>
      <c r="H847" s="4" t="s">
        <v>55</v>
      </c>
      <c r="I847" s="4"/>
      <c r="J847" s="4"/>
      <c r="K847" s="4">
        <v>201</v>
      </c>
      <c r="L847" s="4">
        <v>1</v>
      </c>
      <c r="M847" s="4">
        <v>3</v>
      </c>
      <c r="N847" s="4" t="s">
        <v>3</v>
      </c>
      <c r="O847" s="4">
        <v>2</v>
      </c>
      <c r="P847" s="4"/>
      <c r="Q847" s="4"/>
      <c r="R847" s="4"/>
      <c r="S847" s="4"/>
      <c r="T847" s="4"/>
      <c r="U847" s="4"/>
      <c r="V847" s="4"/>
      <c r="W847" s="4"/>
    </row>
    <row r="848" spans="1:245" x14ac:dyDescent="0.2">
      <c r="A848" s="4">
        <v>50</v>
      </c>
      <c r="B848" s="4">
        <v>0</v>
      </c>
      <c r="C848" s="4">
        <v>0</v>
      </c>
      <c r="D848" s="4">
        <v>1</v>
      </c>
      <c r="E848" s="4">
        <v>202</v>
      </c>
      <c r="F848" s="4">
        <f>ROUND(Source!P845,O848)</f>
        <v>855751.26</v>
      </c>
      <c r="G848" s="4" t="s">
        <v>56</v>
      </c>
      <c r="H848" s="4" t="s">
        <v>57</v>
      </c>
      <c r="I848" s="4"/>
      <c r="J848" s="4"/>
      <c r="K848" s="4">
        <v>202</v>
      </c>
      <c r="L848" s="4">
        <v>2</v>
      </c>
      <c r="M848" s="4">
        <v>3</v>
      </c>
      <c r="N848" s="4" t="s">
        <v>3</v>
      </c>
      <c r="O848" s="4">
        <v>2</v>
      </c>
      <c r="P848" s="4"/>
      <c r="Q848" s="4"/>
      <c r="R848" s="4"/>
      <c r="S848" s="4"/>
      <c r="T848" s="4"/>
      <c r="U848" s="4"/>
      <c r="V848" s="4"/>
      <c r="W848" s="4"/>
    </row>
    <row r="849" spans="1:23" x14ac:dyDescent="0.2">
      <c r="A849" s="4">
        <v>50</v>
      </c>
      <c r="B849" s="4">
        <v>0</v>
      </c>
      <c r="C849" s="4">
        <v>0</v>
      </c>
      <c r="D849" s="4">
        <v>1</v>
      </c>
      <c r="E849" s="4">
        <v>222</v>
      </c>
      <c r="F849" s="4">
        <f>ROUND(Source!AO845,O849)</f>
        <v>0</v>
      </c>
      <c r="G849" s="4" t="s">
        <v>58</v>
      </c>
      <c r="H849" s="4" t="s">
        <v>59</v>
      </c>
      <c r="I849" s="4"/>
      <c r="J849" s="4"/>
      <c r="K849" s="4">
        <v>222</v>
      </c>
      <c r="L849" s="4">
        <v>3</v>
      </c>
      <c r="M849" s="4">
        <v>3</v>
      </c>
      <c r="N849" s="4" t="s">
        <v>3</v>
      </c>
      <c r="O849" s="4">
        <v>2</v>
      </c>
      <c r="P849" s="4"/>
      <c r="Q849" s="4"/>
      <c r="R849" s="4"/>
      <c r="S849" s="4"/>
      <c r="T849" s="4"/>
      <c r="U849" s="4"/>
      <c r="V849" s="4"/>
      <c r="W849" s="4"/>
    </row>
    <row r="850" spans="1:23" x14ac:dyDescent="0.2">
      <c r="A850" s="4">
        <v>50</v>
      </c>
      <c r="B850" s="4">
        <v>0</v>
      </c>
      <c r="C850" s="4">
        <v>0</v>
      </c>
      <c r="D850" s="4">
        <v>1</v>
      </c>
      <c r="E850" s="4">
        <v>225</v>
      </c>
      <c r="F850" s="4">
        <f>ROUND(Source!AV845,O850)</f>
        <v>855751.26</v>
      </c>
      <c r="G850" s="4" t="s">
        <v>60</v>
      </c>
      <c r="H850" s="4" t="s">
        <v>61</v>
      </c>
      <c r="I850" s="4"/>
      <c r="J850" s="4"/>
      <c r="K850" s="4">
        <v>225</v>
      </c>
      <c r="L850" s="4">
        <v>4</v>
      </c>
      <c r="M850" s="4">
        <v>3</v>
      </c>
      <c r="N850" s="4" t="s">
        <v>3</v>
      </c>
      <c r="O850" s="4">
        <v>2</v>
      </c>
      <c r="P850" s="4"/>
      <c r="Q850" s="4"/>
      <c r="R850" s="4"/>
      <c r="S850" s="4"/>
      <c r="T850" s="4"/>
      <c r="U850" s="4"/>
      <c r="V850" s="4"/>
      <c r="W850" s="4"/>
    </row>
    <row r="851" spans="1:23" x14ac:dyDescent="0.2">
      <c r="A851" s="4">
        <v>50</v>
      </c>
      <c r="B851" s="4">
        <v>0</v>
      </c>
      <c r="C851" s="4">
        <v>0</v>
      </c>
      <c r="D851" s="4">
        <v>1</v>
      </c>
      <c r="E851" s="4">
        <v>226</v>
      </c>
      <c r="F851" s="4">
        <f>ROUND(Source!AW845,O851)</f>
        <v>855751.26</v>
      </c>
      <c r="G851" s="4" t="s">
        <v>62</v>
      </c>
      <c r="H851" s="4" t="s">
        <v>63</v>
      </c>
      <c r="I851" s="4"/>
      <c r="J851" s="4"/>
      <c r="K851" s="4">
        <v>226</v>
      </c>
      <c r="L851" s="4">
        <v>5</v>
      </c>
      <c r="M851" s="4">
        <v>3</v>
      </c>
      <c r="N851" s="4" t="s">
        <v>3</v>
      </c>
      <c r="O851" s="4">
        <v>2</v>
      </c>
      <c r="P851" s="4"/>
      <c r="Q851" s="4"/>
      <c r="R851" s="4"/>
      <c r="S851" s="4"/>
      <c r="T851" s="4"/>
      <c r="U851" s="4"/>
      <c r="V851" s="4"/>
      <c r="W851" s="4"/>
    </row>
    <row r="852" spans="1:23" x14ac:dyDescent="0.2">
      <c r="A852" s="4">
        <v>50</v>
      </c>
      <c r="B852" s="4">
        <v>0</v>
      </c>
      <c r="C852" s="4">
        <v>0</v>
      </c>
      <c r="D852" s="4">
        <v>1</v>
      </c>
      <c r="E852" s="4">
        <v>227</v>
      </c>
      <c r="F852" s="4">
        <f>ROUND(Source!AX845,O852)</f>
        <v>0</v>
      </c>
      <c r="G852" s="4" t="s">
        <v>64</v>
      </c>
      <c r="H852" s="4" t="s">
        <v>65</v>
      </c>
      <c r="I852" s="4"/>
      <c r="J852" s="4"/>
      <c r="K852" s="4">
        <v>227</v>
      </c>
      <c r="L852" s="4">
        <v>6</v>
      </c>
      <c r="M852" s="4">
        <v>3</v>
      </c>
      <c r="N852" s="4" t="s">
        <v>3</v>
      </c>
      <c r="O852" s="4">
        <v>2</v>
      </c>
      <c r="P852" s="4"/>
      <c r="Q852" s="4"/>
      <c r="R852" s="4"/>
      <c r="S852" s="4"/>
      <c r="T852" s="4"/>
      <c r="U852" s="4"/>
      <c r="V852" s="4"/>
      <c r="W852" s="4"/>
    </row>
    <row r="853" spans="1:23" x14ac:dyDescent="0.2">
      <c r="A853" s="4">
        <v>50</v>
      </c>
      <c r="B853" s="4">
        <v>0</v>
      </c>
      <c r="C853" s="4">
        <v>0</v>
      </c>
      <c r="D853" s="4">
        <v>1</v>
      </c>
      <c r="E853" s="4">
        <v>228</v>
      </c>
      <c r="F853" s="4">
        <f>ROUND(Source!AY845,O853)</f>
        <v>855751.26</v>
      </c>
      <c r="G853" s="4" t="s">
        <v>66</v>
      </c>
      <c r="H853" s="4" t="s">
        <v>67</v>
      </c>
      <c r="I853" s="4"/>
      <c r="J853" s="4"/>
      <c r="K853" s="4">
        <v>228</v>
      </c>
      <c r="L853" s="4">
        <v>7</v>
      </c>
      <c r="M853" s="4">
        <v>3</v>
      </c>
      <c r="N853" s="4" t="s">
        <v>3</v>
      </c>
      <c r="O853" s="4">
        <v>2</v>
      </c>
      <c r="P853" s="4"/>
      <c r="Q853" s="4"/>
      <c r="R853" s="4"/>
      <c r="S853" s="4"/>
      <c r="T853" s="4"/>
      <c r="U853" s="4"/>
      <c r="V853" s="4"/>
      <c r="W853" s="4"/>
    </row>
    <row r="854" spans="1:23" x14ac:dyDescent="0.2">
      <c r="A854" s="4">
        <v>50</v>
      </c>
      <c r="B854" s="4">
        <v>0</v>
      </c>
      <c r="C854" s="4">
        <v>0</v>
      </c>
      <c r="D854" s="4">
        <v>1</v>
      </c>
      <c r="E854" s="4">
        <v>216</v>
      </c>
      <c r="F854" s="4">
        <f>ROUND(Source!AP845,O854)</f>
        <v>0</v>
      </c>
      <c r="G854" s="4" t="s">
        <v>68</v>
      </c>
      <c r="H854" s="4" t="s">
        <v>69</v>
      </c>
      <c r="I854" s="4"/>
      <c r="J854" s="4"/>
      <c r="K854" s="4">
        <v>216</v>
      </c>
      <c r="L854" s="4">
        <v>8</v>
      </c>
      <c r="M854" s="4">
        <v>3</v>
      </c>
      <c r="N854" s="4" t="s">
        <v>3</v>
      </c>
      <c r="O854" s="4">
        <v>2</v>
      </c>
      <c r="P854" s="4"/>
      <c r="Q854" s="4"/>
      <c r="R854" s="4"/>
      <c r="S854" s="4"/>
      <c r="T854" s="4"/>
      <c r="U854" s="4"/>
      <c r="V854" s="4"/>
      <c r="W854" s="4"/>
    </row>
    <row r="855" spans="1:23" x14ac:dyDescent="0.2">
      <c r="A855" s="4">
        <v>50</v>
      </c>
      <c r="B855" s="4">
        <v>0</v>
      </c>
      <c r="C855" s="4">
        <v>0</v>
      </c>
      <c r="D855" s="4">
        <v>1</v>
      </c>
      <c r="E855" s="4">
        <v>223</v>
      </c>
      <c r="F855" s="4">
        <f>ROUND(Source!AQ845,O855)</f>
        <v>0</v>
      </c>
      <c r="G855" s="4" t="s">
        <v>70</v>
      </c>
      <c r="H855" s="4" t="s">
        <v>71</v>
      </c>
      <c r="I855" s="4"/>
      <c r="J855" s="4"/>
      <c r="K855" s="4">
        <v>223</v>
      </c>
      <c r="L855" s="4">
        <v>9</v>
      </c>
      <c r="M855" s="4">
        <v>3</v>
      </c>
      <c r="N855" s="4" t="s">
        <v>3</v>
      </c>
      <c r="O855" s="4">
        <v>2</v>
      </c>
      <c r="P855" s="4"/>
      <c r="Q855" s="4"/>
      <c r="R855" s="4"/>
      <c r="S855" s="4"/>
      <c r="T855" s="4"/>
      <c r="U855" s="4"/>
      <c r="V855" s="4"/>
      <c r="W855" s="4"/>
    </row>
    <row r="856" spans="1:23" x14ac:dyDescent="0.2">
      <c r="A856" s="4">
        <v>50</v>
      </c>
      <c r="B856" s="4">
        <v>0</v>
      </c>
      <c r="C856" s="4">
        <v>0</v>
      </c>
      <c r="D856" s="4">
        <v>1</v>
      </c>
      <c r="E856" s="4">
        <v>229</v>
      </c>
      <c r="F856" s="4">
        <f>ROUND(Source!AZ845,O856)</f>
        <v>0</v>
      </c>
      <c r="G856" s="4" t="s">
        <v>72</v>
      </c>
      <c r="H856" s="4" t="s">
        <v>73</v>
      </c>
      <c r="I856" s="4"/>
      <c r="J856" s="4"/>
      <c r="K856" s="4">
        <v>229</v>
      </c>
      <c r="L856" s="4">
        <v>10</v>
      </c>
      <c r="M856" s="4">
        <v>3</v>
      </c>
      <c r="N856" s="4" t="s">
        <v>3</v>
      </c>
      <c r="O856" s="4">
        <v>2</v>
      </c>
      <c r="P856" s="4"/>
      <c r="Q856" s="4"/>
      <c r="R856" s="4"/>
      <c r="S856" s="4"/>
      <c r="T856" s="4"/>
      <c r="U856" s="4"/>
      <c r="V856" s="4"/>
      <c r="W856" s="4"/>
    </row>
    <row r="857" spans="1:23" x14ac:dyDescent="0.2">
      <c r="A857" s="4">
        <v>50</v>
      </c>
      <c r="B857" s="4">
        <v>0</v>
      </c>
      <c r="C857" s="4">
        <v>0</v>
      </c>
      <c r="D857" s="4">
        <v>1</v>
      </c>
      <c r="E857" s="4">
        <v>203</v>
      </c>
      <c r="F857" s="4">
        <f>ROUND(Source!Q845,O857)</f>
        <v>1898.04</v>
      </c>
      <c r="G857" s="4" t="s">
        <v>74</v>
      </c>
      <c r="H857" s="4" t="s">
        <v>75</v>
      </c>
      <c r="I857" s="4"/>
      <c r="J857" s="4"/>
      <c r="K857" s="4">
        <v>203</v>
      </c>
      <c r="L857" s="4">
        <v>11</v>
      </c>
      <c r="M857" s="4">
        <v>3</v>
      </c>
      <c r="N857" s="4" t="s">
        <v>3</v>
      </c>
      <c r="O857" s="4">
        <v>2</v>
      </c>
      <c r="P857" s="4"/>
      <c r="Q857" s="4"/>
      <c r="R857" s="4"/>
      <c r="S857" s="4"/>
      <c r="T857" s="4"/>
      <c r="U857" s="4"/>
      <c r="V857" s="4"/>
      <c r="W857" s="4"/>
    </row>
    <row r="858" spans="1:23" x14ac:dyDescent="0.2">
      <c r="A858" s="4">
        <v>50</v>
      </c>
      <c r="B858" s="4">
        <v>0</v>
      </c>
      <c r="C858" s="4">
        <v>0</v>
      </c>
      <c r="D858" s="4">
        <v>1</v>
      </c>
      <c r="E858" s="4">
        <v>231</v>
      </c>
      <c r="F858" s="4">
        <f>ROUND(Source!BB845,O858)</f>
        <v>0</v>
      </c>
      <c r="G858" s="4" t="s">
        <v>76</v>
      </c>
      <c r="H858" s="4" t="s">
        <v>77</v>
      </c>
      <c r="I858" s="4"/>
      <c r="J858" s="4"/>
      <c r="K858" s="4">
        <v>231</v>
      </c>
      <c r="L858" s="4">
        <v>12</v>
      </c>
      <c r="M858" s="4">
        <v>3</v>
      </c>
      <c r="N858" s="4" t="s">
        <v>3</v>
      </c>
      <c r="O858" s="4">
        <v>2</v>
      </c>
      <c r="P858" s="4"/>
      <c r="Q858" s="4"/>
      <c r="R858" s="4"/>
      <c r="S858" s="4"/>
      <c r="T858" s="4"/>
      <c r="U858" s="4"/>
      <c r="V858" s="4"/>
      <c r="W858" s="4"/>
    </row>
    <row r="859" spans="1:23" x14ac:dyDescent="0.2">
      <c r="A859" s="4">
        <v>50</v>
      </c>
      <c r="B859" s="4">
        <v>0</v>
      </c>
      <c r="C859" s="4">
        <v>0</v>
      </c>
      <c r="D859" s="4">
        <v>1</v>
      </c>
      <c r="E859" s="4">
        <v>204</v>
      </c>
      <c r="F859" s="4">
        <f>ROUND(Source!R845,O859)</f>
        <v>191.57</v>
      </c>
      <c r="G859" s="4" t="s">
        <v>78</v>
      </c>
      <c r="H859" s="4" t="s">
        <v>79</v>
      </c>
      <c r="I859" s="4"/>
      <c r="J859" s="4"/>
      <c r="K859" s="4">
        <v>204</v>
      </c>
      <c r="L859" s="4">
        <v>13</v>
      </c>
      <c r="M859" s="4">
        <v>3</v>
      </c>
      <c r="N859" s="4" t="s">
        <v>3</v>
      </c>
      <c r="O859" s="4">
        <v>2</v>
      </c>
      <c r="P859" s="4"/>
      <c r="Q859" s="4"/>
      <c r="R859" s="4"/>
      <c r="S859" s="4"/>
      <c r="T859" s="4"/>
      <c r="U859" s="4"/>
      <c r="V859" s="4"/>
      <c r="W859" s="4"/>
    </row>
    <row r="860" spans="1:23" x14ac:dyDescent="0.2">
      <c r="A860" s="4">
        <v>50</v>
      </c>
      <c r="B860" s="4">
        <v>0</v>
      </c>
      <c r="C860" s="4">
        <v>0</v>
      </c>
      <c r="D860" s="4">
        <v>1</v>
      </c>
      <c r="E860" s="4">
        <v>205</v>
      </c>
      <c r="F860" s="4">
        <f>ROUND(Source!S845,O860)</f>
        <v>22221.11</v>
      </c>
      <c r="G860" s="4" t="s">
        <v>80</v>
      </c>
      <c r="H860" s="4" t="s">
        <v>81</v>
      </c>
      <c r="I860" s="4"/>
      <c r="J860" s="4"/>
      <c r="K860" s="4">
        <v>205</v>
      </c>
      <c r="L860" s="4">
        <v>14</v>
      </c>
      <c r="M860" s="4">
        <v>3</v>
      </c>
      <c r="N860" s="4" t="s">
        <v>3</v>
      </c>
      <c r="O860" s="4">
        <v>2</v>
      </c>
      <c r="P860" s="4"/>
      <c r="Q860" s="4"/>
      <c r="R860" s="4"/>
      <c r="S860" s="4"/>
      <c r="T860" s="4"/>
      <c r="U860" s="4"/>
      <c r="V860" s="4"/>
      <c r="W860" s="4"/>
    </row>
    <row r="861" spans="1:23" x14ac:dyDescent="0.2">
      <c r="A861" s="4">
        <v>50</v>
      </c>
      <c r="B861" s="4">
        <v>0</v>
      </c>
      <c r="C861" s="4">
        <v>0</v>
      </c>
      <c r="D861" s="4">
        <v>1</v>
      </c>
      <c r="E861" s="4">
        <v>232</v>
      </c>
      <c r="F861" s="4">
        <f>ROUND(Source!BC845,O861)</f>
        <v>0</v>
      </c>
      <c r="G861" s="4" t="s">
        <v>82</v>
      </c>
      <c r="H861" s="4" t="s">
        <v>83</v>
      </c>
      <c r="I861" s="4"/>
      <c r="J861" s="4"/>
      <c r="K861" s="4">
        <v>232</v>
      </c>
      <c r="L861" s="4">
        <v>15</v>
      </c>
      <c r="M861" s="4">
        <v>3</v>
      </c>
      <c r="N861" s="4" t="s">
        <v>3</v>
      </c>
      <c r="O861" s="4">
        <v>2</v>
      </c>
      <c r="P861" s="4"/>
      <c r="Q861" s="4"/>
      <c r="R861" s="4"/>
      <c r="S861" s="4"/>
      <c r="T861" s="4"/>
      <c r="U861" s="4"/>
      <c r="V861" s="4"/>
      <c r="W861" s="4"/>
    </row>
    <row r="862" spans="1:23" x14ac:dyDescent="0.2">
      <c r="A862" s="4">
        <v>50</v>
      </c>
      <c r="B862" s="4">
        <v>0</v>
      </c>
      <c r="C862" s="4">
        <v>0</v>
      </c>
      <c r="D862" s="4">
        <v>1</v>
      </c>
      <c r="E862" s="4">
        <v>214</v>
      </c>
      <c r="F862" s="4">
        <f>ROUND(Source!AS845,O862)</f>
        <v>776797.45</v>
      </c>
      <c r="G862" s="4" t="s">
        <v>84</v>
      </c>
      <c r="H862" s="4" t="s">
        <v>85</v>
      </c>
      <c r="I862" s="4"/>
      <c r="J862" s="4"/>
      <c r="K862" s="4">
        <v>214</v>
      </c>
      <c r="L862" s="4">
        <v>16</v>
      </c>
      <c r="M862" s="4">
        <v>3</v>
      </c>
      <c r="N862" s="4" t="s">
        <v>3</v>
      </c>
      <c r="O862" s="4">
        <v>2</v>
      </c>
      <c r="P862" s="4"/>
      <c r="Q862" s="4"/>
      <c r="R862" s="4"/>
      <c r="S862" s="4"/>
      <c r="T862" s="4"/>
      <c r="U862" s="4"/>
      <c r="V862" s="4"/>
      <c r="W862" s="4"/>
    </row>
    <row r="863" spans="1:23" x14ac:dyDescent="0.2">
      <c r="A863" s="4">
        <v>50</v>
      </c>
      <c r="B863" s="4">
        <v>0</v>
      </c>
      <c r="C863" s="4">
        <v>0</v>
      </c>
      <c r="D863" s="4">
        <v>1</v>
      </c>
      <c r="E863" s="4">
        <v>215</v>
      </c>
      <c r="F863" s="4">
        <f>ROUND(Source!AT845,O863)</f>
        <v>0</v>
      </c>
      <c r="G863" s="4" t="s">
        <v>86</v>
      </c>
      <c r="H863" s="4" t="s">
        <v>87</v>
      </c>
      <c r="I863" s="4"/>
      <c r="J863" s="4"/>
      <c r="K863" s="4">
        <v>215</v>
      </c>
      <c r="L863" s="4">
        <v>17</v>
      </c>
      <c r="M863" s="4">
        <v>3</v>
      </c>
      <c r="N863" s="4" t="s">
        <v>3</v>
      </c>
      <c r="O863" s="4">
        <v>2</v>
      </c>
      <c r="P863" s="4"/>
      <c r="Q863" s="4"/>
      <c r="R863" s="4"/>
      <c r="S863" s="4"/>
      <c r="T863" s="4"/>
      <c r="U863" s="4"/>
      <c r="V863" s="4"/>
      <c r="W863" s="4"/>
    </row>
    <row r="864" spans="1:23" x14ac:dyDescent="0.2">
      <c r="A864" s="4">
        <v>50</v>
      </c>
      <c r="B864" s="4">
        <v>0</v>
      </c>
      <c r="C864" s="4">
        <v>0</v>
      </c>
      <c r="D864" s="4">
        <v>1</v>
      </c>
      <c r="E864" s="4">
        <v>217</v>
      </c>
      <c r="F864" s="4">
        <f>ROUND(Source!AU845,O864)</f>
        <v>121056.73</v>
      </c>
      <c r="G864" s="4" t="s">
        <v>88</v>
      </c>
      <c r="H864" s="4" t="s">
        <v>89</v>
      </c>
      <c r="I864" s="4"/>
      <c r="J864" s="4"/>
      <c r="K864" s="4">
        <v>217</v>
      </c>
      <c r="L864" s="4">
        <v>18</v>
      </c>
      <c r="M864" s="4">
        <v>3</v>
      </c>
      <c r="N864" s="4" t="s">
        <v>3</v>
      </c>
      <c r="O864" s="4">
        <v>2</v>
      </c>
      <c r="P864" s="4"/>
      <c r="Q864" s="4"/>
      <c r="R864" s="4"/>
      <c r="S864" s="4"/>
      <c r="T864" s="4"/>
      <c r="U864" s="4"/>
      <c r="V864" s="4"/>
      <c r="W864" s="4"/>
    </row>
    <row r="865" spans="1:206" x14ac:dyDescent="0.2">
      <c r="A865" s="4">
        <v>50</v>
      </c>
      <c r="B865" s="4">
        <v>0</v>
      </c>
      <c r="C865" s="4">
        <v>0</v>
      </c>
      <c r="D865" s="4">
        <v>1</v>
      </c>
      <c r="E865" s="4">
        <v>230</v>
      </c>
      <c r="F865" s="4">
        <f>ROUND(Source!BA845,O865)</f>
        <v>0</v>
      </c>
      <c r="G865" s="4" t="s">
        <v>90</v>
      </c>
      <c r="H865" s="4" t="s">
        <v>91</v>
      </c>
      <c r="I865" s="4"/>
      <c r="J865" s="4"/>
      <c r="K865" s="4">
        <v>230</v>
      </c>
      <c r="L865" s="4">
        <v>19</v>
      </c>
      <c r="M865" s="4">
        <v>3</v>
      </c>
      <c r="N865" s="4" t="s">
        <v>3</v>
      </c>
      <c r="O865" s="4">
        <v>2</v>
      </c>
      <c r="P865" s="4"/>
      <c r="Q865" s="4"/>
      <c r="R865" s="4"/>
      <c r="S865" s="4"/>
      <c r="T865" s="4"/>
      <c r="U865" s="4"/>
      <c r="V865" s="4"/>
      <c r="W865" s="4"/>
    </row>
    <row r="866" spans="1:206" x14ac:dyDescent="0.2">
      <c r="A866" s="4">
        <v>50</v>
      </c>
      <c r="B866" s="4">
        <v>0</v>
      </c>
      <c r="C866" s="4">
        <v>0</v>
      </c>
      <c r="D866" s="4">
        <v>1</v>
      </c>
      <c r="E866" s="4">
        <v>206</v>
      </c>
      <c r="F866" s="4">
        <f>ROUND(Source!T845,O866)</f>
        <v>0</v>
      </c>
      <c r="G866" s="4" t="s">
        <v>92</v>
      </c>
      <c r="H866" s="4" t="s">
        <v>93</v>
      </c>
      <c r="I866" s="4"/>
      <c r="J866" s="4"/>
      <c r="K866" s="4">
        <v>206</v>
      </c>
      <c r="L866" s="4">
        <v>20</v>
      </c>
      <c r="M866" s="4">
        <v>3</v>
      </c>
      <c r="N866" s="4" t="s">
        <v>3</v>
      </c>
      <c r="O866" s="4">
        <v>2</v>
      </c>
      <c r="P866" s="4"/>
      <c r="Q866" s="4"/>
      <c r="R866" s="4"/>
      <c r="S866" s="4"/>
      <c r="T866" s="4"/>
      <c r="U866" s="4"/>
      <c r="V866" s="4"/>
      <c r="W866" s="4"/>
    </row>
    <row r="867" spans="1:206" x14ac:dyDescent="0.2">
      <c r="A867" s="4">
        <v>50</v>
      </c>
      <c r="B867" s="4">
        <v>0</v>
      </c>
      <c r="C867" s="4">
        <v>0</v>
      </c>
      <c r="D867" s="4">
        <v>1</v>
      </c>
      <c r="E867" s="4">
        <v>207</v>
      </c>
      <c r="F867" s="4">
        <f>Source!U845</f>
        <v>115.08084960000002</v>
      </c>
      <c r="G867" s="4" t="s">
        <v>94</v>
      </c>
      <c r="H867" s="4" t="s">
        <v>95</v>
      </c>
      <c r="I867" s="4"/>
      <c r="J867" s="4"/>
      <c r="K867" s="4">
        <v>207</v>
      </c>
      <c r="L867" s="4">
        <v>21</v>
      </c>
      <c r="M867" s="4">
        <v>3</v>
      </c>
      <c r="N867" s="4" t="s">
        <v>3</v>
      </c>
      <c r="O867" s="4">
        <v>-1</v>
      </c>
      <c r="P867" s="4"/>
      <c r="Q867" s="4"/>
      <c r="R867" s="4"/>
      <c r="S867" s="4"/>
      <c r="T867" s="4"/>
      <c r="U867" s="4"/>
      <c r="V867" s="4"/>
      <c r="W867" s="4"/>
    </row>
    <row r="868" spans="1:206" x14ac:dyDescent="0.2">
      <c r="A868" s="4">
        <v>50</v>
      </c>
      <c r="B868" s="4">
        <v>0</v>
      </c>
      <c r="C868" s="4">
        <v>0</v>
      </c>
      <c r="D868" s="4">
        <v>1</v>
      </c>
      <c r="E868" s="4">
        <v>208</v>
      </c>
      <c r="F868" s="4">
        <f>Source!V845</f>
        <v>0</v>
      </c>
      <c r="G868" s="4" t="s">
        <v>96</v>
      </c>
      <c r="H868" s="4" t="s">
        <v>97</v>
      </c>
      <c r="I868" s="4"/>
      <c r="J868" s="4"/>
      <c r="K868" s="4">
        <v>208</v>
      </c>
      <c r="L868" s="4">
        <v>22</v>
      </c>
      <c r="M868" s="4">
        <v>3</v>
      </c>
      <c r="N868" s="4" t="s">
        <v>3</v>
      </c>
      <c r="O868" s="4">
        <v>-1</v>
      </c>
      <c r="P868" s="4"/>
      <c r="Q868" s="4"/>
      <c r="R868" s="4"/>
      <c r="S868" s="4"/>
      <c r="T868" s="4"/>
      <c r="U868" s="4"/>
      <c r="V868" s="4"/>
      <c r="W868" s="4"/>
    </row>
    <row r="869" spans="1:206" x14ac:dyDescent="0.2">
      <c r="A869" s="4">
        <v>50</v>
      </c>
      <c r="B869" s="4">
        <v>0</v>
      </c>
      <c r="C869" s="4">
        <v>0</v>
      </c>
      <c r="D869" s="4">
        <v>1</v>
      </c>
      <c r="E869" s="4">
        <v>209</v>
      </c>
      <c r="F869" s="4">
        <f>ROUND(Source!W845,O869)</f>
        <v>0</v>
      </c>
      <c r="G869" s="4" t="s">
        <v>98</v>
      </c>
      <c r="H869" s="4" t="s">
        <v>99</v>
      </c>
      <c r="I869" s="4"/>
      <c r="J869" s="4"/>
      <c r="K869" s="4">
        <v>209</v>
      </c>
      <c r="L869" s="4">
        <v>23</v>
      </c>
      <c r="M869" s="4">
        <v>3</v>
      </c>
      <c r="N869" s="4" t="s">
        <v>3</v>
      </c>
      <c r="O869" s="4">
        <v>2</v>
      </c>
      <c r="P869" s="4"/>
      <c r="Q869" s="4"/>
      <c r="R869" s="4"/>
      <c r="S869" s="4"/>
      <c r="T869" s="4"/>
      <c r="U869" s="4"/>
      <c r="V869" s="4"/>
      <c r="W869" s="4"/>
    </row>
    <row r="870" spans="1:206" x14ac:dyDescent="0.2">
      <c r="A870" s="4">
        <v>50</v>
      </c>
      <c r="B870" s="4">
        <v>0</v>
      </c>
      <c r="C870" s="4">
        <v>0</v>
      </c>
      <c r="D870" s="4">
        <v>1</v>
      </c>
      <c r="E870" s="4">
        <v>210</v>
      </c>
      <c r="F870" s="4">
        <f>ROUND(Source!X845,O870)</f>
        <v>15554.78</v>
      </c>
      <c r="G870" s="4" t="s">
        <v>100</v>
      </c>
      <c r="H870" s="4" t="s">
        <v>101</v>
      </c>
      <c r="I870" s="4"/>
      <c r="J870" s="4"/>
      <c r="K870" s="4">
        <v>210</v>
      </c>
      <c r="L870" s="4">
        <v>24</v>
      </c>
      <c r="M870" s="4">
        <v>3</v>
      </c>
      <c r="N870" s="4" t="s">
        <v>3</v>
      </c>
      <c r="O870" s="4">
        <v>2</v>
      </c>
      <c r="P870" s="4"/>
      <c r="Q870" s="4"/>
      <c r="R870" s="4"/>
      <c r="S870" s="4"/>
      <c r="T870" s="4"/>
      <c r="U870" s="4"/>
      <c r="V870" s="4"/>
      <c r="W870" s="4"/>
    </row>
    <row r="871" spans="1:206" x14ac:dyDescent="0.2">
      <c r="A871" s="4">
        <v>50</v>
      </c>
      <c r="B871" s="4">
        <v>0</v>
      </c>
      <c r="C871" s="4">
        <v>0</v>
      </c>
      <c r="D871" s="4">
        <v>1</v>
      </c>
      <c r="E871" s="4">
        <v>211</v>
      </c>
      <c r="F871" s="4">
        <f>ROUND(Source!Y845,O871)</f>
        <v>2222.11</v>
      </c>
      <c r="G871" s="4" t="s">
        <v>102</v>
      </c>
      <c r="H871" s="4" t="s">
        <v>103</v>
      </c>
      <c r="I871" s="4"/>
      <c r="J871" s="4"/>
      <c r="K871" s="4">
        <v>211</v>
      </c>
      <c r="L871" s="4">
        <v>25</v>
      </c>
      <c r="M871" s="4">
        <v>3</v>
      </c>
      <c r="N871" s="4" t="s">
        <v>3</v>
      </c>
      <c r="O871" s="4">
        <v>2</v>
      </c>
      <c r="P871" s="4"/>
      <c r="Q871" s="4"/>
      <c r="R871" s="4"/>
      <c r="S871" s="4"/>
      <c r="T871" s="4"/>
      <c r="U871" s="4"/>
      <c r="V871" s="4"/>
      <c r="W871" s="4"/>
    </row>
    <row r="872" spans="1:206" x14ac:dyDescent="0.2">
      <c r="A872" s="4">
        <v>50</v>
      </c>
      <c r="B872" s="4">
        <v>0</v>
      </c>
      <c r="C872" s="4">
        <v>0</v>
      </c>
      <c r="D872" s="4">
        <v>1</v>
      </c>
      <c r="E872" s="4">
        <v>224</v>
      </c>
      <c r="F872" s="4">
        <f>ROUND(Source!AR845,O872)</f>
        <v>897854.18</v>
      </c>
      <c r="G872" s="4" t="s">
        <v>104</v>
      </c>
      <c r="H872" s="4" t="s">
        <v>105</v>
      </c>
      <c r="I872" s="4"/>
      <c r="J872" s="4"/>
      <c r="K872" s="4">
        <v>224</v>
      </c>
      <c r="L872" s="4">
        <v>26</v>
      </c>
      <c r="M872" s="4">
        <v>3</v>
      </c>
      <c r="N872" s="4" t="s">
        <v>3</v>
      </c>
      <c r="O872" s="4">
        <v>2</v>
      </c>
      <c r="P872" s="4"/>
      <c r="Q872" s="4"/>
      <c r="R872" s="4"/>
      <c r="S872" s="4"/>
      <c r="T872" s="4"/>
      <c r="U872" s="4"/>
      <c r="V872" s="4"/>
      <c r="W872" s="4"/>
    </row>
    <row r="873" spans="1:206" x14ac:dyDescent="0.2">
      <c r="A873" s="4">
        <v>50</v>
      </c>
      <c r="B873" s="4">
        <v>1</v>
      </c>
      <c r="C873" s="4">
        <v>0</v>
      </c>
      <c r="D873" s="4">
        <v>2</v>
      </c>
      <c r="E873" s="4">
        <v>0</v>
      </c>
      <c r="F873" s="4">
        <f>ROUND(F872*0.18,O873)</f>
        <v>161613.75</v>
      </c>
      <c r="G873" s="4" t="s">
        <v>106</v>
      </c>
      <c r="H873" s="4" t="s">
        <v>106</v>
      </c>
      <c r="I873" s="4"/>
      <c r="J873" s="4"/>
      <c r="K873" s="4">
        <v>212</v>
      </c>
      <c r="L873" s="4">
        <v>27</v>
      </c>
      <c r="M873" s="4">
        <v>0</v>
      </c>
      <c r="N873" s="4" t="s">
        <v>3</v>
      </c>
      <c r="O873" s="4">
        <v>2</v>
      </c>
      <c r="P873" s="4"/>
      <c r="Q873" s="4"/>
      <c r="R873" s="4"/>
      <c r="S873" s="4"/>
      <c r="T873" s="4"/>
      <c r="U873" s="4"/>
      <c r="V873" s="4"/>
      <c r="W873" s="4"/>
    </row>
    <row r="874" spans="1:206" x14ac:dyDescent="0.2">
      <c r="A874" s="4">
        <v>50</v>
      </c>
      <c r="B874" s="4">
        <v>1</v>
      </c>
      <c r="C874" s="4">
        <v>0</v>
      </c>
      <c r="D874" s="4">
        <v>2</v>
      </c>
      <c r="E874" s="4">
        <v>213</v>
      </c>
      <c r="F874" s="4">
        <f>ROUND(F872+F873,O874)</f>
        <v>1059467.93</v>
      </c>
      <c r="G874" s="4" t="s">
        <v>107</v>
      </c>
      <c r="H874" s="4" t="s">
        <v>108</v>
      </c>
      <c r="I874" s="4"/>
      <c r="J874" s="4"/>
      <c r="K874" s="4">
        <v>212</v>
      </c>
      <c r="L874" s="4">
        <v>28</v>
      </c>
      <c r="M874" s="4">
        <v>0</v>
      </c>
      <c r="N874" s="4" t="s">
        <v>3</v>
      </c>
      <c r="O874" s="4">
        <v>2</v>
      </c>
      <c r="P874" s="4"/>
      <c r="Q874" s="4"/>
      <c r="R874" s="4"/>
      <c r="S874" s="4"/>
      <c r="T874" s="4"/>
      <c r="U874" s="4"/>
      <c r="V874" s="4"/>
      <c r="W874" s="4"/>
    </row>
    <row r="876" spans="1:206" x14ac:dyDescent="0.2">
      <c r="A876" s="2">
        <v>51</v>
      </c>
      <c r="B876" s="2">
        <f>B20</f>
        <v>1</v>
      </c>
      <c r="C876" s="2">
        <f>A20</f>
        <v>3</v>
      </c>
      <c r="D876" s="2">
        <f>ROW(A20)</f>
        <v>20</v>
      </c>
      <c r="E876" s="2"/>
      <c r="F876" s="2" t="str">
        <f>IF(F20&lt;&gt;"",F20,"")</f>
        <v>Новая локальная смета</v>
      </c>
      <c r="G876" s="2" t="str">
        <f>IF(G20&lt;&gt;"",G20,"")</f>
        <v>Выполнение работ по благоустройству территории Мещанского района (1-й транш)</v>
      </c>
      <c r="H876" s="2">
        <v>0</v>
      </c>
      <c r="I876" s="2"/>
      <c r="J876" s="2"/>
      <c r="K876" s="2"/>
      <c r="L876" s="2"/>
      <c r="M876" s="2"/>
      <c r="N876" s="2"/>
      <c r="O876" s="2">
        <f t="shared" ref="O876:T876" si="866">ROUND(O46+O133+O225+O417+O509+O661+O753+O845+AB876,2)</f>
        <v>21103190.039999999</v>
      </c>
      <c r="P876" s="2">
        <f t="shared" si="866"/>
        <v>20477660.27</v>
      </c>
      <c r="Q876" s="2">
        <f t="shared" si="866"/>
        <v>49019.41</v>
      </c>
      <c r="R876" s="2">
        <f t="shared" si="866"/>
        <v>4951.3</v>
      </c>
      <c r="S876" s="2">
        <f t="shared" si="866"/>
        <v>576510.36</v>
      </c>
      <c r="T876" s="2">
        <f t="shared" si="866"/>
        <v>0</v>
      </c>
      <c r="U876" s="2">
        <f>U46+U133+U225+U417+U509+U661+U753+U845+AH876</f>
        <v>2987.3187156473036</v>
      </c>
      <c r="V876" s="2">
        <f>V46+V133+V225+V417+V509+V661+V753+V845+AI876</f>
        <v>0</v>
      </c>
      <c r="W876" s="2">
        <f>ROUND(W46+W133+W225+W417+W509+W661+W753+W845+AJ876,2)</f>
        <v>0</v>
      </c>
      <c r="X876" s="2">
        <f>ROUND(X46+X133+X225+X417+X509+X661+X753+X845+AK876,2)</f>
        <v>403557.33</v>
      </c>
      <c r="Y876" s="2">
        <f>ROUND(Y46+Y133+Y225+Y417+Y509+Y661+Y753+Y845+AL876,2)</f>
        <v>57651.13</v>
      </c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>
        <f t="shared" ref="AO876:BC876" si="867">ROUND(AO46+AO133+AO225+AO417+AO509+AO661+AO753+AO845+BX876,2)</f>
        <v>0</v>
      </c>
      <c r="AP876" s="2">
        <f t="shared" si="867"/>
        <v>0</v>
      </c>
      <c r="AQ876" s="2">
        <f t="shared" si="867"/>
        <v>0</v>
      </c>
      <c r="AR876" s="2">
        <f t="shared" si="867"/>
        <v>21569745.780000001</v>
      </c>
      <c r="AS876" s="2">
        <f t="shared" si="867"/>
        <v>16818756.5</v>
      </c>
      <c r="AT876" s="2">
        <f t="shared" si="867"/>
        <v>0</v>
      </c>
      <c r="AU876" s="2">
        <f t="shared" si="867"/>
        <v>4750989.28</v>
      </c>
      <c r="AV876" s="2">
        <f t="shared" si="867"/>
        <v>20477660.27</v>
      </c>
      <c r="AW876" s="2">
        <f t="shared" si="867"/>
        <v>20477660.27</v>
      </c>
      <c r="AX876" s="2">
        <f t="shared" si="867"/>
        <v>0</v>
      </c>
      <c r="AY876" s="2">
        <f t="shared" si="867"/>
        <v>20477660.27</v>
      </c>
      <c r="AZ876" s="2">
        <f t="shared" si="867"/>
        <v>0</v>
      </c>
      <c r="BA876" s="2">
        <f t="shared" si="867"/>
        <v>0</v>
      </c>
      <c r="BB876" s="2">
        <f t="shared" si="867"/>
        <v>0</v>
      </c>
      <c r="BC876" s="2">
        <f t="shared" si="867"/>
        <v>0</v>
      </c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>
        <v>0</v>
      </c>
    </row>
    <row r="878" spans="1:206" x14ac:dyDescent="0.2">
      <c r="A878" s="4">
        <v>50</v>
      </c>
      <c r="B878" s="4">
        <v>0</v>
      </c>
      <c r="C878" s="4">
        <v>0</v>
      </c>
      <c r="D878" s="4">
        <v>1</v>
      </c>
      <c r="E878" s="4">
        <v>201</v>
      </c>
      <c r="F878" s="4">
        <f>ROUND(Source!O876,O878)</f>
        <v>21103190.039999999</v>
      </c>
      <c r="G878" s="4" t="s">
        <v>54</v>
      </c>
      <c r="H878" s="4" t="s">
        <v>55</v>
      </c>
      <c r="I878" s="4"/>
      <c r="J878" s="4"/>
      <c r="K878" s="4">
        <v>201</v>
      </c>
      <c r="L878" s="4">
        <v>1</v>
      </c>
      <c r="M878" s="4">
        <v>3</v>
      </c>
      <c r="N878" s="4" t="s">
        <v>3</v>
      </c>
      <c r="O878" s="4">
        <v>2</v>
      </c>
      <c r="P878" s="4"/>
      <c r="Q878" s="4"/>
      <c r="R878" s="4"/>
      <c r="S878" s="4"/>
      <c r="T878" s="4"/>
      <c r="U878" s="4"/>
      <c r="V878" s="4"/>
      <c r="W878" s="4"/>
    </row>
    <row r="879" spans="1:206" x14ac:dyDescent="0.2">
      <c r="A879" s="4">
        <v>50</v>
      </c>
      <c r="B879" s="4">
        <v>0</v>
      </c>
      <c r="C879" s="4">
        <v>0</v>
      </c>
      <c r="D879" s="4">
        <v>1</v>
      </c>
      <c r="E879" s="4">
        <v>202</v>
      </c>
      <c r="F879" s="4">
        <f>ROUND(Source!P876,O879)</f>
        <v>20477660.27</v>
      </c>
      <c r="G879" s="4" t="s">
        <v>56</v>
      </c>
      <c r="H879" s="4" t="s">
        <v>57</v>
      </c>
      <c r="I879" s="4"/>
      <c r="J879" s="4"/>
      <c r="K879" s="4">
        <v>202</v>
      </c>
      <c r="L879" s="4">
        <v>2</v>
      </c>
      <c r="M879" s="4">
        <v>3</v>
      </c>
      <c r="N879" s="4" t="s">
        <v>3</v>
      </c>
      <c r="O879" s="4">
        <v>2</v>
      </c>
      <c r="P879" s="4"/>
      <c r="Q879" s="4"/>
      <c r="R879" s="4"/>
      <c r="S879" s="4"/>
      <c r="T879" s="4"/>
      <c r="U879" s="4"/>
      <c r="V879" s="4"/>
      <c r="W879" s="4"/>
    </row>
    <row r="880" spans="1:206" x14ac:dyDescent="0.2">
      <c r="A880" s="4">
        <v>50</v>
      </c>
      <c r="B880" s="4">
        <v>0</v>
      </c>
      <c r="C880" s="4">
        <v>0</v>
      </c>
      <c r="D880" s="4">
        <v>1</v>
      </c>
      <c r="E880" s="4">
        <v>222</v>
      </c>
      <c r="F880" s="4">
        <f>ROUND(Source!AO876,O880)</f>
        <v>0</v>
      </c>
      <c r="G880" s="4" t="s">
        <v>58</v>
      </c>
      <c r="H880" s="4" t="s">
        <v>59</v>
      </c>
      <c r="I880" s="4"/>
      <c r="J880" s="4"/>
      <c r="K880" s="4">
        <v>222</v>
      </c>
      <c r="L880" s="4">
        <v>3</v>
      </c>
      <c r="M880" s="4">
        <v>3</v>
      </c>
      <c r="N880" s="4" t="s">
        <v>3</v>
      </c>
      <c r="O880" s="4">
        <v>2</v>
      </c>
      <c r="P880" s="4"/>
      <c r="Q880" s="4"/>
      <c r="R880" s="4"/>
      <c r="S880" s="4"/>
      <c r="T880" s="4"/>
      <c r="U880" s="4"/>
      <c r="V880" s="4"/>
      <c r="W880" s="4"/>
    </row>
    <row r="881" spans="1:23" x14ac:dyDescent="0.2">
      <c r="A881" s="4">
        <v>50</v>
      </c>
      <c r="B881" s="4">
        <v>0</v>
      </c>
      <c r="C881" s="4">
        <v>0</v>
      </c>
      <c r="D881" s="4">
        <v>1</v>
      </c>
      <c r="E881" s="4">
        <v>225</v>
      </c>
      <c r="F881" s="4">
        <f>ROUND(Source!AV876,O881)</f>
        <v>20477660.27</v>
      </c>
      <c r="G881" s="4" t="s">
        <v>60</v>
      </c>
      <c r="H881" s="4" t="s">
        <v>61</v>
      </c>
      <c r="I881" s="4"/>
      <c r="J881" s="4"/>
      <c r="K881" s="4">
        <v>225</v>
      </c>
      <c r="L881" s="4">
        <v>4</v>
      </c>
      <c r="M881" s="4">
        <v>3</v>
      </c>
      <c r="N881" s="4" t="s">
        <v>3</v>
      </c>
      <c r="O881" s="4">
        <v>2</v>
      </c>
      <c r="P881" s="4"/>
      <c r="Q881" s="4"/>
      <c r="R881" s="4"/>
      <c r="S881" s="4"/>
      <c r="T881" s="4"/>
      <c r="U881" s="4"/>
      <c r="V881" s="4"/>
      <c r="W881" s="4"/>
    </row>
    <row r="882" spans="1:23" x14ac:dyDescent="0.2">
      <c r="A882" s="4">
        <v>50</v>
      </c>
      <c r="B882" s="4">
        <v>0</v>
      </c>
      <c r="C882" s="4">
        <v>0</v>
      </c>
      <c r="D882" s="4">
        <v>1</v>
      </c>
      <c r="E882" s="4">
        <v>226</v>
      </c>
      <c r="F882" s="4">
        <f>ROUND(Source!AW876,O882)</f>
        <v>20477660.27</v>
      </c>
      <c r="G882" s="4" t="s">
        <v>62</v>
      </c>
      <c r="H882" s="4" t="s">
        <v>63</v>
      </c>
      <c r="I882" s="4"/>
      <c r="J882" s="4"/>
      <c r="K882" s="4">
        <v>226</v>
      </c>
      <c r="L882" s="4">
        <v>5</v>
      </c>
      <c r="M882" s="4">
        <v>3</v>
      </c>
      <c r="N882" s="4" t="s">
        <v>3</v>
      </c>
      <c r="O882" s="4">
        <v>2</v>
      </c>
      <c r="P882" s="4"/>
      <c r="Q882" s="4"/>
      <c r="R882" s="4"/>
      <c r="S882" s="4"/>
      <c r="T882" s="4"/>
      <c r="U882" s="4"/>
      <c r="V882" s="4"/>
      <c r="W882" s="4"/>
    </row>
    <row r="883" spans="1:23" x14ac:dyDescent="0.2">
      <c r="A883" s="4">
        <v>50</v>
      </c>
      <c r="B883" s="4">
        <v>0</v>
      </c>
      <c r="C883" s="4">
        <v>0</v>
      </c>
      <c r="D883" s="4">
        <v>1</v>
      </c>
      <c r="E883" s="4">
        <v>227</v>
      </c>
      <c r="F883" s="4">
        <f>ROUND(Source!AX876,O883)</f>
        <v>0</v>
      </c>
      <c r="G883" s="4" t="s">
        <v>64</v>
      </c>
      <c r="H883" s="4" t="s">
        <v>65</v>
      </c>
      <c r="I883" s="4"/>
      <c r="J883" s="4"/>
      <c r="K883" s="4">
        <v>227</v>
      </c>
      <c r="L883" s="4">
        <v>6</v>
      </c>
      <c r="M883" s="4">
        <v>3</v>
      </c>
      <c r="N883" s="4" t="s">
        <v>3</v>
      </c>
      <c r="O883" s="4">
        <v>2</v>
      </c>
      <c r="P883" s="4"/>
      <c r="Q883" s="4"/>
      <c r="R883" s="4"/>
      <c r="S883" s="4"/>
      <c r="T883" s="4"/>
      <c r="U883" s="4"/>
      <c r="V883" s="4"/>
      <c r="W883" s="4"/>
    </row>
    <row r="884" spans="1:23" x14ac:dyDescent="0.2">
      <c r="A884" s="4">
        <v>50</v>
      </c>
      <c r="B884" s="4">
        <v>0</v>
      </c>
      <c r="C884" s="4">
        <v>0</v>
      </c>
      <c r="D884" s="4">
        <v>1</v>
      </c>
      <c r="E884" s="4">
        <v>228</v>
      </c>
      <c r="F884" s="4">
        <f>ROUND(Source!AY876,O884)</f>
        <v>20477660.27</v>
      </c>
      <c r="G884" s="4" t="s">
        <v>66</v>
      </c>
      <c r="H884" s="4" t="s">
        <v>67</v>
      </c>
      <c r="I884" s="4"/>
      <c r="J884" s="4"/>
      <c r="K884" s="4">
        <v>228</v>
      </c>
      <c r="L884" s="4">
        <v>7</v>
      </c>
      <c r="M884" s="4">
        <v>3</v>
      </c>
      <c r="N884" s="4" t="s">
        <v>3</v>
      </c>
      <c r="O884" s="4">
        <v>2</v>
      </c>
      <c r="P884" s="4"/>
      <c r="Q884" s="4"/>
      <c r="R884" s="4"/>
      <c r="S884" s="4"/>
      <c r="T884" s="4"/>
      <c r="U884" s="4"/>
      <c r="V884" s="4"/>
      <c r="W884" s="4"/>
    </row>
    <row r="885" spans="1:23" x14ac:dyDescent="0.2">
      <c r="A885" s="4">
        <v>50</v>
      </c>
      <c r="B885" s="4">
        <v>0</v>
      </c>
      <c r="C885" s="4">
        <v>0</v>
      </c>
      <c r="D885" s="4">
        <v>1</v>
      </c>
      <c r="E885" s="4">
        <v>216</v>
      </c>
      <c r="F885" s="4">
        <f>ROUND(Source!AP876,O885)</f>
        <v>0</v>
      </c>
      <c r="G885" s="4" t="s">
        <v>68</v>
      </c>
      <c r="H885" s="4" t="s">
        <v>69</v>
      </c>
      <c r="I885" s="4"/>
      <c r="J885" s="4"/>
      <c r="K885" s="4">
        <v>216</v>
      </c>
      <c r="L885" s="4">
        <v>8</v>
      </c>
      <c r="M885" s="4">
        <v>3</v>
      </c>
      <c r="N885" s="4" t="s">
        <v>3</v>
      </c>
      <c r="O885" s="4">
        <v>2</v>
      </c>
      <c r="P885" s="4"/>
      <c r="Q885" s="4"/>
      <c r="R885" s="4"/>
      <c r="S885" s="4"/>
      <c r="T885" s="4"/>
      <c r="U885" s="4"/>
      <c r="V885" s="4"/>
      <c r="W885" s="4"/>
    </row>
    <row r="886" spans="1:23" x14ac:dyDescent="0.2">
      <c r="A886" s="4">
        <v>50</v>
      </c>
      <c r="B886" s="4">
        <v>0</v>
      </c>
      <c r="C886" s="4">
        <v>0</v>
      </c>
      <c r="D886" s="4">
        <v>1</v>
      </c>
      <c r="E886" s="4">
        <v>223</v>
      </c>
      <c r="F886" s="4">
        <f>ROUND(Source!AQ876,O886)</f>
        <v>0</v>
      </c>
      <c r="G886" s="4" t="s">
        <v>70</v>
      </c>
      <c r="H886" s="4" t="s">
        <v>71</v>
      </c>
      <c r="I886" s="4"/>
      <c r="J886" s="4"/>
      <c r="K886" s="4">
        <v>223</v>
      </c>
      <c r="L886" s="4">
        <v>9</v>
      </c>
      <c r="M886" s="4">
        <v>3</v>
      </c>
      <c r="N886" s="4" t="s">
        <v>3</v>
      </c>
      <c r="O886" s="4">
        <v>2</v>
      </c>
      <c r="P886" s="4"/>
      <c r="Q886" s="4"/>
      <c r="R886" s="4"/>
      <c r="S886" s="4"/>
      <c r="T886" s="4"/>
      <c r="U886" s="4"/>
      <c r="V886" s="4"/>
      <c r="W886" s="4"/>
    </row>
    <row r="887" spans="1:23" x14ac:dyDescent="0.2">
      <c r="A887" s="4">
        <v>50</v>
      </c>
      <c r="B887" s="4">
        <v>0</v>
      </c>
      <c r="C887" s="4">
        <v>0</v>
      </c>
      <c r="D887" s="4">
        <v>1</v>
      </c>
      <c r="E887" s="4">
        <v>229</v>
      </c>
      <c r="F887" s="4">
        <f>ROUND(Source!AZ876,O887)</f>
        <v>0</v>
      </c>
      <c r="G887" s="4" t="s">
        <v>72</v>
      </c>
      <c r="H887" s="4" t="s">
        <v>73</v>
      </c>
      <c r="I887" s="4"/>
      <c r="J887" s="4"/>
      <c r="K887" s="4">
        <v>229</v>
      </c>
      <c r="L887" s="4">
        <v>10</v>
      </c>
      <c r="M887" s="4">
        <v>3</v>
      </c>
      <c r="N887" s="4" t="s">
        <v>3</v>
      </c>
      <c r="O887" s="4">
        <v>2</v>
      </c>
      <c r="P887" s="4"/>
      <c r="Q887" s="4"/>
      <c r="R887" s="4"/>
      <c r="S887" s="4"/>
      <c r="T887" s="4"/>
      <c r="U887" s="4"/>
      <c r="V887" s="4"/>
      <c r="W887" s="4"/>
    </row>
    <row r="888" spans="1:23" x14ac:dyDescent="0.2">
      <c r="A888" s="4">
        <v>50</v>
      </c>
      <c r="B888" s="4">
        <v>0</v>
      </c>
      <c r="C888" s="4">
        <v>0</v>
      </c>
      <c r="D888" s="4">
        <v>1</v>
      </c>
      <c r="E888" s="4">
        <v>203</v>
      </c>
      <c r="F888" s="4">
        <f>ROUND(Source!Q876,O888)</f>
        <v>49019.41</v>
      </c>
      <c r="G888" s="4" t="s">
        <v>74</v>
      </c>
      <c r="H888" s="4" t="s">
        <v>75</v>
      </c>
      <c r="I888" s="4"/>
      <c r="J888" s="4"/>
      <c r="K888" s="4">
        <v>203</v>
      </c>
      <c r="L888" s="4">
        <v>11</v>
      </c>
      <c r="M888" s="4">
        <v>3</v>
      </c>
      <c r="N888" s="4" t="s">
        <v>3</v>
      </c>
      <c r="O888" s="4">
        <v>2</v>
      </c>
      <c r="P888" s="4"/>
      <c r="Q888" s="4"/>
      <c r="R888" s="4"/>
      <c r="S888" s="4"/>
      <c r="T888" s="4"/>
      <c r="U888" s="4"/>
      <c r="V888" s="4"/>
      <c r="W888" s="4"/>
    </row>
    <row r="889" spans="1:23" x14ac:dyDescent="0.2">
      <c r="A889" s="4">
        <v>50</v>
      </c>
      <c r="B889" s="4">
        <v>0</v>
      </c>
      <c r="C889" s="4">
        <v>0</v>
      </c>
      <c r="D889" s="4">
        <v>1</v>
      </c>
      <c r="E889" s="4">
        <v>231</v>
      </c>
      <c r="F889" s="4">
        <f>ROUND(Source!BB876,O889)</f>
        <v>0</v>
      </c>
      <c r="G889" s="4" t="s">
        <v>76</v>
      </c>
      <c r="H889" s="4" t="s">
        <v>77</v>
      </c>
      <c r="I889" s="4"/>
      <c r="J889" s="4"/>
      <c r="K889" s="4">
        <v>231</v>
      </c>
      <c r="L889" s="4">
        <v>12</v>
      </c>
      <c r="M889" s="4">
        <v>3</v>
      </c>
      <c r="N889" s="4" t="s">
        <v>3</v>
      </c>
      <c r="O889" s="4">
        <v>2</v>
      </c>
      <c r="P889" s="4"/>
      <c r="Q889" s="4"/>
      <c r="R889" s="4"/>
      <c r="S889" s="4"/>
      <c r="T889" s="4"/>
      <c r="U889" s="4"/>
      <c r="V889" s="4"/>
      <c r="W889" s="4"/>
    </row>
    <row r="890" spans="1:23" x14ac:dyDescent="0.2">
      <c r="A890" s="4">
        <v>50</v>
      </c>
      <c r="B890" s="4">
        <v>0</v>
      </c>
      <c r="C890" s="4">
        <v>0</v>
      </c>
      <c r="D890" s="4">
        <v>1</v>
      </c>
      <c r="E890" s="4">
        <v>204</v>
      </c>
      <c r="F890" s="4">
        <f>ROUND(Source!R876,O890)</f>
        <v>4951.3</v>
      </c>
      <c r="G890" s="4" t="s">
        <v>78</v>
      </c>
      <c r="H890" s="4" t="s">
        <v>79</v>
      </c>
      <c r="I890" s="4"/>
      <c r="J890" s="4"/>
      <c r="K890" s="4">
        <v>204</v>
      </c>
      <c r="L890" s="4">
        <v>13</v>
      </c>
      <c r="M890" s="4">
        <v>3</v>
      </c>
      <c r="N890" s="4" t="s">
        <v>3</v>
      </c>
      <c r="O890" s="4">
        <v>2</v>
      </c>
      <c r="P890" s="4"/>
      <c r="Q890" s="4"/>
      <c r="R890" s="4"/>
      <c r="S890" s="4"/>
      <c r="T890" s="4"/>
      <c r="U890" s="4"/>
      <c r="V890" s="4"/>
      <c r="W890" s="4"/>
    </row>
    <row r="891" spans="1:23" x14ac:dyDescent="0.2">
      <c r="A891" s="4">
        <v>50</v>
      </c>
      <c r="B891" s="4">
        <v>0</v>
      </c>
      <c r="C891" s="4">
        <v>0</v>
      </c>
      <c r="D891" s="4">
        <v>1</v>
      </c>
      <c r="E891" s="4">
        <v>205</v>
      </c>
      <c r="F891" s="4">
        <f>ROUND(Source!S876,O891)</f>
        <v>576510.36</v>
      </c>
      <c r="G891" s="4" t="s">
        <v>80</v>
      </c>
      <c r="H891" s="4" t="s">
        <v>81</v>
      </c>
      <c r="I891" s="4"/>
      <c r="J891" s="4"/>
      <c r="K891" s="4">
        <v>205</v>
      </c>
      <c r="L891" s="4">
        <v>14</v>
      </c>
      <c r="M891" s="4">
        <v>3</v>
      </c>
      <c r="N891" s="4" t="s">
        <v>3</v>
      </c>
      <c r="O891" s="4">
        <v>2</v>
      </c>
      <c r="P891" s="4"/>
      <c r="Q891" s="4"/>
      <c r="R891" s="4"/>
      <c r="S891" s="4"/>
      <c r="T891" s="4"/>
      <c r="U891" s="4"/>
      <c r="V891" s="4"/>
      <c r="W891" s="4"/>
    </row>
    <row r="892" spans="1:23" x14ac:dyDescent="0.2">
      <c r="A892" s="4">
        <v>50</v>
      </c>
      <c r="B892" s="4">
        <v>0</v>
      </c>
      <c r="C892" s="4">
        <v>0</v>
      </c>
      <c r="D892" s="4">
        <v>1</v>
      </c>
      <c r="E892" s="4">
        <v>232</v>
      </c>
      <c r="F892" s="4">
        <f>ROUND(Source!BC876,O892)</f>
        <v>0</v>
      </c>
      <c r="G892" s="4" t="s">
        <v>82</v>
      </c>
      <c r="H892" s="4" t="s">
        <v>83</v>
      </c>
      <c r="I892" s="4"/>
      <c r="J892" s="4"/>
      <c r="K892" s="4">
        <v>232</v>
      </c>
      <c r="L892" s="4">
        <v>15</v>
      </c>
      <c r="M892" s="4">
        <v>3</v>
      </c>
      <c r="N892" s="4" t="s">
        <v>3</v>
      </c>
      <c r="O892" s="4">
        <v>2</v>
      </c>
      <c r="P892" s="4"/>
      <c r="Q892" s="4"/>
      <c r="R892" s="4"/>
      <c r="S892" s="4"/>
      <c r="T892" s="4"/>
      <c r="U892" s="4"/>
      <c r="V892" s="4"/>
      <c r="W892" s="4"/>
    </row>
    <row r="893" spans="1:23" x14ac:dyDescent="0.2">
      <c r="A893" s="4">
        <v>50</v>
      </c>
      <c r="B893" s="4">
        <v>0</v>
      </c>
      <c r="C893" s="4">
        <v>0</v>
      </c>
      <c r="D893" s="4">
        <v>1</v>
      </c>
      <c r="E893" s="4">
        <v>214</v>
      </c>
      <c r="F893" s="4">
        <f>ROUND(Source!AS876,O893)</f>
        <v>16818756.5</v>
      </c>
      <c r="G893" s="4" t="s">
        <v>84</v>
      </c>
      <c r="H893" s="4" t="s">
        <v>85</v>
      </c>
      <c r="I893" s="4"/>
      <c r="J893" s="4"/>
      <c r="K893" s="4">
        <v>214</v>
      </c>
      <c r="L893" s="4">
        <v>16</v>
      </c>
      <c r="M893" s="4">
        <v>3</v>
      </c>
      <c r="N893" s="4" t="s">
        <v>3</v>
      </c>
      <c r="O893" s="4">
        <v>2</v>
      </c>
      <c r="P893" s="4"/>
      <c r="Q893" s="4"/>
      <c r="R893" s="4"/>
      <c r="S893" s="4"/>
      <c r="T893" s="4"/>
      <c r="U893" s="4"/>
      <c r="V893" s="4"/>
      <c r="W893" s="4"/>
    </row>
    <row r="894" spans="1:23" x14ac:dyDescent="0.2">
      <c r="A894" s="4">
        <v>50</v>
      </c>
      <c r="B894" s="4">
        <v>0</v>
      </c>
      <c r="C894" s="4">
        <v>0</v>
      </c>
      <c r="D894" s="4">
        <v>1</v>
      </c>
      <c r="E894" s="4">
        <v>215</v>
      </c>
      <c r="F894" s="4">
        <f>ROUND(Source!AT876,O894)</f>
        <v>0</v>
      </c>
      <c r="G894" s="4" t="s">
        <v>86</v>
      </c>
      <c r="H894" s="4" t="s">
        <v>87</v>
      </c>
      <c r="I894" s="4"/>
      <c r="J894" s="4"/>
      <c r="K894" s="4">
        <v>215</v>
      </c>
      <c r="L894" s="4">
        <v>17</v>
      </c>
      <c r="M894" s="4">
        <v>3</v>
      </c>
      <c r="N894" s="4" t="s">
        <v>3</v>
      </c>
      <c r="O894" s="4">
        <v>2</v>
      </c>
      <c r="P894" s="4"/>
      <c r="Q894" s="4"/>
      <c r="R894" s="4"/>
      <c r="S894" s="4"/>
      <c r="T894" s="4"/>
      <c r="U894" s="4"/>
      <c r="V894" s="4"/>
      <c r="W894" s="4"/>
    </row>
    <row r="895" spans="1:23" x14ac:dyDescent="0.2">
      <c r="A895" s="4">
        <v>50</v>
      </c>
      <c r="B895" s="4">
        <v>0</v>
      </c>
      <c r="C895" s="4">
        <v>0</v>
      </c>
      <c r="D895" s="4">
        <v>1</v>
      </c>
      <c r="E895" s="4">
        <v>217</v>
      </c>
      <c r="F895" s="4">
        <f>ROUND(Source!AU876,O895)</f>
        <v>4750989.28</v>
      </c>
      <c r="G895" s="4" t="s">
        <v>88</v>
      </c>
      <c r="H895" s="4" t="s">
        <v>89</v>
      </c>
      <c r="I895" s="4"/>
      <c r="J895" s="4"/>
      <c r="K895" s="4">
        <v>217</v>
      </c>
      <c r="L895" s="4">
        <v>18</v>
      </c>
      <c r="M895" s="4">
        <v>3</v>
      </c>
      <c r="N895" s="4" t="s">
        <v>3</v>
      </c>
      <c r="O895" s="4">
        <v>2</v>
      </c>
      <c r="P895" s="4"/>
      <c r="Q895" s="4"/>
      <c r="R895" s="4"/>
      <c r="S895" s="4"/>
      <c r="T895" s="4"/>
      <c r="U895" s="4"/>
      <c r="V895" s="4"/>
      <c r="W895" s="4"/>
    </row>
    <row r="896" spans="1:23" x14ac:dyDescent="0.2">
      <c r="A896" s="4">
        <v>50</v>
      </c>
      <c r="B896" s="4">
        <v>0</v>
      </c>
      <c r="C896" s="4">
        <v>0</v>
      </c>
      <c r="D896" s="4">
        <v>1</v>
      </c>
      <c r="E896" s="4">
        <v>230</v>
      </c>
      <c r="F896" s="4">
        <f>ROUND(Source!BA876,O896)</f>
        <v>0</v>
      </c>
      <c r="G896" s="4" t="s">
        <v>90</v>
      </c>
      <c r="H896" s="4" t="s">
        <v>91</v>
      </c>
      <c r="I896" s="4"/>
      <c r="J896" s="4"/>
      <c r="K896" s="4">
        <v>230</v>
      </c>
      <c r="L896" s="4">
        <v>19</v>
      </c>
      <c r="M896" s="4">
        <v>3</v>
      </c>
      <c r="N896" s="4" t="s">
        <v>3</v>
      </c>
      <c r="O896" s="4">
        <v>2</v>
      </c>
      <c r="P896" s="4"/>
      <c r="Q896" s="4"/>
      <c r="R896" s="4"/>
      <c r="S896" s="4"/>
      <c r="T896" s="4"/>
      <c r="U896" s="4"/>
      <c r="V896" s="4"/>
      <c r="W896" s="4"/>
    </row>
    <row r="897" spans="1:206" x14ac:dyDescent="0.2">
      <c r="A897" s="4">
        <v>50</v>
      </c>
      <c r="B897" s="4">
        <v>0</v>
      </c>
      <c r="C897" s="4">
        <v>0</v>
      </c>
      <c r="D897" s="4">
        <v>1</v>
      </c>
      <c r="E897" s="4">
        <v>206</v>
      </c>
      <c r="F897" s="4">
        <f>ROUND(Source!T876,O897)</f>
        <v>0</v>
      </c>
      <c r="G897" s="4" t="s">
        <v>92</v>
      </c>
      <c r="H897" s="4" t="s">
        <v>93</v>
      </c>
      <c r="I897" s="4"/>
      <c r="J897" s="4"/>
      <c r="K897" s="4">
        <v>206</v>
      </c>
      <c r="L897" s="4">
        <v>20</v>
      </c>
      <c r="M897" s="4">
        <v>3</v>
      </c>
      <c r="N897" s="4" t="s">
        <v>3</v>
      </c>
      <c r="O897" s="4">
        <v>2</v>
      </c>
      <c r="P897" s="4"/>
      <c r="Q897" s="4"/>
      <c r="R897" s="4"/>
      <c r="S897" s="4"/>
      <c r="T897" s="4"/>
      <c r="U897" s="4"/>
      <c r="V897" s="4"/>
      <c r="W897" s="4"/>
    </row>
    <row r="898" spans="1:206" x14ac:dyDescent="0.2">
      <c r="A898" s="4">
        <v>50</v>
      </c>
      <c r="B898" s="4">
        <v>0</v>
      </c>
      <c r="C898" s="4">
        <v>0</v>
      </c>
      <c r="D898" s="4">
        <v>1</v>
      </c>
      <c r="E898" s="4">
        <v>207</v>
      </c>
      <c r="F898" s="4">
        <f>Source!U876</f>
        <v>2987.3187156473036</v>
      </c>
      <c r="G898" s="4" t="s">
        <v>94</v>
      </c>
      <c r="H898" s="4" t="s">
        <v>95</v>
      </c>
      <c r="I898" s="4"/>
      <c r="J898" s="4"/>
      <c r="K898" s="4">
        <v>207</v>
      </c>
      <c r="L898" s="4">
        <v>21</v>
      </c>
      <c r="M898" s="4">
        <v>3</v>
      </c>
      <c r="N898" s="4" t="s">
        <v>3</v>
      </c>
      <c r="O898" s="4">
        <v>-1</v>
      </c>
      <c r="P898" s="4"/>
      <c r="Q898" s="4"/>
      <c r="R898" s="4"/>
      <c r="S898" s="4"/>
      <c r="T898" s="4"/>
      <c r="U898" s="4"/>
      <c r="V898" s="4"/>
      <c r="W898" s="4"/>
    </row>
    <row r="899" spans="1:206" x14ac:dyDescent="0.2">
      <c r="A899" s="4">
        <v>50</v>
      </c>
      <c r="B899" s="4">
        <v>0</v>
      </c>
      <c r="C899" s="4">
        <v>0</v>
      </c>
      <c r="D899" s="4">
        <v>1</v>
      </c>
      <c r="E899" s="4">
        <v>208</v>
      </c>
      <c r="F899" s="4">
        <f>Source!V876</f>
        <v>0</v>
      </c>
      <c r="G899" s="4" t="s">
        <v>96</v>
      </c>
      <c r="H899" s="4" t="s">
        <v>97</v>
      </c>
      <c r="I899" s="4"/>
      <c r="J899" s="4"/>
      <c r="K899" s="4">
        <v>208</v>
      </c>
      <c r="L899" s="4">
        <v>22</v>
      </c>
      <c r="M899" s="4">
        <v>3</v>
      </c>
      <c r="N899" s="4" t="s">
        <v>3</v>
      </c>
      <c r="O899" s="4">
        <v>-1</v>
      </c>
      <c r="P899" s="4"/>
      <c r="Q899" s="4"/>
      <c r="R899" s="4"/>
      <c r="S899" s="4"/>
      <c r="T899" s="4"/>
      <c r="U899" s="4"/>
      <c r="V899" s="4"/>
      <c r="W899" s="4"/>
    </row>
    <row r="900" spans="1:206" x14ac:dyDescent="0.2">
      <c r="A900" s="4">
        <v>50</v>
      </c>
      <c r="B900" s="4">
        <v>0</v>
      </c>
      <c r="C900" s="4">
        <v>0</v>
      </c>
      <c r="D900" s="4">
        <v>1</v>
      </c>
      <c r="E900" s="4">
        <v>209</v>
      </c>
      <c r="F900" s="4">
        <f>ROUND(Source!W876,O900)</f>
        <v>0</v>
      </c>
      <c r="G900" s="4" t="s">
        <v>98</v>
      </c>
      <c r="H900" s="4" t="s">
        <v>99</v>
      </c>
      <c r="I900" s="4"/>
      <c r="J900" s="4"/>
      <c r="K900" s="4">
        <v>209</v>
      </c>
      <c r="L900" s="4">
        <v>23</v>
      </c>
      <c r="M900" s="4">
        <v>3</v>
      </c>
      <c r="N900" s="4" t="s">
        <v>3</v>
      </c>
      <c r="O900" s="4">
        <v>2</v>
      </c>
      <c r="P900" s="4"/>
      <c r="Q900" s="4"/>
      <c r="R900" s="4"/>
      <c r="S900" s="4"/>
      <c r="T900" s="4"/>
      <c r="U900" s="4"/>
      <c r="V900" s="4"/>
      <c r="W900" s="4"/>
    </row>
    <row r="901" spans="1:206" x14ac:dyDescent="0.2">
      <c r="A901" s="4">
        <v>50</v>
      </c>
      <c r="B901" s="4">
        <v>0</v>
      </c>
      <c r="C901" s="4">
        <v>0</v>
      </c>
      <c r="D901" s="4">
        <v>1</v>
      </c>
      <c r="E901" s="4">
        <v>210</v>
      </c>
      <c r="F901" s="4">
        <f>ROUND(Source!X876,O901)</f>
        <v>403557.33</v>
      </c>
      <c r="G901" s="4" t="s">
        <v>100</v>
      </c>
      <c r="H901" s="4" t="s">
        <v>101</v>
      </c>
      <c r="I901" s="4"/>
      <c r="J901" s="4"/>
      <c r="K901" s="4">
        <v>210</v>
      </c>
      <c r="L901" s="4">
        <v>24</v>
      </c>
      <c r="M901" s="4">
        <v>3</v>
      </c>
      <c r="N901" s="4" t="s">
        <v>3</v>
      </c>
      <c r="O901" s="4">
        <v>2</v>
      </c>
      <c r="P901" s="4"/>
      <c r="Q901" s="4"/>
      <c r="R901" s="4"/>
      <c r="S901" s="4"/>
      <c r="T901" s="4"/>
      <c r="U901" s="4"/>
      <c r="V901" s="4"/>
      <c r="W901" s="4"/>
    </row>
    <row r="902" spans="1:206" x14ac:dyDescent="0.2">
      <c r="A902" s="4">
        <v>50</v>
      </c>
      <c r="B902" s="4">
        <v>0</v>
      </c>
      <c r="C902" s="4">
        <v>0</v>
      </c>
      <c r="D902" s="4">
        <v>1</v>
      </c>
      <c r="E902" s="4">
        <v>211</v>
      </c>
      <c r="F902" s="4">
        <f>ROUND(Source!Y876,O902)</f>
        <v>57651.13</v>
      </c>
      <c r="G902" s="4" t="s">
        <v>102</v>
      </c>
      <c r="H902" s="4" t="s">
        <v>103</v>
      </c>
      <c r="I902" s="4"/>
      <c r="J902" s="4"/>
      <c r="K902" s="4">
        <v>211</v>
      </c>
      <c r="L902" s="4">
        <v>25</v>
      </c>
      <c r="M902" s="4">
        <v>3</v>
      </c>
      <c r="N902" s="4" t="s">
        <v>3</v>
      </c>
      <c r="O902" s="4">
        <v>2</v>
      </c>
      <c r="P902" s="4"/>
      <c r="Q902" s="4"/>
      <c r="R902" s="4"/>
      <c r="S902" s="4"/>
      <c r="T902" s="4"/>
      <c r="U902" s="4"/>
      <c r="V902" s="4"/>
      <c r="W902" s="4"/>
    </row>
    <row r="903" spans="1:206" x14ac:dyDescent="0.2">
      <c r="A903" s="4">
        <v>50</v>
      </c>
      <c r="B903" s="4">
        <v>0</v>
      </c>
      <c r="C903" s="4">
        <v>0</v>
      </c>
      <c r="D903" s="4">
        <v>1</v>
      </c>
      <c r="E903" s="4">
        <v>224</v>
      </c>
      <c r="F903" s="4">
        <f>ROUND(Source!AR876,O903)</f>
        <v>21569745.780000001</v>
      </c>
      <c r="G903" s="4" t="s">
        <v>104</v>
      </c>
      <c r="H903" s="4" t="s">
        <v>105</v>
      </c>
      <c r="I903" s="4"/>
      <c r="J903" s="4"/>
      <c r="K903" s="4">
        <v>224</v>
      </c>
      <c r="L903" s="4">
        <v>26</v>
      </c>
      <c r="M903" s="4">
        <v>3</v>
      </c>
      <c r="N903" s="4" t="s">
        <v>3</v>
      </c>
      <c r="O903" s="4">
        <v>2</v>
      </c>
      <c r="P903" s="4"/>
      <c r="Q903" s="4"/>
      <c r="R903" s="4"/>
      <c r="S903" s="4"/>
      <c r="T903" s="4"/>
      <c r="U903" s="4"/>
      <c r="V903" s="4"/>
      <c r="W903" s="4"/>
    </row>
    <row r="904" spans="1:206" x14ac:dyDescent="0.2">
      <c r="A904" s="4">
        <v>50</v>
      </c>
      <c r="B904" s="4">
        <v>1</v>
      </c>
      <c r="C904" s="4">
        <v>0</v>
      </c>
      <c r="D904" s="4">
        <v>2</v>
      </c>
      <c r="E904" s="4">
        <v>0</v>
      </c>
      <c r="F904" s="4">
        <f>ROUND(F903*0.18,O904)</f>
        <v>3882554.24</v>
      </c>
      <c r="G904" s="4" t="s">
        <v>106</v>
      </c>
      <c r="H904" s="4" t="s">
        <v>106</v>
      </c>
      <c r="I904" s="4"/>
      <c r="J904" s="4"/>
      <c r="K904" s="4">
        <v>212</v>
      </c>
      <c r="L904" s="4">
        <v>27</v>
      </c>
      <c r="M904" s="4">
        <v>0</v>
      </c>
      <c r="N904" s="4" t="s">
        <v>3</v>
      </c>
      <c r="O904" s="4">
        <v>2</v>
      </c>
      <c r="P904" s="4"/>
      <c r="Q904" s="4"/>
      <c r="R904" s="4"/>
      <c r="S904" s="4"/>
      <c r="T904" s="4"/>
      <c r="U904" s="4"/>
      <c r="V904" s="4"/>
      <c r="W904" s="4"/>
    </row>
    <row r="905" spans="1:206" x14ac:dyDescent="0.2">
      <c r="A905" s="4">
        <v>50</v>
      </c>
      <c r="B905" s="4">
        <v>1</v>
      </c>
      <c r="C905" s="4">
        <v>0</v>
      </c>
      <c r="D905" s="4">
        <v>2</v>
      </c>
      <c r="E905" s="4">
        <v>213</v>
      </c>
      <c r="F905" s="4">
        <f>ROUND(F903+F904,O905)</f>
        <v>25452300.02</v>
      </c>
      <c r="G905" s="4" t="s">
        <v>107</v>
      </c>
      <c r="H905" s="4" t="s">
        <v>108</v>
      </c>
      <c r="I905" s="4"/>
      <c r="J905" s="4"/>
      <c r="K905" s="4">
        <v>212</v>
      </c>
      <c r="L905" s="4">
        <v>28</v>
      </c>
      <c r="M905" s="4">
        <v>0</v>
      </c>
      <c r="N905" s="4" t="s">
        <v>3</v>
      </c>
      <c r="O905" s="4">
        <v>2</v>
      </c>
      <c r="P905" s="4"/>
      <c r="Q905" s="4"/>
      <c r="R905" s="4"/>
      <c r="S905" s="4"/>
      <c r="T905" s="4"/>
      <c r="U905" s="4"/>
      <c r="V905" s="4"/>
      <c r="W905" s="4"/>
    </row>
    <row r="907" spans="1:206" x14ac:dyDescent="0.2">
      <c r="A907" s="2">
        <v>51</v>
      </c>
      <c r="B907" s="2">
        <f>B12</f>
        <v>941</v>
      </c>
      <c r="C907" s="2">
        <f>A12</f>
        <v>1</v>
      </c>
      <c r="D907" s="2">
        <f>ROW(A12)</f>
        <v>12</v>
      </c>
      <c r="E907" s="2"/>
      <c r="F907" s="2" t="str">
        <f>IF(F12&lt;&gt;"",F12,"")</f>
        <v>Новый объект_(Копия)_(Копия)_(Копия)_(Копия)_(Копия)_(Копия)_(Копия)</v>
      </c>
      <c r="G907" s="2" t="str">
        <f>IF(G12&lt;&gt;"",G12,"")</f>
        <v>МАФ. Васнецова 12, Гиляровского 36 и др. 03.04.2018г. СН-2018</v>
      </c>
      <c r="H907" s="2">
        <v>0</v>
      </c>
      <c r="I907" s="2"/>
      <c r="J907" s="2"/>
      <c r="K907" s="2"/>
      <c r="L907" s="2"/>
      <c r="M907" s="2"/>
      <c r="N907" s="2"/>
      <c r="O907" s="2">
        <f t="shared" ref="O907:T907" si="868">ROUND(O876,2)</f>
        <v>21103190.039999999</v>
      </c>
      <c r="P907" s="2">
        <f t="shared" si="868"/>
        <v>20477660.27</v>
      </c>
      <c r="Q907" s="2">
        <f t="shared" si="868"/>
        <v>49019.41</v>
      </c>
      <c r="R907" s="2">
        <f t="shared" si="868"/>
        <v>4951.3</v>
      </c>
      <c r="S907" s="2">
        <f t="shared" si="868"/>
        <v>576510.36</v>
      </c>
      <c r="T907" s="2">
        <f t="shared" si="868"/>
        <v>0</v>
      </c>
      <c r="U907" s="2">
        <f>U876</f>
        <v>2987.3187156473036</v>
      </c>
      <c r="V907" s="2">
        <f>V876</f>
        <v>0</v>
      </c>
      <c r="W907" s="2">
        <f>ROUND(W876,2)</f>
        <v>0</v>
      </c>
      <c r="X907" s="2">
        <f>ROUND(X876,2)</f>
        <v>403557.33</v>
      </c>
      <c r="Y907" s="2">
        <f>ROUND(Y876,2)</f>
        <v>57651.13</v>
      </c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>
        <f t="shared" ref="AO907:BC907" si="869">ROUND(AO876,2)</f>
        <v>0</v>
      </c>
      <c r="AP907" s="2">
        <f t="shared" si="869"/>
        <v>0</v>
      </c>
      <c r="AQ907" s="2">
        <f t="shared" si="869"/>
        <v>0</v>
      </c>
      <c r="AR907" s="2">
        <f t="shared" si="869"/>
        <v>21569745.780000001</v>
      </c>
      <c r="AS907" s="2">
        <f t="shared" si="869"/>
        <v>16818756.5</v>
      </c>
      <c r="AT907" s="2">
        <f t="shared" si="869"/>
        <v>0</v>
      </c>
      <c r="AU907" s="2">
        <f t="shared" si="869"/>
        <v>4750989.28</v>
      </c>
      <c r="AV907" s="2">
        <f t="shared" si="869"/>
        <v>20477660.27</v>
      </c>
      <c r="AW907" s="2">
        <f t="shared" si="869"/>
        <v>20477660.27</v>
      </c>
      <c r="AX907" s="2">
        <f t="shared" si="869"/>
        <v>0</v>
      </c>
      <c r="AY907" s="2">
        <f t="shared" si="869"/>
        <v>20477660.27</v>
      </c>
      <c r="AZ907" s="2">
        <f t="shared" si="869"/>
        <v>0</v>
      </c>
      <c r="BA907" s="2">
        <f t="shared" si="869"/>
        <v>0</v>
      </c>
      <c r="BB907" s="2">
        <f t="shared" si="869"/>
        <v>0</v>
      </c>
      <c r="BC907" s="2">
        <f t="shared" si="869"/>
        <v>0</v>
      </c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>
        <v>0</v>
      </c>
    </row>
    <row r="909" spans="1:206" x14ac:dyDescent="0.2">
      <c r="A909" s="4">
        <v>50</v>
      </c>
      <c r="B909" s="4">
        <v>0</v>
      </c>
      <c r="C909" s="4">
        <v>0</v>
      </c>
      <c r="D909" s="4">
        <v>1</v>
      </c>
      <c r="E909" s="4">
        <v>201</v>
      </c>
      <c r="F909" s="4">
        <f>ROUND(Source!O907,O909)</f>
        <v>21103190.039999999</v>
      </c>
      <c r="G909" s="4" t="s">
        <v>54</v>
      </c>
      <c r="H909" s="4" t="s">
        <v>55</v>
      </c>
      <c r="I909" s="4"/>
      <c r="J909" s="4"/>
      <c r="K909" s="4">
        <v>201</v>
      </c>
      <c r="L909" s="4">
        <v>1</v>
      </c>
      <c r="M909" s="4">
        <v>3</v>
      </c>
      <c r="N909" s="4" t="s">
        <v>3</v>
      </c>
      <c r="O909" s="4">
        <v>2</v>
      </c>
      <c r="P909" s="4"/>
      <c r="Q909" s="4"/>
      <c r="R909" s="4"/>
      <c r="S909" s="4"/>
      <c r="T909" s="4"/>
      <c r="U909" s="4"/>
      <c r="V909" s="4"/>
      <c r="W909" s="4"/>
    </row>
    <row r="910" spans="1:206" x14ac:dyDescent="0.2">
      <c r="A910" s="4">
        <v>50</v>
      </c>
      <c r="B910" s="4">
        <v>0</v>
      </c>
      <c r="C910" s="4">
        <v>0</v>
      </c>
      <c r="D910" s="4">
        <v>1</v>
      </c>
      <c r="E910" s="4">
        <v>202</v>
      </c>
      <c r="F910" s="4">
        <f>ROUND(Source!P907,O910)</f>
        <v>20477660.27</v>
      </c>
      <c r="G910" s="4" t="s">
        <v>56</v>
      </c>
      <c r="H910" s="4" t="s">
        <v>57</v>
      </c>
      <c r="I910" s="4"/>
      <c r="J910" s="4"/>
      <c r="K910" s="4">
        <v>202</v>
      </c>
      <c r="L910" s="4">
        <v>2</v>
      </c>
      <c r="M910" s="4">
        <v>3</v>
      </c>
      <c r="N910" s="4" t="s">
        <v>3</v>
      </c>
      <c r="O910" s="4">
        <v>2</v>
      </c>
      <c r="P910" s="4"/>
      <c r="Q910" s="4"/>
      <c r="R910" s="4"/>
      <c r="S910" s="4"/>
      <c r="T910" s="4"/>
      <c r="U910" s="4"/>
      <c r="V910" s="4"/>
      <c r="W910" s="4"/>
    </row>
    <row r="911" spans="1:206" x14ac:dyDescent="0.2">
      <c r="A911" s="4">
        <v>50</v>
      </c>
      <c r="B911" s="4">
        <v>0</v>
      </c>
      <c r="C911" s="4">
        <v>0</v>
      </c>
      <c r="D911" s="4">
        <v>1</v>
      </c>
      <c r="E911" s="4">
        <v>222</v>
      </c>
      <c r="F911" s="4">
        <f>ROUND(Source!AO907,O911)</f>
        <v>0</v>
      </c>
      <c r="G911" s="4" t="s">
        <v>58</v>
      </c>
      <c r="H911" s="4" t="s">
        <v>59</v>
      </c>
      <c r="I911" s="4"/>
      <c r="J911" s="4"/>
      <c r="K911" s="4">
        <v>222</v>
      </c>
      <c r="L911" s="4">
        <v>3</v>
      </c>
      <c r="M911" s="4">
        <v>3</v>
      </c>
      <c r="N911" s="4" t="s">
        <v>3</v>
      </c>
      <c r="O911" s="4">
        <v>2</v>
      </c>
      <c r="P911" s="4"/>
      <c r="Q911" s="4"/>
      <c r="R911" s="4"/>
      <c r="S911" s="4"/>
      <c r="T911" s="4"/>
      <c r="U911" s="4"/>
      <c r="V911" s="4"/>
      <c r="W911" s="4"/>
    </row>
    <row r="912" spans="1:206" x14ac:dyDescent="0.2">
      <c r="A912" s="4">
        <v>50</v>
      </c>
      <c r="B912" s="4">
        <v>0</v>
      </c>
      <c r="C912" s="4">
        <v>0</v>
      </c>
      <c r="D912" s="4">
        <v>1</v>
      </c>
      <c r="E912" s="4">
        <v>225</v>
      </c>
      <c r="F912" s="4">
        <f>ROUND(Source!AV907,O912)</f>
        <v>20477660.27</v>
      </c>
      <c r="G912" s="4" t="s">
        <v>60</v>
      </c>
      <c r="H912" s="4" t="s">
        <v>61</v>
      </c>
      <c r="I912" s="4"/>
      <c r="J912" s="4"/>
      <c r="K912" s="4">
        <v>225</v>
      </c>
      <c r="L912" s="4">
        <v>4</v>
      </c>
      <c r="M912" s="4">
        <v>3</v>
      </c>
      <c r="N912" s="4" t="s">
        <v>3</v>
      </c>
      <c r="O912" s="4">
        <v>2</v>
      </c>
      <c r="P912" s="4"/>
      <c r="Q912" s="4"/>
      <c r="R912" s="4"/>
      <c r="S912" s="4"/>
      <c r="T912" s="4"/>
      <c r="U912" s="4"/>
      <c r="V912" s="4"/>
      <c r="W912" s="4"/>
    </row>
    <row r="913" spans="1:23" x14ac:dyDescent="0.2">
      <c r="A913" s="4">
        <v>50</v>
      </c>
      <c r="B913" s="4">
        <v>0</v>
      </c>
      <c r="C913" s="4">
        <v>0</v>
      </c>
      <c r="D913" s="4">
        <v>1</v>
      </c>
      <c r="E913" s="4">
        <v>226</v>
      </c>
      <c r="F913" s="4">
        <f>ROUND(Source!AW907,O913)</f>
        <v>20477660.27</v>
      </c>
      <c r="G913" s="4" t="s">
        <v>62</v>
      </c>
      <c r="H913" s="4" t="s">
        <v>63</v>
      </c>
      <c r="I913" s="4"/>
      <c r="J913" s="4"/>
      <c r="K913" s="4">
        <v>226</v>
      </c>
      <c r="L913" s="4">
        <v>5</v>
      </c>
      <c r="M913" s="4">
        <v>3</v>
      </c>
      <c r="N913" s="4" t="s">
        <v>3</v>
      </c>
      <c r="O913" s="4">
        <v>2</v>
      </c>
      <c r="P913" s="4"/>
      <c r="Q913" s="4"/>
      <c r="R913" s="4"/>
      <c r="S913" s="4"/>
      <c r="T913" s="4"/>
      <c r="U913" s="4"/>
      <c r="V913" s="4"/>
      <c r="W913" s="4"/>
    </row>
    <row r="914" spans="1:23" x14ac:dyDescent="0.2">
      <c r="A914" s="4">
        <v>50</v>
      </c>
      <c r="B914" s="4">
        <v>0</v>
      </c>
      <c r="C914" s="4">
        <v>0</v>
      </c>
      <c r="D914" s="4">
        <v>1</v>
      </c>
      <c r="E914" s="4">
        <v>227</v>
      </c>
      <c r="F914" s="4">
        <f>ROUND(Source!AX907,O914)</f>
        <v>0</v>
      </c>
      <c r="G914" s="4" t="s">
        <v>64</v>
      </c>
      <c r="H914" s="4" t="s">
        <v>65</v>
      </c>
      <c r="I914" s="4"/>
      <c r="J914" s="4"/>
      <c r="K914" s="4">
        <v>227</v>
      </c>
      <c r="L914" s="4">
        <v>6</v>
      </c>
      <c r="M914" s="4">
        <v>3</v>
      </c>
      <c r="N914" s="4" t="s">
        <v>3</v>
      </c>
      <c r="O914" s="4">
        <v>2</v>
      </c>
      <c r="P914" s="4"/>
      <c r="Q914" s="4"/>
      <c r="R914" s="4"/>
      <c r="S914" s="4"/>
      <c r="T914" s="4"/>
      <c r="U914" s="4"/>
      <c r="V914" s="4"/>
      <c r="W914" s="4"/>
    </row>
    <row r="915" spans="1:23" x14ac:dyDescent="0.2">
      <c r="A915" s="4">
        <v>50</v>
      </c>
      <c r="B915" s="4">
        <v>0</v>
      </c>
      <c r="C915" s="4">
        <v>0</v>
      </c>
      <c r="D915" s="4">
        <v>1</v>
      </c>
      <c r="E915" s="4">
        <v>228</v>
      </c>
      <c r="F915" s="4">
        <f>ROUND(Source!AY907,O915)</f>
        <v>20477660.27</v>
      </c>
      <c r="G915" s="4" t="s">
        <v>66</v>
      </c>
      <c r="H915" s="4" t="s">
        <v>67</v>
      </c>
      <c r="I915" s="4"/>
      <c r="J915" s="4"/>
      <c r="K915" s="4">
        <v>228</v>
      </c>
      <c r="L915" s="4">
        <v>7</v>
      </c>
      <c r="M915" s="4">
        <v>3</v>
      </c>
      <c r="N915" s="4" t="s">
        <v>3</v>
      </c>
      <c r="O915" s="4">
        <v>2</v>
      </c>
      <c r="P915" s="4"/>
      <c r="Q915" s="4"/>
      <c r="R915" s="4"/>
      <c r="S915" s="4"/>
      <c r="T915" s="4"/>
      <c r="U915" s="4"/>
      <c r="V915" s="4"/>
      <c r="W915" s="4"/>
    </row>
    <row r="916" spans="1:23" x14ac:dyDescent="0.2">
      <c r="A916" s="4">
        <v>50</v>
      </c>
      <c r="B916" s="4">
        <v>0</v>
      </c>
      <c r="C916" s="4">
        <v>0</v>
      </c>
      <c r="D916" s="4">
        <v>1</v>
      </c>
      <c r="E916" s="4">
        <v>216</v>
      </c>
      <c r="F916" s="4">
        <f>ROUND(Source!AP907,O916)</f>
        <v>0</v>
      </c>
      <c r="G916" s="4" t="s">
        <v>68</v>
      </c>
      <c r="H916" s="4" t="s">
        <v>69</v>
      </c>
      <c r="I916" s="4"/>
      <c r="J916" s="4"/>
      <c r="K916" s="4">
        <v>216</v>
      </c>
      <c r="L916" s="4">
        <v>8</v>
      </c>
      <c r="M916" s="4">
        <v>3</v>
      </c>
      <c r="N916" s="4" t="s">
        <v>3</v>
      </c>
      <c r="O916" s="4">
        <v>2</v>
      </c>
      <c r="P916" s="4"/>
      <c r="Q916" s="4"/>
      <c r="R916" s="4"/>
      <c r="S916" s="4"/>
      <c r="T916" s="4"/>
      <c r="U916" s="4"/>
      <c r="V916" s="4"/>
      <c r="W916" s="4"/>
    </row>
    <row r="917" spans="1:23" x14ac:dyDescent="0.2">
      <c r="A917" s="4">
        <v>50</v>
      </c>
      <c r="B917" s="4">
        <v>0</v>
      </c>
      <c r="C917" s="4">
        <v>0</v>
      </c>
      <c r="D917" s="4">
        <v>1</v>
      </c>
      <c r="E917" s="4">
        <v>223</v>
      </c>
      <c r="F917" s="4">
        <f>ROUND(Source!AQ907,O917)</f>
        <v>0</v>
      </c>
      <c r="G917" s="4" t="s">
        <v>70</v>
      </c>
      <c r="H917" s="4" t="s">
        <v>71</v>
      </c>
      <c r="I917" s="4"/>
      <c r="J917" s="4"/>
      <c r="K917" s="4">
        <v>223</v>
      </c>
      <c r="L917" s="4">
        <v>9</v>
      </c>
      <c r="M917" s="4">
        <v>3</v>
      </c>
      <c r="N917" s="4" t="s">
        <v>3</v>
      </c>
      <c r="O917" s="4">
        <v>2</v>
      </c>
      <c r="P917" s="4"/>
      <c r="Q917" s="4"/>
      <c r="R917" s="4"/>
      <c r="S917" s="4"/>
      <c r="T917" s="4"/>
      <c r="U917" s="4"/>
      <c r="V917" s="4"/>
      <c r="W917" s="4"/>
    </row>
    <row r="918" spans="1:23" x14ac:dyDescent="0.2">
      <c r="A918" s="4">
        <v>50</v>
      </c>
      <c r="B918" s="4">
        <v>0</v>
      </c>
      <c r="C918" s="4">
        <v>0</v>
      </c>
      <c r="D918" s="4">
        <v>1</v>
      </c>
      <c r="E918" s="4">
        <v>229</v>
      </c>
      <c r="F918" s="4">
        <f>ROUND(Source!AZ907,O918)</f>
        <v>0</v>
      </c>
      <c r="G918" s="4" t="s">
        <v>72</v>
      </c>
      <c r="H918" s="4" t="s">
        <v>73</v>
      </c>
      <c r="I918" s="4"/>
      <c r="J918" s="4"/>
      <c r="K918" s="4">
        <v>229</v>
      </c>
      <c r="L918" s="4">
        <v>10</v>
      </c>
      <c r="M918" s="4">
        <v>3</v>
      </c>
      <c r="N918" s="4" t="s">
        <v>3</v>
      </c>
      <c r="O918" s="4">
        <v>2</v>
      </c>
      <c r="P918" s="4"/>
      <c r="Q918" s="4"/>
      <c r="R918" s="4"/>
      <c r="S918" s="4"/>
      <c r="T918" s="4"/>
      <c r="U918" s="4"/>
      <c r="V918" s="4"/>
      <c r="W918" s="4"/>
    </row>
    <row r="919" spans="1:23" x14ac:dyDescent="0.2">
      <c r="A919" s="4">
        <v>50</v>
      </c>
      <c r="B919" s="4">
        <v>0</v>
      </c>
      <c r="C919" s="4">
        <v>0</v>
      </c>
      <c r="D919" s="4">
        <v>1</v>
      </c>
      <c r="E919" s="4">
        <v>203</v>
      </c>
      <c r="F919" s="4">
        <f>ROUND(Source!Q907,O919)</f>
        <v>49019.41</v>
      </c>
      <c r="G919" s="4" t="s">
        <v>74</v>
      </c>
      <c r="H919" s="4" t="s">
        <v>75</v>
      </c>
      <c r="I919" s="4"/>
      <c r="J919" s="4"/>
      <c r="K919" s="4">
        <v>203</v>
      </c>
      <c r="L919" s="4">
        <v>11</v>
      </c>
      <c r="M919" s="4">
        <v>3</v>
      </c>
      <c r="N919" s="4" t="s">
        <v>3</v>
      </c>
      <c r="O919" s="4">
        <v>2</v>
      </c>
      <c r="P919" s="4"/>
      <c r="Q919" s="4"/>
      <c r="R919" s="4"/>
      <c r="S919" s="4"/>
      <c r="T919" s="4"/>
      <c r="U919" s="4"/>
      <c r="V919" s="4"/>
      <c r="W919" s="4"/>
    </row>
    <row r="920" spans="1:23" x14ac:dyDescent="0.2">
      <c r="A920" s="4">
        <v>50</v>
      </c>
      <c r="B920" s="4">
        <v>0</v>
      </c>
      <c r="C920" s="4">
        <v>0</v>
      </c>
      <c r="D920" s="4">
        <v>1</v>
      </c>
      <c r="E920" s="4">
        <v>231</v>
      </c>
      <c r="F920" s="4">
        <f>ROUND(Source!BB907,O920)</f>
        <v>0</v>
      </c>
      <c r="G920" s="4" t="s">
        <v>76</v>
      </c>
      <c r="H920" s="4" t="s">
        <v>77</v>
      </c>
      <c r="I920" s="4"/>
      <c r="J920" s="4"/>
      <c r="K920" s="4">
        <v>231</v>
      </c>
      <c r="L920" s="4">
        <v>12</v>
      </c>
      <c r="M920" s="4">
        <v>3</v>
      </c>
      <c r="N920" s="4" t="s">
        <v>3</v>
      </c>
      <c r="O920" s="4">
        <v>2</v>
      </c>
      <c r="P920" s="4"/>
      <c r="Q920" s="4"/>
      <c r="R920" s="4"/>
      <c r="S920" s="4"/>
      <c r="T920" s="4"/>
      <c r="U920" s="4"/>
      <c r="V920" s="4"/>
      <c r="W920" s="4"/>
    </row>
    <row r="921" spans="1:23" x14ac:dyDescent="0.2">
      <c r="A921" s="4">
        <v>50</v>
      </c>
      <c r="B921" s="4">
        <v>0</v>
      </c>
      <c r="C921" s="4">
        <v>0</v>
      </c>
      <c r="D921" s="4">
        <v>1</v>
      </c>
      <c r="E921" s="4">
        <v>204</v>
      </c>
      <c r="F921" s="4">
        <f>ROUND(Source!R907,O921)</f>
        <v>4951.3</v>
      </c>
      <c r="G921" s="4" t="s">
        <v>78</v>
      </c>
      <c r="H921" s="4" t="s">
        <v>79</v>
      </c>
      <c r="I921" s="4"/>
      <c r="J921" s="4"/>
      <c r="K921" s="4">
        <v>204</v>
      </c>
      <c r="L921" s="4">
        <v>13</v>
      </c>
      <c r="M921" s="4">
        <v>3</v>
      </c>
      <c r="N921" s="4" t="s">
        <v>3</v>
      </c>
      <c r="O921" s="4">
        <v>2</v>
      </c>
      <c r="P921" s="4"/>
      <c r="Q921" s="4"/>
      <c r="R921" s="4"/>
      <c r="S921" s="4"/>
      <c r="T921" s="4"/>
      <c r="U921" s="4"/>
      <c r="V921" s="4"/>
      <c r="W921" s="4"/>
    </row>
    <row r="922" spans="1:23" x14ac:dyDescent="0.2">
      <c r="A922" s="4">
        <v>50</v>
      </c>
      <c r="B922" s="4">
        <v>0</v>
      </c>
      <c r="C922" s="4">
        <v>0</v>
      </c>
      <c r="D922" s="4">
        <v>1</v>
      </c>
      <c r="E922" s="4">
        <v>205</v>
      </c>
      <c r="F922" s="4">
        <f>ROUND(Source!S907,O922)</f>
        <v>576510.36</v>
      </c>
      <c r="G922" s="4" t="s">
        <v>80</v>
      </c>
      <c r="H922" s="4" t="s">
        <v>81</v>
      </c>
      <c r="I922" s="4"/>
      <c r="J922" s="4"/>
      <c r="K922" s="4">
        <v>205</v>
      </c>
      <c r="L922" s="4">
        <v>14</v>
      </c>
      <c r="M922" s="4">
        <v>3</v>
      </c>
      <c r="N922" s="4" t="s">
        <v>3</v>
      </c>
      <c r="O922" s="4">
        <v>2</v>
      </c>
      <c r="P922" s="4"/>
      <c r="Q922" s="4"/>
      <c r="R922" s="4"/>
      <c r="S922" s="4"/>
      <c r="T922" s="4"/>
      <c r="U922" s="4"/>
      <c r="V922" s="4"/>
      <c r="W922" s="4"/>
    </row>
    <row r="923" spans="1:23" x14ac:dyDescent="0.2">
      <c r="A923" s="4">
        <v>50</v>
      </c>
      <c r="B923" s="4">
        <v>0</v>
      </c>
      <c r="C923" s="4">
        <v>0</v>
      </c>
      <c r="D923" s="4">
        <v>1</v>
      </c>
      <c r="E923" s="4">
        <v>232</v>
      </c>
      <c r="F923" s="4">
        <f>ROUND(Source!BC907,O923)</f>
        <v>0</v>
      </c>
      <c r="G923" s="4" t="s">
        <v>82</v>
      </c>
      <c r="H923" s="4" t="s">
        <v>83</v>
      </c>
      <c r="I923" s="4"/>
      <c r="J923" s="4"/>
      <c r="K923" s="4">
        <v>232</v>
      </c>
      <c r="L923" s="4">
        <v>15</v>
      </c>
      <c r="M923" s="4">
        <v>3</v>
      </c>
      <c r="N923" s="4" t="s">
        <v>3</v>
      </c>
      <c r="O923" s="4">
        <v>2</v>
      </c>
      <c r="P923" s="4"/>
      <c r="Q923" s="4"/>
      <c r="R923" s="4"/>
      <c r="S923" s="4"/>
      <c r="T923" s="4"/>
      <c r="U923" s="4"/>
      <c r="V923" s="4"/>
      <c r="W923" s="4"/>
    </row>
    <row r="924" spans="1:23" x14ac:dyDescent="0.2">
      <c r="A924" s="4">
        <v>50</v>
      </c>
      <c r="B924" s="4">
        <v>0</v>
      </c>
      <c r="C924" s="4">
        <v>0</v>
      </c>
      <c r="D924" s="4">
        <v>1</v>
      </c>
      <c r="E924" s="4">
        <v>214</v>
      </c>
      <c r="F924" s="4">
        <f>ROUND(Source!AS907,O924)</f>
        <v>16818756.5</v>
      </c>
      <c r="G924" s="4" t="s">
        <v>84</v>
      </c>
      <c r="H924" s="4" t="s">
        <v>85</v>
      </c>
      <c r="I924" s="4"/>
      <c r="J924" s="4"/>
      <c r="K924" s="4">
        <v>214</v>
      </c>
      <c r="L924" s="4">
        <v>16</v>
      </c>
      <c r="M924" s="4">
        <v>3</v>
      </c>
      <c r="N924" s="4" t="s">
        <v>3</v>
      </c>
      <c r="O924" s="4">
        <v>2</v>
      </c>
      <c r="P924" s="4"/>
      <c r="Q924" s="4"/>
      <c r="R924" s="4"/>
      <c r="S924" s="4"/>
      <c r="T924" s="4"/>
      <c r="U924" s="4"/>
      <c r="V924" s="4"/>
      <c r="W924" s="4"/>
    </row>
    <row r="925" spans="1:23" x14ac:dyDescent="0.2">
      <c r="A925" s="4">
        <v>50</v>
      </c>
      <c r="B925" s="4">
        <v>0</v>
      </c>
      <c r="C925" s="4">
        <v>0</v>
      </c>
      <c r="D925" s="4">
        <v>1</v>
      </c>
      <c r="E925" s="4">
        <v>215</v>
      </c>
      <c r="F925" s="4">
        <f>ROUND(Source!AT907,O925)</f>
        <v>0</v>
      </c>
      <c r="G925" s="4" t="s">
        <v>86</v>
      </c>
      <c r="H925" s="4" t="s">
        <v>87</v>
      </c>
      <c r="I925" s="4"/>
      <c r="J925" s="4"/>
      <c r="K925" s="4">
        <v>215</v>
      </c>
      <c r="L925" s="4">
        <v>17</v>
      </c>
      <c r="M925" s="4">
        <v>3</v>
      </c>
      <c r="N925" s="4" t="s">
        <v>3</v>
      </c>
      <c r="O925" s="4">
        <v>2</v>
      </c>
      <c r="P925" s="4"/>
      <c r="Q925" s="4"/>
      <c r="R925" s="4"/>
      <c r="S925" s="4"/>
      <c r="T925" s="4"/>
      <c r="U925" s="4"/>
      <c r="V925" s="4"/>
      <c r="W925" s="4"/>
    </row>
    <row r="926" spans="1:23" x14ac:dyDescent="0.2">
      <c r="A926" s="4">
        <v>50</v>
      </c>
      <c r="B926" s="4">
        <v>0</v>
      </c>
      <c r="C926" s="4">
        <v>0</v>
      </c>
      <c r="D926" s="4">
        <v>1</v>
      </c>
      <c r="E926" s="4">
        <v>217</v>
      </c>
      <c r="F926" s="4">
        <f>ROUND(Source!AU907,O926)</f>
        <v>4750989.28</v>
      </c>
      <c r="G926" s="4" t="s">
        <v>88</v>
      </c>
      <c r="H926" s="4" t="s">
        <v>89</v>
      </c>
      <c r="I926" s="4"/>
      <c r="J926" s="4"/>
      <c r="K926" s="4">
        <v>217</v>
      </c>
      <c r="L926" s="4">
        <v>18</v>
      </c>
      <c r="M926" s="4">
        <v>3</v>
      </c>
      <c r="N926" s="4" t="s">
        <v>3</v>
      </c>
      <c r="O926" s="4">
        <v>2</v>
      </c>
      <c r="P926" s="4"/>
      <c r="Q926" s="4"/>
      <c r="R926" s="4"/>
      <c r="S926" s="4"/>
      <c r="T926" s="4"/>
      <c r="U926" s="4"/>
      <c r="V926" s="4"/>
      <c r="W926" s="4"/>
    </row>
    <row r="927" spans="1:23" x14ac:dyDescent="0.2">
      <c r="A927" s="4">
        <v>50</v>
      </c>
      <c r="B927" s="4">
        <v>0</v>
      </c>
      <c r="C927" s="4">
        <v>0</v>
      </c>
      <c r="D927" s="4">
        <v>1</v>
      </c>
      <c r="E927" s="4">
        <v>230</v>
      </c>
      <c r="F927" s="4">
        <f>ROUND(Source!BA907,O927)</f>
        <v>0</v>
      </c>
      <c r="G927" s="4" t="s">
        <v>90</v>
      </c>
      <c r="H927" s="4" t="s">
        <v>91</v>
      </c>
      <c r="I927" s="4"/>
      <c r="J927" s="4"/>
      <c r="K927" s="4">
        <v>230</v>
      </c>
      <c r="L927" s="4">
        <v>19</v>
      </c>
      <c r="M927" s="4">
        <v>3</v>
      </c>
      <c r="N927" s="4" t="s">
        <v>3</v>
      </c>
      <c r="O927" s="4">
        <v>2</v>
      </c>
      <c r="P927" s="4"/>
      <c r="Q927" s="4"/>
      <c r="R927" s="4"/>
      <c r="S927" s="4"/>
      <c r="T927" s="4"/>
      <c r="U927" s="4"/>
      <c r="V927" s="4"/>
      <c r="W927" s="4"/>
    </row>
    <row r="928" spans="1:23" x14ac:dyDescent="0.2">
      <c r="A928" s="4">
        <v>50</v>
      </c>
      <c r="B928" s="4">
        <v>0</v>
      </c>
      <c r="C928" s="4">
        <v>0</v>
      </c>
      <c r="D928" s="4">
        <v>1</v>
      </c>
      <c r="E928" s="4">
        <v>206</v>
      </c>
      <c r="F928" s="4">
        <f>ROUND(Source!T907,O928)</f>
        <v>0</v>
      </c>
      <c r="G928" s="4" t="s">
        <v>92</v>
      </c>
      <c r="H928" s="4" t="s">
        <v>93</v>
      </c>
      <c r="I928" s="4"/>
      <c r="J928" s="4"/>
      <c r="K928" s="4">
        <v>206</v>
      </c>
      <c r="L928" s="4">
        <v>20</v>
      </c>
      <c r="M928" s="4">
        <v>3</v>
      </c>
      <c r="N928" s="4" t="s">
        <v>3</v>
      </c>
      <c r="O928" s="4">
        <v>2</v>
      </c>
      <c r="P928" s="4"/>
      <c r="Q928" s="4"/>
      <c r="R928" s="4"/>
      <c r="S928" s="4"/>
      <c r="T928" s="4"/>
      <c r="U928" s="4"/>
      <c r="V928" s="4"/>
      <c r="W928" s="4"/>
    </row>
    <row r="929" spans="1:23" x14ac:dyDescent="0.2">
      <c r="A929" s="4">
        <v>50</v>
      </c>
      <c r="B929" s="4">
        <v>0</v>
      </c>
      <c r="C929" s="4">
        <v>0</v>
      </c>
      <c r="D929" s="4">
        <v>1</v>
      </c>
      <c r="E929" s="4">
        <v>207</v>
      </c>
      <c r="F929" s="4">
        <f>Source!U907</f>
        <v>2987.3187156473036</v>
      </c>
      <c r="G929" s="4" t="s">
        <v>94</v>
      </c>
      <c r="H929" s="4" t="s">
        <v>95</v>
      </c>
      <c r="I929" s="4"/>
      <c r="J929" s="4"/>
      <c r="K929" s="4">
        <v>207</v>
      </c>
      <c r="L929" s="4">
        <v>21</v>
      </c>
      <c r="M929" s="4">
        <v>3</v>
      </c>
      <c r="N929" s="4" t="s">
        <v>3</v>
      </c>
      <c r="O929" s="4">
        <v>-1</v>
      </c>
      <c r="P929" s="4"/>
      <c r="Q929" s="4"/>
      <c r="R929" s="4"/>
      <c r="S929" s="4"/>
      <c r="T929" s="4"/>
      <c r="U929" s="4"/>
      <c r="V929" s="4"/>
      <c r="W929" s="4"/>
    </row>
    <row r="930" spans="1:23" x14ac:dyDescent="0.2">
      <c r="A930" s="4">
        <v>50</v>
      </c>
      <c r="B930" s="4">
        <v>0</v>
      </c>
      <c r="C930" s="4">
        <v>0</v>
      </c>
      <c r="D930" s="4">
        <v>1</v>
      </c>
      <c r="E930" s="4">
        <v>208</v>
      </c>
      <c r="F930" s="4">
        <f>Source!V907</f>
        <v>0</v>
      </c>
      <c r="G930" s="4" t="s">
        <v>96</v>
      </c>
      <c r="H930" s="4" t="s">
        <v>97</v>
      </c>
      <c r="I930" s="4"/>
      <c r="J930" s="4"/>
      <c r="K930" s="4">
        <v>208</v>
      </c>
      <c r="L930" s="4">
        <v>22</v>
      </c>
      <c r="M930" s="4">
        <v>3</v>
      </c>
      <c r="N930" s="4" t="s">
        <v>3</v>
      </c>
      <c r="O930" s="4">
        <v>-1</v>
      </c>
      <c r="P930" s="4"/>
      <c r="Q930" s="4"/>
      <c r="R930" s="4"/>
      <c r="S930" s="4"/>
      <c r="T930" s="4"/>
      <c r="U930" s="4"/>
      <c r="V930" s="4"/>
      <c r="W930" s="4"/>
    </row>
    <row r="931" spans="1:23" x14ac:dyDescent="0.2">
      <c r="A931" s="4">
        <v>50</v>
      </c>
      <c r="B931" s="4">
        <v>0</v>
      </c>
      <c r="C931" s="4">
        <v>0</v>
      </c>
      <c r="D931" s="4">
        <v>1</v>
      </c>
      <c r="E931" s="4">
        <v>209</v>
      </c>
      <c r="F931" s="4">
        <f>ROUND(Source!W907,O931)</f>
        <v>0</v>
      </c>
      <c r="G931" s="4" t="s">
        <v>98</v>
      </c>
      <c r="H931" s="4" t="s">
        <v>99</v>
      </c>
      <c r="I931" s="4"/>
      <c r="J931" s="4"/>
      <c r="K931" s="4">
        <v>209</v>
      </c>
      <c r="L931" s="4">
        <v>23</v>
      </c>
      <c r="M931" s="4">
        <v>3</v>
      </c>
      <c r="N931" s="4" t="s">
        <v>3</v>
      </c>
      <c r="O931" s="4">
        <v>2</v>
      </c>
      <c r="P931" s="4"/>
      <c r="Q931" s="4"/>
      <c r="R931" s="4"/>
      <c r="S931" s="4"/>
      <c r="T931" s="4"/>
      <c r="U931" s="4"/>
      <c r="V931" s="4"/>
      <c r="W931" s="4"/>
    </row>
    <row r="932" spans="1:23" x14ac:dyDescent="0.2">
      <c r="A932" s="4">
        <v>50</v>
      </c>
      <c r="B932" s="4">
        <v>0</v>
      </c>
      <c r="C932" s="4">
        <v>0</v>
      </c>
      <c r="D932" s="4">
        <v>1</v>
      </c>
      <c r="E932" s="4">
        <v>210</v>
      </c>
      <c r="F932" s="4">
        <f>ROUND(Source!X907,O932)</f>
        <v>403557.33</v>
      </c>
      <c r="G932" s="4" t="s">
        <v>100</v>
      </c>
      <c r="H932" s="4" t="s">
        <v>101</v>
      </c>
      <c r="I932" s="4"/>
      <c r="J932" s="4"/>
      <c r="K932" s="4">
        <v>210</v>
      </c>
      <c r="L932" s="4">
        <v>24</v>
      </c>
      <c r="M932" s="4">
        <v>3</v>
      </c>
      <c r="N932" s="4" t="s">
        <v>3</v>
      </c>
      <c r="O932" s="4">
        <v>2</v>
      </c>
      <c r="P932" s="4"/>
      <c r="Q932" s="4"/>
      <c r="R932" s="4"/>
      <c r="S932" s="4"/>
      <c r="T932" s="4"/>
      <c r="U932" s="4"/>
      <c r="V932" s="4"/>
      <c r="W932" s="4"/>
    </row>
    <row r="933" spans="1:23" x14ac:dyDescent="0.2">
      <c r="A933" s="4">
        <v>50</v>
      </c>
      <c r="B933" s="4">
        <v>0</v>
      </c>
      <c r="C933" s="4">
        <v>0</v>
      </c>
      <c r="D933" s="4">
        <v>1</v>
      </c>
      <c r="E933" s="4">
        <v>211</v>
      </c>
      <c r="F933" s="4">
        <f>ROUND(Source!Y907,O933)</f>
        <v>57651.13</v>
      </c>
      <c r="G933" s="4" t="s">
        <v>102</v>
      </c>
      <c r="H933" s="4" t="s">
        <v>103</v>
      </c>
      <c r="I933" s="4"/>
      <c r="J933" s="4"/>
      <c r="K933" s="4">
        <v>211</v>
      </c>
      <c r="L933" s="4">
        <v>25</v>
      </c>
      <c r="M933" s="4">
        <v>3</v>
      </c>
      <c r="N933" s="4" t="s">
        <v>3</v>
      </c>
      <c r="O933" s="4">
        <v>2</v>
      </c>
      <c r="P933" s="4"/>
      <c r="Q933" s="4"/>
      <c r="R933" s="4"/>
      <c r="S933" s="4"/>
      <c r="T933" s="4"/>
      <c r="U933" s="4"/>
      <c r="V933" s="4"/>
      <c r="W933" s="4"/>
    </row>
    <row r="934" spans="1:23" x14ac:dyDescent="0.2">
      <c r="A934" s="4">
        <v>50</v>
      </c>
      <c r="B934" s="4">
        <v>0</v>
      </c>
      <c r="C934" s="4">
        <v>0</v>
      </c>
      <c r="D934" s="4">
        <v>1</v>
      </c>
      <c r="E934" s="4">
        <v>224</v>
      </c>
      <c r="F934" s="4">
        <f>ROUND(Source!AR907,O934)</f>
        <v>21569745.780000001</v>
      </c>
      <c r="G934" s="4" t="s">
        <v>104</v>
      </c>
      <c r="H934" s="4" t="s">
        <v>105</v>
      </c>
      <c r="I934" s="4"/>
      <c r="J934" s="4"/>
      <c r="K934" s="4">
        <v>224</v>
      </c>
      <c r="L934" s="4">
        <v>26</v>
      </c>
      <c r="M934" s="4">
        <v>3</v>
      </c>
      <c r="N934" s="4" t="s">
        <v>3</v>
      </c>
      <c r="O934" s="4">
        <v>2</v>
      </c>
      <c r="P934" s="4"/>
      <c r="Q934" s="4"/>
      <c r="R934" s="4"/>
      <c r="S934" s="4"/>
      <c r="T934" s="4"/>
      <c r="U934" s="4"/>
      <c r="V934" s="4"/>
      <c r="W934" s="4"/>
    </row>
    <row r="935" spans="1:23" x14ac:dyDescent="0.2">
      <c r="A935" s="4">
        <v>50</v>
      </c>
      <c r="B935" s="4">
        <v>1</v>
      </c>
      <c r="C935" s="4">
        <v>0</v>
      </c>
      <c r="D935" s="4">
        <v>2</v>
      </c>
      <c r="E935" s="4">
        <v>0</v>
      </c>
      <c r="F935" s="4">
        <f>ROUND(F934*0.18,O935)</f>
        <v>3882554.24</v>
      </c>
      <c r="G935" s="4" t="s">
        <v>106</v>
      </c>
      <c r="H935" s="4" t="s">
        <v>106</v>
      </c>
      <c r="I935" s="4"/>
      <c r="J935" s="4"/>
      <c r="K935" s="4">
        <v>212</v>
      </c>
      <c r="L935" s="4">
        <v>27</v>
      </c>
      <c r="M935" s="4">
        <v>0</v>
      </c>
      <c r="N935" s="4" t="s">
        <v>3</v>
      </c>
      <c r="O935" s="4">
        <v>2</v>
      </c>
      <c r="P935" s="4"/>
      <c r="Q935" s="4"/>
      <c r="R935" s="4"/>
      <c r="S935" s="4"/>
      <c r="T935" s="4"/>
      <c r="U935" s="4"/>
      <c r="V935" s="4"/>
      <c r="W935" s="4"/>
    </row>
    <row r="936" spans="1:23" x14ac:dyDescent="0.2">
      <c r="A936" s="4">
        <v>50</v>
      </c>
      <c r="B936" s="4">
        <v>1</v>
      </c>
      <c r="C936" s="4">
        <v>0</v>
      </c>
      <c r="D936" s="4">
        <v>2</v>
      </c>
      <c r="E936" s="4">
        <v>213</v>
      </c>
      <c r="F936" s="4">
        <f>ROUND(F934+F935,O936)</f>
        <v>25452300.02</v>
      </c>
      <c r="G936" s="4" t="s">
        <v>107</v>
      </c>
      <c r="H936" s="4" t="s">
        <v>108</v>
      </c>
      <c r="I936" s="4"/>
      <c r="J936" s="4"/>
      <c r="K936" s="4">
        <v>212</v>
      </c>
      <c r="L936" s="4">
        <v>28</v>
      </c>
      <c r="M936" s="4">
        <v>0</v>
      </c>
      <c r="N936" s="4" t="s">
        <v>3</v>
      </c>
      <c r="O936" s="4">
        <v>2</v>
      </c>
      <c r="P936" s="4"/>
      <c r="Q936" s="4"/>
      <c r="R936" s="4"/>
      <c r="S936" s="4"/>
      <c r="T936" s="4"/>
      <c r="U936" s="4"/>
      <c r="V936" s="4"/>
      <c r="W936" s="4"/>
    </row>
    <row r="939" spans="1:23" x14ac:dyDescent="0.2">
      <c r="A939">
        <v>-1</v>
      </c>
    </row>
    <row r="941" spans="1:23" x14ac:dyDescent="0.2">
      <c r="A941" s="3">
        <v>75</v>
      </c>
      <c r="B941" s="3" t="s">
        <v>793</v>
      </c>
      <c r="C941" s="3">
        <v>2018</v>
      </c>
      <c r="D941" s="3">
        <v>0</v>
      </c>
      <c r="E941" s="3">
        <v>1</v>
      </c>
      <c r="F941" s="3">
        <v>0</v>
      </c>
      <c r="G941" s="3">
        <v>0</v>
      </c>
      <c r="H941" s="3">
        <v>1</v>
      </c>
      <c r="I941" s="3">
        <v>0</v>
      </c>
      <c r="J941" s="3">
        <v>1</v>
      </c>
      <c r="K941" s="3">
        <v>78</v>
      </c>
      <c r="L941" s="3">
        <v>30</v>
      </c>
      <c r="M941" s="3">
        <v>0</v>
      </c>
      <c r="N941" s="3">
        <v>33034105</v>
      </c>
      <c r="O941" s="3">
        <v>1</v>
      </c>
    </row>
    <row r="945" spans="1:5" x14ac:dyDescent="0.2">
      <c r="A945">
        <v>65</v>
      </c>
      <c r="C945">
        <v>1</v>
      </c>
      <c r="D945">
        <v>0</v>
      </c>
      <c r="E945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52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794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51101</v>
      </c>
      <c r="M1">
        <v>10</v>
      </c>
    </row>
    <row r="12" spans="1:133" x14ac:dyDescent="0.2">
      <c r="A12" s="1">
        <v>1</v>
      </c>
      <c r="B12" s="1">
        <v>52</v>
      </c>
      <c r="C12" s="1">
        <v>0</v>
      </c>
      <c r="D12" s="1"/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108</v>
      </c>
      <c r="S12" s="1"/>
      <c r="T12" s="1"/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3</v>
      </c>
      <c r="CF12" s="1">
        <v>0</v>
      </c>
      <c r="CG12" s="1">
        <v>0</v>
      </c>
      <c r="CH12" s="1">
        <v>8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0</v>
      </c>
      <c r="C14" s="1">
        <v>0</v>
      </c>
      <c r="D14" s="1">
        <v>33034105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5">
        <v>3</v>
      </c>
      <c r="B16" s="5">
        <v>1</v>
      </c>
      <c r="C16" s="5" t="s">
        <v>11</v>
      </c>
      <c r="D16" s="5" t="s">
        <v>12</v>
      </c>
      <c r="E16" s="6">
        <f>(Source!F893)/1000</f>
        <v>16818.7565</v>
      </c>
      <c r="F16" s="6">
        <f>(Source!F894)/1000</f>
        <v>0</v>
      </c>
      <c r="G16" s="6">
        <f>(Source!F885)/1000</f>
        <v>0</v>
      </c>
      <c r="H16" s="6">
        <f>(Source!F895)/1000+(Source!F896)/1000</f>
        <v>4750.9892800000007</v>
      </c>
      <c r="I16" s="6">
        <f>E16+F16+G16+H16</f>
        <v>21569.745780000001</v>
      </c>
      <c r="J16" s="6">
        <f>(Source!F891)/1000</f>
        <v>576.51035999999999</v>
      </c>
      <c r="AI16" s="5">
        <v>0</v>
      </c>
      <c r="AJ16" s="5">
        <v>0</v>
      </c>
      <c r="AK16" s="5" t="s">
        <v>3</v>
      </c>
      <c r="AL16" s="5" t="s">
        <v>3</v>
      </c>
      <c r="AM16" s="5" t="s">
        <v>3</v>
      </c>
      <c r="AN16" s="5">
        <v>0</v>
      </c>
      <c r="AO16" s="5" t="s">
        <v>3</v>
      </c>
      <c r="AP16" s="5" t="s">
        <v>3</v>
      </c>
      <c r="AT16" s="6">
        <v>21103190.039999999</v>
      </c>
      <c r="AU16" s="6">
        <v>20477660.27</v>
      </c>
      <c r="AV16" s="6">
        <v>0</v>
      </c>
      <c r="AW16" s="6">
        <v>0</v>
      </c>
      <c r="AX16" s="6">
        <v>0</v>
      </c>
      <c r="AY16" s="6">
        <v>49019.41</v>
      </c>
      <c r="AZ16" s="6">
        <v>4951.3</v>
      </c>
      <c r="BA16" s="6">
        <v>576510.36</v>
      </c>
      <c r="BB16" s="6">
        <v>16818756.5</v>
      </c>
      <c r="BC16" s="6">
        <v>0</v>
      </c>
      <c r="BD16" s="6">
        <v>4750989.28</v>
      </c>
      <c r="BE16" s="6">
        <v>0</v>
      </c>
      <c r="BF16" s="6">
        <v>2987.3187156473023</v>
      </c>
      <c r="BG16" s="6">
        <v>0</v>
      </c>
      <c r="BH16" s="6">
        <v>0</v>
      </c>
      <c r="BI16" s="6">
        <v>403557.33</v>
      </c>
      <c r="BJ16" s="6">
        <v>57651.13</v>
      </c>
      <c r="BK16" s="6">
        <v>21569745.780000001</v>
      </c>
    </row>
    <row r="18" spans="1:19" x14ac:dyDescent="0.2">
      <c r="A18">
        <v>51</v>
      </c>
      <c r="E18" s="7">
        <f>SUMIF(A16:A17,3,E16:E17)</f>
        <v>16818.7565</v>
      </c>
      <c r="F18" s="7">
        <f>SUMIF(A16:A17,3,F16:F17)</f>
        <v>0</v>
      </c>
      <c r="G18" s="7">
        <f>SUMIF(A16:A17,3,G16:G17)</f>
        <v>0</v>
      </c>
      <c r="H18" s="7">
        <f>SUMIF(A16:A17,3,H16:H17)</f>
        <v>4750.9892800000007</v>
      </c>
      <c r="I18" s="7">
        <f>SUMIF(A16:A17,3,I16:I17)</f>
        <v>21569.745780000001</v>
      </c>
      <c r="J18" s="7">
        <f>SUMIF(A16:A17,3,J16:J17)</f>
        <v>576.51035999999999</v>
      </c>
      <c r="K18" s="7"/>
      <c r="L18" s="7"/>
      <c r="M18" s="7"/>
      <c r="N18" s="7"/>
      <c r="O18" s="7"/>
      <c r="P18" s="7"/>
      <c r="Q18" s="7"/>
      <c r="R18" s="7"/>
      <c r="S18" s="7"/>
    </row>
    <row r="20" spans="1:19" x14ac:dyDescent="0.2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21103190.039999999</v>
      </c>
      <c r="G20" s="4" t="s">
        <v>54</v>
      </c>
      <c r="H20" s="4" t="s">
        <v>55</v>
      </c>
      <c r="I20" s="4"/>
      <c r="J20" s="4"/>
      <c r="K20" s="4">
        <v>201</v>
      </c>
      <c r="L20" s="4">
        <v>1</v>
      </c>
      <c r="M20" s="4">
        <v>3</v>
      </c>
      <c r="N20" s="4" t="s">
        <v>3</v>
      </c>
      <c r="O20" s="4">
        <v>2</v>
      </c>
      <c r="P20" s="4"/>
    </row>
    <row r="21" spans="1:19" x14ac:dyDescent="0.2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20477660.27</v>
      </c>
      <c r="G21" s="4" t="s">
        <v>56</v>
      </c>
      <c r="H21" s="4" t="s">
        <v>57</v>
      </c>
      <c r="I21" s="4"/>
      <c r="J21" s="4"/>
      <c r="K21" s="4">
        <v>202</v>
      </c>
      <c r="L21" s="4">
        <v>2</v>
      </c>
      <c r="M21" s="4">
        <v>3</v>
      </c>
      <c r="N21" s="4" t="s">
        <v>3</v>
      </c>
      <c r="O21" s="4">
        <v>2</v>
      </c>
      <c r="P21" s="4"/>
    </row>
    <row r="22" spans="1:19" x14ac:dyDescent="0.2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58</v>
      </c>
      <c r="H22" s="4" t="s">
        <v>59</v>
      </c>
      <c r="I22" s="4"/>
      <c r="J22" s="4"/>
      <c r="K22" s="4">
        <v>222</v>
      </c>
      <c r="L22" s="4">
        <v>3</v>
      </c>
      <c r="M22" s="4">
        <v>3</v>
      </c>
      <c r="N22" s="4" t="s">
        <v>3</v>
      </c>
      <c r="O22" s="4">
        <v>2</v>
      </c>
      <c r="P22" s="4"/>
    </row>
    <row r="23" spans="1:19" x14ac:dyDescent="0.2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20477660.27</v>
      </c>
      <c r="G23" s="4" t="s">
        <v>60</v>
      </c>
      <c r="H23" s="4" t="s">
        <v>61</v>
      </c>
      <c r="I23" s="4"/>
      <c r="J23" s="4"/>
      <c r="K23" s="4">
        <v>225</v>
      </c>
      <c r="L23" s="4">
        <v>4</v>
      </c>
      <c r="M23" s="4">
        <v>3</v>
      </c>
      <c r="N23" s="4" t="s">
        <v>3</v>
      </c>
      <c r="O23" s="4">
        <v>2</v>
      </c>
      <c r="P23" s="4"/>
    </row>
    <row r="24" spans="1:19" x14ac:dyDescent="0.2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20477660.27</v>
      </c>
      <c r="G24" s="4" t="s">
        <v>62</v>
      </c>
      <c r="H24" s="4" t="s">
        <v>63</v>
      </c>
      <c r="I24" s="4"/>
      <c r="J24" s="4"/>
      <c r="K24" s="4">
        <v>226</v>
      </c>
      <c r="L24" s="4">
        <v>5</v>
      </c>
      <c r="M24" s="4">
        <v>3</v>
      </c>
      <c r="N24" s="4" t="s">
        <v>3</v>
      </c>
      <c r="O24" s="4">
        <v>2</v>
      </c>
      <c r="P24" s="4"/>
    </row>
    <row r="25" spans="1:19" x14ac:dyDescent="0.2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64</v>
      </c>
      <c r="H25" s="4" t="s">
        <v>65</v>
      </c>
      <c r="I25" s="4"/>
      <c r="J25" s="4"/>
      <c r="K25" s="4">
        <v>227</v>
      </c>
      <c r="L25" s="4">
        <v>6</v>
      </c>
      <c r="M25" s="4">
        <v>3</v>
      </c>
      <c r="N25" s="4" t="s">
        <v>3</v>
      </c>
      <c r="O25" s="4">
        <v>2</v>
      </c>
      <c r="P25" s="4"/>
    </row>
    <row r="26" spans="1:19" x14ac:dyDescent="0.2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20477660.27</v>
      </c>
      <c r="G26" s="4" t="s">
        <v>66</v>
      </c>
      <c r="H26" s="4" t="s">
        <v>67</v>
      </c>
      <c r="I26" s="4"/>
      <c r="J26" s="4"/>
      <c r="K26" s="4">
        <v>228</v>
      </c>
      <c r="L26" s="4">
        <v>7</v>
      </c>
      <c r="M26" s="4">
        <v>3</v>
      </c>
      <c r="N26" s="4" t="s">
        <v>3</v>
      </c>
      <c r="O26" s="4">
        <v>2</v>
      </c>
      <c r="P26" s="4"/>
    </row>
    <row r="27" spans="1:19" x14ac:dyDescent="0.2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0</v>
      </c>
      <c r="G27" s="4" t="s">
        <v>68</v>
      </c>
      <c r="H27" s="4" t="s">
        <v>69</v>
      </c>
      <c r="I27" s="4"/>
      <c r="J27" s="4"/>
      <c r="K27" s="4">
        <v>216</v>
      </c>
      <c r="L27" s="4">
        <v>8</v>
      </c>
      <c r="M27" s="4">
        <v>3</v>
      </c>
      <c r="N27" s="4" t="s">
        <v>3</v>
      </c>
      <c r="O27" s="4">
        <v>2</v>
      </c>
      <c r="P27" s="4"/>
    </row>
    <row r="28" spans="1:19" x14ac:dyDescent="0.2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0</v>
      </c>
      <c r="G28" s="4" t="s">
        <v>70</v>
      </c>
      <c r="H28" s="4" t="s">
        <v>71</v>
      </c>
      <c r="I28" s="4"/>
      <c r="J28" s="4"/>
      <c r="K28" s="4">
        <v>223</v>
      </c>
      <c r="L28" s="4">
        <v>9</v>
      </c>
      <c r="M28" s="4">
        <v>3</v>
      </c>
      <c r="N28" s="4" t="s">
        <v>3</v>
      </c>
      <c r="O28" s="4">
        <v>2</v>
      </c>
      <c r="P28" s="4"/>
    </row>
    <row r="29" spans="1:19" x14ac:dyDescent="0.2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0</v>
      </c>
      <c r="G29" s="4" t="s">
        <v>72</v>
      </c>
      <c r="H29" s="4" t="s">
        <v>73</v>
      </c>
      <c r="I29" s="4"/>
      <c r="J29" s="4"/>
      <c r="K29" s="4">
        <v>229</v>
      </c>
      <c r="L29" s="4">
        <v>10</v>
      </c>
      <c r="M29" s="4">
        <v>3</v>
      </c>
      <c r="N29" s="4" t="s">
        <v>3</v>
      </c>
      <c r="O29" s="4">
        <v>2</v>
      </c>
      <c r="P29" s="4"/>
    </row>
    <row r="30" spans="1:19" x14ac:dyDescent="0.2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49019.41</v>
      </c>
      <c r="G30" s="4" t="s">
        <v>74</v>
      </c>
      <c r="H30" s="4" t="s">
        <v>75</v>
      </c>
      <c r="I30" s="4"/>
      <c r="J30" s="4"/>
      <c r="K30" s="4">
        <v>203</v>
      </c>
      <c r="L30" s="4">
        <v>11</v>
      </c>
      <c r="M30" s="4">
        <v>3</v>
      </c>
      <c r="N30" s="4" t="s">
        <v>3</v>
      </c>
      <c r="O30" s="4">
        <v>2</v>
      </c>
      <c r="P30" s="4"/>
    </row>
    <row r="31" spans="1:19" x14ac:dyDescent="0.2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76</v>
      </c>
      <c r="H31" s="4" t="s">
        <v>77</v>
      </c>
      <c r="I31" s="4"/>
      <c r="J31" s="4"/>
      <c r="K31" s="4">
        <v>231</v>
      </c>
      <c r="L31" s="4">
        <v>12</v>
      </c>
      <c r="M31" s="4">
        <v>3</v>
      </c>
      <c r="N31" s="4" t="s">
        <v>3</v>
      </c>
      <c r="O31" s="4">
        <v>2</v>
      </c>
      <c r="P31" s="4"/>
    </row>
    <row r="32" spans="1:19" x14ac:dyDescent="0.2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4951.3</v>
      </c>
      <c r="G32" s="4" t="s">
        <v>78</v>
      </c>
      <c r="H32" s="4" t="s">
        <v>79</v>
      </c>
      <c r="I32" s="4"/>
      <c r="J32" s="4"/>
      <c r="K32" s="4">
        <v>204</v>
      </c>
      <c r="L32" s="4">
        <v>13</v>
      </c>
      <c r="M32" s="4">
        <v>3</v>
      </c>
      <c r="N32" s="4" t="s">
        <v>3</v>
      </c>
      <c r="O32" s="4">
        <v>2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576510.36</v>
      </c>
      <c r="G33" s="4" t="s">
        <v>80</v>
      </c>
      <c r="H33" s="4" t="s">
        <v>81</v>
      </c>
      <c r="I33" s="4"/>
      <c r="J33" s="4"/>
      <c r="K33" s="4">
        <v>205</v>
      </c>
      <c r="L33" s="4">
        <v>14</v>
      </c>
      <c r="M33" s="4">
        <v>3</v>
      </c>
      <c r="N33" s="4" t="s">
        <v>3</v>
      </c>
      <c r="O33" s="4">
        <v>2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82</v>
      </c>
      <c r="H34" s="4" t="s">
        <v>83</v>
      </c>
      <c r="I34" s="4"/>
      <c r="J34" s="4"/>
      <c r="K34" s="4">
        <v>232</v>
      </c>
      <c r="L34" s="4">
        <v>15</v>
      </c>
      <c r="M34" s="4">
        <v>3</v>
      </c>
      <c r="N34" s="4" t="s">
        <v>3</v>
      </c>
      <c r="O34" s="4">
        <v>2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16818756.5</v>
      </c>
      <c r="G35" s="4" t="s">
        <v>84</v>
      </c>
      <c r="H35" s="4" t="s">
        <v>85</v>
      </c>
      <c r="I35" s="4"/>
      <c r="J35" s="4"/>
      <c r="K35" s="4">
        <v>214</v>
      </c>
      <c r="L35" s="4">
        <v>16</v>
      </c>
      <c r="M35" s="4">
        <v>3</v>
      </c>
      <c r="N35" s="4" t="s">
        <v>3</v>
      </c>
      <c r="O35" s="4">
        <v>2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0</v>
      </c>
      <c r="G36" s="4" t="s">
        <v>86</v>
      </c>
      <c r="H36" s="4" t="s">
        <v>87</v>
      </c>
      <c r="I36" s="4"/>
      <c r="J36" s="4"/>
      <c r="K36" s="4">
        <v>215</v>
      </c>
      <c r="L36" s="4">
        <v>17</v>
      </c>
      <c r="M36" s="4">
        <v>3</v>
      </c>
      <c r="N36" s="4" t="s">
        <v>3</v>
      </c>
      <c r="O36" s="4">
        <v>2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4750989.28</v>
      </c>
      <c r="G37" s="4" t="s">
        <v>88</v>
      </c>
      <c r="H37" s="4" t="s">
        <v>89</v>
      </c>
      <c r="I37" s="4"/>
      <c r="J37" s="4"/>
      <c r="K37" s="4">
        <v>217</v>
      </c>
      <c r="L37" s="4">
        <v>18</v>
      </c>
      <c r="M37" s="4">
        <v>3</v>
      </c>
      <c r="N37" s="4" t="s">
        <v>3</v>
      </c>
      <c r="O37" s="4">
        <v>2</v>
      </c>
      <c r="P37" s="4"/>
    </row>
    <row r="38" spans="1:16" x14ac:dyDescent="0.2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90</v>
      </c>
      <c r="H38" s="4" t="s">
        <v>91</v>
      </c>
      <c r="I38" s="4"/>
      <c r="J38" s="4"/>
      <c r="K38" s="4">
        <v>230</v>
      </c>
      <c r="L38" s="4">
        <v>19</v>
      </c>
      <c r="M38" s="4">
        <v>3</v>
      </c>
      <c r="N38" s="4" t="s">
        <v>3</v>
      </c>
      <c r="O38" s="4">
        <v>2</v>
      </c>
      <c r="P38" s="4"/>
    </row>
    <row r="39" spans="1:16" x14ac:dyDescent="0.2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92</v>
      </c>
      <c r="H39" s="4" t="s">
        <v>93</v>
      </c>
      <c r="I39" s="4"/>
      <c r="J39" s="4"/>
      <c r="K39" s="4">
        <v>206</v>
      </c>
      <c r="L39" s="4">
        <v>20</v>
      </c>
      <c r="M39" s="4">
        <v>3</v>
      </c>
      <c r="N39" s="4" t="s">
        <v>3</v>
      </c>
      <c r="O39" s="4">
        <v>2</v>
      </c>
      <c r="P39" s="4"/>
    </row>
    <row r="40" spans="1:16" x14ac:dyDescent="0.2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2987.3187156473023</v>
      </c>
      <c r="G40" s="4" t="s">
        <v>94</v>
      </c>
      <c r="H40" s="4" t="s">
        <v>95</v>
      </c>
      <c r="I40" s="4"/>
      <c r="J40" s="4"/>
      <c r="K40" s="4">
        <v>207</v>
      </c>
      <c r="L40" s="4">
        <v>21</v>
      </c>
      <c r="M40" s="4">
        <v>3</v>
      </c>
      <c r="N40" s="4" t="s">
        <v>3</v>
      </c>
      <c r="O40" s="4">
        <v>-1</v>
      </c>
      <c r="P40" s="4"/>
    </row>
    <row r="41" spans="1:16" x14ac:dyDescent="0.2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0</v>
      </c>
      <c r="G41" s="4" t="s">
        <v>96</v>
      </c>
      <c r="H41" s="4" t="s">
        <v>97</v>
      </c>
      <c r="I41" s="4"/>
      <c r="J41" s="4"/>
      <c r="K41" s="4">
        <v>208</v>
      </c>
      <c r="L41" s="4">
        <v>22</v>
      </c>
      <c r="M41" s="4">
        <v>3</v>
      </c>
      <c r="N41" s="4" t="s">
        <v>3</v>
      </c>
      <c r="O41" s="4">
        <v>-1</v>
      </c>
      <c r="P41" s="4"/>
    </row>
    <row r="42" spans="1:16" x14ac:dyDescent="0.2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0</v>
      </c>
      <c r="G42" s="4" t="s">
        <v>98</v>
      </c>
      <c r="H42" s="4" t="s">
        <v>99</v>
      </c>
      <c r="I42" s="4"/>
      <c r="J42" s="4"/>
      <c r="K42" s="4">
        <v>209</v>
      </c>
      <c r="L42" s="4">
        <v>23</v>
      </c>
      <c r="M42" s="4">
        <v>3</v>
      </c>
      <c r="N42" s="4" t="s">
        <v>3</v>
      </c>
      <c r="O42" s="4">
        <v>2</v>
      </c>
      <c r="P42" s="4"/>
    </row>
    <row r="43" spans="1:16" x14ac:dyDescent="0.2">
      <c r="A43" s="4">
        <v>50</v>
      </c>
      <c r="B43" s="4">
        <v>0</v>
      </c>
      <c r="C43" s="4">
        <v>0</v>
      </c>
      <c r="D43" s="4">
        <v>1</v>
      </c>
      <c r="E43" s="4">
        <v>210</v>
      </c>
      <c r="F43" s="4">
        <v>403557.33</v>
      </c>
      <c r="G43" s="4" t="s">
        <v>100</v>
      </c>
      <c r="H43" s="4" t="s">
        <v>101</v>
      </c>
      <c r="I43" s="4"/>
      <c r="J43" s="4"/>
      <c r="K43" s="4">
        <v>210</v>
      </c>
      <c r="L43" s="4">
        <v>24</v>
      </c>
      <c r="M43" s="4">
        <v>3</v>
      </c>
      <c r="N43" s="4" t="s">
        <v>3</v>
      </c>
      <c r="O43" s="4">
        <v>2</v>
      </c>
      <c r="P43" s="4"/>
    </row>
    <row r="44" spans="1:16" x14ac:dyDescent="0.2">
      <c r="A44" s="4">
        <v>50</v>
      </c>
      <c r="B44" s="4">
        <v>0</v>
      </c>
      <c r="C44" s="4">
        <v>0</v>
      </c>
      <c r="D44" s="4">
        <v>1</v>
      </c>
      <c r="E44" s="4">
        <v>211</v>
      </c>
      <c r="F44" s="4">
        <v>57651.13</v>
      </c>
      <c r="G44" s="4" t="s">
        <v>102</v>
      </c>
      <c r="H44" s="4" t="s">
        <v>103</v>
      </c>
      <c r="I44" s="4"/>
      <c r="J44" s="4"/>
      <c r="K44" s="4">
        <v>211</v>
      </c>
      <c r="L44" s="4">
        <v>25</v>
      </c>
      <c r="M44" s="4">
        <v>3</v>
      </c>
      <c r="N44" s="4" t="s">
        <v>3</v>
      </c>
      <c r="O44" s="4">
        <v>2</v>
      </c>
      <c r="P44" s="4"/>
    </row>
    <row r="45" spans="1:16" x14ac:dyDescent="0.2">
      <c r="A45" s="4">
        <v>50</v>
      </c>
      <c r="B45" s="4">
        <v>0</v>
      </c>
      <c r="C45" s="4">
        <v>0</v>
      </c>
      <c r="D45" s="4">
        <v>1</v>
      </c>
      <c r="E45" s="4">
        <v>224</v>
      </c>
      <c r="F45" s="4">
        <v>21569745.780000001</v>
      </c>
      <c r="G45" s="4" t="s">
        <v>104</v>
      </c>
      <c r="H45" s="4" t="s">
        <v>105</v>
      </c>
      <c r="I45" s="4"/>
      <c r="J45" s="4"/>
      <c r="K45" s="4">
        <v>224</v>
      </c>
      <c r="L45" s="4">
        <v>26</v>
      </c>
      <c r="M45" s="4">
        <v>3</v>
      </c>
      <c r="N45" s="4" t="s">
        <v>3</v>
      </c>
      <c r="O45" s="4">
        <v>2</v>
      </c>
      <c r="P45" s="4"/>
    </row>
    <row r="46" spans="1:16" x14ac:dyDescent="0.2">
      <c r="A46" s="4">
        <v>50</v>
      </c>
      <c r="B46" s="4">
        <v>1</v>
      </c>
      <c r="C46" s="4">
        <v>0</v>
      </c>
      <c r="D46" s="4">
        <v>2</v>
      </c>
      <c r="E46" s="4">
        <v>0</v>
      </c>
      <c r="F46" s="4">
        <v>3882554.24</v>
      </c>
      <c r="G46" s="4" t="s">
        <v>106</v>
      </c>
      <c r="H46" s="4" t="s">
        <v>106</v>
      </c>
      <c r="I46" s="4"/>
      <c r="J46" s="4"/>
      <c r="K46" s="4">
        <v>212</v>
      </c>
      <c r="L46" s="4">
        <v>27</v>
      </c>
      <c r="M46" s="4">
        <v>0</v>
      </c>
      <c r="N46" s="4" t="s">
        <v>3</v>
      </c>
      <c r="O46" s="4">
        <v>2</v>
      </c>
      <c r="P46" s="4"/>
    </row>
    <row r="47" spans="1:16" x14ac:dyDescent="0.2">
      <c r="A47" s="4">
        <v>50</v>
      </c>
      <c r="B47" s="4">
        <v>1</v>
      </c>
      <c r="C47" s="4">
        <v>0</v>
      </c>
      <c r="D47" s="4">
        <v>2</v>
      </c>
      <c r="E47" s="4">
        <v>213</v>
      </c>
      <c r="F47" s="4">
        <v>25452300.02</v>
      </c>
      <c r="G47" s="4" t="s">
        <v>107</v>
      </c>
      <c r="H47" s="4" t="s">
        <v>108</v>
      </c>
      <c r="I47" s="4"/>
      <c r="J47" s="4"/>
      <c r="K47" s="4">
        <v>212</v>
      </c>
      <c r="L47" s="4">
        <v>28</v>
      </c>
      <c r="M47" s="4">
        <v>0</v>
      </c>
      <c r="N47" s="4" t="s">
        <v>3</v>
      </c>
      <c r="O47" s="4">
        <v>2</v>
      </c>
      <c r="P47" s="4"/>
    </row>
    <row r="49" spans="1:15" x14ac:dyDescent="0.2">
      <c r="A49">
        <v>-1</v>
      </c>
    </row>
    <row r="52" spans="1:15" x14ac:dyDescent="0.2">
      <c r="A52" s="3">
        <v>75</v>
      </c>
      <c r="B52" s="3" t="s">
        <v>793</v>
      </c>
      <c r="C52" s="3">
        <v>2018</v>
      </c>
      <c r="D52" s="3">
        <v>0</v>
      </c>
      <c r="E52" s="3">
        <v>1</v>
      </c>
      <c r="F52" s="3">
        <v>0</v>
      </c>
      <c r="G52" s="3">
        <v>0</v>
      </c>
      <c r="H52" s="3">
        <v>1</v>
      </c>
      <c r="I52" s="3">
        <v>0</v>
      </c>
      <c r="J52" s="3">
        <v>1</v>
      </c>
      <c r="K52" s="3">
        <v>78</v>
      </c>
      <c r="L52" s="3">
        <v>30</v>
      </c>
      <c r="M52" s="3">
        <v>0</v>
      </c>
      <c r="N52" s="3">
        <v>33034105</v>
      </c>
      <c r="O52" s="3">
        <v>1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220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06" x14ac:dyDescent="0.2">
      <c r="A1">
        <f>ROW(Source!A30)</f>
        <v>30</v>
      </c>
      <c r="B1">
        <v>33034105</v>
      </c>
      <c r="C1">
        <v>33034616</v>
      </c>
      <c r="D1">
        <v>32505425</v>
      </c>
      <c r="E1">
        <v>19</v>
      </c>
      <c r="F1">
        <v>1</v>
      </c>
      <c r="G1">
        <v>19</v>
      </c>
      <c r="H1">
        <v>1</v>
      </c>
      <c r="I1" t="s">
        <v>795</v>
      </c>
      <c r="J1" t="s">
        <v>3</v>
      </c>
      <c r="K1" t="s">
        <v>796</v>
      </c>
      <c r="L1">
        <v>1191</v>
      </c>
      <c r="N1">
        <v>1013</v>
      </c>
      <c r="O1" t="s">
        <v>797</v>
      </c>
      <c r="P1" t="s">
        <v>797</v>
      </c>
      <c r="Q1">
        <v>1</v>
      </c>
      <c r="W1">
        <v>0</v>
      </c>
      <c r="X1">
        <v>476480486</v>
      </c>
      <c r="Y1">
        <v>36.11</v>
      </c>
      <c r="AA1">
        <v>0</v>
      </c>
      <c r="AB1">
        <v>0</v>
      </c>
      <c r="AC1">
        <v>0</v>
      </c>
      <c r="AD1">
        <v>0</v>
      </c>
      <c r="AE1">
        <v>0</v>
      </c>
      <c r="AF1">
        <v>0</v>
      </c>
      <c r="AG1">
        <v>0</v>
      </c>
      <c r="AH1">
        <v>0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3</v>
      </c>
      <c r="AT1">
        <v>36.11</v>
      </c>
      <c r="AU1" t="s">
        <v>3</v>
      </c>
      <c r="AV1">
        <v>1</v>
      </c>
      <c r="AW1">
        <v>2</v>
      </c>
      <c r="AX1">
        <v>33034622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Y1*Source!I30</f>
        <v>1.2999599999999998</v>
      </c>
      <c r="CY1">
        <f>AD1</f>
        <v>0</v>
      </c>
      <c r="CZ1">
        <f>AH1</f>
        <v>0</v>
      </c>
      <c r="DA1">
        <f>AL1</f>
        <v>1</v>
      </c>
      <c r="DB1">
        <v>0</v>
      </c>
    </row>
    <row r="2" spans="1:106" x14ac:dyDescent="0.2">
      <c r="A2">
        <f>ROW(Source!A30)</f>
        <v>30</v>
      </c>
      <c r="B2">
        <v>33034105</v>
      </c>
      <c r="C2">
        <v>33034616</v>
      </c>
      <c r="D2">
        <v>32516754</v>
      </c>
      <c r="E2">
        <v>1</v>
      </c>
      <c r="F2">
        <v>1</v>
      </c>
      <c r="G2">
        <v>19</v>
      </c>
      <c r="H2">
        <v>2</v>
      </c>
      <c r="I2" t="s">
        <v>798</v>
      </c>
      <c r="J2" t="s">
        <v>799</v>
      </c>
      <c r="K2" t="s">
        <v>800</v>
      </c>
      <c r="L2">
        <v>1368</v>
      </c>
      <c r="N2">
        <v>1011</v>
      </c>
      <c r="O2" t="s">
        <v>801</v>
      </c>
      <c r="P2" t="s">
        <v>801</v>
      </c>
      <c r="Q2">
        <v>1</v>
      </c>
      <c r="W2">
        <v>0</v>
      </c>
      <c r="X2">
        <v>-1683917449</v>
      </c>
      <c r="Y2">
        <v>21.91</v>
      </c>
      <c r="AA2">
        <v>0</v>
      </c>
      <c r="AB2">
        <v>70.98</v>
      </c>
      <c r="AC2">
        <v>6.52</v>
      </c>
      <c r="AD2">
        <v>0</v>
      </c>
      <c r="AE2">
        <v>0</v>
      </c>
      <c r="AF2">
        <v>70.98</v>
      </c>
      <c r="AG2">
        <v>6.52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1</v>
      </c>
      <c r="AP2">
        <v>0</v>
      </c>
      <c r="AQ2">
        <v>0</v>
      </c>
      <c r="AR2">
        <v>0</v>
      </c>
      <c r="AS2" t="s">
        <v>3</v>
      </c>
      <c r="AT2">
        <v>21.91</v>
      </c>
      <c r="AU2" t="s">
        <v>3</v>
      </c>
      <c r="AV2">
        <v>0</v>
      </c>
      <c r="AW2">
        <v>2</v>
      </c>
      <c r="AX2">
        <v>33034623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Y2*Source!I30</f>
        <v>0.78875999999999991</v>
      </c>
      <c r="CY2">
        <f>AB2</f>
        <v>70.98</v>
      </c>
      <c r="CZ2">
        <f>AF2</f>
        <v>70.98</v>
      </c>
      <c r="DA2">
        <f>AJ2</f>
        <v>1</v>
      </c>
      <c r="DB2">
        <v>0</v>
      </c>
    </row>
    <row r="3" spans="1:106" x14ac:dyDescent="0.2">
      <c r="A3">
        <f>ROW(Source!A30)</f>
        <v>30</v>
      </c>
      <c r="B3">
        <v>33034105</v>
      </c>
      <c r="C3">
        <v>33034616</v>
      </c>
      <c r="D3">
        <v>32518977</v>
      </c>
      <c r="E3">
        <v>1</v>
      </c>
      <c r="F3">
        <v>1</v>
      </c>
      <c r="G3">
        <v>19</v>
      </c>
      <c r="H3">
        <v>3</v>
      </c>
      <c r="I3" t="s">
        <v>802</v>
      </c>
      <c r="J3" t="s">
        <v>803</v>
      </c>
      <c r="K3" t="s">
        <v>804</v>
      </c>
      <c r="L3">
        <v>1348</v>
      </c>
      <c r="N3">
        <v>1009</v>
      </c>
      <c r="O3" t="s">
        <v>19</v>
      </c>
      <c r="P3" t="s">
        <v>19</v>
      </c>
      <c r="Q3">
        <v>1000</v>
      </c>
      <c r="W3">
        <v>0</v>
      </c>
      <c r="X3">
        <v>-1592467254</v>
      </c>
      <c r="Y3">
        <v>0.03</v>
      </c>
      <c r="AA3">
        <v>117442.26</v>
      </c>
      <c r="AB3">
        <v>0</v>
      </c>
      <c r="AC3">
        <v>0</v>
      </c>
      <c r="AD3">
        <v>0</v>
      </c>
      <c r="AE3">
        <v>117442.26</v>
      </c>
      <c r="AF3">
        <v>0</v>
      </c>
      <c r="AG3">
        <v>0</v>
      </c>
      <c r="AH3">
        <v>0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3</v>
      </c>
      <c r="AT3">
        <v>0.03</v>
      </c>
      <c r="AU3" t="s">
        <v>3</v>
      </c>
      <c r="AV3">
        <v>0</v>
      </c>
      <c r="AW3">
        <v>2</v>
      </c>
      <c r="AX3">
        <v>33034624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Y3*Source!I30</f>
        <v>1.0799999999999998E-3</v>
      </c>
      <c r="CY3">
        <f>AA3</f>
        <v>117442.26</v>
      </c>
      <c r="CZ3">
        <f>AE3</f>
        <v>117442.26</v>
      </c>
      <c r="DA3">
        <f>AI3</f>
        <v>1</v>
      </c>
      <c r="DB3">
        <v>0</v>
      </c>
    </row>
    <row r="4" spans="1:106" x14ac:dyDescent="0.2">
      <c r="A4">
        <f>ROW(Source!A30)</f>
        <v>30</v>
      </c>
      <c r="B4">
        <v>33034105</v>
      </c>
      <c r="C4">
        <v>33034616</v>
      </c>
      <c r="D4">
        <v>32520163</v>
      </c>
      <c r="E4">
        <v>1</v>
      </c>
      <c r="F4">
        <v>1</v>
      </c>
      <c r="G4">
        <v>19</v>
      </c>
      <c r="H4">
        <v>3</v>
      </c>
      <c r="I4" t="s">
        <v>25</v>
      </c>
      <c r="J4" t="s">
        <v>27</v>
      </c>
      <c r="K4" t="s">
        <v>26</v>
      </c>
      <c r="L4">
        <v>1348</v>
      </c>
      <c r="N4">
        <v>1009</v>
      </c>
      <c r="O4" t="s">
        <v>19</v>
      </c>
      <c r="P4" t="s">
        <v>19</v>
      </c>
      <c r="Q4">
        <v>1000</v>
      </c>
      <c r="W4">
        <v>0</v>
      </c>
      <c r="X4">
        <v>-1467733540</v>
      </c>
      <c r="Y4">
        <v>1</v>
      </c>
      <c r="AA4">
        <v>53410.15</v>
      </c>
      <c r="AB4">
        <v>0</v>
      </c>
      <c r="AC4">
        <v>0</v>
      </c>
      <c r="AD4">
        <v>0</v>
      </c>
      <c r="AE4">
        <v>53410.15</v>
      </c>
      <c r="AF4">
        <v>0</v>
      </c>
      <c r="AG4">
        <v>0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1</v>
      </c>
      <c r="AU4" t="s">
        <v>3</v>
      </c>
      <c r="AV4">
        <v>0</v>
      </c>
      <c r="AW4">
        <v>2</v>
      </c>
      <c r="AX4">
        <v>33034625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Y4*Source!I30</f>
        <v>3.5999999999999997E-2</v>
      </c>
      <c r="CY4">
        <f>AA4</f>
        <v>53410.15</v>
      </c>
      <c r="CZ4">
        <f>AE4</f>
        <v>53410.15</v>
      </c>
      <c r="DA4">
        <f>AI4</f>
        <v>1</v>
      </c>
      <c r="DB4">
        <v>0</v>
      </c>
    </row>
    <row r="5" spans="1:106" x14ac:dyDescent="0.2">
      <c r="A5">
        <f>ROW(Source!A30)</f>
        <v>30</v>
      </c>
      <c r="B5">
        <v>33034105</v>
      </c>
      <c r="C5">
        <v>33034616</v>
      </c>
      <c r="D5">
        <v>32520163</v>
      </c>
      <c r="E5">
        <v>1</v>
      </c>
      <c r="F5">
        <v>1</v>
      </c>
      <c r="G5">
        <v>19</v>
      </c>
      <c r="H5">
        <v>3</v>
      </c>
      <c r="I5" t="s">
        <v>25</v>
      </c>
      <c r="J5" t="s">
        <v>27</v>
      </c>
      <c r="K5" t="s">
        <v>26</v>
      </c>
      <c r="L5">
        <v>1348</v>
      </c>
      <c r="N5">
        <v>1009</v>
      </c>
      <c r="O5" t="s">
        <v>19</v>
      </c>
      <c r="P5" t="s">
        <v>19</v>
      </c>
      <c r="Q5">
        <v>1000</v>
      </c>
      <c r="W5">
        <v>0</v>
      </c>
      <c r="X5">
        <v>-1467733540</v>
      </c>
      <c r="Y5">
        <v>-1</v>
      </c>
      <c r="AA5">
        <v>53410.15</v>
      </c>
      <c r="AB5">
        <v>0</v>
      </c>
      <c r="AC5">
        <v>0</v>
      </c>
      <c r="AD5">
        <v>0</v>
      </c>
      <c r="AE5">
        <v>53410.15</v>
      </c>
      <c r="AF5">
        <v>0</v>
      </c>
      <c r="AG5">
        <v>0</v>
      </c>
      <c r="AH5">
        <v>0</v>
      </c>
      <c r="AI5">
        <v>1</v>
      </c>
      <c r="AJ5">
        <v>1</v>
      </c>
      <c r="AK5">
        <v>1</v>
      </c>
      <c r="AL5">
        <v>1</v>
      </c>
      <c r="AN5">
        <v>0</v>
      </c>
      <c r="AO5">
        <v>0</v>
      </c>
      <c r="AP5">
        <v>0</v>
      </c>
      <c r="AQ5">
        <v>0</v>
      </c>
      <c r="AR5">
        <v>0</v>
      </c>
      <c r="AS5" t="s">
        <v>3</v>
      </c>
      <c r="AT5">
        <v>-1</v>
      </c>
      <c r="AU5" t="s">
        <v>3</v>
      </c>
      <c r="AV5">
        <v>0</v>
      </c>
      <c r="AW5">
        <v>1</v>
      </c>
      <c r="AX5">
        <v>-1</v>
      </c>
      <c r="AY5">
        <v>0</v>
      </c>
      <c r="AZ5">
        <v>0</v>
      </c>
      <c r="BA5" t="s">
        <v>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Y5*Source!I30</f>
        <v>-3.5999999999999997E-2</v>
      </c>
      <c r="CY5">
        <f>AA5</f>
        <v>53410.15</v>
      </c>
      <c r="CZ5">
        <f>AE5</f>
        <v>53410.15</v>
      </c>
      <c r="DA5">
        <f>AI5</f>
        <v>1</v>
      </c>
      <c r="DB5">
        <v>0</v>
      </c>
    </row>
    <row r="6" spans="1:106" x14ac:dyDescent="0.2">
      <c r="A6">
        <f>ROW(Source!A32)</f>
        <v>32</v>
      </c>
      <c r="B6">
        <v>33034105</v>
      </c>
      <c r="C6">
        <v>33034627</v>
      </c>
      <c r="D6">
        <v>32505425</v>
      </c>
      <c r="E6">
        <v>19</v>
      </c>
      <c r="F6">
        <v>1</v>
      </c>
      <c r="G6">
        <v>19</v>
      </c>
      <c r="H6">
        <v>1</v>
      </c>
      <c r="I6" t="s">
        <v>795</v>
      </c>
      <c r="J6" t="s">
        <v>3</v>
      </c>
      <c r="K6" t="s">
        <v>796</v>
      </c>
      <c r="L6">
        <v>1191</v>
      </c>
      <c r="N6">
        <v>1013</v>
      </c>
      <c r="O6" t="s">
        <v>797</v>
      </c>
      <c r="P6" t="s">
        <v>797</v>
      </c>
      <c r="Q6">
        <v>1</v>
      </c>
      <c r="W6">
        <v>0</v>
      </c>
      <c r="X6">
        <v>476480486</v>
      </c>
      <c r="Y6">
        <v>453.1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1</v>
      </c>
      <c r="AP6">
        <v>0</v>
      </c>
      <c r="AQ6">
        <v>0</v>
      </c>
      <c r="AR6">
        <v>0</v>
      </c>
      <c r="AS6" t="s">
        <v>3</v>
      </c>
      <c r="AT6">
        <v>453.1</v>
      </c>
      <c r="AU6" t="s">
        <v>3</v>
      </c>
      <c r="AV6">
        <v>1</v>
      </c>
      <c r="AW6">
        <v>2</v>
      </c>
      <c r="AX6">
        <v>33034643</v>
      </c>
      <c r="AY6">
        <v>1</v>
      </c>
      <c r="AZ6">
        <v>0</v>
      </c>
      <c r="BA6">
        <v>5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Y6*Source!I32</f>
        <v>2.2655000000000003</v>
      </c>
      <c r="CY6">
        <f>AD6</f>
        <v>0</v>
      </c>
      <c r="CZ6">
        <f>AH6</f>
        <v>0</v>
      </c>
      <c r="DA6">
        <f>AL6</f>
        <v>1</v>
      </c>
      <c r="DB6">
        <v>0</v>
      </c>
    </row>
    <row r="7" spans="1:106" x14ac:dyDescent="0.2">
      <c r="A7">
        <f>ROW(Source!A32)</f>
        <v>32</v>
      </c>
      <c r="B7">
        <v>33034105</v>
      </c>
      <c r="C7">
        <v>33034627</v>
      </c>
      <c r="D7">
        <v>32517073</v>
      </c>
      <c r="E7">
        <v>1</v>
      </c>
      <c r="F7">
        <v>1</v>
      </c>
      <c r="G7">
        <v>19</v>
      </c>
      <c r="H7">
        <v>2</v>
      </c>
      <c r="I7" t="s">
        <v>805</v>
      </c>
      <c r="J7" t="s">
        <v>806</v>
      </c>
      <c r="K7" t="s">
        <v>807</v>
      </c>
      <c r="L7">
        <v>1368</v>
      </c>
      <c r="N7">
        <v>1011</v>
      </c>
      <c r="O7" t="s">
        <v>801</v>
      </c>
      <c r="P7" t="s">
        <v>801</v>
      </c>
      <c r="Q7">
        <v>1</v>
      </c>
      <c r="W7">
        <v>0</v>
      </c>
      <c r="X7">
        <v>-865246060</v>
      </c>
      <c r="Y7">
        <v>1.38</v>
      </c>
      <c r="AA7">
        <v>0</v>
      </c>
      <c r="AB7">
        <v>3.37</v>
      </c>
      <c r="AC7">
        <v>0.85</v>
      </c>
      <c r="AD7">
        <v>0</v>
      </c>
      <c r="AE7">
        <v>0</v>
      </c>
      <c r="AF7">
        <v>3.37</v>
      </c>
      <c r="AG7">
        <v>0.85</v>
      </c>
      <c r="AH7">
        <v>0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3</v>
      </c>
      <c r="AT7">
        <v>1.38</v>
      </c>
      <c r="AU7" t="s">
        <v>3</v>
      </c>
      <c r="AV7">
        <v>0</v>
      </c>
      <c r="AW7">
        <v>2</v>
      </c>
      <c r="AX7">
        <v>33034644</v>
      </c>
      <c r="AY7">
        <v>1</v>
      </c>
      <c r="AZ7">
        <v>0</v>
      </c>
      <c r="BA7">
        <v>6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Y7*Source!I32</f>
        <v>6.8999999999999999E-3</v>
      </c>
      <c r="CY7">
        <f>AB7</f>
        <v>3.37</v>
      </c>
      <c r="CZ7">
        <f>AF7</f>
        <v>3.37</v>
      </c>
      <c r="DA7">
        <f>AJ7</f>
        <v>1</v>
      </c>
      <c r="DB7">
        <v>0</v>
      </c>
    </row>
    <row r="8" spans="1:106" x14ac:dyDescent="0.2">
      <c r="A8">
        <f>ROW(Source!A32)</f>
        <v>32</v>
      </c>
      <c r="B8">
        <v>33034105</v>
      </c>
      <c r="C8">
        <v>33034627</v>
      </c>
      <c r="D8">
        <v>32516433</v>
      </c>
      <c r="E8">
        <v>1</v>
      </c>
      <c r="F8">
        <v>1</v>
      </c>
      <c r="G8">
        <v>19</v>
      </c>
      <c r="H8">
        <v>2</v>
      </c>
      <c r="I8" t="s">
        <v>808</v>
      </c>
      <c r="J8" t="s">
        <v>809</v>
      </c>
      <c r="K8" t="s">
        <v>810</v>
      </c>
      <c r="L8">
        <v>1368</v>
      </c>
      <c r="N8">
        <v>1011</v>
      </c>
      <c r="O8" t="s">
        <v>801</v>
      </c>
      <c r="P8" t="s">
        <v>801</v>
      </c>
      <c r="Q8">
        <v>1</v>
      </c>
      <c r="W8">
        <v>0</v>
      </c>
      <c r="X8">
        <v>1483315828</v>
      </c>
      <c r="Y8">
        <v>0.31</v>
      </c>
      <c r="AA8">
        <v>0</v>
      </c>
      <c r="AB8">
        <v>566.44000000000005</v>
      </c>
      <c r="AC8">
        <v>281.27999999999997</v>
      </c>
      <c r="AD8">
        <v>0</v>
      </c>
      <c r="AE8">
        <v>0</v>
      </c>
      <c r="AF8">
        <v>566.44000000000005</v>
      </c>
      <c r="AG8">
        <v>281.27999999999997</v>
      </c>
      <c r="AH8">
        <v>0</v>
      </c>
      <c r="AI8">
        <v>1</v>
      </c>
      <c r="AJ8">
        <v>1</v>
      </c>
      <c r="AK8">
        <v>1</v>
      </c>
      <c r="AL8">
        <v>1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3</v>
      </c>
      <c r="AT8">
        <v>0.31</v>
      </c>
      <c r="AU8" t="s">
        <v>3</v>
      </c>
      <c r="AV8">
        <v>0</v>
      </c>
      <c r="AW8">
        <v>2</v>
      </c>
      <c r="AX8">
        <v>33034645</v>
      </c>
      <c r="AY8">
        <v>1</v>
      </c>
      <c r="AZ8">
        <v>0</v>
      </c>
      <c r="BA8">
        <v>7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Y8*Source!I32</f>
        <v>1.5499999999999999E-3</v>
      </c>
      <c r="CY8">
        <f>AB8</f>
        <v>566.44000000000005</v>
      </c>
      <c r="CZ8">
        <f>AF8</f>
        <v>566.44000000000005</v>
      </c>
      <c r="DA8">
        <f>AJ8</f>
        <v>1</v>
      </c>
      <c r="DB8">
        <v>0</v>
      </c>
    </row>
    <row r="9" spans="1:106" x14ac:dyDescent="0.2">
      <c r="A9">
        <f>ROW(Source!A32)</f>
        <v>32</v>
      </c>
      <c r="B9">
        <v>33034105</v>
      </c>
      <c r="C9">
        <v>33034627</v>
      </c>
      <c r="D9">
        <v>32516599</v>
      </c>
      <c r="E9">
        <v>1</v>
      </c>
      <c r="F9">
        <v>1</v>
      </c>
      <c r="G9">
        <v>19</v>
      </c>
      <c r="H9">
        <v>2</v>
      </c>
      <c r="I9" t="s">
        <v>811</v>
      </c>
      <c r="J9" t="s">
        <v>812</v>
      </c>
      <c r="K9" t="s">
        <v>813</v>
      </c>
      <c r="L9">
        <v>1368</v>
      </c>
      <c r="N9">
        <v>1011</v>
      </c>
      <c r="O9" t="s">
        <v>801</v>
      </c>
      <c r="P9" t="s">
        <v>801</v>
      </c>
      <c r="Q9">
        <v>1</v>
      </c>
      <c r="W9">
        <v>0</v>
      </c>
      <c r="X9">
        <v>47389749</v>
      </c>
      <c r="Y9">
        <v>26.25</v>
      </c>
      <c r="AA9">
        <v>0</v>
      </c>
      <c r="AB9">
        <v>9.7100000000000009</v>
      </c>
      <c r="AC9">
        <v>2.25</v>
      </c>
      <c r="AD9">
        <v>0</v>
      </c>
      <c r="AE9">
        <v>0</v>
      </c>
      <c r="AF9">
        <v>9.7100000000000009</v>
      </c>
      <c r="AG9">
        <v>2.25</v>
      </c>
      <c r="AH9">
        <v>0</v>
      </c>
      <c r="AI9">
        <v>1</v>
      </c>
      <c r="AJ9">
        <v>1</v>
      </c>
      <c r="AK9">
        <v>1</v>
      </c>
      <c r="AL9">
        <v>1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3</v>
      </c>
      <c r="AT9">
        <v>26.25</v>
      </c>
      <c r="AU9" t="s">
        <v>3</v>
      </c>
      <c r="AV9">
        <v>0</v>
      </c>
      <c r="AW9">
        <v>2</v>
      </c>
      <c r="AX9">
        <v>33034646</v>
      </c>
      <c r="AY9">
        <v>1</v>
      </c>
      <c r="AZ9">
        <v>0</v>
      </c>
      <c r="BA9">
        <v>8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Y9*Source!I32</f>
        <v>0.13125000000000001</v>
      </c>
      <c r="CY9">
        <f>AB9</f>
        <v>9.7100000000000009</v>
      </c>
      <c r="CZ9">
        <f>AF9</f>
        <v>9.7100000000000009</v>
      </c>
      <c r="DA9">
        <f>AJ9</f>
        <v>1</v>
      </c>
      <c r="DB9">
        <v>0</v>
      </c>
    </row>
    <row r="10" spans="1:106" x14ac:dyDescent="0.2">
      <c r="A10">
        <f>ROW(Source!A32)</f>
        <v>32</v>
      </c>
      <c r="B10">
        <v>33034105</v>
      </c>
      <c r="C10">
        <v>33034627</v>
      </c>
      <c r="D10">
        <v>32517836</v>
      </c>
      <c r="E10">
        <v>1</v>
      </c>
      <c r="F10">
        <v>1</v>
      </c>
      <c r="G10">
        <v>19</v>
      </c>
      <c r="H10">
        <v>3</v>
      </c>
      <c r="I10" t="s">
        <v>814</v>
      </c>
      <c r="J10" t="s">
        <v>815</v>
      </c>
      <c r="K10" t="s">
        <v>816</v>
      </c>
      <c r="L10">
        <v>1348</v>
      </c>
      <c r="N10">
        <v>1009</v>
      </c>
      <c r="O10" t="s">
        <v>19</v>
      </c>
      <c r="P10" t="s">
        <v>19</v>
      </c>
      <c r="Q10">
        <v>1000</v>
      </c>
      <c r="W10">
        <v>0</v>
      </c>
      <c r="X10">
        <v>1571432467</v>
      </c>
      <c r="Y10">
        <v>0.04</v>
      </c>
      <c r="AA10">
        <v>31493.279999999999</v>
      </c>
      <c r="AB10">
        <v>0</v>
      </c>
      <c r="AC10">
        <v>0</v>
      </c>
      <c r="AD10">
        <v>0</v>
      </c>
      <c r="AE10">
        <v>31493.279999999999</v>
      </c>
      <c r="AF10">
        <v>0</v>
      </c>
      <c r="AG10">
        <v>0</v>
      </c>
      <c r="AH10">
        <v>0</v>
      </c>
      <c r="AI10">
        <v>1</v>
      </c>
      <c r="AJ10">
        <v>1</v>
      </c>
      <c r="AK10">
        <v>1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3</v>
      </c>
      <c r="AT10">
        <v>0.04</v>
      </c>
      <c r="AU10" t="s">
        <v>3</v>
      </c>
      <c r="AV10">
        <v>0</v>
      </c>
      <c r="AW10">
        <v>2</v>
      </c>
      <c r="AX10">
        <v>33034647</v>
      </c>
      <c r="AY10">
        <v>1</v>
      </c>
      <c r="AZ10">
        <v>0</v>
      </c>
      <c r="BA10">
        <v>9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Y10*Source!I32</f>
        <v>2.0000000000000001E-4</v>
      </c>
      <c r="CY10">
        <f t="shared" ref="CY10:CY20" si="0">AA10</f>
        <v>31493.279999999999</v>
      </c>
      <c r="CZ10">
        <f t="shared" ref="CZ10:CZ20" si="1">AE10</f>
        <v>31493.279999999999</v>
      </c>
      <c r="DA10">
        <f t="shared" ref="DA10:DA20" si="2">AI10</f>
        <v>1</v>
      </c>
      <c r="DB10">
        <v>0</v>
      </c>
    </row>
    <row r="11" spans="1:106" x14ac:dyDescent="0.2">
      <c r="A11">
        <f>ROW(Source!A32)</f>
        <v>32</v>
      </c>
      <c r="B11">
        <v>33034105</v>
      </c>
      <c r="C11">
        <v>33034627</v>
      </c>
      <c r="D11">
        <v>32518156</v>
      </c>
      <c r="E11">
        <v>1</v>
      </c>
      <c r="F11">
        <v>1</v>
      </c>
      <c r="G11">
        <v>19</v>
      </c>
      <c r="H11">
        <v>3</v>
      </c>
      <c r="I11" t="s">
        <v>817</v>
      </c>
      <c r="J11" t="s">
        <v>818</v>
      </c>
      <c r="K11" t="s">
        <v>819</v>
      </c>
      <c r="L11">
        <v>1348</v>
      </c>
      <c r="N11">
        <v>1009</v>
      </c>
      <c r="O11" t="s">
        <v>19</v>
      </c>
      <c r="P11" t="s">
        <v>19</v>
      </c>
      <c r="Q11">
        <v>1000</v>
      </c>
      <c r="W11">
        <v>0</v>
      </c>
      <c r="X11">
        <v>1574046373</v>
      </c>
      <c r="Y11">
        <v>3.6999999999999998E-2</v>
      </c>
      <c r="AA11">
        <v>45454.3</v>
      </c>
      <c r="AB11">
        <v>0</v>
      </c>
      <c r="AC11">
        <v>0</v>
      </c>
      <c r="AD11">
        <v>0</v>
      </c>
      <c r="AE11">
        <v>45454.3</v>
      </c>
      <c r="AF11">
        <v>0</v>
      </c>
      <c r="AG11">
        <v>0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3</v>
      </c>
      <c r="AT11">
        <v>3.6999999999999998E-2</v>
      </c>
      <c r="AU11" t="s">
        <v>3</v>
      </c>
      <c r="AV11">
        <v>0</v>
      </c>
      <c r="AW11">
        <v>2</v>
      </c>
      <c r="AX11">
        <v>33034648</v>
      </c>
      <c r="AY11">
        <v>1</v>
      </c>
      <c r="AZ11">
        <v>0</v>
      </c>
      <c r="BA11">
        <v>10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Y11*Source!I32</f>
        <v>1.85E-4</v>
      </c>
      <c r="CY11">
        <f t="shared" si="0"/>
        <v>45454.3</v>
      </c>
      <c r="CZ11">
        <f t="shared" si="1"/>
        <v>45454.3</v>
      </c>
      <c r="DA11">
        <f t="shared" si="2"/>
        <v>1</v>
      </c>
      <c r="DB11">
        <v>0</v>
      </c>
    </row>
    <row r="12" spans="1:106" x14ac:dyDescent="0.2">
      <c r="A12">
        <f>ROW(Source!A32)</f>
        <v>32</v>
      </c>
      <c r="B12">
        <v>33034105</v>
      </c>
      <c r="C12">
        <v>33034627</v>
      </c>
      <c r="D12">
        <v>32518894</v>
      </c>
      <c r="E12">
        <v>1</v>
      </c>
      <c r="F12">
        <v>1</v>
      </c>
      <c r="G12">
        <v>19</v>
      </c>
      <c r="H12">
        <v>3</v>
      </c>
      <c r="I12" t="s">
        <v>820</v>
      </c>
      <c r="J12" t="s">
        <v>821</v>
      </c>
      <c r="K12" t="s">
        <v>822</v>
      </c>
      <c r="L12">
        <v>1327</v>
      </c>
      <c r="N12">
        <v>1005</v>
      </c>
      <c r="O12" t="s">
        <v>823</v>
      </c>
      <c r="P12" t="s">
        <v>823</v>
      </c>
      <c r="Q12">
        <v>1</v>
      </c>
      <c r="W12">
        <v>0</v>
      </c>
      <c r="X12">
        <v>-1132375348</v>
      </c>
      <c r="Y12">
        <v>5.6</v>
      </c>
      <c r="AA12">
        <v>63.78</v>
      </c>
      <c r="AB12">
        <v>0</v>
      </c>
      <c r="AC12">
        <v>0</v>
      </c>
      <c r="AD12">
        <v>0</v>
      </c>
      <c r="AE12">
        <v>63.78</v>
      </c>
      <c r="AF12">
        <v>0</v>
      </c>
      <c r="AG12">
        <v>0</v>
      </c>
      <c r="AH12">
        <v>0</v>
      </c>
      <c r="AI12">
        <v>1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3</v>
      </c>
      <c r="AT12">
        <v>5.6</v>
      </c>
      <c r="AU12" t="s">
        <v>3</v>
      </c>
      <c r="AV12">
        <v>0</v>
      </c>
      <c r="AW12">
        <v>2</v>
      </c>
      <c r="AX12">
        <v>33034650</v>
      </c>
      <c r="AY12">
        <v>1</v>
      </c>
      <c r="AZ12">
        <v>0</v>
      </c>
      <c r="BA12">
        <v>11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Y12*Source!I32</f>
        <v>2.7999999999999997E-2</v>
      </c>
      <c r="CY12">
        <f t="shared" si="0"/>
        <v>63.78</v>
      </c>
      <c r="CZ12">
        <f t="shared" si="1"/>
        <v>63.78</v>
      </c>
      <c r="DA12">
        <f t="shared" si="2"/>
        <v>1</v>
      </c>
      <c r="DB12">
        <v>0</v>
      </c>
    </row>
    <row r="13" spans="1:106" x14ac:dyDescent="0.2">
      <c r="A13">
        <f>ROW(Source!A32)</f>
        <v>32</v>
      </c>
      <c r="B13">
        <v>33034105</v>
      </c>
      <c r="C13">
        <v>33034627</v>
      </c>
      <c r="D13">
        <v>32517311</v>
      </c>
      <c r="E13">
        <v>1</v>
      </c>
      <c r="F13">
        <v>1</v>
      </c>
      <c r="G13">
        <v>19</v>
      </c>
      <c r="H13">
        <v>3</v>
      </c>
      <c r="I13" t="s">
        <v>824</v>
      </c>
      <c r="J13" t="s">
        <v>825</v>
      </c>
      <c r="K13" t="s">
        <v>826</v>
      </c>
      <c r="L13">
        <v>1348</v>
      </c>
      <c r="N13">
        <v>1009</v>
      </c>
      <c r="O13" t="s">
        <v>19</v>
      </c>
      <c r="P13" t="s">
        <v>19</v>
      </c>
      <c r="Q13">
        <v>1000</v>
      </c>
      <c r="W13">
        <v>0</v>
      </c>
      <c r="X13">
        <v>1471527661</v>
      </c>
      <c r="Y13">
        <v>0.05</v>
      </c>
      <c r="AA13">
        <v>4752.91</v>
      </c>
      <c r="AB13">
        <v>0</v>
      </c>
      <c r="AC13">
        <v>0</v>
      </c>
      <c r="AD13">
        <v>0</v>
      </c>
      <c r="AE13">
        <v>4752.91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1</v>
      </c>
      <c r="AL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3</v>
      </c>
      <c r="AT13">
        <v>0.05</v>
      </c>
      <c r="AU13" t="s">
        <v>3</v>
      </c>
      <c r="AV13">
        <v>0</v>
      </c>
      <c r="AW13">
        <v>2</v>
      </c>
      <c r="AX13">
        <v>33034649</v>
      </c>
      <c r="AY13">
        <v>1</v>
      </c>
      <c r="AZ13">
        <v>0</v>
      </c>
      <c r="BA13">
        <v>12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Y13*Source!I32</f>
        <v>2.5000000000000001E-4</v>
      </c>
      <c r="CY13">
        <f t="shared" si="0"/>
        <v>4752.91</v>
      </c>
      <c r="CZ13">
        <f t="shared" si="1"/>
        <v>4752.91</v>
      </c>
      <c r="DA13">
        <f t="shared" si="2"/>
        <v>1</v>
      </c>
      <c r="DB13">
        <v>0</v>
      </c>
    </row>
    <row r="14" spans="1:106" x14ac:dyDescent="0.2">
      <c r="A14">
        <f>ROW(Source!A32)</f>
        <v>32</v>
      </c>
      <c r="B14">
        <v>33034105</v>
      </c>
      <c r="C14">
        <v>33034627</v>
      </c>
      <c r="D14">
        <v>32519061</v>
      </c>
      <c r="E14">
        <v>1</v>
      </c>
      <c r="F14">
        <v>1</v>
      </c>
      <c r="G14">
        <v>19</v>
      </c>
      <c r="H14">
        <v>3</v>
      </c>
      <c r="I14" t="s">
        <v>827</v>
      </c>
      <c r="J14" t="s">
        <v>828</v>
      </c>
      <c r="K14" t="s">
        <v>829</v>
      </c>
      <c r="L14">
        <v>1339</v>
      </c>
      <c r="N14">
        <v>1007</v>
      </c>
      <c r="O14" t="s">
        <v>830</v>
      </c>
      <c r="P14" t="s">
        <v>830</v>
      </c>
      <c r="Q14">
        <v>1</v>
      </c>
      <c r="W14">
        <v>0</v>
      </c>
      <c r="X14">
        <v>1653821073</v>
      </c>
      <c r="Y14">
        <v>1.75</v>
      </c>
      <c r="AA14">
        <v>29.98</v>
      </c>
      <c r="AB14">
        <v>0</v>
      </c>
      <c r="AC14">
        <v>0</v>
      </c>
      <c r="AD14">
        <v>0</v>
      </c>
      <c r="AE14">
        <v>29.98</v>
      </c>
      <c r="AF14">
        <v>0</v>
      </c>
      <c r="AG14">
        <v>0</v>
      </c>
      <c r="AH14">
        <v>0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3</v>
      </c>
      <c r="AT14">
        <v>1.75</v>
      </c>
      <c r="AU14" t="s">
        <v>3</v>
      </c>
      <c r="AV14">
        <v>0</v>
      </c>
      <c r="AW14">
        <v>2</v>
      </c>
      <c r="AX14">
        <v>33034651</v>
      </c>
      <c r="AY14">
        <v>1</v>
      </c>
      <c r="AZ14">
        <v>0</v>
      </c>
      <c r="BA14">
        <v>13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Y14*Source!I32</f>
        <v>8.7500000000000008E-3</v>
      </c>
      <c r="CY14">
        <f t="shared" si="0"/>
        <v>29.98</v>
      </c>
      <c r="CZ14">
        <f t="shared" si="1"/>
        <v>29.98</v>
      </c>
      <c r="DA14">
        <f t="shared" si="2"/>
        <v>1</v>
      </c>
      <c r="DB14">
        <v>0</v>
      </c>
    </row>
    <row r="15" spans="1:106" x14ac:dyDescent="0.2">
      <c r="A15">
        <f>ROW(Source!A32)</f>
        <v>32</v>
      </c>
      <c r="B15">
        <v>33034105</v>
      </c>
      <c r="C15">
        <v>33034627</v>
      </c>
      <c r="D15">
        <v>32517740</v>
      </c>
      <c r="E15">
        <v>1</v>
      </c>
      <c r="F15">
        <v>1</v>
      </c>
      <c r="G15">
        <v>19</v>
      </c>
      <c r="H15">
        <v>3</v>
      </c>
      <c r="I15" t="s">
        <v>831</v>
      </c>
      <c r="J15" t="s">
        <v>832</v>
      </c>
      <c r="K15" t="s">
        <v>833</v>
      </c>
      <c r="L15">
        <v>1339</v>
      </c>
      <c r="N15">
        <v>1007</v>
      </c>
      <c r="O15" t="s">
        <v>830</v>
      </c>
      <c r="P15" t="s">
        <v>830</v>
      </c>
      <c r="Q15">
        <v>1</v>
      </c>
      <c r="W15">
        <v>0</v>
      </c>
      <c r="X15">
        <v>-86784973</v>
      </c>
      <c r="Y15">
        <v>0.08</v>
      </c>
      <c r="AA15">
        <v>4993.7</v>
      </c>
      <c r="AB15">
        <v>0</v>
      </c>
      <c r="AC15">
        <v>0</v>
      </c>
      <c r="AD15">
        <v>0</v>
      </c>
      <c r="AE15">
        <v>4993.7</v>
      </c>
      <c r="AF15">
        <v>0</v>
      </c>
      <c r="AG15">
        <v>0</v>
      </c>
      <c r="AH15">
        <v>0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3</v>
      </c>
      <c r="AT15">
        <v>0.08</v>
      </c>
      <c r="AU15" t="s">
        <v>3</v>
      </c>
      <c r="AV15">
        <v>0</v>
      </c>
      <c r="AW15">
        <v>2</v>
      </c>
      <c r="AX15">
        <v>33034652</v>
      </c>
      <c r="AY15">
        <v>1</v>
      </c>
      <c r="AZ15">
        <v>0</v>
      </c>
      <c r="BA15">
        <v>14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Y15*Source!I32</f>
        <v>4.0000000000000002E-4</v>
      </c>
      <c r="CY15">
        <f t="shared" si="0"/>
        <v>4993.7</v>
      </c>
      <c r="CZ15">
        <f t="shared" si="1"/>
        <v>4993.7</v>
      </c>
      <c r="DA15">
        <f t="shared" si="2"/>
        <v>1</v>
      </c>
      <c r="DB15">
        <v>0</v>
      </c>
    </row>
    <row r="16" spans="1:106" x14ac:dyDescent="0.2">
      <c r="A16">
        <f>ROW(Source!A32)</f>
        <v>32</v>
      </c>
      <c r="B16">
        <v>33034105</v>
      </c>
      <c r="C16">
        <v>33034627</v>
      </c>
      <c r="D16">
        <v>32517729</v>
      </c>
      <c r="E16">
        <v>1</v>
      </c>
      <c r="F16">
        <v>1</v>
      </c>
      <c r="G16">
        <v>19</v>
      </c>
      <c r="H16">
        <v>3</v>
      </c>
      <c r="I16" t="s">
        <v>834</v>
      </c>
      <c r="J16" t="s">
        <v>835</v>
      </c>
      <c r="K16" t="s">
        <v>836</v>
      </c>
      <c r="L16">
        <v>1339</v>
      </c>
      <c r="N16">
        <v>1007</v>
      </c>
      <c r="O16" t="s">
        <v>830</v>
      </c>
      <c r="P16" t="s">
        <v>830</v>
      </c>
      <c r="Q16">
        <v>1</v>
      </c>
      <c r="W16">
        <v>0</v>
      </c>
      <c r="X16">
        <v>-36459073</v>
      </c>
      <c r="Y16">
        <v>0.69</v>
      </c>
      <c r="AA16">
        <v>3762.19</v>
      </c>
      <c r="AB16">
        <v>0</v>
      </c>
      <c r="AC16">
        <v>0</v>
      </c>
      <c r="AD16">
        <v>0</v>
      </c>
      <c r="AE16">
        <v>3762.19</v>
      </c>
      <c r="AF16">
        <v>0</v>
      </c>
      <c r="AG16">
        <v>0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3</v>
      </c>
      <c r="AT16">
        <v>0.69</v>
      </c>
      <c r="AU16" t="s">
        <v>3</v>
      </c>
      <c r="AV16">
        <v>0</v>
      </c>
      <c r="AW16">
        <v>2</v>
      </c>
      <c r="AX16">
        <v>33034653</v>
      </c>
      <c r="AY16">
        <v>1</v>
      </c>
      <c r="AZ16">
        <v>0</v>
      </c>
      <c r="BA16">
        <v>15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Y16*Source!I32</f>
        <v>3.4499999999999999E-3</v>
      </c>
      <c r="CY16">
        <f t="shared" si="0"/>
        <v>3762.19</v>
      </c>
      <c r="CZ16">
        <f t="shared" si="1"/>
        <v>3762.19</v>
      </c>
      <c r="DA16">
        <f t="shared" si="2"/>
        <v>1</v>
      </c>
      <c r="DB16">
        <v>0</v>
      </c>
    </row>
    <row r="17" spans="1:106" x14ac:dyDescent="0.2">
      <c r="A17">
        <f>ROW(Source!A32)</f>
        <v>32</v>
      </c>
      <c r="B17">
        <v>33034105</v>
      </c>
      <c r="C17">
        <v>33034627</v>
      </c>
      <c r="D17">
        <v>32517783</v>
      </c>
      <c r="E17">
        <v>1</v>
      </c>
      <c r="F17">
        <v>1</v>
      </c>
      <c r="G17">
        <v>19</v>
      </c>
      <c r="H17">
        <v>3</v>
      </c>
      <c r="I17" t="s">
        <v>837</v>
      </c>
      <c r="J17" t="s">
        <v>838</v>
      </c>
      <c r="K17" t="s">
        <v>839</v>
      </c>
      <c r="L17">
        <v>1339</v>
      </c>
      <c r="N17">
        <v>1007</v>
      </c>
      <c r="O17" t="s">
        <v>830</v>
      </c>
      <c r="P17" t="s">
        <v>830</v>
      </c>
      <c r="Q17">
        <v>1</v>
      </c>
      <c r="W17">
        <v>0</v>
      </c>
      <c r="X17">
        <v>-1282603236</v>
      </c>
      <c r="Y17">
        <v>0.2</v>
      </c>
      <c r="AA17">
        <v>5631.96</v>
      </c>
      <c r="AB17">
        <v>0</v>
      </c>
      <c r="AC17">
        <v>0</v>
      </c>
      <c r="AD17">
        <v>0</v>
      </c>
      <c r="AE17">
        <v>5631.96</v>
      </c>
      <c r="AF17">
        <v>0</v>
      </c>
      <c r="AG17">
        <v>0</v>
      </c>
      <c r="AH17">
        <v>0</v>
      </c>
      <c r="AI17">
        <v>1</v>
      </c>
      <c r="AJ17">
        <v>1</v>
      </c>
      <c r="AK17">
        <v>1</v>
      </c>
      <c r="AL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 t="s">
        <v>3</v>
      </c>
      <c r="AT17">
        <v>0.2</v>
      </c>
      <c r="AU17" t="s">
        <v>3</v>
      </c>
      <c r="AV17">
        <v>0</v>
      </c>
      <c r="AW17">
        <v>2</v>
      </c>
      <c r="AX17">
        <v>33034654</v>
      </c>
      <c r="AY17">
        <v>1</v>
      </c>
      <c r="AZ17">
        <v>0</v>
      </c>
      <c r="BA17">
        <v>16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Y17*Source!I32</f>
        <v>1E-3</v>
      </c>
      <c r="CY17">
        <f t="shared" si="0"/>
        <v>5631.96</v>
      </c>
      <c r="CZ17">
        <f t="shared" si="1"/>
        <v>5631.96</v>
      </c>
      <c r="DA17">
        <f t="shared" si="2"/>
        <v>1</v>
      </c>
      <c r="DB17">
        <v>0</v>
      </c>
    </row>
    <row r="18" spans="1:106" x14ac:dyDescent="0.2">
      <c r="A18">
        <f>ROW(Source!A32)</f>
        <v>32</v>
      </c>
      <c r="B18">
        <v>33034105</v>
      </c>
      <c r="C18">
        <v>33034627</v>
      </c>
      <c r="D18">
        <v>32517784</v>
      </c>
      <c r="E18">
        <v>1</v>
      </c>
      <c r="F18">
        <v>1</v>
      </c>
      <c r="G18">
        <v>19</v>
      </c>
      <c r="H18">
        <v>3</v>
      </c>
      <c r="I18" t="s">
        <v>840</v>
      </c>
      <c r="J18" t="s">
        <v>841</v>
      </c>
      <c r="K18" t="s">
        <v>842</v>
      </c>
      <c r="L18">
        <v>1339</v>
      </c>
      <c r="N18">
        <v>1007</v>
      </c>
      <c r="O18" t="s">
        <v>830</v>
      </c>
      <c r="P18" t="s">
        <v>830</v>
      </c>
      <c r="Q18">
        <v>1</v>
      </c>
      <c r="W18">
        <v>0</v>
      </c>
      <c r="X18">
        <v>966492149</v>
      </c>
      <c r="Y18">
        <v>0.69</v>
      </c>
      <c r="AA18">
        <v>5631.96</v>
      </c>
      <c r="AB18">
        <v>0</v>
      </c>
      <c r="AC18">
        <v>0</v>
      </c>
      <c r="AD18">
        <v>0</v>
      </c>
      <c r="AE18">
        <v>5631.96</v>
      </c>
      <c r="AF18">
        <v>0</v>
      </c>
      <c r="AG18">
        <v>0</v>
      </c>
      <c r="AH18">
        <v>0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3</v>
      </c>
      <c r="AT18">
        <v>0.69</v>
      </c>
      <c r="AU18" t="s">
        <v>3</v>
      </c>
      <c r="AV18">
        <v>0</v>
      </c>
      <c r="AW18">
        <v>2</v>
      </c>
      <c r="AX18">
        <v>33034655</v>
      </c>
      <c r="AY18">
        <v>1</v>
      </c>
      <c r="AZ18">
        <v>0</v>
      </c>
      <c r="BA18">
        <v>17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Y18*Source!I32</f>
        <v>3.4499999999999999E-3</v>
      </c>
      <c r="CY18">
        <f t="shared" si="0"/>
        <v>5631.96</v>
      </c>
      <c r="CZ18">
        <f t="shared" si="1"/>
        <v>5631.96</v>
      </c>
      <c r="DA18">
        <f t="shared" si="2"/>
        <v>1</v>
      </c>
      <c r="DB18">
        <v>0</v>
      </c>
    </row>
    <row r="19" spans="1:106" x14ac:dyDescent="0.2">
      <c r="A19">
        <f>ROW(Source!A32)</f>
        <v>32</v>
      </c>
      <c r="B19">
        <v>33034105</v>
      </c>
      <c r="C19">
        <v>33034627</v>
      </c>
      <c r="D19">
        <v>32519911</v>
      </c>
      <c r="E19">
        <v>1</v>
      </c>
      <c r="F19">
        <v>1</v>
      </c>
      <c r="G19">
        <v>19</v>
      </c>
      <c r="H19">
        <v>3</v>
      </c>
      <c r="I19" t="s">
        <v>843</v>
      </c>
      <c r="J19" t="s">
        <v>844</v>
      </c>
      <c r="K19" t="s">
        <v>845</v>
      </c>
      <c r="L19">
        <v>1339</v>
      </c>
      <c r="N19">
        <v>1007</v>
      </c>
      <c r="O19" t="s">
        <v>830</v>
      </c>
      <c r="P19" t="s">
        <v>830</v>
      </c>
      <c r="Q19">
        <v>1</v>
      </c>
      <c r="W19">
        <v>0</v>
      </c>
      <c r="X19">
        <v>-1613524913</v>
      </c>
      <c r="Y19">
        <v>102</v>
      </c>
      <c r="AA19">
        <v>3195.93</v>
      </c>
      <c r="AB19">
        <v>0</v>
      </c>
      <c r="AC19">
        <v>0</v>
      </c>
      <c r="AD19">
        <v>0</v>
      </c>
      <c r="AE19">
        <v>3195.93</v>
      </c>
      <c r="AF19">
        <v>0</v>
      </c>
      <c r="AG19">
        <v>0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102</v>
      </c>
      <c r="AU19" t="s">
        <v>3</v>
      </c>
      <c r="AV19">
        <v>0</v>
      </c>
      <c r="AW19">
        <v>2</v>
      </c>
      <c r="AX19">
        <v>33034656</v>
      </c>
      <c r="AY19">
        <v>1</v>
      </c>
      <c r="AZ19">
        <v>0</v>
      </c>
      <c r="BA19">
        <v>18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Y19*Source!I32</f>
        <v>0.51</v>
      </c>
      <c r="CY19">
        <f t="shared" si="0"/>
        <v>3195.93</v>
      </c>
      <c r="CZ19">
        <f t="shared" si="1"/>
        <v>3195.93</v>
      </c>
      <c r="DA19">
        <f t="shared" si="2"/>
        <v>1</v>
      </c>
      <c r="DB19">
        <v>0</v>
      </c>
    </row>
    <row r="20" spans="1:106" x14ac:dyDescent="0.2">
      <c r="A20">
        <f>ROW(Source!A32)</f>
        <v>32</v>
      </c>
      <c r="B20">
        <v>33034105</v>
      </c>
      <c r="C20">
        <v>33034627</v>
      </c>
      <c r="D20">
        <v>32521663</v>
      </c>
      <c r="E20">
        <v>1</v>
      </c>
      <c r="F20">
        <v>1</v>
      </c>
      <c r="G20">
        <v>19</v>
      </c>
      <c r="H20">
        <v>3</v>
      </c>
      <c r="I20" t="s">
        <v>846</v>
      </c>
      <c r="J20" t="s">
        <v>847</v>
      </c>
      <c r="K20" t="s">
        <v>848</v>
      </c>
      <c r="L20">
        <v>1327</v>
      </c>
      <c r="N20">
        <v>1005</v>
      </c>
      <c r="O20" t="s">
        <v>823</v>
      </c>
      <c r="P20" t="s">
        <v>823</v>
      </c>
      <c r="Q20">
        <v>1</v>
      </c>
      <c r="W20">
        <v>0</v>
      </c>
      <c r="X20">
        <v>603730207</v>
      </c>
      <c r="Y20">
        <v>49.5</v>
      </c>
      <c r="AA20">
        <v>207.09</v>
      </c>
      <c r="AB20">
        <v>0</v>
      </c>
      <c r="AC20">
        <v>0</v>
      </c>
      <c r="AD20">
        <v>0</v>
      </c>
      <c r="AE20">
        <v>207.09</v>
      </c>
      <c r="AF20">
        <v>0</v>
      </c>
      <c r="AG20">
        <v>0</v>
      </c>
      <c r="AH20">
        <v>0</v>
      </c>
      <c r="AI20">
        <v>1</v>
      </c>
      <c r="AJ20">
        <v>1</v>
      </c>
      <c r="AK20">
        <v>1</v>
      </c>
      <c r="AL20">
        <v>1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3</v>
      </c>
      <c r="AT20">
        <v>49.5</v>
      </c>
      <c r="AU20" t="s">
        <v>3</v>
      </c>
      <c r="AV20">
        <v>0</v>
      </c>
      <c r="AW20">
        <v>2</v>
      </c>
      <c r="AX20">
        <v>33034657</v>
      </c>
      <c r="AY20">
        <v>1</v>
      </c>
      <c r="AZ20">
        <v>0</v>
      </c>
      <c r="BA20">
        <v>19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Y20*Source!I32</f>
        <v>0.2475</v>
      </c>
      <c r="CY20">
        <f t="shared" si="0"/>
        <v>207.09</v>
      </c>
      <c r="CZ20">
        <f t="shared" si="1"/>
        <v>207.09</v>
      </c>
      <c r="DA20">
        <f t="shared" si="2"/>
        <v>1</v>
      </c>
      <c r="DB20">
        <v>0</v>
      </c>
    </row>
    <row r="21" spans="1:106" x14ac:dyDescent="0.2">
      <c r="A21">
        <f>ROW(Source!A35)</f>
        <v>35</v>
      </c>
      <c r="B21">
        <v>33034105</v>
      </c>
      <c r="C21">
        <v>33034660</v>
      </c>
      <c r="D21">
        <v>32505425</v>
      </c>
      <c r="E21">
        <v>19</v>
      </c>
      <c r="F21">
        <v>1</v>
      </c>
      <c r="G21">
        <v>19</v>
      </c>
      <c r="H21">
        <v>1</v>
      </c>
      <c r="I21" t="s">
        <v>795</v>
      </c>
      <c r="J21" t="s">
        <v>3</v>
      </c>
      <c r="K21" t="s">
        <v>796</v>
      </c>
      <c r="L21">
        <v>1191</v>
      </c>
      <c r="N21">
        <v>1013</v>
      </c>
      <c r="O21" t="s">
        <v>797</v>
      </c>
      <c r="P21" t="s">
        <v>797</v>
      </c>
      <c r="Q21">
        <v>1</v>
      </c>
      <c r="W21">
        <v>0</v>
      </c>
      <c r="X21">
        <v>476480486</v>
      </c>
      <c r="Y21">
        <v>36.11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0</v>
      </c>
      <c r="AQ21">
        <v>0</v>
      </c>
      <c r="AR21">
        <v>0</v>
      </c>
      <c r="AS21" t="s">
        <v>3</v>
      </c>
      <c r="AT21">
        <v>36.11</v>
      </c>
      <c r="AU21" t="s">
        <v>3</v>
      </c>
      <c r="AV21">
        <v>1</v>
      </c>
      <c r="AW21">
        <v>2</v>
      </c>
      <c r="AX21">
        <v>33034666</v>
      </c>
      <c r="AY21">
        <v>1</v>
      </c>
      <c r="AZ21">
        <v>0</v>
      </c>
      <c r="BA21">
        <v>20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Y21*Source!I35</f>
        <v>1.1555200000000001</v>
      </c>
      <c r="CY21">
        <f>AD21</f>
        <v>0</v>
      </c>
      <c r="CZ21">
        <f>AH21</f>
        <v>0</v>
      </c>
      <c r="DA21">
        <f>AL21</f>
        <v>1</v>
      </c>
      <c r="DB21">
        <v>0</v>
      </c>
    </row>
    <row r="22" spans="1:106" x14ac:dyDescent="0.2">
      <c r="A22">
        <f>ROW(Source!A35)</f>
        <v>35</v>
      </c>
      <c r="B22">
        <v>33034105</v>
      </c>
      <c r="C22">
        <v>33034660</v>
      </c>
      <c r="D22">
        <v>32516754</v>
      </c>
      <c r="E22">
        <v>1</v>
      </c>
      <c r="F22">
        <v>1</v>
      </c>
      <c r="G22">
        <v>19</v>
      </c>
      <c r="H22">
        <v>2</v>
      </c>
      <c r="I22" t="s">
        <v>798</v>
      </c>
      <c r="J22" t="s">
        <v>799</v>
      </c>
      <c r="K22" t="s">
        <v>800</v>
      </c>
      <c r="L22">
        <v>1368</v>
      </c>
      <c r="N22">
        <v>1011</v>
      </c>
      <c r="O22" t="s">
        <v>801</v>
      </c>
      <c r="P22" t="s">
        <v>801</v>
      </c>
      <c r="Q22">
        <v>1</v>
      </c>
      <c r="W22">
        <v>0</v>
      </c>
      <c r="X22">
        <v>-1683917449</v>
      </c>
      <c r="Y22">
        <v>21.91</v>
      </c>
      <c r="AA22">
        <v>0</v>
      </c>
      <c r="AB22">
        <v>70.98</v>
      </c>
      <c r="AC22">
        <v>6.52</v>
      </c>
      <c r="AD22">
        <v>0</v>
      </c>
      <c r="AE22">
        <v>0</v>
      </c>
      <c r="AF22">
        <v>70.98</v>
      </c>
      <c r="AG22">
        <v>6.52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0</v>
      </c>
      <c r="AQ22">
        <v>0</v>
      </c>
      <c r="AR22">
        <v>0</v>
      </c>
      <c r="AS22" t="s">
        <v>3</v>
      </c>
      <c r="AT22">
        <v>21.91</v>
      </c>
      <c r="AU22" t="s">
        <v>3</v>
      </c>
      <c r="AV22">
        <v>0</v>
      </c>
      <c r="AW22">
        <v>2</v>
      </c>
      <c r="AX22">
        <v>33034667</v>
      </c>
      <c r="AY22">
        <v>1</v>
      </c>
      <c r="AZ22">
        <v>0</v>
      </c>
      <c r="BA22">
        <v>21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Y22*Source!I35</f>
        <v>0.70111999999999997</v>
      </c>
      <c r="CY22">
        <f>AB22</f>
        <v>70.98</v>
      </c>
      <c r="CZ22">
        <f>AF22</f>
        <v>70.98</v>
      </c>
      <c r="DA22">
        <f>AJ22</f>
        <v>1</v>
      </c>
      <c r="DB22">
        <v>0</v>
      </c>
    </row>
    <row r="23" spans="1:106" x14ac:dyDescent="0.2">
      <c r="A23">
        <f>ROW(Source!A35)</f>
        <v>35</v>
      </c>
      <c r="B23">
        <v>33034105</v>
      </c>
      <c r="C23">
        <v>33034660</v>
      </c>
      <c r="D23">
        <v>32518977</v>
      </c>
      <c r="E23">
        <v>1</v>
      </c>
      <c r="F23">
        <v>1</v>
      </c>
      <c r="G23">
        <v>19</v>
      </c>
      <c r="H23">
        <v>3</v>
      </c>
      <c r="I23" t="s">
        <v>802</v>
      </c>
      <c r="J23" t="s">
        <v>803</v>
      </c>
      <c r="K23" t="s">
        <v>804</v>
      </c>
      <c r="L23">
        <v>1348</v>
      </c>
      <c r="N23">
        <v>1009</v>
      </c>
      <c r="O23" t="s">
        <v>19</v>
      </c>
      <c r="P23" t="s">
        <v>19</v>
      </c>
      <c r="Q23">
        <v>1000</v>
      </c>
      <c r="W23">
        <v>0</v>
      </c>
      <c r="X23">
        <v>-1592467254</v>
      </c>
      <c r="Y23">
        <v>0.03</v>
      </c>
      <c r="AA23">
        <v>117442.26</v>
      </c>
      <c r="AB23">
        <v>0</v>
      </c>
      <c r="AC23">
        <v>0</v>
      </c>
      <c r="AD23">
        <v>0</v>
      </c>
      <c r="AE23">
        <v>117442.26</v>
      </c>
      <c r="AF23">
        <v>0</v>
      </c>
      <c r="AG23">
        <v>0</v>
      </c>
      <c r="AH23">
        <v>0</v>
      </c>
      <c r="AI23">
        <v>1</v>
      </c>
      <c r="AJ23">
        <v>1</v>
      </c>
      <c r="AK23">
        <v>1</v>
      </c>
      <c r="AL23">
        <v>1</v>
      </c>
      <c r="AN23">
        <v>0</v>
      </c>
      <c r="AO23">
        <v>1</v>
      </c>
      <c r="AP23">
        <v>0</v>
      </c>
      <c r="AQ23">
        <v>0</v>
      </c>
      <c r="AR23">
        <v>0</v>
      </c>
      <c r="AS23" t="s">
        <v>3</v>
      </c>
      <c r="AT23">
        <v>0.03</v>
      </c>
      <c r="AU23" t="s">
        <v>3</v>
      </c>
      <c r="AV23">
        <v>0</v>
      </c>
      <c r="AW23">
        <v>2</v>
      </c>
      <c r="AX23">
        <v>33034668</v>
      </c>
      <c r="AY23">
        <v>1</v>
      </c>
      <c r="AZ23">
        <v>0</v>
      </c>
      <c r="BA23">
        <v>22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Y23*Source!I35</f>
        <v>9.6000000000000002E-4</v>
      </c>
      <c r="CY23">
        <f>AA23</f>
        <v>117442.26</v>
      </c>
      <c r="CZ23">
        <f>AE23</f>
        <v>117442.26</v>
      </c>
      <c r="DA23">
        <f>AI23</f>
        <v>1</v>
      </c>
      <c r="DB23">
        <v>0</v>
      </c>
    </row>
    <row r="24" spans="1:106" x14ac:dyDescent="0.2">
      <c r="A24">
        <f>ROW(Source!A35)</f>
        <v>35</v>
      </c>
      <c r="B24">
        <v>33034105</v>
      </c>
      <c r="C24">
        <v>33034660</v>
      </c>
      <c r="D24">
        <v>32520163</v>
      </c>
      <c r="E24">
        <v>1</v>
      </c>
      <c r="F24">
        <v>1</v>
      </c>
      <c r="G24">
        <v>19</v>
      </c>
      <c r="H24">
        <v>3</v>
      </c>
      <c r="I24" t="s">
        <v>25</v>
      </c>
      <c r="J24" t="s">
        <v>27</v>
      </c>
      <c r="K24" t="s">
        <v>26</v>
      </c>
      <c r="L24">
        <v>1348</v>
      </c>
      <c r="N24">
        <v>1009</v>
      </c>
      <c r="O24" t="s">
        <v>19</v>
      </c>
      <c r="P24" t="s">
        <v>19</v>
      </c>
      <c r="Q24">
        <v>1000</v>
      </c>
      <c r="W24">
        <v>0</v>
      </c>
      <c r="X24">
        <v>-1467733540</v>
      </c>
      <c r="Y24">
        <v>1</v>
      </c>
      <c r="AA24">
        <v>53410.15</v>
      </c>
      <c r="AB24">
        <v>0</v>
      </c>
      <c r="AC24">
        <v>0</v>
      </c>
      <c r="AD24">
        <v>0</v>
      </c>
      <c r="AE24">
        <v>53410.15</v>
      </c>
      <c r="AF24">
        <v>0</v>
      </c>
      <c r="AG24">
        <v>0</v>
      </c>
      <c r="AH24">
        <v>0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3</v>
      </c>
      <c r="AT24">
        <v>1</v>
      </c>
      <c r="AU24" t="s">
        <v>3</v>
      </c>
      <c r="AV24">
        <v>0</v>
      </c>
      <c r="AW24">
        <v>2</v>
      </c>
      <c r="AX24">
        <v>33034669</v>
      </c>
      <c r="AY24">
        <v>1</v>
      </c>
      <c r="AZ24">
        <v>0</v>
      </c>
      <c r="BA24">
        <v>23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Y24*Source!I35</f>
        <v>3.2000000000000001E-2</v>
      </c>
      <c r="CY24">
        <f>AA24</f>
        <v>53410.15</v>
      </c>
      <c r="CZ24">
        <f>AE24</f>
        <v>53410.15</v>
      </c>
      <c r="DA24">
        <f>AI24</f>
        <v>1</v>
      </c>
      <c r="DB24">
        <v>0</v>
      </c>
    </row>
    <row r="25" spans="1:106" x14ac:dyDescent="0.2">
      <c r="A25">
        <f>ROW(Source!A35)</f>
        <v>35</v>
      </c>
      <c r="B25">
        <v>33034105</v>
      </c>
      <c r="C25">
        <v>33034660</v>
      </c>
      <c r="D25">
        <v>32520163</v>
      </c>
      <c r="E25">
        <v>1</v>
      </c>
      <c r="F25">
        <v>1</v>
      </c>
      <c r="G25">
        <v>19</v>
      </c>
      <c r="H25">
        <v>3</v>
      </c>
      <c r="I25" t="s">
        <v>25</v>
      </c>
      <c r="J25" t="s">
        <v>27</v>
      </c>
      <c r="K25" t="s">
        <v>26</v>
      </c>
      <c r="L25">
        <v>1348</v>
      </c>
      <c r="N25">
        <v>1009</v>
      </c>
      <c r="O25" t="s">
        <v>19</v>
      </c>
      <c r="P25" t="s">
        <v>19</v>
      </c>
      <c r="Q25">
        <v>1000</v>
      </c>
      <c r="W25">
        <v>0</v>
      </c>
      <c r="X25">
        <v>-1467733540</v>
      </c>
      <c r="Y25">
        <v>-1</v>
      </c>
      <c r="AA25">
        <v>53410.15</v>
      </c>
      <c r="AB25">
        <v>0</v>
      </c>
      <c r="AC25">
        <v>0</v>
      </c>
      <c r="AD25">
        <v>0</v>
      </c>
      <c r="AE25">
        <v>53410.15</v>
      </c>
      <c r="AF25">
        <v>0</v>
      </c>
      <c r="AG25">
        <v>0</v>
      </c>
      <c r="AH25">
        <v>0</v>
      </c>
      <c r="AI25">
        <v>1</v>
      </c>
      <c r="AJ25">
        <v>1</v>
      </c>
      <c r="AK25">
        <v>1</v>
      </c>
      <c r="AL25">
        <v>1</v>
      </c>
      <c r="AN25">
        <v>0</v>
      </c>
      <c r="AO25">
        <v>0</v>
      </c>
      <c r="AP25">
        <v>0</v>
      </c>
      <c r="AQ25">
        <v>0</v>
      </c>
      <c r="AR25">
        <v>0</v>
      </c>
      <c r="AS25" t="s">
        <v>3</v>
      </c>
      <c r="AT25">
        <v>-1</v>
      </c>
      <c r="AU25" t="s">
        <v>3</v>
      </c>
      <c r="AV25">
        <v>0</v>
      </c>
      <c r="AW25">
        <v>1</v>
      </c>
      <c r="AX25">
        <v>-1</v>
      </c>
      <c r="AY25">
        <v>0</v>
      </c>
      <c r="AZ25">
        <v>0</v>
      </c>
      <c r="BA25" t="s">
        <v>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Y25*Source!I35</f>
        <v>-3.2000000000000001E-2</v>
      </c>
      <c r="CY25">
        <f>AA25</f>
        <v>53410.15</v>
      </c>
      <c r="CZ25">
        <f>AE25</f>
        <v>53410.15</v>
      </c>
      <c r="DA25">
        <f>AI25</f>
        <v>1</v>
      </c>
      <c r="DB25">
        <v>0</v>
      </c>
    </row>
    <row r="26" spans="1:106" x14ac:dyDescent="0.2">
      <c r="A26">
        <f>ROW(Source!A37)</f>
        <v>37</v>
      </c>
      <c r="B26">
        <v>33034105</v>
      </c>
      <c r="C26">
        <v>33034671</v>
      </c>
      <c r="D26">
        <v>32505425</v>
      </c>
      <c r="E26">
        <v>19</v>
      </c>
      <c r="F26">
        <v>1</v>
      </c>
      <c r="G26">
        <v>19</v>
      </c>
      <c r="H26">
        <v>1</v>
      </c>
      <c r="I26" t="s">
        <v>795</v>
      </c>
      <c r="J26" t="s">
        <v>3</v>
      </c>
      <c r="K26" t="s">
        <v>796</v>
      </c>
      <c r="L26">
        <v>1191</v>
      </c>
      <c r="N26">
        <v>1013</v>
      </c>
      <c r="O26" t="s">
        <v>797</v>
      </c>
      <c r="P26" t="s">
        <v>797</v>
      </c>
      <c r="Q26">
        <v>1</v>
      </c>
      <c r="W26">
        <v>0</v>
      </c>
      <c r="X26">
        <v>476480486</v>
      </c>
      <c r="Y26">
        <v>453.1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</v>
      </c>
      <c r="AJ26">
        <v>1</v>
      </c>
      <c r="AK26">
        <v>1</v>
      </c>
      <c r="AL26">
        <v>1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3</v>
      </c>
      <c r="AT26">
        <v>453.1</v>
      </c>
      <c r="AU26" t="s">
        <v>3</v>
      </c>
      <c r="AV26">
        <v>1</v>
      </c>
      <c r="AW26">
        <v>2</v>
      </c>
      <c r="AX26">
        <v>33034687</v>
      </c>
      <c r="AY26">
        <v>1</v>
      </c>
      <c r="AZ26">
        <v>0</v>
      </c>
      <c r="BA26">
        <v>24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Y26*Source!I37</f>
        <v>2.0389499999999998</v>
      </c>
      <c r="CY26">
        <f>AD26</f>
        <v>0</v>
      </c>
      <c r="CZ26">
        <f>AH26</f>
        <v>0</v>
      </c>
      <c r="DA26">
        <f>AL26</f>
        <v>1</v>
      </c>
      <c r="DB26">
        <v>0</v>
      </c>
    </row>
    <row r="27" spans="1:106" x14ac:dyDescent="0.2">
      <c r="A27">
        <f>ROW(Source!A37)</f>
        <v>37</v>
      </c>
      <c r="B27">
        <v>33034105</v>
      </c>
      <c r="C27">
        <v>33034671</v>
      </c>
      <c r="D27">
        <v>32517073</v>
      </c>
      <c r="E27">
        <v>1</v>
      </c>
      <c r="F27">
        <v>1</v>
      </c>
      <c r="G27">
        <v>19</v>
      </c>
      <c r="H27">
        <v>2</v>
      </c>
      <c r="I27" t="s">
        <v>805</v>
      </c>
      <c r="J27" t="s">
        <v>806</v>
      </c>
      <c r="K27" t="s">
        <v>807</v>
      </c>
      <c r="L27">
        <v>1368</v>
      </c>
      <c r="N27">
        <v>1011</v>
      </c>
      <c r="O27" t="s">
        <v>801</v>
      </c>
      <c r="P27" t="s">
        <v>801</v>
      </c>
      <c r="Q27">
        <v>1</v>
      </c>
      <c r="W27">
        <v>0</v>
      </c>
      <c r="X27">
        <v>-865246060</v>
      </c>
      <c r="Y27">
        <v>1.38</v>
      </c>
      <c r="AA27">
        <v>0</v>
      </c>
      <c r="AB27">
        <v>3.37</v>
      </c>
      <c r="AC27">
        <v>0.85</v>
      </c>
      <c r="AD27">
        <v>0</v>
      </c>
      <c r="AE27">
        <v>0</v>
      </c>
      <c r="AF27">
        <v>3.37</v>
      </c>
      <c r="AG27">
        <v>0.85</v>
      </c>
      <c r="AH27">
        <v>0</v>
      </c>
      <c r="AI27">
        <v>1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3</v>
      </c>
      <c r="AT27">
        <v>1.38</v>
      </c>
      <c r="AU27" t="s">
        <v>3</v>
      </c>
      <c r="AV27">
        <v>0</v>
      </c>
      <c r="AW27">
        <v>2</v>
      </c>
      <c r="AX27">
        <v>33034688</v>
      </c>
      <c r="AY27">
        <v>1</v>
      </c>
      <c r="AZ27">
        <v>0</v>
      </c>
      <c r="BA27">
        <v>25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Y27*Source!I37</f>
        <v>6.2099999999999994E-3</v>
      </c>
      <c r="CY27">
        <f>AB27</f>
        <v>3.37</v>
      </c>
      <c r="CZ27">
        <f>AF27</f>
        <v>3.37</v>
      </c>
      <c r="DA27">
        <f>AJ27</f>
        <v>1</v>
      </c>
      <c r="DB27">
        <v>0</v>
      </c>
    </row>
    <row r="28" spans="1:106" x14ac:dyDescent="0.2">
      <c r="A28">
        <f>ROW(Source!A37)</f>
        <v>37</v>
      </c>
      <c r="B28">
        <v>33034105</v>
      </c>
      <c r="C28">
        <v>33034671</v>
      </c>
      <c r="D28">
        <v>32516433</v>
      </c>
      <c r="E28">
        <v>1</v>
      </c>
      <c r="F28">
        <v>1</v>
      </c>
      <c r="G28">
        <v>19</v>
      </c>
      <c r="H28">
        <v>2</v>
      </c>
      <c r="I28" t="s">
        <v>808</v>
      </c>
      <c r="J28" t="s">
        <v>809</v>
      </c>
      <c r="K28" t="s">
        <v>810</v>
      </c>
      <c r="L28">
        <v>1368</v>
      </c>
      <c r="N28">
        <v>1011</v>
      </c>
      <c r="O28" t="s">
        <v>801</v>
      </c>
      <c r="P28" t="s">
        <v>801</v>
      </c>
      <c r="Q28">
        <v>1</v>
      </c>
      <c r="W28">
        <v>0</v>
      </c>
      <c r="X28">
        <v>1483315828</v>
      </c>
      <c r="Y28">
        <v>0.31</v>
      </c>
      <c r="AA28">
        <v>0</v>
      </c>
      <c r="AB28">
        <v>566.44000000000005</v>
      </c>
      <c r="AC28">
        <v>281.27999999999997</v>
      </c>
      <c r="AD28">
        <v>0</v>
      </c>
      <c r="AE28">
        <v>0</v>
      </c>
      <c r="AF28">
        <v>566.44000000000005</v>
      </c>
      <c r="AG28">
        <v>281.27999999999997</v>
      </c>
      <c r="AH28">
        <v>0</v>
      </c>
      <c r="AI28">
        <v>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3</v>
      </c>
      <c r="AT28">
        <v>0.31</v>
      </c>
      <c r="AU28" t="s">
        <v>3</v>
      </c>
      <c r="AV28">
        <v>0</v>
      </c>
      <c r="AW28">
        <v>2</v>
      </c>
      <c r="AX28">
        <v>33034689</v>
      </c>
      <c r="AY28">
        <v>1</v>
      </c>
      <c r="AZ28">
        <v>0</v>
      </c>
      <c r="BA28">
        <v>26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Y28*Source!I37</f>
        <v>1.395E-3</v>
      </c>
      <c r="CY28">
        <f>AB28</f>
        <v>566.44000000000005</v>
      </c>
      <c r="CZ28">
        <f>AF28</f>
        <v>566.44000000000005</v>
      </c>
      <c r="DA28">
        <f>AJ28</f>
        <v>1</v>
      </c>
      <c r="DB28">
        <v>0</v>
      </c>
    </row>
    <row r="29" spans="1:106" x14ac:dyDescent="0.2">
      <c r="A29">
        <f>ROW(Source!A37)</f>
        <v>37</v>
      </c>
      <c r="B29">
        <v>33034105</v>
      </c>
      <c r="C29">
        <v>33034671</v>
      </c>
      <c r="D29">
        <v>32516599</v>
      </c>
      <c r="E29">
        <v>1</v>
      </c>
      <c r="F29">
        <v>1</v>
      </c>
      <c r="G29">
        <v>19</v>
      </c>
      <c r="H29">
        <v>2</v>
      </c>
      <c r="I29" t="s">
        <v>811</v>
      </c>
      <c r="J29" t="s">
        <v>812</v>
      </c>
      <c r="K29" t="s">
        <v>813</v>
      </c>
      <c r="L29">
        <v>1368</v>
      </c>
      <c r="N29">
        <v>1011</v>
      </c>
      <c r="O29" t="s">
        <v>801</v>
      </c>
      <c r="P29" t="s">
        <v>801</v>
      </c>
      <c r="Q29">
        <v>1</v>
      </c>
      <c r="W29">
        <v>0</v>
      </c>
      <c r="X29">
        <v>47389749</v>
      </c>
      <c r="Y29">
        <v>26.25</v>
      </c>
      <c r="AA29">
        <v>0</v>
      </c>
      <c r="AB29">
        <v>9.7100000000000009</v>
      </c>
      <c r="AC29">
        <v>2.25</v>
      </c>
      <c r="AD29">
        <v>0</v>
      </c>
      <c r="AE29">
        <v>0</v>
      </c>
      <c r="AF29">
        <v>9.7100000000000009</v>
      </c>
      <c r="AG29">
        <v>2.25</v>
      </c>
      <c r="AH29">
        <v>0</v>
      </c>
      <c r="AI29">
        <v>1</v>
      </c>
      <c r="AJ29">
        <v>1</v>
      </c>
      <c r="AK29">
        <v>1</v>
      </c>
      <c r="AL29">
        <v>1</v>
      </c>
      <c r="AN29">
        <v>0</v>
      </c>
      <c r="AO29">
        <v>1</v>
      </c>
      <c r="AP29">
        <v>0</v>
      </c>
      <c r="AQ29">
        <v>0</v>
      </c>
      <c r="AR29">
        <v>0</v>
      </c>
      <c r="AS29" t="s">
        <v>3</v>
      </c>
      <c r="AT29">
        <v>26.25</v>
      </c>
      <c r="AU29" t="s">
        <v>3</v>
      </c>
      <c r="AV29">
        <v>0</v>
      </c>
      <c r="AW29">
        <v>2</v>
      </c>
      <c r="AX29">
        <v>33034690</v>
      </c>
      <c r="AY29">
        <v>1</v>
      </c>
      <c r="AZ29">
        <v>0</v>
      </c>
      <c r="BA29">
        <v>27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Y29*Source!I37</f>
        <v>0.11812499999999999</v>
      </c>
      <c r="CY29">
        <f>AB29</f>
        <v>9.7100000000000009</v>
      </c>
      <c r="CZ29">
        <f>AF29</f>
        <v>9.7100000000000009</v>
      </c>
      <c r="DA29">
        <f>AJ29</f>
        <v>1</v>
      </c>
      <c r="DB29">
        <v>0</v>
      </c>
    </row>
    <row r="30" spans="1:106" x14ac:dyDescent="0.2">
      <c r="A30">
        <f>ROW(Source!A37)</f>
        <v>37</v>
      </c>
      <c r="B30">
        <v>33034105</v>
      </c>
      <c r="C30">
        <v>33034671</v>
      </c>
      <c r="D30">
        <v>32517836</v>
      </c>
      <c r="E30">
        <v>1</v>
      </c>
      <c r="F30">
        <v>1</v>
      </c>
      <c r="G30">
        <v>19</v>
      </c>
      <c r="H30">
        <v>3</v>
      </c>
      <c r="I30" t="s">
        <v>814</v>
      </c>
      <c r="J30" t="s">
        <v>815</v>
      </c>
      <c r="K30" t="s">
        <v>816</v>
      </c>
      <c r="L30">
        <v>1348</v>
      </c>
      <c r="N30">
        <v>1009</v>
      </c>
      <c r="O30" t="s">
        <v>19</v>
      </c>
      <c r="P30" t="s">
        <v>19</v>
      </c>
      <c r="Q30">
        <v>1000</v>
      </c>
      <c r="W30">
        <v>0</v>
      </c>
      <c r="X30">
        <v>1571432467</v>
      </c>
      <c r="Y30">
        <v>0.04</v>
      </c>
      <c r="AA30">
        <v>31493.279999999999</v>
      </c>
      <c r="AB30">
        <v>0</v>
      </c>
      <c r="AC30">
        <v>0</v>
      </c>
      <c r="AD30">
        <v>0</v>
      </c>
      <c r="AE30">
        <v>31493.279999999999</v>
      </c>
      <c r="AF30">
        <v>0</v>
      </c>
      <c r="AG30">
        <v>0</v>
      </c>
      <c r="AH30">
        <v>0</v>
      </c>
      <c r="AI30">
        <v>1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3</v>
      </c>
      <c r="AT30">
        <v>0.04</v>
      </c>
      <c r="AU30" t="s">
        <v>3</v>
      </c>
      <c r="AV30">
        <v>0</v>
      </c>
      <c r="AW30">
        <v>2</v>
      </c>
      <c r="AX30">
        <v>33034691</v>
      </c>
      <c r="AY30">
        <v>1</v>
      </c>
      <c r="AZ30">
        <v>0</v>
      </c>
      <c r="BA30">
        <v>28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Y30*Source!I37</f>
        <v>1.7999999999999998E-4</v>
      </c>
      <c r="CY30">
        <f t="shared" ref="CY30:CY40" si="3">AA30</f>
        <v>31493.279999999999</v>
      </c>
      <c r="CZ30">
        <f t="shared" ref="CZ30:CZ40" si="4">AE30</f>
        <v>31493.279999999999</v>
      </c>
      <c r="DA30">
        <f t="shared" ref="DA30:DA40" si="5">AI30</f>
        <v>1</v>
      </c>
      <c r="DB30">
        <v>0</v>
      </c>
    </row>
    <row r="31" spans="1:106" x14ac:dyDescent="0.2">
      <c r="A31">
        <f>ROW(Source!A37)</f>
        <v>37</v>
      </c>
      <c r="B31">
        <v>33034105</v>
      </c>
      <c r="C31">
        <v>33034671</v>
      </c>
      <c r="D31">
        <v>32518156</v>
      </c>
      <c r="E31">
        <v>1</v>
      </c>
      <c r="F31">
        <v>1</v>
      </c>
      <c r="G31">
        <v>19</v>
      </c>
      <c r="H31">
        <v>3</v>
      </c>
      <c r="I31" t="s">
        <v>817</v>
      </c>
      <c r="J31" t="s">
        <v>818</v>
      </c>
      <c r="K31" t="s">
        <v>819</v>
      </c>
      <c r="L31">
        <v>1348</v>
      </c>
      <c r="N31">
        <v>1009</v>
      </c>
      <c r="O31" t="s">
        <v>19</v>
      </c>
      <c r="P31" t="s">
        <v>19</v>
      </c>
      <c r="Q31">
        <v>1000</v>
      </c>
      <c r="W31">
        <v>0</v>
      </c>
      <c r="X31">
        <v>1574046373</v>
      </c>
      <c r="Y31">
        <v>3.6999999999999998E-2</v>
      </c>
      <c r="AA31">
        <v>45454.3</v>
      </c>
      <c r="AB31">
        <v>0</v>
      </c>
      <c r="AC31">
        <v>0</v>
      </c>
      <c r="AD31">
        <v>0</v>
      </c>
      <c r="AE31">
        <v>45454.3</v>
      </c>
      <c r="AF31">
        <v>0</v>
      </c>
      <c r="AG31">
        <v>0</v>
      </c>
      <c r="AH31">
        <v>0</v>
      </c>
      <c r="AI31">
        <v>1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3</v>
      </c>
      <c r="AT31">
        <v>3.6999999999999998E-2</v>
      </c>
      <c r="AU31" t="s">
        <v>3</v>
      </c>
      <c r="AV31">
        <v>0</v>
      </c>
      <c r="AW31">
        <v>2</v>
      </c>
      <c r="AX31">
        <v>33034692</v>
      </c>
      <c r="AY31">
        <v>1</v>
      </c>
      <c r="AZ31">
        <v>0</v>
      </c>
      <c r="BA31">
        <v>29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Y31*Source!I37</f>
        <v>1.6649999999999998E-4</v>
      </c>
      <c r="CY31">
        <f t="shared" si="3"/>
        <v>45454.3</v>
      </c>
      <c r="CZ31">
        <f t="shared" si="4"/>
        <v>45454.3</v>
      </c>
      <c r="DA31">
        <f t="shared" si="5"/>
        <v>1</v>
      </c>
      <c r="DB31">
        <v>0</v>
      </c>
    </row>
    <row r="32" spans="1:106" x14ac:dyDescent="0.2">
      <c r="A32">
        <f>ROW(Source!A37)</f>
        <v>37</v>
      </c>
      <c r="B32">
        <v>33034105</v>
      </c>
      <c r="C32">
        <v>33034671</v>
      </c>
      <c r="D32">
        <v>32518894</v>
      </c>
      <c r="E32">
        <v>1</v>
      </c>
      <c r="F32">
        <v>1</v>
      </c>
      <c r="G32">
        <v>19</v>
      </c>
      <c r="H32">
        <v>3</v>
      </c>
      <c r="I32" t="s">
        <v>820</v>
      </c>
      <c r="J32" t="s">
        <v>821</v>
      </c>
      <c r="K32" t="s">
        <v>822</v>
      </c>
      <c r="L32">
        <v>1327</v>
      </c>
      <c r="N32">
        <v>1005</v>
      </c>
      <c r="O32" t="s">
        <v>823</v>
      </c>
      <c r="P32" t="s">
        <v>823</v>
      </c>
      <c r="Q32">
        <v>1</v>
      </c>
      <c r="W32">
        <v>0</v>
      </c>
      <c r="X32">
        <v>-1132375348</v>
      </c>
      <c r="Y32">
        <v>5.6</v>
      </c>
      <c r="AA32">
        <v>63.78</v>
      </c>
      <c r="AB32">
        <v>0</v>
      </c>
      <c r="AC32">
        <v>0</v>
      </c>
      <c r="AD32">
        <v>0</v>
      </c>
      <c r="AE32">
        <v>63.78</v>
      </c>
      <c r="AF32">
        <v>0</v>
      </c>
      <c r="AG32">
        <v>0</v>
      </c>
      <c r="AH32">
        <v>0</v>
      </c>
      <c r="AI32">
        <v>1</v>
      </c>
      <c r="AJ32">
        <v>1</v>
      </c>
      <c r="AK32">
        <v>1</v>
      </c>
      <c r="AL32">
        <v>1</v>
      </c>
      <c r="AN32">
        <v>0</v>
      </c>
      <c r="AO32">
        <v>1</v>
      </c>
      <c r="AP32">
        <v>0</v>
      </c>
      <c r="AQ32">
        <v>0</v>
      </c>
      <c r="AR32">
        <v>0</v>
      </c>
      <c r="AS32" t="s">
        <v>3</v>
      </c>
      <c r="AT32">
        <v>5.6</v>
      </c>
      <c r="AU32" t="s">
        <v>3</v>
      </c>
      <c r="AV32">
        <v>0</v>
      </c>
      <c r="AW32">
        <v>2</v>
      </c>
      <c r="AX32">
        <v>33034694</v>
      </c>
      <c r="AY32">
        <v>1</v>
      </c>
      <c r="AZ32">
        <v>0</v>
      </c>
      <c r="BA32">
        <v>30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Y32*Source!I37</f>
        <v>2.5199999999999997E-2</v>
      </c>
      <c r="CY32">
        <f t="shared" si="3"/>
        <v>63.78</v>
      </c>
      <c r="CZ32">
        <f t="shared" si="4"/>
        <v>63.78</v>
      </c>
      <c r="DA32">
        <f t="shared" si="5"/>
        <v>1</v>
      </c>
      <c r="DB32">
        <v>0</v>
      </c>
    </row>
    <row r="33" spans="1:106" x14ac:dyDescent="0.2">
      <c r="A33">
        <f>ROW(Source!A37)</f>
        <v>37</v>
      </c>
      <c r="B33">
        <v>33034105</v>
      </c>
      <c r="C33">
        <v>33034671</v>
      </c>
      <c r="D33">
        <v>32517311</v>
      </c>
      <c r="E33">
        <v>1</v>
      </c>
      <c r="F33">
        <v>1</v>
      </c>
      <c r="G33">
        <v>19</v>
      </c>
      <c r="H33">
        <v>3</v>
      </c>
      <c r="I33" t="s">
        <v>824</v>
      </c>
      <c r="J33" t="s">
        <v>825</v>
      </c>
      <c r="K33" t="s">
        <v>826</v>
      </c>
      <c r="L33">
        <v>1348</v>
      </c>
      <c r="N33">
        <v>1009</v>
      </c>
      <c r="O33" t="s">
        <v>19</v>
      </c>
      <c r="P33" t="s">
        <v>19</v>
      </c>
      <c r="Q33">
        <v>1000</v>
      </c>
      <c r="W33">
        <v>0</v>
      </c>
      <c r="X33">
        <v>1471527661</v>
      </c>
      <c r="Y33">
        <v>0.05</v>
      </c>
      <c r="AA33">
        <v>4752.91</v>
      </c>
      <c r="AB33">
        <v>0</v>
      </c>
      <c r="AC33">
        <v>0</v>
      </c>
      <c r="AD33">
        <v>0</v>
      </c>
      <c r="AE33">
        <v>4752.91</v>
      </c>
      <c r="AF33">
        <v>0</v>
      </c>
      <c r="AG33">
        <v>0</v>
      </c>
      <c r="AH33">
        <v>0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3</v>
      </c>
      <c r="AT33">
        <v>0.05</v>
      </c>
      <c r="AU33" t="s">
        <v>3</v>
      </c>
      <c r="AV33">
        <v>0</v>
      </c>
      <c r="AW33">
        <v>2</v>
      </c>
      <c r="AX33">
        <v>33034693</v>
      </c>
      <c r="AY33">
        <v>1</v>
      </c>
      <c r="AZ33">
        <v>0</v>
      </c>
      <c r="BA33">
        <v>31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Y33*Source!I37</f>
        <v>2.2499999999999999E-4</v>
      </c>
      <c r="CY33">
        <f t="shared" si="3"/>
        <v>4752.91</v>
      </c>
      <c r="CZ33">
        <f t="shared" si="4"/>
        <v>4752.91</v>
      </c>
      <c r="DA33">
        <f t="shared" si="5"/>
        <v>1</v>
      </c>
      <c r="DB33">
        <v>0</v>
      </c>
    </row>
    <row r="34" spans="1:106" x14ac:dyDescent="0.2">
      <c r="A34">
        <f>ROW(Source!A37)</f>
        <v>37</v>
      </c>
      <c r="B34">
        <v>33034105</v>
      </c>
      <c r="C34">
        <v>33034671</v>
      </c>
      <c r="D34">
        <v>32519061</v>
      </c>
      <c r="E34">
        <v>1</v>
      </c>
      <c r="F34">
        <v>1</v>
      </c>
      <c r="G34">
        <v>19</v>
      </c>
      <c r="H34">
        <v>3</v>
      </c>
      <c r="I34" t="s">
        <v>827</v>
      </c>
      <c r="J34" t="s">
        <v>828</v>
      </c>
      <c r="K34" t="s">
        <v>829</v>
      </c>
      <c r="L34">
        <v>1339</v>
      </c>
      <c r="N34">
        <v>1007</v>
      </c>
      <c r="O34" t="s">
        <v>830</v>
      </c>
      <c r="P34" t="s">
        <v>830</v>
      </c>
      <c r="Q34">
        <v>1</v>
      </c>
      <c r="W34">
        <v>0</v>
      </c>
      <c r="X34">
        <v>1653821073</v>
      </c>
      <c r="Y34">
        <v>1.75</v>
      </c>
      <c r="AA34">
        <v>29.98</v>
      </c>
      <c r="AB34">
        <v>0</v>
      </c>
      <c r="AC34">
        <v>0</v>
      </c>
      <c r="AD34">
        <v>0</v>
      </c>
      <c r="AE34">
        <v>29.98</v>
      </c>
      <c r="AF34">
        <v>0</v>
      </c>
      <c r="AG34">
        <v>0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0</v>
      </c>
      <c r="AQ34">
        <v>0</v>
      </c>
      <c r="AR34">
        <v>0</v>
      </c>
      <c r="AS34" t="s">
        <v>3</v>
      </c>
      <c r="AT34">
        <v>1.75</v>
      </c>
      <c r="AU34" t="s">
        <v>3</v>
      </c>
      <c r="AV34">
        <v>0</v>
      </c>
      <c r="AW34">
        <v>2</v>
      </c>
      <c r="AX34">
        <v>33034695</v>
      </c>
      <c r="AY34">
        <v>1</v>
      </c>
      <c r="AZ34">
        <v>0</v>
      </c>
      <c r="BA34">
        <v>32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Y34*Source!I37</f>
        <v>7.8750000000000001E-3</v>
      </c>
      <c r="CY34">
        <f t="shared" si="3"/>
        <v>29.98</v>
      </c>
      <c r="CZ34">
        <f t="shared" si="4"/>
        <v>29.98</v>
      </c>
      <c r="DA34">
        <f t="shared" si="5"/>
        <v>1</v>
      </c>
      <c r="DB34">
        <v>0</v>
      </c>
    </row>
    <row r="35" spans="1:106" x14ac:dyDescent="0.2">
      <c r="A35">
        <f>ROW(Source!A37)</f>
        <v>37</v>
      </c>
      <c r="B35">
        <v>33034105</v>
      </c>
      <c r="C35">
        <v>33034671</v>
      </c>
      <c r="D35">
        <v>32517740</v>
      </c>
      <c r="E35">
        <v>1</v>
      </c>
      <c r="F35">
        <v>1</v>
      </c>
      <c r="G35">
        <v>19</v>
      </c>
      <c r="H35">
        <v>3</v>
      </c>
      <c r="I35" t="s">
        <v>831</v>
      </c>
      <c r="J35" t="s">
        <v>832</v>
      </c>
      <c r="K35" t="s">
        <v>833</v>
      </c>
      <c r="L35">
        <v>1339</v>
      </c>
      <c r="N35">
        <v>1007</v>
      </c>
      <c r="O35" t="s">
        <v>830</v>
      </c>
      <c r="P35" t="s">
        <v>830</v>
      </c>
      <c r="Q35">
        <v>1</v>
      </c>
      <c r="W35">
        <v>0</v>
      </c>
      <c r="X35">
        <v>-86784973</v>
      </c>
      <c r="Y35">
        <v>0.08</v>
      </c>
      <c r="AA35">
        <v>4993.7</v>
      </c>
      <c r="AB35">
        <v>0</v>
      </c>
      <c r="AC35">
        <v>0</v>
      </c>
      <c r="AD35">
        <v>0</v>
      </c>
      <c r="AE35">
        <v>4993.7</v>
      </c>
      <c r="AF35">
        <v>0</v>
      </c>
      <c r="AG35">
        <v>0</v>
      </c>
      <c r="AH35">
        <v>0</v>
      </c>
      <c r="AI35">
        <v>1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3</v>
      </c>
      <c r="AT35">
        <v>0.08</v>
      </c>
      <c r="AU35" t="s">
        <v>3</v>
      </c>
      <c r="AV35">
        <v>0</v>
      </c>
      <c r="AW35">
        <v>2</v>
      </c>
      <c r="AX35">
        <v>33034696</v>
      </c>
      <c r="AY35">
        <v>1</v>
      </c>
      <c r="AZ35">
        <v>0</v>
      </c>
      <c r="BA35">
        <v>33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Y35*Source!I37</f>
        <v>3.5999999999999997E-4</v>
      </c>
      <c r="CY35">
        <f t="shared" si="3"/>
        <v>4993.7</v>
      </c>
      <c r="CZ35">
        <f t="shared" si="4"/>
        <v>4993.7</v>
      </c>
      <c r="DA35">
        <f t="shared" si="5"/>
        <v>1</v>
      </c>
      <c r="DB35">
        <v>0</v>
      </c>
    </row>
    <row r="36" spans="1:106" x14ac:dyDescent="0.2">
      <c r="A36">
        <f>ROW(Source!A37)</f>
        <v>37</v>
      </c>
      <c r="B36">
        <v>33034105</v>
      </c>
      <c r="C36">
        <v>33034671</v>
      </c>
      <c r="D36">
        <v>32517729</v>
      </c>
      <c r="E36">
        <v>1</v>
      </c>
      <c r="F36">
        <v>1</v>
      </c>
      <c r="G36">
        <v>19</v>
      </c>
      <c r="H36">
        <v>3</v>
      </c>
      <c r="I36" t="s">
        <v>834</v>
      </c>
      <c r="J36" t="s">
        <v>835</v>
      </c>
      <c r="K36" t="s">
        <v>836</v>
      </c>
      <c r="L36">
        <v>1339</v>
      </c>
      <c r="N36">
        <v>1007</v>
      </c>
      <c r="O36" t="s">
        <v>830</v>
      </c>
      <c r="P36" t="s">
        <v>830</v>
      </c>
      <c r="Q36">
        <v>1</v>
      </c>
      <c r="W36">
        <v>0</v>
      </c>
      <c r="X36">
        <v>-36459073</v>
      </c>
      <c r="Y36">
        <v>0.69</v>
      </c>
      <c r="AA36">
        <v>3762.19</v>
      </c>
      <c r="AB36">
        <v>0</v>
      </c>
      <c r="AC36">
        <v>0</v>
      </c>
      <c r="AD36">
        <v>0</v>
      </c>
      <c r="AE36">
        <v>3762.19</v>
      </c>
      <c r="AF36">
        <v>0</v>
      </c>
      <c r="AG36">
        <v>0</v>
      </c>
      <c r="AH36">
        <v>0</v>
      </c>
      <c r="AI36">
        <v>1</v>
      </c>
      <c r="AJ36">
        <v>1</v>
      </c>
      <c r="AK36">
        <v>1</v>
      </c>
      <c r="AL36">
        <v>1</v>
      </c>
      <c r="AN36">
        <v>0</v>
      </c>
      <c r="AO36">
        <v>1</v>
      </c>
      <c r="AP36">
        <v>0</v>
      </c>
      <c r="AQ36">
        <v>0</v>
      </c>
      <c r="AR36">
        <v>0</v>
      </c>
      <c r="AS36" t="s">
        <v>3</v>
      </c>
      <c r="AT36">
        <v>0.69</v>
      </c>
      <c r="AU36" t="s">
        <v>3</v>
      </c>
      <c r="AV36">
        <v>0</v>
      </c>
      <c r="AW36">
        <v>2</v>
      </c>
      <c r="AX36">
        <v>33034697</v>
      </c>
      <c r="AY36">
        <v>1</v>
      </c>
      <c r="AZ36">
        <v>0</v>
      </c>
      <c r="BA36">
        <v>34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Y36*Source!I37</f>
        <v>3.1049999999999997E-3</v>
      </c>
      <c r="CY36">
        <f t="shared" si="3"/>
        <v>3762.19</v>
      </c>
      <c r="CZ36">
        <f t="shared" si="4"/>
        <v>3762.19</v>
      </c>
      <c r="DA36">
        <f t="shared" si="5"/>
        <v>1</v>
      </c>
      <c r="DB36">
        <v>0</v>
      </c>
    </row>
    <row r="37" spans="1:106" x14ac:dyDescent="0.2">
      <c r="A37">
        <f>ROW(Source!A37)</f>
        <v>37</v>
      </c>
      <c r="B37">
        <v>33034105</v>
      </c>
      <c r="C37">
        <v>33034671</v>
      </c>
      <c r="D37">
        <v>32517783</v>
      </c>
      <c r="E37">
        <v>1</v>
      </c>
      <c r="F37">
        <v>1</v>
      </c>
      <c r="G37">
        <v>19</v>
      </c>
      <c r="H37">
        <v>3</v>
      </c>
      <c r="I37" t="s">
        <v>837</v>
      </c>
      <c r="J37" t="s">
        <v>838</v>
      </c>
      <c r="K37" t="s">
        <v>839</v>
      </c>
      <c r="L37">
        <v>1339</v>
      </c>
      <c r="N37">
        <v>1007</v>
      </c>
      <c r="O37" t="s">
        <v>830</v>
      </c>
      <c r="P37" t="s">
        <v>830</v>
      </c>
      <c r="Q37">
        <v>1</v>
      </c>
      <c r="W37">
        <v>0</v>
      </c>
      <c r="X37">
        <v>-1282603236</v>
      </c>
      <c r="Y37">
        <v>0.2</v>
      </c>
      <c r="AA37">
        <v>5631.96</v>
      </c>
      <c r="AB37">
        <v>0</v>
      </c>
      <c r="AC37">
        <v>0</v>
      </c>
      <c r="AD37">
        <v>0</v>
      </c>
      <c r="AE37">
        <v>5631.96</v>
      </c>
      <c r="AF37">
        <v>0</v>
      </c>
      <c r="AG37">
        <v>0</v>
      </c>
      <c r="AH37">
        <v>0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0</v>
      </c>
      <c r="AQ37">
        <v>0</v>
      </c>
      <c r="AR37">
        <v>0</v>
      </c>
      <c r="AS37" t="s">
        <v>3</v>
      </c>
      <c r="AT37">
        <v>0.2</v>
      </c>
      <c r="AU37" t="s">
        <v>3</v>
      </c>
      <c r="AV37">
        <v>0</v>
      </c>
      <c r="AW37">
        <v>2</v>
      </c>
      <c r="AX37">
        <v>33034698</v>
      </c>
      <c r="AY37">
        <v>1</v>
      </c>
      <c r="AZ37">
        <v>0</v>
      </c>
      <c r="BA37">
        <v>35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Y37*Source!I37</f>
        <v>8.9999999999999998E-4</v>
      </c>
      <c r="CY37">
        <f t="shared" si="3"/>
        <v>5631.96</v>
      </c>
      <c r="CZ37">
        <f t="shared" si="4"/>
        <v>5631.96</v>
      </c>
      <c r="DA37">
        <f t="shared" si="5"/>
        <v>1</v>
      </c>
      <c r="DB37">
        <v>0</v>
      </c>
    </row>
    <row r="38" spans="1:106" x14ac:dyDescent="0.2">
      <c r="A38">
        <f>ROW(Source!A37)</f>
        <v>37</v>
      </c>
      <c r="B38">
        <v>33034105</v>
      </c>
      <c r="C38">
        <v>33034671</v>
      </c>
      <c r="D38">
        <v>32517784</v>
      </c>
      <c r="E38">
        <v>1</v>
      </c>
      <c r="F38">
        <v>1</v>
      </c>
      <c r="G38">
        <v>19</v>
      </c>
      <c r="H38">
        <v>3</v>
      </c>
      <c r="I38" t="s">
        <v>840</v>
      </c>
      <c r="J38" t="s">
        <v>841</v>
      </c>
      <c r="K38" t="s">
        <v>842</v>
      </c>
      <c r="L38">
        <v>1339</v>
      </c>
      <c r="N38">
        <v>1007</v>
      </c>
      <c r="O38" t="s">
        <v>830</v>
      </c>
      <c r="P38" t="s">
        <v>830</v>
      </c>
      <c r="Q38">
        <v>1</v>
      </c>
      <c r="W38">
        <v>0</v>
      </c>
      <c r="X38">
        <v>966492149</v>
      </c>
      <c r="Y38">
        <v>0.69</v>
      </c>
      <c r="AA38">
        <v>5631.96</v>
      </c>
      <c r="AB38">
        <v>0</v>
      </c>
      <c r="AC38">
        <v>0</v>
      </c>
      <c r="AD38">
        <v>0</v>
      </c>
      <c r="AE38">
        <v>5631.96</v>
      </c>
      <c r="AF38">
        <v>0</v>
      </c>
      <c r="AG38">
        <v>0</v>
      </c>
      <c r="AH38">
        <v>0</v>
      </c>
      <c r="AI38">
        <v>1</v>
      </c>
      <c r="AJ38">
        <v>1</v>
      </c>
      <c r="AK38">
        <v>1</v>
      </c>
      <c r="AL38">
        <v>1</v>
      </c>
      <c r="AN38">
        <v>0</v>
      </c>
      <c r="AO38">
        <v>1</v>
      </c>
      <c r="AP38">
        <v>0</v>
      </c>
      <c r="AQ38">
        <v>0</v>
      </c>
      <c r="AR38">
        <v>0</v>
      </c>
      <c r="AS38" t="s">
        <v>3</v>
      </c>
      <c r="AT38">
        <v>0.69</v>
      </c>
      <c r="AU38" t="s">
        <v>3</v>
      </c>
      <c r="AV38">
        <v>0</v>
      </c>
      <c r="AW38">
        <v>2</v>
      </c>
      <c r="AX38">
        <v>33034699</v>
      </c>
      <c r="AY38">
        <v>1</v>
      </c>
      <c r="AZ38">
        <v>0</v>
      </c>
      <c r="BA38">
        <v>36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Y38*Source!I37</f>
        <v>3.1049999999999997E-3</v>
      </c>
      <c r="CY38">
        <f t="shared" si="3"/>
        <v>5631.96</v>
      </c>
      <c r="CZ38">
        <f t="shared" si="4"/>
        <v>5631.96</v>
      </c>
      <c r="DA38">
        <f t="shared" si="5"/>
        <v>1</v>
      </c>
      <c r="DB38">
        <v>0</v>
      </c>
    </row>
    <row r="39" spans="1:106" x14ac:dyDescent="0.2">
      <c r="A39">
        <f>ROW(Source!A37)</f>
        <v>37</v>
      </c>
      <c r="B39">
        <v>33034105</v>
      </c>
      <c r="C39">
        <v>33034671</v>
      </c>
      <c r="D39">
        <v>32519911</v>
      </c>
      <c r="E39">
        <v>1</v>
      </c>
      <c r="F39">
        <v>1</v>
      </c>
      <c r="G39">
        <v>19</v>
      </c>
      <c r="H39">
        <v>3</v>
      </c>
      <c r="I39" t="s">
        <v>843</v>
      </c>
      <c r="J39" t="s">
        <v>844</v>
      </c>
      <c r="K39" t="s">
        <v>845</v>
      </c>
      <c r="L39">
        <v>1339</v>
      </c>
      <c r="N39">
        <v>1007</v>
      </c>
      <c r="O39" t="s">
        <v>830</v>
      </c>
      <c r="P39" t="s">
        <v>830</v>
      </c>
      <c r="Q39">
        <v>1</v>
      </c>
      <c r="W39">
        <v>0</v>
      </c>
      <c r="X39">
        <v>-1613524913</v>
      </c>
      <c r="Y39">
        <v>102</v>
      </c>
      <c r="AA39">
        <v>3195.93</v>
      </c>
      <c r="AB39">
        <v>0</v>
      </c>
      <c r="AC39">
        <v>0</v>
      </c>
      <c r="AD39">
        <v>0</v>
      </c>
      <c r="AE39">
        <v>3195.93</v>
      </c>
      <c r="AF39">
        <v>0</v>
      </c>
      <c r="AG39">
        <v>0</v>
      </c>
      <c r="AH39">
        <v>0</v>
      </c>
      <c r="AI39">
        <v>1</v>
      </c>
      <c r="AJ39">
        <v>1</v>
      </c>
      <c r="AK39">
        <v>1</v>
      </c>
      <c r="AL39">
        <v>1</v>
      </c>
      <c r="AN39">
        <v>0</v>
      </c>
      <c r="AO39">
        <v>1</v>
      </c>
      <c r="AP39">
        <v>0</v>
      </c>
      <c r="AQ39">
        <v>0</v>
      </c>
      <c r="AR39">
        <v>0</v>
      </c>
      <c r="AS39" t="s">
        <v>3</v>
      </c>
      <c r="AT39">
        <v>102</v>
      </c>
      <c r="AU39" t="s">
        <v>3</v>
      </c>
      <c r="AV39">
        <v>0</v>
      </c>
      <c r="AW39">
        <v>2</v>
      </c>
      <c r="AX39">
        <v>33034700</v>
      </c>
      <c r="AY39">
        <v>1</v>
      </c>
      <c r="AZ39">
        <v>0</v>
      </c>
      <c r="BA39">
        <v>37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Y39*Source!I37</f>
        <v>0.45899999999999996</v>
      </c>
      <c r="CY39">
        <f t="shared" si="3"/>
        <v>3195.93</v>
      </c>
      <c r="CZ39">
        <f t="shared" si="4"/>
        <v>3195.93</v>
      </c>
      <c r="DA39">
        <f t="shared" si="5"/>
        <v>1</v>
      </c>
      <c r="DB39">
        <v>0</v>
      </c>
    </row>
    <row r="40" spans="1:106" x14ac:dyDescent="0.2">
      <c r="A40">
        <f>ROW(Source!A37)</f>
        <v>37</v>
      </c>
      <c r="B40">
        <v>33034105</v>
      </c>
      <c r="C40">
        <v>33034671</v>
      </c>
      <c r="D40">
        <v>32521663</v>
      </c>
      <c r="E40">
        <v>1</v>
      </c>
      <c r="F40">
        <v>1</v>
      </c>
      <c r="G40">
        <v>19</v>
      </c>
      <c r="H40">
        <v>3</v>
      </c>
      <c r="I40" t="s">
        <v>846</v>
      </c>
      <c r="J40" t="s">
        <v>847</v>
      </c>
      <c r="K40" t="s">
        <v>848</v>
      </c>
      <c r="L40">
        <v>1327</v>
      </c>
      <c r="N40">
        <v>1005</v>
      </c>
      <c r="O40" t="s">
        <v>823</v>
      </c>
      <c r="P40" t="s">
        <v>823</v>
      </c>
      <c r="Q40">
        <v>1</v>
      </c>
      <c r="W40">
        <v>0</v>
      </c>
      <c r="X40">
        <v>603730207</v>
      </c>
      <c r="Y40">
        <v>49.5</v>
      </c>
      <c r="AA40">
        <v>207.09</v>
      </c>
      <c r="AB40">
        <v>0</v>
      </c>
      <c r="AC40">
        <v>0</v>
      </c>
      <c r="AD40">
        <v>0</v>
      </c>
      <c r="AE40">
        <v>207.09</v>
      </c>
      <c r="AF40">
        <v>0</v>
      </c>
      <c r="AG40">
        <v>0</v>
      </c>
      <c r="AH40">
        <v>0</v>
      </c>
      <c r="AI40">
        <v>1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0</v>
      </c>
      <c r="AQ40">
        <v>0</v>
      </c>
      <c r="AR40">
        <v>0</v>
      </c>
      <c r="AS40" t="s">
        <v>3</v>
      </c>
      <c r="AT40">
        <v>49.5</v>
      </c>
      <c r="AU40" t="s">
        <v>3</v>
      </c>
      <c r="AV40">
        <v>0</v>
      </c>
      <c r="AW40">
        <v>2</v>
      </c>
      <c r="AX40">
        <v>33034701</v>
      </c>
      <c r="AY40">
        <v>1</v>
      </c>
      <c r="AZ40">
        <v>0</v>
      </c>
      <c r="BA40">
        <v>38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Y40*Source!I37</f>
        <v>0.22274999999999998</v>
      </c>
      <c r="CY40">
        <f t="shared" si="3"/>
        <v>207.09</v>
      </c>
      <c r="CZ40">
        <f t="shared" si="4"/>
        <v>207.09</v>
      </c>
      <c r="DA40">
        <f t="shared" si="5"/>
        <v>1</v>
      </c>
      <c r="DB40">
        <v>0</v>
      </c>
    </row>
    <row r="41" spans="1:106" x14ac:dyDescent="0.2">
      <c r="A41">
        <f>ROW(Source!A40)</f>
        <v>40</v>
      </c>
      <c r="B41">
        <v>33034105</v>
      </c>
      <c r="C41">
        <v>33034704</v>
      </c>
      <c r="D41">
        <v>32505425</v>
      </c>
      <c r="E41">
        <v>19</v>
      </c>
      <c r="F41">
        <v>1</v>
      </c>
      <c r="G41">
        <v>19</v>
      </c>
      <c r="H41">
        <v>1</v>
      </c>
      <c r="I41" t="s">
        <v>795</v>
      </c>
      <c r="J41" t="s">
        <v>3</v>
      </c>
      <c r="K41" t="s">
        <v>796</v>
      </c>
      <c r="L41">
        <v>1191</v>
      </c>
      <c r="N41">
        <v>1013</v>
      </c>
      <c r="O41" t="s">
        <v>797</v>
      </c>
      <c r="P41" t="s">
        <v>797</v>
      </c>
      <c r="Q41">
        <v>1</v>
      </c>
      <c r="W41">
        <v>0</v>
      </c>
      <c r="X41">
        <v>476480486</v>
      </c>
      <c r="Y41">
        <v>36.11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  <c r="AJ41">
        <v>1</v>
      </c>
      <c r="AK41">
        <v>1</v>
      </c>
      <c r="AL41">
        <v>1</v>
      </c>
      <c r="AN41">
        <v>0</v>
      </c>
      <c r="AO41">
        <v>1</v>
      </c>
      <c r="AP41">
        <v>0</v>
      </c>
      <c r="AQ41">
        <v>0</v>
      </c>
      <c r="AR41">
        <v>0</v>
      </c>
      <c r="AS41" t="s">
        <v>3</v>
      </c>
      <c r="AT41">
        <v>36.11</v>
      </c>
      <c r="AU41" t="s">
        <v>3</v>
      </c>
      <c r="AV41">
        <v>1</v>
      </c>
      <c r="AW41">
        <v>2</v>
      </c>
      <c r="AX41">
        <v>33034710</v>
      </c>
      <c r="AY41">
        <v>1</v>
      </c>
      <c r="AZ41">
        <v>0</v>
      </c>
      <c r="BA41">
        <v>39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Y41*Source!I40</f>
        <v>1.0832999999999999</v>
      </c>
      <c r="CY41">
        <f>AD41</f>
        <v>0</v>
      </c>
      <c r="CZ41">
        <f>AH41</f>
        <v>0</v>
      </c>
      <c r="DA41">
        <f>AL41</f>
        <v>1</v>
      </c>
      <c r="DB41">
        <v>0</v>
      </c>
    </row>
    <row r="42" spans="1:106" x14ac:dyDescent="0.2">
      <c r="A42">
        <f>ROW(Source!A40)</f>
        <v>40</v>
      </c>
      <c r="B42">
        <v>33034105</v>
      </c>
      <c r="C42">
        <v>33034704</v>
      </c>
      <c r="D42">
        <v>32516754</v>
      </c>
      <c r="E42">
        <v>1</v>
      </c>
      <c r="F42">
        <v>1</v>
      </c>
      <c r="G42">
        <v>19</v>
      </c>
      <c r="H42">
        <v>2</v>
      </c>
      <c r="I42" t="s">
        <v>798</v>
      </c>
      <c r="J42" t="s">
        <v>799</v>
      </c>
      <c r="K42" t="s">
        <v>800</v>
      </c>
      <c r="L42">
        <v>1368</v>
      </c>
      <c r="N42">
        <v>1011</v>
      </c>
      <c r="O42" t="s">
        <v>801</v>
      </c>
      <c r="P42" t="s">
        <v>801</v>
      </c>
      <c r="Q42">
        <v>1</v>
      </c>
      <c r="W42">
        <v>0</v>
      </c>
      <c r="X42">
        <v>-1683917449</v>
      </c>
      <c r="Y42">
        <v>21.91</v>
      </c>
      <c r="AA42">
        <v>0</v>
      </c>
      <c r="AB42">
        <v>70.98</v>
      </c>
      <c r="AC42">
        <v>6.52</v>
      </c>
      <c r="AD42">
        <v>0</v>
      </c>
      <c r="AE42">
        <v>0</v>
      </c>
      <c r="AF42">
        <v>70.98</v>
      </c>
      <c r="AG42">
        <v>6.52</v>
      </c>
      <c r="AH42">
        <v>0</v>
      </c>
      <c r="AI42">
        <v>1</v>
      </c>
      <c r="AJ42">
        <v>1</v>
      </c>
      <c r="AK42">
        <v>1</v>
      </c>
      <c r="AL42">
        <v>1</v>
      </c>
      <c r="AN42">
        <v>0</v>
      </c>
      <c r="AO42">
        <v>1</v>
      </c>
      <c r="AP42">
        <v>0</v>
      </c>
      <c r="AQ42">
        <v>0</v>
      </c>
      <c r="AR42">
        <v>0</v>
      </c>
      <c r="AS42" t="s">
        <v>3</v>
      </c>
      <c r="AT42">
        <v>21.91</v>
      </c>
      <c r="AU42" t="s">
        <v>3</v>
      </c>
      <c r="AV42">
        <v>0</v>
      </c>
      <c r="AW42">
        <v>2</v>
      </c>
      <c r="AX42">
        <v>33034711</v>
      </c>
      <c r="AY42">
        <v>1</v>
      </c>
      <c r="AZ42">
        <v>0</v>
      </c>
      <c r="BA42">
        <v>40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Y42*Source!I40</f>
        <v>0.6573</v>
      </c>
      <c r="CY42">
        <f>AB42</f>
        <v>70.98</v>
      </c>
      <c r="CZ42">
        <f>AF42</f>
        <v>70.98</v>
      </c>
      <c r="DA42">
        <f>AJ42</f>
        <v>1</v>
      </c>
      <c r="DB42">
        <v>0</v>
      </c>
    </row>
    <row r="43" spans="1:106" x14ac:dyDescent="0.2">
      <c r="A43">
        <f>ROW(Source!A40)</f>
        <v>40</v>
      </c>
      <c r="B43">
        <v>33034105</v>
      </c>
      <c r="C43">
        <v>33034704</v>
      </c>
      <c r="D43">
        <v>32518977</v>
      </c>
      <c r="E43">
        <v>1</v>
      </c>
      <c r="F43">
        <v>1</v>
      </c>
      <c r="G43">
        <v>19</v>
      </c>
      <c r="H43">
        <v>3</v>
      </c>
      <c r="I43" t="s">
        <v>802</v>
      </c>
      <c r="J43" t="s">
        <v>803</v>
      </c>
      <c r="K43" t="s">
        <v>804</v>
      </c>
      <c r="L43">
        <v>1348</v>
      </c>
      <c r="N43">
        <v>1009</v>
      </c>
      <c r="O43" t="s">
        <v>19</v>
      </c>
      <c r="P43" t="s">
        <v>19</v>
      </c>
      <c r="Q43">
        <v>1000</v>
      </c>
      <c r="W43">
        <v>0</v>
      </c>
      <c r="X43">
        <v>-1592467254</v>
      </c>
      <c r="Y43">
        <v>0.03</v>
      </c>
      <c r="AA43">
        <v>117442.26</v>
      </c>
      <c r="AB43">
        <v>0</v>
      </c>
      <c r="AC43">
        <v>0</v>
      </c>
      <c r="AD43">
        <v>0</v>
      </c>
      <c r="AE43">
        <v>117442.26</v>
      </c>
      <c r="AF43">
        <v>0</v>
      </c>
      <c r="AG43">
        <v>0</v>
      </c>
      <c r="AH43">
        <v>0</v>
      </c>
      <c r="AI43">
        <v>1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0</v>
      </c>
      <c r="AQ43">
        <v>0</v>
      </c>
      <c r="AR43">
        <v>0</v>
      </c>
      <c r="AS43" t="s">
        <v>3</v>
      </c>
      <c r="AT43">
        <v>0.03</v>
      </c>
      <c r="AU43" t="s">
        <v>3</v>
      </c>
      <c r="AV43">
        <v>0</v>
      </c>
      <c r="AW43">
        <v>2</v>
      </c>
      <c r="AX43">
        <v>33034712</v>
      </c>
      <c r="AY43">
        <v>1</v>
      </c>
      <c r="AZ43">
        <v>0</v>
      </c>
      <c r="BA43">
        <v>41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Y43*Source!I40</f>
        <v>8.9999999999999998E-4</v>
      </c>
      <c r="CY43">
        <f>AA43</f>
        <v>117442.26</v>
      </c>
      <c r="CZ43">
        <f>AE43</f>
        <v>117442.26</v>
      </c>
      <c r="DA43">
        <f>AI43</f>
        <v>1</v>
      </c>
      <c r="DB43">
        <v>0</v>
      </c>
    </row>
    <row r="44" spans="1:106" x14ac:dyDescent="0.2">
      <c r="A44">
        <f>ROW(Source!A40)</f>
        <v>40</v>
      </c>
      <c r="B44">
        <v>33034105</v>
      </c>
      <c r="C44">
        <v>33034704</v>
      </c>
      <c r="D44">
        <v>32520163</v>
      </c>
      <c r="E44">
        <v>1</v>
      </c>
      <c r="F44">
        <v>1</v>
      </c>
      <c r="G44">
        <v>19</v>
      </c>
      <c r="H44">
        <v>3</v>
      </c>
      <c r="I44" t="s">
        <v>25</v>
      </c>
      <c r="J44" t="s">
        <v>27</v>
      </c>
      <c r="K44" t="s">
        <v>26</v>
      </c>
      <c r="L44">
        <v>1348</v>
      </c>
      <c r="N44">
        <v>1009</v>
      </c>
      <c r="O44" t="s">
        <v>19</v>
      </c>
      <c r="P44" t="s">
        <v>19</v>
      </c>
      <c r="Q44">
        <v>1000</v>
      </c>
      <c r="W44">
        <v>0</v>
      </c>
      <c r="X44">
        <v>-1467733540</v>
      </c>
      <c r="Y44">
        <v>1</v>
      </c>
      <c r="AA44">
        <v>53410.15</v>
      </c>
      <c r="AB44">
        <v>0</v>
      </c>
      <c r="AC44">
        <v>0</v>
      </c>
      <c r="AD44">
        <v>0</v>
      </c>
      <c r="AE44">
        <v>53410.15</v>
      </c>
      <c r="AF44">
        <v>0</v>
      </c>
      <c r="AG44">
        <v>0</v>
      </c>
      <c r="AH44">
        <v>0</v>
      </c>
      <c r="AI44">
        <v>1</v>
      </c>
      <c r="AJ44">
        <v>1</v>
      </c>
      <c r="AK44">
        <v>1</v>
      </c>
      <c r="AL44">
        <v>1</v>
      </c>
      <c r="AN44">
        <v>0</v>
      </c>
      <c r="AO44">
        <v>1</v>
      </c>
      <c r="AP44">
        <v>0</v>
      </c>
      <c r="AQ44">
        <v>0</v>
      </c>
      <c r="AR44">
        <v>0</v>
      </c>
      <c r="AS44" t="s">
        <v>3</v>
      </c>
      <c r="AT44">
        <v>1</v>
      </c>
      <c r="AU44" t="s">
        <v>3</v>
      </c>
      <c r="AV44">
        <v>0</v>
      </c>
      <c r="AW44">
        <v>2</v>
      </c>
      <c r="AX44">
        <v>33034713</v>
      </c>
      <c r="AY44">
        <v>1</v>
      </c>
      <c r="AZ44">
        <v>0</v>
      </c>
      <c r="BA44">
        <v>42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Y44*Source!I40</f>
        <v>0.03</v>
      </c>
      <c r="CY44">
        <f>AA44</f>
        <v>53410.15</v>
      </c>
      <c r="CZ44">
        <f>AE44</f>
        <v>53410.15</v>
      </c>
      <c r="DA44">
        <f>AI44</f>
        <v>1</v>
      </c>
      <c r="DB44">
        <v>0</v>
      </c>
    </row>
    <row r="45" spans="1:106" x14ac:dyDescent="0.2">
      <c r="A45">
        <f>ROW(Source!A40)</f>
        <v>40</v>
      </c>
      <c r="B45">
        <v>33034105</v>
      </c>
      <c r="C45">
        <v>33034704</v>
      </c>
      <c r="D45">
        <v>32520163</v>
      </c>
      <c r="E45">
        <v>1</v>
      </c>
      <c r="F45">
        <v>1</v>
      </c>
      <c r="G45">
        <v>19</v>
      </c>
      <c r="H45">
        <v>3</v>
      </c>
      <c r="I45" t="s">
        <v>25</v>
      </c>
      <c r="J45" t="s">
        <v>27</v>
      </c>
      <c r="K45" t="s">
        <v>26</v>
      </c>
      <c r="L45">
        <v>1348</v>
      </c>
      <c r="N45">
        <v>1009</v>
      </c>
      <c r="O45" t="s">
        <v>19</v>
      </c>
      <c r="P45" t="s">
        <v>19</v>
      </c>
      <c r="Q45">
        <v>1000</v>
      </c>
      <c r="W45">
        <v>0</v>
      </c>
      <c r="X45">
        <v>-1467733540</v>
      </c>
      <c r="Y45">
        <v>-1</v>
      </c>
      <c r="AA45">
        <v>53410.15</v>
      </c>
      <c r="AB45">
        <v>0</v>
      </c>
      <c r="AC45">
        <v>0</v>
      </c>
      <c r="AD45">
        <v>0</v>
      </c>
      <c r="AE45">
        <v>53410.15</v>
      </c>
      <c r="AF45">
        <v>0</v>
      </c>
      <c r="AG45">
        <v>0</v>
      </c>
      <c r="AH45">
        <v>0</v>
      </c>
      <c r="AI45">
        <v>1</v>
      </c>
      <c r="AJ45">
        <v>1</v>
      </c>
      <c r="AK45">
        <v>1</v>
      </c>
      <c r="AL45">
        <v>1</v>
      </c>
      <c r="AN45">
        <v>0</v>
      </c>
      <c r="AO45">
        <v>0</v>
      </c>
      <c r="AP45">
        <v>0</v>
      </c>
      <c r="AQ45">
        <v>0</v>
      </c>
      <c r="AR45">
        <v>0</v>
      </c>
      <c r="AS45" t="s">
        <v>3</v>
      </c>
      <c r="AT45">
        <v>-1</v>
      </c>
      <c r="AU45" t="s">
        <v>3</v>
      </c>
      <c r="AV45">
        <v>0</v>
      </c>
      <c r="AW45">
        <v>1</v>
      </c>
      <c r="AX45">
        <v>-1</v>
      </c>
      <c r="AY45">
        <v>0</v>
      </c>
      <c r="AZ45">
        <v>0</v>
      </c>
      <c r="BA45" t="s">
        <v>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Y45*Source!I40</f>
        <v>-0.03</v>
      </c>
      <c r="CY45">
        <f>AA45</f>
        <v>53410.15</v>
      </c>
      <c r="CZ45">
        <f>AE45</f>
        <v>53410.15</v>
      </c>
      <c r="DA45">
        <f>AI45</f>
        <v>1</v>
      </c>
      <c r="DB45">
        <v>0</v>
      </c>
    </row>
    <row r="46" spans="1:106" x14ac:dyDescent="0.2">
      <c r="A46">
        <f>ROW(Source!A42)</f>
        <v>42</v>
      </c>
      <c r="B46">
        <v>33034105</v>
      </c>
      <c r="C46">
        <v>33034715</v>
      </c>
      <c r="D46">
        <v>32505425</v>
      </c>
      <c r="E46">
        <v>19</v>
      </c>
      <c r="F46">
        <v>1</v>
      </c>
      <c r="G46">
        <v>19</v>
      </c>
      <c r="H46">
        <v>1</v>
      </c>
      <c r="I46" t="s">
        <v>795</v>
      </c>
      <c r="J46" t="s">
        <v>3</v>
      </c>
      <c r="K46" t="s">
        <v>796</v>
      </c>
      <c r="L46">
        <v>1191</v>
      </c>
      <c r="N46">
        <v>1013</v>
      </c>
      <c r="O46" t="s">
        <v>797</v>
      </c>
      <c r="P46" t="s">
        <v>797</v>
      </c>
      <c r="Q46">
        <v>1</v>
      </c>
      <c r="W46">
        <v>0</v>
      </c>
      <c r="X46">
        <v>476480486</v>
      </c>
      <c r="Y46">
        <v>453.1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1</v>
      </c>
      <c r="AJ46">
        <v>1</v>
      </c>
      <c r="AK46">
        <v>1</v>
      </c>
      <c r="AL46">
        <v>1</v>
      </c>
      <c r="AN46">
        <v>0</v>
      </c>
      <c r="AO46">
        <v>1</v>
      </c>
      <c r="AP46">
        <v>0</v>
      </c>
      <c r="AQ46">
        <v>0</v>
      </c>
      <c r="AR46">
        <v>0</v>
      </c>
      <c r="AS46" t="s">
        <v>3</v>
      </c>
      <c r="AT46">
        <v>453.1</v>
      </c>
      <c r="AU46" t="s">
        <v>3</v>
      </c>
      <c r="AV46">
        <v>1</v>
      </c>
      <c r="AW46">
        <v>2</v>
      </c>
      <c r="AX46">
        <v>33034731</v>
      </c>
      <c r="AY46">
        <v>1</v>
      </c>
      <c r="AZ46">
        <v>0</v>
      </c>
      <c r="BA46">
        <v>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Y46*Source!I42</f>
        <v>1.8124000000000002</v>
      </c>
      <c r="CY46">
        <f>AD46</f>
        <v>0</v>
      </c>
      <c r="CZ46">
        <f>AH46</f>
        <v>0</v>
      </c>
      <c r="DA46">
        <f>AL46</f>
        <v>1</v>
      </c>
      <c r="DB46">
        <v>0</v>
      </c>
    </row>
    <row r="47" spans="1:106" x14ac:dyDescent="0.2">
      <c r="A47">
        <f>ROW(Source!A42)</f>
        <v>42</v>
      </c>
      <c r="B47">
        <v>33034105</v>
      </c>
      <c r="C47">
        <v>33034715</v>
      </c>
      <c r="D47">
        <v>32517073</v>
      </c>
      <c r="E47">
        <v>1</v>
      </c>
      <c r="F47">
        <v>1</v>
      </c>
      <c r="G47">
        <v>19</v>
      </c>
      <c r="H47">
        <v>2</v>
      </c>
      <c r="I47" t="s">
        <v>805</v>
      </c>
      <c r="J47" t="s">
        <v>806</v>
      </c>
      <c r="K47" t="s">
        <v>807</v>
      </c>
      <c r="L47">
        <v>1368</v>
      </c>
      <c r="N47">
        <v>1011</v>
      </c>
      <c r="O47" t="s">
        <v>801</v>
      </c>
      <c r="P47" t="s">
        <v>801</v>
      </c>
      <c r="Q47">
        <v>1</v>
      </c>
      <c r="W47">
        <v>0</v>
      </c>
      <c r="X47">
        <v>-865246060</v>
      </c>
      <c r="Y47">
        <v>1.38</v>
      </c>
      <c r="AA47">
        <v>0</v>
      </c>
      <c r="AB47">
        <v>3.37</v>
      </c>
      <c r="AC47">
        <v>0.85</v>
      </c>
      <c r="AD47">
        <v>0</v>
      </c>
      <c r="AE47">
        <v>0</v>
      </c>
      <c r="AF47">
        <v>3.37</v>
      </c>
      <c r="AG47">
        <v>0.85</v>
      </c>
      <c r="AH47">
        <v>0</v>
      </c>
      <c r="AI47">
        <v>1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3</v>
      </c>
      <c r="AT47">
        <v>1.38</v>
      </c>
      <c r="AU47" t="s">
        <v>3</v>
      </c>
      <c r="AV47">
        <v>0</v>
      </c>
      <c r="AW47">
        <v>2</v>
      </c>
      <c r="AX47">
        <v>33034732</v>
      </c>
      <c r="AY47">
        <v>1</v>
      </c>
      <c r="AZ47">
        <v>0</v>
      </c>
      <c r="BA47">
        <v>44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Y47*Source!I42</f>
        <v>5.5199999999999997E-3</v>
      </c>
      <c r="CY47">
        <f>AB47</f>
        <v>3.37</v>
      </c>
      <c r="CZ47">
        <f>AF47</f>
        <v>3.37</v>
      </c>
      <c r="DA47">
        <f>AJ47</f>
        <v>1</v>
      </c>
      <c r="DB47">
        <v>0</v>
      </c>
    </row>
    <row r="48" spans="1:106" x14ac:dyDescent="0.2">
      <c r="A48">
        <f>ROW(Source!A42)</f>
        <v>42</v>
      </c>
      <c r="B48">
        <v>33034105</v>
      </c>
      <c r="C48">
        <v>33034715</v>
      </c>
      <c r="D48">
        <v>32516433</v>
      </c>
      <c r="E48">
        <v>1</v>
      </c>
      <c r="F48">
        <v>1</v>
      </c>
      <c r="G48">
        <v>19</v>
      </c>
      <c r="H48">
        <v>2</v>
      </c>
      <c r="I48" t="s">
        <v>808</v>
      </c>
      <c r="J48" t="s">
        <v>809</v>
      </c>
      <c r="K48" t="s">
        <v>810</v>
      </c>
      <c r="L48">
        <v>1368</v>
      </c>
      <c r="N48">
        <v>1011</v>
      </c>
      <c r="O48" t="s">
        <v>801</v>
      </c>
      <c r="P48" t="s">
        <v>801</v>
      </c>
      <c r="Q48">
        <v>1</v>
      </c>
      <c r="W48">
        <v>0</v>
      </c>
      <c r="X48">
        <v>1483315828</v>
      </c>
      <c r="Y48">
        <v>0.31</v>
      </c>
      <c r="AA48">
        <v>0</v>
      </c>
      <c r="AB48">
        <v>566.44000000000005</v>
      </c>
      <c r="AC48">
        <v>281.27999999999997</v>
      </c>
      <c r="AD48">
        <v>0</v>
      </c>
      <c r="AE48">
        <v>0</v>
      </c>
      <c r="AF48">
        <v>566.44000000000005</v>
      </c>
      <c r="AG48">
        <v>281.27999999999997</v>
      </c>
      <c r="AH48">
        <v>0</v>
      </c>
      <c r="AI48">
        <v>1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0.31</v>
      </c>
      <c r="AU48" t="s">
        <v>3</v>
      </c>
      <c r="AV48">
        <v>0</v>
      </c>
      <c r="AW48">
        <v>2</v>
      </c>
      <c r="AX48">
        <v>33034733</v>
      </c>
      <c r="AY48">
        <v>1</v>
      </c>
      <c r="AZ48">
        <v>0</v>
      </c>
      <c r="BA48">
        <v>45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Y48*Source!I42</f>
        <v>1.24E-3</v>
      </c>
      <c r="CY48">
        <f>AB48</f>
        <v>566.44000000000005</v>
      </c>
      <c r="CZ48">
        <f>AF48</f>
        <v>566.44000000000005</v>
      </c>
      <c r="DA48">
        <f>AJ48</f>
        <v>1</v>
      </c>
      <c r="DB48">
        <v>0</v>
      </c>
    </row>
    <row r="49" spans="1:106" x14ac:dyDescent="0.2">
      <c r="A49">
        <f>ROW(Source!A42)</f>
        <v>42</v>
      </c>
      <c r="B49">
        <v>33034105</v>
      </c>
      <c r="C49">
        <v>33034715</v>
      </c>
      <c r="D49">
        <v>32516599</v>
      </c>
      <c r="E49">
        <v>1</v>
      </c>
      <c r="F49">
        <v>1</v>
      </c>
      <c r="G49">
        <v>19</v>
      </c>
      <c r="H49">
        <v>2</v>
      </c>
      <c r="I49" t="s">
        <v>811</v>
      </c>
      <c r="J49" t="s">
        <v>812</v>
      </c>
      <c r="K49" t="s">
        <v>813</v>
      </c>
      <c r="L49">
        <v>1368</v>
      </c>
      <c r="N49">
        <v>1011</v>
      </c>
      <c r="O49" t="s">
        <v>801</v>
      </c>
      <c r="P49" t="s">
        <v>801</v>
      </c>
      <c r="Q49">
        <v>1</v>
      </c>
      <c r="W49">
        <v>0</v>
      </c>
      <c r="X49">
        <v>47389749</v>
      </c>
      <c r="Y49">
        <v>26.25</v>
      </c>
      <c r="AA49">
        <v>0</v>
      </c>
      <c r="AB49">
        <v>9.7100000000000009</v>
      </c>
      <c r="AC49">
        <v>2.25</v>
      </c>
      <c r="AD49">
        <v>0</v>
      </c>
      <c r="AE49">
        <v>0</v>
      </c>
      <c r="AF49">
        <v>9.7100000000000009</v>
      </c>
      <c r="AG49">
        <v>2.25</v>
      </c>
      <c r="AH49">
        <v>0</v>
      </c>
      <c r="AI49">
        <v>1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0</v>
      </c>
      <c r="AQ49">
        <v>0</v>
      </c>
      <c r="AR49">
        <v>0</v>
      </c>
      <c r="AS49" t="s">
        <v>3</v>
      </c>
      <c r="AT49">
        <v>26.25</v>
      </c>
      <c r="AU49" t="s">
        <v>3</v>
      </c>
      <c r="AV49">
        <v>0</v>
      </c>
      <c r="AW49">
        <v>2</v>
      </c>
      <c r="AX49">
        <v>33034734</v>
      </c>
      <c r="AY49">
        <v>1</v>
      </c>
      <c r="AZ49">
        <v>0</v>
      </c>
      <c r="BA49">
        <v>46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Y49*Source!I42</f>
        <v>0.105</v>
      </c>
      <c r="CY49">
        <f>AB49</f>
        <v>9.7100000000000009</v>
      </c>
      <c r="CZ49">
        <f>AF49</f>
        <v>9.7100000000000009</v>
      </c>
      <c r="DA49">
        <f>AJ49</f>
        <v>1</v>
      </c>
      <c r="DB49">
        <v>0</v>
      </c>
    </row>
    <row r="50" spans="1:106" x14ac:dyDescent="0.2">
      <c r="A50">
        <f>ROW(Source!A42)</f>
        <v>42</v>
      </c>
      <c r="B50">
        <v>33034105</v>
      </c>
      <c r="C50">
        <v>33034715</v>
      </c>
      <c r="D50">
        <v>32517836</v>
      </c>
      <c r="E50">
        <v>1</v>
      </c>
      <c r="F50">
        <v>1</v>
      </c>
      <c r="G50">
        <v>19</v>
      </c>
      <c r="H50">
        <v>3</v>
      </c>
      <c r="I50" t="s">
        <v>814</v>
      </c>
      <c r="J50" t="s">
        <v>815</v>
      </c>
      <c r="K50" t="s">
        <v>816</v>
      </c>
      <c r="L50">
        <v>1348</v>
      </c>
      <c r="N50">
        <v>1009</v>
      </c>
      <c r="O50" t="s">
        <v>19</v>
      </c>
      <c r="P50" t="s">
        <v>19</v>
      </c>
      <c r="Q50">
        <v>1000</v>
      </c>
      <c r="W50">
        <v>0</v>
      </c>
      <c r="X50">
        <v>1571432467</v>
      </c>
      <c r="Y50">
        <v>0.04</v>
      </c>
      <c r="AA50">
        <v>31493.279999999999</v>
      </c>
      <c r="AB50">
        <v>0</v>
      </c>
      <c r="AC50">
        <v>0</v>
      </c>
      <c r="AD50">
        <v>0</v>
      </c>
      <c r="AE50">
        <v>31493.279999999999</v>
      </c>
      <c r="AF50">
        <v>0</v>
      </c>
      <c r="AG50">
        <v>0</v>
      </c>
      <c r="AH50">
        <v>0</v>
      </c>
      <c r="AI50">
        <v>1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 t="s">
        <v>3</v>
      </c>
      <c r="AT50">
        <v>0.04</v>
      </c>
      <c r="AU50" t="s">
        <v>3</v>
      </c>
      <c r="AV50">
        <v>0</v>
      </c>
      <c r="AW50">
        <v>2</v>
      </c>
      <c r="AX50">
        <v>33034735</v>
      </c>
      <c r="AY50">
        <v>1</v>
      </c>
      <c r="AZ50">
        <v>0</v>
      </c>
      <c r="BA50">
        <v>47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Y50*Source!I42</f>
        <v>1.6000000000000001E-4</v>
      </c>
      <c r="CY50">
        <f t="shared" ref="CY50:CY60" si="6">AA50</f>
        <v>31493.279999999999</v>
      </c>
      <c r="CZ50">
        <f t="shared" ref="CZ50:CZ60" si="7">AE50</f>
        <v>31493.279999999999</v>
      </c>
      <c r="DA50">
        <f t="shared" ref="DA50:DA60" si="8">AI50</f>
        <v>1</v>
      </c>
      <c r="DB50">
        <v>0</v>
      </c>
    </row>
    <row r="51" spans="1:106" x14ac:dyDescent="0.2">
      <c r="A51">
        <f>ROW(Source!A42)</f>
        <v>42</v>
      </c>
      <c r="B51">
        <v>33034105</v>
      </c>
      <c r="C51">
        <v>33034715</v>
      </c>
      <c r="D51">
        <v>32518156</v>
      </c>
      <c r="E51">
        <v>1</v>
      </c>
      <c r="F51">
        <v>1</v>
      </c>
      <c r="G51">
        <v>19</v>
      </c>
      <c r="H51">
        <v>3</v>
      </c>
      <c r="I51" t="s">
        <v>817</v>
      </c>
      <c r="J51" t="s">
        <v>818</v>
      </c>
      <c r="K51" t="s">
        <v>819</v>
      </c>
      <c r="L51">
        <v>1348</v>
      </c>
      <c r="N51">
        <v>1009</v>
      </c>
      <c r="O51" t="s">
        <v>19</v>
      </c>
      <c r="P51" t="s">
        <v>19</v>
      </c>
      <c r="Q51">
        <v>1000</v>
      </c>
      <c r="W51">
        <v>0</v>
      </c>
      <c r="X51">
        <v>1574046373</v>
      </c>
      <c r="Y51">
        <v>3.6999999999999998E-2</v>
      </c>
      <c r="AA51">
        <v>45454.3</v>
      </c>
      <c r="AB51">
        <v>0</v>
      </c>
      <c r="AC51">
        <v>0</v>
      </c>
      <c r="AD51">
        <v>0</v>
      </c>
      <c r="AE51">
        <v>45454.3</v>
      </c>
      <c r="AF51">
        <v>0</v>
      </c>
      <c r="AG51">
        <v>0</v>
      </c>
      <c r="AH51">
        <v>0</v>
      </c>
      <c r="AI51">
        <v>1</v>
      </c>
      <c r="AJ51">
        <v>1</v>
      </c>
      <c r="AK51">
        <v>1</v>
      </c>
      <c r="AL51">
        <v>1</v>
      </c>
      <c r="AN51">
        <v>0</v>
      </c>
      <c r="AO51">
        <v>1</v>
      </c>
      <c r="AP51">
        <v>0</v>
      </c>
      <c r="AQ51">
        <v>0</v>
      </c>
      <c r="AR51">
        <v>0</v>
      </c>
      <c r="AS51" t="s">
        <v>3</v>
      </c>
      <c r="AT51">
        <v>3.6999999999999998E-2</v>
      </c>
      <c r="AU51" t="s">
        <v>3</v>
      </c>
      <c r="AV51">
        <v>0</v>
      </c>
      <c r="AW51">
        <v>2</v>
      </c>
      <c r="AX51">
        <v>33034736</v>
      </c>
      <c r="AY51">
        <v>1</v>
      </c>
      <c r="AZ51">
        <v>0</v>
      </c>
      <c r="BA51">
        <v>48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Y51*Source!I42</f>
        <v>1.4799999999999999E-4</v>
      </c>
      <c r="CY51">
        <f t="shared" si="6"/>
        <v>45454.3</v>
      </c>
      <c r="CZ51">
        <f t="shared" si="7"/>
        <v>45454.3</v>
      </c>
      <c r="DA51">
        <f t="shared" si="8"/>
        <v>1</v>
      </c>
      <c r="DB51">
        <v>0</v>
      </c>
    </row>
    <row r="52" spans="1:106" x14ac:dyDescent="0.2">
      <c r="A52">
        <f>ROW(Source!A42)</f>
        <v>42</v>
      </c>
      <c r="B52">
        <v>33034105</v>
      </c>
      <c r="C52">
        <v>33034715</v>
      </c>
      <c r="D52">
        <v>32518894</v>
      </c>
      <c r="E52">
        <v>1</v>
      </c>
      <c r="F52">
        <v>1</v>
      </c>
      <c r="G52">
        <v>19</v>
      </c>
      <c r="H52">
        <v>3</v>
      </c>
      <c r="I52" t="s">
        <v>820</v>
      </c>
      <c r="J52" t="s">
        <v>821</v>
      </c>
      <c r="K52" t="s">
        <v>822</v>
      </c>
      <c r="L52">
        <v>1327</v>
      </c>
      <c r="N52">
        <v>1005</v>
      </c>
      <c r="O52" t="s">
        <v>823</v>
      </c>
      <c r="P52" t="s">
        <v>823</v>
      </c>
      <c r="Q52">
        <v>1</v>
      </c>
      <c r="W52">
        <v>0</v>
      </c>
      <c r="X52">
        <v>-1132375348</v>
      </c>
      <c r="Y52">
        <v>5.6</v>
      </c>
      <c r="AA52">
        <v>63.78</v>
      </c>
      <c r="AB52">
        <v>0</v>
      </c>
      <c r="AC52">
        <v>0</v>
      </c>
      <c r="AD52">
        <v>0</v>
      </c>
      <c r="AE52">
        <v>63.78</v>
      </c>
      <c r="AF52">
        <v>0</v>
      </c>
      <c r="AG52">
        <v>0</v>
      </c>
      <c r="AH52">
        <v>0</v>
      </c>
      <c r="AI52">
        <v>1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0</v>
      </c>
      <c r="AQ52">
        <v>0</v>
      </c>
      <c r="AR52">
        <v>0</v>
      </c>
      <c r="AS52" t="s">
        <v>3</v>
      </c>
      <c r="AT52">
        <v>5.6</v>
      </c>
      <c r="AU52" t="s">
        <v>3</v>
      </c>
      <c r="AV52">
        <v>0</v>
      </c>
      <c r="AW52">
        <v>2</v>
      </c>
      <c r="AX52">
        <v>33034738</v>
      </c>
      <c r="AY52">
        <v>1</v>
      </c>
      <c r="AZ52">
        <v>0</v>
      </c>
      <c r="BA52">
        <v>49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Y52*Source!I42</f>
        <v>2.24E-2</v>
      </c>
      <c r="CY52">
        <f t="shared" si="6"/>
        <v>63.78</v>
      </c>
      <c r="CZ52">
        <f t="shared" si="7"/>
        <v>63.78</v>
      </c>
      <c r="DA52">
        <f t="shared" si="8"/>
        <v>1</v>
      </c>
      <c r="DB52">
        <v>0</v>
      </c>
    </row>
    <row r="53" spans="1:106" x14ac:dyDescent="0.2">
      <c r="A53">
        <f>ROW(Source!A42)</f>
        <v>42</v>
      </c>
      <c r="B53">
        <v>33034105</v>
      </c>
      <c r="C53">
        <v>33034715</v>
      </c>
      <c r="D53">
        <v>32517311</v>
      </c>
      <c r="E53">
        <v>1</v>
      </c>
      <c r="F53">
        <v>1</v>
      </c>
      <c r="G53">
        <v>19</v>
      </c>
      <c r="H53">
        <v>3</v>
      </c>
      <c r="I53" t="s">
        <v>824</v>
      </c>
      <c r="J53" t="s">
        <v>825</v>
      </c>
      <c r="K53" t="s">
        <v>826</v>
      </c>
      <c r="L53">
        <v>1348</v>
      </c>
      <c r="N53">
        <v>1009</v>
      </c>
      <c r="O53" t="s">
        <v>19</v>
      </c>
      <c r="P53" t="s">
        <v>19</v>
      </c>
      <c r="Q53">
        <v>1000</v>
      </c>
      <c r="W53">
        <v>0</v>
      </c>
      <c r="X53">
        <v>1471527661</v>
      </c>
      <c r="Y53">
        <v>0.05</v>
      </c>
      <c r="AA53">
        <v>4752.91</v>
      </c>
      <c r="AB53">
        <v>0</v>
      </c>
      <c r="AC53">
        <v>0</v>
      </c>
      <c r="AD53">
        <v>0</v>
      </c>
      <c r="AE53">
        <v>4752.91</v>
      </c>
      <c r="AF53">
        <v>0</v>
      </c>
      <c r="AG53">
        <v>0</v>
      </c>
      <c r="AH53">
        <v>0</v>
      </c>
      <c r="AI53">
        <v>1</v>
      </c>
      <c r="AJ53">
        <v>1</v>
      </c>
      <c r="AK53">
        <v>1</v>
      </c>
      <c r="AL53">
        <v>1</v>
      </c>
      <c r="AN53">
        <v>0</v>
      </c>
      <c r="AO53">
        <v>1</v>
      </c>
      <c r="AP53">
        <v>0</v>
      </c>
      <c r="AQ53">
        <v>0</v>
      </c>
      <c r="AR53">
        <v>0</v>
      </c>
      <c r="AS53" t="s">
        <v>3</v>
      </c>
      <c r="AT53">
        <v>0.05</v>
      </c>
      <c r="AU53" t="s">
        <v>3</v>
      </c>
      <c r="AV53">
        <v>0</v>
      </c>
      <c r="AW53">
        <v>2</v>
      </c>
      <c r="AX53">
        <v>33034737</v>
      </c>
      <c r="AY53">
        <v>1</v>
      </c>
      <c r="AZ53">
        <v>0</v>
      </c>
      <c r="BA53">
        <v>50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Y53*Source!I42</f>
        <v>2.0000000000000001E-4</v>
      </c>
      <c r="CY53">
        <f t="shared" si="6"/>
        <v>4752.91</v>
      </c>
      <c r="CZ53">
        <f t="shared" si="7"/>
        <v>4752.91</v>
      </c>
      <c r="DA53">
        <f t="shared" si="8"/>
        <v>1</v>
      </c>
      <c r="DB53">
        <v>0</v>
      </c>
    </row>
    <row r="54" spans="1:106" x14ac:dyDescent="0.2">
      <c r="A54">
        <f>ROW(Source!A42)</f>
        <v>42</v>
      </c>
      <c r="B54">
        <v>33034105</v>
      </c>
      <c r="C54">
        <v>33034715</v>
      </c>
      <c r="D54">
        <v>32519061</v>
      </c>
      <c r="E54">
        <v>1</v>
      </c>
      <c r="F54">
        <v>1</v>
      </c>
      <c r="G54">
        <v>19</v>
      </c>
      <c r="H54">
        <v>3</v>
      </c>
      <c r="I54" t="s">
        <v>827</v>
      </c>
      <c r="J54" t="s">
        <v>828</v>
      </c>
      <c r="K54" t="s">
        <v>829</v>
      </c>
      <c r="L54">
        <v>1339</v>
      </c>
      <c r="N54">
        <v>1007</v>
      </c>
      <c r="O54" t="s">
        <v>830</v>
      </c>
      <c r="P54" t="s">
        <v>830</v>
      </c>
      <c r="Q54">
        <v>1</v>
      </c>
      <c r="W54">
        <v>0</v>
      </c>
      <c r="X54">
        <v>1653821073</v>
      </c>
      <c r="Y54">
        <v>1.75</v>
      </c>
      <c r="AA54">
        <v>29.98</v>
      </c>
      <c r="AB54">
        <v>0</v>
      </c>
      <c r="AC54">
        <v>0</v>
      </c>
      <c r="AD54">
        <v>0</v>
      </c>
      <c r="AE54">
        <v>29.98</v>
      </c>
      <c r="AF54">
        <v>0</v>
      </c>
      <c r="AG54">
        <v>0</v>
      </c>
      <c r="AH54">
        <v>0</v>
      </c>
      <c r="AI54">
        <v>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0</v>
      </c>
      <c r="AQ54">
        <v>0</v>
      </c>
      <c r="AR54">
        <v>0</v>
      </c>
      <c r="AS54" t="s">
        <v>3</v>
      </c>
      <c r="AT54">
        <v>1.75</v>
      </c>
      <c r="AU54" t="s">
        <v>3</v>
      </c>
      <c r="AV54">
        <v>0</v>
      </c>
      <c r="AW54">
        <v>2</v>
      </c>
      <c r="AX54">
        <v>33034739</v>
      </c>
      <c r="AY54">
        <v>1</v>
      </c>
      <c r="AZ54">
        <v>0</v>
      </c>
      <c r="BA54">
        <v>51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Y54*Source!I42</f>
        <v>7.0000000000000001E-3</v>
      </c>
      <c r="CY54">
        <f t="shared" si="6"/>
        <v>29.98</v>
      </c>
      <c r="CZ54">
        <f t="shared" si="7"/>
        <v>29.98</v>
      </c>
      <c r="DA54">
        <f t="shared" si="8"/>
        <v>1</v>
      </c>
      <c r="DB54">
        <v>0</v>
      </c>
    </row>
    <row r="55" spans="1:106" x14ac:dyDescent="0.2">
      <c r="A55">
        <f>ROW(Source!A42)</f>
        <v>42</v>
      </c>
      <c r="B55">
        <v>33034105</v>
      </c>
      <c r="C55">
        <v>33034715</v>
      </c>
      <c r="D55">
        <v>32517740</v>
      </c>
      <c r="E55">
        <v>1</v>
      </c>
      <c r="F55">
        <v>1</v>
      </c>
      <c r="G55">
        <v>19</v>
      </c>
      <c r="H55">
        <v>3</v>
      </c>
      <c r="I55" t="s">
        <v>831</v>
      </c>
      <c r="J55" t="s">
        <v>832</v>
      </c>
      <c r="K55" t="s">
        <v>833</v>
      </c>
      <c r="L55">
        <v>1339</v>
      </c>
      <c r="N55">
        <v>1007</v>
      </c>
      <c r="O55" t="s">
        <v>830</v>
      </c>
      <c r="P55" t="s">
        <v>830</v>
      </c>
      <c r="Q55">
        <v>1</v>
      </c>
      <c r="W55">
        <v>0</v>
      </c>
      <c r="X55">
        <v>-86784973</v>
      </c>
      <c r="Y55">
        <v>0.08</v>
      </c>
      <c r="AA55">
        <v>4993.7</v>
      </c>
      <c r="AB55">
        <v>0</v>
      </c>
      <c r="AC55">
        <v>0</v>
      </c>
      <c r="AD55">
        <v>0</v>
      </c>
      <c r="AE55">
        <v>4993.7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0</v>
      </c>
      <c r="AQ55">
        <v>0</v>
      </c>
      <c r="AR55">
        <v>0</v>
      </c>
      <c r="AS55" t="s">
        <v>3</v>
      </c>
      <c r="AT55">
        <v>0.08</v>
      </c>
      <c r="AU55" t="s">
        <v>3</v>
      </c>
      <c r="AV55">
        <v>0</v>
      </c>
      <c r="AW55">
        <v>2</v>
      </c>
      <c r="AX55">
        <v>33034740</v>
      </c>
      <c r="AY55">
        <v>1</v>
      </c>
      <c r="AZ55">
        <v>0</v>
      </c>
      <c r="BA55">
        <v>52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Y55*Source!I42</f>
        <v>3.2000000000000003E-4</v>
      </c>
      <c r="CY55">
        <f t="shared" si="6"/>
        <v>4993.7</v>
      </c>
      <c r="CZ55">
        <f t="shared" si="7"/>
        <v>4993.7</v>
      </c>
      <c r="DA55">
        <f t="shared" si="8"/>
        <v>1</v>
      </c>
      <c r="DB55">
        <v>0</v>
      </c>
    </row>
    <row r="56" spans="1:106" x14ac:dyDescent="0.2">
      <c r="A56">
        <f>ROW(Source!A42)</f>
        <v>42</v>
      </c>
      <c r="B56">
        <v>33034105</v>
      </c>
      <c r="C56">
        <v>33034715</v>
      </c>
      <c r="D56">
        <v>32517729</v>
      </c>
      <c r="E56">
        <v>1</v>
      </c>
      <c r="F56">
        <v>1</v>
      </c>
      <c r="G56">
        <v>19</v>
      </c>
      <c r="H56">
        <v>3</v>
      </c>
      <c r="I56" t="s">
        <v>834</v>
      </c>
      <c r="J56" t="s">
        <v>835</v>
      </c>
      <c r="K56" t="s">
        <v>836</v>
      </c>
      <c r="L56">
        <v>1339</v>
      </c>
      <c r="N56">
        <v>1007</v>
      </c>
      <c r="O56" t="s">
        <v>830</v>
      </c>
      <c r="P56" t="s">
        <v>830</v>
      </c>
      <c r="Q56">
        <v>1</v>
      </c>
      <c r="W56">
        <v>0</v>
      </c>
      <c r="X56">
        <v>-36459073</v>
      </c>
      <c r="Y56">
        <v>0.69</v>
      </c>
      <c r="AA56">
        <v>3762.19</v>
      </c>
      <c r="AB56">
        <v>0</v>
      </c>
      <c r="AC56">
        <v>0</v>
      </c>
      <c r="AD56">
        <v>0</v>
      </c>
      <c r="AE56">
        <v>3762.19</v>
      </c>
      <c r="AF56">
        <v>0</v>
      </c>
      <c r="AG56">
        <v>0</v>
      </c>
      <c r="AH56">
        <v>0</v>
      </c>
      <c r="AI56">
        <v>1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0</v>
      </c>
      <c r="AQ56">
        <v>0</v>
      </c>
      <c r="AR56">
        <v>0</v>
      </c>
      <c r="AS56" t="s">
        <v>3</v>
      </c>
      <c r="AT56">
        <v>0.69</v>
      </c>
      <c r="AU56" t="s">
        <v>3</v>
      </c>
      <c r="AV56">
        <v>0</v>
      </c>
      <c r="AW56">
        <v>2</v>
      </c>
      <c r="AX56">
        <v>33034741</v>
      </c>
      <c r="AY56">
        <v>1</v>
      </c>
      <c r="AZ56">
        <v>0</v>
      </c>
      <c r="BA56">
        <v>53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Y56*Source!I42</f>
        <v>2.7599999999999999E-3</v>
      </c>
      <c r="CY56">
        <f t="shared" si="6"/>
        <v>3762.19</v>
      </c>
      <c r="CZ56">
        <f t="shared" si="7"/>
        <v>3762.19</v>
      </c>
      <c r="DA56">
        <f t="shared" si="8"/>
        <v>1</v>
      </c>
      <c r="DB56">
        <v>0</v>
      </c>
    </row>
    <row r="57" spans="1:106" x14ac:dyDescent="0.2">
      <c r="A57">
        <f>ROW(Source!A42)</f>
        <v>42</v>
      </c>
      <c r="B57">
        <v>33034105</v>
      </c>
      <c r="C57">
        <v>33034715</v>
      </c>
      <c r="D57">
        <v>32517783</v>
      </c>
      <c r="E57">
        <v>1</v>
      </c>
      <c r="F57">
        <v>1</v>
      </c>
      <c r="G57">
        <v>19</v>
      </c>
      <c r="H57">
        <v>3</v>
      </c>
      <c r="I57" t="s">
        <v>837</v>
      </c>
      <c r="J57" t="s">
        <v>838</v>
      </c>
      <c r="K57" t="s">
        <v>839</v>
      </c>
      <c r="L57">
        <v>1339</v>
      </c>
      <c r="N57">
        <v>1007</v>
      </c>
      <c r="O57" t="s">
        <v>830</v>
      </c>
      <c r="P57" t="s">
        <v>830</v>
      </c>
      <c r="Q57">
        <v>1</v>
      </c>
      <c r="W57">
        <v>0</v>
      </c>
      <c r="X57">
        <v>-1282603236</v>
      </c>
      <c r="Y57">
        <v>0.2</v>
      </c>
      <c r="AA57">
        <v>5631.96</v>
      </c>
      <c r="AB57">
        <v>0</v>
      </c>
      <c r="AC57">
        <v>0</v>
      </c>
      <c r="AD57">
        <v>0</v>
      </c>
      <c r="AE57">
        <v>5631.96</v>
      </c>
      <c r="AF57">
        <v>0</v>
      </c>
      <c r="AG57">
        <v>0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3</v>
      </c>
      <c r="AT57">
        <v>0.2</v>
      </c>
      <c r="AU57" t="s">
        <v>3</v>
      </c>
      <c r="AV57">
        <v>0</v>
      </c>
      <c r="AW57">
        <v>2</v>
      </c>
      <c r="AX57">
        <v>33034742</v>
      </c>
      <c r="AY57">
        <v>1</v>
      </c>
      <c r="AZ57">
        <v>0</v>
      </c>
      <c r="BA57">
        <v>54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Y57*Source!I42</f>
        <v>8.0000000000000004E-4</v>
      </c>
      <c r="CY57">
        <f t="shared" si="6"/>
        <v>5631.96</v>
      </c>
      <c r="CZ57">
        <f t="shared" si="7"/>
        <v>5631.96</v>
      </c>
      <c r="DA57">
        <f t="shared" si="8"/>
        <v>1</v>
      </c>
      <c r="DB57">
        <v>0</v>
      </c>
    </row>
    <row r="58" spans="1:106" x14ac:dyDescent="0.2">
      <c r="A58">
        <f>ROW(Source!A42)</f>
        <v>42</v>
      </c>
      <c r="B58">
        <v>33034105</v>
      </c>
      <c r="C58">
        <v>33034715</v>
      </c>
      <c r="D58">
        <v>32517784</v>
      </c>
      <c r="E58">
        <v>1</v>
      </c>
      <c r="F58">
        <v>1</v>
      </c>
      <c r="G58">
        <v>19</v>
      </c>
      <c r="H58">
        <v>3</v>
      </c>
      <c r="I58" t="s">
        <v>840</v>
      </c>
      <c r="J58" t="s">
        <v>841</v>
      </c>
      <c r="K58" t="s">
        <v>842</v>
      </c>
      <c r="L58">
        <v>1339</v>
      </c>
      <c r="N58">
        <v>1007</v>
      </c>
      <c r="O58" t="s">
        <v>830</v>
      </c>
      <c r="P58" t="s">
        <v>830</v>
      </c>
      <c r="Q58">
        <v>1</v>
      </c>
      <c r="W58">
        <v>0</v>
      </c>
      <c r="X58">
        <v>966492149</v>
      </c>
      <c r="Y58">
        <v>0.69</v>
      </c>
      <c r="AA58">
        <v>5631.96</v>
      </c>
      <c r="AB58">
        <v>0</v>
      </c>
      <c r="AC58">
        <v>0</v>
      </c>
      <c r="AD58">
        <v>0</v>
      </c>
      <c r="AE58">
        <v>5631.96</v>
      </c>
      <c r="AF58">
        <v>0</v>
      </c>
      <c r="AG58">
        <v>0</v>
      </c>
      <c r="AH58">
        <v>0</v>
      </c>
      <c r="AI58">
        <v>1</v>
      </c>
      <c r="AJ58">
        <v>1</v>
      </c>
      <c r="AK58">
        <v>1</v>
      </c>
      <c r="AL58">
        <v>1</v>
      </c>
      <c r="AN58">
        <v>0</v>
      </c>
      <c r="AO58">
        <v>1</v>
      </c>
      <c r="AP58">
        <v>0</v>
      </c>
      <c r="AQ58">
        <v>0</v>
      </c>
      <c r="AR58">
        <v>0</v>
      </c>
      <c r="AS58" t="s">
        <v>3</v>
      </c>
      <c r="AT58">
        <v>0.69</v>
      </c>
      <c r="AU58" t="s">
        <v>3</v>
      </c>
      <c r="AV58">
        <v>0</v>
      </c>
      <c r="AW58">
        <v>2</v>
      </c>
      <c r="AX58">
        <v>33034743</v>
      </c>
      <c r="AY58">
        <v>1</v>
      </c>
      <c r="AZ58">
        <v>0</v>
      </c>
      <c r="BA58">
        <v>55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Y58*Source!I42</f>
        <v>2.7599999999999999E-3</v>
      </c>
      <c r="CY58">
        <f t="shared" si="6"/>
        <v>5631.96</v>
      </c>
      <c r="CZ58">
        <f t="shared" si="7"/>
        <v>5631.96</v>
      </c>
      <c r="DA58">
        <f t="shared" si="8"/>
        <v>1</v>
      </c>
      <c r="DB58">
        <v>0</v>
      </c>
    </row>
    <row r="59" spans="1:106" x14ac:dyDescent="0.2">
      <c r="A59">
        <f>ROW(Source!A42)</f>
        <v>42</v>
      </c>
      <c r="B59">
        <v>33034105</v>
      </c>
      <c r="C59">
        <v>33034715</v>
      </c>
      <c r="D59">
        <v>32519911</v>
      </c>
      <c r="E59">
        <v>1</v>
      </c>
      <c r="F59">
        <v>1</v>
      </c>
      <c r="G59">
        <v>19</v>
      </c>
      <c r="H59">
        <v>3</v>
      </c>
      <c r="I59" t="s">
        <v>843</v>
      </c>
      <c r="J59" t="s">
        <v>844</v>
      </c>
      <c r="K59" t="s">
        <v>845</v>
      </c>
      <c r="L59">
        <v>1339</v>
      </c>
      <c r="N59">
        <v>1007</v>
      </c>
      <c r="O59" t="s">
        <v>830</v>
      </c>
      <c r="P59" t="s">
        <v>830</v>
      </c>
      <c r="Q59">
        <v>1</v>
      </c>
      <c r="W59">
        <v>0</v>
      </c>
      <c r="X59">
        <v>-1613524913</v>
      </c>
      <c r="Y59">
        <v>102</v>
      </c>
      <c r="AA59">
        <v>3195.93</v>
      </c>
      <c r="AB59">
        <v>0</v>
      </c>
      <c r="AC59">
        <v>0</v>
      </c>
      <c r="AD59">
        <v>0</v>
      </c>
      <c r="AE59">
        <v>3195.93</v>
      </c>
      <c r="AF59">
        <v>0</v>
      </c>
      <c r="AG59">
        <v>0</v>
      </c>
      <c r="AH59">
        <v>0</v>
      </c>
      <c r="AI59">
        <v>1</v>
      </c>
      <c r="AJ59">
        <v>1</v>
      </c>
      <c r="AK59">
        <v>1</v>
      </c>
      <c r="AL59">
        <v>1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3</v>
      </c>
      <c r="AT59">
        <v>102</v>
      </c>
      <c r="AU59" t="s">
        <v>3</v>
      </c>
      <c r="AV59">
        <v>0</v>
      </c>
      <c r="AW59">
        <v>2</v>
      </c>
      <c r="AX59">
        <v>33034744</v>
      </c>
      <c r="AY59">
        <v>1</v>
      </c>
      <c r="AZ59">
        <v>0</v>
      </c>
      <c r="BA59">
        <v>56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Y59*Source!I42</f>
        <v>0.40800000000000003</v>
      </c>
      <c r="CY59">
        <f t="shared" si="6"/>
        <v>3195.93</v>
      </c>
      <c r="CZ59">
        <f t="shared" si="7"/>
        <v>3195.93</v>
      </c>
      <c r="DA59">
        <f t="shared" si="8"/>
        <v>1</v>
      </c>
      <c r="DB59">
        <v>0</v>
      </c>
    </row>
    <row r="60" spans="1:106" x14ac:dyDescent="0.2">
      <c r="A60">
        <f>ROW(Source!A42)</f>
        <v>42</v>
      </c>
      <c r="B60">
        <v>33034105</v>
      </c>
      <c r="C60">
        <v>33034715</v>
      </c>
      <c r="D60">
        <v>32521663</v>
      </c>
      <c r="E60">
        <v>1</v>
      </c>
      <c r="F60">
        <v>1</v>
      </c>
      <c r="G60">
        <v>19</v>
      </c>
      <c r="H60">
        <v>3</v>
      </c>
      <c r="I60" t="s">
        <v>846</v>
      </c>
      <c r="J60" t="s">
        <v>847</v>
      </c>
      <c r="K60" t="s">
        <v>848</v>
      </c>
      <c r="L60">
        <v>1327</v>
      </c>
      <c r="N60">
        <v>1005</v>
      </c>
      <c r="O60" t="s">
        <v>823</v>
      </c>
      <c r="P60" t="s">
        <v>823</v>
      </c>
      <c r="Q60">
        <v>1</v>
      </c>
      <c r="W60">
        <v>0</v>
      </c>
      <c r="X60">
        <v>603730207</v>
      </c>
      <c r="Y60">
        <v>49.5</v>
      </c>
      <c r="AA60">
        <v>207.09</v>
      </c>
      <c r="AB60">
        <v>0</v>
      </c>
      <c r="AC60">
        <v>0</v>
      </c>
      <c r="AD60">
        <v>0</v>
      </c>
      <c r="AE60">
        <v>207.09</v>
      </c>
      <c r="AF60">
        <v>0</v>
      </c>
      <c r="AG60">
        <v>0</v>
      </c>
      <c r="AH60">
        <v>0</v>
      </c>
      <c r="AI60">
        <v>1</v>
      </c>
      <c r="AJ60">
        <v>1</v>
      </c>
      <c r="AK60">
        <v>1</v>
      </c>
      <c r="AL60">
        <v>1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3</v>
      </c>
      <c r="AT60">
        <v>49.5</v>
      </c>
      <c r="AU60" t="s">
        <v>3</v>
      </c>
      <c r="AV60">
        <v>0</v>
      </c>
      <c r="AW60">
        <v>2</v>
      </c>
      <c r="AX60">
        <v>33034745</v>
      </c>
      <c r="AY60">
        <v>1</v>
      </c>
      <c r="AZ60">
        <v>0</v>
      </c>
      <c r="BA60">
        <v>57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Y60*Source!I42</f>
        <v>0.19800000000000001</v>
      </c>
      <c r="CY60">
        <f t="shared" si="6"/>
        <v>207.09</v>
      </c>
      <c r="CZ60">
        <f t="shared" si="7"/>
        <v>207.09</v>
      </c>
      <c r="DA60">
        <f t="shared" si="8"/>
        <v>1</v>
      </c>
      <c r="DB60">
        <v>0</v>
      </c>
    </row>
    <row r="61" spans="1:106" x14ac:dyDescent="0.2">
      <c r="A61">
        <f>ROW(Source!A82)</f>
        <v>82</v>
      </c>
      <c r="B61">
        <v>33034105</v>
      </c>
      <c r="C61">
        <v>33034749</v>
      </c>
      <c r="D61">
        <v>32505425</v>
      </c>
      <c r="E61">
        <v>19</v>
      </c>
      <c r="F61">
        <v>1</v>
      </c>
      <c r="G61">
        <v>19</v>
      </c>
      <c r="H61">
        <v>1</v>
      </c>
      <c r="I61" t="s">
        <v>795</v>
      </c>
      <c r="J61" t="s">
        <v>3</v>
      </c>
      <c r="K61" t="s">
        <v>796</v>
      </c>
      <c r="L61">
        <v>1191</v>
      </c>
      <c r="N61">
        <v>1013</v>
      </c>
      <c r="O61" t="s">
        <v>797</v>
      </c>
      <c r="P61" t="s">
        <v>797</v>
      </c>
      <c r="Q61">
        <v>1</v>
      </c>
      <c r="W61">
        <v>0</v>
      </c>
      <c r="X61">
        <v>476480486</v>
      </c>
      <c r="Y61">
        <v>36.11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1</v>
      </c>
      <c r="AJ61">
        <v>1</v>
      </c>
      <c r="AK61">
        <v>1</v>
      </c>
      <c r="AL61">
        <v>1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3</v>
      </c>
      <c r="AT61">
        <v>36.11</v>
      </c>
      <c r="AU61" t="s">
        <v>3</v>
      </c>
      <c r="AV61">
        <v>1</v>
      </c>
      <c r="AW61">
        <v>2</v>
      </c>
      <c r="AX61">
        <v>33034755</v>
      </c>
      <c r="AY61">
        <v>1</v>
      </c>
      <c r="AZ61">
        <v>0</v>
      </c>
      <c r="BA61">
        <v>58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Y61*Source!I82</f>
        <v>1.2999599999999998</v>
      </c>
      <c r="CY61">
        <f>AD61</f>
        <v>0</v>
      </c>
      <c r="CZ61">
        <f>AH61</f>
        <v>0</v>
      </c>
      <c r="DA61">
        <f>AL61</f>
        <v>1</v>
      </c>
      <c r="DB61">
        <v>0</v>
      </c>
    </row>
    <row r="62" spans="1:106" x14ac:dyDescent="0.2">
      <c r="A62">
        <f>ROW(Source!A82)</f>
        <v>82</v>
      </c>
      <c r="B62">
        <v>33034105</v>
      </c>
      <c r="C62">
        <v>33034749</v>
      </c>
      <c r="D62">
        <v>32516754</v>
      </c>
      <c r="E62">
        <v>1</v>
      </c>
      <c r="F62">
        <v>1</v>
      </c>
      <c r="G62">
        <v>19</v>
      </c>
      <c r="H62">
        <v>2</v>
      </c>
      <c r="I62" t="s">
        <v>798</v>
      </c>
      <c r="J62" t="s">
        <v>799</v>
      </c>
      <c r="K62" t="s">
        <v>800</v>
      </c>
      <c r="L62">
        <v>1368</v>
      </c>
      <c r="N62">
        <v>1011</v>
      </c>
      <c r="O62" t="s">
        <v>801</v>
      </c>
      <c r="P62" t="s">
        <v>801</v>
      </c>
      <c r="Q62">
        <v>1</v>
      </c>
      <c r="W62">
        <v>0</v>
      </c>
      <c r="X62">
        <v>-1683917449</v>
      </c>
      <c r="Y62">
        <v>21.91</v>
      </c>
      <c r="AA62">
        <v>0</v>
      </c>
      <c r="AB62">
        <v>70.98</v>
      </c>
      <c r="AC62">
        <v>6.52</v>
      </c>
      <c r="AD62">
        <v>0</v>
      </c>
      <c r="AE62">
        <v>0</v>
      </c>
      <c r="AF62">
        <v>70.98</v>
      </c>
      <c r="AG62">
        <v>6.52</v>
      </c>
      <c r="AH62">
        <v>0</v>
      </c>
      <c r="AI62">
        <v>1</v>
      </c>
      <c r="AJ62">
        <v>1</v>
      </c>
      <c r="AK62">
        <v>1</v>
      </c>
      <c r="AL62">
        <v>1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3</v>
      </c>
      <c r="AT62">
        <v>21.91</v>
      </c>
      <c r="AU62" t="s">
        <v>3</v>
      </c>
      <c r="AV62">
        <v>0</v>
      </c>
      <c r="AW62">
        <v>2</v>
      </c>
      <c r="AX62">
        <v>33034756</v>
      </c>
      <c r="AY62">
        <v>1</v>
      </c>
      <c r="AZ62">
        <v>0</v>
      </c>
      <c r="BA62">
        <v>59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Y62*Source!I82</f>
        <v>0.78875999999999991</v>
      </c>
      <c r="CY62">
        <f>AB62</f>
        <v>70.98</v>
      </c>
      <c r="CZ62">
        <f>AF62</f>
        <v>70.98</v>
      </c>
      <c r="DA62">
        <f>AJ62</f>
        <v>1</v>
      </c>
      <c r="DB62">
        <v>0</v>
      </c>
    </row>
    <row r="63" spans="1:106" x14ac:dyDescent="0.2">
      <c r="A63">
        <f>ROW(Source!A82)</f>
        <v>82</v>
      </c>
      <c r="B63">
        <v>33034105</v>
      </c>
      <c r="C63">
        <v>33034749</v>
      </c>
      <c r="D63">
        <v>32518977</v>
      </c>
      <c r="E63">
        <v>1</v>
      </c>
      <c r="F63">
        <v>1</v>
      </c>
      <c r="G63">
        <v>19</v>
      </c>
      <c r="H63">
        <v>3</v>
      </c>
      <c r="I63" t="s">
        <v>802</v>
      </c>
      <c r="J63" t="s">
        <v>803</v>
      </c>
      <c r="K63" t="s">
        <v>804</v>
      </c>
      <c r="L63">
        <v>1348</v>
      </c>
      <c r="N63">
        <v>1009</v>
      </c>
      <c r="O63" t="s">
        <v>19</v>
      </c>
      <c r="P63" t="s">
        <v>19</v>
      </c>
      <c r="Q63">
        <v>1000</v>
      </c>
      <c r="W63">
        <v>0</v>
      </c>
      <c r="X63">
        <v>-1592467254</v>
      </c>
      <c r="Y63">
        <v>0.03</v>
      </c>
      <c r="AA63">
        <v>117442.26</v>
      </c>
      <c r="AB63">
        <v>0</v>
      </c>
      <c r="AC63">
        <v>0</v>
      </c>
      <c r="AD63">
        <v>0</v>
      </c>
      <c r="AE63">
        <v>117442.26</v>
      </c>
      <c r="AF63">
        <v>0</v>
      </c>
      <c r="AG63">
        <v>0</v>
      </c>
      <c r="AH63">
        <v>0</v>
      </c>
      <c r="AI63">
        <v>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3</v>
      </c>
      <c r="AT63">
        <v>0.03</v>
      </c>
      <c r="AU63" t="s">
        <v>3</v>
      </c>
      <c r="AV63">
        <v>0</v>
      </c>
      <c r="AW63">
        <v>2</v>
      </c>
      <c r="AX63">
        <v>33034757</v>
      </c>
      <c r="AY63">
        <v>1</v>
      </c>
      <c r="AZ63">
        <v>0</v>
      </c>
      <c r="BA63">
        <v>60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Y63*Source!I82</f>
        <v>1.0799999999999998E-3</v>
      </c>
      <c r="CY63">
        <f>AA63</f>
        <v>117442.26</v>
      </c>
      <c r="CZ63">
        <f>AE63</f>
        <v>117442.26</v>
      </c>
      <c r="DA63">
        <f>AI63</f>
        <v>1</v>
      </c>
      <c r="DB63">
        <v>0</v>
      </c>
    </row>
    <row r="64" spans="1:106" x14ac:dyDescent="0.2">
      <c r="A64">
        <f>ROW(Source!A82)</f>
        <v>82</v>
      </c>
      <c r="B64">
        <v>33034105</v>
      </c>
      <c r="C64">
        <v>33034749</v>
      </c>
      <c r="D64">
        <v>32520163</v>
      </c>
      <c r="E64">
        <v>1</v>
      </c>
      <c r="F64">
        <v>1</v>
      </c>
      <c r="G64">
        <v>19</v>
      </c>
      <c r="H64">
        <v>3</v>
      </c>
      <c r="I64" t="s">
        <v>25</v>
      </c>
      <c r="J64" t="s">
        <v>27</v>
      </c>
      <c r="K64" t="s">
        <v>26</v>
      </c>
      <c r="L64">
        <v>1348</v>
      </c>
      <c r="N64">
        <v>1009</v>
      </c>
      <c r="O64" t="s">
        <v>19</v>
      </c>
      <c r="P64" t="s">
        <v>19</v>
      </c>
      <c r="Q64">
        <v>1000</v>
      </c>
      <c r="W64">
        <v>0</v>
      </c>
      <c r="X64">
        <v>-1467733540</v>
      </c>
      <c r="Y64">
        <v>1</v>
      </c>
      <c r="AA64">
        <v>53410.15</v>
      </c>
      <c r="AB64">
        <v>0</v>
      </c>
      <c r="AC64">
        <v>0</v>
      </c>
      <c r="AD64">
        <v>0</v>
      </c>
      <c r="AE64">
        <v>53410.15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3</v>
      </c>
      <c r="AT64">
        <v>1</v>
      </c>
      <c r="AU64" t="s">
        <v>3</v>
      </c>
      <c r="AV64">
        <v>0</v>
      </c>
      <c r="AW64">
        <v>2</v>
      </c>
      <c r="AX64">
        <v>33034758</v>
      </c>
      <c r="AY64">
        <v>1</v>
      </c>
      <c r="AZ64">
        <v>0</v>
      </c>
      <c r="BA64">
        <v>61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Y64*Source!I82</f>
        <v>3.5999999999999997E-2</v>
      </c>
      <c r="CY64">
        <f>AA64</f>
        <v>53410.15</v>
      </c>
      <c r="CZ64">
        <f>AE64</f>
        <v>53410.15</v>
      </c>
      <c r="DA64">
        <f>AI64</f>
        <v>1</v>
      </c>
      <c r="DB64">
        <v>0</v>
      </c>
    </row>
    <row r="65" spans="1:106" x14ac:dyDescent="0.2">
      <c r="A65">
        <f>ROW(Source!A82)</f>
        <v>82</v>
      </c>
      <c r="B65">
        <v>33034105</v>
      </c>
      <c r="C65">
        <v>33034749</v>
      </c>
      <c r="D65">
        <v>32520163</v>
      </c>
      <c r="E65">
        <v>1</v>
      </c>
      <c r="F65">
        <v>1</v>
      </c>
      <c r="G65">
        <v>19</v>
      </c>
      <c r="H65">
        <v>3</v>
      </c>
      <c r="I65" t="s">
        <v>25</v>
      </c>
      <c r="J65" t="s">
        <v>27</v>
      </c>
      <c r="K65" t="s">
        <v>26</v>
      </c>
      <c r="L65">
        <v>1348</v>
      </c>
      <c r="N65">
        <v>1009</v>
      </c>
      <c r="O65" t="s">
        <v>19</v>
      </c>
      <c r="P65" t="s">
        <v>19</v>
      </c>
      <c r="Q65">
        <v>1000</v>
      </c>
      <c r="W65">
        <v>0</v>
      </c>
      <c r="X65">
        <v>-1467733540</v>
      </c>
      <c r="Y65">
        <v>-1</v>
      </c>
      <c r="AA65">
        <v>53410.15</v>
      </c>
      <c r="AB65">
        <v>0</v>
      </c>
      <c r="AC65">
        <v>0</v>
      </c>
      <c r="AD65">
        <v>0</v>
      </c>
      <c r="AE65">
        <v>53410.15</v>
      </c>
      <c r="AF65">
        <v>0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1</v>
      </c>
      <c r="AN65">
        <v>0</v>
      </c>
      <c r="AO65">
        <v>0</v>
      </c>
      <c r="AP65">
        <v>0</v>
      </c>
      <c r="AQ65">
        <v>0</v>
      </c>
      <c r="AR65">
        <v>0</v>
      </c>
      <c r="AS65" t="s">
        <v>3</v>
      </c>
      <c r="AT65">
        <v>-1</v>
      </c>
      <c r="AU65" t="s">
        <v>3</v>
      </c>
      <c r="AV65">
        <v>0</v>
      </c>
      <c r="AW65">
        <v>1</v>
      </c>
      <c r="AX65">
        <v>-1</v>
      </c>
      <c r="AY65">
        <v>0</v>
      </c>
      <c r="AZ65">
        <v>0</v>
      </c>
      <c r="BA65" t="s">
        <v>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Y65*Source!I82</f>
        <v>-3.5999999999999997E-2</v>
      </c>
      <c r="CY65">
        <f>AA65</f>
        <v>53410.15</v>
      </c>
      <c r="CZ65">
        <f>AE65</f>
        <v>53410.15</v>
      </c>
      <c r="DA65">
        <f>AI65</f>
        <v>1</v>
      </c>
      <c r="DB65">
        <v>0</v>
      </c>
    </row>
    <row r="66" spans="1:106" x14ac:dyDescent="0.2">
      <c r="A66">
        <f>ROW(Source!A84)</f>
        <v>84</v>
      </c>
      <c r="B66">
        <v>33034105</v>
      </c>
      <c r="C66">
        <v>33034760</v>
      </c>
      <c r="D66">
        <v>32505425</v>
      </c>
      <c r="E66">
        <v>19</v>
      </c>
      <c r="F66">
        <v>1</v>
      </c>
      <c r="G66">
        <v>19</v>
      </c>
      <c r="H66">
        <v>1</v>
      </c>
      <c r="I66" t="s">
        <v>795</v>
      </c>
      <c r="J66" t="s">
        <v>3</v>
      </c>
      <c r="K66" t="s">
        <v>796</v>
      </c>
      <c r="L66">
        <v>1191</v>
      </c>
      <c r="N66">
        <v>1013</v>
      </c>
      <c r="O66" t="s">
        <v>797</v>
      </c>
      <c r="P66" t="s">
        <v>797</v>
      </c>
      <c r="Q66">
        <v>1</v>
      </c>
      <c r="W66">
        <v>0</v>
      </c>
      <c r="X66">
        <v>476480486</v>
      </c>
      <c r="Y66">
        <v>453.1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1</v>
      </c>
      <c r="AJ66">
        <v>1</v>
      </c>
      <c r="AK66">
        <v>1</v>
      </c>
      <c r="AL66">
        <v>1</v>
      </c>
      <c r="AN66">
        <v>0</v>
      </c>
      <c r="AO66">
        <v>1</v>
      </c>
      <c r="AP66">
        <v>0</v>
      </c>
      <c r="AQ66">
        <v>0</v>
      </c>
      <c r="AR66">
        <v>0</v>
      </c>
      <c r="AS66" t="s">
        <v>3</v>
      </c>
      <c r="AT66">
        <v>453.1</v>
      </c>
      <c r="AU66" t="s">
        <v>3</v>
      </c>
      <c r="AV66">
        <v>1</v>
      </c>
      <c r="AW66">
        <v>2</v>
      </c>
      <c r="AX66">
        <v>33034776</v>
      </c>
      <c r="AY66">
        <v>1</v>
      </c>
      <c r="AZ66">
        <v>0</v>
      </c>
      <c r="BA66">
        <v>62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Y66*Source!I84</f>
        <v>2.2655000000000003</v>
      </c>
      <c r="CY66">
        <f>AD66</f>
        <v>0</v>
      </c>
      <c r="CZ66">
        <f>AH66</f>
        <v>0</v>
      </c>
      <c r="DA66">
        <f>AL66</f>
        <v>1</v>
      </c>
      <c r="DB66">
        <v>0</v>
      </c>
    </row>
    <row r="67" spans="1:106" x14ac:dyDescent="0.2">
      <c r="A67">
        <f>ROW(Source!A84)</f>
        <v>84</v>
      </c>
      <c r="B67">
        <v>33034105</v>
      </c>
      <c r="C67">
        <v>33034760</v>
      </c>
      <c r="D67">
        <v>32517073</v>
      </c>
      <c r="E67">
        <v>1</v>
      </c>
      <c r="F67">
        <v>1</v>
      </c>
      <c r="G67">
        <v>19</v>
      </c>
      <c r="H67">
        <v>2</v>
      </c>
      <c r="I67" t="s">
        <v>805</v>
      </c>
      <c r="J67" t="s">
        <v>806</v>
      </c>
      <c r="K67" t="s">
        <v>807</v>
      </c>
      <c r="L67">
        <v>1368</v>
      </c>
      <c r="N67">
        <v>1011</v>
      </c>
      <c r="O67" t="s">
        <v>801</v>
      </c>
      <c r="P67" t="s">
        <v>801</v>
      </c>
      <c r="Q67">
        <v>1</v>
      </c>
      <c r="W67">
        <v>0</v>
      </c>
      <c r="X67">
        <v>-865246060</v>
      </c>
      <c r="Y67">
        <v>1.38</v>
      </c>
      <c r="AA67">
        <v>0</v>
      </c>
      <c r="AB67">
        <v>3.37</v>
      </c>
      <c r="AC67">
        <v>0.85</v>
      </c>
      <c r="AD67">
        <v>0</v>
      </c>
      <c r="AE67">
        <v>0</v>
      </c>
      <c r="AF67">
        <v>3.37</v>
      </c>
      <c r="AG67">
        <v>0.85</v>
      </c>
      <c r="AH67">
        <v>0</v>
      </c>
      <c r="AI67">
        <v>1</v>
      </c>
      <c r="AJ67">
        <v>1</v>
      </c>
      <c r="AK67">
        <v>1</v>
      </c>
      <c r="AL67">
        <v>1</v>
      </c>
      <c r="AN67">
        <v>0</v>
      </c>
      <c r="AO67">
        <v>1</v>
      </c>
      <c r="AP67">
        <v>0</v>
      </c>
      <c r="AQ67">
        <v>0</v>
      </c>
      <c r="AR67">
        <v>0</v>
      </c>
      <c r="AS67" t="s">
        <v>3</v>
      </c>
      <c r="AT67">
        <v>1.38</v>
      </c>
      <c r="AU67" t="s">
        <v>3</v>
      </c>
      <c r="AV67">
        <v>0</v>
      </c>
      <c r="AW67">
        <v>2</v>
      </c>
      <c r="AX67">
        <v>33034777</v>
      </c>
      <c r="AY67">
        <v>1</v>
      </c>
      <c r="AZ67">
        <v>0</v>
      </c>
      <c r="BA67">
        <v>63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Y67*Source!I84</f>
        <v>6.8999999999999999E-3</v>
      </c>
      <c r="CY67">
        <f>AB67</f>
        <v>3.37</v>
      </c>
      <c r="CZ67">
        <f>AF67</f>
        <v>3.37</v>
      </c>
      <c r="DA67">
        <f>AJ67</f>
        <v>1</v>
      </c>
      <c r="DB67">
        <v>0</v>
      </c>
    </row>
    <row r="68" spans="1:106" x14ac:dyDescent="0.2">
      <c r="A68">
        <f>ROW(Source!A84)</f>
        <v>84</v>
      </c>
      <c r="B68">
        <v>33034105</v>
      </c>
      <c r="C68">
        <v>33034760</v>
      </c>
      <c r="D68">
        <v>32516433</v>
      </c>
      <c r="E68">
        <v>1</v>
      </c>
      <c r="F68">
        <v>1</v>
      </c>
      <c r="G68">
        <v>19</v>
      </c>
      <c r="H68">
        <v>2</v>
      </c>
      <c r="I68" t="s">
        <v>808</v>
      </c>
      <c r="J68" t="s">
        <v>809</v>
      </c>
      <c r="K68" t="s">
        <v>810</v>
      </c>
      <c r="L68">
        <v>1368</v>
      </c>
      <c r="N68">
        <v>1011</v>
      </c>
      <c r="O68" t="s">
        <v>801</v>
      </c>
      <c r="P68" t="s">
        <v>801</v>
      </c>
      <c r="Q68">
        <v>1</v>
      </c>
      <c r="W68">
        <v>0</v>
      </c>
      <c r="X68">
        <v>1483315828</v>
      </c>
      <c r="Y68">
        <v>0.31</v>
      </c>
      <c r="AA68">
        <v>0</v>
      </c>
      <c r="AB68">
        <v>566.44000000000005</v>
      </c>
      <c r="AC68">
        <v>281.27999999999997</v>
      </c>
      <c r="AD68">
        <v>0</v>
      </c>
      <c r="AE68">
        <v>0</v>
      </c>
      <c r="AF68">
        <v>566.44000000000005</v>
      </c>
      <c r="AG68">
        <v>281.27999999999997</v>
      </c>
      <c r="AH68">
        <v>0</v>
      </c>
      <c r="AI68">
        <v>1</v>
      </c>
      <c r="AJ68">
        <v>1</v>
      </c>
      <c r="AK68">
        <v>1</v>
      </c>
      <c r="AL68">
        <v>1</v>
      </c>
      <c r="AN68">
        <v>0</v>
      </c>
      <c r="AO68">
        <v>1</v>
      </c>
      <c r="AP68">
        <v>0</v>
      </c>
      <c r="AQ68">
        <v>0</v>
      </c>
      <c r="AR68">
        <v>0</v>
      </c>
      <c r="AS68" t="s">
        <v>3</v>
      </c>
      <c r="AT68">
        <v>0.31</v>
      </c>
      <c r="AU68" t="s">
        <v>3</v>
      </c>
      <c r="AV68">
        <v>0</v>
      </c>
      <c r="AW68">
        <v>2</v>
      </c>
      <c r="AX68">
        <v>33034778</v>
      </c>
      <c r="AY68">
        <v>1</v>
      </c>
      <c r="AZ68">
        <v>0</v>
      </c>
      <c r="BA68">
        <v>64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Y68*Source!I84</f>
        <v>1.5499999999999999E-3</v>
      </c>
      <c r="CY68">
        <f>AB68</f>
        <v>566.44000000000005</v>
      </c>
      <c r="CZ68">
        <f>AF68</f>
        <v>566.44000000000005</v>
      </c>
      <c r="DA68">
        <f>AJ68</f>
        <v>1</v>
      </c>
      <c r="DB68">
        <v>0</v>
      </c>
    </row>
    <row r="69" spans="1:106" x14ac:dyDescent="0.2">
      <c r="A69">
        <f>ROW(Source!A84)</f>
        <v>84</v>
      </c>
      <c r="B69">
        <v>33034105</v>
      </c>
      <c r="C69">
        <v>33034760</v>
      </c>
      <c r="D69">
        <v>32516599</v>
      </c>
      <c r="E69">
        <v>1</v>
      </c>
      <c r="F69">
        <v>1</v>
      </c>
      <c r="G69">
        <v>19</v>
      </c>
      <c r="H69">
        <v>2</v>
      </c>
      <c r="I69" t="s">
        <v>811</v>
      </c>
      <c r="J69" t="s">
        <v>812</v>
      </c>
      <c r="K69" t="s">
        <v>813</v>
      </c>
      <c r="L69">
        <v>1368</v>
      </c>
      <c r="N69">
        <v>1011</v>
      </c>
      <c r="O69" t="s">
        <v>801</v>
      </c>
      <c r="P69" t="s">
        <v>801</v>
      </c>
      <c r="Q69">
        <v>1</v>
      </c>
      <c r="W69">
        <v>0</v>
      </c>
      <c r="X69">
        <v>47389749</v>
      </c>
      <c r="Y69">
        <v>26.25</v>
      </c>
      <c r="AA69">
        <v>0</v>
      </c>
      <c r="AB69">
        <v>9.7100000000000009</v>
      </c>
      <c r="AC69">
        <v>2.25</v>
      </c>
      <c r="AD69">
        <v>0</v>
      </c>
      <c r="AE69">
        <v>0</v>
      </c>
      <c r="AF69">
        <v>9.7100000000000009</v>
      </c>
      <c r="AG69">
        <v>2.25</v>
      </c>
      <c r="AH69">
        <v>0</v>
      </c>
      <c r="AI69">
        <v>1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3</v>
      </c>
      <c r="AT69">
        <v>26.25</v>
      </c>
      <c r="AU69" t="s">
        <v>3</v>
      </c>
      <c r="AV69">
        <v>0</v>
      </c>
      <c r="AW69">
        <v>2</v>
      </c>
      <c r="AX69">
        <v>33034779</v>
      </c>
      <c r="AY69">
        <v>1</v>
      </c>
      <c r="AZ69">
        <v>0</v>
      </c>
      <c r="BA69">
        <v>65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Y69*Source!I84</f>
        <v>0.13125000000000001</v>
      </c>
      <c r="CY69">
        <f>AB69</f>
        <v>9.7100000000000009</v>
      </c>
      <c r="CZ69">
        <f>AF69</f>
        <v>9.7100000000000009</v>
      </c>
      <c r="DA69">
        <f>AJ69</f>
        <v>1</v>
      </c>
      <c r="DB69">
        <v>0</v>
      </c>
    </row>
    <row r="70" spans="1:106" x14ac:dyDescent="0.2">
      <c r="A70">
        <f>ROW(Source!A84)</f>
        <v>84</v>
      </c>
      <c r="B70">
        <v>33034105</v>
      </c>
      <c r="C70">
        <v>33034760</v>
      </c>
      <c r="D70">
        <v>32517836</v>
      </c>
      <c r="E70">
        <v>1</v>
      </c>
      <c r="F70">
        <v>1</v>
      </c>
      <c r="G70">
        <v>19</v>
      </c>
      <c r="H70">
        <v>3</v>
      </c>
      <c r="I70" t="s">
        <v>814</v>
      </c>
      <c r="J70" t="s">
        <v>815</v>
      </c>
      <c r="K70" t="s">
        <v>816</v>
      </c>
      <c r="L70">
        <v>1348</v>
      </c>
      <c r="N70">
        <v>1009</v>
      </c>
      <c r="O70" t="s">
        <v>19</v>
      </c>
      <c r="P70" t="s">
        <v>19</v>
      </c>
      <c r="Q70">
        <v>1000</v>
      </c>
      <c r="W70">
        <v>0</v>
      </c>
      <c r="X70">
        <v>1571432467</v>
      </c>
      <c r="Y70">
        <v>0.04</v>
      </c>
      <c r="AA70">
        <v>31493.279999999999</v>
      </c>
      <c r="AB70">
        <v>0</v>
      </c>
      <c r="AC70">
        <v>0</v>
      </c>
      <c r="AD70">
        <v>0</v>
      </c>
      <c r="AE70">
        <v>31493.279999999999</v>
      </c>
      <c r="AF70">
        <v>0</v>
      </c>
      <c r="AG70">
        <v>0</v>
      </c>
      <c r="AH70">
        <v>0</v>
      </c>
      <c r="AI70">
        <v>1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0</v>
      </c>
      <c r="AQ70">
        <v>0</v>
      </c>
      <c r="AR70">
        <v>0</v>
      </c>
      <c r="AS70" t="s">
        <v>3</v>
      </c>
      <c r="AT70">
        <v>0.04</v>
      </c>
      <c r="AU70" t="s">
        <v>3</v>
      </c>
      <c r="AV70">
        <v>0</v>
      </c>
      <c r="AW70">
        <v>2</v>
      </c>
      <c r="AX70">
        <v>33034780</v>
      </c>
      <c r="AY70">
        <v>1</v>
      </c>
      <c r="AZ70">
        <v>0</v>
      </c>
      <c r="BA70">
        <v>66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Y70*Source!I84</f>
        <v>2.0000000000000001E-4</v>
      </c>
      <c r="CY70">
        <f t="shared" ref="CY70:CY80" si="9">AA70</f>
        <v>31493.279999999999</v>
      </c>
      <c r="CZ70">
        <f t="shared" ref="CZ70:CZ80" si="10">AE70</f>
        <v>31493.279999999999</v>
      </c>
      <c r="DA70">
        <f t="shared" ref="DA70:DA80" si="11">AI70</f>
        <v>1</v>
      </c>
      <c r="DB70">
        <v>0</v>
      </c>
    </row>
    <row r="71" spans="1:106" x14ac:dyDescent="0.2">
      <c r="A71">
        <f>ROW(Source!A84)</f>
        <v>84</v>
      </c>
      <c r="B71">
        <v>33034105</v>
      </c>
      <c r="C71">
        <v>33034760</v>
      </c>
      <c r="D71">
        <v>32518156</v>
      </c>
      <c r="E71">
        <v>1</v>
      </c>
      <c r="F71">
        <v>1</v>
      </c>
      <c r="G71">
        <v>19</v>
      </c>
      <c r="H71">
        <v>3</v>
      </c>
      <c r="I71" t="s">
        <v>817</v>
      </c>
      <c r="J71" t="s">
        <v>818</v>
      </c>
      <c r="K71" t="s">
        <v>819</v>
      </c>
      <c r="L71">
        <v>1348</v>
      </c>
      <c r="N71">
        <v>1009</v>
      </c>
      <c r="O71" t="s">
        <v>19</v>
      </c>
      <c r="P71" t="s">
        <v>19</v>
      </c>
      <c r="Q71">
        <v>1000</v>
      </c>
      <c r="W71">
        <v>0</v>
      </c>
      <c r="X71">
        <v>1574046373</v>
      </c>
      <c r="Y71">
        <v>3.6999999999999998E-2</v>
      </c>
      <c r="AA71">
        <v>45454.3</v>
      </c>
      <c r="AB71">
        <v>0</v>
      </c>
      <c r="AC71">
        <v>0</v>
      </c>
      <c r="AD71">
        <v>0</v>
      </c>
      <c r="AE71">
        <v>45454.3</v>
      </c>
      <c r="AF71">
        <v>0</v>
      </c>
      <c r="AG71">
        <v>0</v>
      </c>
      <c r="AH71">
        <v>0</v>
      </c>
      <c r="AI71">
        <v>1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0</v>
      </c>
      <c r="AQ71">
        <v>0</v>
      </c>
      <c r="AR71">
        <v>0</v>
      </c>
      <c r="AS71" t="s">
        <v>3</v>
      </c>
      <c r="AT71">
        <v>3.6999999999999998E-2</v>
      </c>
      <c r="AU71" t="s">
        <v>3</v>
      </c>
      <c r="AV71">
        <v>0</v>
      </c>
      <c r="AW71">
        <v>2</v>
      </c>
      <c r="AX71">
        <v>33034781</v>
      </c>
      <c r="AY71">
        <v>1</v>
      </c>
      <c r="AZ71">
        <v>0</v>
      </c>
      <c r="BA71">
        <v>67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Y71*Source!I84</f>
        <v>1.85E-4</v>
      </c>
      <c r="CY71">
        <f t="shared" si="9"/>
        <v>45454.3</v>
      </c>
      <c r="CZ71">
        <f t="shared" si="10"/>
        <v>45454.3</v>
      </c>
      <c r="DA71">
        <f t="shared" si="11"/>
        <v>1</v>
      </c>
      <c r="DB71">
        <v>0</v>
      </c>
    </row>
    <row r="72" spans="1:106" x14ac:dyDescent="0.2">
      <c r="A72">
        <f>ROW(Source!A84)</f>
        <v>84</v>
      </c>
      <c r="B72">
        <v>33034105</v>
      </c>
      <c r="C72">
        <v>33034760</v>
      </c>
      <c r="D72">
        <v>32518894</v>
      </c>
      <c r="E72">
        <v>1</v>
      </c>
      <c r="F72">
        <v>1</v>
      </c>
      <c r="G72">
        <v>19</v>
      </c>
      <c r="H72">
        <v>3</v>
      </c>
      <c r="I72" t="s">
        <v>820</v>
      </c>
      <c r="J72" t="s">
        <v>821</v>
      </c>
      <c r="K72" t="s">
        <v>822</v>
      </c>
      <c r="L72">
        <v>1327</v>
      </c>
      <c r="N72">
        <v>1005</v>
      </c>
      <c r="O72" t="s">
        <v>823</v>
      </c>
      <c r="P72" t="s">
        <v>823</v>
      </c>
      <c r="Q72">
        <v>1</v>
      </c>
      <c r="W72">
        <v>0</v>
      </c>
      <c r="X72">
        <v>-1132375348</v>
      </c>
      <c r="Y72">
        <v>5.6</v>
      </c>
      <c r="AA72">
        <v>63.78</v>
      </c>
      <c r="AB72">
        <v>0</v>
      </c>
      <c r="AC72">
        <v>0</v>
      </c>
      <c r="AD72">
        <v>0</v>
      </c>
      <c r="AE72">
        <v>63.78</v>
      </c>
      <c r="AF72">
        <v>0</v>
      </c>
      <c r="AG72">
        <v>0</v>
      </c>
      <c r="AH72">
        <v>0</v>
      </c>
      <c r="AI72">
        <v>1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0</v>
      </c>
      <c r="AQ72">
        <v>0</v>
      </c>
      <c r="AR72">
        <v>0</v>
      </c>
      <c r="AS72" t="s">
        <v>3</v>
      </c>
      <c r="AT72">
        <v>5.6</v>
      </c>
      <c r="AU72" t="s">
        <v>3</v>
      </c>
      <c r="AV72">
        <v>0</v>
      </c>
      <c r="AW72">
        <v>2</v>
      </c>
      <c r="AX72">
        <v>33034783</v>
      </c>
      <c r="AY72">
        <v>1</v>
      </c>
      <c r="AZ72">
        <v>0</v>
      </c>
      <c r="BA72">
        <v>68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Y72*Source!I84</f>
        <v>2.7999999999999997E-2</v>
      </c>
      <c r="CY72">
        <f t="shared" si="9"/>
        <v>63.78</v>
      </c>
      <c r="CZ72">
        <f t="shared" si="10"/>
        <v>63.78</v>
      </c>
      <c r="DA72">
        <f t="shared" si="11"/>
        <v>1</v>
      </c>
      <c r="DB72">
        <v>0</v>
      </c>
    </row>
    <row r="73" spans="1:106" x14ac:dyDescent="0.2">
      <c r="A73">
        <f>ROW(Source!A84)</f>
        <v>84</v>
      </c>
      <c r="B73">
        <v>33034105</v>
      </c>
      <c r="C73">
        <v>33034760</v>
      </c>
      <c r="D73">
        <v>32517311</v>
      </c>
      <c r="E73">
        <v>1</v>
      </c>
      <c r="F73">
        <v>1</v>
      </c>
      <c r="G73">
        <v>19</v>
      </c>
      <c r="H73">
        <v>3</v>
      </c>
      <c r="I73" t="s">
        <v>824</v>
      </c>
      <c r="J73" t="s">
        <v>825</v>
      </c>
      <c r="K73" t="s">
        <v>826</v>
      </c>
      <c r="L73">
        <v>1348</v>
      </c>
      <c r="N73">
        <v>1009</v>
      </c>
      <c r="O73" t="s">
        <v>19</v>
      </c>
      <c r="P73" t="s">
        <v>19</v>
      </c>
      <c r="Q73">
        <v>1000</v>
      </c>
      <c r="W73">
        <v>0</v>
      </c>
      <c r="X73">
        <v>1471527661</v>
      </c>
      <c r="Y73">
        <v>0.05</v>
      </c>
      <c r="AA73">
        <v>4752.91</v>
      </c>
      <c r="AB73">
        <v>0</v>
      </c>
      <c r="AC73">
        <v>0</v>
      </c>
      <c r="AD73">
        <v>0</v>
      </c>
      <c r="AE73">
        <v>4752.91</v>
      </c>
      <c r="AF73">
        <v>0</v>
      </c>
      <c r="AG73">
        <v>0</v>
      </c>
      <c r="AH73">
        <v>0</v>
      </c>
      <c r="AI73">
        <v>1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0</v>
      </c>
      <c r="AQ73">
        <v>0</v>
      </c>
      <c r="AR73">
        <v>0</v>
      </c>
      <c r="AS73" t="s">
        <v>3</v>
      </c>
      <c r="AT73">
        <v>0.05</v>
      </c>
      <c r="AU73" t="s">
        <v>3</v>
      </c>
      <c r="AV73">
        <v>0</v>
      </c>
      <c r="AW73">
        <v>2</v>
      </c>
      <c r="AX73">
        <v>33034782</v>
      </c>
      <c r="AY73">
        <v>1</v>
      </c>
      <c r="AZ73">
        <v>0</v>
      </c>
      <c r="BA73">
        <v>69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Y73*Source!I84</f>
        <v>2.5000000000000001E-4</v>
      </c>
      <c r="CY73">
        <f t="shared" si="9"/>
        <v>4752.91</v>
      </c>
      <c r="CZ73">
        <f t="shared" si="10"/>
        <v>4752.91</v>
      </c>
      <c r="DA73">
        <f t="shared" si="11"/>
        <v>1</v>
      </c>
      <c r="DB73">
        <v>0</v>
      </c>
    </row>
    <row r="74" spans="1:106" x14ac:dyDescent="0.2">
      <c r="A74">
        <f>ROW(Source!A84)</f>
        <v>84</v>
      </c>
      <c r="B74">
        <v>33034105</v>
      </c>
      <c r="C74">
        <v>33034760</v>
      </c>
      <c r="D74">
        <v>32519061</v>
      </c>
      <c r="E74">
        <v>1</v>
      </c>
      <c r="F74">
        <v>1</v>
      </c>
      <c r="G74">
        <v>19</v>
      </c>
      <c r="H74">
        <v>3</v>
      </c>
      <c r="I74" t="s">
        <v>827</v>
      </c>
      <c r="J74" t="s">
        <v>828</v>
      </c>
      <c r="K74" t="s">
        <v>829</v>
      </c>
      <c r="L74">
        <v>1339</v>
      </c>
      <c r="N74">
        <v>1007</v>
      </c>
      <c r="O74" t="s">
        <v>830</v>
      </c>
      <c r="P74" t="s">
        <v>830</v>
      </c>
      <c r="Q74">
        <v>1</v>
      </c>
      <c r="W74">
        <v>0</v>
      </c>
      <c r="X74">
        <v>1653821073</v>
      </c>
      <c r="Y74">
        <v>1.75</v>
      </c>
      <c r="AA74">
        <v>29.98</v>
      </c>
      <c r="AB74">
        <v>0</v>
      </c>
      <c r="AC74">
        <v>0</v>
      </c>
      <c r="AD74">
        <v>0</v>
      </c>
      <c r="AE74">
        <v>29.98</v>
      </c>
      <c r="AF74">
        <v>0</v>
      </c>
      <c r="AG74">
        <v>0</v>
      </c>
      <c r="AH74">
        <v>0</v>
      </c>
      <c r="AI74">
        <v>1</v>
      </c>
      <c r="AJ74">
        <v>1</v>
      </c>
      <c r="AK74">
        <v>1</v>
      </c>
      <c r="AL74">
        <v>1</v>
      </c>
      <c r="AN74">
        <v>0</v>
      </c>
      <c r="AO74">
        <v>1</v>
      </c>
      <c r="AP74">
        <v>0</v>
      </c>
      <c r="AQ74">
        <v>0</v>
      </c>
      <c r="AR74">
        <v>0</v>
      </c>
      <c r="AS74" t="s">
        <v>3</v>
      </c>
      <c r="AT74">
        <v>1.75</v>
      </c>
      <c r="AU74" t="s">
        <v>3</v>
      </c>
      <c r="AV74">
        <v>0</v>
      </c>
      <c r="AW74">
        <v>2</v>
      </c>
      <c r="AX74">
        <v>33034784</v>
      </c>
      <c r="AY74">
        <v>1</v>
      </c>
      <c r="AZ74">
        <v>0</v>
      </c>
      <c r="BA74">
        <v>70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Y74*Source!I84</f>
        <v>8.7500000000000008E-3</v>
      </c>
      <c r="CY74">
        <f t="shared" si="9"/>
        <v>29.98</v>
      </c>
      <c r="CZ74">
        <f t="shared" si="10"/>
        <v>29.98</v>
      </c>
      <c r="DA74">
        <f t="shared" si="11"/>
        <v>1</v>
      </c>
      <c r="DB74">
        <v>0</v>
      </c>
    </row>
    <row r="75" spans="1:106" x14ac:dyDescent="0.2">
      <c r="A75">
        <f>ROW(Source!A84)</f>
        <v>84</v>
      </c>
      <c r="B75">
        <v>33034105</v>
      </c>
      <c r="C75">
        <v>33034760</v>
      </c>
      <c r="D75">
        <v>32517740</v>
      </c>
      <c r="E75">
        <v>1</v>
      </c>
      <c r="F75">
        <v>1</v>
      </c>
      <c r="G75">
        <v>19</v>
      </c>
      <c r="H75">
        <v>3</v>
      </c>
      <c r="I75" t="s">
        <v>831</v>
      </c>
      <c r="J75" t="s">
        <v>832</v>
      </c>
      <c r="K75" t="s">
        <v>833</v>
      </c>
      <c r="L75">
        <v>1339</v>
      </c>
      <c r="N75">
        <v>1007</v>
      </c>
      <c r="O75" t="s">
        <v>830</v>
      </c>
      <c r="P75" t="s">
        <v>830</v>
      </c>
      <c r="Q75">
        <v>1</v>
      </c>
      <c r="W75">
        <v>0</v>
      </c>
      <c r="X75">
        <v>-86784973</v>
      </c>
      <c r="Y75">
        <v>0.08</v>
      </c>
      <c r="AA75">
        <v>4993.7</v>
      </c>
      <c r="AB75">
        <v>0</v>
      </c>
      <c r="AC75">
        <v>0</v>
      </c>
      <c r="AD75">
        <v>0</v>
      </c>
      <c r="AE75">
        <v>4993.7</v>
      </c>
      <c r="AF75">
        <v>0</v>
      </c>
      <c r="AG75">
        <v>0</v>
      </c>
      <c r="AH75">
        <v>0</v>
      </c>
      <c r="AI75">
        <v>1</v>
      </c>
      <c r="AJ75">
        <v>1</v>
      </c>
      <c r="AK75">
        <v>1</v>
      </c>
      <c r="AL75">
        <v>1</v>
      </c>
      <c r="AN75">
        <v>0</v>
      </c>
      <c r="AO75">
        <v>1</v>
      </c>
      <c r="AP75">
        <v>0</v>
      </c>
      <c r="AQ75">
        <v>0</v>
      </c>
      <c r="AR75">
        <v>0</v>
      </c>
      <c r="AS75" t="s">
        <v>3</v>
      </c>
      <c r="AT75">
        <v>0.08</v>
      </c>
      <c r="AU75" t="s">
        <v>3</v>
      </c>
      <c r="AV75">
        <v>0</v>
      </c>
      <c r="AW75">
        <v>2</v>
      </c>
      <c r="AX75">
        <v>33034785</v>
      </c>
      <c r="AY75">
        <v>1</v>
      </c>
      <c r="AZ75">
        <v>0</v>
      </c>
      <c r="BA75">
        <v>71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Y75*Source!I84</f>
        <v>4.0000000000000002E-4</v>
      </c>
      <c r="CY75">
        <f t="shared" si="9"/>
        <v>4993.7</v>
      </c>
      <c r="CZ75">
        <f t="shared" si="10"/>
        <v>4993.7</v>
      </c>
      <c r="DA75">
        <f t="shared" si="11"/>
        <v>1</v>
      </c>
      <c r="DB75">
        <v>0</v>
      </c>
    </row>
    <row r="76" spans="1:106" x14ac:dyDescent="0.2">
      <c r="A76">
        <f>ROW(Source!A84)</f>
        <v>84</v>
      </c>
      <c r="B76">
        <v>33034105</v>
      </c>
      <c r="C76">
        <v>33034760</v>
      </c>
      <c r="D76">
        <v>32517729</v>
      </c>
      <c r="E76">
        <v>1</v>
      </c>
      <c r="F76">
        <v>1</v>
      </c>
      <c r="G76">
        <v>19</v>
      </c>
      <c r="H76">
        <v>3</v>
      </c>
      <c r="I76" t="s">
        <v>834</v>
      </c>
      <c r="J76" t="s">
        <v>835</v>
      </c>
      <c r="K76" t="s">
        <v>836</v>
      </c>
      <c r="L76">
        <v>1339</v>
      </c>
      <c r="N76">
        <v>1007</v>
      </c>
      <c r="O76" t="s">
        <v>830</v>
      </c>
      <c r="P76" t="s">
        <v>830</v>
      </c>
      <c r="Q76">
        <v>1</v>
      </c>
      <c r="W76">
        <v>0</v>
      </c>
      <c r="X76">
        <v>-36459073</v>
      </c>
      <c r="Y76">
        <v>0.69</v>
      </c>
      <c r="AA76">
        <v>3762.19</v>
      </c>
      <c r="AB76">
        <v>0</v>
      </c>
      <c r="AC76">
        <v>0</v>
      </c>
      <c r="AD76">
        <v>0</v>
      </c>
      <c r="AE76">
        <v>3762.19</v>
      </c>
      <c r="AF76">
        <v>0</v>
      </c>
      <c r="AG76">
        <v>0</v>
      </c>
      <c r="AH76">
        <v>0</v>
      </c>
      <c r="AI76">
        <v>1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0</v>
      </c>
      <c r="AQ76">
        <v>0</v>
      </c>
      <c r="AR76">
        <v>0</v>
      </c>
      <c r="AS76" t="s">
        <v>3</v>
      </c>
      <c r="AT76">
        <v>0.69</v>
      </c>
      <c r="AU76" t="s">
        <v>3</v>
      </c>
      <c r="AV76">
        <v>0</v>
      </c>
      <c r="AW76">
        <v>2</v>
      </c>
      <c r="AX76">
        <v>33034786</v>
      </c>
      <c r="AY76">
        <v>1</v>
      </c>
      <c r="AZ76">
        <v>0</v>
      </c>
      <c r="BA76">
        <v>72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Y76*Source!I84</f>
        <v>3.4499999999999999E-3</v>
      </c>
      <c r="CY76">
        <f t="shared" si="9"/>
        <v>3762.19</v>
      </c>
      <c r="CZ76">
        <f t="shared" si="10"/>
        <v>3762.19</v>
      </c>
      <c r="DA76">
        <f t="shared" si="11"/>
        <v>1</v>
      </c>
      <c r="DB76">
        <v>0</v>
      </c>
    </row>
    <row r="77" spans="1:106" x14ac:dyDescent="0.2">
      <c r="A77">
        <f>ROW(Source!A84)</f>
        <v>84</v>
      </c>
      <c r="B77">
        <v>33034105</v>
      </c>
      <c r="C77">
        <v>33034760</v>
      </c>
      <c r="D77">
        <v>32517783</v>
      </c>
      <c r="E77">
        <v>1</v>
      </c>
      <c r="F77">
        <v>1</v>
      </c>
      <c r="G77">
        <v>19</v>
      </c>
      <c r="H77">
        <v>3</v>
      </c>
      <c r="I77" t="s">
        <v>837</v>
      </c>
      <c r="J77" t="s">
        <v>838</v>
      </c>
      <c r="K77" t="s">
        <v>839</v>
      </c>
      <c r="L77">
        <v>1339</v>
      </c>
      <c r="N77">
        <v>1007</v>
      </c>
      <c r="O77" t="s">
        <v>830</v>
      </c>
      <c r="P77" t="s">
        <v>830</v>
      </c>
      <c r="Q77">
        <v>1</v>
      </c>
      <c r="W77">
        <v>0</v>
      </c>
      <c r="X77">
        <v>-1282603236</v>
      </c>
      <c r="Y77">
        <v>0.2</v>
      </c>
      <c r="AA77">
        <v>5631.96</v>
      </c>
      <c r="AB77">
        <v>0</v>
      </c>
      <c r="AC77">
        <v>0</v>
      </c>
      <c r="AD77">
        <v>0</v>
      </c>
      <c r="AE77">
        <v>5631.96</v>
      </c>
      <c r="AF77">
        <v>0</v>
      </c>
      <c r="AG77">
        <v>0</v>
      </c>
      <c r="AH77">
        <v>0</v>
      </c>
      <c r="AI77">
        <v>1</v>
      </c>
      <c r="AJ77">
        <v>1</v>
      </c>
      <c r="AK77">
        <v>1</v>
      </c>
      <c r="AL77">
        <v>1</v>
      </c>
      <c r="AN77">
        <v>0</v>
      </c>
      <c r="AO77">
        <v>1</v>
      </c>
      <c r="AP77">
        <v>0</v>
      </c>
      <c r="AQ77">
        <v>0</v>
      </c>
      <c r="AR77">
        <v>0</v>
      </c>
      <c r="AS77" t="s">
        <v>3</v>
      </c>
      <c r="AT77">
        <v>0.2</v>
      </c>
      <c r="AU77" t="s">
        <v>3</v>
      </c>
      <c r="AV77">
        <v>0</v>
      </c>
      <c r="AW77">
        <v>2</v>
      </c>
      <c r="AX77">
        <v>33034787</v>
      </c>
      <c r="AY77">
        <v>1</v>
      </c>
      <c r="AZ77">
        <v>0</v>
      </c>
      <c r="BA77">
        <v>73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Y77*Source!I84</f>
        <v>1E-3</v>
      </c>
      <c r="CY77">
        <f t="shared" si="9"/>
        <v>5631.96</v>
      </c>
      <c r="CZ77">
        <f t="shared" si="10"/>
        <v>5631.96</v>
      </c>
      <c r="DA77">
        <f t="shared" si="11"/>
        <v>1</v>
      </c>
      <c r="DB77">
        <v>0</v>
      </c>
    </row>
    <row r="78" spans="1:106" x14ac:dyDescent="0.2">
      <c r="A78">
        <f>ROW(Source!A84)</f>
        <v>84</v>
      </c>
      <c r="B78">
        <v>33034105</v>
      </c>
      <c r="C78">
        <v>33034760</v>
      </c>
      <c r="D78">
        <v>32517784</v>
      </c>
      <c r="E78">
        <v>1</v>
      </c>
      <c r="F78">
        <v>1</v>
      </c>
      <c r="G78">
        <v>19</v>
      </c>
      <c r="H78">
        <v>3</v>
      </c>
      <c r="I78" t="s">
        <v>840</v>
      </c>
      <c r="J78" t="s">
        <v>841</v>
      </c>
      <c r="K78" t="s">
        <v>842</v>
      </c>
      <c r="L78">
        <v>1339</v>
      </c>
      <c r="N78">
        <v>1007</v>
      </c>
      <c r="O78" t="s">
        <v>830</v>
      </c>
      <c r="P78" t="s">
        <v>830</v>
      </c>
      <c r="Q78">
        <v>1</v>
      </c>
      <c r="W78">
        <v>0</v>
      </c>
      <c r="X78">
        <v>966492149</v>
      </c>
      <c r="Y78">
        <v>0.69</v>
      </c>
      <c r="AA78">
        <v>5631.96</v>
      </c>
      <c r="AB78">
        <v>0</v>
      </c>
      <c r="AC78">
        <v>0</v>
      </c>
      <c r="AD78">
        <v>0</v>
      </c>
      <c r="AE78">
        <v>5631.96</v>
      </c>
      <c r="AF78">
        <v>0</v>
      </c>
      <c r="AG78">
        <v>0</v>
      </c>
      <c r="AH78">
        <v>0</v>
      </c>
      <c r="AI78">
        <v>1</v>
      </c>
      <c r="AJ78">
        <v>1</v>
      </c>
      <c r="AK78">
        <v>1</v>
      </c>
      <c r="AL78">
        <v>1</v>
      </c>
      <c r="AN78">
        <v>0</v>
      </c>
      <c r="AO78">
        <v>1</v>
      </c>
      <c r="AP78">
        <v>0</v>
      </c>
      <c r="AQ78">
        <v>0</v>
      </c>
      <c r="AR78">
        <v>0</v>
      </c>
      <c r="AS78" t="s">
        <v>3</v>
      </c>
      <c r="AT78">
        <v>0.69</v>
      </c>
      <c r="AU78" t="s">
        <v>3</v>
      </c>
      <c r="AV78">
        <v>0</v>
      </c>
      <c r="AW78">
        <v>2</v>
      </c>
      <c r="AX78">
        <v>33034788</v>
      </c>
      <c r="AY78">
        <v>1</v>
      </c>
      <c r="AZ78">
        <v>0</v>
      </c>
      <c r="BA78">
        <v>74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Y78*Source!I84</f>
        <v>3.4499999999999999E-3</v>
      </c>
      <c r="CY78">
        <f t="shared" si="9"/>
        <v>5631.96</v>
      </c>
      <c r="CZ78">
        <f t="shared" si="10"/>
        <v>5631.96</v>
      </c>
      <c r="DA78">
        <f t="shared" si="11"/>
        <v>1</v>
      </c>
      <c r="DB78">
        <v>0</v>
      </c>
    </row>
    <row r="79" spans="1:106" x14ac:dyDescent="0.2">
      <c r="A79">
        <f>ROW(Source!A84)</f>
        <v>84</v>
      </c>
      <c r="B79">
        <v>33034105</v>
      </c>
      <c r="C79">
        <v>33034760</v>
      </c>
      <c r="D79">
        <v>32519911</v>
      </c>
      <c r="E79">
        <v>1</v>
      </c>
      <c r="F79">
        <v>1</v>
      </c>
      <c r="G79">
        <v>19</v>
      </c>
      <c r="H79">
        <v>3</v>
      </c>
      <c r="I79" t="s">
        <v>843</v>
      </c>
      <c r="J79" t="s">
        <v>844</v>
      </c>
      <c r="K79" t="s">
        <v>845</v>
      </c>
      <c r="L79">
        <v>1339</v>
      </c>
      <c r="N79">
        <v>1007</v>
      </c>
      <c r="O79" t="s">
        <v>830</v>
      </c>
      <c r="P79" t="s">
        <v>830</v>
      </c>
      <c r="Q79">
        <v>1</v>
      </c>
      <c r="W79">
        <v>0</v>
      </c>
      <c r="X79">
        <v>-1613524913</v>
      </c>
      <c r="Y79">
        <v>102</v>
      </c>
      <c r="AA79">
        <v>3195.93</v>
      </c>
      <c r="AB79">
        <v>0</v>
      </c>
      <c r="AC79">
        <v>0</v>
      </c>
      <c r="AD79">
        <v>0</v>
      </c>
      <c r="AE79">
        <v>3195.93</v>
      </c>
      <c r="AF79">
        <v>0</v>
      </c>
      <c r="AG79">
        <v>0</v>
      </c>
      <c r="AH79">
        <v>0</v>
      </c>
      <c r="AI79">
        <v>1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0</v>
      </c>
      <c r="AQ79">
        <v>0</v>
      </c>
      <c r="AR79">
        <v>0</v>
      </c>
      <c r="AS79" t="s">
        <v>3</v>
      </c>
      <c r="AT79">
        <v>102</v>
      </c>
      <c r="AU79" t="s">
        <v>3</v>
      </c>
      <c r="AV79">
        <v>0</v>
      </c>
      <c r="AW79">
        <v>2</v>
      </c>
      <c r="AX79">
        <v>33034789</v>
      </c>
      <c r="AY79">
        <v>1</v>
      </c>
      <c r="AZ79">
        <v>0</v>
      </c>
      <c r="BA79">
        <v>75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Y79*Source!I84</f>
        <v>0.51</v>
      </c>
      <c r="CY79">
        <f t="shared" si="9"/>
        <v>3195.93</v>
      </c>
      <c r="CZ79">
        <f t="shared" si="10"/>
        <v>3195.93</v>
      </c>
      <c r="DA79">
        <f t="shared" si="11"/>
        <v>1</v>
      </c>
      <c r="DB79">
        <v>0</v>
      </c>
    </row>
    <row r="80" spans="1:106" x14ac:dyDescent="0.2">
      <c r="A80">
        <f>ROW(Source!A84)</f>
        <v>84</v>
      </c>
      <c r="B80">
        <v>33034105</v>
      </c>
      <c r="C80">
        <v>33034760</v>
      </c>
      <c r="D80">
        <v>32521663</v>
      </c>
      <c r="E80">
        <v>1</v>
      </c>
      <c r="F80">
        <v>1</v>
      </c>
      <c r="G80">
        <v>19</v>
      </c>
      <c r="H80">
        <v>3</v>
      </c>
      <c r="I80" t="s">
        <v>846</v>
      </c>
      <c r="J80" t="s">
        <v>847</v>
      </c>
      <c r="K80" t="s">
        <v>848</v>
      </c>
      <c r="L80">
        <v>1327</v>
      </c>
      <c r="N80">
        <v>1005</v>
      </c>
      <c r="O80" t="s">
        <v>823</v>
      </c>
      <c r="P80" t="s">
        <v>823</v>
      </c>
      <c r="Q80">
        <v>1</v>
      </c>
      <c r="W80">
        <v>0</v>
      </c>
      <c r="X80">
        <v>603730207</v>
      </c>
      <c r="Y80">
        <v>49.5</v>
      </c>
      <c r="AA80">
        <v>207.09</v>
      </c>
      <c r="AB80">
        <v>0</v>
      </c>
      <c r="AC80">
        <v>0</v>
      </c>
      <c r="AD80">
        <v>0</v>
      </c>
      <c r="AE80">
        <v>207.09</v>
      </c>
      <c r="AF80">
        <v>0</v>
      </c>
      <c r="AG80">
        <v>0</v>
      </c>
      <c r="AH80">
        <v>0</v>
      </c>
      <c r="AI80">
        <v>1</v>
      </c>
      <c r="AJ80">
        <v>1</v>
      </c>
      <c r="AK80">
        <v>1</v>
      </c>
      <c r="AL80">
        <v>1</v>
      </c>
      <c r="AN80">
        <v>0</v>
      </c>
      <c r="AO80">
        <v>1</v>
      </c>
      <c r="AP80">
        <v>0</v>
      </c>
      <c r="AQ80">
        <v>0</v>
      </c>
      <c r="AR80">
        <v>0</v>
      </c>
      <c r="AS80" t="s">
        <v>3</v>
      </c>
      <c r="AT80">
        <v>49.5</v>
      </c>
      <c r="AU80" t="s">
        <v>3</v>
      </c>
      <c r="AV80">
        <v>0</v>
      </c>
      <c r="AW80">
        <v>2</v>
      </c>
      <c r="AX80">
        <v>33034790</v>
      </c>
      <c r="AY80">
        <v>1</v>
      </c>
      <c r="AZ80">
        <v>0</v>
      </c>
      <c r="BA80">
        <v>76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Y80*Source!I84</f>
        <v>0.2475</v>
      </c>
      <c r="CY80">
        <f t="shared" si="9"/>
        <v>207.09</v>
      </c>
      <c r="CZ80">
        <f t="shared" si="10"/>
        <v>207.09</v>
      </c>
      <c r="DA80">
        <f t="shared" si="11"/>
        <v>1</v>
      </c>
      <c r="DB80">
        <v>0</v>
      </c>
    </row>
    <row r="81" spans="1:106" x14ac:dyDescent="0.2">
      <c r="A81">
        <f>ROW(Source!A87)</f>
        <v>87</v>
      </c>
      <c r="B81">
        <v>33034105</v>
      </c>
      <c r="C81">
        <v>33034793</v>
      </c>
      <c r="D81">
        <v>32505425</v>
      </c>
      <c r="E81">
        <v>19</v>
      </c>
      <c r="F81">
        <v>1</v>
      </c>
      <c r="G81">
        <v>19</v>
      </c>
      <c r="H81">
        <v>1</v>
      </c>
      <c r="I81" t="s">
        <v>795</v>
      </c>
      <c r="J81" t="s">
        <v>3</v>
      </c>
      <c r="K81" t="s">
        <v>796</v>
      </c>
      <c r="L81">
        <v>1191</v>
      </c>
      <c r="N81">
        <v>1013</v>
      </c>
      <c r="O81" t="s">
        <v>797</v>
      </c>
      <c r="P81" t="s">
        <v>797</v>
      </c>
      <c r="Q81">
        <v>1</v>
      </c>
      <c r="W81">
        <v>0</v>
      </c>
      <c r="X81">
        <v>476480486</v>
      </c>
      <c r="Y81">
        <v>36.11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1</v>
      </c>
      <c r="AJ81">
        <v>1</v>
      </c>
      <c r="AK81">
        <v>1</v>
      </c>
      <c r="AL81">
        <v>1</v>
      </c>
      <c r="AN81">
        <v>0</v>
      </c>
      <c r="AO81">
        <v>1</v>
      </c>
      <c r="AP81">
        <v>0</v>
      </c>
      <c r="AQ81">
        <v>0</v>
      </c>
      <c r="AR81">
        <v>0</v>
      </c>
      <c r="AS81" t="s">
        <v>3</v>
      </c>
      <c r="AT81">
        <v>36.11</v>
      </c>
      <c r="AU81" t="s">
        <v>3</v>
      </c>
      <c r="AV81">
        <v>1</v>
      </c>
      <c r="AW81">
        <v>2</v>
      </c>
      <c r="AX81">
        <v>33034799</v>
      </c>
      <c r="AY81">
        <v>1</v>
      </c>
      <c r="AZ81">
        <v>0</v>
      </c>
      <c r="BA81">
        <v>77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Y81*Source!I87</f>
        <v>2.4518689999999999</v>
      </c>
      <c r="CY81">
        <f>AD81</f>
        <v>0</v>
      </c>
      <c r="CZ81">
        <f>AH81</f>
        <v>0</v>
      </c>
      <c r="DA81">
        <f>AL81</f>
        <v>1</v>
      </c>
      <c r="DB81">
        <v>0</v>
      </c>
    </row>
    <row r="82" spans="1:106" x14ac:dyDescent="0.2">
      <c r="A82">
        <f>ROW(Source!A87)</f>
        <v>87</v>
      </c>
      <c r="B82">
        <v>33034105</v>
      </c>
      <c r="C82">
        <v>33034793</v>
      </c>
      <c r="D82">
        <v>32516754</v>
      </c>
      <c r="E82">
        <v>1</v>
      </c>
      <c r="F82">
        <v>1</v>
      </c>
      <c r="G82">
        <v>19</v>
      </c>
      <c r="H82">
        <v>2</v>
      </c>
      <c r="I82" t="s">
        <v>798</v>
      </c>
      <c r="J82" t="s">
        <v>799</v>
      </c>
      <c r="K82" t="s">
        <v>800</v>
      </c>
      <c r="L82">
        <v>1368</v>
      </c>
      <c r="N82">
        <v>1011</v>
      </c>
      <c r="O82" t="s">
        <v>801</v>
      </c>
      <c r="P82" t="s">
        <v>801</v>
      </c>
      <c r="Q82">
        <v>1</v>
      </c>
      <c r="W82">
        <v>0</v>
      </c>
      <c r="X82">
        <v>-1683917449</v>
      </c>
      <c r="Y82">
        <v>21.91</v>
      </c>
      <c r="AA82">
        <v>0</v>
      </c>
      <c r="AB82">
        <v>70.98</v>
      </c>
      <c r="AC82">
        <v>6.52</v>
      </c>
      <c r="AD82">
        <v>0</v>
      </c>
      <c r="AE82">
        <v>0</v>
      </c>
      <c r="AF82">
        <v>70.98</v>
      </c>
      <c r="AG82">
        <v>6.52</v>
      </c>
      <c r="AH82">
        <v>0</v>
      </c>
      <c r="AI82">
        <v>1</v>
      </c>
      <c r="AJ82">
        <v>1</v>
      </c>
      <c r="AK82">
        <v>1</v>
      </c>
      <c r="AL82">
        <v>1</v>
      </c>
      <c r="AN82">
        <v>0</v>
      </c>
      <c r="AO82">
        <v>1</v>
      </c>
      <c r="AP82">
        <v>0</v>
      </c>
      <c r="AQ82">
        <v>0</v>
      </c>
      <c r="AR82">
        <v>0</v>
      </c>
      <c r="AS82" t="s">
        <v>3</v>
      </c>
      <c r="AT82">
        <v>21.91</v>
      </c>
      <c r="AU82" t="s">
        <v>3</v>
      </c>
      <c r="AV82">
        <v>0</v>
      </c>
      <c r="AW82">
        <v>2</v>
      </c>
      <c r="AX82">
        <v>33034800</v>
      </c>
      <c r="AY82">
        <v>1</v>
      </c>
      <c r="AZ82">
        <v>0</v>
      </c>
      <c r="BA82">
        <v>78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Y82*Source!I87</f>
        <v>1.487689</v>
      </c>
      <c r="CY82">
        <f>AB82</f>
        <v>70.98</v>
      </c>
      <c r="CZ82">
        <f>AF82</f>
        <v>70.98</v>
      </c>
      <c r="DA82">
        <f>AJ82</f>
        <v>1</v>
      </c>
      <c r="DB82">
        <v>0</v>
      </c>
    </row>
    <row r="83" spans="1:106" x14ac:dyDescent="0.2">
      <c r="A83">
        <f>ROW(Source!A87)</f>
        <v>87</v>
      </c>
      <c r="B83">
        <v>33034105</v>
      </c>
      <c r="C83">
        <v>33034793</v>
      </c>
      <c r="D83">
        <v>32518977</v>
      </c>
      <c r="E83">
        <v>1</v>
      </c>
      <c r="F83">
        <v>1</v>
      </c>
      <c r="G83">
        <v>19</v>
      </c>
      <c r="H83">
        <v>3</v>
      </c>
      <c r="I83" t="s">
        <v>802</v>
      </c>
      <c r="J83" t="s">
        <v>803</v>
      </c>
      <c r="K83" t="s">
        <v>804</v>
      </c>
      <c r="L83">
        <v>1348</v>
      </c>
      <c r="N83">
        <v>1009</v>
      </c>
      <c r="O83" t="s">
        <v>19</v>
      </c>
      <c r="P83" t="s">
        <v>19</v>
      </c>
      <c r="Q83">
        <v>1000</v>
      </c>
      <c r="W83">
        <v>0</v>
      </c>
      <c r="X83">
        <v>-1592467254</v>
      </c>
      <c r="Y83">
        <v>0.03</v>
      </c>
      <c r="AA83">
        <v>117442.26</v>
      </c>
      <c r="AB83">
        <v>0</v>
      </c>
      <c r="AC83">
        <v>0</v>
      </c>
      <c r="AD83">
        <v>0</v>
      </c>
      <c r="AE83">
        <v>117442.26</v>
      </c>
      <c r="AF83">
        <v>0</v>
      </c>
      <c r="AG83">
        <v>0</v>
      </c>
      <c r="AH83">
        <v>0</v>
      </c>
      <c r="AI83">
        <v>1</v>
      </c>
      <c r="AJ83">
        <v>1</v>
      </c>
      <c r="AK83">
        <v>1</v>
      </c>
      <c r="AL83">
        <v>1</v>
      </c>
      <c r="AN83">
        <v>0</v>
      </c>
      <c r="AO83">
        <v>1</v>
      </c>
      <c r="AP83">
        <v>0</v>
      </c>
      <c r="AQ83">
        <v>0</v>
      </c>
      <c r="AR83">
        <v>0</v>
      </c>
      <c r="AS83" t="s">
        <v>3</v>
      </c>
      <c r="AT83">
        <v>0.03</v>
      </c>
      <c r="AU83" t="s">
        <v>3</v>
      </c>
      <c r="AV83">
        <v>0</v>
      </c>
      <c r="AW83">
        <v>2</v>
      </c>
      <c r="AX83">
        <v>33034801</v>
      </c>
      <c r="AY83">
        <v>1</v>
      </c>
      <c r="AZ83">
        <v>0</v>
      </c>
      <c r="BA83">
        <v>79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Y83*Source!I87</f>
        <v>2.0370000000000002E-3</v>
      </c>
      <c r="CY83">
        <f>AA83</f>
        <v>117442.26</v>
      </c>
      <c r="CZ83">
        <f>AE83</f>
        <v>117442.26</v>
      </c>
      <c r="DA83">
        <f>AI83</f>
        <v>1</v>
      </c>
      <c r="DB83">
        <v>0</v>
      </c>
    </row>
    <row r="84" spans="1:106" x14ac:dyDescent="0.2">
      <c r="A84">
        <f>ROW(Source!A87)</f>
        <v>87</v>
      </c>
      <c r="B84">
        <v>33034105</v>
      </c>
      <c r="C84">
        <v>33034793</v>
      </c>
      <c r="D84">
        <v>32520163</v>
      </c>
      <c r="E84">
        <v>1</v>
      </c>
      <c r="F84">
        <v>1</v>
      </c>
      <c r="G84">
        <v>19</v>
      </c>
      <c r="H84">
        <v>3</v>
      </c>
      <c r="I84" t="s">
        <v>25</v>
      </c>
      <c r="J84" t="s">
        <v>27</v>
      </c>
      <c r="K84" t="s">
        <v>26</v>
      </c>
      <c r="L84">
        <v>1348</v>
      </c>
      <c r="N84">
        <v>1009</v>
      </c>
      <c r="O84" t="s">
        <v>19</v>
      </c>
      <c r="P84" t="s">
        <v>19</v>
      </c>
      <c r="Q84">
        <v>1000</v>
      </c>
      <c r="W84">
        <v>0</v>
      </c>
      <c r="X84">
        <v>-1467733540</v>
      </c>
      <c r="Y84">
        <v>1</v>
      </c>
      <c r="AA84">
        <v>53410.15</v>
      </c>
      <c r="AB84">
        <v>0</v>
      </c>
      <c r="AC84">
        <v>0</v>
      </c>
      <c r="AD84">
        <v>0</v>
      </c>
      <c r="AE84">
        <v>53410.15</v>
      </c>
      <c r="AF84">
        <v>0</v>
      </c>
      <c r="AG84">
        <v>0</v>
      </c>
      <c r="AH84">
        <v>0</v>
      </c>
      <c r="AI84">
        <v>1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0</v>
      </c>
      <c r="AQ84">
        <v>0</v>
      </c>
      <c r="AR84">
        <v>0</v>
      </c>
      <c r="AS84" t="s">
        <v>3</v>
      </c>
      <c r="AT84">
        <v>1</v>
      </c>
      <c r="AU84" t="s">
        <v>3</v>
      </c>
      <c r="AV84">
        <v>0</v>
      </c>
      <c r="AW84">
        <v>2</v>
      </c>
      <c r="AX84">
        <v>33034802</v>
      </c>
      <c r="AY84">
        <v>1</v>
      </c>
      <c r="AZ84">
        <v>0</v>
      </c>
      <c r="BA84">
        <v>80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Y84*Source!I87</f>
        <v>6.7900000000000002E-2</v>
      </c>
      <c r="CY84">
        <f>AA84</f>
        <v>53410.15</v>
      </c>
      <c r="CZ84">
        <f>AE84</f>
        <v>53410.15</v>
      </c>
      <c r="DA84">
        <f>AI84</f>
        <v>1</v>
      </c>
      <c r="DB84">
        <v>0</v>
      </c>
    </row>
    <row r="85" spans="1:106" x14ac:dyDescent="0.2">
      <c r="A85">
        <f>ROW(Source!A87)</f>
        <v>87</v>
      </c>
      <c r="B85">
        <v>33034105</v>
      </c>
      <c r="C85">
        <v>33034793</v>
      </c>
      <c r="D85">
        <v>32520163</v>
      </c>
      <c r="E85">
        <v>1</v>
      </c>
      <c r="F85">
        <v>1</v>
      </c>
      <c r="G85">
        <v>19</v>
      </c>
      <c r="H85">
        <v>3</v>
      </c>
      <c r="I85" t="s">
        <v>25</v>
      </c>
      <c r="J85" t="s">
        <v>27</v>
      </c>
      <c r="K85" t="s">
        <v>26</v>
      </c>
      <c r="L85">
        <v>1348</v>
      </c>
      <c r="N85">
        <v>1009</v>
      </c>
      <c r="O85" t="s">
        <v>19</v>
      </c>
      <c r="P85" t="s">
        <v>19</v>
      </c>
      <c r="Q85">
        <v>1000</v>
      </c>
      <c r="W85">
        <v>0</v>
      </c>
      <c r="X85">
        <v>-1467733540</v>
      </c>
      <c r="Y85">
        <v>-1</v>
      </c>
      <c r="AA85">
        <v>53410.15</v>
      </c>
      <c r="AB85">
        <v>0</v>
      </c>
      <c r="AC85">
        <v>0</v>
      </c>
      <c r="AD85">
        <v>0</v>
      </c>
      <c r="AE85">
        <v>53410.15</v>
      </c>
      <c r="AF85">
        <v>0</v>
      </c>
      <c r="AG85">
        <v>0</v>
      </c>
      <c r="AH85">
        <v>0</v>
      </c>
      <c r="AI85">
        <v>1</v>
      </c>
      <c r="AJ85">
        <v>1</v>
      </c>
      <c r="AK85">
        <v>1</v>
      </c>
      <c r="AL85">
        <v>1</v>
      </c>
      <c r="AN85">
        <v>0</v>
      </c>
      <c r="AO85">
        <v>0</v>
      </c>
      <c r="AP85">
        <v>0</v>
      </c>
      <c r="AQ85">
        <v>0</v>
      </c>
      <c r="AR85">
        <v>0</v>
      </c>
      <c r="AS85" t="s">
        <v>3</v>
      </c>
      <c r="AT85">
        <v>-1</v>
      </c>
      <c r="AU85" t="s">
        <v>3</v>
      </c>
      <c r="AV85">
        <v>0</v>
      </c>
      <c r="AW85">
        <v>1</v>
      </c>
      <c r="AX85">
        <v>-1</v>
      </c>
      <c r="AY85">
        <v>0</v>
      </c>
      <c r="AZ85">
        <v>0</v>
      </c>
      <c r="BA85" t="s">
        <v>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Y85*Source!I87</f>
        <v>-6.7900000000000002E-2</v>
      </c>
      <c r="CY85">
        <f>AA85</f>
        <v>53410.15</v>
      </c>
      <c r="CZ85">
        <f>AE85</f>
        <v>53410.15</v>
      </c>
      <c r="DA85">
        <f>AI85</f>
        <v>1</v>
      </c>
      <c r="DB85">
        <v>0</v>
      </c>
    </row>
    <row r="86" spans="1:106" x14ac:dyDescent="0.2">
      <c r="A86">
        <f>ROW(Source!A89)</f>
        <v>89</v>
      </c>
      <c r="B86">
        <v>33034105</v>
      </c>
      <c r="C86">
        <v>33034804</v>
      </c>
      <c r="D86">
        <v>32505425</v>
      </c>
      <c r="E86">
        <v>19</v>
      </c>
      <c r="F86">
        <v>1</v>
      </c>
      <c r="G86">
        <v>19</v>
      </c>
      <c r="H86">
        <v>1</v>
      </c>
      <c r="I86" t="s">
        <v>795</v>
      </c>
      <c r="J86" t="s">
        <v>3</v>
      </c>
      <c r="K86" t="s">
        <v>796</v>
      </c>
      <c r="L86">
        <v>1191</v>
      </c>
      <c r="N86">
        <v>1013</v>
      </c>
      <c r="O86" t="s">
        <v>797</v>
      </c>
      <c r="P86" t="s">
        <v>797</v>
      </c>
      <c r="Q86">
        <v>1</v>
      </c>
      <c r="W86">
        <v>0</v>
      </c>
      <c r="X86">
        <v>476480486</v>
      </c>
      <c r="Y86">
        <v>453.1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3</v>
      </c>
      <c r="AT86">
        <v>453.1</v>
      </c>
      <c r="AU86" t="s">
        <v>3</v>
      </c>
      <c r="AV86">
        <v>1</v>
      </c>
      <c r="AW86">
        <v>2</v>
      </c>
      <c r="AX86">
        <v>33034820</v>
      </c>
      <c r="AY86">
        <v>1</v>
      </c>
      <c r="AZ86">
        <v>0</v>
      </c>
      <c r="BA86">
        <v>81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Y86*Source!I89</f>
        <v>4.1866440000000003</v>
      </c>
      <c r="CY86">
        <f>AD86</f>
        <v>0</v>
      </c>
      <c r="CZ86">
        <f>AH86</f>
        <v>0</v>
      </c>
      <c r="DA86">
        <f>AL86</f>
        <v>1</v>
      </c>
      <c r="DB86">
        <v>0</v>
      </c>
    </row>
    <row r="87" spans="1:106" x14ac:dyDescent="0.2">
      <c r="A87">
        <f>ROW(Source!A89)</f>
        <v>89</v>
      </c>
      <c r="B87">
        <v>33034105</v>
      </c>
      <c r="C87">
        <v>33034804</v>
      </c>
      <c r="D87">
        <v>32517073</v>
      </c>
      <c r="E87">
        <v>1</v>
      </c>
      <c r="F87">
        <v>1</v>
      </c>
      <c r="G87">
        <v>19</v>
      </c>
      <c r="H87">
        <v>2</v>
      </c>
      <c r="I87" t="s">
        <v>805</v>
      </c>
      <c r="J87" t="s">
        <v>806</v>
      </c>
      <c r="K87" t="s">
        <v>807</v>
      </c>
      <c r="L87">
        <v>1368</v>
      </c>
      <c r="N87">
        <v>1011</v>
      </c>
      <c r="O87" t="s">
        <v>801</v>
      </c>
      <c r="P87" t="s">
        <v>801</v>
      </c>
      <c r="Q87">
        <v>1</v>
      </c>
      <c r="W87">
        <v>0</v>
      </c>
      <c r="X87">
        <v>-865246060</v>
      </c>
      <c r="Y87">
        <v>1.38</v>
      </c>
      <c r="AA87">
        <v>0</v>
      </c>
      <c r="AB87">
        <v>3.37</v>
      </c>
      <c r="AC87">
        <v>0.85</v>
      </c>
      <c r="AD87">
        <v>0</v>
      </c>
      <c r="AE87">
        <v>0</v>
      </c>
      <c r="AF87">
        <v>3.37</v>
      </c>
      <c r="AG87">
        <v>0.85</v>
      </c>
      <c r="AH87">
        <v>0</v>
      </c>
      <c r="AI87">
        <v>1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3</v>
      </c>
      <c r="AT87">
        <v>1.38</v>
      </c>
      <c r="AU87" t="s">
        <v>3</v>
      </c>
      <c r="AV87">
        <v>0</v>
      </c>
      <c r="AW87">
        <v>2</v>
      </c>
      <c r="AX87">
        <v>33034821</v>
      </c>
      <c r="AY87">
        <v>1</v>
      </c>
      <c r="AZ87">
        <v>0</v>
      </c>
      <c r="BA87">
        <v>82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Y87*Source!I89</f>
        <v>1.2751199999999999E-2</v>
      </c>
      <c r="CY87">
        <f>AB87</f>
        <v>3.37</v>
      </c>
      <c r="CZ87">
        <f>AF87</f>
        <v>3.37</v>
      </c>
      <c r="DA87">
        <f>AJ87</f>
        <v>1</v>
      </c>
      <c r="DB87">
        <v>0</v>
      </c>
    </row>
    <row r="88" spans="1:106" x14ac:dyDescent="0.2">
      <c r="A88">
        <f>ROW(Source!A89)</f>
        <v>89</v>
      </c>
      <c r="B88">
        <v>33034105</v>
      </c>
      <c r="C88">
        <v>33034804</v>
      </c>
      <c r="D88">
        <v>32516433</v>
      </c>
      <c r="E88">
        <v>1</v>
      </c>
      <c r="F88">
        <v>1</v>
      </c>
      <c r="G88">
        <v>19</v>
      </c>
      <c r="H88">
        <v>2</v>
      </c>
      <c r="I88" t="s">
        <v>808</v>
      </c>
      <c r="J88" t="s">
        <v>809</v>
      </c>
      <c r="K88" t="s">
        <v>810</v>
      </c>
      <c r="L88">
        <v>1368</v>
      </c>
      <c r="N88">
        <v>1011</v>
      </c>
      <c r="O88" t="s">
        <v>801</v>
      </c>
      <c r="P88" t="s">
        <v>801</v>
      </c>
      <c r="Q88">
        <v>1</v>
      </c>
      <c r="W88">
        <v>0</v>
      </c>
      <c r="X88">
        <v>1483315828</v>
      </c>
      <c r="Y88">
        <v>0.31</v>
      </c>
      <c r="AA88">
        <v>0</v>
      </c>
      <c r="AB88">
        <v>566.44000000000005</v>
      </c>
      <c r="AC88">
        <v>281.27999999999997</v>
      </c>
      <c r="AD88">
        <v>0</v>
      </c>
      <c r="AE88">
        <v>0</v>
      </c>
      <c r="AF88">
        <v>566.44000000000005</v>
      </c>
      <c r="AG88">
        <v>281.27999999999997</v>
      </c>
      <c r="AH88">
        <v>0</v>
      </c>
      <c r="AI88">
        <v>1</v>
      </c>
      <c r="AJ88">
        <v>1</v>
      </c>
      <c r="AK88">
        <v>1</v>
      </c>
      <c r="AL88">
        <v>1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3</v>
      </c>
      <c r="AT88">
        <v>0.31</v>
      </c>
      <c r="AU88" t="s">
        <v>3</v>
      </c>
      <c r="AV88">
        <v>0</v>
      </c>
      <c r="AW88">
        <v>2</v>
      </c>
      <c r="AX88">
        <v>33034822</v>
      </c>
      <c r="AY88">
        <v>1</v>
      </c>
      <c r="AZ88">
        <v>0</v>
      </c>
      <c r="BA88">
        <v>83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Y88*Source!I89</f>
        <v>2.8644E-3</v>
      </c>
      <c r="CY88">
        <f>AB88</f>
        <v>566.44000000000005</v>
      </c>
      <c r="CZ88">
        <f>AF88</f>
        <v>566.44000000000005</v>
      </c>
      <c r="DA88">
        <f>AJ88</f>
        <v>1</v>
      </c>
      <c r="DB88">
        <v>0</v>
      </c>
    </row>
    <row r="89" spans="1:106" x14ac:dyDescent="0.2">
      <c r="A89">
        <f>ROW(Source!A89)</f>
        <v>89</v>
      </c>
      <c r="B89">
        <v>33034105</v>
      </c>
      <c r="C89">
        <v>33034804</v>
      </c>
      <c r="D89">
        <v>32516599</v>
      </c>
      <c r="E89">
        <v>1</v>
      </c>
      <c r="F89">
        <v>1</v>
      </c>
      <c r="G89">
        <v>19</v>
      </c>
      <c r="H89">
        <v>2</v>
      </c>
      <c r="I89" t="s">
        <v>811</v>
      </c>
      <c r="J89" t="s">
        <v>812</v>
      </c>
      <c r="K89" t="s">
        <v>813</v>
      </c>
      <c r="L89">
        <v>1368</v>
      </c>
      <c r="N89">
        <v>1011</v>
      </c>
      <c r="O89" t="s">
        <v>801</v>
      </c>
      <c r="P89" t="s">
        <v>801</v>
      </c>
      <c r="Q89">
        <v>1</v>
      </c>
      <c r="W89">
        <v>0</v>
      </c>
      <c r="X89">
        <v>47389749</v>
      </c>
      <c r="Y89">
        <v>26.25</v>
      </c>
      <c r="AA89">
        <v>0</v>
      </c>
      <c r="AB89">
        <v>9.7100000000000009</v>
      </c>
      <c r="AC89">
        <v>2.25</v>
      </c>
      <c r="AD89">
        <v>0</v>
      </c>
      <c r="AE89">
        <v>0</v>
      </c>
      <c r="AF89">
        <v>9.7100000000000009</v>
      </c>
      <c r="AG89">
        <v>2.25</v>
      </c>
      <c r="AH89">
        <v>0</v>
      </c>
      <c r="AI89">
        <v>1</v>
      </c>
      <c r="AJ89">
        <v>1</v>
      </c>
      <c r="AK89">
        <v>1</v>
      </c>
      <c r="AL89">
        <v>1</v>
      </c>
      <c r="AN89">
        <v>0</v>
      </c>
      <c r="AO89">
        <v>1</v>
      </c>
      <c r="AP89">
        <v>0</v>
      </c>
      <c r="AQ89">
        <v>0</v>
      </c>
      <c r="AR89">
        <v>0</v>
      </c>
      <c r="AS89" t="s">
        <v>3</v>
      </c>
      <c r="AT89">
        <v>26.25</v>
      </c>
      <c r="AU89" t="s">
        <v>3</v>
      </c>
      <c r="AV89">
        <v>0</v>
      </c>
      <c r="AW89">
        <v>2</v>
      </c>
      <c r="AX89">
        <v>33034823</v>
      </c>
      <c r="AY89">
        <v>1</v>
      </c>
      <c r="AZ89">
        <v>0</v>
      </c>
      <c r="BA89">
        <v>84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Y89*Source!I89</f>
        <v>0.24254999999999999</v>
      </c>
      <c r="CY89">
        <f>AB89</f>
        <v>9.7100000000000009</v>
      </c>
      <c r="CZ89">
        <f>AF89</f>
        <v>9.7100000000000009</v>
      </c>
      <c r="DA89">
        <f>AJ89</f>
        <v>1</v>
      </c>
      <c r="DB89">
        <v>0</v>
      </c>
    </row>
    <row r="90" spans="1:106" x14ac:dyDescent="0.2">
      <c r="A90">
        <f>ROW(Source!A89)</f>
        <v>89</v>
      </c>
      <c r="B90">
        <v>33034105</v>
      </c>
      <c r="C90">
        <v>33034804</v>
      </c>
      <c r="D90">
        <v>32517836</v>
      </c>
      <c r="E90">
        <v>1</v>
      </c>
      <c r="F90">
        <v>1</v>
      </c>
      <c r="G90">
        <v>19</v>
      </c>
      <c r="H90">
        <v>3</v>
      </c>
      <c r="I90" t="s">
        <v>814</v>
      </c>
      <c r="J90" t="s">
        <v>815</v>
      </c>
      <c r="K90" t="s">
        <v>816</v>
      </c>
      <c r="L90">
        <v>1348</v>
      </c>
      <c r="N90">
        <v>1009</v>
      </c>
      <c r="O90" t="s">
        <v>19</v>
      </c>
      <c r="P90" t="s">
        <v>19</v>
      </c>
      <c r="Q90">
        <v>1000</v>
      </c>
      <c r="W90">
        <v>0</v>
      </c>
      <c r="X90">
        <v>1571432467</v>
      </c>
      <c r="Y90">
        <v>0.04</v>
      </c>
      <c r="AA90">
        <v>31493.279999999999</v>
      </c>
      <c r="AB90">
        <v>0</v>
      </c>
      <c r="AC90">
        <v>0</v>
      </c>
      <c r="AD90">
        <v>0</v>
      </c>
      <c r="AE90">
        <v>31493.279999999999</v>
      </c>
      <c r="AF90">
        <v>0</v>
      </c>
      <c r="AG90">
        <v>0</v>
      </c>
      <c r="AH90">
        <v>0</v>
      </c>
      <c r="AI90">
        <v>1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3</v>
      </c>
      <c r="AT90">
        <v>0.04</v>
      </c>
      <c r="AU90" t="s">
        <v>3</v>
      </c>
      <c r="AV90">
        <v>0</v>
      </c>
      <c r="AW90">
        <v>2</v>
      </c>
      <c r="AX90">
        <v>33034824</v>
      </c>
      <c r="AY90">
        <v>1</v>
      </c>
      <c r="AZ90">
        <v>0</v>
      </c>
      <c r="BA90">
        <v>85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Y90*Source!I89</f>
        <v>3.6959999999999998E-4</v>
      </c>
      <c r="CY90">
        <f t="shared" ref="CY90:CY100" si="12">AA90</f>
        <v>31493.279999999999</v>
      </c>
      <c r="CZ90">
        <f t="shared" ref="CZ90:CZ100" si="13">AE90</f>
        <v>31493.279999999999</v>
      </c>
      <c r="DA90">
        <f t="shared" ref="DA90:DA100" si="14">AI90</f>
        <v>1</v>
      </c>
      <c r="DB90">
        <v>0</v>
      </c>
    </row>
    <row r="91" spans="1:106" x14ac:dyDescent="0.2">
      <c r="A91">
        <f>ROW(Source!A89)</f>
        <v>89</v>
      </c>
      <c r="B91">
        <v>33034105</v>
      </c>
      <c r="C91">
        <v>33034804</v>
      </c>
      <c r="D91">
        <v>32518156</v>
      </c>
      <c r="E91">
        <v>1</v>
      </c>
      <c r="F91">
        <v>1</v>
      </c>
      <c r="G91">
        <v>19</v>
      </c>
      <c r="H91">
        <v>3</v>
      </c>
      <c r="I91" t="s">
        <v>817</v>
      </c>
      <c r="J91" t="s">
        <v>818</v>
      </c>
      <c r="K91" t="s">
        <v>819</v>
      </c>
      <c r="L91">
        <v>1348</v>
      </c>
      <c r="N91">
        <v>1009</v>
      </c>
      <c r="O91" t="s">
        <v>19</v>
      </c>
      <c r="P91" t="s">
        <v>19</v>
      </c>
      <c r="Q91">
        <v>1000</v>
      </c>
      <c r="W91">
        <v>0</v>
      </c>
      <c r="X91">
        <v>1574046373</v>
      </c>
      <c r="Y91">
        <v>3.6999999999999998E-2</v>
      </c>
      <c r="AA91">
        <v>45454.3</v>
      </c>
      <c r="AB91">
        <v>0</v>
      </c>
      <c r="AC91">
        <v>0</v>
      </c>
      <c r="AD91">
        <v>0</v>
      </c>
      <c r="AE91">
        <v>45454.3</v>
      </c>
      <c r="AF91">
        <v>0</v>
      </c>
      <c r="AG91">
        <v>0</v>
      </c>
      <c r="AH91">
        <v>0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0</v>
      </c>
      <c r="AQ91">
        <v>0</v>
      </c>
      <c r="AR91">
        <v>0</v>
      </c>
      <c r="AS91" t="s">
        <v>3</v>
      </c>
      <c r="AT91">
        <v>3.6999999999999998E-2</v>
      </c>
      <c r="AU91" t="s">
        <v>3</v>
      </c>
      <c r="AV91">
        <v>0</v>
      </c>
      <c r="AW91">
        <v>2</v>
      </c>
      <c r="AX91">
        <v>33034825</v>
      </c>
      <c r="AY91">
        <v>1</v>
      </c>
      <c r="AZ91">
        <v>0</v>
      </c>
      <c r="BA91">
        <v>86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Y91*Source!I89</f>
        <v>3.4187999999999997E-4</v>
      </c>
      <c r="CY91">
        <f t="shared" si="12"/>
        <v>45454.3</v>
      </c>
      <c r="CZ91">
        <f t="shared" si="13"/>
        <v>45454.3</v>
      </c>
      <c r="DA91">
        <f t="shared" si="14"/>
        <v>1</v>
      </c>
      <c r="DB91">
        <v>0</v>
      </c>
    </row>
    <row r="92" spans="1:106" x14ac:dyDescent="0.2">
      <c r="A92">
        <f>ROW(Source!A89)</f>
        <v>89</v>
      </c>
      <c r="B92">
        <v>33034105</v>
      </c>
      <c r="C92">
        <v>33034804</v>
      </c>
      <c r="D92">
        <v>32518894</v>
      </c>
      <c r="E92">
        <v>1</v>
      </c>
      <c r="F92">
        <v>1</v>
      </c>
      <c r="G92">
        <v>19</v>
      </c>
      <c r="H92">
        <v>3</v>
      </c>
      <c r="I92" t="s">
        <v>820</v>
      </c>
      <c r="J92" t="s">
        <v>821</v>
      </c>
      <c r="K92" t="s">
        <v>822</v>
      </c>
      <c r="L92">
        <v>1327</v>
      </c>
      <c r="N92">
        <v>1005</v>
      </c>
      <c r="O92" t="s">
        <v>823</v>
      </c>
      <c r="P92" t="s">
        <v>823</v>
      </c>
      <c r="Q92">
        <v>1</v>
      </c>
      <c r="W92">
        <v>0</v>
      </c>
      <c r="X92">
        <v>-1132375348</v>
      </c>
      <c r="Y92">
        <v>5.6</v>
      </c>
      <c r="AA92">
        <v>63.78</v>
      </c>
      <c r="AB92">
        <v>0</v>
      </c>
      <c r="AC92">
        <v>0</v>
      </c>
      <c r="AD92">
        <v>0</v>
      </c>
      <c r="AE92">
        <v>63.78</v>
      </c>
      <c r="AF92">
        <v>0</v>
      </c>
      <c r="AG92">
        <v>0</v>
      </c>
      <c r="AH92">
        <v>0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0</v>
      </c>
      <c r="AQ92">
        <v>0</v>
      </c>
      <c r="AR92">
        <v>0</v>
      </c>
      <c r="AS92" t="s">
        <v>3</v>
      </c>
      <c r="AT92">
        <v>5.6</v>
      </c>
      <c r="AU92" t="s">
        <v>3</v>
      </c>
      <c r="AV92">
        <v>0</v>
      </c>
      <c r="AW92">
        <v>2</v>
      </c>
      <c r="AX92">
        <v>33034827</v>
      </c>
      <c r="AY92">
        <v>1</v>
      </c>
      <c r="AZ92">
        <v>0</v>
      </c>
      <c r="BA92">
        <v>87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Y92*Source!I89</f>
        <v>5.1743999999999998E-2</v>
      </c>
      <c r="CY92">
        <f t="shared" si="12"/>
        <v>63.78</v>
      </c>
      <c r="CZ92">
        <f t="shared" si="13"/>
        <v>63.78</v>
      </c>
      <c r="DA92">
        <f t="shared" si="14"/>
        <v>1</v>
      </c>
      <c r="DB92">
        <v>0</v>
      </c>
    </row>
    <row r="93" spans="1:106" x14ac:dyDescent="0.2">
      <c r="A93">
        <f>ROW(Source!A89)</f>
        <v>89</v>
      </c>
      <c r="B93">
        <v>33034105</v>
      </c>
      <c r="C93">
        <v>33034804</v>
      </c>
      <c r="D93">
        <v>32517311</v>
      </c>
      <c r="E93">
        <v>1</v>
      </c>
      <c r="F93">
        <v>1</v>
      </c>
      <c r="G93">
        <v>19</v>
      </c>
      <c r="H93">
        <v>3</v>
      </c>
      <c r="I93" t="s">
        <v>824</v>
      </c>
      <c r="J93" t="s">
        <v>825</v>
      </c>
      <c r="K93" t="s">
        <v>826</v>
      </c>
      <c r="L93">
        <v>1348</v>
      </c>
      <c r="N93">
        <v>1009</v>
      </c>
      <c r="O93" t="s">
        <v>19</v>
      </c>
      <c r="P93" t="s">
        <v>19</v>
      </c>
      <c r="Q93">
        <v>1000</v>
      </c>
      <c r="W93">
        <v>0</v>
      </c>
      <c r="X93">
        <v>1471527661</v>
      </c>
      <c r="Y93">
        <v>0.05</v>
      </c>
      <c r="AA93">
        <v>4752.91</v>
      </c>
      <c r="AB93">
        <v>0</v>
      </c>
      <c r="AC93">
        <v>0</v>
      </c>
      <c r="AD93">
        <v>0</v>
      </c>
      <c r="AE93">
        <v>4752.91</v>
      </c>
      <c r="AF93">
        <v>0</v>
      </c>
      <c r="AG93">
        <v>0</v>
      </c>
      <c r="AH93">
        <v>0</v>
      </c>
      <c r="AI93">
        <v>1</v>
      </c>
      <c r="AJ93">
        <v>1</v>
      </c>
      <c r="AK93">
        <v>1</v>
      </c>
      <c r="AL93">
        <v>1</v>
      </c>
      <c r="AN93">
        <v>0</v>
      </c>
      <c r="AO93">
        <v>1</v>
      </c>
      <c r="AP93">
        <v>0</v>
      </c>
      <c r="AQ93">
        <v>0</v>
      </c>
      <c r="AR93">
        <v>0</v>
      </c>
      <c r="AS93" t="s">
        <v>3</v>
      </c>
      <c r="AT93">
        <v>0.05</v>
      </c>
      <c r="AU93" t="s">
        <v>3</v>
      </c>
      <c r="AV93">
        <v>0</v>
      </c>
      <c r="AW93">
        <v>2</v>
      </c>
      <c r="AX93">
        <v>33034826</v>
      </c>
      <c r="AY93">
        <v>1</v>
      </c>
      <c r="AZ93">
        <v>0</v>
      </c>
      <c r="BA93">
        <v>88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Y93*Source!I89</f>
        <v>4.6200000000000001E-4</v>
      </c>
      <c r="CY93">
        <f t="shared" si="12"/>
        <v>4752.91</v>
      </c>
      <c r="CZ93">
        <f t="shared" si="13"/>
        <v>4752.91</v>
      </c>
      <c r="DA93">
        <f t="shared" si="14"/>
        <v>1</v>
      </c>
      <c r="DB93">
        <v>0</v>
      </c>
    </row>
    <row r="94" spans="1:106" x14ac:dyDescent="0.2">
      <c r="A94">
        <f>ROW(Source!A89)</f>
        <v>89</v>
      </c>
      <c r="B94">
        <v>33034105</v>
      </c>
      <c r="C94">
        <v>33034804</v>
      </c>
      <c r="D94">
        <v>32519061</v>
      </c>
      <c r="E94">
        <v>1</v>
      </c>
      <c r="F94">
        <v>1</v>
      </c>
      <c r="G94">
        <v>19</v>
      </c>
      <c r="H94">
        <v>3</v>
      </c>
      <c r="I94" t="s">
        <v>827</v>
      </c>
      <c r="J94" t="s">
        <v>828</v>
      </c>
      <c r="K94" t="s">
        <v>829</v>
      </c>
      <c r="L94">
        <v>1339</v>
      </c>
      <c r="N94">
        <v>1007</v>
      </c>
      <c r="O94" t="s">
        <v>830</v>
      </c>
      <c r="P94" t="s">
        <v>830</v>
      </c>
      <c r="Q94">
        <v>1</v>
      </c>
      <c r="W94">
        <v>0</v>
      </c>
      <c r="X94">
        <v>1653821073</v>
      </c>
      <c r="Y94">
        <v>1.75</v>
      </c>
      <c r="AA94">
        <v>29.98</v>
      </c>
      <c r="AB94">
        <v>0</v>
      </c>
      <c r="AC94">
        <v>0</v>
      </c>
      <c r="AD94">
        <v>0</v>
      </c>
      <c r="AE94">
        <v>29.98</v>
      </c>
      <c r="AF94">
        <v>0</v>
      </c>
      <c r="AG94">
        <v>0</v>
      </c>
      <c r="AH94">
        <v>0</v>
      </c>
      <c r="AI94">
        <v>1</v>
      </c>
      <c r="AJ94">
        <v>1</v>
      </c>
      <c r="AK94">
        <v>1</v>
      </c>
      <c r="AL94">
        <v>1</v>
      </c>
      <c r="AN94">
        <v>0</v>
      </c>
      <c r="AO94">
        <v>1</v>
      </c>
      <c r="AP94">
        <v>0</v>
      </c>
      <c r="AQ94">
        <v>0</v>
      </c>
      <c r="AR94">
        <v>0</v>
      </c>
      <c r="AS94" t="s">
        <v>3</v>
      </c>
      <c r="AT94">
        <v>1.75</v>
      </c>
      <c r="AU94" t="s">
        <v>3</v>
      </c>
      <c r="AV94">
        <v>0</v>
      </c>
      <c r="AW94">
        <v>2</v>
      </c>
      <c r="AX94">
        <v>33034828</v>
      </c>
      <c r="AY94">
        <v>1</v>
      </c>
      <c r="AZ94">
        <v>0</v>
      </c>
      <c r="BA94">
        <v>89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Y94*Source!I89</f>
        <v>1.617E-2</v>
      </c>
      <c r="CY94">
        <f t="shared" si="12"/>
        <v>29.98</v>
      </c>
      <c r="CZ94">
        <f t="shared" si="13"/>
        <v>29.98</v>
      </c>
      <c r="DA94">
        <f t="shared" si="14"/>
        <v>1</v>
      </c>
      <c r="DB94">
        <v>0</v>
      </c>
    </row>
    <row r="95" spans="1:106" x14ac:dyDescent="0.2">
      <c r="A95">
        <f>ROW(Source!A89)</f>
        <v>89</v>
      </c>
      <c r="B95">
        <v>33034105</v>
      </c>
      <c r="C95">
        <v>33034804</v>
      </c>
      <c r="D95">
        <v>32517740</v>
      </c>
      <c r="E95">
        <v>1</v>
      </c>
      <c r="F95">
        <v>1</v>
      </c>
      <c r="G95">
        <v>19</v>
      </c>
      <c r="H95">
        <v>3</v>
      </c>
      <c r="I95" t="s">
        <v>831</v>
      </c>
      <c r="J95" t="s">
        <v>832</v>
      </c>
      <c r="K95" t="s">
        <v>833</v>
      </c>
      <c r="L95">
        <v>1339</v>
      </c>
      <c r="N95">
        <v>1007</v>
      </c>
      <c r="O95" t="s">
        <v>830</v>
      </c>
      <c r="P95" t="s">
        <v>830</v>
      </c>
      <c r="Q95">
        <v>1</v>
      </c>
      <c r="W95">
        <v>0</v>
      </c>
      <c r="X95">
        <v>-86784973</v>
      </c>
      <c r="Y95">
        <v>0.08</v>
      </c>
      <c r="AA95">
        <v>4993.7</v>
      </c>
      <c r="AB95">
        <v>0</v>
      </c>
      <c r="AC95">
        <v>0</v>
      </c>
      <c r="AD95">
        <v>0</v>
      </c>
      <c r="AE95">
        <v>4993.7</v>
      </c>
      <c r="AF95">
        <v>0</v>
      </c>
      <c r="AG95">
        <v>0</v>
      </c>
      <c r="AH95">
        <v>0</v>
      </c>
      <c r="AI95">
        <v>1</v>
      </c>
      <c r="AJ95">
        <v>1</v>
      </c>
      <c r="AK95">
        <v>1</v>
      </c>
      <c r="AL95">
        <v>1</v>
      </c>
      <c r="AN95">
        <v>0</v>
      </c>
      <c r="AO95">
        <v>1</v>
      </c>
      <c r="AP95">
        <v>0</v>
      </c>
      <c r="AQ95">
        <v>0</v>
      </c>
      <c r="AR95">
        <v>0</v>
      </c>
      <c r="AS95" t="s">
        <v>3</v>
      </c>
      <c r="AT95">
        <v>0.08</v>
      </c>
      <c r="AU95" t="s">
        <v>3</v>
      </c>
      <c r="AV95">
        <v>0</v>
      </c>
      <c r="AW95">
        <v>2</v>
      </c>
      <c r="AX95">
        <v>33034829</v>
      </c>
      <c r="AY95">
        <v>1</v>
      </c>
      <c r="AZ95">
        <v>0</v>
      </c>
      <c r="BA95">
        <v>90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Y95*Source!I89</f>
        <v>7.3919999999999997E-4</v>
      </c>
      <c r="CY95">
        <f t="shared" si="12"/>
        <v>4993.7</v>
      </c>
      <c r="CZ95">
        <f t="shared" si="13"/>
        <v>4993.7</v>
      </c>
      <c r="DA95">
        <f t="shared" si="14"/>
        <v>1</v>
      </c>
      <c r="DB95">
        <v>0</v>
      </c>
    </row>
    <row r="96" spans="1:106" x14ac:dyDescent="0.2">
      <c r="A96">
        <f>ROW(Source!A89)</f>
        <v>89</v>
      </c>
      <c r="B96">
        <v>33034105</v>
      </c>
      <c r="C96">
        <v>33034804</v>
      </c>
      <c r="D96">
        <v>32517729</v>
      </c>
      <c r="E96">
        <v>1</v>
      </c>
      <c r="F96">
        <v>1</v>
      </c>
      <c r="G96">
        <v>19</v>
      </c>
      <c r="H96">
        <v>3</v>
      </c>
      <c r="I96" t="s">
        <v>834</v>
      </c>
      <c r="J96" t="s">
        <v>835</v>
      </c>
      <c r="K96" t="s">
        <v>836</v>
      </c>
      <c r="L96">
        <v>1339</v>
      </c>
      <c r="N96">
        <v>1007</v>
      </c>
      <c r="O96" t="s">
        <v>830</v>
      </c>
      <c r="P96" t="s">
        <v>830</v>
      </c>
      <c r="Q96">
        <v>1</v>
      </c>
      <c r="W96">
        <v>0</v>
      </c>
      <c r="X96">
        <v>-36459073</v>
      </c>
      <c r="Y96">
        <v>0.69</v>
      </c>
      <c r="AA96">
        <v>3762.19</v>
      </c>
      <c r="AB96">
        <v>0</v>
      </c>
      <c r="AC96">
        <v>0</v>
      </c>
      <c r="AD96">
        <v>0</v>
      </c>
      <c r="AE96">
        <v>3762.19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1</v>
      </c>
      <c r="AL96">
        <v>1</v>
      </c>
      <c r="AN96">
        <v>0</v>
      </c>
      <c r="AO96">
        <v>1</v>
      </c>
      <c r="AP96">
        <v>0</v>
      </c>
      <c r="AQ96">
        <v>0</v>
      </c>
      <c r="AR96">
        <v>0</v>
      </c>
      <c r="AS96" t="s">
        <v>3</v>
      </c>
      <c r="AT96">
        <v>0.69</v>
      </c>
      <c r="AU96" t="s">
        <v>3</v>
      </c>
      <c r="AV96">
        <v>0</v>
      </c>
      <c r="AW96">
        <v>2</v>
      </c>
      <c r="AX96">
        <v>33034830</v>
      </c>
      <c r="AY96">
        <v>1</v>
      </c>
      <c r="AZ96">
        <v>0</v>
      </c>
      <c r="BA96">
        <v>91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Y96*Source!I89</f>
        <v>6.3755999999999995E-3</v>
      </c>
      <c r="CY96">
        <f t="shared" si="12"/>
        <v>3762.19</v>
      </c>
      <c r="CZ96">
        <f t="shared" si="13"/>
        <v>3762.19</v>
      </c>
      <c r="DA96">
        <f t="shared" si="14"/>
        <v>1</v>
      </c>
      <c r="DB96">
        <v>0</v>
      </c>
    </row>
    <row r="97" spans="1:106" x14ac:dyDescent="0.2">
      <c r="A97">
        <f>ROW(Source!A89)</f>
        <v>89</v>
      </c>
      <c r="B97">
        <v>33034105</v>
      </c>
      <c r="C97">
        <v>33034804</v>
      </c>
      <c r="D97">
        <v>32517783</v>
      </c>
      <c r="E97">
        <v>1</v>
      </c>
      <c r="F97">
        <v>1</v>
      </c>
      <c r="G97">
        <v>19</v>
      </c>
      <c r="H97">
        <v>3</v>
      </c>
      <c r="I97" t="s">
        <v>837</v>
      </c>
      <c r="J97" t="s">
        <v>838</v>
      </c>
      <c r="K97" t="s">
        <v>839</v>
      </c>
      <c r="L97">
        <v>1339</v>
      </c>
      <c r="N97">
        <v>1007</v>
      </c>
      <c r="O97" t="s">
        <v>830</v>
      </c>
      <c r="P97" t="s">
        <v>830</v>
      </c>
      <c r="Q97">
        <v>1</v>
      </c>
      <c r="W97">
        <v>0</v>
      </c>
      <c r="X97">
        <v>-1282603236</v>
      </c>
      <c r="Y97">
        <v>0.2</v>
      </c>
      <c r="AA97">
        <v>5631.96</v>
      </c>
      <c r="AB97">
        <v>0</v>
      </c>
      <c r="AC97">
        <v>0</v>
      </c>
      <c r="AD97">
        <v>0</v>
      </c>
      <c r="AE97">
        <v>5631.96</v>
      </c>
      <c r="AF97">
        <v>0</v>
      </c>
      <c r="AG97">
        <v>0</v>
      </c>
      <c r="AH97">
        <v>0</v>
      </c>
      <c r="AI97">
        <v>1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3</v>
      </c>
      <c r="AT97">
        <v>0.2</v>
      </c>
      <c r="AU97" t="s">
        <v>3</v>
      </c>
      <c r="AV97">
        <v>0</v>
      </c>
      <c r="AW97">
        <v>2</v>
      </c>
      <c r="AX97">
        <v>33034831</v>
      </c>
      <c r="AY97">
        <v>1</v>
      </c>
      <c r="AZ97">
        <v>0</v>
      </c>
      <c r="BA97">
        <v>92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Y97*Source!I89</f>
        <v>1.848E-3</v>
      </c>
      <c r="CY97">
        <f t="shared" si="12"/>
        <v>5631.96</v>
      </c>
      <c r="CZ97">
        <f t="shared" si="13"/>
        <v>5631.96</v>
      </c>
      <c r="DA97">
        <f t="shared" si="14"/>
        <v>1</v>
      </c>
      <c r="DB97">
        <v>0</v>
      </c>
    </row>
    <row r="98" spans="1:106" x14ac:dyDescent="0.2">
      <c r="A98">
        <f>ROW(Source!A89)</f>
        <v>89</v>
      </c>
      <c r="B98">
        <v>33034105</v>
      </c>
      <c r="C98">
        <v>33034804</v>
      </c>
      <c r="D98">
        <v>32517784</v>
      </c>
      <c r="E98">
        <v>1</v>
      </c>
      <c r="F98">
        <v>1</v>
      </c>
      <c r="G98">
        <v>19</v>
      </c>
      <c r="H98">
        <v>3</v>
      </c>
      <c r="I98" t="s">
        <v>840</v>
      </c>
      <c r="J98" t="s">
        <v>841</v>
      </c>
      <c r="K98" t="s">
        <v>842</v>
      </c>
      <c r="L98">
        <v>1339</v>
      </c>
      <c r="N98">
        <v>1007</v>
      </c>
      <c r="O98" t="s">
        <v>830</v>
      </c>
      <c r="P98" t="s">
        <v>830</v>
      </c>
      <c r="Q98">
        <v>1</v>
      </c>
      <c r="W98">
        <v>0</v>
      </c>
      <c r="X98">
        <v>966492149</v>
      </c>
      <c r="Y98">
        <v>0.69</v>
      </c>
      <c r="AA98">
        <v>5631.96</v>
      </c>
      <c r="AB98">
        <v>0</v>
      </c>
      <c r="AC98">
        <v>0</v>
      </c>
      <c r="AD98">
        <v>0</v>
      </c>
      <c r="AE98">
        <v>5631.96</v>
      </c>
      <c r="AF98">
        <v>0</v>
      </c>
      <c r="AG98">
        <v>0</v>
      </c>
      <c r="AH98">
        <v>0</v>
      </c>
      <c r="AI98">
        <v>1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3</v>
      </c>
      <c r="AT98">
        <v>0.69</v>
      </c>
      <c r="AU98" t="s">
        <v>3</v>
      </c>
      <c r="AV98">
        <v>0</v>
      </c>
      <c r="AW98">
        <v>2</v>
      </c>
      <c r="AX98">
        <v>33034832</v>
      </c>
      <c r="AY98">
        <v>1</v>
      </c>
      <c r="AZ98">
        <v>0</v>
      </c>
      <c r="BA98">
        <v>93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Y98*Source!I89</f>
        <v>6.3755999999999995E-3</v>
      </c>
      <c r="CY98">
        <f t="shared" si="12"/>
        <v>5631.96</v>
      </c>
      <c r="CZ98">
        <f t="shared" si="13"/>
        <v>5631.96</v>
      </c>
      <c r="DA98">
        <f t="shared" si="14"/>
        <v>1</v>
      </c>
      <c r="DB98">
        <v>0</v>
      </c>
    </row>
    <row r="99" spans="1:106" x14ac:dyDescent="0.2">
      <c r="A99">
        <f>ROW(Source!A89)</f>
        <v>89</v>
      </c>
      <c r="B99">
        <v>33034105</v>
      </c>
      <c r="C99">
        <v>33034804</v>
      </c>
      <c r="D99">
        <v>32519911</v>
      </c>
      <c r="E99">
        <v>1</v>
      </c>
      <c r="F99">
        <v>1</v>
      </c>
      <c r="G99">
        <v>19</v>
      </c>
      <c r="H99">
        <v>3</v>
      </c>
      <c r="I99" t="s">
        <v>843</v>
      </c>
      <c r="J99" t="s">
        <v>844</v>
      </c>
      <c r="K99" t="s">
        <v>845</v>
      </c>
      <c r="L99">
        <v>1339</v>
      </c>
      <c r="N99">
        <v>1007</v>
      </c>
      <c r="O99" t="s">
        <v>830</v>
      </c>
      <c r="P99" t="s">
        <v>830</v>
      </c>
      <c r="Q99">
        <v>1</v>
      </c>
      <c r="W99">
        <v>0</v>
      </c>
      <c r="X99">
        <v>-1613524913</v>
      </c>
      <c r="Y99">
        <v>102</v>
      </c>
      <c r="AA99">
        <v>3195.93</v>
      </c>
      <c r="AB99">
        <v>0</v>
      </c>
      <c r="AC99">
        <v>0</v>
      </c>
      <c r="AD99">
        <v>0</v>
      </c>
      <c r="AE99">
        <v>3195.93</v>
      </c>
      <c r="AF99">
        <v>0</v>
      </c>
      <c r="AG99">
        <v>0</v>
      </c>
      <c r="AH99">
        <v>0</v>
      </c>
      <c r="AI99">
        <v>1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3</v>
      </c>
      <c r="AT99">
        <v>102</v>
      </c>
      <c r="AU99" t="s">
        <v>3</v>
      </c>
      <c r="AV99">
        <v>0</v>
      </c>
      <c r="AW99">
        <v>2</v>
      </c>
      <c r="AX99">
        <v>33034833</v>
      </c>
      <c r="AY99">
        <v>1</v>
      </c>
      <c r="AZ99">
        <v>0</v>
      </c>
      <c r="BA99">
        <v>94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Y99*Source!I89</f>
        <v>0.94247999999999998</v>
      </c>
      <c r="CY99">
        <f t="shared" si="12"/>
        <v>3195.93</v>
      </c>
      <c r="CZ99">
        <f t="shared" si="13"/>
        <v>3195.93</v>
      </c>
      <c r="DA99">
        <f t="shared" si="14"/>
        <v>1</v>
      </c>
      <c r="DB99">
        <v>0</v>
      </c>
    </row>
    <row r="100" spans="1:106" x14ac:dyDescent="0.2">
      <c r="A100">
        <f>ROW(Source!A89)</f>
        <v>89</v>
      </c>
      <c r="B100">
        <v>33034105</v>
      </c>
      <c r="C100">
        <v>33034804</v>
      </c>
      <c r="D100">
        <v>32521663</v>
      </c>
      <c r="E100">
        <v>1</v>
      </c>
      <c r="F100">
        <v>1</v>
      </c>
      <c r="G100">
        <v>19</v>
      </c>
      <c r="H100">
        <v>3</v>
      </c>
      <c r="I100" t="s">
        <v>846</v>
      </c>
      <c r="J100" t="s">
        <v>847</v>
      </c>
      <c r="K100" t="s">
        <v>848</v>
      </c>
      <c r="L100">
        <v>1327</v>
      </c>
      <c r="N100">
        <v>1005</v>
      </c>
      <c r="O100" t="s">
        <v>823</v>
      </c>
      <c r="P100" t="s">
        <v>823</v>
      </c>
      <c r="Q100">
        <v>1</v>
      </c>
      <c r="W100">
        <v>0</v>
      </c>
      <c r="X100">
        <v>603730207</v>
      </c>
      <c r="Y100">
        <v>49.5</v>
      </c>
      <c r="AA100">
        <v>207.09</v>
      </c>
      <c r="AB100">
        <v>0</v>
      </c>
      <c r="AC100">
        <v>0</v>
      </c>
      <c r="AD100">
        <v>0</v>
      </c>
      <c r="AE100">
        <v>207.09</v>
      </c>
      <c r="AF100">
        <v>0</v>
      </c>
      <c r="AG100">
        <v>0</v>
      </c>
      <c r="AH100">
        <v>0</v>
      </c>
      <c r="AI100">
        <v>1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3</v>
      </c>
      <c r="AT100">
        <v>49.5</v>
      </c>
      <c r="AU100" t="s">
        <v>3</v>
      </c>
      <c r="AV100">
        <v>0</v>
      </c>
      <c r="AW100">
        <v>2</v>
      </c>
      <c r="AX100">
        <v>33034834</v>
      </c>
      <c r="AY100">
        <v>1</v>
      </c>
      <c r="AZ100">
        <v>0</v>
      </c>
      <c r="BA100">
        <v>95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Y100*Source!I89</f>
        <v>0.45738000000000001</v>
      </c>
      <c r="CY100">
        <f t="shared" si="12"/>
        <v>207.09</v>
      </c>
      <c r="CZ100">
        <f t="shared" si="13"/>
        <v>207.09</v>
      </c>
      <c r="DA100">
        <f t="shared" si="14"/>
        <v>1</v>
      </c>
      <c r="DB100">
        <v>0</v>
      </c>
    </row>
    <row r="101" spans="1:106" x14ac:dyDescent="0.2">
      <c r="A101">
        <f>ROW(Source!A92)</f>
        <v>92</v>
      </c>
      <c r="B101">
        <v>33034105</v>
      </c>
      <c r="C101">
        <v>33034837</v>
      </c>
      <c r="D101">
        <v>32505425</v>
      </c>
      <c r="E101">
        <v>19</v>
      </c>
      <c r="F101">
        <v>1</v>
      </c>
      <c r="G101">
        <v>19</v>
      </c>
      <c r="H101">
        <v>1</v>
      </c>
      <c r="I101" t="s">
        <v>795</v>
      </c>
      <c r="J101" t="s">
        <v>3</v>
      </c>
      <c r="K101" t="s">
        <v>796</v>
      </c>
      <c r="L101">
        <v>1191</v>
      </c>
      <c r="N101">
        <v>1013</v>
      </c>
      <c r="O101" t="s">
        <v>797</v>
      </c>
      <c r="P101" t="s">
        <v>797</v>
      </c>
      <c r="Q101">
        <v>1</v>
      </c>
      <c r="W101">
        <v>0</v>
      </c>
      <c r="X101">
        <v>476480486</v>
      </c>
      <c r="Y101">
        <v>36.11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1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3</v>
      </c>
      <c r="AT101">
        <v>36.11</v>
      </c>
      <c r="AU101" t="s">
        <v>3</v>
      </c>
      <c r="AV101">
        <v>1</v>
      </c>
      <c r="AW101">
        <v>2</v>
      </c>
      <c r="AX101">
        <v>33034843</v>
      </c>
      <c r="AY101">
        <v>1</v>
      </c>
      <c r="AZ101">
        <v>0</v>
      </c>
      <c r="BA101">
        <v>96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Y101*Source!I92</f>
        <v>1.2277400000000001</v>
      </c>
      <c r="CY101">
        <f>AD101</f>
        <v>0</v>
      </c>
      <c r="CZ101">
        <f>AH101</f>
        <v>0</v>
      </c>
      <c r="DA101">
        <f>AL101</f>
        <v>1</v>
      </c>
      <c r="DB101">
        <v>0</v>
      </c>
    </row>
    <row r="102" spans="1:106" x14ac:dyDescent="0.2">
      <c r="A102">
        <f>ROW(Source!A92)</f>
        <v>92</v>
      </c>
      <c r="B102">
        <v>33034105</v>
      </c>
      <c r="C102">
        <v>33034837</v>
      </c>
      <c r="D102">
        <v>32516754</v>
      </c>
      <c r="E102">
        <v>1</v>
      </c>
      <c r="F102">
        <v>1</v>
      </c>
      <c r="G102">
        <v>19</v>
      </c>
      <c r="H102">
        <v>2</v>
      </c>
      <c r="I102" t="s">
        <v>798</v>
      </c>
      <c r="J102" t="s">
        <v>799</v>
      </c>
      <c r="K102" t="s">
        <v>800</v>
      </c>
      <c r="L102">
        <v>1368</v>
      </c>
      <c r="N102">
        <v>1011</v>
      </c>
      <c r="O102" t="s">
        <v>801</v>
      </c>
      <c r="P102" t="s">
        <v>801</v>
      </c>
      <c r="Q102">
        <v>1</v>
      </c>
      <c r="W102">
        <v>0</v>
      </c>
      <c r="X102">
        <v>-1683917449</v>
      </c>
      <c r="Y102">
        <v>21.91</v>
      </c>
      <c r="AA102">
        <v>0</v>
      </c>
      <c r="AB102">
        <v>70.98</v>
      </c>
      <c r="AC102">
        <v>6.52</v>
      </c>
      <c r="AD102">
        <v>0</v>
      </c>
      <c r="AE102">
        <v>0</v>
      </c>
      <c r="AF102">
        <v>70.98</v>
      </c>
      <c r="AG102">
        <v>6.52</v>
      </c>
      <c r="AH102">
        <v>0</v>
      </c>
      <c r="AI102">
        <v>1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21.91</v>
      </c>
      <c r="AU102" t="s">
        <v>3</v>
      </c>
      <c r="AV102">
        <v>0</v>
      </c>
      <c r="AW102">
        <v>2</v>
      </c>
      <c r="AX102">
        <v>33034844</v>
      </c>
      <c r="AY102">
        <v>1</v>
      </c>
      <c r="AZ102">
        <v>0</v>
      </c>
      <c r="BA102">
        <v>97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Y102*Source!I92</f>
        <v>0.74494000000000005</v>
      </c>
      <c r="CY102">
        <f>AB102</f>
        <v>70.98</v>
      </c>
      <c r="CZ102">
        <f>AF102</f>
        <v>70.98</v>
      </c>
      <c r="DA102">
        <f>AJ102</f>
        <v>1</v>
      </c>
      <c r="DB102">
        <v>0</v>
      </c>
    </row>
    <row r="103" spans="1:106" x14ac:dyDescent="0.2">
      <c r="A103">
        <f>ROW(Source!A92)</f>
        <v>92</v>
      </c>
      <c r="B103">
        <v>33034105</v>
      </c>
      <c r="C103">
        <v>33034837</v>
      </c>
      <c r="D103">
        <v>32518977</v>
      </c>
      <c r="E103">
        <v>1</v>
      </c>
      <c r="F103">
        <v>1</v>
      </c>
      <c r="G103">
        <v>19</v>
      </c>
      <c r="H103">
        <v>3</v>
      </c>
      <c r="I103" t="s">
        <v>802</v>
      </c>
      <c r="J103" t="s">
        <v>803</v>
      </c>
      <c r="K103" t="s">
        <v>804</v>
      </c>
      <c r="L103">
        <v>1348</v>
      </c>
      <c r="N103">
        <v>1009</v>
      </c>
      <c r="O103" t="s">
        <v>19</v>
      </c>
      <c r="P103" t="s">
        <v>19</v>
      </c>
      <c r="Q103">
        <v>1000</v>
      </c>
      <c r="W103">
        <v>0</v>
      </c>
      <c r="X103">
        <v>-1592467254</v>
      </c>
      <c r="Y103">
        <v>0.03</v>
      </c>
      <c r="AA103">
        <v>117442.26</v>
      </c>
      <c r="AB103">
        <v>0</v>
      </c>
      <c r="AC103">
        <v>0</v>
      </c>
      <c r="AD103">
        <v>0</v>
      </c>
      <c r="AE103">
        <v>117442.26</v>
      </c>
      <c r="AF103">
        <v>0</v>
      </c>
      <c r="AG103">
        <v>0</v>
      </c>
      <c r="AH103">
        <v>0</v>
      </c>
      <c r="AI103">
        <v>1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3</v>
      </c>
      <c r="AT103">
        <v>0.03</v>
      </c>
      <c r="AU103" t="s">
        <v>3</v>
      </c>
      <c r="AV103">
        <v>0</v>
      </c>
      <c r="AW103">
        <v>2</v>
      </c>
      <c r="AX103">
        <v>33034845</v>
      </c>
      <c r="AY103">
        <v>1</v>
      </c>
      <c r="AZ103">
        <v>0</v>
      </c>
      <c r="BA103">
        <v>98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Y103*Source!I92</f>
        <v>1.0200000000000001E-3</v>
      </c>
      <c r="CY103">
        <f>AA103</f>
        <v>117442.26</v>
      </c>
      <c r="CZ103">
        <f>AE103</f>
        <v>117442.26</v>
      </c>
      <c r="DA103">
        <f>AI103</f>
        <v>1</v>
      </c>
      <c r="DB103">
        <v>0</v>
      </c>
    </row>
    <row r="104" spans="1:106" x14ac:dyDescent="0.2">
      <c r="A104">
        <f>ROW(Source!A92)</f>
        <v>92</v>
      </c>
      <c r="B104">
        <v>33034105</v>
      </c>
      <c r="C104">
        <v>33034837</v>
      </c>
      <c r="D104">
        <v>32520163</v>
      </c>
      <c r="E104">
        <v>1</v>
      </c>
      <c r="F104">
        <v>1</v>
      </c>
      <c r="G104">
        <v>19</v>
      </c>
      <c r="H104">
        <v>3</v>
      </c>
      <c r="I104" t="s">
        <v>25</v>
      </c>
      <c r="J104" t="s">
        <v>27</v>
      </c>
      <c r="K104" t="s">
        <v>26</v>
      </c>
      <c r="L104">
        <v>1348</v>
      </c>
      <c r="N104">
        <v>1009</v>
      </c>
      <c r="O104" t="s">
        <v>19</v>
      </c>
      <c r="P104" t="s">
        <v>19</v>
      </c>
      <c r="Q104">
        <v>1000</v>
      </c>
      <c r="W104">
        <v>0</v>
      </c>
      <c r="X104">
        <v>-1467733540</v>
      </c>
      <c r="Y104">
        <v>1</v>
      </c>
      <c r="AA104">
        <v>53410.15</v>
      </c>
      <c r="AB104">
        <v>0</v>
      </c>
      <c r="AC104">
        <v>0</v>
      </c>
      <c r="AD104">
        <v>0</v>
      </c>
      <c r="AE104">
        <v>53410.15</v>
      </c>
      <c r="AF104">
        <v>0</v>
      </c>
      <c r="AG104">
        <v>0</v>
      </c>
      <c r="AH104">
        <v>0</v>
      </c>
      <c r="AI104">
        <v>1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3</v>
      </c>
      <c r="AT104">
        <v>1</v>
      </c>
      <c r="AU104" t="s">
        <v>3</v>
      </c>
      <c r="AV104">
        <v>0</v>
      </c>
      <c r="AW104">
        <v>2</v>
      </c>
      <c r="AX104">
        <v>33034846</v>
      </c>
      <c r="AY104">
        <v>1</v>
      </c>
      <c r="AZ104">
        <v>0</v>
      </c>
      <c r="BA104">
        <v>99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Y104*Source!I92</f>
        <v>3.4000000000000002E-2</v>
      </c>
      <c r="CY104">
        <f>AA104</f>
        <v>53410.15</v>
      </c>
      <c r="CZ104">
        <f>AE104</f>
        <v>53410.15</v>
      </c>
      <c r="DA104">
        <f>AI104</f>
        <v>1</v>
      </c>
      <c r="DB104">
        <v>0</v>
      </c>
    </row>
    <row r="105" spans="1:106" x14ac:dyDescent="0.2">
      <c r="A105">
        <f>ROW(Source!A92)</f>
        <v>92</v>
      </c>
      <c r="B105">
        <v>33034105</v>
      </c>
      <c r="C105">
        <v>33034837</v>
      </c>
      <c r="D105">
        <v>32520163</v>
      </c>
      <c r="E105">
        <v>1</v>
      </c>
      <c r="F105">
        <v>1</v>
      </c>
      <c r="G105">
        <v>19</v>
      </c>
      <c r="H105">
        <v>3</v>
      </c>
      <c r="I105" t="s">
        <v>25</v>
      </c>
      <c r="J105" t="s">
        <v>27</v>
      </c>
      <c r="K105" t="s">
        <v>26</v>
      </c>
      <c r="L105">
        <v>1348</v>
      </c>
      <c r="N105">
        <v>1009</v>
      </c>
      <c r="O105" t="s">
        <v>19</v>
      </c>
      <c r="P105" t="s">
        <v>19</v>
      </c>
      <c r="Q105">
        <v>1000</v>
      </c>
      <c r="W105">
        <v>0</v>
      </c>
      <c r="X105">
        <v>-1467733540</v>
      </c>
      <c r="Y105">
        <v>-1</v>
      </c>
      <c r="AA105">
        <v>53410.15</v>
      </c>
      <c r="AB105">
        <v>0</v>
      </c>
      <c r="AC105">
        <v>0</v>
      </c>
      <c r="AD105">
        <v>0</v>
      </c>
      <c r="AE105">
        <v>53410.15</v>
      </c>
      <c r="AF105">
        <v>0</v>
      </c>
      <c r="AG105">
        <v>0</v>
      </c>
      <c r="AH105">
        <v>0</v>
      </c>
      <c r="AI105">
        <v>1</v>
      </c>
      <c r="AJ105">
        <v>1</v>
      </c>
      <c r="AK105">
        <v>1</v>
      </c>
      <c r="AL105">
        <v>1</v>
      </c>
      <c r="AN105">
        <v>0</v>
      </c>
      <c r="AO105">
        <v>0</v>
      </c>
      <c r="AP105">
        <v>0</v>
      </c>
      <c r="AQ105">
        <v>0</v>
      </c>
      <c r="AR105">
        <v>0</v>
      </c>
      <c r="AS105" t="s">
        <v>3</v>
      </c>
      <c r="AT105">
        <v>-1</v>
      </c>
      <c r="AU105" t="s">
        <v>3</v>
      </c>
      <c r="AV105">
        <v>0</v>
      </c>
      <c r="AW105">
        <v>1</v>
      </c>
      <c r="AX105">
        <v>-1</v>
      </c>
      <c r="AY105">
        <v>0</v>
      </c>
      <c r="AZ105">
        <v>0</v>
      </c>
      <c r="BA105" t="s">
        <v>3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Y105*Source!I92</f>
        <v>-3.4000000000000002E-2</v>
      </c>
      <c r="CY105">
        <f>AA105</f>
        <v>53410.15</v>
      </c>
      <c r="CZ105">
        <f>AE105</f>
        <v>53410.15</v>
      </c>
      <c r="DA105">
        <f>AI105</f>
        <v>1</v>
      </c>
      <c r="DB105">
        <v>0</v>
      </c>
    </row>
    <row r="106" spans="1:106" x14ac:dyDescent="0.2">
      <c r="A106">
        <f>ROW(Source!A94)</f>
        <v>94</v>
      </c>
      <c r="B106">
        <v>33034105</v>
      </c>
      <c r="C106">
        <v>33034848</v>
      </c>
      <c r="D106">
        <v>32505425</v>
      </c>
      <c r="E106">
        <v>19</v>
      </c>
      <c r="F106">
        <v>1</v>
      </c>
      <c r="G106">
        <v>19</v>
      </c>
      <c r="H106">
        <v>1</v>
      </c>
      <c r="I106" t="s">
        <v>795</v>
      </c>
      <c r="J106" t="s">
        <v>3</v>
      </c>
      <c r="K106" t="s">
        <v>796</v>
      </c>
      <c r="L106">
        <v>1191</v>
      </c>
      <c r="N106">
        <v>1013</v>
      </c>
      <c r="O106" t="s">
        <v>797</v>
      </c>
      <c r="P106" t="s">
        <v>797</v>
      </c>
      <c r="Q106">
        <v>1</v>
      </c>
      <c r="W106">
        <v>0</v>
      </c>
      <c r="X106">
        <v>476480486</v>
      </c>
      <c r="Y106">
        <v>453.1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1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3</v>
      </c>
      <c r="AT106">
        <v>453.1</v>
      </c>
      <c r="AU106" t="s">
        <v>3</v>
      </c>
      <c r="AV106">
        <v>1</v>
      </c>
      <c r="AW106">
        <v>2</v>
      </c>
      <c r="AX106">
        <v>33034864</v>
      </c>
      <c r="AY106">
        <v>1</v>
      </c>
      <c r="AZ106">
        <v>0</v>
      </c>
      <c r="BA106">
        <v>100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Y106*Source!I94</f>
        <v>2.1069149999999999</v>
      </c>
      <c r="CY106">
        <f>AD106</f>
        <v>0</v>
      </c>
      <c r="CZ106">
        <f>AH106</f>
        <v>0</v>
      </c>
      <c r="DA106">
        <f>AL106</f>
        <v>1</v>
      </c>
      <c r="DB106">
        <v>0</v>
      </c>
    </row>
    <row r="107" spans="1:106" x14ac:dyDescent="0.2">
      <c r="A107">
        <f>ROW(Source!A94)</f>
        <v>94</v>
      </c>
      <c r="B107">
        <v>33034105</v>
      </c>
      <c r="C107">
        <v>33034848</v>
      </c>
      <c r="D107">
        <v>32517073</v>
      </c>
      <c r="E107">
        <v>1</v>
      </c>
      <c r="F107">
        <v>1</v>
      </c>
      <c r="G107">
        <v>19</v>
      </c>
      <c r="H107">
        <v>2</v>
      </c>
      <c r="I107" t="s">
        <v>805</v>
      </c>
      <c r="J107" t="s">
        <v>806</v>
      </c>
      <c r="K107" t="s">
        <v>807</v>
      </c>
      <c r="L107">
        <v>1368</v>
      </c>
      <c r="N107">
        <v>1011</v>
      </c>
      <c r="O107" t="s">
        <v>801</v>
      </c>
      <c r="P107" t="s">
        <v>801</v>
      </c>
      <c r="Q107">
        <v>1</v>
      </c>
      <c r="W107">
        <v>0</v>
      </c>
      <c r="X107">
        <v>-865246060</v>
      </c>
      <c r="Y107">
        <v>1.38</v>
      </c>
      <c r="AA107">
        <v>0</v>
      </c>
      <c r="AB107">
        <v>3.37</v>
      </c>
      <c r="AC107">
        <v>0.85</v>
      </c>
      <c r="AD107">
        <v>0</v>
      </c>
      <c r="AE107">
        <v>0</v>
      </c>
      <c r="AF107">
        <v>3.37</v>
      </c>
      <c r="AG107">
        <v>0.85</v>
      </c>
      <c r="AH107">
        <v>0</v>
      </c>
      <c r="AI107">
        <v>1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0</v>
      </c>
      <c r="AQ107">
        <v>0</v>
      </c>
      <c r="AR107">
        <v>0</v>
      </c>
      <c r="AS107" t="s">
        <v>3</v>
      </c>
      <c r="AT107">
        <v>1.38</v>
      </c>
      <c r="AU107" t="s">
        <v>3</v>
      </c>
      <c r="AV107">
        <v>0</v>
      </c>
      <c r="AW107">
        <v>2</v>
      </c>
      <c r="AX107">
        <v>33034865</v>
      </c>
      <c r="AY107">
        <v>1</v>
      </c>
      <c r="AZ107">
        <v>0</v>
      </c>
      <c r="BA107">
        <v>101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Y107*Source!I94</f>
        <v>6.4169999999999991E-3</v>
      </c>
      <c r="CY107">
        <f>AB107</f>
        <v>3.37</v>
      </c>
      <c r="CZ107">
        <f>AF107</f>
        <v>3.37</v>
      </c>
      <c r="DA107">
        <f>AJ107</f>
        <v>1</v>
      </c>
      <c r="DB107">
        <v>0</v>
      </c>
    </row>
    <row r="108" spans="1:106" x14ac:dyDescent="0.2">
      <c r="A108">
        <f>ROW(Source!A94)</f>
        <v>94</v>
      </c>
      <c r="B108">
        <v>33034105</v>
      </c>
      <c r="C108">
        <v>33034848</v>
      </c>
      <c r="D108">
        <v>32516433</v>
      </c>
      <c r="E108">
        <v>1</v>
      </c>
      <c r="F108">
        <v>1</v>
      </c>
      <c r="G108">
        <v>19</v>
      </c>
      <c r="H108">
        <v>2</v>
      </c>
      <c r="I108" t="s">
        <v>808</v>
      </c>
      <c r="J108" t="s">
        <v>809</v>
      </c>
      <c r="K108" t="s">
        <v>810</v>
      </c>
      <c r="L108">
        <v>1368</v>
      </c>
      <c r="N108">
        <v>1011</v>
      </c>
      <c r="O108" t="s">
        <v>801</v>
      </c>
      <c r="P108" t="s">
        <v>801</v>
      </c>
      <c r="Q108">
        <v>1</v>
      </c>
      <c r="W108">
        <v>0</v>
      </c>
      <c r="X108">
        <v>1483315828</v>
      </c>
      <c r="Y108">
        <v>0.31</v>
      </c>
      <c r="AA108">
        <v>0</v>
      </c>
      <c r="AB108">
        <v>566.44000000000005</v>
      </c>
      <c r="AC108">
        <v>281.27999999999997</v>
      </c>
      <c r="AD108">
        <v>0</v>
      </c>
      <c r="AE108">
        <v>0</v>
      </c>
      <c r="AF108">
        <v>566.44000000000005</v>
      </c>
      <c r="AG108">
        <v>281.27999999999997</v>
      </c>
      <c r="AH108">
        <v>0</v>
      </c>
      <c r="AI108">
        <v>1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0</v>
      </c>
      <c r="AQ108">
        <v>0</v>
      </c>
      <c r="AR108">
        <v>0</v>
      </c>
      <c r="AS108" t="s">
        <v>3</v>
      </c>
      <c r="AT108">
        <v>0.31</v>
      </c>
      <c r="AU108" t="s">
        <v>3</v>
      </c>
      <c r="AV108">
        <v>0</v>
      </c>
      <c r="AW108">
        <v>2</v>
      </c>
      <c r="AX108">
        <v>33034866</v>
      </c>
      <c r="AY108">
        <v>1</v>
      </c>
      <c r="AZ108">
        <v>0</v>
      </c>
      <c r="BA108">
        <v>102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Y108*Source!I94</f>
        <v>1.4414999999999999E-3</v>
      </c>
      <c r="CY108">
        <f>AB108</f>
        <v>566.44000000000005</v>
      </c>
      <c r="CZ108">
        <f>AF108</f>
        <v>566.44000000000005</v>
      </c>
      <c r="DA108">
        <f>AJ108</f>
        <v>1</v>
      </c>
      <c r="DB108">
        <v>0</v>
      </c>
    </row>
    <row r="109" spans="1:106" x14ac:dyDescent="0.2">
      <c r="A109">
        <f>ROW(Source!A94)</f>
        <v>94</v>
      </c>
      <c r="B109">
        <v>33034105</v>
      </c>
      <c r="C109">
        <v>33034848</v>
      </c>
      <c r="D109">
        <v>32516599</v>
      </c>
      <c r="E109">
        <v>1</v>
      </c>
      <c r="F109">
        <v>1</v>
      </c>
      <c r="G109">
        <v>19</v>
      </c>
      <c r="H109">
        <v>2</v>
      </c>
      <c r="I109" t="s">
        <v>811</v>
      </c>
      <c r="J109" t="s">
        <v>812</v>
      </c>
      <c r="K109" t="s">
        <v>813</v>
      </c>
      <c r="L109">
        <v>1368</v>
      </c>
      <c r="N109">
        <v>1011</v>
      </c>
      <c r="O109" t="s">
        <v>801</v>
      </c>
      <c r="P109" t="s">
        <v>801</v>
      </c>
      <c r="Q109">
        <v>1</v>
      </c>
      <c r="W109">
        <v>0</v>
      </c>
      <c r="X109">
        <v>47389749</v>
      </c>
      <c r="Y109">
        <v>26.25</v>
      </c>
      <c r="AA109">
        <v>0</v>
      </c>
      <c r="AB109">
        <v>9.7100000000000009</v>
      </c>
      <c r="AC109">
        <v>2.25</v>
      </c>
      <c r="AD109">
        <v>0</v>
      </c>
      <c r="AE109">
        <v>0</v>
      </c>
      <c r="AF109">
        <v>9.7100000000000009</v>
      </c>
      <c r="AG109">
        <v>2.25</v>
      </c>
      <c r="AH109">
        <v>0</v>
      </c>
      <c r="AI109">
        <v>1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0</v>
      </c>
      <c r="AQ109">
        <v>0</v>
      </c>
      <c r="AR109">
        <v>0</v>
      </c>
      <c r="AS109" t="s">
        <v>3</v>
      </c>
      <c r="AT109">
        <v>26.25</v>
      </c>
      <c r="AU109" t="s">
        <v>3</v>
      </c>
      <c r="AV109">
        <v>0</v>
      </c>
      <c r="AW109">
        <v>2</v>
      </c>
      <c r="AX109">
        <v>33034867</v>
      </c>
      <c r="AY109">
        <v>1</v>
      </c>
      <c r="AZ109">
        <v>0</v>
      </c>
      <c r="BA109">
        <v>103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Y109*Source!I94</f>
        <v>0.12206249999999999</v>
      </c>
      <c r="CY109">
        <f>AB109</f>
        <v>9.7100000000000009</v>
      </c>
      <c r="CZ109">
        <f>AF109</f>
        <v>9.7100000000000009</v>
      </c>
      <c r="DA109">
        <f>AJ109</f>
        <v>1</v>
      </c>
      <c r="DB109">
        <v>0</v>
      </c>
    </row>
    <row r="110" spans="1:106" x14ac:dyDescent="0.2">
      <c r="A110">
        <f>ROW(Source!A94)</f>
        <v>94</v>
      </c>
      <c r="B110">
        <v>33034105</v>
      </c>
      <c r="C110">
        <v>33034848</v>
      </c>
      <c r="D110">
        <v>32517836</v>
      </c>
      <c r="E110">
        <v>1</v>
      </c>
      <c r="F110">
        <v>1</v>
      </c>
      <c r="G110">
        <v>19</v>
      </c>
      <c r="H110">
        <v>3</v>
      </c>
      <c r="I110" t="s">
        <v>814</v>
      </c>
      <c r="J110" t="s">
        <v>815</v>
      </c>
      <c r="K110" t="s">
        <v>816</v>
      </c>
      <c r="L110">
        <v>1348</v>
      </c>
      <c r="N110">
        <v>1009</v>
      </c>
      <c r="O110" t="s">
        <v>19</v>
      </c>
      <c r="P110" t="s">
        <v>19</v>
      </c>
      <c r="Q110">
        <v>1000</v>
      </c>
      <c r="W110">
        <v>0</v>
      </c>
      <c r="X110">
        <v>1571432467</v>
      </c>
      <c r="Y110">
        <v>0.04</v>
      </c>
      <c r="AA110">
        <v>31493.279999999999</v>
      </c>
      <c r="AB110">
        <v>0</v>
      </c>
      <c r="AC110">
        <v>0</v>
      </c>
      <c r="AD110">
        <v>0</v>
      </c>
      <c r="AE110">
        <v>31493.279999999999</v>
      </c>
      <c r="AF110">
        <v>0</v>
      </c>
      <c r="AG110">
        <v>0</v>
      </c>
      <c r="AH110">
        <v>0</v>
      </c>
      <c r="AI110">
        <v>1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3</v>
      </c>
      <c r="AT110">
        <v>0.04</v>
      </c>
      <c r="AU110" t="s">
        <v>3</v>
      </c>
      <c r="AV110">
        <v>0</v>
      </c>
      <c r="AW110">
        <v>2</v>
      </c>
      <c r="AX110">
        <v>33034868</v>
      </c>
      <c r="AY110">
        <v>1</v>
      </c>
      <c r="AZ110">
        <v>0</v>
      </c>
      <c r="BA110">
        <v>104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Y110*Source!I94</f>
        <v>1.8599999999999999E-4</v>
      </c>
      <c r="CY110">
        <f t="shared" ref="CY110:CY120" si="15">AA110</f>
        <v>31493.279999999999</v>
      </c>
      <c r="CZ110">
        <f t="shared" ref="CZ110:CZ120" si="16">AE110</f>
        <v>31493.279999999999</v>
      </c>
      <c r="DA110">
        <f t="shared" ref="DA110:DA120" si="17">AI110</f>
        <v>1</v>
      </c>
      <c r="DB110">
        <v>0</v>
      </c>
    </row>
    <row r="111" spans="1:106" x14ac:dyDescent="0.2">
      <c r="A111">
        <f>ROW(Source!A94)</f>
        <v>94</v>
      </c>
      <c r="B111">
        <v>33034105</v>
      </c>
      <c r="C111">
        <v>33034848</v>
      </c>
      <c r="D111">
        <v>32518156</v>
      </c>
      <c r="E111">
        <v>1</v>
      </c>
      <c r="F111">
        <v>1</v>
      </c>
      <c r="G111">
        <v>19</v>
      </c>
      <c r="H111">
        <v>3</v>
      </c>
      <c r="I111" t="s">
        <v>817</v>
      </c>
      <c r="J111" t="s">
        <v>818</v>
      </c>
      <c r="K111" t="s">
        <v>819</v>
      </c>
      <c r="L111">
        <v>1348</v>
      </c>
      <c r="N111">
        <v>1009</v>
      </c>
      <c r="O111" t="s">
        <v>19</v>
      </c>
      <c r="P111" t="s">
        <v>19</v>
      </c>
      <c r="Q111">
        <v>1000</v>
      </c>
      <c r="W111">
        <v>0</v>
      </c>
      <c r="X111">
        <v>1574046373</v>
      </c>
      <c r="Y111">
        <v>3.6999999999999998E-2</v>
      </c>
      <c r="AA111">
        <v>45454.3</v>
      </c>
      <c r="AB111">
        <v>0</v>
      </c>
      <c r="AC111">
        <v>0</v>
      </c>
      <c r="AD111">
        <v>0</v>
      </c>
      <c r="AE111">
        <v>45454.3</v>
      </c>
      <c r="AF111">
        <v>0</v>
      </c>
      <c r="AG111">
        <v>0</v>
      </c>
      <c r="AH111">
        <v>0</v>
      </c>
      <c r="AI111">
        <v>1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0</v>
      </c>
      <c r="AQ111">
        <v>0</v>
      </c>
      <c r="AR111">
        <v>0</v>
      </c>
      <c r="AS111" t="s">
        <v>3</v>
      </c>
      <c r="AT111">
        <v>3.6999999999999998E-2</v>
      </c>
      <c r="AU111" t="s">
        <v>3</v>
      </c>
      <c r="AV111">
        <v>0</v>
      </c>
      <c r="AW111">
        <v>2</v>
      </c>
      <c r="AX111">
        <v>33034869</v>
      </c>
      <c r="AY111">
        <v>1</v>
      </c>
      <c r="AZ111">
        <v>0</v>
      </c>
      <c r="BA111">
        <v>105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Y111*Source!I94</f>
        <v>1.7204999999999998E-4</v>
      </c>
      <c r="CY111">
        <f t="shared" si="15"/>
        <v>45454.3</v>
      </c>
      <c r="CZ111">
        <f t="shared" si="16"/>
        <v>45454.3</v>
      </c>
      <c r="DA111">
        <f t="shared" si="17"/>
        <v>1</v>
      </c>
      <c r="DB111">
        <v>0</v>
      </c>
    </row>
    <row r="112" spans="1:106" x14ac:dyDescent="0.2">
      <c r="A112">
        <f>ROW(Source!A94)</f>
        <v>94</v>
      </c>
      <c r="B112">
        <v>33034105</v>
      </c>
      <c r="C112">
        <v>33034848</v>
      </c>
      <c r="D112">
        <v>32518894</v>
      </c>
      <c r="E112">
        <v>1</v>
      </c>
      <c r="F112">
        <v>1</v>
      </c>
      <c r="G112">
        <v>19</v>
      </c>
      <c r="H112">
        <v>3</v>
      </c>
      <c r="I112" t="s">
        <v>820</v>
      </c>
      <c r="J112" t="s">
        <v>821</v>
      </c>
      <c r="K112" t="s">
        <v>822</v>
      </c>
      <c r="L112">
        <v>1327</v>
      </c>
      <c r="N112">
        <v>1005</v>
      </c>
      <c r="O112" t="s">
        <v>823</v>
      </c>
      <c r="P112" t="s">
        <v>823</v>
      </c>
      <c r="Q112">
        <v>1</v>
      </c>
      <c r="W112">
        <v>0</v>
      </c>
      <c r="X112">
        <v>-1132375348</v>
      </c>
      <c r="Y112">
        <v>5.6</v>
      </c>
      <c r="AA112">
        <v>63.78</v>
      </c>
      <c r="AB112">
        <v>0</v>
      </c>
      <c r="AC112">
        <v>0</v>
      </c>
      <c r="AD112">
        <v>0</v>
      </c>
      <c r="AE112">
        <v>63.78</v>
      </c>
      <c r="AF112">
        <v>0</v>
      </c>
      <c r="AG112">
        <v>0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1</v>
      </c>
      <c r="AP112">
        <v>0</v>
      </c>
      <c r="AQ112">
        <v>0</v>
      </c>
      <c r="AR112">
        <v>0</v>
      </c>
      <c r="AS112" t="s">
        <v>3</v>
      </c>
      <c r="AT112">
        <v>5.6</v>
      </c>
      <c r="AU112" t="s">
        <v>3</v>
      </c>
      <c r="AV112">
        <v>0</v>
      </c>
      <c r="AW112">
        <v>2</v>
      </c>
      <c r="AX112">
        <v>33034871</v>
      </c>
      <c r="AY112">
        <v>1</v>
      </c>
      <c r="AZ112">
        <v>0</v>
      </c>
      <c r="BA112">
        <v>106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Y112*Source!I94</f>
        <v>2.6039999999999997E-2</v>
      </c>
      <c r="CY112">
        <f t="shared" si="15"/>
        <v>63.78</v>
      </c>
      <c r="CZ112">
        <f t="shared" si="16"/>
        <v>63.78</v>
      </c>
      <c r="DA112">
        <f t="shared" si="17"/>
        <v>1</v>
      </c>
      <c r="DB112">
        <v>0</v>
      </c>
    </row>
    <row r="113" spans="1:106" x14ac:dyDescent="0.2">
      <c r="A113">
        <f>ROW(Source!A94)</f>
        <v>94</v>
      </c>
      <c r="B113">
        <v>33034105</v>
      </c>
      <c r="C113">
        <v>33034848</v>
      </c>
      <c r="D113">
        <v>32517311</v>
      </c>
      <c r="E113">
        <v>1</v>
      </c>
      <c r="F113">
        <v>1</v>
      </c>
      <c r="G113">
        <v>19</v>
      </c>
      <c r="H113">
        <v>3</v>
      </c>
      <c r="I113" t="s">
        <v>824</v>
      </c>
      <c r="J113" t="s">
        <v>825</v>
      </c>
      <c r="K113" t="s">
        <v>826</v>
      </c>
      <c r="L113">
        <v>1348</v>
      </c>
      <c r="N113">
        <v>1009</v>
      </c>
      <c r="O113" t="s">
        <v>19</v>
      </c>
      <c r="P113" t="s">
        <v>19</v>
      </c>
      <c r="Q113">
        <v>1000</v>
      </c>
      <c r="W113">
        <v>0</v>
      </c>
      <c r="X113">
        <v>1471527661</v>
      </c>
      <c r="Y113">
        <v>0.05</v>
      </c>
      <c r="AA113">
        <v>4752.91</v>
      </c>
      <c r="AB113">
        <v>0</v>
      </c>
      <c r="AC113">
        <v>0</v>
      </c>
      <c r="AD113">
        <v>0</v>
      </c>
      <c r="AE113">
        <v>4752.91</v>
      </c>
      <c r="AF113">
        <v>0</v>
      </c>
      <c r="AG113">
        <v>0</v>
      </c>
      <c r="AH113">
        <v>0</v>
      </c>
      <c r="AI113">
        <v>1</v>
      </c>
      <c r="AJ113">
        <v>1</v>
      </c>
      <c r="AK113">
        <v>1</v>
      </c>
      <c r="AL113">
        <v>1</v>
      </c>
      <c r="AN113">
        <v>0</v>
      </c>
      <c r="AO113">
        <v>1</v>
      </c>
      <c r="AP113">
        <v>0</v>
      </c>
      <c r="AQ113">
        <v>0</v>
      </c>
      <c r="AR113">
        <v>0</v>
      </c>
      <c r="AS113" t="s">
        <v>3</v>
      </c>
      <c r="AT113">
        <v>0.05</v>
      </c>
      <c r="AU113" t="s">
        <v>3</v>
      </c>
      <c r="AV113">
        <v>0</v>
      </c>
      <c r="AW113">
        <v>2</v>
      </c>
      <c r="AX113">
        <v>33034870</v>
      </c>
      <c r="AY113">
        <v>1</v>
      </c>
      <c r="AZ113">
        <v>0</v>
      </c>
      <c r="BA113">
        <v>107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Y113*Source!I94</f>
        <v>2.3249999999999999E-4</v>
      </c>
      <c r="CY113">
        <f t="shared" si="15"/>
        <v>4752.91</v>
      </c>
      <c r="CZ113">
        <f t="shared" si="16"/>
        <v>4752.91</v>
      </c>
      <c r="DA113">
        <f t="shared" si="17"/>
        <v>1</v>
      </c>
      <c r="DB113">
        <v>0</v>
      </c>
    </row>
    <row r="114" spans="1:106" x14ac:dyDescent="0.2">
      <c r="A114">
        <f>ROW(Source!A94)</f>
        <v>94</v>
      </c>
      <c r="B114">
        <v>33034105</v>
      </c>
      <c r="C114">
        <v>33034848</v>
      </c>
      <c r="D114">
        <v>32519061</v>
      </c>
      <c r="E114">
        <v>1</v>
      </c>
      <c r="F114">
        <v>1</v>
      </c>
      <c r="G114">
        <v>19</v>
      </c>
      <c r="H114">
        <v>3</v>
      </c>
      <c r="I114" t="s">
        <v>827</v>
      </c>
      <c r="J114" t="s">
        <v>828</v>
      </c>
      <c r="K114" t="s">
        <v>829</v>
      </c>
      <c r="L114">
        <v>1339</v>
      </c>
      <c r="N114">
        <v>1007</v>
      </c>
      <c r="O114" t="s">
        <v>830</v>
      </c>
      <c r="P114" t="s">
        <v>830</v>
      </c>
      <c r="Q114">
        <v>1</v>
      </c>
      <c r="W114">
        <v>0</v>
      </c>
      <c r="X114">
        <v>1653821073</v>
      </c>
      <c r="Y114">
        <v>1.75</v>
      </c>
      <c r="AA114">
        <v>29.98</v>
      </c>
      <c r="AB114">
        <v>0</v>
      </c>
      <c r="AC114">
        <v>0</v>
      </c>
      <c r="AD114">
        <v>0</v>
      </c>
      <c r="AE114">
        <v>29.98</v>
      </c>
      <c r="AF114">
        <v>0</v>
      </c>
      <c r="AG114">
        <v>0</v>
      </c>
      <c r="AH114">
        <v>0</v>
      </c>
      <c r="AI114">
        <v>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3</v>
      </c>
      <c r="AT114">
        <v>1.75</v>
      </c>
      <c r="AU114" t="s">
        <v>3</v>
      </c>
      <c r="AV114">
        <v>0</v>
      </c>
      <c r="AW114">
        <v>2</v>
      </c>
      <c r="AX114">
        <v>33034872</v>
      </c>
      <c r="AY114">
        <v>1</v>
      </c>
      <c r="AZ114">
        <v>0</v>
      </c>
      <c r="BA114">
        <v>108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Y114*Source!I94</f>
        <v>8.1374999999999989E-3</v>
      </c>
      <c r="CY114">
        <f t="shared" si="15"/>
        <v>29.98</v>
      </c>
      <c r="CZ114">
        <f t="shared" si="16"/>
        <v>29.98</v>
      </c>
      <c r="DA114">
        <f t="shared" si="17"/>
        <v>1</v>
      </c>
      <c r="DB114">
        <v>0</v>
      </c>
    </row>
    <row r="115" spans="1:106" x14ac:dyDescent="0.2">
      <c r="A115">
        <f>ROW(Source!A94)</f>
        <v>94</v>
      </c>
      <c r="B115">
        <v>33034105</v>
      </c>
      <c r="C115">
        <v>33034848</v>
      </c>
      <c r="D115">
        <v>32517740</v>
      </c>
      <c r="E115">
        <v>1</v>
      </c>
      <c r="F115">
        <v>1</v>
      </c>
      <c r="G115">
        <v>19</v>
      </c>
      <c r="H115">
        <v>3</v>
      </c>
      <c r="I115" t="s">
        <v>831</v>
      </c>
      <c r="J115" t="s">
        <v>832</v>
      </c>
      <c r="K115" t="s">
        <v>833</v>
      </c>
      <c r="L115">
        <v>1339</v>
      </c>
      <c r="N115">
        <v>1007</v>
      </c>
      <c r="O115" t="s">
        <v>830</v>
      </c>
      <c r="P115" t="s">
        <v>830</v>
      </c>
      <c r="Q115">
        <v>1</v>
      </c>
      <c r="W115">
        <v>0</v>
      </c>
      <c r="X115">
        <v>-86784973</v>
      </c>
      <c r="Y115">
        <v>0.08</v>
      </c>
      <c r="AA115">
        <v>4993.7</v>
      </c>
      <c r="AB115">
        <v>0</v>
      </c>
      <c r="AC115">
        <v>0</v>
      </c>
      <c r="AD115">
        <v>0</v>
      </c>
      <c r="AE115">
        <v>4993.7</v>
      </c>
      <c r="AF115">
        <v>0</v>
      </c>
      <c r="AG115">
        <v>0</v>
      </c>
      <c r="AH115">
        <v>0</v>
      </c>
      <c r="AI115">
        <v>1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3</v>
      </c>
      <c r="AT115">
        <v>0.08</v>
      </c>
      <c r="AU115" t="s">
        <v>3</v>
      </c>
      <c r="AV115">
        <v>0</v>
      </c>
      <c r="AW115">
        <v>2</v>
      </c>
      <c r="AX115">
        <v>33034873</v>
      </c>
      <c r="AY115">
        <v>1</v>
      </c>
      <c r="AZ115">
        <v>0</v>
      </c>
      <c r="BA115">
        <v>109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Y115*Source!I94</f>
        <v>3.7199999999999999E-4</v>
      </c>
      <c r="CY115">
        <f t="shared" si="15"/>
        <v>4993.7</v>
      </c>
      <c r="CZ115">
        <f t="shared" si="16"/>
        <v>4993.7</v>
      </c>
      <c r="DA115">
        <f t="shared" si="17"/>
        <v>1</v>
      </c>
      <c r="DB115">
        <v>0</v>
      </c>
    </row>
    <row r="116" spans="1:106" x14ac:dyDescent="0.2">
      <c r="A116">
        <f>ROW(Source!A94)</f>
        <v>94</v>
      </c>
      <c r="B116">
        <v>33034105</v>
      </c>
      <c r="C116">
        <v>33034848</v>
      </c>
      <c r="D116">
        <v>32517729</v>
      </c>
      <c r="E116">
        <v>1</v>
      </c>
      <c r="F116">
        <v>1</v>
      </c>
      <c r="G116">
        <v>19</v>
      </c>
      <c r="H116">
        <v>3</v>
      </c>
      <c r="I116" t="s">
        <v>834</v>
      </c>
      <c r="J116" t="s">
        <v>835</v>
      </c>
      <c r="K116" t="s">
        <v>836</v>
      </c>
      <c r="L116">
        <v>1339</v>
      </c>
      <c r="N116">
        <v>1007</v>
      </c>
      <c r="O116" t="s">
        <v>830</v>
      </c>
      <c r="P116" t="s">
        <v>830</v>
      </c>
      <c r="Q116">
        <v>1</v>
      </c>
      <c r="W116">
        <v>0</v>
      </c>
      <c r="X116">
        <v>-36459073</v>
      </c>
      <c r="Y116">
        <v>0.69</v>
      </c>
      <c r="AA116">
        <v>3762.19</v>
      </c>
      <c r="AB116">
        <v>0</v>
      </c>
      <c r="AC116">
        <v>0</v>
      </c>
      <c r="AD116">
        <v>0</v>
      </c>
      <c r="AE116">
        <v>3762.19</v>
      </c>
      <c r="AF116">
        <v>0</v>
      </c>
      <c r="AG116">
        <v>0</v>
      </c>
      <c r="AH116">
        <v>0</v>
      </c>
      <c r="AI116">
        <v>1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3</v>
      </c>
      <c r="AT116">
        <v>0.69</v>
      </c>
      <c r="AU116" t="s">
        <v>3</v>
      </c>
      <c r="AV116">
        <v>0</v>
      </c>
      <c r="AW116">
        <v>2</v>
      </c>
      <c r="AX116">
        <v>33034874</v>
      </c>
      <c r="AY116">
        <v>1</v>
      </c>
      <c r="AZ116">
        <v>0</v>
      </c>
      <c r="BA116">
        <v>110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Y116*Source!I94</f>
        <v>3.2084999999999995E-3</v>
      </c>
      <c r="CY116">
        <f t="shared" si="15"/>
        <v>3762.19</v>
      </c>
      <c r="CZ116">
        <f t="shared" si="16"/>
        <v>3762.19</v>
      </c>
      <c r="DA116">
        <f t="shared" si="17"/>
        <v>1</v>
      </c>
      <c r="DB116">
        <v>0</v>
      </c>
    </row>
    <row r="117" spans="1:106" x14ac:dyDescent="0.2">
      <c r="A117">
        <f>ROW(Source!A94)</f>
        <v>94</v>
      </c>
      <c r="B117">
        <v>33034105</v>
      </c>
      <c r="C117">
        <v>33034848</v>
      </c>
      <c r="D117">
        <v>32517783</v>
      </c>
      <c r="E117">
        <v>1</v>
      </c>
      <c r="F117">
        <v>1</v>
      </c>
      <c r="G117">
        <v>19</v>
      </c>
      <c r="H117">
        <v>3</v>
      </c>
      <c r="I117" t="s">
        <v>837</v>
      </c>
      <c r="J117" t="s">
        <v>838</v>
      </c>
      <c r="K117" t="s">
        <v>839</v>
      </c>
      <c r="L117">
        <v>1339</v>
      </c>
      <c r="N117">
        <v>1007</v>
      </c>
      <c r="O117" t="s">
        <v>830</v>
      </c>
      <c r="P117" t="s">
        <v>830</v>
      </c>
      <c r="Q117">
        <v>1</v>
      </c>
      <c r="W117">
        <v>0</v>
      </c>
      <c r="X117">
        <v>-1282603236</v>
      </c>
      <c r="Y117">
        <v>0.2</v>
      </c>
      <c r="AA117">
        <v>5631.96</v>
      </c>
      <c r="AB117">
        <v>0</v>
      </c>
      <c r="AC117">
        <v>0</v>
      </c>
      <c r="AD117">
        <v>0</v>
      </c>
      <c r="AE117">
        <v>5631.96</v>
      </c>
      <c r="AF117">
        <v>0</v>
      </c>
      <c r="AG117">
        <v>0</v>
      </c>
      <c r="AH117">
        <v>0</v>
      </c>
      <c r="AI117">
        <v>1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3</v>
      </c>
      <c r="AT117">
        <v>0.2</v>
      </c>
      <c r="AU117" t="s">
        <v>3</v>
      </c>
      <c r="AV117">
        <v>0</v>
      </c>
      <c r="AW117">
        <v>2</v>
      </c>
      <c r="AX117">
        <v>33034875</v>
      </c>
      <c r="AY117">
        <v>1</v>
      </c>
      <c r="AZ117">
        <v>0</v>
      </c>
      <c r="BA117">
        <v>111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Y117*Source!I94</f>
        <v>9.2999999999999995E-4</v>
      </c>
      <c r="CY117">
        <f t="shared" si="15"/>
        <v>5631.96</v>
      </c>
      <c r="CZ117">
        <f t="shared" si="16"/>
        <v>5631.96</v>
      </c>
      <c r="DA117">
        <f t="shared" si="17"/>
        <v>1</v>
      </c>
      <c r="DB117">
        <v>0</v>
      </c>
    </row>
    <row r="118" spans="1:106" x14ac:dyDescent="0.2">
      <c r="A118">
        <f>ROW(Source!A94)</f>
        <v>94</v>
      </c>
      <c r="B118">
        <v>33034105</v>
      </c>
      <c r="C118">
        <v>33034848</v>
      </c>
      <c r="D118">
        <v>32517784</v>
      </c>
      <c r="E118">
        <v>1</v>
      </c>
      <c r="F118">
        <v>1</v>
      </c>
      <c r="G118">
        <v>19</v>
      </c>
      <c r="H118">
        <v>3</v>
      </c>
      <c r="I118" t="s">
        <v>840</v>
      </c>
      <c r="J118" t="s">
        <v>841</v>
      </c>
      <c r="K118" t="s">
        <v>842</v>
      </c>
      <c r="L118">
        <v>1339</v>
      </c>
      <c r="N118">
        <v>1007</v>
      </c>
      <c r="O118" t="s">
        <v>830</v>
      </c>
      <c r="P118" t="s">
        <v>830</v>
      </c>
      <c r="Q118">
        <v>1</v>
      </c>
      <c r="W118">
        <v>0</v>
      </c>
      <c r="X118">
        <v>966492149</v>
      </c>
      <c r="Y118">
        <v>0.69</v>
      </c>
      <c r="AA118">
        <v>5631.96</v>
      </c>
      <c r="AB118">
        <v>0</v>
      </c>
      <c r="AC118">
        <v>0</v>
      </c>
      <c r="AD118">
        <v>0</v>
      </c>
      <c r="AE118">
        <v>5631.96</v>
      </c>
      <c r="AF118">
        <v>0</v>
      </c>
      <c r="AG118">
        <v>0</v>
      </c>
      <c r="AH118">
        <v>0</v>
      </c>
      <c r="AI118">
        <v>1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0</v>
      </c>
      <c r="AQ118">
        <v>0</v>
      </c>
      <c r="AR118">
        <v>0</v>
      </c>
      <c r="AS118" t="s">
        <v>3</v>
      </c>
      <c r="AT118">
        <v>0.69</v>
      </c>
      <c r="AU118" t="s">
        <v>3</v>
      </c>
      <c r="AV118">
        <v>0</v>
      </c>
      <c r="AW118">
        <v>2</v>
      </c>
      <c r="AX118">
        <v>33034876</v>
      </c>
      <c r="AY118">
        <v>1</v>
      </c>
      <c r="AZ118">
        <v>0</v>
      </c>
      <c r="BA118">
        <v>112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Y118*Source!I94</f>
        <v>3.2084999999999995E-3</v>
      </c>
      <c r="CY118">
        <f t="shared" si="15"/>
        <v>5631.96</v>
      </c>
      <c r="CZ118">
        <f t="shared" si="16"/>
        <v>5631.96</v>
      </c>
      <c r="DA118">
        <f t="shared" si="17"/>
        <v>1</v>
      </c>
      <c r="DB118">
        <v>0</v>
      </c>
    </row>
    <row r="119" spans="1:106" x14ac:dyDescent="0.2">
      <c r="A119">
        <f>ROW(Source!A94)</f>
        <v>94</v>
      </c>
      <c r="B119">
        <v>33034105</v>
      </c>
      <c r="C119">
        <v>33034848</v>
      </c>
      <c r="D119">
        <v>32519911</v>
      </c>
      <c r="E119">
        <v>1</v>
      </c>
      <c r="F119">
        <v>1</v>
      </c>
      <c r="G119">
        <v>19</v>
      </c>
      <c r="H119">
        <v>3</v>
      </c>
      <c r="I119" t="s">
        <v>843</v>
      </c>
      <c r="J119" t="s">
        <v>844</v>
      </c>
      <c r="K119" t="s">
        <v>845</v>
      </c>
      <c r="L119">
        <v>1339</v>
      </c>
      <c r="N119">
        <v>1007</v>
      </c>
      <c r="O119" t="s">
        <v>830</v>
      </c>
      <c r="P119" t="s">
        <v>830</v>
      </c>
      <c r="Q119">
        <v>1</v>
      </c>
      <c r="W119">
        <v>0</v>
      </c>
      <c r="X119">
        <v>-1613524913</v>
      </c>
      <c r="Y119">
        <v>102</v>
      </c>
      <c r="AA119">
        <v>3195.93</v>
      </c>
      <c r="AB119">
        <v>0</v>
      </c>
      <c r="AC119">
        <v>0</v>
      </c>
      <c r="AD119">
        <v>0</v>
      </c>
      <c r="AE119">
        <v>3195.93</v>
      </c>
      <c r="AF119">
        <v>0</v>
      </c>
      <c r="AG119">
        <v>0</v>
      </c>
      <c r="AH119">
        <v>0</v>
      </c>
      <c r="AI119">
        <v>1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3</v>
      </c>
      <c r="AT119">
        <v>102</v>
      </c>
      <c r="AU119" t="s">
        <v>3</v>
      </c>
      <c r="AV119">
        <v>0</v>
      </c>
      <c r="AW119">
        <v>2</v>
      </c>
      <c r="AX119">
        <v>33034877</v>
      </c>
      <c r="AY119">
        <v>1</v>
      </c>
      <c r="AZ119">
        <v>0</v>
      </c>
      <c r="BA119">
        <v>113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Y119*Source!I94</f>
        <v>0.47429999999999994</v>
      </c>
      <c r="CY119">
        <f t="shared" si="15"/>
        <v>3195.93</v>
      </c>
      <c r="CZ119">
        <f t="shared" si="16"/>
        <v>3195.93</v>
      </c>
      <c r="DA119">
        <f t="shared" si="17"/>
        <v>1</v>
      </c>
      <c r="DB119">
        <v>0</v>
      </c>
    </row>
    <row r="120" spans="1:106" x14ac:dyDescent="0.2">
      <c r="A120">
        <f>ROW(Source!A94)</f>
        <v>94</v>
      </c>
      <c r="B120">
        <v>33034105</v>
      </c>
      <c r="C120">
        <v>33034848</v>
      </c>
      <c r="D120">
        <v>32521663</v>
      </c>
      <c r="E120">
        <v>1</v>
      </c>
      <c r="F120">
        <v>1</v>
      </c>
      <c r="G120">
        <v>19</v>
      </c>
      <c r="H120">
        <v>3</v>
      </c>
      <c r="I120" t="s">
        <v>846</v>
      </c>
      <c r="J120" t="s">
        <v>847</v>
      </c>
      <c r="K120" t="s">
        <v>848</v>
      </c>
      <c r="L120">
        <v>1327</v>
      </c>
      <c r="N120">
        <v>1005</v>
      </c>
      <c r="O120" t="s">
        <v>823</v>
      </c>
      <c r="P120" t="s">
        <v>823</v>
      </c>
      <c r="Q120">
        <v>1</v>
      </c>
      <c r="W120">
        <v>0</v>
      </c>
      <c r="X120">
        <v>603730207</v>
      </c>
      <c r="Y120">
        <v>49.5</v>
      </c>
      <c r="AA120">
        <v>207.09</v>
      </c>
      <c r="AB120">
        <v>0</v>
      </c>
      <c r="AC120">
        <v>0</v>
      </c>
      <c r="AD120">
        <v>0</v>
      </c>
      <c r="AE120">
        <v>207.09</v>
      </c>
      <c r="AF120">
        <v>0</v>
      </c>
      <c r="AG120">
        <v>0</v>
      </c>
      <c r="AH120">
        <v>0</v>
      </c>
      <c r="AI120">
        <v>1</v>
      </c>
      <c r="AJ120">
        <v>1</v>
      </c>
      <c r="AK120">
        <v>1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49.5</v>
      </c>
      <c r="AU120" t="s">
        <v>3</v>
      </c>
      <c r="AV120">
        <v>0</v>
      </c>
      <c r="AW120">
        <v>2</v>
      </c>
      <c r="AX120">
        <v>33034878</v>
      </c>
      <c r="AY120">
        <v>1</v>
      </c>
      <c r="AZ120">
        <v>0</v>
      </c>
      <c r="BA120">
        <v>114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Y120*Source!I94</f>
        <v>0.23017499999999999</v>
      </c>
      <c r="CY120">
        <f t="shared" si="15"/>
        <v>207.09</v>
      </c>
      <c r="CZ120">
        <f t="shared" si="16"/>
        <v>207.09</v>
      </c>
      <c r="DA120">
        <f t="shared" si="17"/>
        <v>1</v>
      </c>
      <c r="DB120">
        <v>0</v>
      </c>
    </row>
    <row r="121" spans="1:106" x14ac:dyDescent="0.2">
      <c r="A121">
        <f>ROW(Source!A97)</f>
        <v>97</v>
      </c>
      <c r="B121">
        <v>33034105</v>
      </c>
      <c r="C121">
        <v>33034881</v>
      </c>
      <c r="D121">
        <v>32505425</v>
      </c>
      <c r="E121">
        <v>19</v>
      </c>
      <c r="F121">
        <v>1</v>
      </c>
      <c r="G121">
        <v>19</v>
      </c>
      <c r="H121">
        <v>1</v>
      </c>
      <c r="I121" t="s">
        <v>795</v>
      </c>
      <c r="J121" t="s">
        <v>3</v>
      </c>
      <c r="K121" t="s">
        <v>796</v>
      </c>
      <c r="L121">
        <v>1191</v>
      </c>
      <c r="N121">
        <v>1013</v>
      </c>
      <c r="O121" t="s">
        <v>797</v>
      </c>
      <c r="P121" t="s">
        <v>797</v>
      </c>
      <c r="Q121">
        <v>1</v>
      </c>
      <c r="W121">
        <v>0</v>
      </c>
      <c r="X121">
        <v>476480486</v>
      </c>
      <c r="Y121">
        <v>36.11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1</v>
      </c>
      <c r="AJ121">
        <v>1</v>
      </c>
      <c r="AK121">
        <v>1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3</v>
      </c>
      <c r="AT121">
        <v>36.11</v>
      </c>
      <c r="AU121" t="s">
        <v>3</v>
      </c>
      <c r="AV121">
        <v>1</v>
      </c>
      <c r="AW121">
        <v>2</v>
      </c>
      <c r="AX121">
        <v>33034887</v>
      </c>
      <c r="AY121">
        <v>1</v>
      </c>
      <c r="AZ121">
        <v>0</v>
      </c>
      <c r="BA121">
        <v>115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Y121*Source!I97</f>
        <v>62.867510000000003</v>
      </c>
      <c r="CY121">
        <f>AD121</f>
        <v>0</v>
      </c>
      <c r="CZ121">
        <f>AH121</f>
        <v>0</v>
      </c>
      <c r="DA121">
        <f>AL121</f>
        <v>1</v>
      </c>
      <c r="DB121">
        <v>0</v>
      </c>
    </row>
    <row r="122" spans="1:106" x14ac:dyDescent="0.2">
      <c r="A122">
        <f>ROW(Source!A97)</f>
        <v>97</v>
      </c>
      <c r="B122">
        <v>33034105</v>
      </c>
      <c r="C122">
        <v>33034881</v>
      </c>
      <c r="D122">
        <v>32516754</v>
      </c>
      <c r="E122">
        <v>1</v>
      </c>
      <c r="F122">
        <v>1</v>
      </c>
      <c r="G122">
        <v>19</v>
      </c>
      <c r="H122">
        <v>2</v>
      </c>
      <c r="I122" t="s">
        <v>798</v>
      </c>
      <c r="J122" t="s">
        <v>799</v>
      </c>
      <c r="K122" t="s">
        <v>800</v>
      </c>
      <c r="L122">
        <v>1368</v>
      </c>
      <c r="N122">
        <v>1011</v>
      </c>
      <c r="O122" t="s">
        <v>801</v>
      </c>
      <c r="P122" t="s">
        <v>801</v>
      </c>
      <c r="Q122">
        <v>1</v>
      </c>
      <c r="W122">
        <v>0</v>
      </c>
      <c r="X122">
        <v>-1683917449</v>
      </c>
      <c r="Y122">
        <v>21.91</v>
      </c>
      <c r="AA122">
        <v>0</v>
      </c>
      <c r="AB122">
        <v>70.98</v>
      </c>
      <c r="AC122">
        <v>6.52</v>
      </c>
      <c r="AD122">
        <v>0</v>
      </c>
      <c r="AE122">
        <v>0</v>
      </c>
      <c r="AF122">
        <v>70.98</v>
      </c>
      <c r="AG122">
        <v>6.52</v>
      </c>
      <c r="AH122">
        <v>0</v>
      </c>
      <c r="AI122">
        <v>1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3</v>
      </c>
      <c r="AT122">
        <v>21.91</v>
      </c>
      <c r="AU122" t="s">
        <v>3</v>
      </c>
      <c r="AV122">
        <v>0</v>
      </c>
      <c r="AW122">
        <v>2</v>
      </c>
      <c r="AX122">
        <v>33034888</v>
      </c>
      <c r="AY122">
        <v>1</v>
      </c>
      <c r="AZ122">
        <v>0</v>
      </c>
      <c r="BA122">
        <v>116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Y122*Source!I97</f>
        <v>38.145310000000002</v>
      </c>
      <c r="CY122">
        <f>AB122</f>
        <v>70.98</v>
      </c>
      <c r="CZ122">
        <f>AF122</f>
        <v>70.98</v>
      </c>
      <c r="DA122">
        <f>AJ122</f>
        <v>1</v>
      </c>
      <c r="DB122">
        <v>0</v>
      </c>
    </row>
    <row r="123" spans="1:106" x14ac:dyDescent="0.2">
      <c r="A123">
        <f>ROW(Source!A97)</f>
        <v>97</v>
      </c>
      <c r="B123">
        <v>33034105</v>
      </c>
      <c r="C123">
        <v>33034881</v>
      </c>
      <c r="D123">
        <v>32518977</v>
      </c>
      <c r="E123">
        <v>1</v>
      </c>
      <c r="F123">
        <v>1</v>
      </c>
      <c r="G123">
        <v>19</v>
      </c>
      <c r="H123">
        <v>3</v>
      </c>
      <c r="I123" t="s">
        <v>802</v>
      </c>
      <c r="J123" t="s">
        <v>803</v>
      </c>
      <c r="K123" t="s">
        <v>804</v>
      </c>
      <c r="L123">
        <v>1348</v>
      </c>
      <c r="N123">
        <v>1009</v>
      </c>
      <c r="O123" t="s">
        <v>19</v>
      </c>
      <c r="P123" t="s">
        <v>19</v>
      </c>
      <c r="Q123">
        <v>1000</v>
      </c>
      <c r="W123">
        <v>0</v>
      </c>
      <c r="X123">
        <v>-1592467254</v>
      </c>
      <c r="Y123">
        <v>0.03</v>
      </c>
      <c r="AA123">
        <v>117442.26</v>
      </c>
      <c r="AB123">
        <v>0</v>
      </c>
      <c r="AC123">
        <v>0</v>
      </c>
      <c r="AD123">
        <v>0</v>
      </c>
      <c r="AE123">
        <v>117442.26</v>
      </c>
      <c r="AF123">
        <v>0</v>
      </c>
      <c r="AG123">
        <v>0</v>
      </c>
      <c r="AH123">
        <v>0</v>
      </c>
      <c r="AI123">
        <v>1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3</v>
      </c>
      <c r="AT123">
        <v>0.03</v>
      </c>
      <c r="AU123" t="s">
        <v>3</v>
      </c>
      <c r="AV123">
        <v>0</v>
      </c>
      <c r="AW123">
        <v>2</v>
      </c>
      <c r="AX123">
        <v>33034889</v>
      </c>
      <c r="AY123">
        <v>1</v>
      </c>
      <c r="AZ123">
        <v>0</v>
      </c>
      <c r="BA123">
        <v>117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Y123*Source!I97</f>
        <v>5.2229999999999999E-2</v>
      </c>
      <c r="CY123">
        <f>AA123</f>
        <v>117442.26</v>
      </c>
      <c r="CZ123">
        <f>AE123</f>
        <v>117442.26</v>
      </c>
      <c r="DA123">
        <f>AI123</f>
        <v>1</v>
      </c>
      <c r="DB123">
        <v>0</v>
      </c>
    </row>
    <row r="124" spans="1:106" x14ac:dyDescent="0.2">
      <c r="A124">
        <f>ROW(Source!A97)</f>
        <v>97</v>
      </c>
      <c r="B124">
        <v>33034105</v>
      </c>
      <c r="C124">
        <v>33034881</v>
      </c>
      <c r="D124">
        <v>32520163</v>
      </c>
      <c r="E124">
        <v>1</v>
      </c>
      <c r="F124">
        <v>1</v>
      </c>
      <c r="G124">
        <v>19</v>
      </c>
      <c r="H124">
        <v>3</v>
      </c>
      <c r="I124" t="s">
        <v>25</v>
      </c>
      <c r="J124" t="s">
        <v>27</v>
      </c>
      <c r="K124" t="s">
        <v>26</v>
      </c>
      <c r="L124">
        <v>1348</v>
      </c>
      <c r="N124">
        <v>1009</v>
      </c>
      <c r="O124" t="s">
        <v>19</v>
      </c>
      <c r="P124" t="s">
        <v>19</v>
      </c>
      <c r="Q124">
        <v>1000</v>
      </c>
      <c r="W124">
        <v>0</v>
      </c>
      <c r="X124">
        <v>-1467733540</v>
      </c>
      <c r="Y124">
        <v>1</v>
      </c>
      <c r="AA124">
        <v>53410.15</v>
      </c>
      <c r="AB124">
        <v>0</v>
      </c>
      <c r="AC124">
        <v>0</v>
      </c>
      <c r="AD124">
        <v>0</v>
      </c>
      <c r="AE124">
        <v>53410.15</v>
      </c>
      <c r="AF124">
        <v>0</v>
      </c>
      <c r="AG124">
        <v>0</v>
      </c>
      <c r="AH124">
        <v>0</v>
      </c>
      <c r="AI124">
        <v>1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1</v>
      </c>
      <c r="AU124" t="s">
        <v>3</v>
      </c>
      <c r="AV124">
        <v>0</v>
      </c>
      <c r="AW124">
        <v>2</v>
      </c>
      <c r="AX124">
        <v>33034890</v>
      </c>
      <c r="AY124">
        <v>1</v>
      </c>
      <c r="AZ124">
        <v>0</v>
      </c>
      <c r="BA124">
        <v>118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Y124*Source!I97</f>
        <v>1.7410000000000001</v>
      </c>
      <c r="CY124">
        <f>AA124</f>
        <v>53410.15</v>
      </c>
      <c r="CZ124">
        <f>AE124</f>
        <v>53410.15</v>
      </c>
      <c r="DA124">
        <f>AI124</f>
        <v>1</v>
      </c>
      <c r="DB124">
        <v>0</v>
      </c>
    </row>
    <row r="125" spans="1:106" x14ac:dyDescent="0.2">
      <c r="A125">
        <f>ROW(Source!A97)</f>
        <v>97</v>
      </c>
      <c r="B125">
        <v>33034105</v>
      </c>
      <c r="C125">
        <v>33034881</v>
      </c>
      <c r="D125">
        <v>32520163</v>
      </c>
      <c r="E125">
        <v>1</v>
      </c>
      <c r="F125">
        <v>1</v>
      </c>
      <c r="G125">
        <v>19</v>
      </c>
      <c r="H125">
        <v>3</v>
      </c>
      <c r="I125" t="s">
        <v>25</v>
      </c>
      <c r="J125" t="s">
        <v>27</v>
      </c>
      <c r="K125" t="s">
        <v>26</v>
      </c>
      <c r="L125">
        <v>1348</v>
      </c>
      <c r="N125">
        <v>1009</v>
      </c>
      <c r="O125" t="s">
        <v>19</v>
      </c>
      <c r="P125" t="s">
        <v>19</v>
      </c>
      <c r="Q125">
        <v>1000</v>
      </c>
      <c r="W125">
        <v>0</v>
      </c>
      <c r="X125">
        <v>-1467733540</v>
      </c>
      <c r="Y125">
        <v>-1</v>
      </c>
      <c r="AA125">
        <v>53410.15</v>
      </c>
      <c r="AB125">
        <v>0</v>
      </c>
      <c r="AC125">
        <v>0</v>
      </c>
      <c r="AD125">
        <v>0</v>
      </c>
      <c r="AE125">
        <v>53410.15</v>
      </c>
      <c r="AF125">
        <v>0</v>
      </c>
      <c r="AG125">
        <v>0</v>
      </c>
      <c r="AH125">
        <v>0</v>
      </c>
      <c r="AI125">
        <v>1</v>
      </c>
      <c r="AJ125">
        <v>1</v>
      </c>
      <c r="AK125">
        <v>1</v>
      </c>
      <c r="AL125">
        <v>1</v>
      </c>
      <c r="AN125">
        <v>0</v>
      </c>
      <c r="AO125">
        <v>0</v>
      </c>
      <c r="AP125">
        <v>0</v>
      </c>
      <c r="AQ125">
        <v>0</v>
      </c>
      <c r="AR125">
        <v>0</v>
      </c>
      <c r="AS125" t="s">
        <v>3</v>
      </c>
      <c r="AT125">
        <v>-1</v>
      </c>
      <c r="AU125" t="s">
        <v>3</v>
      </c>
      <c r="AV125">
        <v>0</v>
      </c>
      <c r="AW125">
        <v>1</v>
      </c>
      <c r="AX125">
        <v>-1</v>
      </c>
      <c r="AY125">
        <v>0</v>
      </c>
      <c r="AZ125">
        <v>0</v>
      </c>
      <c r="BA125" t="s">
        <v>3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Y125*Source!I97</f>
        <v>-1.7410000000000001</v>
      </c>
      <c r="CY125">
        <f>AA125</f>
        <v>53410.15</v>
      </c>
      <c r="CZ125">
        <f>AE125</f>
        <v>53410.15</v>
      </c>
      <c r="DA125">
        <f>AI125</f>
        <v>1</v>
      </c>
      <c r="DB125">
        <v>0</v>
      </c>
    </row>
    <row r="126" spans="1:106" x14ac:dyDescent="0.2">
      <c r="A126">
        <f>ROW(Source!A99)</f>
        <v>99</v>
      </c>
      <c r="B126">
        <v>33034105</v>
      </c>
      <c r="C126">
        <v>33034892</v>
      </c>
      <c r="D126">
        <v>32505425</v>
      </c>
      <c r="E126">
        <v>19</v>
      </c>
      <c r="F126">
        <v>1</v>
      </c>
      <c r="G126">
        <v>19</v>
      </c>
      <c r="H126">
        <v>1</v>
      </c>
      <c r="I126" t="s">
        <v>795</v>
      </c>
      <c r="J126" t="s">
        <v>3</v>
      </c>
      <c r="K126" t="s">
        <v>796</v>
      </c>
      <c r="L126">
        <v>1191</v>
      </c>
      <c r="N126">
        <v>1013</v>
      </c>
      <c r="O126" t="s">
        <v>797</v>
      </c>
      <c r="P126" t="s">
        <v>797</v>
      </c>
      <c r="Q126">
        <v>1</v>
      </c>
      <c r="W126">
        <v>0</v>
      </c>
      <c r="X126">
        <v>476480486</v>
      </c>
      <c r="Y126">
        <v>453.1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1</v>
      </c>
      <c r="AJ126">
        <v>1</v>
      </c>
      <c r="AK126">
        <v>1</v>
      </c>
      <c r="AL126">
        <v>1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3</v>
      </c>
      <c r="AT126">
        <v>453.1</v>
      </c>
      <c r="AU126" t="s">
        <v>3</v>
      </c>
      <c r="AV126">
        <v>1</v>
      </c>
      <c r="AW126">
        <v>2</v>
      </c>
      <c r="AX126">
        <v>33034908</v>
      </c>
      <c r="AY126">
        <v>1</v>
      </c>
      <c r="AZ126">
        <v>0</v>
      </c>
      <c r="BA126">
        <v>119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Y126*Source!I99</f>
        <v>107.3847</v>
      </c>
      <c r="CY126">
        <f>AD126</f>
        <v>0</v>
      </c>
      <c r="CZ126">
        <f>AH126</f>
        <v>0</v>
      </c>
      <c r="DA126">
        <f>AL126</f>
        <v>1</v>
      </c>
      <c r="DB126">
        <v>0</v>
      </c>
    </row>
    <row r="127" spans="1:106" x14ac:dyDescent="0.2">
      <c r="A127">
        <f>ROW(Source!A99)</f>
        <v>99</v>
      </c>
      <c r="B127">
        <v>33034105</v>
      </c>
      <c r="C127">
        <v>33034892</v>
      </c>
      <c r="D127">
        <v>32517073</v>
      </c>
      <c r="E127">
        <v>1</v>
      </c>
      <c r="F127">
        <v>1</v>
      </c>
      <c r="G127">
        <v>19</v>
      </c>
      <c r="H127">
        <v>2</v>
      </c>
      <c r="I127" t="s">
        <v>805</v>
      </c>
      <c r="J127" t="s">
        <v>806</v>
      </c>
      <c r="K127" t="s">
        <v>807</v>
      </c>
      <c r="L127">
        <v>1368</v>
      </c>
      <c r="N127">
        <v>1011</v>
      </c>
      <c r="O127" t="s">
        <v>801</v>
      </c>
      <c r="P127" t="s">
        <v>801</v>
      </c>
      <c r="Q127">
        <v>1</v>
      </c>
      <c r="W127">
        <v>0</v>
      </c>
      <c r="X127">
        <v>-865246060</v>
      </c>
      <c r="Y127">
        <v>1.38</v>
      </c>
      <c r="AA127">
        <v>0</v>
      </c>
      <c r="AB127">
        <v>3.37</v>
      </c>
      <c r="AC127">
        <v>0.85</v>
      </c>
      <c r="AD127">
        <v>0</v>
      </c>
      <c r="AE127">
        <v>0</v>
      </c>
      <c r="AF127">
        <v>3.37</v>
      </c>
      <c r="AG127">
        <v>0.85</v>
      </c>
      <c r="AH127">
        <v>0</v>
      </c>
      <c r="AI127">
        <v>1</v>
      </c>
      <c r="AJ127">
        <v>1</v>
      </c>
      <c r="AK127">
        <v>1</v>
      </c>
      <c r="AL127">
        <v>1</v>
      </c>
      <c r="AN127">
        <v>0</v>
      </c>
      <c r="AO127">
        <v>1</v>
      </c>
      <c r="AP127">
        <v>0</v>
      </c>
      <c r="AQ127">
        <v>0</v>
      </c>
      <c r="AR127">
        <v>0</v>
      </c>
      <c r="AS127" t="s">
        <v>3</v>
      </c>
      <c r="AT127">
        <v>1.38</v>
      </c>
      <c r="AU127" t="s">
        <v>3</v>
      </c>
      <c r="AV127">
        <v>0</v>
      </c>
      <c r="AW127">
        <v>2</v>
      </c>
      <c r="AX127">
        <v>33034909</v>
      </c>
      <c r="AY127">
        <v>1</v>
      </c>
      <c r="AZ127">
        <v>0</v>
      </c>
      <c r="BA127">
        <v>120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Y127*Source!I99</f>
        <v>0.32705999999999996</v>
      </c>
      <c r="CY127">
        <f>AB127</f>
        <v>3.37</v>
      </c>
      <c r="CZ127">
        <f>AF127</f>
        <v>3.37</v>
      </c>
      <c r="DA127">
        <f>AJ127</f>
        <v>1</v>
      </c>
      <c r="DB127">
        <v>0</v>
      </c>
    </row>
    <row r="128" spans="1:106" x14ac:dyDescent="0.2">
      <c r="A128">
        <f>ROW(Source!A99)</f>
        <v>99</v>
      </c>
      <c r="B128">
        <v>33034105</v>
      </c>
      <c r="C128">
        <v>33034892</v>
      </c>
      <c r="D128">
        <v>32516433</v>
      </c>
      <c r="E128">
        <v>1</v>
      </c>
      <c r="F128">
        <v>1</v>
      </c>
      <c r="G128">
        <v>19</v>
      </c>
      <c r="H128">
        <v>2</v>
      </c>
      <c r="I128" t="s">
        <v>808</v>
      </c>
      <c r="J128" t="s">
        <v>809</v>
      </c>
      <c r="K128" t="s">
        <v>810</v>
      </c>
      <c r="L128">
        <v>1368</v>
      </c>
      <c r="N128">
        <v>1011</v>
      </c>
      <c r="O128" t="s">
        <v>801</v>
      </c>
      <c r="P128" t="s">
        <v>801</v>
      </c>
      <c r="Q128">
        <v>1</v>
      </c>
      <c r="W128">
        <v>0</v>
      </c>
      <c r="X128">
        <v>1483315828</v>
      </c>
      <c r="Y128">
        <v>0.31</v>
      </c>
      <c r="AA128">
        <v>0</v>
      </c>
      <c r="AB128">
        <v>566.44000000000005</v>
      </c>
      <c r="AC128">
        <v>281.27999999999997</v>
      </c>
      <c r="AD128">
        <v>0</v>
      </c>
      <c r="AE128">
        <v>0</v>
      </c>
      <c r="AF128">
        <v>566.44000000000005</v>
      </c>
      <c r="AG128">
        <v>281.27999999999997</v>
      </c>
      <c r="AH128">
        <v>0</v>
      </c>
      <c r="AI128">
        <v>1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0</v>
      </c>
      <c r="AQ128">
        <v>0</v>
      </c>
      <c r="AR128">
        <v>0</v>
      </c>
      <c r="AS128" t="s">
        <v>3</v>
      </c>
      <c r="AT128">
        <v>0.31</v>
      </c>
      <c r="AU128" t="s">
        <v>3</v>
      </c>
      <c r="AV128">
        <v>0</v>
      </c>
      <c r="AW128">
        <v>2</v>
      </c>
      <c r="AX128">
        <v>33034910</v>
      </c>
      <c r="AY128">
        <v>1</v>
      </c>
      <c r="AZ128">
        <v>0</v>
      </c>
      <c r="BA128">
        <v>121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Y128*Source!I99</f>
        <v>7.3469999999999994E-2</v>
      </c>
      <c r="CY128">
        <f>AB128</f>
        <v>566.44000000000005</v>
      </c>
      <c r="CZ128">
        <f>AF128</f>
        <v>566.44000000000005</v>
      </c>
      <c r="DA128">
        <f>AJ128</f>
        <v>1</v>
      </c>
      <c r="DB128">
        <v>0</v>
      </c>
    </row>
    <row r="129" spans="1:106" x14ac:dyDescent="0.2">
      <c r="A129">
        <f>ROW(Source!A99)</f>
        <v>99</v>
      </c>
      <c r="B129">
        <v>33034105</v>
      </c>
      <c r="C129">
        <v>33034892</v>
      </c>
      <c r="D129">
        <v>32516599</v>
      </c>
      <c r="E129">
        <v>1</v>
      </c>
      <c r="F129">
        <v>1</v>
      </c>
      <c r="G129">
        <v>19</v>
      </c>
      <c r="H129">
        <v>2</v>
      </c>
      <c r="I129" t="s">
        <v>811</v>
      </c>
      <c r="J129" t="s">
        <v>812</v>
      </c>
      <c r="K129" t="s">
        <v>813</v>
      </c>
      <c r="L129">
        <v>1368</v>
      </c>
      <c r="N129">
        <v>1011</v>
      </c>
      <c r="O129" t="s">
        <v>801</v>
      </c>
      <c r="P129" t="s">
        <v>801</v>
      </c>
      <c r="Q129">
        <v>1</v>
      </c>
      <c r="W129">
        <v>0</v>
      </c>
      <c r="X129">
        <v>47389749</v>
      </c>
      <c r="Y129">
        <v>26.25</v>
      </c>
      <c r="AA129">
        <v>0</v>
      </c>
      <c r="AB129">
        <v>9.7100000000000009</v>
      </c>
      <c r="AC129">
        <v>2.25</v>
      </c>
      <c r="AD129">
        <v>0</v>
      </c>
      <c r="AE129">
        <v>0</v>
      </c>
      <c r="AF129">
        <v>9.7100000000000009</v>
      </c>
      <c r="AG129">
        <v>2.25</v>
      </c>
      <c r="AH129">
        <v>0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26.25</v>
      </c>
      <c r="AU129" t="s">
        <v>3</v>
      </c>
      <c r="AV129">
        <v>0</v>
      </c>
      <c r="AW129">
        <v>2</v>
      </c>
      <c r="AX129">
        <v>33034911</v>
      </c>
      <c r="AY129">
        <v>1</v>
      </c>
      <c r="AZ129">
        <v>0</v>
      </c>
      <c r="BA129">
        <v>122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Y129*Source!I99</f>
        <v>6.2212499999999995</v>
      </c>
      <c r="CY129">
        <f>AB129</f>
        <v>9.7100000000000009</v>
      </c>
      <c r="CZ129">
        <f>AF129</f>
        <v>9.7100000000000009</v>
      </c>
      <c r="DA129">
        <f>AJ129</f>
        <v>1</v>
      </c>
      <c r="DB129">
        <v>0</v>
      </c>
    </row>
    <row r="130" spans="1:106" x14ac:dyDescent="0.2">
      <c r="A130">
        <f>ROW(Source!A99)</f>
        <v>99</v>
      </c>
      <c r="B130">
        <v>33034105</v>
      </c>
      <c r="C130">
        <v>33034892</v>
      </c>
      <c r="D130">
        <v>32517836</v>
      </c>
      <c r="E130">
        <v>1</v>
      </c>
      <c r="F130">
        <v>1</v>
      </c>
      <c r="G130">
        <v>19</v>
      </c>
      <c r="H130">
        <v>3</v>
      </c>
      <c r="I130" t="s">
        <v>814</v>
      </c>
      <c r="J130" t="s">
        <v>815</v>
      </c>
      <c r="K130" t="s">
        <v>816</v>
      </c>
      <c r="L130">
        <v>1348</v>
      </c>
      <c r="N130">
        <v>1009</v>
      </c>
      <c r="O130" t="s">
        <v>19</v>
      </c>
      <c r="P130" t="s">
        <v>19</v>
      </c>
      <c r="Q130">
        <v>1000</v>
      </c>
      <c r="W130">
        <v>0</v>
      </c>
      <c r="X130">
        <v>1571432467</v>
      </c>
      <c r="Y130">
        <v>0.04</v>
      </c>
      <c r="AA130">
        <v>31493.279999999999</v>
      </c>
      <c r="AB130">
        <v>0</v>
      </c>
      <c r="AC130">
        <v>0</v>
      </c>
      <c r="AD130">
        <v>0</v>
      </c>
      <c r="AE130">
        <v>31493.279999999999</v>
      </c>
      <c r="AF130">
        <v>0</v>
      </c>
      <c r="AG130">
        <v>0</v>
      </c>
      <c r="AH130">
        <v>0</v>
      </c>
      <c r="AI130">
        <v>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0</v>
      </c>
      <c r="AQ130">
        <v>0</v>
      </c>
      <c r="AR130">
        <v>0</v>
      </c>
      <c r="AS130" t="s">
        <v>3</v>
      </c>
      <c r="AT130">
        <v>0.04</v>
      </c>
      <c r="AU130" t="s">
        <v>3</v>
      </c>
      <c r="AV130">
        <v>0</v>
      </c>
      <c r="AW130">
        <v>2</v>
      </c>
      <c r="AX130">
        <v>33034912</v>
      </c>
      <c r="AY130">
        <v>1</v>
      </c>
      <c r="AZ130">
        <v>0</v>
      </c>
      <c r="BA130">
        <v>123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Y130*Source!I99</f>
        <v>9.4800000000000006E-3</v>
      </c>
      <c r="CY130">
        <f t="shared" ref="CY130:CY140" si="18">AA130</f>
        <v>31493.279999999999</v>
      </c>
      <c r="CZ130">
        <f t="shared" ref="CZ130:CZ140" si="19">AE130</f>
        <v>31493.279999999999</v>
      </c>
      <c r="DA130">
        <f t="shared" ref="DA130:DA140" si="20">AI130</f>
        <v>1</v>
      </c>
      <c r="DB130">
        <v>0</v>
      </c>
    </row>
    <row r="131" spans="1:106" x14ac:dyDescent="0.2">
      <c r="A131">
        <f>ROW(Source!A99)</f>
        <v>99</v>
      </c>
      <c r="B131">
        <v>33034105</v>
      </c>
      <c r="C131">
        <v>33034892</v>
      </c>
      <c r="D131">
        <v>32518156</v>
      </c>
      <c r="E131">
        <v>1</v>
      </c>
      <c r="F131">
        <v>1</v>
      </c>
      <c r="G131">
        <v>19</v>
      </c>
      <c r="H131">
        <v>3</v>
      </c>
      <c r="I131" t="s">
        <v>817</v>
      </c>
      <c r="J131" t="s">
        <v>818</v>
      </c>
      <c r="K131" t="s">
        <v>819</v>
      </c>
      <c r="L131">
        <v>1348</v>
      </c>
      <c r="N131">
        <v>1009</v>
      </c>
      <c r="O131" t="s">
        <v>19</v>
      </c>
      <c r="P131" t="s">
        <v>19</v>
      </c>
      <c r="Q131">
        <v>1000</v>
      </c>
      <c r="W131">
        <v>0</v>
      </c>
      <c r="X131">
        <v>1574046373</v>
      </c>
      <c r="Y131">
        <v>3.6999999999999998E-2</v>
      </c>
      <c r="AA131">
        <v>45454.3</v>
      </c>
      <c r="AB131">
        <v>0</v>
      </c>
      <c r="AC131">
        <v>0</v>
      </c>
      <c r="AD131">
        <v>0</v>
      </c>
      <c r="AE131">
        <v>45454.3</v>
      </c>
      <c r="AF131">
        <v>0</v>
      </c>
      <c r="AG131">
        <v>0</v>
      </c>
      <c r="AH131">
        <v>0</v>
      </c>
      <c r="AI131">
        <v>1</v>
      </c>
      <c r="AJ131">
        <v>1</v>
      </c>
      <c r="AK131">
        <v>1</v>
      </c>
      <c r="AL131">
        <v>1</v>
      </c>
      <c r="AN131">
        <v>0</v>
      </c>
      <c r="AO131">
        <v>1</v>
      </c>
      <c r="AP131">
        <v>0</v>
      </c>
      <c r="AQ131">
        <v>0</v>
      </c>
      <c r="AR131">
        <v>0</v>
      </c>
      <c r="AS131" t="s">
        <v>3</v>
      </c>
      <c r="AT131">
        <v>3.6999999999999998E-2</v>
      </c>
      <c r="AU131" t="s">
        <v>3</v>
      </c>
      <c r="AV131">
        <v>0</v>
      </c>
      <c r="AW131">
        <v>2</v>
      </c>
      <c r="AX131">
        <v>33034913</v>
      </c>
      <c r="AY131">
        <v>1</v>
      </c>
      <c r="AZ131">
        <v>0</v>
      </c>
      <c r="BA131">
        <v>124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Y131*Source!I99</f>
        <v>8.768999999999999E-3</v>
      </c>
      <c r="CY131">
        <f t="shared" si="18"/>
        <v>45454.3</v>
      </c>
      <c r="CZ131">
        <f t="shared" si="19"/>
        <v>45454.3</v>
      </c>
      <c r="DA131">
        <f t="shared" si="20"/>
        <v>1</v>
      </c>
      <c r="DB131">
        <v>0</v>
      </c>
    </row>
    <row r="132" spans="1:106" x14ac:dyDescent="0.2">
      <c r="A132">
        <f>ROW(Source!A99)</f>
        <v>99</v>
      </c>
      <c r="B132">
        <v>33034105</v>
      </c>
      <c r="C132">
        <v>33034892</v>
      </c>
      <c r="D132">
        <v>32518894</v>
      </c>
      <c r="E132">
        <v>1</v>
      </c>
      <c r="F132">
        <v>1</v>
      </c>
      <c r="G132">
        <v>19</v>
      </c>
      <c r="H132">
        <v>3</v>
      </c>
      <c r="I132" t="s">
        <v>820</v>
      </c>
      <c r="J132" t="s">
        <v>821</v>
      </c>
      <c r="K132" t="s">
        <v>822</v>
      </c>
      <c r="L132">
        <v>1327</v>
      </c>
      <c r="N132">
        <v>1005</v>
      </c>
      <c r="O132" t="s">
        <v>823</v>
      </c>
      <c r="P132" t="s">
        <v>823</v>
      </c>
      <c r="Q132">
        <v>1</v>
      </c>
      <c r="W132">
        <v>0</v>
      </c>
      <c r="X132">
        <v>-1132375348</v>
      </c>
      <c r="Y132">
        <v>5.6</v>
      </c>
      <c r="AA132">
        <v>63.78</v>
      </c>
      <c r="AB132">
        <v>0</v>
      </c>
      <c r="AC132">
        <v>0</v>
      </c>
      <c r="AD132">
        <v>0</v>
      </c>
      <c r="AE132">
        <v>63.78</v>
      </c>
      <c r="AF132">
        <v>0</v>
      </c>
      <c r="AG132">
        <v>0</v>
      </c>
      <c r="AH132">
        <v>0</v>
      </c>
      <c r="AI132">
        <v>1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3</v>
      </c>
      <c r="AT132">
        <v>5.6</v>
      </c>
      <c r="AU132" t="s">
        <v>3</v>
      </c>
      <c r="AV132">
        <v>0</v>
      </c>
      <c r="AW132">
        <v>2</v>
      </c>
      <c r="AX132">
        <v>33034915</v>
      </c>
      <c r="AY132">
        <v>1</v>
      </c>
      <c r="AZ132">
        <v>0</v>
      </c>
      <c r="BA132">
        <v>125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Y132*Source!I99</f>
        <v>1.3271999999999999</v>
      </c>
      <c r="CY132">
        <f t="shared" si="18"/>
        <v>63.78</v>
      </c>
      <c r="CZ132">
        <f t="shared" si="19"/>
        <v>63.78</v>
      </c>
      <c r="DA132">
        <f t="shared" si="20"/>
        <v>1</v>
      </c>
      <c r="DB132">
        <v>0</v>
      </c>
    </row>
    <row r="133" spans="1:106" x14ac:dyDescent="0.2">
      <c r="A133">
        <f>ROW(Source!A99)</f>
        <v>99</v>
      </c>
      <c r="B133">
        <v>33034105</v>
      </c>
      <c r="C133">
        <v>33034892</v>
      </c>
      <c r="D133">
        <v>32517311</v>
      </c>
      <c r="E133">
        <v>1</v>
      </c>
      <c r="F133">
        <v>1</v>
      </c>
      <c r="G133">
        <v>19</v>
      </c>
      <c r="H133">
        <v>3</v>
      </c>
      <c r="I133" t="s">
        <v>824</v>
      </c>
      <c r="J133" t="s">
        <v>825</v>
      </c>
      <c r="K133" t="s">
        <v>826</v>
      </c>
      <c r="L133">
        <v>1348</v>
      </c>
      <c r="N133">
        <v>1009</v>
      </c>
      <c r="O133" t="s">
        <v>19</v>
      </c>
      <c r="P133" t="s">
        <v>19</v>
      </c>
      <c r="Q133">
        <v>1000</v>
      </c>
      <c r="W133">
        <v>0</v>
      </c>
      <c r="X133">
        <v>1471527661</v>
      </c>
      <c r="Y133">
        <v>0.05</v>
      </c>
      <c r="AA133">
        <v>4752.91</v>
      </c>
      <c r="AB133">
        <v>0</v>
      </c>
      <c r="AC133">
        <v>0</v>
      </c>
      <c r="AD133">
        <v>0</v>
      </c>
      <c r="AE133">
        <v>4752.91</v>
      </c>
      <c r="AF133">
        <v>0</v>
      </c>
      <c r="AG133">
        <v>0</v>
      </c>
      <c r="AH133">
        <v>0</v>
      </c>
      <c r="AI133">
        <v>1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0</v>
      </c>
      <c r="AQ133">
        <v>0</v>
      </c>
      <c r="AR133">
        <v>0</v>
      </c>
      <c r="AS133" t="s">
        <v>3</v>
      </c>
      <c r="AT133">
        <v>0.05</v>
      </c>
      <c r="AU133" t="s">
        <v>3</v>
      </c>
      <c r="AV133">
        <v>0</v>
      </c>
      <c r="AW133">
        <v>2</v>
      </c>
      <c r="AX133">
        <v>33034914</v>
      </c>
      <c r="AY133">
        <v>1</v>
      </c>
      <c r="AZ133">
        <v>0</v>
      </c>
      <c r="BA133">
        <v>126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Y133*Source!I99</f>
        <v>1.1849999999999999E-2</v>
      </c>
      <c r="CY133">
        <f t="shared" si="18"/>
        <v>4752.91</v>
      </c>
      <c r="CZ133">
        <f t="shared" si="19"/>
        <v>4752.91</v>
      </c>
      <c r="DA133">
        <f t="shared" si="20"/>
        <v>1</v>
      </c>
      <c r="DB133">
        <v>0</v>
      </c>
    </row>
    <row r="134" spans="1:106" x14ac:dyDescent="0.2">
      <c r="A134">
        <f>ROW(Source!A99)</f>
        <v>99</v>
      </c>
      <c r="B134">
        <v>33034105</v>
      </c>
      <c r="C134">
        <v>33034892</v>
      </c>
      <c r="D134">
        <v>32519061</v>
      </c>
      <c r="E134">
        <v>1</v>
      </c>
      <c r="F134">
        <v>1</v>
      </c>
      <c r="G134">
        <v>19</v>
      </c>
      <c r="H134">
        <v>3</v>
      </c>
      <c r="I134" t="s">
        <v>827</v>
      </c>
      <c r="J134" t="s">
        <v>828</v>
      </c>
      <c r="K134" t="s">
        <v>829</v>
      </c>
      <c r="L134">
        <v>1339</v>
      </c>
      <c r="N134">
        <v>1007</v>
      </c>
      <c r="O134" t="s">
        <v>830</v>
      </c>
      <c r="P134" t="s">
        <v>830</v>
      </c>
      <c r="Q134">
        <v>1</v>
      </c>
      <c r="W134">
        <v>0</v>
      </c>
      <c r="X134">
        <v>1653821073</v>
      </c>
      <c r="Y134">
        <v>1.75</v>
      </c>
      <c r="AA134">
        <v>29.98</v>
      </c>
      <c r="AB134">
        <v>0</v>
      </c>
      <c r="AC134">
        <v>0</v>
      </c>
      <c r="AD134">
        <v>0</v>
      </c>
      <c r="AE134">
        <v>29.98</v>
      </c>
      <c r="AF134">
        <v>0</v>
      </c>
      <c r="AG134">
        <v>0</v>
      </c>
      <c r="AH134">
        <v>0</v>
      </c>
      <c r="AI134">
        <v>1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0</v>
      </c>
      <c r="AQ134">
        <v>0</v>
      </c>
      <c r="AR134">
        <v>0</v>
      </c>
      <c r="AS134" t="s">
        <v>3</v>
      </c>
      <c r="AT134">
        <v>1.75</v>
      </c>
      <c r="AU134" t="s">
        <v>3</v>
      </c>
      <c r="AV134">
        <v>0</v>
      </c>
      <c r="AW134">
        <v>2</v>
      </c>
      <c r="AX134">
        <v>33034916</v>
      </c>
      <c r="AY134">
        <v>1</v>
      </c>
      <c r="AZ134">
        <v>0</v>
      </c>
      <c r="BA134">
        <v>127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Y134*Source!I99</f>
        <v>0.41474999999999995</v>
      </c>
      <c r="CY134">
        <f t="shared" si="18"/>
        <v>29.98</v>
      </c>
      <c r="CZ134">
        <f t="shared" si="19"/>
        <v>29.98</v>
      </c>
      <c r="DA134">
        <f t="shared" si="20"/>
        <v>1</v>
      </c>
      <c r="DB134">
        <v>0</v>
      </c>
    </row>
    <row r="135" spans="1:106" x14ac:dyDescent="0.2">
      <c r="A135">
        <f>ROW(Source!A99)</f>
        <v>99</v>
      </c>
      <c r="B135">
        <v>33034105</v>
      </c>
      <c r="C135">
        <v>33034892</v>
      </c>
      <c r="D135">
        <v>32517740</v>
      </c>
      <c r="E135">
        <v>1</v>
      </c>
      <c r="F135">
        <v>1</v>
      </c>
      <c r="G135">
        <v>19</v>
      </c>
      <c r="H135">
        <v>3</v>
      </c>
      <c r="I135" t="s">
        <v>831</v>
      </c>
      <c r="J135" t="s">
        <v>832</v>
      </c>
      <c r="K135" t="s">
        <v>833</v>
      </c>
      <c r="L135">
        <v>1339</v>
      </c>
      <c r="N135">
        <v>1007</v>
      </c>
      <c r="O135" t="s">
        <v>830</v>
      </c>
      <c r="P135" t="s">
        <v>830</v>
      </c>
      <c r="Q135">
        <v>1</v>
      </c>
      <c r="W135">
        <v>0</v>
      </c>
      <c r="X135">
        <v>-86784973</v>
      </c>
      <c r="Y135">
        <v>0.08</v>
      </c>
      <c r="AA135">
        <v>4993.7</v>
      </c>
      <c r="AB135">
        <v>0</v>
      </c>
      <c r="AC135">
        <v>0</v>
      </c>
      <c r="AD135">
        <v>0</v>
      </c>
      <c r="AE135">
        <v>4993.7</v>
      </c>
      <c r="AF135">
        <v>0</v>
      </c>
      <c r="AG135">
        <v>0</v>
      </c>
      <c r="AH135">
        <v>0</v>
      </c>
      <c r="AI135">
        <v>1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0</v>
      </c>
      <c r="AQ135">
        <v>0</v>
      </c>
      <c r="AR135">
        <v>0</v>
      </c>
      <c r="AS135" t="s">
        <v>3</v>
      </c>
      <c r="AT135">
        <v>0.08</v>
      </c>
      <c r="AU135" t="s">
        <v>3</v>
      </c>
      <c r="AV135">
        <v>0</v>
      </c>
      <c r="AW135">
        <v>2</v>
      </c>
      <c r="AX135">
        <v>33034917</v>
      </c>
      <c r="AY135">
        <v>1</v>
      </c>
      <c r="AZ135">
        <v>0</v>
      </c>
      <c r="BA135">
        <v>128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Y135*Source!I99</f>
        <v>1.8960000000000001E-2</v>
      </c>
      <c r="CY135">
        <f t="shared" si="18"/>
        <v>4993.7</v>
      </c>
      <c r="CZ135">
        <f t="shared" si="19"/>
        <v>4993.7</v>
      </c>
      <c r="DA135">
        <f t="shared" si="20"/>
        <v>1</v>
      </c>
      <c r="DB135">
        <v>0</v>
      </c>
    </row>
    <row r="136" spans="1:106" x14ac:dyDescent="0.2">
      <c r="A136">
        <f>ROW(Source!A99)</f>
        <v>99</v>
      </c>
      <c r="B136">
        <v>33034105</v>
      </c>
      <c r="C136">
        <v>33034892</v>
      </c>
      <c r="D136">
        <v>32517729</v>
      </c>
      <c r="E136">
        <v>1</v>
      </c>
      <c r="F136">
        <v>1</v>
      </c>
      <c r="G136">
        <v>19</v>
      </c>
      <c r="H136">
        <v>3</v>
      </c>
      <c r="I136" t="s">
        <v>834</v>
      </c>
      <c r="J136" t="s">
        <v>835</v>
      </c>
      <c r="K136" t="s">
        <v>836</v>
      </c>
      <c r="L136">
        <v>1339</v>
      </c>
      <c r="N136">
        <v>1007</v>
      </c>
      <c r="O136" t="s">
        <v>830</v>
      </c>
      <c r="P136" t="s">
        <v>830</v>
      </c>
      <c r="Q136">
        <v>1</v>
      </c>
      <c r="W136">
        <v>0</v>
      </c>
      <c r="X136">
        <v>-36459073</v>
      </c>
      <c r="Y136">
        <v>0.69</v>
      </c>
      <c r="AA136">
        <v>3762.19</v>
      </c>
      <c r="AB136">
        <v>0</v>
      </c>
      <c r="AC136">
        <v>0</v>
      </c>
      <c r="AD136">
        <v>0</v>
      </c>
      <c r="AE136">
        <v>3762.19</v>
      </c>
      <c r="AF136">
        <v>0</v>
      </c>
      <c r="AG136">
        <v>0</v>
      </c>
      <c r="AH136">
        <v>0</v>
      </c>
      <c r="AI136">
        <v>1</v>
      </c>
      <c r="AJ136">
        <v>1</v>
      </c>
      <c r="AK136">
        <v>1</v>
      </c>
      <c r="AL136">
        <v>1</v>
      </c>
      <c r="AN136">
        <v>0</v>
      </c>
      <c r="AO136">
        <v>1</v>
      </c>
      <c r="AP136">
        <v>0</v>
      </c>
      <c r="AQ136">
        <v>0</v>
      </c>
      <c r="AR136">
        <v>0</v>
      </c>
      <c r="AS136" t="s">
        <v>3</v>
      </c>
      <c r="AT136">
        <v>0.69</v>
      </c>
      <c r="AU136" t="s">
        <v>3</v>
      </c>
      <c r="AV136">
        <v>0</v>
      </c>
      <c r="AW136">
        <v>2</v>
      </c>
      <c r="AX136">
        <v>33034918</v>
      </c>
      <c r="AY136">
        <v>1</v>
      </c>
      <c r="AZ136">
        <v>0</v>
      </c>
      <c r="BA136">
        <v>129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Y136*Source!I99</f>
        <v>0.16352999999999998</v>
      </c>
      <c r="CY136">
        <f t="shared" si="18"/>
        <v>3762.19</v>
      </c>
      <c r="CZ136">
        <f t="shared" si="19"/>
        <v>3762.19</v>
      </c>
      <c r="DA136">
        <f t="shared" si="20"/>
        <v>1</v>
      </c>
      <c r="DB136">
        <v>0</v>
      </c>
    </row>
    <row r="137" spans="1:106" x14ac:dyDescent="0.2">
      <c r="A137">
        <f>ROW(Source!A99)</f>
        <v>99</v>
      </c>
      <c r="B137">
        <v>33034105</v>
      </c>
      <c r="C137">
        <v>33034892</v>
      </c>
      <c r="D137">
        <v>32517783</v>
      </c>
      <c r="E137">
        <v>1</v>
      </c>
      <c r="F137">
        <v>1</v>
      </c>
      <c r="G137">
        <v>19</v>
      </c>
      <c r="H137">
        <v>3</v>
      </c>
      <c r="I137" t="s">
        <v>837</v>
      </c>
      <c r="J137" t="s">
        <v>838</v>
      </c>
      <c r="K137" t="s">
        <v>839</v>
      </c>
      <c r="L137">
        <v>1339</v>
      </c>
      <c r="N137">
        <v>1007</v>
      </c>
      <c r="O137" t="s">
        <v>830</v>
      </c>
      <c r="P137" t="s">
        <v>830</v>
      </c>
      <c r="Q137">
        <v>1</v>
      </c>
      <c r="W137">
        <v>0</v>
      </c>
      <c r="X137">
        <v>-1282603236</v>
      </c>
      <c r="Y137">
        <v>0.2</v>
      </c>
      <c r="AA137">
        <v>5631.96</v>
      </c>
      <c r="AB137">
        <v>0</v>
      </c>
      <c r="AC137">
        <v>0</v>
      </c>
      <c r="AD137">
        <v>0</v>
      </c>
      <c r="AE137">
        <v>5631.96</v>
      </c>
      <c r="AF137">
        <v>0</v>
      </c>
      <c r="AG137">
        <v>0</v>
      </c>
      <c r="AH137">
        <v>0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0</v>
      </c>
      <c r="AQ137">
        <v>0</v>
      </c>
      <c r="AR137">
        <v>0</v>
      </c>
      <c r="AS137" t="s">
        <v>3</v>
      </c>
      <c r="AT137">
        <v>0.2</v>
      </c>
      <c r="AU137" t="s">
        <v>3</v>
      </c>
      <c r="AV137">
        <v>0</v>
      </c>
      <c r="AW137">
        <v>2</v>
      </c>
      <c r="AX137">
        <v>33034919</v>
      </c>
      <c r="AY137">
        <v>1</v>
      </c>
      <c r="AZ137">
        <v>0</v>
      </c>
      <c r="BA137">
        <v>130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Y137*Source!I99</f>
        <v>4.7399999999999998E-2</v>
      </c>
      <c r="CY137">
        <f t="shared" si="18"/>
        <v>5631.96</v>
      </c>
      <c r="CZ137">
        <f t="shared" si="19"/>
        <v>5631.96</v>
      </c>
      <c r="DA137">
        <f t="shared" si="20"/>
        <v>1</v>
      </c>
      <c r="DB137">
        <v>0</v>
      </c>
    </row>
    <row r="138" spans="1:106" x14ac:dyDescent="0.2">
      <c r="A138">
        <f>ROW(Source!A99)</f>
        <v>99</v>
      </c>
      <c r="B138">
        <v>33034105</v>
      </c>
      <c r="C138">
        <v>33034892</v>
      </c>
      <c r="D138">
        <v>32517784</v>
      </c>
      <c r="E138">
        <v>1</v>
      </c>
      <c r="F138">
        <v>1</v>
      </c>
      <c r="G138">
        <v>19</v>
      </c>
      <c r="H138">
        <v>3</v>
      </c>
      <c r="I138" t="s">
        <v>840</v>
      </c>
      <c r="J138" t="s">
        <v>841</v>
      </c>
      <c r="K138" t="s">
        <v>842</v>
      </c>
      <c r="L138">
        <v>1339</v>
      </c>
      <c r="N138">
        <v>1007</v>
      </c>
      <c r="O138" t="s">
        <v>830</v>
      </c>
      <c r="P138" t="s">
        <v>830</v>
      </c>
      <c r="Q138">
        <v>1</v>
      </c>
      <c r="W138">
        <v>0</v>
      </c>
      <c r="X138">
        <v>966492149</v>
      </c>
      <c r="Y138">
        <v>0.69</v>
      </c>
      <c r="AA138">
        <v>5631.96</v>
      </c>
      <c r="AB138">
        <v>0</v>
      </c>
      <c r="AC138">
        <v>0</v>
      </c>
      <c r="AD138">
        <v>0</v>
      </c>
      <c r="AE138">
        <v>5631.96</v>
      </c>
      <c r="AF138">
        <v>0</v>
      </c>
      <c r="AG138">
        <v>0</v>
      </c>
      <c r="AH138">
        <v>0</v>
      </c>
      <c r="AI138">
        <v>1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3</v>
      </c>
      <c r="AT138">
        <v>0.69</v>
      </c>
      <c r="AU138" t="s">
        <v>3</v>
      </c>
      <c r="AV138">
        <v>0</v>
      </c>
      <c r="AW138">
        <v>2</v>
      </c>
      <c r="AX138">
        <v>33034920</v>
      </c>
      <c r="AY138">
        <v>1</v>
      </c>
      <c r="AZ138">
        <v>0</v>
      </c>
      <c r="BA138">
        <v>131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Y138*Source!I99</f>
        <v>0.16352999999999998</v>
      </c>
      <c r="CY138">
        <f t="shared" si="18"/>
        <v>5631.96</v>
      </c>
      <c r="CZ138">
        <f t="shared" si="19"/>
        <v>5631.96</v>
      </c>
      <c r="DA138">
        <f t="shared" si="20"/>
        <v>1</v>
      </c>
      <c r="DB138">
        <v>0</v>
      </c>
    </row>
    <row r="139" spans="1:106" x14ac:dyDescent="0.2">
      <c r="A139">
        <f>ROW(Source!A99)</f>
        <v>99</v>
      </c>
      <c r="B139">
        <v>33034105</v>
      </c>
      <c r="C139">
        <v>33034892</v>
      </c>
      <c r="D139">
        <v>32519911</v>
      </c>
      <c r="E139">
        <v>1</v>
      </c>
      <c r="F139">
        <v>1</v>
      </c>
      <c r="G139">
        <v>19</v>
      </c>
      <c r="H139">
        <v>3</v>
      </c>
      <c r="I139" t="s">
        <v>843</v>
      </c>
      <c r="J139" t="s">
        <v>844</v>
      </c>
      <c r="K139" t="s">
        <v>845</v>
      </c>
      <c r="L139">
        <v>1339</v>
      </c>
      <c r="N139">
        <v>1007</v>
      </c>
      <c r="O139" t="s">
        <v>830</v>
      </c>
      <c r="P139" t="s">
        <v>830</v>
      </c>
      <c r="Q139">
        <v>1</v>
      </c>
      <c r="W139">
        <v>0</v>
      </c>
      <c r="X139">
        <v>-1613524913</v>
      </c>
      <c r="Y139">
        <v>102</v>
      </c>
      <c r="AA139">
        <v>3195.93</v>
      </c>
      <c r="AB139">
        <v>0</v>
      </c>
      <c r="AC139">
        <v>0</v>
      </c>
      <c r="AD139">
        <v>0</v>
      </c>
      <c r="AE139">
        <v>3195.93</v>
      </c>
      <c r="AF139">
        <v>0</v>
      </c>
      <c r="AG139">
        <v>0</v>
      </c>
      <c r="AH139">
        <v>0</v>
      </c>
      <c r="AI139">
        <v>1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0</v>
      </c>
      <c r="AQ139">
        <v>0</v>
      </c>
      <c r="AR139">
        <v>0</v>
      </c>
      <c r="AS139" t="s">
        <v>3</v>
      </c>
      <c r="AT139">
        <v>102</v>
      </c>
      <c r="AU139" t="s">
        <v>3</v>
      </c>
      <c r="AV139">
        <v>0</v>
      </c>
      <c r="AW139">
        <v>2</v>
      </c>
      <c r="AX139">
        <v>33034921</v>
      </c>
      <c r="AY139">
        <v>1</v>
      </c>
      <c r="AZ139">
        <v>0</v>
      </c>
      <c r="BA139">
        <v>132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Y139*Source!I99</f>
        <v>24.173999999999999</v>
      </c>
      <c r="CY139">
        <f t="shared" si="18"/>
        <v>3195.93</v>
      </c>
      <c r="CZ139">
        <f t="shared" si="19"/>
        <v>3195.93</v>
      </c>
      <c r="DA139">
        <f t="shared" si="20"/>
        <v>1</v>
      </c>
      <c r="DB139">
        <v>0</v>
      </c>
    </row>
    <row r="140" spans="1:106" x14ac:dyDescent="0.2">
      <c r="A140">
        <f>ROW(Source!A99)</f>
        <v>99</v>
      </c>
      <c r="B140">
        <v>33034105</v>
      </c>
      <c r="C140">
        <v>33034892</v>
      </c>
      <c r="D140">
        <v>32521663</v>
      </c>
      <c r="E140">
        <v>1</v>
      </c>
      <c r="F140">
        <v>1</v>
      </c>
      <c r="G140">
        <v>19</v>
      </c>
      <c r="H140">
        <v>3</v>
      </c>
      <c r="I140" t="s">
        <v>846</v>
      </c>
      <c r="J140" t="s">
        <v>847</v>
      </c>
      <c r="K140" t="s">
        <v>848</v>
      </c>
      <c r="L140">
        <v>1327</v>
      </c>
      <c r="N140">
        <v>1005</v>
      </c>
      <c r="O140" t="s">
        <v>823</v>
      </c>
      <c r="P140" t="s">
        <v>823</v>
      </c>
      <c r="Q140">
        <v>1</v>
      </c>
      <c r="W140">
        <v>0</v>
      </c>
      <c r="X140">
        <v>603730207</v>
      </c>
      <c r="Y140">
        <v>49.5</v>
      </c>
      <c r="AA140">
        <v>207.09</v>
      </c>
      <c r="AB140">
        <v>0</v>
      </c>
      <c r="AC140">
        <v>0</v>
      </c>
      <c r="AD140">
        <v>0</v>
      </c>
      <c r="AE140">
        <v>207.09</v>
      </c>
      <c r="AF140">
        <v>0</v>
      </c>
      <c r="AG140">
        <v>0</v>
      </c>
      <c r="AH140">
        <v>0</v>
      </c>
      <c r="AI140">
        <v>1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3</v>
      </c>
      <c r="AT140">
        <v>49.5</v>
      </c>
      <c r="AU140" t="s">
        <v>3</v>
      </c>
      <c r="AV140">
        <v>0</v>
      </c>
      <c r="AW140">
        <v>2</v>
      </c>
      <c r="AX140">
        <v>33034922</v>
      </c>
      <c r="AY140">
        <v>1</v>
      </c>
      <c r="AZ140">
        <v>0</v>
      </c>
      <c r="BA140">
        <v>133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Y140*Source!I99</f>
        <v>11.731499999999999</v>
      </c>
      <c r="CY140">
        <f t="shared" si="18"/>
        <v>207.09</v>
      </c>
      <c r="CZ140">
        <f t="shared" si="19"/>
        <v>207.09</v>
      </c>
      <c r="DA140">
        <f t="shared" si="20"/>
        <v>1</v>
      </c>
      <c r="DB140">
        <v>0</v>
      </c>
    </row>
    <row r="141" spans="1:106" x14ac:dyDescent="0.2">
      <c r="A141">
        <f>ROW(Source!A102)</f>
        <v>102</v>
      </c>
      <c r="B141">
        <v>33034105</v>
      </c>
      <c r="C141">
        <v>33034925</v>
      </c>
      <c r="D141">
        <v>32505425</v>
      </c>
      <c r="E141">
        <v>19</v>
      </c>
      <c r="F141">
        <v>1</v>
      </c>
      <c r="G141">
        <v>19</v>
      </c>
      <c r="H141">
        <v>1</v>
      </c>
      <c r="I141" t="s">
        <v>795</v>
      </c>
      <c r="J141" t="s">
        <v>3</v>
      </c>
      <c r="K141" t="s">
        <v>796</v>
      </c>
      <c r="L141">
        <v>1191</v>
      </c>
      <c r="N141">
        <v>1013</v>
      </c>
      <c r="O141" t="s">
        <v>797</v>
      </c>
      <c r="P141" t="s">
        <v>797</v>
      </c>
      <c r="Q141">
        <v>1</v>
      </c>
      <c r="W141">
        <v>0</v>
      </c>
      <c r="X141">
        <v>476480486</v>
      </c>
      <c r="Y141">
        <v>36.11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1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0</v>
      </c>
      <c r="AQ141">
        <v>0</v>
      </c>
      <c r="AR141">
        <v>0</v>
      </c>
      <c r="AS141" t="s">
        <v>3</v>
      </c>
      <c r="AT141">
        <v>36.11</v>
      </c>
      <c r="AU141" t="s">
        <v>3</v>
      </c>
      <c r="AV141">
        <v>1</v>
      </c>
      <c r="AW141">
        <v>2</v>
      </c>
      <c r="AX141">
        <v>33034931</v>
      </c>
      <c r="AY141">
        <v>1</v>
      </c>
      <c r="AZ141">
        <v>0</v>
      </c>
      <c r="BA141">
        <v>134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Y141*Source!I102</f>
        <v>6.1748100000000008</v>
      </c>
      <c r="CY141">
        <f>AD141</f>
        <v>0</v>
      </c>
      <c r="CZ141">
        <f>AH141</f>
        <v>0</v>
      </c>
      <c r="DA141">
        <f>AL141</f>
        <v>1</v>
      </c>
      <c r="DB141">
        <v>0</v>
      </c>
    </row>
    <row r="142" spans="1:106" x14ac:dyDescent="0.2">
      <c r="A142">
        <f>ROW(Source!A102)</f>
        <v>102</v>
      </c>
      <c r="B142">
        <v>33034105</v>
      </c>
      <c r="C142">
        <v>33034925</v>
      </c>
      <c r="D142">
        <v>32516754</v>
      </c>
      <c r="E142">
        <v>1</v>
      </c>
      <c r="F142">
        <v>1</v>
      </c>
      <c r="G142">
        <v>19</v>
      </c>
      <c r="H142">
        <v>2</v>
      </c>
      <c r="I142" t="s">
        <v>798</v>
      </c>
      <c r="J142" t="s">
        <v>799</v>
      </c>
      <c r="K142" t="s">
        <v>800</v>
      </c>
      <c r="L142">
        <v>1368</v>
      </c>
      <c r="N142">
        <v>1011</v>
      </c>
      <c r="O142" t="s">
        <v>801</v>
      </c>
      <c r="P142" t="s">
        <v>801</v>
      </c>
      <c r="Q142">
        <v>1</v>
      </c>
      <c r="W142">
        <v>0</v>
      </c>
      <c r="X142">
        <v>-1683917449</v>
      </c>
      <c r="Y142">
        <v>21.91</v>
      </c>
      <c r="AA142">
        <v>0</v>
      </c>
      <c r="AB142">
        <v>70.98</v>
      </c>
      <c r="AC142">
        <v>6.52</v>
      </c>
      <c r="AD142">
        <v>0</v>
      </c>
      <c r="AE142">
        <v>0</v>
      </c>
      <c r="AF142">
        <v>70.98</v>
      </c>
      <c r="AG142">
        <v>6.52</v>
      </c>
      <c r="AH142">
        <v>0</v>
      </c>
      <c r="AI142">
        <v>1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0</v>
      </c>
      <c r="AQ142">
        <v>0</v>
      </c>
      <c r="AR142">
        <v>0</v>
      </c>
      <c r="AS142" t="s">
        <v>3</v>
      </c>
      <c r="AT142">
        <v>21.91</v>
      </c>
      <c r="AU142" t="s">
        <v>3</v>
      </c>
      <c r="AV142">
        <v>0</v>
      </c>
      <c r="AW142">
        <v>2</v>
      </c>
      <c r="AX142">
        <v>33034932</v>
      </c>
      <c r="AY142">
        <v>1</v>
      </c>
      <c r="AZ142">
        <v>0</v>
      </c>
      <c r="BA142">
        <v>135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Y142*Source!I102</f>
        <v>3.7466100000000004</v>
      </c>
      <c r="CY142">
        <f>AB142</f>
        <v>70.98</v>
      </c>
      <c r="CZ142">
        <f>AF142</f>
        <v>70.98</v>
      </c>
      <c r="DA142">
        <f>AJ142</f>
        <v>1</v>
      </c>
      <c r="DB142">
        <v>0</v>
      </c>
    </row>
    <row r="143" spans="1:106" x14ac:dyDescent="0.2">
      <c r="A143">
        <f>ROW(Source!A102)</f>
        <v>102</v>
      </c>
      <c r="B143">
        <v>33034105</v>
      </c>
      <c r="C143">
        <v>33034925</v>
      </c>
      <c r="D143">
        <v>32518977</v>
      </c>
      <c r="E143">
        <v>1</v>
      </c>
      <c r="F143">
        <v>1</v>
      </c>
      <c r="G143">
        <v>19</v>
      </c>
      <c r="H143">
        <v>3</v>
      </c>
      <c r="I143" t="s">
        <v>802</v>
      </c>
      <c r="J143" t="s">
        <v>803</v>
      </c>
      <c r="K143" t="s">
        <v>804</v>
      </c>
      <c r="L143">
        <v>1348</v>
      </c>
      <c r="N143">
        <v>1009</v>
      </c>
      <c r="O143" t="s">
        <v>19</v>
      </c>
      <c r="P143" t="s">
        <v>19</v>
      </c>
      <c r="Q143">
        <v>1000</v>
      </c>
      <c r="W143">
        <v>0</v>
      </c>
      <c r="X143">
        <v>-1592467254</v>
      </c>
      <c r="Y143">
        <v>0.03</v>
      </c>
      <c r="AA143">
        <v>117442.26</v>
      </c>
      <c r="AB143">
        <v>0</v>
      </c>
      <c r="AC143">
        <v>0</v>
      </c>
      <c r="AD143">
        <v>0</v>
      </c>
      <c r="AE143">
        <v>117442.26</v>
      </c>
      <c r="AF143">
        <v>0</v>
      </c>
      <c r="AG143">
        <v>0</v>
      </c>
      <c r="AH143">
        <v>0</v>
      </c>
      <c r="AI143">
        <v>1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0</v>
      </c>
      <c r="AQ143">
        <v>0</v>
      </c>
      <c r="AR143">
        <v>0</v>
      </c>
      <c r="AS143" t="s">
        <v>3</v>
      </c>
      <c r="AT143">
        <v>0.03</v>
      </c>
      <c r="AU143" t="s">
        <v>3</v>
      </c>
      <c r="AV143">
        <v>0</v>
      </c>
      <c r="AW143">
        <v>2</v>
      </c>
      <c r="AX143">
        <v>33034933</v>
      </c>
      <c r="AY143">
        <v>1</v>
      </c>
      <c r="AZ143">
        <v>0</v>
      </c>
      <c r="BA143">
        <v>136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Y143*Source!I102</f>
        <v>5.13E-3</v>
      </c>
      <c r="CY143">
        <f>AA143</f>
        <v>117442.26</v>
      </c>
      <c r="CZ143">
        <f>AE143</f>
        <v>117442.26</v>
      </c>
      <c r="DA143">
        <f>AI143</f>
        <v>1</v>
      </c>
      <c r="DB143">
        <v>0</v>
      </c>
    </row>
    <row r="144" spans="1:106" x14ac:dyDescent="0.2">
      <c r="A144">
        <f>ROW(Source!A102)</f>
        <v>102</v>
      </c>
      <c r="B144">
        <v>33034105</v>
      </c>
      <c r="C144">
        <v>33034925</v>
      </c>
      <c r="D144">
        <v>32520163</v>
      </c>
      <c r="E144">
        <v>1</v>
      </c>
      <c r="F144">
        <v>1</v>
      </c>
      <c r="G144">
        <v>19</v>
      </c>
      <c r="H144">
        <v>3</v>
      </c>
      <c r="I144" t="s">
        <v>25</v>
      </c>
      <c r="J144" t="s">
        <v>27</v>
      </c>
      <c r="K144" t="s">
        <v>26</v>
      </c>
      <c r="L144">
        <v>1348</v>
      </c>
      <c r="N144">
        <v>1009</v>
      </c>
      <c r="O144" t="s">
        <v>19</v>
      </c>
      <c r="P144" t="s">
        <v>19</v>
      </c>
      <c r="Q144">
        <v>1000</v>
      </c>
      <c r="W144">
        <v>0</v>
      </c>
      <c r="X144">
        <v>-1467733540</v>
      </c>
      <c r="Y144">
        <v>1</v>
      </c>
      <c r="AA144">
        <v>53410.15</v>
      </c>
      <c r="AB144">
        <v>0</v>
      </c>
      <c r="AC144">
        <v>0</v>
      </c>
      <c r="AD144">
        <v>0</v>
      </c>
      <c r="AE144">
        <v>53410.15</v>
      </c>
      <c r="AF144">
        <v>0</v>
      </c>
      <c r="AG144">
        <v>0</v>
      </c>
      <c r="AH144">
        <v>0</v>
      </c>
      <c r="AI144">
        <v>1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3</v>
      </c>
      <c r="AT144">
        <v>1</v>
      </c>
      <c r="AU144" t="s">
        <v>3</v>
      </c>
      <c r="AV144">
        <v>0</v>
      </c>
      <c r="AW144">
        <v>2</v>
      </c>
      <c r="AX144">
        <v>33034934</v>
      </c>
      <c r="AY144">
        <v>1</v>
      </c>
      <c r="AZ144">
        <v>0</v>
      </c>
      <c r="BA144">
        <v>137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Y144*Source!I102</f>
        <v>0.17100000000000001</v>
      </c>
      <c r="CY144">
        <f>AA144</f>
        <v>53410.15</v>
      </c>
      <c r="CZ144">
        <f>AE144</f>
        <v>53410.15</v>
      </c>
      <c r="DA144">
        <f>AI144</f>
        <v>1</v>
      </c>
      <c r="DB144">
        <v>0</v>
      </c>
    </row>
    <row r="145" spans="1:106" x14ac:dyDescent="0.2">
      <c r="A145">
        <f>ROW(Source!A102)</f>
        <v>102</v>
      </c>
      <c r="B145">
        <v>33034105</v>
      </c>
      <c r="C145">
        <v>33034925</v>
      </c>
      <c r="D145">
        <v>32520163</v>
      </c>
      <c r="E145">
        <v>1</v>
      </c>
      <c r="F145">
        <v>1</v>
      </c>
      <c r="G145">
        <v>19</v>
      </c>
      <c r="H145">
        <v>3</v>
      </c>
      <c r="I145" t="s">
        <v>25</v>
      </c>
      <c r="J145" t="s">
        <v>27</v>
      </c>
      <c r="K145" t="s">
        <v>26</v>
      </c>
      <c r="L145">
        <v>1348</v>
      </c>
      <c r="N145">
        <v>1009</v>
      </c>
      <c r="O145" t="s">
        <v>19</v>
      </c>
      <c r="P145" t="s">
        <v>19</v>
      </c>
      <c r="Q145">
        <v>1000</v>
      </c>
      <c r="W145">
        <v>0</v>
      </c>
      <c r="X145">
        <v>-1467733540</v>
      </c>
      <c r="Y145">
        <v>-1</v>
      </c>
      <c r="AA145">
        <v>53410.15</v>
      </c>
      <c r="AB145">
        <v>0</v>
      </c>
      <c r="AC145">
        <v>0</v>
      </c>
      <c r="AD145">
        <v>0</v>
      </c>
      <c r="AE145">
        <v>53410.15</v>
      </c>
      <c r="AF145">
        <v>0</v>
      </c>
      <c r="AG145">
        <v>0</v>
      </c>
      <c r="AH145">
        <v>0</v>
      </c>
      <c r="AI145">
        <v>1</v>
      </c>
      <c r="AJ145">
        <v>1</v>
      </c>
      <c r="AK145">
        <v>1</v>
      </c>
      <c r="AL145">
        <v>1</v>
      </c>
      <c r="AN145">
        <v>0</v>
      </c>
      <c r="AO145">
        <v>0</v>
      </c>
      <c r="AP145">
        <v>0</v>
      </c>
      <c r="AQ145">
        <v>0</v>
      </c>
      <c r="AR145">
        <v>0</v>
      </c>
      <c r="AS145" t="s">
        <v>3</v>
      </c>
      <c r="AT145">
        <v>-1</v>
      </c>
      <c r="AU145" t="s">
        <v>3</v>
      </c>
      <c r="AV145">
        <v>0</v>
      </c>
      <c r="AW145">
        <v>1</v>
      </c>
      <c r="AX145">
        <v>-1</v>
      </c>
      <c r="AY145">
        <v>0</v>
      </c>
      <c r="AZ145">
        <v>0</v>
      </c>
      <c r="BA145" t="s">
        <v>3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Y145*Source!I102</f>
        <v>-0.17100000000000001</v>
      </c>
      <c r="CY145">
        <f>AA145</f>
        <v>53410.15</v>
      </c>
      <c r="CZ145">
        <f>AE145</f>
        <v>53410.15</v>
      </c>
      <c r="DA145">
        <f>AI145</f>
        <v>1</v>
      </c>
      <c r="DB145">
        <v>0</v>
      </c>
    </row>
    <row r="146" spans="1:106" x14ac:dyDescent="0.2">
      <c r="A146">
        <f>ROW(Source!A104)</f>
        <v>104</v>
      </c>
      <c r="B146">
        <v>33034105</v>
      </c>
      <c r="C146">
        <v>33034936</v>
      </c>
      <c r="D146">
        <v>32505425</v>
      </c>
      <c r="E146">
        <v>19</v>
      </c>
      <c r="F146">
        <v>1</v>
      </c>
      <c r="G146">
        <v>19</v>
      </c>
      <c r="H146">
        <v>1</v>
      </c>
      <c r="I146" t="s">
        <v>795</v>
      </c>
      <c r="J146" t="s">
        <v>3</v>
      </c>
      <c r="K146" t="s">
        <v>796</v>
      </c>
      <c r="L146">
        <v>1191</v>
      </c>
      <c r="N146">
        <v>1013</v>
      </c>
      <c r="O146" t="s">
        <v>797</v>
      </c>
      <c r="P146" t="s">
        <v>797</v>
      </c>
      <c r="Q146">
        <v>1</v>
      </c>
      <c r="W146">
        <v>0</v>
      </c>
      <c r="X146">
        <v>476480486</v>
      </c>
      <c r="Y146">
        <v>453.1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1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0</v>
      </c>
      <c r="AQ146">
        <v>0</v>
      </c>
      <c r="AR146">
        <v>0</v>
      </c>
      <c r="AS146" t="s">
        <v>3</v>
      </c>
      <c r="AT146">
        <v>453.1</v>
      </c>
      <c r="AU146" t="s">
        <v>3</v>
      </c>
      <c r="AV146">
        <v>1</v>
      </c>
      <c r="AW146">
        <v>2</v>
      </c>
      <c r="AX146">
        <v>33034952</v>
      </c>
      <c r="AY146">
        <v>1</v>
      </c>
      <c r="AZ146">
        <v>0</v>
      </c>
      <c r="BA146">
        <v>138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Y146*Source!I104</f>
        <v>10.51192</v>
      </c>
      <c r="CY146">
        <f>AD146</f>
        <v>0</v>
      </c>
      <c r="CZ146">
        <f>AH146</f>
        <v>0</v>
      </c>
      <c r="DA146">
        <f>AL146</f>
        <v>1</v>
      </c>
      <c r="DB146">
        <v>0</v>
      </c>
    </row>
    <row r="147" spans="1:106" x14ac:dyDescent="0.2">
      <c r="A147">
        <f>ROW(Source!A104)</f>
        <v>104</v>
      </c>
      <c r="B147">
        <v>33034105</v>
      </c>
      <c r="C147">
        <v>33034936</v>
      </c>
      <c r="D147">
        <v>32517073</v>
      </c>
      <c r="E147">
        <v>1</v>
      </c>
      <c r="F147">
        <v>1</v>
      </c>
      <c r="G147">
        <v>19</v>
      </c>
      <c r="H147">
        <v>2</v>
      </c>
      <c r="I147" t="s">
        <v>805</v>
      </c>
      <c r="J147" t="s">
        <v>806</v>
      </c>
      <c r="K147" t="s">
        <v>807</v>
      </c>
      <c r="L147">
        <v>1368</v>
      </c>
      <c r="N147">
        <v>1011</v>
      </c>
      <c r="O147" t="s">
        <v>801</v>
      </c>
      <c r="P147" t="s">
        <v>801</v>
      </c>
      <c r="Q147">
        <v>1</v>
      </c>
      <c r="W147">
        <v>0</v>
      </c>
      <c r="X147">
        <v>-865246060</v>
      </c>
      <c r="Y147">
        <v>1.38</v>
      </c>
      <c r="AA147">
        <v>0</v>
      </c>
      <c r="AB147">
        <v>3.37</v>
      </c>
      <c r="AC147">
        <v>0.85</v>
      </c>
      <c r="AD147">
        <v>0</v>
      </c>
      <c r="AE147">
        <v>0</v>
      </c>
      <c r="AF147">
        <v>3.37</v>
      </c>
      <c r="AG147">
        <v>0.85</v>
      </c>
      <c r="AH147">
        <v>0</v>
      </c>
      <c r="AI147">
        <v>1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3</v>
      </c>
      <c r="AT147">
        <v>1.38</v>
      </c>
      <c r="AU147" t="s">
        <v>3</v>
      </c>
      <c r="AV147">
        <v>0</v>
      </c>
      <c r="AW147">
        <v>2</v>
      </c>
      <c r="AX147">
        <v>33034953</v>
      </c>
      <c r="AY147">
        <v>1</v>
      </c>
      <c r="AZ147">
        <v>0</v>
      </c>
      <c r="BA147">
        <v>139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Y147*Source!I104</f>
        <v>3.2015999999999996E-2</v>
      </c>
      <c r="CY147">
        <f>AB147</f>
        <v>3.37</v>
      </c>
      <c r="CZ147">
        <f>AF147</f>
        <v>3.37</v>
      </c>
      <c r="DA147">
        <f>AJ147</f>
        <v>1</v>
      </c>
      <c r="DB147">
        <v>0</v>
      </c>
    </row>
    <row r="148" spans="1:106" x14ac:dyDescent="0.2">
      <c r="A148">
        <f>ROW(Source!A104)</f>
        <v>104</v>
      </c>
      <c r="B148">
        <v>33034105</v>
      </c>
      <c r="C148">
        <v>33034936</v>
      </c>
      <c r="D148">
        <v>32516433</v>
      </c>
      <c r="E148">
        <v>1</v>
      </c>
      <c r="F148">
        <v>1</v>
      </c>
      <c r="G148">
        <v>19</v>
      </c>
      <c r="H148">
        <v>2</v>
      </c>
      <c r="I148" t="s">
        <v>808</v>
      </c>
      <c r="J148" t="s">
        <v>809</v>
      </c>
      <c r="K148" t="s">
        <v>810</v>
      </c>
      <c r="L148">
        <v>1368</v>
      </c>
      <c r="N148">
        <v>1011</v>
      </c>
      <c r="O148" t="s">
        <v>801</v>
      </c>
      <c r="P148" t="s">
        <v>801</v>
      </c>
      <c r="Q148">
        <v>1</v>
      </c>
      <c r="W148">
        <v>0</v>
      </c>
      <c r="X148">
        <v>1483315828</v>
      </c>
      <c r="Y148">
        <v>0.31</v>
      </c>
      <c r="AA148">
        <v>0</v>
      </c>
      <c r="AB148">
        <v>566.44000000000005</v>
      </c>
      <c r="AC148">
        <v>281.27999999999997</v>
      </c>
      <c r="AD148">
        <v>0</v>
      </c>
      <c r="AE148">
        <v>0</v>
      </c>
      <c r="AF148">
        <v>566.44000000000005</v>
      </c>
      <c r="AG148">
        <v>281.27999999999997</v>
      </c>
      <c r="AH148">
        <v>0</v>
      </c>
      <c r="AI148">
        <v>1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0</v>
      </c>
      <c r="AQ148">
        <v>0</v>
      </c>
      <c r="AR148">
        <v>0</v>
      </c>
      <c r="AS148" t="s">
        <v>3</v>
      </c>
      <c r="AT148">
        <v>0.31</v>
      </c>
      <c r="AU148" t="s">
        <v>3</v>
      </c>
      <c r="AV148">
        <v>0</v>
      </c>
      <c r="AW148">
        <v>2</v>
      </c>
      <c r="AX148">
        <v>33034954</v>
      </c>
      <c r="AY148">
        <v>1</v>
      </c>
      <c r="AZ148">
        <v>0</v>
      </c>
      <c r="BA148">
        <v>140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Y148*Source!I104</f>
        <v>7.1919999999999996E-3</v>
      </c>
      <c r="CY148">
        <f>AB148</f>
        <v>566.44000000000005</v>
      </c>
      <c r="CZ148">
        <f>AF148</f>
        <v>566.44000000000005</v>
      </c>
      <c r="DA148">
        <f>AJ148</f>
        <v>1</v>
      </c>
      <c r="DB148">
        <v>0</v>
      </c>
    </row>
    <row r="149" spans="1:106" x14ac:dyDescent="0.2">
      <c r="A149">
        <f>ROW(Source!A104)</f>
        <v>104</v>
      </c>
      <c r="B149">
        <v>33034105</v>
      </c>
      <c r="C149">
        <v>33034936</v>
      </c>
      <c r="D149">
        <v>32516599</v>
      </c>
      <c r="E149">
        <v>1</v>
      </c>
      <c r="F149">
        <v>1</v>
      </c>
      <c r="G149">
        <v>19</v>
      </c>
      <c r="H149">
        <v>2</v>
      </c>
      <c r="I149" t="s">
        <v>811</v>
      </c>
      <c r="J149" t="s">
        <v>812</v>
      </c>
      <c r="K149" t="s">
        <v>813</v>
      </c>
      <c r="L149">
        <v>1368</v>
      </c>
      <c r="N149">
        <v>1011</v>
      </c>
      <c r="O149" t="s">
        <v>801</v>
      </c>
      <c r="P149" t="s">
        <v>801</v>
      </c>
      <c r="Q149">
        <v>1</v>
      </c>
      <c r="W149">
        <v>0</v>
      </c>
      <c r="X149">
        <v>47389749</v>
      </c>
      <c r="Y149">
        <v>26.25</v>
      </c>
      <c r="AA149">
        <v>0</v>
      </c>
      <c r="AB149">
        <v>9.7100000000000009</v>
      </c>
      <c r="AC149">
        <v>2.25</v>
      </c>
      <c r="AD149">
        <v>0</v>
      </c>
      <c r="AE149">
        <v>0</v>
      </c>
      <c r="AF149">
        <v>9.7100000000000009</v>
      </c>
      <c r="AG149">
        <v>2.25</v>
      </c>
      <c r="AH149">
        <v>0</v>
      </c>
      <c r="AI149">
        <v>1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0</v>
      </c>
      <c r="AQ149">
        <v>0</v>
      </c>
      <c r="AR149">
        <v>0</v>
      </c>
      <c r="AS149" t="s">
        <v>3</v>
      </c>
      <c r="AT149">
        <v>26.25</v>
      </c>
      <c r="AU149" t="s">
        <v>3</v>
      </c>
      <c r="AV149">
        <v>0</v>
      </c>
      <c r="AW149">
        <v>2</v>
      </c>
      <c r="AX149">
        <v>33034955</v>
      </c>
      <c r="AY149">
        <v>1</v>
      </c>
      <c r="AZ149">
        <v>0</v>
      </c>
      <c r="BA149">
        <v>141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Y149*Source!I104</f>
        <v>0.60899999999999999</v>
      </c>
      <c r="CY149">
        <f>AB149</f>
        <v>9.7100000000000009</v>
      </c>
      <c r="CZ149">
        <f>AF149</f>
        <v>9.7100000000000009</v>
      </c>
      <c r="DA149">
        <f>AJ149</f>
        <v>1</v>
      </c>
      <c r="DB149">
        <v>0</v>
      </c>
    </row>
    <row r="150" spans="1:106" x14ac:dyDescent="0.2">
      <c r="A150">
        <f>ROW(Source!A104)</f>
        <v>104</v>
      </c>
      <c r="B150">
        <v>33034105</v>
      </c>
      <c r="C150">
        <v>33034936</v>
      </c>
      <c r="D150">
        <v>32517836</v>
      </c>
      <c r="E150">
        <v>1</v>
      </c>
      <c r="F150">
        <v>1</v>
      </c>
      <c r="G150">
        <v>19</v>
      </c>
      <c r="H150">
        <v>3</v>
      </c>
      <c r="I150" t="s">
        <v>814</v>
      </c>
      <c r="J150" t="s">
        <v>815</v>
      </c>
      <c r="K150" t="s">
        <v>816</v>
      </c>
      <c r="L150">
        <v>1348</v>
      </c>
      <c r="N150">
        <v>1009</v>
      </c>
      <c r="O150" t="s">
        <v>19</v>
      </c>
      <c r="P150" t="s">
        <v>19</v>
      </c>
      <c r="Q150">
        <v>1000</v>
      </c>
      <c r="W150">
        <v>0</v>
      </c>
      <c r="X150">
        <v>1571432467</v>
      </c>
      <c r="Y150">
        <v>0.04</v>
      </c>
      <c r="AA150">
        <v>31493.279999999999</v>
      </c>
      <c r="AB150">
        <v>0</v>
      </c>
      <c r="AC150">
        <v>0</v>
      </c>
      <c r="AD150">
        <v>0</v>
      </c>
      <c r="AE150">
        <v>31493.279999999999</v>
      </c>
      <c r="AF150">
        <v>0</v>
      </c>
      <c r="AG150">
        <v>0</v>
      </c>
      <c r="AH150">
        <v>0</v>
      </c>
      <c r="AI150">
        <v>1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0</v>
      </c>
      <c r="AQ150">
        <v>0</v>
      </c>
      <c r="AR150">
        <v>0</v>
      </c>
      <c r="AS150" t="s">
        <v>3</v>
      </c>
      <c r="AT150">
        <v>0.04</v>
      </c>
      <c r="AU150" t="s">
        <v>3</v>
      </c>
      <c r="AV150">
        <v>0</v>
      </c>
      <c r="AW150">
        <v>2</v>
      </c>
      <c r="AX150">
        <v>33034956</v>
      </c>
      <c r="AY150">
        <v>1</v>
      </c>
      <c r="AZ150">
        <v>0</v>
      </c>
      <c r="BA150">
        <v>142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Y150*Source!I104</f>
        <v>9.2800000000000001E-4</v>
      </c>
      <c r="CY150">
        <f t="shared" ref="CY150:CY160" si="21">AA150</f>
        <v>31493.279999999999</v>
      </c>
      <c r="CZ150">
        <f t="shared" ref="CZ150:CZ160" si="22">AE150</f>
        <v>31493.279999999999</v>
      </c>
      <c r="DA150">
        <f t="shared" ref="DA150:DA160" si="23">AI150</f>
        <v>1</v>
      </c>
      <c r="DB150">
        <v>0</v>
      </c>
    </row>
    <row r="151" spans="1:106" x14ac:dyDescent="0.2">
      <c r="A151">
        <f>ROW(Source!A104)</f>
        <v>104</v>
      </c>
      <c r="B151">
        <v>33034105</v>
      </c>
      <c r="C151">
        <v>33034936</v>
      </c>
      <c r="D151">
        <v>32518156</v>
      </c>
      <c r="E151">
        <v>1</v>
      </c>
      <c r="F151">
        <v>1</v>
      </c>
      <c r="G151">
        <v>19</v>
      </c>
      <c r="H151">
        <v>3</v>
      </c>
      <c r="I151" t="s">
        <v>817</v>
      </c>
      <c r="J151" t="s">
        <v>818</v>
      </c>
      <c r="K151" t="s">
        <v>819</v>
      </c>
      <c r="L151">
        <v>1348</v>
      </c>
      <c r="N151">
        <v>1009</v>
      </c>
      <c r="O151" t="s">
        <v>19</v>
      </c>
      <c r="P151" t="s">
        <v>19</v>
      </c>
      <c r="Q151">
        <v>1000</v>
      </c>
      <c r="W151">
        <v>0</v>
      </c>
      <c r="X151">
        <v>1574046373</v>
      </c>
      <c r="Y151">
        <v>3.6999999999999998E-2</v>
      </c>
      <c r="AA151">
        <v>45454.3</v>
      </c>
      <c r="AB151">
        <v>0</v>
      </c>
      <c r="AC151">
        <v>0</v>
      </c>
      <c r="AD151">
        <v>0</v>
      </c>
      <c r="AE151">
        <v>45454.3</v>
      </c>
      <c r="AF151">
        <v>0</v>
      </c>
      <c r="AG151">
        <v>0</v>
      </c>
      <c r="AH151">
        <v>0</v>
      </c>
      <c r="AI151">
        <v>1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3</v>
      </c>
      <c r="AT151">
        <v>3.6999999999999998E-2</v>
      </c>
      <c r="AU151" t="s">
        <v>3</v>
      </c>
      <c r="AV151">
        <v>0</v>
      </c>
      <c r="AW151">
        <v>2</v>
      </c>
      <c r="AX151">
        <v>33034957</v>
      </c>
      <c r="AY151">
        <v>1</v>
      </c>
      <c r="AZ151">
        <v>0</v>
      </c>
      <c r="BA151">
        <v>143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Y151*Source!I104</f>
        <v>8.5839999999999994E-4</v>
      </c>
      <c r="CY151">
        <f t="shared" si="21"/>
        <v>45454.3</v>
      </c>
      <c r="CZ151">
        <f t="shared" si="22"/>
        <v>45454.3</v>
      </c>
      <c r="DA151">
        <f t="shared" si="23"/>
        <v>1</v>
      </c>
      <c r="DB151">
        <v>0</v>
      </c>
    </row>
    <row r="152" spans="1:106" x14ac:dyDescent="0.2">
      <c r="A152">
        <f>ROW(Source!A104)</f>
        <v>104</v>
      </c>
      <c r="B152">
        <v>33034105</v>
      </c>
      <c r="C152">
        <v>33034936</v>
      </c>
      <c r="D152">
        <v>32518894</v>
      </c>
      <c r="E152">
        <v>1</v>
      </c>
      <c r="F152">
        <v>1</v>
      </c>
      <c r="G152">
        <v>19</v>
      </c>
      <c r="H152">
        <v>3</v>
      </c>
      <c r="I152" t="s">
        <v>820</v>
      </c>
      <c r="J152" t="s">
        <v>821</v>
      </c>
      <c r="K152" t="s">
        <v>822</v>
      </c>
      <c r="L152">
        <v>1327</v>
      </c>
      <c r="N152">
        <v>1005</v>
      </c>
      <c r="O152" t="s">
        <v>823</v>
      </c>
      <c r="P152" t="s">
        <v>823</v>
      </c>
      <c r="Q152">
        <v>1</v>
      </c>
      <c r="W152">
        <v>0</v>
      </c>
      <c r="X152">
        <v>-1132375348</v>
      </c>
      <c r="Y152">
        <v>5.6</v>
      </c>
      <c r="AA152">
        <v>63.78</v>
      </c>
      <c r="AB152">
        <v>0</v>
      </c>
      <c r="AC152">
        <v>0</v>
      </c>
      <c r="AD152">
        <v>0</v>
      </c>
      <c r="AE152">
        <v>63.78</v>
      </c>
      <c r="AF152">
        <v>0</v>
      </c>
      <c r="AG152">
        <v>0</v>
      </c>
      <c r="AH152">
        <v>0</v>
      </c>
      <c r="AI152">
        <v>1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0</v>
      </c>
      <c r="AQ152">
        <v>0</v>
      </c>
      <c r="AR152">
        <v>0</v>
      </c>
      <c r="AS152" t="s">
        <v>3</v>
      </c>
      <c r="AT152">
        <v>5.6</v>
      </c>
      <c r="AU152" t="s">
        <v>3</v>
      </c>
      <c r="AV152">
        <v>0</v>
      </c>
      <c r="AW152">
        <v>2</v>
      </c>
      <c r="AX152">
        <v>33034959</v>
      </c>
      <c r="AY152">
        <v>1</v>
      </c>
      <c r="AZ152">
        <v>0</v>
      </c>
      <c r="BA152">
        <v>144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Y152*Source!I104</f>
        <v>0.12991999999999998</v>
      </c>
      <c r="CY152">
        <f t="shared" si="21"/>
        <v>63.78</v>
      </c>
      <c r="CZ152">
        <f t="shared" si="22"/>
        <v>63.78</v>
      </c>
      <c r="DA152">
        <f t="shared" si="23"/>
        <v>1</v>
      </c>
      <c r="DB152">
        <v>0</v>
      </c>
    </row>
    <row r="153" spans="1:106" x14ac:dyDescent="0.2">
      <c r="A153">
        <f>ROW(Source!A104)</f>
        <v>104</v>
      </c>
      <c r="B153">
        <v>33034105</v>
      </c>
      <c r="C153">
        <v>33034936</v>
      </c>
      <c r="D153">
        <v>32517311</v>
      </c>
      <c r="E153">
        <v>1</v>
      </c>
      <c r="F153">
        <v>1</v>
      </c>
      <c r="G153">
        <v>19</v>
      </c>
      <c r="H153">
        <v>3</v>
      </c>
      <c r="I153" t="s">
        <v>824</v>
      </c>
      <c r="J153" t="s">
        <v>825</v>
      </c>
      <c r="K153" t="s">
        <v>826</v>
      </c>
      <c r="L153">
        <v>1348</v>
      </c>
      <c r="N153">
        <v>1009</v>
      </c>
      <c r="O153" t="s">
        <v>19</v>
      </c>
      <c r="P153" t="s">
        <v>19</v>
      </c>
      <c r="Q153">
        <v>1000</v>
      </c>
      <c r="W153">
        <v>0</v>
      </c>
      <c r="X153">
        <v>1471527661</v>
      </c>
      <c r="Y153">
        <v>0.05</v>
      </c>
      <c r="AA153">
        <v>4752.91</v>
      </c>
      <c r="AB153">
        <v>0</v>
      </c>
      <c r="AC153">
        <v>0</v>
      </c>
      <c r="AD153">
        <v>0</v>
      </c>
      <c r="AE153">
        <v>4752.91</v>
      </c>
      <c r="AF153">
        <v>0</v>
      </c>
      <c r="AG153">
        <v>0</v>
      </c>
      <c r="AH153">
        <v>0</v>
      </c>
      <c r="AI153">
        <v>1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3</v>
      </c>
      <c r="AT153">
        <v>0.05</v>
      </c>
      <c r="AU153" t="s">
        <v>3</v>
      </c>
      <c r="AV153">
        <v>0</v>
      </c>
      <c r="AW153">
        <v>2</v>
      </c>
      <c r="AX153">
        <v>33034958</v>
      </c>
      <c r="AY153">
        <v>1</v>
      </c>
      <c r="AZ153">
        <v>0</v>
      </c>
      <c r="BA153">
        <v>145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Y153*Source!I104</f>
        <v>1.16E-3</v>
      </c>
      <c r="CY153">
        <f t="shared" si="21"/>
        <v>4752.91</v>
      </c>
      <c r="CZ153">
        <f t="shared" si="22"/>
        <v>4752.91</v>
      </c>
      <c r="DA153">
        <f t="shared" si="23"/>
        <v>1</v>
      </c>
      <c r="DB153">
        <v>0</v>
      </c>
    </row>
    <row r="154" spans="1:106" x14ac:dyDescent="0.2">
      <c r="A154">
        <f>ROW(Source!A104)</f>
        <v>104</v>
      </c>
      <c r="B154">
        <v>33034105</v>
      </c>
      <c r="C154">
        <v>33034936</v>
      </c>
      <c r="D154">
        <v>32519061</v>
      </c>
      <c r="E154">
        <v>1</v>
      </c>
      <c r="F154">
        <v>1</v>
      </c>
      <c r="G154">
        <v>19</v>
      </c>
      <c r="H154">
        <v>3</v>
      </c>
      <c r="I154" t="s">
        <v>827</v>
      </c>
      <c r="J154" t="s">
        <v>828</v>
      </c>
      <c r="K154" t="s">
        <v>829</v>
      </c>
      <c r="L154">
        <v>1339</v>
      </c>
      <c r="N154">
        <v>1007</v>
      </c>
      <c r="O154" t="s">
        <v>830</v>
      </c>
      <c r="P154" t="s">
        <v>830</v>
      </c>
      <c r="Q154">
        <v>1</v>
      </c>
      <c r="W154">
        <v>0</v>
      </c>
      <c r="X154">
        <v>1653821073</v>
      </c>
      <c r="Y154">
        <v>1.75</v>
      </c>
      <c r="AA154">
        <v>29.98</v>
      </c>
      <c r="AB154">
        <v>0</v>
      </c>
      <c r="AC154">
        <v>0</v>
      </c>
      <c r="AD154">
        <v>0</v>
      </c>
      <c r="AE154">
        <v>29.98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3</v>
      </c>
      <c r="AT154">
        <v>1.75</v>
      </c>
      <c r="AU154" t="s">
        <v>3</v>
      </c>
      <c r="AV154">
        <v>0</v>
      </c>
      <c r="AW154">
        <v>2</v>
      </c>
      <c r="AX154">
        <v>33034960</v>
      </c>
      <c r="AY154">
        <v>1</v>
      </c>
      <c r="AZ154">
        <v>0</v>
      </c>
      <c r="BA154">
        <v>146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Y154*Source!I104</f>
        <v>4.0599999999999997E-2</v>
      </c>
      <c r="CY154">
        <f t="shared" si="21"/>
        <v>29.98</v>
      </c>
      <c r="CZ154">
        <f t="shared" si="22"/>
        <v>29.98</v>
      </c>
      <c r="DA154">
        <f t="shared" si="23"/>
        <v>1</v>
      </c>
      <c r="DB154">
        <v>0</v>
      </c>
    </row>
    <row r="155" spans="1:106" x14ac:dyDescent="0.2">
      <c r="A155">
        <f>ROW(Source!A104)</f>
        <v>104</v>
      </c>
      <c r="B155">
        <v>33034105</v>
      </c>
      <c r="C155">
        <v>33034936</v>
      </c>
      <c r="D155">
        <v>32517740</v>
      </c>
      <c r="E155">
        <v>1</v>
      </c>
      <c r="F155">
        <v>1</v>
      </c>
      <c r="G155">
        <v>19</v>
      </c>
      <c r="H155">
        <v>3</v>
      </c>
      <c r="I155" t="s">
        <v>831</v>
      </c>
      <c r="J155" t="s">
        <v>832</v>
      </c>
      <c r="K155" t="s">
        <v>833</v>
      </c>
      <c r="L155">
        <v>1339</v>
      </c>
      <c r="N155">
        <v>1007</v>
      </c>
      <c r="O155" t="s">
        <v>830</v>
      </c>
      <c r="P155" t="s">
        <v>830</v>
      </c>
      <c r="Q155">
        <v>1</v>
      </c>
      <c r="W155">
        <v>0</v>
      </c>
      <c r="X155">
        <v>-86784973</v>
      </c>
      <c r="Y155">
        <v>0.08</v>
      </c>
      <c r="AA155">
        <v>4993.7</v>
      </c>
      <c r="AB155">
        <v>0</v>
      </c>
      <c r="AC155">
        <v>0</v>
      </c>
      <c r="AD155">
        <v>0</v>
      </c>
      <c r="AE155">
        <v>4993.7</v>
      </c>
      <c r="AF155">
        <v>0</v>
      </c>
      <c r="AG155">
        <v>0</v>
      </c>
      <c r="AH155">
        <v>0</v>
      </c>
      <c r="AI155">
        <v>1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3</v>
      </c>
      <c r="AT155">
        <v>0.08</v>
      </c>
      <c r="AU155" t="s">
        <v>3</v>
      </c>
      <c r="AV155">
        <v>0</v>
      </c>
      <c r="AW155">
        <v>2</v>
      </c>
      <c r="AX155">
        <v>33034961</v>
      </c>
      <c r="AY155">
        <v>1</v>
      </c>
      <c r="AZ155">
        <v>0</v>
      </c>
      <c r="BA155">
        <v>147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Y155*Source!I104</f>
        <v>1.856E-3</v>
      </c>
      <c r="CY155">
        <f t="shared" si="21"/>
        <v>4993.7</v>
      </c>
      <c r="CZ155">
        <f t="shared" si="22"/>
        <v>4993.7</v>
      </c>
      <c r="DA155">
        <f t="shared" si="23"/>
        <v>1</v>
      </c>
      <c r="DB155">
        <v>0</v>
      </c>
    </row>
    <row r="156" spans="1:106" x14ac:dyDescent="0.2">
      <c r="A156">
        <f>ROW(Source!A104)</f>
        <v>104</v>
      </c>
      <c r="B156">
        <v>33034105</v>
      </c>
      <c r="C156">
        <v>33034936</v>
      </c>
      <c r="D156">
        <v>32517729</v>
      </c>
      <c r="E156">
        <v>1</v>
      </c>
      <c r="F156">
        <v>1</v>
      </c>
      <c r="G156">
        <v>19</v>
      </c>
      <c r="H156">
        <v>3</v>
      </c>
      <c r="I156" t="s">
        <v>834</v>
      </c>
      <c r="J156" t="s">
        <v>835</v>
      </c>
      <c r="K156" t="s">
        <v>836</v>
      </c>
      <c r="L156">
        <v>1339</v>
      </c>
      <c r="N156">
        <v>1007</v>
      </c>
      <c r="O156" t="s">
        <v>830</v>
      </c>
      <c r="P156" t="s">
        <v>830</v>
      </c>
      <c r="Q156">
        <v>1</v>
      </c>
      <c r="W156">
        <v>0</v>
      </c>
      <c r="X156">
        <v>-36459073</v>
      </c>
      <c r="Y156">
        <v>0.69</v>
      </c>
      <c r="AA156">
        <v>3762.19</v>
      </c>
      <c r="AB156">
        <v>0</v>
      </c>
      <c r="AC156">
        <v>0</v>
      </c>
      <c r="AD156">
        <v>0</v>
      </c>
      <c r="AE156">
        <v>3762.19</v>
      </c>
      <c r="AF156">
        <v>0</v>
      </c>
      <c r="AG156">
        <v>0</v>
      </c>
      <c r="AH156">
        <v>0</v>
      </c>
      <c r="AI156">
        <v>1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3</v>
      </c>
      <c r="AT156">
        <v>0.69</v>
      </c>
      <c r="AU156" t="s">
        <v>3</v>
      </c>
      <c r="AV156">
        <v>0</v>
      </c>
      <c r="AW156">
        <v>2</v>
      </c>
      <c r="AX156">
        <v>33034962</v>
      </c>
      <c r="AY156">
        <v>1</v>
      </c>
      <c r="AZ156">
        <v>0</v>
      </c>
      <c r="BA156">
        <v>148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Y156*Source!I104</f>
        <v>1.6007999999999998E-2</v>
      </c>
      <c r="CY156">
        <f t="shared" si="21"/>
        <v>3762.19</v>
      </c>
      <c r="CZ156">
        <f t="shared" si="22"/>
        <v>3762.19</v>
      </c>
      <c r="DA156">
        <f t="shared" si="23"/>
        <v>1</v>
      </c>
      <c r="DB156">
        <v>0</v>
      </c>
    </row>
    <row r="157" spans="1:106" x14ac:dyDescent="0.2">
      <c r="A157">
        <f>ROW(Source!A104)</f>
        <v>104</v>
      </c>
      <c r="B157">
        <v>33034105</v>
      </c>
      <c r="C157">
        <v>33034936</v>
      </c>
      <c r="D157">
        <v>32517783</v>
      </c>
      <c r="E157">
        <v>1</v>
      </c>
      <c r="F157">
        <v>1</v>
      </c>
      <c r="G157">
        <v>19</v>
      </c>
      <c r="H157">
        <v>3</v>
      </c>
      <c r="I157" t="s">
        <v>837</v>
      </c>
      <c r="J157" t="s">
        <v>838</v>
      </c>
      <c r="K157" t="s">
        <v>839</v>
      </c>
      <c r="L157">
        <v>1339</v>
      </c>
      <c r="N157">
        <v>1007</v>
      </c>
      <c r="O157" t="s">
        <v>830</v>
      </c>
      <c r="P157" t="s">
        <v>830</v>
      </c>
      <c r="Q157">
        <v>1</v>
      </c>
      <c r="W157">
        <v>0</v>
      </c>
      <c r="X157">
        <v>-1282603236</v>
      </c>
      <c r="Y157">
        <v>0.2</v>
      </c>
      <c r="AA157">
        <v>5631.96</v>
      </c>
      <c r="AB157">
        <v>0</v>
      </c>
      <c r="AC157">
        <v>0</v>
      </c>
      <c r="AD157">
        <v>0</v>
      </c>
      <c r="AE157">
        <v>5631.96</v>
      </c>
      <c r="AF157">
        <v>0</v>
      </c>
      <c r="AG157">
        <v>0</v>
      </c>
      <c r="AH157">
        <v>0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0</v>
      </c>
      <c r="AQ157">
        <v>0</v>
      </c>
      <c r="AR157">
        <v>0</v>
      </c>
      <c r="AS157" t="s">
        <v>3</v>
      </c>
      <c r="AT157">
        <v>0.2</v>
      </c>
      <c r="AU157" t="s">
        <v>3</v>
      </c>
      <c r="AV157">
        <v>0</v>
      </c>
      <c r="AW157">
        <v>2</v>
      </c>
      <c r="AX157">
        <v>33034963</v>
      </c>
      <c r="AY157">
        <v>1</v>
      </c>
      <c r="AZ157">
        <v>0</v>
      </c>
      <c r="BA157">
        <v>149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Y157*Source!I104</f>
        <v>4.64E-3</v>
      </c>
      <c r="CY157">
        <f t="shared" si="21"/>
        <v>5631.96</v>
      </c>
      <c r="CZ157">
        <f t="shared" si="22"/>
        <v>5631.96</v>
      </c>
      <c r="DA157">
        <f t="shared" si="23"/>
        <v>1</v>
      </c>
      <c r="DB157">
        <v>0</v>
      </c>
    </row>
    <row r="158" spans="1:106" x14ac:dyDescent="0.2">
      <c r="A158">
        <f>ROW(Source!A104)</f>
        <v>104</v>
      </c>
      <c r="B158">
        <v>33034105</v>
      </c>
      <c r="C158">
        <v>33034936</v>
      </c>
      <c r="D158">
        <v>32517784</v>
      </c>
      <c r="E158">
        <v>1</v>
      </c>
      <c r="F158">
        <v>1</v>
      </c>
      <c r="G158">
        <v>19</v>
      </c>
      <c r="H158">
        <v>3</v>
      </c>
      <c r="I158" t="s">
        <v>840</v>
      </c>
      <c r="J158" t="s">
        <v>841</v>
      </c>
      <c r="K158" t="s">
        <v>842</v>
      </c>
      <c r="L158">
        <v>1339</v>
      </c>
      <c r="N158">
        <v>1007</v>
      </c>
      <c r="O158" t="s">
        <v>830</v>
      </c>
      <c r="P158" t="s">
        <v>830</v>
      </c>
      <c r="Q158">
        <v>1</v>
      </c>
      <c r="W158">
        <v>0</v>
      </c>
      <c r="X158">
        <v>966492149</v>
      </c>
      <c r="Y158">
        <v>0.69</v>
      </c>
      <c r="AA158">
        <v>5631.96</v>
      </c>
      <c r="AB158">
        <v>0</v>
      </c>
      <c r="AC158">
        <v>0</v>
      </c>
      <c r="AD158">
        <v>0</v>
      </c>
      <c r="AE158">
        <v>5631.96</v>
      </c>
      <c r="AF158">
        <v>0</v>
      </c>
      <c r="AG158">
        <v>0</v>
      </c>
      <c r="AH158">
        <v>0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3</v>
      </c>
      <c r="AT158">
        <v>0.69</v>
      </c>
      <c r="AU158" t="s">
        <v>3</v>
      </c>
      <c r="AV158">
        <v>0</v>
      </c>
      <c r="AW158">
        <v>2</v>
      </c>
      <c r="AX158">
        <v>33034964</v>
      </c>
      <c r="AY158">
        <v>1</v>
      </c>
      <c r="AZ158">
        <v>0</v>
      </c>
      <c r="BA158">
        <v>150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Y158*Source!I104</f>
        <v>1.6007999999999998E-2</v>
      </c>
      <c r="CY158">
        <f t="shared" si="21"/>
        <v>5631.96</v>
      </c>
      <c r="CZ158">
        <f t="shared" si="22"/>
        <v>5631.96</v>
      </c>
      <c r="DA158">
        <f t="shared" si="23"/>
        <v>1</v>
      </c>
      <c r="DB158">
        <v>0</v>
      </c>
    </row>
    <row r="159" spans="1:106" x14ac:dyDescent="0.2">
      <c r="A159">
        <f>ROW(Source!A104)</f>
        <v>104</v>
      </c>
      <c r="B159">
        <v>33034105</v>
      </c>
      <c r="C159">
        <v>33034936</v>
      </c>
      <c r="D159">
        <v>32519911</v>
      </c>
      <c r="E159">
        <v>1</v>
      </c>
      <c r="F159">
        <v>1</v>
      </c>
      <c r="G159">
        <v>19</v>
      </c>
      <c r="H159">
        <v>3</v>
      </c>
      <c r="I159" t="s">
        <v>843</v>
      </c>
      <c r="J159" t="s">
        <v>844</v>
      </c>
      <c r="K159" t="s">
        <v>845</v>
      </c>
      <c r="L159">
        <v>1339</v>
      </c>
      <c r="N159">
        <v>1007</v>
      </c>
      <c r="O159" t="s">
        <v>830</v>
      </c>
      <c r="P159" t="s">
        <v>830</v>
      </c>
      <c r="Q159">
        <v>1</v>
      </c>
      <c r="W159">
        <v>0</v>
      </c>
      <c r="X159">
        <v>-1613524913</v>
      </c>
      <c r="Y159">
        <v>102</v>
      </c>
      <c r="AA159">
        <v>3195.93</v>
      </c>
      <c r="AB159">
        <v>0</v>
      </c>
      <c r="AC159">
        <v>0</v>
      </c>
      <c r="AD159">
        <v>0</v>
      </c>
      <c r="AE159">
        <v>3195.93</v>
      </c>
      <c r="AF159">
        <v>0</v>
      </c>
      <c r="AG159">
        <v>0</v>
      </c>
      <c r="AH159">
        <v>0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3</v>
      </c>
      <c r="AT159">
        <v>102</v>
      </c>
      <c r="AU159" t="s">
        <v>3</v>
      </c>
      <c r="AV159">
        <v>0</v>
      </c>
      <c r="AW159">
        <v>2</v>
      </c>
      <c r="AX159">
        <v>33034965</v>
      </c>
      <c r="AY159">
        <v>1</v>
      </c>
      <c r="AZ159">
        <v>0</v>
      </c>
      <c r="BA159">
        <v>151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Y159*Source!I104</f>
        <v>2.3663999999999996</v>
      </c>
      <c r="CY159">
        <f t="shared" si="21"/>
        <v>3195.93</v>
      </c>
      <c r="CZ159">
        <f t="shared" si="22"/>
        <v>3195.93</v>
      </c>
      <c r="DA159">
        <f t="shared" si="23"/>
        <v>1</v>
      </c>
      <c r="DB159">
        <v>0</v>
      </c>
    </row>
    <row r="160" spans="1:106" x14ac:dyDescent="0.2">
      <c r="A160">
        <f>ROW(Source!A104)</f>
        <v>104</v>
      </c>
      <c r="B160">
        <v>33034105</v>
      </c>
      <c r="C160">
        <v>33034936</v>
      </c>
      <c r="D160">
        <v>32521663</v>
      </c>
      <c r="E160">
        <v>1</v>
      </c>
      <c r="F160">
        <v>1</v>
      </c>
      <c r="G160">
        <v>19</v>
      </c>
      <c r="H160">
        <v>3</v>
      </c>
      <c r="I160" t="s">
        <v>846</v>
      </c>
      <c r="J160" t="s">
        <v>847</v>
      </c>
      <c r="K160" t="s">
        <v>848</v>
      </c>
      <c r="L160">
        <v>1327</v>
      </c>
      <c r="N160">
        <v>1005</v>
      </c>
      <c r="O160" t="s">
        <v>823</v>
      </c>
      <c r="P160" t="s">
        <v>823</v>
      </c>
      <c r="Q160">
        <v>1</v>
      </c>
      <c r="W160">
        <v>0</v>
      </c>
      <c r="X160">
        <v>603730207</v>
      </c>
      <c r="Y160">
        <v>49.5</v>
      </c>
      <c r="AA160">
        <v>207.09</v>
      </c>
      <c r="AB160">
        <v>0</v>
      </c>
      <c r="AC160">
        <v>0</v>
      </c>
      <c r="AD160">
        <v>0</v>
      </c>
      <c r="AE160">
        <v>207.09</v>
      </c>
      <c r="AF160">
        <v>0</v>
      </c>
      <c r="AG160">
        <v>0</v>
      </c>
      <c r="AH160">
        <v>0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3</v>
      </c>
      <c r="AT160">
        <v>49.5</v>
      </c>
      <c r="AU160" t="s">
        <v>3</v>
      </c>
      <c r="AV160">
        <v>0</v>
      </c>
      <c r="AW160">
        <v>2</v>
      </c>
      <c r="AX160">
        <v>33034966</v>
      </c>
      <c r="AY160">
        <v>1</v>
      </c>
      <c r="AZ160">
        <v>0</v>
      </c>
      <c r="BA160">
        <v>152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Y160*Source!I104</f>
        <v>1.1483999999999999</v>
      </c>
      <c r="CY160">
        <f t="shared" si="21"/>
        <v>207.09</v>
      </c>
      <c r="CZ160">
        <f t="shared" si="22"/>
        <v>207.09</v>
      </c>
      <c r="DA160">
        <f t="shared" si="23"/>
        <v>1</v>
      </c>
      <c r="DB160">
        <v>0</v>
      </c>
    </row>
    <row r="161" spans="1:106" x14ac:dyDescent="0.2">
      <c r="A161">
        <f>ROW(Source!A107)</f>
        <v>107</v>
      </c>
      <c r="B161">
        <v>33034105</v>
      </c>
      <c r="C161">
        <v>33034969</v>
      </c>
      <c r="D161">
        <v>32505425</v>
      </c>
      <c r="E161">
        <v>19</v>
      </c>
      <c r="F161">
        <v>1</v>
      </c>
      <c r="G161">
        <v>19</v>
      </c>
      <c r="H161">
        <v>1</v>
      </c>
      <c r="I161" t="s">
        <v>795</v>
      </c>
      <c r="J161" t="s">
        <v>3</v>
      </c>
      <c r="K161" t="s">
        <v>796</v>
      </c>
      <c r="L161">
        <v>1191</v>
      </c>
      <c r="N161">
        <v>1013</v>
      </c>
      <c r="O161" t="s">
        <v>797</v>
      </c>
      <c r="P161" t="s">
        <v>797</v>
      </c>
      <c r="Q161">
        <v>1</v>
      </c>
      <c r="W161">
        <v>0</v>
      </c>
      <c r="X161">
        <v>476480486</v>
      </c>
      <c r="Y161">
        <v>36.11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3</v>
      </c>
      <c r="AT161">
        <v>36.11</v>
      </c>
      <c r="AU161" t="s">
        <v>3</v>
      </c>
      <c r="AV161">
        <v>1</v>
      </c>
      <c r="AW161">
        <v>2</v>
      </c>
      <c r="AX161">
        <v>33034975</v>
      </c>
      <c r="AY161">
        <v>1</v>
      </c>
      <c r="AZ161">
        <v>0</v>
      </c>
      <c r="BA161">
        <v>153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Y161*Source!I107</f>
        <v>6.7525699999999995</v>
      </c>
      <c r="CY161">
        <f>AD161</f>
        <v>0</v>
      </c>
      <c r="CZ161">
        <f>AH161</f>
        <v>0</v>
      </c>
      <c r="DA161">
        <f>AL161</f>
        <v>1</v>
      </c>
      <c r="DB161">
        <v>0</v>
      </c>
    </row>
    <row r="162" spans="1:106" x14ac:dyDescent="0.2">
      <c r="A162">
        <f>ROW(Source!A107)</f>
        <v>107</v>
      </c>
      <c r="B162">
        <v>33034105</v>
      </c>
      <c r="C162">
        <v>33034969</v>
      </c>
      <c r="D162">
        <v>32516754</v>
      </c>
      <c r="E162">
        <v>1</v>
      </c>
      <c r="F162">
        <v>1</v>
      </c>
      <c r="G162">
        <v>19</v>
      </c>
      <c r="H162">
        <v>2</v>
      </c>
      <c r="I162" t="s">
        <v>798</v>
      </c>
      <c r="J162" t="s">
        <v>799</v>
      </c>
      <c r="K162" t="s">
        <v>800</v>
      </c>
      <c r="L162">
        <v>1368</v>
      </c>
      <c r="N162">
        <v>1011</v>
      </c>
      <c r="O162" t="s">
        <v>801</v>
      </c>
      <c r="P162" t="s">
        <v>801</v>
      </c>
      <c r="Q162">
        <v>1</v>
      </c>
      <c r="W162">
        <v>0</v>
      </c>
      <c r="X162">
        <v>-1683917449</v>
      </c>
      <c r="Y162">
        <v>21.91</v>
      </c>
      <c r="AA162">
        <v>0</v>
      </c>
      <c r="AB162">
        <v>70.98</v>
      </c>
      <c r="AC162">
        <v>6.52</v>
      </c>
      <c r="AD162">
        <v>0</v>
      </c>
      <c r="AE162">
        <v>0</v>
      </c>
      <c r="AF162">
        <v>70.98</v>
      </c>
      <c r="AG162">
        <v>6.52</v>
      </c>
      <c r="AH162">
        <v>0</v>
      </c>
      <c r="AI162">
        <v>1</v>
      </c>
      <c r="AJ162">
        <v>1</v>
      </c>
      <c r="AK162">
        <v>1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21.91</v>
      </c>
      <c r="AU162" t="s">
        <v>3</v>
      </c>
      <c r="AV162">
        <v>0</v>
      </c>
      <c r="AW162">
        <v>2</v>
      </c>
      <c r="AX162">
        <v>33034976</v>
      </c>
      <c r="AY162">
        <v>1</v>
      </c>
      <c r="AZ162">
        <v>0</v>
      </c>
      <c r="BA162">
        <v>154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Y162*Source!I107</f>
        <v>4.0971700000000002</v>
      </c>
      <c r="CY162">
        <f>AB162</f>
        <v>70.98</v>
      </c>
      <c r="CZ162">
        <f>AF162</f>
        <v>70.98</v>
      </c>
      <c r="DA162">
        <f>AJ162</f>
        <v>1</v>
      </c>
      <c r="DB162">
        <v>0</v>
      </c>
    </row>
    <row r="163" spans="1:106" x14ac:dyDescent="0.2">
      <c r="A163">
        <f>ROW(Source!A107)</f>
        <v>107</v>
      </c>
      <c r="B163">
        <v>33034105</v>
      </c>
      <c r="C163">
        <v>33034969</v>
      </c>
      <c r="D163">
        <v>32518977</v>
      </c>
      <c r="E163">
        <v>1</v>
      </c>
      <c r="F163">
        <v>1</v>
      </c>
      <c r="G163">
        <v>19</v>
      </c>
      <c r="H163">
        <v>3</v>
      </c>
      <c r="I163" t="s">
        <v>802</v>
      </c>
      <c r="J163" t="s">
        <v>803</v>
      </c>
      <c r="K163" t="s">
        <v>804</v>
      </c>
      <c r="L163">
        <v>1348</v>
      </c>
      <c r="N163">
        <v>1009</v>
      </c>
      <c r="O163" t="s">
        <v>19</v>
      </c>
      <c r="P163" t="s">
        <v>19</v>
      </c>
      <c r="Q163">
        <v>1000</v>
      </c>
      <c r="W163">
        <v>0</v>
      </c>
      <c r="X163">
        <v>-1592467254</v>
      </c>
      <c r="Y163">
        <v>0.03</v>
      </c>
      <c r="AA163">
        <v>117442.26</v>
      </c>
      <c r="AB163">
        <v>0</v>
      </c>
      <c r="AC163">
        <v>0</v>
      </c>
      <c r="AD163">
        <v>0</v>
      </c>
      <c r="AE163">
        <v>117442.26</v>
      </c>
      <c r="AF163">
        <v>0</v>
      </c>
      <c r="AG163">
        <v>0</v>
      </c>
      <c r="AH163">
        <v>0</v>
      </c>
      <c r="AI163">
        <v>1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3</v>
      </c>
      <c r="AT163">
        <v>0.03</v>
      </c>
      <c r="AU163" t="s">
        <v>3</v>
      </c>
      <c r="AV163">
        <v>0</v>
      </c>
      <c r="AW163">
        <v>2</v>
      </c>
      <c r="AX163">
        <v>33034977</v>
      </c>
      <c r="AY163">
        <v>1</v>
      </c>
      <c r="AZ163">
        <v>0</v>
      </c>
      <c r="BA163">
        <v>155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Y163*Source!I107</f>
        <v>5.6099999999999995E-3</v>
      </c>
      <c r="CY163">
        <f>AA163</f>
        <v>117442.26</v>
      </c>
      <c r="CZ163">
        <f>AE163</f>
        <v>117442.26</v>
      </c>
      <c r="DA163">
        <f>AI163</f>
        <v>1</v>
      </c>
      <c r="DB163">
        <v>0</v>
      </c>
    </row>
    <row r="164" spans="1:106" x14ac:dyDescent="0.2">
      <c r="A164">
        <f>ROW(Source!A107)</f>
        <v>107</v>
      </c>
      <c r="B164">
        <v>33034105</v>
      </c>
      <c r="C164">
        <v>33034969</v>
      </c>
      <c r="D164">
        <v>32520163</v>
      </c>
      <c r="E164">
        <v>1</v>
      </c>
      <c r="F164">
        <v>1</v>
      </c>
      <c r="G164">
        <v>19</v>
      </c>
      <c r="H164">
        <v>3</v>
      </c>
      <c r="I164" t="s">
        <v>25</v>
      </c>
      <c r="J164" t="s">
        <v>27</v>
      </c>
      <c r="K164" t="s">
        <v>26</v>
      </c>
      <c r="L164">
        <v>1348</v>
      </c>
      <c r="N164">
        <v>1009</v>
      </c>
      <c r="O164" t="s">
        <v>19</v>
      </c>
      <c r="P164" t="s">
        <v>19</v>
      </c>
      <c r="Q164">
        <v>1000</v>
      </c>
      <c r="W164">
        <v>0</v>
      </c>
      <c r="X164">
        <v>-1467733540</v>
      </c>
      <c r="Y164">
        <v>1</v>
      </c>
      <c r="AA164">
        <v>53410.15</v>
      </c>
      <c r="AB164">
        <v>0</v>
      </c>
      <c r="AC164">
        <v>0</v>
      </c>
      <c r="AD164">
        <v>0</v>
      </c>
      <c r="AE164">
        <v>53410.15</v>
      </c>
      <c r="AF164">
        <v>0</v>
      </c>
      <c r="AG164">
        <v>0</v>
      </c>
      <c r="AH164">
        <v>0</v>
      </c>
      <c r="AI164">
        <v>1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3</v>
      </c>
      <c r="AT164">
        <v>1</v>
      </c>
      <c r="AU164" t="s">
        <v>3</v>
      </c>
      <c r="AV164">
        <v>0</v>
      </c>
      <c r="AW164">
        <v>2</v>
      </c>
      <c r="AX164">
        <v>33034978</v>
      </c>
      <c r="AY164">
        <v>1</v>
      </c>
      <c r="AZ164">
        <v>0</v>
      </c>
      <c r="BA164">
        <v>156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Y164*Source!I107</f>
        <v>0.187</v>
      </c>
      <c r="CY164">
        <f>AA164</f>
        <v>53410.15</v>
      </c>
      <c r="CZ164">
        <f>AE164</f>
        <v>53410.15</v>
      </c>
      <c r="DA164">
        <f>AI164</f>
        <v>1</v>
      </c>
      <c r="DB164">
        <v>0</v>
      </c>
    </row>
    <row r="165" spans="1:106" x14ac:dyDescent="0.2">
      <c r="A165">
        <f>ROW(Source!A107)</f>
        <v>107</v>
      </c>
      <c r="B165">
        <v>33034105</v>
      </c>
      <c r="C165">
        <v>33034969</v>
      </c>
      <c r="D165">
        <v>32520163</v>
      </c>
      <c r="E165">
        <v>1</v>
      </c>
      <c r="F165">
        <v>1</v>
      </c>
      <c r="G165">
        <v>19</v>
      </c>
      <c r="H165">
        <v>3</v>
      </c>
      <c r="I165" t="s">
        <v>25</v>
      </c>
      <c r="J165" t="s">
        <v>27</v>
      </c>
      <c r="K165" t="s">
        <v>26</v>
      </c>
      <c r="L165">
        <v>1348</v>
      </c>
      <c r="N165">
        <v>1009</v>
      </c>
      <c r="O165" t="s">
        <v>19</v>
      </c>
      <c r="P165" t="s">
        <v>19</v>
      </c>
      <c r="Q165">
        <v>1000</v>
      </c>
      <c r="W165">
        <v>0</v>
      </c>
      <c r="X165">
        <v>-1467733540</v>
      </c>
      <c r="Y165">
        <v>-1</v>
      </c>
      <c r="AA165">
        <v>53410.15</v>
      </c>
      <c r="AB165">
        <v>0</v>
      </c>
      <c r="AC165">
        <v>0</v>
      </c>
      <c r="AD165">
        <v>0</v>
      </c>
      <c r="AE165">
        <v>53410.15</v>
      </c>
      <c r="AF165">
        <v>0</v>
      </c>
      <c r="AG165">
        <v>0</v>
      </c>
      <c r="AH165">
        <v>0</v>
      </c>
      <c r="AI165">
        <v>1</v>
      </c>
      <c r="AJ165">
        <v>1</v>
      </c>
      <c r="AK165">
        <v>1</v>
      </c>
      <c r="AL165">
        <v>1</v>
      </c>
      <c r="AN165">
        <v>0</v>
      </c>
      <c r="AO165">
        <v>0</v>
      </c>
      <c r="AP165">
        <v>0</v>
      </c>
      <c r="AQ165">
        <v>0</v>
      </c>
      <c r="AR165">
        <v>0</v>
      </c>
      <c r="AS165" t="s">
        <v>3</v>
      </c>
      <c r="AT165">
        <v>-1</v>
      </c>
      <c r="AU165" t="s">
        <v>3</v>
      </c>
      <c r="AV165">
        <v>0</v>
      </c>
      <c r="AW165">
        <v>1</v>
      </c>
      <c r="AX165">
        <v>-1</v>
      </c>
      <c r="AY165">
        <v>0</v>
      </c>
      <c r="AZ165">
        <v>0</v>
      </c>
      <c r="BA165" t="s">
        <v>3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Y165*Source!I107</f>
        <v>-0.187</v>
      </c>
      <c r="CY165">
        <f>AA165</f>
        <v>53410.15</v>
      </c>
      <c r="CZ165">
        <f>AE165</f>
        <v>53410.15</v>
      </c>
      <c r="DA165">
        <f>AI165</f>
        <v>1</v>
      </c>
      <c r="DB165">
        <v>0</v>
      </c>
    </row>
    <row r="166" spans="1:106" x14ac:dyDescent="0.2">
      <c r="A166">
        <f>ROW(Source!A109)</f>
        <v>109</v>
      </c>
      <c r="B166">
        <v>33034105</v>
      </c>
      <c r="C166">
        <v>33034980</v>
      </c>
      <c r="D166">
        <v>32505425</v>
      </c>
      <c r="E166">
        <v>19</v>
      </c>
      <c r="F166">
        <v>1</v>
      </c>
      <c r="G166">
        <v>19</v>
      </c>
      <c r="H166">
        <v>1</v>
      </c>
      <c r="I166" t="s">
        <v>795</v>
      </c>
      <c r="J166" t="s">
        <v>3</v>
      </c>
      <c r="K166" t="s">
        <v>796</v>
      </c>
      <c r="L166">
        <v>1191</v>
      </c>
      <c r="N166">
        <v>1013</v>
      </c>
      <c r="O166" t="s">
        <v>797</v>
      </c>
      <c r="P166" t="s">
        <v>797</v>
      </c>
      <c r="Q166">
        <v>1</v>
      </c>
      <c r="W166">
        <v>0</v>
      </c>
      <c r="X166">
        <v>476480486</v>
      </c>
      <c r="Y166">
        <v>453.1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1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3</v>
      </c>
      <c r="AT166">
        <v>453.1</v>
      </c>
      <c r="AU166" t="s">
        <v>3</v>
      </c>
      <c r="AV166">
        <v>1</v>
      </c>
      <c r="AW166">
        <v>2</v>
      </c>
      <c r="AX166">
        <v>33034996</v>
      </c>
      <c r="AY166">
        <v>1</v>
      </c>
      <c r="AZ166">
        <v>0</v>
      </c>
      <c r="BA166">
        <v>157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Y166*Source!I109</f>
        <v>9.9681999999999995</v>
      </c>
      <c r="CY166">
        <f>AD166</f>
        <v>0</v>
      </c>
      <c r="CZ166">
        <f>AH166</f>
        <v>0</v>
      </c>
      <c r="DA166">
        <f>AL166</f>
        <v>1</v>
      </c>
      <c r="DB166">
        <v>0</v>
      </c>
    </row>
    <row r="167" spans="1:106" x14ac:dyDescent="0.2">
      <c r="A167">
        <f>ROW(Source!A109)</f>
        <v>109</v>
      </c>
      <c r="B167">
        <v>33034105</v>
      </c>
      <c r="C167">
        <v>33034980</v>
      </c>
      <c r="D167">
        <v>32517073</v>
      </c>
      <c r="E167">
        <v>1</v>
      </c>
      <c r="F167">
        <v>1</v>
      </c>
      <c r="G167">
        <v>19</v>
      </c>
      <c r="H167">
        <v>2</v>
      </c>
      <c r="I167" t="s">
        <v>805</v>
      </c>
      <c r="J167" t="s">
        <v>806</v>
      </c>
      <c r="K167" t="s">
        <v>807</v>
      </c>
      <c r="L167">
        <v>1368</v>
      </c>
      <c r="N167">
        <v>1011</v>
      </c>
      <c r="O167" t="s">
        <v>801</v>
      </c>
      <c r="P167" t="s">
        <v>801</v>
      </c>
      <c r="Q167">
        <v>1</v>
      </c>
      <c r="W167">
        <v>0</v>
      </c>
      <c r="X167">
        <v>-865246060</v>
      </c>
      <c r="Y167">
        <v>1.38</v>
      </c>
      <c r="AA167">
        <v>0</v>
      </c>
      <c r="AB167">
        <v>3.37</v>
      </c>
      <c r="AC167">
        <v>0.85</v>
      </c>
      <c r="AD167">
        <v>0</v>
      </c>
      <c r="AE167">
        <v>0</v>
      </c>
      <c r="AF167">
        <v>3.37</v>
      </c>
      <c r="AG167">
        <v>0.85</v>
      </c>
      <c r="AH167">
        <v>0</v>
      </c>
      <c r="AI167">
        <v>1</v>
      </c>
      <c r="AJ167">
        <v>1</v>
      </c>
      <c r="AK167">
        <v>1</v>
      </c>
      <c r="AL167">
        <v>1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3</v>
      </c>
      <c r="AT167">
        <v>1.38</v>
      </c>
      <c r="AU167" t="s">
        <v>3</v>
      </c>
      <c r="AV167">
        <v>0</v>
      </c>
      <c r="AW167">
        <v>2</v>
      </c>
      <c r="AX167">
        <v>33034997</v>
      </c>
      <c r="AY167">
        <v>1</v>
      </c>
      <c r="AZ167">
        <v>0</v>
      </c>
      <c r="BA167">
        <v>158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Y167*Source!I109</f>
        <v>3.0359999999999995E-2</v>
      </c>
      <c r="CY167">
        <f>AB167</f>
        <v>3.37</v>
      </c>
      <c r="CZ167">
        <f>AF167</f>
        <v>3.37</v>
      </c>
      <c r="DA167">
        <f>AJ167</f>
        <v>1</v>
      </c>
      <c r="DB167">
        <v>0</v>
      </c>
    </row>
    <row r="168" spans="1:106" x14ac:dyDescent="0.2">
      <c r="A168">
        <f>ROW(Source!A109)</f>
        <v>109</v>
      </c>
      <c r="B168">
        <v>33034105</v>
      </c>
      <c r="C168">
        <v>33034980</v>
      </c>
      <c r="D168">
        <v>32516433</v>
      </c>
      <c r="E168">
        <v>1</v>
      </c>
      <c r="F168">
        <v>1</v>
      </c>
      <c r="G168">
        <v>19</v>
      </c>
      <c r="H168">
        <v>2</v>
      </c>
      <c r="I168" t="s">
        <v>808</v>
      </c>
      <c r="J168" t="s">
        <v>809</v>
      </c>
      <c r="K168" t="s">
        <v>810</v>
      </c>
      <c r="L168">
        <v>1368</v>
      </c>
      <c r="N168">
        <v>1011</v>
      </c>
      <c r="O168" t="s">
        <v>801</v>
      </c>
      <c r="P168" t="s">
        <v>801</v>
      </c>
      <c r="Q168">
        <v>1</v>
      </c>
      <c r="W168">
        <v>0</v>
      </c>
      <c r="X168">
        <v>1483315828</v>
      </c>
      <c r="Y168">
        <v>0.31</v>
      </c>
      <c r="AA168">
        <v>0</v>
      </c>
      <c r="AB168">
        <v>566.44000000000005</v>
      </c>
      <c r="AC168">
        <v>281.27999999999997</v>
      </c>
      <c r="AD168">
        <v>0</v>
      </c>
      <c r="AE168">
        <v>0</v>
      </c>
      <c r="AF168">
        <v>566.44000000000005</v>
      </c>
      <c r="AG168">
        <v>281.27999999999997</v>
      </c>
      <c r="AH168">
        <v>0</v>
      </c>
      <c r="AI168">
        <v>1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0</v>
      </c>
      <c r="AQ168">
        <v>0</v>
      </c>
      <c r="AR168">
        <v>0</v>
      </c>
      <c r="AS168" t="s">
        <v>3</v>
      </c>
      <c r="AT168">
        <v>0.31</v>
      </c>
      <c r="AU168" t="s">
        <v>3</v>
      </c>
      <c r="AV168">
        <v>0</v>
      </c>
      <c r="AW168">
        <v>2</v>
      </c>
      <c r="AX168">
        <v>33034998</v>
      </c>
      <c r="AY168">
        <v>1</v>
      </c>
      <c r="AZ168">
        <v>0</v>
      </c>
      <c r="BA168">
        <v>159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Y168*Source!I109</f>
        <v>6.8199999999999997E-3</v>
      </c>
      <c r="CY168">
        <f>AB168</f>
        <v>566.44000000000005</v>
      </c>
      <c r="CZ168">
        <f>AF168</f>
        <v>566.44000000000005</v>
      </c>
      <c r="DA168">
        <f>AJ168</f>
        <v>1</v>
      </c>
      <c r="DB168">
        <v>0</v>
      </c>
    </row>
    <row r="169" spans="1:106" x14ac:dyDescent="0.2">
      <c r="A169">
        <f>ROW(Source!A109)</f>
        <v>109</v>
      </c>
      <c r="B169">
        <v>33034105</v>
      </c>
      <c r="C169">
        <v>33034980</v>
      </c>
      <c r="D169">
        <v>32516599</v>
      </c>
      <c r="E169">
        <v>1</v>
      </c>
      <c r="F169">
        <v>1</v>
      </c>
      <c r="G169">
        <v>19</v>
      </c>
      <c r="H169">
        <v>2</v>
      </c>
      <c r="I169" t="s">
        <v>811</v>
      </c>
      <c r="J169" t="s">
        <v>812</v>
      </c>
      <c r="K169" t="s">
        <v>813</v>
      </c>
      <c r="L169">
        <v>1368</v>
      </c>
      <c r="N169">
        <v>1011</v>
      </c>
      <c r="O169" t="s">
        <v>801</v>
      </c>
      <c r="P169" t="s">
        <v>801</v>
      </c>
      <c r="Q169">
        <v>1</v>
      </c>
      <c r="W169">
        <v>0</v>
      </c>
      <c r="X169">
        <v>47389749</v>
      </c>
      <c r="Y169">
        <v>26.25</v>
      </c>
      <c r="AA169">
        <v>0</v>
      </c>
      <c r="AB169">
        <v>9.7100000000000009</v>
      </c>
      <c r="AC169">
        <v>2.25</v>
      </c>
      <c r="AD169">
        <v>0</v>
      </c>
      <c r="AE169">
        <v>0</v>
      </c>
      <c r="AF169">
        <v>9.7100000000000009</v>
      </c>
      <c r="AG169">
        <v>2.25</v>
      </c>
      <c r="AH169">
        <v>0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26.25</v>
      </c>
      <c r="AU169" t="s">
        <v>3</v>
      </c>
      <c r="AV169">
        <v>0</v>
      </c>
      <c r="AW169">
        <v>2</v>
      </c>
      <c r="AX169">
        <v>33034999</v>
      </c>
      <c r="AY169">
        <v>1</v>
      </c>
      <c r="AZ169">
        <v>0</v>
      </c>
      <c r="BA169">
        <v>160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Y169*Source!I109</f>
        <v>0.57750000000000001</v>
      </c>
      <c r="CY169">
        <f>AB169</f>
        <v>9.7100000000000009</v>
      </c>
      <c r="CZ169">
        <f>AF169</f>
        <v>9.7100000000000009</v>
      </c>
      <c r="DA169">
        <f>AJ169</f>
        <v>1</v>
      </c>
      <c r="DB169">
        <v>0</v>
      </c>
    </row>
    <row r="170" spans="1:106" x14ac:dyDescent="0.2">
      <c r="A170">
        <f>ROW(Source!A109)</f>
        <v>109</v>
      </c>
      <c r="B170">
        <v>33034105</v>
      </c>
      <c r="C170">
        <v>33034980</v>
      </c>
      <c r="D170">
        <v>32517836</v>
      </c>
      <c r="E170">
        <v>1</v>
      </c>
      <c r="F170">
        <v>1</v>
      </c>
      <c r="G170">
        <v>19</v>
      </c>
      <c r="H170">
        <v>3</v>
      </c>
      <c r="I170" t="s">
        <v>814</v>
      </c>
      <c r="J170" t="s">
        <v>815</v>
      </c>
      <c r="K170" t="s">
        <v>816</v>
      </c>
      <c r="L170">
        <v>1348</v>
      </c>
      <c r="N170">
        <v>1009</v>
      </c>
      <c r="O170" t="s">
        <v>19</v>
      </c>
      <c r="P170" t="s">
        <v>19</v>
      </c>
      <c r="Q170">
        <v>1000</v>
      </c>
      <c r="W170">
        <v>0</v>
      </c>
      <c r="X170">
        <v>1571432467</v>
      </c>
      <c r="Y170">
        <v>0.04</v>
      </c>
      <c r="AA170">
        <v>31493.279999999999</v>
      </c>
      <c r="AB170">
        <v>0</v>
      </c>
      <c r="AC170">
        <v>0</v>
      </c>
      <c r="AD170">
        <v>0</v>
      </c>
      <c r="AE170">
        <v>31493.279999999999</v>
      </c>
      <c r="AF170">
        <v>0</v>
      </c>
      <c r="AG170">
        <v>0</v>
      </c>
      <c r="AH170">
        <v>0</v>
      </c>
      <c r="AI170">
        <v>1</v>
      </c>
      <c r="AJ170">
        <v>1</v>
      </c>
      <c r="AK170">
        <v>1</v>
      </c>
      <c r="AL170">
        <v>1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3</v>
      </c>
      <c r="AT170">
        <v>0.04</v>
      </c>
      <c r="AU170" t="s">
        <v>3</v>
      </c>
      <c r="AV170">
        <v>0</v>
      </c>
      <c r="AW170">
        <v>2</v>
      </c>
      <c r="AX170">
        <v>33035000</v>
      </c>
      <c r="AY170">
        <v>1</v>
      </c>
      <c r="AZ170">
        <v>0</v>
      </c>
      <c r="BA170">
        <v>161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Y170*Source!I109</f>
        <v>8.7999999999999992E-4</v>
      </c>
      <c r="CY170">
        <f t="shared" ref="CY170:CY180" si="24">AA170</f>
        <v>31493.279999999999</v>
      </c>
      <c r="CZ170">
        <f t="shared" ref="CZ170:CZ180" si="25">AE170</f>
        <v>31493.279999999999</v>
      </c>
      <c r="DA170">
        <f t="shared" ref="DA170:DA180" si="26">AI170</f>
        <v>1</v>
      </c>
      <c r="DB170">
        <v>0</v>
      </c>
    </row>
    <row r="171" spans="1:106" x14ac:dyDescent="0.2">
      <c r="A171">
        <f>ROW(Source!A109)</f>
        <v>109</v>
      </c>
      <c r="B171">
        <v>33034105</v>
      </c>
      <c r="C171">
        <v>33034980</v>
      </c>
      <c r="D171">
        <v>32518156</v>
      </c>
      <c r="E171">
        <v>1</v>
      </c>
      <c r="F171">
        <v>1</v>
      </c>
      <c r="G171">
        <v>19</v>
      </c>
      <c r="H171">
        <v>3</v>
      </c>
      <c r="I171" t="s">
        <v>817</v>
      </c>
      <c r="J171" t="s">
        <v>818</v>
      </c>
      <c r="K171" t="s">
        <v>819</v>
      </c>
      <c r="L171">
        <v>1348</v>
      </c>
      <c r="N171">
        <v>1009</v>
      </c>
      <c r="O171" t="s">
        <v>19</v>
      </c>
      <c r="P171" t="s">
        <v>19</v>
      </c>
      <c r="Q171">
        <v>1000</v>
      </c>
      <c r="W171">
        <v>0</v>
      </c>
      <c r="X171">
        <v>1574046373</v>
      </c>
      <c r="Y171">
        <v>3.6999999999999998E-2</v>
      </c>
      <c r="AA171">
        <v>45454.3</v>
      </c>
      <c r="AB171">
        <v>0</v>
      </c>
      <c r="AC171">
        <v>0</v>
      </c>
      <c r="AD171">
        <v>0</v>
      </c>
      <c r="AE171">
        <v>45454.3</v>
      </c>
      <c r="AF171">
        <v>0</v>
      </c>
      <c r="AG171">
        <v>0</v>
      </c>
      <c r="AH171">
        <v>0</v>
      </c>
      <c r="AI171">
        <v>1</v>
      </c>
      <c r="AJ171">
        <v>1</v>
      </c>
      <c r="AK171">
        <v>1</v>
      </c>
      <c r="AL171">
        <v>1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3</v>
      </c>
      <c r="AT171">
        <v>3.6999999999999998E-2</v>
      </c>
      <c r="AU171" t="s">
        <v>3</v>
      </c>
      <c r="AV171">
        <v>0</v>
      </c>
      <c r="AW171">
        <v>2</v>
      </c>
      <c r="AX171">
        <v>33035001</v>
      </c>
      <c r="AY171">
        <v>1</v>
      </c>
      <c r="AZ171">
        <v>0</v>
      </c>
      <c r="BA171">
        <v>162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Y171*Source!I109</f>
        <v>8.1399999999999994E-4</v>
      </c>
      <c r="CY171">
        <f t="shared" si="24"/>
        <v>45454.3</v>
      </c>
      <c r="CZ171">
        <f t="shared" si="25"/>
        <v>45454.3</v>
      </c>
      <c r="DA171">
        <f t="shared" si="26"/>
        <v>1</v>
      </c>
      <c r="DB171">
        <v>0</v>
      </c>
    </row>
    <row r="172" spans="1:106" x14ac:dyDescent="0.2">
      <c r="A172">
        <f>ROW(Source!A109)</f>
        <v>109</v>
      </c>
      <c r="B172">
        <v>33034105</v>
      </c>
      <c r="C172">
        <v>33034980</v>
      </c>
      <c r="D172">
        <v>32518894</v>
      </c>
      <c r="E172">
        <v>1</v>
      </c>
      <c r="F172">
        <v>1</v>
      </c>
      <c r="G172">
        <v>19</v>
      </c>
      <c r="H172">
        <v>3</v>
      </c>
      <c r="I172" t="s">
        <v>820</v>
      </c>
      <c r="J172" t="s">
        <v>821</v>
      </c>
      <c r="K172" t="s">
        <v>822</v>
      </c>
      <c r="L172">
        <v>1327</v>
      </c>
      <c r="N172">
        <v>1005</v>
      </c>
      <c r="O172" t="s">
        <v>823</v>
      </c>
      <c r="P172" t="s">
        <v>823</v>
      </c>
      <c r="Q172">
        <v>1</v>
      </c>
      <c r="W172">
        <v>0</v>
      </c>
      <c r="X172">
        <v>-1132375348</v>
      </c>
      <c r="Y172">
        <v>5.6</v>
      </c>
      <c r="AA172">
        <v>63.78</v>
      </c>
      <c r="AB172">
        <v>0</v>
      </c>
      <c r="AC172">
        <v>0</v>
      </c>
      <c r="AD172">
        <v>0</v>
      </c>
      <c r="AE172">
        <v>63.78</v>
      </c>
      <c r="AF172">
        <v>0</v>
      </c>
      <c r="AG172">
        <v>0</v>
      </c>
      <c r="AH172">
        <v>0</v>
      </c>
      <c r="AI172">
        <v>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5.6</v>
      </c>
      <c r="AU172" t="s">
        <v>3</v>
      </c>
      <c r="AV172">
        <v>0</v>
      </c>
      <c r="AW172">
        <v>2</v>
      </c>
      <c r="AX172">
        <v>33035003</v>
      </c>
      <c r="AY172">
        <v>1</v>
      </c>
      <c r="AZ172">
        <v>0</v>
      </c>
      <c r="BA172">
        <v>163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Y172*Source!I109</f>
        <v>0.12319999999999999</v>
      </c>
      <c r="CY172">
        <f t="shared" si="24"/>
        <v>63.78</v>
      </c>
      <c r="CZ172">
        <f t="shared" si="25"/>
        <v>63.78</v>
      </c>
      <c r="DA172">
        <f t="shared" si="26"/>
        <v>1</v>
      </c>
      <c r="DB172">
        <v>0</v>
      </c>
    </row>
    <row r="173" spans="1:106" x14ac:dyDescent="0.2">
      <c r="A173">
        <f>ROW(Source!A109)</f>
        <v>109</v>
      </c>
      <c r="B173">
        <v>33034105</v>
      </c>
      <c r="C173">
        <v>33034980</v>
      </c>
      <c r="D173">
        <v>32517311</v>
      </c>
      <c r="E173">
        <v>1</v>
      </c>
      <c r="F173">
        <v>1</v>
      </c>
      <c r="G173">
        <v>19</v>
      </c>
      <c r="H173">
        <v>3</v>
      </c>
      <c r="I173" t="s">
        <v>824</v>
      </c>
      <c r="J173" t="s">
        <v>825</v>
      </c>
      <c r="K173" t="s">
        <v>826</v>
      </c>
      <c r="L173">
        <v>1348</v>
      </c>
      <c r="N173">
        <v>1009</v>
      </c>
      <c r="O173" t="s">
        <v>19</v>
      </c>
      <c r="P173" t="s">
        <v>19</v>
      </c>
      <c r="Q173">
        <v>1000</v>
      </c>
      <c r="W173">
        <v>0</v>
      </c>
      <c r="X173">
        <v>1471527661</v>
      </c>
      <c r="Y173">
        <v>0.05</v>
      </c>
      <c r="AA173">
        <v>4752.91</v>
      </c>
      <c r="AB173">
        <v>0</v>
      </c>
      <c r="AC173">
        <v>0</v>
      </c>
      <c r="AD173">
        <v>0</v>
      </c>
      <c r="AE173">
        <v>4752.91</v>
      </c>
      <c r="AF173">
        <v>0</v>
      </c>
      <c r="AG173">
        <v>0</v>
      </c>
      <c r="AH173">
        <v>0</v>
      </c>
      <c r="AI173">
        <v>1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3</v>
      </c>
      <c r="AT173">
        <v>0.05</v>
      </c>
      <c r="AU173" t="s">
        <v>3</v>
      </c>
      <c r="AV173">
        <v>0</v>
      </c>
      <c r="AW173">
        <v>2</v>
      </c>
      <c r="AX173">
        <v>33035002</v>
      </c>
      <c r="AY173">
        <v>1</v>
      </c>
      <c r="AZ173">
        <v>0</v>
      </c>
      <c r="BA173">
        <v>164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Y173*Source!I109</f>
        <v>1.1000000000000001E-3</v>
      </c>
      <c r="CY173">
        <f t="shared" si="24"/>
        <v>4752.91</v>
      </c>
      <c r="CZ173">
        <f t="shared" si="25"/>
        <v>4752.91</v>
      </c>
      <c r="DA173">
        <f t="shared" si="26"/>
        <v>1</v>
      </c>
      <c r="DB173">
        <v>0</v>
      </c>
    </row>
    <row r="174" spans="1:106" x14ac:dyDescent="0.2">
      <c r="A174">
        <f>ROW(Source!A109)</f>
        <v>109</v>
      </c>
      <c r="B174">
        <v>33034105</v>
      </c>
      <c r="C174">
        <v>33034980</v>
      </c>
      <c r="D174">
        <v>32519061</v>
      </c>
      <c r="E174">
        <v>1</v>
      </c>
      <c r="F174">
        <v>1</v>
      </c>
      <c r="G174">
        <v>19</v>
      </c>
      <c r="H174">
        <v>3</v>
      </c>
      <c r="I174" t="s">
        <v>827</v>
      </c>
      <c r="J174" t="s">
        <v>828</v>
      </c>
      <c r="K174" t="s">
        <v>829</v>
      </c>
      <c r="L174">
        <v>1339</v>
      </c>
      <c r="N174">
        <v>1007</v>
      </c>
      <c r="O174" t="s">
        <v>830</v>
      </c>
      <c r="P174" t="s">
        <v>830</v>
      </c>
      <c r="Q174">
        <v>1</v>
      </c>
      <c r="W174">
        <v>0</v>
      </c>
      <c r="X174">
        <v>1653821073</v>
      </c>
      <c r="Y174">
        <v>1.75</v>
      </c>
      <c r="AA174">
        <v>29.98</v>
      </c>
      <c r="AB174">
        <v>0</v>
      </c>
      <c r="AC174">
        <v>0</v>
      </c>
      <c r="AD174">
        <v>0</v>
      </c>
      <c r="AE174">
        <v>29.98</v>
      </c>
      <c r="AF174">
        <v>0</v>
      </c>
      <c r="AG174">
        <v>0</v>
      </c>
      <c r="AH174">
        <v>0</v>
      </c>
      <c r="AI174">
        <v>1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1.75</v>
      </c>
      <c r="AU174" t="s">
        <v>3</v>
      </c>
      <c r="AV174">
        <v>0</v>
      </c>
      <c r="AW174">
        <v>2</v>
      </c>
      <c r="AX174">
        <v>33035004</v>
      </c>
      <c r="AY174">
        <v>1</v>
      </c>
      <c r="AZ174">
        <v>0</v>
      </c>
      <c r="BA174">
        <v>165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Y174*Source!I109</f>
        <v>3.85E-2</v>
      </c>
      <c r="CY174">
        <f t="shared" si="24"/>
        <v>29.98</v>
      </c>
      <c r="CZ174">
        <f t="shared" si="25"/>
        <v>29.98</v>
      </c>
      <c r="DA174">
        <f t="shared" si="26"/>
        <v>1</v>
      </c>
      <c r="DB174">
        <v>0</v>
      </c>
    </row>
    <row r="175" spans="1:106" x14ac:dyDescent="0.2">
      <c r="A175">
        <f>ROW(Source!A109)</f>
        <v>109</v>
      </c>
      <c r="B175">
        <v>33034105</v>
      </c>
      <c r="C175">
        <v>33034980</v>
      </c>
      <c r="D175">
        <v>32517740</v>
      </c>
      <c r="E175">
        <v>1</v>
      </c>
      <c r="F175">
        <v>1</v>
      </c>
      <c r="G175">
        <v>19</v>
      </c>
      <c r="H175">
        <v>3</v>
      </c>
      <c r="I175" t="s">
        <v>831</v>
      </c>
      <c r="J175" t="s">
        <v>832</v>
      </c>
      <c r="K175" t="s">
        <v>833</v>
      </c>
      <c r="L175">
        <v>1339</v>
      </c>
      <c r="N175">
        <v>1007</v>
      </c>
      <c r="O175" t="s">
        <v>830</v>
      </c>
      <c r="P175" t="s">
        <v>830</v>
      </c>
      <c r="Q175">
        <v>1</v>
      </c>
      <c r="W175">
        <v>0</v>
      </c>
      <c r="X175">
        <v>-86784973</v>
      </c>
      <c r="Y175">
        <v>0.08</v>
      </c>
      <c r="AA175">
        <v>4993.7</v>
      </c>
      <c r="AB175">
        <v>0</v>
      </c>
      <c r="AC175">
        <v>0</v>
      </c>
      <c r="AD175">
        <v>0</v>
      </c>
      <c r="AE175">
        <v>4993.7</v>
      </c>
      <c r="AF175">
        <v>0</v>
      </c>
      <c r="AG175">
        <v>0</v>
      </c>
      <c r="AH175">
        <v>0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0</v>
      </c>
      <c r="AQ175">
        <v>0</v>
      </c>
      <c r="AR175">
        <v>0</v>
      </c>
      <c r="AS175" t="s">
        <v>3</v>
      </c>
      <c r="AT175">
        <v>0.08</v>
      </c>
      <c r="AU175" t="s">
        <v>3</v>
      </c>
      <c r="AV175">
        <v>0</v>
      </c>
      <c r="AW175">
        <v>2</v>
      </c>
      <c r="AX175">
        <v>33035005</v>
      </c>
      <c r="AY175">
        <v>1</v>
      </c>
      <c r="AZ175">
        <v>0</v>
      </c>
      <c r="BA175">
        <v>166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Y175*Source!I109</f>
        <v>1.7599999999999998E-3</v>
      </c>
      <c r="CY175">
        <f t="shared" si="24"/>
        <v>4993.7</v>
      </c>
      <c r="CZ175">
        <f t="shared" si="25"/>
        <v>4993.7</v>
      </c>
      <c r="DA175">
        <f t="shared" si="26"/>
        <v>1</v>
      </c>
      <c r="DB175">
        <v>0</v>
      </c>
    </row>
    <row r="176" spans="1:106" x14ac:dyDescent="0.2">
      <c r="A176">
        <f>ROW(Source!A109)</f>
        <v>109</v>
      </c>
      <c r="B176">
        <v>33034105</v>
      </c>
      <c r="C176">
        <v>33034980</v>
      </c>
      <c r="D176">
        <v>32517729</v>
      </c>
      <c r="E176">
        <v>1</v>
      </c>
      <c r="F176">
        <v>1</v>
      </c>
      <c r="G176">
        <v>19</v>
      </c>
      <c r="H176">
        <v>3</v>
      </c>
      <c r="I176" t="s">
        <v>834</v>
      </c>
      <c r="J176" t="s">
        <v>835</v>
      </c>
      <c r="K176" t="s">
        <v>836</v>
      </c>
      <c r="L176">
        <v>1339</v>
      </c>
      <c r="N176">
        <v>1007</v>
      </c>
      <c r="O176" t="s">
        <v>830</v>
      </c>
      <c r="P176" t="s">
        <v>830</v>
      </c>
      <c r="Q176">
        <v>1</v>
      </c>
      <c r="W176">
        <v>0</v>
      </c>
      <c r="X176">
        <v>-36459073</v>
      </c>
      <c r="Y176">
        <v>0.69</v>
      </c>
      <c r="AA176">
        <v>3762.19</v>
      </c>
      <c r="AB176">
        <v>0</v>
      </c>
      <c r="AC176">
        <v>0</v>
      </c>
      <c r="AD176">
        <v>0</v>
      </c>
      <c r="AE176">
        <v>3762.19</v>
      </c>
      <c r="AF176">
        <v>0</v>
      </c>
      <c r="AG176">
        <v>0</v>
      </c>
      <c r="AH176">
        <v>0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3</v>
      </c>
      <c r="AT176">
        <v>0.69</v>
      </c>
      <c r="AU176" t="s">
        <v>3</v>
      </c>
      <c r="AV176">
        <v>0</v>
      </c>
      <c r="AW176">
        <v>2</v>
      </c>
      <c r="AX176">
        <v>33035006</v>
      </c>
      <c r="AY176">
        <v>1</v>
      </c>
      <c r="AZ176">
        <v>0</v>
      </c>
      <c r="BA176">
        <v>167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Y176*Source!I109</f>
        <v>1.5179999999999997E-2</v>
      </c>
      <c r="CY176">
        <f t="shared" si="24"/>
        <v>3762.19</v>
      </c>
      <c r="CZ176">
        <f t="shared" si="25"/>
        <v>3762.19</v>
      </c>
      <c r="DA176">
        <f t="shared" si="26"/>
        <v>1</v>
      </c>
      <c r="DB176">
        <v>0</v>
      </c>
    </row>
    <row r="177" spans="1:106" x14ac:dyDescent="0.2">
      <c r="A177">
        <f>ROW(Source!A109)</f>
        <v>109</v>
      </c>
      <c r="B177">
        <v>33034105</v>
      </c>
      <c r="C177">
        <v>33034980</v>
      </c>
      <c r="D177">
        <v>32517783</v>
      </c>
      <c r="E177">
        <v>1</v>
      </c>
      <c r="F177">
        <v>1</v>
      </c>
      <c r="G177">
        <v>19</v>
      </c>
      <c r="H177">
        <v>3</v>
      </c>
      <c r="I177" t="s">
        <v>837</v>
      </c>
      <c r="J177" t="s">
        <v>838</v>
      </c>
      <c r="K177" t="s">
        <v>839</v>
      </c>
      <c r="L177">
        <v>1339</v>
      </c>
      <c r="N177">
        <v>1007</v>
      </c>
      <c r="O177" t="s">
        <v>830</v>
      </c>
      <c r="P177" t="s">
        <v>830</v>
      </c>
      <c r="Q177">
        <v>1</v>
      </c>
      <c r="W177">
        <v>0</v>
      </c>
      <c r="X177">
        <v>-1282603236</v>
      </c>
      <c r="Y177">
        <v>0.2</v>
      </c>
      <c r="AA177">
        <v>5631.96</v>
      </c>
      <c r="AB177">
        <v>0</v>
      </c>
      <c r="AC177">
        <v>0</v>
      </c>
      <c r="AD177">
        <v>0</v>
      </c>
      <c r="AE177">
        <v>5631.96</v>
      </c>
      <c r="AF177">
        <v>0</v>
      </c>
      <c r="AG177">
        <v>0</v>
      </c>
      <c r="AH177">
        <v>0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3</v>
      </c>
      <c r="AT177">
        <v>0.2</v>
      </c>
      <c r="AU177" t="s">
        <v>3</v>
      </c>
      <c r="AV177">
        <v>0</v>
      </c>
      <c r="AW177">
        <v>2</v>
      </c>
      <c r="AX177">
        <v>33035007</v>
      </c>
      <c r="AY177">
        <v>1</v>
      </c>
      <c r="AZ177">
        <v>0</v>
      </c>
      <c r="BA177">
        <v>168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Y177*Source!I109</f>
        <v>4.4000000000000003E-3</v>
      </c>
      <c r="CY177">
        <f t="shared" si="24"/>
        <v>5631.96</v>
      </c>
      <c r="CZ177">
        <f t="shared" si="25"/>
        <v>5631.96</v>
      </c>
      <c r="DA177">
        <f t="shared" si="26"/>
        <v>1</v>
      </c>
      <c r="DB177">
        <v>0</v>
      </c>
    </row>
    <row r="178" spans="1:106" x14ac:dyDescent="0.2">
      <c r="A178">
        <f>ROW(Source!A109)</f>
        <v>109</v>
      </c>
      <c r="B178">
        <v>33034105</v>
      </c>
      <c r="C178">
        <v>33034980</v>
      </c>
      <c r="D178">
        <v>32517784</v>
      </c>
      <c r="E178">
        <v>1</v>
      </c>
      <c r="F178">
        <v>1</v>
      </c>
      <c r="G178">
        <v>19</v>
      </c>
      <c r="H178">
        <v>3</v>
      </c>
      <c r="I178" t="s">
        <v>840</v>
      </c>
      <c r="J178" t="s">
        <v>841</v>
      </c>
      <c r="K178" t="s">
        <v>842</v>
      </c>
      <c r="L178">
        <v>1339</v>
      </c>
      <c r="N178">
        <v>1007</v>
      </c>
      <c r="O178" t="s">
        <v>830</v>
      </c>
      <c r="P178" t="s">
        <v>830</v>
      </c>
      <c r="Q178">
        <v>1</v>
      </c>
      <c r="W178">
        <v>0</v>
      </c>
      <c r="X178">
        <v>966492149</v>
      </c>
      <c r="Y178">
        <v>0.69</v>
      </c>
      <c r="AA178">
        <v>5631.96</v>
      </c>
      <c r="AB178">
        <v>0</v>
      </c>
      <c r="AC178">
        <v>0</v>
      </c>
      <c r="AD178">
        <v>0</v>
      </c>
      <c r="AE178">
        <v>5631.96</v>
      </c>
      <c r="AF178">
        <v>0</v>
      </c>
      <c r="AG178">
        <v>0</v>
      </c>
      <c r="AH178">
        <v>0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0.69</v>
      </c>
      <c r="AU178" t="s">
        <v>3</v>
      </c>
      <c r="AV178">
        <v>0</v>
      </c>
      <c r="AW178">
        <v>2</v>
      </c>
      <c r="AX178">
        <v>33035008</v>
      </c>
      <c r="AY178">
        <v>1</v>
      </c>
      <c r="AZ178">
        <v>0</v>
      </c>
      <c r="BA178">
        <v>169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Y178*Source!I109</f>
        <v>1.5179999999999997E-2</v>
      </c>
      <c r="CY178">
        <f t="shared" si="24"/>
        <v>5631.96</v>
      </c>
      <c r="CZ178">
        <f t="shared" si="25"/>
        <v>5631.96</v>
      </c>
      <c r="DA178">
        <f t="shared" si="26"/>
        <v>1</v>
      </c>
      <c r="DB178">
        <v>0</v>
      </c>
    </row>
    <row r="179" spans="1:106" x14ac:dyDescent="0.2">
      <c r="A179">
        <f>ROW(Source!A109)</f>
        <v>109</v>
      </c>
      <c r="B179">
        <v>33034105</v>
      </c>
      <c r="C179">
        <v>33034980</v>
      </c>
      <c r="D179">
        <v>32519911</v>
      </c>
      <c r="E179">
        <v>1</v>
      </c>
      <c r="F179">
        <v>1</v>
      </c>
      <c r="G179">
        <v>19</v>
      </c>
      <c r="H179">
        <v>3</v>
      </c>
      <c r="I179" t="s">
        <v>843</v>
      </c>
      <c r="J179" t="s">
        <v>844</v>
      </c>
      <c r="K179" t="s">
        <v>845</v>
      </c>
      <c r="L179">
        <v>1339</v>
      </c>
      <c r="N179">
        <v>1007</v>
      </c>
      <c r="O179" t="s">
        <v>830</v>
      </c>
      <c r="P179" t="s">
        <v>830</v>
      </c>
      <c r="Q179">
        <v>1</v>
      </c>
      <c r="W179">
        <v>0</v>
      </c>
      <c r="X179">
        <v>-1613524913</v>
      </c>
      <c r="Y179">
        <v>102</v>
      </c>
      <c r="AA179">
        <v>3195.93</v>
      </c>
      <c r="AB179">
        <v>0</v>
      </c>
      <c r="AC179">
        <v>0</v>
      </c>
      <c r="AD179">
        <v>0</v>
      </c>
      <c r="AE179">
        <v>3195.93</v>
      </c>
      <c r="AF179">
        <v>0</v>
      </c>
      <c r="AG179">
        <v>0</v>
      </c>
      <c r="AH179">
        <v>0</v>
      </c>
      <c r="AI179">
        <v>1</v>
      </c>
      <c r="AJ179">
        <v>1</v>
      </c>
      <c r="AK179">
        <v>1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102</v>
      </c>
      <c r="AU179" t="s">
        <v>3</v>
      </c>
      <c r="AV179">
        <v>0</v>
      </c>
      <c r="AW179">
        <v>2</v>
      </c>
      <c r="AX179">
        <v>33035009</v>
      </c>
      <c r="AY179">
        <v>1</v>
      </c>
      <c r="AZ179">
        <v>0</v>
      </c>
      <c r="BA179">
        <v>170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Y179*Source!I109</f>
        <v>2.2439999999999998</v>
      </c>
      <c r="CY179">
        <f t="shared" si="24"/>
        <v>3195.93</v>
      </c>
      <c r="CZ179">
        <f t="shared" si="25"/>
        <v>3195.93</v>
      </c>
      <c r="DA179">
        <f t="shared" si="26"/>
        <v>1</v>
      </c>
      <c r="DB179">
        <v>0</v>
      </c>
    </row>
    <row r="180" spans="1:106" x14ac:dyDescent="0.2">
      <c r="A180">
        <f>ROW(Source!A109)</f>
        <v>109</v>
      </c>
      <c r="B180">
        <v>33034105</v>
      </c>
      <c r="C180">
        <v>33034980</v>
      </c>
      <c r="D180">
        <v>32521663</v>
      </c>
      <c r="E180">
        <v>1</v>
      </c>
      <c r="F180">
        <v>1</v>
      </c>
      <c r="G180">
        <v>19</v>
      </c>
      <c r="H180">
        <v>3</v>
      </c>
      <c r="I180" t="s">
        <v>846</v>
      </c>
      <c r="J180" t="s">
        <v>847</v>
      </c>
      <c r="K180" t="s">
        <v>848</v>
      </c>
      <c r="L180">
        <v>1327</v>
      </c>
      <c r="N180">
        <v>1005</v>
      </c>
      <c r="O180" t="s">
        <v>823</v>
      </c>
      <c r="P180" t="s">
        <v>823</v>
      </c>
      <c r="Q180">
        <v>1</v>
      </c>
      <c r="W180">
        <v>0</v>
      </c>
      <c r="X180">
        <v>603730207</v>
      </c>
      <c r="Y180">
        <v>49.5</v>
      </c>
      <c r="AA180">
        <v>207.09</v>
      </c>
      <c r="AB180">
        <v>0</v>
      </c>
      <c r="AC180">
        <v>0</v>
      </c>
      <c r="AD180">
        <v>0</v>
      </c>
      <c r="AE180">
        <v>207.09</v>
      </c>
      <c r="AF180">
        <v>0</v>
      </c>
      <c r="AG180">
        <v>0</v>
      </c>
      <c r="AH180">
        <v>0</v>
      </c>
      <c r="AI180">
        <v>1</v>
      </c>
      <c r="AJ180">
        <v>1</v>
      </c>
      <c r="AK180">
        <v>1</v>
      </c>
      <c r="AL180">
        <v>1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3</v>
      </c>
      <c r="AT180">
        <v>49.5</v>
      </c>
      <c r="AU180" t="s">
        <v>3</v>
      </c>
      <c r="AV180">
        <v>0</v>
      </c>
      <c r="AW180">
        <v>2</v>
      </c>
      <c r="AX180">
        <v>33035010</v>
      </c>
      <c r="AY180">
        <v>1</v>
      </c>
      <c r="AZ180">
        <v>0</v>
      </c>
      <c r="BA180">
        <v>171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Y180*Source!I109</f>
        <v>1.089</v>
      </c>
      <c r="CY180">
        <f t="shared" si="24"/>
        <v>207.09</v>
      </c>
      <c r="CZ180">
        <f t="shared" si="25"/>
        <v>207.09</v>
      </c>
      <c r="DA180">
        <f t="shared" si="26"/>
        <v>1</v>
      </c>
      <c r="DB180">
        <v>0</v>
      </c>
    </row>
    <row r="181" spans="1:106" x14ac:dyDescent="0.2">
      <c r="A181">
        <f>ROW(Source!A112)</f>
        <v>112</v>
      </c>
      <c r="B181">
        <v>33034105</v>
      </c>
      <c r="C181">
        <v>33035013</v>
      </c>
      <c r="D181">
        <v>32505425</v>
      </c>
      <c r="E181">
        <v>19</v>
      </c>
      <c r="F181">
        <v>1</v>
      </c>
      <c r="G181">
        <v>19</v>
      </c>
      <c r="H181">
        <v>1</v>
      </c>
      <c r="I181" t="s">
        <v>795</v>
      </c>
      <c r="J181" t="s">
        <v>3</v>
      </c>
      <c r="K181" t="s">
        <v>796</v>
      </c>
      <c r="L181">
        <v>1191</v>
      </c>
      <c r="N181">
        <v>1013</v>
      </c>
      <c r="O181" t="s">
        <v>797</v>
      </c>
      <c r="P181" t="s">
        <v>797</v>
      </c>
      <c r="Q181">
        <v>1</v>
      </c>
      <c r="W181">
        <v>0</v>
      </c>
      <c r="X181">
        <v>476480486</v>
      </c>
      <c r="Y181">
        <v>36.11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36.11</v>
      </c>
      <c r="AU181" t="s">
        <v>3</v>
      </c>
      <c r="AV181">
        <v>1</v>
      </c>
      <c r="AW181">
        <v>2</v>
      </c>
      <c r="AX181">
        <v>33035019</v>
      </c>
      <c r="AY181">
        <v>1</v>
      </c>
      <c r="AZ181">
        <v>0</v>
      </c>
      <c r="BA181">
        <v>172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Y181*Source!I112</f>
        <v>3.3943400000000001</v>
      </c>
      <c r="CY181">
        <f>AD181</f>
        <v>0</v>
      </c>
      <c r="CZ181">
        <f>AH181</f>
        <v>0</v>
      </c>
      <c r="DA181">
        <f>AL181</f>
        <v>1</v>
      </c>
      <c r="DB181">
        <v>0</v>
      </c>
    </row>
    <row r="182" spans="1:106" x14ac:dyDescent="0.2">
      <c r="A182">
        <f>ROW(Source!A112)</f>
        <v>112</v>
      </c>
      <c r="B182">
        <v>33034105</v>
      </c>
      <c r="C182">
        <v>33035013</v>
      </c>
      <c r="D182">
        <v>32516754</v>
      </c>
      <c r="E182">
        <v>1</v>
      </c>
      <c r="F182">
        <v>1</v>
      </c>
      <c r="G182">
        <v>19</v>
      </c>
      <c r="H182">
        <v>2</v>
      </c>
      <c r="I182" t="s">
        <v>798</v>
      </c>
      <c r="J182" t="s">
        <v>799</v>
      </c>
      <c r="K182" t="s">
        <v>800</v>
      </c>
      <c r="L182">
        <v>1368</v>
      </c>
      <c r="N182">
        <v>1011</v>
      </c>
      <c r="O182" t="s">
        <v>801</v>
      </c>
      <c r="P182" t="s">
        <v>801</v>
      </c>
      <c r="Q182">
        <v>1</v>
      </c>
      <c r="W182">
        <v>0</v>
      </c>
      <c r="X182">
        <v>-1683917449</v>
      </c>
      <c r="Y182">
        <v>21.91</v>
      </c>
      <c r="AA182">
        <v>0</v>
      </c>
      <c r="AB182">
        <v>70.98</v>
      </c>
      <c r="AC182">
        <v>6.52</v>
      </c>
      <c r="AD182">
        <v>0</v>
      </c>
      <c r="AE182">
        <v>0</v>
      </c>
      <c r="AF182">
        <v>70.98</v>
      </c>
      <c r="AG182">
        <v>6.52</v>
      </c>
      <c r="AH182">
        <v>0</v>
      </c>
      <c r="AI182">
        <v>1</v>
      </c>
      <c r="AJ182">
        <v>1</v>
      </c>
      <c r="AK182">
        <v>1</v>
      </c>
      <c r="AL182">
        <v>1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3</v>
      </c>
      <c r="AT182">
        <v>21.91</v>
      </c>
      <c r="AU182" t="s">
        <v>3</v>
      </c>
      <c r="AV182">
        <v>0</v>
      </c>
      <c r="AW182">
        <v>2</v>
      </c>
      <c r="AX182">
        <v>33035020</v>
      </c>
      <c r="AY182">
        <v>1</v>
      </c>
      <c r="AZ182">
        <v>0</v>
      </c>
      <c r="BA182">
        <v>173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Y182*Source!I112</f>
        <v>2.0595400000000001</v>
      </c>
      <c r="CY182">
        <f>AB182</f>
        <v>70.98</v>
      </c>
      <c r="CZ182">
        <f>AF182</f>
        <v>70.98</v>
      </c>
      <c r="DA182">
        <f>AJ182</f>
        <v>1</v>
      </c>
      <c r="DB182">
        <v>0</v>
      </c>
    </row>
    <row r="183" spans="1:106" x14ac:dyDescent="0.2">
      <c r="A183">
        <f>ROW(Source!A112)</f>
        <v>112</v>
      </c>
      <c r="B183">
        <v>33034105</v>
      </c>
      <c r="C183">
        <v>33035013</v>
      </c>
      <c r="D183">
        <v>32518977</v>
      </c>
      <c r="E183">
        <v>1</v>
      </c>
      <c r="F183">
        <v>1</v>
      </c>
      <c r="G183">
        <v>19</v>
      </c>
      <c r="H183">
        <v>3</v>
      </c>
      <c r="I183" t="s">
        <v>802</v>
      </c>
      <c r="J183" t="s">
        <v>803</v>
      </c>
      <c r="K183" t="s">
        <v>804</v>
      </c>
      <c r="L183">
        <v>1348</v>
      </c>
      <c r="N183">
        <v>1009</v>
      </c>
      <c r="O183" t="s">
        <v>19</v>
      </c>
      <c r="P183" t="s">
        <v>19</v>
      </c>
      <c r="Q183">
        <v>1000</v>
      </c>
      <c r="W183">
        <v>0</v>
      </c>
      <c r="X183">
        <v>-1592467254</v>
      </c>
      <c r="Y183">
        <v>0.03</v>
      </c>
      <c r="AA183">
        <v>117442.26</v>
      </c>
      <c r="AB183">
        <v>0</v>
      </c>
      <c r="AC183">
        <v>0</v>
      </c>
      <c r="AD183">
        <v>0</v>
      </c>
      <c r="AE183">
        <v>117442.26</v>
      </c>
      <c r="AF183">
        <v>0</v>
      </c>
      <c r="AG183">
        <v>0</v>
      </c>
      <c r="AH183">
        <v>0</v>
      </c>
      <c r="AI183">
        <v>1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3</v>
      </c>
      <c r="AT183">
        <v>0.03</v>
      </c>
      <c r="AU183" t="s">
        <v>3</v>
      </c>
      <c r="AV183">
        <v>0</v>
      </c>
      <c r="AW183">
        <v>2</v>
      </c>
      <c r="AX183">
        <v>33035021</v>
      </c>
      <c r="AY183">
        <v>1</v>
      </c>
      <c r="AZ183">
        <v>0</v>
      </c>
      <c r="BA183">
        <v>174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Y183*Source!I112</f>
        <v>2.82E-3</v>
      </c>
      <c r="CY183">
        <f>AA183</f>
        <v>117442.26</v>
      </c>
      <c r="CZ183">
        <f>AE183</f>
        <v>117442.26</v>
      </c>
      <c r="DA183">
        <f>AI183</f>
        <v>1</v>
      </c>
      <c r="DB183">
        <v>0</v>
      </c>
    </row>
    <row r="184" spans="1:106" x14ac:dyDescent="0.2">
      <c r="A184">
        <f>ROW(Source!A112)</f>
        <v>112</v>
      </c>
      <c r="B184">
        <v>33034105</v>
      </c>
      <c r="C184">
        <v>33035013</v>
      </c>
      <c r="D184">
        <v>32520163</v>
      </c>
      <c r="E184">
        <v>1</v>
      </c>
      <c r="F184">
        <v>1</v>
      </c>
      <c r="G184">
        <v>19</v>
      </c>
      <c r="H184">
        <v>3</v>
      </c>
      <c r="I184" t="s">
        <v>25</v>
      </c>
      <c r="J184" t="s">
        <v>27</v>
      </c>
      <c r="K184" t="s">
        <v>26</v>
      </c>
      <c r="L184">
        <v>1348</v>
      </c>
      <c r="N184">
        <v>1009</v>
      </c>
      <c r="O184" t="s">
        <v>19</v>
      </c>
      <c r="P184" t="s">
        <v>19</v>
      </c>
      <c r="Q184">
        <v>1000</v>
      </c>
      <c r="W184">
        <v>0</v>
      </c>
      <c r="X184">
        <v>-1467733540</v>
      </c>
      <c r="Y184">
        <v>1</v>
      </c>
      <c r="AA184">
        <v>53410.15</v>
      </c>
      <c r="AB184">
        <v>0</v>
      </c>
      <c r="AC184">
        <v>0</v>
      </c>
      <c r="AD184">
        <v>0</v>
      </c>
      <c r="AE184">
        <v>53410.15</v>
      </c>
      <c r="AF184">
        <v>0</v>
      </c>
      <c r="AG184">
        <v>0</v>
      </c>
      <c r="AH184">
        <v>0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3</v>
      </c>
      <c r="AT184">
        <v>1</v>
      </c>
      <c r="AU184" t="s">
        <v>3</v>
      </c>
      <c r="AV184">
        <v>0</v>
      </c>
      <c r="AW184">
        <v>2</v>
      </c>
      <c r="AX184">
        <v>33035022</v>
      </c>
      <c r="AY184">
        <v>1</v>
      </c>
      <c r="AZ184">
        <v>0</v>
      </c>
      <c r="BA184">
        <v>175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Y184*Source!I112</f>
        <v>9.4E-2</v>
      </c>
      <c r="CY184">
        <f>AA184</f>
        <v>53410.15</v>
      </c>
      <c r="CZ184">
        <f>AE184</f>
        <v>53410.15</v>
      </c>
      <c r="DA184">
        <f>AI184</f>
        <v>1</v>
      </c>
      <c r="DB184">
        <v>0</v>
      </c>
    </row>
    <row r="185" spans="1:106" x14ac:dyDescent="0.2">
      <c r="A185">
        <f>ROW(Source!A112)</f>
        <v>112</v>
      </c>
      <c r="B185">
        <v>33034105</v>
      </c>
      <c r="C185">
        <v>33035013</v>
      </c>
      <c r="D185">
        <v>32520163</v>
      </c>
      <c r="E185">
        <v>1</v>
      </c>
      <c r="F185">
        <v>1</v>
      </c>
      <c r="G185">
        <v>19</v>
      </c>
      <c r="H185">
        <v>3</v>
      </c>
      <c r="I185" t="s">
        <v>25</v>
      </c>
      <c r="J185" t="s">
        <v>27</v>
      </c>
      <c r="K185" t="s">
        <v>26</v>
      </c>
      <c r="L185">
        <v>1348</v>
      </c>
      <c r="N185">
        <v>1009</v>
      </c>
      <c r="O185" t="s">
        <v>19</v>
      </c>
      <c r="P185" t="s">
        <v>19</v>
      </c>
      <c r="Q185">
        <v>1000</v>
      </c>
      <c r="W185">
        <v>0</v>
      </c>
      <c r="X185">
        <v>-1467733540</v>
      </c>
      <c r="Y185">
        <v>-1</v>
      </c>
      <c r="AA185">
        <v>53410.15</v>
      </c>
      <c r="AB185">
        <v>0</v>
      </c>
      <c r="AC185">
        <v>0</v>
      </c>
      <c r="AD185">
        <v>0</v>
      </c>
      <c r="AE185">
        <v>53410.15</v>
      </c>
      <c r="AF185">
        <v>0</v>
      </c>
      <c r="AG185">
        <v>0</v>
      </c>
      <c r="AH185">
        <v>0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0</v>
      </c>
      <c r="AP185">
        <v>0</v>
      </c>
      <c r="AQ185">
        <v>0</v>
      </c>
      <c r="AR185">
        <v>0</v>
      </c>
      <c r="AS185" t="s">
        <v>3</v>
      </c>
      <c r="AT185">
        <v>-1</v>
      </c>
      <c r="AU185" t="s">
        <v>3</v>
      </c>
      <c r="AV185">
        <v>0</v>
      </c>
      <c r="AW185">
        <v>1</v>
      </c>
      <c r="AX185">
        <v>-1</v>
      </c>
      <c r="AY185">
        <v>0</v>
      </c>
      <c r="AZ185">
        <v>0</v>
      </c>
      <c r="BA185" t="s">
        <v>3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Y185*Source!I112</f>
        <v>-9.4E-2</v>
      </c>
      <c r="CY185">
        <f>AA185</f>
        <v>53410.15</v>
      </c>
      <c r="CZ185">
        <f>AE185</f>
        <v>53410.15</v>
      </c>
      <c r="DA185">
        <f>AI185</f>
        <v>1</v>
      </c>
      <c r="DB185">
        <v>0</v>
      </c>
    </row>
    <row r="186" spans="1:106" x14ac:dyDescent="0.2">
      <c r="A186">
        <f>ROW(Source!A114)</f>
        <v>114</v>
      </c>
      <c r="B186">
        <v>33034105</v>
      </c>
      <c r="C186">
        <v>33035024</v>
      </c>
      <c r="D186">
        <v>32505425</v>
      </c>
      <c r="E186">
        <v>19</v>
      </c>
      <c r="F186">
        <v>1</v>
      </c>
      <c r="G186">
        <v>19</v>
      </c>
      <c r="H186">
        <v>1</v>
      </c>
      <c r="I186" t="s">
        <v>795</v>
      </c>
      <c r="J186" t="s">
        <v>3</v>
      </c>
      <c r="K186" t="s">
        <v>796</v>
      </c>
      <c r="L186">
        <v>1191</v>
      </c>
      <c r="N186">
        <v>1013</v>
      </c>
      <c r="O186" t="s">
        <v>797</v>
      </c>
      <c r="P186" t="s">
        <v>797</v>
      </c>
      <c r="Q186">
        <v>1</v>
      </c>
      <c r="W186">
        <v>0</v>
      </c>
      <c r="X186">
        <v>476480486</v>
      </c>
      <c r="Y186">
        <v>453.1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3</v>
      </c>
      <c r="AT186">
        <v>453.1</v>
      </c>
      <c r="AU186" t="s">
        <v>3</v>
      </c>
      <c r="AV186">
        <v>1</v>
      </c>
      <c r="AW186">
        <v>2</v>
      </c>
      <c r="AX186">
        <v>33035040</v>
      </c>
      <c r="AY186">
        <v>1</v>
      </c>
      <c r="AZ186">
        <v>0</v>
      </c>
      <c r="BA186">
        <v>176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Y186*Source!I114</f>
        <v>5.7543699999999998</v>
      </c>
      <c r="CY186">
        <f>AD186</f>
        <v>0</v>
      </c>
      <c r="CZ186">
        <f>AH186</f>
        <v>0</v>
      </c>
      <c r="DA186">
        <f>AL186</f>
        <v>1</v>
      </c>
      <c r="DB186">
        <v>0</v>
      </c>
    </row>
    <row r="187" spans="1:106" x14ac:dyDescent="0.2">
      <c r="A187">
        <f>ROW(Source!A114)</f>
        <v>114</v>
      </c>
      <c r="B187">
        <v>33034105</v>
      </c>
      <c r="C187">
        <v>33035024</v>
      </c>
      <c r="D187">
        <v>32517073</v>
      </c>
      <c r="E187">
        <v>1</v>
      </c>
      <c r="F187">
        <v>1</v>
      </c>
      <c r="G187">
        <v>19</v>
      </c>
      <c r="H187">
        <v>2</v>
      </c>
      <c r="I187" t="s">
        <v>805</v>
      </c>
      <c r="J187" t="s">
        <v>806</v>
      </c>
      <c r="K187" t="s">
        <v>807</v>
      </c>
      <c r="L187">
        <v>1368</v>
      </c>
      <c r="N187">
        <v>1011</v>
      </c>
      <c r="O187" t="s">
        <v>801</v>
      </c>
      <c r="P187" t="s">
        <v>801</v>
      </c>
      <c r="Q187">
        <v>1</v>
      </c>
      <c r="W187">
        <v>0</v>
      </c>
      <c r="X187">
        <v>-865246060</v>
      </c>
      <c r="Y187">
        <v>1.38</v>
      </c>
      <c r="AA187">
        <v>0</v>
      </c>
      <c r="AB187">
        <v>3.37</v>
      </c>
      <c r="AC187">
        <v>0.85</v>
      </c>
      <c r="AD187">
        <v>0</v>
      </c>
      <c r="AE187">
        <v>0</v>
      </c>
      <c r="AF187">
        <v>3.37</v>
      </c>
      <c r="AG187">
        <v>0.85</v>
      </c>
      <c r="AH187">
        <v>0</v>
      </c>
      <c r="AI187">
        <v>1</v>
      </c>
      <c r="AJ187">
        <v>1</v>
      </c>
      <c r="AK187">
        <v>1</v>
      </c>
      <c r="AL187">
        <v>1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3</v>
      </c>
      <c r="AT187">
        <v>1.38</v>
      </c>
      <c r="AU187" t="s">
        <v>3</v>
      </c>
      <c r="AV187">
        <v>0</v>
      </c>
      <c r="AW187">
        <v>2</v>
      </c>
      <c r="AX187">
        <v>33035041</v>
      </c>
      <c r="AY187">
        <v>1</v>
      </c>
      <c r="AZ187">
        <v>0</v>
      </c>
      <c r="BA187">
        <v>177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Y187*Source!I114</f>
        <v>1.7525999999999996E-2</v>
      </c>
      <c r="CY187">
        <f>AB187</f>
        <v>3.37</v>
      </c>
      <c r="CZ187">
        <f>AF187</f>
        <v>3.37</v>
      </c>
      <c r="DA187">
        <f>AJ187</f>
        <v>1</v>
      </c>
      <c r="DB187">
        <v>0</v>
      </c>
    </row>
    <row r="188" spans="1:106" x14ac:dyDescent="0.2">
      <c r="A188">
        <f>ROW(Source!A114)</f>
        <v>114</v>
      </c>
      <c r="B188">
        <v>33034105</v>
      </c>
      <c r="C188">
        <v>33035024</v>
      </c>
      <c r="D188">
        <v>32516433</v>
      </c>
      <c r="E188">
        <v>1</v>
      </c>
      <c r="F188">
        <v>1</v>
      </c>
      <c r="G188">
        <v>19</v>
      </c>
      <c r="H188">
        <v>2</v>
      </c>
      <c r="I188" t="s">
        <v>808</v>
      </c>
      <c r="J188" t="s">
        <v>809</v>
      </c>
      <c r="K188" t="s">
        <v>810</v>
      </c>
      <c r="L188">
        <v>1368</v>
      </c>
      <c r="N188">
        <v>1011</v>
      </c>
      <c r="O188" t="s">
        <v>801</v>
      </c>
      <c r="P188" t="s">
        <v>801</v>
      </c>
      <c r="Q188">
        <v>1</v>
      </c>
      <c r="W188">
        <v>0</v>
      </c>
      <c r="X188">
        <v>1483315828</v>
      </c>
      <c r="Y188">
        <v>0.31</v>
      </c>
      <c r="AA188">
        <v>0</v>
      </c>
      <c r="AB188">
        <v>566.44000000000005</v>
      </c>
      <c r="AC188">
        <v>281.27999999999997</v>
      </c>
      <c r="AD188">
        <v>0</v>
      </c>
      <c r="AE188">
        <v>0</v>
      </c>
      <c r="AF188">
        <v>566.44000000000005</v>
      </c>
      <c r="AG188">
        <v>281.27999999999997</v>
      </c>
      <c r="AH188">
        <v>0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3</v>
      </c>
      <c r="AT188">
        <v>0.31</v>
      </c>
      <c r="AU188" t="s">
        <v>3</v>
      </c>
      <c r="AV188">
        <v>0</v>
      </c>
      <c r="AW188">
        <v>2</v>
      </c>
      <c r="AX188">
        <v>33035042</v>
      </c>
      <c r="AY188">
        <v>1</v>
      </c>
      <c r="AZ188">
        <v>0</v>
      </c>
      <c r="BA188">
        <v>178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Y188*Source!I114</f>
        <v>3.9369999999999995E-3</v>
      </c>
      <c r="CY188">
        <f>AB188</f>
        <v>566.44000000000005</v>
      </c>
      <c r="CZ188">
        <f>AF188</f>
        <v>566.44000000000005</v>
      </c>
      <c r="DA188">
        <f>AJ188</f>
        <v>1</v>
      </c>
      <c r="DB188">
        <v>0</v>
      </c>
    </row>
    <row r="189" spans="1:106" x14ac:dyDescent="0.2">
      <c r="A189">
        <f>ROW(Source!A114)</f>
        <v>114</v>
      </c>
      <c r="B189">
        <v>33034105</v>
      </c>
      <c r="C189">
        <v>33035024</v>
      </c>
      <c r="D189">
        <v>32516599</v>
      </c>
      <c r="E189">
        <v>1</v>
      </c>
      <c r="F189">
        <v>1</v>
      </c>
      <c r="G189">
        <v>19</v>
      </c>
      <c r="H189">
        <v>2</v>
      </c>
      <c r="I189" t="s">
        <v>811</v>
      </c>
      <c r="J189" t="s">
        <v>812</v>
      </c>
      <c r="K189" t="s">
        <v>813</v>
      </c>
      <c r="L189">
        <v>1368</v>
      </c>
      <c r="N189">
        <v>1011</v>
      </c>
      <c r="O189" t="s">
        <v>801</v>
      </c>
      <c r="P189" t="s">
        <v>801</v>
      </c>
      <c r="Q189">
        <v>1</v>
      </c>
      <c r="W189">
        <v>0</v>
      </c>
      <c r="X189">
        <v>47389749</v>
      </c>
      <c r="Y189">
        <v>26.25</v>
      </c>
      <c r="AA189">
        <v>0</v>
      </c>
      <c r="AB189">
        <v>9.7100000000000009</v>
      </c>
      <c r="AC189">
        <v>2.25</v>
      </c>
      <c r="AD189">
        <v>0</v>
      </c>
      <c r="AE189">
        <v>0</v>
      </c>
      <c r="AF189">
        <v>9.7100000000000009</v>
      </c>
      <c r="AG189">
        <v>2.25</v>
      </c>
      <c r="AH189">
        <v>0</v>
      </c>
      <c r="AI189">
        <v>1</v>
      </c>
      <c r="AJ189">
        <v>1</v>
      </c>
      <c r="AK189">
        <v>1</v>
      </c>
      <c r="AL189">
        <v>1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3</v>
      </c>
      <c r="AT189">
        <v>26.25</v>
      </c>
      <c r="AU189" t="s">
        <v>3</v>
      </c>
      <c r="AV189">
        <v>0</v>
      </c>
      <c r="AW189">
        <v>2</v>
      </c>
      <c r="AX189">
        <v>33035043</v>
      </c>
      <c r="AY189">
        <v>1</v>
      </c>
      <c r="AZ189">
        <v>0</v>
      </c>
      <c r="BA189">
        <v>179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Y189*Source!I114</f>
        <v>0.33337499999999998</v>
      </c>
      <c r="CY189">
        <f>AB189</f>
        <v>9.7100000000000009</v>
      </c>
      <c r="CZ189">
        <f>AF189</f>
        <v>9.7100000000000009</v>
      </c>
      <c r="DA189">
        <f>AJ189</f>
        <v>1</v>
      </c>
      <c r="DB189">
        <v>0</v>
      </c>
    </row>
    <row r="190" spans="1:106" x14ac:dyDescent="0.2">
      <c r="A190">
        <f>ROW(Source!A114)</f>
        <v>114</v>
      </c>
      <c r="B190">
        <v>33034105</v>
      </c>
      <c r="C190">
        <v>33035024</v>
      </c>
      <c r="D190">
        <v>32517836</v>
      </c>
      <c r="E190">
        <v>1</v>
      </c>
      <c r="F190">
        <v>1</v>
      </c>
      <c r="G190">
        <v>19</v>
      </c>
      <c r="H190">
        <v>3</v>
      </c>
      <c r="I190" t="s">
        <v>814</v>
      </c>
      <c r="J190" t="s">
        <v>815</v>
      </c>
      <c r="K190" t="s">
        <v>816</v>
      </c>
      <c r="L190">
        <v>1348</v>
      </c>
      <c r="N190">
        <v>1009</v>
      </c>
      <c r="O190" t="s">
        <v>19</v>
      </c>
      <c r="P190" t="s">
        <v>19</v>
      </c>
      <c r="Q190">
        <v>1000</v>
      </c>
      <c r="W190">
        <v>0</v>
      </c>
      <c r="X190">
        <v>1571432467</v>
      </c>
      <c r="Y190">
        <v>0.04</v>
      </c>
      <c r="AA190">
        <v>31493.279999999999</v>
      </c>
      <c r="AB190">
        <v>0</v>
      </c>
      <c r="AC190">
        <v>0</v>
      </c>
      <c r="AD190">
        <v>0</v>
      </c>
      <c r="AE190">
        <v>31493.279999999999</v>
      </c>
      <c r="AF190">
        <v>0</v>
      </c>
      <c r="AG190">
        <v>0</v>
      </c>
      <c r="AH190">
        <v>0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3</v>
      </c>
      <c r="AT190">
        <v>0.04</v>
      </c>
      <c r="AU190" t="s">
        <v>3</v>
      </c>
      <c r="AV190">
        <v>0</v>
      </c>
      <c r="AW190">
        <v>2</v>
      </c>
      <c r="AX190">
        <v>33035044</v>
      </c>
      <c r="AY190">
        <v>1</v>
      </c>
      <c r="AZ190">
        <v>0</v>
      </c>
      <c r="BA190">
        <v>180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Y190*Source!I114</f>
        <v>5.0799999999999999E-4</v>
      </c>
      <c r="CY190">
        <f t="shared" ref="CY190:CY200" si="27">AA190</f>
        <v>31493.279999999999</v>
      </c>
      <c r="CZ190">
        <f t="shared" ref="CZ190:CZ200" si="28">AE190</f>
        <v>31493.279999999999</v>
      </c>
      <c r="DA190">
        <f t="shared" ref="DA190:DA200" si="29">AI190</f>
        <v>1</v>
      </c>
      <c r="DB190">
        <v>0</v>
      </c>
    </row>
    <row r="191" spans="1:106" x14ac:dyDescent="0.2">
      <c r="A191">
        <f>ROW(Source!A114)</f>
        <v>114</v>
      </c>
      <c r="B191">
        <v>33034105</v>
      </c>
      <c r="C191">
        <v>33035024</v>
      </c>
      <c r="D191">
        <v>32518156</v>
      </c>
      <c r="E191">
        <v>1</v>
      </c>
      <c r="F191">
        <v>1</v>
      </c>
      <c r="G191">
        <v>19</v>
      </c>
      <c r="H191">
        <v>3</v>
      </c>
      <c r="I191" t="s">
        <v>817</v>
      </c>
      <c r="J191" t="s">
        <v>818</v>
      </c>
      <c r="K191" t="s">
        <v>819</v>
      </c>
      <c r="L191">
        <v>1348</v>
      </c>
      <c r="N191">
        <v>1009</v>
      </c>
      <c r="O191" t="s">
        <v>19</v>
      </c>
      <c r="P191" t="s">
        <v>19</v>
      </c>
      <c r="Q191">
        <v>1000</v>
      </c>
      <c r="W191">
        <v>0</v>
      </c>
      <c r="X191">
        <v>1574046373</v>
      </c>
      <c r="Y191">
        <v>3.6999999999999998E-2</v>
      </c>
      <c r="AA191">
        <v>45454.3</v>
      </c>
      <c r="AB191">
        <v>0</v>
      </c>
      <c r="AC191">
        <v>0</v>
      </c>
      <c r="AD191">
        <v>0</v>
      </c>
      <c r="AE191">
        <v>45454.3</v>
      </c>
      <c r="AF191">
        <v>0</v>
      </c>
      <c r="AG191">
        <v>0</v>
      </c>
      <c r="AH191">
        <v>0</v>
      </c>
      <c r="AI191">
        <v>1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0</v>
      </c>
      <c r="AQ191">
        <v>0</v>
      </c>
      <c r="AR191">
        <v>0</v>
      </c>
      <c r="AS191" t="s">
        <v>3</v>
      </c>
      <c r="AT191">
        <v>3.6999999999999998E-2</v>
      </c>
      <c r="AU191" t="s">
        <v>3</v>
      </c>
      <c r="AV191">
        <v>0</v>
      </c>
      <c r="AW191">
        <v>2</v>
      </c>
      <c r="AX191">
        <v>33035045</v>
      </c>
      <c r="AY191">
        <v>1</v>
      </c>
      <c r="AZ191">
        <v>0</v>
      </c>
      <c r="BA191">
        <v>181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Y191*Source!I114</f>
        <v>4.6989999999999998E-4</v>
      </c>
      <c r="CY191">
        <f t="shared" si="27"/>
        <v>45454.3</v>
      </c>
      <c r="CZ191">
        <f t="shared" si="28"/>
        <v>45454.3</v>
      </c>
      <c r="DA191">
        <f t="shared" si="29"/>
        <v>1</v>
      </c>
      <c r="DB191">
        <v>0</v>
      </c>
    </row>
    <row r="192" spans="1:106" x14ac:dyDescent="0.2">
      <c r="A192">
        <f>ROW(Source!A114)</f>
        <v>114</v>
      </c>
      <c r="B192">
        <v>33034105</v>
      </c>
      <c r="C192">
        <v>33035024</v>
      </c>
      <c r="D192">
        <v>32518894</v>
      </c>
      <c r="E192">
        <v>1</v>
      </c>
      <c r="F192">
        <v>1</v>
      </c>
      <c r="G192">
        <v>19</v>
      </c>
      <c r="H192">
        <v>3</v>
      </c>
      <c r="I192" t="s">
        <v>820</v>
      </c>
      <c r="J192" t="s">
        <v>821</v>
      </c>
      <c r="K192" t="s">
        <v>822</v>
      </c>
      <c r="L192">
        <v>1327</v>
      </c>
      <c r="N192">
        <v>1005</v>
      </c>
      <c r="O192" t="s">
        <v>823</v>
      </c>
      <c r="P192" t="s">
        <v>823</v>
      </c>
      <c r="Q192">
        <v>1</v>
      </c>
      <c r="W192">
        <v>0</v>
      </c>
      <c r="X192">
        <v>-1132375348</v>
      </c>
      <c r="Y192">
        <v>5.6</v>
      </c>
      <c r="AA192">
        <v>63.78</v>
      </c>
      <c r="AB192">
        <v>0</v>
      </c>
      <c r="AC192">
        <v>0</v>
      </c>
      <c r="AD192">
        <v>0</v>
      </c>
      <c r="AE192">
        <v>63.78</v>
      </c>
      <c r="AF192">
        <v>0</v>
      </c>
      <c r="AG192">
        <v>0</v>
      </c>
      <c r="AH192">
        <v>0</v>
      </c>
      <c r="AI192">
        <v>1</v>
      </c>
      <c r="AJ192">
        <v>1</v>
      </c>
      <c r="AK192">
        <v>1</v>
      </c>
      <c r="AL192">
        <v>1</v>
      </c>
      <c r="AN192">
        <v>0</v>
      </c>
      <c r="AO192">
        <v>1</v>
      </c>
      <c r="AP192">
        <v>0</v>
      </c>
      <c r="AQ192">
        <v>0</v>
      </c>
      <c r="AR192">
        <v>0</v>
      </c>
      <c r="AS192" t="s">
        <v>3</v>
      </c>
      <c r="AT192">
        <v>5.6</v>
      </c>
      <c r="AU192" t="s">
        <v>3</v>
      </c>
      <c r="AV192">
        <v>0</v>
      </c>
      <c r="AW192">
        <v>2</v>
      </c>
      <c r="AX192">
        <v>33035047</v>
      </c>
      <c r="AY192">
        <v>1</v>
      </c>
      <c r="AZ192">
        <v>0</v>
      </c>
      <c r="BA192">
        <v>182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Y192*Source!I114</f>
        <v>7.1119999999999989E-2</v>
      </c>
      <c r="CY192">
        <f t="shared" si="27"/>
        <v>63.78</v>
      </c>
      <c r="CZ192">
        <f t="shared" si="28"/>
        <v>63.78</v>
      </c>
      <c r="DA192">
        <f t="shared" si="29"/>
        <v>1</v>
      </c>
      <c r="DB192">
        <v>0</v>
      </c>
    </row>
    <row r="193" spans="1:106" x14ac:dyDescent="0.2">
      <c r="A193">
        <f>ROW(Source!A114)</f>
        <v>114</v>
      </c>
      <c r="B193">
        <v>33034105</v>
      </c>
      <c r="C193">
        <v>33035024</v>
      </c>
      <c r="D193">
        <v>32517311</v>
      </c>
      <c r="E193">
        <v>1</v>
      </c>
      <c r="F193">
        <v>1</v>
      </c>
      <c r="G193">
        <v>19</v>
      </c>
      <c r="H193">
        <v>3</v>
      </c>
      <c r="I193" t="s">
        <v>824</v>
      </c>
      <c r="J193" t="s">
        <v>825</v>
      </c>
      <c r="K193" t="s">
        <v>826</v>
      </c>
      <c r="L193">
        <v>1348</v>
      </c>
      <c r="N193">
        <v>1009</v>
      </c>
      <c r="O193" t="s">
        <v>19</v>
      </c>
      <c r="P193" t="s">
        <v>19</v>
      </c>
      <c r="Q193">
        <v>1000</v>
      </c>
      <c r="W193">
        <v>0</v>
      </c>
      <c r="X193">
        <v>1471527661</v>
      </c>
      <c r="Y193">
        <v>0.05</v>
      </c>
      <c r="AA193">
        <v>4752.91</v>
      </c>
      <c r="AB193">
        <v>0</v>
      </c>
      <c r="AC193">
        <v>0</v>
      </c>
      <c r="AD193">
        <v>0</v>
      </c>
      <c r="AE193">
        <v>4752.91</v>
      </c>
      <c r="AF193">
        <v>0</v>
      </c>
      <c r="AG193">
        <v>0</v>
      </c>
      <c r="AH193">
        <v>0</v>
      </c>
      <c r="AI193">
        <v>1</v>
      </c>
      <c r="AJ193">
        <v>1</v>
      </c>
      <c r="AK193">
        <v>1</v>
      </c>
      <c r="AL193">
        <v>1</v>
      </c>
      <c r="AN193">
        <v>0</v>
      </c>
      <c r="AO193">
        <v>1</v>
      </c>
      <c r="AP193">
        <v>0</v>
      </c>
      <c r="AQ193">
        <v>0</v>
      </c>
      <c r="AR193">
        <v>0</v>
      </c>
      <c r="AS193" t="s">
        <v>3</v>
      </c>
      <c r="AT193">
        <v>0.05</v>
      </c>
      <c r="AU193" t="s">
        <v>3</v>
      </c>
      <c r="AV193">
        <v>0</v>
      </c>
      <c r="AW193">
        <v>2</v>
      </c>
      <c r="AX193">
        <v>33035046</v>
      </c>
      <c r="AY193">
        <v>1</v>
      </c>
      <c r="AZ193">
        <v>0</v>
      </c>
      <c r="BA193">
        <v>183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Y193*Source!I114</f>
        <v>6.3500000000000004E-4</v>
      </c>
      <c r="CY193">
        <f t="shared" si="27"/>
        <v>4752.91</v>
      </c>
      <c r="CZ193">
        <f t="shared" si="28"/>
        <v>4752.91</v>
      </c>
      <c r="DA193">
        <f t="shared" si="29"/>
        <v>1</v>
      </c>
      <c r="DB193">
        <v>0</v>
      </c>
    </row>
    <row r="194" spans="1:106" x14ac:dyDescent="0.2">
      <c r="A194">
        <f>ROW(Source!A114)</f>
        <v>114</v>
      </c>
      <c r="B194">
        <v>33034105</v>
      </c>
      <c r="C194">
        <v>33035024</v>
      </c>
      <c r="D194">
        <v>32519061</v>
      </c>
      <c r="E194">
        <v>1</v>
      </c>
      <c r="F194">
        <v>1</v>
      </c>
      <c r="G194">
        <v>19</v>
      </c>
      <c r="H194">
        <v>3</v>
      </c>
      <c r="I194" t="s">
        <v>827</v>
      </c>
      <c r="J194" t="s">
        <v>828</v>
      </c>
      <c r="K194" t="s">
        <v>829</v>
      </c>
      <c r="L194">
        <v>1339</v>
      </c>
      <c r="N194">
        <v>1007</v>
      </c>
      <c r="O194" t="s">
        <v>830</v>
      </c>
      <c r="P194" t="s">
        <v>830</v>
      </c>
      <c r="Q194">
        <v>1</v>
      </c>
      <c r="W194">
        <v>0</v>
      </c>
      <c r="X194">
        <v>1653821073</v>
      </c>
      <c r="Y194">
        <v>1.75</v>
      </c>
      <c r="AA194">
        <v>29.98</v>
      </c>
      <c r="AB194">
        <v>0</v>
      </c>
      <c r="AC194">
        <v>0</v>
      </c>
      <c r="AD194">
        <v>0</v>
      </c>
      <c r="AE194">
        <v>29.98</v>
      </c>
      <c r="AF194">
        <v>0</v>
      </c>
      <c r="AG194">
        <v>0</v>
      </c>
      <c r="AH194">
        <v>0</v>
      </c>
      <c r="AI194">
        <v>1</v>
      </c>
      <c r="AJ194">
        <v>1</v>
      </c>
      <c r="AK194">
        <v>1</v>
      </c>
      <c r="AL194">
        <v>1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3</v>
      </c>
      <c r="AT194">
        <v>1.75</v>
      </c>
      <c r="AU194" t="s">
        <v>3</v>
      </c>
      <c r="AV194">
        <v>0</v>
      </c>
      <c r="AW194">
        <v>2</v>
      </c>
      <c r="AX194">
        <v>33035048</v>
      </c>
      <c r="AY194">
        <v>1</v>
      </c>
      <c r="AZ194">
        <v>0</v>
      </c>
      <c r="BA194">
        <v>184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Y194*Source!I114</f>
        <v>2.2224999999999998E-2</v>
      </c>
      <c r="CY194">
        <f t="shared" si="27"/>
        <v>29.98</v>
      </c>
      <c r="CZ194">
        <f t="shared" si="28"/>
        <v>29.98</v>
      </c>
      <c r="DA194">
        <f t="shared" si="29"/>
        <v>1</v>
      </c>
      <c r="DB194">
        <v>0</v>
      </c>
    </row>
    <row r="195" spans="1:106" x14ac:dyDescent="0.2">
      <c r="A195">
        <f>ROW(Source!A114)</f>
        <v>114</v>
      </c>
      <c r="B195">
        <v>33034105</v>
      </c>
      <c r="C195">
        <v>33035024</v>
      </c>
      <c r="D195">
        <v>32517740</v>
      </c>
      <c r="E195">
        <v>1</v>
      </c>
      <c r="F195">
        <v>1</v>
      </c>
      <c r="G195">
        <v>19</v>
      </c>
      <c r="H195">
        <v>3</v>
      </c>
      <c r="I195" t="s">
        <v>831</v>
      </c>
      <c r="J195" t="s">
        <v>832</v>
      </c>
      <c r="K195" t="s">
        <v>833</v>
      </c>
      <c r="L195">
        <v>1339</v>
      </c>
      <c r="N195">
        <v>1007</v>
      </c>
      <c r="O195" t="s">
        <v>830</v>
      </c>
      <c r="P195" t="s">
        <v>830</v>
      </c>
      <c r="Q195">
        <v>1</v>
      </c>
      <c r="W195">
        <v>0</v>
      </c>
      <c r="X195">
        <v>-86784973</v>
      </c>
      <c r="Y195">
        <v>0.08</v>
      </c>
      <c r="AA195">
        <v>4993.7</v>
      </c>
      <c r="AB195">
        <v>0</v>
      </c>
      <c r="AC195">
        <v>0</v>
      </c>
      <c r="AD195">
        <v>0</v>
      </c>
      <c r="AE195">
        <v>4993.7</v>
      </c>
      <c r="AF195">
        <v>0</v>
      </c>
      <c r="AG195">
        <v>0</v>
      </c>
      <c r="AH195">
        <v>0</v>
      </c>
      <c r="AI195">
        <v>1</v>
      </c>
      <c r="AJ195">
        <v>1</v>
      </c>
      <c r="AK195">
        <v>1</v>
      </c>
      <c r="AL195">
        <v>1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3</v>
      </c>
      <c r="AT195">
        <v>0.08</v>
      </c>
      <c r="AU195" t="s">
        <v>3</v>
      </c>
      <c r="AV195">
        <v>0</v>
      </c>
      <c r="AW195">
        <v>2</v>
      </c>
      <c r="AX195">
        <v>33035049</v>
      </c>
      <c r="AY195">
        <v>1</v>
      </c>
      <c r="AZ195">
        <v>0</v>
      </c>
      <c r="BA195">
        <v>185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Y195*Source!I114</f>
        <v>1.016E-3</v>
      </c>
      <c r="CY195">
        <f t="shared" si="27"/>
        <v>4993.7</v>
      </c>
      <c r="CZ195">
        <f t="shared" si="28"/>
        <v>4993.7</v>
      </c>
      <c r="DA195">
        <f t="shared" si="29"/>
        <v>1</v>
      </c>
      <c r="DB195">
        <v>0</v>
      </c>
    </row>
    <row r="196" spans="1:106" x14ac:dyDescent="0.2">
      <c r="A196">
        <f>ROW(Source!A114)</f>
        <v>114</v>
      </c>
      <c r="B196">
        <v>33034105</v>
      </c>
      <c r="C196">
        <v>33035024</v>
      </c>
      <c r="D196">
        <v>32517729</v>
      </c>
      <c r="E196">
        <v>1</v>
      </c>
      <c r="F196">
        <v>1</v>
      </c>
      <c r="G196">
        <v>19</v>
      </c>
      <c r="H196">
        <v>3</v>
      </c>
      <c r="I196" t="s">
        <v>834</v>
      </c>
      <c r="J196" t="s">
        <v>835</v>
      </c>
      <c r="K196" t="s">
        <v>836</v>
      </c>
      <c r="L196">
        <v>1339</v>
      </c>
      <c r="N196">
        <v>1007</v>
      </c>
      <c r="O196" t="s">
        <v>830</v>
      </c>
      <c r="P196" t="s">
        <v>830</v>
      </c>
      <c r="Q196">
        <v>1</v>
      </c>
      <c r="W196">
        <v>0</v>
      </c>
      <c r="X196">
        <v>-36459073</v>
      </c>
      <c r="Y196">
        <v>0.69</v>
      </c>
      <c r="AA196">
        <v>3762.19</v>
      </c>
      <c r="AB196">
        <v>0</v>
      </c>
      <c r="AC196">
        <v>0</v>
      </c>
      <c r="AD196">
        <v>0</v>
      </c>
      <c r="AE196">
        <v>3762.19</v>
      </c>
      <c r="AF196">
        <v>0</v>
      </c>
      <c r="AG196">
        <v>0</v>
      </c>
      <c r="AH196">
        <v>0</v>
      </c>
      <c r="AI196">
        <v>1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3</v>
      </c>
      <c r="AT196">
        <v>0.69</v>
      </c>
      <c r="AU196" t="s">
        <v>3</v>
      </c>
      <c r="AV196">
        <v>0</v>
      </c>
      <c r="AW196">
        <v>2</v>
      </c>
      <c r="AX196">
        <v>33035050</v>
      </c>
      <c r="AY196">
        <v>1</v>
      </c>
      <c r="AZ196">
        <v>0</v>
      </c>
      <c r="BA196">
        <v>186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Y196*Source!I114</f>
        <v>8.7629999999999982E-3</v>
      </c>
      <c r="CY196">
        <f t="shared" si="27"/>
        <v>3762.19</v>
      </c>
      <c r="CZ196">
        <f t="shared" si="28"/>
        <v>3762.19</v>
      </c>
      <c r="DA196">
        <f t="shared" si="29"/>
        <v>1</v>
      </c>
      <c r="DB196">
        <v>0</v>
      </c>
    </row>
    <row r="197" spans="1:106" x14ac:dyDescent="0.2">
      <c r="A197">
        <f>ROW(Source!A114)</f>
        <v>114</v>
      </c>
      <c r="B197">
        <v>33034105</v>
      </c>
      <c r="C197">
        <v>33035024</v>
      </c>
      <c r="D197">
        <v>32517783</v>
      </c>
      <c r="E197">
        <v>1</v>
      </c>
      <c r="F197">
        <v>1</v>
      </c>
      <c r="G197">
        <v>19</v>
      </c>
      <c r="H197">
        <v>3</v>
      </c>
      <c r="I197" t="s">
        <v>837</v>
      </c>
      <c r="J197" t="s">
        <v>838</v>
      </c>
      <c r="K197" t="s">
        <v>839</v>
      </c>
      <c r="L197">
        <v>1339</v>
      </c>
      <c r="N197">
        <v>1007</v>
      </c>
      <c r="O197" t="s">
        <v>830</v>
      </c>
      <c r="P197" t="s">
        <v>830</v>
      </c>
      <c r="Q197">
        <v>1</v>
      </c>
      <c r="W197">
        <v>0</v>
      </c>
      <c r="X197">
        <v>-1282603236</v>
      </c>
      <c r="Y197">
        <v>0.2</v>
      </c>
      <c r="AA197">
        <v>5631.96</v>
      </c>
      <c r="AB197">
        <v>0</v>
      </c>
      <c r="AC197">
        <v>0</v>
      </c>
      <c r="AD197">
        <v>0</v>
      </c>
      <c r="AE197">
        <v>5631.96</v>
      </c>
      <c r="AF197">
        <v>0</v>
      </c>
      <c r="AG197">
        <v>0</v>
      </c>
      <c r="AH197">
        <v>0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0</v>
      </c>
      <c r="AQ197">
        <v>0</v>
      </c>
      <c r="AR197">
        <v>0</v>
      </c>
      <c r="AS197" t="s">
        <v>3</v>
      </c>
      <c r="AT197">
        <v>0.2</v>
      </c>
      <c r="AU197" t="s">
        <v>3</v>
      </c>
      <c r="AV197">
        <v>0</v>
      </c>
      <c r="AW197">
        <v>2</v>
      </c>
      <c r="AX197">
        <v>33035051</v>
      </c>
      <c r="AY197">
        <v>1</v>
      </c>
      <c r="AZ197">
        <v>0</v>
      </c>
      <c r="BA197">
        <v>187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Y197*Source!I114</f>
        <v>2.5400000000000002E-3</v>
      </c>
      <c r="CY197">
        <f t="shared" si="27"/>
        <v>5631.96</v>
      </c>
      <c r="CZ197">
        <f t="shared" si="28"/>
        <v>5631.96</v>
      </c>
      <c r="DA197">
        <f t="shared" si="29"/>
        <v>1</v>
      </c>
      <c r="DB197">
        <v>0</v>
      </c>
    </row>
    <row r="198" spans="1:106" x14ac:dyDescent="0.2">
      <c r="A198">
        <f>ROW(Source!A114)</f>
        <v>114</v>
      </c>
      <c r="B198">
        <v>33034105</v>
      </c>
      <c r="C198">
        <v>33035024</v>
      </c>
      <c r="D198">
        <v>32517784</v>
      </c>
      <c r="E198">
        <v>1</v>
      </c>
      <c r="F198">
        <v>1</v>
      </c>
      <c r="G198">
        <v>19</v>
      </c>
      <c r="H198">
        <v>3</v>
      </c>
      <c r="I198" t="s">
        <v>840</v>
      </c>
      <c r="J198" t="s">
        <v>841</v>
      </c>
      <c r="K198" t="s">
        <v>842</v>
      </c>
      <c r="L198">
        <v>1339</v>
      </c>
      <c r="N198">
        <v>1007</v>
      </c>
      <c r="O198" t="s">
        <v>830</v>
      </c>
      <c r="P198" t="s">
        <v>830</v>
      </c>
      <c r="Q198">
        <v>1</v>
      </c>
      <c r="W198">
        <v>0</v>
      </c>
      <c r="X198">
        <v>966492149</v>
      </c>
      <c r="Y198">
        <v>0.69</v>
      </c>
      <c r="AA198">
        <v>5631.96</v>
      </c>
      <c r="AB198">
        <v>0</v>
      </c>
      <c r="AC198">
        <v>0</v>
      </c>
      <c r="AD198">
        <v>0</v>
      </c>
      <c r="AE198">
        <v>5631.96</v>
      </c>
      <c r="AF198">
        <v>0</v>
      </c>
      <c r="AG198">
        <v>0</v>
      </c>
      <c r="AH198">
        <v>0</v>
      </c>
      <c r="AI198">
        <v>1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3</v>
      </c>
      <c r="AT198">
        <v>0.69</v>
      </c>
      <c r="AU198" t="s">
        <v>3</v>
      </c>
      <c r="AV198">
        <v>0</v>
      </c>
      <c r="AW198">
        <v>2</v>
      </c>
      <c r="AX198">
        <v>33035052</v>
      </c>
      <c r="AY198">
        <v>1</v>
      </c>
      <c r="AZ198">
        <v>0</v>
      </c>
      <c r="BA198">
        <v>188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Y198*Source!I114</f>
        <v>8.7629999999999982E-3</v>
      </c>
      <c r="CY198">
        <f t="shared" si="27"/>
        <v>5631.96</v>
      </c>
      <c r="CZ198">
        <f t="shared" si="28"/>
        <v>5631.96</v>
      </c>
      <c r="DA198">
        <f t="shared" si="29"/>
        <v>1</v>
      </c>
      <c r="DB198">
        <v>0</v>
      </c>
    </row>
    <row r="199" spans="1:106" x14ac:dyDescent="0.2">
      <c r="A199">
        <f>ROW(Source!A114)</f>
        <v>114</v>
      </c>
      <c r="B199">
        <v>33034105</v>
      </c>
      <c r="C199">
        <v>33035024</v>
      </c>
      <c r="D199">
        <v>32519911</v>
      </c>
      <c r="E199">
        <v>1</v>
      </c>
      <c r="F199">
        <v>1</v>
      </c>
      <c r="G199">
        <v>19</v>
      </c>
      <c r="H199">
        <v>3</v>
      </c>
      <c r="I199" t="s">
        <v>843</v>
      </c>
      <c r="J199" t="s">
        <v>844</v>
      </c>
      <c r="K199" t="s">
        <v>845</v>
      </c>
      <c r="L199">
        <v>1339</v>
      </c>
      <c r="N199">
        <v>1007</v>
      </c>
      <c r="O199" t="s">
        <v>830</v>
      </c>
      <c r="P199" t="s">
        <v>830</v>
      </c>
      <c r="Q199">
        <v>1</v>
      </c>
      <c r="W199">
        <v>0</v>
      </c>
      <c r="X199">
        <v>-1613524913</v>
      </c>
      <c r="Y199">
        <v>102</v>
      </c>
      <c r="AA199">
        <v>3195.93</v>
      </c>
      <c r="AB199">
        <v>0</v>
      </c>
      <c r="AC199">
        <v>0</v>
      </c>
      <c r="AD199">
        <v>0</v>
      </c>
      <c r="AE199">
        <v>3195.93</v>
      </c>
      <c r="AF199">
        <v>0</v>
      </c>
      <c r="AG199">
        <v>0</v>
      </c>
      <c r="AH199">
        <v>0</v>
      </c>
      <c r="AI199">
        <v>1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3</v>
      </c>
      <c r="AT199">
        <v>102</v>
      </c>
      <c r="AU199" t="s">
        <v>3</v>
      </c>
      <c r="AV199">
        <v>0</v>
      </c>
      <c r="AW199">
        <v>2</v>
      </c>
      <c r="AX199">
        <v>33035053</v>
      </c>
      <c r="AY199">
        <v>1</v>
      </c>
      <c r="AZ199">
        <v>0</v>
      </c>
      <c r="BA199">
        <v>189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Y199*Source!I114</f>
        <v>1.2953999999999999</v>
      </c>
      <c r="CY199">
        <f t="shared" si="27"/>
        <v>3195.93</v>
      </c>
      <c r="CZ199">
        <f t="shared" si="28"/>
        <v>3195.93</v>
      </c>
      <c r="DA199">
        <f t="shared" si="29"/>
        <v>1</v>
      </c>
      <c r="DB199">
        <v>0</v>
      </c>
    </row>
    <row r="200" spans="1:106" x14ac:dyDescent="0.2">
      <c r="A200">
        <f>ROW(Source!A114)</f>
        <v>114</v>
      </c>
      <c r="B200">
        <v>33034105</v>
      </c>
      <c r="C200">
        <v>33035024</v>
      </c>
      <c r="D200">
        <v>32521663</v>
      </c>
      <c r="E200">
        <v>1</v>
      </c>
      <c r="F200">
        <v>1</v>
      </c>
      <c r="G200">
        <v>19</v>
      </c>
      <c r="H200">
        <v>3</v>
      </c>
      <c r="I200" t="s">
        <v>846</v>
      </c>
      <c r="J200" t="s">
        <v>847</v>
      </c>
      <c r="K200" t="s">
        <v>848</v>
      </c>
      <c r="L200">
        <v>1327</v>
      </c>
      <c r="N200">
        <v>1005</v>
      </c>
      <c r="O200" t="s">
        <v>823</v>
      </c>
      <c r="P200" t="s">
        <v>823</v>
      </c>
      <c r="Q200">
        <v>1</v>
      </c>
      <c r="W200">
        <v>0</v>
      </c>
      <c r="X200">
        <v>603730207</v>
      </c>
      <c r="Y200">
        <v>49.5</v>
      </c>
      <c r="AA200">
        <v>207.09</v>
      </c>
      <c r="AB200">
        <v>0</v>
      </c>
      <c r="AC200">
        <v>0</v>
      </c>
      <c r="AD200">
        <v>0</v>
      </c>
      <c r="AE200">
        <v>207.09</v>
      </c>
      <c r="AF200">
        <v>0</v>
      </c>
      <c r="AG200">
        <v>0</v>
      </c>
      <c r="AH200">
        <v>0</v>
      </c>
      <c r="AI200">
        <v>1</v>
      </c>
      <c r="AJ200">
        <v>1</v>
      </c>
      <c r="AK200">
        <v>1</v>
      </c>
      <c r="AL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3</v>
      </c>
      <c r="AT200">
        <v>49.5</v>
      </c>
      <c r="AU200" t="s">
        <v>3</v>
      </c>
      <c r="AV200">
        <v>0</v>
      </c>
      <c r="AW200">
        <v>2</v>
      </c>
      <c r="AX200">
        <v>33035054</v>
      </c>
      <c r="AY200">
        <v>1</v>
      </c>
      <c r="AZ200">
        <v>0</v>
      </c>
      <c r="BA200">
        <v>190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Y200*Source!I114</f>
        <v>0.62864999999999993</v>
      </c>
      <c r="CY200">
        <f t="shared" si="27"/>
        <v>207.09</v>
      </c>
      <c r="CZ200">
        <f t="shared" si="28"/>
        <v>207.09</v>
      </c>
      <c r="DA200">
        <f t="shared" si="29"/>
        <v>1</v>
      </c>
      <c r="DB200">
        <v>0</v>
      </c>
    </row>
    <row r="201" spans="1:106" x14ac:dyDescent="0.2">
      <c r="A201">
        <f>ROW(Source!A117)</f>
        <v>117</v>
      </c>
      <c r="B201">
        <v>33034105</v>
      </c>
      <c r="C201">
        <v>33035057</v>
      </c>
      <c r="D201">
        <v>32505425</v>
      </c>
      <c r="E201">
        <v>19</v>
      </c>
      <c r="F201">
        <v>1</v>
      </c>
      <c r="G201">
        <v>19</v>
      </c>
      <c r="H201">
        <v>1</v>
      </c>
      <c r="I201" t="s">
        <v>795</v>
      </c>
      <c r="J201" t="s">
        <v>3</v>
      </c>
      <c r="K201" t="s">
        <v>796</v>
      </c>
      <c r="L201">
        <v>1191</v>
      </c>
      <c r="N201">
        <v>1013</v>
      </c>
      <c r="O201" t="s">
        <v>797</v>
      </c>
      <c r="P201" t="s">
        <v>797</v>
      </c>
      <c r="Q201">
        <v>1</v>
      </c>
      <c r="W201">
        <v>0</v>
      </c>
      <c r="X201">
        <v>476480486</v>
      </c>
      <c r="Y201">
        <v>36.11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3</v>
      </c>
      <c r="AT201">
        <v>36.11</v>
      </c>
      <c r="AU201" t="s">
        <v>3</v>
      </c>
      <c r="AV201">
        <v>1</v>
      </c>
      <c r="AW201">
        <v>2</v>
      </c>
      <c r="AX201">
        <v>33035063</v>
      </c>
      <c r="AY201">
        <v>1</v>
      </c>
      <c r="AZ201">
        <v>0</v>
      </c>
      <c r="BA201">
        <v>191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Y201*Source!I117</f>
        <v>9.7460889999999996</v>
      </c>
      <c r="CY201">
        <f>AD201</f>
        <v>0</v>
      </c>
      <c r="CZ201">
        <f>AH201</f>
        <v>0</v>
      </c>
      <c r="DA201">
        <f>AL201</f>
        <v>1</v>
      </c>
      <c r="DB201">
        <v>0</v>
      </c>
    </row>
    <row r="202" spans="1:106" x14ac:dyDescent="0.2">
      <c r="A202">
        <f>ROW(Source!A117)</f>
        <v>117</v>
      </c>
      <c r="B202">
        <v>33034105</v>
      </c>
      <c r="C202">
        <v>33035057</v>
      </c>
      <c r="D202">
        <v>32516754</v>
      </c>
      <c r="E202">
        <v>1</v>
      </c>
      <c r="F202">
        <v>1</v>
      </c>
      <c r="G202">
        <v>19</v>
      </c>
      <c r="H202">
        <v>2</v>
      </c>
      <c r="I202" t="s">
        <v>798</v>
      </c>
      <c r="J202" t="s">
        <v>799</v>
      </c>
      <c r="K202" t="s">
        <v>800</v>
      </c>
      <c r="L202">
        <v>1368</v>
      </c>
      <c r="N202">
        <v>1011</v>
      </c>
      <c r="O202" t="s">
        <v>801</v>
      </c>
      <c r="P202" t="s">
        <v>801</v>
      </c>
      <c r="Q202">
        <v>1</v>
      </c>
      <c r="W202">
        <v>0</v>
      </c>
      <c r="X202">
        <v>-1683917449</v>
      </c>
      <c r="Y202">
        <v>21.91</v>
      </c>
      <c r="AA202">
        <v>0</v>
      </c>
      <c r="AB202">
        <v>70.98</v>
      </c>
      <c r="AC202">
        <v>6.52</v>
      </c>
      <c r="AD202">
        <v>0</v>
      </c>
      <c r="AE202">
        <v>0</v>
      </c>
      <c r="AF202">
        <v>70.98</v>
      </c>
      <c r="AG202">
        <v>6.52</v>
      </c>
      <c r="AH202">
        <v>0</v>
      </c>
      <c r="AI202">
        <v>1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21.91</v>
      </c>
      <c r="AU202" t="s">
        <v>3</v>
      </c>
      <c r="AV202">
        <v>0</v>
      </c>
      <c r="AW202">
        <v>2</v>
      </c>
      <c r="AX202">
        <v>33035064</v>
      </c>
      <c r="AY202">
        <v>1</v>
      </c>
      <c r="AZ202">
        <v>0</v>
      </c>
      <c r="BA202">
        <v>192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Y202*Source!I117</f>
        <v>5.9135089999999995</v>
      </c>
      <c r="CY202">
        <f>AB202</f>
        <v>70.98</v>
      </c>
      <c r="CZ202">
        <f>AF202</f>
        <v>70.98</v>
      </c>
      <c r="DA202">
        <f>AJ202</f>
        <v>1</v>
      </c>
      <c r="DB202">
        <v>0</v>
      </c>
    </row>
    <row r="203" spans="1:106" x14ac:dyDescent="0.2">
      <c r="A203">
        <f>ROW(Source!A117)</f>
        <v>117</v>
      </c>
      <c r="B203">
        <v>33034105</v>
      </c>
      <c r="C203">
        <v>33035057</v>
      </c>
      <c r="D203">
        <v>32518977</v>
      </c>
      <c r="E203">
        <v>1</v>
      </c>
      <c r="F203">
        <v>1</v>
      </c>
      <c r="G203">
        <v>19</v>
      </c>
      <c r="H203">
        <v>3</v>
      </c>
      <c r="I203" t="s">
        <v>802</v>
      </c>
      <c r="J203" t="s">
        <v>803</v>
      </c>
      <c r="K203" t="s">
        <v>804</v>
      </c>
      <c r="L203">
        <v>1348</v>
      </c>
      <c r="N203">
        <v>1009</v>
      </c>
      <c r="O203" t="s">
        <v>19</v>
      </c>
      <c r="P203" t="s">
        <v>19</v>
      </c>
      <c r="Q203">
        <v>1000</v>
      </c>
      <c r="W203">
        <v>0</v>
      </c>
      <c r="X203">
        <v>-1592467254</v>
      </c>
      <c r="Y203">
        <v>0.03</v>
      </c>
      <c r="AA203">
        <v>117442.26</v>
      </c>
      <c r="AB203">
        <v>0</v>
      </c>
      <c r="AC203">
        <v>0</v>
      </c>
      <c r="AD203">
        <v>0</v>
      </c>
      <c r="AE203">
        <v>117442.26</v>
      </c>
      <c r="AF203">
        <v>0</v>
      </c>
      <c r="AG203">
        <v>0</v>
      </c>
      <c r="AH203">
        <v>0</v>
      </c>
      <c r="AI203">
        <v>1</v>
      </c>
      <c r="AJ203">
        <v>1</v>
      </c>
      <c r="AK203">
        <v>1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3</v>
      </c>
      <c r="AT203">
        <v>0.03</v>
      </c>
      <c r="AU203" t="s">
        <v>3</v>
      </c>
      <c r="AV203">
        <v>0</v>
      </c>
      <c r="AW203">
        <v>2</v>
      </c>
      <c r="AX203">
        <v>33035065</v>
      </c>
      <c r="AY203">
        <v>1</v>
      </c>
      <c r="AZ203">
        <v>0</v>
      </c>
      <c r="BA203">
        <v>193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Y203*Source!I117</f>
        <v>8.0969999999999983E-3</v>
      </c>
      <c r="CY203">
        <f>AA203</f>
        <v>117442.26</v>
      </c>
      <c r="CZ203">
        <f>AE203</f>
        <v>117442.26</v>
      </c>
      <c r="DA203">
        <f>AI203</f>
        <v>1</v>
      </c>
      <c r="DB203">
        <v>0</v>
      </c>
    </row>
    <row r="204" spans="1:106" x14ac:dyDescent="0.2">
      <c r="A204">
        <f>ROW(Source!A117)</f>
        <v>117</v>
      </c>
      <c r="B204">
        <v>33034105</v>
      </c>
      <c r="C204">
        <v>33035057</v>
      </c>
      <c r="D204">
        <v>32520163</v>
      </c>
      <c r="E204">
        <v>1</v>
      </c>
      <c r="F204">
        <v>1</v>
      </c>
      <c r="G204">
        <v>19</v>
      </c>
      <c r="H204">
        <v>3</v>
      </c>
      <c r="I204" t="s">
        <v>25</v>
      </c>
      <c r="J204" t="s">
        <v>27</v>
      </c>
      <c r="K204" t="s">
        <v>26</v>
      </c>
      <c r="L204">
        <v>1348</v>
      </c>
      <c r="N204">
        <v>1009</v>
      </c>
      <c r="O204" t="s">
        <v>19</v>
      </c>
      <c r="P204" t="s">
        <v>19</v>
      </c>
      <c r="Q204">
        <v>1000</v>
      </c>
      <c r="W204">
        <v>0</v>
      </c>
      <c r="X204">
        <v>-1467733540</v>
      </c>
      <c r="Y204">
        <v>1</v>
      </c>
      <c r="AA204">
        <v>53410.15</v>
      </c>
      <c r="AB204">
        <v>0</v>
      </c>
      <c r="AC204">
        <v>0</v>
      </c>
      <c r="AD204">
        <v>0</v>
      </c>
      <c r="AE204">
        <v>53410.15</v>
      </c>
      <c r="AF204">
        <v>0</v>
      </c>
      <c r="AG204">
        <v>0</v>
      </c>
      <c r="AH204">
        <v>0</v>
      </c>
      <c r="AI204">
        <v>1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1</v>
      </c>
      <c r="AU204" t="s">
        <v>3</v>
      </c>
      <c r="AV204">
        <v>0</v>
      </c>
      <c r="AW204">
        <v>2</v>
      </c>
      <c r="AX204">
        <v>33035066</v>
      </c>
      <c r="AY204">
        <v>1</v>
      </c>
      <c r="AZ204">
        <v>0</v>
      </c>
      <c r="BA204">
        <v>194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Y204*Source!I117</f>
        <v>0.26989999999999997</v>
      </c>
      <c r="CY204">
        <f>AA204</f>
        <v>53410.15</v>
      </c>
      <c r="CZ204">
        <f>AE204</f>
        <v>53410.15</v>
      </c>
      <c r="DA204">
        <f>AI204</f>
        <v>1</v>
      </c>
      <c r="DB204">
        <v>0</v>
      </c>
    </row>
    <row r="205" spans="1:106" x14ac:dyDescent="0.2">
      <c r="A205">
        <f>ROW(Source!A117)</f>
        <v>117</v>
      </c>
      <c r="B205">
        <v>33034105</v>
      </c>
      <c r="C205">
        <v>33035057</v>
      </c>
      <c r="D205">
        <v>32520163</v>
      </c>
      <c r="E205">
        <v>1</v>
      </c>
      <c r="F205">
        <v>1</v>
      </c>
      <c r="G205">
        <v>19</v>
      </c>
      <c r="H205">
        <v>3</v>
      </c>
      <c r="I205" t="s">
        <v>25</v>
      </c>
      <c r="J205" t="s">
        <v>27</v>
      </c>
      <c r="K205" t="s">
        <v>26</v>
      </c>
      <c r="L205">
        <v>1348</v>
      </c>
      <c r="N205">
        <v>1009</v>
      </c>
      <c r="O205" t="s">
        <v>19</v>
      </c>
      <c r="P205" t="s">
        <v>19</v>
      </c>
      <c r="Q205">
        <v>1000</v>
      </c>
      <c r="W205">
        <v>0</v>
      </c>
      <c r="X205">
        <v>-1467733540</v>
      </c>
      <c r="Y205">
        <v>-1</v>
      </c>
      <c r="AA205">
        <v>53410.15</v>
      </c>
      <c r="AB205">
        <v>0</v>
      </c>
      <c r="AC205">
        <v>0</v>
      </c>
      <c r="AD205">
        <v>0</v>
      </c>
      <c r="AE205">
        <v>53410.15</v>
      </c>
      <c r="AF205">
        <v>0</v>
      </c>
      <c r="AG205">
        <v>0</v>
      </c>
      <c r="AH205">
        <v>0</v>
      </c>
      <c r="AI205">
        <v>1</v>
      </c>
      <c r="AJ205">
        <v>1</v>
      </c>
      <c r="AK205">
        <v>1</v>
      </c>
      <c r="AL205">
        <v>1</v>
      </c>
      <c r="AN205">
        <v>0</v>
      </c>
      <c r="AO205">
        <v>0</v>
      </c>
      <c r="AP205">
        <v>0</v>
      </c>
      <c r="AQ205">
        <v>0</v>
      </c>
      <c r="AR205">
        <v>0</v>
      </c>
      <c r="AS205" t="s">
        <v>3</v>
      </c>
      <c r="AT205">
        <v>-1</v>
      </c>
      <c r="AU205" t="s">
        <v>3</v>
      </c>
      <c r="AV205">
        <v>0</v>
      </c>
      <c r="AW205">
        <v>1</v>
      </c>
      <c r="AX205">
        <v>-1</v>
      </c>
      <c r="AY205">
        <v>0</v>
      </c>
      <c r="AZ205">
        <v>0</v>
      </c>
      <c r="BA205" t="s">
        <v>3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Y205*Source!I117</f>
        <v>-0.26989999999999997</v>
      </c>
      <c r="CY205">
        <f>AA205</f>
        <v>53410.15</v>
      </c>
      <c r="CZ205">
        <f>AE205</f>
        <v>53410.15</v>
      </c>
      <c r="DA205">
        <f>AI205</f>
        <v>1</v>
      </c>
      <c r="DB205">
        <v>0</v>
      </c>
    </row>
    <row r="206" spans="1:106" x14ac:dyDescent="0.2">
      <c r="A206">
        <f>ROW(Source!A119)</f>
        <v>119</v>
      </c>
      <c r="B206">
        <v>33034105</v>
      </c>
      <c r="C206">
        <v>33035068</v>
      </c>
      <c r="D206">
        <v>32505425</v>
      </c>
      <c r="E206">
        <v>19</v>
      </c>
      <c r="F206">
        <v>1</v>
      </c>
      <c r="G206">
        <v>19</v>
      </c>
      <c r="H206">
        <v>1</v>
      </c>
      <c r="I206" t="s">
        <v>795</v>
      </c>
      <c r="J206" t="s">
        <v>3</v>
      </c>
      <c r="K206" t="s">
        <v>796</v>
      </c>
      <c r="L206">
        <v>1191</v>
      </c>
      <c r="N206">
        <v>1013</v>
      </c>
      <c r="O206" t="s">
        <v>797</v>
      </c>
      <c r="P206" t="s">
        <v>797</v>
      </c>
      <c r="Q206">
        <v>1</v>
      </c>
      <c r="W206">
        <v>0</v>
      </c>
      <c r="X206">
        <v>476480486</v>
      </c>
      <c r="Y206">
        <v>453.1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1</v>
      </c>
      <c r="AJ206">
        <v>1</v>
      </c>
      <c r="AK206">
        <v>1</v>
      </c>
      <c r="AL206">
        <v>1</v>
      </c>
      <c r="AN206">
        <v>0</v>
      </c>
      <c r="AO206">
        <v>1</v>
      </c>
      <c r="AP206">
        <v>0</v>
      </c>
      <c r="AQ206">
        <v>0</v>
      </c>
      <c r="AR206">
        <v>0</v>
      </c>
      <c r="AS206" t="s">
        <v>3</v>
      </c>
      <c r="AT206">
        <v>453.1</v>
      </c>
      <c r="AU206" t="s">
        <v>3</v>
      </c>
      <c r="AV206">
        <v>1</v>
      </c>
      <c r="AW206">
        <v>2</v>
      </c>
      <c r="AX206">
        <v>33035084</v>
      </c>
      <c r="AY206">
        <v>1</v>
      </c>
      <c r="AZ206">
        <v>0</v>
      </c>
      <c r="BA206">
        <v>195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Y206*Source!I119</f>
        <v>16.646894000000003</v>
      </c>
      <c r="CY206">
        <f>AD206</f>
        <v>0</v>
      </c>
      <c r="CZ206">
        <f>AH206</f>
        <v>0</v>
      </c>
      <c r="DA206">
        <f>AL206</f>
        <v>1</v>
      </c>
      <c r="DB206">
        <v>0</v>
      </c>
    </row>
    <row r="207" spans="1:106" x14ac:dyDescent="0.2">
      <c r="A207">
        <f>ROW(Source!A119)</f>
        <v>119</v>
      </c>
      <c r="B207">
        <v>33034105</v>
      </c>
      <c r="C207">
        <v>33035068</v>
      </c>
      <c r="D207">
        <v>32517073</v>
      </c>
      <c r="E207">
        <v>1</v>
      </c>
      <c r="F207">
        <v>1</v>
      </c>
      <c r="G207">
        <v>19</v>
      </c>
      <c r="H207">
        <v>2</v>
      </c>
      <c r="I207" t="s">
        <v>805</v>
      </c>
      <c r="J207" t="s">
        <v>806</v>
      </c>
      <c r="K207" t="s">
        <v>807</v>
      </c>
      <c r="L207">
        <v>1368</v>
      </c>
      <c r="N207">
        <v>1011</v>
      </c>
      <c r="O207" t="s">
        <v>801</v>
      </c>
      <c r="P207" t="s">
        <v>801</v>
      </c>
      <c r="Q207">
        <v>1</v>
      </c>
      <c r="W207">
        <v>0</v>
      </c>
      <c r="X207">
        <v>-865246060</v>
      </c>
      <c r="Y207">
        <v>1.38</v>
      </c>
      <c r="AA207">
        <v>0</v>
      </c>
      <c r="AB207">
        <v>3.37</v>
      </c>
      <c r="AC207">
        <v>0.85</v>
      </c>
      <c r="AD207">
        <v>0</v>
      </c>
      <c r="AE207">
        <v>0</v>
      </c>
      <c r="AF207">
        <v>3.37</v>
      </c>
      <c r="AG207">
        <v>0.85</v>
      </c>
      <c r="AH207">
        <v>0</v>
      </c>
      <c r="AI207">
        <v>1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3</v>
      </c>
      <c r="AT207">
        <v>1.38</v>
      </c>
      <c r="AU207" t="s">
        <v>3</v>
      </c>
      <c r="AV207">
        <v>0</v>
      </c>
      <c r="AW207">
        <v>2</v>
      </c>
      <c r="AX207">
        <v>33035085</v>
      </c>
      <c r="AY207">
        <v>1</v>
      </c>
      <c r="AZ207">
        <v>0</v>
      </c>
      <c r="BA207">
        <v>196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Y207*Source!I119</f>
        <v>5.0701200000000002E-2</v>
      </c>
      <c r="CY207">
        <f>AB207</f>
        <v>3.37</v>
      </c>
      <c r="CZ207">
        <f>AF207</f>
        <v>3.37</v>
      </c>
      <c r="DA207">
        <f>AJ207</f>
        <v>1</v>
      </c>
      <c r="DB207">
        <v>0</v>
      </c>
    </row>
    <row r="208" spans="1:106" x14ac:dyDescent="0.2">
      <c r="A208">
        <f>ROW(Source!A119)</f>
        <v>119</v>
      </c>
      <c r="B208">
        <v>33034105</v>
      </c>
      <c r="C208">
        <v>33035068</v>
      </c>
      <c r="D208">
        <v>32516433</v>
      </c>
      <c r="E208">
        <v>1</v>
      </c>
      <c r="F208">
        <v>1</v>
      </c>
      <c r="G208">
        <v>19</v>
      </c>
      <c r="H208">
        <v>2</v>
      </c>
      <c r="I208" t="s">
        <v>808</v>
      </c>
      <c r="J208" t="s">
        <v>809</v>
      </c>
      <c r="K208" t="s">
        <v>810</v>
      </c>
      <c r="L208">
        <v>1368</v>
      </c>
      <c r="N208">
        <v>1011</v>
      </c>
      <c r="O208" t="s">
        <v>801</v>
      </c>
      <c r="P208" t="s">
        <v>801</v>
      </c>
      <c r="Q208">
        <v>1</v>
      </c>
      <c r="W208">
        <v>0</v>
      </c>
      <c r="X208">
        <v>1483315828</v>
      </c>
      <c r="Y208">
        <v>0.31</v>
      </c>
      <c r="AA208">
        <v>0</v>
      </c>
      <c r="AB208">
        <v>566.44000000000005</v>
      </c>
      <c r="AC208">
        <v>281.27999999999997</v>
      </c>
      <c r="AD208">
        <v>0</v>
      </c>
      <c r="AE208">
        <v>0</v>
      </c>
      <c r="AF208">
        <v>566.44000000000005</v>
      </c>
      <c r="AG208">
        <v>281.27999999999997</v>
      </c>
      <c r="AH208">
        <v>0</v>
      </c>
      <c r="AI208">
        <v>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0</v>
      </c>
      <c r="AQ208">
        <v>0</v>
      </c>
      <c r="AR208">
        <v>0</v>
      </c>
      <c r="AS208" t="s">
        <v>3</v>
      </c>
      <c r="AT208">
        <v>0.31</v>
      </c>
      <c r="AU208" t="s">
        <v>3</v>
      </c>
      <c r="AV208">
        <v>0</v>
      </c>
      <c r="AW208">
        <v>2</v>
      </c>
      <c r="AX208">
        <v>33035086</v>
      </c>
      <c r="AY208">
        <v>1</v>
      </c>
      <c r="AZ208">
        <v>0</v>
      </c>
      <c r="BA208">
        <v>197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Y208*Source!I119</f>
        <v>1.1389400000000001E-2</v>
      </c>
      <c r="CY208">
        <f>AB208</f>
        <v>566.44000000000005</v>
      </c>
      <c r="CZ208">
        <f>AF208</f>
        <v>566.44000000000005</v>
      </c>
      <c r="DA208">
        <f>AJ208</f>
        <v>1</v>
      </c>
      <c r="DB208">
        <v>0</v>
      </c>
    </row>
    <row r="209" spans="1:106" x14ac:dyDescent="0.2">
      <c r="A209">
        <f>ROW(Source!A119)</f>
        <v>119</v>
      </c>
      <c r="B209">
        <v>33034105</v>
      </c>
      <c r="C209">
        <v>33035068</v>
      </c>
      <c r="D209">
        <v>32516599</v>
      </c>
      <c r="E209">
        <v>1</v>
      </c>
      <c r="F209">
        <v>1</v>
      </c>
      <c r="G209">
        <v>19</v>
      </c>
      <c r="H209">
        <v>2</v>
      </c>
      <c r="I209" t="s">
        <v>811</v>
      </c>
      <c r="J209" t="s">
        <v>812</v>
      </c>
      <c r="K209" t="s">
        <v>813</v>
      </c>
      <c r="L209">
        <v>1368</v>
      </c>
      <c r="N209">
        <v>1011</v>
      </c>
      <c r="O209" t="s">
        <v>801</v>
      </c>
      <c r="P209" t="s">
        <v>801</v>
      </c>
      <c r="Q209">
        <v>1</v>
      </c>
      <c r="W209">
        <v>0</v>
      </c>
      <c r="X209">
        <v>47389749</v>
      </c>
      <c r="Y209">
        <v>26.25</v>
      </c>
      <c r="AA209">
        <v>0</v>
      </c>
      <c r="AB209">
        <v>9.7100000000000009</v>
      </c>
      <c r="AC209">
        <v>2.25</v>
      </c>
      <c r="AD209">
        <v>0</v>
      </c>
      <c r="AE209">
        <v>0</v>
      </c>
      <c r="AF209">
        <v>9.7100000000000009</v>
      </c>
      <c r="AG209">
        <v>2.25</v>
      </c>
      <c r="AH209">
        <v>0</v>
      </c>
      <c r="AI209">
        <v>1</v>
      </c>
      <c r="AJ209">
        <v>1</v>
      </c>
      <c r="AK209">
        <v>1</v>
      </c>
      <c r="AL209">
        <v>1</v>
      </c>
      <c r="AN209">
        <v>0</v>
      </c>
      <c r="AO209">
        <v>1</v>
      </c>
      <c r="AP209">
        <v>0</v>
      </c>
      <c r="AQ209">
        <v>0</v>
      </c>
      <c r="AR209">
        <v>0</v>
      </c>
      <c r="AS209" t="s">
        <v>3</v>
      </c>
      <c r="AT209">
        <v>26.25</v>
      </c>
      <c r="AU209" t="s">
        <v>3</v>
      </c>
      <c r="AV209">
        <v>0</v>
      </c>
      <c r="AW209">
        <v>2</v>
      </c>
      <c r="AX209">
        <v>33035087</v>
      </c>
      <c r="AY209">
        <v>1</v>
      </c>
      <c r="AZ209">
        <v>0</v>
      </c>
      <c r="BA209">
        <v>198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Y209*Source!I119</f>
        <v>0.96442500000000009</v>
      </c>
      <c r="CY209">
        <f>AB209</f>
        <v>9.7100000000000009</v>
      </c>
      <c r="CZ209">
        <f>AF209</f>
        <v>9.7100000000000009</v>
      </c>
      <c r="DA209">
        <f>AJ209</f>
        <v>1</v>
      </c>
      <c r="DB209">
        <v>0</v>
      </c>
    </row>
    <row r="210" spans="1:106" x14ac:dyDescent="0.2">
      <c r="A210">
        <f>ROW(Source!A119)</f>
        <v>119</v>
      </c>
      <c r="B210">
        <v>33034105</v>
      </c>
      <c r="C210">
        <v>33035068</v>
      </c>
      <c r="D210">
        <v>32517836</v>
      </c>
      <c r="E210">
        <v>1</v>
      </c>
      <c r="F210">
        <v>1</v>
      </c>
      <c r="G210">
        <v>19</v>
      </c>
      <c r="H210">
        <v>3</v>
      </c>
      <c r="I210" t="s">
        <v>814</v>
      </c>
      <c r="J210" t="s">
        <v>815</v>
      </c>
      <c r="K210" t="s">
        <v>816</v>
      </c>
      <c r="L210">
        <v>1348</v>
      </c>
      <c r="N210">
        <v>1009</v>
      </c>
      <c r="O210" t="s">
        <v>19</v>
      </c>
      <c r="P210" t="s">
        <v>19</v>
      </c>
      <c r="Q210">
        <v>1000</v>
      </c>
      <c r="W210">
        <v>0</v>
      </c>
      <c r="X210">
        <v>1571432467</v>
      </c>
      <c r="Y210">
        <v>0.04</v>
      </c>
      <c r="AA210">
        <v>31493.279999999999</v>
      </c>
      <c r="AB210">
        <v>0</v>
      </c>
      <c r="AC210">
        <v>0</v>
      </c>
      <c r="AD210">
        <v>0</v>
      </c>
      <c r="AE210">
        <v>31493.279999999999</v>
      </c>
      <c r="AF210">
        <v>0</v>
      </c>
      <c r="AG210">
        <v>0</v>
      </c>
      <c r="AH210">
        <v>0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3</v>
      </c>
      <c r="AT210">
        <v>0.04</v>
      </c>
      <c r="AU210" t="s">
        <v>3</v>
      </c>
      <c r="AV210">
        <v>0</v>
      </c>
      <c r="AW210">
        <v>2</v>
      </c>
      <c r="AX210">
        <v>33035088</v>
      </c>
      <c r="AY210">
        <v>1</v>
      </c>
      <c r="AZ210">
        <v>0</v>
      </c>
      <c r="BA210">
        <v>199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Y210*Source!I119</f>
        <v>1.4696000000000002E-3</v>
      </c>
      <c r="CY210">
        <f t="shared" ref="CY210:CY220" si="30">AA210</f>
        <v>31493.279999999999</v>
      </c>
      <c r="CZ210">
        <f t="shared" ref="CZ210:CZ220" si="31">AE210</f>
        <v>31493.279999999999</v>
      </c>
      <c r="DA210">
        <f t="shared" ref="DA210:DA220" si="32">AI210</f>
        <v>1</v>
      </c>
      <c r="DB210">
        <v>0</v>
      </c>
    </row>
    <row r="211" spans="1:106" x14ac:dyDescent="0.2">
      <c r="A211">
        <f>ROW(Source!A119)</f>
        <v>119</v>
      </c>
      <c r="B211">
        <v>33034105</v>
      </c>
      <c r="C211">
        <v>33035068</v>
      </c>
      <c r="D211">
        <v>32518156</v>
      </c>
      <c r="E211">
        <v>1</v>
      </c>
      <c r="F211">
        <v>1</v>
      </c>
      <c r="G211">
        <v>19</v>
      </c>
      <c r="H211">
        <v>3</v>
      </c>
      <c r="I211" t="s">
        <v>817</v>
      </c>
      <c r="J211" t="s">
        <v>818</v>
      </c>
      <c r="K211" t="s">
        <v>819</v>
      </c>
      <c r="L211">
        <v>1348</v>
      </c>
      <c r="N211">
        <v>1009</v>
      </c>
      <c r="O211" t="s">
        <v>19</v>
      </c>
      <c r="P211" t="s">
        <v>19</v>
      </c>
      <c r="Q211">
        <v>1000</v>
      </c>
      <c r="W211">
        <v>0</v>
      </c>
      <c r="X211">
        <v>1574046373</v>
      </c>
      <c r="Y211">
        <v>3.6999999999999998E-2</v>
      </c>
      <c r="AA211">
        <v>45454.3</v>
      </c>
      <c r="AB211">
        <v>0</v>
      </c>
      <c r="AC211">
        <v>0</v>
      </c>
      <c r="AD211">
        <v>0</v>
      </c>
      <c r="AE211">
        <v>45454.3</v>
      </c>
      <c r="AF211">
        <v>0</v>
      </c>
      <c r="AG211">
        <v>0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3</v>
      </c>
      <c r="AT211">
        <v>3.6999999999999998E-2</v>
      </c>
      <c r="AU211" t="s">
        <v>3</v>
      </c>
      <c r="AV211">
        <v>0</v>
      </c>
      <c r="AW211">
        <v>2</v>
      </c>
      <c r="AX211">
        <v>33035089</v>
      </c>
      <c r="AY211">
        <v>1</v>
      </c>
      <c r="AZ211">
        <v>0</v>
      </c>
      <c r="BA211">
        <v>200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Y211*Source!I119</f>
        <v>1.3593800000000001E-3</v>
      </c>
      <c r="CY211">
        <f t="shared" si="30"/>
        <v>45454.3</v>
      </c>
      <c r="CZ211">
        <f t="shared" si="31"/>
        <v>45454.3</v>
      </c>
      <c r="DA211">
        <f t="shared" si="32"/>
        <v>1</v>
      </c>
      <c r="DB211">
        <v>0</v>
      </c>
    </row>
    <row r="212" spans="1:106" x14ac:dyDescent="0.2">
      <c r="A212">
        <f>ROW(Source!A119)</f>
        <v>119</v>
      </c>
      <c r="B212">
        <v>33034105</v>
      </c>
      <c r="C212">
        <v>33035068</v>
      </c>
      <c r="D212">
        <v>32518894</v>
      </c>
      <c r="E212">
        <v>1</v>
      </c>
      <c r="F212">
        <v>1</v>
      </c>
      <c r="G212">
        <v>19</v>
      </c>
      <c r="H212">
        <v>3</v>
      </c>
      <c r="I212" t="s">
        <v>820</v>
      </c>
      <c r="J212" t="s">
        <v>821</v>
      </c>
      <c r="K212" t="s">
        <v>822</v>
      </c>
      <c r="L212">
        <v>1327</v>
      </c>
      <c r="N212">
        <v>1005</v>
      </c>
      <c r="O212" t="s">
        <v>823</v>
      </c>
      <c r="P212" t="s">
        <v>823</v>
      </c>
      <c r="Q212">
        <v>1</v>
      </c>
      <c r="W212">
        <v>0</v>
      </c>
      <c r="X212">
        <v>-1132375348</v>
      </c>
      <c r="Y212">
        <v>5.6</v>
      </c>
      <c r="AA212">
        <v>63.78</v>
      </c>
      <c r="AB212">
        <v>0</v>
      </c>
      <c r="AC212">
        <v>0</v>
      </c>
      <c r="AD212">
        <v>0</v>
      </c>
      <c r="AE212">
        <v>63.78</v>
      </c>
      <c r="AF212">
        <v>0</v>
      </c>
      <c r="AG212">
        <v>0</v>
      </c>
      <c r="AH212">
        <v>0</v>
      </c>
      <c r="AI212">
        <v>1</v>
      </c>
      <c r="AJ212">
        <v>1</v>
      </c>
      <c r="AK212">
        <v>1</v>
      </c>
      <c r="AL212">
        <v>1</v>
      </c>
      <c r="AN212">
        <v>0</v>
      </c>
      <c r="AO212">
        <v>1</v>
      </c>
      <c r="AP212">
        <v>0</v>
      </c>
      <c r="AQ212">
        <v>0</v>
      </c>
      <c r="AR212">
        <v>0</v>
      </c>
      <c r="AS212" t="s">
        <v>3</v>
      </c>
      <c r="AT212">
        <v>5.6</v>
      </c>
      <c r="AU212" t="s">
        <v>3</v>
      </c>
      <c r="AV212">
        <v>0</v>
      </c>
      <c r="AW212">
        <v>2</v>
      </c>
      <c r="AX212">
        <v>33035091</v>
      </c>
      <c r="AY212">
        <v>1</v>
      </c>
      <c r="AZ212">
        <v>0</v>
      </c>
      <c r="BA212">
        <v>201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Y212*Source!I119</f>
        <v>0.20574400000000001</v>
      </c>
      <c r="CY212">
        <f t="shared" si="30"/>
        <v>63.78</v>
      </c>
      <c r="CZ212">
        <f t="shared" si="31"/>
        <v>63.78</v>
      </c>
      <c r="DA212">
        <f t="shared" si="32"/>
        <v>1</v>
      </c>
      <c r="DB212">
        <v>0</v>
      </c>
    </row>
    <row r="213" spans="1:106" x14ac:dyDescent="0.2">
      <c r="A213">
        <f>ROW(Source!A119)</f>
        <v>119</v>
      </c>
      <c r="B213">
        <v>33034105</v>
      </c>
      <c r="C213">
        <v>33035068</v>
      </c>
      <c r="D213">
        <v>32517311</v>
      </c>
      <c r="E213">
        <v>1</v>
      </c>
      <c r="F213">
        <v>1</v>
      </c>
      <c r="G213">
        <v>19</v>
      </c>
      <c r="H213">
        <v>3</v>
      </c>
      <c r="I213" t="s">
        <v>824</v>
      </c>
      <c r="J213" t="s">
        <v>825</v>
      </c>
      <c r="K213" t="s">
        <v>826</v>
      </c>
      <c r="L213">
        <v>1348</v>
      </c>
      <c r="N213">
        <v>1009</v>
      </c>
      <c r="O213" t="s">
        <v>19</v>
      </c>
      <c r="P213" t="s">
        <v>19</v>
      </c>
      <c r="Q213">
        <v>1000</v>
      </c>
      <c r="W213">
        <v>0</v>
      </c>
      <c r="X213">
        <v>1471527661</v>
      </c>
      <c r="Y213">
        <v>0.05</v>
      </c>
      <c r="AA213">
        <v>4752.91</v>
      </c>
      <c r="AB213">
        <v>0</v>
      </c>
      <c r="AC213">
        <v>0</v>
      </c>
      <c r="AD213">
        <v>0</v>
      </c>
      <c r="AE213">
        <v>4752.91</v>
      </c>
      <c r="AF213">
        <v>0</v>
      </c>
      <c r="AG213">
        <v>0</v>
      </c>
      <c r="AH213">
        <v>0</v>
      </c>
      <c r="AI213">
        <v>1</v>
      </c>
      <c r="AJ213">
        <v>1</v>
      </c>
      <c r="AK213">
        <v>1</v>
      </c>
      <c r="AL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 t="s">
        <v>3</v>
      </c>
      <c r="AT213">
        <v>0.05</v>
      </c>
      <c r="AU213" t="s">
        <v>3</v>
      </c>
      <c r="AV213">
        <v>0</v>
      </c>
      <c r="AW213">
        <v>2</v>
      </c>
      <c r="AX213">
        <v>33035090</v>
      </c>
      <c r="AY213">
        <v>1</v>
      </c>
      <c r="AZ213">
        <v>0</v>
      </c>
      <c r="BA213">
        <v>202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Y213*Source!I119</f>
        <v>1.8370000000000001E-3</v>
      </c>
      <c r="CY213">
        <f t="shared" si="30"/>
        <v>4752.91</v>
      </c>
      <c r="CZ213">
        <f t="shared" si="31"/>
        <v>4752.91</v>
      </c>
      <c r="DA213">
        <f t="shared" si="32"/>
        <v>1</v>
      </c>
      <c r="DB213">
        <v>0</v>
      </c>
    </row>
    <row r="214" spans="1:106" x14ac:dyDescent="0.2">
      <c r="A214">
        <f>ROW(Source!A119)</f>
        <v>119</v>
      </c>
      <c r="B214">
        <v>33034105</v>
      </c>
      <c r="C214">
        <v>33035068</v>
      </c>
      <c r="D214">
        <v>32519061</v>
      </c>
      <c r="E214">
        <v>1</v>
      </c>
      <c r="F214">
        <v>1</v>
      </c>
      <c r="G214">
        <v>19</v>
      </c>
      <c r="H214">
        <v>3</v>
      </c>
      <c r="I214" t="s">
        <v>827</v>
      </c>
      <c r="J214" t="s">
        <v>828</v>
      </c>
      <c r="K214" t="s">
        <v>829</v>
      </c>
      <c r="L214">
        <v>1339</v>
      </c>
      <c r="N214">
        <v>1007</v>
      </c>
      <c r="O214" t="s">
        <v>830</v>
      </c>
      <c r="P214" t="s">
        <v>830</v>
      </c>
      <c r="Q214">
        <v>1</v>
      </c>
      <c r="W214">
        <v>0</v>
      </c>
      <c r="X214">
        <v>1653821073</v>
      </c>
      <c r="Y214">
        <v>1.75</v>
      </c>
      <c r="AA214">
        <v>29.98</v>
      </c>
      <c r="AB214">
        <v>0</v>
      </c>
      <c r="AC214">
        <v>0</v>
      </c>
      <c r="AD214">
        <v>0</v>
      </c>
      <c r="AE214">
        <v>29.98</v>
      </c>
      <c r="AF214">
        <v>0</v>
      </c>
      <c r="AG214">
        <v>0</v>
      </c>
      <c r="AH214">
        <v>0</v>
      </c>
      <c r="AI214">
        <v>1</v>
      </c>
      <c r="AJ214">
        <v>1</v>
      </c>
      <c r="AK214">
        <v>1</v>
      </c>
      <c r="AL214">
        <v>1</v>
      </c>
      <c r="AN214">
        <v>0</v>
      </c>
      <c r="AO214">
        <v>1</v>
      </c>
      <c r="AP214">
        <v>0</v>
      </c>
      <c r="AQ214">
        <v>0</v>
      </c>
      <c r="AR214">
        <v>0</v>
      </c>
      <c r="AS214" t="s">
        <v>3</v>
      </c>
      <c r="AT214">
        <v>1.75</v>
      </c>
      <c r="AU214" t="s">
        <v>3</v>
      </c>
      <c r="AV214">
        <v>0</v>
      </c>
      <c r="AW214">
        <v>2</v>
      </c>
      <c r="AX214">
        <v>33035092</v>
      </c>
      <c r="AY214">
        <v>1</v>
      </c>
      <c r="AZ214">
        <v>0</v>
      </c>
      <c r="BA214">
        <v>203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Y214*Source!I119</f>
        <v>6.4295000000000005E-2</v>
      </c>
      <c r="CY214">
        <f t="shared" si="30"/>
        <v>29.98</v>
      </c>
      <c r="CZ214">
        <f t="shared" si="31"/>
        <v>29.98</v>
      </c>
      <c r="DA214">
        <f t="shared" si="32"/>
        <v>1</v>
      </c>
      <c r="DB214">
        <v>0</v>
      </c>
    </row>
    <row r="215" spans="1:106" x14ac:dyDescent="0.2">
      <c r="A215">
        <f>ROW(Source!A119)</f>
        <v>119</v>
      </c>
      <c r="B215">
        <v>33034105</v>
      </c>
      <c r="C215">
        <v>33035068</v>
      </c>
      <c r="D215">
        <v>32517740</v>
      </c>
      <c r="E215">
        <v>1</v>
      </c>
      <c r="F215">
        <v>1</v>
      </c>
      <c r="G215">
        <v>19</v>
      </c>
      <c r="H215">
        <v>3</v>
      </c>
      <c r="I215" t="s">
        <v>831</v>
      </c>
      <c r="J215" t="s">
        <v>832</v>
      </c>
      <c r="K215" t="s">
        <v>833</v>
      </c>
      <c r="L215">
        <v>1339</v>
      </c>
      <c r="N215">
        <v>1007</v>
      </c>
      <c r="O215" t="s">
        <v>830</v>
      </c>
      <c r="P215" t="s">
        <v>830</v>
      </c>
      <c r="Q215">
        <v>1</v>
      </c>
      <c r="W215">
        <v>0</v>
      </c>
      <c r="X215">
        <v>-86784973</v>
      </c>
      <c r="Y215">
        <v>0.08</v>
      </c>
      <c r="AA215">
        <v>4993.7</v>
      </c>
      <c r="AB215">
        <v>0</v>
      </c>
      <c r="AC215">
        <v>0</v>
      </c>
      <c r="AD215">
        <v>0</v>
      </c>
      <c r="AE215">
        <v>4993.7</v>
      </c>
      <c r="AF215">
        <v>0</v>
      </c>
      <c r="AG215">
        <v>0</v>
      </c>
      <c r="AH215">
        <v>0</v>
      </c>
      <c r="AI215">
        <v>1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0.08</v>
      </c>
      <c r="AU215" t="s">
        <v>3</v>
      </c>
      <c r="AV215">
        <v>0</v>
      </c>
      <c r="AW215">
        <v>2</v>
      </c>
      <c r="AX215">
        <v>33035093</v>
      </c>
      <c r="AY215">
        <v>1</v>
      </c>
      <c r="AZ215">
        <v>0</v>
      </c>
      <c r="BA215">
        <v>204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Y215*Source!I119</f>
        <v>2.9392000000000003E-3</v>
      </c>
      <c r="CY215">
        <f t="shared" si="30"/>
        <v>4993.7</v>
      </c>
      <c r="CZ215">
        <f t="shared" si="31"/>
        <v>4993.7</v>
      </c>
      <c r="DA215">
        <f t="shared" si="32"/>
        <v>1</v>
      </c>
      <c r="DB215">
        <v>0</v>
      </c>
    </row>
    <row r="216" spans="1:106" x14ac:dyDescent="0.2">
      <c r="A216">
        <f>ROW(Source!A119)</f>
        <v>119</v>
      </c>
      <c r="B216">
        <v>33034105</v>
      </c>
      <c r="C216">
        <v>33035068</v>
      </c>
      <c r="D216">
        <v>32517729</v>
      </c>
      <c r="E216">
        <v>1</v>
      </c>
      <c r="F216">
        <v>1</v>
      </c>
      <c r="G216">
        <v>19</v>
      </c>
      <c r="H216">
        <v>3</v>
      </c>
      <c r="I216" t="s">
        <v>834</v>
      </c>
      <c r="J216" t="s">
        <v>835</v>
      </c>
      <c r="K216" t="s">
        <v>836</v>
      </c>
      <c r="L216">
        <v>1339</v>
      </c>
      <c r="N216">
        <v>1007</v>
      </c>
      <c r="O216" t="s">
        <v>830</v>
      </c>
      <c r="P216" t="s">
        <v>830</v>
      </c>
      <c r="Q216">
        <v>1</v>
      </c>
      <c r="W216">
        <v>0</v>
      </c>
      <c r="X216">
        <v>-36459073</v>
      </c>
      <c r="Y216">
        <v>0.69</v>
      </c>
      <c r="AA216">
        <v>3762.19</v>
      </c>
      <c r="AB216">
        <v>0</v>
      </c>
      <c r="AC216">
        <v>0</v>
      </c>
      <c r="AD216">
        <v>0</v>
      </c>
      <c r="AE216">
        <v>3762.19</v>
      </c>
      <c r="AF216">
        <v>0</v>
      </c>
      <c r="AG216">
        <v>0</v>
      </c>
      <c r="AH216">
        <v>0</v>
      </c>
      <c r="AI216">
        <v>1</v>
      </c>
      <c r="AJ216">
        <v>1</v>
      </c>
      <c r="AK216">
        <v>1</v>
      </c>
      <c r="AL216">
        <v>1</v>
      </c>
      <c r="AN216">
        <v>0</v>
      </c>
      <c r="AO216">
        <v>1</v>
      </c>
      <c r="AP216">
        <v>0</v>
      </c>
      <c r="AQ216">
        <v>0</v>
      </c>
      <c r="AR216">
        <v>0</v>
      </c>
      <c r="AS216" t="s">
        <v>3</v>
      </c>
      <c r="AT216">
        <v>0.69</v>
      </c>
      <c r="AU216" t="s">
        <v>3</v>
      </c>
      <c r="AV216">
        <v>0</v>
      </c>
      <c r="AW216">
        <v>2</v>
      </c>
      <c r="AX216">
        <v>33035094</v>
      </c>
      <c r="AY216">
        <v>1</v>
      </c>
      <c r="AZ216">
        <v>0</v>
      </c>
      <c r="BA216">
        <v>205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Y216*Source!I119</f>
        <v>2.5350600000000001E-2</v>
      </c>
      <c r="CY216">
        <f t="shared" si="30"/>
        <v>3762.19</v>
      </c>
      <c r="CZ216">
        <f t="shared" si="31"/>
        <v>3762.19</v>
      </c>
      <c r="DA216">
        <f t="shared" si="32"/>
        <v>1</v>
      </c>
      <c r="DB216">
        <v>0</v>
      </c>
    </row>
    <row r="217" spans="1:106" x14ac:dyDescent="0.2">
      <c r="A217">
        <f>ROW(Source!A119)</f>
        <v>119</v>
      </c>
      <c r="B217">
        <v>33034105</v>
      </c>
      <c r="C217">
        <v>33035068</v>
      </c>
      <c r="D217">
        <v>32517783</v>
      </c>
      <c r="E217">
        <v>1</v>
      </c>
      <c r="F217">
        <v>1</v>
      </c>
      <c r="G217">
        <v>19</v>
      </c>
      <c r="H217">
        <v>3</v>
      </c>
      <c r="I217" t="s">
        <v>837</v>
      </c>
      <c r="J217" t="s">
        <v>838</v>
      </c>
      <c r="K217" t="s">
        <v>839</v>
      </c>
      <c r="L217">
        <v>1339</v>
      </c>
      <c r="N217">
        <v>1007</v>
      </c>
      <c r="O217" t="s">
        <v>830</v>
      </c>
      <c r="P217" t="s">
        <v>830</v>
      </c>
      <c r="Q217">
        <v>1</v>
      </c>
      <c r="W217">
        <v>0</v>
      </c>
      <c r="X217">
        <v>-1282603236</v>
      </c>
      <c r="Y217">
        <v>0.2</v>
      </c>
      <c r="AA217">
        <v>5631.96</v>
      </c>
      <c r="AB217">
        <v>0</v>
      </c>
      <c r="AC217">
        <v>0</v>
      </c>
      <c r="AD217">
        <v>0</v>
      </c>
      <c r="AE217">
        <v>5631.96</v>
      </c>
      <c r="AF217">
        <v>0</v>
      </c>
      <c r="AG217">
        <v>0</v>
      </c>
      <c r="AH217">
        <v>0</v>
      </c>
      <c r="AI217">
        <v>1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3</v>
      </c>
      <c r="AT217">
        <v>0.2</v>
      </c>
      <c r="AU217" t="s">
        <v>3</v>
      </c>
      <c r="AV217">
        <v>0</v>
      </c>
      <c r="AW217">
        <v>2</v>
      </c>
      <c r="AX217">
        <v>33035095</v>
      </c>
      <c r="AY217">
        <v>1</v>
      </c>
      <c r="AZ217">
        <v>0</v>
      </c>
      <c r="BA217">
        <v>206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Y217*Source!I119</f>
        <v>7.3480000000000004E-3</v>
      </c>
      <c r="CY217">
        <f t="shared" si="30"/>
        <v>5631.96</v>
      </c>
      <c r="CZ217">
        <f t="shared" si="31"/>
        <v>5631.96</v>
      </c>
      <c r="DA217">
        <f t="shared" si="32"/>
        <v>1</v>
      </c>
      <c r="DB217">
        <v>0</v>
      </c>
    </row>
    <row r="218" spans="1:106" x14ac:dyDescent="0.2">
      <c r="A218">
        <f>ROW(Source!A119)</f>
        <v>119</v>
      </c>
      <c r="B218">
        <v>33034105</v>
      </c>
      <c r="C218">
        <v>33035068</v>
      </c>
      <c r="D218">
        <v>32517784</v>
      </c>
      <c r="E218">
        <v>1</v>
      </c>
      <c r="F218">
        <v>1</v>
      </c>
      <c r="G218">
        <v>19</v>
      </c>
      <c r="H218">
        <v>3</v>
      </c>
      <c r="I218" t="s">
        <v>840</v>
      </c>
      <c r="J218" t="s">
        <v>841</v>
      </c>
      <c r="K218" t="s">
        <v>842</v>
      </c>
      <c r="L218">
        <v>1339</v>
      </c>
      <c r="N218">
        <v>1007</v>
      </c>
      <c r="O218" t="s">
        <v>830</v>
      </c>
      <c r="P218" t="s">
        <v>830</v>
      </c>
      <c r="Q218">
        <v>1</v>
      </c>
      <c r="W218">
        <v>0</v>
      </c>
      <c r="X218">
        <v>966492149</v>
      </c>
      <c r="Y218">
        <v>0.69</v>
      </c>
      <c r="AA218">
        <v>5631.96</v>
      </c>
      <c r="AB218">
        <v>0</v>
      </c>
      <c r="AC218">
        <v>0</v>
      </c>
      <c r="AD218">
        <v>0</v>
      </c>
      <c r="AE218">
        <v>5631.96</v>
      </c>
      <c r="AF218">
        <v>0</v>
      </c>
      <c r="AG218">
        <v>0</v>
      </c>
      <c r="AH218">
        <v>0</v>
      </c>
      <c r="AI218">
        <v>1</v>
      </c>
      <c r="AJ218">
        <v>1</v>
      </c>
      <c r="AK218">
        <v>1</v>
      </c>
      <c r="AL218">
        <v>1</v>
      </c>
      <c r="AN218">
        <v>0</v>
      </c>
      <c r="AO218">
        <v>1</v>
      </c>
      <c r="AP218">
        <v>0</v>
      </c>
      <c r="AQ218">
        <v>0</v>
      </c>
      <c r="AR218">
        <v>0</v>
      </c>
      <c r="AS218" t="s">
        <v>3</v>
      </c>
      <c r="AT218">
        <v>0.69</v>
      </c>
      <c r="AU218" t="s">
        <v>3</v>
      </c>
      <c r="AV218">
        <v>0</v>
      </c>
      <c r="AW218">
        <v>2</v>
      </c>
      <c r="AX218">
        <v>33035096</v>
      </c>
      <c r="AY218">
        <v>1</v>
      </c>
      <c r="AZ218">
        <v>0</v>
      </c>
      <c r="BA218">
        <v>207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Y218*Source!I119</f>
        <v>2.5350600000000001E-2</v>
      </c>
      <c r="CY218">
        <f t="shared" si="30"/>
        <v>5631.96</v>
      </c>
      <c r="CZ218">
        <f t="shared" si="31"/>
        <v>5631.96</v>
      </c>
      <c r="DA218">
        <f t="shared" si="32"/>
        <v>1</v>
      </c>
      <c r="DB218">
        <v>0</v>
      </c>
    </row>
    <row r="219" spans="1:106" x14ac:dyDescent="0.2">
      <c r="A219">
        <f>ROW(Source!A119)</f>
        <v>119</v>
      </c>
      <c r="B219">
        <v>33034105</v>
      </c>
      <c r="C219">
        <v>33035068</v>
      </c>
      <c r="D219">
        <v>32519911</v>
      </c>
      <c r="E219">
        <v>1</v>
      </c>
      <c r="F219">
        <v>1</v>
      </c>
      <c r="G219">
        <v>19</v>
      </c>
      <c r="H219">
        <v>3</v>
      </c>
      <c r="I219" t="s">
        <v>843</v>
      </c>
      <c r="J219" t="s">
        <v>844</v>
      </c>
      <c r="K219" t="s">
        <v>845</v>
      </c>
      <c r="L219">
        <v>1339</v>
      </c>
      <c r="N219">
        <v>1007</v>
      </c>
      <c r="O219" t="s">
        <v>830</v>
      </c>
      <c r="P219" t="s">
        <v>830</v>
      </c>
      <c r="Q219">
        <v>1</v>
      </c>
      <c r="W219">
        <v>0</v>
      </c>
      <c r="X219">
        <v>-1613524913</v>
      </c>
      <c r="Y219">
        <v>102</v>
      </c>
      <c r="AA219">
        <v>3195.93</v>
      </c>
      <c r="AB219">
        <v>0</v>
      </c>
      <c r="AC219">
        <v>0</v>
      </c>
      <c r="AD219">
        <v>0</v>
      </c>
      <c r="AE219">
        <v>3195.93</v>
      </c>
      <c r="AF219">
        <v>0</v>
      </c>
      <c r="AG219">
        <v>0</v>
      </c>
      <c r="AH219">
        <v>0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0</v>
      </c>
      <c r="AQ219">
        <v>0</v>
      </c>
      <c r="AR219">
        <v>0</v>
      </c>
      <c r="AS219" t="s">
        <v>3</v>
      </c>
      <c r="AT219">
        <v>102</v>
      </c>
      <c r="AU219" t="s">
        <v>3</v>
      </c>
      <c r="AV219">
        <v>0</v>
      </c>
      <c r="AW219">
        <v>2</v>
      </c>
      <c r="AX219">
        <v>33035097</v>
      </c>
      <c r="AY219">
        <v>1</v>
      </c>
      <c r="AZ219">
        <v>0</v>
      </c>
      <c r="BA219">
        <v>208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Y219*Source!I119</f>
        <v>3.7474800000000004</v>
      </c>
      <c r="CY219">
        <f t="shared" si="30"/>
        <v>3195.93</v>
      </c>
      <c r="CZ219">
        <f t="shared" si="31"/>
        <v>3195.93</v>
      </c>
      <c r="DA219">
        <f t="shared" si="32"/>
        <v>1</v>
      </c>
      <c r="DB219">
        <v>0</v>
      </c>
    </row>
    <row r="220" spans="1:106" x14ac:dyDescent="0.2">
      <c r="A220">
        <f>ROW(Source!A119)</f>
        <v>119</v>
      </c>
      <c r="B220">
        <v>33034105</v>
      </c>
      <c r="C220">
        <v>33035068</v>
      </c>
      <c r="D220">
        <v>32521663</v>
      </c>
      <c r="E220">
        <v>1</v>
      </c>
      <c r="F220">
        <v>1</v>
      </c>
      <c r="G220">
        <v>19</v>
      </c>
      <c r="H220">
        <v>3</v>
      </c>
      <c r="I220" t="s">
        <v>846</v>
      </c>
      <c r="J220" t="s">
        <v>847</v>
      </c>
      <c r="K220" t="s">
        <v>848</v>
      </c>
      <c r="L220">
        <v>1327</v>
      </c>
      <c r="N220">
        <v>1005</v>
      </c>
      <c r="O220" t="s">
        <v>823</v>
      </c>
      <c r="P220" t="s">
        <v>823</v>
      </c>
      <c r="Q220">
        <v>1</v>
      </c>
      <c r="W220">
        <v>0</v>
      </c>
      <c r="X220">
        <v>603730207</v>
      </c>
      <c r="Y220">
        <v>49.5</v>
      </c>
      <c r="AA220">
        <v>207.09</v>
      </c>
      <c r="AB220">
        <v>0</v>
      </c>
      <c r="AC220">
        <v>0</v>
      </c>
      <c r="AD220">
        <v>0</v>
      </c>
      <c r="AE220">
        <v>207.09</v>
      </c>
      <c r="AF220">
        <v>0</v>
      </c>
      <c r="AG220">
        <v>0</v>
      </c>
      <c r="AH220">
        <v>0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1</v>
      </c>
      <c r="AP220">
        <v>0</v>
      </c>
      <c r="AQ220">
        <v>0</v>
      </c>
      <c r="AR220">
        <v>0</v>
      </c>
      <c r="AS220" t="s">
        <v>3</v>
      </c>
      <c r="AT220">
        <v>49.5</v>
      </c>
      <c r="AU220" t="s">
        <v>3</v>
      </c>
      <c r="AV220">
        <v>0</v>
      </c>
      <c r="AW220">
        <v>2</v>
      </c>
      <c r="AX220">
        <v>33035098</v>
      </c>
      <c r="AY220">
        <v>1</v>
      </c>
      <c r="AZ220">
        <v>0</v>
      </c>
      <c r="BA220">
        <v>209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Y220*Source!I119</f>
        <v>1.8186300000000002</v>
      </c>
      <c r="CY220">
        <f t="shared" si="30"/>
        <v>207.09</v>
      </c>
      <c r="CZ220">
        <f t="shared" si="31"/>
        <v>207.09</v>
      </c>
      <c r="DA220">
        <f t="shared" si="32"/>
        <v>1</v>
      </c>
      <c r="DB220">
        <v>0</v>
      </c>
    </row>
    <row r="221" spans="1:106" x14ac:dyDescent="0.2">
      <c r="A221">
        <f>ROW(Source!A122)</f>
        <v>122</v>
      </c>
      <c r="B221">
        <v>33034105</v>
      </c>
      <c r="C221">
        <v>33035101</v>
      </c>
      <c r="D221">
        <v>32505425</v>
      </c>
      <c r="E221">
        <v>19</v>
      </c>
      <c r="F221">
        <v>1</v>
      </c>
      <c r="G221">
        <v>19</v>
      </c>
      <c r="H221">
        <v>1</v>
      </c>
      <c r="I221" t="s">
        <v>795</v>
      </c>
      <c r="J221" t="s">
        <v>3</v>
      </c>
      <c r="K221" t="s">
        <v>796</v>
      </c>
      <c r="L221">
        <v>1191</v>
      </c>
      <c r="N221">
        <v>1013</v>
      </c>
      <c r="O221" t="s">
        <v>797</v>
      </c>
      <c r="P221" t="s">
        <v>797</v>
      </c>
      <c r="Q221">
        <v>1</v>
      </c>
      <c r="W221">
        <v>0</v>
      </c>
      <c r="X221">
        <v>476480486</v>
      </c>
      <c r="Y221">
        <v>36.11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1</v>
      </c>
      <c r="AK221">
        <v>1</v>
      </c>
      <c r="AL221">
        <v>1</v>
      </c>
      <c r="AN221">
        <v>0</v>
      </c>
      <c r="AO221">
        <v>1</v>
      </c>
      <c r="AP221">
        <v>0</v>
      </c>
      <c r="AQ221">
        <v>0</v>
      </c>
      <c r="AR221">
        <v>0</v>
      </c>
      <c r="AS221" t="s">
        <v>3</v>
      </c>
      <c r="AT221">
        <v>36.11</v>
      </c>
      <c r="AU221" t="s">
        <v>3</v>
      </c>
      <c r="AV221">
        <v>1</v>
      </c>
      <c r="AW221">
        <v>2</v>
      </c>
      <c r="AX221">
        <v>33035107</v>
      </c>
      <c r="AY221">
        <v>1</v>
      </c>
      <c r="AZ221">
        <v>0</v>
      </c>
      <c r="BA221">
        <v>210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Y221*Source!I122</f>
        <v>6.8247900000000001</v>
      </c>
      <c r="CY221">
        <f>AD221</f>
        <v>0</v>
      </c>
      <c r="CZ221">
        <f>AH221</f>
        <v>0</v>
      </c>
      <c r="DA221">
        <f>AL221</f>
        <v>1</v>
      </c>
      <c r="DB221">
        <v>0</v>
      </c>
    </row>
    <row r="222" spans="1:106" x14ac:dyDescent="0.2">
      <c r="A222">
        <f>ROW(Source!A122)</f>
        <v>122</v>
      </c>
      <c r="B222">
        <v>33034105</v>
      </c>
      <c r="C222">
        <v>33035101</v>
      </c>
      <c r="D222">
        <v>32516754</v>
      </c>
      <c r="E222">
        <v>1</v>
      </c>
      <c r="F222">
        <v>1</v>
      </c>
      <c r="G222">
        <v>19</v>
      </c>
      <c r="H222">
        <v>2</v>
      </c>
      <c r="I222" t="s">
        <v>798</v>
      </c>
      <c r="J222" t="s">
        <v>799</v>
      </c>
      <c r="K222" t="s">
        <v>800</v>
      </c>
      <c r="L222">
        <v>1368</v>
      </c>
      <c r="N222">
        <v>1011</v>
      </c>
      <c r="O222" t="s">
        <v>801</v>
      </c>
      <c r="P222" t="s">
        <v>801</v>
      </c>
      <c r="Q222">
        <v>1</v>
      </c>
      <c r="W222">
        <v>0</v>
      </c>
      <c r="X222">
        <v>-1683917449</v>
      </c>
      <c r="Y222">
        <v>21.91</v>
      </c>
      <c r="AA222">
        <v>0</v>
      </c>
      <c r="AB222">
        <v>70.98</v>
      </c>
      <c r="AC222">
        <v>6.52</v>
      </c>
      <c r="AD222">
        <v>0</v>
      </c>
      <c r="AE222">
        <v>0</v>
      </c>
      <c r="AF222">
        <v>70.98</v>
      </c>
      <c r="AG222">
        <v>6.52</v>
      </c>
      <c r="AH222">
        <v>0</v>
      </c>
      <c r="AI222">
        <v>1</v>
      </c>
      <c r="AJ222">
        <v>1</v>
      </c>
      <c r="AK222">
        <v>1</v>
      </c>
      <c r="AL222">
        <v>1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3</v>
      </c>
      <c r="AT222">
        <v>21.91</v>
      </c>
      <c r="AU222" t="s">
        <v>3</v>
      </c>
      <c r="AV222">
        <v>0</v>
      </c>
      <c r="AW222">
        <v>2</v>
      </c>
      <c r="AX222">
        <v>33035108</v>
      </c>
      <c r="AY222">
        <v>1</v>
      </c>
      <c r="AZ222">
        <v>0</v>
      </c>
      <c r="BA222">
        <v>211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Y222*Source!I122</f>
        <v>4.1409900000000004</v>
      </c>
      <c r="CY222">
        <f>AB222</f>
        <v>70.98</v>
      </c>
      <c r="CZ222">
        <f>AF222</f>
        <v>70.98</v>
      </c>
      <c r="DA222">
        <f>AJ222</f>
        <v>1</v>
      </c>
      <c r="DB222">
        <v>0</v>
      </c>
    </row>
    <row r="223" spans="1:106" x14ac:dyDescent="0.2">
      <c r="A223">
        <f>ROW(Source!A122)</f>
        <v>122</v>
      </c>
      <c r="B223">
        <v>33034105</v>
      </c>
      <c r="C223">
        <v>33035101</v>
      </c>
      <c r="D223">
        <v>32518977</v>
      </c>
      <c r="E223">
        <v>1</v>
      </c>
      <c r="F223">
        <v>1</v>
      </c>
      <c r="G223">
        <v>19</v>
      </c>
      <c r="H223">
        <v>3</v>
      </c>
      <c r="I223" t="s">
        <v>802</v>
      </c>
      <c r="J223" t="s">
        <v>803</v>
      </c>
      <c r="K223" t="s">
        <v>804</v>
      </c>
      <c r="L223">
        <v>1348</v>
      </c>
      <c r="N223">
        <v>1009</v>
      </c>
      <c r="O223" t="s">
        <v>19</v>
      </c>
      <c r="P223" t="s">
        <v>19</v>
      </c>
      <c r="Q223">
        <v>1000</v>
      </c>
      <c r="W223">
        <v>0</v>
      </c>
      <c r="X223">
        <v>-1592467254</v>
      </c>
      <c r="Y223">
        <v>0.03</v>
      </c>
      <c r="AA223">
        <v>117442.26</v>
      </c>
      <c r="AB223">
        <v>0</v>
      </c>
      <c r="AC223">
        <v>0</v>
      </c>
      <c r="AD223">
        <v>0</v>
      </c>
      <c r="AE223">
        <v>117442.26</v>
      </c>
      <c r="AF223">
        <v>0</v>
      </c>
      <c r="AG223">
        <v>0</v>
      </c>
      <c r="AH223">
        <v>0</v>
      </c>
      <c r="AI223">
        <v>1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0</v>
      </c>
      <c r="AQ223">
        <v>0</v>
      </c>
      <c r="AR223">
        <v>0</v>
      </c>
      <c r="AS223" t="s">
        <v>3</v>
      </c>
      <c r="AT223">
        <v>0.03</v>
      </c>
      <c r="AU223" t="s">
        <v>3</v>
      </c>
      <c r="AV223">
        <v>0</v>
      </c>
      <c r="AW223">
        <v>2</v>
      </c>
      <c r="AX223">
        <v>33035109</v>
      </c>
      <c r="AY223">
        <v>1</v>
      </c>
      <c r="AZ223">
        <v>0</v>
      </c>
      <c r="BA223">
        <v>212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Y223*Source!I122</f>
        <v>5.6699999999999997E-3</v>
      </c>
      <c r="CY223">
        <f>AA223</f>
        <v>117442.26</v>
      </c>
      <c r="CZ223">
        <f>AE223</f>
        <v>117442.26</v>
      </c>
      <c r="DA223">
        <f>AI223</f>
        <v>1</v>
      </c>
      <c r="DB223">
        <v>0</v>
      </c>
    </row>
    <row r="224" spans="1:106" x14ac:dyDescent="0.2">
      <c r="A224">
        <f>ROW(Source!A122)</f>
        <v>122</v>
      </c>
      <c r="B224">
        <v>33034105</v>
      </c>
      <c r="C224">
        <v>33035101</v>
      </c>
      <c r="D224">
        <v>32520163</v>
      </c>
      <c r="E224">
        <v>1</v>
      </c>
      <c r="F224">
        <v>1</v>
      </c>
      <c r="G224">
        <v>19</v>
      </c>
      <c r="H224">
        <v>3</v>
      </c>
      <c r="I224" t="s">
        <v>25</v>
      </c>
      <c r="J224" t="s">
        <v>27</v>
      </c>
      <c r="K224" t="s">
        <v>26</v>
      </c>
      <c r="L224">
        <v>1348</v>
      </c>
      <c r="N224">
        <v>1009</v>
      </c>
      <c r="O224" t="s">
        <v>19</v>
      </c>
      <c r="P224" t="s">
        <v>19</v>
      </c>
      <c r="Q224">
        <v>1000</v>
      </c>
      <c r="W224">
        <v>0</v>
      </c>
      <c r="X224">
        <v>-1467733540</v>
      </c>
      <c r="Y224">
        <v>1</v>
      </c>
      <c r="AA224">
        <v>53410.15</v>
      </c>
      <c r="AB224">
        <v>0</v>
      </c>
      <c r="AC224">
        <v>0</v>
      </c>
      <c r="AD224">
        <v>0</v>
      </c>
      <c r="AE224">
        <v>53410.15</v>
      </c>
      <c r="AF224">
        <v>0</v>
      </c>
      <c r="AG224">
        <v>0</v>
      </c>
      <c r="AH224">
        <v>0</v>
      </c>
      <c r="AI224">
        <v>1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3</v>
      </c>
      <c r="AT224">
        <v>1</v>
      </c>
      <c r="AU224" t="s">
        <v>3</v>
      </c>
      <c r="AV224">
        <v>0</v>
      </c>
      <c r="AW224">
        <v>2</v>
      </c>
      <c r="AX224">
        <v>33035110</v>
      </c>
      <c r="AY224">
        <v>1</v>
      </c>
      <c r="AZ224">
        <v>0</v>
      </c>
      <c r="BA224">
        <v>213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Y224*Source!I122</f>
        <v>0.189</v>
      </c>
      <c r="CY224">
        <f>AA224</f>
        <v>53410.15</v>
      </c>
      <c r="CZ224">
        <f>AE224</f>
        <v>53410.15</v>
      </c>
      <c r="DA224">
        <f>AI224</f>
        <v>1</v>
      </c>
      <c r="DB224">
        <v>0</v>
      </c>
    </row>
    <row r="225" spans="1:106" x14ac:dyDescent="0.2">
      <c r="A225">
        <f>ROW(Source!A122)</f>
        <v>122</v>
      </c>
      <c r="B225">
        <v>33034105</v>
      </c>
      <c r="C225">
        <v>33035101</v>
      </c>
      <c r="D225">
        <v>32520163</v>
      </c>
      <c r="E225">
        <v>1</v>
      </c>
      <c r="F225">
        <v>1</v>
      </c>
      <c r="G225">
        <v>19</v>
      </c>
      <c r="H225">
        <v>3</v>
      </c>
      <c r="I225" t="s">
        <v>25</v>
      </c>
      <c r="J225" t="s">
        <v>27</v>
      </c>
      <c r="K225" t="s">
        <v>26</v>
      </c>
      <c r="L225">
        <v>1348</v>
      </c>
      <c r="N225">
        <v>1009</v>
      </c>
      <c r="O225" t="s">
        <v>19</v>
      </c>
      <c r="P225" t="s">
        <v>19</v>
      </c>
      <c r="Q225">
        <v>1000</v>
      </c>
      <c r="W225">
        <v>0</v>
      </c>
      <c r="X225">
        <v>-1467733540</v>
      </c>
      <c r="Y225">
        <v>-1</v>
      </c>
      <c r="AA225">
        <v>53410.15</v>
      </c>
      <c r="AB225">
        <v>0</v>
      </c>
      <c r="AC225">
        <v>0</v>
      </c>
      <c r="AD225">
        <v>0</v>
      </c>
      <c r="AE225">
        <v>53410.15</v>
      </c>
      <c r="AF225">
        <v>0</v>
      </c>
      <c r="AG225">
        <v>0</v>
      </c>
      <c r="AH225">
        <v>0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0</v>
      </c>
      <c r="AP225">
        <v>0</v>
      </c>
      <c r="AQ225">
        <v>0</v>
      </c>
      <c r="AR225">
        <v>0</v>
      </c>
      <c r="AS225" t="s">
        <v>3</v>
      </c>
      <c r="AT225">
        <v>-1</v>
      </c>
      <c r="AU225" t="s">
        <v>3</v>
      </c>
      <c r="AV225">
        <v>0</v>
      </c>
      <c r="AW225">
        <v>1</v>
      </c>
      <c r="AX225">
        <v>-1</v>
      </c>
      <c r="AY225">
        <v>0</v>
      </c>
      <c r="AZ225">
        <v>0</v>
      </c>
      <c r="BA225" t="s">
        <v>3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Y225*Source!I122</f>
        <v>-0.189</v>
      </c>
      <c r="CY225">
        <f>AA225</f>
        <v>53410.15</v>
      </c>
      <c r="CZ225">
        <f>AE225</f>
        <v>53410.15</v>
      </c>
      <c r="DA225">
        <f>AI225</f>
        <v>1</v>
      </c>
      <c r="DB225">
        <v>0</v>
      </c>
    </row>
    <row r="226" spans="1:106" x14ac:dyDescent="0.2">
      <c r="A226">
        <f>ROW(Source!A124)</f>
        <v>124</v>
      </c>
      <c r="B226">
        <v>33034105</v>
      </c>
      <c r="C226">
        <v>33035112</v>
      </c>
      <c r="D226">
        <v>32505425</v>
      </c>
      <c r="E226">
        <v>19</v>
      </c>
      <c r="F226">
        <v>1</v>
      </c>
      <c r="G226">
        <v>19</v>
      </c>
      <c r="H226">
        <v>1</v>
      </c>
      <c r="I226" t="s">
        <v>795</v>
      </c>
      <c r="J226" t="s">
        <v>3</v>
      </c>
      <c r="K226" t="s">
        <v>796</v>
      </c>
      <c r="L226">
        <v>1191</v>
      </c>
      <c r="N226">
        <v>1013</v>
      </c>
      <c r="O226" t="s">
        <v>797</v>
      </c>
      <c r="P226" t="s">
        <v>797</v>
      </c>
      <c r="Q226">
        <v>1</v>
      </c>
      <c r="W226">
        <v>0</v>
      </c>
      <c r="X226">
        <v>476480486</v>
      </c>
      <c r="Y226">
        <v>453.1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0</v>
      </c>
      <c r="AQ226">
        <v>0</v>
      </c>
      <c r="AR226">
        <v>0</v>
      </c>
      <c r="AS226" t="s">
        <v>3</v>
      </c>
      <c r="AT226">
        <v>453.1</v>
      </c>
      <c r="AU226" t="s">
        <v>3</v>
      </c>
      <c r="AV226">
        <v>1</v>
      </c>
      <c r="AW226">
        <v>2</v>
      </c>
      <c r="AX226">
        <v>33035128</v>
      </c>
      <c r="AY226">
        <v>1</v>
      </c>
      <c r="AZ226">
        <v>0</v>
      </c>
      <c r="BA226">
        <v>214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Y226*Source!I124</f>
        <v>11.658263</v>
      </c>
      <c r="CY226">
        <f>AD226</f>
        <v>0</v>
      </c>
      <c r="CZ226">
        <f>AH226</f>
        <v>0</v>
      </c>
      <c r="DA226">
        <f>AL226</f>
        <v>1</v>
      </c>
      <c r="DB226">
        <v>0</v>
      </c>
    </row>
    <row r="227" spans="1:106" x14ac:dyDescent="0.2">
      <c r="A227">
        <f>ROW(Source!A124)</f>
        <v>124</v>
      </c>
      <c r="B227">
        <v>33034105</v>
      </c>
      <c r="C227">
        <v>33035112</v>
      </c>
      <c r="D227">
        <v>32517073</v>
      </c>
      <c r="E227">
        <v>1</v>
      </c>
      <c r="F227">
        <v>1</v>
      </c>
      <c r="G227">
        <v>19</v>
      </c>
      <c r="H227">
        <v>2</v>
      </c>
      <c r="I227" t="s">
        <v>805</v>
      </c>
      <c r="J227" t="s">
        <v>806</v>
      </c>
      <c r="K227" t="s">
        <v>807</v>
      </c>
      <c r="L227">
        <v>1368</v>
      </c>
      <c r="N227">
        <v>1011</v>
      </c>
      <c r="O227" t="s">
        <v>801</v>
      </c>
      <c r="P227" t="s">
        <v>801</v>
      </c>
      <c r="Q227">
        <v>1</v>
      </c>
      <c r="W227">
        <v>0</v>
      </c>
      <c r="X227">
        <v>-865246060</v>
      </c>
      <c r="Y227">
        <v>1.38</v>
      </c>
      <c r="AA227">
        <v>0</v>
      </c>
      <c r="AB227">
        <v>3.37</v>
      </c>
      <c r="AC227">
        <v>0.85</v>
      </c>
      <c r="AD227">
        <v>0</v>
      </c>
      <c r="AE227">
        <v>0</v>
      </c>
      <c r="AF227">
        <v>3.37</v>
      </c>
      <c r="AG227">
        <v>0.85</v>
      </c>
      <c r="AH227">
        <v>0</v>
      </c>
      <c r="AI227">
        <v>1</v>
      </c>
      <c r="AJ227">
        <v>1</v>
      </c>
      <c r="AK227">
        <v>1</v>
      </c>
      <c r="AL227">
        <v>1</v>
      </c>
      <c r="AN227">
        <v>0</v>
      </c>
      <c r="AO227">
        <v>1</v>
      </c>
      <c r="AP227">
        <v>0</v>
      </c>
      <c r="AQ227">
        <v>0</v>
      </c>
      <c r="AR227">
        <v>0</v>
      </c>
      <c r="AS227" t="s">
        <v>3</v>
      </c>
      <c r="AT227">
        <v>1.38</v>
      </c>
      <c r="AU227" t="s">
        <v>3</v>
      </c>
      <c r="AV227">
        <v>0</v>
      </c>
      <c r="AW227">
        <v>2</v>
      </c>
      <c r="AX227">
        <v>33035129</v>
      </c>
      <c r="AY227">
        <v>1</v>
      </c>
      <c r="AZ227">
        <v>0</v>
      </c>
      <c r="BA227">
        <v>215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Y227*Source!I124</f>
        <v>3.5507399999999995E-2</v>
      </c>
      <c r="CY227">
        <f>AB227</f>
        <v>3.37</v>
      </c>
      <c r="CZ227">
        <f>AF227</f>
        <v>3.37</v>
      </c>
      <c r="DA227">
        <f>AJ227</f>
        <v>1</v>
      </c>
      <c r="DB227">
        <v>0</v>
      </c>
    </row>
    <row r="228" spans="1:106" x14ac:dyDescent="0.2">
      <c r="A228">
        <f>ROW(Source!A124)</f>
        <v>124</v>
      </c>
      <c r="B228">
        <v>33034105</v>
      </c>
      <c r="C228">
        <v>33035112</v>
      </c>
      <c r="D228">
        <v>32516433</v>
      </c>
      <c r="E228">
        <v>1</v>
      </c>
      <c r="F228">
        <v>1</v>
      </c>
      <c r="G228">
        <v>19</v>
      </c>
      <c r="H228">
        <v>2</v>
      </c>
      <c r="I228" t="s">
        <v>808</v>
      </c>
      <c r="J228" t="s">
        <v>809</v>
      </c>
      <c r="K228" t="s">
        <v>810</v>
      </c>
      <c r="L228">
        <v>1368</v>
      </c>
      <c r="N228">
        <v>1011</v>
      </c>
      <c r="O228" t="s">
        <v>801</v>
      </c>
      <c r="P228" t="s">
        <v>801</v>
      </c>
      <c r="Q228">
        <v>1</v>
      </c>
      <c r="W228">
        <v>0</v>
      </c>
      <c r="X228">
        <v>1483315828</v>
      </c>
      <c r="Y228">
        <v>0.31</v>
      </c>
      <c r="AA228">
        <v>0</v>
      </c>
      <c r="AB228">
        <v>566.44000000000005</v>
      </c>
      <c r="AC228">
        <v>281.27999999999997</v>
      </c>
      <c r="AD228">
        <v>0</v>
      </c>
      <c r="AE228">
        <v>0</v>
      </c>
      <c r="AF228">
        <v>566.44000000000005</v>
      </c>
      <c r="AG228">
        <v>281.27999999999997</v>
      </c>
      <c r="AH228">
        <v>0</v>
      </c>
      <c r="AI228">
        <v>1</v>
      </c>
      <c r="AJ228">
        <v>1</v>
      </c>
      <c r="AK228">
        <v>1</v>
      </c>
      <c r="AL228">
        <v>1</v>
      </c>
      <c r="AN228">
        <v>0</v>
      </c>
      <c r="AO228">
        <v>1</v>
      </c>
      <c r="AP228">
        <v>0</v>
      </c>
      <c r="AQ228">
        <v>0</v>
      </c>
      <c r="AR228">
        <v>0</v>
      </c>
      <c r="AS228" t="s">
        <v>3</v>
      </c>
      <c r="AT228">
        <v>0.31</v>
      </c>
      <c r="AU228" t="s">
        <v>3</v>
      </c>
      <c r="AV228">
        <v>0</v>
      </c>
      <c r="AW228">
        <v>2</v>
      </c>
      <c r="AX228">
        <v>33035130</v>
      </c>
      <c r="AY228">
        <v>1</v>
      </c>
      <c r="AZ228">
        <v>0</v>
      </c>
      <c r="BA228">
        <v>216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Y228*Source!I124</f>
        <v>7.9763000000000004E-3</v>
      </c>
      <c r="CY228">
        <f>AB228</f>
        <v>566.44000000000005</v>
      </c>
      <c r="CZ228">
        <f>AF228</f>
        <v>566.44000000000005</v>
      </c>
      <c r="DA228">
        <f>AJ228</f>
        <v>1</v>
      </c>
      <c r="DB228">
        <v>0</v>
      </c>
    </row>
    <row r="229" spans="1:106" x14ac:dyDescent="0.2">
      <c r="A229">
        <f>ROW(Source!A124)</f>
        <v>124</v>
      </c>
      <c r="B229">
        <v>33034105</v>
      </c>
      <c r="C229">
        <v>33035112</v>
      </c>
      <c r="D229">
        <v>32516599</v>
      </c>
      <c r="E229">
        <v>1</v>
      </c>
      <c r="F229">
        <v>1</v>
      </c>
      <c r="G229">
        <v>19</v>
      </c>
      <c r="H229">
        <v>2</v>
      </c>
      <c r="I229" t="s">
        <v>811</v>
      </c>
      <c r="J229" t="s">
        <v>812</v>
      </c>
      <c r="K229" t="s">
        <v>813</v>
      </c>
      <c r="L229">
        <v>1368</v>
      </c>
      <c r="N229">
        <v>1011</v>
      </c>
      <c r="O229" t="s">
        <v>801</v>
      </c>
      <c r="P229" t="s">
        <v>801</v>
      </c>
      <c r="Q229">
        <v>1</v>
      </c>
      <c r="W229">
        <v>0</v>
      </c>
      <c r="X229">
        <v>47389749</v>
      </c>
      <c r="Y229">
        <v>26.25</v>
      </c>
      <c r="AA229">
        <v>0</v>
      </c>
      <c r="AB229">
        <v>9.7100000000000009</v>
      </c>
      <c r="AC229">
        <v>2.25</v>
      </c>
      <c r="AD229">
        <v>0</v>
      </c>
      <c r="AE229">
        <v>0</v>
      </c>
      <c r="AF229">
        <v>9.7100000000000009</v>
      </c>
      <c r="AG229">
        <v>2.25</v>
      </c>
      <c r="AH229">
        <v>0</v>
      </c>
      <c r="AI229">
        <v>1</v>
      </c>
      <c r="AJ229">
        <v>1</v>
      </c>
      <c r="AK229">
        <v>1</v>
      </c>
      <c r="AL229">
        <v>1</v>
      </c>
      <c r="AN229">
        <v>0</v>
      </c>
      <c r="AO229">
        <v>1</v>
      </c>
      <c r="AP229">
        <v>0</v>
      </c>
      <c r="AQ229">
        <v>0</v>
      </c>
      <c r="AR229">
        <v>0</v>
      </c>
      <c r="AS229" t="s">
        <v>3</v>
      </c>
      <c r="AT229">
        <v>26.25</v>
      </c>
      <c r="AU229" t="s">
        <v>3</v>
      </c>
      <c r="AV229">
        <v>0</v>
      </c>
      <c r="AW229">
        <v>2</v>
      </c>
      <c r="AX229">
        <v>33035131</v>
      </c>
      <c r="AY229">
        <v>1</v>
      </c>
      <c r="AZ229">
        <v>0</v>
      </c>
      <c r="BA229">
        <v>217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Y229*Source!I124</f>
        <v>0.67541249999999997</v>
      </c>
      <c r="CY229">
        <f>AB229</f>
        <v>9.7100000000000009</v>
      </c>
      <c r="CZ229">
        <f>AF229</f>
        <v>9.7100000000000009</v>
      </c>
      <c r="DA229">
        <f>AJ229</f>
        <v>1</v>
      </c>
      <c r="DB229">
        <v>0</v>
      </c>
    </row>
    <row r="230" spans="1:106" x14ac:dyDescent="0.2">
      <c r="A230">
        <f>ROW(Source!A124)</f>
        <v>124</v>
      </c>
      <c r="B230">
        <v>33034105</v>
      </c>
      <c r="C230">
        <v>33035112</v>
      </c>
      <c r="D230">
        <v>32517836</v>
      </c>
      <c r="E230">
        <v>1</v>
      </c>
      <c r="F230">
        <v>1</v>
      </c>
      <c r="G230">
        <v>19</v>
      </c>
      <c r="H230">
        <v>3</v>
      </c>
      <c r="I230" t="s">
        <v>814</v>
      </c>
      <c r="J230" t="s">
        <v>815</v>
      </c>
      <c r="K230" t="s">
        <v>816</v>
      </c>
      <c r="L230">
        <v>1348</v>
      </c>
      <c r="N230">
        <v>1009</v>
      </c>
      <c r="O230" t="s">
        <v>19</v>
      </c>
      <c r="P230" t="s">
        <v>19</v>
      </c>
      <c r="Q230">
        <v>1000</v>
      </c>
      <c r="W230">
        <v>0</v>
      </c>
      <c r="X230">
        <v>1571432467</v>
      </c>
      <c r="Y230">
        <v>0.04</v>
      </c>
      <c r="AA230">
        <v>31493.279999999999</v>
      </c>
      <c r="AB230">
        <v>0</v>
      </c>
      <c r="AC230">
        <v>0</v>
      </c>
      <c r="AD230">
        <v>0</v>
      </c>
      <c r="AE230">
        <v>31493.279999999999</v>
      </c>
      <c r="AF230">
        <v>0</v>
      </c>
      <c r="AG230">
        <v>0</v>
      </c>
      <c r="AH230">
        <v>0</v>
      </c>
      <c r="AI230">
        <v>1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0</v>
      </c>
      <c r="AQ230">
        <v>0</v>
      </c>
      <c r="AR230">
        <v>0</v>
      </c>
      <c r="AS230" t="s">
        <v>3</v>
      </c>
      <c r="AT230">
        <v>0.04</v>
      </c>
      <c r="AU230" t="s">
        <v>3</v>
      </c>
      <c r="AV230">
        <v>0</v>
      </c>
      <c r="AW230">
        <v>2</v>
      </c>
      <c r="AX230">
        <v>33035132</v>
      </c>
      <c r="AY230">
        <v>1</v>
      </c>
      <c r="AZ230">
        <v>0</v>
      </c>
      <c r="BA230">
        <v>218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Y230*Source!I124</f>
        <v>1.0292000000000001E-3</v>
      </c>
      <c r="CY230">
        <f t="shared" ref="CY230:CY240" si="33">AA230</f>
        <v>31493.279999999999</v>
      </c>
      <c r="CZ230">
        <f t="shared" ref="CZ230:CZ240" si="34">AE230</f>
        <v>31493.279999999999</v>
      </c>
      <c r="DA230">
        <f t="shared" ref="DA230:DA240" si="35">AI230</f>
        <v>1</v>
      </c>
      <c r="DB230">
        <v>0</v>
      </c>
    </row>
    <row r="231" spans="1:106" x14ac:dyDescent="0.2">
      <c r="A231">
        <f>ROW(Source!A124)</f>
        <v>124</v>
      </c>
      <c r="B231">
        <v>33034105</v>
      </c>
      <c r="C231">
        <v>33035112</v>
      </c>
      <c r="D231">
        <v>32518156</v>
      </c>
      <c r="E231">
        <v>1</v>
      </c>
      <c r="F231">
        <v>1</v>
      </c>
      <c r="G231">
        <v>19</v>
      </c>
      <c r="H231">
        <v>3</v>
      </c>
      <c r="I231" t="s">
        <v>817</v>
      </c>
      <c r="J231" t="s">
        <v>818</v>
      </c>
      <c r="K231" t="s">
        <v>819</v>
      </c>
      <c r="L231">
        <v>1348</v>
      </c>
      <c r="N231">
        <v>1009</v>
      </c>
      <c r="O231" t="s">
        <v>19</v>
      </c>
      <c r="P231" t="s">
        <v>19</v>
      </c>
      <c r="Q231">
        <v>1000</v>
      </c>
      <c r="W231">
        <v>0</v>
      </c>
      <c r="X231">
        <v>1574046373</v>
      </c>
      <c r="Y231">
        <v>3.6999999999999998E-2</v>
      </c>
      <c r="AA231">
        <v>45454.3</v>
      </c>
      <c r="AB231">
        <v>0</v>
      </c>
      <c r="AC231">
        <v>0</v>
      </c>
      <c r="AD231">
        <v>0</v>
      </c>
      <c r="AE231">
        <v>45454.3</v>
      </c>
      <c r="AF231">
        <v>0</v>
      </c>
      <c r="AG231">
        <v>0</v>
      </c>
      <c r="AH231">
        <v>0</v>
      </c>
      <c r="AI231">
        <v>1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0</v>
      </c>
      <c r="AQ231">
        <v>0</v>
      </c>
      <c r="AR231">
        <v>0</v>
      </c>
      <c r="AS231" t="s">
        <v>3</v>
      </c>
      <c r="AT231">
        <v>3.6999999999999998E-2</v>
      </c>
      <c r="AU231" t="s">
        <v>3</v>
      </c>
      <c r="AV231">
        <v>0</v>
      </c>
      <c r="AW231">
        <v>2</v>
      </c>
      <c r="AX231">
        <v>33035133</v>
      </c>
      <c r="AY231">
        <v>1</v>
      </c>
      <c r="AZ231">
        <v>0</v>
      </c>
      <c r="BA231">
        <v>219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Y231*Source!I124</f>
        <v>9.5200999999999988E-4</v>
      </c>
      <c r="CY231">
        <f t="shared" si="33"/>
        <v>45454.3</v>
      </c>
      <c r="CZ231">
        <f t="shared" si="34"/>
        <v>45454.3</v>
      </c>
      <c r="DA231">
        <f t="shared" si="35"/>
        <v>1</v>
      </c>
      <c r="DB231">
        <v>0</v>
      </c>
    </row>
    <row r="232" spans="1:106" x14ac:dyDescent="0.2">
      <c r="A232">
        <f>ROW(Source!A124)</f>
        <v>124</v>
      </c>
      <c r="B232">
        <v>33034105</v>
      </c>
      <c r="C232">
        <v>33035112</v>
      </c>
      <c r="D232">
        <v>32518894</v>
      </c>
      <c r="E232">
        <v>1</v>
      </c>
      <c r="F232">
        <v>1</v>
      </c>
      <c r="G232">
        <v>19</v>
      </c>
      <c r="H232">
        <v>3</v>
      </c>
      <c r="I232" t="s">
        <v>820</v>
      </c>
      <c r="J232" t="s">
        <v>821</v>
      </c>
      <c r="K232" t="s">
        <v>822</v>
      </c>
      <c r="L232">
        <v>1327</v>
      </c>
      <c r="N232">
        <v>1005</v>
      </c>
      <c r="O232" t="s">
        <v>823</v>
      </c>
      <c r="P232" t="s">
        <v>823</v>
      </c>
      <c r="Q232">
        <v>1</v>
      </c>
      <c r="W232">
        <v>0</v>
      </c>
      <c r="X232">
        <v>-1132375348</v>
      </c>
      <c r="Y232">
        <v>5.6</v>
      </c>
      <c r="AA232">
        <v>63.78</v>
      </c>
      <c r="AB232">
        <v>0</v>
      </c>
      <c r="AC232">
        <v>0</v>
      </c>
      <c r="AD232">
        <v>0</v>
      </c>
      <c r="AE232">
        <v>63.78</v>
      </c>
      <c r="AF232">
        <v>0</v>
      </c>
      <c r="AG232">
        <v>0</v>
      </c>
      <c r="AH232">
        <v>0</v>
      </c>
      <c r="AI232">
        <v>1</v>
      </c>
      <c r="AJ232">
        <v>1</v>
      </c>
      <c r="AK232">
        <v>1</v>
      </c>
      <c r="AL232">
        <v>1</v>
      </c>
      <c r="AN232">
        <v>0</v>
      </c>
      <c r="AO232">
        <v>1</v>
      </c>
      <c r="AP232">
        <v>0</v>
      </c>
      <c r="AQ232">
        <v>0</v>
      </c>
      <c r="AR232">
        <v>0</v>
      </c>
      <c r="AS232" t="s">
        <v>3</v>
      </c>
      <c r="AT232">
        <v>5.6</v>
      </c>
      <c r="AU232" t="s">
        <v>3</v>
      </c>
      <c r="AV232">
        <v>0</v>
      </c>
      <c r="AW232">
        <v>2</v>
      </c>
      <c r="AX232">
        <v>33035135</v>
      </c>
      <c r="AY232">
        <v>1</v>
      </c>
      <c r="AZ232">
        <v>0</v>
      </c>
      <c r="BA232">
        <v>220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Y232*Source!I124</f>
        <v>0.14408799999999999</v>
      </c>
      <c r="CY232">
        <f t="shared" si="33"/>
        <v>63.78</v>
      </c>
      <c r="CZ232">
        <f t="shared" si="34"/>
        <v>63.78</v>
      </c>
      <c r="DA232">
        <f t="shared" si="35"/>
        <v>1</v>
      </c>
      <c r="DB232">
        <v>0</v>
      </c>
    </row>
    <row r="233" spans="1:106" x14ac:dyDescent="0.2">
      <c r="A233">
        <f>ROW(Source!A124)</f>
        <v>124</v>
      </c>
      <c r="B233">
        <v>33034105</v>
      </c>
      <c r="C233">
        <v>33035112</v>
      </c>
      <c r="D233">
        <v>32517311</v>
      </c>
      <c r="E233">
        <v>1</v>
      </c>
      <c r="F233">
        <v>1</v>
      </c>
      <c r="G233">
        <v>19</v>
      </c>
      <c r="H233">
        <v>3</v>
      </c>
      <c r="I233" t="s">
        <v>824</v>
      </c>
      <c r="J233" t="s">
        <v>825</v>
      </c>
      <c r="K233" t="s">
        <v>826</v>
      </c>
      <c r="L233">
        <v>1348</v>
      </c>
      <c r="N233">
        <v>1009</v>
      </c>
      <c r="O233" t="s">
        <v>19</v>
      </c>
      <c r="P233" t="s">
        <v>19</v>
      </c>
      <c r="Q233">
        <v>1000</v>
      </c>
      <c r="W233">
        <v>0</v>
      </c>
      <c r="X233">
        <v>1471527661</v>
      </c>
      <c r="Y233">
        <v>0.05</v>
      </c>
      <c r="AA233">
        <v>4752.91</v>
      </c>
      <c r="AB233">
        <v>0</v>
      </c>
      <c r="AC233">
        <v>0</v>
      </c>
      <c r="AD233">
        <v>0</v>
      </c>
      <c r="AE233">
        <v>4752.91</v>
      </c>
      <c r="AF233">
        <v>0</v>
      </c>
      <c r="AG233">
        <v>0</v>
      </c>
      <c r="AH233">
        <v>0</v>
      </c>
      <c r="AI233">
        <v>1</v>
      </c>
      <c r="AJ233">
        <v>1</v>
      </c>
      <c r="AK233">
        <v>1</v>
      </c>
      <c r="AL233">
        <v>1</v>
      </c>
      <c r="AN233">
        <v>0</v>
      </c>
      <c r="AO233">
        <v>1</v>
      </c>
      <c r="AP233">
        <v>0</v>
      </c>
      <c r="AQ233">
        <v>0</v>
      </c>
      <c r="AR233">
        <v>0</v>
      </c>
      <c r="AS233" t="s">
        <v>3</v>
      </c>
      <c r="AT233">
        <v>0.05</v>
      </c>
      <c r="AU233" t="s">
        <v>3</v>
      </c>
      <c r="AV233">
        <v>0</v>
      </c>
      <c r="AW233">
        <v>2</v>
      </c>
      <c r="AX233">
        <v>33035134</v>
      </c>
      <c r="AY233">
        <v>1</v>
      </c>
      <c r="AZ233">
        <v>0</v>
      </c>
      <c r="BA233">
        <v>221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Y233*Source!I124</f>
        <v>1.2865000000000001E-3</v>
      </c>
      <c r="CY233">
        <f t="shared" si="33"/>
        <v>4752.91</v>
      </c>
      <c r="CZ233">
        <f t="shared" si="34"/>
        <v>4752.91</v>
      </c>
      <c r="DA233">
        <f t="shared" si="35"/>
        <v>1</v>
      </c>
      <c r="DB233">
        <v>0</v>
      </c>
    </row>
    <row r="234" spans="1:106" x14ac:dyDescent="0.2">
      <c r="A234">
        <f>ROW(Source!A124)</f>
        <v>124</v>
      </c>
      <c r="B234">
        <v>33034105</v>
      </c>
      <c r="C234">
        <v>33035112</v>
      </c>
      <c r="D234">
        <v>32519061</v>
      </c>
      <c r="E234">
        <v>1</v>
      </c>
      <c r="F234">
        <v>1</v>
      </c>
      <c r="G234">
        <v>19</v>
      </c>
      <c r="H234">
        <v>3</v>
      </c>
      <c r="I234" t="s">
        <v>827</v>
      </c>
      <c r="J234" t="s">
        <v>828</v>
      </c>
      <c r="K234" t="s">
        <v>829</v>
      </c>
      <c r="L234">
        <v>1339</v>
      </c>
      <c r="N234">
        <v>1007</v>
      </c>
      <c r="O234" t="s">
        <v>830</v>
      </c>
      <c r="P234" t="s">
        <v>830</v>
      </c>
      <c r="Q234">
        <v>1</v>
      </c>
      <c r="W234">
        <v>0</v>
      </c>
      <c r="X234">
        <v>1653821073</v>
      </c>
      <c r="Y234">
        <v>1.75</v>
      </c>
      <c r="AA234">
        <v>29.98</v>
      </c>
      <c r="AB234">
        <v>0</v>
      </c>
      <c r="AC234">
        <v>0</v>
      </c>
      <c r="AD234">
        <v>0</v>
      </c>
      <c r="AE234">
        <v>29.98</v>
      </c>
      <c r="AF234">
        <v>0</v>
      </c>
      <c r="AG234">
        <v>0</v>
      </c>
      <c r="AH234">
        <v>0</v>
      </c>
      <c r="AI234">
        <v>1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0</v>
      </c>
      <c r="AQ234">
        <v>0</v>
      </c>
      <c r="AR234">
        <v>0</v>
      </c>
      <c r="AS234" t="s">
        <v>3</v>
      </c>
      <c r="AT234">
        <v>1.75</v>
      </c>
      <c r="AU234" t="s">
        <v>3</v>
      </c>
      <c r="AV234">
        <v>0</v>
      </c>
      <c r="AW234">
        <v>2</v>
      </c>
      <c r="AX234">
        <v>33035136</v>
      </c>
      <c r="AY234">
        <v>1</v>
      </c>
      <c r="AZ234">
        <v>0</v>
      </c>
      <c r="BA234">
        <v>222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Y234*Source!I124</f>
        <v>4.5027499999999998E-2</v>
      </c>
      <c r="CY234">
        <f t="shared" si="33"/>
        <v>29.98</v>
      </c>
      <c r="CZ234">
        <f t="shared" si="34"/>
        <v>29.98</v>
      </c>
      <c r="DA234">
        <f t="shared" si="35"/>
        <v>1</v>
      </c>
      <c r="DB234">
        <v>0</v>
      </c>
    </row>
    <row r="235" spans="1:106" x14ac:dyDescent="0.2">
      <c r="A235">
        <f>ROW(Source!A124)</f>
        <v>124</v>
      </c>
      <c r="B235">
        <v>33034105</v>
      </c>
      <c r="C235">
        <v>33035112</v>
      </c>
      <c r="D235">
        <v>32517740</v>
      </c>
      <c r="E235">
        <v>1</v>
      </c>
      <c r="F235">
        <v>1</v>
      </c>
      <c r="G235">
        <v>19</v>
      </c>
      <c r="H235">
        <v>3</v>
      </c>
      <c r="I235" t="s">
        <v>831</v>
      </c>
      <c r="J235" t="s">
        <v>832</v>
      </c>
      <c r="K235" t="s">
        <v>833</v>
      </c>
      <c r="L235">
        <v>1339</v>
      </c>
      <c r="N235">
        <v>1007</v>
      </c>
      <c r="O235" t="s">
        <v>830</v>
      </c>
      <c r="P235" t="s">
        <v>830</v>
      </c>
      <c r="Q235">
        <v>1</v>
      </c>
      <c r="W235">
        <v>0</v>
      </c>
      <c r="X235">
        <v>-86784973</v>
      </c>
      <c r="Y235">
        <v>0.08</v>
      </c>
      <c r="AA235">
        <v>4993.7</v>
      </c>
      <c r="AB235">
        <v>0</v>
      </c>
      <c r="AC235">
        <v>0</v>
      </c>
      <c r="AD235">
        <v>0</v>
      </c>
      <c r="AE235">
        <v>4993.7</v>
      </c>
      <c r="AF235">
        <v>0</v>
      </c>
      <c r="AG235">
        <v>0</v>
      </c>
      <c r="AH235">
        <v>0</v>
      </c>
      <c r="AI235">
        <v>1</v>
      </c>
      <c r="AJ235">
        <v>1</v>
      </c>
      <c r="AK235">
        <v>1</v>
      </c>
      <c r="AL235">
        <v>1</v>
      </c>
      <c r="AN235">
        <v>0</v>
      </c>
      <c r="AO235">
        <v>1</v>
      </c>
      <c r="AP235">
        <v>0</v>
      </c>
      <c r="AQ235">
        <v>0</v>
      </c>
      <c r="AR235">
        <v>0</v>
      </c>
      <c r="AS235" t="s">
        <v>3</v>
      </c>
      <c r="AT235">
        <v>0.08</v>
      </c>
      <c r="AU235" t="s">
        <v>3</v>
      </c>
      <c r="AV235">
        <v>0</v>
      </c>
      <c r="AW235">
        <v>2</v>
      </c>
      <c r="AX235">
        <v>33035137</v>
      </c>
      <c r="AY235">
        <v>1</v>
      </c>
      <c r="AZ235">
        <v>0</v>
      </c>
      <c r="BA235">
        <v>223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Y235*Source!I124</f>
        <v>2.0584000000000002E-3</v>
      </c>
      <c r="CY235">
        <f t="shared" si="33"/>
        <v>4993.7</v>
      </c>
      <c r="CZ235">
        <f t="shared" si="34"/>
        <v>4993.7</v>
      </c>
      <c r="DA235">
        <f t="shared" si="35"/>
        <v>1</v>
      </c>
      <c r="DB235">
        <v>0</v>
      </c>
    </row>
    <row r="236" spans="1:106" x14ac:dyDescent="0.2">
      <c r="A236">
        <f>ROW(Source!A124)</f>
        <v>124</v>
      </c>
      <c r="B236">
        <v>33034105</v>
      </c>
      <c r="C236">
        <v>33035112</v>
      </c>
      <c r="D236">
        <v>32517729</v>
      </c>
      <c r="E236">
        <v>1</v>
      </c>
      <c r="F236">
        <v>1</v>
      </c>
      <c r="G236">
        <v>19</v>
      </c>
      <c r="H236">
        <v>3</v>
      </c>
      <c r="I236" t="s">
        <v>834</v>
      </c>
      <c r="J236" t="s">
        <v>835</v>
      </c>
      <c r="K236" t="s">
        <v>836</v>
      </c>
      <c r="L236">
        <v>1339</v>
      </c>
      <c r="N236">
        <v>1007</v>
      </c>
      <c r="O236" t="s">
        <v>830</v>
      </c>
      <c r="P236" t="s">
        <v>830</v>
      </c>
      <c r="Q236">
        <v>1</v>
      </c>
      <c r="W236">
        <v>0</v>
      </c>
      <c r="X236">
        <v>-36459073</v>
      </c>
      <c r="Y236">
        <v>0.69</v>
      </c>
      <c r="AA236">
        <v>3762.19</v>
      </c>
      <c r="AB236">
        <v>0</v>
      </c>
      <c r="AC236">
        <v>0</v>
      </c>
      <c r="AD236">
        <v>0</v>
      </c>
      <c r="AE236">
        <v>3762.19</v>
      </c>
      <c r="AF236">
        <v>0</v>
      </c>
      <c r="AG236">
        <v>0</v>
      </c>
      <c r="AH236">
        <v>0</v>
      </c>
      <c r="AI236">
        <v>1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0</v>
      </c>
      <c r="AQ236">
        <v>0</v>
      </c>
      <c r="AR236">
        <v>0</v>
      </c>
      <c r="AS236" t="s">
        <v>3</v>
      </c>
      <c r="AT236">
        <v>0.69</v>
      </c>
      <c r="AU236" t="s">
        <v>3</v>
      </c>
      <c r="AV236">
        <v>0</v>
      </c>
      <c r="AW236">
        <v>2</v>
      </c>
      <c r="AX236">
        <v>33035138</v>
      </c>
      <c r="AY236">
        <v>1</v>
      </c>
      <c r="AZ236">
        <v>0</v>
      </c>
      <c r="BA236">
        <v>224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Y236*Source!I124</f>
        <v>1.7753699999999997E-2</v>
      </c>
      <c r="CY236">
        <f t="shared" si="33"/>
        <v>3762.19</v>
      </c>
      <c r="CZ236">
        <f t="shared" si="34"/>
        <v>3762.19</v>
      </c>
      <c r="DA236">
        <f t="shared" si="35"/>
        <v>1</v>
      </c>
      <c r="DB236">
        <v>0</v>
      </c>
    </row>
    <row r="237" spans="1:106" x14ac:dyDescent="0.2">
      <c r="A237">
        <f>ROW(Source!A124)</f>
        <v>124</v>
      </c>
      <c r="B237">
        <v>33034105</v>
      </c>
      <c r="C237">
        <v>33035112</v>
      </c>
      <c r="D237">
        <v>32517783</v>
      </c>
      <c r="E237">
        <v>1</v>
      </c>
      <c r="F237">
        <v>1</v>
      </c>
      <c r="G237">
        <v>19</v>
      </c>
      <c r="H237">
        <v>3</v>
      </c>
      <c r="I237" t="s">
        <v>837</v>
      </c>
      <c r="J237" t="s">
        <v>838</v>
      </c>
      <c r="K237" t="s">
        <v>839</v>
      </c>
      <c r="L237">
        <v>1339</v>
      </c>
      <c r="N237">
        <v>1007</v>
      </c>
      <c r="O237" t="s">
        <v>830</v>
      </c>
      <c r="P237" t="s">
        <v>830</v>
      </c>
      <c r="Q237">
        <v>1</v>
      </c>
      <c r="W237">
        <v>0</v>
      </c>
      <c r="X237">
        <v>-1282603236</v>
      </c>
      <c r="Y237">
        <v>0.2</v>
      </c>
      <c r="AA237">
        <v>5631.96</v>
      </c>
      <c r="AB237">
        <v>0</v>
      </c>
      <c r="AC237">
        <v>0</v>
      </c>
      <c r="AD237">
        <v>0</v>
      </c>
      <c r="AE237">
        <v>5631.96</v>
      </c>
      <c r="AF237">
        <v>0</v>
      </c>
      <c r="AG237">
        <v>0</v>
      </c>
      <c r="AH237">
        <v>0</v>
      </c>
      <c r="AI237">
        <v>1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3</v>
      </c>
      <c r="AT237">
        <v>0.2</v>
      </c>
      <c r="AU237" t="s">
        <v>3</v>
      </c>
      <c r="AV237">
        <v>0</v>
      </c>
      <c r="AW237">
        <v>2</v>
      </c>
      <c r="AX237">
        <v>33035139</v>
      </c>
      <c r="AY237">
        <v>1</v>
      </c>
      <c r="AZ237">
        <v>0</v>
      </c>
      <c r="BA237">
        <v>225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Y237*Source!I124</f>
        <v>5.1460000000000004E-3</v>
      </c>
      <c r="CY237">
        <f t="shared" si="33"/>
        <v>5631.96</v>
      </c>
      <c r="CZ237">
        <f t="shared" si="34"/>
        <v>5631.96</v>
      </c>
      <c r="DA237">
        <f t="shared" si="35"/>
        <v>1</v>
      </c>
      <c r="DB237">
        <v>0</v>
      </c>
    </row>
    <row r="238" spans="1:106" x14ac:dyDescent="0.2">
      <c r="A238">
        <f>ROW(Source!A124)</f>
        <v>124</v>
      </c>
      <c r="B238">
        <v>33034105</v>
      </c>
      <c r="C238">
        <v>33035112</v>
      </c>
      <c r="D238">
        <v>32517784</v>
      </c>
      <c r="E238">
        <v>1</v>
      </c>
      <c r="F238">
        <v>1</v>
      </c>
      <c r="G238">
        <v>19</v>
      </c>
      <c r="H238">
        <v>3</v>
      </c>
      <c r="I238" t="s">
        <v>840</v>
      </c>
      <c r="J238" t="s">
        <v>841</v>
      </c>
      <c r="K238" t="s">
        <v>842</v>
      </c>
      <c r="L238">
        <v>1339</v>
      </c>
      <c r="N238">
        <v>1007</v>
      </c>
      <c r="O238" t="s">
        <v>830</v>
      </c>
      <c r="P238" t="s">
        <v>830</v>
      </c>
      <c r="Q238">
        <v>1</v>
      </c>
      <c r="W238">
        <v>0</v>
      </c>
      <c r="X238">
        <v>966492149</v>
      </c>
      <c r="Y238">
        <v>0.69</v>
      </c>
      <c r="AA238">
        <v>5631.96</v>
      </c>
      <c r="AB238">
        <v>0</v>
      </c>
      <c r="AC238">
        <v>0</v>
      </c>
      <c r="AD238">
        <v>0</v>
      </c>
      <c r="AE238">
        <v>5631.96</v>
      </c>
      <c r="AF238">
        <v>0</v>
      </c>
      <c r="AG238">
        <v>0</v>
      </c>
      <c r="AH238">
        <v>0</v>
      </c>
      <c r="AI238">
        <v>1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0</v>
      </c>
      <c r="AQ238">
        <v>0</v>
      </c>
      <c r="AR238">
        <v>0</v>
      </c>
      <c r="AS238" t="s">
        <v>3</v>
      </c>
      <c r="AT238">
        <v>0.69</v>
      </c>
      <c r="AU238" t="s">
        <v>3</v>
      </c>
      <c r="AV238">
        <v>0</v>
      </c>
      <c r="AW238">
        <v>2</v>
      </c>
      <c r="AX238">
        <v>33035140</v>
      </c>
      <c r="AY238">
        <v>1</v>
      </c>
      <c r="AZ238">
        <v>0</v>
      </c>
      <c r="BA238">
        <v>226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Y238*Source!I124</f>
        <v>1.7753699999999997E-2</v>
      </c>
      <c r="CY238">
        <f t="shared" si="33"/>
        <v>5631.96</v>
      </c>
      <c r="CZ238">
        <f t="shared" si="34"/>
        <v>5631.96</v>
      </c>
      <c r="DA238">
        <f t="shared" si="35"/>
        <v>1</v>
      </c>
      <c r="DB238">
        <v>0</v>
      </c>
    </row>
    <row r="239" spans="1:106" x14ac:dyDescent="0.2">
      <c r="A239">
        <f>ROW(Source!A124)</f>
        <v>124</v>
      </c>
      <c r="B239">
        <v>33034105</v>
      </c>
      <c r="C239">
        <v>33035112</v>
      </c>
      <c r="D239">
        <v>32519911</v>
      </c>
      <c r="E239">
        <v>1</v>
      </c>
      <c r="F239">
        <v>1</v>
      </c>
      <c r="G239">
        <v>19</v>
      </c>
      <c r="H239">
        <v>3</v>
      </c>
      <c r="I239" t="s">
        <v>843</v>
      </c>
      <c r="J239" t="s">
        <v>844</v>
      </c>
      <c r="K239" t="s">
        <v>845</v>
      </c>
      <c r="L239">
        <v>1339</v>
      </c>
      <c r="N239">
        <v>1007</v>
      </c>
      <c r="O239" t="s">
        <v>830</v>
      </c>
      <c r="P239" t="s">
        <v>830</v>
      </c>
      <c r="Q239">
        <v>1</v>
      </c>
      <c r="W239">
        <v>0</v>
      </c>
      <c r="X239">
        <v>-1613524913</v>
      </c>
      <c r="Y239">
        <v>102</v>
      </c>
      <c r="AA239">
        <v>3195.93</v>
      </c>
      <c r="AB239">
        <v>0</v>
      </c>
      <c r="AC239">
        <v>0</v>
      </c>
      <c r="AD239">
        <v>0</v>
      </c>
      <c r="AE239">
        <v>3195.93</v>
      </c>
      <c r="AF239">
        <v>0</v>
      </c>
      <c r="AG239">
        <v>0</v>
      </c>
      <c r="AH239">
        <v>0</v>
      </c>
      <c r="AI239">
        <v>1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3</v>
      </c>
      <c r="AT239">
        <v>102</v>
      </c>
      <c r="AU239" t="s">
        <v>3</v>
      </c>
      <c r="AV239">
        <v>0</v>
      </c>
      <c r="AW239">
        <v>2</v>
      </c>
      <c r="AX239">
        <v>33035141</v>
      </c>
      <c r="AY239">
        <v>1</v>
      </c>
      <c r="AZ239">
        <v>0</v>
      </c>
      <c r="BA239">
        <v>227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Y239*Source!I124</f>
        <v>2.62446</v>
      </c>
      <c r="CY239">
        <f t="shared" si="33"/>
        <v>3195.93</v>
      </c>
      <c r="CZ239">
        <f t="shared" si="34"/>
        <v>3195.93</v>
      </c>
      <c r="DA239">
        <f t="shared" si="35"/>
        <v>1</v>
      </c>
      <c r="DB239">
        <v>0</v>
      </c>
    </row>
    <row r="240" spans="1:106" x14ac:dyDescent="0.2">
      <c r="A240">
        <f>ROW(Source!A124)</f>
        <v>124</v>
      </c>
      <c r="B240">
        <v>33034105</v>
      </c>
      <c r="C240">
        <v>33035112</v>
      </c>
      <c r="D240">
        <v>32521663</v>
      </c>
      <c r="E240">
        <v>1</v>
      </c>
      <c r="F240">
        <v>1</v>
      </c>
      <c r="G240">
        <v>19</v>
      </c>
      <c r="H240">
        <v>3</v>
      </c>
      <c r="I240" t="s">
        <v>846</v>
      </c>
      <c r="J240" t="s">
        <v>847</v>
      </c>
      <c r="K240" t="s">
        <v>848</v>
      </c>
      <c r="L240">
        <v>1327</v>
      </c>
      <c r="N240">
        <v>1005</v>
      </c>
      <c r="O240" t="s">
        <v>823</v>
      </c>
      <c r="P240" t="s">
        <v>823</v>
      </c>
      <c r="Q240">
        <v>1</v>
      </c>
      <c r="W240">
        <v>0</v>
      </c>
      <c r="X240">
        <v>603730207</v>
      </c>
      <c r="Y240">
        <v>49.5</v>
      </c>
      <c r="AA240">
        <v>207.09</v>
      </c>
      <c r="AB240">
        <v>0</v>
      </c>
      <c r="AC240">
        <v>0</v>
      </c>
      <c r="AD240">
        <v>0</v>
      </c>
      <c r="AE240">
        <v>207.09</v>
      </c>
      <c r="AF240">
        <v>0</v>
      </c>
      <c r="AG240">
        <v>0</v>
      </c>
      <c r="AH240">
        <v>0</v>
      </c>
      <c r="AI240">
        <v>1</v>
      </c>
      <c r="AJ240">
        <v>1</v>
      </c>
      <c r="AK240">
        <v>1</v>
      </c>
      <c r="AL240">
        <v>1</v>
      </c>
      <c r="AN240">
        <v>0</v>
      </c>
      <c r="AO240">
        <v>1</v>
      </c>
      <c r="AP240">
        <v>0</v>
      </c>
      <c r="AQ240">
        <v>0</v>
      </c>
      <c r="AR240">
        <v>0</v>
      </c>
      <c r="AS240" t="s">
        <v>3</v>
      </c>
      <c r="AT240">
        <v>49.5</v>
      </c>
      <c r="AU240" t="s">
        <v>3</v>
      </c>
      <c r="AV240">
        <v>0</v>
      </c>
      <c r="AW240">
        <v>2</v>
      </c>
      <c r="AX240">
        <v>33035142</v>
      </c>
      <c r="AY240">
        <v>1</v>
      </c>
      <c r="AZ240">
        <v>0</v>
      </c>
      <c r="BA240">
        <v>228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Y240*Source!I124</f>
        <v>1.2736350000000001</v>
      </c>
      <c r="CY240">
        <f t="shared" si="33"/>
        <v>207.09</v>
      </c>
      <c r="CZ240">
        <f t="shared" si="34"/>
        <v>207.09</v>
      </c>
      <c r="DA240">
        <f t="shared" si="35"/>
        <v>1</v>
      </c>
      <c r="DB240">
        <v>0</v>
      </c>
    </row>
    <row r="241" spans="1:106" x14ac:dyDescent="0.2">
      <c r="A241">
        <f>ROW(Source!A127)</f>
        <v>127</v>
      </c>
      <c r="B241">
        <v>33034105</v>
      </c>
      <c r="C241">
        <v>33035145</v>
      </c>
      <c r="D241">
        <v>32505425</v>
      </c>
      <c r="E241">
        <v>19</v>
      </c>
      <c r="F241">
        <v>1</v>
      </c>
      <c r="G241">
        <v>19</v>
      </c>
      <c r="H241">
        <v>1</v>
      </c>
      <c r="I241" t="s">
        <v>795</v>
      </c>
      <c r="J241" t="s">
        <v>3</v>
      </c>
      <c r="K241" t="s">
        <v>796</v>
      </c>
      <c r="L241">
        <v>1191</v>
      </c>
      <c r="N241">
        <v>1013</v>
      </c>
      <c r="O241" t="s">
        <v>797</v>
      </c>
      <c r="P241" t="s">
        <v>797</v>
      </c>
      <c r="Q241">
        <v>1</v>
      </c>
      <c r="W241">
        <v>0</v>
      </c>
      <c r="X241">
        <v>476480486</v>
      </c>
      <c r="Y241">
        <v>36.11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</v>
      </c>
      <c r="AJ241">
        <v>1</v>
      </c>
      <c r="AK241">
        <v>1</v>
      </c>
      <c r="AL241">
        <v>1</v>
      </c>
      <c r="AN241">
        <v>0</v>
      </c>
      <c r="AO241">
        <v>1</v>
      </c>
      <c r="AP241">
        <v>0</v>
      </c>
      <c r="AQ241">
        <v>0</v>
      </c>
      <c r="AR241">
        <v>0</v>
      </c>
      <c r="AS241" t="s">
        <v>3</v>
      </c>
      <c r="AT241">
        <v>36.11</v>
      </c>
      <c r="AU241" t="s">
        <v>3</v>
      </c>
      <c r="AV241">
        <v>1</v>
      </c>
      <c r="AW241">
        <v>2</v>
      </c>
      <c r="AX241">
        <v>33035151</v>
      </c>
      <c r="AY241">
        <v>1</v>
      </c>
      <c r="AZ241">
        <v>0</v>
      </c>
      <c r="BA241">
        <v>229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Y241*Source!I127</f>
        <v>1.0832999999999999</v>
      </c>
      <c r="CY241">
        <f>AD241</f>
        <v>0</v>
      </c>
      <c r="CZ241">
        <f>AH241</f>
        <v>0</v>
      </c>
      <c r="DA241">
        <f>AL241</f>
        <v>1</v>
      </c>
      <c r="DB241">
        <v>0</v>
      </c>
    </row>
    <row r="242" spans="1:106" x14ac:dyDescent="0.2">
      <c r="A242">
        <f>ROW(Source!A127)</f>
        <v>127</v>
      </c>
      <c r="B242">
        <v>33034105</v>
      </c>
      <c r="C242">
        <v>33035145</v>
      </c>
      <c r="D242">
        <v>32516754</v>
      </c>
      <c r="E242">
        <v>1</v>
      </c>
      <c r="F242">
        <v>1</v>
      </c>
      <c r="G242">
        <v>19</v>
      </c>
      <c r="H242">
        <v>2</v>
      </c>
      <c r="I242" t="s">
        <v>798</v>
      </c>
      <c r="J242" t="s">
        <v>799</v>
      </c>
      <c r="K242" t="s">
        <v>800</v>
      </c>
      <c r="L242">
        <v>1368</v>
      </c>
      <c r="N242">
        <v>1011</v>
      </c>
      <c r="O242" t="s">
        <v>801</v>
      </c>
      <c r="P242" t="s">
        <v>801</v>
      </c>
      <c r="Q242">
        <v>1</v>
      </c>
      <c r="W242">
        <v>0</v>
      </c>
      <c r="X242">
        <v>-1683917449</v>
      </c>
      <c r="Y242">
        <v>21.91</v>
      </c>
      <c r="AA242">
        <v>0</v>
      </c>
      <c r="AB242">
        <v>70.98</v>
      </c>
      <c r="AC242">
        <v>6.52</v>
      </c>
      <c r="AD242">
        <v>0</v>
      </c>
      <c r="AE242">
        <v>0</v>
      </c>
      <c r="AF242">
        <v>70.98</v>
      </c>
      <c r="AG242">
        <v>6.52</v>
      </c>
      <c r="AH242">
        <v>0</v>
      </c>
      <c r="AI242">
        <v>1</v>
      </c>
      <c r="AJ242">
        <v>1</v>
      </c>
      <c r="AK242">
        <v>1</v>
      </c>
      <c r="AL242">
        <v>1</v>
      </c>
      <c r="AN242">
        <v>0</v>
      </c>
      <c r="AO242">
        <v>1</v>
      </c>
      <c r="AP242">
        <v>0</v>
      </c>
      <c r="AQ242">
        <v>0</v>
      </c>
      <c r="AR242">
        <v>0</v>
      </c>
      <c r="AS242" t="s">
        <v>3</v>
      </c>
      <c r="AT242">
        <v>21.91</v>
      </c>
      <c r="AU242" t="s">
        <v>3</v>
      </c>
      <c r="AV242">
        <v>0</v>
      </c>
      <c r="AW242">
        <v>2</v>
      </c>
      <c r="AX242">
        <v>33035152</v>
      </c>
      <c r="AY242">
        <v>1</v>
      </c>
      <c r="AZ242">
        <v>0</v>
      </c>
      <c r="BA242">
        <v>230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Y242*Source!I127</f>
        <v>0.6573</v>
      </c>
      <c r="CY242">
        <f>AB242</f>
        <v>70.98</v>
      </c>
      <c r="CZ242">
        <f>AF242</f>
        <v>70.98</v>
      </c>
      <c r="DA242">
        <f>AJ242</f>
        <v>1</v>
      </c>
      <c r="DB242">
        <v>0</v>
      </c>
    </row>
    <row r="243" spans="1:106" x14ac:dyDescent="0.2">
      <c r="A243">
        <f>ROW(Source!A127)</f>
        <v>127</v>
      </c>
      <c r="B243">
        <v>33034105</v>
      </c>
      <c r="C243">
        <v>33035145</v>
      </c>
      <c r="D243">
        <v>32518977</v>
      </c>
      <c r="E243">
        <v>1</v>
      </c>
      <c r="F243">
        <v>1</v>
      </c>
      <c r="G243">
        <v>19</v>
      </c>
      <c r="H243">
        <v>3</v>
      </c>
      <c r="I243" t="s">
        <v>802</v>
      </c>
      <c r="J243" t="s">
        <v>803</v>
      </c>
      <c r="K243" t="s">
        <v>804</v>
      </c>
      <c r="L243">
        <v>1348</v>
      </c>
      <c r="N243">
        <v>1009</v>
      </c>
      <c r="O243" t="s">
        <v>19</v>
      </c>
      <c r="P243" t="s">
        <v>19</v>
      </c>
      <c r="Q243">
        <v>1000</v>
      </c>
      <c r="W243">
        <v>0</v>
      </c>
      <c r="X243">
        <v>-1592467254</v>
      </c>
      <c r="Y243">
        <v>0.03</v>
      </c>
      <c r="AA243">
        <v>117442.26</v>
      </c>
      <c r="AB243">
        <v>0</v>
      </c>
      <c r="AC243">
        <v>0</v>
      </c>
      <c r="AD243">
        <v>0</v>
      </c>
      <c r="AE243">
        <v>117442.26</v>
      </c>
      <c r="AF243">
        <v>0</v>
      </c>
      <c r="AG243">
        <v>0</v>
      </c>
      <c r="AH243">
        <v>0</v>
      </c>
      <c r="AI243">
        <v>1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0</v>
      </c>
      <c r="AQ243">
        <v>0</v>
      </c>
      <c r="AR243">
        <v>0</v>
      </c>
      <c r="AS243" t="s">
        <v>3</v>
      </c>
      <c r="AT243">
        <v>0.03</v>
      </c>
      <c r="AU243" t="s">
        <v>3</v>
      </c>
      <c r="AV243">
        <v>0</v>
      </c>
      <c r="AW243">
        <v>2</v>
      </c>
      <c r="AX243">
        <v>33035153</v>
      </c>
      <c r="AY243">
        <v>1</v>
      </c>
      <c r="AZ243">
        <v>0</v>
      </c>
      <c r="BA243">
        <v>231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Y243*Source!I127</f>
        <v>8.9999999999999998E-4</v>
      </c>
      <c r="CY243">
        <f>AA243</f>
        <v>117442.26</v>
      </c>
      <c r="CZ243">
        <f>AE243</f>
        <v>117442.26</v>
      </c>
      <c r="DA243">
        <f>AI243</f>
        <v>1</v>
      </c>
      <c r="DB243">
        <v>0</v>
      </c>
    </row>
    <row r="244" spans="1:106" x14ac:dyDescent="0.2">
      <c r="A244">
        <f>ROW(Source!A127)</f>
        <v>127</v>
      </c>
      <c r="B244">
        <v>33034105</v>
      </c>
      <c r="C244">
        <v>33035145</v>
      </c>
      <c r="D244">
        <v>32520163</v>
      </c>
      <c r="E244">
        <v>1</v>
      </c>
      <c r="F244">
        <v>1</v>
      </c>
      <c r="G244">
        <v>19</v>
      </c>
      <c r="H244">
        <v>3</v>
      </c>
      <c r="I244" t="s">
        <v>25</v>
      </c>
      <c r="J244" t="s">
        <v>27</v>
      </c>
      <c r="K244" t="s">
        <v>26</v>
      </c>
      <c r="L244">
        <v>1348</v>
      </c>
      <c r="N244">
        <v>1009</v>
      </c>
      <c r="O244" t="s">
        <v>19</v>
      </c>
      <c r="P244" t="s">
        <v>19</v>
      </c>
      <c r="Q244">
        <v>1000</v>
      </c>
      <c r="W244">
        <v>0</v>
      </c>
      <c r="X244">
        <v>-1467733540</v>
      </c>
      <c r="Y244">
        <v>1</v>
      </c>
      <c r="AA244">
        <v>53410.15</v>
      </c>
      <c r="AB244">
        <v>0</v>
      </c>
      <c r="AC244">
        <v>0</v>
      </c>
      <c r="AD244">
        <v>0</v>
      </c>
      <c r="AE244">
        <v>53410.15</v>
      </c>
      <c r="AF244">
        <v>0</v>
      </c>
      <c r="AG244">
        <v>0</v>
      </c>
      <c r="AH244">
        <v>0</v>
      </c>
      <c r="AI244">
        <v>1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0</v>
      </c>
      <c r="AQ244">
        <v>0</v>
      </c>
      <c r="AR244">
        <v>0</v>
      </c>
      <c r="AS244" t="s">
        <v>3</v>
      </c>
      <c r="AT244">
        <v>1</v>
      </c>
      <c r="AU244" t="s">
        <v>3</v>
      </c>
      <c r="AV244">
        <v>0</v>
      </c>
      <c r="AW244">
        <v>2</v>
      </c>
      <c r="AX244">
        <v>33035154</v>
      </c>
      <c r="AY244">
        <v>1</v>
      </c>
      <c r="AZ244">
        <v>0</v>
      </c>
      <c r="BA244">
        <v>232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Y244*Source!I127</f>
        <v>0.03</v>
      </c>
      <c r="CY244">
        <f>AA244</f>
        <v>53410.15</v>
      </c>
      <c r="CZ244">
        <f>AE244</f>
        <v>53410.15</v>
      </c>
      <c r="DA244">
        <f>AI244</f>
        <v>1</v>
      </c>
      <c r="DB244">
        <v>0</v>
      </c>
    </row>
    <row r="245" spans="1:106" x14ac:dyDescent="0.2">
      <c r="A245">
        <f>ROW(Source!A127)</f>
        <v>127</v>
      </c>
      <c r="B245">
        <v>33034105</v>
      </c>
      <c r="C245">
        <v>33035145</v>
      </c>
      <c r="D245">
        <v>32520163</v>
      </c>
      <c r="E245">
        <v>1</v>
      </c>
      <c r="F245">
        <v>1</v>
      </c>
      <c r="G245">
        <v>19</v>
      </c>
      <c r="H245">
        <v>3</v>
      </c>
      <c r="I245" t="s">
        <v>25</v>
      </c>
      <c r="J245" t="s">
        <v>27</v>
      </c>
      <c r="K245" t="s">
        <v>26</v>
      </c>
      <c r="L245">
        <v>1348</v>
      </c>
      <c r="N245">
        <v>1009</v>
      </c>
      <c r="O245" t="s">
        <v>19</v>
      </c>
      <c r="P245" t="s">
        <v>19</v>
      </c>
      <c r="Q245">
        <v>1000</v>
      </c>
      <c r="W245">
        <v>0</v>
      </c>
      <c r="X245">
        <v>-1467733540</v>
      </c>
      <c r="Y245">
        <v>-1</v>
      </c>
      <c r="AA245">
        <v>53410.15</v>
      </c>
      <c r="AB245">
        <v>0</v>
      </c>
      <c r="AC245">
        <v>0</v>
      </c>
      <c r="AD245">
        <v>0</v>
      </c>
      <c r="AE245">
        <v>53410.15</v>
      </c>
      <c r="AF245">
        <v>0</v>
      </c>
      <c r="AG245">
        <v>0</v>
      </c>
      <c r="AH245">
        <v>0</v>
      </c>
      <c r="AI245">
        <v>1</v>
      </c>
      <c r="AJ245">
        <v>1</v>
      </c>
      <c r="AK245">
        <v>1</v>
      </c>
      <c r="AL245">
        <v>1</v>
      </c>
      <c r="AN245">
        <v>0</v>
      </c>
      <c r="AO245">
        <v>0</v>
      </c>
      <c r="AP245">
        <v>0</v>
      </c>
      <c r="AQ245">
        <v>0</v>
      </c>
      <c r="AR245">
        <v>0</v>
      </c>
      <c r="AS245" t="s">
        <v>3</v>
      </c>
      <c r="AT245">
        <v>-1</v>
      </c>
      <c r="AU245" t="s">
        <v>3</v>
      </c>
      <c r="AV245">
        <v>0</v>
      </c>
      <c r="AW245">
        <v>1</v>
      </c>
      <c r="AX245">
        <v>-1</v>
      </c>
      <c r="AY245">
        <v>0</v>
      </c>
      <c r="AZ245">
        <v>0</v>
      </c>
      <c r="BA245" t="s">
        <v>3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Y245*Source!I127</f>
        <v>-0.03</v>
      </c>
      <c r="CY245">
        <f>AA245</f>
        <v>53410.15</v>
      </c>
      <c r="CZ245">
        <f>AE245</f>
        <v>53410.15</v>
      </c>
      <c r="DA245">
        <f>AI245</f>
        <v>1</v>
      </c>
      <c r="DB245">
        <v>0</v>
      </c>
    </row>
    <row r="246" spans="1:106" x14ac:dyDescent="0.2">
      <c r="A246">
        <f>ROW(Source!A129)</f>
        <v>129</v>
      </c>
      <c r="B246">
        <v>33034105</v>
      </c>
      <c r="C246">
        <v>33035156</v>
      </c>
      <c r="D246">
        <v>32505425</v>
      </c>
      <c r="E246">
        <v>19</v>
      </c>
      <c r="F246">
        <v>1</v>
      </c>
      <c r="G246">
        <v>19</v>
      </c>
      <c r="H246">
        <v>1</v>
      </c>
      <c r="I246" t="s">
        <v>795</v>
      </c>
      <c r="J246" t="s">
        <v>3</v>
      </c>
      <c r="K246" t="s">
        <v>796</v>
      </c>
      <c r="L246">
        <v>1191</v>
      </c>
      <c r="N246">
        <v>1013</v>
      </c>
      <c r="O246" t="s">
        <v>797</v>
      </c>
      <c r="P246" t="s">
        <v>797</v>
      </c>
      <c r="Q246">
        <v>1</v>
      </c>
      <c r="W246">
        <v>0</v>
      </c>
      <c r="X246">
        <v>476480486</v>
      </c>
      <c r="Y246">
        <v>453.1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1</v>
      </c>
      <c r="AJ246">
        <v>1</v>
      </c>
      <c r="AK246">
        <v>1</v>
      </c>
      <c r="AL246">
        <v>1</v>
      </c>
      <c r="AN246">
        <v>0</v>
      </c>
      <c r="AO246">
        <v>1</v>
      </c>
      <c r="AP246">
        <v>0</v>
      </c>
      <c r="AQ246">
        <v>0</v>
      </c>
      <c r="AR246">
        <v>0</v>
      </c>
      <c r="AS246" t="s">
        <v>3</v>
      </c>
      <c r="AT246">
        <v>453.1</v>
      </c>
      <c r="AU246" t="s">
        <v>3</v>
      </c>
      <c r="AV246">
        <v>1</v>
      </c>
      <c r="AW246">
        <v>2</v>
      </c>
      <c r="AX246">
        <v>33035172</v>
      </c>
      <c r="AY246">
        <v>1</v>
      </c>
      <c r="AZ246">
        <v>0</v>
      </c>
      <c r="BA246">
        <v>233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Y246*Source!I129</f>
        <v>1.8124000000000002</v>
      </c>
      <c r="CY246">
        <f>AD246</f>
        <v>0</v>
      </c>
      <c r="CZ246">
        <f>AH246</f>
        <v>0</v>
      </c>
      <c r="DA246">
        <f>AL246</f>
        <v>1</v>
      </c>
      <c r="DB246">
        <v>0</v>
      </c>
    </row>
    <row r="247" spans="1:106" x14ac:dyDescent="0.2">
      <c r="A247">
        <f>ROW(Source!A129)</f>
        <v>129</v>
      </c>
      <c r="B247">
        <v>33034105</v>
      </c>
      <c r="C247">
        <v>33035156</v>
      </c>
      <c r="D247">
        <v>32517073</v>
      </c>
      <c r="E247">
        <v>1</v>
      </c>
      <c r="F247">
        <v>1</v>
      </c>
      <c r="G247">
        <v>19</v>
      </c>
      <c r="H247">
        <v>2</v>
      </c>
      <c r="I247" t="s">
        <v>805</v>
      </c>
      <c r="J247" t="s">
        <v>806</v>
      </c>
      <c r="K247" t="s">
        <v>807</v>
      </c>
      <c r="L247">
        <v>1368</v>
      </c>
      <c r="N247">
        <v>1011</v>
      </c>
      <c r="O247" t="s">
        <v>801</v>
      </c>
      <c r="P247" t="s">
        <v>801</v>
      </c>
      <c r="Q247">
        <v>1</v>
      </c>
      <c r="W247">
        <v>0</v>
      </c>
      <c r="X247">
        <v>-865246060</v>
      </c>
      <c r="Y247">
        <v>1.38</v>
      </c>
      <c r="AA247">
        <v>0</v>
      </c>
      <c r="AB247">
        <v>3.37</v>
      </c>
      <c r="AC247">
        <v>0.85</v>
      </c>
      <c r="AD247">
        <v>0</v>
      </c>
      <c r="AE247">
        <v>0</v>
      </c>
      <c r="AF247">
        <v>3.37</v>
      </c>
      <c r="AG247">
        <v>0.85</v>
      </c>
      <c r="AH247">
        <v>0</v>
      </c>
      <c r="AI247">
        <v>1</v>
      </c>
      <c r="AJ247">
        <v>1</v>
      </c>
      <c r="AK247">
        <v>1</v>
      </c>
      <c r="AL247">
        <v>1</v>
      </c>
      <c r="AN247">
        <v>0</v>
      </c>
      <c r="AO247">
        <v>1</v>
      </c>
      <c r="AP247">
        <v>0</v>
      </c>
      <c r="AQ247">
        <v>0</v>
      </c>
      <c r="AR247">
        <v>0</v>
      </c>
      <c r="AS247" t="s">
        <v>3</v>
      </c>
      <c r="AT247">
        <v>1.38</v>
      </c>
      <c r="AU247" t="s">
        <v>3</v>
      </c>
      <c r="AV247">
        <v>0</v>
      </c>
      <c r="AW247">
        <v>2</v>
      </c>
      <c r="AX247">
        <v>33035173</v>
      </c>
      <c r="AY247">
        <v>1</v>
      </c>
      <c r="AZ247">
        <v>0</v>
      </c>
      <c r="BA247">
        <v>234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Y247*Source!I129</f>
        <v>5.5199999999999997E-3</v>
      </c>
      <c r="CY247">
        <f>AB247</f>
        <v>3.37</v>
      </c>
      <c r="CZ247">
        <f>AF247</f>
        <v>3.37</v>
      </c>
      <c r="DA247">
        <f>AJ247</f>
        <v>1</v>
      </c>
      <c r="DB247">
        <v>0</v>
      </c>
    </row>
    <row r="248" spans="1:106" x14ac:dyDescent="0.2">
      <c r="A248">
        <f>ROW(Source!A129)</f>
        <v>129</v>
      </c>
      <c r="B248">
        <v>33034105</v>
      </c>
      <c r="C248">
        <v>33035156</v>
      </c>
      <c r="D248">
        <v>32516433</v>
      </c>
      <c r="E248">
        <v>1</v>
      </c>
      <c r="F248">
        <v>1</v>
      </c>
      <c r="G248">
        <v>19</v>
      </c>
      <c r="H248">
        <v>2</v>
      </c>
      <c r="I248" t="s">
        <v>808</v>
      </c>
      <c r="J248" t="s">
        <v>809</v>
      </c>
      <c r="K248" t="s">
        <v>810</v>
      </c>
      <c r="L248">
        <v>1368</v>
      </c>
      <c r="N248">
        <v>1011</v>
      </c>
      <c r="O248" t="s">
        <v>801</v>
      </c>
      <c r="P248" t="s">
        <v>801</v>
      </c>
      <c r="Q248">
        <v>1</v>
      </c>
      <c r="W248">
        <v>0</v>
      </c>
      <c r="X248">
        <v>1483315828</v>
      </c>
      <c r="Y248">
        <v>0.31</v>
      </c>
      <c r="AA248">
        <v>0</v>
      </c>
      <c r="AB248">
        <v>566.44000000000005</v>
      </c>
      <c r="AC248">
        <v>281.27999999999997</v>
      </c>
      <c r="AD248">
        <v>0</v>
      </c>
      <c r="AE248">
        <v>0</v>
      </c>
      <c r="AF248">
        <v>566.44000000000005</v>
      </c>
      <c r="AG248">
        <v>281.27999999999997</v>
      </c>
      <c r="AH248">
        <v>0</v>
      </c>
      <c r="AI248">
        <v>1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0</v>
      </c>
      <c r="AQ248">
        <v>0</v>
      </c>
      <c r="AR248">
        <v>0</v>
      </c>
      <c r="AS248" t="s">
        <v>3</v>
      </c>
      <c r="AT248">
        <v>0.31</v>
      </c>
      <c r="AU248" t="s">
        <v>3</v>
      </c>
      <c r="AV248">
        <v>0</v>
      </c>
      <c r="AW248">
        <v>2</v>
      </c>
      <c r="AX248">
        <v>33035174</v>
      </c>
      <c r="AY248">
        <v>1</v>
      </c>
      <c r="AZ248">
        <v>0</v>
      </c>
      <c r="BA248">
        <v>235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Y248*Source!I129</f>
        <v>1.24E-3</v>
      </c>
      <c r="CY248">
        <f>AB248</f>
        <v>566.44000000000005</v>
      </c>
      <c r="CZ248">
        <f>AF248</f>
        <v>566.44000000000005</v>
      </c>
      <c r="DA248">
        <f>AJ248</f>
        <v>1</v>
      </c>
      <c r="DB248">
        <v>0</v>
      </c>
    </row>
    <row r="249" spans="1:106" x14ac:dyDescent="0.2">
      <c r="A249">
        <f>ROW(Source!A129)</f>
        <v>129</v>
      </c>
      <c r="B249">
        <v>33034105</v>
      </c>
      <c r="C249">
        <v>33035156</v>
      </c>
      <c r="D249">
        <v>32516599</v>
      </c>
      <c r="E249">
        <v>1</v>
      </c>
      <c r="F249">
        <v>1</v>
      </c>
      <c r="G249">
        <v>19</v>
      </c>
      <c r="H249">
        <v>2</v>
      </c>
      <c r="I249" t="s">
        <v>811</v>
      </c>
      <c r="J249" t="s">
        <v>812</v>
      </c>
      <c r="K249" t="s">
        <v>813</v>
      </c>
      <c r="L249">
        <v>1368</v>
      </c>
      <c r="N249">
        <v>1011</v>
      </c>
      <c r="O249" t="s">
        <v>801</v>
      </c>
      <c r="P249" t="s">
        <v>801</v>
      </c>
      <c r="Q249">
        <v>1</v>
      </c>
      <c r="W249">
        <v>0</v>
      </c>
      <c r="X249">
        <v>47389749</v>
      </c>
      <c r="Y249">
        <v>26.25</v>
      </c>
      <c r="AA249">
        <v>0</v>
      </c>
      <c r="AB249">
        <v>9.7100000000000009</v>
      </c>
      <c r="AC249">
        <v>2.25</v>
      </c>
      <c r="AD249">
        <v>0</v>
      </c>
      <c r="AE249">
        <v>0</v>
      </c>
      <c r="AF249">
        <v>9.7100000000000009</v>
      </c>
      <c r="AG249">
        <v>2.25</v>
      </c>
      <c r="AH249">
        <v>0</v>
      </c>
      <c r="AI249">
        <v>1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0</v>
      </c>
      <c r="AQ249">
        <v>0</v>
      </c>
      <c r="AR249">
        <v>0</v>
      </c>
      <c r="AS249" t="s">
        <v>3</v>
      </c>
      <c r="AT249">
        <v>26.25</v>
      </c>
      <c r="AU249" t="s">
        <v>3</v>
      </c>
      <c r="AV249">
        <v>0</v>
      </c>
      <c r="AW249">
        <v>2</v>
      </c>
      <c r="AX249">
        <v>33035175</v>
      </c>
      <c r="AY249">
        <v>1</v>
      </c>
      <c r="AZ249">
        <v>0</v>
      </c>
      <c r="BA249">
        <v>236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Y249*Source!I129</f>
        <v>0.105</v>
      </c>
      <c r="CY249">
        <f>AB249</f>
        <v>9.7100000000000009</v>
      </c>
      <c r="CZ249">
        <f>AF249</f>
        <v>9.7100000000000009</v>
      </c>
      <c r="DA249">
        <f>AJ249</f>
        <v>1</v>
      </c>
      <c r="DB249">
        <v>0</v>
      </c>
    </row>
    <row r="250" spans="1:106" x14ac:dyDescent="0.2">
      <c r="A250">
        <f>ROW(Source!A129)</f>
        <v>129</v>
      </c>
      <c r="B250">
        <v>33034105</v>
      </c>
      <c r="C250">
        <v>33035156</v>
      </c>
      <c r="D250">
        <v>32517836</v>
      </c>
      <c r="E250">
        <v>1</v>
      </c>
      <c r="F250">
        <v>1</v>
      </c>
      <c r="G250">
        <v>19</v>
      </c>
      <c r="H250">
        <v>3</v>
      </c>
      <c r="I250" t="s">
        <v>814</v>
      </c>
      <c r="J250" t="s">
        <v>815</v>
      </c>
      <c r="K250" t="s">
        <v>816</v>
      </c>
      <c r="L250">
        <v>1348</v>
      </c>
      <c r="N250">
        <v>1009</v>
      </c>
      <c r="O250" t="s">
        <v>19</v>
      </c>
      <c r="P250" t="s">
        <v>19</v>
      </c>
      <c r="Q250">
        <v>1000</v>
      </c>
      <c r="W250">
        <v>0</v>
      </c>
      <c r="X250">
        <v>1571432467</v>
      </c>
      <c r="Y250">
        <v>0.04</v>
      </c>
      <c r="AA250">
        <v>31493.279999999999</v>
      </c>
      <c r="AB250">
        <v>0</v>
      </c>
      <c r="AC250">
        <v>0</v>
      </c>
      <c r="AD250">
        <v>0</v>
      </c>
      <c r="AE250">
        <v>31493.279999999999</v>
      </c>
      <c r="AF250">
        <v>0</v>
      </c>
      <c r="AG250">
        <v>0</v>
      </c>
      <c r="AH250">
        <v>0</v>
      </c>
      <c r="AI250">
        <v>1</v>
      </c>
      <c r="AJ250">
        <v>1</v>
      </c>
      <c r="AK250">
        <v>1</v>
      </c>
      <c r="AL250">
        <v>1</v>
      </c>
      <c r="AN250">
        <v>0</v>
      </c>
      <c r="AO250">
        <v>1</v>
      </c>
      <c r="AP250">
        <v>0</v>
      </c>
      <c r="AQ250">
        <v>0</v>
      </c>
      <c r="AR250">
        <v>0</v>
      </c>
      <c r="AS250" t="s">
        <v>3</v>
      </c>
      <c r="AT250">
        <v>0.04</v>
      </c>
      <c r="AU250" t="s">
        <v>3</v>
      </c>
      <c r="AV250">
        <v>0</v>
      </c>
      <c r="AW250">
        <v>2</v>
      </c>
      <c r="AX250">
        <v>33035176</v>
      </c>
      <c r="AY250">
        <v>1</v>
      </c>
      <c r="AZ250">
        <v>0</v>
      </c>
      <c r="BA250">
        <v>237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Y250*Source!I129</f>
        <v>1.6000000000000001E-4</v>
      </c>
      <c r="CY250">
        <f t="shared" ref="CY250:CY260" si="36">AA250</f>
        <v>31493.279999999999</v>
      </c>
      <c r="CZ250">
        <f t="shared" ref="CZ250:CZ260" si="37">AE250</f>
        <v>31493.279999999999</v>
      </c>
      <c r="DA250">
        <f t="shared" ref="DA250:DA260" si="38">AI250</f>
        <v>1</v>
      </c>
      <c r="DB250">
        <v>0</v>
      </c>
    </row>
    <row r="251" spans="1:106" x14ac:dyDescent="0.2">
      <c r="A251">
        <f>ROW(Source!A129)</f>
        <v>129</v>
      </c>
      <c r="B251">
        <v>33034105</v>
      </c>
      <c r="C251">
        <v>33035156</v>
      </c>
      <c r="D251">
        <v>32518156</v>
      </c>
      <c r="E251">
        <v>1</v>
      </c>
      <c r="F251">
        <v>1</v>
      </c>
      <c r="G251">
        <v>19</v>
      </c>
      <c r="H251">
        <v>3</v>
      </c>
      <c r="I251" t="s">
        <v>817</v>
      </c>
      <c r="J251" t="s">
        <v>818</v>
      </c>
      <c r="K251" t="s">
        <v>819</v>
      </c>
      <c r="L251">
        <v>1348</v>
      </c>
      <c r="N251">
        <v>1009</v>
      </c>
      <c r="O251" t="s">
        <v>19</v>
      </c>
      <c r="P251" t="s">
        <v>19</v>
      </c>
      <c r="Q251">
        <v>1000</v>
      </c>
      <c r="W251">
        <v>0</v>
      </c>
      <c r="X251">
        <v>1574046373</v>
      </c>
      <c r="Y251">
        <v>3.6999999999999998E-2</v>
      </c>
      <c r="AA251">
        <v>45454.3</v>
      </c>
      <c r="AB251">
        <v>0</v>
      </c>
      <c r="AC251">
        <v>0</v>
      </c>
      <c r="AD251">
        <v>0</v>
      </c>
      <c r="AE251">
        <v>45454.3</v>
      </c>
      <c r="AF251">
        <v>0</v>
      </c>
      <c r="AG251">
        <v>0</v>
      </c>
      <c r="AH251">
        <v>0</v>
      </c>
      <c r="AI251">
        <v>1</v>
      </c>
      <c r="AJ251">
        <v>1</v>
      </c>
      <c r="AK251">
        <v>1</v>
      </c>
      <c r="AL251">
        <v>1</v>
      </c>
      <c r="AN251">
        <v>0</v>
      </c>
      <c r="AO251">
        <v>1</v>
      </c>
      <c r="AP251">
        <v>0</v>
      </c>
      <c r="AQ251">
        <v>0</v>
      </c>
      <c r="AR251">
        <v>0</v>
      </c>
      <c r="AS251" t="s">
        <v>3</v>
      </c>
      <c r="AT251">
        <v>3.6999999999999998E-2</v>
      </c>
      <c r="AU251" t="s">
        <v>3</v>
      </c>
      <c r="AV251">
        <v>0</v>
      </c>
      <c r="AW251">
        <v>2</v>
      </c>
      <c r="AX251">
        <v>33035177</v>
      </c>
      <c r="AY251">
        <v>1</v>
      </c>
      <c r="AZ251">
        <v>0</v>
      </c>
      <c r="BA251">
        <v>238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Y251*Source!I129</f>
        <v>1.4799999999999999E-4</v>
      </c>
      <c r="CY251">
        <f t="shared" si="36"/>
        <v>45454.3</v>
      </c>
      <c r="CZ251">
        <f t="shared" si="37"/>
        <v>45454.3</v>
      </c>
      <c r="DA251">
        <f t="shared" si="38"/>
        <v>1</v>
      </c>
      <c r="DB251">
        <v>0</v>
      </c>
    </row>
    <row r="252" spans="1:106" x14ac:dyDescent="0.2">
      <c r="A252">
        <f>ROW(Source!A129)</f>
        <v>129</v>
      </c>
      <c r="B252">
        <v>33034105</v>
      </c>
      <c r="C252">
        <v>33035156</v>
      </c>
      <c r="D252">
        <v>32518894</v>
      </c>
      <c r="E252">
        <v>1</v>
      </c>
      <c r="F252">
        <v>1</v>
      </c>
      <c r="G252">
        <v>19</v>
      </c>
      <c r="H252">
        <v>3</v>
      </c>
      <c r="I252" t="s">
        <v>820</v>
      </c>
      <c r="J252" t="s">
        <v>821</v>
      </c>
      <c r="K252" t="s">
        <v>822</v>
      </c>
      <c r="L252">
        <v>1327</v>
      </c>
      <c r="N252">
        <v>1005</v>
      </c>
      <c r="O252" t="s">
        <v>823</v>
      </c>
      <c r="P252" t="s">
        <v>823</v>
      </c>
      <c r="Q252">
        <v>1</v>
      </c>
      <c r="W252">
        <v>0</v>
      </c>
      <c r="X252">
        <v>-1132375348</v>
      </c>
      <c r="Y252">
        <v>5.6</v>
      </c>
      <c r="AA252">
        <v>63.78</v>
      </c>
      <c r="AB252">
        <v>0</v>
      </c>
      <c r="AC252">
        <v>0</v>
      </c>
      <c r="AD252">
        <v>0</v>
      </c>
      <c r="AE252">
        <v>63.78</v>
      </c>
      <c r="AF252">
        <v>0</v>
      </c>
      <c r="AG252">
        <v>0</v>
      </c>
      <c r="AH252">
        <v>0</v>
      </c>
      <c r="AI252">
        <v>1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0</v>
      </c>
      <c r="AQ252">
        <v>0</v>
      </c>
      <c r="AR252">
        <v>0</v>
      </c>
      <c r="AS252" t="s">
        <v>3</v>
      </c>
      <c r="AT252">
        <v>5.6</v>
      </c>
      <c r="AU252" t="s">
        <v>3</v>
      </c>
      <c r="AV252">
        <v>0</v>
      </c>
      <c r="AW252">
        <v>2</v>
      </c>
      <c r="AX252">
        <v>33035179</v>
      </c>
      <c r="AY252">
        <v>1</v>
      </c>
      <c r="AZ252">
        <v>0</v>
      </c>
      <c r="BA252">
        <v>239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Y252*Source!I129</f>
        <v>2.24E-2</v>
      </c>
      <c r="CY252">
        <f t="shared" si="36"/>
        <v>63.78</v>
      </c>
      <c r="CZ252">
        <f t="shared" si="37"/>
        <v>63.78</v>
      </c>
      <c r="DA252">
        <f t="shared" si="38"/>
        <v>1</v>
      </c>
      <c r="DB252">
        <v>0</v>
      </c>
    </row>
    <row r="253" spans="1:106" x14ac:dyDescent="0.2">
      <c r="A253">
        <f>ROW(Source!A129)</f>
        <v>129</v>
      </c>
      <c r="B253">
        <v>33034105</v>
      </c>
      <c r="C253">
        <v>33035156</v>
      </c>
      <c r="D253">
        <v>32517311</v>
      </c>
      <c r="E253">
        <v>1</v>
      </c>
      <c r="F253">
        <v>1</v>
      </c>
      <c r="G253">
        <v>19</v>
      </c>
      <c r="H253">
        <v>3</v>
      </c>
      <c r="I253" t="s">
        <v>824</v>
      </c>
      <c r="J253" t="s">
        <v>825</v>
      </c>
      <c r="K253" t="s">
        <v>826</v>
      </c>
      <c r="L253">
        <v>1348</v>
      </c>
      <c r="N253">
        <v>1009</v>
      </c>
      <c r="O253" t="s">
        <v>19</v>
      </c>
      <c r="P253" t="s">
        <v>19</v>
      </c>
      <c r="Q253">
        <v>1000</v>
      </c>
      <c r="W253">
        <v>0</v>
      </c>
      <c r="X253">
        <v>1471527661</v>
      </c>
      <c r="Y253">
        <v>0.05</v>
      </c>
      <c r="AA253">
        <v>4752.91</v>
      </c>
      <c r="AB253">
        <v>0</v>
      </c>
      <c r="AC253">
        <v>0</v>
      </c>
      <c r="AD253">
        <v>0</v>
      </c>
      <c r="AE253">
        <v>4752.91</v>
      </c>
      <c r="AF253">
        <v>0</v>
      </c>
      <c r="AG253">
        <v>0</v>
      </c>
      <c r="AH253">
        <v>0</v>
      </c>
      <c r="AI253">
        <v>1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0</v>
      </c>
      <c r="AQ253">
        <v>0</v>
      </c>
      <c r="AR253">
        <v>0</v>
      </c>
      <c r="AS253" t="s">
        <v>3</v>
      </c>
      <c r="AT253">
        <v>0.05</v>
      </c>
      <c r="AU253" t="s">
        <v>3</v>
      </c>
      <c r="AV253">
        <v>0</v>
      </c>
      <c r="AW253">
        <v>2</v>
      </c>
      <c r="AX253">
        <v>33035178</v>
      </c>
      <c r="AY253">
        <v>1</v>
      </c>
      <c r="AZ253">
        <v>0</v>
      </c>
      <c r="BA253">
        <v>240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Y253*Source!I129</f>
        <v>2.0000000000000001E-4</v>
      </c>
      <c r="CY253">
        <f t="shared" si="36"/>
        <v>4752.91</v>
      </c>
      <c r="CZ253">
        <f t="shared" si="37"/>
        <v>4752.91</v>
      </c>
      <c r="DA253">
        <f t="shared" si="38"/>
        <v>1</v>
      </c>
      <c r="DB253">
        <v>0</v>
      </c>
    </row>
    <row r="254" spans="1:106" x14ac:dyDescent="0.2">
      <c r="A254">
        <f>ROW(Source!A129)</f>
        <v>129</v>
      </c>
      <c r="B254">
        <v>33034105</v>
      </c>
      <c r="C254">
        <v>33035156</v>
      </c>
      <c r="D254">
        <v>32519061</v>
      </c>
      <c r="E254">
        <v>1</v>
      </c>
      <c r="F254">
        <v>1</v>
      </c>
      <c r="G254">
        <v>19</v>
      </c>
      <c r="H254">
        <v>3</v>
      </c>
      <c r="I254" t="s">
        <v>827</v>
      </c>
      <c r="J254" t="s">
        <v>828</v>
      </c>
      <c r="K254" t="s">
        <v>829</v>
      </c>
      <c r="L254">
        <v>1339</v>
      </c>
      <c r="N254">
        <v>1007</v>
      </c>
      <c r="O254" t="s">
        <v>830</v>
      </c>
      <c r="P254" t="s">
        <v>830</v>
      </c>
      <c r="Q254">
        <v>1</v>
      </c>
      <c r="W254">
        <v>0</v>
      </c>
      <c r="X254">
        <v>1653821073</v>
      </c>
      <c r="Y254">
        <v>1.75</v>
      </c>
      <c r="AA254">
        <v>29.98</v>
      </c>
      <c r="AB254">
        <v>0</v>
      </c>
      <c r="AC254">
        <v>0</v>
      </c>
      <c r="AD254">
        <v>0</v>
      </c>
      <c r="AE254">
        <v>29.98</v>
      </c>
      <c r="AF254">
        <v>0</v>
      </c>
      <c r="AG254">
        <v>0</v>
      </c>
      <c r="AH254">
        <v>0</v>
      </c>
      <c r="AI254">
        <v>1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3</v>
      </c>
      <c r="AT254">
        <v>1.75</v>
      </c>
      <c r="AU254" t="s">
        <v>3</v>
      </c>
      <c r="AV254">
        <v>0</v>
      </c>
      <c r="AW254">
        <v>2</v>
      </c>
      <c r="AX254">
        <v>33035180</v>
      </c>
      <c r="AY254">
        <v>1</v>
      </c>
      <c r="AZ254">
        <v>0</v>
      </c>
      <c r="BA254">
        <v>241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Y254*Source!I129</f>
        <v>7.0000000000000001E-3</v>
      </c>
      <c r="CY254">
        <f t="shared" si="36"/>
        <v>29.98</v>
      </c>
      <c r="CZ254">
        <f t="shared" si="37"/>
        <v>29.98</v>
      </c>
      <c r="DA254">
        <f t="shared" si="38"/>
        <v>1</v>
      </c>
      <c r="DB254">
        <v>0</v>
      </c>
    </row>
    <row r="255" spans="1:106" x14ac:dyDescent="0.2">
      <c r="A255">
        <f>ROW(Source!A129)</f>
        <v>129</v>
      </c>
      <c r="B255">
        <v>33034105</v>
      </c>
      <c r="C255">
        <v>33035156</v>
      </c>
      <c r="D255">
        <v>32517740</v>
      </c>
      <c r="E255">
        <v>1</v>
      </c>
      <c r="F255">
        <v>1</v>
      </c>
      <c r="G255">
        <v>19</v>
      </c>
      <c r="H255">
        <v>3</v>
      </c>
      <c r="I255" t="s">
        <v>831</v>
      </c>
      <c r="J255" t="s">
        <v>832</v>
      </c>
      <c r="K255" t="s">
        <v>833</v>
      </c>
      <c r="L255">
        <v>1339</v>
      </c>
      <c r="N255">
        <v>1007</v>
      </c>
      <c r="O255" t="s">
        <v>830</v>
      </c>
      <c r="P255" t="s">
        <v>830</v>
      </c>
      <c r="Q255">
        <v>1</v>
      </c>
      <c r="W255">
        <v>0</v>
      </c>
      <c r="X255">
        <v>-86784973</v>
      </c>
      <c r="Y255">
        <v>0.08</v>
      </c>
      <c r="AA255">
        <v>4993.7</v>
      </c>
      <c r="AB255">
        <v>0</v>
      </c>
      <c r="AC255">
        <v>0</v>
      </c>
      <c r="AD255">
        <v>0</v>
      </c>
      <c r="AE255">
        <v>4993.7</v>
      </c>
      <c r="AF255">
        <v>0</v>
      </c>
      <c r="AG255">
        <v>0</v>
      </c>
      <c r="AH255">
        <v>0</v>
      </c>
      <c r="AI255">
        <v>1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3</v>
      </c>
      <c r="AT255">
        <v>0.08</v>
      </c>
      <c r="AU255" t="s">
        <v>3</v>
      </c>
      <c r="AV255">
        <v>0</v>
      </c>
      <c r="AW255">
        <v>2</v>
      </c>
      <c r="AX255">
        <v>33035181</v>
      </c>
      <c r="AY255">
        <v>1</v>
      </c>
      <c r="AZ255">
        <v>0</v>
      </c>
      <c r="BA255">
        <v>242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Y255*Source!I129</f>
        <v>3.2000000000000003E-4</v>
      </c>
      <c r="CY255">
        <f t="shared" si="36"/>
        <v>4993.7</v>
      </c>
      <c r="CZ255">
        <f t="shared" si="37"/>
        <v>4993.7</v>
      </c>
      <c r="DA255">
        <f t="shared" si="38"/>
        <v>1</v>
      </c>
      <c r="DB255">
        <v>0</v>
      </c>
    </row>
    <row r="256" spans="1:106" x14ac:dyDescent="0.2">
      <c r="A256">
        <f>ROW(Source!A129)</f>
        <v>129</v>
      </c>
      <c r="B256">
        <v>33034105</v>
      </c>
      <c r="C256">
        <v>33035156</v>
      </c>
      <c r="D256">
        <v>32517729</v>
      </c>
      <c r="E256">
        <v>1</v>
      </c>
      <c r="F256">
        <v>1</v>
      </c>
      <c r="G256">
        <v>19</v>
      </c>
      <c r="H256">
        <v>3</v>
      </c>
      <c r="I256" t="s">
        <v>834</v>
      </c>
      <c r="J256" t="s">
        <v>835</v>
      </c>
      <c r="K256" t="s">
        <v>836</v>
      </c>
      <c r="L256">
        <v>1339</v>
      </c>
      <c r="N256">
        <v>1007</v>
      </c>
      <c r="O256" t="s">
        <v>830</v>
      </c>
      <c r="P256" t="s">
        <v>830</v>
      </c>
      <c r="Q256">
        <v>1</v>
      </c>
      <c r="W256">
        <v>0</v>
      </c>
      <c r="X256">
        <v>-36459073</v>
      </c>
      <c r="Y256">
        <v>0.69</v>
      </c>
      <c r="AA256">
        <v>3762.19</v>
      </c>
      <c r="AB256">
        <v>0</v>
      </c>
      <c r="AC256">
        <v>0</v>
      </c>
      <c r="AD256">
        <v>0</v>
      </c>
      <c r="AE256">
        <v>3762.19</v>
      </c>
      <c r="AF256">
        <v>0</v>
      </c>
      <c r="AG256">
        <v>0</v>
      </c>
      <c r="AH256">
        <v>0</v>
      </c>
      <c r="AI256">
        <v>1</v>
      </c>
      <c r="AJ256">
        <v>1</v>
      </c>
      <c r="AK256">
        <v>1</v>
      </c>
      <c r="AL256">
        <v>1</v>
      </c>
      <c r="AN256">
        <v>0</v>
      </c>
      <c r="AO256">
        <v>1</v>
      </c>
      <c r="AP256">
        <v>0</v>
      </c>
      <c r="AQ256">
        <v>0</v>
      </c>
      <c r="AR256">
        <v>0</v>
      </c>
      <c r="AS256" t="s">
        <v>3</v>
      </c>
      <c r="AT256">
        <v>0.69</v>
      </c>
      <c r="AU256" t="s">
        <v>3</v>
      </c>
      <c r="AV256">
        <v>0</v>
      </c>
      <c r="AW256">
        <v>2</v>
      </c>
      <c r="AX256">
        <v>33035182</v>
      </c>
      <c r="AY256">
        <v>1</v>
      </c>
      <c r="AZ256">
        <v>0</v>
      </c>
      <c r="BA256">
        <v>243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Y256*Source!I129</f>
        <v>2.7599999999999999E-3</v>
      </c>
      <c r="CY256">
        <f t="shared" si="36"/>
        <v>3762.19</v>
      </c>
      <c r="CZ256">
        <f t="shared" si="37"/>
        <v>3762.19</v>
      </c>
      <c r="DA256">
        <f t="shared" si="38"/>
        <v>1</v>
      </c>
      <c r="DB256">
        <v>0</v>
      </c>
    </row>
    <row r="257" spans="1:106" x14ac:dyDescent="0.2">
      <c r="A257">
        <f>ROW(Source!A129)</f>
        <v>129</v>
      </c>
      <c r="B257">
        <v>33034105</v>
      </c>
      <c r="C257">
        <v>33035156</v>
      </c>
      <c r="D257">
        <v>32517783</v>
      </c>
      <c r="E257">
        <v>1</v>
      </c>
      <c r="F257">
        <v>1</v>
      </c>
      <c r="G257">
        <v>19</v>
      </c>
      <c r="H257">
        <v>3</v>
      </c>
      <c r="I257" t="s">
        <v>837</v>
      </c>
      <c r="J257" t="s">
        <v>838</v>
      </c>
      <c r="K257" t="s">
        <v>839</v>
      </c>
      <c r="L257">
        <v>1339</v>
      </c>
      <c r="N257">
        <v>1007</v>
      </c>
      <c r="O257" t="s">
        <v>830</v>
      </c>
      <c r="P257" t="s">
        <v>830</v>
      </c>
      <c r="Q257">
        <v>1</v>
      </c>
      <c r="W257">
        <v>0</v>
      </c>
      <c r="X257">
        <v>-1282603236</v>
      </c>
      <c r="Y257">
        <v>0.2</v>
      </c>
      <c r="AA257">
        <v>5631.96</v>
      </c>
      <c r="AB257">
        <v>0</v>
      </c>
      <c r="AC257">
        <v>0</v>
      </c>
      <c r="AD257">
        <v>0</v>
      </c>
      <c r="AE257">
        <v>5631.96</v>
      </c>
      <c r="AF257">
        <v>0</v>
      </c>
      <c r="AG257">
        <v>0</v>
      </c>
      <c r="AH257">
        <v>0</v>
      </c>
      <c r="AI257">
        <v>1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0</v>
      </c>
      <c r="AQ257">
        <v>0</v>
      </c>
      <c r="AR257">
        <v>0</v>
      </c>
      <c r="AS257" t="s">
        <v>3</v>
      </c>
      <c r="AT257">
        <v>0.2</v>
      </c>
      <c r="AU257" t="s">
        <v>3</v>
      </c>
      <c r="AV257">
        <v>0</v>
      </c>
      <c r="AW257">
        <v>2</v>
      </c>
      <c r="AX257">
        <v>33035183</v>
      </c>
      <c r="AY257">
        <v>1</v>
      </c>
      <c r="AZ257">
        <v>0</v>
      </c>
      <c r="BA257">
        <v>244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Y257*Source!I129</f>
        <v>8.0000000000000004E-4</v>
      </c>
      <c r="CY257">
        <f t="shared" si="36"/>
        <v>5631.96</v>
      </c>
      <c r="CZ257">
        <f t="shared" si="37"/>
        <v>5631.96</v>
      </c>
      <c r="DA257">
        <f t="shared" si="38"/>
        <v>1</v>
      </c>
      <c r="DB257">
        <v>0</v>
      </c>
    </row>
    <row r="258" spans="1:106" x14ac:dyDescent="0.2">
      <c r="A258">
        <f>ROW(Source!A129)</f>
        <v>129</v>
      </c>
      <c r="B258">
        <v>33034105</v>
      </c>
      <c r="C258">
        <v>33035156</v>
      </c>
      <c r="D258">
        <v>32517784</v>
      </c>
      <c r="E258">
        <v>1</v>
      </c>
      <c r="F258">
        <v>1</v>
      </c>
      <c r="G258">
        <v>19</v>
      </c>
      <c r="H258">
        <v>3</v>
      </c>
      <c r="I258" t="s">
        <v>840</v>
      </c>
      <c r="J258" t="s">
        <v>841</v>
      </c>
      <c r="K258" t="s">
        <v>842</v>
      </c>
      <c r="L258">
        <v>1339</v>
      </c>
      <c r="N258">
        <v>1007</v>
      </c>
      <c r="O258" t="s">
        <v>830</v>
      </c>
      <c r="P258" t="s">
        <v>830</v>
      </c>
      <c r="Q258">
        <v>1</v>
      </c>
      <c r="W258">
        <v>0</v>
      </c>
      <c r="X258">
        <v>966492149</v>
      </c>
      <c r="Y258">
        <v>0.69</v>
      </c>
      <c r="AA258">
        <v>5631.96</v>
      </c>
      <c r="AB258">
        <v>0</v>
      </c>
      <c r="AC258">
        <v>0</v>
      </c>
      <c r="AD258">
        <v>0</v>
      </c>
      <c r="AE258">
        <v>5631.96</v>
      </c>
      <c r="AF258">
        <v>0</v>
      </c>
      <c r="AG258">
        <v>0</v>
      </c>
      <c r="AH258">
        <v>0</v>
      </c>
      <c r="AI258">
        <v>1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0</v>
      </c>
      <c r="AQ258">
        <v>0</v>
      </c>
      <c r="AR258">
        <v>0</v>
      </c>
      <c r="AS258" t="s">
        <v>3</v>
      </c>
      <c r="AT258">
        <v>0.69</v>
      </c>
      <c r="AU258" t="s">
        <v>3</v>
      </c>
      <c r="AV258">
        <v>0</v>
      </c>
      <c r="AW258">
        <v>2</v>
      </c>
      <c r="AX258">
        <v>33035184</v>
      </c>
      <c r="AY258">
        <v>1</v>
      </c>
      <c r="AZ258">
        <v>0</v>
      </c>
      <c r="BA258">
        <v>245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Y258*Source!I129</f>
        <v>2.7599999999999999E-3</v>
      </c>
      <c r="CY258">
        <f t="shared" si="36"/>
        <v>5631.96</v>
      </c>
      <c r="CZ258">
        <f t="shared" si="37"/>
        <v>5631.96</v>
      </c>
      <c r="DA258">
        <f t="shared" si="38"/>
        <v>1</v>
      </c>
      <c r="DB258">
        <v>0</v>
      </c>
    </row>
    <row r="259" spans="1:106" x14ac:dyDescent="0.2">
      <c r="A259">
        <f>ROW(Source!A129)</f>
        <v>129</v>
      </c>
      <c r="B259">
        <v>33034105</v>
      </c>
      <c r="C259">
        <v>33035156</v>
      </c>
      <c r="D259">
        <v>32519911</v>
      </c>
      <c r="E259">
        <v>1</v>
      </c>
      <c r="F259">
        <v>1</v>
      </c>
      <c r="G259">
        <v>19</v>
      </c>
      <c r="H259">
        <v>3</v>
      </c>
      <c r="I259" t="s">
        <v>843</v>
      </c>
      <c r="J259" t="s">
        <v>844</v>
      </c>
      <c r="K259" t="s">
        <v>845</v>
      </c>
      <c r="L259">
        <v>1339</v>
      </c>
      <c r="N259">
        <v>1007</v>
      </c>
      <c r="O259" t="s">
        <v>830</v>
      </c>
      <c r="P259" t="s">
        <v>830</v>
      </c>
      <c r="Q259">
        <v>1</v>
      </c>
      <c r="W259">
        <v>0</v>
      </c>
      <c r="X259">
        <v>-1613524913</v>
      </c>
      <c r="Y259">
        <v>102</v>
      </c>
      <c r="AA259">
        <v>3195.93</v>
      </c>
      <c r="AB259">
        <v>0</v>
      </c>
      <c r="AC259">
        <v>0</v>
      </c>
      <c r="AD259">
        <v>0</v>
      </c>
      <c r="AE259">
        <v>3195.93</v>
      </c>
      <c r="AF259">
        <v>0</v>
      </c>
      <c r="AG259">
        <v>0</v>
      </c>
      <c r="AH259">
        <v>0</v>
      </c>
      <c r="AI259">
        <v>1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0</v>
      </c>
      <c r="AQ259">
        <v>0</v>
      </c>
      <c r="AR259">
        <v>0</v>
      </c>
      <c r="AS259" t="s">
        <v>3</v>
      </c>
      <c r="AT259">
        <v>102</v>
      </c>
      <c r="AU259" t="s">
        <v>3</v>
      </c>
      <c r="AV259">
        <v>0</v>
      </c>
      <c r="AW259">
        <v>2</v>
      </c>
      <c r="AX259">
        <v>33035185</v>
      </c>
      <c r="AY259">
        <v>1</v>
      </c>
      <c r="AZ259">
        <v>0</v>
      </c>
      <c r="BA259">
        <v>246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Y259*Source!I129</f>
        <v>0.40800000000000003</v>
      </c>
      <c r="CY259">
        <f t="shared" si="36"/>
        <v>3195.93</v>
      </c>
      <c r="CZ259">
        <f t="shared" si="37"/>
        <v>3195.93</v>
      </c>
      <c r="DA259">
        <f t="shared" si="38"/>
        <v>1</v>
      </c>
      <c r="DB259">
        <v>0</v>
      </c>
    </row>
    <row r="260" spans="1:106" x14ac:dyDescent="0.2">
      <c r="A260">
        <f>ROW(Source!A129)</f>
        <v>129</v>
      </c>
      <c r="B260">
        <v>33034105</v>
      </c>
      <c r="C260">
        <v>33035156</v>
      </c>
      <c r="D260">
        <v>32521663</v>
      </c>
      <c r="E260">
        <v>1</v>
      </c>
      <c r="F260">
        <v>1</v>
      </c>
      <c r="G260">
        <v>19</v>
      </c>
      <c r="H260">
        <v>3</v>
      </c>
      <c r="I260" t="s">
        <v>846</v>
      </c>
      <c r="J260" t="s">
        <v>847</v>
      </c>
      <c r="K260" t="s">
        <v>848</v>
      </c>
      <c r="L260">
        <v>1327</v>
      </c>
      <c r="N260">
        <v>1005</v>
      </c>
      <c r="O260" t="s">
        <v>823</v>
      </c>
      <c r="P260" t="s">
        <v>823</v>
      </c>
      <c r="Q260">
        <v>1</v>
      </c>
      <c r="W260">
        <v>0</v>
      </c>
      <c r="X260">
        <v>603730207</v>
      </c>
      <c r="Y260">
        <v>49.5</v>
      </c>
      <c r="AA260">
        <v>207.09</v>
      </c>
      <c r="AB260">
        <v>0</v>
      </c>
      <c r="AC260">
        <v>0</v>
      </c>
      <c r="AD260">
        <v>0</v>
      </c>
      <c r="AE260">
        <v>207.09</v>
      </c>
      <c r="AF260">
        <v>0</v>
      </c>
      <c r="AG260">
        <v>0</v>
      </c>
      <c r="AH260">
        <v>0</v>
      </c>
      <c r="AI260">
        <v>1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0</v>
      </c>
      <c r="AQ260">
        <v>0</v>
      </c>
      <c r="AR260">
        <v>0</v>
      </c>
      <c r="AS260" t="s">
        <v>3</v>
      </c>
      <c r="AT260">
        <v>49.5</v>
      </c>
      <c r="AU260" t="s">
        <v>3</v>
      </c>
      <c r="AV260">
        <v>0</v>
      </c>
      <c r="AW260">
        <v>2</v>
      </c>
      <c r="AX260">
        <v>33035186</v>
      </c>
      <c r="AY260">
        <v>1</v>
      </c>
      <c r="AZ260">
        <v>0</v>
      </c>
      <c r="BA260">
        <v>247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Y260*Source!I129</f>
        <v>0.19800000000000001</v>
      </c>
      <c r="CY260">
        <f t="shared" si="36"/>
        <v>207.09</v>
      </c>
      <c r="CZ260">
        <f t="shared" si="37"/>
        <v>207.09</v>
      </c>
      <c r="DA260">
        <f t="shared" si="38"/>
        <v>1</v>
      </c>
      <c r="DB260">
        <v>0</v>
      </c>
    </row>
    <row r="261" spans="1:106" x14ac:dyDescent="0.2">
      <c r="A261">
        <f>ROW(Source!A169)</f>
        <v>169</v>
      </c>
      <c r="B261">
        <v>33034105</v>
      </c>
      <c r="C261">
        <v>33035190</v>
      </c>
      <c r="D261">
        <v>32505425</v>
      </c>
      <c r="E261">
        <v>19</v>
      </c>
      <c r="F261">
        <v>1</v>
      </c>
      <c r="G261">
        <v>19</v>
      </c>
      <c r="H261">
        <v>1</v>
      </c>
      <c r="I261" t="s">
        <v>795</v>
      </c>
      <c r="J261" t="s">
        <v>3</v>
      </c>
      <c r="K261" t="s">
        <v>796</v>
      </c>
      <c r="L261">
        <v>1191</v>
      </c>
      <c r="N261">
        <v>1013</v>
      </c>
      <c r="O261" t="s">
        <v>797</v>
      </c>
      <c r="P261" t="s">
        <v>797</v>
      </c>
      <c r="Q261">
        <v>1</v>
      </c>
      <c r="W261">
        <v>0</v>
      </c>
      <c r="X261">
        <v>476480486</v>
      </c>
      <c r="Y261">
        <v>36.11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1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0</v>
      </c>
      <c r="AQ261">
        <v>0</v>
      </c>
      <c r="AR261">
        <v>0</v>
      </c>
      <c r="AS261" t="s">
        <v>3</v>
      </c>
      <c r="AT261">
        <v>36.11</v>
      </c>
      <c r="AU261" t="s">
        <v>3</v>
      </c>
      <c r="AV261">
        <v>1</v>
      </c>
      <c r="AW261">
        <v>2</v>
      </c>
      <c r="AX261">
        <v>33035196</v>
      </c>
      <c r="AY261">
        <v>1</v>
      </c>
      <c r="AZ261">
        <v>0</v>
      </c>
      <c r="BA261">
        <v>248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Y261*Source!I169</f>
        <v>1.0832999999999999</v>
      </c>
      <c r="CY261">
        <f>AD261</f>
        <v>0</v>
      </c>
      <c r="CZ261">
        <f>AH261</f>
        <v>0</v>
      </c>
      <c r="DA261">
        <f>AL261</f>
        <v>1</v>
      </c>
      <c r="DB261">
        <v>0</v>
      </c>
    </row>
    <row r="262" spans="1:106" x14ac:dyDescent="0.2">
      <c r="A262">
        <f>ROW(Source!A169)</f>
        <v>169</v>
      </c>
      <c r="B262">
        <v>33034105</v>
      </c>
      <c r="C262">
        <v>33035190</v>
      </c>
      <c r="D262">
        <v>32516754</v>
      </c>
      <c r="E262">
        <v>1</v>
      </c>
      <c r="F262">
        <v>1</v>
      </c>
      <c r="G262">
        <v>19</v>
      </c>
      <c r="H262">
        <v>2</v>
      </c>
      <c r="I262" t="s">
        <v>798</v>
      </c>
      <c r="J262" t="s">
        <v>799</v>
      </c>
      <c r="K262" t="s">
        <v>800</v>
      </c>
      <c r="L262">
        <v>1368</v>
      </c>
      <c r="N262">
        <v>1011</v>
      </c>
      <c r="O262" t="s">
        <v>801</v>
      </c>
      <c r="P262" t="s">
        <v>801</v>
      </c>
      <c r="Q262">
        <v>1</v>
      </c>
      <c r="W262">
        <v>0</v>
      </c>
      <c r="X262">
        <v>-1683917449</v>
      </c>
      <c r="Y262">
        <v>21.91</v>
      </c>
      <c r="AA262">
        <v>0</v>
      </c>
      <c r="AB262">
        <v>70.98</v>
      </c>
      <c r="AC262">
        <v>6.52</v>
      </c>
      <c r="AD262">
        <v>0</v>
      </c>
      <c r="AE262">
        <v>0</v>
      </c>
      <c r="AF262">
        <v>70.98</v>
      </c>
      <c r="AG262">
        <v>6.52</v>
      </c>
      <c r="AH262">
        <v>0</v>
      </c>
      <c r="AI262">
        <v>1</v>
      </c>
      <c r="AJ262">
        <v>1</v>
      </c>
      <c r="AK262">
        <v>1</v>
      </c>
      <c r="AL262">
        <v>1</v>
      </c>
      <c r="AN262">
        <v>0</v>
      </c>
      <c r="AO262">
        <v>1</v>
      </c>
      <c r="AP262">
        <v>0</v>
      </c>
      <c r="AQ262">
        <v>0</v>
      </c>
      <c r="AR262">
        <v>0</v>
      </c>
      <c r="AS262" t="s">
        <v>3</v>
      </c>
      <c r="AT262">
        <v>21.91</v>
      </c>
      <c r="AU262" t="s">
        <v>3</v>
      </c>
      <c r="AV262">
        <v>0</v>
      </c>
      <c r="AW262">
        <v>2</v>
      </c>
      <c r="AX262">
        <v>33035197</v>
      </c>
      <c r="AY262">
        <v>1</v>
      </c>
      <c r="AZ262">
        <v>0</v>
      </c>
      <c r="BA262">
        <v>249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Y262*Source!I169</f>
        <v>0.6573</v>
      </c>
      <c r="CY262">
        <f>AB262</f>
        <v>70.98</v>
      </c>
      <c r="CZ262">
        <f>AF262</f>
        <v>70.98</v>
      </c>
      <c r="DA262">
        <f>AJ262</f>
        <v>1</v>
      </c>
      <c r="DB262">
        <v>0</v>
      </c>
    </row>
    <row r="263" spans="1:106" x14ac:dyDescent="0.2">
      <c r="A263">
        <f>ROW(Source!A169)</f>
        <v>169</v>
      </c>
      <c r="B263">
        <v>33034105</v>
      </c>
      <c r="C263">
        <v>33035190</v>
      </c>
      <c r="D263">
        <v>32518977</v>
      </c>
      <c r="E263">
        <v>1</v>
      </c>
      <c r="F263">
        <v>1</v>
      </c>
      <c r="G263">
        <v>19</v>
      </c>
      <c r="H263">
        <v>3</v>
      </c>
      <c r="I263" t="s">
        <v>802</v>
      </c>
      <c r="J263" t="s">
        <v>803</v>
      </c>
      <c r="K263" t="s">
        <v>804</v>
      </c>
      <c r="L263">
        <v>1348</v>
      </c>
      <c r="N263">
        <v>1009</v>
      </c>
      <c r="O263" t="s">
        <v>19</v>
      </c>
      <c r="P263" t="s">
        <v>19</v>
      </c>
      <c r="Q263">
        <v>1000</v>
      </c>
      <c r="W263">
        <v>0</v>
      </c>
      <c r="X263">
        <v>-1592467254</v>
      </c>
      <c r="Y263">
        <v>0.03</v>
      </c>
      <c r="AA263">
        <v>117442.26</v>
      </c>
      <c r="AB263">
        <v>0</v>
      </c>
      <c r="AC263">
        <v>0</v>
      </c>
      <c r="AD263">
        <v>0</v>
      </c>
      <c r="AE263">
        <v>117442.26</v>
      </c>
      <c r="AF263">
        <v>0</v>
      </c>
      <c r="AG263">
        <v>0</v>
      </c>
      <c r="AH263">
        <v>0</v>
      </c>
      <c r="AI263">
        <v>1</v>
      </c>
      <c r="AJ263">
        <v>1</v>
      </c>
      <c r="AK263">
        <v>1</v>
      </c>
      <c r="AL263">
        <v>1</v>
      </c>
      <c r="AN263">
        <v>0</v>
      </c>
      <c r="AO263">
        <v>1</v>
      </c>
      <c r="AP263">
        <v>0</v>
      </c>
      <c r="AQ263">
        <v>0</v>
      </c>
      <c r="AR263">
        <v>0</v>
      </c>
      <c r="AS263" t="s">
        <v>3</v>
      </c>
      <c r="AT263">
        <v>0.03</v>
      </c>
      <c r="AU263" t="s">
        <v>3</v>
      </c>
      <c r="AV263">
        <v>0</v>
      </c>
      <c r="AW263">
        <v>2</v>
      </c>
      <c r="AX263">
        <v>33035198</v>
      </c>
      <c r="AY263">
        <v>1</v>
      </c>
      <c r="AZ263">
        <v>0</v>
      </c>
      <c r="BA263">
        <v>250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Y263*Source!I169</f>
        <v>8.9999999999999998E-4</v>
      </c>
      <c r="CY263">
        <f>AA263</f>
        <v>117442.26</v>
      </c>
      <c r="CZ263">
        <f>AE263</f>
        <v>117442.26</v>
      </c>
      <c r="DA263">
        <f>AI263</f>
        <v>1</v>
      </c>
      <c r="DB263">
        <v>0</v>
      </c>
    </row>
    <row r="264" spans="1:106" x14ac:dyDescent="0.2">
      <c r="A264">
        <f>ROW(Source!A169)</f>
        <v>169</v>
      </c>
      <c r="B264">
        <v>33034105</v>
      </c>
      <c r="C264">
        <v>33035190</v>
      </c>
      <c r="D264">
        <v>32520163</v>
      </c>
      <c r="E264">
        <v>1</v>
      </c>
      <c r="F264">
        <v>1</v>
      </c>
      <c r="G264">
        <v>19</v>
      </c>
      <c r="H264">
        <v>3</v>
      </c>
      <c r="I264" t="s">
        <v>25</v>
      </c>
      <c r="J264" t="s">
        <v>27</v>
      </c>
      <c r="K264" t="s">
        <v>26</v>
      </c>
      <c r="L264">
        <v>1348</v>
      </c>
      <c r="N264">
        <v>1009</v>
      </c>
      <c r="O264" t="s">
        <v>19</v>
      </c>
      <c r="P264" t="s">
        <v>19</v>
      </c>
      <c r="Q264">
        <v>1000</v>
      </c>
      <c r="W264">
        <v>0</v>
      </c>
      <c r="X264">
        <v>-1467733540</v>
      </c>
      <c r="Y264">
        <v>1</v>
      </c>
      <c r="AA264">
        <v>53410.15</v>
      </c>
      <c r="AB264">
        <v>0</v>
      </c>
      <c r="AC264">
        <v>0</v>
      </c>
      <c r="AD264">
        <v>0</v>
      </c>
      <c r="AE264">
        <v>53410.15</v>
      </c>
      <c r="AF264">
        <v>0</v>
      </c>
      <c r="AG264">
        <v>0</v>
      </c>
      <c r="AH264">
        <v>0</v>
      </c>
      <c r="AI264">
        <v>1</v>
      </c>
      <c r="AJ264">
        <v>1</v>
      </c>
      <c r="AK264">
        <v>1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3</v>
      </c>
      <c r="AT264">
        <v>1</v>
      </c>
      <c r="AU264" t="s">
        <v>3</v>
      </c>
      <c r="AV264">
        <v>0</v>
      </c>
      <c r="AW264">
        <v>2</v>
      </c>
      <c r="AX264">
        <v>33035199</v>
      </c>
      <c r="AY264">
        <v>1</v>
      </c>
      <c r="AZ264">
        <v>0</v>
      </c>
      <c r="BA264">
        <v>251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Y264*Source!I169</f>
        <v>0.03</v>
      </c>
      <c r="CY264">
        <f>AA264</f>
        <v>53410.15</v>
      </c>
      <c r="CZ264">
        <f>AE264</f>
        <v>53410.15</v>
      </c>
      <c r="DA264">
        <f>AI264</f>
        <v>1</v>
      </c>
      <c r="DB264">
        <v>0</v>
      </c>
    </row>
    <row r="265" spans="1:106" x14ac:dyDescent="0.2">
      <c r="A265">
        <f>ROW(Source!A169)</f>
        <v>169</v>
      </c>
      <c r="B265">
        <v>33034105</v>
      </c>
      <c r="C265">
        <v>33035190</v>
      </c>
      <c r="D265">
        <v>32520163</v>
      </c>
      <c r="E265">
        <v>1</v>
      </c>
      <c r="F265">
        <v>1</v>
      </c>
      <c r="G265">
        <v>19</v>
      </c>
      <c r="H265">
        <v>3</v>
      </c>
      <c r="I265" t="s">
        <v>25</v>
      </c>
      <c r="J265" t="s">
        <v>27</v>
      </c>
      <c r="K265" t="s">
        <v>26</v>
      </c>
      <c r="L265">
        <v>1348</v>
      </c>
      <c r="N265">
        <v>1009</v>
      </c>
      <c r="O265" t="s">
        <v>19</v>
      </c>
      <c r="P265" t="s">
        <v>19</v>
      </c>
      <c r="Q265">
        <v>1000</v>
      </c>
      <c r="W265">
        <v>0</v>
      </c>
      <c r="X265">
        <v>-1467733540</v>
      </c>
      <c r="Y265">
        <v>-1</v>
      </c>
      <c r="AA265">
        <v>53410.15</v>
      </c>
      <c r="AB265">
        <v>0</v>
      </c>
      <c r="AC265">
        <v>0</v>
      </c>
      <c r="AD265">
        <v>0</v>
      </c>
      <c r="AE265">
        <v>53410.15</v>
      </c>
      <c r="AF265">
        <v>0</v>
      </c>
      <c r="AG265">
        <v>0</v>
      </c>
      <c r="AH265">
        <v>0</v>
      </c>
      <c r="AI265">
        <v>1</v>
      </c>
      <c r="AJ265">
        <v>1</v>
      </c>
      <c r="AK265">
        <v>1</v>
      </c>
      <c r="AL265">
        <v>1</v>
      </c>
      <c r="AN265">
        <v>0</v>
      </c>
      <c r="AO265">
        <v>0</v>
      </c>
      <c r="AP265">
        <v>0</v>
      </c>
      <c r="AQ265">
        <v>0</v>
      </c>
      <c r="AR265">
        <v>0</v>
      </c>
      <c r="AS265" t="s">
        <v>3</v>
      </c>
      <c r="AT265">
        <v>-1</v>
      </c>
      <c r="AU265" t="s">
        <v>3</v>
      </c>
      <c r="AV265">
        <v>0</v>
      </c>
      <c r="AW265">
        <v>1</v>
      </c>
      <c r="AX265">
        <v>-1</v>
      </c>
      <c r="AY265">
        <v>0</v>
      </c>
      <c r="AZ265">
        <v>0</v>
      </c>
      <c r="BA265" t="s">
        <v>3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Y265*Source!I169</f>
        <v>-0.03</v>
      </c>
      <c r="CY265">
        <f>AA265</f>
        <v>53410.15</v>
      </c>
      <c r="CZ265">
        <f>AE265</f>
        <v>53410.15</v>
      </c>
      <c r="DA265">
        <f>AI265</f>
        <v>1</v>
      </c>
      <c r="DB265">
        <v>0</v>
      </c>
    </row>
    <row r="266" spans="1:106" x14ac:dyDescent="0.2">
      <c r="A266">
        <f>ROW(Source!A171)</f>
        <v>171</v>
      </c>
      <c r="B266">
        <v>33034105</v>
      </c>
      <c r="C266">
        <v>33035201</v>
      </c>
      <c r="D266">
        <v>32505425</v>
      </c>
      <c r="E266">
        <v>19</v>
      </c>
      <c r="F266">
        <v>1</v>
      </c>
      <c r="G266">
        <v>19</v>
      </c>
      <c r="H266">
        <v>1</v>
      </c>
      <c r="I266" t="s">
        <v>795</v>
      </c>
      <c r="J266" t="s">
        <v>3</v>
      </c>
      <c r="K266" t="s">
        <v>796</v>
      </c>
      <c r="L266">
        <v>1191</v>
      </c>
      <c r="N266">
        <v>1013</v>
      </c>
      <c r="O266" t="s">
        <v>797</v>
      </c>
      <c r="P266" t="s">
        <v>797</v>
      </c>
      <c r="Q266">
        <v>1</v>
      </c>
      <c r="W266">
        <v>0</v>
      </c>
      <c r="X266">
        <v>476480486</v>
      </c>
      <c r="Y266">
        <v>453.1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1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3</v>
      </c>
      <c r="AT266">
        <v>453.1</v>
      </c>
      <c r="AU266" t="s">
        <v>3</v>
      </c>
      <c r="AV266">
        <v>1</v>
      </c>
      <c r="AW266">
        <v>2</v>
      </c>
      <c r="AX266">
        <v>33035217</v>
      </c>
      <c r="AY266">
        <v>1</v>
      </c>
      <c r="AZ266">
        <v>0</v>
      </c>
      <c r="BA266">
        <v>252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Y266*Source!I171</f>
        <v>1.8124000000000002</v>
      </c>
      <c r="CY266">
        <f>AD266</f>
        <v>0</v>
      </c>
      <c r="CZ266">
        <f>AH266</f>
        <v>0</v>
      </c>
      <c r="DA266">
        <f>AL266</f>
        <v>1</v>
      </c>
      <c r="DB266">
        <v>0</v>
      </c>
    </row>
    <row r="267" spans="1:106" x14ac:dyDescent="0.2">
      <c r="A267">
        <f>ROW(Source!A171)</f>
        <v>171</v>
      </c>
      <c r="B267">
        <v>33034105</v>
      </c>
      <c r="C267">
        <v>33035201</v>
      </c>
      <c r="D267">
        <v>32517073</v>
      </c>
      <c r="E267">
        <v>1</v>
      </c>
      <c r="F267">
        <v>1</v>
      </c>
      <c r="G267">
        <v>19</v>
      </c>
      <c r="H267">
        <v>2</v>
      </c>
      <c r="I267" t="s">
        <v>805</v>
      </c>
      <c r="J267" t="s">
        <v>806</v>
      </c>
      <c r="K267" t="s">
        <v>807</v>
      </c>
      <c r="L267">
        <v>1368</v>
      </c>
      <c r="N267">
        <v>1011</v>
      </c>
      <c r="O267" t="s">
        <v>801</v>
      </c>
      <c r="P267" t="s">
        <v>801</v>
      </c>
      <c r="Q267">
        <v>1</v>
      </c>
      <c r="W267">
        <v>0</v>
      </c>
      <c r="X267">
        <v>-865246060</v>
      </c>
      <c r="Y267">
        <v>1.38</v>
      </c>
      <c r="AA267">
        <v>0</v>
      </c>
      <c r="AB267">
        <v>3.37</v>
      </c>
      <c r="AC267">
        <v>0.85</v>
      </c>
      <c r="AD267">
        <v>0</v>
      </c>
      <c r="AE267">
        <v>0</v>
      </c>
      <c r="AF267">
        <v>3.37</v>
      </c>
      <c r="AG267">
        <v>0.85</v>
      </c>
      <c r="AH267">
        <v>0</v>
      </c>
      <c r="AI267">
        <v>1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3</v>
      </c>
      <c r="AT267">
        <v>1.38</v>
      </c>
      <c r="AU267" t="s">
        <v>3</v>
      </c>
      <c r="AV267">
        <v>0</v>
      </c>
      <c r="AW267">
        <v>2</v>
      </c>
      <c r="AX267">
        <v>33035218</v>
      </c>
      <c r="AY267">
        <v>1</v>
      </c>
      <c r="AZ267">
        <v>0</v>
      </c>
      <c r="BA267">
        <v>253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Y267*Source!I171</f>
        <v>5.5199999999999997E-3</v>
      </c>
      <c r="CY267">
        <f>AB267</f>
        <v>3.37</v>
      </c>
      <c r="CZ267">
        <f>AF267</f>
        <v>3.37</v>
      </c>
      <c r="DA267">
        <f>AJ267</f>
        <v>1</v>
      </c>
      <c r="DB267">
        <v>0</v>
      </c>
    </row>
    <row r="268" spans="1:106" x14ac:dyDescent="0.2">
      <c r="A268">
        <f>ROW(Source!A171)</f>
        <v>171</v>
      </c>
      <c r="B268">
        <v>33034105</v>
      </c>
      <c r="C268">
        <v>33035201</v>
      </c>
      <c r="D268">
        <v>32516433</v>
      </c>
      <c r="E268">
        <v>1</v>
      </c>
      <c r="F268">
        <v>1</v>
      </c>
      <c r="G268">
        <v>19</v>
      </c>
      <c r="H268">
        <v>2</v>
      </c>
      <c r="I268" t="s">
        <v>808</v>
      </c>
      <c r="J268" t="s">
        <v>809</v>
      </c>
      <c r="K268" t="s">
        <v>810</v>
      </c>
      <c r="L268">
        <v>1368</v>
      </c>
      <c r="N268">
        <v>1011</v>
      </c>
      <c r="O268" t="s">
        <v>801</v>
      </c>
      <c r="P268" t="s">
        <v>801</v>
      </c>
      <c r="Q268">
        <v>1</v>
      </c>
      <c r="W268">
        <v>0</v>
      </c>
      <c r="X268">
        <v>1483315828</v>
      </c>
      <c r="Y268">
        <v>0.31</v>
      </c>
      <c r="AA268">
        <v>0</v>
      </c>
      <c r="AB268">
        <v>566.44000000000005</v>
      </c>
      <c r="AC268">
        <v>281.27999999999997</v>
      </c>
      <c r="AD268">
        <v>0</v>
      </c>
      <c r="AE268">
        <v>0</v>
      </c>
      <c r="AF268">
        <v>566.44000000000005</v>
      </c>
      <c r="AG268">
        <v>281.27999999999997</v>
      </c>
      <c r="AH268">
        <v>0</v>
      </c>
      <c r="AI268">
        <v>1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3</v>
      </c>
      <c r="AT268">
        <v>0.31</v>
      </c>
      <c r="AU268" t="s">
        <v>3</v>
      </c>
      <c r="AV268">
        <v>0</v>
      </c>
      <c r="AW268">
        <v>2</v>
      </c>
      <c r="AX268">
        <v>33035219</v>
      </c>
      <c r="AY268">
        <v>1</v>
      </c>
      <c r="AZ268">
        <v>0</v>
      </c>
      <c r="BA268">
        <v>254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Y268*Source!I171</f>
        <v>1.24E-3</v>
      </c>
      <c r="CY268">
        <f>AB268</f>
        <v>566.44000000000005</v>
      </c>
      <c r="CZ268">
        <f>AF268</f>
        <v>566.44000000000005</v>
      </c>
      <c r="DA268">
        <f>AJ268</f>
        <v>1</v>
      </c>
      <c r="DB268">
        <v>0</v>
      </c>
    </row>
    <row r="269" spans="1:106" x14ac:dyDescent="0.2">
      <c r="A269">
        <f>ROW(Source!A171)</f>
        <v>171</v>
      </c>
      <c r="B269">
        <v>33034105</v>
      </c>
      <c r="C269">
        <v>33035201</v>
      </c>
      <c r="D269">
        <v>32516599</v>
      </c>
      <c r="E269">
        <v>1</v>
      </c>
      <c r="F269">
        <v>1</v>
      </c>
      <c r="G269">
        <v>19</v>
      </c>
      <c r="H269">
        <v>2</v>
      </c>
      <c r="I269" t="s">
        <v>811</v>
      </c>
      <c r="J269" t="s">
        <v>812</v>
      </c>
      <c r="K269" t="s">
        <v>813</v>
      </c>
      <c r="L269">
        <v>1368</v>
      </c>
      <c r="N269">
        <v>1011</v>
      </c>
      <c r="O269" t="s">
        <v>801</v>
      </c>
      <c r="P269" t="s">
        <v>801</v>
      </c>
      <c r="Q269">
        <v>1</v>
      </c>
      <c r="W269">
        <v>0</v>
      </c>
      <c r="X269">
        <v>47389749</v>
      </c>
      <c r="Y269">
        <v>26.25</v>
      </c>
      <c r="AA269">
        <v>0</v>
      </c>
      <c r="AB269">
        <v>9.7100000000000009</v>
      </c>
      <c r="AC269">
        <v>2.25</v>
      </c>
      <c r="AD269">
        <v>0</v>
      </c>
      <c r="AE269">
        <v>0</v>
      </c>
      <c r="AF269">
        <v>9.7100000000000009</v>
      </c>
      <c r="AG269">
        <v>2.25</v>
      </c>
      <c r="AH269">
        <v>0</v>
      </c>
      <c r="AI269">
        <v>1</v>
      </c>
      <c r="AJ269">
        <v>1</v>
      </c>
      <c r="AK269">
        <v>1</v>
      </c>
      <c r="AL269">
        <v>1</v>
      </c>
      <c r="AN269">
        <v>0</v>
      </c>
      <c r="AO269">
        <v>1</v>
      </c>
      <c r="AP269">
        <v>0</v>
      </c>
      <c r="AQ269">
        <v>0</v>
      </c>
      <c r="AR269">
        <v>0</v>
      </c>
      <c r="AS269" t="s">
        <v>3</v>
      </c>
      <c r="AT269">
        <v>26.25</v>
      </c>
      <c r="AU269" t="s">
        <v>3</v>
      </c>
      <c r="AV269">
        <v>0</v>
      </c>
      <c r="AW269">
        <v>2</v>
      </c>
      <c r="AX269">
        <v>33035220</v>
      </c>
      <c r="AY269">
        <v>1</v>
      </c>
      <c r="AZ269">
        <v>0</v>
      </c>
      <c r="BA269">
        <v>255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Y269*Source!I171</f>
        <v>0.105</v>
      </c>
      <c r="CY269">
        <f>AB269</f>
        <v>9.7100000000000009</v>
      </c>
      <c r="CZ269">
        <f>AF269</f>
        <v>9.7100000000000009</v>
      </c>
      <c r="DA269">
        <f>AJ269</f>
        <v>1</v>
      </c>
      <c r="DB269">
        <v>0</v>
      </c>
    </row>
    <row r="270" spans="1:106" x14ac:dyDescent="0.2">
      <c r="A270">
        <f>ROW(Source!A171)</f>
        <v>171</v>
      </c>
      <c r="B270">
        <v>33034105</v>
      </c>
      <c r="C270">
        <v>33035201</v>
      </c>
      <c r="D270">
        <v>32517836</v>
      </c>
      <c r="E270">
        <v>1</v>
      </c>
      <c r="F270">
        <v>1</v>
      </c>
      <c r="G270">
        <v>19</v>
      </c>
      <c r="H270">
        <v>3</v>
      </c>
      <c r="I270" t="s">
        <v>814</v>
      </c>
      <c r="J270" t="s">
        <v>815</v>
      </c>
      <c r="K270" t="s">
        <v>816</v>
      </c>
      <c r="L270">
        <v>1348</v>
      </c>
      <c r="N270">
        <v>1009</v>
      </c>
      <c r="O270" t="s">
        <v>19</v>
      </c>
      <c r="P270" t="s">
        <v>19</v>
      </c>
      <c r="Q270">
        <v>1000</v>
      </c>
      <c r="W270">
        <v>0</v>
      </c>
      <c r="X270">
        <v>1571432467</v>
      </c>
      <c r="Y270">
        <v>0.04</v>
      </c>
      <c r="AA270">
        <v>31493.279999999999</v>
      </c>
      <c r="AB270">
        <v>0</v>
      </c>
      <c r="AC270">
        <v>0</v>
      </c>
      <c r="AD270">
        <v>0</v>
      </c>
      <c r="AE270">
        <v>31493.279999999999</v>
      </c>
      <c r="AF270">
        <v>0</v>
      </c>
      <c r="AG270">
        <v>0</v>
      </c>
      <c r="AH270">
        <v>0</v>
      </c>
      <c r="AI270">
        <v>1</v>
      </c>
      <c r="AJ270">
        <v>1</v>
      </c>
      <c r="AK270">
        <v>1</v>
      </c>
      <c r="AL270">
        <v>1</v>
      </c>
      <c r="AN270">
        <v>0</v>
      </c>
      <c r="AO270">
        <v>1</v>
      </c>
      <c r="AP270">
        <v>0</v>
      </c>
      <c r="AQ270">
        <v>0</v>
      </c>
      <c r="AR270">
        <v>0</v>
      </c>
      <c r="AS270" t="s">
        <v>3</v>
      </c>
      <c r="AT270">
        <v>0.04</v>
      </c>
      <c r="AU270" t="s">
        <v>3</v>
      </c>
      <c r="AV270">
        <v>0</v>
      </c>
      <c r="AW270">
        <v>2</v>
      </c>
      <c r="AX270">
        <v>33035221</v>
      </c>
      <c r="AY270">
        <v>1</v>
      </c>
      <c r="AZ270">
        <v>0</v>
      </c>
      <c r="BA270">
        <v>256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Y270*Source!I171</f>
        <v>1.6000000000000001E-4</v>
      </c>
      <c r="CY270">
        <f t="shared" ref="CY270:CY280" si="39">AA270</f>
        <v>31493.279999999999</v>
      </c>
      <c r="CZ270">
        <f t="shared" ref="CZ270:CZ280" si="40">AE270</f>
        <v>31493.279999999999</v>
      </c>
      <c r="DA270">
        <f t="shared" ref="DA270:DA280" si="41">AI270</f>
        <v>1</v>
      </c>
      <c r="DB270">
        <v>0</v>
      </c>
    </row>
    <row r="271" spans="1:106" x14ac:dyDescent="0.2">
      <c r="A271">
        <f>ROW(Source!A171)</f>
        <v>171</v>
      </c>
      <c r="B271">
        <v>33034105</v>
      </c>
      <c r="C271">
        <v>33035201</v>
      </c>
      <c r="D271">
        <v>32518156</v>
      </c>
      <c r="E271">
        <v>1</v>
      </c>
      <c r="F271">
        <v>1</v>
      </c>
      <c r="G271">
        <v>19</v>
      </c>
      <c r="H271">
        <v>3</v>
      </c>
      <c r="I271" t="s">
        <v>817</v>
      </c>
      <c r="J271" t="s">
        <v>818</v>
      </c>
      <c r="K271" t="s">
        <v>819</v>
      </c>
      <c r="L271">
        <v>1348</v>
      </c>
      <c r="N271">
        <v>1009</v>
      </c>
      <c r="O271" t="s">
        <v>19</v>
      </c>
      <c r="P271" t="s">
        <v>19</v>
      </c>
      <c r="Q271">
        <v>1000</v>
      </c>
      <c r="W271">
        <v>0</v>
      </c>
      <c r="X271">
        <v>1574046373</v>
      </c>
      <c r="Y271">
        <v>3.6999999999999998E-2</v>
      </c>
      <c r="AA271">
        <v>45454.3</v>
      </c>
      <c r="AB271">
        <v>0</v>
      </c>
      <c r="AC271">
        <v>0</v>
      </c>
      <c r="AD271">
        <v>0</v>
      </c>
      <c r="AE271">
        <v>45454.3</v>
      </c>
      <c r="AF271">
        <v>0</v>
      </c>
      <c r="AG271">
        <v>0</v>
      </c>
      <c r="AH271">
        <v>0</v>
      </c>
      <c r="AI271">
        <v>1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3</v>
      </c>
      <c r="AT271">
        <v>3.6999999999999998E-2</v>
      </c>
      <c r="AU271" t="s">
        <v>3</v>
      </c>
      <c r="AV271">
        <v>0</v>
      </c>
      <c r="AW271">
        <v>2</v>
      </c>
      <c r="AX271">
        <v>33035222</v>
      </c>
      <c r="AY271">
        <v>1</v>
      </c>
      <c r="AZ271">
        <v>0</v>
      </c>
      <c r="BA271">
        <v>257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Y271*Source!I171</f>
        <v>1.4799999999999999E-4</v>
      </c>
      <c r="CY271">
        <f t="shared" si="39"/>
        <v>45454.3</v>
      </c>
      <c r="CZ271">
        <f t="shared" si="40"/>
        <v>45454.3</v>
      </c>
      <c r="DA271">
        <f t="shared" si="41"/>
        <v>1</v>
      </c>
      <c r="DB271">
        <v>0</v>
      </c>
    </row>
    <row r="272" spans="1:106" x14ac:dyDescent="0.2">
      <c r="A272">
        <f>ROW(Source!A171)</f>
        <v>171</v>
      </c>
      <c r="B272">
        <v>33034105</v>
      </c>
      <c r="C272">
        <v>33035201</v>
      </c>
      <c r="D272">
        <v>32518894</v>
      </c>
      <c r="E272">
        <v>1</v>
      </c>
      <c r="F272">
        <v>1</v>
      </c>
      <c r="G272">
        <v>19</v>
      </c>
      <c r="H272">
        <v>3</v>
      </c>
      <c r="I272" t="s">
        <v>820</v>
      </c>
      <c r="J272" t="s">
        <v>821</v>
      </c>
      <c r="K272" t="s">
        <v>822</v>
      </c>
      <c r="L272">
        <v>1327</v>
      </c>
      <c r="N272">
        <v>1005</v>
      </c>
      <c r="O272" t="s">
        <v>823</v>
      </c>
      <c r="P272" t="s">
        <v>823</v>
      </c>
      <c r="Q272">
        <v>1</v>
      </c>
      <c r="W272">
        <v>0</v>
      </c>
      <c r="X272">
        <v>-1132375348</v>
      </c>
      <c r="Y272">
        <v>5.6</v>
      </c>
      <c r="AA272">
        <v>63.78</v>
      </c>
      <c r="AB272">
        <v>0</v>
      </c>
      <c r="AC272">
        <v>0</v>
      </c>
      <c r="AD272">
        <v>0</v>
      </c>
      <c r="AE272">
        <v>63.78</v>
      </c>
      <c r="AF272">
        <v>0</v>
      </c>
      <c r="AG272">
        <v>0</v>
      </c>
      <c r="AH272">
        <v>0</v>
      </c>
      <c r="AI272">
        <v>1</v>
      </c>
      <c r="AJ272">
        <v>1</v>
      </c>
      <c r="AK272">
        <v>1</v>
      </c>
      <c r="AL272">
        <v>1</v>
      </c>
      <c r="AN272">
        <v>0</v>
      </c>
      <c r="AO272">
        <v>1</v>
      </c>
      <c r="AP272">
        <v>0</v>
      </c>
      <c r="AQ272">
        <v>0</v>
      </c>
      <c r="AR272">
        <v>0</v>
      </c>
      <c r="AS272" t="s">
        <v>3</v>
      </c>
      <c r="AT272">
        <v>5.6</v>
      </c>
      <c r="AU272" t="s">
        <v>3</v>
      </c>
      <c r="AV272">
        <v>0</v>
      </c>
      <c r="AW272">
        <v>2</v>
      </c>
      <c r="AX272">
        <v>33035224</v>
      </c>
      <c r="AY272">
        <v>1</v>
      </c>
      <c r="AZ272">
        <v>0</v>
      </c>
      <c r="BA272">
        <v>258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Y272*Source!I171</f>
        <v>2.24E-2</v>
      </c>
      <c r="CY272">
        <f t="shared" si="39"/>
        <v>63.78</v>
      </c>
      <c r="CZ272">
        <f t="shared" si="40"/>
        <v>63.78</v>
      </c>
      <c r="DA272">
        <f t="shared" si="41"/>
        <v>1</v>
      </c>
      <c r="DB272">
        <v>0</v>
      </c>
    </row>
    <row r="273" spans="1:106" x14ac:dyDescent="0.2">
      <c r="A273">
        <f>ROW(Source!A171)</f>
        <v>171</v>
      </c>
      <c r="B273">
        <v>33034105</v>
      </c>
      <c r="C273">
        <v>33035201</v>
      </c>
      <c r="D273">
        <v>32517311</v>
      </c>
      <c r="E273">
        <v>1</v>
      </c>
      <c r="F273">
        <v>1</v>
      </c>
      <c r="G273">
        <v>19</v>
      </c>
      <c r="H273">
        <v>3</v>
      </c>
      <c r="I273" t="s">
        <v>824</v>
      </c>
      <c r="J273" t="s">
        <v>825</v>
      </c>
      <c r="K273" t="s">
        <v>826</v>
      </c>
      <c r="L273">
        <v>1348</v>
      </c>
      <c r="N273">
        <v>1009</v>
      </c>
      <c r="O273" t="s">
        <v>19</v>
      </c>
      <c r="P273" t="s">
        <v>19</v>
      </c>
      <c r="Q273">
        <v>1000</v>
      </c>
      <c r="W273">
        <v>0</v>
      </c>
      <c r="X273">
        <v>1471527661</v>
      </c>
      <c r="Y273">
        <v>0.05</v>
      </c>
      <c r="AA273">
        <v>4752.91</v>
      </c>
      <c r="AB273">
        <v>0</v>
      </c>
      <c r="AC273">
        <v>0</v>
      </c>
      <c r="AD273">
        <v>0</v>
      </c>
      <c r="AE273">
        <v>4752.91</v>
      </c>
      <c r="AF273">
        <v>0</v>
      </c>
      <c r="AG273">
        <v>0</v>
      </c>
      <c r="AH273">
        <v>0</v>
      </c>
      <c r="AI273">
        <v>1</v>
      </c>
      <c r="AJ273">
        <v>1</v>
      </c>
      <c r="AK273">
        <v>1</v>
      </c>
      <c r="AL273">
        <v>1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3</v>
      </c>
      <c r="AT273">
        <v>0.05</v>
      </c>
      <c r="AU273" t="s">
        <v>3</v>
      </c>
      <c r="AV273">
        <v>0</v>
      </c>
      <c r="AW273">
        <v>2</v>
      </c>
      <c r="AX273">
        <v>33035223</v>
      </c>
      <c r="AY273">
        <v>1</v>
      </c>
      <c r="AZ273">
        <v>0</v>
      </c>
      <c r="BA273">
        <v>259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Y273*Source!I171</f>
        <v>2.0000000000000001E-4</v>
      </c>
      <c r="CY273">
        <f t="shared" si="39"/>
        <v>4752.91</v>
      </c>
      <c r="CZ273">
        <f t="shared" si="40"/>
        <v>4752.91</v>
      </c>
      <c r="DA273">
        <f t="shared" si="41"/>
        <v>1</v>
      </c>
      <c r="DB273">
        <v>0</v>
      </c>
    </row>
    <row r="274" spans="1:106" x14ac:dyDescent="0.2">
      <c r="A274">
        <f>ROW(Source!A171)</f>
        <v>171</v>
      </c>
      <c r="B274">
        <v>33034105</v>
      </c>
      <c r="C274">
        <v>33035201</v>
      </c>
      <c r="D274">
        <v>32519061</v>
      </c>
      <c r="E274">
        <v>1</v>
      </c>
      <c r="F274">
        <v>1</v>
      </c>
      <c r="G274">
        <v>19</v>
      </c>
      <c r="H274">
        <v>3</v>
      </c>
      <c r="I274" t="s">
        <v>827</v>
      </c>
      <c r="J274" t="s">
        <v>828</v>
      </c>
      <c r="K274" t="s">
        <v>829</v>
      </c>
      <c r="L274">
        <v>1339</v>
      </c>
      <c r="N274">
        <v>1007</v>
      </c>
      <c r="O274" t="s">
        <v>830</v>
      </c>
      <c r="P274" t="s">
        <v>830</v>
      </c>
      <c r="Q274">
        <v>1</v>
      </c>
      <c r="W274">
        <v>0</v>
      </c>
      <c r="X274">
        <v>1653821073</v>
      </c>
      <c r="Y274">
        <v>1.75</v>
      </c>
      <c r="AA274">
        <v>29.98</v>
      </c>
      <c r="AB274">
        <v>0</v>
      </c>
      <c r="AC274">
        <v>0</v>
      </c>
      <c r="AD274">
        <v>0</v>
      </c>
      <c r="AE274">
        <v>29.98</v>
      </c>
      <c r="AF274">
        <v>0</v>
      </c>
      <c r="AG274">
        <v>0</v>
      </c>
      <c r="AH274">
        <v>0</v>
      </c>
      <c r="AI274">
        <v>1</v>
      </c>
      <c r="AJ274">
        <v>1</v>
      </c>
      <c r="AK274">
        <v>1</v>
      </c>
      <c r="AL274">
        <v>1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3</v>
      </c>
      <c r="AT274">
        <v>1.75</v>
      </c>
      <c r="AU274" t="s">
        <v>3</v>
      </c>
      <c r="AV274">
        <v>0</v>
      </c>
      <c r="AW274">
        <v>2</v>
      </c>
      <c r="AX274">
        <v>33035225</v>
      </c>
      <c r="AY274">
        <v>1</v>
      </c>
      <c r="AZ274">
        <v>0</v>
      </c>
      <c r="BA274">
        <v>260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Y274*Source!I171</f>
        <v>7.0000000000000001E-3</v>
      </c>
      <c r="CY274">
        <f t="shared" si="39"/>
        <v>29.98</v>
      </c>
      <c r="CZ274">
        <f t="shared" si="40"/>
        <v>29.98</v>
      </c>
      <c r="DA274">
        <f t="shared" si="41"/>
        <v>1</v>
      </c>
      <c r="DB274">
        <v>0</v>
      </c>
    </row>
    <row r="275" spans="1:106" x14ac:dyDescent="0.2">
      <c r="A275">
        <f>ROW(Source!A171)</f>
        <v>171</v>
      </c>
      <c r="B275">
        <v>33034105</v>
      </c>
      <c r="C275">
        <v>33035201</v>
      </c>
      <c r="D275">
        <v>32517740</v>
      </c>
      <c r="E275">
        <v>1</v>
      </c>
      <c r="F275">
        <v>1</v>
      </c>
      <c r="G275">
        <v>19</v>
      </c>
      <c r="H275">
        <v>3</v>
      </c>
      <c r="I275" t="s">
        <v>831</v>
      </c>
      <c r="J275" t="s">
        <v>832</v>
      </c>
      <c r="K275" t="s">
        <v>833</v>
      </c>
      <c r="L275">
        <v>1339</v>
      </c>
      <c r="N275">
        <v>1007</v>
      </c>
      <c r="O275" t="s">
        <v>830</v>
      </c>
      <c r="P275" t="s">
        <v>830</v>
      </c>
      <c r="Q275">
        <v>1</v>
      </c>
      <c r="W275">
        <v>0</v>
      </c>
      <c r="X275">
        <v>-86784973</v>
      </c>
      <c r="Y275">
        <v>0.08</v>
      </c>
      <c r="AA275">
        <v>4993.7</v>
      </c>
      <c r="AB275">
        <v>0</v>
      </c>
      <c r="AC275">
        <v>0</v>
      </c>
      <c r="AD275">
        <v>0</v>
      </c>
      <c r="AE275">
        <v>4993.7</v>
      </c>
      <c r="AF275">
        <v>0</v>
      </c>
      <c r="AG275">
        <v>0</v>
      </c>
      <c r="AH275">
        <v>0</v>
      </c>
      <c r="AI275">
        <v>1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3</v>
      </c>
      <c r="AT275">
        <v>0.08</v>
      </c>
      <c r="AU275" t="s">
        <v>3</v>
      </c>
      <c r="AV275">
        <v>0</v>
      </c>
      <c r="AW275">
        <v>2</v>
      </c>
      <c r="AX275">
        <v>33035226</v>
      </c>
      <c r="AY275">
        <v>1</v>
      </c>
      <c r="AZ275">
        <v>0</v>
      </c>
      <c r="BA275">
        <v>261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Y275*Source!I171</f>
        <v>3.2000000000000003E-4</v>
      </c>
      <c r="CY275">
        <f t="shared" si="39"/>
        <v>4993.7</v>
      </c>
      <c r="CZ275">
        <f t="shared" si="40"/>
        <v>4993.7</v>
      </c>
      <c r="DA275">
        <f t="shared" si="41"/>
        <v>1</v>
      </c>
      <c r="DB275">
        <v>0</v>
      </c>
    </row>
    <row r="276" spans="1:106" x14ac:dyDescent="0.2">
      <c r="A276">
        <f>ROW(Source!A171)</f>
        <v>171</v>
      </c>
      <c r="B276">
        <v>33034105</v>
      </c>
      <c r="C276">
        <v>33035201</v>
      </c>
      <c r="D276">
        <v>32517729</v>
      </c>
      <c r="E276">
        <v>1</v>
      </c>
      <c r="F276">
        <v>1</v>
      </c>
      <c r="G276">
        <v>19</v>
      </c>
      <c r="H276">
        <v>3</v>
      </c>
      <c r="I276" t="s">
        <v>834</v>
      </c>
      <c r="J276" t="s">
        <v>835</v>
      </c>
      <c r="K276" t="s">
        <v>836</v>
      </c>
      <c r="L276">
        <v>1339</v>
      </c>
      <c r="N276">
        <v>1007</v>
      </c>
      <c r="O276" t="s">
        <v>830</v>
      </c>
      <c r="P276" t="s">
        <v>830</v>
      </c>
      <c r="Q276">
        <v>1</v>
      </c>
      <c r="W276">
        <v>0</v>
      </c>
      <c r="X276">
        <v>-36459073</v>
      </c>
      <c r="Y276">
        <v>0.69</v>
      </c>
      <c r="AA276">
        <v>3762.19</v>
      </c>
      <c r="AB276">
        <v>0</v>
      </c>
      <c r="AC276">
        <v>0</v>
      </c>
      <c r="AD276">
        <v>0</v>
      </c>
      <c r="AE276">
        <v>3762.19</v>
      </c>
      <c r="AF276">
        <v>0</v>
      </c>
      <c r="AG276">
        <v>0</v>
      </c>
      <c r="AH276">
        <v>0</v>
      </c>
      <c r="AI276">
        <v>1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3</v>
      </c>
      <c r="AT276">
        <v>0.69</v>
      </c>
      <c r="AU276" t="s">
        <v>3</v>
      </c>
      <c r="AV276">
        <v>0</v>
      </c>
      <c r="AW276">
        <v>2</v>
      </c>
      <c r="AX276">
        <v>33035227</v>
      </c>
      <c r="AY276">
        <v>1</v>
      </c>
      <c r="AZ276">
        <v>0</v>
      </c>
      <c r="BA276">
        <v>262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Y276*Source!I171</f>
        <v>2.7599999999999999E-3</v>
      </c>
      <c r="CY276">
        <f t="shared" si="39"/>
        <v>3762.19</v>
      </c>
      <c r="CZ276">
        <f t="shared" si="40"/>
        <v>3762.19</v>
      </c>
      <c r="DA276">
        <f t="shared" si="41"/>
        <v>1</v>
      </c>
      <c r="DB276">
        <v>0</v>
      </c>
    </row>
    <row r="277" spans="1:106" x14ac:dyDescent="0.2">
      <c r="A277">
        <f>ROW(Source!A171)</f>
        <v>171</v>
      </c>
      <c r="B277">
        <v>33034105</v>
      </c>
      <c r="C277">
        <v>33035201</v>
      </c>
      <c r="D277">
        <v>32517783</v>
      </c>
      <c r="E277">
        <v>1</v>
      </c>
      <c r="F277">
        <v>1</v>
      </c>
      <c r="G277">
        <v>19</v>
      </c>
      <c r="H277">
        <v>3</v>
      </c>
      <c r="I277" t="s">
        <v>837</v>
      </c>
      <c r="J277" t="s">
        <v>838</v>
      </c>
      <c r="K277" t="s">
        <v>839</v>
      </c>
      <c r="L277">
        <v>1339</v>
      </c>
      <c r="N277">
        <v>1007</v>
      </c>
      <c r="O277" t="s">
        <v>830</v>
      </c>
      <c r="P277" t="s">
        <v>830</v>
      </c>
      <c r="Q277">
        <v>1</v>
      </c>
      <c r="W277">
        <v>0</v>
      </c>
      <c r="X277">
        <v>-1282603236</v>
      </c>
      <c r="Y277">
        <v>0.2</v>
      </c>
      <c r="AA277">
        <v>5631.96</v>
      </c>
      <c r="AB277">
        <v>0</v>
      </c>
      <c r="AC277">
        <v>0</v>
      </c>
      <c r="AD277">
        <v>0</v>
      </c>
      <c r="AE277">
        <v>5631.96</v>
      </c>
      <c r="AF277">
        <v>0</v>
      </c>
      <c r="AG277">
        <v>0</v>
      </c>
      <c r="AH277">
        <v>0</v>
      </c>
      <c r="AI277">
        <v>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3</v>
      </c>
      <c r="AT277">
        <v>0.2</v>
      </c>
      <c r="AU277" t="s">
        <v>3</v>
      </c>
      <c r="AV277">
        <v>0</v>
      </c>
      <c r="AW277">
        <v>2</v>
      </c>
      <c r="AX277">
        <v>33035228</v>
      </c>
      <c r="AY277">
        <v>1</v>
      </c>
      <c r="AZ277">
        <v>0</v>
      </c>
      <c r="BA277">
        <v>263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Y277*Source!I171</f>
        <v>8.0000000000000004E-4</v>
      </c>
      <c r="CY277">
        <f t="shared" si="39"/>
        <v>5631.96</v>
      </c>
      <c r="CZ277">
        <f t="shared" si="40"/>
        <v>5631.96</v>
      </c>
      <c r="DA277">
        <f t="shared" si="41"/>
        <v>1</v>
      </c>
      <c r="DB277">
        <v>0</v>
      </c>
    </row>
    <row r="278" spans="1:106" x14ac:dyDescent="0.2">
      <c r="A278">
        <f>ROW(Source!A171)</f>
        <v>171</v>
      </c>
      <c r="B278">
        <v>33034105</v>
      </c>
      <c r="C278">
        <v>33035201</v>
      </c>
      <c r="D278">
        <v>32517784</v>
      </c>
      <c r="E278">
        <v>1</v>
      </c>
      <c r="F278">
        <v>1</v>
      </c>
      <c r="G278">
        <v>19</v>
      </c>
      <c r="H278">
        <v>3</v>
      </c>
      <c r="I278" t="s">
        <v>840</v>
      </c>
      <c r="J278" t="s">
        <v>841</v>
      </c>
      <c r="K278" t="s">
        <v>842</v>
      </c>
      <c r="L278">
        <v>1339</v>
      </c>
      <c r="N278">
        <v>1007</v>
      </c>
      <c r="O278" t="s">
        <v>830</v>
      </c>
      <c r="P278" t="s">
        <v>830</v>
      </c>
      <c r="Q278">
        <v>1</v>
      </c>
      <c r="W278">
        <v>0</v>
      </c>
      <c r="X278">
        <v>966492149</v>
      </c>
      <c r="Y278">
        <v>0.69</v>
      </c>
      <c r="AA278">
        <v>5631.96</v>
      </c>
      <c r="AB278">
        <v>0</v>
      </c>
      <c r="AC278">
        <v>0</v>
      </c>
      <c r="AD278">
        <v>0</v>
      </c>
      <c r="AE278">
        <v>5631.96</v>
      </c>
      <c r="AF278">
        <v>0</v>
      </c>
      <c r="AG278">
        <v>0</v>
      </c>
      <c r="AH278">
        <v>0</v>
      </c>
      <c r="AI278">
        <v>1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3</v>
      </c>
      <c r="AT278">
        <v>0.69</v>
      </c>
      <c r="AU278" t="s">
        <v>3</v>
      </c>
      <c r="AV278">
        <v>0</v>
      </c>
      <c r="AW278">
        <v>2</v>
      </c>
      <c r="AX278">
        <v>33035229</v>
      </c>
      <c r="AY278">
        <v>1</v>
      </c>
      <c r="AZ278">
        <v>0</v>
      </c>
      <c r="BA278">
        <v>264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Y278*Source!I171</f>
        <v>2.7599999999999999E-3</v>
      </c>
      <c r="CY278">
        <f t="shared" si="39"/>
        <v>5631.96</v>
      </c>
      <c r="CZ278">
        <f t="shared" si="40"/>
        <v>5631.96</v>
      </c>
      <c r="DA278">
        <f t="shared" si="41"/>
        <v>1</v>
      </c>
      <c r="DB278">
        <v>0</v>
      </c>
    </row>
    <row r="279" spans="1:106" x14ac:dyDescent="0.2">
      <c r="A279">
        <f>ROW(Source!A171)</f>
        <v>171</v>
      </c>
      <c r="B279">
        <v>33034105</v>
      </c>
      <c r="C279">
        <v>33035201</v>
      </c>
      <c r="D279">
        <v>32519911</v>
      </c>
      <c r="E279">
        <v>1</v>
      </c>
      <c r="F279">
        <v>1</v>
      </c>
      <c r="G279">
        <v>19</v>
      </c>
      <c r="H279">
        <v>3</v>
      </c>
      <c r="I279" t="s">
        <v>843</v>
      </c>
      <c r="J279" t="s">
        <v>844</v>
      </c>
      <c r="K279" t="s">
        <v>845</v>
      </c>
      <c r="L279">
        <v>1339</v>
      </c>
      <c r="N279">
        <v>1007</v>
      </c>
      <c r="O279" t="s">
        <v>830</v>
      </c>
      <c r="P279" t="s">
        <v>830</v>
      </c>
      <c r="Q279">
        <v>1</v>
      </c>
      <c r="W279">
        <v>0</v>
      </c>
      <c r="X279">
        <v>-1613524913</v>
      </c>
      <c r="Y279">
        <v>102</v>
      </c>
      <c r="AA279">
        <v>3195.93</v>
      </c>
      <c r="AB279">
        <v>0</v>
      </c>
      <c r="AC279">
        <v>0</v>
      </c>
      <c r="AD279">
        <v>0</v>
      </c>
      <c r="AE279">
        <v>3195.93</v>
      </c>
      <c r="AF279">
        <v>0</v>
      </c>
      <c r="AG279">
        <v>0</v>
      </c>
      <c r="AH279">
        <v>0</v>
      </c>
      <c r="AI279">
        <v>1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0</v>
      </c>
      <c r="AQ279">
        <v>0</v>
      </c>
      <c r="AR279">
        <v>0</v>
      </c>
      <c r="AS279" t="s">
        <v>3</v>
      </c>
      <c r="AT279">
        <v>102</v>
      </c>
      <c r="AU279" t="s">
        <v>3</v>
      </c>
      <c r="AV279">
        <v>0</v>
      </c>
      <c r="AW279">
        <v>2</v>
      </c>
      <c r="AX279">
        <v>33035230</v>
      </c>
      <c r="AY279">
        <v>1</v>
      </c>
      <c r="AZ279">
        <v>0</v>
      </c>
      <c r="BA279">
        <v>265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Y279*Source!I171</f>
        <v>0.40800000000000003</v>
      </c>
      <c r="CY279">
        <f t="shared" si="39"/>
        <v>3195.93</v>
      </c>
      <c r="CZ279">
        <f t="shared" si="40"/>
        <v>3195.93</v>
      </c>
      <c r="DA279">
        <f t="shared" si="41"/>
        <v>1</v>
      </c>
      <c r="DB279">
        <v>0</v>
      </c>
    </row>
    <row r="280" spans="1:106" x14ac:dyDescent="0.2">
      <c r="A280">
        <f>ROW(Source!A171)</f>
        <v>171</v>
      </c>
      <c r="B280">
        <v>33034105</v>
      </c>
      <c r="C280">
        <v>33035201</v>
      </c>
      <c r="D280">
        <v>32521663</v>
      </c>
      <c r="E280">
        <v>1</v>
      </c>
      <c r="F280">
        <v>1</v>
      </c>
      <c r="G280">
        <v>19</v>
      </c>
      <c r="H280">
        <v>3</v>
      </c>
      <c r="I280" t="s">
        <v>846</v>
      </c>
      <c r="J280" t="s">
        <v>847</v>
      </c>
      <c r="K280" t="s">
        <v>848</v>
      </c>
      <c r="L280">
        <v>1327</v>
      </c>
      <c r="N280">
        <v>1005</v>
      </c>
      <c r="O280" t="s">
        <v>823</v>
      </c>
      <c r="P280" t="s">
        <v>823</v>
      </c>
      <c r="Q280">
        <v>1</v>
      </c>
      <c r="W280">
        <v>0</v>
      </c>
      <c r="X280">
        <v>603730207</v>
      </c>
      <c r="Y280">
        <v>49.5</v>
      </c>
      <c r="AA280">
        <v>207.09</v>
      </c>
      <c r="AB280">
        <v>0</v>
      </c>
      <c r="AC280">
        <v>0</v>
      </c>
      <c r="AD280">
        <v>0</v>
      </c>
      <c r="AE280">
        <v>207.09</v>
      </c>
      <c r="AF280">
        <v>0</v>
      </c>
      <c r="AG280">
        <v>0</v>
      </c>
      <c r="AH280">
        <v>0</v>
      </c>
      <c r="AI280">
        <v>1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0</v>
      </c>
      <c r="AQ280">
        <v>0</v>
      </c>
      <c r="AR280">
        <v>0</v>
      </c>
      <c r="AS280" t="s">
        <v>3</v>
      </c>
      <c r="AT280">
        <v>49.5</v>
      </c>
      <c r="AU280" t="s">
        <v>3</v>
      </c>
      <c r="AV280">
        <v>0</v>
      </c>
      <c r="AW280">
        <v>2</v>
      </c>
      <c r="AX280">
        <v>33035231</v>
      </c>
      <c r="AY280">
        <v>1</v>
      </c>
      <c r="AZ280">
        <v>0</v>
      </c>
      <c r="BA280">
        <v>266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Y280*Source!I171</f>
        <v>0.19800000000000001</v>
      </c>
      <c r="CY280">
        <f t="shared" si="39"/>
        <v>207.09</v>
      </c>
      <c r="CZ280">
        <f t="shared" si="40"/>
        <v>207.09</v>
      </c>
      <c r="DA280">
        <f t="shared" si="41"/>
        <v>1</v>
      </c>
      <c r="DB280">
        <v>0</v>
      </c>
    </row>
    <row r="281" spans="1:106" x14ac:dyDescent="0.2">
      <c r="A281">
        <f>ROW(Source!A174)</f>
        <v>174</v>
      </c>
      <c r="B281">
        <v>33034105</v>
      </c>
      <c r="C281">
        <v>33035234</v>
      </c>
      <c r="D281">
        <v>32505425</v>
      </c>
      <c r="E281">
        <v>19</v>
      </c>
      <c r="F281">
        <v>1</v>
      </c>
      <c r="G281">
        <v>19</v>
      </c>
      <c r="H281">
        <v>1</v>
      </c>
      <c r="I281" t="s">
        <v>795</v>
      </c>
      <c r="J281" t="s">
        <v>3</v>
      </c>
      <c r="K281" t="s">
        <v>796</v>
      </c>
      <c r="L281">
        <v>1191</v>
      </c>
      <c r="N281">
        <v>1013</v>
      </c>
      <c r="O281" t="s">
        <v>797</v>
      </c>
      <c r="P281" t="s">
        <v>797</v>
      </c>
      <c r="Q281">
        <v>1</v>
      </c>
      <c r="W281">
        <v>0</v>
      </c>
      <c r="X281">
        <v>476480486</v>
      </c>
      <c r="Y281">
        <v>36.11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1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3</v>
      </c>
      <c r="AT281">
        <v>36.11</v>
      </c>
      <c r="AU281" t="s">
        <v>3</v>
      </c>
      <c r="AV281">
        <v>1</v>
      </c>
      <c r="AW281">
        <v>2</v>
      </c>
      <c r="AX281">
        <v>33035240</v>
      </c>
      <c r="AY281">
        <v>1</v>
      </c>
      <c r="AZ281">
        <v>0</v>
      </c>
      <c r="BA281">
        <v>267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Y281*Source!I174</f>
        <v>7.3411629999999999</v>
      </c>
      <c r="CY281">
        <f>AD281</f>
        <v>0</v>
      </c>
      <c r="CZ281">
        <f>AH281</f>
        <v>0</v>
      </c>
      <c r="DA281">
        <f>AL281</f>
        <v>1</v>
      </c>
      <c r="DB281">
        <v>0</v>
      </c>
    </row>
    <row r="282" spans="1:106" x14ac:dyDescent="0.2">
      <c r="A282">
        <f>ROW(Source!A174)</f>
        <v>174</v>
      </c>
      <c r="B282">
        <v>33034105</v>
      </c>
      <c r="C282">
        <v>33035234</v>
      </c>
      <c r="D282">
        <v>32516754</v>
      </c>
      <c r="E282">
        <v>1</v>
      </c>
      <c r="F282">
        <v>1</v>
      </c>
      <c r="G282">
        <v>19</v>
      </c>
      <c r="H282">
        <v>2</v>
      </c>
      <c r="I282" t="s">
        <v>798</v>
      </c>
      <c r="J282" t="s">
        <v>799</v>
      </c>
      <c r="K282" t="s">
        <v>800</v>
      </c>
      <c r="L282">
        <v>1368</v>
      </c>
      <c r="N282">
        <v>1011</v>
      </c>
      <c r="O282" t="s">
        <v>801</v>
      </c>
      <c r="P282" t="s">
        <v>801</v>
      </c>
      <c r="Q282">
        <v>1</v>
      </c>
      <c r="W282">
        <v>0</v>
      </c>
      <c r="X282">
        <v>-1683917449</v>
      </c>
      <c r="Y282">
        <v>21.91</v>
      </c>
      <c r="AA282">
        <v>0</v>
      </c>
      <c r="AB282">
        <v>70.98</v>
      </c>
      <c r="AC282">
        <v>6.52</v>
      </c>
      <c r="AD282">
        <v>0</v>
      </c>
      <c r="AE282">
        <v>0</v>
      </c>
      <c r="AF282">
        <v>70.98</v>
      </c>
      <c r="AG282">
        <v>6.52</v>
      </c>
      <c r="AH282">
        <v>0</v>
      </c>
      <c r="AI282">
        <v>1</v>
      </c>
      <c r="AJ282">
        <v>1</v>
      </c>
      <c r="AK282">
        <v>1</v>
      </c>
      <c r="AL282">
        <v>1</v>
      </c>
      <c r="AN282">
        <v>0</v>
      </c>
      <c r="AO282">
        <v>1</v>
      </c>
      <c r="AP282">
        <v>0</v>
      </c>
      <c r="AQ282">
        <v>0</v>
      </c>
      <c r="AR282">
        <v>0</v>
      </c>
      <c r="AS282" t="s">
        <v>3</v>
      </c>
      <c r="AT282">
        <v>21.91</v>
      </c>
      <c r="AU282" t="s">
        <v>3</v>
      </c>
      <c r="AV282">
        <v>0</v>
      </c>
      <c r="AW282">
        <v>2</v>
      </c>
      <c r="AX282">
        <v>33035241</v>
      </c>
      <c r="AY282">
        <v>1</v>
      </c>
      <c r="AZ282">
        <v>0</v>
      </c>
      <c r="BA282">
        <v>268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Y282*Source!I174</f>
        <v>4.4543030000000003</v>
      </c>
      <c r="CY282">
        <f>AB282</f>
        <v>70.98</v>
      </c>
      <c r="CZ282">
        <f>AF282</f>
        <v>70.98</v>
      </c>
      <c r="DA282">
        <f>AJ282</f>
        <v>1</v>
      </c>
      <c r="DB282">
        <v>0</v>
      </c>
    </row>
    <row r="283" spans="1:106" x14ac:dyDescent="0.2">
      <c r="A283">
        <f>ROW(Source!A174)</f>
        <v>174</v>
      </c>
      <c r="B283">
        <v>33034105</v>
      </c>
      <c r="C283">
        <v>33035234</v>
      </c>
      <c r="D283">
        <v>32518977</v>
      </c>
      <c r="E283">
        <v>1</v>
      </c>
      <c r="F283">
        <v>1</v>
      </c>
      <c r="G283">
        <v>19</v>
      </c>
      <c r="H283">
        <v>3</v>
      </c>
      <c r="I283" t="s">
        <v>802</v>
      </c>
      <c r="J283" t="s">
        <v>803</v>
      </c>
      <c r="K283" t="s">
        <v>804</v>
      </c>
      <c r="L283">
        <v>1348</v>
      </c>
      <c r="N283">
        <v>1009</v>
      </c>
      <c r="O283" t="s">
        <v>19</v>
      </c>
      <c r="P283" t="s">
        <v>19</v>
      </c>
      <c r="Q283">
        <v>1000</v>
      </c>
      <c r="W283">
        <v>0</v>
      </c>
      <c r="X283">
        <v>-1592467254</v>
      </c>
      <c r="Y283">
        <v>0.03</v>
      </c>
      <c r="AA283">
        <v>117442.26</v>
      </c>
      <c r="AB283">
        <v>0</v>
      </c>
      <c r="AC283">
        <v>0</v>
      </c>
      <c r="AD283">
        <v>0</v>
      </c>
      <c r="AE283">
        <v>117442.26</v>
      </c>
      <c r="AF283">
        <v>0</v>
      </c>
      <c r="AG283">
        <v>0</v>
      </c>
      <c r="AH283">
        <v>0</v>
      </c>
      <c r="AI283">
        <v>1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3</v>
      </c>
      <c r="AT283">
        <v>0.03</v>
      </c>
      <c r="AU283" t="s">
        <v>3</v>
      </c>
      <c r="AV283">
        <v>0</v>
      </c>
      <c r="AW283">
        <v>2</v>
      </c>
      <c r="AX283">
        <v>33035242</v>
      </c>
      <c r="AY283">
        <v>1</v>
      </c>
      <c r="AZ283">
        <v>0</v>
      </c>
      <c r="BA283">
        <v>269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Y283*Source!I174</f>
        <v>6.0990000000000003E-3</v>
      </c>
      <c r="CY283">
        <f>AA283</f>
        <v>117442.26</v>
      </c>
      <c r="CZ283">
        <f>AE283</f>
        <v>117442.26</v>
      </c>
      <c r="DA283">
        <f>AI283</f>
        <v>1</v>
      </c>
      <c r="DB283">
        <v>0</v>
      </c>
    </row>
    <row r="284" spans="1:106" x14ac:dyDescent="0.2">
      <c r="A284">
        <f>ROW(Source!A174)</f>
        <v>174</v>
      </c>
      <c r="B284">
        <v>33034105</v>
      </c>
      <c r="C284">
        <v>33035234</v>
      </c>
      <c r="D284">
        <v>32520163</v>
      </c>
      <c r="E284">
        <v>1</v>
      </c>
      <c r="F284">
        <v>1</v>
      </c>
      <c r="G284">
        <v>19</v>
      </c>
      <c r="H284">
        <v>3</v>
      </c>
      <c r="I284" t="s">
        <v>25</v>
      </c>
      <c r="J284" t="s">
        <v>27</v>
      </c>
      <c r="K284" t="s">
        <v>26</v>
      </c>
      <c r="L284">
        <v>1348</v>
      </c>
      <c r="N284">
        <v>1009</v>
      </c>
      <c r="O284" t="s">
        <v>19</v>
      </c>
      <c r="P284" t="s">
        <v>19</v>
      </c>
      <c r="Q284">
        <v>1000</v>
      </c>
      <c r="W284">
        <v>0</v>
      </c>
      <c r="X284">
        <v>-1467733540</v>
      </c>
      <c r="Y284">
        <v>1</v>
      </c>
      <c r="AA284">
        <v>53410.15</v>
      </c>
      <c r="AB284">
        <v>0</v>
      </c>
      <c r="AC284">
        <v>0</v>
      </c>
      <c r="AD284">
        <v>0</v>
      </c>
      <c r="AE284">
        <v>53410.15</v>
      </c>
      <c r="AF284">
        <v>0</v>
      </c>
      <c r="AG284">
        <v>0</v>
      </c>
      <c r="AH284">
        <v>0</v>
      </c>
      <c r="AI284">
        <v>1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3</v>
      </c>
      <c r="AT284">
        <v>1</v>
      </c>
      <c r="AU284" t="s">
        <v>3</v>
      </c>
      <c r="AV284">
        <v>0</v>
      </c>
      <c r="AW284">
        <v>2</v>
      </c>
      <c r="AX284">
        <v>33035243</v>
      </c>
      <c r="AY284">
        <v>1</v>
      </c>
      <c r="AZ284">
        <v>0</v>
      </c>
      <c r="BA284">
        <v>270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Y284*Source!I174</f>
        <v>0.20330000000000001</v>
      </c>
      <c r="CY284">
        <f>AA284</f>
        <v>53410.15</v>
      </c>
      <c r="CZ284">
        <f>AE284</f>
        <v>53410.15</v>
      </c>
      <c r="DA284">
        <f>AI284</f>
        <v>1</v>
      </c>
      <c r="DB284">
        <v>0</v>
      </c>
    </row>
    <row r="285" spans="1:106" x14ac:dyDescent="0.2">
      <c r="A285">
        <f>ROW(Source!A174)</f>
        <v>174</v>
      </c>
      <c r="B285">
        <v>33034105</v>
      </c>
      <c r="C285">
        <v>33035234</v>
      </c>
      <c r="D285">
        <v>32520163</v>
      </c>
      <c r="E285">
        <v>1</v>
      </c>
      <c r="F285">
        <v>1</v>
      </c>
      <c r="G285">
        <v>19</v>
      </c>
      <c r="H285">
        <v>3</v>
      </c>
      <c r="I285" t="s">
        <v>25</v>
      </c>
      <c r="J285" t="s">
        <v>27</v>
      </c>
      <c r="K285" t="s">
        <v>26</v>
      </c>
      <c r="L285">
        <v>1348</v>
      </c>
      <c r="N285">
        <v>1009</v>
      </c>
      <c r="O285" t="s">
        <v>19</v>
      </c>
      <c r="P285" t="s">
        <v>19</v>
      </c>
      <c r="Q285">
        <v>1000</v>
      </c>
      <c r="W285">
        <v>0</v>
      </c>
      <c r="X285">
        <v>-1467733540</v>
      </c>
      <c r="Y285">
        <v>-1</v>
      </c>
      <c r="AA285">
        <v>53410.15</v>
      </c>
      <c r="AB285">
        <v>0</v>
      </c>
      <c r="AC285">
        <v>0</v>
      </c>
      <c r="AD285">
        <v>0</v>
      </c>
      <c r="AE285">
        <v>53410.15</v>
      </c>
      <c r="AF285">
        <v>0</v>
      </c>
      <c r="AG285">
        <v>0</v>
      </c>
      <c r="AH285">
        <v>0</v>
      </c>
      <c r="AI285">
        <v>1</v>
      </c>
      <c r="AJ285">
        <v>1</v>
      </c>
      <c r="AK285">
        <v>1</v>
      </c>
      <c r="AL285">
        <v>1</v>
      </c>
      <c r="AN285">
        <v>0</v>
      </c>
      <c r="AO285">
        <v>0</v>
      </c>
      <c r="AP285">
        <v>0</v>
      </c>
      <c r="AQ285">
        <v>0</v>
      </c>
      <c r="AR285">
        <v>0</v>
      </c>
      <c r="AS285" t="s">
        <v>3</v>
      </c>
      <c r="AT285">
        <v>-1</v>
      </c>
      <c r="AU285" t="s">
        <v>3</v>
      </c>
      <c r="AV285">
        <v>0</v>
      </c>
      <c r="AW285">
        <v>1</v>
      </c>
      <c r="AX285">
        <v>-1</v>
      </c>
      <c r="AY285">
        <v>0</v>
      </c>
      <c r="AZ285">
        <v>0</v>
      </c>
      <c r="BA285" t="s">
        <v>3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Y285*Source!I174</f>
        <v>-0.20330000000000001</v>
      </c>
      <c r="CY285">
        <f>AA285</f>
        <v>53410.15</v>
      </c>
      <c r="CZ285">
        <f>AE285</f>
        <v>53410.15</v>
      </c>
      <c r="DA285">
        <f>AI285</f>
        <v>1</v>
      </c>
      <c r="DB285">
        <v>0</v>
      </c>
    </row>
    <row r="286" spans="1:106" x14ac:dyDescent="0.2">
      <c r="A286">
        <f>ROW(Source!A176)</f>
        <v>176</v>
      </c>
      <c r="B286">
        <v>33034105</v>
      </c>
      <c r="C286">
        <v>33035245</v>
      </c>
      <c r="D286">
        <v>32505425</v>
      </c>
      <c r="E286">
        <v>19</v>
      </c>
      <c r="F286">
        <v>1</v>
      </c>
      <c r="G286">
        <v>19</v>
      </c>
      <c r="H286">
        <v>1</v>
      </c>
      <c r="I286" t="s">
        <v>795</v>
      </c>
      <c r="J286" t="s">
        <v>3</v>
      </c>
      <c r="K286" t="s">
        <v>796</v>
      </c>
      <c r="L286">
        <v>1191</v>
      </c>
      <c r="N286">
        <v>1013</v>
      </c>
      <c r="O286" t="s">
        <v>797</v>
      </c>
      <c r="P286" t="s">
        <v>797</v>
      </c>
      <c r="Q286">
        <v>1</v>
      </c>
      <c r="W286">
        <v>0</v>
      </c>
      <c r="X286">
        <v>476480486</v>
      </c>
      <c r="Y286">
        <v>453.1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1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3</v>
      </c>
      <c r="AT286">
        <v>453.1</v>
      </c>
      <c r="AU286" t="s">
        <v>3</v>
      </c>
      <c r="AV286">
        <v>1</v>
      </c>
      <c r="AW286">
        <v>2</v>
      </c>
      <c r="AX286">
        <v>33035261</v>
      </c>
      <c r="AY286">
        <v>1</v>
      </c>
      <c r="AZ286">
        <v>0</v>
      </c>
      <c r="BA286">
        <v>271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Y286*Source!I176</f>
        <v>12.546339</v>
      </c>
      <c r="CY286">
        <f>AD286</f>
        <v>0</v>
      </c>
      <c r="CZ286">
        <f>AH286</f>
        <v>0</v>
      </c>
      <c r="DA286">
        <f>AL286</f>
        <v>1</v>
      </c>
      <c r="DB286">
        <v>0</v>
      </c>
    </row>
    <row r="287" spans="1:106" x14ac:dyDescent="0.2">
      <c r="A287">
        <f>ROW(Source!A176)</f>
        <v>176</v>
      </c>
      <c r="B287">
        <v>33034105</v>
      </c>
      <c r="C287">
        <v>33035245</v>
      </c>
      <c r="D287">
        <v>32517073</v>
      </c>
      <c r="E287">
        <v>1</v>
      </c>
      <c r="F287">
        <v>1</v>
      </c>
      <c r="G287">
        <v>19</v>
      </c>
      <c r="H287">
        <v>2</v>
      </c>
      <c r="I287" t="s">
        <v>805</v>
      </c>
      <c r="J287" t="s">
        <v>806</v>
      </c>
      <c r="K287" t="s">
        <v>807</v>
      </c>
      <c r="L287">
        <v>1368</v>
      </c>
      <c r="N287">
        <v>1011</v>
      </c>
      <c r="O287" t="s">
        <v>801</v>
      </c>
      <c r="P287" t="s">
        <v>801</v>
      </c>
      <c r="Q287">
        <v>1</v>
      </c>
      <c r="W287">
        <v>0</v>
      </c>
      <c r="X287">
        <v>-865246060</v>
      </c>
      <c r="Y287">
        <v>1.38</v>
      </c>
      <c r="AA287">
        <v>0</v>
      </c>
      <c r="AB287">
        <v>3.37</v>
      </c>
      <c r="AC287">
        <v>0.85</v>
      </c>
      <c r="AD287">
        <v>0</v>
      </c>
      <c r="AE287">
        <v>0</v>
      </c>
      <c r="AF287">
        <v>3.37</v>
      </c>
      <c r="AG287">
        <v>0.85</v>
      </c>
      <c r="AH287">
        <v>0</v>
      </c>
      <c r="AI287">
        <v>1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3</v>
      </c>
      <c r="AT287">
        <v>1.38</v>
      </c>
      <c r="AU287" t="s">
        <v>3</v>
      </c>
      <c r="AV287">
        <v>0</v>
      </c>
      <c r="AW287">
        <v>2</v>
      </c>
      <c r="AX287">
        <v>33035262</v>
      </c>
      <c r="AY287">
        <v>1</v>
      </c>
      <c r="AZ287">
        <v>0</v>
      </c>
      <c r="BA287">
        <v>272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Y287*Source!I176</f>
        <v>3.8212199999999995E-2</v>
      </c>
      <c r="CY287">
        <f>AB287</f>
        <v>3.37</v>
      </c>
      <c r="CZ287">
        <f>AF287</f>
        <v>3.37</v>
      </c>
      <c r="DA287">
        <f>AJ287</f>
        <v>1</v>
      </c>
      <c r="DB287">
        <v>0</v>
      </c>
    </row>
    <row r="288" spans="1:106" x14ac:dyDescent="0.2">
      <c r="A288">
        <f>ROW(Source!A176)</f>
        <v>176</v>
      </c>
      <c r="B288">
        <v>33034105</v>
      </c>
      <c r="C288">
        <v>33035245</v>
      </c>
      <c r="D288">
        <v>32516433</v>
      </c>
      <c r="E288">
        <v>1</v>
      </c>
      <c r="F288">
        <v>1</v>
      </c>
      <c r="G288">
        <v>19</v>
      </c>
      <c r="H288">
        <v>2</v>
      </c>
      <c r="I288" t="s">
        <v>808</v>
      </c>
      <c r="J288" t="s">
        <v>809</v>
      </c>
      <c r="K288" t="s">
        <v>810</v>
      </c>
      <c r="L288">
        <v>1368</v>
      </c>
      <c r="N288">
        <v>1011</v>
      </c>
      <c r="O288" t="s">
        <v>801</v>
      </c>
      <c r="P288" t="s">
        <v>801</v>
      </c>
      <c r="Q288">
        <v>1</v>
      </c>
      <c r="W288">
        <v>0</v>
      </c>
      <c r="X288">
        <v>1483315828</v>
      </c>
      <c r="Y288">
        <v>0.31</v>
      </c>
      <c r="AA288">
        <v>0</v>
      </c>
      <c r="AB288">
        <v>566.44000000000005</v>
      </c>
      <c r="AC288">
        <v>281.27999999999997</v>
      </c>
      <c r="AD288">
        <v>0</v>
      </c>
      <c r="AE288">
        <v>0</v>
      </c>
      <c r="AF288">
        <v>566.44000000000005</v>
      </c>
      <c r="AG288">
        <v>281.27999999999997</v>
      </c>
      <c r="AH288">
        <v>0</v>
      </c>
      <c r="AI288">
        <v>1</v>
      </c>
      <c r="AJ288">
        <v>1</v>
      </c>
      <c r="AK288">
        <v>1</v>
      </c>
      <c r="AL288">
        <v>1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3</v>
      </c>
      <c r="AT288">
        <v>0.31</v>
      </c>
      <c r="AU288" t="s">
        <v>3</v>
      </c>
      <c r="AV288">
        <v>0</v>
      </c>
      <c r="AW288">
        <v>2</v>
      </c>
      <c r="AX288">
        <v>33035263</v>
      </c>
      <c r="AY288">
        <v>1</v>
      </c>
      <c r="AZ288">
        <v>0</v>
      </c>
      <c r="BA288">
        <v>273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Y288*Source!I176</f>
        <v>8.5839000000000002E-3</v>
      </c>
      <c r="CY288">
        <f>AB288</f>
        <v>566.44000000000005</v>
      </c>
      <c r="CZ288">
        <f>AF288</f>
        <v>566.44000000000005</v>
      </c>
      <c r="DA288">
        <f>AJ288</f>
        <v>1</v>
      </c>
      <c r="DB288">
        <v>0</v>
      </c>
    </row>
    <row r="289" spans="1:106" x14ac:dyDescent="0.2">
      <c r="A289">
        <f>ROW(Source!A176)</f>
        <v>176</v>
      </c>
      <c r="B289">
        <v>33034105</v>
      </c>
      <c r="C289">
        <v>33035245</v>
      </c>
      <c r="D289">
        <v>32516599</v>
      </c>
      <c r="E289">
        <v>1</v>
      </c>
      <c r="F289">
        <v>1</v>
      </c>
      <c r="G289">
        <v>19</v>
      </c>
      <c r="H289">
        <v>2</v>
      </c>
      <c r="I289" t="s">
        <v>811</v>
      </c>
      <c r="J289" t="s">
        <v>812</v>
      </c>
      <c r="K289" t="s">
        <v>813</v>
      </c>
      <c r="L289">
        <v>1368</v>
      </c>
      <c r="N289">
        <v>1011</v>
      </c>
      <c r="O289" t="s">
        <v>801</v>
      </c>
      <c r="P289" t="s">
        <v>801</v>
      </c>
      <c r="Q289">
        <v>1</v>
      </c>
      <c r="W289">
        <v>0</v>
      </c>
      <c r="X289">
        <v>47389749</v>
      </c>
      <c r="Y289">
        <v>26.25</v>
      </c>
      <c r="AA289">
        <v>0</v>
      </c>
      <c r="AB289">
        <v>9.7100000000000009</v>
      </c>
      <c r="AC289">
        <v>2.25</v>
      </c>
      <c r="AD289">
        <v>0</v>
      </c>
      <c r="AE289">
        <v>0</v>
      </c>
      <c r="AF289">
        <v>9.7100000000000009</v>
      </c>
      <c r="AG289">
        <v>2.25</v>
      </c>
      <c r="AH289">
        <v>0</v>
      </c>
      <c r="AI289">
        <v>1</v>
      </c>
      <c r="AJ289">
        <v>1</v>
      </c>
      <c r="AK289">
        <v>1</v>
      </c>
      <c r="AL289">
        <v>1</v>
      </c>
      <c r="AN289">
        <v>0</v>
      </c>
      <c r="AO289">
        <v>1</v>
      </c>
      <c r="AP289">
        <v>0</v>
      </c>
      <c r="AQ289">
        <v>0</v>
      </c>
      <c r="AR289">
        <v>0</v>
      </c>
      <c r="AS289" t="s">
        <v>3</v>
      </c>
      <c r="AT289">
        <v>26.25</v>
      </c>
      <c r="AU289" t="s">
        <v>3</v>
      </c>
      <c r="AV289">
        <v>0</v>
      </c>
      <c r="AW289">
        <v>2</v>
      </c>
      <c r="AX289">
        <v>33035264</v>
      </c>
      <c r="AY289">
        <v>1</v>
      </c>
      <c r="AZ289">
        <v>0</v>
      </c>
      <c r="BA289">
        <v>274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Y289*Source!I176</f>
        <v>0.72686249999999997</v>
      </c>
      <c r="CY289">
        <f>AB289</f>
        <v>9.7100000000000009</v>
      </c>
      <c r="CZ289">
        <f>AF289</f>
        <v>9.7100000000000009</v>
      </c>
      <c r="DA289">
        <f>AJ289</f>
        <v>1</v>
      </c>
      <c r="DB289">
        <v>0</v>
      </c>
    </row>
    <row r="290" spans="1:106" x14ac:dyDescent="0.2">
      <c r="A290">
        <f>ROW(Source!A176)</f>
        <v>176</v>
      </c>
      <c r="B290">
        <v>33034105</v>
      </c>
      <c r="C290">
        <v>33035245</v>
      </c>
      <c r="D290">
        <v>32517836</v>
      </c>
      <c r="E290">
        <v>1</v>
      </c>
      <c r="F290">
        <v>1</v>
      </c>
      <c r="G290">
        <v>19</v>
      </c>
      <c r="H290">
        <v>3</v>
      </c>
      <c r="I290" t="s">
        <v>814</v>
      </c>
      <c r="J290" t="s">
        <v>815</v>
      </c>
      <c r="K290" t="s">
        <v>816</v>
      </c>
      <c r="L290">
        <v>1348</v>
      </c>
      <c r="N290">
        <v>1009</v>
      </c>
      <c r="O290" t="s">
        <v>19</v>
      </c>
      <c r="P290" t="s">
        <v>19</v>
      </c>
      <c r="Q290">
        <v>1000</v>
      </c>
      <c r="W290">
        <v>0</v>
      </c>
      <c r="X290">
        <v>1571432467</v>
      </c>
      <c r="Y290">
        <v>0.04</v>
      </c>
      <c r="AA290">
        <v>31493.279999999999</v>
      </c>
      <c r="AB290">
        <v>0</v>
      </c>
      <c r="AC290">
        <v>0</v>
      </c>
      <c r="AD290">
        <v>0</v>
      </c>
      <c r="AE290">
        <v>31493.279999999999</v>
      </c>
      <c r="AF290">
        <v>0</v>
      </c>
      <c r="AG290">
        <v>0</v>
      </c>
      <c r="AH290">
        <v>0</v>
      </c>
      <c r="AI290">
        <v>1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3</v>
      </c>
      <c r="AT290">
        <v>0.04</v>
      </c>
      <c r="AU290" t="s">
        <v>3</v>
      </c>
      <c r="AV290">
        <v>0</v>
      </c>
      <c r="AW290">
        <v>2</v>
      </c>
      <c r="AX290">
        <v>33035265</v>
      </c>
      <c r="AY290">
        <v>1</v>
      </c>
      <c r="AZ290">
        <v>0</v>
      </c>
      <c r="BA290">
        <v>275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Y290*Source!I176</f>
        <v>1.1076E-3</v>
      </c>
      <c r="CY290">
        <f t="shared" ref="CY290:CY300" si="42">AA290</f>
        <v>31493.279999999999</v>
      </c>
      <c r="CZ290">
        <f t="shared" ref="CZ290:CZ300" si="43">AE290</f>
        <v>31493.279999999999</v>
      </c>
      <c r="DA290">
        <f t="shared" ref="DA290:DA300" si="44">AI290</f>
        <v>1</v>
      </c>
      <c r="DB290">
        <v>0</v>
      </c>
    </row>
    <row r="291" spans="1:106" x14ac:dyDescent="0.2">
      <c r="A291">
        <f>ROW(Source!A176)</f>
        <v>176</v>
      </c>
      <c r="B291">
        <v>33034105</v>
      </c>
      <c r="C291">
        <v>33035245</v>
      </c>
      <c r="D291">
        <v>32518156</v>
      </c>
      <c r="E291">
        <v>1</v>
      </c>
      <c r="F291">
        <v>1</v>
      </c>
      <c r="G291">
        <v>19</v>
      </c>
      <c r="H291">
        <v>3</v>
      </c>
      <c r="I291" t="s">
        <v>817</v>
      </c>
      <c r="J291" t="s">
        <v>818</v>
      </c>
      <c r="K291" t="s">
        <v>819</v>
      </c>
      <c r="L291">
        <v>1348</v>
      </c>
      <c r="N291">
        <v>1009</v>
      </c>
      <c r="O291" t="s">
        <v>19</v>
      </c>
      <c r="P291" t="s">
        <v>19</v>
      </c>
      <c r="Q291">
        <v>1000</v>
      </c>
      <c r="W291">
        <v>0</v>
      </c>
      <c r="X291">
        <v>1574046373</v>
      </c>
      <c r="Y291">
        <v>3.6999999999999998E-2</v>
      </c>
      <c r="AA291">
        <v>45454.3</v>
      </c>
      <c r="AB291">
        <v>0</v>
      </c>
      <c r="AC291">
        <v>0</v>
      </c>
      <c r="AD291">
        <v>0</v>
      </c>
      <c r="AE291">
        <v>45454.3</v>
      </c>
      <c r="AF291">
        <v>0</v>
      </c>
      <c r="AG291">
        <v>0</v>
      </c>
      <c r="AH291">
        <v>0</v>
      </c>
      <c r="AI291">
        <v>1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0</v>
      </c>
      <c r="AQ291">
        <v>0</v>
      </c>
      <c r="AR291">
        <v>0</v>
      </c>
      <c r="AS291" t="s">
        <v>3</v>
      </c>
      <c r="AT291">
        <v>3.6999999999999998E-2</v>
      </c>
      <c r="AU291" t="s">
        <v>3</v>
      </c>
      <c r="AV291">
        <v>0</v>
      </c>
      <c r="AW291">
        <v>2</v>
      </c>
      <c r="AX291">
        <v>33035266</v>
      </c>
      <c r="AY291">
        <v>1</v>
      </c>
      <c r="AZ291">
        <v>0</v>
      </c>
      <c r="BA291">
        <v>276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Y291*Source!I176</f>
        <v>1.0245299999999998E-3</v>
      </c>
      <c r="CY291">
        <f t="shared" si="42"/>
        <v>45454.3</v>
      </c>
      <c r="CZ291">
        <f t="shared" si="43"/>
        <v>45454.3</v>
      </c>
      <c r="DA291">
        <f t="shared" si="44"/>
        <v>1</v>
      </c>
      <c r="DB291">
        <v>0</v>
      </c>
    </row>
    <row r="292" spans="1:106" x14ac:dyDescent="0.2">
      <c r="A292">
        <f>ROW(Source!A176)</f>
        <v>176</v>
      </c>
      <c r="B292">
        <v>33034105</v>
      </c>
      <c r="C292">
        <v>33035245</v>
      </c>
      <c r="D292">
        <v>32518894</v>
      </c>
      <c r="E292">
        <v>1</v>
      </c>
      <c r="F292">
        <v>1</v>
      </c>
      <c r="G292">
        <v>19</v>
      </c>
      <c r="H292">
        <v>3</v>
      </c>
      <c r="I292" t="s">
        <v>820</v>
      </c>
      <c r="J292" t="s">
        <v>821</v>
      </c>
      <c r="K292" t="s">
        <v>822</v>
      </c>
      <c r="L292">
        <v>1327</v>
      </c>
      <c r="N292">
        <v>1005</v>
      </c>
      <c r="O292" t="s">
        <v>823</v>
      </c>
      <c r="P292" t="s">
        <v>823</v>
      </c>
      <c r="Q292">
        <v>1</v>
      </c>
      <c r="W292">
        <v>0</v>
      </c>
      <c r="X292">
        <v>-1132375348</v>
      </c>
      <c r="Y292">
        <v>5.6</v>
      </c>
      <c r="AA292">
        <v>63.78</v>
      </c>
      <c r="AB292">
        <v>0</v>
      </c>
      <c r="AC292">
        <v>0</v>
      </c>
      <c r="AD292">
        <v>0</v>
      </c>
      <c r="AE292">
        <v>63.78</v>
      </c>
      <c r="AF292">
        <v>0</v>
      </c>
      <c r="AG292">
        <v>0</v>
      </c>
      <c r="AH292">
        <v>0</v>
      </c>
      <c r="AI292">
        <v>1</v>
      </c>
      <c r="AJ292">
        <v>1</v>
      </c>
      <c r="AK292">
        <v>1</v>
      </c>
      <c r="AL292">
        <v>1</v>
      </c>
      <c r="AN292">
        <v>0</v>
      </c>
      <c r="AO292">
        <v>1</v>
      </c>
      <c r="AP292">
        <v>0</v>
      </c>
      <c r="AQ292">
        <v>0</v>
      </c>
      <c r="AR292">
        <v>0</v>
      </c>
      <c r="AS292" t="s">
        <v>3</v>
      </c>
      <c r="AT292">
        <v>5.6</v>
      </c>
      <c r="AU292" t="s">
        <v>3</v>
      </c>
      <c r="AV292">
        <v>0</v>
      </c>
      <c r="AW292">
        <v>2</v>
      </c>
      <c r="AX292">
        <v>33035268</v>
      </c>
      <c r="AY292">
        <v>1</v>
      </c>
      <c r="AZ292">
        <v>0</v>
      </c>
      <c r="BA292">
        <v>277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Y292*Source!I176</f>
        <v>0.15506399999999998</v>
      </c>
      <c r="CY292">
        <f t="shared" si="42"/>
        <v>63.78</v>
      </c>
      <c r="CZ292">
        <f t="shared" si="43"/>
        <v>63.78</v>
      </c>
      <c r="DA292">
        <f t="shared" si="44"/>
        <v>1</v>
      </c>
      <c r="DB292">
        <v>0</v>
      </c>
    </row>
    <row r="293" spans="1:106" x14ac:dyDescent="0.2">
      <c r="A293">
        <f>ROW(Source!A176)</f>
        <v>176</v>
      </c>
      <c r="B293">
        <v>33034105</v>
      </c>
      <c r="C293">
        <v>33035245</v>
      </c>
      <c r="D293">
        <v>32517311</v>
      </c>
      <c r="E293">
        <v>1</v>
      </c>
      <c r="F293">
        <v>1</v>
      </c>
      <c r="G293">
        <v>19</v>
      </c>
      <c r="H293">
        <v>3</v>
      </c>
      <c r="I293" t="s">
        <v>824</v>
      </c>
      <c r="J293" t="s">
        <v>825</v>
      </c>
      <c r="K293" t="s">
        <v>826</v>
      </c>
      <c r="L293">
        <v>1348</v>
      </c>
      <c r="N293">
        <v>1009</v>
      </c>
      <c r="O293" t="s">
        <v>19</v>
      </c>
      <c r="P293" t="s">
        <v>19</v>
      </c>
      <c r="Q293">
        <v>1000</v>
      </c>
      <c r="W293">
        <v>0</v>
      </c>
      <c r="X293">
        <v>1471527661</v>
      </c>
      <c r="Y293">
        <v>0.05</v>
      </c>
      <c r="AA293">
        <v>4752.91</v>
      </c>
      <c r="AB293">
        <v>0</v>
      </c>
      <c r="AC293">
        <v>0</v>
      </c>
      <c r="AD293">
        <v>0</v>
      </c>
      <c r="AE293">
        <v>4752.91</v>
      </c>
      <c r="AF293">
        <v>0</v>
      </c>
      <c r="AG293">
        <v>0</v>
      </c>
      <c r="AH293">
        <v>0</v>
      </c>
      <c r="AI293">
        <v>1</v>
      </c>
      <c r="AJ293">
        <v>1</v>
      </c>
      <c r="AK293">
        <v>1</v>
      </c>
      <c r="AL293">
        <v>1</v>
      </c>
      <c r="AN293">
        <v>0</v>
      </c>
      <c r="AO293">
        <v>1</v>
      </c>
      <c r="AP293">
        <v>0</v>
      </c>
      <c r="AQ293">
        <v>0</v>
      </c>
      <c r="AR293">
        <v>0</v>
      </c>
      <c r="AS293" t="s">
        <v>3</v>
      </c>
      <c r="AT293">
        <v>0.05</v>
      </c>
      <c r="AU293" t="s">
        <v>3</v>
      </c>
      <c r="AV293">
        <v>0</v>
      </c>
      <c r="AW293">
        <v>2</v>
      </c>
      <c r="AX293">
        <v>33035267</v>
      </c>
      <c r="AY293">
        <v>1</v>
      </c>
      <c r="AZ293">
        <v>0</v>
      </c>
      <c r="BA293">
        <v>278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Y293*Source!I176</f>
        <v>1.3845000000000001E-3</v>
      </c>
      <c r="CY293">
        <f t="shared" si="42"/>
        <v>4752.91</v>
      </c>
      <c r="CZ293">
        <f t="shared" si="43"/>
        <v>4752.91</v>
      </c>
      <c r="DA293">
        <f t="shared" si="44"/>
        <v>1</v>
      </c>
      <c r="DB293">
        <v>0</v>
      </c>
    </row>
    <row r="294" spans="1:106" x14ac:dyDescent="0.2">
      <c r="A294">
        <f>ROW(Source!A176)</f>
        <v>176</v>
      </c>
      <c r="B294">
        <v>33034105</v>
      </c>
      <c r="C294">
        <v>33035245</v>
      </c>
      <c r="D294">
        <v>32519061</v>
      </c>
      <c r="E294">
        <v>1</v>
      </c>
      <c r="F294">
        <v>1</v>
      </c>
      <c r="G294">
        <v>19</v>
      </c>
      <c r="H294">
        <v>3</v>
      </c>
      <c r="I294" t="s">
        <v>827</v>
      </c>
      <c r="J294" t="s">
        <v>828</v>
      </c>
      <c r="K294" t="s">
        <v>829</v>
      </c>
      <c r="L294">
        <v>1339</v>
      </c>
      <c r="N294">
        <v>1007</v>
      </c>
      <c r="O294" t="s">
        <v>830</v>
      </c>
      <c r="P294" t="s">
        <v>830</v>
      </c>
      <c r="Q294">
        <v>1</v>
      </c>
      <c r="W294">
        <v>0</v>
      </c>
      <c r="X294">
        <v>1653821073</v>
      </c>
      <c r="Y294">
        <v>1.75</v>
      </c>
      <c r="AA294">
        <v>29.98</v>
      </c>
      <c r="AB294">
        <v>0</v>
      </c>
      <c r="AC294">
        <v>0</v>
      </c>
      <c r="AD294">
        <v>0</v>
      </c>
      <c r="AE294">
        <v>29.98</v>
      </c>
      <c r="AF294">
        <v>0</v>
      </c>
      <c r="AG294">
        <v>0</v>
      </c>
      <c r="AH294">
        <v>0</v>
      </c>
      <c r="AI294">
        <v>1</v>
      </c>
      <c r="AJ294">
        <v>1</v>
      </c>
      <c r="AK294">
        <v>1</v>
      </c>
      <c r="AL294">
        <v>1</v>
      </c>
      <c r="AN294">
        <v>0</v>
      </c>
      <c r="AO294">
        <v>1</v>
      </c>
      <c r="AP294">
        <v>0</v>
      </c>
      <c r="AQ294">
        <v>0</v>
      </c>
      <c r="AR294">
        <v>0</v>
      </c>
      <c r="AS294" t="s">
        <v>3</v>
      </c>
      <c r="AT294">
        <v>1.75</v>
      </c>
      <c r="AU294" t="s">
        <v>3</v>
      </c>
      <c r="AV294">
        <v>0</v>
      </c>
      <c r="AW294">
        <v>2</v>
      </c>
      <c r="AX294">
        <v>33035269</v>
      </c>
      <c r="AY294">
        <v>1</v>
      </c>
      <c r="AZ294">
        <v>0</v>
      </c>
      <c r="BA294">
        <v>279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Y294*Source!I176</f>
        <v>4.8457500000000001E-2</v>
      </c>
      <c r="CY294">
        <f t="shared" si="42"/>
        <v>29.98</v>
      </c>
      <c r="CZ294">
        <f t="shared" si="43"/>
        <v>29.98</v>
      </c>
      <c r="DA294">
        <f t="shared" si="44"/>
        <v>1</v>
      </c>
      <c r="DB294">
        <v>0</v>
      </c>
    </row>
    <row r="295" spans="1:106" x14ac:dyDescent="0.2">
      <c r="A295">
        <f>ROW(Source!A176)</f>
        <v>176</v>
      </c>
      <c r="B295">
        <v>33034105</v>
      </c>
      <c r="C295">
        <v>33035245</v>
      </c>
      <c r="D295">
        <v>32517740</v>
      </c>
      <c r="E295">
        <v>1</v>
      </c>
      <c r="F295">
        <v>1</v>
      </c>
      <c r="G295">
        <v>19</v>
      </c>
      <c r="H295">
        <v>3</v>
      </c>
      <c r="I295" t="s">
        <v>831</v>
      </c>
      <c r="J295" t="s">
        <v>832</v>
      </c>
      <c r="K295" t="s">
        <v>833</v>
      </c>
      <c r="L295">
        <v>1339</v>
      </c>
      <c r="N295">
        <v>1007</v>
      </c>
      <c r="O295" t="s">
        <v>830</v>
      </c>
      <c r="P295" t="s">
        <v>830</v>
      </c>
      <c r="Q295">
        <v>1</v>
      </c>
      <c r="W295">
        <v>0</v>
      </c>
      <c r="X295">
        <v>-86784973</v>
      </c>
      <c r="Y295">
        <v>0.08</v>
      </c>
      <c r="AA295">
        <v>4993.7</v>
      </c>
      <c r="AB295">
        <v>0</v>
      </c>
      <c r="AC295">
        <v>0</v>
      </c>
      <c r="AD295">
        <v>0</v>
      </c>
      <c r="AE295">
        <v>4993.7</v>
      </c>
      <c r="AF295">
        <v>0</v>
      </c>
      <c r="AG295">
        <v>0</v>
      </c>
      <c r="AH295">
        <v>0</v>
      </c>
      <c r="AI295">
        <v>1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0</v>
      </c>
      <c r="AQ295">
        <v>0</v>
      </c>
      <c r="AR295">
        <v>0</v>
      </c>
      <c r="AS295" t="s">
        <v>3</v>
      </c>
      <c r="AT295">
        <v>0.08</v>
      </c>
      <c r="AU295" t="s">
        <v>3</v>
      </c>
      <c r="AV295">
        <v>0</v>
      </c>
      <c r="AW295">
        <v>2</v>
      </c>
      <c r="AX295">
        <v>33035270</v>
      </c>
      <c r="AY295">
        <v>1</v>
      </c>
      <c r="AZ295">
        <v>0</v>
      </c>
      <c r="BA295">
        <v>280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Y295*Source!I176</f>
        <v>2.2152000000000001E-3</v>
      </c>
      <c r="CY295">
        <f t="shared" si="42"/>
        <v>4993.7</v>
      </c>
      <c r="CZ295">
        <f t="shared" si="43"/>
        <v>4993.7</v>
      </c>
      <c r="DA295">
        <f t="shared" si="44"/>
        <v>1</v>
      </c>
      <c r="DB295">
        <v>0</v>
      </c>
    </row>
    <row r="296" spans="1:106" x14ac:dyDescent="0.2">
      <c r="A296">
        <f>ROW(Source!A176)</f>
        <v>176</v>
      </c>
      <c r="B296">
        <v>33034105</v>
      </c>
      <c r="C296">
        <v>33035245</v>
      </c>
      <c r="D296">
        <v>32517729</v>
      </c>
      <c r="E296">
        <v>1</v>
      </c>
      <c r="F296">
        <v>1</v>
      </c>
      <c r="G296">
        <v>19</v>
      </c>
      <c r="H296">
        <v>3</v>
      </c>
      <c r="I296" t="s">
        <v>834</v>
      </c>
      <c r="J296" t="s">
        <v>835</v>
      </c>
      <c r="K296" t="s">
        <v>836</v>
      </c>
      <c r="L296">
        <v>1339</v>
      </c>
      <c r="N296">
        <v>1007</v>
      </c>
      <c r="O296" t="s">
        <v>830</v>
      </c>
      <c r="P296" t="s">
        <v>830</v>
      </c>
      <c r="Q296">
        <v>1</v>
      </c>
      <c r="W296">
        <v>0</v>
      </c>
      <c r="X296">
        <v>-36459073</v>
      </c>
      <c r="Y296">
        <v>0.69</v>
      </c>
      <c r="AA296">
        <v>3762.19</v>
      </c>
      <c r="AB296">
        <v>0</v>
      </c>
      <c r="AC296">
        <v>0</v>
      </c>
      <c r="AD296">
        <v>0</v>
      </c>
      <c r="AE296">
        <v>3762.19</v>
      </c>
      <c r="AF296">
        <v>0</v>
      </c>
      <c r="AG296">
        <v>0</v>
      </c>
      <c r="AH296">
        <v>0</v>
      </c>
      <c r="AI296">
        <v>1</v>
      </c>
      <c r="AJ296">
        <v>1</v>
      </c>
      <c r="AK296">
        <v>1</v>
      </c>
      <c r="AL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 t="s">
        <v>3</v>
      </c>
      <c r="AT296">
        <v>0.69</v>
      </c>
      <c r="AU296" t="s">
        <v>3</v>
      </c>
      <c r="AV296">
        <v>0</v>
      </c>
      <c r="AW296">
        <v>2</v>
      </c>
      <c r="AX296">
        <v>33035271</v>
      </c>
      <c r="AY296">
        <v>1</v>
      </c>
      <c r="AZ296">
        <v>0</v>
      </c>
      <c r="BA296">
        <v>281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Y296*Source!I176</f>
        <v>1.9106099999999997E-2</v>
      </c>
      <c r="CY296">
        <f t="shared" si="42"/>
        <v>3762.19</v>
      </c>
      <c r="CZ296">
        <f t="shared" si="43"/>
        <v>3762.19</v>
      </c>
      <c r="DA296">
        <f t="shared" si="44"/>
        <v>1</v>
      </c>
      <c r="DB296">
        <v>0</v>
      </c>
    </row>
    <row r="297" spans="1:106" x14ac:dyDescent="0.2">
      <c r="A297">
        <f>ROW(Source!A176)</f>
        <v>176</v>
      </c>
      <c r="B297">
        <v>33034105</v>
      </c>
      <c r="C297">
        <v>33035245</v>
      </c>
      <c r="D297">
        <v>32517783</v>
      </c>
      <c r="E297">
        <v>1</v>
      </c>
      <c r="F297">
        <v>1</v>
      </c>
      <c r="G297">
        <v>19</v>
      </c>
      <c r="H297">
        <v>3</v>
      </c>
      <c r="I297" t="s">
        <v>837</v>
      </c>
      <c r="J297" t="s">
        <v>838</v>
      </c>
      <c r="K297" t="s">
        <v>839</v>
      </c>
      <c r="L297">
        <v>1339</v>
      </c>
      <c r="N297">
        <v>1007</v>
      </c>
      <c r="O297" t="s">
        <v>830</v>
      </c>
      <c r="P297" t="s">
        <v>830</v>
      </c>
      <c r="Q297">
        <v>1</v>
      </c>
      <c r="W297">
        <v>0</v>
      </c>
      <c r="X297">
        <v>-1282603236</v>
      </c>
      <c r="Y297">
        <v>0.2</v>
      </c>
      <c r="AA297">
        <v>5631.96</v>
      </c>
      <c r="AB297">
        <v>0</v>
      </c>
      <c r="AC297">
        <v>0</v>
      </c>
      <c r="AD297">
        <v>0</v>
      </c>
      <c r="AE297">
        <v>5631.96</v>
      </c>
      <c r="AF297">
        <v>0</v>
      </c>
      <c r="AG297">
        <v>0</v>
      </c>
      <c r="AH297">
        <v>0</v>
      </c>
      <c r="AI297">
        <v>1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0</v>
      </c>
      <c r="AQ297">
        <v>0</v>
      </c>
      <c r="AR297">
        <v>0</v>
      </c>
      <c r="AS297" t="s">
        <v>3</v>
      </c>
      <c r="AT297">
        <v>0.2</v>
      </c>
      <c r="AU297" t="s">
        <v>3</v>
      </c>
      <c r="AV297">
        <v>0</v>
      </c>
      <c r="AW297">
        <v>2</v>
      </c>
      <c r="AX297">
        <v>33035272</v>
      </c>
      <c r="AY297">
        <v>1</v>
      </c>
      <c r="AZ297">
        <v>0</v>
      </c>
      <c r="BA297">
        <v>282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Y297*Source!I176</f>
        <v>5.5380000000000004E-3</v>
      </c>
      <c r="CY297">
        <f t="shared" si="42"/>
        <v>5631.96</v>
      </c>
      <c r="CZ297">
        <f t="shared" si="43"/>
        <v>5631.96</v>
      </c>
      <c r="DA297">
        <f t="shared" si="44"/>
        <v>1</v>
      </c>
      <c r="DB297">
        <v>0</v>
      </c>
    </row>
    <row r="298" spans="1:106" x14ac:dyDescent="0.2">
      <c r="A298">
        <f>ROW(Source!A176)</f>
        <v>176</v>
      </c>
      <c r="B298">
        <v>33034105</v>
      </c>
      <c r="C298">
        <v>33035245</v>
      </c>
      <c r="D298">
        <v>32517784</v>
      </c>
      <c r="E298">
        <v>1</v>
      </c>
      <c r="F298">
        <v>1</v>
      </c>
      <c r="G298">
        <v>19</v>
      </c>
      <c r="H298">
        <v>3</v>
      </c>
      <c r="I298" t="s">
        <v>840</v>
      </c>
      <c r="J298" t="s">
        <v>841</v>
      </c>
      <c r="K298" t="s">
        <v>842</v>
      </c>
      <c r="L298">
        <v>1339</v>
      </c>
      <c r="N298">
        <v>1007</v>
      </c>
      <c r="O298" t="s">
        <v>830</v>
      </c>
      <c r="P298" t="s">
        <v>830</v>
      </c>
      <c r="Q298">
        <v>1</v>
      </c>
      <c r="W298">
        <v>0</v>
      </c>
      <c r="X298">
        <v>966492149</v>
      </c>
      <c r="Y298">
        <v>0.69</v>
      </c>
      <c r="AA298">
        <v>5631.96</v>
      </c>
      <c r="AB298">
        <v>0</v>
      </c>
      <c r="AC298">
        <v>0</v>
      </c>
      <c r="AD298">
        <v>0</v>
      </c>
      <c r="AE298">
        <v>5631.96</v>
      </c>
      <c r="AF298">
        <v>0</v>
      </c>
      <c r="AG298">
        <v>0</v>
      </c>
      <c r="AH298">
        <v>0</v>
      </c>
      <c r="AI298">
        <v>1</v>
      </c>
      <c r="AJ298">
        <v>1</v>
      </c>
      <c r="AK298">
        <v>1</v>
      </c>
      <c r="AL298">
        <v>1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3</v>
      </c>
      <c r="AT298">
        <v>0.69</v>
      </c>
      <c r="AU298" t="s">
        <v>3</v>
      </c>
      <c r="AV298">
        <v>0</v>
      </c>
      <c r="AW298">
        <v>2</v>
      </c>
      <c r="AX298">
        <v>33035273</v>
      </c>
      <c r="AY298">
        <v>1</v>
      </c>
      <c r="AZ298">
        <v>0</v>
      </c>
      <c r="BA298">
        <v>283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Y298*Source!I176</f>
        <v>1.9106099999999997E-2</v>
      </c>
      <c r="CY298">
        <f t="shared" si="42"/>
        <v>5631.96</v>
      </c>
      <c r="CZ298">
        <f t="shared" si="43"/>
        <v>5631.96</v>
      </c>
      <c r="DA298">
        <f t="shared" si="44"/>
        <v>1</v>
      </c>
      <c r="DB298">
        <v>0</v>
      </c>
    </row>
    <row r="299" spans="1:106" x14ac:dyDescent="0.2">
      <c r="A299">
        <f>ROW(Source!A176)</f>
        <v>176</v>
      </c>
      <c r="B299">
        <v>33034105</v>
      </c>
      <c r="C299">
        <v>33035245</v>
      </c>
      <c r="D299">
        <v>32519911</v>
      </c>
      <c r="E299">
        <v>1</v>
      </c>
      <c r="F299">
        <v>1</v>
      </c>
      <c r="G299">
        <v>19</v>
      </c>
      <c r="H299">
        <v>3</v>
      </c>
      <c r="I299" t="s">
        <v>843</v>
      </c>
      <c r="J299" t="s">
        <v>844</v>
      </c>
      <c r="K299" t="s">
        <v>845</v>
      </c>
      <c r="L299">
        <v>1339</v>
      </c>
      <c r="N299">
        <v>1007</v>
      </c>
      <c r="O299" t="s">
        <v>830</v>
      </c>
      <c r="P299" t="s">
        <v>830</v>
      </c>
      <c r="Q299">
        <v>1</v>
      </c>
      <c r="W299">
        <v>0</v>
      </c>
      <c r="X299">
        <v>-1613524913</v>
      </c>
      <c r="Y299">
        <v>102</v>
      </c>
      <c r="AA299">
        <v>3195.93</v>
      </c>
      <c r="AB299">
        <v>0</v>
      </c>
      <c r="AC299">
        <v>0</v>
      </c>
      <c r="AD299">
        <v>0</v>
      </c>
      <c r="AE299">
        <v>3195.93</v>
      </c>
      <c r="AF299">
        <v>0</v>
      </c>
      <c r="AG299">
        <v>0</v>
      </c>
      <c r="AH299">
        <v>0</v>
      </c>
      <c r="AI299">
        <v>1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3</v>
      </c>
      <c r="AT299">
        <v>102</v>
      </c>
      <c r="AU299" t="s">
        <v>3</v>
      </c>
      <c r="AV299">
        <v>0</v>
      </c>
      <c r="AW299">
        <v>2</v>
      </c>
      <c r="AX299">
        <v>33035274</v>
      </c>
      <c r="AY299">
        <v>1</v>
      </c>
      <c r="AZ299">
        <v>0</v>
      </c>
      <c r="BA299">
        <v>284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Y299*Source!I176</f>
        <v>2.8243800000000001</v>
      </c>
      <c r="CY299">
        <f t="shared" si="42"/>
        <v>3195.93</v>
      </c>
      <c r="CZ299">
        <f t="shared" si="43"/>
        <v>3195.93</v>
      </c>
      <c r="DA299">
        <f t="shared" si="44"/>
        <v>1</v>
      </c>
      <c r="DB299">
        <v>0</v>
      </c>
    </row>
    <row r="300" spans="1:106" x14ac:dyDescent="0.2">
      <c r="A300">
        <f>ROW(Source!A176)</f>
        <v>176</v>
      </c>
      <c r="B300">
        <v>33034105</v>
      </c>
      <c r="C300">
        <v>33035245</v>
      </c>
      <c r="D300">
        <v>32521663</v>
      </c>
      <c r="E300">
        <v>1</v>
      </c>
      <c r="F300">
        <v>1</v>
      </c>
      <c r="G300">
        <v>19</v>
      </c>
      <c r="H300">
        <v>3</v>
      </c>
      <c r="I300" t="s">
        <v>846</v>
      </c>
      <c r="J300" t="s">
        <v>847</v>
      </c>
      <c r="K300" t="s">
        <v>848</v>
      </c>
      <c r="L300">
        <v>1327</v>
      </c>
      <c r="N300">
        <v>1005</v>
      </c>
      <c r="O300" t="s">
        <v>823</v>
      </c>
      <c r="P300" t="s">
        <v>823</v>
      </c>
      <c r="Q300">
        <v>1</v>
      </c>
      <c r="W300">
        <v>0</v>
      </c>
      <c r="X300">
        <v>603730207</v>
      </c>
      <c r="Y300">
        <v>49.5</v>
      </c>
      <c r="AA300">
        <v>207.09</v>
      </c>
      <c r="AB300">
        <v>0</v>
      </c>
      <c r="AC300">
        <v>0</v>
      </c>
      <c r="AD300">
        <v>0</v>
      </c>
      <c r="AE300">
        <v>207.09</v>
      </c>
      <c r="AF300">
        <v>0</v>
      </c>
      <c r="AG300">
        <v>0</v>
      </c>
      <c r="AH300">
        <v>0</v>
      </c>
      <c r="AI300">
        <v>1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49.5</v>
      </c>
      <c r="AU300" t="s">
        <v>3</v>
      </c>
      <c r="AV300">
        <v>0</v>
      </c>
      <c r="AW300">
        <v>2</v>
      </c>
      <c r="AX300">
        <v>33035275</v>
      </c>
      <c r="AY300">
        <v>1</v>
      </c>
      <c r="AZ300">
        <v>0</v>
      </c>
      <c r="BA300">
        <v>285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Y300*Source!I176</f>
        <v>1.370655</v>
      </c>
      <c r="CY300">
        <f t="shared" si="42"/>
        <v>207.09</v>
      </c>
      <c r="CZ300">
        <f t="shared" si="43"/>
        <v>207.09</v>
      </c>
      <c r="DA300">
        <f t="shared" si="44"/>
        <v>1</v>
      </c>
      <c r="DB300">
        <v>0</v>
      </c>
    </row>
    <row r="301" spans="1:106" x14ac:dyDescent="0.2">
      <c r="A301">
        <f>ROW(Source!A179)</f>
        <v>179</v>
      </c>
      <c r="B301">
        <v>33034105</v>
      </c>
      <c r="C301">
        <v>33035278</v>
      </c>
      <c r="D301">
        <v>32505425</v>
      </c>
      <c r="E301">
        <v>19</v>
      </c>
      <c r="F301">
        <v>1</v>
      </c>
      <c r="G301">
        <v>19</v>
      </c>
      <c r="H301">
        <v>1</v>
      </c>
      <c r="I301" t="s">
        <v>795</v>
      </c>
      <c r="J301" t="s">
        <v>3</v>
      </c>
      <c r="K301" t="s">
        <v>796</v>
      </c>
      <c r="L301">
        <v>1191</v>
      </c>
      <c r="N301">
        <v>1013</v>
      </c>
      <c r="O301" t="s">
        <v>797</v>
      </c>
      <c r="P301" t="s">
        <v>797</v>
      </c>
      <c r="Q301">
        <v>1</v>
      </c>
      <c r="W301">
        <v>0</v>
      </c>
      <c r="X301">
        <v>476480486</v>
      </c>
      <c r="Y301">
        <v>36.11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1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3</v>
      </c>
      <c r="AT301">
        <v>36.11</v>
      </c>
      <c r="AU301" t="s">
        <v>3</v>
      </c>
      <c r="AV301">
        <v>1</v>
      </c>
      <c r="AW301">
        <v>2</v>
      </c>
      <c r="AX301">
        <v>33035284</v>
      </c>
      <c r="AY301">
        <v>1</v>
      </c>
      <c r="AZ301">
        <v>0</v>
      </c>
      <c r="BA301">
        <v>286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Y301*Source!I179</f>
        <v>41.851489999999998</v>
      </c>
      <c r="CY301">
        <f>AD301</f>
        <v>0</v>
      </c>
      <c r="CZ301">
        <f>AH301</f>
        <v>0</v>
      </c>
      <c r="DA301">
        <f>AL301</f>
        <v>1</v>
      </c>
      <c r="DB301">
        <v>0</v>
      </c>
    </row>
    <row r="302" spans="1:106" x14ac:dyDescent="0.2">
      <c r="A302">
        <f>ROW(Source!A179)</f>
        <v>179</v>
      </c>
      <c r="B302">
        <v>33034105</v>
      </c>
      <c r="C302">
        <v>33035278</v>
      </c>
      <c r="D302">
        <v>32516754</v>
      </c>
      <c r="E302">
        <v>1</v>
      </c>
      <c r="F302">
        <v>1</v>
      </c>
      <c r="G302">
        <v>19</v>
      </c>
      <c r="H302">
        <v>2</v>
      </c>
      <c r="I302" t="s">
        <v>798</v>
      </c>
      <c r="J302" t="s">
        <v>799</v>
      </c>
      <c r="K302" t="s">
        <v>800</v>
      </c>
      <c r="L302">
        <v>1368</v>
      </c>
      <c r="N302">
        <v>1011</v>
      </c>
      <c r="O302" t="s">
        <v>801</v>
      </c>
      <c r="P302" t="s">
        <v>801</v>
      </c>
      <c r="Q302">
        <v>1</v>
      </c>
      <c r="W302">
        <v>0</v>
      </c>
      <c r="X302">
        <v>-1683917449</v>
      </c>
      <c r="Y302">
        <v>21.91</v>
      </c>
      <c r="AA302">
        <v>0</v>
      </c>
      <c r="AB302">
        <v>70.98</v>
      </c>
      <c r="AC302">
        <v>6.52</v>
      </c>
      <c r="AD302">
        <v>0</v>
      </c>
      <c r="AE302">
        <v>0</v>
      </c>
      <c r="AF302">
        <v>70.98</v>
      </c>
      <c r="AG302">
        <v>6.52</v>
      </c>
      <c r="AH302">
        <v>0</v>
      </c>
      <c r="AI302">
        <v>1</v>
      </c>
      <c r="AJ302">
        <v>1</v>
      </c>
      <c r="AK302">
        <v>1</v>
      </c>
      <c r="AL302">
        <v>1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3</v>
      </c>
      <c r="AT302">
        <v>21.91</v>
      </c>
      <c r="AU302" t="s">
        <v>3</v>
      </c>
      <c r="AV302">
        <v>0</v>
      </c>
      <c r="AW302">
        <v>2</v>
      </c>
      <c r="AX302">
        <v>33035285</v>
      </c>
      <c r="AY302">
        <v>1</v>
      </c>
      <c r="AZ302">
        <v>0</v>
      </c>
      <c r="BA302">
        <v>287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Y302*Source!I179</f>
        <v>25.393689999999999</v>
      </c>
      <c r="CY302">
        <f>AB302</f>
        <v>70.98</v>
      </c>
      <c r="CZ302">
        <f>AF302</f>
        <v>70.98</v>
      </c>
      <c r="DA302">
        <f>AJ302</f>
        <v>1</v>
      </c>
      <c r="DB302">
        <v>0</v>
      </c>
    </row>
    <row r="303" spans="1:106" x14ac:dyDescent="0.2">
      <c r="A303">
        <f>ROW(Source!A179)</f>
        <v>179</v>
      </c>
      <c r="B303">
        <v>33034105</v>
      </c>
      <c r="C303">
        <v>33035278</v>
      </c>
      <c r="D303">
        <v>32518977</v>
      </c>
      <c r="E303">
        <v>1</v>
      </c>
      <c r="F303">
        <v>1</v>
      </c>
      <c r="G303">
        <v>19</v>
      </c>
      <c r="H303">
        <v>3</v>
      </c>
      <c r="I303" t="s">
        <v>802</v>
      </c>
      <c r="J303" t="s">
        <v>803</v>
      </c>
      <c r="K303" t="s">
        <v>804</v>
      </c>
      <c r="L303">
        <v>1348</v>
      </c>
      <c r="N303">
        <v>1009</v>
      </c>
      <c r="O303" t="s">
        <v>19</v>
      </c>
      <c r="P303" t="s">
        <v>19</v>
      </c>
      <c r="Q303">
        <v>1000</v>
      </c>
      <c r="W303">
        <v>0</v>
      </c>
      <c r="X303">
        <v>-1592467254</v>
      </c>
      <c r="Y303">
        <v>0.03</v>
      </c>
      <c r="AA303">
        <v>117442.26</v>
      </c>
      <c r="AB303">
        <v>0</v>
      </c>
      <c r="AC303">
        <v>0</v>
      </c>
      <c r="AD303">
        <v>0</v>
      </c>
      <c r="AE303">
        <v>117442.26</v>
      </c>
      <c r="AF303">
        <v>0</v>
      </c>
      <c r="AG303">
        <v>0</v>
      </c>
      <c r="AH303">
        <v>0</v>
      </c>
      <c r="AI303">
        <v>1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0</v>
      </c>
      <c r="AQ303">
        <v>0</v>
      </c>
      <c r="AR303">
        <v>0</v>
      </c>
      <c r="AS303" t="s">
        <v>3</v>
      </c>
      <c r="AT303">
        <v>0.03</v>
      </c>
      <c r="AU303" t="s">
        <v>3</v>
      </c>
      <c r="AV303">
        <v>0</v>
      </c>
      <c r="AW303">
        <v>2</v>
      </c>
      <c r="AX303">
        <v>33035286</v>
      </c>
      <c r="AY303">
        <v>1</v>
      </c>
      <c r="AZ303">
        <v>0</v>
      </c>
      <c r="BA303">
        <v>288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Y303*Source!I179</f>
        <v>3.4770000000000002E-2</v>
      </c>
      <c r="CY303">
        <f>AA303</f>
        <v>117442.26</v>
      </c>
      <c r="CZ303">
        <f>AE303</f>
        <v>117442.26</v>
      </c>
      <c r="DA303">
        <f>AI303</f>
        <v>1</v>
      </c>
      <c r="DB303">
        <v>0</v>
      </c>
    </row>
    <row r="304" spans="1:106" x14ac:dyDescent="0.2">
      <c r="A304">
        <f>ROW(Source!A179)</f>
        <v>179</v>
      </c>
      <c r="B304">
        <v>33034105</v>
      </c>
      <c r="C304">
        <v>33035278</v>
      </c>
      <c r="D304">
        <v>32520163</v>
      </c>
      <c r="E304">
        <v>1</v>
      </c>
      <c r="F304">
        <v>1</v>
      </c>
      <c r="G304">
        <v>19</v>
      </c>
      <c r="H304">
        <v>3</v>
      </c>
      <c r="I304" t="s">
        <v>25</v>
      </c>
      <c r="J304" t="s">
        <v>27</v>
      </c>
      <c r="K304" t="s">
        <v>26</v>
      </c>
      <c r="L304">
        <v>1348</v>
      </c>
      <c r="N304">
        <v>1009</v>
      </c>
      <c r="O304" t="s">
        <v>19</v>
      </c>
      <c r="P304" t="s">
        <v>19</v>
      </c>
      <c r="Q304">
        <v>1000</v>
      </c>
      <c r="W304">
        <v>0</v>
      </c>
      <c r="X304">
        <v>-1467733540</v>
      </c>
      <c r="Y304">
        <v>1</v>
      </c>
      <c r="AA304">
        <v>53410.15</v>
      </c>
      <c r="AB304">
        <v>0</v>
      </c>
      <c r="AC304">
        <v>0</v>
      </c>
      <c r="AD304">
        <v>0</v>
      </c>
      <c r="AE304">
        <v>53410.15</v>
      </c>
      <c r="AF304">
        <v>0</v>
      </c>
      <c r="AG304">
        <v>0</v>
      </c>
      <c r="AH304">
        <v>0</v>
      </c>
      <c r="AI304">
        <v>1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3</v>
      </c>
      <c r="AT304">
        <v>1</v>
      </c>
      <c r="AU304" t="s">
        <v>3</v>
      </c>
      <c r="AV304">
        <v>0</v>
      </c>
      <c r="AW304">
        <v>2</v>
      </c>
      <c r="AX304">
        <v>33035287</v>
      </c>
      <c r="AY304">
        <v>1</v>
      </c>
      <c r="AZ304">
        <v>0</v>
      </c>
      <c r="BA304">
        <v>289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Y304*Source!I179</f>
        <v>1.159</v>
      </c>
      <c r="CY304">
        <f>AA304</f>
        <v>53410.15</v>
      </c>
      <c r="CZ304">
        <f>AE304</f>
        <v>53410.15</v>
      </c>
      <c r="DA304">
        <f>AI304</f>
        <v>1</v>
      </c>
      <c r="DB304">
        <v>0</v>
      </c>
    </row>
    <row r="305" spans="1:106" x14ac:dyDescent="0.2">
      <c r="A305">
        <f>ROW(Source!A179)</f>
        <v>179</v>
      </c>
      <c r="B305">
        <v>33034105</v>
      </c>
      <c r="C305">
        <v>33035278</v>
      </c>
      <c r="D305">
        <v>32520163</v>
      </c>
      <c r="E305">
        <v>1</v>
      </c>
      <c r="F305">
        <v>1</v>
      </c>
      <c r="G305">
        <v>19</v>
      </c>
      <c r="H305">
        <v>3</v>
      </c>
      <c r="I305" t="s">
        <v>25</v>
      </c>
      <c r="J305" t="s">
        <v>27</v>
      </c>
      <c r="K305" t="s">
        <v>26</v>
      </c>
      <c r="L305">
        <v>1348</v>
      </c>
      <c r="N305">
        <v>1009</v>
      </c>
      <c r="O305" t="s">
        <v>19</v>
      </c>
      <c r="P305" t="s">
        <v>19</v>
      </c>
      <c r="Q305">
        <v>1000</v>
      </c>
      <c r="W305">
        <v>0</v>
      </c>
      <c r="X305">
        <v>-1467733540</v>
      </c>
      <c r="Y305">
        <v>-1</v>
      </c>
      <c r="AA305">
        <v>53410.15</v>
      </c>
      <c r="AB305">
        <v>0</v>
      </c>
      <c r="AC305">
        <v>0</v>
      </c>
      <c r="AD305">
        <v>0</v>
      </c>
      <c r="AE305">
        <v>53410.15</v>
      </c>
      <c r="AF305">
        <v>0</v>
      </c>
      <c r="AG305">
        <v>0</v>
      </c>
      <c r="AH305">
        <v>0</v>
      </c>
      <c r="AI305">
        <v>1</v>
      </c>
      <c r="AJ305">
        <v>1</v>
      </c>
      <c r="AK305">
        <v>1</v>
      </c>
      <c r="AL305">
        <v>1</v>
      </c>
      <c r="AN305">
        <v>0</v>
      </c>
      <c r="AO305">
        <v>0</v>
      </c>
      <c r="AP305">
        <v>0</v>
      </c>
      <c r="AQ305">
        <v>0</v>
      </c>
      <c r="AR305">
        <v>0</v>
      </c>
      <c r="AS305" t="s">
        <v>3</v>
      </c>
      <c r="AT305">
        <v>-1</v>
      </c>
      <c r="AU305" t="s">
        <v>3</v>
      </c>
      <c r="AV305">
        <v>0</v>
      </c>
      <c r="AW305">
        <v>1</v>
      </c>
      <c r="AX305">
        <v>-1</v>
      </c>
      <c r="AY305">
        <v>0</v>
      </c>
      <c r="AZ305">
        <v>0</v>
      </c>
      <c r="BA305" t="s">
        <v>3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Y305*Source!I179</f>
        <v>-1.159</v>
      </c>
      <c r="CY305">
        <f>AA305</f>
        <v>53410.15</v>
      </c>
      <c r="CZ305">
        <f>AE305</f>
        <v>53410.15</v>
      </c>
      <c r="DA305">
        <f>AI305</f>
        <v>1</v>
      </c>
      <c r="DB305">
        <v>0</v>
      </c>
    </row>
    <row r="306" spans="1:106" x14ac:dyDescent="0.2">
      <c r="A306">
        <f>ROW(Source!A181)</f>
        <v>181</v>
      </c>
      <c r="B306">
        <v>33034105</v>
      </c>
      <c r="C306">
        <v>33035289</v>
      </c>
      <c r="D306">
        <v>32505425</v>
      </c>
      <c r="E306">
        <v>19</v>
      </c>
      <c r="F306">
        <v>1</v>
      </c>
      <c r="G306">
        <v>19</v>
      </c>
      <c r="H306">
        <v>1</v>
      </c>
      <c r="I306" t="s">
        <v>795</v>
      </c>
      <c r="J306" t="s">
        <v>3</v>
      </c>
      <c r="K306" t="s">
        <v>796</v>
      </c>
      <c r="L306">
        <v>1191</v>
      </c>
      <c r="N306">
        <v>1013</v>
      </c>
      <c r="O306" t="s">
        <v>797</v>
      </c>
      <c r="P306" t="s">
        <v>797</v>
      </c>
      <c r="Q306">
        <v>1</v>
      </c>
      <c r="W306">
        <v>0</v>
      </c>
      <c r="X306">
        <v>476480486</v>
      </c>
      <c r="Y306">
        <v>453.1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1</v>
      </c>
      <c r="AJ306">
        <v>1</v>
      </c>
      <c r="AK306">
        <v>1</v>
      </c>
      <c r="AL306">
        <v>1</v>
      </c>
      <c r="AN306">
        <v>0</v>
      </c>
      <c r="AO306">
        <v>1</v>
      </c>
      <c r="AP306">
        <v>0</v>
      </c>
      <c r="AQ306">
        <v>0</v>
      </c>
      <c r="AR306">
        <v>0</v>
      </c>
      <c r="AS306" t="s">
        <v>3</v>
      </c>
      <c r="AT306">
        <v>453.1</v>
      </c>
      <c r="AU306" t="s">
        <v>3</v>
      </c>
      <c r="AV306">
        <v>1</v>
      </c>
      <c r="AW306">
        <v>2</v>
      </c>
      <c r="AX306">
        <v>33035305</v>
      </c>
      <c r="AY306">
        <v>1</v>
      </c>
      <c r="AZ306">
        <v>0</v>
      </c>
      <c r="BA306">
        <v>290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Y306*Source!I181</f>
        <v>71.51730400000001</v>
      </c>
      <c r="CY306">
        <f>AD306</f>
        <v>0</v>
      </c>
      <c r="CZ306">
        <f>AH306</f>
        <v>0</v>
      </c>
      <c r="DA306">
        <f>AL306</f>
        <v>1</v>
      </c>
      <c r="DB306">
        <v>0</v>
      </c>
    </row>
    <row r="307" spans="1:106" x14ac:dyDescent="0.2">
      <c r="A307">
        <f>ROW(Source!A181)</f>
        <v>181</v>
      </c>
      <c r="B307">
        <v>33034105</v>
      </c>
      <c r="C307">
        <v>33035289</v>
      </c>
      <c r="D307">
        <v>32517073</v>
      </c>
      <c r="E307">
        <v>1</v>
      </c>
      <c r="F307">
        <v>1</v>
      </c>
      <c r="G307">
        <v>19</v>
      </c>
      <c r="H307">
        <v>2</v>
      </c>
      <c r="I307" t="s">
        <v>805</v>
      </c>
      <c r="J307" t="s">
        <v>806</v>
      </c>
      <c r="K307" t="s">
        <v>807</v>
      </c>
      <c r="L307">
        <v>1368</v>
      </c>
      <c r="N307">
        <v>1011</v>
      </c>
      <c r="O307" t="s">
        <v>801</v>
      </c>
      <c r="P307" t="s">
        <v>801</v>
      </c>
      <c r="Q307">
        <v>1</v>
      </c>
      <c r="W307">
        <v>0</v>
      </c>
      <c r="X307">
        <v>-865246060</v>
      </c>
      <c r="Y307">
        <v>1.38</v>
      </c>
      <c r="AA307">
        <v>0</v>
      </c>
      <c r="AB307">
        <v>3.37</v>
      </c>
      <c r="AC307">
        <v>0.85</v>
      </c>
      <c r="AD307">
        <v>0</v>
      </c>
      <c r="AE307">
        <v>0</v>
      </c>
      <c r="AF307">
        <v>3.37</v>
      </c>
      <c r="AG307">
        <v>0.85</v>
      </c>
      <c r="AH307">
        <v>0</v>
      </c>
      <c r="AI307">
        <v>1</v>
      </c>
      <c r="AJ307">
        <v>1</v>
      </c>
      <c r="AK307">
        <v>1</v>
      </c>
      <c r="AL307">
        <v>1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3</v>
      </c>
      <c r="AT307">
        <v>1.38</v>
      </c>
      <c r="AU307" t="s">
        <v>3</v>
      </c>
      <c r="AV307">
        <v>0</v>
      </c>
      <c r="AW307">
        <v>2</v>
      </c>
      <c r="AX307">
        <v>33035306</v>
      </c>
      <c r="AY307">
        <v>1</v>
      </c>
      <c r="AZ307">
        <v>0</v>
      </c>
      <c r="BA307">
        <v>291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Y307*Source!I181</f>
        <v>0.21781919999999999</v>
      </c>
      <c r="CY307">
        <f>AB307</f>
        <v>3.37</v>
      </c>
      <c r="CZ307">
        <f>AF307</f>
        <v>3.37</v>
      </c>
      <c r="DA307">
        <f>AJ307</f>
        <v>1</v>
      </c>
      <c r="DB307">
        <v>0</v>
      </c>
    </row>
    <row r="308" spans="1:106" x14ac:dyDescent="0.2">
      <c r="A308">
        <f>ROW(Source!A181)</f>
        <v>181</v>
      </c>
      <c r="B308">
        <v>33034105</v>
      </c>
      <c r="C308">
        <v>33035289</v>
      </c>
      <c r="D308">
        <v>32516433</v>
      </c>
      <c r="E308">
        <v>1</v>
      </c>
      <c r="F308">
        <v>1</v>
      </c>
      <c r="G308">
        <v>19</v>
      </c>
      <c r="H308">
        <v>2</v>
      </c>
      <c r="I308" t="s">
        <v>808</v>
      </c>
      <c r="J308" t="s">
        <v>809</v>
      </c>
      <c r="K308" t="s">
        <v>810</v>
      </c>
      <c r="L308">
        <v>1368</v>
      </c>
      <c r="N308">
        <v>1011</v>
      </c>
      <c r="O308" t="s">
        <v>801</v>
      </c>
      <c r="P308" t="s">
        <v>801</v>
      </c>
      <c r="Q308">
        <v>1</v>
      </c>
      <c r="W308">
        <v>0</v>
      </c>
      <c r="X308">
        <v>1483315828</v>
      </c>
      <c r="Y308">
        <v>0.31</v>
      </c>
      <c r="AA308">
        <v>0</v>
      </c>
      <c r="AB308">
        <v>566.44000000000005</v>
      </c>
      <c r="AC308">
        <v>281.27999999999997</v>
      </c>
      <c r="AD308">
        <v>0</v>
      </c>
      <c r="AE308">
        <v>0</v>
      </c>
      <c r="AF308">
        <v>566.44000000000005</v>
      </c>
      <c r="AG308">
        <v>281.27999999999997</v>
      </c>
      <c r="AH308">
        <v>0</v>
      </c>
      <c r="AI308">
        <v>1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0</v>
      </c>
      <c r="AQ308">
        <v>0</v>
      </c>
      <c r="AR308">
        <v>0</v>
      </c>
      <c r="AS308" t="s">
        <v>3</v>
      </c>
      <c r="AT308">
        <v>0.31</v>
      </c>
      <c r="AU308" t="s">
        <v>3</v>
      </c>
      <c r="AV308">
        <v>0</v>
      </c>
      <c r="AW308">
        <v>2</v>
      </c>
      <c r="AX308">
        <v>33035307</v>
      </c>
      <c r="AY308">
        <v>1</v>
      </c>
      <c r="AZ308">
        <v>0</v>
      </c>
      <c r="BA308">
        <v>292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Y308*Source!I181</f>
        <v>4.8930399999999999E-2</v>
      </c>
      <c r="CY308">
        <f>AB308</f>
        <v>566.44000000000005</v>
      </c>
      <c r="CZ308">
        <f>AF308</f>
        <v>566.44000000000005</v>
      </c>
      <c r="DA308">
        <f>AJ308</f>
        <v>1</v>
      </c>
      <c r="DB308">
        <v>0</v>
      </c>
    </row>
    <row r="309" spans="1:106" x14ac:dyDescent="0.2">
      <c r="A309">
        <f>ROW(Source!A181)</f>
        <v>181</v>
      </c>
      <c r="B309">
        <v>33034105</v>
      </c>
      <c r="C309">
        <v>33035289</v>
      </c>
      <c r="D309">
        <v>32516599</v>
      </c>
      <c r="E309">
        <v>1</v>
      </c>
      <c r="F309">
        <v>1</v>
      </c>
      <c r="G309">
        <v>19</v>
      </c>
      <c r="H309">
        <v>2</v>
      </c>
      <c r="I309" t="s">
        <v>811</v>
      </c>
      <c r="J309" t="s">
        <v>812</v>
      </c>
      <c r="K309" t="s">
        <v>813</v>
      </c>
      <c r="L309">
        <v>1368</v>
      </c>
      <c r="N309">
        <v>1011</v>
      </c>
      <c r="O309" t="s">
        <v>801</v>
      </c>
      <c r="P309" t="s">
        <v>801</v>
      </c>
      <c r="Q309">
        <v>1</v>
      </c>
      <c r="W309">
        <v>0</v>
      </c>
      <c r="X309">
        <v>47389749</v>
      </c>
      <c r="Y309">
        <v>26.25</v>
      </c>
      <c r="AA309">
        <v>0</v>
      </c>
      <c r="AB309">
        <v>9.7100000000000009</v>
      </c>
      <c r="AC309">
        <v>2.25</v>
      </c>
      <c r="AD309">
        <v>0</v>
      </c>
      <c r="AE309">
        <v>0</v>
      </c>
      <c r="AF309">
        <v>9.7100000000000009</v>
      </c>
      <c r="AG309">
        <v>2.25</v>
      </c>
      <c r="AH309">
        <v>0</v>
      </c>
      <c r="AI309">
        <v>1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3</v>
      </c>
      <c r="AT309">
        <v>26.25</v>
      </c>
      <c r="AU309" t="s">
        <v>3</v>
      </c>
      <c r="AV309">
        <v>0</v>
      </c>
      <c r="AW309">
        <v>2</v>
      </c>
      <c r="AX309">
        <v>33035308</v>
      </c>
      <c r="AY309">
        <v>1</v>
      </c>
      <c r="AZ309">
        <v>0</v>
      </c>
      <c r="BA309">
        <v>293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Y309*Source!I181</f>
        <v>4.1433</v>
      </c>
      <c r="CY309">
        <f>AB309</f>
        <v>9.7100000000000009</v>
      </c>
      <c r="CZ309">
        <f>AF309</f>
        <v>9.7100000000000009</v>
      </c>
      <c r="DA309">
        <f>AJ309</f>
        <v>1</v>
      </c>
      <c r="DB309">
        <v>0</v>
      </c>
    </row>
    <row r="310" spans="1:106" x14ac:dyDescent="0.2">
      <c r="A310">
        <f>ROW(Source!A181)</f>
        <v>181</v>
      </c>
      <c r="B310">
        <v>33034105</v>
      </c>
      <c r="C310">
        <v>33035289</v>
      </c>
      <c r="D310">
        <v>32517836</v>
      </c>
      <c r="E310">
        <v>1</v>
      </c>
      <c r="F310">
        <v>1</v>
      </c>
      <c r="G310">
        <v>19</v>
      </c>
      <c r="H310">
        <v>3</v>
      </c>
      <c r="I310" t="s">
        <v>814</v>
      </c>
      <c r="J310" t="s">
        <v>815</v>
      </c>
      <c r="K310" t="s">
        <v>816</v>
      </c>
      <c r="L310">
        <v>1348</v>
      </c>
      <c r="N310">
        <v>1009</v>
      </c>
      <c r="O310" t="s">
        <v>19</v>
      </c>
      <c r="P310" t="s">
        <v>19</v>
      </c>
      <c r="Q310">
        <v>1000</v>
      </c>
      <c r="W310">
        <v>0</v>
      </c>
      <c r="X310">
        <v>1571432467</v>
      </c>
      <c r="Y310">
        <v>0.04</v>
      </c>
      <c r="AA310">
        <v>31493.279999999999</v>
      </c>
      <c r="AB310">
        <v>0</v>
      </c>
      <c r="AC310">
        <v>0</v>
      </c>
      <c r="AD310">
        <v>0</v>
      </c>
      <c r="AE310">
        <v>31493.279999999999</v>
      </c>
      <c r="AF310">
        <v>0</v>
      </c>
      <c r="AG310">
        <v>0</v>
      </c>
      <c r="AH310">
        <v>0</v>
      </c>
      <c r="AI310">
        <v>1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0</v>
      </c>
      <c r="AQ310">
        <v>0</v>
      </c>
      <c r="AR310">
        <v>0</v>
      </c>
      <c r="AS310" t="s">
        <v>3</v>
      </c>
      <c r="AT310">
        <v>0.04</v>
      </c>
      <c r="AU310" t="s">
        <v>3</v>
      </c>
      <c r="AV310">
        <v>0</v>
      </c>
      <c r="AW310">
        <v>2</v>
      </c>
      <c r="AX310">
        <v>33035309</v>
      </c>
      <c r="AY310">
        <v>1</v>
      </c>
      <c r="AZ310">
        <v>0</v>
      </c>
      <c r="BA310">
        <v>294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Y310*Source!I181</f>
        <v>6.3136000000000008E-3</v>
      </c>
      <c r="CY310">
        <f t="shared" ref="CY310:CY320" si="45">AA310</f>
        <v>31493.279999999999</v>
      </c>
      <c r="CZ310">
        <f t="shared" ref="CZ310:CZ320" si="46">AE310</f>
        <v>31493.279999999999</v>
      </c>
      <c r="DA310">
        <f t="shared" ref="DA310:DA320" si="47">AI310</f>
        <v>1</v>
      </c>
      <c r="DB310">
        <v>0</v>
      </c>
    </row>
    <row r="311" spans="1:106" x14ac:dyDescent="0.2">
      <c r="A311">
        <f>ROW(Source!A181)</f>
        <v>181</v>
      </c>
      <c r="B311">
        <v>33034105</v>
      </c>
      <c r="C311">
        <v>33035289</v>
      </c>
      <c r="D311">
        <v>32518156</v>
      </c>
      <c r="E311">
        <v>1</v>
      </c>
      <c r="F311">
        <v>1</v>
      </c>
      <c r="G311">
        <v>19</v>
      </c>
      <c r="H311">
        <v>3</v>
      </c>
      <c r="I311" t="s">
        <v>817</v>
      </c>
      <c r="J311" t="s">
        <v>818</v>
      </c>
      <c r="K311" t="s">
        <v>819</v>
      </c>
      <c r="L311">
        <v>1348</v>
      </c>
      <c r="N311">
        <v>1009</v>
      </c>
      <c r="O311" t="s">
        <v>19</v>
      </c>
      <c r="P311" t="s">
        <v>19</v>
      </c>
      <c r="Q311">
        <v>1000</v>
      </c>
      <c r="W311">
        <v>0</v>
      </c>
      <c r="X311">
        <v>1574046373</v>
      </c>
      <c r="Y311">
        <v>3.6999999999999998E-2</v>
      </c>
      <c r="AA311">
        <v>45454.3</v>
      </c>
      <c r="AB311">
        <v>0</v>
      </c>
      <c r="AC311">
        <v>0</v>
      </c>
      <c r="AD311">
        <v>0</v>
      </c>
      <c r="AE311">
        <v>45454.3</v>
      </c>
      <c r="AF311">
        <v>0</v>
      </c>
      <c r="AG311">
        <v>0</v>
      </c>
      <c r="AH311">
        <v>0</v>
      </c>
      <c r="AI311">
        <v>1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3</v>
      </c>
      <c r="AT311">
        <v>3.6999999999999998E-2</v>
      </c>
      <c r="AU311" t="s">
        <v>3</v>
      </c>
      <c r="AV311">
        <v>0</v>
      </c>
      <c r="AW311">
        <v>2</v>
      </c>
      <c r="AX311">
        <v>33035310</v>
      </c>
      <c r="AY311">
        <v>1</v>
      </c>
      <c r="AZ311">
        <v>0</v>
      </c>
      <c r="BA311">
        <v>295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Y311*Source!I181</f>
        <v>5.8400800000000001E-3</v>
      </c>
      <c r="CY311">
        <f t="shared" si="45"/>
        <v>45454.3</v>
      </c>
      <c r="CZ311">
        <f t="shared" si="46"/>
        <v>45454.3</v>
      </c>
      <c r="DA311">
        <f t="shared" si="47"/>
        <v>1</v>
      </c>
      <c r="DB311">
        <v>0</v>
      </c>
    </row>
    <row r="312" spans="1:106" x14ac:dyDescent="0.2">
      <c r="A312">
        <f>ROW(Source!A181)</f>
        <v>181</v>
      </c>
      <c r="B312">
        <v>33034105</v>
      </c>
      <c r="C312">
        <v>33035289</v>
      </c>
      <c r="D312">
        <v>32518894</v>
      </c>
      <c r="E312">
        <v>1</v>
      </c>
      <c r="F312">
        <v>1</v>
      </c>
      <c r="G312">
        <v>19</v>
      </c>
      <c r="H312">
        <v>3</v>
      </c>
      <c r="I312" t="s">
        <v>820</v>
      </c>
      <c r="J312" t="s">
        <v>821</v>
      </c>
      <c r="K312" t="s">
        <v>822</v>
      </c>
      <c r="L312">
        <v>1327</v>
      </c>
      <c r="N312">
        <v>1005</v>
      </c>
      <c r="O312" t="s">
        <v>823</v>
      </c>
      <c r="P312" t="s">
        <v>823</v>
      </c>
      <c r="Q312">
        <v>1</v>
      </c>
      <c r="W312">
        <v>0</v>
      </c>
      <c r="X312">
        <v>-1132375348</v>
      </c>
      <c r="Y312">
        <v>5.6</v>
      </c>
      <c r="AA312">
        <v>63.78</v>
      </c>
      <c r="AB312">
        <v>0</v>
      </c>
      <c r="AC312">
        <v>0</v>
      </c>
      <c r="AD312">
        <v>0</v>
      </c>
      <c r="AE312">
        <v>63.78</v>
      </c>
      <c r="AF312">
        <v>0</v>
      </c>
      <c r="AG312">
        <v>0</v>
      </c>
      <c r="AH312">
        <v>0</v>
      </c>
      <c r="AI312">
        <v>1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0</v>
      </c>
      <c r="AQ312">
        <v>0</v>
      </c>
      <c r="AR312">
        <v>0</v>
      </c>
      <c r="AS312" t="s">
        <v>3</v>
      </c>
      <c r="AT312">
        <v>5.6</v>
      </c>
      <c r="AU312" t="s">
        <v>3</v>
      </c>
      <c r="AV312">
        <v>0</v>
      </c>
      <c r="AW312">
        <v>2</v>
      </c>
      <c r="AX312">
        <v>33035312</v>
      </c>
      <c r="AY312">
        <v>1</v>
      </c>
      <c r="AZ312">
        <v>0</v>
      </c>
      <c r="BA312">
        <v>296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Y312*Source!I181</f>
        <v>0.88390400000000002</v>
      </c>
      <c r="CY312">
        <f t="shared" si="45"/>
        <v>63.78</v>
      </c>
      <c r="CZ312">
        <f t="shared" si="46"/>
        <v>63.78</v>
      </c>
      <c r="DA312">
        <f t="shared" si="47"/>
        <v>1</v>
      </c>
      <c r="DB312">
        <v>0</v>
      </c>
    </row>
    <row r="313" spans="1:106" x14ac:dyDescent="0.2">
      <c r="A313">
        <f>ROW(Source!A181)</f>
        <v>181</v>
      </c>
      <c r="B313">
        <v>33034105</v>
      </c>
      <c r="C313">
        <v>33035289</v>
      </c>
      <c r="D313">
        <v>32517311</v>
      </c>
      <c r="E313">
        <v>1</v>
      </c>
      <c r="F313">
        <v>1</v>
      </c>
      <c r="G313">
        <v>19</v>
      </c>
      <c r="H313">
        <v>3</v>
      </c>
      <c r="I313" t="s">
        <v>824</v>
      </c>
      <c r="J313" t="s">
        <v>825</v>
      </c>
      <c r="K313" t="s">
        <v>826</v>
      </c>
      <c r="L313">
        <v>1348</v>
      </c>
      <c r="N313">
        <v>1009</v>
      </c>
      <c r="O313" t="s">
        <v>19</v>
      </c>
      <c r="P313" t="s">
        <v>19</v>
      </c>
      <c r="Q313">
        <v>1000</v>
      </c>
      <c r="W313">
        <v>0</v>
      </c>
      <c r="X313">
        <v>1471527661</v>
      </c>
      <c r="Y313">
        <v>0.05</v>
      </c>
      <c r="AA313">
        <v>4752.91</v>
      </c>
      <c r="AB313">
        <v>0</v>
      </c>
      <c r="AC313">
        <v>0</v>
      </c>
      <c r="AD313">
        <v>0</v>
      </c>
      <c r="AE313">
        <v>4752.91</v>
      </c>
      <c r="AF313">
        <v>0</v>
      </c>
      <c r="AG313">
        <v>0</v>
      </c>
      <c r="AH313">
        <v>0</v>
      </c>
      <c r="AI313">
        <v>1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0</v>
      </c>
      <c r="AQ313">
        <v>0</v>
      </c>
      <c r="AR313">
        <v>0</v>
      </c>
      <c r="AS313" t="s">
        <v>3</v>
      </c>
      <c r="AT313">
        <v>0.05</v>
      </c>
      <c r="AU313" t="s">
        <v>3</v>
      </c>
      <c r="AV313">
        <v>0</v>
      </c>
      <c r="AW313">
        <v>2</v>
      </c>
      <c r="AX313">
        <v>33035311</v>
      </c>
      <c r="AY313">
        <v>1</v>
      </c>
      <c r="AZ313">
        <v>0</v>
      </c>
      <c r="BA313">
        <v>297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Y313*Source!I181</f>
        <v>7.8920000000000014E-3</v>
      </c>
      <c r="CY313">
        <f t="shared" si="45"/>
        <v>4752.91</v>
      </c>
      <c r="CZ313">
        <f t="shared" si="46"/>
        <v>4752.91</v>
      </c>
      <c r="DA313">
        <f t="shared" si="47"/>
        <v>1</v>
      </c>
      <c r="DB313">
        <v>0</v>
      </c>
    </row>
    <row r="314" spans="1:106" x14ac:dyDescent="0.2">
      <c r="A314">
        <f>ROW(Source!A181)</f>
        <v>181</v>
      </c>
      <c r="B314">
        <v>33034105</v>
      </c>
      <c r="C314">
        <v>33035289</v>
      </c>
      <c r="D314">
        <v>32519061</v>
      </c>
      <c r="E314">
        <v>1</v>
      </c>
      <c r="F314">
        <v>1</v>
      </c>
      <c r="G314">
        <v>19</v>
      </c>
      <c r="H314">
        <v>3</v>
      </c>
      <c r="I314" t="s">
        <v>827</v>
      </c>
      <c r="J314" t="s">
        <v>828</v>
      </c>
      <c r="K314" t="s">
        <v>829</v>
      </c>
      <c r="L314">
        <v>1339</v>
      </c>
      <c r="N314">
        <v>1007</v>
      </c>
      <c r="O314" t="s">
        <v>830</v>
      </c>
      <c r="P314" t="s">
        <v>830</v>
      </c>
      <c r="Q314">
        <v>1</v>
      </c>
      <c r="W314">
        <v>0</v>
      </c>
      <c r="X314">
        <v>1653821073</v>
      </c>
      <c r="Y314">
        <v>1.75</v>
      </c>
      <c r="AA314">
        <v>29.98</v>
      </c>
      <c r="AB314">
        <v>0</v>
      </c>
      <c r="AC314">
        <v>0</v>
      </c>
      <c r="AD314">
        <v>0</v>
      </c>
      <c r="AE314">
        <v>29.98</v>
      </c>
      <c r="AF314">
        <v>0</v>
      </c>
      <c r="AG314">
        <v>0</v>
      </c>
      <c r="AH314">
        <v>0</v>
      </c>
      <c r="AI314">
        <v>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0</v>
      </c>
      <c r="AQ314">
        <v>0</v>
      </c>
      <c r="AR314">
        <v>0</v>
      </c>
      <c r="AS314" t="s">
        <v>3</v>
      </c>
      <c r="AT314">
        <v>1.75</v>
      </c>
      <c r="AU314" t="s">
        <v>3</v>
      </c>
      <c r="AV314">
        <v>0</v>
      </c>
      <c r="AW314">
        <v>2</v>
      </c>
      <c r="AX314">
        <v>33035313</v>
      </c>
      <c r="AY314">
        <v>1</v>
      </c>
      <c r="AZ314">
        <v>0</v>
      </c>
      <c r="BA314">
        <v>298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Y314*Source!I181</f>
        <v>0.27622000000000002</v>
      </c>
      <c r="CY314">
        <f t="shared" si="45"/>
        <v>29.98</v>
      </c>
      <c r="CZ314">
        <f t="shared" si="46"/>
        <v>29.98</v>
      </c>
      <c r="DA314">
        <f t="shared" si="47"/>
        <v>1</v>
      </c>
      <c r="DB314">
        <v>0</v>
      </c>
    </row>
    <row r="315" spans="1:106" x14ac:dyDescent="0.2">
      <c r="A315">
        <f>ROW(Source!A181)</f>
        <v>181</v>
      </c>
      <c r="B315">
        <v>33034105</v>
      </c>
      <c r="C315">
        <v>33035289</v>
      </c>
      <c r="D315">
        <v>32517740</v>
      </c>
      <c r="E315">
        <v>1</v>
      </c>
      <c r="F315">
        <v>1</v>
      </c>
      <c r="G315">
        <v>19</v>
      </c>
      <c r="H315">
        <v>3</v>
      </c>
      <c r="I315" t="s">
        <v>831</v>
      </c>
      <c r="J315" t="s">
        <v>832</v>
      </c>
      <c r="K315" t="s">
        <v>833</v>
      </c>
      <c r="L315">
        <v>1339</v>
      </c>
      <c r="N315">
        <v>1007</v>
      </c>
      <c r="O315" t="s">
        <v>830</v>
      </c>
      <c r="P315" t="s">
        <v>830</v>
      </c>
      <c r="Q315">
        <v>1</v>
      </c>
      <c r="W315">
        <v>0</v>
      </c>
      <c r="X315">
        <v>-86784973</v>
      </c>
      <c r="Y315">
        <v>0.08</v>
      </c>
      <c r="AA315">
        <v>4993.7</v>
      </c>
      <c r="AB315">
        <v>0</v>
      </c>
      <c r="AC315">
        <v>0</v>
      </c>
      <c r="AD315">
        <v>0</v>
      </c>
      <c r="AE315">
        <v>4993.7</v>
      </c>
      <c r="AF315">
        <v>0</v>
      </c>
      <c r="AG315">
        <v>0</v>
      </c>
      <c r="AH315">
        <v>0</v>
      </c>
      <c r="AI315">
        <v>1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0</v>
      </c>
      <c r="AQ315">
        <v>0</v>
      </c>
      <c r="AR315">
        <v>0</v>
      </c>
      <c r="AS315" t="s">
        <v>3</v>
      </c>
      <c r="AT315">
        <v>0.08</v>
      </c>
      <c r="AU315" t="s">
        <v>3</v>
      </c>
      <c r="AV315">
        <v>0</v>
      </c>
      <c r="AW315">
        <v>2</v>
      </c>
      <c r="AX315">
        <v>33035314</v>
      </c>
      <c r="AY315">
        <v>1</v>
      </c>
      <c r="AZ315">
        <v>0</v>
      </c>
      <c r="BA315">
        <v>299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Y315*Source!I181</f>
        <v>1.2627200000000002E-2</v>
      </c>
      <c r="CY315">
        <f t="shared" si="45"/>
        <v>4993.7</v>
      </c>
      <c r="CZ315">
        <f t="shared" si="46"/>
        <v>4993.7</v>
      </c>
      <c r="DA315">
        <f t="shared" si="47"/>
        <v>1</v>
      </c>
      <c r="DB315">
        <v>0</v>
      </c>
    </row>
    <row r="316" spans="1:106" x14ac:dyDescent="0.2">
      <c r="A316">
        <f>ROW(Source!A181)</f>
        <v>181</v>
      </c>
      <c r="B316">
        <v>33034105</v>
      </c>
      <c r="C316">
        <v>33035289</v>
      </c>
      <c r="D316">
        <v>32517729</v>
      </c>
      <c r="E316">
        <v>1</v>
      </c>
      <c r="F316">
        <v>1</v>
      </c>
      <c r="G316">
        <v>19</v>
      </c>
      <c r="H316">
        <v>3</v>
      </c>
      <c r="I316" t="s">
        <v>834</v>
      </c>
      <c r="J316" t="s">
        <v>835</v>
      </c>
      <c r="K316" t="s">
        <v>836</v>
      </c>
      <c r="L316">
        <v>1339</v>
      </c>
      <c r="N316">
        <v>1007</v>
      </c>
      <c r="O316" t="s">
        <v>830</v>
      </c>
      <c r="P316" t="s">
        <v>830</v>
      </c>
      <c r="Q316">
        <v>1</v>
      </c>
      <c r="W316">
        <v>0</v>
      </c>
      <c r="X316">
        <v>-36459073</v>
      </c>
      <c r="Y316">
        <v>0.69</v>
      </c>
      <c r="AA316">
        <v>3762.19</v>
      </c>
      <c r="AB316">
        <v>0</v>
      </c>
      <c r="AC316">
        <v>0</v>
      </c>
      <c r="AD316">
        <v>0</v>
      </c>
      <c r="AE316">
        <v>3762.19</v>
      </c>
      <c r="AF316">
        <v>0</v>
      </c>
      <c r="AG316">
        <v>0</v>
      </c>
      <c r="AH316">
        <v>0</v>
      </c>
      <c r="AI316">
        <v>1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3</v>
      </c>
      <c r="AT316">
        <v>0.69</v>
      </c>
      <c r="AU316" t="s">
        <v>3</v>
      </c>
      <c r="AV316">
        <v>0</v>
      </c>
      <c r="AW316">
        <v>2</v>
      </c>
      <c r="AX316">
        <v>33035315</v>
      </c>
      <c r="AY316">
        <v>1</v>
      </c>
      <c r="AZ316">
        <v>0</v>
      </c>
      <c r="BA316">
        <v>300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Y316*Source!I181</f>
        <v>0.1089096</v>
      </c>
      <c r="CY316">
        <f t="shared" si="45"/>
        <v>3762.19</v>
      </c>
      <c r="CZ316">
        <f t="shared" si="46"/>
        <v>3762.19</v>
      </c>
      <c r="DA316">
        <f t="shared" si="47"/>
        <v>1</v>
      </c>
      <c r="DB316">
        <v>0</v>
      </c>
    </row>
    <row r="317" spans="1:106" x14ac:dyDescent="0.2">
      <c r="A317">
        <f>ROW(Source!A181)</f>
        <v>181</v>
      </c>
      <c r="B317">
        <v>33034105</v>
      </c>
      <c r="C317">
        <v>33035289</v>
      </c>
      <c r="D317">
        <v>32517783</v>
      </c>
      <c r="E317">
        <v>1</v>
      </c>
      <c r="F317">
        <v>1</v>
      </c>
      <c r="G317">
        <v>19</v>
      </c>
      <c r="H317">
        <v>3</v>
      </c>
      <c r="I317" t="s">
        <v>837</v>
      </c>
      <c r="J317" t="s">
        <v>838</v>
      </c>
      <c r="K317" t="s">
        <v>839</v>
      </c>
      <c r="L317">
        <v>1339</v>
      </c>
      <c r="N317">
        <v>1007</v>
      </c>
      <c r="O317" t="s">
        <v>830</v>
      </c>
      <c r="P317" t="s">
        <v>830</v>
      </c>
      <c r="Q317">
        <v>1</v>
      </c>
      <c r="W317">
        <v>0</v>
      </c>
      <c r="X317">
        <v>-1282603236</v>
      </c>
      <c r="Y317">
        <v>0.2</v>
      </c>
      <c r="AA317">
        <v>5631.96</v>
      </c>
      <c r="AB317">
        <v>0</v>
      </c>
      <c r="AC317">
        <v>0</v>
      </c>
      <c r="AD317">
        <v>0</v>
      </c>
      <c r="AE317">
        <v>5631.96</v>
      </c>
      <c r="AF317">
        <v>0</v>
      </c>
      <c r="AG317">
        <v>0</v>
      </c>
      <c r="AH317">
        <v>0</v>
      </c>
      <c r="AI317">
        <v>1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3</v>
      </c>
      <c r="AT317">
        <v>0.2</v>
      </c>
      <c r="AU317" t="s">
        <v>3</v>
      </c>
      <c r="AV317">
        <v>0</v>
      </c>
      <c r="AW317">
        <v>2</v>
      </c>
      <c r="AX317">
        <v>33035316</v>
      </c>
      <c r="AY317">
        <v>1</v>
      </c>
      <c r="AZ317">
        <v>0</v>
      </c>
      <c r="BA317">
        <v>301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Y317*Source!I181</f>
        <v>3.1568000000000006E-2</v>
      </c>
      <c r="CY317">
        <f t="shared" si="45"/>
        <v>5631.96</v>
      </c>
      <c r="CZ317">
        <f t="shared" si="46"/>
        <v>5631.96</v>
      </c>
      <c r="DA317">
        <f t="shared" si="47"/>
        <v>1</v>
      </c>
      <c r="DB317">
        <v>0</v>
      </c>
    </row>
    <row r="318" spans="1:106" x14ac:dyDescent="0.2">
      <c r="A318">
        <f>ROW(Source!A181)</f>
        <v>181</v>
      </c>
      <c r="B318">
        <v>33034105</v>
      </c>
      <c r="C318">
        <v>33035289</v>
      </c>
      <c r="D318">
        <v>32517784</v>
      </c>
      <c r="E318">
        <v>1</v>
      </c>
      <c r="F318">
        <v>1</v>
      </c>
      <c r="G318">
        <v>19</v>
      </c>
      <c r="H318">
        <v>3</v>
      </c>
      <c r="I318" t="s">
        <v>840</v>
      </c>
      <c r="J318" t="s">
        <v>841</v>
      </c>
      <c r="K318" t="s">
        <v>842</v>
      </c>
      <c r="L318">
        <v>1339</v>
      </c>
      <c r="N318">
        <v>1007</v>
      </c>
      <c r="O318" t="s">
        <v>830</v>
      </c>
      <c r="P318" t="s">
        <v>830</v>
      </c>
      <c r="Q318">
        <v>1</v>
      </c>
      <c r="W318">
        <v>0</v>
      </c>
      <c r="X318">
        <v>966492149</v>
      </c>
      <c r="Y318">
        <v>0.69</v>
      </c>
      <c r="AA318">
        <v>5631.96</v>
      </c>
      <c r="AB318">
        <v>0</v>
      </c>
      <c r="AC318">
        <v>0</v>
      </c>
      <c r="AD318">
        <v>0</v>
      </c>
      <c r="AE318">
        <v>5631.96</v>
      </c>
      <c r="AF318">
        <v>0</v>
      </c>
      <c r="AG318">
        <v>0</v>
      </c>
      <c r="AH318">
        <v>0</v>
      </c>
      <c r="AI318">
        <v>1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3</v>
      </c>
      <c r="AT318">
        <v>0.69</v>
      </c>
      <c r="AU318" t="s">
        <v>3</v>
      </c>
      <c r="AV318">
        <v>0</v>
      </c>
      <c r="AW318">
        <v>2</v>
      </c>
      <c r="AX318">
        <v>33035317</v>
      </c>
      <c r="AY318">
        <v>1</v>
      </c>
      <c r="AZ318">
        <v>0</v>
      </c>
      <c r="BA318">
        <v>302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Y318*Source!I181</f>
        <v>0.1089096</v>
      </c>
      <c r="CY318">
        <f t="shared" si="45"/>
        <v>5631.96</v>
      </c>
      <c r="CZ318">
        <f t="shared" si="46"/>
        <v>5631.96</v>
      </c>
      <c r="DA318">
        <f t="shared" si="47"/>
        <v>1</v>
      </c>
      <c r="DB318">
        <v>0</v>
      </c>
    </row>
    <row r="319" spans="1:106" x14ac:dyDescent="0.2">
      <c r="A319">
        <f>ROW(Source!A181)</f>
        <v>181</v>
      </c>
      <c r="B319">
        <v>33034105</v>
      </c>
      <c r="C319">
        <v>33035289</v>
      </c>
      <c r="D319">
        <v>32519911</v>
      </c>
      <c r="E319">
        <v>1</v>
      </c>
      <c r="F319">
        <v>1</v>
      </c>
      <c r="G319">
        <v>19</v>
      </c>
      <c r="H319">
        <v>3</v>
      </c>
      <c r="I319" t="s">
        <v>843</v>
      </c>
      <c r="J319" t="s">
        <v>844</v>
      </c>
      <c r="K319" t="s">
        <v>845</v>
      </c>
      <c r="L319">
        <v>1339</v>
      </c>
      <c r="N319">
        <v>1007</v>
      </c>
      <c r="O319" t="s">
        <v>830</v>
      </c>
      <c r="P319" t="s">
        <v>830</v>
      </c>
      <c r="Q319">
        <v>1</v>
      </c>
      <c r="W319">
        <v>0</v>
      </c>
      <c r="X319">
        <v>-1613524913</v>
      </c>
      <c r="Y319">
        <v>102</v>
      </c>
      <c r="AA319">
        <v>3195.93</v>
      </c>
      <c r="AB319">
        <v>0</v>
      </c>
      <c r="AC319">
        <v>0</v>
      </c>
      <c r="AD319">
        <v>0</v>
      </c>
      <c r="AE319">
        <v>3195.93</v>
      </c>
      <c r="AF319">
        <v>0</v>
      </c>
      <c r="AG319">
        <v>0</v>
      </c>
      <c r="AH319">
        <v>0</v>
      </c>
      <c r="AI319">
        <v>1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0</v>
      </c>
      <c r="AQ319">
        <v>0</v>
      </c>
      <c r="AR319">
        <v>0</v>
      </c>
      <c r="AS319" t="s">
        <v>3</v>
      </c>
      <c r="AT319">
        <v>102</v>
      </c>
      <c r="AU319" t="s">
        <v>3</v>
      </c>
      <c r="AV319">
        <v>0</v>
      </c>
      <c r="AW319">
        <v>2</v>
      </c>
      <c r="AX319">
        <v>33035318</v>
      </c>
      <c r="AY319">
        <v>1</v>
      </c>
      <c r="AZ319">
        <v>0</v>
      </c>
      <c r="BA319">
        <v>303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Y319*Source!I181</f>
        <v>16.099679999999999</v>
      </c>
      <c r="CY319">
        <f t="shared" si="45"/>
        <v>3195.93</v>
      </c>
      <c r="CZ319">
        <f t="shared" si="46"/>
        <v>3195.93</v>
      </c>
      <c r="DA319">
        <f t="shared" si="47"/>
        <v>1</v>
      </c>
      <c r="DB319">
        <v>0</v>
      </c>
    </row>
    <row r="320" spans="1:106" x14ac:dyDescent="0.2">
      <c r="A320">
        <f>ROW(Source!A181)</f>
        <v>181</v>
      </c>
      <c r="B320">
        <v>33034105</v>
      </c>
      <c r="C320">
        <v>33035289</v>
      </c>
      <c r="D320">
        <v>32521663</v>
      </c>
      <c r="E320">
        <v>1</v>
      </c>
      <c r="F320">
        <v>1</v>
      </c>
      <c r="G320">
        <v>19</v>
      </c>
      <c r="H320">
        <v>3</v>
      </c>
      <c r="I320" t="s">
        <v>846</v>
      </c>
      <c r="J320" t="s">
        <v>847</v>
      </c>
      <c r="K320" t="s">
        <v>848</v>
      </c>
      <c r="L320">
        <v>1327</v>
      </c>
      <c r="N320">
        <v>1005</v>
      </c>
      <c r="O320" t="s">
        <v>823</v>
      </c>
      <c r="P320" t="s">
        <v>823</v>
      </c>
      <c r="Q320">
        <v>1</v>
      </c>
      <c r="W320">
        <v>0</v>
      </c>
      <c r="X320">
        <v>603730207</v>
      </c>
      <c r="Y320">
        <v>49.5</v>
      </c>
      <c r="AA320">
        <v>207.09</v>
      </c>
      <c r="AB320">
        <v>0</v>
      </c>
      <c r="AC320">
        <v>0</v>
      </c>
      <c r="AD320">
        <v>0</v>
      </c>
      <c r="AE320">
        <v>207.09</v>
      </c>
      <c r="AF320">
        <v>0</v>
      </c>
      <c r="AG320">
        <v>0</v>
      </c>
      <c r="AH320">
        <v>0</v>
      </c>
      <c r="AI320">
        <v>1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3</v>
      </c>
      <c r="AT320">
        <v>49.5</v>
      </c>
      <c r="AU320" t="s">
        <v>3</v>
      </c>
      <c r="AV320">
        <v>0</v>
      </c>
      <c r="AW320">
        <v>2</v>
      </c>
      <c r="AX320">
        <v>33035319</v>
      </c>
      <c r="AY320">
        <v>1</v>
      </c>
      <c r="AZ320">
        <v>0</v>
      </c>
      <c r="BA320">
        <v>304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Y320*Source!I181</f>
        <v>7.8130800000000002</v>
      </c>
      <c r="CY320">
        <f t="shared" si="45"/>
        <v>207.09</v>
      </c>
      <c r="CZ320">
        <f t="shared" si="46"/>
        <v>207.09</v>
      </c>
      <c r="DA320">
        <f t="shared" si="47"/>
        <v>1</v>
      </c>
      <c r="DB320">
        <v>0</v>
      </c>
    </row>
    <row r="321" spans="1:106" x14ac:dyDescent="0.2">
      <c r="A321">
        <f>ROW(Source!A184)</f>
        <v>184</v>
      </c>
      <c r="B321">
        <v>33034105</v>
      </c>
      <c r="C321">
        <v>33035322</v>
      </c>
      <c r="D321">
        <v>32505425</v>
      </c>
      <c r="E321">
        <v>19</v>
      </c>
      <c r="F321">
        <v>1</v>
      </c>
      <c r="G321">
        <v>19</v>
      </c>
      <c r="H321">
        <v>1</v>
      </c>
      <c r="I321" t="s">
        <v>795</v>
      </c>
      <c r="J321" t="s">
        <v>3</v>
      </c>
      <c r="K321" t="s">
        <v>796</v>
      </c>
      <c r="L321">
        <v>1191</v>
      </c>
      <c r="N321">
        <v>1013</v>
      </c>
      <c r="O321" t="s">
        <v>797</v>
      </c>
      <c r="P321" t="s">
        <v>797</v>
      </c>
      <c r="Q321">
        <v>1</v>
      </c>
      <c r="W321">
        <v>0</v>
      </c>
      <c r="X321">
        <v>476480486</v>
      </c>
      <c r="Y321">
        <v>36.11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0</v>
      </c>
      <c r="AQ321">
        <v>0</v>
      </c>
      <c r="AR321">
        <v>0</v>
      </c>
      <c r="AS321" t="s">
        <v>3</v>
      </c>
      <c r="AT321">
        <v>36.11</v>
      </c>
      <c r="AU321" t="s">
        <v>3</v>
      </c>
      <c r="AV321">
        <v>1</v>
      </c>
      <c r="AW321">
        <v>2</v>
      </c>
      <c r="AX321">
        <v>33035328</v>
      </c>
      <c r="AY321">
        <v>1</v>
      </c>
      <c r="AZ321">
        <v>0</v>
      </c>
      <c r="BA321">
        <v>305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Y321*Source!I184</f>
        <v>2.6810952799999996</v>
      </c>
      <c r="CY321">
        <f>AD321</f>
        <v>0</v>
      </c>
      <c r="CZ321">
        <f>AH321</f>
        <v>0</v>
      </c>
      <c r="DA321">
        <f>AL321</f>
        <v>1</v>
      </c>
      <c r="DB321">
        <v>0</v>
      </c>
    </row>
    <row r="322" spans="1:106" x14ac:dyDescent="0.2">
      <c r="A322">
        <f>ROW(Source!A184)</f>
        <v>184</v>
      </c>
      <c r="B322">
        <v>33034105</v>
      </c>
      <c r="C322">
        <v>33035322</v>
      </c>
      <c r="D322">
        <v>32516754</v>
      </c>
      <c r="E322">
        <v>1</v>
      </c>
      <c r="F322">
        <v>1</v>
      </c>
      <c r="G322">
        <v>19</v>
      </c>
      <c r="H322">
        <v>2</v>
      </c>
      <c r="I322" t="s">
        <v>798</v>
      </c>
      <c r="J322" t="s">
        <v>799</v>
      </c>
      <c r="K322" t="s">
        <v>800</v>
      </c>
      <c r="L322">
        <v>1368</v>
      </c>
      <c r="N322">
        <v>1011</v>
      </c>
      <c r="O322" t="s">
        <v>801</v>
      </c>
      <c r="P322" t="s">
        <v>801</v>
      </c>
      <c r="Q322">
        <v>1</v>
      </c>
      <c r="W322">
        <v>0</v>
      </c>
      <c r="X322">
        <v>-1683917449</v>
      </c>
      <c r="Y322">
        <v>21.91</v>
      </c>
      <c r="AA322">
        <v>0</v>
      </c>
      <c r="AB322">
        <v>70.98</v>
      </c>
      <c r="AC322">
        <v>6.52</v>
      </c>
      <c r="AD322">
        <v>0</v>
      </c>
      <c r="AE322">
        <v>0</v>
      </c>
      <c r="AF322">
        <v>70.98</v>
      </c>
      <c r="AG322">
        <v>6.52</v>
      </c>
      <c r="AH322">
        <v>0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 t="s">
        <v>3</v>
      </c>
      <c r="AT322">
        <v>21.91</v>
      </c>
      <c r="AU322" t="s">
        <v>3</v>
      </c>
      <c r="AV322">
        <v>0</v>
      </c>
      <c r="AW322">
        <v>2</v>
      </c>
      <c r="AX322">
        <v>33035329</v>
      </c>
      <c r="AY322">
        <v>1</v>
      </c>
      <c r="AZ322">
        <v>0</v>
      </c>
      <c r="BA322">
        <v>306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Y322*Source!I184</f>
        <v>1.6267736799999999</v>
      </c>
      <c r="CY322">
        <f>AB322</f>
        <v>70.98</v>
      </c>
      <c r="CZ322">
        <f>AF322</f>
        <v>70.98</v>
      </c>
      <c r="DA322">
        <f>AJ322</f>
        <v>1</v>
      </c>
      <c r="DB322">
        <v>0</v>
      </c>
    </row>
    <row r="323" spans="1:106" x14ac:dyDescent="0.2">
      <c r="A323">
        <f>ROW(Source!A184)</f>
        <v>184</v>
      </c>
      <c r="B323">
        <v>33034105</v>
      </c>
      <c r="C323">
        <v>33035322</v>
      </c>
      <c r="D323">
        <v>32518977</v>
      </c>
      <c r="E323">
        <v>1</v>
      </c>
      <c r="F323">
        <v>1</v>
      </c>
      <c r="G323">
        <v>19</v>
      </c>
      <c r="H323">
        <v>3</v>
      </c>
      <c r="I323" t="s">
        <v>802</v>
      </c>
      <c r="J323" t="s">
        <v>803</v>
      </c>
      <c r="K323" t="s">
        <v>804</v>
      </c>
      <c r="L323">
        <v>1348</v>
      </c>
      <c r="N323">
        <v>1009</v>
      </c>
      <c r="O323" t="s">
        <v>19</v>
      </c>
      <c r="P323" t="s">
        <v>19</v>
      </c>
      <c r="Q323">
        <v>1000</v>
      </c>
      <c r="W323">
        <v>0</v>
      </c>
      <c r="X323">
        <v>-1592467254</v>
      </c>
      <c r="Y323">
        <v>0.03</v>
      </c>
      <c r="AA323">
        <v>117442.26</v>
      </c>
      <c r="AB323">
        <v>0</v>
      </c>
      <c r="AC323">
        <v>0</v>
      </c>
      <c r="AD323">
        <v>0</v>
      </c>
      <c r="AE323">
        <v>117442.26</v>
      </c>
      <c r="AF323">
        <v>0</v>
      </c>
      <c r="AG323">
        <v>0</v>
      </c>
      <c r="AH323">
        <v>0</v>
      </c>
      <c r="AI323">
        <v>1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0</v>
      </c>
      <c r="AQ323">
        <v>0</v>
      </c>
      <c r="AR323">
        <v>0</v>
      </c>
      <c r="AS323" t="s">
        <v>3</v>
      </c>
      <c r="AT323">
        <v>0.03</v>
      </c>
      <c r="AU323" t="s">
        <v>3</v>
      </c>
      <c r="AV323">
        <v>0</v>
      </c>
      <c r="AW323">
        <v>2</v>
      </c>
      <c r="AX323">
        <v>33035330</v>
      </c>
      <c r="AY323">
        <v>1</v>
      </c>
      <c r="AZ323">
        <v>0</v>
      </c>
      <c r="BA323">
        <v>307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Y323*Source!I184</f>
        <v>2.2274399999999998E-3</v>
      </c>
      <c r="CY323">
        <f>AA323</f>
        <v>117442.26</v>
      </c>
      <c r="CZ323">
        <f>AE323</f>
        <v>117442.26</v>
      </c>
      <c r="DA323">
        <f>AI323</f>
        <v>1</v>
      </c>
      <c r="DB323">
        <v>0</v>
      </c>
    </row>
    <row r="324" spans="1:106" x14ac:dyDescent="0.2">
      <c r="A324">
        <f>ROW(Source!A184)</f>
        <v>184</v>
      </c>
      <c r="B324">
        <v>33034105</v>
      </c>
      <c r="C324">
        <v>33035322</v>
      </c>
      <c r="D324">
        <v>32520163</v>
      </c>
      <c r="E324">
        <v>1</v>
      </c>
      <c r="F324">
        <v>1</v>
      </c>
      <c r="G324">
        <v>19</v>
      </c>
      <c r="H324">
        <v>3</v>
      </c>
      <c r="I324" t="s">
        <v>25</v>
      </c>
      <c r="J324" t="s">
        <v>27</v>
      </c>
      <c r="K324" t="s">
        <v>26</v>
      </c>
      <c r="L324">
        <v>1348</v>
      </c>
      <c r="N324">
        <v>1009</v>
      </c>
      <c r="O324" t="s">
        <v>19</v>
      </c>
      <c r="P324" t="s">
        <v>19</v>
      </c>
      <c r="Q324">
        <v>1000</v>
      </c>
      <c r="W324">
        <v>0</v>
      </c>
      <c r="X324">
        <v>-1467733540</v>
      </c>
      <c r="Y324">
        <v>1</v>
      </c>
      <c r="AA324">
        <v>53410.15</v>
      </c>
      <c r="AB324">
        <v>0</v>
      </c>
      <c r="AC324">
        <v>0</v>
      </c>
      <c r="AD324">
        <v>0</v>
      </c>
      <c r="AE324">
        <v>53410.15</v>
      </c>
      <c r="AF324">
        <v>0</v>
      </c>
      <c r="AG324">
        <v>0</v>
      </c>
      <c r="AH324">
        <v>0</v>
      </c>
      <c r="AI324">
        <v>1</v>
      </c>
      <c r="AJ324">
        <v>1</v>
      </c>
      <c r="AK324">
        <v>1</v>
      </c>
      <c r="AL324">
        <v>1</v>
      </c>
      <c r="AN324">
        <v>0</v>
      </c>
      <c r="AO324">
        <v>1</v>
      </c>
      <c r="AP324">
        <v>0</v>
      </c>
      <c r="AQ324">
        <v>0</v>
      </c>
      <c r="AR324">
        <v>0</v>
      </c>
      <c r="AS324" t="s">
        <v>3</v>
      </c>
      <c r="AT324">
        <v>1</v>
      </c>
      <c r="AU324" t="s">
        <v>3</v>
      </c>
      <c r="AV324">
        <v>0</v>
      </c>
      <c r="AW324">
        <v>2</v>
      </c>
      <c r="AX324">
        <v>33035331</v>
      </c>
      <c r="AY324">
        <v>1</v>
      </c>
      <c r="AZ324">
        <v>0</v>
      </c>
      <c r="BA324">
        <v>308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Y324*Source!I184</f>
        <v>7.4247999999999995E-2</v>
      </c>
      <c r="CY324">
        <f>AA324</f>
        <v>53410.15</v>
      </c>
      <c r="CZ324">
        <f>AE324</f>
        <v>53410.15</v>
      </c>
      <c r="DA324">
        <f>AI324</f>
        <v>1</v>
      </c>
      <c r="DB324">
        <v>0</v>
      </c>
    </row>
    <row r="325" spans="1:106" x14ac:dyDescent="0.2">
      <c r="A325">
        <f>ROW(Source!A184)</f>
        <v>184</v>
      </c>
      <c r="B325">
        <v>33034105</v>
      </c>
      <c r="C325">
        <v>33035322</v>
      </c>
      <c r="D325">
        <v>32520163</v>
      </c>
      <c r="E325">
        <v>1</v>
      </c>
      <c r="F325">
        <v>1</v>
      </c>
      <c r="G325">
        <v>19</v>
      </c>
      <c r="H325">
        <v>3</v>
      </c>
      <c r="I325" t="s">
        <v>25</v>
      </c>
      <c r="J325" t="s">
        <v>27</v>
      </c>
      <c r="K325" t="s">
        <v>26</v>
      </c>
      <c r="L325">
        <v>1348</v>
      </c>
      <c r="N325">
        <v>1009</v>
      </c>
      <c r="O325" t="s">
        <v>19</v>
      </c>
      <c r="P325" t="s">
        <v>19</v>
      </c>
      <c r="Q325">
        <v>1000</v>
      </c>
      <c r="W325">
        <v>0</v>
      </c>
      <c r="X325">
        <v>-1467733540</v>
      </c>
      <c r="Y325">
        <v>-1</v>
      </c>
      <c r="AA325">
        <v>53410.15</v>
      </c>
      <c r="AB325">
        <v>0</v>
      </c>
      <c r="AC325">
        <v>0</v>
      </c>
      <c r="AD325">
        <v>0</v>
      </c>
      <c r="AE325">
        <v>53410.15</v>
      </c>
      <c r="AF325">
        <v>0</v>
      </c>
      <c r="AG325">
        <v>0</v>
      </c>
      <c r="AH325">
        <v>0</v>
      </c>
      <c r="AI325">
        <v>1</v>
      </c>
      <c r="AJ325">
        <v>1</v>
      </c>
      <c r="AK325">
        <v>1</v>
      </c>
      <c r="AL325">
        <v>1</v>
      </c>
      <c r="AN325">
        <v>0</v>
      </c>
      <c r="AO325">
        <v>0</v>
      </c>
      <c r="AP325">
        <v>0</v>
      </c>
      <c r="AQ325">
        <v>0</v>
      </c>
      <c r="AR325">
        <v>0</v>
      </c>
      <c r="AS325" t="s">
        <v>3</v>
      </c>
      <c r="AT325">
        <v>-1</v>
      </c>
      <c r="AU325" t="s">
        <v>3</v>
      </c>
      <c r="AV325">
        <v>0</v>
      </c>
      <c r="AW325">
        <v>1</v>
      </c>
      <c r="AX325">
        <v>-1</v>
      </c>
      <c r="AY325">
        <v>0</v>
      </c>
      <c r="AZ325">
        <v>0</v>
      </c>
      <c r="BA325" t="s">
        <v>3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Y325*Source!I184</f>
        <v>-7.4247999999999995E-2</v>
      </c>
      <c r="CY325">
        <f>AA325</f>
        <v>53410.15</v>
      </c>
      <c r="CZ325">
        <f>AE325</f>
        <v>53410.15</v>
      </c>
      <c r="DA325">
        <f>AI325</f>
        <v>1</v>
      </c>
      <c r="DB325">
        <v>0</v>
      </c>
    </row>
    <row r="326" spans="1:106" x14ac:dyDescent="0.2">
      <c r="A326">
        <f>ROW(Source!A186)</f>
        <v>186</v>
      </c>
      <c r="B326">
        <v>33034105</v>
      </c>
      <c r="C326">
        <v>33035333</v>
      </c>
      <c r="D326">
        <v>32505425</v>
      </c>
      <c r="E326">
        <v>19</v>
      </c>
      <c r="F326">
        <v>1</v>
      </c>
      <c r="G326">
        <v>19</v>
      </c>
      <c r="H326">
        <v>1</v>
      </c>
      <c r="I326" t="s">
        <v>795</v>
      </c>
      <c r="J326" t="s">
        <v>3</v>
      </c>
      <c r="K326" t="s">
        <v>796</v>
      </c>
      <c r="L326">
        <v>1191</v>
      </c>
      <c r="N326">
        <v>1013</v>
      </c>
      <c r="O326" t="s">
        <v>797</v>
      </c>
      <c r="P326" t="s">
        <v>797</v>
      </c>
      <c r="Q326">
        <v>1</v>
      </c>
      <c r="W326">
        <v>0</v>
      </c>
      <c r="X326">
        <v>476480486</v>
      </c>
      <c r="Y326">
        <v>453.1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1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0</v>
      </c>
      <c r="AQ326">
        <v>0</v>
      </c>
      <c r="AR326">
        <v>0</v>
      </c>
      <c r="AS326" t="s">
        <v>3</v>
      </c>
      <c r="AT326">
        <v>453.1</v>
      </c>
      <c r="AU326" t="s">
        <v>3</v>
      </c>
      <c r="AV326">
        <v>1</v>
      </c>
      <c r="AW326">
        <v>2</v>
      </c>
      <c r="AX326">
        <v>33035349</v>
      </c>
      <c r="AY326">
        <v>1</v>
      </c>
      <c r="AZ326">
        <v>0</v>
      </c>
      <c r="BA326">
        <v>309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Y326*Source!I186</f>
        <v>4.5763100000000003</v>
      </c>
      <c r="CY326">
        <f>AD326</f>
        <v>0</v>
      </c>
      <c r="CZ326">
        <f>AH326</f>
        <v>0</v>
      </c>
      <c r="DA326">
        <f>AL326</f>
        <v>1</v>
      </c>
      <c r="DB326">
        <v>0</v>
      </c>
    </row>
    <row r="327" spans="1:106" x14ac:dyDescent="0.2">
      <c r="A327">
        <f>ROW(Source!A186)</f>
        <v>186</v>
      </c>
      <c r="B327">
        <v>33034105</v>
      </c>
      <c r="C327">
        <v>33035333</v>
      </c>
      <c r="D327">
        <v>32517073</v>
      </c>
      <c r="E327">
        <v>1</v>
      </c>
      <c r="F327">
        <v>1</v>
      </c>
      <c r="G327">
        <v>19</v>
      </c>
      <c r="H327">
        <v>2</v>
      </c>
      <c r="I327" t="s">
        <v>805</v>
      </c>
      <c r="J327" t="s">
        <v>806</v>
      </c>
      <c r="K327" t="s">
        <v>807</v>
      </c>
      <c r="L327">
        <v>1368</v>
      </c>
      <c r="N327">
        <v>1011</v>
      </c>
      <c r="O327" t="s">
        <v>801</v>
      </c>
      <c r="P327" t="s">
        <v>801</v>
      </c>
      <c r="Q327">
        <v>1</v>
      </c>
      <c r="W327">
        <v>0</v>
      </c>
      <c r="X327">
        <v>-865246060</v>
      </c>
      <c r="Y327">
        <v>1.38</v>
      </c>
      <c r="AA327">
        <v>0</v>
      </c>
      <c r="AB327">
        <v>3.37</v>
      </c>
      <c r="AC327">
        <v>0.85</v>
      </c>
      <c r="AD327">
        <v>0</v>
      </c>
      <c r="AE327">
        <v>0</v>
      </c>
      <c r="AF327">
        <v>3.37</v>
      </c>
      <c r="AG327">
        <v>0.85</v>
      </c>
      <c r="AH327">
        <v>0</v>
      </c>
      <c r="AI327">
        <v>1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0</v>
      </c>
      <c r="AQ327">
        <v>0</v>
      </c>
      <c r="AR327">
        <v>0</v>
      </c>
      <c r="AS327" t="s">
        <v>3</v>
      </c>
      <c r="AT327">
        <v>1.38</v>
      </c>
      <c r="AU327" t="s">
        <v>3</v>
      </c>
      <c r="AV327">
        <v>0</v>
      </c>
      <c r="AW327">
        <v>2</v>
      </c>
      <c r="AX327">
        <v>33035350</v>
      </c>
      <c r="AY327">
        <v>1</v>
      </c>
      <c r="AZ327">
        <v>0</v>
      </c>
      <c r="BA327">
        <v>310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Y327*Source!I186</f>
        <v>1.3937999999999999E-2</v>
      </c>
      <c r="CY327">
        <f>AB327</f>
        <v>3.37</v>
      </c>
      <c r="CZ327">
        <f>AF327</f>
        <v>3.37</v>
      </c>
      <c r="DA327">
        <f>AJ327</f>
        <v>1</v>
      </c>
      <c r="DB327">
        <v>0</v>
      </c>
    </row>
    <row r="328" spans="1:106" x14ac:dyDescent="0.2">
      <c r="A328">
        <f>ROW(Source!A186)</f>
        <v>186</v>
      </c>
      <c r="B328">
        <v>33034105</v>
      </c>
      <c r="C328">
        <v>33035333</v>
      </c>
      <c r="D328">
        <v>32516433</v>
      </c>
      <c r="E328">
        <v>1</v>
      </c>
      <c r="F328">
        <v>1</v>
      </c>
      <c r="G328">
        <v>19</v>
      </c>
      <c r="H328">
        <v>2</v>
      </c>
      <c r="I328" t="s">
        <v>808</v>
      </c>
      <c r="J328" t="s">
        <v>809</v>
      </c>
      <c r="K328" t="s">
        <v>810</v>
      </c>
      <c r="L328">
        <v>1368</v>
      </c>
      <c r="N328">
        <v>1011</v>
      </c>
      <c r="O328" t="s">
        <v>801</v>
      </c>
      <c r="P328" t="s">
        <v>801</v>
      </c>
      <c r="Q328">
        <v>1</v>
      </c>
      <c r="W328">
        <v>0</v>
      </c>
      <c r="X328">
        <v>1483315828</v>
      </c>
      <c r="Y328">
        <v>0.31</v>
      </c>
      <c r="AA328">
        <v>0</v>
      </c>
      <c r="AB328">
        <v>566.44000000000005</v>
      </c>
      <c r="AC328">
        <v>281.27999999999997</v>
      </c>
      <c r="AD328">
        <v>0</v>
      </c>
      <c r="AE328">
        <v>0</v>
      </c>
      <c r="AF328">
        <v>566.44000000000005</v>
      </c>
      <c r="AG328">
        <v>281.27999999999997</v>
      </c>
      <c r="AH328">
        <v>0</v>
      </c>
      <c r="AI328">
        <v>1</v>
      </c>
      <c r="AJ328">
        <v>1</v>
      </c>
      <c r="AK328">
        <v>1</v>
      </c>
      <c r="AL328">
        <v>1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3</v>
      </c>
      <c r="AT328">
        <v>0.31</v>
      </c>
      <c r="AU328" t="s">
        <v>3</v>
      </c>
      <c r="AV328">
        <v>0</v>
      </c>
      <c r="AW328">
        <v>2</v>
      </c>
      <c r="AX328">
        <v>33035351</v>
      </c>
      <c r="AY328">
        <v>1</v>
      </c>
      <c r="AZ328">
        <v>0</v>
      </c>
      <c r="BA328">
        <v>311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Y328*Source!I186</f>
        <v>3.1309999999999997E-3</v>
      </c>
      <c r="CY328">
        <f>AB328</f>
        <v>566.44000000000005</v>
      </c>
      <c r="CZ328">
        <f>AF328</f>
        <v>566.44000000000005</v>
      </c>
      <c r="DA328">
        <f>AJ328</f>
        <v>1</v>
      </c>
      <c r="DB328">
        <v>0</v>
      </c>
    </row>
    <row r="329" spans="1:106" x14ac:dyDescent="0.2">
      <c r="A329">
        <f>ROW(Source!A186)</f>
        <v>186</v>
      </c>
      <c r="B329">
        <v>33034105</v>
      </c>
      <c r="C329">
        <v>33035333</v>
      </c>
      <c r="D329">
        <v>32516599</v>
      </c>
      <c r="E329">
        <v>1</v>
      </c>
      <c r="F329">
        <v>1</v>
      </c>
      <c r="G329">
        <v>19</v>
      </c>
      <c r="H329">
        <v>2</v>
      </c>
      <c r="I329" t="s">
        <v>811</v>
      </c>
      <c r="J329" t="s">
        <v>812</v>
      </c>
      <c r="K329" t="s">
        <v>813</v>
      </c>
      <c r="L329">
        <v>1368</v>
      </c>
      <c r="N329">
        <v>1011</v>
      </c>
      <c r="O329" t="s">
        <v>801</v>
      </c>
      <c r="P329" t="s">
        <v>801</v>
      </c>
      <c r="Q329">
        <v>1</v>
      </c>
      <c r="W329">
        <v>0</v>
      </c>
      <c r="X329">
        <v>47389749</v>
      </c>
      <c r="Y329">
        <v>26.25</v>
      </c>
      <c r="AA329">
        <v>0</v>
      </c>
      <c r="AB329">
        <v>9.7100000000000009</v>
      </c>
      <c r="AC329">
        <v>2.25</v>
      </c>
      <c r="AD329">
        <v>0</v>
      </c>
      <c r="AE329">
        <v>0</v>
      </c>
      <c r="AF329">
        <v>9.7100000000000009</v>
      </c>
      <c r="AG329">
        <v>2.25</v>
      </c>
      <c r="AH329">
        <v>0</v>
      </c>
      <c r="AI329">
        <v>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3</v>
      </c>
      <c r="AT329">
        <v>26.25</v>
      </c>
      <c r="AU329" t="s">
        <v>3</v>
      </c>
      <c r="AV329">
        <v>0</v>
      </c>
      <c r="AW329">
        <v>2</v>
      </c>
      <c r="AX329">
        <v>33035352</v>
      </c>
      <c r="AY329">
        <v>1</v>
      </c>
      <c r="AZ329">
        <v>0</v>
      </c>
      <c r="BA329">
        <v>312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Y329*Source!I186</f>
        <v>0.265125</v>
      </c>
      <c r="CY329">
        <f>AB329</f>
        <v>9.7100000000000009</v>
      </c>
      <c r="CZ329">
        <f>AF329</f>
        <v>9.7100000000000009</v>
      </c>
      <c r="DA329">
        <f>AJ329</f>
        <v>1</v>
      </c>
      <c r="DB329">
        <v>0</v>
      </c>
    </row>
    <row r="330" spans="1:106" x14ac:dyDescent="0.2">
      <c r="A330">
        <f>ROW(Source!A186)</f>
        <v>186</v>
      </c>
      <c r="B330">
        <v>33034105</v>
      </c>
      <c r="C330">
        <v>33035333</v>
      </c>
      <c r="D330">
        <v>32517836</v>
      </c>
      <c r="E330">
        <v>1</v>
      </c>
      <c r="F330">
        <v>1</v>
      </c>
      <c r="G330">
        <v>19</v>
      </c>
      <c r="H330">
        <v>3</v>
      </c>
      <c r="I330" t="s">
        <v>814</v>
      </c>
      <c r="J330" t="s">
        <v>815</v>
      </c>
      <c r="K330" t="s">
        <v>816</v>
      </c>
      <c r="L330">
        <v>1348</v>
      </c>
      <c r="N330">
        <v>1009</v>
      </c>
      <c r="O330" t="s">
        <v>19</v>
      </c>
      <c r="P330" t="s">
        <v>19</v>
      </c>
      <c r="Q330">
        <v>1000</v>
      </c>
      <c r="W330">
        <v>0</v>
      </c>
      <c r="X330">
        <v>1571432467</v>
      </c>
      <c r="Y330">
        <v>0.04</v>
      </c>
      <c r="AA330">
        <v>31493.279999999999</v>
      </c>
      <c r="AB330">
        <v>0</v>
      </c>
      <c r="AC330">
        <v>0</v>
      </c>
      <c r="AD330">
        <v>0</v>
      </c>
      <c r="AE330">
        <v>31493.279999999999</v>
      </c>
      <c r="AF330">
        <v>0</v>
      </c>
      <c r="AG330">
        <v>0</v>
      </c>
      <c r="AH330">
        <v>0</v>
      </c>
      <c r="AI330">
        <v>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0.04</v>
      </c>
      <c r="AU330" t="s">
        <v>3</v>
      </c>
      <c r="AV330">
        <v>0</v>
      </c>
      <c r="AW330">
        <v>2</v>
      </c>
      <c r="AX330">
        <v>33035353</v>
      </c>
      <c r="AY330">
        <v>1</v>
      </c>
      <c r="AZ330">
        <v>0</v>
      </c>
      <c r="BA330">
        <v>313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Y330*Source!I186</f>
        <v>4.0400000000000001E-4</v>
      </c>
      <c r="CY330">
        <f t="shared" ref="CY330:CY340" si="48">AA330</f>
        <v>31493.279999999999</v>
      </c>
      <c r="CZ330">
        <f t="shared" ref="CZ330:CZ340" si="49">AE330</f>
        <v>31493.279999999999</v>
      </c>
      <c r="DA330">
        <f t="shared" ref="DA330:DA340" si="50">AI330</f>
        <v>1</v>
      </c>
      <c r="DB330">
        <v>0</v>
      </c>
    </row>
    <row r="331" spans="1:106" x14ac:dyDescent="0.2">
      <c r="A331">
        <f>ROW(Source!A186)</f>
        <v>186</v>
      </c>
      <c r="B331">
        <v>33034105</v>
      </c>
      <c r="C331">
        <v>33035333</v>
      </c>
      <c r="D331">
        <v>32518156</v>
      </c>
      <c r="E331">
        <v>1</v>
      </c>
      <c r="F331">
        <v>1</v>
      </c>
      <c r="G331">
        <v>19</v>
      </c>
      <c r="H331">
        <v>3</v>
      </c>
      <c r="I331" t="s">
        <v>817</v>
      </c>
      <c r="J331" t="s">
        <v>818</v>
      </c>
      <c r="K331" t="s">
        <v>819</v>
      </c>
      <c r="L331">
        <v>1348</v>
      </c>
      <c r="N331">
        <v>1009</v>
      </c>
      <c r="O331" t="s">
        <v>19</v>
      </c>
      <c r="P331" t="s">
        <v>19</v>
      </c>
      <c r="Q331">
        <v>1000</v>
      </c>
      <c r="W331">
        <v>0</v>
      </c>
      <c r="X331">
        <v>1574046373</v>
      </c>
      <c r="Y331">
        <v>3.6999999999999998E-2</v>
      </c>
      <c r="AA331">
        <v>45454.3</v>
      </c>
      <c r="AB331">
        <v>0</v>
      </c>
      <c r="AC331">
        <v>0</v>
      </c>
      <c r="AD331">
        <v>0</v>
      </c>
      <c r="AE331">
        <v>45454.3</v>
      </c>
      <c r="AF331">
        <v>0</v>
      </c>
      <c r="AG331">
        <v>0</v>
      </c>
      <c r="AH331">
        <v>0</v>
      </c>
      <c r="AI331">
        <v>1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3.6999999999999998E-2</v>
      </c>
      <c r="AU331" t="s">
        <v>3</v>
      </c>
      <c r="AV331">
        <v>0</v>
      </c>
      <c r="AW331">
        <v>2</v>
      </c>
      <c r="AX331">
        <v>33035354</v>
      </c>
      <c r="AY331">
        <v>1</v>
      </c>
      <c r="AZ331">
        <v>0</v>
      </c>
      <c r="BA331">
        <v>314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Y331*Source!I186</f>
        <v>3.7369999999999998E-4</v>
      </c>
      <c r="CY331">
        <f t="shared" si="48"/>
        <v>45454.3</v>
      </c>
      <c r="CZ331">
        <f t="shared" si="49"/>
        <v>45454.3</v>
      </c>
      <c r="DA331">
        <f t="shared" si="50"/>
        <v>1</v>
      </c>
      <c r="DB331">
        <v>0</v>
      </c>
    </row>
    <row r="332" spans="1:106" x14ac:dyDescent="0.2">
      <c r="A332">
        <f>ROW(Source!A186)</f>
        <v>186</v>
      </c>
      <c r="B332">
        <v>33034105</v>
      </c>
      <c r="C332">
        <v>33035333</v>
      </c>
      <c r="D332">
        <v>32518894</v>
      </c>
      <c r="E332">
        <v>1</v>
      </c>
      <c r="F332">
        <v>1</v>
      </c>
      <c r="G332">
        <v>19</v>
      </c>
      <c r="H332">
        <v>3</v>
      </c>
      <c r="I332" t="s">
        <v>820</v>
      </c>
      <c r="J332" t="s">
        <v>821</v>
      </c>
      <c r="K332" t="s">
        <v>822</v>
      </c>
      <c r="L332">
        <v>1327</v>
      </c>
      <c r="N332">
        <v>1005</v>
      </c>
      <c r="O332" t="s">
        <v>823</v>
      </c>
      <c r="P332" t="s">
        <v>823</v>
      </c>
      <c r="Q332">
        <v>1</v>
      </c>
      <c r="W332">
        <v>0</v>
      </c>
      <c r="X332">
        <v>-1132375348</v>
      </c>
      <c r="Y332">
        <v>5.6</v>
      </c>
      <c r="AA332">
        <v>63.78</v>
      </c>
      <c r="AB332">
        <v>0</v>
      </c>
      <c r="AC332">
        <v>0</v>
      </c>
      <c r="AD332">
        <v>0</v>
      </c>
      <c r="AE332">
        <v>63.78</v>
      </c>
      <c r="AF332">
        <v>0</v>
      </c>
      <c r="AG332">
        <v>0</v>
      </c>
      <c r="AH332">
        <v>0</v>
      </c>
      <c r="AI332">
        <v>1</v>
      </c>
      <c r="AJ332">
        <v>1</v>
      </c>
      <c r="AK332">
        <v>1</v>
      </c>
      <c r="AL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3</v>
      </c>
      <c r="AT332">
        <v>5.6</v>
      </c>
      <c r="AU332" t="s">
        <v>3</v>
      </c>
      <c r="AV332">
        <v>0</v>
      </c>
      <c r="AW332">
        <v>2</v>
      </c>
      <c r="AX332">
        <v>33035356</v>
      </c>
      <c r="AY332">
        <v>1</v>
      </c>
      <c r="AZ332">
        <v>0</v>
      </c>
      <c r="BA332">
        <v>315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Y332*Source!I186</f>
        <v>5.6559999999999992E-2</v>
      </c>
      <c r="CY332">
        <f t="shared" si="48"/>
        <v>63.78</v>
      </c>
      <c r="CZ332">
        <f t="shared" si="49"/>
        <v>63.78</v>
      </c>
      <c r="DA332">
        <f t="shared" si="50"/>
        <v>1</v>
      </c>
      <c r="DB332">
        <v>0</v>
      </c>
    </row>
    <row r="333" spans="1:106" x14ac:dyDescent="0.2">
      <c r="A333">
        <f>ROW(Source!A186)</f>
        <v>186</v>
      </c>
      <c r="B333">
        <v>33034105</v>
      </c>
      <c r="C333">
        <v>33035333</v>
      </c>
      <c r="D333">
        <v>32517311</v>
      </c>
      <c r="E333">
        <v>1</v>
      </c>
      <c r="F333">
        <v>1</v>
      </c>
      <c r="G333">
        <v>19</v>
      </c>
      <c r="H333">
        <v>3</v>
      </c>
      <c r="I333" t="s">
        <v>824</v>
      </c>
      <c r="J333" t="s">
        <v>825</v>
      </c>
      <c r="K333" t="s">
        <v>826</v>
      </c>
      <c r="L333">
        <v>1348</v>
      </c>
      <c r="N333">
        <v>1009</v>
      </c>
      <c r="O333" t="s">
        <v>19</v>
      </c>
      <c r="P333" t="s">
        <v>19</v>
      </c>
      <c r="Q333">
        <v>1000</v>
      </c>
      <c r="W333">
        <v>0</v>
      </c>
      <c r="X333">
        <v>1471527661</v>
      </c>
      <c r="Y333">
        <v>0.05</v>
      </c>
      <c r="AA333">
        <v>4752.91</v>
      </c>
      <c r="AB333">
        <v>0</v>
      </c>
      <c r="AC333">
        <v>0</v>
      </c>
      <c r="AD333">
        <v>0</v>
      </c>
      <c r="AE333">
        <v>4752.91</v>
      </c>
      <c r="AF333">
        <v>0</v>
      </c>
      <c r="AG333">
        <v>0</v>
      </c>
      <c r="AH333">
        <v>0</v>
      </c>
      <c r="AI333">
        <v>1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3</v>
      </c>
      <c r="AT333">
        <v>0.05</v>
      </c>
      <c r="AU333" t="s">
        <v>3</v>
      </c>
      <c r="AV333">
        <v>0</v>
      </c>
      <c r="AW333">
        <v>2</v>
      </c>
      <c r="AX333">
        <v>33035355</v>
      </c>
      <c r="AY333">
        <v>1</v>
      </c>
      <c r="AZ333">
        <v>0</v>
      </c>
      <c r="BA333">
        <v>316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Y333*Source!I186</f>
        <v>5.0500000000000002E-4</v>
      </c>
      <c r="CY333">
        <f t="shared" si="48"/>
        <v>4752.91</v>
      </c>
      <c r="CZ333">
        <f t="shared" si="49"/>
        <v>4752.91</v>
      </c>
      <c r="DA333">
        <f t="shared" si="50"/>
        <v>1</v>
      </c>
      <c r="DB333">
        <v>0</v>
      </c>
    </row>
    <row r="334" spans="1:106" x14ac:dyDescent="0.2">
      <c r="A334">
        <f>ROW(Source!A186)</f>
        <v>186</v>
      </c>
      <c r="B334">
        <v>33034105</v>
      </c>
      <c r="C334">
        <v>33035333</v>
      </c>
      <c r="D334">
        <v>32519061</v>
      </c>
      <c r="E334">
        <v>1</v>
      </c>
      <c r="F334">
        <v>1</v>
      </c>
      <c r="G334">
        <v>19</v>
      </c>
      <c r="H334">
        <v>3</v>
      </c>
      <c r="I334" t="s">
        <v>827</v>
      </c>
      <c r="J334" t="s">
        <v>828</v>
      </c>
      <c r="K334" t="s">
        <v>829</v>
      </c>
      <c r="L334">
        <v>1339</v>
      </c>
      <c r="N334">
        <v>1007</v>
      </c>
      <c r="O334" t="s">
        <v>830</v>
      </c>
      <c r="P334" t="s">
        <v>830</v>
      </c>
      <c r="Q334">
        <v>1</v>
      </c>
      <c r="W334">
        <v>0</v>
      </c>
      <c r="X334">
        <v>1653821073</v>
      </c>
      <c r="Y334">
        <v>1.75</v>
      </c>
      <c r="AA334">
        <v>29.98</v>
      </c>
      <c r="AB334">
        <v>0</v>
      </c>
      <c r="AC334">
        <v>0</v>
      </c>
      <c r="AD334">
        <v>0</v>
      </c>
      <c r="AE334">
        <v>29.98</v>
      </c>
      <c r="AF334">
        <v>0</v>
      </c>
      <c r="AG334">
        <v>0</v>
      </c>
      <c r="AH334">
        <v>0</v>
      </c>
      <c r="AI334">
        <v>1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1.75</v>
      </c>
      <c r="AU334" t="s">
        <v>3</v>
      </c>
      <c r="AV334">
        <v>0</v>
      </c>
      <c r="AW334">
        <v>2</v>
      </c>
      <c r="AX334">
        <v>33035357</v>
      </c>
      <c r="AY334">
        <v>1</v>
      </c>
      <c r="AZ334">
        <v>0</v>
      </c>
      <c r="BA334">
        <v>317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Y334*Source!I186</f>
        <v>1.7675E-2</v>
      </c>
      <c r="CY334">
        <f t="shared" si="48"/>
        <v>29.98</v>
      </c>
      <c r="CZ334">
        <f t="shared" si="49"/>
        <v>29.98</v>
      </c>
      <c r="DA334">
        <f t="shared" si="50"/>
        <v>1</v>
      </c>
      <c r="DB334">
        <v>0</v>
      </c>
    </row>
    <row r="335" spans="1:106" x14ac:dyDescent="0.2">
      <c r="A335">
        <f>ROW(Source!A186)</f>
        <v>186</v>
      </c>
      <c r="B335">
        <v>33034105</v>
      </c>
      <c r="C335">
        <v>33035333</v>
      </c>
      <c r="D335">
        <v>32517740</v>
      </c>
      <c r="E335">
        <v>1</v>
      </c>
      <c r="F335">
        <v>1</v>
      </c>
      <c r="G335">
        <v>19</v>
      </c>
      <c r="H335">
        <v>3</v>
      </c>
      <c r="I335" t="s">
        <v>831</v>
      </c>
      <c r="J335" t="s">
        <v>832</v>
      </c>
      <c r="K335" t="s">
        <v>833</v>
      </c>
      <c r="L335">
        <v>1339</v>
      </c>
      <c r="N335">
        <v>1007</v>
      </c>
      <c r="O335" t="s">
        <v>830</v>
      </c>
      <c r="P335" t="s">
        <v>830</v>
      </c>
      <c r="Q335">
        <v>1</v>
      </c>
      <c r="W335">
        <v>0</v>
      </c>
      <c r="X335">
        <v>-86784973</v>
      </c>
      <c r="Y335">
        <v>0.08</v>
      </c>
      <c r="AA335">
        <v>4993.7</v>
      </c>
      <c r="AB335">
        <v>0</v>
      </c>
      <c r="AC335">
        <v>0</v>
      </c>
      <c r="AD335">
        <v>0</v>
      </c>
      <c r="AE335">
        <v>4993.7</v>
      </c>
      <c r="AF335">
        <v>0</v>
      </c>
      <c r="AG335">
        <v>0</v>
      </c>
      <c r="AH335">
        <v>0</v>
      </c>
      <c r="AI335">
        <v>1</v>
      </c>
      <c r="AJ335">
        <v>1</v>
      </c>
      <c r="AK335">
        <v>1</v>
      </c>
      <c r="AL335">
        <v>1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3</v>
      </c>
      <c r="AT335">
        <v>0.08</v>
      </c>
      <c r="AU335" t="s">
        <v>3</v>
      </c>
      <c r="AV335">
        <v>0</v>
      </c>
      <c r="AW335">
        <v>2</v>
      </c>
      <c r="AX335">
        <v>33035358</v>
      </c>
      <c r="AY335">
        <v>1</v>
      </c>
      <c r="AZ335">
        <v>0</v>
      </c>
      <c r="BA335">
        <v>318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Y335*Source!I186</f>
        <v>8.0800000000000002E-4</v>
      </c>
      <c r="CY335">
        <f t="shared" si="48"/>
        <v>4993.7</v>
      </c>
      <c r="CZ335">
        <f t="shared" si="49"/>
        <v>4993.7</v>
      </c>
      <c r="DA335">
        <f t="shared" si="50"/>
        <v>1</v>
      </c>
      <c r="DB335">
        <v>0</v>
      </c>
    </row>
    <row r="336" spans="1:106" x14ac:dyDescent="0.2">
      <c r="A336">
        <f>ROW(Source!A186)</f>
        <v>186</v>
      </c>
      <c r="B336">
        <v>33034105</v>
      </c>
      <c r="C336">
        <v>33035333</v>
      </c>
      <c r="D336">
        <v>32517729</v>
      </c>
      <c r="E336">
        <v>1</v>
      </c>
      <c r="F336">
        <v>1</v>
      </c>
      <c r="G336">
        <v>19</v>
      </c>
      <c r="H336">
        <v>3</v>
      </c>
      <c r="I336" t="s">
        <v>834</v>
      </c>
      <c r="J336" t="s">
        <v>835</v>
      </c>
      <c r="K336" t="s">
        <v>836</v>
      </c>
      <c r="L336">
        <v>1339</v>
      </c>
      <c r="N336">
        <v>1007</v>
      </c>
      <c r="O336" t="s">
        <v>830</v>
      </c>
      <c r="P336" t="s">
        <v>830</v>
      </c>
      <c r="Q336">
        <v>1</v>
      </c>
      <c r="W336">
        <v>0</v>
      </c>
      <c r="X336">
        <v>-36459073</v>
      </c>
      <c r="Y336">
        <v>0.69</v>
      </c>
      <c r="AA336">
        <v>3762.19</v>
      </c>
      <c r="AB336">
        <v>0</v>
      </c>
      <c r="AC336">
        <v>0</v>
      </c>
      <c r="AD336">
        <v>0</v>
      </c>
      <c r="AE336">
        <v>3762.19</v>
      </c>
      <c r="AF336">
        <v>0</v>
      </c>
      <c r="AG336">
        <v>0</v>
      </c>
      <c r="AH336">
        <v>0</v>
      </c>
      <c r="AI336">
        <v>1</v>
      </c>
      <c r="AJ336">
        <v>1</v>
      </c>
      <c r="AK336">
        <v>1</v>
      </c>
      <c r="AL336">
        <v>1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3</v>
      </c>
      <c r="AT336">
        <v>0.69</v>
      </c>
      <c r="AU336" t="s">
        <v>3</v>
      </c>
      <c r="AV336">
        <v>0</v>
      </c>
      <c r="AW336">
        <v>2</v>
      </c>
      <c r="AX336">
        <v>33035359</v>
      </c>
      <c r="AY336">
        <v>1</v>
      </c>
      <c r="AZ336">
        <v>0</v>
      </c>
      <c r="BA336">
        <v>319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Y336*Source!I186</f>
        <v>6.9689999999999995E-3</v>
      </c>
      <c r="CY336">
        <f t="shared" si="48"/>
        <v>3762.19</v>
      </c>
      <c r="CZ336">
        <f t="shared" si="49"/>
        <v>3762.19</v>
      </c>
      <c r="DA336">
        <f t="shared" si="50"/>
        <v>1</v>
      </c>
      <c r="DB336">
        <v>0</v>
      </c>
    </row>
    <row r="337" spans="1:106" x14ac:dyDescent="0.2">
      <c r="A337">
        <f>ROW(Source!A186)</f>
        <v>186</v>
      </c>
      <c r="B337">
        <v>33034105</v>
      </c>
      <c r="C337">
        <v>33035333</v>
      </c>
      <c r="D337">
        <v>32517783</v>
      </c>
      <c r="E337">
        <v>1</v>
      </c>
      <c r="F337">
        <v>1</v>
      </c>
      <c r="G337">
        <v>19</v>
      </c>
      <c r="H337">
        <v>3</v>
      </c>
      <c r="I337" t="s">
        <v>837</v>
      </c>
      <c r="J337" t="s">
        <v>838</v>
      </c>
      <c r="K337" t="s">
        <v>839</v>
      </c>
      <c r="L337">
        <v>1339</v>
      </c>
      <c r="N337">
        <v>1007</v>
      </c>
      <c r="O337" t="s">
        <v>830</v>
      </c>
      <c r="P337" t="s">
        <v>830</v>
      </c>
      <c r="Q337">
        <v>1</v>
      </c>
      <c r="W337">
        <v>0</v>
      </c>
      <c r="X337">
        <v>-1282603236</v>
      </c>
      <c r="Y337">
        <v>0.2</v>
      </c>
      <c r="AA337">
        <v>5631.96</v>
      </c>
      <c r="AB337">
        <v>0</v>
      </c>
      <c r="AC337">
        <v>0</v>
      </c>
      <c r="AD337">
        <v>0</v>
      </c>
      <c r="AE337">
        <v>5631.96</v>
      </c>
      <c r="AF337">
        <v>0</v>
      </c>
      <c r="AG337">
        <v>0</v>
      </c>
      <c r="AH337">
        <v>0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3</v>
      </c>
      <c r="AT337">
        <v>0.2</v>
      </c>
      <c r="AU337" t="s">
        <v>3</v>
      </c>
      <c r="AV337">
        <v>0</v>
      </c>
      <c r="AW337">
        <v>2</v>
      </c>
      <c r="AX337">
        <v>33035360</v>
      </c>
      <c r="AY337">
        <v>1</v>
      </c>
      <c r="AZ337">
        <v>0</v>
      </c>
      <c r="BA337">
        <v>320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Y337*Source!I186</f>
        <v>2.0200000000000001E-3</v>
      </c>
      <c r="CY337">
        <f t="shared" si="48"/>
        <v>5631.96</v>
      </c>
      <c r="CZ337">
        <f t="shared" si="49"/>
        <v>5631.96</v>
      </c>
      <c r="DA337">
        <f t="shared" si="50"/>
        <v>1</v>
      </c>
      <c r="DB337">
        <v>0</v>
      </c>
    </row>
    <row r="338" spans="1:106" x14ac:dyDescent="0.2">
      <c r="A338">
        <f>ROW(Source!A186)</f>
        <v>186</v>
      </c>
      <c r="B338">
        <v>33034105</v>
      </c>
      <c r="C338">
        <v>33035333</v>
      </c>
      <c r="D338">
        <v>32517784</v>
      </c>
      <c r="E338">
        <v>1</v>
      </c>
      <c r="F338">
        <v>1</v>
      </c>
      <c r="G338">
        <v>19</v>
      </c>
      <c r="H338">
        <v>3</v>
      </c>
      <c r="I338" t="s">
        <v>840</v>
      </c>
      <c r="J338" t="s">
        <v>841</v>
      </c>
      <c r="K338" t="s">
        <v>842</v>
      </c>
      <c r="L338">
        <v>1339</v>
      </c>
      <c r="N338">
        <v>1007</v>
      </c>
      <c r="O338" t="s">
        <v>830</v>
      </c>
      <c r="P338" t="s">
        <v>830</v>
      </c>
      <c r="Q338">
        <v>1</v>
      </c>
      <c r="W338">
        <v>0</v>
      </c>
      <c r="X338">
        <v>966492149</v>
      </c>
      <c r="Y338">
        <v>0.69</v>
      </c>
      <c r="AA338">
        <v>5631.96</v>
      </c>
      <c r="AB338">
        <v>0</v>
      </c>
      <c r="AC338">
        <v>0</v>
      </c>
      <c r="AD338">
        <v>0</v>
      </c>
      <c r="AE338">
        <v>5631.96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0.69</v>
      </c>
      <c r="AU338" t="s">
        <v>3</v>
      </c>
      <c r="AV338">
        <v>0</v>
      </c>
      <c r="AW338">
        <v>2</v>
      </c>
      <c r="AX338">
        <v>33035361</v>
      </c>
      <c r="AY338">
        <v>1</v>
      </c>
      <c r="AZ338">
        <v>0</v>
      </c>
      <c r="BA338">
        <v>321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Y338*Source!I186</f>
        <v>6.9689999999999995E-3</v>
      </c>
      <c r="CY338">
        <f t="shared" si="48"/>
        <v>5631.96</v>
      </c>
      <c r="CZ338">
        <f t="shared" si="49"/>
        <v>5631.96</v>
      </c>
      <c r="DA338">
        <f t="shared" si="50"/>
        <v>1</v>
      </c>
      <c r="DB338">
        <v>0</v>
      </c>
    </row>
    <row r="339" spans="1:106" x14ac:dyDescent="0.2">
      <c r="A339">
        <f>ROW(Source!A186)</f>
        <v>186</v>
      </c>
      <c r="B339">
        <v>33034105</v>
      </c>
      <c r="C339">
        <v>33035333</v>
      </c>
      <c r="D339">
        <v>32519911</v>
      </c>
      <c r="E339">
        <v>1</v>
      </c>
      <c r="F339">
        <v>1</v>
      </c>
      <c r="G339">
        <v>19</v>
      </c>
      <c r="H339">
        <v>3</v>
      </c>
      <c r="I339" t="s">
        <v>843</v>
      </c>
      <c r="J339" t="s">
        <v>844</v>
      </c>
      <c r="K339" t="s">
        <v>845</v>
      </c>
      <c r="L339">
        <v>1339</v>
      </c>
      <c r="N339">
        <v>1007</v>
      </c>
      <c r="O339" t="s">
        <v>830</v>
      </c>
      <c r="P339" t="s">
        <v>830</v>
      </c>
      <c r="Q339">
        <v>1</v>
      </c>
      <c r="W339">
        <v>0</v>
      </c>
      <c r="X339">
        <v>-1613524913</v>
      </c>
      <c r="Y339">
        <v>102</v>
      </c>
      <c r="AA339">
        <v>3195.93</v>
      </c>
      <c r="AB339">
        <v>0</v>
      </c>
      <c r="AC339">
        <v>0</v>
      </c>
      <c r="AD339">
        <v>0</v>
      </c>
      <c r="AE339">
        <v>3195.93</v>
      </c>
      <c r="AF339">
        <v>0</v>
      </c>
      <c r="AG339">
        <v>0</v>
      </c>
      <c r="AH339">
        <v>0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0</v>
      </c>
      <c r="AQ339">
        <v>0</v>
      </c>
      <c r="AR339">
        <v>0</v>
      </c>
      <c r="AS339" t="s">
        <v>3</v>
      </c>
      <c r="AT339">
        <v>102</v>
      </c>
      <c r="AU339" t="s">
        <v>3</v>
      </c>
      <c r="AV339">
        <v>0</v>
      </c>
      <c r="AW339">
        <v>2</v>
      </c>
      <c r="AX339">
        <v>33035362</v>
      </c>
      <c r="AY339">
        <v>1</v>
      </c>
      <c r="AZ339">
        <v>0</v>
      </c>
      <c r="BA339">
        <v>322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Y339*Source!I186</f>
        <v>1.0302</v>
      </c>
      <c r="CY339">
        <f t="shared" si="48"/>
        <v>3195.93</v>
      </c>
      <c r="CZ339">
        <f t="shared" si="49"/>
        <v>3195.93</v>
      </c>
      <c r="DA339">
        <f t="shared" si="50"/>
        <v>1</v>
      </c>
      <c r="DB339">
        <v>0</v>
      </c>
    </row>
    <row r="340" spans="1:106" x14ac:dyDescent="0.2">
      <c r="A340">
        <f>ROW(Source!A186)</f>
        <v>186</v>
      </c>
      <c r="B340">
        <v>33034105</v>
      </c>
      <c r="C340">
        <v>33035333</v>
      </c>
      <c r="D340">
        <v>32521663</v>
      </c>
      <c r="E340">
        <v>1</v>
      </c>
      <c r="F340">
        <v>1</v>
      </c>
      <c r="G340">
        <v>19</v>
      </c>
      <c r="H340">
        <v>3</v>
      </c>
      <c r="I340" t="s">
        <v>846</v>
      </c>
      <c r="J340" t="s">
        <v>847</v>
      </c>
      <c r="K340" t="s">
        <v>848</v>
      </c>
      <c r="L340">
        <v>1327</v>
      </c>
      <c r="N340">
        <v>1005</v>
      </c>
      <c r="O340" t="s">
        <v>823</v>
      </c>
      <c r="P340" t="s">
        <v>823</v>
      </c>
      <c r="Q340">
        <v>1</v>
      </c>
      <c r="W340">
        <v>0</v>
      </c>
      <c r="X340">
        <v>603730207</v>
      </c>
      <c r="Y340">
        <v>49.5</v>
      </c>
      <c r="AA340">
        <v>207.09</v>
      </c>
      <c r="AB340">
        <v>0</v>
      </c>
      <c r="AC340">
        <v>0</v>
      </c>
      <c r="AD340">
        <v>0</v>
      </c>
      <c r="AE340">
        <v>207.09</v>
      </c>
      <c r="AF340">
        <v>0</v>
      </c>
      <c r="AG340">
        <v>0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0</v>
      </c>
      <c r="AQ340">
        <v>0</v>
      </c>
      <c r="AR340">
        <v>0</v>
      </c>
      <c r="AS340" t="s">
        <v>3</v>
      </c>
      <c r="AT340">
        <v>49.5</v>
      </c>
      <c r="AU340" t="s">
        <v>3</v>
      </c>
      <c r="AV340">
        <v>0</v>
      </c>
      <c r="AW340">
        <v>2</v>
      </c>
      <c r="AX340">
        <v>33035363</v>
      </c>
      <c r="AY340">
        <v>1</v>
      </c>
      <c r="AZ340">
        <v>0</v>
      </c>
      <c r="BA340">
        <v>323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Y340*Source!I186</f>
        <v>0.49995000000000001</v>
      </c>
      <c r="CY340">
        <f t="shared" si="48"/>
        <v>207.09</v>
      </c>
      <c r="CZ340">
        <f t="shared" si="49"/>
        <v>207.09</v>
      </c>
      <c r="DA340">
        <f t="shared" si="50"/>
        <v>1</v>
      </c>
      <c r="DB340">
        <v>0</v>
      </c>
    </row>
    <row r="341" spans="1:106" x14ac:dyDescent="0.2">
      <c r="A341">
        <f>ROW(Source!A189)</f>
        <v>189</v>
      </c>
      <c r="B341">
        <v>33034105</v>
      </c>
      <c r="C341">
        <v>33035366</v>
      </c>
      <c r="D341">
        <v>32505425</v>
      </c>
      <c r="E341">
        <v>19</v>
      </c>
      <c r="F341">
        <v>1</v>
      </c>
      <c r="G341">
        <v>19</v>
      </c>
      <c r="H341">
        <v>1</v>
      </c>
      <c r="I341" t="s">
        <v>795</v>
      </c>
      <c r="J341" t="s">
        <v>3</v>
      </c>
      <c r="K341" t="s">
        <v>796</v>
      </c>
      <c r="L341">
        <v>1191</v>
      </c>
      <c r="N341">
        <v>1013</v>
      </c>
      <c r="O341" t="s">
        <v>797</v>
      </c>
      <c r="P341" t="s">
        <v>797</v>
      </c>
      <c r="Q341">
        <v>1</v>
      </c>
      <c r="W341">
        <v>0</v>
      </c>
      <c r="X341">
        <v>476480486</v>
      </c>
      <c r="Y341">
        <v>36.11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1</v>
      </c>
      <c r="AJ341">
        <v>1</v>
      </c>
      <c r="AK341">
        <v>1</v>
      </c>
      <c r="AL341">
        <v>1</v>
      </c>
      <c r="AN341">
        <v>0</v>
      </c>
      <c r="AO341">
        <v>1</v>
      </c>
      <c r="AP341">
        <v>0</v>
      </c>
      <c r="AQ341">
        <v>0</v>
      </c>
      <c r="AR341">
        <v>0</v>
      </c>
      <c r="AS341" t="s">
        <v>3</v>
      </c>
      <c r="AT341">
        <v>36.11</v>
      </c>
      <c r="AU341" t="s">
        <v>3</v>
      </c>
      <c r="AV341">
        <v>1</v>
      </c>
      <c r="AW341">
        <v>2</v>
      </c>
      <c r="AX341">
        <v>33035372</v>
      </c>
      <c r="AY341">
        <v>1</v>
      </c>
      <c r="AZ341">
        <v>0</v>
      </c>
      <c r="BA341">
        <v>324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Y341*Source!I189</f>
        <v>3.3943400000000001</v>
      </c>
      <c r="CY341">
        <f>AD341</f>
        <v>0</v>
      </c>
      <c r="CZ341">
        <f>AH341</f>
        <v>0</v>
      </c>
      <c r="DA341">
        <f>AL341</f>
        <v>1</v>
      </c>
      <c r="DB341">
        <v>0</v>
      </c>
    </row>
    <row r="342" spans="1:106" x14ac:dyDescent="0.2">
      <c r="A342">
        <f>ROW(Source!A189)</f>
        <v>189</v>
      </c>
      <c r="B342">
        <v>33034105</v>
      </c>
      <c r="C342">
        <v>33035366</v>
      </c>
      <c r="D342">
        <v>32516754</v>
      </c>
      <c r="E342">
        <v>1</v>
      </c>
      <c r="F342">
        <v>1</v>
      </c>
      <c r="G342">
        <v>19</v>
      </c>
      <c r="H342">
        <v>2</v>
      </c>
      <c r="I342" t="s">
        <v>798</v>
      </c>
      <c r="J342" t="s">
        <v>799</v>
      </c>
      <c r="K342" t="s">
        <v>800</v>
      </c>
      <c r="L342">
        <v>1368</v>
      </c>
      <c r="N342">
        <v>1011</v>
      </c>
      <c r="O342" t="s">
        <v>801</v>
      </c>
      <c r="P342" t="s">
        <v>801</v>
      </c>
      <c r="Q342">
        <v>1</v>
      </c>
      <c r="W342">
        <v>0</v>
      </c>
      <c r="X342">
        <v>-1683917449</v>
      </c>
      <c r="Y342">
        <v>21.91</v>
      </c>
      <c r="AA342">
        <v>0</v>
      </c>
      <c r="AB342">
        <v>70.98</v>
      </c>
      <c r="AC342">
        <v>6.52</v>
      </c>
      <c r="AD342">
        <v>0</v>
      </c>
      <c r="AE342">
        <v>0</v>
      </c>
      <c r="AF342">
        <v>70.98</v>
      </c>
      <c r="AG342">
        <v>6.52</v>
      </c>
      <c r="AH342">
        <v>0</v>
      </c>
      <c r="AI342">
        <v>1</v>
      </c>
      <c r="AJ342">
        <v>1</v>
      </c>
      <c r="AK342">
        <v>1</v>
      </c>
      <c r="AL342">
        <v>1</v>
      </c>
      <c r="AN342">
        <v>0</v>
      </c>
      <c r="AO342">
        <v>1</v>
      </c>
      <c r="AP342">
        <v>0</v>
      </c>
      <c r="AQ342">
        <v>0</v>
      </c>
      <c r="AR342">
        <v>0</v>
      </c>
      <c r="AS342" t="s">
        <v>3</v>
      </c>
      <c r="AT342">
        <v>21.91</v>
      </c>
      <c r="AU342" t="s">
        <v>3</v>
      </c>
      <c r="AV342">
        <v>0</v>
      </c>
      <c r="AW342">
        <v>2</v>
      </c>
      <c r="AX342">
        <v>33035373</v>
      </c>
      <c r="AY342">
        <v>1</v>
      </c>
      <c r="AZ342">
        <v>0</v>
      </c>
      <c r="BA342">
        <v>325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Y342*Source!I189</f>
        <v>2.0595400000000001</v>
      </c>
      <c r="CY342">
        <f>AB342</f>
        <v>70.98</v>
      </c>
      <c r="CZ342">
        <f>AF342</f>
        <v>70.98</v>
      </c>
      <c r="DA342">
        <f>AJ342</f>
        <v>1</v>
      </c>
      <c r="DB342">
        <v>0</v>
      </c>
    </row>
    <row r="343" spans="1:106" x14ac:dyDescent="0.2">
      <c r="A343">
        <f>ROW(Source!A189)</f>
        <v>189</v>
      </c>
      <c r="B343">
        <v>33034105</v>
      </c>
      <c r="C343">
        <v>33035366</v>
      </c>
      <c r="D343">
        <v>32518977</v>
      </c>
      <c r="E343">
        <v>1</v>
      </c>
      <c r="F343">
        <v>1</v>
      </c>
      <c r="G343">
        <v>19</v>
      </c>
      <c r="H343">
        <v>3</v>
      </c>
      <c r="I343" t="s">
        <v>802</v>
      </c>
      <c r="J343" t="s">
        <v>803</v>
      </c>
      <c r="K343" t="s">
        <v>804</v>
      </c>
      <c r="L343">
        <v>1348</v>
      </c>
      <c r="N343">
        <v>1009</v>
      </c>
      <c r="O343" t="s">
        <v>19</v>
      </c>
      <c r="P343" t="s">
        <v>19</v>
      </c>
      <c r="Q343">
        <v>1000</v>
      </c>
      <c r="W343">
        <v>0</v>
      </c>
      <c r="X343">
        <v>-1592467254</v>
      </c>
      <c r="Y343">
        <v>0.03</v>
      </c>
      <c r="AA343">
        <v>117442.26</v>
      </c>
      <c r="AB343">
        <v>0</v>
      </c>
      <c r="AC343">
        <v>0</v>
      </c>
      <c r="AD343">
        <v>0</v>
      </c>
      <c r="AE343">
        <v>117442.26</v>
      </c>
      <c r="AF343">
        <v>0</v>
      </c>
      <c r="AG343">
        <v>0</v>
      </c>
      <c r="AH343">
        <v>0</v>
      </c>
      <c r="AI343">
        <v>1</v>
      </c>
      <c r="AJ343">
        <v>1</v>
      </c>
      <c r="AK343">
        <v>1</v>
      </c>
      <c r="AL343">
        <v>1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3</v>
      </c>
      <c r="AT343">
        <v>0.03</v>
      </c>
      <c r="AU343" t="s">
        <v>3</v>
      </c>
      <c r="AV343">
        <v>0</v>
      </c>
      <c r="AW343">
        <v>2</v>
      </c>
      <c r="AX343">
        <v>33035374</v>
      </c>
      <c r="AY343">
        <v>1</v>
      </c>
      <c r="AZ343">
        <v>0</v>
      </c>
      <c r="BA343">
        <v>326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Y343*Source!I189</f>
        <v>2.82E-3</v>
      </c>
      <c r="CY343">
        <f>AA343</f>
        <v>117442.26</v>
      </c>
      <c r="CZ343">
        <f>AE343</f>
        <v>117442.26</v>
      </c>
      <c r="DA343">
        <f>AI343</f>
        <v>1</v>
      </c>
      <c r="DB343">
        <v>0</v>
      </c>
    </row>
    <row r="344" spans="1:106" x14ac:dyDescent="0.2">
      <c r="A344">
        <f>ROW(Source!A189)</f>
        <v>189</v>
      </c>
      <c r="B344">
        <v>33034105</v>
      </c>
      <c r="C344">
        <v>33035366</v>
      </c>
      <c r="D344">
        <v>32520163</v>
      </c>
      <c r="E344">
        <v>1</v>
      </c>
      <c r="F344">
        <v>1</v>
      </c>
      <c r="G344">
        <v>19</v>
      </c>
      <c r="H344">
        <v>3</v>
      </c>
      <c r="I344" t="s">
        <v>25</v>
      </c>
      <c r="J344" t="s">
        <v>27</v>
      </c>
      <c r="K344" t="s">
        <v>26</v>
      </c>
      <c r="L344">
        <v>1348</v>
      </c>
      <c r="N344">
        <v>1009</v>
      </c>
      <c r="O344" t="s">
        <v>19</v>
      </c>
      <c r="P344" t="s">
        <v>19</v>
      </c>
      <c r="Q344">
        <v>1000</v>
      </c>
      <c r="W344">
        <v>0</v>
      </c>
      <c r="X344">
        <v>-1467733540</v>
      </c>
      <c r="Y344">
        <v>1</v>
      </c>
      <c r="AA344">
        <v>53410.15</v>
      </c>
      <c r="AB344">
        <v>0</v>
      </c>
      <c r="AC344">
        <v>0</v>
      </c>
      <c r="AD344">
        <v>0</v>
      </c>
      <c r="AE344">
        <v>53410.15</v>
      </c>
      <c r="AF344">
        <v>0</v>
      </c>
      <c r="AG344">
        <v>0</v>
      </c>
      <c r="AH344">
        <v>0</v>
      </c>
      <c r="AI344">
        <v>1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3</v>
      </c>
      <c r="AT344">
        <v>1</v>
      </c>
      <c r="AU344" t="s">
        <v>3</v>
      </c>
      <c r="AV344">
        <v>0</v>
      </c>
      <c r="AW344">
        <v>2</v>
      </c>
      <c r="AX344">
        <v>33035375</v>
      </c>
      <c r="AY344">
        <v>1</v>
      </c>
      <c r="AZ344">
        <v>0</v>
      </c>
      <c r="BA344">
        <v>327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Y344*Source!I189</f>
        <v>9.4E-2</v>
      </c>
      <c r="CY344">
        <f>AA344</f>
        <v>53410.15</v>
      </c>
      <c r="CZ344">
        <f>AE344</f>
        <v>53410.15</v>
      </c>
      <c r="DA344">
        <f>AI344</f>
        <v>1</v>
      </c>
      <c r="DB344">
        <v>0</v>
      </c>
    </row>
    <row r="345" spans="1:106" x14ac:dyDescent="0.2">
      <c r="A345">
        <f>ROW(Source!A189)</f>
        <v>189</v>
      </c>
      <c r="B345">
        <v>33034105</v>
      </c>
      <c r="C345">
        <v>33035366</v>
      </c>
      <c r="D345">
        <v>32520163</v>
      </c>
      <c r="E345">
        <v>1</v>
      </c>
      <c r="F345">
        <v>1</v>
      </c>
      <c r="G345">
        <v>19</v>
      </c>
      <c r="H345">
        <v>3</v>
      </c>
      <c r="I345" t="s">
        <v>25</v>
      </c>
      <c r="J345" t="s">
        <v>27</v>
      </c>
      <c r="K345" t="s">
        <v>26</v>
      </c>
      <c r="L345">
        <v>1348</v>
      </c>
      <c r="N345">
        <v>1009</v>
      </c>
      <c r="O345" t="s">
        <v>19</v>
      </c>
      <c r="P345" t="s">
        <v>19</v>
      </c>
      <c r="Q345">
        <v>1000</v>
      </c>
      <c r="W345">
        <v>0</v>
      </c>
      <c r="X345">
        <v>-1467733540</v>
      </c>
      <c r="Y345">
        <v>-1</v>
      </c>
      <c r="AA345">
        <v>53410.15</v>
      </c>
      <c r="AB345">
        <v>0</v>
      </c>
      <c r="AC345">
        <v>0</v>
      </c>
      <c r="AD345">
        <v>0</v>
      </c>
      <c r="AE345">
        <v>53410.15</v>
      </c>
      <c r="AF345">
        <v>0</v>
      </c>
      <c r="AG345">
        <v>0</v>
      </c>
      <c r="AH345">
        <v>0</v>
      </c>
      <c r="AI345">
        <v>1</v>
      </c>
      <c r="AJ345">
        <v>1</v>
      </c>
      <c r="AK345">
        <v>1</v>
      </c>
      <c r="AL345">
        <v>1</v>
      </c>
      <c r="AN345">
        <v>0</v>
      </c>
      <c r="AO345">
        <v>0</v>
      </c>
      <c r="AP345">
        <v>0</v>
      </c>
      <c r="AQ345">
        <v>0</v>
      </c>
      <c r="AR345">
        <v>0</v>
      </c>
      <c r="AS345" t="s">
        <v>3</v>
      </c>
      <c r="AT345">
        <v>-1</v>
      </c>
      <c r="AU345" t="s">
        <v>3</v>
      </c>
      <c r="AV345">
        <v>0</v>
      </c>
      <c r="AW345">
        <v>1</v>
      </c>
      <c r="AX345">
        <v>-1</v>
      </c>
      <c r="AY345">
        <v>0</v>
      </c>
      <c r="AZ345">
        <v>0</v>
      </c>
      <c r="BA345" t="s">
        <v>3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Y345*Source!I189</f>
        <v>-9.4E-2</v>
      </c>
      <c r="CY345">
        <f>AA345</f>
        <v>53410.15</v>
      </c>
      <c r="CZ345">
        <f>AE345</f>
        <v>53410.15</v>
      </c>
      <c r="DA345">
        <f>AI345</f>
        <v>1</v>
      </c>
      <c r="DB345">
        <v>0</v>
      </c>
    </row>
    <row r="346" spans="1:106" x14ac:dyDescent="0.2">
      <c r="A346">
        <f>ROW(Source!A191)</f>
        <v>191</v>
      </c>
      <c r="B346">
        <v>33034105</v>
      </c>
      <c r="C346">
        <v>33035377</v>
      </c>
      <c r="D346">
        <v>32505425</v>
      </c>
      <c r="E346">
        <v>19</v>
      </c>
      <c r="F346">
        <v>1</v>
      </c>
      <c r="G346">
        <v>19</v>
      </c>
      <c r="H346">
        <v>1</v>
      </c>
      <c r="I346" t="s">
        <v>795</v>
      </c>
      <c r="J346" t="s">
        <v>3</v>
      </c>
      <c r="K346" t="s">
        <v>796</v>
      </c>
      <c r="L346">
        <v>1191</v>
      </c>
      <c r="N346">
        <v>1013</v>
      </c>
      <c r="O346" t="s">
        <v>797</v>
      </c>
      <c r="P346" t="s">
        <v>797</v>
      </c>
      <c r="Q346">
        <v>1</v>
      </c>
      <c r="W346">
        <v>0</v>
      </c>
      <c r="X346">
        <v>476480486</v>
      </c>
      <c r="Y346">
        <v>453.1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1</v>
      </c>
      <c r="AJ346">
        <v>1</v>
      </c>
      <c r="AK346">
        <v>1</v>
      </c>
      <c r="AL346">
        <v>1</v>
      </c>
      <c r="AN346">
        <v>0</v>
      </c>
      <c r="AO346">
        <v>1</v>
      </c>
      <c r="AP346">
        <v>0</v>
      </c>
      <c r="AQ346">
        <v>0</v>
      </c>
      <c r="AR346">
        <v>0</v>
      </c>
      <c r="AS346" t="s">
        <v>3</v>
      </c>
      <c r="AT346">
        <v>453.1</v>
      </c>
      <c r="AU346" t="s">
        <v>3</v>
      </c>
      <c r="AV346">
        <v>1</v>
      </c>
      <c r="AW346">
        <v>2</v>
      </c>
      <c r="AX346">
        <v>33035393</v>
      </c>
      <c r="AY346">
        <v>1</v>
      </c>
      <c r="AZ346">
        <v>0</v>
      </c>
      <c r="BA346">
        <v>328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Y346*Source!I191</f>
        <v>5.7543699999999998</v>
      </c>
      <c r="CY346">
        <f>AD346</f>
        <v>0</v>
      </c>
      <c r="CZ346">
        <f>AH346</f>
        <v>0</v>
      </c>
      <c r="DA346">
        <f>AL346</f>
        <v>1</v>
      </c>
      <c r="DB346">
        <v>0</v>
      </c>
    </row>
    <row r="347" spans="1:106" x14ac:dyDescent="0.2">
      <c r="A347">
        <f>ROW(Source!A191)</f>
        <v>191</v>
      </c>
      <c r="B347">
        <v>33034105</v>
      </c>
      <c r="C347">
        <v>33035377</v>
      </c>
      <c r="D347">
        <v>32517073</v>
      </c>
      <c r="E347">
        <v>1</v>
      </c>
      <c r="F347">
        <v>1</v>
      </c>
      <c r="G347">
        <v>19</v>
      </c>
      <c r="H347">
        <v>2</v>
      </c>
      <c r="I347" t="s">
        <v>805</v>
      </c>
      <c r="J347" t="s">
        <v>806</v>
      </c>
      <c r="K347" t="s">
        <v>807</v>
      </c>
      <c r="L347">
        <v>1368</v>
      </c>
      <c r="N347">
        <v>1011</v>
      </c>
      <c r="O347" t="s">
        <v>801</v>
      </c>
      <c r="P347" t="s">
        <v>801</v>
      </c>
      <c r="Q347">
        <v>1</v>
      </c>
      <c r="W347">
        <v>0</v>
      </c>
      <c r="X347">
        <v>-865246060</v>
      </c>
      <c r="Y347">
        <v>1.38</v>
      </c>
      <c r="AA347">
        <v>0</v>
      </c>
      <c r="AB347">
        <v>3.37</v>
      </c>
      <c r="AC347">
        <v>0.85</v>
      </c>
      <c r="AD347">
        <v>0</v>
      </c>
      <c r="AE347">
        <v>0</v>
      </c>
      <c r="AF347">
        <v>3.37</v>
      </c>
      <c r="AG347">
        <v>0.85</v>
      </c>
      <c r="AH347">
        <v>0</v>
      </c>
      <c r="AI347">
        <v>1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0</v>
      </c>
      <c r="AQ347">
        <v>0</v>
      </c>
      <c r="AR347">
        <v>0</v>
      </c>
      <c r="AS347" t="s">
        <v>3</v>
      </c>
      <c r="AT347">
        <v>1.38</v>
      </c>
      <c r="AU347" t="s">
        <v>3</v>
      </c>
      <c r="AV347">
        <v>0</v>
      </c>
      <c r="AW347">
        <v>2</v>
      </c>
      <c r="AX347">
        <v>33035394</v>
      </c>
      <c r="AY347">
        <v>1</v>
      </c>
      <c r="AZ347">
        <v>0</v>
      </c>
      <c r="BA347">
        <v>329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Y347*Source!I191</f>
        <v>1.7525999999999996E-2</v>
      </c>
      <c r="CY347">
        <f>AB347</f>
        <v>3.37</v>
      </c>
      <c r="CZ347">
        <f>AF347</f>
        <v>3.37</v>
      </c>
      <c r="DA347">
        <f>AJ347</f>
        <v>1</v>
      </c>
      <c r="DB347">
        <v>0</v>
      </c>
    </row>
    <row r="348" spans="1:106" x14ac:dyDescent="0.2">
      <c r="A348">
        <f>ROW(Source!A191)</f>
        <v>191</v>
      </c>
      <c r="B348">
        <v>33034105</v>
      </c>
      <c r="C348">
        <v>33035377</v>
      </c>
      <c r="D348">
        <v>32516433</v>
      </c>
      <c r="E348">
        <v>1</v>
      </c>
      <c r="F348">
        <v>1</v>
      </c>
      <c r="G348">
        <v>19</v>
      </c>
      <c r="H348">
        <v>2</v>
      </c>
      <c r="I348" t="s">
        <v>808</v>
      </c>
      <c r="J348" t="s">
        <v>809</v>
      </c>
      <c r="K348" t="s">
        <v>810</v>
      </c>
      <c r="L348">
        <v>1368</v>
      </c>
      <c r="N348">
        <v>1011</v>
      </c>
      <c r="O348" t="s">
        <v>801</v>
      </c>
      <c r="P348" t="s">
        <v>801</v>
      </c>
      <c r="Q348">
        <v>1</v>
      </c>
      <c r="W348">
        <v>0</v>
      </c>
      <c r="X348">
        <v>1483315828</v>
      </c>
      <c r="Y348">
        <v>0.31</v>
      </c>
      <c r="AA348">
        <v>0</v>
      </c>
      <c r="AB348">
        <v>566.44000000000005</v>
      </c>
      <c r="AC348">
        <v>281.27999999999997</v>
      </c>
      <c r="AD348">
        <v>0</v>
      </c>
      <c r="AE348">
        <v>0</v>
      </c>
      <c r="AF348">
        <v>566.44000000000005</v>
      </c>
      <c r="AG348">
        <v>281.27999999999997</v>
      </c>
      <c r="AH348">
        <v>0</v>
      </c>
      <c r="AI348">
        <v>1</v>
      </c>
      <c r="AJ348">
        <v>1</v>
      </c>
      <c r="AK348">
        <v>1</v>
      </c>
      <c r="AL348">
        <v>1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3</v>
      </c>
      <c r="AT348">
        <v>0.31</v>
      </c>
      <c r="AU348" t="s">
        <v>3</v>
      </c>
      <c r="AV348">
        <v>0</v>
      </c>
      <c r="AW348">
        <v>2</v>
      </c>
      <c r="AX348">
        <v>33035395</v>
      </c>
      <c r="AY348">
        <v>1</v>
      </c>
      <c r="AZ348">
        <v>0</v>
      </c>
      <c r="BA348">
        <v>330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Y348*Source!I191</f>
        <v>3.9369999999999995E-3</v>
      </c>
      <c r="CY348">
        <f>AB348</f>
        <v>566.44000000000005</v>
      </c>
      <c r="CZ348">
        <f>AF348</f>
        <v>566.44000000000005</v>
      </c>
      <c r="DA348">
        <f>AJ348</f>
        <v>1</v>
      </c>
      <c r="DB348">
        <v>0</v>
      </c>
    </row>
    <row r="349" spans="1:106" x14ac:dyDescent="0.2">
      <c r="A349">
        <f>ROW(Source!A191)</f>
        <v>191</v>
      </c>
      <c r="B349">
        <v>33034105</v>
      </c>
      <c r="C349">
        <v>33035377</v>
      </c>
      <c r="D349">
        <v>32516599</v>
      </c>
      <c r="E349">
        <v>1</v>
      </c>
      <c r="F349">
        <v>1</v>
      </c>
      <c r="G349">
        <v>19</v>
      </c>
      <c r="H349">
        <v>2</v>
      </c>
      <c r="I349" t="s">
        <v>811</v>
      </c>
      <c r="J349" t="s">
        <v>812</v>
      </c>
      <c r="K349" t="s">
        <v>813</v>
      </c>
      <c r="L349">
        <v>1368</v>
      </c>
      <c r="N349">
        <v>1011</v>
      </c>
      <c r="O349" t="s">
        <v>801</v>
      </c>
      <c r="P349" t="s">
        <v>801</v>
      </c>
      <c r="Q349">
        <v>1</v>
      </c>
      <c r="W349">
        <v>0</v>
      </c>
      <c r="X349">
        <v>47389749</v>
      </c>
      <c r="Y349">
        <v>26.25</v>
      </c>
      <c r="AA349">
        <v>0</v>
      </c>
      <c r="AB349">
        <v>9.7100000000000009</v>
      </c>
      <c r="AC349">
        <v>2.25</v>
      </c>
      <c r="AD349">
        <v>0</v>
      </c>
      <c r="AE349">
        <v>0</v>
      </c>
      <c r="AF349">
        <v>9.7100000000000009</v>
      </c>
      <c r="AG349">
        <v>2.25</v>
      </c>
      <c r="AH349">
        <v>0</v>
      </c>
      <c r="AI349">
        <v>1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0</v>
      </c>
      <c r="AQ349">
        <v>0</v>
      </c>
      <c r="AR349">
        <v>0</v>
      </c>
      <c r="AS349" t="s">
        <v>3</v>
      </c>
      <c r="AT349">
        <v>26.25</v>
      </c>
      <c r="AU349" t="s">
        <v>3</v>
      </c>
      <c r="AV349">
        <v>0</v>
      </c>
      <c r="AW349">
        <v>2</v>
      </c>
      <c r="AX349">
        <v>33035396</v>
      </c>
      <c r="AY349">
        <v>1</v>
      </c>
      <c r="AZ349">
        <v>0</v>
      </c>
      <c r="BA349">
        <v>331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Y349*Source!I191</f>
        <v>0.33337499999999998</v>
      </c>
      <c r="CY349">
        <f>AB349</f>
        <v>9.7100000000000009</v>
      </c>
      <c r="CZ349">
        <f>AF349</f>
        <v>9.7100000000000009</v>
      </c>
      <c r="DA349">
        <f>AJ349</f>
        <v>1</v>
      </c>
      <c r="DB349">
        <v>0</v>
      </c>
    </row>
    <row r="350" spans="1:106" x14ac:dyDescent="0.2">
      <c r="A350">
        <f>ROW(Source!A191)</f>
        <v>191</v>
      </c>
      <c r="B350">
        <v>33034105</v>
      </c>
      <c r="C350">
        <v>33035377</v>
      </c>
      <c r="D350">
        <v>32517836</v>
      </c>
      <c r="E350">
        <v>1</v>
      </c>
      <c r="F350">
        <v>1</v>
      </c>
      <c r="G350">
        <v>19</v>
      </c>
      <c r="H350">
        <v>3</v>
      </c>
      <c r="I350" t="s">
        <v>814</v>
      </c>
      <c r="J350" t="s">
        <v>815</v>
      </c>
      <c r="K350" t="s">
        <v>816</v>
      </c>
      <c r="L350">
        <v>1348</v>
      </c>
      <c r="N350">
        <v>1009</v>
      </c>
      <c r="O350" t="s">
        <v>19</v>
      </c>
      <c r="P350" t="s">
        <v>19</v>
      </c>
      <c r="Q350">
        <v>1000</v>
      </c>
      <c r="W350">
        <v>0</v>
      </c>
      <c r="X350">
        <v>1571432467</v>
      </c>
      <c r="Y350">
        <v>0.04</v>
      </c>
      <c r="AA350">
        <v>31493.279999999999</v>
      </c>
      <c r="AB350">
        <v>0</v>
      </c>
      <c r="AC350">
        <v>0</v>
      </c>
      <c r="AD350">
        <v>0</v>
      </c>
      <c r="AE350">
        <v>31493.279999999999</v>
      </c>
      <c r="AF350">
        <v>0</v>
      </c>
      <c r="AG350">
        <v>0</v>
      </c>
      <c r="AH350">
        <v>0</v>
      </c>
      <c r="AI350">
        <v>1</v>
      </c>
      <c r="AJ350">
        <v>1</v>
      </c>
      <c r="AK350">
        <v>1</v>
      </c>
      <c r="AL350">
        <v>1</v>
      </c>
      <c r="AN350">
        <v>0</v>
      </c>
      <c r="AO350">
        <v>1</v>
      </c>
      <c r="AP350">
        <v>0</v>
      </c>
      <c r="AQ350">
        <v>0</v>
      </c>
      <c r="AR350">
        <v>0</v>
      </c>
      <c r="AS350" t="s">
        <v>3</v>
      </c>
      <c r="AT350">
        <v>0.04</v>
      </c>
      <c r="AU350" t="s">
        <v>3</v>
      </c>
      <c r="AV350">
        <v>0</v>
      </c>
      <c r="AW350">
        <v>2</v>
      </c>
      <c r="AX350">
        <v>33035397</v>
      </c>
      <c r="AY350">
        <v>1</v>
      </c>
      <c r="AZ350">
        <v>0</v>
      </c>
      <c r="BA350">
        <v>332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Y350*Source!I191</f>
        <v>5.0799999999999999E-4</v>
      </c>
      <c r="CY350">
        <f t="shared" ref="CY350:CY360" si="51">AA350</f>
        <v>31493.279999999999</v>
      </c>
      <c r="CZ350">
        <f t="shared" ref="CZ350:CZ360" si="52">AE350</f>
        <v>31493.279999999999</v>
      </c>
      <c r="DA350">
        <f t="shared" ref="DA350:DA360" si="53">AI350</f>
        <v>1</v>
      </c>
      <c r="DB350">
        <v>0</v>
      </c>
    </row>
    <row r="351" spans="1:106" x14ac:dyDescent="0.2">
      <c r="A351">
        <f>ROW(Source!A191)</f>
        <v>191</v>
      </c>
      <c r="B351">
        <v>33034105</v>
      </c>
      <c r="C351">
        <v>33035377</v>
      </c>
      <c r="D351">
        <v>32518156</v>
      </c>
      <c r="E351">
        <v>1</v>
      </c>
      <c r="F351">
        <v>1</v>
      </c>
      <c r="G351">
        <v>19</v>
      </c>
      <c r="H351">
        <v>3</v>
      </c>
      <c r="I351" t="s">
        <v>817</v>
      </c>
      <c r="J351" t="s">
        <v>818</v>
      </c>
      <c r="K351" t="s">
        <v>819</v>
      </c>
      <c r="L351">
        <v>1348</v>
      </c>
      <c r="N351">
        <v>1009</v>
      </c>
      <c r="O351" t="s">
        <v>19</v>
      </c>
      <c r="P351" t="s">
        <v>19</v>
      </c>
      <c r="Q351">
        <v>1000</v>
      </c>
      <c r="W351">
        <v>0</v>
      </c>
      <c r="X351">
        <v>1574046373</v>
      </c>
      <c r="Y351">
        <v>3.6999999999999998E-2</v>
      </c>
      <c r="AA351">
        <v>45454.3</v>
      </c>
      <c r="AB351">
        <v>0</v>
      </c>
      <c r="AC351">
        <v>0</v>
      </c>
      <c r="AD351">
        <v>0</v>
      </c>
      <c r="AE351">
        <v>45454.3</v>
      </c>
      <c r="AF351">
        <v>0</v>
      </c>
      <c r="AG351">
        <v>0</v>
      </c>
      <c r="AH351">
        <v>0</v>
      </c>
      <c r="AI351">
        <v>1</v>
      </c>
      <c r="AJ351">
        <v>1</v>
      </c>
      <c r="AK351">
        <v>1</v>
      </c>
      <c r="AL351">
        <v>1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3</v>
      </c>
      <c r="AT351">
        <v>3.6999999999999998E-2</v>
      </c>
      <c r="AU351" t="s">
        <v>3</v>
      </c>
      <c r="AV351">
        <v>0</v>
      </c>
      <c r="AW351">
        <v>2</v>
      </c>
      <c r="AX351">
        <v>33035398</v>
      </c>
      <c r="AY351">
        <v>1</v>
      </c>
      <c r="AZ351">
        <v>0</v>
      </c>
      <c r="BA351">
        <v>333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Y351*Source!I191</f>
        <v>4.6989999999999998E-4</v>
      </c>
      <c r="CY351">
        <f t="shared" si="51"/>
        <v>45454.3</v>
      </c>
      <c r="CZ351">
        <f t="shared" si="52"/>
        <v>45454.3</v>
      </c>
      <c r="DA351">
        <f t="shared" si="53"/>
        <v>1</v>
      </c>
      <c r="DB351">
        <v>0</v>
      </c>
    </row>
    <row r="352" spans="1:106" x14ac:dyDescent="0.2">
      <c r="A352">
        <f>ROW(Source!A191)</f>
        <v>191</v>
      </c>
      <c r="B352">
        <v>33034105</v>
      </c>
      <c r="C352">
        <v>33035377</v>
      </c>
      <c r="D352">
        <v>32518894</v>
      </c>
      <c r="E352">
        <v>1</v>
      </c>
      <c r="F352">
        <v>1</v>
      </c>
      <c r="G352">
        <v>19</v>
      </c>
      <c r="H352">
        <v>3</v>
      </c>
      <c r="I352" t="s">
        <v>820</v>
      </c>
      <c r="J352" t="s">
        <v>821</v>
      </c>
      <c r="K352" t="s">
        <v>822</v>
      </c>
      <c r="L352">
        <v>1327</v>
      </c>
      <c r="N352">
        <v>1005</v>
      </c>
      <c r="O352" t="s">
        <v>823</v>
      </c>
      <c r="P352" t="s">
        <v>823</v>
      </c>
      <c r="Q352">
        <v>1</v>
      </c>
      <c r="W352">
        <v>0</v>
      </c>
      <c r="X352">
        <v>-1132375348</v>
      </c>
      <c r="Y352">
        <v>5.6</v>
      </c>
      <c r="AA352">
        <v>63.78</v>
      </c>
      <c r="AB352">
        <v>0</v>
      </c>
      <c r="AC352">
        <v>0</v>
      </c>
      <c r="AD352">
        <v>0</v>
      </c>
      <c r="AE352">
        <v>63.78</v>
      </c>
      <c r="AF352">
        <v>0</v>
      </c>
      <c r="AG352">
        <v>0</v>
      </c>
      <c r="AH352">
        <v>0</v>
      </c>
      <c r="AI352">
        <v>1</v>
      </c>
      <c r="AJ352">
        <v>1</v>
      </c>
      <c r="AK352">
        <v>1</v>
      </c>
      <c r="AL352">
        <v>1</v>
      </c>
      <c r="AN352">
        <v>0</v>
      </c>
      <c r="AO352">
        <v>1</v>
      </c>
      <c r="AP352">
        <v>0</v>
      </c>
      <c r="AQ352">
        <v>0</v>
      </c>
      <c r="AR352">
        <v>0</v>
      </c>
      <c r="AS352" t="s">
        <v>3</v>
      </c>
      <c r="AT352">
        <v>5.6</v>
      </c>
      <c r="AU352" t="s">
        <v>3</v>
      </c>
      <c r="AV352">
        <v>0</v>
      </c>
      <c r="AW352">
        <v>2</v>
      </c>
      <c r="AX352">
        <v>33035400</v>
      </c>
      <c r="AY352">
        <v>1</v>
      </c>
      <c r="AZ352">
        <v>0</v>
      </c>
      <c r="BA352">
        <v>334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Y352*Source!I191</f>
        <v>7.1119999999999989E-2</v>
      </c>
      <c r="CY352">
        <f t="shared" si="51"/>
        <v>63.78</v>
      </c>
      <c r="CZ352">
        <f t="shared" si="52"/>
        <v>63.78</v>
      </c>
      <c r="DA352">
        <f t="shared" si="53"/>
        <v>1</v>
      </c>
      <c r="DB352">
        <v>0</v>
      </c>
    </row>
    <row r="353" spans="1:106" x14ac:dyDescent="0.2">
      <c r="A353">
        <f>ROW(Source!A191)</f>
        <v>191</v>
      </c>
      <c r="B353">
        <v>33034105</v>
      </c>
      <c r="C353">
        <v>33035377</v>
      </c>
      <c r="D353">
        <v>32517311</v>
      </c>
      <c r="E353">
        <v>1</v>
      </c>
      <c r="F353">
        <v>1</v>
      </c>
      <c r="G353">
        <v>19</v>
      </c>
      <c r="H353">
        <v>3</v>
      </c>
      <c r="I353" t="s">
        <v>824</v>
      </c>
      <c r="J353" t="s">
        <v>825</v>
      </c>
      <c r="K353" t="s">
        <v>826</v>
      </c>
      <c r="L353">
        <v>1348</v>
      </c>
      <c r="N353">
        <v>1009</v>
      </c>
      <c r="O353" t="s">
        <v>19</v>
      </c>
      <c r="P353" t="s">
        <v>19</v>
      </c>
      <c r="Q353">
        <v>1000</v>
      </c>
      <c r="W353">
        <v>0</v>
      </c>
      <c r="X353">
        <v>1471527661</v>
      </c>
      <c r="Y353">
        <v>0.05</v>
      </c>
      <c r="AA353">
        <v>4752.91</v>
      </c>
      <c r="AB353">
        <v>0</v>
      </c>
      <c r="AC353">
        <v>0</v>
      </c>
      <c r="AD353">
        <v>0</v>
      </c>
      <c r="AE353">
        <v>4752.91</v>
      </c>
      <c r="AF353">
        <v>0</v>
      </c>
      <c r="AG353">
        <v>0</v>
      </c>
      <c r="AH353">
        <v>0</v>
      </c>
      <c r="AI353">
        <v>1</v>
      </c>
      <c r="AJ353">
        <v>1</v>
      </c>
      <c r="AK353">
        <v>1</v>
      </c>
      <c r="AL353">
        <v>1</v>
      </c>
      <c r="AN353">
        <v>0</v>
      </c>
      <c r="AO353">
        <v>1</v>
      </c>
      <c r="AP353">
        <v>0</v>
      </c>
      <c r="AQ353">
        <v>0</v>
      </c>
      <c r="AR353">
        <v>0</v>
      </c>
      <c r="AS353" t="s">
        <v>3</v>
      </c>
      <c r="AT353">
        <v>0.05</v>
      </c>
      <c r="AU353" t="s">
        <v>3</v>
      </c>
      <c r="AV353">
        <v>0</v>
      </c>
      <c r="AW353">
        <v>2</v>
      </c>
      <c r="AX353">
        <v>33035399</v>
      </c>
      <c r="AY353">
        <v>1</v>
      </c>
      <c r="AZ353">
        <v>0</v>
      </c>
      <c r="BA353">
        <v>335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Y353*Source!I191</f>
        <v>6.3500000000000004E-4</v>
      </c>
      <c r="CY353">
        <f t="shared" si="51"/>
        <v>4752.91</v>
      </c>
      <c r="CZ353">
        <f t="shared" si="52"/>
        <v>4752.91</v>
      </c>
      <c r="DA353">
        <f t="shared" si="53"/>
        <v>1</v>
      </c>
      <c r="DB353">
        <v>0</v>
      </c>
    </row>
    <row r="354" spans="1:106" x14ac:dyDescent="0.2">
      <c r="A354">
        <f>ROW(Source!A191)</f>
        <v>191</v>
      </c>
      <c r="B354">
        <v>33034105</v>
      </c>
      <c r="C354">
        <v>33035377</v>
      </c>
      <c r="D354">
        <v>32519061</v>
      </c>
      <c r="E354">
        <v>1</v>
      </c>
      <c r="F354">
        <v>1</v>
      </c>
      <c r="G354">
        <v>19</v>
      </c>
      <c r="H354">
        <v>3</v>
      </c>
      <c r="I354" t="s">
        <v>827</v>
      </c>
      <c r="J354" t="s">
        <v>828</v>
      </c>
      <c r="K354" t="s">
        <v>829</v>
      </c>
      <c r="L354">
        <v>1339</v>
      </c>
      <c r="N354">
        <v>1007</v>
      </c>
      <c r="O354" t="s">
        <v>830</v>
      </c>
      <c r="P354" t="s">
        <v>830</v>
      </c>
      <c r="Q354">
        <v>1</v>
      </c>
      <c r="W354">
        <v>0</v>
      </c>
      <c r="X354">
        <v>1653821073</v>
      </c>
      <c r="Y354">
        <v>1.75</v>
      </c>
      <c r="AA354">
        <v>29.98</v>
      </c>
      <c r="AB354">
        <v>0</v>
      </c>
      <c r="AC354">
        <v>0</v>
      </c>
      <c r="AD354">
        <v>0</v>
      </c>
      <c r="AE354">
        <v>29.98</v>
      </c>
      <c r="AF354">
        <v>0</v>
      </c>
      <c r="AG354">
        <v>0</v>
      </c>
      <c r="AH354">
        <v>0</v>
      </c>
      <c r="AI354">
        <v>1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1.75</v>
      </c>
      <c r="AU354" t="s">
        <v>3</v>
      </c>
      <c r="AV354">
        <v>0</v>
      </c>
      <c r="AW354">
        <v>2</v>
      </c>
      <c r="AX354">
        <v>33035401</v>
      </c>
      <c r="AY354">
        <v>1</v>
      </c>
      <c r="AZ354">
        <v>0</v>
      </c>
      <c r="BA354">
        <v>336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Y354*Source!I191</f>
        <v>2.2224999999999998E-2</v>
      </c>
      <c r="CY354">
        <f t="shared" si="51"/>
        <v>29.98</v>
      </c>
      <c r="CZ354">
        <f t="shared" si="52"/>
        <v>29.98</v>
      </c>
      <c r="DA354">
        <f t="shared" si="53"/>
        <v>1</v>
      </c>
      <c r="DB354">
        <v>0</v>
      </c>
    </row>
    <row r="355" spans="1:106" x14ac:dyDescent="0.2">
      <c r="A355">
        <f>ROW(Source!A191)</f>
        <v>191</v>
      </c>
      <c r="B355">
        <v>33034105</v>
      </c>
      <c r="C355">
        <v>33035377</v>
      </c>
      <c r="D355">
        <v>32517740</v>
      </c>
      <c r="E355">
        <v>1</v>
      </c>
      <c r="F355">
        <v>1</v>
      </c>
      <c r="G355">
        <v>19</v>
      </c>
      <c r="H355">
        <v>3</v>
      </c>
      <c r="I355" t="s">
        <v>831</v>
      </c>
      <c r="J355" t="s">
        <v>832</v>
      </c>
      <c r="K355" t="s">
        <v>833</v>
      </c>
      <c r="L355">
        <v>1339</v>
      </c>
      <c r="N355">
        <v>1007</v>
      </c>
      <c r="O355" t="s">
        <v>830</v>
      </c>
      <c r="P355" t="s">
        <v>830</v>
      </c>
      <c r="Q355">
        <v>1</v>
      </c>
      <c r="W355">
        <v>0</v>
      </c>
      <c r="X355">
        <v>-86784973</v>
      </c>
      <c r="Y355">
        <v>0.08</v>
      </c>
      <c r="AA355">
        <v>4993.7</v>
      </c>
      <c r="AB355">
        <v>0</v>
      </c>
      <c r="AC355">
        <v>0</v>
      </c>
      <c r="AD355">
        <v>0</v>
      </c>
      <c r="AE355">
        <v>4993.7</v>
      </c>
      <c r="AF355">
        <v>0</v>
      </c>
      <c r="AG355">
        <v>0</v>
      </c>
      <c r="AH355">
        <v>0</v>
      </c>
      <c r="AI355">
        <v>1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3</v>
      </c>
      <c r="AT355">
        <v>0.08</v>
      </c>
      <c r="AU355" t="s">
        <v>3</v>
      </c>
      <c r="AV355">
        <v>0</v>
      </c>
      <c r="AW355">
        <v>2</v>
      </c>
      <c r="AX355">
        <v>33035402</v>
      </c>
      <c r="AY355">
        <v>1</v>
      </c>
      <c r="AZ355">
        <v>0</v>
      </c>
      <c r="BA355">
        <v>337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Y355*Source!I191</f>
        <v>1.016E-3</v>
      </c>
      <c r="CY355">
        <f t="shared" si="51"/>
        <v>4993.7</v>
      </c>
      <c r="CZ355">
        <f t="shared" si="52"/>
        <v>4993.7</v>
      </c>
      <c r="DA355">
        <f t="shared" si="53"/>
        <v>1</v>
      </c>
      <c r="DB355">
        <v>0</v>
      </c>
    </row>
    <row r="356" spans="1:106" x14ac:dyDescent="0.2">
      <c r="A356">
        <f>ROW(Source!A191)</f>
        <v>191</v>
      </c>
      <c r="B356">
        <v>33034105</v>
      </c>
      <c r="C356">
        <v>33035377</v>
      </c>
      <c r="D356">
        <v>32517729</v>
      </c>
      <c r="E356">
        <v>1</v>
      </c>
      <c r="F356">
        <v>1</v>
      </c>
      <c r="G356">
        <v>19</v>
      </c>
      <c r="H356">
        <v>3</v>
      </c>
      <c r="I356" t="s">
        <v>834</v>
      </c>
      <c r="J356" t="s">
        <v>835</v>
      </c>
      <c r="K356" t="s">
        <v>836</v>
      </c>
      <c r="L356">
        <v>1339</v>
      </c>
      <c r="N356">
        <v>1007</v>
      </c>
      <c r="O356" t="s">
        <v>830</v>
      </c>
      <c r="P356" t="s">
        <v>830</v>
      </c>
      <c r="Q356">
        <v>1</v>
      </c>
      <c r="W356">
        <v>0</v>
      </c>
      <c r="X356">
        <v>-36459073</v>
      </c>
      <c r="Y356">
        <v>0.69</v>
      </c>
      <c r="AA356">
        <v>3762.19</v>
      </c>
      <c r="AB356">
        <v>0</v>
      </c>
      <c r="AC356">
        <v>0</v>
      </c>
      <c r="AD356">
        <v>0</v>
      </c>
      <c r="AE356">
        <v>3762.19</v>
      </c>
      <c r="AF356">
        <v>0</v>
      </c>
      <c r="AG356">
        <v>0</v>
      </c>
      <c r="AH356">
        <v>0</v>
      </c>
      <c r="AI356">
        <v>1</v>
      </c>
      <c r="AJ356">
        <v>1</v>
      </c>
      <c r="AK356">
        <v>1</v>
      </c>
      <c r="AL356">
        <v>1</v>
      </c>
      <c r="AN356">
        <v>0</v>
      </c>
      <c r="AO356">
        <v>1</v>
      </c>
      <c r="AP356">
        <v>0</v>
      </c>
      <c r="AQ356">
        <v>0</v>
      </c>
      <c r="AR356">
        <v>0</v>
      </c>
      <c r="AS356" t="s">
        <v>3</v>
      </c>
      <c r="AT356">
        <v>0.69</v>
      </c>
      <c r="AU356" t="s">
        <v>3</v>
      </c>
      <c r="AV356">
        <v>0</v>
      </c>
      <c r="AW356">
        <v>2</v>
      </c>
      <c r="AX356">
        <v>33035403</v>
      </c>
      <c r="AY356">
        <v>1</v>
      </c>
      <c r="AZ356">
        <v>0</v>
      </c>
      <c r="BA356">
        <v>338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Y356*Source!I191</f>
        <v>8.7629999999999982E-3</v>
      </c>
      <c r="CY356">
        <f t="shared" si="51"/>
        <v>3762.19</v>
      </c>
      <c r="CZ356">
        <f t="shared" si="52"/>
        <v>3762.19</v>
      </c>
      <c r="DA356">
        <f t="shared" si="53"/>
        <v>1</v>
      </c>
      <c r="DB356">
        <v>0</v>
      </c>
    </row>
    <row r="357" spans="1:106" x14ac:dyDescent="0.2">
      <c r="A357">
        <f>ROW(Source!A191)</f>
        <v>191</v>
      </c>
      <c r="B357">
        <v>33034105</v>
      </c>
      <c r="C357">
        <v>33035377</v>
      </c>
      <c r="D357">
        <v>32517783</v>
      </c>
      <c r="E357">
        <v>1</v>
      </c>
      <c r="F357">
        <v>1</v>
      </c>
      <c r="G357">
        <v>19</v>
      </c>
      <c r="H357">
        <v>3</v>
      </c>
      <c r="I357" t="s">
        <v>837</v>
      </c>
      <c r="J357" t="s">
        <v>838</v>
      </c>
      <c r="K357" t="s">
        <v>839</v>
      </c>
      <c r="L357">
        <v>1339</v>
      </c>
      <c r="N357">
        <v>1007</v>
      </c>
      <c r="O357" t="s">
        <v>830</v>
      </c>
      <c r="P357" t="s">
        <v>830</v>
      </c>
      <c r="Q357">
        <v>1</v>
      </c>
      <c r="W357">
        <v>0</v>
      </c>
      <c r="X357">
        <v>-1282603236</v>
      </c>
      <c r="Y357">
        <v>0.2</v>
      </c>
      <c r="AA357">
        <v>5631.96</v>
      </c>
      <c r="AB357">
        <v>0</v>
      </c>
      <c r="AC357">
        <v>0</v>
      </c>
      <c r="AD357">
        <v>0</v>
      </c>
      <c r="AE357">
        <v>5631.96</v>
      </c>
      <c r="AF357">
        <v>0</v>
      </c>
      <c r="AG357">
        <v>0</v>
      </c>
      <c r="AH357">
        <v>0</v>
      </c>
      <c r="AI357">
        <v>1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3</v>
      </c>
      <c r="AT357">
        <v>0.2</v>
      </c>
      <c r="AU357" t="s">
        <v>3</v>
      </c>
      <c r="AV357">
        <v>0</v>
      </c>
      <c r="AW357">
        <v>2</v>
      </c>
      <c r="AX357">
        <v>33035404</v>
      </c>
      <c r="AY357">
        <v>1</v>
      </c>
      <c r="AZ357">
        <v>0</v>
      </c>
      <c r="BA357">
        <v>339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Y357*Source!I191</f>
        <v>2.5400000000000002E-3</v>
      </c>
      <c r="CY357">
        <f t="shared" si="51"/>
        <v>5631.96</v>
      </c>
      <c r="CZ357">
        <f t="shared" si="52"/>
        <v>5631.96</v>
      </c>
      <c r="DA357">
        <f t="shared" si="53"/>
        <v>1</v>
      </c>
      <c r="DB357">
        <v>0</v>
      </c>
    </row>
    <row r="358" spans="1:106" x14ac:dyDescent="0.2">
      <c r="A358">
        <f>ROW(Source!A191)</f>
        <v>191</v>
      </c>
      <c r="B358">
        <v>33034105</v>
      </c>
      <c r="C358">
        <v>33035377</v>
      </c>
      <c r="D358">
        <v>32517784</v>
      </c>
      <c r="E358">
        <v>1</v>
      </c>
      <c r="F358">
        <v>1</v>
      </c>
      <c r="G358">
        <v>19</v>
      </c>
      <c r="H358">
        <v>3</v>
      </c>
      <c r="I358" t="s">
        <v>840</v>
      </c>
      <c r="J358" t="s">
        <v>841</v>
      </c>
      <c r="K358" t="s">
        <v>842</v>
      </c>
      <c r="L358">
        <v>1339</v>
      </c>
      <c r="N358">
        <v>1007</v>
      </c>
      <c r="O358" t="s">
        <v>830</v>
      </c>
      <c r="P358" t="s">
        <v>830</v>
      </c>
      <c r="Q358">
        <v>1</v>
      </c>
      <c r="W358">
        <v>0</v>
      </c>
      <c r="X358">
        <v>966492149</v>
      </c>
      <c r="Y358">
        <v>0.69</v>
      </c>
      <c r="AA358">
        <v>5631.96</v>
      </c>
      <c r="AB358">
        <v>0</v>
      </c>
      <c r="AC358">
        <v>0</v>
      </c>
      <c r="AD358">
        <v>0</v>
      </c>
      <c r="AE358">
        <v>5631.96</v>
      </c>
      <c r="AF358">
        <v>0</v>
      </c>
      <c r="AG358">
        <v>0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0</v>
      </c>
      <c r="AQ358">
        <v>0</v>
      </c>
      <c r="AR358">
        <v>0</v>
      </c>
      <c r="AS358" t="s">
        <v>3</v>
      </c>
      <c r="AT358">
        <v>0.69</v>
      </c>
      <c r="AU358" t="s">
        <v>3</v>
      </c>
      <c r="AV358">
        <v>0</v>
      </c>
      <c r="AW358">
        <v>2</v>
      </c>
      <c r="AX358">
        <v>33035405</v>
      </c>
      <c r="AY358">
        <v>1</v>
      </c>
      <c r="AZ358">
        <v>0</v>
      </c>
      <c r="BA358">
        <v>340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Y358*Source!I191</f>
        <v>8.7629999999999982E-3</v>
      </c>
      <c r="CY358">
        <f t="shared" si="51"/>
        <v>5631.96</v>
      </c>
      <c r="CZ358">
        <f t="shared" si="52"/>
        <v>5631.96</v>
      </c>
      <c r="DA358">
        <f t="shared" si="53"/>
        <v>1</v>
      </c>
      <c r="DB358">
        <v>0</v>
      </c>
    </row>
    <row r="359" spans="1:106" x14ac:dyDescent="0.2">
      <c r="A359">
        <f>ROW(Source!A191)</f>
        <v>191</v>
      </c>
      <c r="B359">
        <v>33034105</v>
      </c>
      <c r="C359">
        <v>33035377</v>
      </c>
      <c r="D359">
        <v>32519911</v>
      </c>
      <c r="E359">
        <v>1</v>
      </c>
      <c r="F359">
        <v>1</v>
      </c>
      <c r="G359">
        <v>19</v>
      </c>
      <c r="H359">
        <v>3</v>
      </c>
      <c r="I359" t="s">
        <v>843</v>
      </c>
      <c r="J359" t="s">
        <v>844</v>
      </c>
      <c r="K359" t="s">
        <v>845</v>
      </c>
      <c r="L359">
        <v>1339</v>
      </c>
      <c r="N359">
        <v>1007</v>
      </c>
      <c r="O359" t="s">
        <v>830</v>
      </c>
      <c r="P359" t="s">
        <v>830</v>
      </c>
      <c r="Q359">
        <v>1</v>
      </c>
      <c r="W359">
        <v>0</v>
      </c>
      <c r="X359">
        <v>-1613524913</v>
      </c>
      <c r="Y359">
        <v>102</v>
      </c>
      <c r="AA359">
        <v>3195.93</v>
      </c>
      <c r="AB359">
        <v>0</v>
      </c>
      <c r="AC359">
        <v>0</v>
      </c>
      <c r="AD359">
        <v>0</v>
      </c>
      <c r="AE359">
        <v>3195.93</v>
      </c>
      <c r="AF359">
        <v>0</v>
      </c>
      <c r="AG359">
        <v>0</v>
      </c>
      <c r="AH359">
        <v>0</v>
      </c>
      <c r="AI359">
        <v>1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 t="s">
        <v>3</v>
      </c>
      <c r="AT359">
        <v>102</v>
      </c>
      <c r="AU359" t="s">
        <v>3</v>
      </c>
      <c r="AV359">
        <v>0</v>
      </c>
      <c r="AW359">
        <v>2</v>
      </c>
      <c r="AX359">
        <v>33035406</v>
      </c>
      <c r="AY359">
        <v>1</v>
      </c>
      <c r="AZ359">
        <v>0</v>
      </c>
      <c r="BA359">
        <v>341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Y359*Source!I191</f>
        <v>1.2953999999999999</v>
      </c>
      <c r="CY359">
        <f t="shared" si="51"/>
        <v>3195.93</v>
      </c>
      <c r="CZ359">
        <f t="shared" si="52"/>
        <v>3195.93</v>
      </c>
      <c r="DA359">
        <f t="shared" si="53"/>
        <v>1</v>
      </c>
      <c r="DB359">
        <v>0</v>
      </c>
    </row>
    <row r="360" spans="1:106" x14ac:dyDescent="0.2">
      <c r="A360">
        <f>ROW(Source!A191)</f>
        <v>191</v>
      </c>
      <c r="B360">
        <v>33034105</v>
      </c>
      <c r="C360">
        <v>33035377</v>
      </c>
      <c r="D360">
        <v>32521663</v>
      </c>
      <c r="E360">
        <v>1</v>
      </c>
      <c r="F360">
        <v>1</v>
      </c>
      <c r="G360">
        <v>19</v>
      </c>
      <c r="H360">
        <v>3</v>
      </c>
      <c r="I360" t="s">
        <v>846</v>
      </c>
      <c r="J360" t="s">
        <v>847</v>
      </c>
      <c r="K360" t="s">
        <v>848</v>
      </c>
      <c r="L360">
        <v>1327</v>
      </c>
      <c r="N360">
        <v>1005</v>
      </c>
      <c r="O360" t="s">
        <v>823</v>
      </c>
      <c r="P360" t="s">
        <v>823</v>
      </c>
      <c r="Q360">
        <v>1</v>
      </c>
      <c r="W360">
        <v>0</v>
      </c>
      <c r="X360">
        <v>603730207</v>
      </c>
      <c r="Y360">
        <v>49.5</v>
      </c>
      <c r="AA360">
        <v>207.09</v>
      </c>
      <c r="AB360">
        <v>0</v>
      </c>
      <c r="AC360">
        <v>0</v>
      </c>
      <c r="AD360">
        <v>0</v>
      </c>
      <c r="AE360">
        <v>207.09</v>
      </c>
      <c r="AF360">
        <v>0</v>
      </c>
      <c r="AG360">
        <v>0</v>
      </c>
      <c r="AH360">
        <v>0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3</v>
      </c>
      <c r="AT360">
        <v>49.5</v>
      </c>
      <c r="AU360" t="s">
        <v>3</v>
      </c>
      <c r="AV360">
        <v>0</v>
      </c>
      <c r="AW360">
        <v>2</v>
      </c>
      <c r="AX360">
        <v>33035407</v>
      </c>
      <c r="AY360">
        <v>1</v>
      </c>
      <c r="AZ360">
        <v>0</v>
      </c>
      <c r="BA360">
        <v>342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Y360*Source!I191</f>
        <v>0.62864999999999993</v>
      </c>
      <c r="CY360">
        <f t="shared" si="51"/>
        <v>207.09</v>
      </c>
      <c r="CZ360">
        <f t="shared" si="52"/>
        <v>207.09</v>
      </c>
      <c r="DA360">
        <f t="shared" si="53"/>
        <v>1</v>
      </c>
      <c r="DB360">
        <v>0</v>
      </c>
    </row>
    <row r="361" spans="1:106" x14ac:dyDescent="0.2">
      <c r="A361">
        <f>ROW(Source!A194)</f>
        <v>194</v>
      </c>
      <c r="B361">
        <v>33034105</v>
      </c>
      <c r="C361">
        <v>33035410</v>
      </c>
      <c r="D361">
        <v>32505425</v>
      </c>
      <c r="E361">
        <v>19</v>
      </c>
      <c r="F361">
        <v>1</v>
      </c>
      <c r="G361">
        <v>19</v>
      </c>
      <c r="H361">
        <v>1</v>
      </c>
      <c r="I361" t="s">
        <v>795</v>
      </c>
      <c r="J361" t="s">
        <v>3</v>
      </c>
      <c r="K361" t="s">
        <v>796</v>
      </c>
      <c r="L361">
        <v>1191</v>
      </c>
      <c r="N361">
        <v>1013</v>
      </c>
      <c r="O361" t="s">
        <v>797</v>
      </c>
      <c r="P361" t="s">
        <v>797</v>
      </c>
      <c r="Q361">
        <v>1</v>
      </c>
      <c r="W361">
        <v>0</v>
      </c>
      <c r="X361">
        <v>476480486</v>
      </c>
      <c r="Y361">
        <v>36.11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1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3</v>
      </c>
      <c r="AT361">
        <v>36.11</v>
      </c>
      <c r="AU361" t="s">
        <v>3</v>
      </c>
      <c r="AV361">
        <v>1</v>
      </c>
      <c r="AW361">
        <v>2</v>
      </c>
      <c r="AX361">
        <v>33035416</v>
      </c>
      <c r="AY361">
        <v>1</v>
      </c>
      <c r="AZ361">
        <v>0</v>
      </c>
      <c r="BA361">
        <v>343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Y361*Source!I194</f>
        <v>9.7460889999999996</v>
      </c>
      <c r="CY361">
        <f>AD361</f>
        <v>0</v>
      </c>
      <c r="CZ361">
        <f>AH361</f>
        <v>0</v>
      </c>
      <c r="DA361">
        <f>AL361</f>
        <v>1</v>
      </c>
      <c r="DB361">
        <v>0</v>
      </c>
    </row>
    <row r="362" spans="1:106" x14ac:dyDescent="0.2">
      <c r="A362">
        <f>ROW(Source!A194)</f>
        <v>194</v>
      </c>
      <c r="B362">
        <v>33034105</v>
      </c>
      <c r="C362">
        <v>33035410</v>
      </c>
      <c r="D362">
        <v>32516754</v>
      </c>
      <c r="E362">
        <v>1</v>
      </c>
      <c r="F362">
        <v>1</v>
      </c>
      <c r="G362">
        <v>19</v>
      </c>
      <c r="H362">
        <v>2</v>
      </c>
      <c r="I362" t="s">
        <v>798</v>
      </c>
      <c r="J362" t="s">
        <v>799</v>
      </c>
      <c r="K362" t="s">
        <v>800</v>
      </c>
      <c r="L362">
        <v>1368</v>
      </c>
      <c r="N362">
        <v>1011</v>
      </c>
      <c r="O362" t="s">
        <v>801</v>
      </c>
      <c r="P362" t="s">
        <v>801</v>
      </c>
      <c r="Q362">
        <v>1</v>
      </c>
      <c r="W362">
        <v>0</v>
      </c>
      <c r="X362">
        <v>-1683917449</v>
      </c>
      <c r="Y362">
        <v>21.91</v>
      </c>
      <c r="AA362">
        <v>0</v>
      </c>
      <c r="AB362">
        <v>70.98</v>
      </c>
      <c r="AC362">
        <v>6.52</v>
      </c>
      <c r="AD362">
        <v>0</v>
      </c>
      <c r="AE362">
        <v>0</v>
      </c>
      <c r="AF362">
        <v>70.98</v>
      </c>
      <c r="AG362">
        <v>6.52</v>
      </c>
      <c r="AH362">
        <v>0</v>
      </c>
      <c r="AI362">
        <v>1</v>
      </c>
      <c r="AJ362">
        <v>1</v>
      </c>
      <c r="AK362">
        <v>1</v>
      </c>
      <c r="AL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3</v>
      </c>
      <c r="AT362">
        <v>21.91</v>
      </c>
      <c r="AU362" t="s">
        <v>3</v>
      </c>
      <c r="AV362">
        <v>0</v>
      </c>
      <c r="AW362">
        <v>2</v>
      </c>
      <c r="AX362">
        <v>33035417</v>
      </c>
      <c r="AY362">
        <v>1</v>
      </c>
      <c r="AZ362">
        <v>0</v>
      </c>
      <c r="BA362">
        <v>344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Y362*Source!I194</f>
        <v>5.9135089999999995</v>
      </c>
      <c r="CY362">
        <f>AB362</f>
        <v>70.98</v>
      </c>
      <c r="CZ362">
        <f>AF362</f>
        <v>70.98</v>
      </c>
      <c r="DA362">
        <f>AJ362</f>
        <v>1</v>
      </c>
      <c r="DB362">
        <v>0</v>
      </c>
    </row>
    <row r="363" spans="1:106" x14ac:dyDescent="0.2">
      <c r="A363">
        <f>ROW(Source!A194)</f>
        <v>194</v>
      </c>
      <c r="B363">
        <v>33034105</v>
      </c>
      <c r="C363">
        <v>33035410</v>
      </c>
      <c r="D363">
        <v>32518977</v>
      </c>
      <c r="E363">
        <v>1</v>
      </c>
      <c r="F363">
        <v>1</v>
      </c>
      <c r="G363">
        <v>19</v>
      </c>
      <c r="H363">
        <v>3</v>
      </c>
      <c r="I363" t="s">
        <v>802</v>
      </c>
      <c r="J363" t="s">
        <v>803</v>
      </c>
      <c r="K363" t="s">
        <v>804</v>
      </c>
      <c r="L363">
        <v>1348</v>
      </c>
      <c r="N363">
        <v>1009</v>
      </c>
      <c r="O363" t="s">
        <v>19</v>
      </c>
      <c r="P363" t="s">
        <v>19</v>
      </c>
      <c r="Q363">
        <v>1000</v>
      </c>
      <c r="W363">
        <v>0</v>
      </c>
      <c r="X363">
        <v>-1592467254</v>
      </c>
      <c r="Y363">
        <v>0.03</v>
      </c>
      <c r="AA363">
        <v>117442.26</v>
      </c>
      <c r="AB363">
        <v>0</v>
      </c>
      <c r="AC363">
        <v>0</v>
      </c>
      <c r="AD363">
        <v>0</v>
      </c>
      <c r="AE363">
        <v>117442.26</v>
      </c>
      <c r="AF363">
        <v>0</v>
      </c>
      <c r="AG363">
        <v>0</v>
      </c>
      <c r="AH363">
        <v>0</v>
      </c>
      <c r="AI363">
        <v>1</v>
      </c>
      <c r="AJ363">
        <v>1</v>
      </c>
      <c r="AK363">
        <v>1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3</v>
      </c>
      <c r="AT363">
        <v>0.03</v>
      </c>
      <c r="AU363" t="s">
        <v>3</v>
      </c>
      <c r="AV363">
        <v>0</v>
      </c>
      <c r="AW363">
        <v>2</v>
      </c>
      <c r="AX363">
        <v>33035418</v>
      </c>
      <c r="AY363">
        <v>1</v>
      </c>
      <c r="AZ363">
        <v>0</v>
      </c>
      <c r="BA363">
        <v>345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Y363*Source!I194</f>
        <v>8.0969999999999983E-3</v>
      </c>
      <c r="CY363">
        <f>AA363</f>
        <v>117442.26</v>
      </c>
      <c r="CZ363">
        <f>AE363</f>
        <v>117442.26</v>
      </c>
      <c r="DA363">
        <f>AI363</f>
        <v>1</v>
      </c>
      <c r="DB363">
        <v>0</v>
      </c>
    </row>
    <row r="364" spans="1:106" x14ac:dyDescent="0.2">
      <c r="A364">
        <f>ROW(Source!A194)</f>
        <v>194</v>
      </c>
      <c r="B364">
        <v>33034105</v>
      </c>
      <c r="C364">
        <v>33035410</v>
      </c>
      <c r="D364">
        <v>32520163</v>
      </c>
      <c r="E364">
        <v>1</v>
      </c>
      <c r="F364">
        <v>1</v>
      </c>
      <c r="G364">
        <v>19</v>
      </c>
      <c r="H364">
        <v>3</v>
      </c>
      <c r="I364" t="s">
        <v>25</v>
      </c>
      <c r="J364" t="s">
        <v>27</v>
      </c>
      <c r="K364" t="s">
        <v>26</v>
      </c>
      <c r="L364">
        <v>1348</v>
      </c>
      <c r="N364">
        <v>1009</v>
      </c>
      <c r="O364" t="s">
        <v>19</v>
      </c>
      <c r="P364" t="s">
        <v>19</v>
      </c>
      <c r="Q364">
        <v>1000</v>
      </c>
      <c r="W364">
        <v>0</v>
      </c>
      <c r="X364">
        <v>-1467733540</v>
      </c>
      <c r="Y364">
        <v>1</v>
      </c>
      <c r="AA364">
        <v>53410.15</v>
      </c>
      <c r="AB364">
        <v>0</v>
      </c>
      <c r="AC364">
        <v>0</v>
      </c>
      <c r="AD364">
        <v>0</v>
      </c>
      <c r="AE364">
        <v>53410.15</v>
      </c>
      <c r="AF364">
        <v>0</v>
      </c>
      <c r="AG364">
        <v>0</v>
      </c>
      <c r="AH364">
        <v>0</v>
      </c>
      <c r="AI364">
        <v>1</v>
      </c>
      <c r="AJ364">
        <v>1</v>
      </c>
      <c r="AK364">
        <v>1</v>
      </c>
      <c r="AL364">
        <v>1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3</v>
      </c>
      <c r="AT364">
        <v>1</v>
      </c>
      <c r="AU364" t="s">
        <v>3</v>
      </c>
      <c r="AV364">
        <v>0</v>
      </c>
      <c r="AW364">
        <v>2</v>
      </c>
      <c r="AX364">
        <v>33035419</v>
      </c>
      <c r="AY364">
        <v>1</v>
      </c>
      <c r="AZ364">
        <v>0</v>
      </c>
      <c r="BA364">
        <v>346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Y364*Source!I194</f>
        <v>0.26989999999999997</v>
      </c>
      <c r="CY364">
        <f>AA364</f>
        <v>53410.15</v>
      </c>
      <c r="CZ364">
        <f>AE364</f>
        <v>53410.15</v>
      </c>
      <c r="DA364">
        <f>AI364</f>
        <v>1</v>
      </c>
      <c r="DB364">
        <v>0</v>
      </c>
    </row>
    <row r="365" spans="1:106" x14ac:dyDescent="0.2">
      <c r="A365">
        <f>ROW(Source!A194)</f>
        <v>194</v>
      </c>
      <c r="B365">
        <v>33034105</v>
      </c>
      <c r="C365">
        <v>33035410</v>
      </c>
      <c r="D365">
        <v>32520163</v>
      </c>
      <c r="E365">
        <v>1</v>
      </c>
      <c r="F365">
        <v>1</v>
      </c>
      <c r="G365">
        <v>19</v>
      </c>
      <c r="H365">
        <v>3</v>
      </c>
      <c r="I365" t="s">
        <v>25</v>
      </c>
      <c r="J365" t="s">
        <v>27</v>
      </c>
      <c r="K365" t="s">
        <v>26</v>
      </c>
      <c r="L365">
        <v>1348</v>
      </c>
      <c r="N365">
        <v>1009</v>
      </c>
      <c r="O365" t="s">
        <v>19</v>
      </c>
      <c r="P365" t="s">
        <v>19</v>
      </c>
      <c r="Q365">
        <v>1000</v>
      </c>
      <c r="W365">
        <v>0</v>
      </c>
      <c r="X365">
        <v>-1467733540</v>
      </c>
      <c r="Y365">
        <v>-1</v>
      </c>
      <c r="AA365">
        <v>53410.15</v>
      </c>
      <c r="AB365">
        <v>0</v>
      </c>
      <c r="AC365">
        <v>0</v>
      </c>
      <c r="AD365">
        <v>0</v>
      </c>
      <c r="AE365">
        <v>53410.15</v>
      </c>
      <c r="AF365">
        <v>0</v>
      </c>
      <c r="AG365">
        <v>0</v>
      </c>
      <c r="AH365">
        <v>0</v>
      </c>
      <c r="AI365">
        <v>1</v>
      </c>
      <c r="AJ365">
        <v>1</v>
      </c>
      <c r="AK365">
        <v>1</v>
      </c>
      <c r="AL365">
        <v>1</v>
      </c>
      <c r="AN365">
        <v>0</v>
      </c>
      <c r="AO365">
        <v>0</v>
      </c>
      <c r="AP365">
        <v>0</v>
      </c>
      <c r="AQ365">
        <v>0</v>
      </c>
      <c r="AR365">
        <v>0</v>
      </c>
      <c r="AS365" t="s">
        <v>3</v>
      </c>
      <c r="AT365">
        <v>-1</v>
      </c>
      <c r="AU365" t="s">
        <v>3</v>
      </c>
      <c r="AV365">
        <v>0</v>
      </c>
      <c r="AW365">
        <v>1</v>
      </c>
      <c r="AX365">
        <v>-1</v>
      </c>
      <c r="AY365">
        <v>0</v>
      </c>
      <c r="AZ365">
        <v>0</v>
      </c>
      <c r="BA365" t="s">
        <v>3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Y365*Source!I194</f>
        <v>-0.26989999999999997</v>
      </c>
      <c r="CY365">
        <f>AA365</f>
        <v>53410.15</v>
      </c>
      <c r="CZ365">
        <f>AE365</f>
        <v>53410.15</v>
      </c>
      <c r="DA365">
        <f>AI365</f>
        <v>1</v>
      </c>
      <c r="DB365">
        <v>0</v>
      </c>
    </row>
    <row r="366" spans="1:106" x14ac:dyDescent="0.2">
      <c r="A366">
        <f>ROW(Source!A196)</f>
        <v>196</v>
      </c>
      <c r="B366">
        <v>33034105</v>
      </c>
      <c r="C366">
        <v>33035421</v>
      </c>
      <c r="D366">
        <v>32505425</v>
      </c>
      <c r="E366">
        <v>19</v>
      </c>
      <c r="F366">
        <v>1</v>
      </c>
      <c r="G366">
        <v>19</v>
      </c>
      <c r="H366">
        <v>1</v>
      </c>
      <c r="I366" t="s">
        <v>795</v>
      </c>
      <c r="J366" t="s">
        <v>3</v>
      </c>
      <c r="K366" t="s">
        <v>796</v>
      </c>
      <c r="L366">
        <v>1191</v>
      </c>
      <c r="N366">
        <v>1013</v>
      </c>
      <c r="O366" t="s">
        <v>797</v>
      </c>
      <c r="P366" t="s">
        <v>797</v>
      </c>
      <c r="Q366">
        <v>1</v>
      </c>
      <c r="W366">
        <v>0</v>
      </c>
      <c r="X366">
        <v>476480486</v>
      </c>
      <c r="Y366">
        <v>453.1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3</v>
      </c>
      <c r="AT366">
        <v>453.1</v>
      </c>
      <c r="AU366" t="s">
        <v>3</v>
      </c>
      <c r="AV366">
        <v>1</v>
      </c>
      <c r="AW366">
        <v>2</v>
      </c>
      <c r="AX366">
        <v>33035437</v>
      </c>
      <c r="AY366">
        <v>1</v>
      </c>
      <c r="AZ366">
        <v>0</v>
      </c>
      <c r="BA366">
        <v>347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Y366*Source!I196</f>
        <v>16.646894000000003</v>
      </c>
      <c r="CY366">
        <f>AD366</f>
        <v>0</v>
      </c>
      <c r="CZ366">
        <f>AH366</f>
        <v>0</v>
      </c>
      <c r="DA366">
        <f>AL366</f>
        <v>1</v>
      </c>
      <c r="DB366">
        <v>0</v>
      </c>
    </row>
    <row r="367" spans="1:106" x14ac:dyDescent="0.2">
      <c r="A367">
        <f>ROW(Source!A196)</f>
        <v>196</v>
      </c>
      <c r="B367">
        <v>33034105</v>
      </c>
      <c r="C367">
        <v>33035421</v>
      </c>
      <c r="D367">
        <v>32517073</v>
      </c>
      <c r="E367">
        <v>1</v>
      </c>
      <c r="F367">
        <v>1</v>
      </c>
      <c r="G367">
        <v>19</v>
      </c>
      <c r="H367">
        <v>2</v>
      </c>
      <c r="I367" t="s">
        <v>805</v>
      </c>
      <c r="J367" t="s">
        <v>806</v>
      </c>
      <c r="K367" t="s">
        <v>807</v>
      </c>
      <c r="L367">
        <v>1368</v>
      </c>
      <c r="N367">
        <v>1011</v>
      </c>
      <c r="O367" t="s">
        <v>801</v>
      </c>
      <c r="P367" t="s">
        <v>801</v>
      </c>
      <c r="Q367">
        <v>1</v>
      </c>
      <c r="W367">
        <v>0</v>
      </c>
      <c r="X367">
        <v>-865246060</v>
      </c>
      <c r="Y367">
        <v>1.38</v>
      </c>
      <c r="AA367">
        <v>0</v>
      </c>
      <c r="AB367">
        <v>3.37</v>
      </c>
      <c r="AC367">
        <v>0.85</v>
      </c>
      <c r="AD367">
        <v>0</v>
      </c>
      <c r="AE367">
        <v>0</v>
      </c>
      <c r="AF367">
        <v>3.37</v>
      </c>
      <c r="AG367">
        <v>0.85</v>
      </c>
      <c r="AH367">
        <v>0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1.38</v>
      </c>
      <c r="AU367" t="s">
        <v>3</v>
      </c>
      <c r="AV367">
        <v>0</v>
      </c>
      <c r="AW367">
        <v>2</v>
      </c>
      <c r="AX367">
        <v>33035438</v>
      </c>
      <c r="AY367">
        <v>1</v>
      </c>
      <c r="AZ367">
        <v>0</v>
      </c>
      <c r="BA367">
        <v>348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Y367*Source!I196</f>
        <v>5.0701200000000002E-2</v>
      </c>
      <c r="CY367">
        <f>AB367</f>
        <v>3.37</v>
      </c>
      <c r="CZ367">
        <f>AF367</f>
        <v>3.37</v>
      </c>
      <c r="DA367">
        <f>AJ367</f>
        <v>1</v>
      </c>
      <c r="DB367">
        <v>0</v>
      </c>
    </row>
    <row r="368" spans="1:106" x14ac:dyDescent="0.2">
      <c r="A368">
        <f>ROW(Source!A196)</f>
        <v>196</v>
      </c>
      <c r="B368">
        <v>33034105</v>
      </c>
      <c r="C368">
        <v>33035421</v>
      </c>
      <c r="D368">
        <v>32516433</v>
      </c>
      <c r="E368">
        <v>1</v>
      </c>
      <c r="F368">
        <v>1</v>
      </c>
      <c r="G368">
        <v>19</v>
      </c>
      <c r="H368">
        <v>2</v>
      </c>
      <c r="I368" t="s">
        <v>808</v>
      </c>
      <c r="J368" t="s">
        <v>809</v>
      </c>
      <c r="K368" t="s">
        <v>810</v>
      </c>
      <c r="L368">
        <v>1368</v>
      </c>
      <c r="N368">
        <v>1011</v>
      </c>
      <c r="O368" t="s">
        <v>801</v>
      </c>
      <c r="P368" t="s">
        <v>801</v>
      </c>
      <c r="Q368">
        <v>1</v>
      </c>
      <c r="W368">
        <v>0</v>
      </c>
      <c r="X368">
        <v>1483315828</v>
      </c>
      <c r="Y368">
        <v>0.31</v>
      </c>
      <c r="AA368">
        <v>0</v>
      </c>
      <c r="AB368">
        <v>566.44000000000005</v>
      </c>
      <c r="AC368">
        <v>281.27999999999997</v>
      </c>
      <c r="AD368">
        <v>0</v>
      </c>
      <c r="AE368">
        <v>0</v>
      </c>
      <c r="AF368">
        <v>566.44000000000005</v>
      </c>
      <c r="AG368">
        <v>281.27999999999997</v>
      </c>
      <c r="AH368">
        <v>0</v>
      </c>
      <c r="AI368">
        <v>1</v>
      </c>
      <c r="AJ368">
        <v>1</v>
      </c>
      <c r="AK368">
        <v>1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3</v>
      </c>
      <c r="AT368">
        <v>0.31</v>
      </c>
      <c r="AU368" t="s">
        <v>3</v>
      </c>
      <c r="AV368">
        <v>0</v>
      </c>
      <c r="AW368">
        <v>2</v>
      </c>
      <c r="AX368">
        <v>33035439</v>
      </c>
      <c r="AY368">
        <v>1</v>
      </c>
      <c r="AZ368">
        <v>0</v>
      </c>
      <c r="BA368">
        <v>349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Y368*Source!I196</f>
        <v>1.1389400000000001E-2</v>
      </c>
      <c r="CY368">
        <f>AB368</f>
        <v>566.44000000000005</v>
      </c>
      <c r="CZ368">
        <f>AF368</f>
        <v>566.44000000000005</v>
      </c>
      <c r="DA368">
        <f>AJ368</f>
        <v>1</v>
      </c>
      <c r="DB368">
        <v>0</v>
      </c>
    </row>
    <row r="369" spans="1:106" x14ac:dyDescent="0.2">
      <c r="A369">
        <f>ROW(Source!A196)</f>
        <v>196</v>
      </c>
      <c r="B369">
        <v>33034105</v>
      </c>
      <c r="C369">
        <v>33035421</v>
      </c>
      <c r="D369">
        <v>32516599</v>
      </c>
      <c r="E369">
        <v>1</v>
      </c>
      <c r="F369">
        <v>1</v>
      </c>
      <c r="G369">
        <v>19</v>
      </c>
      <c r="H369">
        <v>2</v>
      </c>
      <c r="I369" t="s">
        <v>811</v>
      </c>
      <c r="J369" t="s">
        <v>812</v>
      </c>
      <c r="K369" t="s">
        <v>813</v>
      </c>
      <c r="L369">
        <v>1368</v>
      </c>
      <c r="N369">
        <v>1011</v>
      </c>
      <c r="O369" t="s">
        <v>801</v>
      </c>
      <c r="P369" t="s">
        <v>801</v>
      </c>
      <c r="Q369">
        <v>1</v>
      </c>
      <c r="W369">
        <v>0</v>
      </c>
      <c r="X369">
        <v>47389749</v>
      </c>
      <c r="Y369">
        <v>26.25</v>
      </c>
      <c r="AA369">
        <v>0</v>
      </c>
      <c r="AB369">
        <v>9.7100000000000009</v>
      </c>
      <c r="AC369">
        <v>2.25</v>
      </c>
      <c r="AD369">
        <v>0</v>
      </c>
      <c r="AE369">
        <v>0</v>
      </c>
      <c r="AF369">
        <v>9.7100000000000009</v>
      </c>
      <c r="AG369">
        <v>2.25</v>
      </c>
      <c r="AH369">
        <v>0</v>
      </c>
      <c r="AI369">
        <v>1</v>
      </c>
      <c r="AJ369">
        <v>1</v>
      </c>
      <c r="AK369">
        <v>1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26.25</v>
      </c>
      <c r="AU369" t="s">
        <v>3</v>
      </c>
      <c r="AV369">
        <v>0</v>
      </c>
      <c r="AW369">
        <v>2</v>
      </c>
      <c r="AX369">
        <v>33035440</v>
      </c>
      <c r="AY369">
        <v>1</v>
      </c>
      <c r="AZ369">
        <v>0</v>
      </c>
      <c r="BA369">
        <v>350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Y369*Source!I196</f>
        <v>0.96442500000000009</v>
      </c>
      <c r="CY369">
        <f>AB369</f>
        <v>9.7100000000000009</v>
      </c>
      <c r="CZ369">
        <f>AF369</f>
        <v>9.7100000000000009</v>
      </c>
      <c r="DA369">
        <f>AJ369</f>
        <v>1</v>
      </c>
      <c r="DB369">
        <v>0</v>
      </c>
    </row>
    <row r="370" spans="1:106" x14ac:dyDescent="0.2">
      <c r="A370">
        <f>ROW(Source!A196)</f>
        <v>196</v>
      </c>
      <c r="B370">
        <v>33034105</v>
      </c>
      <c r="C370">
        <v>33035421</v>
      </c>
      <c r="D370">
        <v>32517836</v>
      </c>
      <c r="E370">
        <v>1</v>
      </c>
      <c r="F370">
        <v>1</v>
      </c>
      <c r="G370">
        <v>19</v>
      </c>
      <c r="H370">
        <v>3</v>
      </c>
      <c r="I370" t="s">
        <v>814</v>
      </c>
      <c r="J370" t="s">
        <v>815</v>
      </c>
      <c r="K370" t="s">
        <v>816</v>
      </c>
      <c r="L370">
        <v>1348</v>
      </c>
      <c r="N370">
        <v>1009</v>
      </c>
      <c r="O370" t="s">
        <v>19</v>
      </c>
      <c r="P370" t="s">
        <v>19</v>
      </c>
      <c r="Q370">
        <v>1000</v>
      </c>
      <c r="W370">
        <v>0</v>
      </c>
      <c r="X370">
        <v>1571432467</v>
      </c>
      <c r="Y370">
        <v>0.04</v>
      </c>
      <c r="AA370">
        <v>31493.279999999999</v>
      </c>
      <c r="AB370">
        <v>0</v>
      </c>
      <c r="AC370">
        <v>0</v>
      </c>
      <c r="AD370">
        <v>0</v>
      </c>
      <c r="AE370">
        <v>31493.279999999999</v>
      </c>
      <c r="AF370">
        <v>0</v>
      </c>
      <c r="AG370">
        <v>0</v>
      </c>
      <c r="AH370">
        <v>0</v>
      </c>
      <c r="AI370">
        <v>1</v>
      </c>
      <c r="AJ370">
        <v>1</v>
      </c>
      <c r="AK370">
        <v>1</v>
      </c>
      <c r="AL370">
        <v>1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3</v>
      </c>
      <c r="AT370">
        <v>0.04</v>
      </c>
      <c r="AU370" t="s">
        <v>3</v>
      </c>
      <c r="AV370">
        <v>0</v>
      </c>
      <c r="AW370">
        <v>2</v>
      </c>
      <c r="AX370">
        <v>33035441</v>
      </c>
      <c r="AY370">
        <v>1</v>
      </c>
      <c r="AZ370">
        <v>0</v>
      </c>
      <c r="BA370">
        <v>351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Y370*Source!I196</f>
        <v>1.4696000000000002E-3</v>
      </c>
      <c r="CY370">
        <f t="shared" ref="CY370:CY380" si="54">AA370</f>
        <v>31493.279999999999</v>
      </c>
      <c r="CZ370">
        <f t="shared" ref="CZ370:CZ380" si="55">AE370</f>
        <v>31493.279999999999</v>
      </c>
      <c r="DA370">
        <f t="shared" ref="DA370:DA380" si="56">AI370</f>
        <v>1</v>
      </c>
      <c r="DB370">
        <v>0</v>
      </c>
    </row>
    <row r="371" spans="1:106" x14ac:dyDescent="0.2">
      <c r="A371">
        <f>ROW(Source!A196)</f>
        <v>196</v>
      </c>
      <c r="B371">
        <v>33034105</v>
      </c>
      <c r="C371">
        <v>33035421</v>
      </c>
      <c r="D371">
        <v>32518156</v>
      </c>
      <c r="E371">
        <v>1</v>
      </c>
      <c r="F371">
        <v>1</v>
      </c>
      <c r="G371">
        <v>19</v>
      </c>
      <c r="H371">
        <v>3</v>
      </c>
      <c r="I371" t="s">
        <v>817</v>
      </c>
      <c r="J371" t="s">
        <v>818</v>
      </c>
      <c r="K371" t="s">
        <v>819</v>
      </c>
      <c r="L371">
        <v>1348</v>
      </c>
      <c r="N371">
        <v>1009</v>
      </c>
      <c r="O371" t="s">
        <v>19</v>
      </c>
      <c r="P371" t="s">
        <v>19</v>
      </c>
      <c r="Q371">
        <v>1000</v>
      </c>
      <c r="W371">
        <v>0</v>
      </c>
      <c r="X371">
        <v>1574046373</v>
      </c>
      <c r="Y371">
        <v>3.6999999999999998E-2</v>
      </c>
      <c r="AA371">
        <v>45454.3</v>
      </c>
      <c r="AB371">
        <v>0</v>
      </c>
      <c r="AC371">
        <v>0</v>
      </c>
      <c r="AD371">
        <v>0</v>
      </c>
      <c r="AE371">
        <v>45454.3</v>
      </c>
      <c r="AF371">
        <v>0</v>
      </c>
      <c r="AG371">
        <v>0</v>
      </c>
      <c r="AH371">
        <v>0</v>
      </c>
      <c r="AI371">
        <v>1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3</v>
      </c>
      <c r="AT371">
        <v>3.6999999999999998E-2</v>
      </c>
      <c r="AU371" t="s">
        <v>3</v>
      </c>
      <c r="AV371">
        <v>0</v>
      </c>
      <c r="AW371">
        <v>2</v>
      </c>
      <c r="AX371">
        <v>33035442</v>
      </c>
      <c r="AY371">
        <v>1</v>
      </c>
      <c r="AZ371">
        <v>0</v>
      </c>
      <c r="BA371">
        <v>352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Y371*Source!I196</f>
        <v>1.3593800000000001E-3</v>
      </c>
      <c r="CY371">
        <f t="shared" si="54"/>
        <v>45454.3</v>
      </c>
      <c r="CZ371">
        <f t="shared" si="55"/>
        <v>45454.3</v>
      </c>
      <c r="DA371">
        <f t="shared" si="56"/>
        <v>1</v>
      </c>
      <c r="DB371">
        <v>0</v>
      </c>
    </row>
    <row r="372" spans="1:106" x14ac:dyDescent="0.2">
      <c r="A372">
        <f>ROW(Source!A196)</f>
        <v>196</v>
      </c>
      <c r="B372">
        <v>33034105</v>
      </c>
      <c r="C372">
        <v>33035421</v>
      </c>
      <c r="D372">
        <v>32518894</v>
      </c>
      <c r="E372">
        <v>1</v>
      </c>
      <c r="F372">
        <v>1</v>
      </c>
      <c r="G372">
        <v>19</v>
      </c>
      <c r="H372">
        <v>3</v>
      </c>
      <c r="I372" t="s">
        <v>820</v>
      </c>
      <c r="J372" t="s">
        <v>821</v>
      </c>
      <c r="K372" t="s">
        <v>822</v>
      </c>
      <c r="L372">
        <v>1327</v>
      </c>
      <c r="N372">
        <v>1005</v>
      </c>
      <c r="O372" t="s">
        <v>823</v>
      </c>
      <c r="P372" t="s">
        <v>823</v>
      </c>
      <c r="Q372">
        <v>1</v>
      </c>
      <c r="W372">
        <v>0</v>
      </c>
      <c r="X372">
        <v>-1132375348</v>
      </c>
      <c r="Y372">
        <v>5.6</v>
      </c>
      <c r="AA372">
        <v>63.78</v>
      </c>
      <c r="AB372">
        <v>0</v>
      </c>
      <c r="AC372">
        <v>0</v>
      </c>
      <c r="AD372">
        <v>0</v>
      </c>
      <c r="AE372">
        <v>63.78</v>
      </c>
      <c r="AF372">
        <v>0</v>
      </c>
      <c r="AG372">
        <v>0</v>
      </c>
      <c r="AH372">
        <v>0</v>
      </c>
      <c r="AI372">
        <v>1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3</v>
      </c>
      <c r="AT372">
        <v>5.6</v>
      </c>
      <c r="AU372" t="s">
        <v>3</v>
      </c>
      <c r="AV372">
        <v>0</v>
      </c>
      <c r="AW372">
        <v>2</v>
      </c>
      <c r="AX372">
        <v>33035444</v>
      </c>
      <c r="AY372">
        <v>1</v>
      </c>
      <c r="AZ372">
        <v>0</v>
      </c>
      <c r="BA372">
        <v>353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Y372*Source!I196</f>
        <v>0.20574400000000001</v>
      </c>
      <c r="CY372">
        <f t="shared" si="54"/>
        <v>63.78</v>
      </c>
      <c r="CZ372">
        <f t="shared" si="55"/>
        <v>63.78</v>
      </c>
      <c r="DA372">
        <f t="shared" si="56"/>
        <v>1</v>
      </c>
      <c r="DB372">
        <v>0</v>
      </c>
    </row>
    <row r="373" spans="1:106" x14ac:dyDescent="0.2">
      <c r="A373">
        <f>ROW(Source!A196)</f>
        <v>196</v>
      </c>
      <c r="B373">
        <v>33034105</v>
      </c>
      <c r="C373">
        <v>33035421</v>
      </c>
      <c r="D373">
        <v>32517311</v>
      </c>
      <c r="E373">
        <v>1</v>
      </c>
      <c r="F373">
        <v>1</v>
      </c>
      <c r="G373">
        <v>19</v>
      </c>
      <c r="H373">
        <v>3</v>
      </c>
      <c r="I373" t="s">
        <v>824</v>
      </c>
      <c r="J373" t="s">
        <v>825</v>
      </c>
      <c r="K373" t="s">
        <v>826</v>
      </c>
      <c r="L373">
        <v>1348</v>
      </c>
      <c r="N373">
        <v>1009</v>
      </c>
      <c r="O373" t="s">
        <v>19</v>
      </c>
      <c r="P373" t="s">
        <v>19</v>
      </c>
      <c r="Q373">
        <v>1000</v>
      </c>
      <c r="W373">
        <v>0</v>
      </c>
      <c r="X373">
        <v>1471527661</v>
      </c>
      <c r="Y373">
        <v>0.05</v>
      </c>
      <c r="AA373">
        <v>4752.91</v>
      </c>
      <c r="AB373">
        <v>0</v>
      </c>
      <c r="AC373">
        <v>0</v>
      </c>
      <c r="AD373">
        <v>0</v>
      </c>
      <c r="AE373">
        <v>4752.91</v>
      </c>
      <c r="AF373">
        <v>0</v>
      </c>
      <c r="AG373">
        <v>0</v>
      </c>
      <c r="AH373">
        <v>0</v>
      </c>
      <c r="AI373">
        <v>1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3</v>
      </c>
      <c r="AT373">
        <v>0.05</v>
      </c>
      <c r="AU373" t="s">
        <v>3</v>
      </c>
      <c r="AV373">
        <v>0</v>
      </c>
      <c r="AW373">
        <v>2</v>
      </c>
      <c r="AX373">
        <v>33035443</v>
      </c>
      <c r="AY373">
        <v>1</v>
      </c>
      <c r="AZ373">
        <v>0</v>
      </c>
      <c r="BA373">
        <v>354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Y373*Source!I196</f>
        <v>1.8370000000000001E-3</v>
      </c>
      <c r="CY373">
        <f t="shared" si="54"/>
        <v>4752.91</v>
      </c>
      <c r="CZ373">
        <f t="shared" si="55"/>
        <v>4752.91</v>
      </c>
      <c r="DA373">
        <f t="shared" si="56"/>
        <v>1</v>
      </c>
      <c r="DB373">
        <v>0</v>
      </c>
    </row>
    <row r="374" spans="1:106" x14ac:dyDescent="0.2">
      <c r="A374">
        <f>ROW(Source!A196)</f>
        <v>196</v>
      </c>
      <c r="B374">
        <v>33034105</v>
      </c>
      <c r="C374">
        <v>33035421</v>
      </c>
      <c r="D374">
        <v>32519061</v>
      </c>
      <c r="E374">
        <v>1</v>
      </c>
      <c r="F374">
        <v>1</v>
      </c>
      <c r="G374">
        <v>19</v>
      </c>
      <c r="H374">
        <v>3</v>
      </c>
      <c r="I374" t="s">
        <v>827</v>
      </c>
      <c r="J374" t="s">
        <v>828</v>
      </c>
      <c r="K374" t="s">
        <v>829</v>
      </c>
      <c r="L374">
        <v>1339</v>
      </c>
      <c r="N374">
        <v>1007</v>
      </c>
      <c r="O374" t="s">
        <v>830</v>
      </c>
      <c r="P374" t="s">
        <v>830</v>
      </c>
      <c r="Q374">
        <v>1</v>
      </c>
      <c r="W374">
        <v>0</v>
      </c>
      <c r="X374">
        <v>1653821073</v>
      </c>
      <c r="Y374">
        <v>1.75</v>
      </c>
      <c r="AA374">
        <v>29.98</v>
      </c>
      <c r="AB374">
        <v>0</v>
      </c>
      <c r="AC374">
        <v>0</v>
      </c>
      <c r="AD374">
        <v>0</v>
      </c>
      <c r="AE374">
        <v>29.98</v>
      </c>
      <c r="AF374">
        <v>0</v>
      </c>
      <c r="AG374">
        <v>0</v>
      </c>
      <c r="AH374">
        <v>0</v>
      </c>
      <c r="AI374">
        <v>1</v>
      </c>
      <c r="AJ374">
        <v>1</v>
      </c>
      <c r="AK374">
        <v>1</v>
      </c>
      <c r="AL374">
        <v>1</v>
      </c>
      <c r="AN374">
        <v>0</v>
      </c>
      <c r="AO374">
        <v>1</v>
      </c>
      <c r="AP374">
        <v>0</v>
      </c>
      <c r="AQ374">
        <v>0</v>
      </c>
      <c r="AR374">
        <v>0</v>
      </c>
      <c r="AS374" t="s">
        <v>3</v>
      </c>
      <c r="AT374">
        <v>1.75</v>
      </c>
      <c r="AU374" t="s">
        <v>3</v>
      </c>
      <c r="AV374">
        <v>0</v>
      </c>
      <c r="AW374">
        <v>2</v>
      </c>
      <c r="AX374">
        <v>33035445</v>
      </c>
      <c r="AY374">
        <v>1</v>
      </c>
      <c r="AZ374">
        <v>0</v>
      </c>
      <c r="BA374">
        <v>355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Y374*Source!I196</f>
        <v>6.4295000000000005E-2</v>
      </c>
      <c r="CY374">
        <f t="shared" si="54"/>
        <v>29.98</v>
      </c>
      <c r="CZ374">
        <f t="shared" si="55"/>
        <v>29.98</v>
      </c>
      <c r="DA374">
        <f t="shared" si="56"/>
        <v>1</v>
      </c>
      <c r="DB374">
        <v>0</v>
      </c>
    </row>
    <row r="375" spans="1:106" x14ac:dyDescent="0.2">
      <c r="A375">
        <f>ROW(Source!A196)</f>
        <v>196</v>
      </c>
      <c r="B375">
        <v>33034105</v>
      </c>
      <c r="C375">
        <v>33035421</v>
      </c>
      <c r="D375">
        <v>32517740</v>
      </c>
      <c r="E375">
        <v>1</v>
      </c>
      <c r="F375">
        <v>1</v>
      </c>
      <c r="G375">
        <v>19</v>
      </c>
      <c r="H375">
        <v>3</v>
      </c>
      <c r="I375" t="s">
        <v>831</v>
      </c>
      <c r="J375" t="s">
        <v>832</v>
      </c>
      <c r="K375" t="s">
        <v>833</v>
      </c>
      <c r="L375">
        <v>1339</v>
      </c>
      <c r="N375">
        <v>1007</v>
      </c>
      <c r="O375" t="s">
        <v>830</v>
      </c>
      <c r="P375" t="s">
        <v>830</v>
      </c>
      <c r="Q375">
        <v>1</v>
      </c>
      <c r="W375">
        <v>0</v>
      </c>
      <c r="X375">
        <v>-86784973</v>
      </c>
      <c r="Y375">
        <v>0.08</v>
      </c>
      <c r="AA375">
        <v>4993.7</v>
      </c>
      <c r="AB375">
        <v>0</v>
      </c>
      <c r="AC375">
        <v>0</v>
      </c>
      <c r="AD375">
        <v>0</v>
      </c>
      <c r="AE375">
        <v>4993.7</v>
      </c>
      <c r="AF375">
        <v>0</v>
      </c>
      <c r="AG375">
        <v>0</v>
      </c>
      <c r="AH375">
        <v>0</v>
      </c>
      <c r="AI375">
        <v>1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3</v>
      </c>
      <c r="AT375">
        <v>0.08</v>
      </c>
      <c r="AU375" t="s">
        <v>3</v>
      </c>
      <c r="AV375">
        <v>0</v>
      </c>
      <c r="AW375">
        <v>2</v>
      </c>
      <c r="AX375">
        <v>33035446</v>
      </c>
      <c r="AY375">
        <v>1</v>
      </c>
      <c r="AZ375">
        <v>0</v>
      </c>
      <c r="BA375">
        <v>356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Y375*Source!I196</f>
        <v>2.9392000000000003E-3</v>
      </c>
      <c r="CY375">
        <f t="shared" si="54"/>
        <v>4993.7</v>
      </c>
      <c r="CZ375">
        <f t="shared" si="55"/>
        <v>4993.7</v>
      </c>
      <c r="DA375">
        <f t="shared" si="56"/>
        <v>1</v>
      </c>
      <c r="DB375">
        <v>0</v>
      </c>
    </row>
    <row r="376" spans="1:106" x14ac:dyDescent="0.2">
      <c r="A376">
        <f>ROW(Source!A196)</f>
        <v>196</v>
      </c>
      <c r="B376">
        <v>33034105</v>
      </c>
      <c r="C376">
        <v>33035421</v>
      </c>
      <c r="D376">
        <v>32517729</v>
      </c>
      <c r="E376">
        <v>1</v>
      </c>
      <c r="F376">
        <v>1</v>
      </c>
      <c r="G376">
        <v>19</v>
      </c>
      <c r="H376">
        <v>3</v>
      </c>
      <c r="I376" t="s">
        <v>834</v>
      </c>
      <c r="J376" t="s">
        <v>835</v>
      </c>
      <c r="K376" t="s">
        <v>836</v>
      </c>
      <c r="L376">
        <v>1339</v>
      </c>
      <c r="N376">
        <v>1007</v>
      </c>
      <c r="O376" t="s">
        <v>830</v>
      </c>
      <c r="P376" t="s">
        <v>830</v>
      </c>
      <c r="Q376">
        <v>1</v>
      </c>
      <c r="W376">
        <v>0</v>
      </c>
      <c r="X376">
        <v>-36459073</v>
      </c>
      <c r="Y376">
        <v>0.69</v>
      </c>
      <c r="AA376">
        <v>3762.19</v>
      </c>
      <c r="AB376">
        <v>0</v>
      </c>
      <c r="AC376">
        <v>0</v>
      </c>
      <c r="AD376">
        <v>0</v>
      </c>
      <c r="AE376">
        <v>3762.19</v>
      </c>
      <c r="AF376">
        <v>0</v>
      </c>
      <c r="AG376">
        <v>0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3</v>
      </c>
      <c r="AT376">
        <v>0.69</v>
      </c>
      <c r="AU376" t="s">
        <v>3</v>
      </c>
      <c r="AV376">
        <v>0</v>
      </c>
      <c r="AW376">
        <v>2</v>
      </c>
      <c r="AX376">
        <v>33035447</v>
      </c>
      <c r="AY376">
        <v>1</v>
      </c>
      <c r="AZ376">
        <v>0</v>
      </c>
      <c r="BA376">
        <v>357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Y376*Source!I196</f>
        <v>2.5350600000000001E-2</v>
      </c>
      <c r="CY376">
        <f t="shared" si="54"/>
        <v>3762.19</v>
      </c>
      <c r="CZ376">
        <f t="shared" si="55"/>
        <v>3762.19</v>
      </c>
      <c r="DA376">
        <f t="shared" si="56"/>
        <v>1</v>
      </c>
      <c r="DB376">
        <v>0</v>
      </c>
    </row>
    <row r="377" spans="1:106" x14ac:dyDescent="0.2">
      <c r="A377">
        <f>ROW(Source!A196)</f>
        <v>196</v>
      </c>
      <c r="B377">
        <v>33034105</v>
      </c>
      <c r="C377">
        <v>33035421</v>
      </c>
      <c r="D377">
        <v>32517783</v>
      </c>
      <c r="E377">
        <v>1</v>
      </c>
      <c r="F377">
        <v>1</v>
      </c>
      <c r="G377">
        <v>19</v>
      </c>
      <c r="H377">
        <v>3</v>
      </c>
      <c r="I377" t="s">
        <v>837</v>
      </c>
      <c r="J377" t="s">
        <v>838</v>
      </c>
      <c r="K377" t="s">
        <v>839</v>
      </c>
      <c r="L377">
        <v>1339</v>
      </c>
      <c r="N377">
        <v>1007</v>
      </c>
      <c r="O377" t="s">
        <v>830</v>
      </c>
      <c r="P377" t="s">
        <v>830</v>
      </c>
      <c r="Q377">
        <v>1</v>
      </c>
      <c r="W377">
        <v>0</v>
      </c>
      <c r="X377">
        <v>-1282603236</v>
      </c>
      <c r="Y377">
        <v>0.2</v>
      </c>
      <c r="AA377">
        <v>5631.96</v>
      </c>
      <c r="AB377">
        <v>0</v>
      </c>
      <c r="AC377">
        <v>0</v>
      </c>
      <c r="AD377">
        <v>0</v>
      </c>
      <c r="AE377">
        <v>5631.96</v>
      </c>
      <c r="AF377">
        <v>0</v>
      </c>
      <c r="AG377">
        <v>0</v>
      </c>
      <c r="AH377">
        <v>0</v>
      </c>
      <c r="AI377">
        <v>1</v>
      </c>
      <c r="AJ377">
        <v>1</v>
      </c>
      <c r="AK377">
        <v>1</v>
      </c>
      <c r="AL377">
        <v>1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3</v>
      </c>
      <c r="AT377">
        <v>0.2</v>
      </c>
      <c r="AU377" t="s">
        <v>3</v>
      </c>
      <c r="AV377">
        <v>0</v>
      </c>
      <c r="AW377">
        <v>2</v>
      </c>
      <c r="AX377">
        <v>33035448</v>
      </c>
      <c r="AY377">
        <v>1</v>
      </c>
      <c r="AZ377">
        <v>0</v>
      </c>
      <c r="BA377">
        <v>358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Y377*Source!I196</f>
        <v>7.3480000000000004E-3</v>
      </c>
      <c r="CY377">
        <f t="shared" si="54"/>
        <v>5631.96</v>
      </c>
      <c r="CZ377">
        <f t="shared" si="55"/>
        <v>5631.96</v>
      </c>
      <c r="DA377">
        <f t="shared" si="56"/>
        <v>1</v>
      </c>
      <c r="DB377">
        <v>0</v>
      </c>
    </row>
    <row r="378" spans="1:106" x14ac:dyDescent="0.2">
      <c r="A378">
        <f>ROW(Source!A196)</f>
        <v>196</v>
      </c>
      <c r="B378">
        <v>33034105</v>
      </c>
      <c r="C378">
        <v>33035421</v>
      </c>
      <c r="D378">
        <v>32517784</v>
      </c>
      <c r="E378">
        <v>1</v>
      </c>
      <c r="F378">
        <v>1</v>
      </c>
      <c r="G378">
        <v>19</v>
      </c>
      <c r="H378">
        <v>3</v>
      </c>
      <c r="I378" t="s">
        <v>840</v>
      </c>
      <c r="J378" t="s">
        <v>841</v>
      </c>
      <c r="K378" t="s">
        <v>842</v>
      </c>
      <c r="L378">
        <v>1339</v>
      </c>
      <c r="N378">
        <v>1007</v>
      </c>
      <c r="O378" t="s">
        <v>830</v>
      </c>
      <c r="P378" t="s">
        <v>830</v>
      </c>
      <c r="Q378">
        <v>1</v>
      </c>
      <c r="W378">
        <v>0</v>
      </c>
      <c r="X378">
        <v>966492149</v>
      </c>
      <c r="Y378">
        <v>0.69</v>
      </c>
      <c r="AA378">
        <v>5631.96</v>
      </c>
      <c r="AB378">
        <v>0</v>
      </c>
      <c r="AC378">
        <v>0</v>
      </c>
      <c r="AD378">
        <v>0</v>
      </c>
      <c r="AE378">
        <v>5631.96</v>
      </c>
      <c r="AF378">
        <v>0</v>
      </c>
      <c r="AG378">
        <v>0</v>
      </c>
      <c r="AH378">
        <v>0</v>
      </c>
      <c r="AI378">
        <v>1</v>
      </c>
      <c r="AJ378">
        <v>1</v>
      </c>
      <c r="AK378">
        <v>1</v>
      </c>
      <c r="AL378">
        <v>1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3</v>
      </c>
      <c r="AT378">
        <v>0.69</v>
      </c>
      <c r="AU378" t="s">
        <v>3</v>
      </c>
      <c r="AV378">
        <v>0</v>
      </c>
      <c r="AW378">
        <v>2</v>
      </c>
      <c r="AX378">
        <v>33035449</v>
      </c>
      <c r="AY378">
        <v>1</v>
      </c>
      <c r="AZ378">
        <v>0</v>
      </c>
      <c r="BA378">
        <v>359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Y378*Source!I196</f>
        <v>2.5350600000000001E-2</v>
      </c>
      <c r="CY378">
        <f t="shared" si="54"/>
        <v>5631.96</v>
      </c>
      <c r="CZ378">
        <f t="shared" si="55"/>
        <v>5631.96</v>
      </c>
      <c r="DA378">
        <f t="shared" si="56"/>
        <v>1</v>
      </c>
      <c r="DB378">
        <v>0</v>
      </c>
    </row>
    <row r="379" spans="1:106" x14ac:dyDescent="0.2">
      <c r="A379">
        <f>ROW(Source!A196)</f>
        <v>196</v>
      </c>
      <c r="B379">
        <v>33034105</v>
      </c>
      <c r="C379">
        <v>33035421</v>
      </c>
      <c r="D379">
        <v>32519911</v>
      </c>
      <c r="E379">
        <v>1</v>
      </c>
      <c r="F379">
        <v>1</v>
      </c>
      <c r="G379">
        <v>19</v>
      </c>
      <c r="H379">
        <v>3</v>
      </c>
      <c r="I379" t="s">
        <v>843</v>
      </c>
      <c r="J379" t="s">
        <v>844</v>
      </c>
      <c r="K379" t="s">
        <v>845</v>
      </c>
      <c r="L379">
        <v>1339</v>
      </c>
      <c r="N379">
        <v>1007</v>
      </c>
      <c r="O379" t="s">
        <v>830</v>
      </c>
      <c r="P379" t="s">
        <v>830</v>
      </c>
      <c r="Q379">
        <v>1</v>
      </c>
      <c r="W379">
        <v>0</v>
      </c>
      <c r="X379">
        <v>-1613524913</v>
      </c>
      <c r="Y379">
        <v>102</v>
      </c>
      <c r="AA379">
        <v>3195.93</v>
      </c>
      <c r="AB379">
        <v>0</v>
      </c>
      <c r="AC379">
        <v>0</v>
      </c>
      <c r="AD379">
        <v>0</v>
      </c>
      <c r="AE379">
        <v>3195.93</v>
      </c>
      <c r="AF379">
        <v>0</v>
      </c>
      <c r="AG379">
        <v>0</v>
      </c>
      <c r="AH379">
        <v>0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3</v>
      </c>
      <c r="AT379">
        <v>102</v>
      </c>
      <c r="AU379" t="s">
        <v>3</v>
      </c>
      <c r="AV379">
        <v>0</v>
      </c>
      <c r="AW379">
        <v>2</v>
      </c>
      <c r="AX379">
        <v>33035450</v>
      </c>
      <c r="AY379">
        <v>1</v>
      </c>
      <c r="AZ379">
        <v>0</v>
      </c>
      <c r="BA379">
        <v>360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Y379*Source!I196</f>
        <v>3.7474800000000004</v>
      </c>
      <c r="CY379">
        <f t="shared" si="54"/>
        <v>3195.93</v>
      </c>
      <c r="CZ379">
        <f t="shared" si="55"/>
        <v>3195.93</v>
      </c>
      <c r="DA379">
        <f t="shared" si="56"/>
        <v>1</v>
      </c>
      <c r="DB379">
        <v>0</v>
      </c>
    </row>
    <row r="380" spans="1:106" x14ac:dyDescent="0.2">
      <c r="A380">
        <f>ROW(Source!A196)</f>
        <v>196</v>
      </c>
      <c r="B380">
        <v>33034105</v>
      </c>
      <c r="C380">
        <v>33035421</v>
      </c>
      <c r="D380">
        <v>32521663</v>
      </c>
      <c r="E380">
        <v>1</v>
      </c>
      <c r="F380">
        <v>1</v>
      </c>
      <c r="G380">
        <v>19</v>
      </c>
      <c r="H380">
        <v>3</v>
      </c>
      <c r="I380" t="s">
        <v>846</v>
      </c>
      <c r="J380" t="s">
        <v>847</v>
      </c>
      <c r="K380" t="s">
        <v>848</v>
      </c>
      <c r="L380">
        <v>1327</v>
      </c>
      <c r="N380">
        <v>1005</v>
      </c>
      <c r="O380" t="s">
        <v>823</v>
      </c>
      <c r="P380" t="s">
        <v>823</v>
      </c>
      <c r="Q380">
        <v>1</v>
      </c>
      <c r="W380">
        <v>0</v>
      </c>
      <c r="X380">
        <v>603730207</v>
      </c>
      <c r="Y380">
        <v>49.5</v>
      </c>
      <c r="AA380">
        <v>207.09</v>
      </c>
      <c r="AB380">
        <v>0</v>
      </c>
      <c r="AC380">
        <v>0</v>
      </c>
      <c r="AD380">
        <v>0</v>
      </c>
      <c r="AE380">
        <v>207.09</v>
      </c>
      <c r="AF380">
        <v>0</v>
      </c>
      <c r="AG380">
        <v>0</v>
      </c>
      <c r="AH380">
        <v>0</v>
      </c>
      <c r="AI380">
        <v>1</v>
      </c>
      <c r="AJ380">
        <v>1</v>
      </c>
      <c r="AK380">
        <v>1</v>
      </c>
      <c r="AL380">
        <v>1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3</v>
      </c>
      <c r="AT380">
        <v>49.5</v>
      </c>
      <c r="AU380" t="s">
        <v>3</v>
      </c>
      <c r="AV380">
        <v>0</v>
      </c>
      <c r="AW380">
        <v>2</v>
      </c>
      <c r="AX380">
        <v>33035451</v>
      </c>
      <c r="AY380">
        <v>1</v>
      </c>
      <c r="AZ380">
        <v>0</v>
      </c>
      <c r="BA380">
        <v>361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Y380*Source!I196</f>
        <v>1.8186300000000002</v>
      </c>
      <c r="CY380">
        <f t="shared" si="54"/>
        <v>207.09</v>
      </c>
      <c r="CZ380">
        <f t="shared" si="55"/>
        <v>207.09</v>
      </c>
      <c r="DA380">
        <f t="shared" si="56"/>
        <v>1</v>
      </c>
      <c r="DB380">
        <v>0</v>
      </c>
    </row>
    <row r="381" spans="1:106" x14ac:dyDescent="0.2">
      <c r="A381">
        <f>ROW(Source!A199)</f>
        <v>199</v>
      </c>
      <c r="B381">
        <v>33034105</v>
      </c>
      <c r="C381">
        <v>33035454</v>
      </c>
      <c r="D381">
        <v>32505425</v>
      </c>
      <c r="E381">
        <v>19</v>
      </c>
      <c r="F381">
        <v>1</v>
      </c>
      <c r="G381">
        <v>19</v>
      </c>
      <c r="H381">
        <v>1</v>
      </c>
      <c r="I381" t="s">
        <v>795</v>
      </c>
      <c r="J381" t="s">
        <v>3</v>
      </c>
      <c r="K381" t="s">
        <v>796</v>
      </c>
      <c r="L381">
        <v>1191</v>
      </c>
      <c r="N381">
        <v>1013</v>
      </c>
      <c r="O381" t="s">
        <v>797</v>
      </c>
      <c r="P381" t="s">
        <v>797</v>
      </c>
      <c r="Q381">
        <v>1</v>
      </c>
      <c r="W381">
        <v>0</v>
      </c>
      <c r="X381">
        <v>476480486</v>
      </c>
      <c r="Y381">
        <v>36.11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0</v>
      </c>
      <c r="AQ381">
        <v>0</v>
      </c>
      <c r="AR381">
        <v>0</v>
      </c>
      <c r="AS381" t="s">
        <v>3</v>
      </c>
      <c r="AT381">
        <v>36.11</v>
      </c>
      <c r="AU381" t="s">
        <v>3</v>
      </c>
      <c r="AV381">
        <v>1</v>
      </c>
      <c r="AW381">
        <v>2</v>
      </c>
      <c r="AX381">
        <v>33035460</v>
      </c>
      <c r="AY381">
        <v>1</v>
      </c>
      <c r="AZ381">
        <v>0</v>
      </c>
      <c r="BA381">
        <v>362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Y381*Source!I199</f>
        <v>3.0007409999999997</v>
      </c>
      <c r="CY381">
        <f>AD381</f>
        <v>0</v>
      </c>
      <c r="CZ381">
        <f>AH381</f>
        <v>0</v>
      </c>
      <c r="DA381">
        <f>AL381</f>
        <v>1</v>
      </c>
      <c r="DB381">
        <v>0</v>
      </c>
    </row>
    <row r="382" spans="1:106" x14ac:dyDescent="0.2">
      <c r="A382">
        <f>ROW(Source!A199)</f>
        <v>199</v>
      </c>
      <c r="B382">
        <v>33034105</v>
      </c>
      <c r="C382">
        <v>33035454</v>
      </c>
      <c r="D382">
        <v>32516754</v>
      </c>
      <c r="E382">
        <v>1</v>
      </c>
      <c r="F382">
        <v>1</v>
      </c>
      <c r="G382">
        <v>19</v>
      </c>
      <c r="H382">
        <v>2</v>
      </c>
      <c r="I382" t="s">
        <v>798</v>
      </c>
      <c r="J382" t="s">
        <v>799</v>
      </c>
      <c r="K382" t="s">
        <v>800</v>
      </c>
      <c r="L382">
        <v>1368</v>
      </c>
      <c r="N382">
        <v>1011</v>
      </c>
      <c r="O382" t="s">
        <v>801</v>
      </c>
      <c r="P382" t="s">
        <v>801</v>
      </c>
      <c r="Q382">
        <v>1</v>
      </c>
      <c r="W382">
        <v>0</v>
      </c>
      <c r="X382">
        <v>-1683917449</v>
      </c>
      <c r="Y382">
        <v>21.91</v>
      </c>
      <c r="AA382">
        <v>0</v>
      </c>
      <c r="AB382">
        <v>70.98</v>
      </c>
      <c r="AC382">
        <v>6.52</v>
      </c>
      <c r="AD382">
        <v>0</v>
      </c>
      <c r="AE382">
        <v>0</v>
      </c>
      <c r="AF382">
        <v>70.98</v>
      </c>
      <c r="AG382">
        <v>6.52</v>
      </c>
      <c r="AH382">
        <v>0</v>
      </c>
      <c r="AI382">
        <v>1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0</v>
      </c>
      <c r="AQ382">
        <v>0</v>
      </c>
      <c r="AR382">
        <v>0</v>
      </c>
      <c r="AS382" t="s">
        <v>3</v>
      </c>
      <c r="AT382">
        <v>21.91</v>
      </c>
      <c r="AU382" t="s">
        <v>3</v>
      </c>
      <c r="AV382">
        <v>0</v>
      </c>
      <c r="AW382">
        <v>2</v>
      </c>
      <c r="AX382">
        <v>33035461</v>
      </c>
      <c r="AY382">
        <v>1</v>
      </c>
      <c r="AZ382">
        <v>0</v>
      </c>
      <c r="BA382">
        <v>363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Y382*Source!I199</f>
        <v>1.8207209999999998</v>
      </c>
      <c r="CY382">
        <f>AB382</f>
        <v>70.98</v>
      </c>
      <c r="CZ382">
        <f>AF382</f>
        <v>70.98</v>
      </c>
      <c r="DA382">
        <f>AJ382</f>
        <v>1</v>
      </c>
      <c r="DB382">
        <v>0</v>
      </c>
    </row>
    <row r="383" spans="1:106" x14ac:dyDescent="0.2">
      <c r="A383">
        <f>ROW(Source!A199)</f>
        <v>199</v>
      </c>
      <c r="B383">
        <v>33034105</v>
      </c>
      <c r="C383">
        <v>33035454</v>
      </c>
      <c r="D383">
        <v>32518977</v>
      </c>
      <c r="E383">
        <v>1</v>
      </c>
      <c r="F383">
        <v>1</v>
      </c>
      <c r="G383">
        <v>19</v>
      </c>
      <c r="H383">
        <v>3</v>
      </c>
      <c r="I383" t="s">
        <v>802</v>
      </c>
      <c r="J383" t="s">
        <v>803</v>
      </c>
      <c r="K383" t="s">
        <v>804</v>
      </c>
      <c r="L383">
        <v>1348</v>
      </c>
      <c r="N383">
        <v>1009</v>
      </c>
      <c r="O383" t="s">
        <v>19</v>
      </c>
      <c r="P383" t="s">
        <v>19</v>
      </c>
      <c r="Q383">
        <v>1000</v>
      </c>
      <c r="W383">
        <v>0</v>
      </c>
      <c r="X383">
        <v>-1592467254</v>
      </c>
      <c r="Y383">
        <v>0.03</v>
      </c>
      <c r="AA383">
        <v>117442.26</v>
      </c>
      <c r="AB383">
        <v>0</v>
      </c>
      <c r="AC383">
        <v>0</v>
      </c>
      <c r="AD383">
        <v>0</v>
      </c>
      <c r="AE383">
        <v>117442.26</v>
      </c>
      <c r="AF383">
        <v>0</v>
      </c>
      <c r="AG383">
        <v>0</v>
      </c>
      <c r="AH383">
        <v>0</v>
      </c>
      <c r="AI383">
        <v>1</v>
      </c>
      <c r="AJ383">
        <v>1</v>
      </c>
      <c r="AK383">
        <v>1</v>
      </c>
      <c r="AL383">
        <v>1</v>
      </c>
      <c r="AN383">
        <v>0</v>
      </c>
      <c r="AO383">
        <v>1</v>
      </c>
      <c r="AP383">
        <v>0</v>
      </c>
      <c r="AQ383">
        <v>0</v>
      </c>
      <c r="AR383">
        <v>0</v>
      </c>
      <c r="AS383" t="s">
        <v>3</v>
      </c>
      <c r="AT383">
        <v>0.03</v>
      </c>
      <c r="AU383" t="s">
        <v>3</v>
      </c>
      <c r="AV383">
        <v>0</v>
      </c>
      <c r="AW383">
        <v>2</v>
      </c>
      <c r="AX383">
        <v>33035462</v>
      </c>
      <c r="AY383">
        <v>1</v>
      </c>
      <c r="AZ383">
        <v>0</v>
      </c>
      <c r="BA383">
        <v>364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Y383*Source!I199</f>
        <v>2.4929999999999996E-3</v>
      </c>
      <c r="CY383">
        <f>AA383</f>
        <v>117442.26</v>
      </c>
      <c r="CZ383">
        <f>AE383</f>
        <v>117442.26</v>
      </c>
      <c r="DA383">
        <f>AI383</f>
        <v>1</v>
      </c>
      <c r="DB383">
        <v>0</v>
      </c>
    </row>
    <row r="384" spans="1:106" x14ac:dyDescent="0.2">
      <c r="A384">
        <f>ROW(Source!A199)</f>
        <v>199</v>
      </c>
      <c r="B384">
        <v>33034105</v>
      </c>
      <c r="C384">
        <v>33035454</v>
      </c>
      <c r="D384">
        <v>32520163</v>
      </c>
      <c r="E384">
        <v>1</v>
      </c>
      <c r="F384">
        <v>1</v>
      </c>
      <c r="G384">
        <v>19</v>
      </c>
      <c r="H384">
        <v>3</v>
      </c>
      <c r="I384" t="s">
        <v>25</v>
      </c>
      <c r="J384" t="s">
        <v>27</v>
      </c>
      <c r="K384" t="s">
        <v>26</v>
      </c>
      <c r="L384">
        <v>1348</v>
      </c>
      <c r="N384">
        <v>1009</v>
      </c>
      <c r="O384" t="s">
        <v>19</v>
      </c>
      <c r="P384" t="s">
        <v>19</v>
      </c>
      <c r="Q384">
        <v>1000</v>
      </c>
      <c r="W384">
        <v>0</v>
      </c>
      <c r="X384">
        <v>-1467733540</v>
      </c>
      <c r="Y384">
        <v>1</v>
      </c>
      <c r="AA384">
        <v>53410.15</v>
      </c>
      <c r="AB384">
        <v>0</v>
      </c>
      <c r="AC384">
        <v>0</v>
      </c>
      <c r="AD384">
        <v>0</v>
      </c>
      <c r="AE384">
        <v>53410.15</v>
      </c>
      <c r="AF384">
        <v>0</v>
      </c>
      <c r="AG384">
        <v>0</v>
      </c>
      <c r="AH384">
        <v>0</v>
      </c>
      <c r="AI384">
        <v>1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0</v>
      </c>
      <c r="AQ384">
        <v>0</v>
      </c>
      <c r="AR384">
        <v>0</v>
      </c>
      <c r="AS384" t="s">
        <v>3</v>
      </c>
      <c r="AT384">
        <v>1</v>
      </c>
      <c r="AU384" t="s">
        <v>3</v>
      </c>
      <c r="AV384">
        <v>0</v>
      </c>
      <c r="AW384">
        <v>2</v>
      </c>
      <c r="AX384">
        <v>33035463</v>
      </c>
      <c r="AY384">
        <v>1</v>
      </c>
      <c r="AZ384">
        <v>0</v>
      </c>
      <c r="BA384">
        <v>365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Y384*Source!I199</f>
        <v>8.3099999999999993E-2</v>
      </c>
      <c r="CY384">
        <f>AA384</f>
        <v>53410.15</v>
      </c>
      <c r="CZ384">
        <f>AE384</f>
        <v>53410.15</v>
      </c>
      <c r="DA384">
        <f>AI384</f>
        <v>1</v>
      </c>
      <c r="DB384">
        <v>0</v>
      </c>
    </row>
    <row r="385" spans="1:106" x14ac:dyDescent="0.2">
      <c r="A385">
        <f>ROW(Source!A199)</f>
        <v>199</v>
      </c>
      <c r="B385">
        <v>33034105</v>
      </c>
      <c r="C385">
        <v>33035454</v>
      </c>
      <c r="D385">
        <v>32520163</v>
      </c>
      <c r="E385">
        <v>1</v>
      </c>
      <c r="F385">
        <v>1</v>
      </c>
      <c r="G385">
        <v>19</v>
      </c>
      <c r="H385">
        <v>3</v>
      </c>
      <c r="I385" t="s">
        <v>25</v>
      </c>
      <c r="J385" t="s">
        <v>27</v>
      </c>
      <c r="K385" t="s">
        <v>26</v>
      </c>
      <c r="L385">
        <v>1348</v>
      </c>
      <c r="N385">
        <v>1009</v>
      </c>
      <c r="O385" t="s">
        <v>19</v>
      </c>
      <c r="P385" t="s">
        <v>19</v>
      </c>
      <c r="Q385">
        <v>1000</v>
      </c>
      <c r="W385">
        <v>0</v>
      </c>
      <c r="X385">
        <v>-1467733540</v>
      </c>
      <c r="Y385">
        <v>-1</v>
      </c>
      <c r="AA385">
        <v>53410.15</v>
      </c>
      <c r="AB385">
        <v>0</v>
      </c>
      <c r="AC385">
        <v>0</v>
      </c>
      <c r="AD385">
        <v>0</v>
      </c>
      <c r="AE385">
        <v>53410.15</v>
      </c>
      <c r="AF385">
        <v>0</v>
      </c>
      <c r="AG385">
        <v>0</v>
      </c>
      <c r="AH385">
        <v>0</v>
      </c>
      <c r="AI385">
        <v>1</v>
      </c>
      <c r="AJ385">
        <v>1</v>
      </c>
      <c r="AK385">
        <v>1</v>
      </c>
      <c r="AL385">
        <v>1</v>
      </c>
      <c r="AN385">
        <v>0</v>
      </c>
      <c r="AO385">
        <v>0</v>
      </c>
      <c r="AP385">
        <v>0</v>
      </c>
      <c r="AQ385">
        <v>0</v>
      </c>
      <c r="AR385">
        <v>0</v>
      </c>
      <c r="AS385" t="s">
        <v>3</v>
      </c>
      <c r="AT385">
        <v>-1</v>
      </c>
      <c r="AU385" t="s">
        <v>3</v>
      </c>
      <c r="AV385">
        <v>0</v>
      </c>
      <c r="AW385">
        <v>1</v>
      </c>
      <c r="AX385">
        <v>-1</v>
      </c>
      <c r="AY385">
        <v>0</v>
      </c>
      <c r="AZ385">
        <v>0</v>
      </c>
      <c r="BA385" t="s">
        <v>3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Y385*Source!I199</f>
        <v>-8.3099999999999993E-2</v>
      </c>
      <c r="CY385">
        <f>AA385</f>
        <v>53410.15</v>
      </c>
      <c r="CZ385">
        <f>AE385</f>
        <v>53410.15</v>
      </c>
      <c r="DA385">
        <f>AI385</f>
        <v>1</v>
      </c>
      <c r="DB385">
        <v>0</v>
      </c>
    </row>
    <row r="386" spans="1:106" x14ac:dyDescent="0.2">
      <c r="A386">
        <f>ROW(Source!A201)</f>
        <v>201</v>
      </c>
      <c r="B386">
        <v>33034105</v>
      </c>
      <c r="C386">
        <v>33035465</v>
      </c>
      <c r="D386">
        <v>32505425</v>
      </c>
      <c r="E386">
        <v>19</v>
      </c>
      <c r="F386">
        <v>1</v>
      </c>
      <c r="G386">
        <v>19</v>
      </c>
      <c r="H386">
        <v>1</v>
      </c>
      <c r="I386" t="s">
        <v>795</v>
      </c>
      <c r="J386" t="s">
        <v>3</v>
      </c>
      <c r="K386" t="s">
        <v>796</v>
      </c>
      <c r="L386">
        <v>1191</v>
      </c>
      <c r="N386">
        <v>1013</v>
      </c>
      <c r="O386" t="s">
        <v>797</v>
      </c>
      <c r="P386" t="s">
        <v>797</v>
      </c>
      <c r="Q386">
        <v>1</v>
      </c>
      <c r="W386">
        <v>0</v>
      </c>
      <c r="X386">
        <v>476480486</v>
      </c>
      <c r="Y386">
        <v>453.1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0</v>
      </c>
      <c r="AQ386">
        <v>0</v>
      </c>
      <c r="AR386">
        <v>0</v>
      </c>
      <c r="AS386" t="s">
        <v>3</v>
      </c>
      <c r="AT386">
        <v>453.1</v>
      </c>
      <c r="AU386" t="s">
        <v>3</v>
      </c>
      <c r="AV386">
        <v>1</v>
      </c>
      <c r="AW386">
        <v>2</v>
      </c>
      <c r="AX386">
        <v>33035481</v>
      </c>
      <c r="AY386">
        <v>1</v>
      </c>
      <c r="AZ386">
        <v>0</v>
      </c>
      <c r="BA386">
        <v>366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Y386*Source!I201</f>
        <v>5.1263734000000003</v>
      </c>
      <c r="CY386">
        <f>AD386</f>
        <v>0</v>
      </c>
      <c r="CZ386">
        <f>AH386</f>
        <v>0</v>
      </c>
      <c r="DA386">
        <f>AL386</f>
        <v>1</v>
      </c>
      <c r="DB386">
        <v>0</v>
      </c>
    </row>
    <row r="387" spans="1:106" x14ac:dyDescent="0.2">
      <c r="A387">
        <f>ROW(Source!A201)</f>
        <v>201</v>
      </c>
      <c r="B387">
        <v>33034105</v>
      </c>
      <c r="C387">
        <v>33035465</v>
      </c>
      <c r="D387">
        <v>32517073</v>
      </c>
      <c r="E387">
        <v>1</v>
      </c>
      <c r="F387">
        <v>1</v>
      </c>
      <c r="G387">
        <v>19</v>
      </c>
      <c r="H387">
        <v>2</v>
      </c>
      <c r="I387" t="s">
        <v>805</v>
      </c>
      <c r="J387" t="s">
        <v>806</v>
      </c>
      <c r="K387" t="s">
        <v>807</v>
      </c>
      <c r="L387">
        <v>1368</v>
      </c>
      <c r="N387">
        <v>1011</v>
      </c>
      <c r="O387" t="s">
        <v>801</v>
      </c>
      <c r="P387" t="s">
        <v>801</v>
      </c>
      <c r="Q387">
        <v>1</v>
      </c>
      <c r="W387">
        <v>0</v>
      </c>
      <c r="X387">
        <v>-865246060</v>
      </c>
      <c r="Y387">
        <v>1.38</v>
      </c>
      <c r="AA387">
        <v>0</v>
      </c>
      <c r="AB387">
        <v>3.37</v>
      </c>
      <c r="AC387">
        <v>0.85</v>
      </c>
      <c r="AD387">
        <v>0</v>
      </c>
      <c r="AE387">
        <v>0</v>
      </c>
      <c r="AF387">
        <v>3.37</v>
      </c>
      <c r="AG387">
        <v>0.85</v>
      </c>
      <c r="AH387">
        <v>0</v>
      </c>
      <c r="AI387">
        <v>1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0</v>
      </c>
      <c r="AQ387">
        <v>0</v>
      </c>
      <c r="AR387">
        <v>0</v>
      </c>
      <c r="AS387" t="s">
        <v>3</v>
      </c>
      <c r="AT387">
        <v>1.38</v>
      </c>
      <c r="AU387" t="s">
        <v>3</v>
      </c>
      <c r="AV387">
        <v>0</v>
      </c>
      <c r="AW387">
        <v>2</v>
      </c>
      <c r="AX387">
        <v>33035482</v>
      </c>
      <c r="AY387">
        <v>1</v>
      </c>
      <c r="AZ387">
        <v>0</v>
      </c>
      <c r="BA387">
        <v>367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Y387*Source!I201</f>
        <v>1.5613319999999998E-2</v>
      </c>
      <c r="CY387">
        <f>AB387</f>
        <v>3.37</v>
      </c>
      <c r="CZ387">
        <f>AF387</f>
        <v>3.37</v>
      </c>
      <c r="DA387">
        <f>AJ387</f>
        <v>1</v>
      </c>
      <c r="DB387">
        <v>0</v>
      </c>
    </row>
    <row r="388" spans="1:106" x14ac:dyDescent="0.2">
      <c r="A388">
        <f>ROW(Source!A201)</f>
        <v>201</v>
      </c>
      <c r="B388">
        <v>33034105</v>
      </c>
      <c r="C388">
        <v>33035465</v>
      </c>
      <c r="D388">
        <v>32516433</v>
      </c>
      <c r="E388">
        <v>1</v>
      </c>
      <c r="F388">
        <v>1</v>
      </c>
      <c r="G388">
        <v>19</v>
      </c>
      <c r="H388">
        <v>2</v>
      </c>
      <c r="I388" t="s">
        <v>808</v>
      </c>
      <c r="J388" t="s">
        <v>809</v>
      </c>
      <c r="K388" t="s">
        <v>810</v>
      </c>
      <c r="L388">
        <v>1368</v>
      </c>
      <c r="N388">
        <v>1011</v>
      </c>
      <c r="O388" t="s">
        <v>801</v>
      </c>
      <c r="P388" t="s">
        <v>801</v>
      </c>
      <c r="Q388">
        <v>1</v>
      </c>
      <c r="W388">
        <v>0</v>
      </c>
      <c r="X388">
        <v>1483315828</v>
      </c>
      <c r="Y388">
        <v>0.31</v>
      </c>
      <c r="AA388">
        <v>0</v>
      </c>
      <c r="AB388">
        <v>566.44000000000005</v>
      </c>
      <c r="AC388">
        <v>281.27999999999997</v>
      </c>
      <c r="AD388">
        <v>0</v>
      </c>
      <c r="AE388">
        <v>0</v>
      </c>
      <c r="AF388">
        <v>566.44000000000005</v>
      </c>
      <c r="AG388">
        <v>281.27999999999997</v>
      </c>
      <c r="AH388">
        <v>0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3</v>
      </c>
      <c r="AT388">
        <v>0.31</v>
      </c>
      <c r="AU388" t="s">
        <v>3</v>
      </c>
      <c r="AV388">
        <v>0</v>
      </c>
      <c r="AW388">
        <v>2</v>
      </c>
      <c r="AX388">
        <v>33035483</v>
      </c>
      <c r="AY388">
        <v>1</v>
      </c>
      <c r="AZ388">
        <v>0</v>
      </c>
      <c r="BA388">
        <v>368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Y388*Source!I201</f>
        <v>3.5073399999999999E-3</v>
      </c>
      <c r="CY388">
        <f>AB388</f>
        <v>566.44000000000005</v>
      </c>
      <c r="CZ388">
        <f>AF388</f>
        <v>566.44000000000005</v>
      </c>
      <c r="DA388">
        <f>AJ388</f>
        <v>1</v>
      </c>
      <c r="DB388">
        <v>0</v>
      </c>
    </row>
    <row r="389" spans="1:106" x14ac:dyDescent="0.2">
      <c r="A389">
        <f>ROW(Source!A201)</f>
        <v>201</v>
      </c>
      <c r="B389">
        <v>33034105</v>
      </c>
      <c r="C389">
        <v>33035465</v>
      </c>
      <c r="D389">
        <v>32516599</v>
      </c>
      <c r="E389">
        <v>1</v>
      </c>
      <c r="F389">
        <v>1</v>
      </c>
      <c r="G389">
        <v>19</v>
      </c>
      <c r="H389">
        <v>2</v>
      </c>
      <c r="I389" t="s">
        <v>811</v>
      </c>
      <c r="J389" t="s">
        <v>812</v>
      </c>
      <c r="K389" t="s">
        <v>813</v>
      </c>
      <c r="L389">
        <v>1368</v>
      </c>
      <c r="N389">
        <v>1011</v>
      </c>
      <c r="O389" t="s">
        <v>801</v>
      </c>
      <c r="P389" t="s">
        <v>801</v>
      </c>
      <c r="Q389">
        <v>1</v>
      </c>
      <c r="W389">
        <v>0</v>
      </c>
      <c r="X389">
        <v>47389749</v>
      </c>
      <c r="Y389">
        <v>26.25</v>
      </c>
      <c r="AA389">
        <v>0</v>
      </c>
      <c r="AB389">
        <v>9.7100000000000009</v>
      </c>
      <c r="AC389">
        <v>2.25</v>
      </c>
      <c r="AD389">
        <v>0</v>
      </c>
      <c r="AE389">
        <v>0</v>
      </c>
      <c r="AF389">
        <v>9.7100000000000009</v>
      </c>
      <c r="AG389">
        <v>2.25</v>
      </c>
      <c r="AH389">
        <v>0</v>
      </c>
      <c r="AI389">
        <v>1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3</v>
      </c>
      <c r="AT389">
        <v>26.25</v>
      </c>
      <c r="AU389" t="s">
        <v>3</v>
      </c>
      <c r="AV389">
        <v>0</v>
      </c>
      <c r="AW389">
        <v>2</v>
      </c>
      <c r="AX389">
        <v>33035484</v>
      </c>
      <c r="AY389">
        <v>1</v>
      </c>
      <c r="AZ389">
        <v>0</v>
      </c>
      <c r="BA389">
        <v>369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Y389*Source!I201</f>
        <v>0.29699249999999999</v>
      </c>
      <c r="CY389">
        <f>AB389</f>
        <v>9.7100000000000009</v>
      </c>
      <c r="CZ389">
        <f>AF389</f>
        <v>9.7100000000000009</v>
      </c>
      <c r="DA389">
        <f>AJ389</f>
        <v>1</v>
      </c>
      <c r="DB389">
        <v>0</v>
      </c>
    </row>
    <row r="390" spans="1:106" x14ac:dyDescent="0.2">
      <c r="A390">
        <f>ROW(Source!A201)</f>
        <v>201</v>
      </c>
      <c r="B390">
        <v>33034105</v>
      </c>
      <c r="C390">
        <v>33035465</v>
      </c>
      <c r="D390">
        <v>32517836</v>
      </c>
      <c r="E390">
        <v>1</v>
      </c>
      <c r="F390">
        <v>1</v>
      </c>
      <c r="G390">
        <v>19</v>
      </c>
      <c r="H390">
        <v>3</v>
      </c>
      <c r="I390" t="s">
        <v>814</v>
      </c>
      <c r="J390" t="s">
        <v>815</v>
      </c>
      <c r="K390" t="s">
        <v>816</v>
      </c>
      <c r="L390">
        <v>1348</v>
      </c>
      <c r="N390">
        <v>1009</v>
      </c>
      <c r="O390" t="s">
        <v>19</v>
      </c>
      <c r="P390" t="s">
        <v>19</v>
      </c>
      <c r="Q390">
        <v>1000</v>
      </c>
      <c r="W390">
        <v>0</v>
      </c>
      <c r="X390">
        <v>1571432467</v>
      </c>
      <c r="Y390">
        <v>0.04</v>
      </c>
      <c r="AA390">
        <v>31493.279999999999</v>
      </c>
      <c r="AB390">
        <v>0</v>
      </c>
      <c r="AC390">
        <v>0</v>
      </c>
      <c r="AD390">
        <v>0</v>
      </c>
      <c r="AE390">
        <v>31493.279999999999</v>
      </c>
      <c r="AF390">
        <v>0</v>
      </c>
      <c r="AG390">
        <v>0</v>
      </c>
      <c r="AH390">
        <v>0</v>
      </c>
      <c r="AI390">
        <v>1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3</v>
      </c>
      <c r="AT390">
        <v>0.04</v>
      </c>
      <c r="AU390" t="s">
        <v>3</v>
      </c>
      <c r="AV390">
        <v>0</v>
      </c>
      <c r="AW390">
        <v>2</v>
      </c>
      <c r="AX390">
        <v>33035485</v>
      </c>
      <c r="AY390">
        <v>1</v>
      </c>
      <c r="AZ390">
        <v>0</v>
      </c>
      <c r="BA390">
        <v>370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Y390*Source!I201</f>
        <v>4.5255999999999996E-4</v>
      </c>
      <c r="CY390">
        <f t="shared" ref="CY390:CY400" si="57">AA390</f>
        <v>31493.279999999999</v>
      </c>
      <c r="CZ390">
        <f t="shared" ref="CZ390:CZ400" si="58">AE390</f>
        <v>31493.279999999999</v>
      </c>
      <c r="DA390">
        <f t="shared" ref="DA390:DA400" si="59">AI390</f>
        <v>1</v>
      </c>
      <c r="DB390">
        <v>0</v>
      </c>
    </row>
    <row r="391" spans="1:106" x14ac:dyDescent="0.2">
      <c r="A391">
        <f>ROW(Source!A201)</f>
        <v>201</v>
      </c>
      <c r="B391">
        <v>33034105</v>
      </c>
      <c r="C391">
        <v>33035465</v>
      </c>
      <c r="D391">
        <v>32518156</v>
      </c>
      <c r="E391">
        <v>1</v>
      </c>
      <c r="F391">
        <v>1</v>
      </c>
      <c r="G391">
        <v>19</v>
      </c>
      <c r="H391">
        <v>3</v>
      </c>
      <c r="I391" t="s">
        <v>817</v>
      </c>
      <c r="J391" t="s">
        <v>818</v>
      </c>
      <c r="K391" t="s">
        <v>819</v>
      </c>
      <c r="L391">
        <v>1348</v>
      </c>
      <c r="N391">
        <v>1009</v>
      </c>
      <c r="O391" t="s">
        <v>19</v>
      </c>
      <c r="P391" t="s">
        <v>19</v>
      </c>
      <c r="Q391">
        <v>1000</v>
      </c>
      <c r="W391">
        <v>0</v>
      </c>
      <c r="X391">
        <v>1574046373</v>
      </c>
      <c r="Y391">
        <v>3.6999999999999998E-2</v>
      </c>
      <c r="AA391">
        <v>45454.3</v>
      </c>
      <c r="AB391">
        <v>0</v>
      </c>
      <c r="AC391">
        <v>0</v>
      </c>
      <c r="AD391">
        <v>0</v>
      </c>
      <c r="AE391">
        <v>45454.3</v>
      </c>
      <c r="AF391">
        <v>0</v>
      </c>
      <c r="AG391">
        <v>0</v>
      </c>
      <c r="AH391">
        <v>0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0</v>
      </c>
      <c r="AQ391">
        <v>0</v>
      </c>
      <c r="AR391">
        <v>0</v>
      </c>
      <c r="AS391" t="s">
        <v>3</v>
      </c>
      <c r="AT391">
        <v>3.6999999999999998E-2</v>
      </c>
      <c r="AU391" t="s">
        <v>3</v>
      </c>
      <c r="AV391">
        <v>0</v>
      </c>
      <c r="AW391">
        <v>2</v>
      </c>
      <c r="AX391">
        <v>33035486</v>
      </c>
      <c r="AY391">
        <v>1</v>
      </c>
      <c r="AZ391">
        <v>0</v>
      </c>
      <c r="BA391">
        <v>371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Y391*Source!I201</f>
        <v>4.1861799999999994E-4</v>
      </c>
      <c r="CY391">
        <f t="shared" si="57"/>
        <v>45454.3</v>
      </c>
      <c r="CZ391">
        <f t="shared" si="58"/>
        <v>45454.3</v>
      </c>
      <c r="DA391">
        <f t="shared" si="59"/>
        <v>1</v>
      </c>
      <c r="DB391">
        <v>0</v>
      </c>
    </row>
    <row r="392" spans="1:106" x14ac:dyDescent="0.2">
      <c r="A392">
        <f>ROW(Source!A201)</f>
        <v>201</v>
      </c>
      <c r="B392">
        <v>33034105</v>
      </c>
      <c r="C392">
        <v>33035465</v>
      </c>
      <c r="D392">
        <v>32518894</v>
      </c>
      <c r="E392">
        <v>1</v>
      </c>
      <c r="F392">
        <v>1</v>
      </c>
      <c r="G392">
        <v>19</v>
      </c>
      <c r="H392">
        <v>3</v>
      </c>
      <c r="I392" t="s">
        <v>820</v>
      </c>
      <c r="J392" t="s">
        <v>821</v>
      </c>
      <c r="K392" t="s">
        <v>822</v>
      </c>
      <c r="L392">
        <v>1327</v>
      </c>
      <c r="N392">
        <v>1005</v>
      </c>
      <c r="O392" t="s">
        <v>823</v>
      </c>
      <c r="P392" t="s">
        <v>823</v>
      </c>
      <c r="Q392">
        <v>1</v>
      </c>
      <c r="W392">
        <v>0</v>
      </c>
      <c r="X392">
        <v>-1132375348</v>
      </c>
      <c r="Y392">
        <v>5.6</v>
      </c>
      <c r="AA392">
        <v>63.78</v>
      </c>
      <c r="AB392">
        <v>0</v>
      </c>
      <c r="AC392">
        <v>0</v>
      </c>
      <c r="AD392">
        <v>0</v>
      </c>
      <c r="AE392">
        <v>63.78</v>
      </c>
      <c r="AF392">
        <v>0</v>
      </c>
      <c r="AG392">
        <v>0</v>
      </c>
      <c r="AH392">
        <v>0</v>
      </c>
      <c r="AI392">
        <v>1</v>
      </c>
      <c r="AJ392">
        <v>1</v>
      </c>
      <c r="AK392">
        <v>1</v>
      </c>
      <c r="AL392">
        <v>1</v>
      </c>
      <c r="AN392">
        <v>0</v>
      </c>
      <c r="AO392">
        <v>1</v>
      </c>
      <c r="AP392">
        <v>0</v>
      </c>
      <c r="AQ392">
        <v>0</v>
      </c>
      <c r="AR392">
        <v>0</v>
      </c>
      <c r="AS392" t="s">
        <v>3</v>
      </c>
      <c r="AT392">
        <v>5.6</v>
      </c>
      <c r="AU392" t="s">
        <v>3</v>
      </c>
      <c r="AV392">
        <v>0</v>
      </c>
      <c r="AW392">
        <v>2</v>
      </c>
      <c r="AX392">
        <v>33035488</v>
      </c>
      <c r="AY392">
        <v>1</v>
      </c>
      <c r="AZ392">
        <v>0</v>
      </c>
      <c r="BA392">
        <v>372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Y392*Source!I201</f>
        <v>6.3358399999999995E-2</v>
      </c>
      <c r="CY392">
        <f t="shared" si="57"/>
        <v>63.78</v>
      </c>
      <c r="CZ392">
        <f t="shared" si="58"/>
        <v>63.78</v>
      </c>
      <c r="DA392">
        <f t="shared" si="59"/>
        <v>1</v>
      </c>
      <c r="DB392">
        <v>0</v>
      </c>
    </row>
    <row r="393" spans="1:106" x14ac:dyDescent="0.2">
      <c r="A393">
        <f>ROW(Source!A201)</f>
        <v>201</v>
      </c>
      <c r="B393">
        <v>33034105</v>
      </c>
      <c r="C393">
        <v>33035465</v>
      </c>
      <c r="D393">
        <v>32517311</v>
      </c>
      <c r="E393">
        <v>1</v>
      </c>
      <c r="F393">
        <v>1</v>
      </c>
      <c r="G393">
        <v>19</v>
      </c>
      <c r="H393">
        <v>3</v>
      </c>
      <c r="I393" t="s">
        <v>824</v>
      </c>
      <c r="J393" t="s">
        <v>825</v>
      </c>
      <c r="K393" t="s">
        <v>826</v>
      </c>
      <c r="L393">
        <v>1348</v>
      </c>
      <c r="N393">
        <v>1009</v>
      </c>
      <c r="O393" t="s">
        <v>19</v>
      </c>
      <c r="P393" t="s">
        <v>19</v>
      </c>
      <c r="Q393">
        <v>1000</v>
      </c>
      <c r="W393">
        <v>0</v>
      </c>
      <c r="X393">
        <v>1471527661</v>
      </c>
      <c r="Y393">
        <v>0.05</v>
      </c>
      <c r="AA393">
        <v>4752.91</v>
      </c>
      <c r="AB393">
        <v>0</v>
      </c>
      <c r="AC393">
        <v>0</v>
      </c>
      <c r="AD393">
        <v>0</v>
      </c>
      <c r="AE393">
        <v>4752.91</v>
      </c>
      <c r="AF393">
        <v>0</v>
      </c>
      <c r="AG393">
        <v>0</v>
      </c>
      <c r="AH393">
        <v>0</v>
      </c>
      <c r="AI393">
        <v>1</v>
      </c>
      <c r="AJ393">
        <v>1</v>
      </c>
      <c r="AK393">
        <v>1</v>
      </c>
      <c r="AL393">
        <v>1</v>
      </c>
      <c r="AN393">
        <v>0</v>
      </c>
      <c r="AO393">
        <v>1</v>
      </c>
      <c r="AP393">
        <v>0</v>
      </c>
      <c r="AQ393">
        <v>0</v>
      </c>
      <c r="AR393">
        <v>0</v>
      </c>
      <c r="AS393" t="s">
        <v>3</v>
      </c>
      <c r="AT393">
        <v>0.05</v>
      </c>
      <c r="AU393" t="s">
        <v>3</v>
      </c>
      <c r="AV393">
        <v>0</v>
      </c>
      <c r="AW393">
        <v>2</v>
      </c>
      <c r="AX393">
        <v>33035487</v>
      </c>
      <c r="AY393">
        <v>1</v>
      </c>
      <c r="AZ393">
        <v>0</v>
      </c>
      <c r="BA393">
        <v>373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Y393*Source!I201</f>
        <v>5.6570000000000004E-4</v>
      </c>
      <c r="CY393">
        <f t="shared" si="57"/>
        <v>4752.91</v>
      </c>
      <c r="CZ393">
        <f t="shared" si="58"/>
        <v>4752.91</v>
      </c>
      <c r="DA393">
        <f t="shared" si="59"/>
        <v>1</v>
      </c>
      <c r="DB393">
        <v>0</v>
      </c>
    </row>
    <row r="394" spans="1:106" x14ac:dyDescent="0.2">
      <c r="A394">
        <f>ROW(Source!A201)</f>
        <v>201</v>
      </c>
      <c r="B394">
        <v>33034105</v>
      </c>
      <c r="C394">
        <v>33035465</v>
      </c>
      <c r="D394">
        <v>32519061</v>
      </c>
      <c r="E394">
        <v>1</v>
      </c>
      <c r="F394">
        <v>1</v>
      </c>
      <c r="G394">
        <v>19</v>
      </c>
      <c r="H394">
        <v>3</v>
      </c>
      <c r="I394" t="s">
        <v>827</v>
      </c>
      <c r="J394" t="s">
        <v>828</v>
      </c>
      <c r="K394" t="s">
        <v>829</v>
      </c>
      <c r="L394">
        <v>1339</v>
      </c>
      <c r="N394">
        <v>1007</v>
      </c>
      <c r="O394" t="s">
        <v>830</v>
      </c>
      <c r="P394" t="s">
        <v>830</v>
      </c>
      <c r="Q394">
        <v>1</v>
      </c>
      <c r="W394">
        <v>0</v>
      </c>
      <c r="X394">
        <v>1653821073</v>
      </c>
      <c r="Y394">
        <v>1.75</v>
      </c>
      <c r="AA394">
        <v>29.98</v>
      </c>
      <c r="AB394">
        <v>0</v>
      </c>
      <c r="AC394">
        <v>0</v>
      </c>
      <c r="AD394">
        <v>0</v>
      </c>
      <c r="AE394">
        <v>29.98</v>
      </c>
      <c r="AF394">
        <v>0</v>
      </c>
      <c r="AG394">
        <v>0</v>
      </c>
      <c r="AH394">
        <v>0</v>
      </c>
      <c r="AI394">
        <v>1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0</v>
      </c>
      <c r="AQ394">
        <v>0</v>
      </c>
      <c r="AR394">
        <v>0</v>
      </c>
      <c r="AS394" t="s">
        <v>3</v>
      </c>
      <c r="AT394">
        <v>1.75</v>
      </c>
      <c r="AU394" t="s">
        <v>3</v>
      </c>
      <c r="AV394">
        <v>0</v>
      </c>
      <c r="AW394">
        <v>2</v>
      </c>
      <c r="AX394">
        <v>33035489</v>
      </c>
      <c r="AY394">
        <v>1</v>
      </c>
      <c r="AZ394">
        <v>0</v>
      </c>
      <c r="BA394">
        <v>374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Y394*Source!I201</f>
        <v>1.9799499999999998E-2</v>
      </c>
      <c r="CY394">
        <f t="shared" si="57"/>
        <v>29.98</v>
      </c>
      <c r="CZ394">
        <f t="shared" si="58"/>
        <v>29.98</v>
      </c>
      <c r="DA394">
        <f t="shared" si="59"/>
        <v>1</v>
      </c>
      <c r="DB394">
        <v>0</v>
      </c>
    </row>
    <row r="395" spans="1:106" x14ac:dyDescent="0.2">
      <c r="A395">
        <f>ROW(Source!A201)</f>
        <v>201</v>
      </c>
      <c r="B395">
        <v>33034105</v>
      </c>
      <c r="C395">
        <v>33035465</v>
      </c>
      <c r="D395">
        <v>32517740</v>
      </c>
      <c r="E395">
        <v>1</v>
      </c>
      <c r="F395">
        <v>1</v>
      </c>
      <c r="G395">
        <v>19</v>
      </c>
      <c r="H395">
        <v>3</v>
      </c>
      <c r="I395" t="s">
        <v>831</v>
      </c>
      <c r="J395" t="s">
        <v>832</v>
      </c>
      <c r="K395" t="s">
        <v>833</v>
      </c>
      <c r="L395">
        <v>1339</v>
      </c>
      <c r="N395">
        <v>1007</v>
      </c>
      <c r="O395" t="s">
        <v>830</v>
      </c>
      <c r="P395" t="s">
        <v>830</v>
      </c>
      <c r="Q395">
        <v>1</v>
      </c>
      <c r="W395">
        <v>0</v>
      </c>
      <c r="X395">
        <v>-86784973</v>
      </c>
      <c r="Y395">
        <v>0.08</v>
      </c>
      <c r="AA395">
        <v>4993.7</v>
      </c>
      <c r="AB395">
        <v>0</v>
      </c>
      <c r="AC395">
        <v>0</v>
      </c>
      <c r="AD395">
        <v>0</v>
      </c>
      <c r="AE395">
        <v>4993.7</v>
      </c>
      <c r="AF395">
        <v>0</v>
      </c>
      <c r="AG395">
        <v>0</v>
      </c>
      <c r="AH395">
        <v>0</v>
      </c>
      <c r="AI395">
        <v>1</v>
      </c>
      <c r="AJ395">
        <v>1</v>
      </c>
      <c r="AK395">
        <v>1</v>
      </c>
      <c r="AL395">
        <v>1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3</v>
      </c>
      <c r="AT395">
        <v>0.08</v>
      </c>
      <c r="AU395" t="s">
        <v>3</v>
      </c>
      <c r="AV395">
        <v>0</v>
      </c>
      <c r="AW395">
        <v>2</v>
      </c>
      <c r="AX395">
        <v>33035490</v>
      </c>
      <c r="AY395">
        <v>1</v>
      </c>
      <c r="AZ395">
        <v>0</v>
      </c>
      <c r="BA395">
        <v>375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Y395*Source!I201</f>
        <v>9.0511999999999993E-4</v>
      </c>
      <c r="CY395">
        <f t="shared" si="57"/>
        <v>4993.7</v>
      </c>
      <c r="CZ395">
        <f t="shared" si="58"/>
        <v>4993.7</v>
      </c>
      <c r="DA395">
        <f t="shared" si="59"/>
        <v>1</v>
      </c>
      <c r="DB395">
        <v>0</v>
      </c>
    </row>
    <row r="396" spans="1:106" x14ac:dyDescent="0.2">
      <c r="A396">
        <f>ROW(Source!A201)</f>
        <v>201</v>
      </c>
      <c r="B396">
        <v>33034105</v>
      </c>
      <c r="C396">
        <v>33035465</v>
      </c>
      <c r="D396">
        <v>32517729</v>
      </c>
      <c r="E396">
        <v>1</v>
      </c>
      <c r="F396">
        <v>1</v>
      </c>
      <c r="G396">
        <v>19</v>
      </c>
      <c r="H396">
        <v>3</v>
      </c>
      <c r="I396" t="s">
        <v>834</v>
      </c>
      <c r="J396" t="s">
        <v>835</v>
      </c>
      <c r="K396" t="s">
        <v>836</v>
      </c>
      <c r="L396">
        <v>1339</v>
      </c>
      <c r="N396">
        <v>1007</v>
      </c>
      <c r="O396" t="s">
        <v>830</v>
      </c>
      <c r="P396" t="s">
        <v>830</v>
      </c>
      <c r="Q396">
        <v>1</v>
      </c>
      <c r="W396">
        <v>0</v>
      </c>
      <c r="X396">
        <v>-36459073</v>
      </c>
      <c r="Y396">
        <v>0.69</v>
      </c>
      <c r="AA396">
        <v>3762.19</v>
      </c>
      <c r="AB396">
        <v>0</v>
      </c>
      <c r="AC396">
        <v>0</v>
      </c>
      <c r="AD396">
        <v>0</v>
      </c>
      <c r="AE396">
        <v>3762.19</v>
      </c>
      <c r="AF396">
        <v>0</v>
      </c>
      <c r="AG396">
        <v>0</v>
      </c>
      <c r="AH396">
        <v>0</v>
      </c>
      <c r="AI396">
        <v>1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3</v>
      </c>
      <c r="AT396">
        <v>0.69</v>
      </c>
      <c r="AU396" t="s">
        <v>3</v>
      </c>
      <c r="AV396">
        <v>0</v>
      </c>
      <c r="AW396">
        <v>2</v>
      </c>
      <c r="AX396">
        <v>33035491</v>
      </c>
      <c r="AY396">
        <v>1</v>
      </c>
      <c r="AZ396">
        <v>0</v>
      </c>
      <c r="BA396">
        <v>376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Y396*Source!I201</f>
        <v>7.8066599999999991E-3</v>
      </c>
      <c r="CY396">
        <f t="shared" si="57"/>
        <v>3762.19</v>
      </c>
      <c r="CZ396">
        <f t="shared" si="58"/>
        <v>3762.19</v>
      </c>
      <c r="DA396">
        <f t="shared" si="59"/>
        <v>1</v>
      </c>
      <c r="DB396">
        <v>0</v>
      </c>
    </row>
    <row r="397" spans="1:106" x14ac:dyDescent="0.2">
      <c r="A397">
        <f>ROW(Source!A201)</f>
        <v>201</v>
      </c>
      <c r="B397">
        <v>33034105</v>
      </c>
      <c r="C397">
        <v>33035465</v>
      </c>
      <c r="D397">
        <v>32517783</v>
      </c>
      <c r="E397">
        <v>1</v>
      </c>
      <c r="F397">
        <v>1</v>
      </c>
      <c r="G397">
        <v>19</v>
      </c>
      <c r="H397">
        <v>3</v>
      </c>
      <c r="I397" t="s">
        <v>837</v>
      </c>
      <c r="J397" t="s">
        <v>838</v>
      </c>
      <c r="K397" t="s">
        <v>839</v>
      </c>
      <c r="L397">
        <v>1339</v>
      </c>
      <c r="N397">
        <v>1007</v>
      </c>
      <c r="O397" t="s">
        <v>830</v>
      </c>
      <c r="P397" t="s">
        <v>830</v>
      </c>
      <c r="Q397">
        <v>1</v>
      </c>
      <c r="W397">
        <v>0</v>
      </c>
      <c r="X397">
        <v>-1282603236</v>
      </c>
      <c r="Y397">
        <v>0.2</v>
      </c>
      <c r="AA397">
        <v>5631.96</v>
      </c>
      <c r="AB397">
        <v>0</v>
      </c>
      <c r="AC397">
        <v>0</v>
      </c>
      <c r="AD397">
        <v>0</v>
      </c>
      <c r="AE397">
        <v>5631.96</v>
      </c>
      <c r="AF397">
        <v>0</v>
      </c>
      <c r="AG397">
        <v>0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0</v>
      </c>
      <c r="AQ397">
        <v>0</v>
      </c>
      <c r="AR397">
        <v>0</v>
      </c>
      <c r="AS397" t="s">
        <v>3</v>
      </c>
      <c r="AT397">
        <v>0.2</v>
      </c>
      <c r="AU397" t="s">
        <v>3</v>
      </c>
      <c r="AV397">
        <v>0</v>
      </c>
      <c r="AW397">
        <v>2</v>
      </c>
      <c r="AX397">
        <v>33035492</v>
      </c>
      <c r="AY397">
        <v>1</v>
      </c>
      <c r="AZ397">
        <v>0</v>
      </c>
      <c r="BA397">
        <v>377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Y397*Source!I201</f>
        <v>2.2628000000000001E-3</v>
      </c>
      <c r="CY397">
        <f t="shared" si="57"/>
        <v>5631.96</v>
      </c>
      <c r="CZ397">
        <f t="shared" si="58"/>
        <v>5631.96</v>
      </c>
      <c r="DA397">
        <f t="shared" si="59"/>
        <v>1</v>
      </c>
      <c r="DB397">
        <v>0</v>
      </c>
    </row>
    <row r="398" spans="1:106" x14ac:dyDescent="0.2">
      <c r="A398">
        <f>ROW(Source!A201)</f>
        <v>201</v>
      </c>
      <c r="B398">
        <v>33034105</v>
      </c>
      <c r="C398">
        <v>33035465</v>
      </c>
      <c r="D398">
        <v>32517784</v>
      </c>
      <c r="E398">
        <v>1</v>
      </c>
      <c r="F398">
        <v>1</v>
      </c>
      <c r="G398">
        <v>19</v>
      </c>
      <c r="H398">
        <v>3</v>
      </c>
      <c r="I398" t="s">
        <v>840</v>
      </c>
      <c r="J398" t="s">
        <v>841</v>
      </c>
      <c r="K398" t="s">
        <v>842</v>
      </c>
      <c r="L398">
        <v>1339</v>
      </c>
      <c r="N398">
        <v>1007</v>
      </c>
      <c r="O398" t="s">
        <v>830</v>
      </c>
      <c r="P398" t="s">
        <v>830</v>
      </c>
      <c r="Q398">
        <v>1</v>
      </c>
      <c r="W398">
        <v>0</v>
      </c>
      <c r="X398">
        <v>966492149</v>
      </c>
      <c r="Y398">
        <v>0.69</v>
      </c>
      <c r="AA398">
        <v>5631.96</v>
      </c>
      <c r="AB398">
        <v>0</v>
      </c>
      <c r="AC398">
        <v>0</v>
      </c>
      <c r="AD398">
        <v>0</v>
      </c>
      <c r="AE398">
        <v>5631.96</v>
      </c>
      <c r="AF398">
        <v>0</v>
      </c>
      <c r="AG398">
        <v>0</v>
      </c>
      <c r="AH398">
        <v>0</v>
      </c>
      <c r="AI398">
        <v>1</v>
      </c>
      <c r="AJ398">
        <v>1</v>
      </c>
      <c r="AK398">
        <v>1</v>
      </c>
      <c r="AL398">
        <v>1</v>
      </c>
      <c r="AN398">
        <v>0</v>
      </c>
      <c r="AO398">
        <v>1</v>
      </c>
      <c r="AP398">
        <v>0</v>
      </c>
      <c r="AQ398">
        <v>0</v>
      </c>
      <c r="AR398">
        <v>0</v>
      </c>
      <c r="AS398" t="s">
        <v>3</v>
      </c>
      <c r="AT398">
        <v>0.69</v>
      </c>
      <c r="AU398" t="s">
        <v>3</v>
      </c>
      <c r="AV398">
        <v>0</v>
      </c>
      <c r="AW398">
        <v>2</v>
      </c>
      <c r="AX398">
        <v>33035493</v>
      </c>
      <c r="AY398">
        <v>1</v>
      </c>
      <c r="AZ398">
        <v>0</v>
      </c>
      <c r="BA398">
        <v>378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Y398*Source!I201</f>
        <v>7.8066599999999991E-3</v>
      </c>
      <c r="CY398">
        <f t="shared" si="57"/>
        <v>5631.96</v>
      </c>
      <c r="CZ398">
        <f t="shared" si="58"/>
        <v>5631.96</v>
      </c>
      <c r="DA398">
        <f t="shared" si="59"/>
        <v>1</v>
      </c>
      <c r="DB398">
        <v>0</v>
      </c>
    </row>
    <row r="399" spans="1:106" x14ac:dyDescent="0.2">
      <c r="A399">
        <f>ROW(Source!A201)</f>
        <v>201</v>
      </c>
      <c r="B399">
        <v>33034105</v>
      </c>
      <c r="C399">
        <v>33035465</v>
      </c>
      <c r="D399">
        <v>32519911</v>
      </c>
      <c r="E399">
        <v>1</v>
      </c>
      <c r="F399">
        <v>1</v>
      </c>
      <c r="G399">
        <v>19</v>
      </c>
      <c r="H399">
        <v>3</v>
      </c>
      <c r="I399" t="s">
        <v>843</v>
      </c>
      <c r="J399" t="s">
        <v>844</v>
      </c>
      <c r="K399" t="s">
        <v>845</v>
      </c>
      <c r="L399">
        <v>1339</v>
      </c>
      <c r="N399">
        <v>1007</v>
      </c>
      <c r="O399" t="s">
        <v>830</v>
      </c>
      <c r="P399" t="s">
        <v>830</v>
      </c>
      <c r="Q399">
        <v>1</v>
      </c>
      <c r="W399">
        <v>0</v>
      </c>
      <c r="X399">
        <v>-1613524913</v>
      </c>
      <c r="Y399">
        <v>102</v>
      </c>
      <c r="AA399">
        <v>3195.93</v>
      </c>
      <c r="AB399">
        <v>0</v>
      </c>
      <c r="AC399">
        <v>0</v>
      </c>
      <c r="AD399">
        <v>0</v>
      </c>
      <c r="AE399">
        <v>3195.93</v>
      </c>
      <c r="AF399">
        <v>0</v>
      </c>
      <c r="AG399">
        <v>0</v>
      </c>
      <c r="AH399">
        <v>0</v>
      </c>
      <c r="AI399">
        <v>1</v>
      </c>
      <c r="AJ399">
        <v>1</v>
      </c>
      <c r="AK399">
        <v>1</v>
      </c>
      <c r="AL399">
        <v>1</v>
      </c>
      <c r="AN399">
        <v>0</v>
      </c>
      <c r="AO399">
        <v>1</v>
      </c>
      <c r="AP399">
        <v>0</v>
      </c>
      <c r="AQ399">
        <v>0</v>
      </c>
      <c r="AR399">
        <v>0</v>
      </c>
      <c r="AS399" t="s">
        <v>3</v>
      </c>
      <c r="AT399">
        <v>102</v>
      </c>
      <c r="AU399" t="s">
        <v>3</v>
      </c>
      <c r="AV399">
        <v>0</v>
      </c>
      <c r="AW399">
        <v>2</v>
      </c>
      <c r="AX399">
        <v>33035494</v>
      </c>
      <c r="AY399">
        <v>1</v>
      </c>
      <c r="AZ399">
        <v>0</v>
      </c>
      <c r="BA399">
        <v>379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Y399*Source!I201</f>
        <v>1.1540279999999998</v>
      </c>
      <c r="CY399">
        <f t="shared" si="57"/>
        <v>3195.93</v>
      </c>
      <c r="CZ399">
        <f t="shared" si="58"/>
        <v>3195.93</v>
      </c>
      <c r="DA399">
        <f t="shared" si="59"/>
        <v>1</v>
      </c>
      <c r="DB399">
        <v>0</v>
      </c>
    </row>
    <row r="400" spans="1:106" x14ac:dyDescent="0.2">
      <c r="A400">
        <f>ROW(Source!A201)</f>
        <v>201</v>
      </c>
      <c r="B400">
        <v>33034105</v>
      </c>
      <c r="C400">
        <v>33035465</v>
      </c>
      <c r="D400">
        <v>32521663</v>
      </c>
      <c r="E400">
        <v>1</v>
      </c>
      <c r="F400">
        <v>1</v>
      </c>
      <c r="G400">
        <v>19</v>
      </c>
      <c r="H400">
        <v>3</v>
      </c>
      <c r="I400" t="s">
        <v>846</v>
      </c>
      <c r="J400" t="s">
        <v>847</v>
      </c>
      <c r="K400" t="s">
        <v>848</v>
      </c>
      <c r="L400">
        <v>1327</v>
      </c>
      <c r="N400">
        <v>1005</v>
      </c>
      <c r="O400" t="s">
        <v>823</v>
      </c>
      <c r="P400" t="s">
        <v>823</v>
      </c>
      <c r="Q400">
        <v>1</v>
      </c>
      <c r="W400">
        <v>0</v>
      </c>
      <c r="X400">
        <v>603730207</v>
      </c>
      <c r="Y400">
        <v>49.5</v>
      </c>
      <c r="AA400">
        <v>207.09</v>
      </c>
      <c r="AB400">
        <v>0</v>
      </c>
      <c r="AC400">
        <v>0</v>
      </c>
      <c r="AD400">
        <v>0</v>
      </c>
      <c r="AE400">
        <v>207.09</v>
      </c>
      <c r="AF400">
        <v>0</v>
      </c>
      <c r="AG400">
        <v>0</v>
      </c>
      <c r="AH400">
        <v>0</v>
      </c>
      <c r="AI400">
        <v>1</v>
      </c>
      <c r="AJ400">
        <v>1</v>
      </c>
      <c r="AK400">
        <v>1</v>
      </c>
      <c r="AL400">
        <v>1</v>
      </c>
      <c r="AN400">
        <v>0</v>
      </c>
      <c r="AO400">
        <v>1</v>
      </c>
      <c r="AP400">
        <v>0</v>
      </c>
      <c r="AQ400">
        <v>0</v>
      </c>
      <c r="AR400">
        <v>0</v>
      </c>
      <c r="AS400" t="s">
        <v>3</v>
      </c>
      <c r="AT400">
        <v>49.5</v>
      </c>
      <c r="AU400" t="s">
        <v>3</v>
      </c>
      <c r="AV400">
        <v>0</v>
      </c>
      <c r="AW400">
        <v>2</v>
      </c>
      <c r="AX400">
        <v>33035495</v>
      </c>
      <c r="AY400">
        <v>1</v>
      </c>
      <c r="AZ400">
        <v>0</v>
      </c>
      <c r="BA400">
        <v>380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Y400*Source!I201</f>
        <v>0.56004299999999996</v>
      </c>
      <c r="CY400">
        <f t="shared" si="57"/>
        <v>207.09</v>
      </c>
      <c r="CZ400">
        <f t="shared" si="58"/>
        <v>207.09</v>
      </c>
      <c r="DA400">
        <f t="shared" si="59"/>
        <v>1</v>
      </c>
      <c r="DB400">
        <v>0</v>
      </c>
    </row>
    <row r="401" spans="1:106" x14ac:dyDescent="0.2">
      <c r="A401">
        <f>ROW(Source!A204)</f>
        <v>204</v>
      </c>
      <c r="B401">
        <v>33034105</v>
      </c>
      <c r="C401">
        <v>33035498</v>
      </c>
      <c r="D401">
        <v>32505425</v>
      </c>
      <c r="E401">
        <v>19</v>
      </c>
      <c r="F401">
        <v>1</v>
      </c>
      <c r="G401">
        <v>19</v>
      </c>
      <c r="H401">
        <v>1</v>
      </c>
      <c r="I401" t="s">
        <v>795</v>
      </c>
      <c r="J401" t="s">
        <v>3</v>
      </c>
      <c r="K401" t="s">
        <v>796</v>
      </c>
      <c r="L401">
        <v>1191</v>
      </c>
      <c r="N401">
        <v>1013</v>
      </c>
      <c r="O401" t="s">
        <v>797</v>
      </c>
      <c r="P401" t="s">
        <v>797</v>
      </c>
      <c r="Q401">
        <v>1</v>
      </c>
      <c r="W401">
        <v>0</v>
      </c>
      <c r="X401">
        <v>476480486</v>
      </c>
      <c r="Y401">
        <v>36.11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1</v>
      </c>
      <c r="AJ401">
        <v>1</v>
      </c>
      <c r="AK401">
        <v>1</v>
      </c>
      <c r="AL401">
        <v>1</v>
      </c>
      <c r="AN401">
        <v>0</v>
      </c>
      <c r="AO401">
        <v>1</v>
      </c>
      <c r="AP401">
        <v>0</v>
      </c>
      <c r="AQ401">
        <v>0</v>
      </c>
      <c r="AR401">
        <v>0</v>
      </c>
      <c r="AS401" t="s">
        <v>3</v>
      </c>
      <c r="AT401">
        <v>36.11</v>
      </c>
      <c r="AU401" t="s">
        <v>3</v>
      </c>
      <c r="AV401">
        <v>1</v>
      </c>
      <c r="AW401">
        <v>2</v>
      </c>
      <c r="AX401">
        <v>33035504</v>
      </c>
      <c r="AY401">
        <v>1</v>
      </c>
      <c r="AZ401">
        <v>0</v>
      </c>
      <c r="BA401">
        <v>381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Y401*Source!I204</f>
        <v>2.7764978999999999</v>
      </c>
      <c r="CY401">
        <f>AD401</f>
        <v>0</v>
      </c>
      <c r="CZ401">
        <f>AH401</f>
        <v>0</v>
      </c>
      <c r="DA401">
        <f>AL401</f>
        <v>1</v>
      </c>
      <c r="DB401">
        <v>0</v>
      </c>
    </row>
    <row r="402" spans="1:106" x14ac:dyDescent="0.2">
      <c r="A402">
        <f>ROW(Source!A204)</f>
        <v>204</v>
      </c>
      <c r="B402">
        <v>33034105</v>
      </c>
      <c r="C402">
        <v>33035498</v>
      </c>
      <c r="D402">
        <v>32516754</v>
      </c>
      <c r="E402">
        <v>1</v>
      </c>
      <c r="F402">
        <v>1</v>
      </c>
      <c r="G402">
        <v>19</v>
      </c>
      <c r="H402">
        <v>2</v>
      </c>
      <c r="I402" t="s">
        <v>798</v>
      </c>
      <c r="J402" t="s">
        <v>799</v>
      </c>
      <c r="K402" t="s">
        <v>800</v>
      </c>
      <c r="L402">
        <v>1368</v>
      </c>
      <c r="N402">
        <v>1011</v>
      </c>
      <c r="O402" t="s">
        <v>801</v>
      </c>
      <c r="P402" t="s">
        <v>801</v>
      </c>
      <c r="Q402">
        <v>1</v>
      </c>
      <c r="W402">
        <v>0</v>
      </c>
      <c r="X402">
        <v>-1683917449</v>
      </c>
      <c r="Y402">
        <v>21.91</v>
      </c>
      <c r="AA402">
        <v>0</v>
      </c>
      <c r="AB402">
        <v>70.98</v>
      </c>
      <c r="AC402">
        <v>6.52</v>
      </c>
      <c r="AD402">
        <v>0</v>
      </c>
      <c r="AE402">
        <v>0</v>
      </c>
      <c r="AF402">
        <v>70.98</v>
      </c>
      <c r="AG402">
        <v>6.52</v>
      </c>
      <c r="AH402">
        <v>0</v>
      </c>
      <c r="AI402">
        <v>1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3</v>
      </c>
      <c r="AT402">
        <v>21.91</v>
      </c>
      <c r="AU402" t="s">
        <v>3</v>
      </c>
      <c r="AV402">
        <v>0</v>
      </c>
      <c r="AW402">
        <v>2</v>
      </c>
      <c r="AX402">
        <v>33035505</v>
      </c>
      <c r="AY402">
        <v>1</v>
      </c>
      <c r="AZ402">
        <v>0</v>
      </c>
      <c r="BA402">
        <v>382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Y402*Source!I204</f>
        <v>1.6846599</v>
      </c>
      <c r="CY402">
        <f>AB402</f>
        <v>70.98</v>
      </c>
      <c r="CZ402">
        <f>AF402</f>
        <v>70.98</v>
      </c>
      <c r="DA402">
        <f>AJ402</f>
        <v>1</v>
      </c>
      <c r="DB402">
        <v>0</v>
      </c>
    </row>
    <row r="403" spans="1:106" x14ac:dyDescent="0.2">
      <c r="A403">
        <f>ROW(Source!A204)</f>
        <v>204</v>
      </c>
      <c r="B403">
        <v>33034105</v>
      </c>
      <c r="C403">
        <v>33035498</v>
      </c>
      <c r="D403">
        <v>32518977</v>
      </c>
      <c r="E403">
        <v>1</v>
      </c>
      <c r="F403">
        <v>1</v>
      </c>
      <c r="G403">
        <v>19</v>
      </c>
      <c r="H403">
        <v>3</v>
      </c>
      <c r="I403" t="s">
        <v>802</v>
      </c>
      <c r="J403" t="s">
        <v>803</v>
      </c>
      <c r="K403" t="s">
        <v>804</v>
      </c>
      <c r="L403">
        <v>1348</v>
      </c>
      <c r="N403">
        <v>1009</v>
      </c>
      <c r="O403" t="s">
        <v>19</v>
      </c>
      <c r="P403" t="s">
        <v>19</v>
      </c>
      <c r="Q403">
        <v>1000</v>
      </c>
      <c r="W403">
        <v>0</v>
      </c>
      <c r="X403">
        <v>-1592467254</v>
      </c>
      <c r="Y403">
        <v>0.03</v>
      </c>
      <c r="AA403">
        <v>117442.26</v>
      </c>
      <c r="AB403">
        <v>0</v>
      </c>
      <c r="AC403">
        <v>0</v>
      </c>
      <c r="AD403">
        <v>0</v>
      </c>
      <c r="AE403">
        <v>117442.26</v>
      </c>
      <c r="AF403">
        <v>0</v>
      </c>
      <c r="AG403">
        <v>0</v>
      </c>
      <c r="AH403">
        <v>0</v>
      </c>
      <c r="AI403">
        <v>1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3</v>
      </c>
      <c r="AT403">
        <v>0.03</v>
      </c>
      <c r="AU403" t="s">
        <v>3</v>
      </c>
      <c r="AV403">
        <v>0</v>
      </c>
      <c r="AW403">
        <v>2</v>
      </c>
      <c r="AX403">
        <v>33035506</v>
      </c>
      <c r="AY403">
        <v>1</v>
      </c>
      <c r="AZ403">
        <v>0</v>
      </c>
      <c r="BA403">
        <v>383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Y403*Source!I204</f>
        <v>2.3067000000000001E-3</v>
      </c>
      <c r="CY403">
        <f>AA403</f>
        <v>117442.26</v>
      </c>
      <c r="CZ403">
        <f>AE403</f>
        <v>117442.26</v>
      </c>
      <c r="DA403">
        <f>AI403</f>
        <v>1</v>
      </c>
      <c r="DB403">
        <v>0</v>
      </c>
    </row>
    <row r="404" spans="1:106" x14ac:dyDescent="0.2">
      <c r="A404">
        <f>ROW(Source!A204)</f>
        <v>204</v>
      </c>
      <c r="B404">
        <v>33034105</v>
      </c>
      <c r="C404">
        <v>33035498</v>
      </c>
      <c r="D404">
        <v>32520163</v>
      </c>
      <c r="E404">
        <v>1</v>
      </c>
      <c r="F404">
        <v>1</v>
      </c>
      <c r="G404">
        <v>19</v>
      </c>
      <c r="H404">
        <v>3</v>
      </c>
      <c r="I404" t="s">
        <v>25</v>
      </c>
      <c r="J404" t="s">
        <v>27</v>
      </c>
      <c r="K404" t="s">
        <v>26</v>
      </c>
      <c r="L404">
        <v>1348</v>
      </c>
      <c r="N404">
        <v>1009</v>
      </c>
      <c r="O404" t="s">
        <v>19</v>
      </c>
      <c r="P404" t="s">
        <v>19</v>
      </c>
      <c r="Q404">
        <v>1000</v>
      </c>
      <c r="W404">
        <v>0</v>
      </c>
      <c r="X404">
        <v>-1467733540</v>
      </c>
      <c r="Y404">
        <v>1</v>
      </c>
      <c r="AA404">
        <v>53410.15</v>
      </c>
      <c r="AB404">
        <v>0</v>
      </c>
      <c r="AC404">
        <v>0</v>
      </c>
      <c r="AD404">
        <v>0</v>
      </c>
      <c r="AE404">
        <v>53410.15</v>
      </c>
      <c r="AF404">
        <v>0</v>
      </c>
      <c r="AG404">
        <v>0</v>
      </c>
      <c r="AH404">
        <v>0</v>
      </c>
      <c r="AI404">
        <v>1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3</v>
      </c>
      <c r="AT404">
        <v>1</v>
      </c>
      <c r="AU404" t="s">
        <v>3</v>
      </c>
      <c r="AV404">
        <v>0</v>
      </c>
      <c r="AW404">
        <v>2</v>
      </c>
      <c r="AX404">
        <v>33035507</v>
      </c>
      <c r="AY404">
        <v>1</v>
      </c>
      <c r="AZ404">
        <v>0</v>
      </c>
      <c r="BA404">
        <v>384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Y404*Source!I204</f>
        <v>7.689E-2</v>
      </c>
      <c r="CY404">
        <f>AA404</f>
        <v>53410.15</v>
      </c>
      <c r="CZ404">
        <f>AE404</f>
        <v>53410.15</v>
      </c>
      <c r="DA404">
        <f>AI404</f>
        <v>1</v>
      </c>
      <c r="DB404">
        <v>0</v>
      </c>
    </row>
    <row r="405" spans="1:106" x14ac:dyDescent="0.2">
      <c r="A405">
        <f>ROW(Source!A204)</f>
        <v>204</v>
      </c>
      <c r="B405">
        <v>33034105</v>
      </c>
      <c r="C405">
        <v>33035498</v>
      </c>
      <c r="D405">
        <v>32520163</v>
      </c>
      <c r="E405">
        <v>1</v>
      </c>
      <c r="F405">
        <v>1</v>
      </c>
      <c r="G405">
        <v>19</v>
      </c>
      <c r="H405">
        <v>3</v>
      </c>
      <c r="I405" t="s">
        <v>25</v>
      </c>
      <c r="J405" t="s">
        <v>27</v>
      </c>
      <c r="K405" t="s">
        <v>26</v>
      </c>
      <c r="L405">
        <v>1348</v>
      </c>
      <c r="N405">
        <v>1009</v>
      </c>
      <c r="O405" t="s">
        <v>19</v>
      </c>
      <c r="P405" t="s">
        <v>19</v>
      </c>
      <c r="Q405">
        <v>1000</v>
      </c>
      <c r="W405">
        <v>0</v>
      </c>
      <c r="X405">
        <v>-1467733540</v>
      </c>
      <c r="Y405">
        <v>-1</v>
      </c>
      <c r="AA405">
        <v>53410.15</v>
      </c>
      <c r="AB405">
        <v>0</v>
      </c>
      <c r="AC405">
        <v>0</v>
      </c>
      <c r="AD405">
        <v>0</v>
      </c>
      <c r="AE405">
        <v>53410.15</v>
      </c>
      <c r="AF405">
        <v>0</v>
      </c>
      <c r="AG405">
        <v>0</v>
      </c>
      <c r="AH405">
        <v>0</v>
      </c>
      <c r="AI405">
        <v>1</v>
      </c>
      <c r="AJ405">
        <v>1</v>
      </c>
      <c r="AK405">
        <v>1</v>
      </c>
      <c r="AL405">
        <v>1</v>
      </c>
      <c r="AN405">
        <v>0</v>
      </c>
      <c r="AO405">
        <v>0</v>
      </c>
      <c r="AP405">
        <v>0</v>
      </c>
      <c r="AQ405">
        <v>0</v>
      </c>
      <c r="AR405">
        <v>0</v>
      </c>
      <c r="AS405" t="s">
        <v>3</v>
      </c>
      <c r="AT405">
        <v>-1</v>
      </c>
      <c r="AU405" t="s">
        <v>3</v>
      </c>
      <c r="AV405">
        <v>0</v>
      </c>
      <c r="AW405">
        <v>1</v>
      </c>
      <c r="AX405">
        <v>-1</v>
      </c>
      <c r="AY405">
        <v>0</v>
      </c>
      <c r="AZ405">
        <v>0</v>
      </c>
      <c r="BA405" t="s">
        <v>3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Y405*Source!I204</f>
        <v>-7.689E-2</v>
      </c>
      <c r="CY405">
        <f>AA405</f>
        <v>53410.15</v>
      </c>
      <c r="CZ405">
        <f>AE405</f>
        <v>53410.15</v>
      </c>
      <c r="DA405">
        <f>AI405</f>
        <v>1</v>
      </c>
      <c r="DB405">
        <v>0</v>
      </c>
    </row>
    <row r="406" spans="1:106" x14ac:dyDescent="0.2">
      <c r="A406">
        <f>ROW(Source!A206)</f>
        <v>206</v>
      </c>
      <c r="B406">
        <v>33034105</v>
      </c>
      <c r="C406">
        <v>33035509</v>
      </c>
      <c r="D406">
        <v>32505425</v>
      </c>
      <c r="E406">
        <v>19</v>
      </c>
      <c r="F406">
        <v>1</v>
      </c>
      <c r="G406">
        <v>19</v>
      </c>
      <c r="H406">
        <v>1</v>
      </c>
      <c r="I406" t="s">
        <v>795</v>
      </c>
      <c r="J406" t="s">
        <v>3</v>
      </c>
      <c r="K406" t="s">
        <v>796</v>
      </c>
      <c r="L406">
        <v>1191</v>
      </c>
      <c r="N406">
        <v>1013</v>
      </c>
      <c r="O406" t="s">
        <v>797</v>
      </c>
      <c r="P406" t="s">
        <v>797</v>
      </c>
      <c r="Q406">
        <v>1</v>
      </c>
      <c r="W406">
        <v>0</v>
      </c>
      <c r="X406">
        <v>476480486</v>
      </c>
      <c r="Y406">
        <v>453.1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1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3</v>
      </c>
      <c r="AT406">
        <v>453.1</v>
      </c>
      <c r="AU406" t="s">
        <v>3</v>
      </c>
      <c r="AV406">
        <v>1</v>
      </c>
      <c r="AW406">
        <v>2</v>
      </c>
      <c r="AX406">
        <v>33035525</v>
      </c>
      <c r="AY406">
        <v>1</v>
      </c>
      <c r="AZ406">
        <v>0</v>
      </c>
      <c r="BA406">
        <v>385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Y406*Source!I206</f>
        <v>4.8028599999999999</v>
      </c>
      <c r="CY406">
        <f>AD406</f>
        <v>0</v>
      </c>
      <c r="CZ406">
        <f>AH406</f>
        <v>0</v>
      </c>
      <c r="DA406">
        <f>AL406</f>
        <v>1</v>
      </c>
      <c r="DB406">
        <v>0</v>
      </c>
    </row>
    <row r="407" spans="1:106" x14ac:dyDescent="0.2">
      <c r="A407">
        <f>ROW(Source!A206)</f>
        <v>206</v>
      </c>
      <c r="B407">
        <v>33034105</v>
      </c>
      <c r="C407">
        <v>33035509</v>
      </c>
      <c r="D407">
        <v>32517073</v>
      </c>
      <c r="E407">
        <v>1</v>
      </c>
      <c r="F407">
        <v>1</v>
      </c>
      <c r="G407">
        <v>19</v>
      </c>
      <c r="H407">
        <v>2</v>
      </c>
      <c r="I407" t="s">
        <v>805</v>
      </c>
      <c r="J407" t="s">
        <v>806</v>
      </c>
      <c r="K407" t="s">
        <v>807</v>
      </c>
      <c r="L407">
        <v>1368</v>
      </c>
      <c r="N407">
        <v>1011</v>
      </c>
      <c r="O407" t="s">
        <v>801</v>
      </c>
      <c r="P407" t="s">
        <v>801</v>
      </c>
      <c r="Q407">
        <v>1</v>
      </c>
      <c r="W407">
        <v>0</v>
      </c>
      <c r="X407">
        <v>-865246060</v>
      </c>
      <c r="Y407">
        <v>1.38</v>
      </c>
      <c r="AA407">
        <v>0</v>
      </c>
      <c r="AB407">
        <v>3.37</v>
      </c>
      <c r="AC407">
        <v>0.85</v>
      </c>
      <c r="AD407">
        <v>0</v>
      </c>
      <c r="AE407">
        <v>0</v>
      </c>
      <c r="AF407">
        <v>3.37</v>
      </c>
      <c r="AG407">
        <v>0.85</v>
      </c>
      <c r="AH407">
        <v>0</v>
      </c>
      <c r="AI407">
        <v>1</v>
      </c>
      <c r="AJ407">
        <v>1</v>
      </c>
      <c r="AK407">
        <v>1</v>
      </c>
      <c r="AL407">
        <v>1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3</v>
      </c>
      <c r="AT407">
        <v>1.38</v>
      </c>
      <c r="AU407" t="s">
        <v>3</v>
      </c>
      <c r="AV407">
        <v>0</v>
      </c>
      <c r="AW407">
        <v>2</v>
      </c>
      <c r="AX407">
        <v>33035526</v>
      </c>
      <c r="AY407">
        <v>1</v>
      </c>
      <c r="AZ407">
        <v>0</v>
      </c>
      <c r="BA407">
        <v>386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Y407*Source!I206</f>
        <v>1.4627999999999999E-2</v>
      </c>
      <c r="CY407">
        <f>AB407</f>
        <v>3.37</v>
      </c>
      <c r="CZ407">
        <f>AF407</f>
        <v>3.37</v>
      </c>
      <c r="DA407">
        <f>AJ407</f>
        <v>1</v>
      </c>
      <c r="DB407">
        <v>0</v>
      </c>
    </row>
    <row r="408" spans="1:106" x14ac:dyDescent="0.2">
      <c r="A408">
        <f>ROW(Source!A206)</f>
        <v>206</v>
      </c>
      <c r="B408">
        <v>33034105</v>
      </c>
      <c r="C408">
        <v>33035509</v>
      </c>
      <c r="D408">
        <v>32516433</v>
      </c>
      <c r="E408">
        <v>1</v>
      </c>
      <c r="F408">
        <v>1</v>
      </c>
      <c r="G408">
        <v>19</v>
      </c>
      <c r="H408">
        <v>2</v>
      </c>
      <c r="I408" t="s">
        <v>808</v>
      </c>
      <c r="J408" t="s">
        <v>809</v>
      </c>
      <c r="K408" t="s">
        <v>810</v>
      </c>
      <c r="L408">
        <v>1368</v>
      </c>
      <c r="N408">
        <v>1011</v>
      </c>
      <c r="O408" t="s">
        <v>801</v>
      </c>
      <c r="P408" t="s">
        <v>801</v>
      </c>
      <c r="Q408">
        <v>1</v>
      </c>
      <c r="W408">
        <v>0</v>
      </c>
      <c r="X408">
        <v>1483315828</v>
      </c>
      <c r="Y408">
        <v>0.31</v>
      </c>
      <c r="AA408">
        <v>0</v>
      </c>
      <c r="AB408">
        <v>566.44000000000005</v>
      </c>
      <c r="AC408">
        <v>281.27999999999997</v>
      </c>
      <c r="AD408">
        <v>0</v>
      </c>
      <c r="AE408">
        <v>0</v>
      </c>
      <c r="AF408">
        <v>566.44000000000005</v>
      </c>
      <c r="AG408">
        <v>281.27999999999997</v>
      </c>
      <c r="AH408">
        <v>0</v>
      </c>
      <c r="AI408">
        <v>1</v>
      </c>
      <c r="AJ408">
        <v>1</v>
      </c>
      <c r="AK408">
        <v>1</v>
      </c>
      <c r="AL408">
        <v>1</v>
      </c>
      <c r="AN408">
        <v>0</v>
      </c>
      <c r="AO408">
        <v>1</v>
      </c>
      <c r="AP408">
        <v>0</v>
      </c>
      <c r="AQ408">
        <v>0</v>
      </c>
      <c r="AR408">
        <v>0</v>
      </c>
      <c r="AS408" t="s">
        <v>3</v>
      </c>
      <c r="AT408">
        <v>0.31</v>
      </c>
      <c r="AU408" t="s">
        <v>3</v>
      </c>
      <c r="AV408">
        <v>0</v>
      </c>
      <c r="AW408">
        <v>2</v>
      </c>
      <c r="AX408">
        <v>33035527</v>
      </c>
      <c r="AY408">
        <v>1</v>
      </c>
      <c r="AZ408">
        <v>0</v>
      </c>
      <c r="BA408">
        <v>387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Y408*Source!I206</f>
        <v>3.2859999999999999E-3</v>
      </c>
      <c r="CY408">
        <f>AB408</f>
        <v>566.44000000000005</v>
      </c>
      <c r="CZ408">
        <f>AF408</f>
        <v>566.44000000000005</v>
      </c>
      <c r="DA408">
        <f>AJ408</f>
        <v>1</v>
      </c>
      <c r="DB408">
        <v>0</v>
      </c>
    </row>
    <row r="409" spans="1:106" x14ac:dyDescent="0.2">
      <c r="A409">
        <f>ROW(Source!A206)</f>
        <v>206</v>
      </c>
      <c r="B409">
        <v>33034105</v>
      </c>
      <c r="C409">
        <v>33035509</v>
      </c>
      <c r="D409">
        <v>32516599</v>
      </c>
      <c r="E409">
        <v>1</v>
      </c>
      <c r="F409">
        <v>1</v>
      </c>
      <c r="G409">
        <v>19</v>
      </c>
      <c r="H409">
        <v>2</v>
      </c>
      <c r="I409" t="s">
        <v>811</v>
      </c>
      <c r="J409" t="s">
        <v>812</v>
      </c>
      <c r="K409" t="s">
        <v>813</v>
      </c>
      <c r="L409">
        <v>1368</v>
      </c>
      <c r="N409">
        <v>1011</v>
      </c>
      <c r="O409" t="s">
        <v>801</v>
      </c>
      <c r="P409" t="s">
        <v>801</v>
      </c>
      <c r="Q409">
        <v>1</v>
      </c>
      <c r="W409">
        <v>0</v>
      </c>
      <c r="X409">
        <v>47389749</v>
      </c>
      <c r="Y409">
        <v>26.25</v>
      </c>
      <c r="AA409">
        <v>0</v>
      </c>
      <c r="AB409">
        <v>9.7100000000000009</v>
      </c>
      <c r="AC409">
        <v>2.25</v>
      </c>
      <c r="AD409">
        <v>0</v>
      </c>
      <c r="AE409">
        <v>0</v>
      </c>
      <c r="AF409">
        <v>9.7100000000000009</v>
      </c>
      <c r="AG409">
        <v>2.25</v>
      </c>
      <c r="AH409">
        <v>0</v>
      </c>
      <c r="AI409">
        <v>1</v>
      </c>
      <c r="AJ409">
        <v>1</v>
      </c>
      <c r="AK409">
        <v>1</v>
      </c>
      <c r="AL409">
        <v>1</v>
      </c>
      <c r="AN409">
        <v>0</v>
      </c>
      <c r="AO409">
        <v>1</v>
      </c>
      <c r="AP409">
        <v>0</v>
      </c>
      <c r="AQ409">
        <v>0</v>
      </c>
      <c r="AR409">
        <v>0</v>
      </c>
      <c r="AS409" t="s">
        <v>3</v>
      </c>
      <c r="AT409">
        <v>26.25</v>
      </c>
      <c r="AU409" t="s">
        <v>3</v>
      </c>
      <c r="AV409">
        <v>0</v>
      </c>
      <c r="AW409">
        <v>2</v>
      </c>
      <c r="AX409">
        <v>33035528</v>
      </c>
      <c r="AY409">
        <v>1</v>
      </c>
      <c r="AZ409">
        <v>0</v>
      </c>
      <c r="BA409">
        <v>388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Y409*Source!I206</f>
        <v>0.27825</v>
      </c>
      <c r="CY409">
        <f>AB409</f>
        <v>9.7100000000000009</v>
      </c>
      <c r="CZ409">
        <f>AF409</f>
        <v>9.7100000000000009</v>
      </c>
      <c r="DA409">
        <f>AJ409</f>
        <v>1</v>
      </c>
      <c r="DB409">
        <v>0</v>
      </c>
    </row>
    <row r="410" spans="1:106" x14ac:dyDescent="0.2">
      <c r="A410">
        <f>ROW(Source!A206)</f>
        <v>206</v>
      </c>
      <c r="B410">
        <v>33034105</v>
      </c>
      <c r="C410">
        <v>33035509</v>
      </c>
      <c r="D410">
        <v>32517836</v>
      </c>
      <c r="E410">
        <v>1</v>
      </c>
      <c r="F410">
        <v>1</v>
      </c>
      <c r="G410">
        <v>19</v>
      </c>
      <c r="H410">
        <v>3</v>
      </c>
      <c r="I410" t="s">
        <v>814</v>
      </c>
      <c r="J410" t="s">
        <v>815</v>
      </c>
      <c r="K410" t="s">
        <v>816</v>
      </c>
      <c r="L410">
        <v>1348</v>
      </c>
      <c r="N410">
        <v>1009</v>
      </c>
      <c r="O410" t="s">
        <v>19</v>
      </c>
      <c r="P410" t="s">
        <v>19</v>
      </c>
      <c r="Q410">
        <v>1000</v>
      </c>
      <c r="W410">
        <v>0</v>
      </c>
      <c r="X410">
        <v>1571432467</v>
      </c>
      <c r="Y410">
        <v>0.04</v>
      </c>
      <c r="AA410">
        <v>31493.279999999999</v>
      </c>
      <c r="AB410">
        <v>0</v>
      </c>
      <c r="AC410">
        <v>0</v>
      </c>
      <c r="AD410">
        <v>0</v>
      </c>
      <c r="AE410">
        <v>31493.279999999999</v>
      </c>
      <c r="AF410">
        <v>0</v>
      </c>
      <c r="AG410">
        <v>0</v>
      </c>
      <c r="AH410">
        <v>0</v>
      </c>
      <c r="AI410">
        <v>1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3</v>
      </c>
      <c r="AT410">
        <v>0.04</v>
      </c>
      <c r="AU410" t="s">
        <v>3</v>
      </c>
      <c r="AV410">
        <v>0</v>
      </c>
      <c r="AW410">
        <v>2</v>
      </c>
      <c r="AX410">
        <v>33035529</v>
      </c>
      <c r="AY410">
        <v>1</v>
      </c>
      <c r="AZ410">
        <v>0</v>
      </c>
      <c r="BA410">
        <v>389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Y410*Source!I206</f>
        <v>4.2400000000000001E-4</v>
      </c>
      <c r="CY410">
        <f t="shared" ref="CY410:CY420" si="60">AA410</f>
        <v>31493.279999999999</v>
      </c>
      <c r="CZ410">
        <f t="shared" ref="CZ410:CZ420" si="61">AE410</f>
        <v>31493.279999999999</v>
      </c>
      <c r="DA410">
        <f t="shared" ref="DA410:DA420" si="62">AI410</f>
        <v>1</v>
      </c>
      <c r="DB410">
        <v>0</v>
      </c>
    </row>
    <row r="411" spans="1:106" x14ac:dyDescent="0.2">
      <c r="A411">
        <f>ROW(Source!A206)</f>
        <v>206</v>
      </c>
      <c r="B411">
        <v>33034105</v>
      </c>
      <c r="C411">
        <v>33035509</v>
      </c>
      <c r="D411">
        <v>32518156</v>
      </c>
      <c r="E411">
        <v>1</v>
      </c>
      <c r="F411">
        <v>1</v>
      </c>
      <c r="G411">
        <v>19</v>
      </c>
      <c r="H411">
        <v>3</v>
      </c>
      <c r="I411" t="s">
        <v>817</v>
      </c>
      <c r="J411" t="s">
        <v>818</v>
      </c>
      <c r="K411" t="s">
        <v>819</v>
      </c>
      <c r="L411">
        <v>1348</v>
      </c>
      <c r="N411">
        <v>1009</v>
      </c>
      <c r="O411" t="s">
        <v>19</v>
      </c>
      <c r="P411" t="s">
        <v>19</v>
      </c>
      <c r="Q411">
        <v>1000</v>
      </c>
      <c r="W411">
        <v>0</v>
      </c>
      <c r="X411">
        <v>1574046373</v>
      </c>
      <c r="Y411">
        <v>3.6999999999999998E-2</v>
      </c>
      <c r="AA411">
        <v>45454.3</v>
      </c>
      <c r="AB411">
        <v>0</v>
      </c>
      <c r="AC411">
        <v>0</v>
      </c>
      <c r="AD411">
        <v>0</v>
      </c>
      <c r="AE411">
        <v>45454.3</v>
      </c>
      <c r="AF411">
        <v>0</v>
      </c>
      <c r="AG411">
        <v>0</v>
      </c>
      <c r="AH411">
        <v>0</v>
      </c>
      <c r="AI411">
        <v>1</v>
      </c>
      <c r="AJ411">
        <v>1</v>
      </c>
      <c r="AK411">
        <v>1</v>
      </c>
      <c r="AL411">
        <v>1</v>
      </c>
      <c r="AN411">
        <v>0</v>
      </c>
      <c r="AO411">
        <v>1</v>
      </c>
      <c r="AP411">
        <v>0</v>
      </c>
      <c r="AQ411">
        <v>0</v>
      </c>
      <c r="AR411">
        <v>0</v>
      </c>
      <c r="AS411" t="s">
        <v>3</v>
      </c>
      <c r="AT411">
        <v>3.6999999999999998E-2</v>
      </c>
      <c r="AU411" t="s">
        <v>3</v>
      </c>
      <c r="AV411">
        <v>0</v>
      </c>
      <c r="AW411">
        <v>2</v>
      </c>
      <c r="AX411">
        <v>33035530</v>
      </c>
      <c r="AY411">
        <v>1</v>
      </c>
      <c r="AZ411">
        <v>0</v>
      </c>
      <c r="BA411">
        <v>390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Y411*Source!I206</f>
        <v>3.9219999999999999E-4</v>
      </c>
      <c r="CY411">
        <f t="shared" si="60"/>
        <v>45454.3</v>
      </c>
      <c r="CZ411">
        <f t="shared" si="61"/>
        <v>45454.3</v>
      </c>
      <c r="DA411">
        <f t="shared" si="62"/>
        <v>1</v>
      </c>
      <c r="DB411">
        <v>0</v>
      </c>
    </row>
    <row r="412" spans="1:106" x14ac:dyDescent="0.2">
      <c r="A412">
        <f>ROW(Source!A206)</f>
        <v>206</v>
      </c>
      <c r="B412">
        <v>33034105</v>
      </c>
      <c r="C412">
        <v>33035509</v>
      </c>
      <c r="D412">
        <v>32518894</v>
      </c>
      <c r="E412">
        <v>1</v>
      </c>
      <c r="F412">
        <v>1</v>
      </c>
      <c r="G412">
        <v>19</v>
      </c>
      <c r="H412">
        <v>3</v>
      </c>
      <c r="I412" t="s">
        <v>820</v>
      </c>
      <c r="J412" t="s">
        <v>821</v>
      </c>
      <c r="K412" t="s">
        <v>822</v>
      </c>
      <c r="L412">
        <v>1327</v>
      </c>
      <c r="N412">
        <v>1005</v>
      </c>
      <c r="O412" t="s">
        <v>823</v>
      </c>
      <c r="P412" t="s">
        <v>823</v>
      </c>
      <c r="Q412">
        <v>1</v>
      </c>
      <c r="W412">
        <v>0</v>
      </c>
      <c r="X412">
        <v>-1132375348</v>
      </c>
      <c r="Y412">
        <v>5.6</v>
      </c>
      <c r="AA412">
        <v>63.78</v>
      </c>
      <c r="AB412">
        <v>0</v>
      </c>
      <c r="AC412">
        <v>0</v>
      </c>
      <c r="AD412">
        <v>0</v>
      </c>
      <c r="AE412">
        <v>63.78</v>
      </c>
      <c r="AF412">
        <v>0</v>
      </c>
      <c r="AG412">
        <v>0</v>
      </c>
      <c r="AH412">
        <v>0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3</v>
      </c>
      <c r="AT412">
        <v>5.6</v>
      </c>
      <c r="AU412" t="s">
        <v>3</v>
      </c>
      <c r="AV412">
        <v>0</v>
      </c>
      <c r="AW412">
        <v>2</v>
      </c>
      <c r="AX412">
        <v>33035532</v>
      </c>
      <c r="AY412">
        <v>1</v>
      </c>
      <c r="AZ412">
        <v>0</v>
      </c>
      <c r="BA412">
        <v>391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Y412*Source!I206</f>
        <v>5.9359999999999996E-2</v>
      </c>
      <c r="CY412">
        <f t="shared" si="60"/>
        <v>63.78</v>
      </c>
      <c r="CZ412">
        <f t="shared" si="61"/>
        <v>63.78</v>
      </c>
      <c r="DA412">
        <f t="shared" si="62"/>
        <v>1</v>
      </c>
      <c r="DB412">
        <v>0</v>
      </c>
    </row>
    <row r="413" spans="1:106" x14ac:dyDescent="0.2">
      <c r="A413">
        <f>ROW(Source!A206)</f>
        <v>206</v>
      </c>
      <c r="B413">
        <v>33034105</v>
      </c>
      <c r="C413">
        <v>33035509</v>
      </c>
      <c r="D413">
        <v>32517311</v>
      </c>
      <c r="E413">
        <v>1</v>
      </c>
      <c r="F413">
        <v>1</v>
      </c>
      <c r="G413">
        <v>19</v>
      </c>
      <c r="H413">
        <v>3</v>
      </c>
      <c r="I413" t="s">
        <v>824</v>
      </c>
      <c r="J413" t="s">
        <v>825</v>
      </c>
      <c r="K413" t="s">
        <v>826</v>
      </c>
      <c r="L413">
        <v>1348</v>
      </c>
      <c r="N413">
        <v>1009</v>
      </c>
      <c r="O413" t="s">
        <v>19</v>
      </c>
      <c r="P413" t="s">
        <v>19</v>
      </c>
      <c r="Q413">
        <v>1000</v>
      </c>
      <c r="W413">
        <v>0</v>
      </c>
      <c r="X413">
        <v>1471527661</v>
      </c>
      <c r="Y413">
        <v>0.05</v>
      </c>
      <c r="AA413">
        <v>4752.91</v>
      </c>
      <c r="AB413">
        <v>0</v>
      </c>
      <c r="AC413">
        <v>0</v>
      </c>
      <c r="AD413">
        <v>0</v>
      </c>
      <c r="AE413">
        <v>4752.91</v>
      </c>
      <c r="AF413">
        <v>0</v>
      </c>
      <c r="AG413">
        <v>0</v>
      </c>
      <c r="AH413">
        <v>0</v>
      </c>
      <c r="AI413">
        <v>1</v>
      </c>
      <c r="AJ413">
        <v>1</v>
      </c>
      <c r="AK413">
        <v>1</v>
      </c>
      <c r="AL413">
        <v>1</v>
      </c>
      <c r="AN413">
        <v>0</v>
      </c>
      <c r="AO413">
        <v>1</v>
      </c>
      <c r="AP413">
        <v>0</v>
      </c>
      <c r="AQ413">
        <v>0</v>
      </c>
      <c r="AR413">
        <v>0</v>
      </c>
      <c r="AS413" t="s">
        <v>3</v>
      </c>
      <c r="AT413">
        <v>0.05</v>
      </c>
      <c r="AU413" t="s">
        <v>3</v>
      </c>
      <c r="AV413">
        <v>0</v>
      </c>
      <c r="AW413">
        <v>2</v>
      </c>
      <c r="AX413">
        <v>33035531</v>
      </c>
      <c r="AY413">
        <v>1</v>
      </c>
      <c r="AZ413">
        <v>0</v>
      </c>
      <c r="BA413">
        <v>392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Y413*Source!I206</f>
        <v>5.2999999999999998E-4</v>
      </c>
      <c r="CY413">
        <f t="shared" si="60"/>
        <v>4752.91</v>
      </c>
      <c r="CZ413">
        <f t="shared" si="61"/>
        <v>4752.91</v>
      </c>
      <c r="DA413">
        <f t="shared" si="62"/>
        <v>1</v>
      </c>
      <c r="DB413">
        <v>0</v>
      </c>
    </row>
    <row r="414" spans="1:106" x14ac:dyDescent="0.2">
      <c r="A414">
        <f>ROW(Source!A206)</f>
        <v>206</v>
      </c>
      <c r="B414">
        <v>33034105</v>
      </c>
      <c r="C414">
        <v>33035509</v>
      </c>
      <c r="D414">
        <v>32519061</v>
      </c>
      <c r="E414">
        <v>1</v>
      </c>
      <c r="F414">
        <v>1</v>
      </c>
      <c r="G414">
        <v>19</v>
      </c>
      <c r="H414">
        <v>3</v>
      </c>
      <c r="I414" t="s">
        <v>827</v>
      </c>
      <c r="J414" t="s">
        <v>828</v>
      </c>
      <c r="K414" t="s">
        <v>829</v>
      </c>
      <c r="L414">
        <v>1339</v>
      </c>
      <c r="N414">
        <v>1007</v>
      </c>
      <c r="O414" t="s">
        <v>830</v>
      </c>
      <c r="P414" t="s">
        <v>830</v>
      </c>
      <c r="Q414">
        <v>1</v>
      </c>
      <c r="W414">
        <v>0</v>
      </c>
      <c r="X414">
        <v>1653821073</v>
      </c>
      <c r="Y414">
        <v>1.75</v>
      </c>
      <c r="AA414">
        <v>29.98</v>
      </c>
      <c r="AB414">
        <v>0</v>
      </c>
      <c r="AC414">
        <v>0</v>
      </c>
      <c r="AD414">
        <v>0</v>
      </c>
      <c r="AE414">
        <v>29.98</v>
      </c>
      <c r="AF414">
        <v>0</v>
      </c>
      <c r="AG414">
        <v>0</v>
      </c>
      <c r="AH414">
        <v>0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0</v>
      </c>
      <c r="AQ414">
        <v>0</v>
      </c>
      <c r="AR414">
        <v>0</v>
      </c>
      <c r="AS414" t="s">
        <v>3</v>
      </c>
      <c r="AT414">
        <v>1.75</v>
      </c>
      <c r="AU414" t="s">
        <v>3</v>
      </c>
      <c r="AV414">
        <v>0</v>
      </c>
      <c r="AW414">
        <v>2</v>
      </c>
      <c r="AX414">
        <v>33035533</v>
      </c>
      <c r="AY414">
        <v>1</v>
      </c>
      <c r="AZ414">
        <v>0</v>
      </c>
      <c r="BA414">
        <v>393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Y414*Source!I206</f>
        <v>1.8550000000000001E-2</v>
      </c>
      <c r="CY414">
        <f t="shared" si="60"/>
        <v>29.98</v>
      </c>
      <c r="CZ414">
        <f t="shared" si="61"/>
        <v>29.98</v>
      </c>
      <c r="DA414">
        <f t="shared" si="62"/>
        <v>1</v>
      </c>
      <c r="DB414">
        <v>0</v>
      </c>
    </row>
    <row r="415" spans="1:106" x14ac:dyDescent="0.2">
      <c r="A415">
        <f>ROW(Source!A206)</f>
        <v>206</v>
      </c>
      <c r="B415">
        <v>33034105</v>
      </c>
      <c r="C415">
        <v>33035509</v>
      </c>
      <c r="D415">
        <v>32517740</v>
      </c>
      <c r="E415">
        <v>1</v>
      </c>
      <c r="F415">
        <v>1</v>
      </c>
      <c r="G415">
        <v>19</v>
      </c>
      <c r="H415">
        <v>3</v>
      </c>
      <c r="I415" t="s">
        <v>831</v>
      </c>
      <c r="J415" t="s">
        <v>832</v>
      </c>
      <c r="K415" t="s">
        <v>833</v>
      </c>
      <c r="L415">
        <v>1339</v>
      </c>
      <c r="N415">
        <v>1007</v>
      </c>
      <c r="O415" t="s">
        <v>830</v>
      </c>
      <c r="P415" t="s">
        <v>830</v>
      </c>
      <c r="Q415">
        <v>1</v>
      </c>
      <c r="W415">
        <v>0</v>
      </c>
      <c r="X415">
        <v>-86784973</v>
      </c>
      <c r="Y415">
        <v>0.08</v>
      </c>
      <c r="AA415">
        <v>4993.7</v>
      </c>
      <c r="AB415">
        <v>0</v>
      </c>
      <c r="AC415">
        <v>0</v>
      </c>
      <c r="AD415">
        <v>0</v>
      </c>
      <c r="AE415">
        <v>4993.7</v>
      </c>
      <c r="AF415">
        <v>0</v>
      </c>
      <c r="AG415">
        <v>0</v>
      </c>
      <c r="AH415">
        <v>0</v>
      </c>
      <c r="AI415">
        <v>1</v>
      </c>
      <c r="AJ415">
        <v>1</v>
      </c>
      <c r="AK415">
        <v>1</v>
      </c>
      <c r="AL415">
        <v>1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3</v>
      </c>
      <c r="AT415">
        <v>0.08</v>
      </c>
      <c r="AU415" t="s">
        <v>3</v>
      </c>
      <c r="AV415">
        <v>0</v>
      </c>
      <c r="AW415">
        <v>2</v>
      </c>
      <c r="AX415">
        <v>33035534</v>
      </c>
      <c r="AY415">
        <v>1</v>
      </c>
      <c r="AZ415">
        <v>0</v>
      </c>
      <c r="BA415">
        <v>394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Y415*Source!I206</f>
        <v>8.4800000000000001E-4</v>
      </c>
      <c r="CY415">
        <f t="shared" si="60"/>
        <v>4993.7</v>
      </c>
      <c r="CZ415">
        <f t="shared" si="61"/>
        <v>4993.7</v>
      </c>
      <c r="DA415">
        <f t="shared" si="62"/>
        <v>1</v>
      </c>
      <c r="DB415">
        <v>0</v>
      </c>
    </row>
    <row r="416" spans="1:106" x14ac:dyDescent="0.2">
      <c r="A416">
        <f>ROW(Source!A206)</f>
        <v>206</v>
      </c>
      <c r="B416">
        <v>33034105</v>
      </c>
      <c r="C416">
        <v>33035509</v>
      </c>
      <c r="D416">
        <v>32517729</v>
      </c>
      <c r="E416">
        <v>1</v>
      </c>
      <c r="F416">
        <v>1</v>
      </c>
      <c r="G416">
        <v>19</v>
      </c>
      <c r="H416">
        <v>3</v>
      </c>
      <c r="I416" t="s">
        <v>834</v>
      </c>
      <c r="J416" t="s">
        <v>835</v>
      </c>
      <c r="K416" t="s">
        <v>836</v>
      </c>
      <c r="L416">
        <v>1339</v>
      </c>
      <c r="N416">
        <v>1007</v>
      </c>
      <c r="O416" t="s">
        <v>830</v>
      </c>
      <c r="P416" t="s">
        <v>830</v>
      </c>
      <c r="Q416">
        <v>1</v>
      </c>
      <c r="W416">
        <v>0</v>
      </c>
      <c r="X416">
        <v>-36459073</v>
      </c>
      <c r="Y416">
        <v>0.69</v>
      </c>
      <c r="AA416">
        <v>3762.19</v>
      </c>
      <c r="AB416">
        <v>0</v>
      </c>
      <c r="AC416">
        <v>0</v>
      </c>
      <c r="AD416">
        <v>0</v>
      </c>
      <c r="AE416">
        <v>3762.19</v>
      </c>
      <c r="AF416">
        <v>0</v>
      </c>
      <c r="AG416">
        <v>0</v>
      </c>
      <c r="AH416">
        <v>0</v>
      </c>
      <c r="AI416">
        <v>1</v>
      </c>
      <c r="AJ416">
        <v>1</v>
      </c>
      <c r="AK416">
        <v>1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0.69</v>
      </c>
      <c r="AU416" t="s">
        <v>3</v>
      </c>
      <c r="AV416">
        <v>0</v>
      </c>
      <c r="AW416">
        <v>2</v>
      </c>
      <c r="AX416">
        <v>33035535</v>
      </c>
      <c r="AY416">
        <v>1</v>
      </c>
      <c r="AZ416">
        <v>0</v>
      </c>
      <c r="BA416">
        <v>395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Y416*Source!I206</f>
        <v>7.3139999999999993E-3</v>
      </c>
      <c r="CY416">
        <f t="shared" si="60"/>
        <v>3762.19</v>
      </c>
      <c r="CZ416">
        <f t="shared" si="61"/>
        <v>3762.19</v>
      </c>
      <c r="DA416">
        <f t="shared" si="62"/>
        <v>1</v>
      </c>
      <c r="DB416">
        <v>0</v>
      </c>
    </row>
    <row r="417" spans="1:106" x14ac:dyDescent="0.2">
      <c r="A417">
        <f>ROW(Source!A206)</f>
        <v>206</v>
      </c>
      <c r="B417">
        <v>33034105</v>
      </c>
      <c r="C417">
        <v>33035509</v>
      </c>
      <c r="D417">
        <v>32517783</v>
      </c>
      <c r="E417">
        <v>1</v>
      </c>
      <c r="F417">
        <v>1</v>
      </c>
      <c r="G417">
        <v>19</v>
      </c>
      <c r="H417">
        <v>3</v>
      </c>
      <c r="I417" t="s">
        <v>837</v>
      </c>
      <c r="J417" t="s">
        <v>838</v>
      </c>
      <c r="K417" t="s">
        <v>839</v>
      </c>
      <c r="L417">
        <v>1339</v>
      </c>
      <c r="N417">
        <v>1007</v>
      </c>
      <c r="O417" t="s">
        <v>830</v>
      </c>
      <c r="P417" t="s">
        <v>830</v>
      </c>
      <c r="Q417">
        <v>1</v>
      </c>
      <c r="W417">
        <v>0</v>
      </c>
      <c r="X417">
        <v>-1282603236</v>
      </c>
      <c r="Y417">
        <v>0.2</v>
      </c>
      <c r="AA417">
        <v>5631.96</v>
      </c>
      <c r="AB417">
        <v>0</v>
      </c>
      <c r="AC417">
        <v>0</v>
      </c>
      <c r="AD417">
        <v>0</v>
      </c>
      <c r="AE417">
        <v>5631.96</v>
      </c>
      <c r="AF417">
        <v>0</v>
      </c>
      <c r="AG417">
        <v>0</v>
      </c>
      <c r="AH417">
        <v>0</v>
      </c>
      <c r="AI417">
        <v>1</v>
      </c>
      <c r="AJ417">
        <v>1</v>
      </c>
      <c r="AK417">
        <v>1</v>
      </c>
      <c r="AL417">
        <v>1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3</v>
      </c>
      <c r="AT417">
        <v>0.2</v>
      </c>
      <c r="AU417" t="s">
        <v>3</v>
      </c>
      <c r="AV417">
        <v>0</v>
      </c>
      <c r="AW417">
        <v>2</v>
      </c>
      <c r="AX417">
        <v>33035536</v>
      </c>
      <c r="AY417">
        <v>1</v>
      </c>
      <c r="AZ417">
        <v>0</v>
      </c>
      <c r="BA417">
        <v>396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Y417*Source!I206</f>
        <v>2.1199999999999999E-3</v>
      </c>
      <c r="CY417">
        <f t="shared" si="60"/>
        <v>5631.96</v>
      </c>
      <c r="CZ417">
        <f t="shared" si="61"/>
        <v>5631.96</v>
      </c>
      <c r="DA417">
        <f t="shared" si="62"/>
        <v>1</v>
      </c>
      <c r="DB417">
        <v>0</v>
      </c>
    </row>
    <row r="418" spans="1:106" x14ac:dyDescent="0.2">
      <c r="A418">
        <f>ROW(Source!A206)</f>
        <v>206</v>
      </c>
      <c r="B418">
        <v>33034105</v>
      </c>
      <c r="C418">
        <v>33035509</v>
      </c>
      <c r="D418">
        <v>32517784</v>
      </c>
      <c r="E418">
        <v>1</v>
      </c>
      <c r="F418">
        <v>1</v>
      </c>
      <c r="G418">
        <v>19</v>
      </c>
      <c r="H418">
        <v>3</v>
      </c>
      <c r="I418" t="s">
        <v>840</v>
      </c>
      <c r="J418" t="s">
        <v>841</v>
      </c>
      <c r="K418" t="s">
        <v>842</v>
      </c>
      <c r="L418">
        <v>1339</v>
      </c>
      <c r="N418">
        <v>1007</v>
      </c>
      <c r="O418" t="s">
        <v>830</v>
      </c>
      <c r="P418" t="s">
        <v>830</v>
      </c>
      <c r="Q418">
        <v>1</v>
      </c>
      <c r="W418">
        <v>0</v>
      </c>
      <c r="X418">
        <v>966492149</v>
      </c>
      <c r="Y418">
        <v>0.69</v>
      </c>
      <c r="AA418">
        <v>5631.96</v>
      </c>
      <c r="AB418">
        <v>0</v>
      </c>
      <c r="AC418">
        <v>0</v>
      </c>
      <c r="AD418">
        <v>0</v>
      </c>
      <c r="AE418">
        <v>5631.96</v>
      </c>
      <c r="AF418">
        <v>0</v>
      </c>
      <c r="AG418">
        <v>0</v>
      </c>
      <c r="AH418">
        <v>0</v>
      </c>
      <c r="AI418">
        <v>1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0.69</v>
      </c>
      <c r="AU418" t="s">
        <v>3</v>
      </c>
      <c r="AV418">
        <v>0</v>
      </c>
      <c r="AW418">
        <v>2</v>
      </c>
      <c r="AX418">
        <v>33035537</v>
      </c>
      <c r="AY418">
        <v>1</v>
      </c>
      <c r="AZ418">
        <v>0</v>
      </c>
      <c r="BA418">
        <v>397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Y418*Source!I206</f>
        <v>7.3139999999999993E-3</v>
      </c>
      <c r="CY418">
        <f t="shared" si="60"/>
        <v>5631.96</v>
      </c>
      <c r="CZ418">
        <f t="shared" si="61"/>
        <v>5631.96</v>
      </c>
      <c r="DA418">
        <f t="shared" si="62"/>
        <v>1</v>
      </c>
      <c r="DB418">
        <v>0</v>
      </c>
    </row>
    <row r="419" spans="1:106" x14ac:dyDescent="0.2">
      <c r="A419">
        <f>ROW(Source!A206)</f>
        <v>206</v>
      </c>
      <c r="B419">
        <v>33034105</v>
      </c>
      <c r="C419">
        <v>33035509</v>
      </c>
      <c r="D419">
        <v>32519911</v>
      </c>
      <c r="E419">
        <v>1</v>
      </c>
      <c r="F419">
        <v>1</v>
      </c>
      <c r="G419">
        <v>19</v>
      </c>
      <c r="H419">
        <v>3</v>
      </c>
      <c r="I419" t="s">
        <v>843</v>
      </c>
      <c r="J419" t="s">
        <v>844</v>
      </c>
      <c r="K419" t="s">
        <v>845</v>
      </c>
      <c r="L419">
        <v>1339</v>
      </c>
      <c r="N419">
        <v>1007</v>
      </c>
      <c r="O419" t="s">
        <v>830</v>
      </c>
      <c r="P419" t="s">
        <v>830</v>
      </c>
      <c r="Q419">
        <v>1</v>
      </c>
      <c r="W419">
        <v>0</v>
      </c>
      <c r="X419">
        <v>-1613524913</v>
      </c>
      <c r="Y419">
        <v>102</v>
      </c>
      <c r="AA419">
        <v>3195.93</v>
      </c>
      <c r="AB419">
        <v>0</v>
      </c>
      <c r="AC419">
        <v>0</v>
      </c>
      <c r="AD419">
        <v>0</v>
      </c>
      <c r="AE419">
        <v>3195.93</v>
      </c>
      <c r="AF419">
        <v>0</v>
      </c>
      <c r="AG419">
        <v>0</v>
      </c>
      <c r="AH419">
        <v>0</v>
      </c>
      <c r="AI419">
        <v>1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102</v>
      </c>
      <c r="AU419" t="s">
        <v>3</v>
      </c>
      <c r="AV419">
        <v>0</v>
      </c>
      <c r="AW419">
        <v>2</v>
      </c>
      <c r="AX419">
        <v>33035538</v>
      </c>
      <c r="AY419">
        <v>1</v>
      </c>
      <c r="AZ419">
        <v>0</v>
      </c>
      <c r="BA419">
        <v>398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Y419*Source!I206</f>
        <v>1.0811999999999999</v>
      </c>
      <c r="CY419">
        <f t="shared" si="60"/>
        <v>3195.93</v>
      </c>
      <c r="CZ419">
        <f t="shared" si="61"/>
        <v>3195.93</v>
      </c>
      <c r="DA419">
        <f t="shared" si="62"/>
        <v>1</v>
      </c>
      <c r="DB419">
        <v>0</v>
      </c>
    </row>
    <row r="420" spans="1:106" x14ac:dyDescent="0.2">
      <c r="A420">
        <f>ROW(Source!A206)</f>
        <v>206</v>
      </c>
      <c r="B420">
        <v>33034105</v>
      </c>
      <c r="C420">
        <v>33035509</v>
      </c>
      <c r="D420">
        <v>32521663</v>
      </c>
      <c r="E420">
        <v>1</v>
      </c>
      <c r="F420">
        <v>1</v>
      </c>
      <c r="G420">
        <v>19</v>
      </c>
      <c r="H420">
        <v>3</v>
      </c>
      <c r="I420" t="s">
        <v>846</v>
      </c>
      <c r="J420" t="s">
        <v>847</v>
      </c>
      <c r="K420" t="s">
        <v>848</v>
      </c>
      <c r="L420">
        <v>1327</v>
      </c>
      <c r="N420">
        <v>1005</v>
      </c>
      <c r="O420" t="s">
        <v>823</v>
      </c>
      <c r="P420" t="s">
        <v>823</v>
      </c>
      <c r="Q420">
        <v>1</v>
      </c>
      <c r="W420">
        <v>0</v>
      </c>
      <c r="X420">
        <v>603730207</v>
      </c>
      <c r="Y420">
        <v>49.5</v>
      </c>
      <c r="AA420">
        <v>207.09</v>
      </c>
      <c r="AB420">
        <v>0</v>
      </c>
      <c r="AC420">
        <v>0</v>
      </c>
      <c r="AD420">
        <v>0</v>
      </c>
      <c r="AE420">
        <v>207.09</v>
      </c>
      <c r="AF420">
        <v>0</v>
      </c>
      <c r="AG420">
        <v>0</v>
      </c>
      <c r="AH420">
        <v>0</v>
      </c>
      <c r="AI420">
        <v>1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3</v>
      </c>
      <c r="AT420">
        <v>49.5</v>
      </c>
      <c r="AU420" t="s">
        <v>3</v>
      </c>
      <c r="AV420">
        <v>0</v>
      </c>
      <c r="AW420">
        <v>2</v>
      </c>
      <c r="AX420">
        <v>33035539</v>
      </c>
      <c r="AY420">
        <v>1</v>
      </c>
      <c r="AZ420">
        <v>0</v>
      </c>
      <c r="BA420">
        <v>399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Y420*Source!I206</f>
        <v>0.52470000000000006</v>
      </c>
      <c r="CY420">
        <f t="shared" si="60"/>
        <v>207.09</v>
      </c>
      <c r="CZ420">
        <f t="shared" si="61"/>
        <v>207.09</v>
      </c>
      <c r="DA420">
        <f t="shared" si="62"/>
        <v>1</v>
      </c>
      <c r="DB420">
        <v>0</v>
      </c>
    </row>
    <row r="421" spans="1:106" x14ac:dyDescent="0.2">
      <c r="A421">
        <f>ROW(Source!A209)</f>
        <v>209</v>
      </c>
      <c r="B421">
        <v>33034105</v>
      </c>
      <c r="C421">
        <v>33035542</v>
      </c>
      <c r="D421">
        <v>32505425</v>
      </c>
      <c r="E421">
        <v>19</v>
      </c>
      <c r="F421">
        <v>1</v>
      </c>
      <c r="G421">
        <v>19</v>
      </c>
      <c r="H421">
        <v>1</v>
      </c>
      <c r="I421" t="s">
        <v>795</v>
      </c>
      <c r="J421" t="s">
        <v>3</v>
      </c>
      <c r="K421" t="s">
        <v>796</v>
      </c>
      <c r="L421">
        <v>1191</v>
      </c>
      <c r="N421">
        <v>1013</v>
      </c>
      <c r="O421" t="s">
        <v>797</v>
      </c>
      <c r="P421" t="s">
        <v>797</v>
      </c>
      <c r="Q421">
        <v>1</v>
      </c>
      <c r="W421">
        <v>0</v>
      </c>
      <c r="X421">
        <v>476480486</v>
      </c>
      <c r="Y421">
        <v>36.11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36.11</v>
      </c>
      <c r="AU421" t="s">
        <v>3</v>
      </c>
      <c r="AV421">
        <v>1</v>
      </c>
      <c r="AW421">
        <v>2</v>
      </c>
      <c r="AX421">
        <v>33035548</v>
      </c>
      <c r="AY421">
        <v>1</v>
      </c>
      <c r="AZ421">
        <v>0</v>
      </c>
      <c r="BA421">
        <v>400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Y421*Source!I209</f>
        <v>3.9305734999999999</v>
      </c>
      <c r="CY421">
        <f>AD421</f>
        <v>0</v>
      </c>
      <c r="CZ421">
        <f>AH421</f>
        <v>0</v>
      </c>
      <c r="DA421">
        <f>AL421</f>
        <v>1</v>
      </c>
      <c r="DB421">
        <v>0</v>
      </c>
    </row>
    <row r="422" spans="1:106" x14ac:dyDescent="0.2">
      <c r="A422">
        <f>ROW(Source!A209)</f>
        <v>209</v>
      </c>
      <c r="B422">
        <v>33034105</v>
      </c>
      <c r="C422">
        <v>33035542</v>
      </c>
      <c r="D422">
        <v>32516754</v>
      </c>
      <c r="E422">
        <v>1</v>
      </c>
      <c r="F422">
        <v>1</v>
      </c>
      <c r="G422">
        <v>19</v>
      </c>
      <c r="H422">
        <v>2</v>
      </c>
      <c r="I422" t="s">
        <v>798</v>
      </c>
      <c r="J422" t="s">
        <v>799</v>
      </c>
      <c r="K422" t="s">
        <v>800</v>
      </c>
      <c r="L422">
        <v>1368</v>
      </c>
      <c r="N422">
        <v>1011</v>
      </c>
      <c r="O422" t="s">
        <v>801</v>
      </c>
      <c r="P422" t="s">
        <v>801</v>
      </c>
      <c r="Q422">
        <v>1</v>
      </c>
      <c r="W422">
        <v>0</v>
      </c>
      <c r="X422">
        <v>-1683917449</v>
      </c>
      <c r="Y422">
        <v>21.91</v>
      </c>
      <c r="AA422">
        <v>0</v>
      </c>
      <c r="AB422">
        <v>70.98</v>
      </c>
      <c r="AC422">
        <v>6.52</v>
      </c>
      <c r="AD422">
        <v>0</v>
      </c>
      <c r="AE422">
        <v>0</v>
      </c>
      <c r="AF422">
        <v>70.98</v>
      </c>
      <c r="AG422">
        <v>6.52</v>
      </c>
      <c r="AH422">
        <v>0</v>
      </c>
      <c r="AI422">
        <v>1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3</v>
      </c>
      <c r="AT422">
        <v>21.91</v>
      </c>
      <c r="AU422" t="s">
        <v>3</v>
      </c>
      <c r="AV422">
        <v>0</v>
      </c>
      <c r="AW422">
        <v>2</v>
      </c>
      <c r="AX422">
        <v>33035549</v>
      </c>
      <c r="AY422">
        <v>1</v>
      </c>
      <c r="AZ422">
        <v>0</v>
      </c>
      <c r="BA422">
        <v>401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Y422*Source!I209</f>
        <v>2.3849035000000001</v>
      </c>
      <c r="CY422">
        <f>AB422</f>
        <v>70.98</v>
      </c>
      <c r="CZ422">
        <f>AF422</f>
        <v>70.98</v>
      </c>
      <c r="DA422">
        <f>AJ422</f>
        <v>1</v>
      </c>
      <c r="DB422">
        <v>0</v>
      </c>
    </row>
    <row r="423" spans="1:106" x14ac:dyDescent="0.2">
      <c r="A423">
        <f>ROW(Source!A209)</f>
        <v>209</v>
      </c>
      <c r="B423">
        <v>33034105</v>
      </c>
      <c r="C423">
        <v>33035542</v>
      </c>
      <c r="D423">
        <v>32518977</v>
      </c>
      <c r="E423">
        <v>1</v>
      </c>
      <c r="F423">
        <v>1</v>
      </c>
      <c r="G423">
        <v>19</v>
      </c>
      <c r="H423">
        <v>3</v>
      </c>
      <c r="I423" t="s">
        <v>802</v>
      </c>
      <c r="J423" t="s">
        <v>803</v>
      </c>
      <c r="K423" t="s">
        <v>804</v>
      </c>
      <c r="L423">
        <v>1348</v>
      </c>
      <c r="N423">
        <v>1009</v>
      </c>
      <c r="O423" t="s">
        <v>19</v>
      </c>
      <c r="P423" t="s">
        <v>19</v>
      </c>
      <c r="Q423">
        <v>1000</v>
      </c>
      <c r="W423">
        <v>0</v>
      </c>
      <c r="X423">
        <v>-1592467254</v>
      </c>
      <c r="Y423">
        <v>0.03</v>
      </c>
      <c r="AA423">
        <v>117442.26</v>
      </c>
      <c r="AB423">
        <v>0</v>
      </c>
      <c r="AC423">
        <v>0</v>
      </c>
      <c r="AD423">
        <v>0</v>
      </c>
      <c r="AE423">
        <v>117442.26</v>
      </c>
      <c r="AF423">
        <v>0</v>
      </c>
      <c r="AG423">
        <v>0</v>
      </c>
      <c r="AH423">
        <v>0</v>
      </c>
      <c r="AI423">
        <v>1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0.03</v>
      </c>
      <c r="AU423" t="s">
        <v>3</v>
      </c>
      <c r="AV423">
        <v>0</v>
      </c>
      <c r="AW423">
        <v>2</v>
      </c>
      <c r="AX423">
        <v>33035550</v>
      </c>
      <c r="AY423">
        <v>1</v>
      </c>
      <c r="AZ423">
        <v>0</v>
      </c>
      <c r="BA423">
        <v>402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Y423*Source!I209</f>
        <v>3.2654999999999997E-3</v>
      </c>
      <c r="CY423">
        <f>AA423</f>
        <v>117442.26</v>
      </c>
      <c r="CZ423">
        <f>AE423</f>
        <v>117442.26</v>
      </c>
      <c r="DA423">
        <f>AI423</f>
        <v>1</v>
      </c>
      <c r="DB423">
        <v>0</v>
      </c>
    </row>
    <row r="424" spans="1:106" x14ac:dyDescent="0.2">
      <c r="A424">
        <f>ROW(Source!A209)</f>
        <v>209</v>
      </c>
      <c r="B424">
        <v>33034105</v>
      </c>
      <c r="C424">
        <v>33035542</v>
      </c>
      <c r="D424">
        <v>32520163</v>
      </c>
      <c r="E424">
        <v>1</v>
      </c>
      <c r="F424">
        <v>1</v>
      </c>
      <c r="G424">
        <v>19</v>
      </c>
      <c r="H424">
        <v>3</v>
      </c>
      <c r="I424" t="s">
        <v>25</v>
      </c>
      <c r="J424" t="s">
        <v>27</v>
      </c>
      <c r="K424" t="s">
        <v>26</v>
      </c>
      <c r="L424">
        <v>1348</v>
      </c>
      <c r="N424">
        <v>1009</v>
      </c>
      <c r="O424" t="s">
        <v>19</v>
      </c>
      <c r="P424" t="s">
        <v>19</v>
      </c>
      <c r="Q424">
        <v>1000</v>
      </c>
      <c r="W424">
        <v>0</v>
      </c>
      <c r="X424">
        <v>-1467733540</v>
      </c>
      <c r="Y424">
        <v>1</v>
      </c>
      <c r="AA424">
        <v>53410.15</v>
      </c>
      <c r="AB424">
        <v>0</v>
      </c>
      <c r="AC424">
        <v>0</v>
      </c>
      <c r="AD424">
        <v>0</v>
      </c>
      <c r="AE424">
        <v>53410.15</v>
      </c>
      <c r="AF424">
        <v>0</v>
      </c>
      <c r="AG424">
        <v>0</v>
      </c>
      <c r="AH424">
        <v>0</v>
      </c>
      <c r="AI424">
        <v>1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3</v>
      </c>
      <c r="AT424">
        <v>1</v>
      </c>
      <c r="AU424" t="s">
        <v>3</v>
      </c>
      <c r="AV424">
        <v>0</v>
      </c>
      <c r="AW424">
        <v>2</v>
      </c>
      <c r="AX424">
        <v>33035551</v>
      </c>
      <c r="AY424">
        <v>1</v>
      </c>
      <c r="AZ424">
        <v>0</v>
      </c>
      <c r="BA424">
        <v>403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Y424*Source!I209</f>
        <v>0.10885</v>
      </c>
      <c r="CY424">
        <f>AA424</f>
        <v>53410.15</v>
      </c>
      <c r="CZ424">
        <f>AE424</f>
        <v>53410.15</v>
      </c>
      <c r="DA424">
        <f>AI424</f>
        <v>1</v>
      </c>
      <c r="DB424">
        <v>0</v>
      </c>
    </row>
    <row r="425" spans="1:106" x14ac:dyDescent="0.2">
      <c r="A425">
        <f>ROW(Source!A209)</f>
        <v>209</v>
      </c>
      <c r="B425">
        <v>33034105</v>
      </c>
      <c r="C425">
        <v>33035542</v>
      </c>
      <c r="D425">
        <v>32520163</v>
      </c>
      <c r="E425">
        <v>1</v>
      </c>
      <c r="F425">
        <v>1</v>
      </c>
      <c r="G425">
        <v>19</v>
      </c>
      <c r="H425">
        <v>3</v>
      </c>
      <c r="I425" t="s">
        <v>25</v>
      </c>
      <c r="J425" t="s">
        <v>27</v>
      </c>
      <c r="K425" t="s">
        <v>26</v>
      </c>
      <c r="L425">
        <v>1348</v>
      </c>
      <c r="N425">
        <v>1009</v>
      </c>
      <c r="O425" t="s">
        <v>19</v>
      </c>
      <c r="P425" t="s">
        <v>19</v>
      </c>
      <c r="Q425">
        <v>1000</v>
      </c>
      <c r="W425">
        <v>0</v>
      </c>
      <c r="X425">
        <v>-1467733540</v>
      </c>
      <c r="Y425">
        <v>-1</v>
      </c>
      <c r="AA425">
        <v>53410.15</v>
      </c>
      <c r="AB425">
        <v>0</v>
      </c>
      <c r="AC425">
        <v>0</v>
      </c>
      <c r="AD425">
        <v>0</v>
      </c>
      <c r="AE425">
        <v>53410.15</v>
      </c>
      <c r="AF425">
        <v>0</v>
      </c>
      <c r="AG425">
        <v>0</v>
      </c>
      <c r="AH425">
        <v>0</v>
      </c>
      <c r="AI425">
        <v>1</v>
      </c>
      <c r="AJ425">
        <v>1</v>
      </c>
      <c r="AK425">
        <v>1</v>
      </c>
      <c r="AL425">
        <v>1</v>
      </c>
      <c r="AN425">
        <v>0</v>
      </c>
      <c r="AO425">
        <v>0</v>
      </c>
      <c r="AP425">
        <v>0</v>
      </c>
      <c r="AQ425">
        <v>0</v>
      </c>
      <c r="AR425">
        <v>0</v>
      </c>
      <c r="AS425" t="s">
        <v>3</v>
      </c>
      <c r="AT425">
        <v>-1</v>
      </c>
      <c r="AU425" t="s">
        <v>3</v>
      </c>
      <c r="AV425">
        <v>0</v>
      </c>
      <c r="AW425">
        <v>1</v>
      </c>
      <c r="AX425">
        <v>-1</v>
      </c>
      <c r="AY425">
        <v>0</v>
      </c>
      <c r="AZ425">
        <v>0</v>
      </c>
      <c r="BA425" t="s">
        <v>3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Y425*Source!I209</f>
        <v>-0.10885</v>
      </c>
      <c r="CY425">
        <f>AA425</f>
        <v>53410.15</v>
      </c>
      <c r="CZ425">
        <f>AE425</f>
        <v>53410.15</v>
      </c>
      <c r="DA425">
        <f>AI425</f>
        <v>1</v>
      </c>
      <c r="DB425">
        <v>0</v>
      </c>
    </row>
    <row r="426" spans="1:106" x14ac:dyDescent="0.2">
      <c r="A426">
        <f>ROW(Source!A211)</f>
        <v>211</v>
      </c>
      <c r="B426">
        <v>33034105</v>
      </c>
      <c r="C426">
        <v>33035553</v>
      </c>
      <c r="D426">
        <v>32505425</v>
      </c>
      <c r="E426">
        <v>19</v>
      </c>
      <c r="F426">
        <v>1</v>
      </c>
      <c r="G426">
        <v>19</v>
      </c>
      <c r="H426">
        <v>1</v>
      </c>
      <c r="I426" t="s">
        <v>795</v>
      </c>
      <c r="J426" t="s">
        <v>3</v>
      </c>
      <c r="K426" t="s">
        <v>796</v>
      </c>
      <c r="L426">
        <v>1191</v>
      </c>
      <c r="N426">
        <v>1013</v>
      </c>
      <c r="O426" t="s">
        <v>797</v>
      </c>
      <c r="P426" t="s">
        <v>797</v>
      </c>
      <c r="Q426">
        <v>1</v>
      </c>
      <c r="W426">
        <v>0</v>
      </c>
      <c r="X426">
        <v>476480486</v>
      </c>
      <c r="Y426">
        <v>453.1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1</v>
      </c>
      <c r="AJ426">
        <v>1</v>
      </c>
      <c r="AK426">
        <v>1</v>
      </c>
      <c r="AL426">
        <v>1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3</v>
      </c>
      <c r="AT426">
        <v>453.1</v>
      </c>
      <c r="AU426" t="s">
        <v>3</v>
      </c>
      <c r="AV426">
        <v>1</v>
      </c>
      <c r="AW426">
        <v>2</v>
      </c>
      <c r="AX426">
        <v>33035569</v>
      </c>
      <c r="AY426">
        <v>1</v>
      </c>
      <c r="AZ426">
        <v>0</v>
      </c>
      <c r="BA426">
        <v>404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Y426*Source!I211</f>
        <v>6.714488900000001</v>
      </c>
      <c r="CY426">
        <f>AD426</f>
        <v>0</v>
      </c>
      <c r="CZ426">
        <f>AH426</f>
        <v>0</v>
      </c>
      <c r="DA426">
        <f>AL426</f>
        <v>1</v>
      </c>
      <c r="DB426">
        <v>0</v>
      </c>
    </row>
    <row r="427" spans="1:106" x14ac:dyDescent="0.2">
      <c r="A427">
        <f>ROW(Source!A211)</f>
        <v>211</v>
      </c>
      <c r="B427">
        <v>33034105</v>
      </c>
      <c r="C427">
        <v>33035553</v>
      </c>
      <c r="D427">
        <v>32517073</v>
      </c>
      <c r="E427">
        <v>1</v>
      </c>
      <c r="F427">
        <v>1</v>
      </c>
      <c r="G427">
        <v>19</v>
      </c>
      <c r="H427">
        <v>2</v>
      </c>
      <c r="I427" t="s">
        <v>805</v>
      </c>
      <c r="J427" t="s">
        <v>806</v>
      </c>
      <c r="K427" t="s">
        <v>807</v>
      </c>
      <c r="L427">
        <v>1368</v>
      </c>
      <c r="N427">
        <v>1011</v>
      </c>
      <c r="O427" t="s">
        <v>801</v>
      </c>
      <c r="P427" t="s">
        <v>801</v>
      </c>
      <c r="Q427">
        <v>1</v>
      </c>
      <c r="W427">
        <v>0</v>
      </c>
      <c r="X427">
        <v>-865246060</v>
      </c>
      <c r="Y427">
        <v>1.38</v>
      </c>
      <c r="AA427">
        <v>0</v>
      </c>
      <c r="AB427">
        <v>3.37</v>
      </c>
      <c r="AC427">
        <v>0.85</v>
      </c>
      <c r="AD427">
        <v>0</v>
      </c>
      <c r="AE427">
        <v>0</v>
      </c>
      <c r="AF427">
        <v>3.37</v>
      </c>
      <c r="AG427">
        <v>0.85</v>
      </c>
      <c r="AH427">
        <v>0</v>
      </c>
      <c r="AI427">
        <v>1</v>
      </c>
      <c r="AJ427">
        <v>1</v>
      </c>
      <c r="AK427">
        <v>1</v>
      </c>
      <c r="AL427">
        <v>1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3</v>
      </c>
      <c r="AT427">
        <v>1.38</v>
      </c>
      <c r="AU427" t="s">
        <v>3</v>
      </c>
      <c r="AV427">
        <v>0</v>
      </c>
      <c r="AW427">
        <v>2</v>
      </c>
      <c r="AX427">
        <v>33035570</v>
      </c>
      <c r="AY427">
        <v>1</v>
      </c>
      <c r="AZ427">
        <v>0</v>
      </c>
      <c r="BA427">
        <v>405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Y427*Source!I211</f>
        <v>2.0450219999999998E-2</v>
      </c>
      <c r="CY427">
        <f>AB427</f>
        <v>3.37</v>
      </c>
      <c r="CZ427">
        <f>AF427</f>
        <v>3.37</v>
      </c>
      <c r="DA427">
        <f>AJ427</f>
        <v>1</v>
      </c>
      <c r="DB427">
        <v>0</v>
      </c>
    </row>
    <row r="428" spans="1:106" x14ac:dyDescent="0.2">
      <c r="A428">
        <f>ROW(Source!A211)</f>
        <v>211</v>
      </c>
      <c r="B428">
        <v>33034105</v>
      </c>
      <c r="C428">
        <v>33035553</v>
      </c>
      <c r="D428">
        <v>32516433</v>
      </c>
      <c r="E428">
        <v>1</v>
      </c>
      <c r="F428">
        <v>1</v>
      </c>
      <c r="G428">
        <v>19</v>
      </c>
      <c r="H428">
        <v>2</v>
      </c>
      <c r="I428" t="s">
        <v>808</v>
      </c>
      <c r="J428" t="s">
        <v>809</v>
      </c>
      <c r="K428" t="s">
        <v>810</v>
      </c>
      <c r="L428">
        <v>1368</v>
      </c>
      <c r="N428">
        <v>1011</v>
      </c>
      <c r="O428" t="s">
        <v>801</v>
      </c>
      <c r="P428" t="s">
        <v>801</v>
      </c>
      <c r="Q428">
        <v>1</v>
      </c>
      <c r="W428">
        <v>0</v>
      </c>
      <c r="X428">
        <v>1483315828</v>
      </c>
      <c r="Y428">
        <v>0.31</v>
      </c>
      <c r="AA428">
        <v>0</v>
      </c>
      <c r="AB428">
        <v>566.44000000000005</v>
      </c>
      <c r="AC428">
        <v>281.27999999999997</v>
      </c>
      <c r="AD428">
        <v>0</v>
      </c>
      <c r="AE428">
        <v>0</v>
      </c>
      <c r="AF428">
        <v>566.44000000000005</v>
      </c>
      <c r="AG428">
        <v>281.27999999999997</v>
      </c>
      <c r="AH428">
        <v>0</v>
      </c>
      <c r="AI428">
        <v>1</v>
      </c>
      <c r="AJ428">
        <v>1</v>
      </c>
      <c r="AK428">
        <v>1</v>
      </c>
      <c r="AL428">
        <v>1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3</v>
      </c>
      <c r="AT428">
        <v>0.31</v>
      </c>
      <c r="AU428" t="s">
        <v>3</v>
      </c>
      <c r="AV428">
        <v>0</v>
      </c>
      <c r="AW428">
        <v>2</v>
      </c>
      <c r="AX428">
        <v>33035571</v>
      </c>
      <c r="AY428">
        <v>1</v>
      </c>
      <c r="AZ428">
        <v>0</v>
      </c>
      <c r="BA428">
        <v>406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Y428*Source!I211</f>
        <v>4.5938899999999998E-3</v>
      </c>
      <c r="CY428">
        <f>AB428</f>
        <v>566.44000000000005</v>
      </c>
      <c r="CZ428">
        <f>AF428</f>
        <v>566.44000000000005</v>
      </c>
      <c r="DA428">
        <f>AJ428</f>
        <v>1</v>
      </c>
      <c r="DB428">
        <v>0</v>
      </c>
    </row>
    <row r="429" spans="1:106" x14ac:dyDescent="0.2">
      <c r="A429">
        <f>ROW(Source!A211)</f>
        <v>211</v>
      </c>
      <c r="B429">
        <v>33034105</v>
      </c>
      <c r="C429">
        <v>33035553</v>
      </c>
      <c r="D429">
        <v>32516599</v>
      </c>
      <c r="E429">
        <v>1</v>
      </c>
      <c r="F429">
        <v>1</v>
      </c>
      <c r="G429">
        <v>19</v>
      </c>
      <c r="H429">
        <v>2</v>
      </c>
      <c r="I429" t="s">
        <v>811</v>
      </c>
      <c r="J429" t="s">
        <v>812</v>
      </c>
      <c r="K429" t="s">
        <v>813</v>
      </c>
      <c r="L429">
        <v>1368</v>
      </c>
      <c r="N429">
        <v>1011</v>
      </c>
      <c r="O429" t="s">
        <v>801</v>
      </c>
      <c r="P429" t="s">
        <v>801</v>
      </c>
      <c r="Q429">
        <v>1</v>
      </c>
      <c r="W429">
        <v>0</v>
      </c>
      <c r="X429">
        <v>47389749</v>
      </c>
      <c r="Y429">
        <v>26.25</v>
      </c>
      <c r="AA429">
        <v>0</v>
      </c>
      <c r="AB429">
        <v>9.7100000000000009</v>
      </c>
      <c r="AC429">
        <v>2.25</v>
      </c>
      <c r="AD429">
        <v>0</v>
      </c>
      <c r="AE429">
        <v>0</v>
      </c>
      <c r="AF429">
        <v>9.7100000000000009</v>
      </c>
      <c r="AG429">
        <v>2.25</v>
      </c>
      <c r="AH429">
        <v>0</v>
      </c>
      <c r="AI429">
        <v>1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3</v>
      </c>
      <c r="AT429">
        <v>26.25</v>
      </c>
      <c r="AU429" t="s">
        <v>3</v>
      </c>
      <c r="AV429">
        <v>0</v>
      </c>
      <c r="AW429">
        <v>2</v>
      </c>
      <c r="AX429">
        <v>33035572</v>
      </c>
      <c r="AY429">
        <v>1</v>
      </c>
      <c r="AZ429">
        <v>0</v>
      </c>
      <c r="BA429">
        <v>407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Y429*Source!I211</f>
        <v>0.38899875</v>
      </c>
      <c r="CY429">
        <f>AB429</f>
        <v>9.7100000000000009</v>
      </c>
      <c r="CZ429">
        <f>AF429</f>
        <v>9.7100000000000009</v>
      </c>
      <c r="DA429">
        <f>AJ429</f>
        <v>1</v>
      </c>
      <c r="DB429">
        <v>0</v>
      </c>
    </row>
    <row r="430" spans="1:106" x14ac:dyDescent="0.2">
      <c r="A430">
        <f>ROW(Source!A211)</f>
        <v>211</v>
      </c>
      <c r="B430">
        <v>33034105</v>
      </c>
      <c r="C430">
        <v>33035553</v>
      </c>
      <c r="D430">
        <v>32517836</v>
      </c>
      <c r="E430">
        <v>1</v>
      </c>
      <c r="F430">
        <v>1</v>
      </c>
      <c r="G430">
        <v>19</v>
      </c>
      <c r="H430">
        <v>3</v>
      </c>
      <c r="I430" t="s">
        <v>814</v>
      </c>
      <c r="J430" t="s">
        <v>815</v>
      </c>
      <c r="K430" t="s">
        <v>816</v>
      </c>
      <c r="L430">
        <v>1348</v>
      </c>
      <c r="N430">
        <v>1009</v>
      </c>
      <c r="O430" t="s">
        <v>19</v>
      </c>
      <c r="P430" t="s">
        <v>19</v>
      </c>
      <c r="Q430">
        <v>1000</v>
      </c>
      <c r="W430">
        <v>0</v>
      </c>
      <c r="X430">
        <v>1571432467</v>
      </c>
      <c r="Y430">
        <v>0.04</v>
      </c>
      <c r="AA430">
        <v>31493.279999999999</v>
      </c>
      <c r="AB430">
        <v>0</v>
      </c>
      <c r="AC430">
        <v>0</v>
      </c>
      <c r="AD430">
        <v>0</v>
      </c>
      <c r="AE430">
        <v>31493.279999999999</v>
      </c>
      <c r="AF430">
        <v>0</v>
      </c>
      <c r="AG430">
        <v>0</v>
      </c>
      <c r="AH430">
        <v>0</v>
      </c>
      <c r="AI430">
        <v>1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3</v>
      </c>
      <c r="AT430">
        <v>0.04</v>
      </c>
      <c r="AU430" t="s">
        <v>3</v>
      </c>
      <c r="AV430">
        <v>0</v>
      </c>
      <c r="AW430">
        <v>2</v>
      </c>
      <c r="AX430">
        <v>33035573</v>
      </c>
      <c r="AY430">
        <v>1</v>
      </c>
      <c r="AZ430">
        <v>0</v>
      </c>
      <c r="BA430">
        <v>408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Y430*Source!I211</f>
        <v>5.9276000000000001E-4</v>
      </c>
      <c r="CY430">
        <f t="shared" ref="CY430:CY440" si="63">AA430</f>
        <v>31493.279999999999</v>
      </c>
      <c r="CZ430">
        <f t="shared" ref="CZ430:CZ440" si="64">AE430</f>
        <v>31493.279999999999</v>
      </c>
      <c r="DA430">
        <f t="shared" ref="DA430:DA440" si="65">AI430</f>
        <v>1</v>
      </c>
      <c r="DB430">
        <v>0</v>
      </c>
    </row>
    <row r="431" spans="1:106" x14ac:dyDescent="0.2">
      <c r="A431">
        <f>ROW(Source!A211)</f>
        <v>211</v>
      </c>
      <c r="B431">
        <v>33034105</v>
      </c>
      <c r="C431">
        <v>33035553</v>
      </c>
      <c r="D431">
        <v>32518156</v>
      </c>
      <c r="E431">
        <v>1</v>
      </c>
      <c r="F431">
        <v>1</v>
      </c>
      <c r="G431">
        <v>19</v>
      </c>
      <c r="H431">
        <v>3</v>
      </c>
      <c r="I431" t="s">
        <v>817</v>
      </c>
      <c r="J431" t="s">
        <v>818</v>
      </c>
      <c r="K431" t="s">
        <v>819</v>
      </c>
      <c r="L431">
        <v>1348</v>
      </c>
      <c r="N431">
        <v>1009</v>
      </c>
      <c r="O431" t="s">
        <v>19</v>
      </c>
      <c r="P431" t="s">
        <v>19</v>
      </c>
      <c r="Q431">
        <v>1000</v>
      </c>
      <c r="W431">
        <v>0</v>
      </c>
      <c r="X431">
        <v>1574046373</v>
      </c>
      <c r="Y431">
        <v>3.6999999999999998E-2</v>
      </c>
      <c r="AA431">
        <v>45454.3</v>
      </c>
      <c r="AB431">
        <v>0</v>
      </c>
      <c r="AC431">
        <v>0</v>
      </c>
      <c r="AD431">
        <v>0</v>
      </c>
      <c r="AE431">
        <v>45454.3</v>
      </c>
      <c r="AF431">
        <v>0</v>
      </c>
      <c r="AG431">
        <v>0</v>
      </c>
      <c r="AH431">
        <v>0</v>
      </c>
      <c r="AI431">
        <v>1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3.6999999999999998E-2</v>
      </c>
      <c r="AU431" t="s">
        <v>3</v>
      </c>
      <c r="AV431">
        <v>0</v>
      </c>
      <c r="AW431">
        <v>2</v>
      </c>
      <c r="AX431">
        <v>33035574</v>
      </c>
      <c r="AY431">
        <v>1</v>
      </c>
      <c r="AZ431">
        <v>0</v>
      </c>
      <c r="BA431">
        <v>409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Y431*Source!I211</f>
        <v>5.4830299999999998E-4</v>
      </c>
      <c r="CY431">
        <f t="shared" si="63"/>
        <v>45454.3</v>
      </c>
      <c r="CZ431">
        <f t="shared" si="64"/>
        <v>45454.3</v>
      </c>
      <c r="DA431">
        <f t="shared" si="65"/>
        <v>1</v>
      </c>
      <c r="DB431">
        <v>0</v>
      </c>
    </row>
    <row r="432" spans="1:106" x14ac:dyDescent="0.2">
      <c r="A432">
        <f>ROW(Source!A211)</f>
        <v>211</v>
      </c>
      <c r="B432">
        <v>33034105</v>
      </c>
      <c r="C432">
        <v>33035553</v>
      </c>
      <c r="D432">
        <v>32518894</v>
      </c>
      <c r="E432">
        <v>1</v>
      </c>
      <c r="F432">
        <v>1</v>
      </c>
      <c r="G432">
        <v>19</v>
      </c>
      <c r="H432">
        <v>3</v>
      </c>
      <c r="I432" t="s">
        <v>820</v>
      </c>
      <c r="J432" t="s">
        <v>821</v>
      </c>
      <c r="K432" t="s">
        <v>822</v>
      </c>
      <c r="L432">
        <v>1327</v>
      </c>
      <c r="N432">
        <v>1005</v>
      </c>
      <c r="O432" t="s">
        <v>823</v>
      </c>
      <c r="P432" t="s">
        <v>823</v>
      </c>
      <c r="Q432">
        <v>1</v>
      </c>
      <c r="W432">
        <v>0</v>
      </c>
      <c r="X432">
        <v>-1132375348</v>
      </c>
      <c r="Y432">
        <v>5.6</v>
      </c>
      <c r="AA432">
        <v>63.78</v>
      </c>
      <c r="AB432">
        <v>0</v>
      </c>
      <c r="AC432">
        <v>0</v>
      </c>
      <c r="AD432">
        <v>0</v>
      </c>
      <c r="AE432">
        <v>63.78</v>
      </c>
      <c r="AF432">
        <v>0</v>
      </c>
      <c r="AG432">
        <v>0</v>
      </c>
      <c r="AH432">
        <v>0</v>
      </c>
      <c r="AI432">
        <v>1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5.6</v>
      </c>
      <c r="AU432" t="s">
        <v>3</v>
      </c>
      <c r="AV432">
        <v>0</v>
      </c>
      <c r="AW432">
        <v>2</v>
      </c>
      <c r="AX432">
        <v>33035576</v>
      </c>
      <c r="AY432">
        <v>1</v>
      </c>
      <c r="AZ432">
        <v>0</v>
      </c>
      <c r="BA432">
        <v>410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Y432*Source!I211</f>
        <v>8.2986400000000002E-2</v>
      </c>
      <c r="CY432">
        <f t="shared" si="63"/>
        <v>63.78</v>
      </c>
      <c r="CZ432">
        <f t="shared" si="64"/>
        <v>63.78</v>
      </c>
      <c r="DA432">
        <f t="shared" si="65"/>
        <v>1</v>
      </c>
      <c r="DB432">
        <v>0</v>
      </c>
    </row>
    <row r="433" spans="1:106" x14ac:dyDescent="0.2">
      <c r="A433">
        <f>ROW(Source!A211)</f>
        <v>211</v>
      </c>
      <c r="B433">
        <v>33034105</v>
      </c>
      <c r="C433">
        <v>33035553</v>
      </c>
      <c r="D433">
        <v>32517311</v>
      </c>
      <c r="E433">
        <v>1</v>
      </c>
      <c r="F433">
        <v>1</v>
      </c>
      <c r="G433">
        <v>19</v>
      </c>
      <c r="H433">
        <v>3</v>
      </c>
      <c r="I433" t="s">
        <v>824</v>
      </c>
      <c r="J433" t="s">
        <v>825</v>
      </c>
      <c r="K433" t="s">
        <v>826</v>
      </c>
      <c r="L433">
        <v>1348</v>
      </c>
      <c r="N433">
        <v>1009</v>
      </c>
      <c r="O433" t="s">
        <v>19</v>
      </c>
      <c r="P433" t="s">
        <v>19</v>
      </c>
      <c r="Q433">
        <v>1000</v>
      </c>
      <c r="W433">
        <v>0</v>
      </c>
      <c r="X433">
        <v>1471527661</v>
      </c>
      <c r="Y433">
        <v>0.05</v>
      </c>
      <c r="AA433">
        <v>4752.91</v>
      </c>
      <c r="AB433">
        <v>0</v>
      </c>
      <c r="AC433">
        <v>0</v>
      </c>
      <c r="AD433">
        <v>0</v>
      </c>
      <c r="AE433">
        <v>4752.91</v>
      </c>
      <c r="AF433">
        <v>0</v>
      </c>
      <c r="AG433">
        <v>0</v>
      </c>
      <c r="AH433">
        <v>0</v>
      </c>
      <c r="AI433">
        <v>1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0.05</v>
      </c>
      <c r="AU433" t="s">
        <v>3</v>
      </c>
      <c r="AV433">
        <v>0</v>
      </c>
      <c r="AW433">
        <v>2</v>
      </c>
      <c r="AX433">
        <v>33035575</v>
      </c>
      <c r="AY433">
        <v>1</v>
      </c>
      <c r="AZ433">
        <v>0</v>
      </c>
      <c r="BA433">
        <v>411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Y433*Source!I211</f>
        <v>7.4095000000000009E-4</v>
      </c>
      <c r="CY433">
        <f t="shared" si="63"/>
        <v>4752.91</v>
      </c>
      <c r="CZ433">
        <f t="shared" si="64"/>
        <v>4752.91</v>
      </c>
      <c r="DA433">
        <f t="shared" si="65"/>
        <v>1</v>
      </c>
      <c r="DB433">
        <v>0</v>
      </c>
    </row>
    <row r="434" spans="1:106" x14ac:dyDescent="0.2">
      <c r="A434">
        <f>ROW(Source!A211)</f>
        <v>211</v>
      </c>
      <c r="B434">
        <v>33034105</v>
      </c>
      <c r="C434">
        <v>33035553</v>
      </c>
      <c r="D434">
        <v>32519061</v>
      </c>
      <c r="E434">
        <v>1</v>
      </c>
      <c r="F434">
        <v>1</v>
      </c>
      <c r="G434">
        <v>19</v>
      </c>
      <c r="H434">
        <v>3</v>
      </c>
      <c r="I434" t="s">
        <v>827</v>
      </c>
      <c r="J434" t="s">
        <v>828</v>
      </c>
      <c r="K434" t="s">
        <v>829</v>
      </c>
      <c r="L434">
        <v>1339</v>
      </c>
      <c r="N434">
        <v>1007</v>
      </c>
      <c r="O434" t="s">
        <v>830</v>
      </c>
      <c r="P434" t="s">
        <v>830</v>
      </c>
      <c r="Q434">
        <v>1</v>
      </c>
      <c r="W434">
        <v>0</v>
      </c>
      <c r="X434">
        <v>1653821073</v>
      </c>
      <c r="Y434">
        <v>1.75</v>
      </c>
      <c r="AA434">
        <v>29.98</v>
      </c>
      <c r="AB434">
        <v>0</v>
      </c>
      <c r="AC434">
        <v>0</v>
      </c>
      <c r="AD434">
        <v>0</v>
      </c>
      <c r="AE434">
        <v>29.98</v>
      </c>
      <c r="AF434">
        <v>0</v>
      </c>
      <c r="AG434">
        <v>0</v>
      </c>
      <c r="AH434">
        <v>0</v>
      </c>
      <c r="AI434">
        <v>1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3</v>
      </c>
      <c r="AT434">
        <v>1.75</v>
      </c>
      <c r="AU434" t="s">
        <v>3</v>
      </c>
      <c r="AV434">
        <v>0</v>
      </c>
      <c r="AW434">
        <v>2</v>
      </c>
      <c r="AX434">
        <v>33035577</v>
      </c>
      <c r="AY434">
        <v>1</v>
      </c>
      <c r="AZ434">
        <v>0</v>
      </c>
      <c r="BA434">
        <v>412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Y434*Source!I211</f>
        <v>2.5933250000000001E-2</v>
      </c>
      <c r="CY434">
        <f t="shared" si="63"/>
        <v>29.98</v>
      </c>
      <c r="CZ434">
        <f t="shared" si="64"/>
        <v>29.98</v>
      </c>
      <c r="DA434">
        <f t="shared" si="65"/>
        <v>1</v>
      </c>
      <c r="DB434">
        <v>0</v>
      </c>
    </row>
    <row r="435" spans="1:106" x14ac:dyDescent="0.2">
      <c r="A435">
        <f>ROW(Source!A211)</f>
        <v>211</v>
      </c>
      <c r="B435">
        <v>33034105</v>
      </c>
      <c r="C435">
        <v>33035553</v>
      </c>
      <c r="D435">
        <v>32517740</v>
      </c>
      <c r="E435">
        <v>1</v>
      </c>
      <c r="F435">
        <v>1</v>
      </c>
      <c r="G435">
        <v>19</v>
      </c>
      <c r="H435">
        <v>3</v>
      </c>
      <c r="I435" t="s">
        <v>831</v>
      </c>
      <c r="J435" t="s">
        <v>832</v>
      </c>
      <c r="K435" t="s">
        <v>833</v>
      </c>
      <c r="L435">
        <v>1339</v>
      </c>
      <c r="N435">
        <v>1007</v>
      </c>
      <c r="O435" t="s">
        <v>830</v>
      </c>
      <c r="P435" t="s">
        <v>830</v>
      </c>
      <c r="Q435">
        <v>1</v>
      </c>
      <c r="W435">
        <v>0</v>
      </c>
      <c r="X435">
        <v>-86784973</v>
      </c>
      <c r="Y435">
        <v>0.08</v>
      </c>
      <c r="AA435">
        <v>4993.7</v>
      </c>
      <c r="AB435">
        <v>0</v>
      </c>
      <c r="AC435">
        <v>0</v>
      </c>
      <c r="AD435">
        <v>0</v>
      </c>
      <c r="AE435">
        <v>4993.7</v>
      </c>
      <c r="AF435">
        <v>0</v>
      </c>
      <c r="AG435">
        <v>0</v>
      </c>
      <c r="AH435">
        <v>0</v>
      </c>
      <c r="AI435">
        <v>1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3</v>
      </c>
      <c r="AT435">
        <v>0.08</v>
      </c>
      <c r="AU435" t="s">
        <v>3</v>
      </c>
      <c r="AV435">
        <v>0</v>
      </c>
      <c r="AW435">
        <v>2</v>
      </c>
      <c r="AX435">
        <v>33035578</v>
      </c>
      <c r="AY435">
        <v>1</v>
      </c>
      <c r="AZ435">
        <v>0</v>
      </c>
      <c r="BA435">
        <v>413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Y435*Source!I211</f>
        <v>1.18552E-3</v>
      </c>
      <c r="CY435">
        <f t="shared" si="63"/>
        <v>4993.7</v>
      </c>
      <c r="CZ435">
        <f t="shared" si="64"/>
        <v>4993.7</v>
      </c>
      <c r="DA435">
        <f t="shared" si="65"/>
        <v>1</v>
      </c>
      <c r="DB435">
        <v>0</v>
      </c>
    </row>
    <row r="436" spans="1:106" x14ac:dyDescent="0.2">
      <c r="A436">
        <f>ROW(Source!A211)</f>
        <v>211</v>
      </c>
      <c r="B436">
        <v>33034105</v>
      </c>
      <c r="C436">
        <v>33035553</v>
      </c>
      <c r="D436">
        <v>32517729</v>
      </c>
      <c r="E436">
        <v>1</v>
      </c>
      <c r="F436">
        <v>1</v>
      </c>
      <c r="G436">
        <v>19</v>
      </c>
      <c r="H436">
        <v>3</v>
      </c>
      <c r="I436" t="s">
        <v>834</v>
      </c>
      <c r="J436" t="s">
        <v>835</v>
      </c>
      <c r="K436" t="s">
        <v>836</v>
      </c>
      <c r="L436">
        <v>1339</v>
      </c>
      <c r="N436">
        <v>1007</v>
      </c>
      <c r="O436" t="s">
        <v>830</v>
      </c>
      <c r="P436" t="s">
        <v>830</v>
      </c>
      <c r="Q436">
        <v>1</v>
      </c>
      <c r="W436">
        <v>0</v>
      </c>
      <c r="X436">
        <v>-36459073</v>
      </c>
      <c r="Y436">
        <v>0.69</v>
      </c>
      <c r="AA436">
        <v>3762.19</v>
      </c>
      <c r="AB436">
        <v>0</v>
      </c>
      <c r="AC436">
        <v>0</v>
      </c>
      <c r="AD436">
        <v>0</v>
      </c>
      <c r="AE436">
        <v>3762.19</v>
      </c>
      <c r="AF436">
        <v>0</v>
      </c>
      <c r="AG436">
        <v>0</v>
      </c>
      <c r="AH436">
        <v>0</v>
      </c>
      <c r="AI436">
        <v>1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3</v>
      </c>
      <c r="AT436">
        <v>0.69</v>
      </c>
      <c r="AU436" t="s">
        <v>3</v>
      </c>
      <c r="AV436">
        <v>0</v>
      </c>
      <c r="AW436">
        <v>2</v>
      </c>
      <c r="AX436">
        <v>33035579</v>
      </c>
      <c r="AY436">
        <v>1</v>
      </c>
      <c r="AZ436">
        <v>0</v>
      </c>
      <c r="BA436">
        <v>414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Y436*Source!I211</f>
        <v>1.0225109999999999E-2</v>
      </c>
      <c r="CY436">
        <f t="shared" si="63"/>
        <v>3762.19</v>
      </c>
      <c r="CZ436">
        <f t="shared" si="64"/>
        <v>3762.19</v>
      </c>
      <c r="DA436">
        <f t="shared" si="65"/>
        <v>1</v>
      </c>
      <c r="DB436">
        <v>0</v>
      </c>
    </row>
    <row r="437" spans="1:106" x14ac:dyDescent="0.2">
      <c r="A437">
        <f>ROW(Source!A211)</f>
        <v>211</v>
      </c>
      <c r="B437">
        <v>33034105</v>
      </c>
      <c r="C437">
        <v>33035553</v>
      </c>
      <c r="D437">
        <v>32517783</v>
      </c>
      <c r="E437">
        <v>1</v>
      </c>
      <c r="F437">
        <v>1</v>
      </c>
      <c r="G437">
        <v>19</v>
      </c>
      <c r="H437">
        <v>3</v>
      </c>
      <c r="I437" t="s">
        <v>837</v>
      </c>
      <c r="J437" t="s">
        <v>838</v>
      </c>
      <c r="K437" t="s">
        <v>839</v>
      </c>
      <c r="L437">
        <v>1339</v>
      </c>
      <c r="N437">
        <v>1007</v>
      </c>
      <c r="O437" t="s">
        <v>830</v>
      </c>
      <c r="P437" t="s">
        <v>830</v>
      </c>
      <c r="Q437">
        <v>1</v>
      </c>
      <c r="W437">
        <v>0</v>
      </c>
      <c r="X437">
        <v>-1282603236</v>
      </c>
      <c r="Y437">
        <v>0.2</v>
      </c>
      <c r="AA437">
        <v>5631.96</v>
      </c>
      <c r="AB437">
        <v>0</v>
      </c>
      <c r="AC437">
        <v>0</v>
      </c>
      <c r="AD437">
        <v>0</v>
      </c>
      <c r="AE437">
        <v>5631.96</v>
      </c>
      <c r="AF437">
        <v>0</v>
      </c>
      <c r="AG437">
        <v>0</v>
      </c>
      <c r="AH437">
        <v>0</v>
      </c>
      <c r="AI437">
        <v>1</v>
      </c>
      <c r="AJ437">
        <v>1</v>
      </c>
      <c r="AK437">
        <v>1</v>
      </c>
      <c r="AL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3</v>
      </c>
      <c r="AT437">
        <v>0.2</v>
      </c>
      <c r="AU437" t="s">
        <v>3</v>
      </c>
      <c r="AV437">
        <v>0</v>
      </c>
      <c r="AW437">
        <v>2</v>
      </c>
      <c r="AX437">
        <v>33035580</v>
      </c>
      <c r="AY437">
        <v>1</v>
      </c>
      <c r="AZ437">
        <v>0</v>
      </c>
      <c r="BA437">
        <v>415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Y437*Source!I211</f>
        <v>2.9638000000000004E-3</v>
      </c>
      <c r="CY437">
        <f t="shared" si="63"/>
        <v>5631.96</v>
      </c>
      <c r="CZ437">
        <f t="shared" si="64"/>
        <v>5631.96</v>
      </c>
      <c r="DA437">
        <f t="shared" si="65"/>
        <v>1</v>
      </c>
      <c r="DB437">
        <v>0</v>
      </c>
    </row>
    <row r="438" spans="1:106" x14ac:dyDescent="0.2">
      <c r="A438">
        <f>ROW(Source!A211)</f>
        <v>211</v>
      </c>
      <c r="B438">
        <v>33034105</v>
      </c>
      <c r="C438">
        <v>33035553</v>
      </c>
      <c r="D438">
        <v>32517784</v>
      </c>
      <c r="E438">
        <v>1</v>
      </c>
      <c r="F438">
        <v>1</v>
      </c>
      <c r="G438">
        <v>19</v>
      </c>
      <c r="H438">
        <v>3</v>
      </c>
      <c r="I438" t="s">
        <v>840</v>
      </c>
      <c r="J438" t="s">
        <v>841</v>
      </c>
      <c r="K438" t="s">
        <v>842</v>
      </c>
      <c r="L438">
        <v>1339</v>
      </c>
      <c r="N438">
        <v>1007</v>
      </c>
      <c r="O438" t="s">
        <v>830</v>
      </c>
      <c r="P438" t="s">
        <v>830</v>
      </c>
      <c r="Q438">
        <v>1</v>
      </c>
      <c r="W438">
        <v>0</v>
      </c>
      <c r="X438">
        <v>966492149</v>
      </c>
      <c r="Y438">
        <v>0.69</v>
      </c>
      <c r="AA438">
        <v>5631.96</v>
      </c>
      <c r="AB438">
        <v>0</v>
      </c>
      <c r="AC438">
        <v>0</v>
      </c>
      <c r="AD438">
        <v>0</v>
      </c>
      <c r="AE438">
        <v>5631.96</v>
      </c>
      <c r="AF438">
        <v>0</v>
      </c>
      <c r="AG438">
        <v>0</v>
      </c>
      <c r="AH438">
        <v>0</v>
      </c>
      <c r="AI438">
        <v>1</v>
      </c>
      <c r="AJ438">
        <v>1</v>
      </c>
      <c r="AK438">
        <v>1</v>
      </c>
      <c r="AL438">
        <v>1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0.69</v>
      </c>
      <c r="AU438" t="s">
        <v>3</v>
      </c>
      <c r="AV438">
        <v>0</v>
      </c>
      <c r="AW438">
        <v>2</v>
      </c>
      <c r="AX438">
        <v>33035581</v>
      </c>
      <c r="AY438">
        <v>1</v>
      </c>
      <c r="AZ438">
        <v>0</v>
      </c>
      <c r="BA438">
        <v>416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Y438*Source!I211</f>
        <v>1.0225109999999999E-2</v>
      </c>
      <c r="CY438">
        <f t="shared" si="63"/>
        <v>5631.96</v>
      </c>
      <c r="CZ438">
        <f t="shared" si="64"/>
        <v>5631.96</v>
      </c>
      <c r="DA438">
        <f t="shared" si="65"/>
        <v>1</v>
      </c>
      <c r="DB438">
        <v>0</v>
      </c>
    </row>
    <row r="439" spans="1:106" x14ac:dyDescent="0.2">
      <c r="A439">
        <f>ROW(Source!A211)</f>
        <v>211</v>
      </c>
      <c r="B439">
        <v>33034105</v>
      </c>
      <c r="C439">
        <v>33035553</v>
      </c>
      <c r="D439">
        <v>32519911</v>
      </c>
      <c r="E439">
        <v>1</v>
      </c>
      <c r="F439">
        <v>1</v>
      </c>
      <c r="G439">
        <v>19</v>
      </c>
      <c r="H439">
        <v>3</v>
      </c>
      <c r="I439" t="s">
        <v>843</v>
      </c>
      <c r="J439" t="s">
        <v>844</v>
      </c>
      <c r="K439" t="s">
        <v>845</v>
      </c>
      <c r="L439">
        <v>1339</v>
      </c>
      <c r="N439">
        <v>1007</v>
      </c>
      <c r="O439" t="s">
        <v>830</v>
      </c>
      <c r="P439" t="s">
        <v>830</v>
      </c>
      <c r="Q439">
        <v>1</v>
      </c>
      <c r="W439">
        <v>0</v>
      </c>
      <c r="X439">
        <v>-1613524913</v>
      </c>
      <c r="Y439">
        <v>102</v>
      </c>
      <c r="AA439">
        <v>3195.93</v>
      </c>
      <c r="AB439">
        <v>0</v>
      </c>
      <c r="AC439">
        <v>0</v>
      </c>
      <c r="AD439">
        <v>0</v>
      </c>
      <c r="AE439">
        <v>3195.93</v>
      </c>
      <c r="AF439">
        <v>0</v>
      </c>
      <c r="AG439">
        <v>0</v>
      </c>
      <c r="AH439">
        <v>0</v>
      </c>
      <c r="AI439">
        <v>1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3</v>
      </c>
      <c r="AT439">
        <v>102</v>
      </c>
      <c r="AU439" t="s">
        <v>3</v>
      </c>
      <c r="AV439">
        <v>0</v>
      </c>
      <c r="AW439">
        <v>2</v>
      </c>
      <c r="AX439">
        <v>33035582</v>
      </c>
      <c r="AY439">
        <v>1</v>
      </c>
      <c r="AZ439">
        <v>0</v>
      </c>
      <c r="BA439">
        <v>417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Y439*Source!I211</f>
        <v>1.511538</v>
      </c>
      <c r="CY439">
        <f t="shared" si="63"/>
        <v>3195.93</v>
      </c>
      <c r="CZ439">
        <f t="shared" si="64"/>
        <v>3195.93</v>
      </c>
      <c r="DA439">
        <f t="shared" si="65"/>
        <v>1</v>
      </c>
      <c r="DB439">
        <v>0</v>
      </c>
    </row>
    <row r="440" spans="1:106" x14ac:dyDescent="0.2">
      <c r="A440">
        <f>ROW(Source!A211)</f>
        <v>211</v>
      </c>
      <c r="B440">
        <v>33034105</v>
      </c>
      <c r="C440">
        <v>33035553</v>
      </c>
      <c r="D440">
        <v>32521663</v>
      </c>
      <c r="E440">
        <v>1</v>
      </c>
      <c r="F440">
        <v>1</v>
      </c>
      <c r="G440">
        <v>19</v>
      </c>
      <c r="H440">
        <v>3</v>
      </c>
      <c r="I440" t="s">
        <v>846</v>
      </c>
      <c r="J440" t="s">
        <v>847</v>
      </c>
      <c r="K440" t="s">
        <v>848</v>
      </c>
      <c r="L440">
        <v>1327</v>
      </c>
      <c r="N440">
        <v>1005</v>
      </c>
      <c r="O440" t="s">
        <v>823</v>
      </c>
      <c r="P440" t="s">
        <v>823</v>
      </c>
      <c r="Q440">
        <v>1</v>
      </c>
      <c r="W440">
        <v>0</v>
      </c>
      <c r="X440">
        <v>603730207</v>
      </c>
      <c r="Y440">
        <v>49.5</v>
      </c>
      <c r="AA440">
        <v>207.09</v>
      </c>
      <c r="AB440">
        <v>0</v>
      </c>
      <c r="AC440">
        <v>0</v>
      </c>
      <c r="AD440">
        <v>0</v>
      </c>
      <c r="AE440">
        <v>207.09</v>
      </c>
      <c r="AF440">
        <v>0</v>
      </c>
      <c r="AG440">
        <v>0</v>
      </c>
      <c r="AH440">
        <v>0</v>
      </c>
      <c r="AI440">
        <v>1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49.5</v>
      </c>
      <c r="AU440" t="s">
        <v>3</v>
      </c>
      <c r="AV440">
        <v>0</v>
      </c>
      <c r="AW440">
        <v>2</v>
      </c>
      <c r="AX440">
        <v>33035583</v>
      </c>
      <c r="AY440">
        <v>1</v>
      </c>
      <c r="AZ440">
        <v>0</v>
      </c>
      <c r="BA440">
        <v>418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Y440*Source!I211</f>
        <v>0.73354050000000004</v>
      </c>
      <c r="CY440">
        <f t="shared" si="63"/>
        <v>207.09</v>
      </c>
      <c r="CZ440">
        <f t="shared" si="64"/>
        <v>207.09</v>
      </c>
      <c r="DA440">
        <f t="shared" si="65"/>
        <v>1</v>
      </c>
      <c r="DB440">
        <v>0</v>
      </c>
    </row>
    <row r="441" spans="1:106" x14ac:dyDescent="0.2">
      <c r="A441">
        <f>ROW(Source!A214)</f>
        <v>214</v>
      </c>
      <c r="B441">
        <v>33034105</v>
      </c>
      <c r="C441">
        <v>33035586</v>
      </c>
      <c r="D441">
        <v>32505425</v>
      </c>
      <c r="E441">
        <v>19</v>
      </c>
      <c r="F441">
        <v>1</v>
      </c>
      <c r="G441">
        <v>19</v>
      </c>
      <c r="H441">
        <v>1</v>
      </c>
      <c r="I441" t="s">
        <v>795</v>
      </c>
      <c r="J441" t="s">
        <v>3</v>
      </c>
      <c r="K441" t="s">
        <v>796</v>
      </c>
      <c r="L441">
        <v>1191</v>
      </c>
      <c r="N441">
        <v>1013</v>
      </c>
      <c r="O441" t="s">
        <v>797</v>
      </c>
      <c r="P441" t="s">
        <v>797</v>
      </c>
      <c r="Q441">
        <v>1</v>
      </c>
      <c r="W441">
        <v>0</v>
      </c>
      <c r="X441">
        <v>476480486</v>
      </c>
      <c r="Y441">
        <v>36.11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1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3</v>
      </c>
      <c r="AT441">
        <v>36.11</v>
      </c>
      <c r="AU441" t="s">
        <v>3</v>
      </c>
      <c r="AV441">
        <v>1</v>
      </c>
      <c r="AW441">
        <v>2</v>
      </c>
      <c r="AX441">
        <v>33035592</v>
      </c>
      <c r="AY441">
        <v>1</v>
      </c>
      <c r="AZ441">
        <v>0</v>
      </c>
      <c r="BA441">
        <v>419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Y441*Source!I214</f>
        <v>1.9029969999999998</v>
      </c>
      <c r="CY441">
        <f>AD441</f>
        <v>0</v>
      </c>
      <c r="CZ441">
        <f>AH441</f>
        <v>0</v>
      </c>
      <c r="DA441">
        <f>AL441</f>
        <v>1</v>
      </c>
      <c r="DB441">
        <v>0</v>
      </c>
    </row>
    <row r="442" spans="1:106" x14ac:dyDescent="0.2">
      <c r="A442">
        <f>ROW(Source!A214)</f>
        <v>214</v>
      </c>
      <c r="B442">
        <v>33034105</v>
      </c>
      <c r="C442">
        <v>33035586</v>
      </c>
      <c r="D442">
        <v>32516754</v>
      </c>
      <c r="E442">
        <v>1</v>
      </c>
      <c r="F442">
        <v>1</v>
      </c>
      <c r="G442">
        <v>19</v>
      </c>
      <c r="H442">
        <v>2</v>
      </c>
      <c r="I442" t="s">
        <v>798</v>
      </c>
      <c r="J442" t="s">
        <v>799</v>
      </c>
      <c r="K442" t="s">
        <v>800</v>
      </c>
      <c r="L442">
        <v>1368</v>
      </c>
      <c r="N442">
        <v>1011</v>
      </c>
      <c r="O442" t="s">
        <v>801</v>
      </c>
      <c r="P442" t="s">
        <v>801</v>
      </c>
      <c r="Q442">
        <v>1</v>
      </c>
      <c r="W442">
        <v>0</v>
      </c>
      <c r="X442">
        <v>-1683917449</v>
      </c>
      <c r="Y442">
        <v>21.91</v>
      </c>
      <c r="AA442">
        <v>0</v>
      </c>
      <c r="AB442">
        <v>70.98</v>
      </c>
      <c r="AC442">
        <v>6.52</v>
      </c>
      <c r="AD442">
        <v>0</v>
      </c>
      <c r="AE442">
        <v>0</v>
      </c>
      <c r="AF442">
        <v>70.98</v>
      </c>
      <c r="AG442">
        <v>6.52</v>
      </c>
      <c r="AH442">
        <v>0</v>
      </c>
      <c r="AI442">
        <v>1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3</v>
      </c>
      <c r="AT442">
        <v>21.91</v>
      </c>
      <c r="AU442" t="s">
        <v>3</v>
      </c>
      <c r="AV442">
        <v>0</v>
      </c>
      <c r="AW442">
        <v>2</v>
      </c>
      <c r="AX442">
        <v>33035593</v>
      </c>
      <c r="AY442">
        <v>1</v>
      </c>
      <c r="AZ442">
        <v>0</v>
      </c>
      <c r="BA442">
        <v>420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Y442*Source!I214</f>
        <v>1.154657</v>
      </c>
      <c r="CY442">
        <f>AB442</f>
        <v>70.98</v>
      </c>
      <c r="CZ442">
        <f>AF442</f>
        <v>70.98</v>
      </c>
      <c r="DA442">
        <f>AJ442</f>
        <v>1</v>
      </c>
      <c r="DB442">
        <v>0</v>
      </c>
    </row>
    <row r="443" spans="1:106" x14ac:dyDescent="0.2">
      <c r="A443">
        <f>ROW(Source!A214)</f>
        <v>214</v>
      </c>
      <c r="B443">
        <v>33034105</v>
      </c>
      <c r="C443">
        <v>33035586</v>
      </c>
      <c r="D443">
        <v>32518977</v>
      </c>
      <c r="E443">
        <v>1</v>
      </c>
      <c r="F443">
        <v>1</v>
      </c>
      <c r="G443">
        <v>19</v>
      </c>
      <c r="H443">
        <v>3</v>
      </c>
      <c r="I443" t="s">
        <v>802</v>
      </c>
      <c r="J443" t="s">
        <v>803</v>
      </c>
      <c r="K443" t="s">
        <v>804</v>
      </c>
      <c r="L443">
        <v>1348</v>
      </c>
      <c r="N443">
        <v>1009</v>
      </c>
      <c r="O443" t="s">
        <v>19</v>
      </c>
      <c r="P443" t="s">
        <v>19</v>
      </c>
      <c r="Q443">
        <v>1000</v>
      </c>
      <c r="W443">
        <v>0</v>
      </c>
      <c r="X443">
        <v>-1592467254</v>
      </c>
      <c r="Y443">
        <v>0.03</v>
      </c>
      <c r="AA443">
        <v>117442.26</v>
      </c>
      <c r="AB443">
        <v>0</v>
      </c>
      <c r="AC443">
        <v>0</v>
      </c>
      <c r="AD443">
        <v>0</v>
      </c>
      <c r="AE443">
        <v>117442.26</v>
      </c>
      <c r="AF443">
        <v>0</v>
      </c>
      <c r="AG443">
        <v>0</v>
      </c>
      <c r="AH443">
        <v>0</v>
      </c>
      <c r="AI443">
        <v>1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0</v>
      </c>
      <c r="AQ443">
        <v>0</v>
      </c>
      <c r="AR443">
        <v>0</v>
      </c>
      <c r="AS443" t="s">
        <v>3</v>
      </c>
      <c r="AT443">
        <v>0.03</v>
      </c>
      <c r="AU443" t="s">
        <v>3</v>
      </c>
      <c r="AV443">
        <v>0</v>
      </c>
      <c r="AW443">
        <v>2</v>
      </c>
      <c r="AX443">
        <v>33035594</v>
      </c>
      <c r="AY443">
        <v>1</v>
      </c>
      <c r="AZ443">
        <v>0</v>
      </c>
      <c r="BA443">
        <v>421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Y443*Source!I214</f>
        <v>1.5809999999999999E-3</v>
      </c>
      <c r="CY443">
        <f>AA443</f>
        <v>117442.26</v>
      </c>
      <c r="CZ443">
        <f>AE443</f>
        <v>117442.26</v>
      </c>
      <c r="DA443">
        <f>AI443</f>
        <v>1</v>
      </c>
      <c r="DB443">
        <v>0</v>
      </c>
    </row>
    <row r="444" spans="1:106" x14ac:dyDescent="0.2">
      <c r="A444">
        <f>ROW(Source!A214)</f>
        <v>214</v>
      </c>
      <c r="B444">
        <v>33034105</v>
      </c>
      <c r="C444">
        <v>33035586</v>
      </c>
      <c r="D444">
        <v>32520163</v>
      </c>
      <c r="E444">
        <v>1</v>
      </c>
      <c r="F444">
        <v>1</v>
      </c>
      <c r="G444">
        <v>19</v>
      </c>
      <c r="H444">
        <v>3</v>
      </c>
      <c r="I444" t="s">
        <v>25</v>
      </c>
      <c r="J444" t="s">
        <v>27</v>
      </c>
      <c r="K444" t="s">
        <v>26</v>
      </c>
      <c r="L444">
        <v>1348</v>
      </c>
      <c r="N444">
        <v>1009</v>
      </c>
      <c r="O444" t="s">
        <v>19</v>
      </c>
      <c r="P444" t="s">
        <v>19</v>
      </c>
      <c r="Q444">
        <v>1000</v>
      </c>
      <c r="W444">
        <v>0</v>
      </c>
      <c r="X444">
        <v>-1467733540</v>
      </c>
      <c r="Y444">
        <v>1</v>
      </c>
      <c r="AA444">
        <v>53410.15</v>
      </c>
      <c r="AB444">
        <v>0</v>
      </c>
      <c r="AC444">
        <v>0</v>
      </c>
      <c r="AD444">
        <v>0</v>
      </c>
      <c r="AE444">
        <v>53410.15</v>
      </c>
      <c r="AF444">
        <v>0</v>
      </c>
      <c r="AG444">
        <v>0</v>
      </c>
      <c r="AH444">
        <v>0</v>
      </c>
      <c r="AI444">
        <v>1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3</v>
      </c>
      <c r="AT444">
        <v>1</v>
      </c>
      <c r="AU444" t="s">
        <v>3</v>
      </c>
      <c r="AV444">
        <v>0</v>
      </c>
      <c r="AW444">
        <v>2</v>
      </c>
      <c r="AX444">
        <v>33035595</v>
      </c>
      <c r="AY444">
        <v>1</v>
      </c>
      <c r="AZ444">
        <v>0</v>
      </c>
      <c r="BA444">
        <v>422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Y444*Source!I214</f>
        <v>5.2699999999999997E-2</v>
      </c>
      <c r="CY444">
        <f>AA444</f>
        <v>53410.15</v>
      </c>
      <c r="CZ444">
        <f>AE444</f>
        <v>53410.15</v>
      </c>
      <c r="DA444">
        <f>AI444</f>
        <v>1</v>
      </c>
      <c r="DB444">
        <v>0</v>
      </c>
    </row>
    <row r="445" spans="1:106" x14ac:dyDescent="0.2">
      <c r="A445">
        <f>ROW(Source!A214)</f>
        <v>214</v>
      </c>
      <c r="B445">
        <v>33034105</v>
      </c>
      <c r="C445">
        <v>33035586</v>
      </c>
      <c r="D445">
        <v>32520163</v>
      </c>
      <c r="E445">
        <v>1</v>
      </c>
      <c r="F445">
        <v>1</v>
      </c>
      <c r="G445">
        <v>19</v>
      </c>
      <c r="H445">
        <v>3</v>
      </c>
      <c r="I445" t="s">
        <v>25</v>
      </c>
      <c r="J445" t="s">
        <v>27</v>
      </c>
      <c r="K445" t="s">
        <v>26</v>
      </c>
      <c r="L445">
        <v>1348</v>
      </c>
      <c r="N445">
        <v>1009</v>
      </c>
      <c r="O445" t="s">
        <v>19</v>
      </c>
      <c r="P445" t="s">
        <v>19</v>
      </c>
      <c r="Q445">
        <v>1000</v>
      </c>
      <c r="W445">
        <v>0</v>
      </c>
      <c r="X445">
        <v>-1467733540</v>
      </c>
      <c r="Y445">
        <v>-1</v>
      </c>
      <c r="AA445">
        <v>53410.15</v>
      </c>
      <c r="AB445">
        <v>0</v>
      </c>
      <c r="AC445">
        <v>0</v>
      </c>
      <c r="AD445">
        <v>0</v>
      </c>
      <c r="AE445">
        <v>53410.15</v>
      </c>
      <c r="AF445">
        <v>0</v>
      </c>
      <c r="AG445">
        <v>0</v>
      </c>
      <c r="AH445">
        <v>0</v>
      </c>
      <c r="AI445">
        <v>1</v>
      </c>
      <c r="AJ445">
        <v>1</v>
      </c>
      <c r="AK445">
        <v>1</v>
      </c>
      <c r="AL445">
        <v>1</v>
      </c>
      <c r="AN445">
        <v>0</v>
      </c>
      <c r="AO445">
        <v>0</v>
      </c>
      <c r="AP445">
        <v>0</v>
      </c>
      <c r="AQ445">
        <v>0</v>
      </c>
      <c r="AR445">
        <v>0</v>
      </c>
      <c r="AS445" t="s">
        <v>3</v>
      </c>
      <c r="AT445">
        <v>-1</v>
      </c>
      <c r="AU445" t="s">
        <v>3</v>
      </c>
      <c r="AV445">
        <v>0</v>
      </c>
      <c r="AW445">
        <v>1</v>
      </c>
      <c r="AX445">
        <v>-1</v>
      </c>
      <c r="AY445">
        <v>0</v>
      </c>
      <c r="AZ445">
        <v>0</v>
      </c>
      <c r="BA445" t="s">
        <v>3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Y445*Source!I214</f>
        <v>-5.2699999999999997E-2</v>
      </c>
      <c r="CY445">
        <f>AA445</f>
        <v>53410.15</v>
      </c>
      <c r="CZ445">
        <f>AE445</f>
        <v>53410.15</v>
      </c>
      <c r="DA445">
        <f>AI445</f>
        <v>1</v>
      </c>
      <c r="DB445">
        <v>0</v>
      </c>
    </row>
    <row r="446" spans="1:106" x14ac:dyDescent="0.2">
      <c r="A446">
        <f>ROW(Source!A216)</f>
        <v>216</v>
      </c>
      <c r="B446">
        <v>33034105</v>
      </c>
      <c r="C446">
        <v>33035597</v>
      </c>
      <c r="D446">
        <v>32505425</v>
      </c>
      <c r="E446">
        <v>19</v>
      </c>
      <c r="F446">
        <v>1</v>
      </c>
      <c r="G446">
        <v>19</v>
      </c>
      <c r="H446">
        <v>1</v>
      </c>
      <c r="I446" t="s">
        <v>795</v>
      </c>
      <c r="J446" t="s">
        <v>3</v>
      </c>
      <c r="K446" t="s">
        <v>796</v>
      </c>
      <c r="L446">
        <v>1191</v>
      </c>
      <c r="N446">
        <v>1013</v>
      </c>
      <c r="O446" t="s">
        <v>797</v>
      </c>
      <c r="P446" t="s">
        <v>797</v>
      </c>
      <c r="Q446">
        <v>1</v>
      </c>
      <c r="W446">
        <v>0</v>
      </c>
      <c r="X446">
        <v>476480486</v>
      </c>
      <c r="Y446">
        <v>453.1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1</v>
      </c>
      <c r="AJ446">
        <v>1</v>
      </c>
      <c r="AK446">
        <v>1</v>
      </c>
      <c r="AL446">
        <v>1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3</v>
      </c>
      <c r="AT446">
        <v>453.1</v>
      </c>
      <c r="AU446" t="s">
        <v>3</v>
      </c>
      <c r="AV446">
        <v>1</v>
      </c>
      <c r="AW446">
        <v>2</v>
      </c>
      <c r="AX446">
        <v>33035613</v>
      </c>
      <c r="AY446">
        <v>1</v>
      </c>
      <c r="AZ446">
        <v>0</v>
      </c>
      <c r="BA446">
        <v>423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Y446*Source!I216</f>
        <v>3.2487270000000001</v>
      </c>
      <c r="CY446">
        <f>AD446</f>
        <v>0</v>
      </c>
      <c r="CZ446">
        <f>AH446</f>
        <v>0</v>
      </c>
      <c r="DA446">
        <f>AL446</f>
        <v>1</v>
      </c>
      <c r="DB446">
        <v>0</v>
      </c>
    </row>
    <row r="447" spans="1:106" x14ac:dyDescent="0.2">
      <c r="A447">
        <f>ROW(Source!A216)</f>
        <v>216</v>
      </c>
      <c r="B447">
        <v>33034105</v>
      </c>
      <c r="C447">
        <v>33035597</v>
      </c>
      <c r="D447">
        <v>32517073</v>
      </c>
      <c r="E447">
        <v>1</v>
      </c>
      <c r="F447">
        <v>1</v>
      </c>
      <c r="G447">
        <v>19</v>
      </c>
      <c r="H447">
        <v>2</v>
      </c>
      <c r="I447" t="s">
        <v>805</v>
      </c>
      <c r="J447" t="s">
        <v>806</v>
      </c>
      <c r="K447" t="s">
        <v>807</v>
      </c>
      <c r="L447">
        <v>1368</v>
      </c>
      <c r="N447">
        <v>1011</v>
      </c>
      <c r="O447" t="s">
        <v>801</v>
      </c>
      <c r="P447" t="s">
        <v>801</v>
      </c>
      <c r="Q447">
        <v>1</v>
      </c>
      <c r="W447">
        <v>0</v>
      </c>
      <c r="X447">
        <v>-865246060</v>
      </c>
      <c r="Y447">
        <v>1.38</v>
      </c>
      <c r="AA447">
        <v>0</v>
      </c>
      <c r="AB447">
        <v>3.37</v>
      </c>
      <c r="AC447">
        <v>0.85</v>
      </c>
      <c r="AD447">
        <v>0</v>
      </c>
      <c r="AE447">
        <v>0</v>
      </c>
      <c r="AF447">
        <v>3.37</v>
      </c>
      <c r="AG447">
        <v>0.85</v>
      </c>
      <c r="AH447">
        <v>0</v>
      </c>
      <c r="AI447">
        <v>1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3</v>
      </c>
      <c r="AT447">
        <v>1.38</v>
      </c>
      <c r="AU447" t="s">
        <v>3</v>
      </c>
      <c r="AV447">
        <v>0</v>
      </c>
      <c r="AW447">
        <v>2</v>
      </c>
      <c r="AX447">
        <v>33035614</v>
      </c>
      <c r="AY447">
        <v>1</v>
      </c>
      <c r="AZ447">
        <v>0</v>
      </c>
      <c r="BA447">
        <v>424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Y447*Source!I216</f>
        <v>9.8945999999999999E-3</v>
      </c>
      <c r="CY447">
        <f>AB447</f>
        <v>3.37</v>
      </c>
      <c r="CZ447">
        <f>AF447</f>
        <v>3.37</v>
      </c>
      <c r="DA447">
        <f>AJ447</f>
        <v>1</v>
      </c>
      <c r="DB447">
        <v>0</v>
      </c>
    </row>
    <row r="448" spans="1:106" x14ac:dyDescent="0.2">
      <c r="A448">
        <f>ROW(Source!A216)</f>
        <v>216</v>
      </c>
      <c r="B448">
        <v>33034105</v>
      </c>
      <c r="C448">
        <v>33035597</v>
      </c>
      <c r="D448">
        <v>32516433</v>
      </c>
      <c r="E448">
        <v>1</v>
      </c>
      <c r="F448">
        <v>1</v>
      </c>
      <c r="G448">
        <v>19</v>
      </c>
      <c r="H448">
        <v>2</v>
      </c>
      <c r="I448" t="s">
        <v>808</v>
      </c>
      <c r="J448" t="s">
        <v>809</v>
      </c>
      <c r="K448" t="s">
        <v>810</v>
      </c>
      <c r="L448">
        <v>1368</v>
      </c>
      <c r="N448">
        <v>1011</v>
      </c>
      <c r="O448" t="s">
        <v>801</v>
      </c>
      <c r="P448" t="s">
        <v>801</v>
      </c>
      <c r="Q448">
        <v>1</v>
      </c>
      <c r="W448">
        <v>0</v>
      </c>
      <c r="X448">
        <v>1483315828</v>
      </c>
      <c r="Y448">
        <v>0.31</v>
      </c>
      <c r="AA448">
        <v>0</v>
      </c>
      <c r="AB448">
        <v>566.44000000000005</v>
      </c>
      <c r="AC448">
        <v>281.27999999999997</v>
      </c>
      <c r="AD448">
        <v>0</v>
      </c>
      <c r="AE448">
        <v>0</v>
      </c>
      <c r="AF448">
        <v>566.44000000000005</v>
      </c>
      <c r="AG448">
        <v>281.27999999999997</v>
      </c>
      <c r="AH448">
        <v>0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0</v>
      </c>
      <c r="AQ448">
        <v>0</v>
      </c>
      <c r="AR448">
        <v>0</v>
      </c>
      <c r="AS448" t="s">
        <v>3</v>
      </c>
      <c r="AT448">
        <v>0.31</v>
      </c>
      <c r="AU448" t="s">
        <v>3</v>
      </c>
      <c r="AV448">
        <v>0</v>
      </c>
      <c r="AW448">
        <v>2</v>
      </c>
      <c r="AX448">
        <v>33035615</v>
      </c>
      <c r="AY448">
        <v>1</v>
      </c>
      <c r="AZ448">
        <v>0</v>
      </c>
      <c r="BA448">
        <v>425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Y448*Source!I216</f>
        <v>2.2227000000000002E-3</v>
      </c>
      <c r="CY448">
        <f>AB448</f>
        <v>566.44000000000005</v>
      </c>
      <c r="CZ448">
        <f>AF448</f>
        <v>566.44000000000005</v>
      </c>
      <c r="DA448">
        <f>AJ448</f>
        <v>1</v>
      </c>
      <c r="DB448">
        <v>0</v>
      </c>
    </row>
    <row r="449" spans="1:106" x14ac:dyDescent="0.2">
      <c r="A449">
        <f>ROW(Source!A216)</f>
        <v>216</v>
      </c>
      <c r="B449">
        <v>33034105</v>
      </c>
      <c r="C449">
        <v>33035597</v>
      </c>
      <c r="D449">
        <v>32516599</v>
      </c>
      <c r="E449">
        <v>1</v>
      </c>
      <c r="F449">
        <v>1</v>
      </c>
      <c r="G449">
        <v>19</v>
      </c>
      <c r="H449">
        <v>2</v>
      </c>
      <c r="I449" t="s">
        <v>811</v>
      </c>
      <c r="J449" t="s">
        <v>812</v>
      </c>
      <c r="K449" t="s">
        <v>813</v>
      </c>
      <c r="L449">
        <v>1368</v>
      </c>
      <c r="N449">
        <v>1011</v>
      </c>
      <c r="O449" t="s">
        <v>801</v>
      </c>
      <c r="P449" t="s">
        <v>801</v>
      </c>
      <c r="Q449">
        <v>1</v>
      </c>
      <c r="W449">
        <v>0</v>
      </c>
      <c r="X449">
        <v>47389749</v>
      </c>
      <c r="Y449">
        <v>26.25</v>
      </c>
      <c r="AA449">
        <v>0</v>
      </c>
      <c r="AB449">
        <v>9.7100000000000009</v>
      </c>
      <c r="AC449">
        <v>2.25</v>
      </c>
      <c r="AD449">
        <v>0</v>
      </c>
      <c r="AE449">
        <v>0</v>
      </c>
      <c r="AF449">
        <v>9.7100000000000009</v>
      </c>
      <c r="AG449">
        <v>2.25</v>
      </c>
      <c r="AH449">
        <v>0</v>
      </c>
      <c r="AI449">
        <v>1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3</v>
      </c>
      <c r="AT449">
        <v>26.25</v>
      </c>
      <c r="AU449" t="s">
        <v>3</v>
      </c>
      <c r="AV449">
        <v>0</v>
      </c>
      <c r="AW449">
        <v>2</v>
      </c>
      <c r="AX449">
        <v>33035616</v>
      </c>
      <c r="AY449">
        <v>1</v>
      </c>
      <c r="AZ449">
        <v>0</v>
      </c>
      <c r="BA449">
        <v>426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Y449*Source!I216</f>
        <v>0.1882125</v>
      </c>
      <c r="CY449">
        <f>AB449</f>
        <v>9.7100000000000009</v>
      </c>
      <c r="CZ449">
        <f>AF449</f>
        <v>9.7100000000000009</v>
      </c>
      <c r="DA449">
        <f>AJ449</f>
        <v>1</v>
      </c>
      <c r="DB449">
        <v>0</v>
      </c>
    </row>
    <row r="450" spans="1:106" x14ac:dyDescent="0.2">
      <c r="A450">
        <f>ROW(Source!A216)</f>
        <v>216</v>
      </c>
      <c r="B450">
        <v>33034105</v>
      </c>
      <c r="C450">
        <v>33035597</v>
      </c>
      <c r="D450">
        <v>32517836</v>
      </c>
      <c r="E450">
        <v>1</v>
      </c>
      <c r="F450">
        <v>1</v>
      </c>
      <c r="G450">
        <v>19</v>
      </c>
      <c r="H450">
        <v>3</v>
      </c>
      <c r="I450" t="s">
        <v>814</v>
      </c>
      <c r="J450" t="s">
        <v>815</v>
      </c>
      <c r="K450" t="s">
        <v>816</v>
      </c>
      <c r="L450">
        <v>1348</v>
      </c>
      <c r="N450">
        <v>1009</v>
      </c>
      <c r="O450" t="s">
        <v>19</v>
      </c>
      <c r="P450" t="s">
        <v>19</v>
      </c>
      <c r="Q450">
        <v>1000</v>
      </c>
      <c r="W450">
        <v>0</v>
      </c>
      <c r="X450">
        <v>1571432467</v>
      </c>
      <c r="Y450">
        <v>0.04</v>
      </c>
      <c r="AA450">
        <v>31493.279999999999</v>
      </c>
      <c r="AB450">
        <v>0</v>
      </c>
      <c r="AC450">
        <v>0</v>
      </c>
      <c r="AD450">
        <v>0</v>
      </c>
      <c r="AE450">
        <v>31493.279999999999</v>
      </c>
      <c r="AF450">
        <v>0</v>
      </c>
      <c r="AG450">
        <v>0</v>
      </c>
      <c r="AH450">
        <v>0</v>
      </c>
      <c r="AI450">
        <v>1</v>
      </c>
      <c r="AJ450">
        <v>1</v>
      </c>
      <c r="AK450">
        <v>1</v>
      </c>
      <c r="AL450">
        <v>1</v>
      </c>
      <c r="AN450">
        <v>0</v>
      </c>
      <c r="AO450">
        <v>1</v>
      </c>
      <c r="AP450">
        <v>0</v>
      </c>
      <c r="AQ450">
        <v>0</v>
      </c>
      <c r="AR450">
        <v>0</v>
      </c>
      <c r="AS450" t="s">
        <v>3</v>
      </c>
      <c r="AT450">
        <v>0.04</v>
      </c>
      <c r="AU450" t="s">
        <v>3</v>
      </c>
      <c r="AV450">
        <v>0</v>
      </c>
      <c r="AW450">
        <v>2</v>
      </c>
      <c r="AX450">
        <v>33035617</v>
      </c>
      <c r="AY450">
        <v>1</v>
      </c>
      <c r="AZ450">
        <v>0</v>
      </c>
      <c r="BA450">
        <v>427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Y450*Source!I216</f>
        <v>2.8680000000000003E-4</v>
      </c>
      <c r="CY450">
        <f t="shared" ref="CY450:CY460" si="66">AA450</f>
        <v>31493.279999999999</v>
      </c>
      <c r="CZ450">
        <f t="shared" ref="CZ450:CZ460" si="67">AE450</f>
        <v>31493.279999999999</v>
      </c>
      <c r="DA450">
        <f t="shared" ref="DA450:DA460" si="68">AI450</f>
        <v>1</v>
      </c>
      <c r="DB450">
        <v>0</v>
      </c>
    </row>
    <row r="451" spans="1:106" x14ac:dyDescent="0.2">
      <c r="A451">
        <f>ROW(Source!A216)</f>
        <v>216</v>
      </c>
      <c r="B451">
        <v>33034105</v>
      </c>
      <c r="C451">
        <v>33035597</v>
      </c>
      <c r="D451">
        <v>32518156</v>
      </c>
      <c r="E451">
        <v>1</v>
      </c>
      <c r="F451">
        <v>1</v>
      </c>
      <c r="G451">
        <v>19</v>
      </c>
      <c r="H451">
        <v>3</v>
      </c>
      <c r="I451" t="s">
        <v>817</v>
      </c>
      <c r="J451" t="s">
        <v>818</v>
      </c>
      <c r="K451" t="s">
        <v>819</v>
      </c>
      <c r="L451">
        <v>1348</v>
      </c>
      <c r="N451">
        <v>1009</v>
      </c>
      <c r="O451" t="s">
        <v>19</v>
      </c>
      <c r="P451" t="s">
        <v>19</v>
      </c>
      <c r="Q451">
        <v>1000</v>
      </c>
      <c r="W451">
        <v>0</v>
      </c>
      <c r="X451">
        <v>1574046373</v>
      </c>
      <c r="Y451">
        <v>3.6999999999999998E-2</v>
      </c>
      <c r="AA451">
        <v>45454.3</v>
      </c>
      <c r="AB451">
        <v>0</v>
      </c>
      <c r="AC451">
        <v>0</v>
      </c>
      <c r="AD451">
        <v>0</v>
      </c>
      <c r="AE451">
        <v>45454.3</v>
      </c>
      <c r="AF451">
        <v>0</v>
      </c>
      <c r="AG451">
        <v>0</v>
      </c>
      <c r="AH451">
        <v>0</v>
      </c>
      <c r="AI451">
        <v>1</v>
      </c>
      <c r="AJ451">
        <v>1</v>
      </c>
      <c r="AK451">
        <v>1</v>
      </c>
      <c r="AL451">
        <v>1</v>
      </c>
      <c r="AN451">
        <v>0</v>
      </c>
      <c r="AO451">
        <v>1</v>
      </c>
      <c r="AP451">
        <v>0</v>
      </c>
      <c r="AQ451">
        <v>0</v>
      </c>
      <c r="AR451">
        <v>0</v>
      </c>
      <c r="AS451" t="s">
        <v>3</v>
      </c>
      <c r="AT451">
        <v>3.6999999999999998E-2</v>
      </c>
      <c r="AU451" t="s">
        <v>3</v>
      </c>
      <c r="AV451">
        <v>0</v>
      </c>
      <c r="AW451">
        <v>2</v>
      </c>
      <c r="AX451">
        <v>33035618</v>
      </c>
      <c r="AY451">
        <v>1</v>
      </c>
      <c r="AZ451">
        <v>0</v>
      </c>
      <c r="BA451">
        <v>428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Y451*Source!I216</f>
        <v>2.6529E-4</v>
      </c>
      <c r="CY451">
        <f t="shared" si="66"/>
        <v>45454.3</v>
      </c>
      <c r="CZ451">
        <f t="shared" si="67"/>
        <v>45454.3</v>
      </c>
      <c r="DA451">
        <f t="shared" si="68"/>
        <v>1</v>
      </c>
      <c r="DB451">
        <v>0</v>
      </c>
    </row>
    <row r="452" spans="1:106" x14ac:dyDescent="0.2">
      <c r="A452">
        <f>ROW(Source!A216)</f>
        <v>216</v>
      </c>
      <c r="B452">
        <v>33034105</v>
      </c>
      <c r="C452">
        <v>33035597</v>
      </c>
      <c r="D452">
        <v>32518894</v>
      </c>
      <c r="E452">
        <v>1</v>
      </c>
      <c r="F452">
        <v>1</v>
      </c>
      <c r="G452">
        <v>19</v>
      </c>
      <c r="H452">
        <v>3</v>
      </c>
      <c r="I452" t="s">
        <v>820</v>
      </c>
      <c r="J452" t="s">
        <v>821</v>
      </c>
      <c r="K452" t="s">
        <v>822</v>
      </c>
      <c r="L452">
        <v>1327</v>
      </c>
      <c r="N452">
        <v>1005</v>
      </c>
      <c r="O452" t="s">
        <v>823</v>
      </c>
      <c r="P452" t="s">
        <v>823</v>
      </c>
      <c r="Q452">
        <v>1</v>
      </c>
      <c r="W452">
        <v>0</v>
      </c>
      <c r="X452">
        <v>-1132375348</v>
      </c>
      <c r="Y452">
        <v>5.6</v>
      </c>
      <c r="AA452">
        <v>63.78</v>
      </c>
      <c r="AB452">
        <v>0</v>
      </c>
      <c r="AC452">
        <v>0</v>
      </c>
      <c r="AD452">
        <v>0</v>
      </c>
      <c r="AE452">
        <v>63.78</v>
      </c>
      <c r="AF452">
        <v>0</v>
      </c>
      <c r="AG452">
        <v>0</v>
      </c>
      <c r="AH452">
        <v>0</v>
      </c>
      <c r="AI452">
        <v>1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3</v>
      </c>
      <c r="AT452">
        <v>5.6</v>
      </c>
      <c r="AU452" t="s">
        <v>3</v>
      </c>
      <c r="AV452">
        <v>0</v>
      </c>
      <c r="AW452">
        <v>2</v>
      </c>
      <c r="AX452">
        <v>33035620</v>
      </c>
      <c r="AY452">
        <v>1</v>
      </c>
      <c r="AZ452">
        <v>0</v>
      </c>
      <c r="BA452">
        <v>429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Y452*Source!I216</f>
        <v>4.0152E-2</v>
      </c>
      <c r="CY452">
        <f t="shared" si="66"/>
        <v>63.78</v>
      </c>
      <c r="CZ452">
        <f t="shared" si="67"/>
        <v>63.78</v>
      </c>
      <c r="DA452">
        <f t="shared" si="68"/>
        <v>1</v>
      </c>
      <c r="DB452">
        <v>0</v>
      </c>
    </row>
    <row r="453" spans="1:106" x14ac:dyDescent="0.2">
      <c r="A453">
        <f>ROW(Source!A216)</f>
        <v>216</v>
      </c>
      <c r="B453">
        <v>33034105</v>
      </c>
      <c r="C453">
        <v>33035597</v>
      </c>
      <c r="D453">
        <v>32517311</v>
      </c>
      <c r="E453">
        <v>1</v>
      </c>
      <c r="F453">
        <v>1</v>
      </c>
      <c r="G453">
        <v>19</v>
      </c>
      <c r="H453">
        <v>3</v>
      </c>
      <c r="I453" t="s">
        <v>824</v>
      </c>
      <c r="J453" t="s">
        <v>825</v>
      </c>
      <c r="K453" t="s">
        <v>826</v>
      </c>
      <c r="L453">
        <v>1348</v>
      </c>
      <c r="N453">
        <v>1009</v>
      </c>
      <c r="O453" t="s">
        <v>19</v>
      </c>
      <c r="P453" t="s">
        <v>19</v>
      </c>
      <c r="Q453">
        <v>1000</v>
      </c>
      <c r="W453">
        <v>0</v>
      </c>
      <c r="X453">
        <v>1471527661</v>
      </c>
      <c r="Y453">
        <v>0.05</v>
      </c>
      <c r="AA453">
        <v>4752.91</v>
      </c>
      <c r="AB453">
        <v>0</v>
      </c>
      <c r="AC453">
        <v>0</v>
      </c>
      <c r="AD453">
        <v>0</v>
      </c>
      <c r="AE453">
        <v>4752.91</v>
      </c>
      <c r="AF453">
        <v>0</v>
      </c>
      <c r="AG453">
        <v>0</v>
      </c>
      <c r="AH453">
        <v>0</v>
      </c>
      <c r="AI453">
        <v>1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 t="s">
        <v>3</v>
      </c>
      <c r="AT453">
        <v>0.05</v>
      </c>
      <c r="AU453" t="s">
        <v>3</v>
      </c>
      <c r="AV453">
        <v>0</v>
      </c>
      <c r="AW453">
        <v>2</v>
      </c>
      <c r="AX453">
        <v>33035619</v>
      </c>
      <c r="AY453">
        <v>1</v>
      </c>
      <c r="AZ453">
        <v>0</v>
      </c>
      <c r="BA453">
        <v>430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Y453*Source!I216</f>
        <v>3.5850000000000004E-4</v>
      </c>
      <c r="CY453">
        <f t="shared" si="66"/>
        <v>4752.91</v>
      </c>
      <c r="CZ453">
        <f t="shared" si="67"/>
        <v>4752.91</v>
      </c>
      <c r="DA453">
        <f t="shared" si="68"/>
        <v>1</v>
      </c>
      <c r="DB453">
        <v>0</v>
      </c>
    </row>
    <row r="454" spans="1:106" x14ac:dyDescent="0.2">
      <c r="A454">
        <f>ROW(Source!A216)</f>
        <v>216</v>
      </c>
      <c r="B454">
        <v>33034105</v>
      </c>
      <c r="C454">
        <v>33035597</v>
      </c>
      <c r="D454">
        <v>32519061</v>
      </c>
      <c r="E454">
        <v>1</v>
      </c>
      <c r="F454">
        <v>1</v>
      </c>
      <c r="G454">
        <v>19</v>
      </c>
      <c r="H454">
        <v>3</v>
      </c>
      <c r="I454" t="s">
        <v>827</v>
      </c>
      <c r="J454" t="s">
        <v>828</v>
      </c>
      <c r="K454" t="s">
        <v>829</v>
      </c>
      <c r="L454">
        <v>1339</v>
      </c>
      <c r="N454">
        <v>1007</v>
      </c>
      <c r="O454" t="s">
        <v>830</v>
      </c>
      <c r="P454" t="s">
        <v>830</v>
      </c>
      <c r="Q454">
        <v>1</v>
      </c>
      <c r="W454">
        <v>0</v>
      </c>
      <c r="X454">
        <v>1653821073</v>
      </c>
      <c r="Y454">
        <v>1.75</v>
      </c>
      <c r="AA454">
        <v>29.98</v>
      </c>
      <c r="AB454">
        <v>0</v>
      </c>
      <c r="AC454">
        <v>0</v>
      </c>
      <c r="AD454">
        <v>0</v>
      </c>
      <c r="AE454">
        <v>29.98</v>
      </c>
      <c r="AF454">
        <v>0</v>
      </c>
      <c r="AG454">
        <v>0</v>
      </c>
      <c r="AH454">
        <v>0</v>
      </c>
      <c r="AI454">
        <v>1</v>
      </c>
      <c r="AJ454">
        <v>1</v>
      </c>
      <c r="AK454">
        <v>1</v>
      </c>
      <c r="AL454">
        <v>1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3</v>
      </c>
      <c r="AT454">
        <v>1.75</v>
      </c>
      <c r="AU454" t="s">
        <v>3</v>
      </c>
      <c r="AV454">
        <v>0</v>
      </c>
      <c r="AW454">
        <v>2</v>
      </c>
      <c r="AX454">
        <v>33035621</v>
      </c>
      <c r="AY454">
        <v>1</v>
      </c>
      <c r="AZ454">
        <v>0</v>
      </c>
      <c r="BA454">
        <v>431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Y454*Source!I216</f>
        <v>1.25475E-2</v>
      </c>
      <c r="CY454">
        <f t="shared" si="66"/>
        <v>29.98</v>
      </c>
      <c r="CZ454">
        <f t="shared" si="67"/>
        <v>29.98</v>
      </c>
      <c r="DA454">
        <f t="shared" si="68"/>
        <v>1</v>
      </c>
      <c r="DB454">
        <v>0</v>
      </c>
    </row>
    <row r="455" spans="1:106" x14ac:dyDescent="0.2">
      <c r="A455">
        <f>ROW(Source!A216)</f>
        <v>216</v>
      </c>
      <c r="B455">
        <v>33034105</v>
      </c>
      <c r="C455">
        <v>33035597</v>
      </c>
      <c r="D455">
        <v>32517740</v>
      </c>
      <c r="E455">
        <v>1</v>
      </c>
      <c r="F455">
        <v>1</v>
      </c>
      <c r="G455">
        <v>19</v>
      </c>
      <c r="H455">
        <v>3</v>
      </c>
      <c r="I455" t="s">
        <v>831</v>
      </c>
      <c r="J455" t="s">
        <v>832</v>
      </c>
      <c r="K455" t="s">
        <v>833</v>
      </c>
      <c r="L455">
        <v>1339</v>
      </c>
      <c r="N455">
        <v>1007</v>
      </c>
      <c r="O455" t="s">
        <v>830</v>
      </c>
      <c r="P455" t="s">
        <v>830</v>
      </c>
      <c r="Q455">
        <v>1</v>
      </c>
      <c r="W455">
        <v>0</v>
      </c>
      <c r="X455">
        <v>-86784973</v>
      </c>
      <c r="Y455">
        <v>0.08</v>
      </c>
      <c r="AA455">
        <v>4993.7</v>
      </c>
      <c r="AB455">
        <v>0</v>
      </c>
      <c r="AC455">
        <v>0</v>
      </c>
      <c r="AD455">
        <v>0</v>
      </c>
      <c r="AE455">
        <v>4993.7</v>
      </c>
      <c r="AF455">
        <v>0</v>
      </c>
      <c r="AG455">
        <v>0</v>
      </c>
      <c r="AH455">
        <v>0</v>
      </c>
      <c r="AI455">
        <v>1</v>
      </c>
      <c r="AJ455">
        <v>1</v>
      </c>
      <c r="AK455">
        <v>1</v>
      </c>
      <c r="AL455">
        <v>1</v>
      </c>
      <c r="AN455">
        <v>0</v>
      </c>
      <c r="AO455">
        <v>1</v>
      </c>
      <c r="AP455">
        <v>0</v>
      </c>
      <c r="AQ455">
        <v>0</v>
      </c>
      <c r="AR455">
        <v>0</v>
      </c>
      <c r="AS455" t="s">
        <v>3</v>
      </c>
      <c r="AT455">
        <v>0.08</v>
      </c>
      <c r="AU455" t="s">
        <v>3</v>
      </c>
      <c r="AV455">
        <v>0</v>
      </c>
      <c r="AW455">
        <v>2</v>
      </c>
      <c r="AX455">
        <v>33035622</v>
      </c>
      <c r="AY455">
        <v>1</v>
      </c>
      <c r="AZ455">
        <v>0</v>
      </c>
      <c r="BA455">
        <v>432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Y455*Source!I216</f>
        <v>5.7360000000000006E-4</v>
      </c>
      <c r="CY455">
        <f t="shared" si="66"/>
        <v>4993.7</v>
      </c>
      <c r="CZ455">
        <f t="shared" si="67"/>
        <v>4993.7</v>
      </c>
      <c r="DA455">
        <f t="shared" si="68"/>
        <v>1</v>
      </c>
      <c r="DB455">
        <v>0</v>
      </c>
    </row>
    <row r="456" spans="1:106" x14ac:dyDescent="0.2">
      <c r="A456">
        <f>ROW(Source!A216)</f>
        <v>216</v>
      </c>
      <c r="B456">
        <v>33034105</v>
      </c>
      <c r="C456">
        <v>33035597</v>
      </c>
      <c r="D456">
        <v>32517729</v>
      </c>
      <c r="E456">
        <v>1</v>
      </c>
      <c r="F456">
        <v>1</v>
      </c>
      <c r="G456">
        <v>19</v>
      </c>
      <c r="H456">
        <v>3</v>
      </c>
      <c r="I456" t="s">
        <v>834</v>
      </c>
      <c r="J456" t="s">
        <v>835</v>
      </c>
      <c r="K456" t="s">
        <v>836</v>
      </c>
      <c r="L456">
        <v>1339</v>
      </c>
      <c r="N456">
        <v>1007</v>
      </c>
      <c r="O456" t="s">
        <v>830</v>
      </c>
      <c r="P456" t="s">
        <v>830</v>
      </c>
      <c r="Q456">
        <v>1</v>
      </c>
      <c r="W456">
        <v>0</v>
      </c>
      <c r="X456">
        <v>-36459073</v>
      </c>
      <c r="Y456">
        <v>0.69</v>
      </c>
      <c r="AA456">
        <v>3762.19</v>
      </c>
      <c r="AB456">
        <v>0</v>
      </c>
      <c r="AC456">
        <v>0</v>
      </c>
      <c r="AD456">
        <v>0</v>
      </c>
      <c r="AE456">
        <v>3762.19</v>
      </c>
      <c r="AF456">
        <v>0</v>
      </c>
      <c r="AG456">
        <v>0</v>
      </c>
      <c r="AH456">
        <v>0</v>
      </c>
      <c r="AI456">
        <v>1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3</v>
      </c>
      <c r="AT456">
        <v>0.69</v>
      </c>
      <c r="AU456" t="s">
        <v>3</v>
      </c>
      <c r="AV456">
        <v>0</v>
      </c>
      <c r="AW456">
        <v>2</v>
      </c>
      <c r="AX456">
        <v>33035623</v>
      </c>
      <c r="AY456">
        <v>1</v>
      </c>
      <c r="AZ456">
        <v>0</v>
      </c>
      <c r="BA456">
        <v>433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Y456*Source!I216</f>
        <v>4.9473E-3</v>
      </c>
      <c r="CY456">
        <f t="shared" si="66"/>
        <v>3762.19</v>
      </c>
      <c r="CZ456">
        <f t="shared" si="67"/>
        <v>3762.19</v>
      </c>
      <c r="DA456">
        <f t="shared" si="68"/>
        <v>1</v>
      </c>
      <c r="DB456">
        <v>0</v>
      </c>
    </row>
    <row r="457" spans="1:106" x14ac:dyDescent="0.2">
      <c r="A457">
        <f>ROW(Source!A216)</f>
        <v>216</v>
      </c>
      <c r="B457">
        <v>33034105</v>
      </c>
      <c r="C457">
        <v>33035597</v>
      </c>
      <c r="D457">
        <v>32517783</v>
      </c>
      <c r="E457">
        <v>1</v>
      </c>
      <c r="F457">
        <v>1</v>
      </c>
      <c r="G457">
        <v>19</v>
      </c>
      <c r="H457">
        <v>3</v>
      </c>
      <c r="I457" t="s">
        <v>837</v>
      </c>
      <c r="J457" t="s">
        <v>838</v>
      </c>
      <c r="K457" t="s">
        <v>839</v>
      </c>
      <c r="L457">
        <v>1339</v>
      </c>
      <c r="N457">
        <v>1007</v>
      </c>
      <c r="O457" t="s">
        <v>830</v>
      </c>
      <c r="P457" t="s">
        <v>830</v>
      </c>
      <c r="Q457">
        <v>1</v>
      </c>
      <c r="W457">
        <v>0</v>
      </c>
      <c r="X457">
        <v>-1282603236</v>
      </c>
      <c r="Y457">
        <v>0.2</v>
      </c>
      <c r="AA457">
        <v>5631.96</v>
      </c>
      <c r="AB457">
        <v>0</v>
      </c>
      <c r="AC457">
        <v>0</v>
      </c>
      <c r="AD457">
        <v>0</v>
      </c>
      <c r="AE457">
        <v>5631.96</v>
      </c>
      <c r="AF457">
        <v>0</v>
      </c>
      <c r="AG457">
        <v>0</v>
      </c>
      <c r="AH457">
        <v>0</v>
      </c>
      <c r="AI457">
        <v>1</v>
      </c>
      <c r="AJ457">
        <v>1</v>
      </c>
      <c r="AK457">
        <v>1</v>
      </c>
      <c r="AL457">
        <v>1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3</v>
      </c>
      <c r="AT457">
        <v>0.2</v>
      </c>
      <c r="AU457" t="s">
        <v>3</v>
      </c>
      <c r="AV457">
        <v>0</v>
      </c>
      <c r="AW457">
        <v>2</v>
      </c>
      <c r="AX457">
        <v>33035624</v>
      </c>
      <c r="AY457">
        <v>1</v>
      </c>
      <c r="AZ457">
        <v>0</v>
      </c>
      <c r="BA457">
        <v>434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Y457*Source!I216</f>
        <v>1.4340000000000002E-3</v>
      </c>
      <c r="CY457">
        <f t="shared" si="66"/>
        <v>5631.96</v>
      </c>
      <c r="CZ457">
        <f t="shared" si="67"/>
        <v>5631.96</v>
      </c>
      <c r="DA457">
        <f t="shared" si="68"/>
        <v>1</v>
      </c>
      <c r="DB457">
        <v>0</v>
      </c>
    </row>
    <row r="458" spans="1:106" x14ac:dyDescent="0.2">
      <c r="A458">
        <f>ROW(Source!A216)</f>
        <v>216</v>
      </c>
      <c r="B458">
        <v>33034105</v>
      </c>
      <c r="C458">
        <v>33035597</v>
      </c>
      <c r="D458">
        <v>32517784</v>
      </c>
      <c r="E458">
        <v>1</v>
      </c>
      <c r="F458">
        <v>1</v>
      </c>
      <c r="G458">
        <v>19</v>
      </c>
      <c r="H458">
        <v>3</v>
      </c>
      <c r="I458" t="s">
        <v>840</v>
      </c>
      <c r="J458" t="s">
        <v>841</v>
      </c>
      <c r="K458" t="s">
        <v>842</v>
      </c>
      <c r="L458">
        <v>1339</v>
      </c>
      <c r="N458">
        <v>1007</v>
      </c>
      <c r="O458" t="s">
        <v>830</v>
      </c>
      <c r="P458" t="s">
        <v>830</v>
      </c>
      <c r="Q458">
        <v>1</v>
      </c>
      <c r="W458">
        <v>0</v>
      </c>
      <c r="X458">
        <v>966492149</v>
      </c>
      <c r="Y458">
        <v>0.69</v>
      </c>
      <c r="AA458">
        <v>5631.96</v>
      </c>
      <c r="AB458">
        <v>0</v>
      </c>
      <c r="AC458">
        <v>0</v>
      </c>
      <c r="AD458">
        <v>0</v>
      </c>
      <c r="AE458">
        <v>5631.96</v>
      </c>
      <c r="AF458">
        <v>0</v>
      </c>
      <c r="AG458">
        <v>0</v>
      </c>
      <c r="AH458">
        <v>0</v>
      </c>
      <c r="AI458">
        <v>1</v>
      </c>
      <c r="AJ458">
        <v>1</v>
      </c>
      <c r="AK458">
        <v>1</v>
      </c>
      <c r="AL458">
        <v>1</v>
      </c>
      <c r="AN458">
        <v>0</v>
      </c>
      <c r="AO458">
        <v>1</v>
      </c>
      <c r="AP458">
        <v>0</v>
      </c>
      <c r="AQ458">
        <v>0</v>
      </c>
      <c r="AR458">
        <v>0</v>
      </c>
      <c r="AS458" t="s">
        <v>3</v>
      </c>
      <c r="AT458">
        <v>0.69</v>
      </c>
      <c r="AU458" t="s">
        <v>3</v>
      </c>
      <c r="AV458">
        <v>0</v>
      </c>
      <c r="AW458">
        <v>2</v>
      </c>
      <c r="AX458">
        <v>33035625</v>
      </c>
      <c r="AY458">
        <v>1</v>
      </c>
      <c r="AZ458">
        <v>0</v>
      </c>
      <c r="BA458">
        <v>435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Y458*Source!I216</f>
        <v>4.9473E-3</v>
      </c>
      <c r="CY458">
        <f t="shared" si="66"/>
        <v>5631.96</v>
      </c>
      <c r="CZ458">
        <f t="shared" si="67"/>
        <v>5631.96</v>
      </c>
      <c r="DA458">
        <f t="shared" si="68"/>
        <v>1</v>
      </c>
      <c r="DB458">
        <v>0</v>
      </c>
    </row>
    <row r="459" spans="1:106" x14ac:dyDescent="0.2">
      <c r="A459">
        <f>ROW(Source!A216)</f>
        <v>216</v>
      </c>
      <c r="B459">
        <v>33034105</v>
      </c>
      <c r="C459">
        <v>33035597</v>
      </c>
      <c r="D459">
        <v>32519911</v>
      </c>
      <c r="E459">
        <v>1</v>
      </c>
      <c r="F459">
        <v>1</v>
      </c>
      <c r="G459">
        <v>19</v>
      </c>
      <c r="H459">
        <v>3</v>
      </c>
      <c r="I459" t="s">
        <v>843</v>
      </c>
      <c r="J459" t="s">
        <v>844</v>
      </c>
      <c r="K459" t="s">
        <v>845</v>
      </c>
      <c r="L459">
        <v>1339</v>
      </c>
      <c r="N459">
        <v>1007</v>
      </c>
      <c r="O459" t="s">
        <v>830</v>
      </c>
      <c r="P459" t="s">
        <v>830</v>
      </c>
      <c r="Q459">
        <v>1</v>
      </c>
      <c r="W459">
        <v>0</v>
      </c>
      <c r="X459">
        <v>-1613524913</v>
      </c>
      <c r="Y459">
        <v>102</v>
      </c>
      <c r="AA459">
        <v>3195.93</v>
      </c>
      <c r="AB459">
        <v>0</v>
      </c>
      <c r="AC459">
        <v>0</v>
      </c>
      <c r="AD459">
        <v>0</v>
      </c>
      <c r="AE459">
        <v>3195.93</v>
      </c>
      <c r="AF459">
        <v>0</v>
      </c>
      <c r="AG459">
        <v>0</v>
      </c>
      <c r="AH459">
        <v>0</v>
      </c>
      <c r="AI459">
        <v>1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3</v>
      </c>
      <c r="AT459">
        <v>102</v>
      </c>
      <c r="AU459" t="s">
        <v>3</v>
      </c>
      <c r="AV459">
        <v>0</v>
      </c>
      <c r="AW459">
        <v>2</v>
      </c>
      <c r="AX459">
        <v>33035626</v>
      </c>
      <c r="AY459">
        <v>1</v>
      </c>
      <c r="AZ459">
        <v>0</v>
      </c>
      <c r="BA459">
        <v>436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Y459*Source!I216</f>
        <v>0.73133999999999999</v>
      </c>
      <c r="CY459">
        <f t="shared" si="66"/>
        <v>3195.93</v>
      </c>
      <c r="CZ459">
        <f t="shared" si="67"/>
        <v>3195.93</v>
      </c>
      <c r="DA459">
        <f t="shared" si="68"/>
        <v>1</v>
      </c>
      <c r="DB459">
        <v>0</v>
      </c>
    </row>
    <row r="460" spans="1:106" x14ac:dyDescent="0.2">
      <c r="A460">
        <f>ROW(Source!A216)</f>
        <v>216</v>
      </c>
      <c r="B460">
        <v>33034105</v>
      </c>
      <c r="C460">
        <v>33035597</v>
      </c>
      <c r="D460">
        <v>32521663</v>
      </c>
      <c r="E460">
        <v>1</v>
      </c>
      <c r="F460">
        <v>1</v>
      </c>
      <c r="G460">
        <v>19</v>
      </c>
      <c r="H460">
        <v>3</v>
      </c>
      <c r="I460" t="s">
        <v>846</v>
      </c>
      <c r="J460" t="s">
        <v>847</v>
      </c>
      <c r="K460" t="s">
        <v>848</v>
      </c>
      <c r="L460">
        <v>1327</v>
      </c>
      <c r="N460">
        <v>1005</v>
      </c>
      <c r="O460" t="s">
        <v>823</v>
      </c>
      <c r="P460" t="s">
        <v>823</v>
      </c>
      <c r="Q460">
        <v>1</v>
      </c>
      <c r="W460">
        <v>0</v>
      </c>
      <c r="X460">
        <v>603730207</v>
      </c>
      <c r="Y460">
        <v>49.5</v>
      </c>
      <c r="AA460">
        <v>207.09</v>
      </c>
      <c r="AB460">
        <v>0</v>
      </c>
      <c r="AC460">
        <v>0</v>
      </c>
      <c r="AD460">
        <v>0</v>
      </c>
      <c r="AE460">
        <v>207.09</v>
      </c>
      <c r="AF460">
        <v>0</v>
      </c>
      <c r="AG460">
        <v>0</v>
      </c>
      <c r="AH460">
        <v>0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3</v>
      </c>
      <c r="AT460">
        <v>49.5</v>
      </c>
      <c r="AU460" t="s">
        <v>3</v>
      </c>
      <c r="AV460">
        <v>0</v>
      </c>
      <c r="AW460">
        <v>2</v>
      </c>
      <c r="AX460">
        <v>33035627</v>
      </c>
      <c r="AY460">
        <v>1</v>
      </c>
      <c r="AZ460">
        <v>0</v>
      </c>
      <c r="BA460">
        <v>437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Y460*Source!I216</f>
        <v>0.35491499999999998</v>
      </c>
      <c r="CY460">
        <f t="shared" si="66"/>
        <v>207.09</v>
      </c>
      <c r="CZ460">
        <f t="shared" si="67"/>
        <v>207.09</v>
      </c>
      <c r="DA460">
        <f t="shared" si="68"/>
        <v>1</v>
      </c>
      <c r="DB460">
        <v>0</v>
      </c>
    </row>
    <row r="461" spans="1:106" x14ac:dyDescent="0.2">
      <c r="A461">
        <f>ROW(Source!A219)</f>
        <v>219</v>
      </c>
      <c r="B461">
        <v>33034105</v>
      </c>
      <c r="C461">
        <v>33035630</v>
      </c>
      <c r="D461">
        <v>32505425</v>
      </c>
      <c r="E461">
        <v>19</v>
      </c>
      <c r="F461">
        <v>1</v>
      </c>
      <c r="G461">
        <v>19</v>
      </c>
      <c r="H461">
        <v>1</v>
      </c>
      <c r="I461" t="s">
        <v>795</v>
      </c>
      <c r="J461" t="s">
        <v>3</v>
      </c>
      <c r="K461" t="s">
        <v>796</v>
      </c>
      <c r="L461">
        <v>1191</v>
      </c>
      <c r="N461">
        <v>1013</v>
      </c>
      <c r="O461" t="s">
        <v>797</v>
      </c>
      <c r="P461" t="s">
        <v>797</v>
      </c>
      <c r="Q461">
        <v>1</v>
      </c>
      <c r="W461">
        <v>0</v>
      </c>
      <c r="X461">
        <v>476480486</v>
      </c>
      <c r="Y461">
        <v>36.11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</v>
      </c>
      <c r="AJ461">
        <v>1</v>
      </c>
      <c r="AK461">
        <v>1</v>
      </c>
      <c r="AL461">
        <v>1</v>
      </c>
      <c r="AN461">
        <v>0</v>
      </c>
      <c r="AO461">
        <v>1</v>
      </c>
      <c r="AP461">
        <v>0</v>
      </c>
      <c r="AQ461">
        <v>0</v>
      </c>
      <c r="AR461">
        <v>0</v>
      </c>
      <c r="AS461" t="s">
        <v>3</v>
      </c>
      <c r="AT461">
        <v>36.11</v>
      </c>
      <c r="AU461" t="s">
        <v>3</v>
      </c>
      <c r="AV461">
        <v>1</v>
      </c>
      <c r="AW461">
        <v>2</v>
      </c>
      <c r="AX461">
        <v>33035636</v>
      </c>
      <c r="AY461">
        <v>1</v>
      </c>
      <c r="AZ461">
        <v>0</v>
      </c>
      <c r="BA461">
        <v>438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Y461*Source!I219</f>
        <v>1.4779823000000001</v>
      </c>
      <c r="CY461">
        <f>AD461</f>
        <v>0</v>
      </c>
      <c r="CZ461">
        <f>AH461</f>
        <v>0</v>
      </c>
      <c r="DA461">
        <f>AL461</f>
        <v>1</v>
      </c>
      <c r="DB461">
        <v>0</v>
      </c>
    </row>
    <row r="462" spans="1:106" x14ac:dyDescent="0.2">
      <c r="A462">
        <f>ROW(Source!A219)</f>
        <v>219</v>
      </c>
      <c r="B462">
        <v>33034105</v>
      </c>
      <c r="C462">
        <v>33035630</v>
      </c>
      <c r="D462">
        <v>32516754</v>
      </c>
      <c r="E462">
        <v>1</v>
      </c>
      <c r="F462">
        <v>1</v>
      </c>
      <c r="G462">
        <v>19</v>
      </c>
      <c r="H462">
        <v>2</v>
      </c>
      <c r="I462" t="s">
        <v>798</v>
      </c>
      <c r="J462" t="s">
        <v>799</v>
      </c>
      <c r="K462" t="s">
        <v>800</v>
      </c>
      <c r="L462">
        <v>1368</v>
      </c>
      <c r="N462">
        <v>1011</v>
      </c>
      <c r="O462" t="s">
        <v>801</v>
      </c>
      <c r="P462" t="s">
        <v>801</v>
      </c>
      <c r="Q462">
        <v>1</v>
      </c>
      <c r="W462">
        <v>0</v>
      </c>
      <c r="X462">
        <v>-1683917449</v>
      </c>
      <c r="Y462">
        <v>21.91</v>
      </c>
      <c r="AA462">
        <v>0</v>
      </c>
      <c r="AB462">
        <v>70.98</v>
      </c>
      <c r="AC462">
        <v>6.52</v>
      </c>
      <c r="AD462">
        <v>0</v>
      </c>
      <c r="AE462">
        <v>0</v>
      </c>
      <c r="AF462">
        <v>70.98</v>
      </c>
      <c r="AG462">
        <v>6.52</v>
      </c>
      <c r="AH462">
        <v>0</v>
      </c>
      <c r="AI462">
        <v>1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3</v>
      </c>
      <c r="AT462">
        <v>21.91</v>
      </c>
      <c r="AU462" t="s">
        <v>3</v>
      </c>
      <c r="AV462">
        <v>0</v>
      </c>
      <c r="AW462">
        <v>2</v>
      </c>
      <c r="AX462">
        <v>33035637</v>
      </c>
      <c r="AY462">
        <v>1</v>
      </c>
      <c r="AZ462">
        <v>0</v>
      </c>
      <c r="BA462">
        <v>439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Y462*Source!I219</f>
        <v>0.89677630000000008</v>
      </c>
      <c r="CY462">
        <f>AB462</f>
        <v>70.98</v>
      </c>
      <c r="CZ462">
        <f>AF462</f>
        <v>70.98</v>
      </c>
      <c r="DA462">
        <f>AJ462</f>
        <v>1</v>
      </c>
      <c r="DB462">
        <v>0</v>
      </c>
    </row>
    <row r="463" spans="1:106" x14ac:dyDescent="0.2">
      <c r="A463">
        <f>ROW(Source!A219)</f>
        <v>219</v>
      </c>
      <c r="B463">
        <v>33034105</v>
      </c>
      <c r="C463">
        <v>33035630</v>
      </c>
      <c r="D463">
        <v>32518977</v>
      </c>
      <c r="E463">
        <v>1</v>
      </c>
      <c r="F463">
        <v>1</v>
      </c>
      <c r="G463">
        <v>19</v>
      </c>
      <c r="H463">
        <v>3</v>
      </c>
      <c r="I463" t="s">
        <v>802</v>
      </c>
      <c r="J463" t="s">
        <v>803</v>
      </c>
      <c r="K463" t="s">
        <v>804</v>
      </c>
      <c r="L463">
        <v>1348</v>
      </c>
      <c r="N463">
        <v>1009</v>
      </c>
      <c r="O463" t="s">
        <v>19</v>
      </c>
      <c r="P463" t="s">
        <v>19</v>
      </c>
      <c r="Q463">
        <v>1000</v>
      </c>
      <c r="W463">
        <v>0</v>
      </c>
      <c r="X463">
        <v>-1592467254</v>
      </c>
      <c r="Y463">
        <v>0.03</v>
      </c>
      <c r="AA463">
        <v>117442.26</v>
      </c>
      <c r="AB463">
        <v>0</v>
      </c>
      <c r="AC463">
        <v>0</v>
      </c>
      <c r="AD463">
        <v>0</v>
      </c>
      <c r="AE463">
        <v>117442.26</v>
      </c>
      <c r="AF463">
        <v>0</v>
      </c>
      <c r="AG463">
        <v>0</v>
      </c>
      <c r="AH463">
        <v>0</v>
      </c>
      <c r="AI463">
        <v>1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3</v>
      </c>
      <c r="AT463">
        <v>0.03</v>
      </c>
      <c r="AU463" t="s">
        <v>3</v>
      </c>
      <c r="AV463">
        <v>0</v>
      </c>
      <c r="AW463">
        <v>2</v>
      </c>
      <c r="AX463">
        <v>33035638</v>
      </c>
      <c r="AY463">
        <v>1</v>
      </c>
      <c r="AZ463">
        <v>0</v>
      </c>
      <c r="BA463">
        <v>440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Y463*Source!I219</f>
        <v>1.2279000000000001E-3</v>
      </c>
      <c r="CY463">
        <f>AA463</f>
        <v>117442.26</v>
      </c>
      <c r="CZ463">
        <f>AE463</f>
        <v>117442.26</v>
      </c>
      <c r="DA463">
        <f>AI463</f>
        <v>1</v>
      </c>
      <c r="DB463">
        <v>0</v>
      </c>
    </row>
    <row r="464" spans="1:106" x14ac:dyDescent="0.2">
      <c r="A464">
        <f>ROW(Source!A219)</f>
        <v>219</v>
      </c>
      <c r="B464">
        <v>33034105</v>
      </c>
      <c r="C464">
        <v>33035630</v>
      </c>
      <c r="D464">
        <v>32520163</v>
      </c>
      <c r="E464">
        <v>1</v>
      </c>
      <c r="F464">
        <v>1</v>
      </c>
      <c r="G464">
        <v>19</v>
      </c>
      <c r="H464">
        <v>3</v>
      </c>
      <c r="I464" t="s">
        <v>25</v>
      </c>
      <c r="J464" t="s">
        <v>27</v>
      </c>
      <c r="K464" t="s">
        <v>26</v>
      </c>
      <c r="L464">
        <v>1348</v>
      </c>
      <c r="N464">
        <v>1009</v>
      </c>
      <c r="O464" t="s">
        <v>19</v>
      </c>
      <c r="P464" t="s">
        <v>19</v>
      </c>
      <c r="Q464">
        <v>1000</v>
      </c>
      <c r="W464">
        <v>0</v>
      </c>
      <c r="X464">
        <v>-1467733540</v>
      </c>
      <c r="Y464">
        <v>1</v>
      </c>
      <c r="AA464">
        <v>53410.15</v>
      </c>
      <c r="AB464">
        <v>0</v>
      </c>
      <c r="AC464">
        <v>0</v>
      </c>
      <c r="AD464">
        <v>0</v>
      </c>
      <c r="AE464">
        <v>53410.15</v>
      </c>
      <c r="AF464">
        <v>0</v>
      </c>
      <c r="AG464">
        <v>0</v>
      </c>
      <c r="AH464">
        <v>0</v>
      </c>
      <c r="AI464">
        <v>1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3</v>
      </c>
      <c r="AT464">
        <v>1</v>
      </c>
      <c r="AU464" t="s">
        <v>3</v>
      </c>
      <c r="AV464">
        <v>0</v>
      </c>
      <c r="AW464">
        <v>2</v>
      </c>
      <c r="AX464">
        <v>33035639</v>
      </c>
      <c r="AY464">
        <v>1</v>
      </c>
      <c r="AZ464">
        <v>0</v>
      </c>
      <c r="BA464">
        <v>441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Y464*Source!I219</f>
        <v>4.0930000000000001E-2</v>
      </c>
      <c r="CY464">
        <f>AA464</f>
        <v>53410.15</v>
      </c>
      <c r="CZ464">
        <f>AE464</f>
        <v>53410.15</v>
      </c>
      <c r="DA464">
        <f>AI464</f>
        <v>1</v>
      </c>
      <c r="DB464">
        <v>0</v>
      </c>
    </row>
    <row r="465" spans="1:106" x14ac:dyDescent="0.2">
      <c r="A465">
        <f>ROW(Source!A219)</f>
        <v>219</v>
      </c>
      <c r="B465">
        <v>33034105</v>
      </c>
      <c r="C465">
        <v>33035630</v>
      </c>
      <c r="D465">
        <v>32520163</v>
      </c>
      <c r="E465">
        <v>1</v>
      </c>
      <c r="F465">
        <v>1</v>
      </c>
      <c r="G465">
        <v>19</v>
      </c>
      <c r="H465">
        <v>3</v>
      </c>
      <c r="I465" t="s">
        <v>25</v>
      </c>
      <c r="J465" t="s">
        <v>27</v>
      </c>
      <c r="K465" t="s">
        <v>26</v>
      </c>
      <c r="L465">
        <v>1348</v>
      </c>
      <c r="N465">
        <v>1009</v>
      </c>
      <c r="O465" t="s">
        <v>19</v>
      </c>
      <c r="P465" t="s">
        <v>19</v>
      </c>
      <c r="Q465">
        <v>1000</v>
      </c>
      <c r="W465">
        <v>0</v>
      </c>
      <c r="X465">
        <v>-1467733540</v>
      </c>
      <c r="Y465">
        <v>-1</v>
      </c>
      <c r="AA465">
        <v>53410.15</v>
      </c>
      <c r="AB465">
        <v>0</v>
      </c>
      <c r="AC465">
        <v>0</v>
      </c>
      <c r="AD465">
        <v>0</v>
      </c>
      <c r="AE465">
        <v>53410.15</v>
      </c>
      <c r="AF465">
        <v>0</v>
      </c>
      <c r="AG465">
        <v>0</v>
      </c>
      <c r="AH465">
        <v>0</v>
      </c>
      <c r="AI465">
        <v>1</v>
      </c>
      <c r="AJ465">
        <v>1</v>
      </c>
      <c r="AK465">
        <v>1</v>
      </c>
      <c r="AL465">
        <v>1</v>
      </c>
      <c r="AN465">
        <v>0</v>
      </c>
      <c r="AO465">
        <v>0</v>
      </c>
      <c r="AP465">
        <v>0</v>
      </c>
      <c r="AQ465">
        <v>0</v>
      </c>
      <c r="AR465">
        <v>0</v>
      </c>
      <c r="AS465" t="s">
        <v>3</v>
      </c>
      <c r="AT465">
        <v>-1</v>
      </c>
      <c r="AU465" t="s">
        <v>3</v>
      </c>
      <c r="AV465">
        <v>0</v>
      </c>
      <c r="AW465">
        <v>1</v>
      </c>
      <c r="AX465">
        <v>-1</v>
      </c>
      <c r="AY465">
        <v>0</v>
      </c>
      <c r="AZ465">
        <v>0</v>
      </c>
      <c r="BA465" t="s">
        <v>3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Y465*Source!I219</f>
        <v>-4.0930000000000001E-2</v>
      </c>
      <c r="CY465">
        <f>AA465</f>
        <v>53410.15</v>
      </c>
      <c r="CZ465">
        <f>AE465</f>
        <v>53410.15</v>
      </c>
      <c r="DA465">
        <f>AI465</f>
        <v>1</v>
      </c>
      <c r="DB465">
        <v>0</v>
      </c>
    </row>
    <row r="466" spans="1:106" x14ac:dyDescent="0.2">
      <c r="A466">
        <f>ROW(Source!A221)</f>
        <v>221</v>
      </c>
      <c r="B466">
        <v>33034105</v>
      </c>
      <c r="C466">
        <v>33035641</v>
      </c>
      <c r="D466">
        <v>32505425</v>
      </c>
      <c r="E466">
        <v>19</v>
      </c>
      <c r="F466">
        <v>1</v>
      </c>
      <c r="G466">
        <v>19</v>
      </c>
      <c r="H466">
        <v>1</v>
      </c>
      <c r="I466" t="s">
        <v>795</v>
      </c>
      <c r="J466" t="s">
        <v>3</v>
      </c>
      <c r="K466" t="s">
        <v>796</v>
      </c>
      <c r="L466">
        <v>1191</v>
      </c>
      <c r="N466">
        <v>1013</v>
      </c>
      <c r="O466" t="s">
        <v>797</v>
      </c>
      <c r="P466" t="s">
        <v>797</v>
      </c>
      <c r="Q466">
        <v>1</v>
      </c>
      <c r="W466">
        <v>0</v>
      </c>
      <c r="X466">
        <v>476480486</v>
      </c>
      <c r="Y466">
        <v>453.1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1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3</v>
      </c>
      <c r="AT466">
        <v>453.1</v>
      </c>
      <c r="AU466" t="s">
        <v>3</v>
      </c>
      <c r="AV466">
        <v>1</v>
      </c>
      <c r="AW466">
        <v>2</v>
      </c>
      <c r="AX466">
        <v>33035657</v>
      </c>
      <c r="AY466">
        <v>1</v>
      </c>
      <c r="AZ466">
        <v>0</v>
      </c>
      <c r="BA466">
        <v>442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Y466*Source!I221</f>
        <v>2.5282979999999999</v>
      </c>
      <c r="CY466">
        <f>AD466</f>
        <v>0</v>
      </c>
      <c r="CZ466">
        <f>AH466</f>
        <v>0</v>
      </c>
      <c r="DA466">
        <f>AL466</f>
        <v>1</v>
      </c>
      <c r="DB466">
        <v>0</v>
      </c>
    </row>
    <row r="467" spans="1:106" x14ac:dyDescent="0.2">
      <c r="A467">
        <f>ROW(Source!A221)</f>
        <v>221</v>
      </c>
      <c r="B467">
        <v>33034105</v>
      </c>
      <c r="C467">
        <v>33035641</v>
      </c>
      <c r="D467">
        <v>32517073</v>
      </c>
      <c r="E467">
        <v>1</v>
      </c>
      <c r="F467">
        <v>1</v>
      </c>
      <c r="G467">
        <v>19</v>
      </c>
      <c r="H467">
        <v>2</v>
      </c>
      <c r="I467" t="s">
        <v>805</v>
      </c>
      <c r="J467" t="s">
        <v>806</v>
      </c>
      <c r="K467" t="s">
        <v>807</v>
      </c>
      <c r="L467">
        <v>1368</v>
      </c>
      <c r="N467">
        <v>1011</v>
      </c>
      <c r="O467" t="s">
        <v>801</v>
      </c>
      <c r="P467" t="s">
        <v>801</v>
      </c>
      <c r="Q467">
        <v>1</v>
      </c>
      <c r="W467">
        <v>0</v>
      </c>
      <c r="X467">
        <v>-865246060</v>
      </c>
      <c r="Y467">
        <v>1.38</v>
      </c>
      <c r="AA467">
        <v>0</v>
      </c>
      <c r="AB467">
        <v>3.37</v>
      </c>
      <c r="AC467">
        <v>0.85</v>
      </c>
      <c r="AD467">
        <v>0</v>
      </c>
      <c r="AE467">
        <v>0</v>
      </c>
      <c r="AF467">
        <v>3.37</v>
      </c>
      <c r="AG467">
        <v>0.85</v>
      </c>
      <c r="AH467">
        <v>0</v>
      </c>
      <c r="AI467">
        <v>1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3</v>
      </c>
      <c r="AT467">
        <v>1.38</v>
      </c>
      <c r="AU467" t="s">
        <v>3</v>
      </c>
      <c r="AV467">
        <v>0</v>
      </c>
      <c r="AW467">
        <v>2</v>
      </c>
      <c r="AX467">
        <v>33035658</v>
      </c>
      <c r="AY467">
        <v>1</v>
      </c>
      <c r="AZ467">
        <v>0</v>
      </c>
      <c r="BA467">
        <v>443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Y467*Source!I221</f>
        <v>7.7003999999999996E-3</v>
      </c>
      <c r="CY467">
        <f>AB467</f>
        <v>3.37</v>
      </c>
      <c r="CZ467">
        <f>AF467</f>
        <v>3.37</v>
      </c>
      <c r="DA467">
        <f>AJ467</f>
        <v>1</v>
      </c>
      <c r="DB467">
        <v>0</v>
      </c>
    </row>
    <row r="468" spans="1:106" x14ac:dyDescent="0.2">
      <c r="A468">
        <f>ROW(Source!A221)</f>
        <v>221</v>
      </c>
      <c r="B468">
        <v>33034105</v>
      </c>
      <c r="C468">
        <v>33035641</v>
      </c>
      <c r="D468">
        <v>32516433</v>
      </c>
      <c r="E468">
        <v>1</v>
      </c>
      <c r="F468">
        <v>1</v>
      </c>
      <c r="G468">
        <v>19</v>
      </c>
      <c r="H468">
        <v>2</v>
      </c>
      <c r="I468" t="s">
        <v>808</v>
      </c>
      <c r="J468" t="s">
        <v>809</v>
      </c>
      <c r="K468" t="s">
        <v>810</v>
      </c>
      <c r="L468">
        <v>1368</v>
      </c>
      <c r="N468">
        <v>1011</v>
      </c>
      <c r="O468" t="s">
        <v>801</v>
      </c>
      <c r="P468" t="s">
        <v>801</v>
      </c>
      <c r="Q468">
        <v>1</v>
      </c>
      <c r="W468">
        <v>0</v>
      </c>
      <c r="X468">
        <v>1483315828</v>
      </c>
      <c r="Y468">
        <v>0.31</v>
      </c>
      <c r="AA468">
        <v>0</v>
      </c>
      <c r="AB468">
        <v>566.44000000000005</v>
      </c>
      <c r="AC468">
        <v>281.27999999999997</v>
      </c>
      <c r="AD468">
        <v>0</v>
      </c>
      <c r="AE468">
        <v>0</v>
      </c>
      <c r="AF468">
        <v>566.44000000000005</v>
      </c>
      <c r="AG468">
        <v>281.27999999999997</v>
      </c>
      <c r="AH468">
        <v>0</v>
      </c>
      <c r="AI468">
        <v>1</v>
      </c>
      <c r="AJ468">
        <v>1</v>
      </c>
      <c r="AK468">
        <v>1</v>
      </c>
      <c r="AL468">
        <v>1</v>
      </c>
      <c r="AN468">
        <v>0</v>
      </c>
      <c r="AO468">
        <v>1</v>
      </c>
      <c r="AP468">
        <v>0</v>
      </c>
      <c r="AQ468">
        <v>0</v>
      </c>
      <c r="AR468">
        <v>0</v>
      </c>
      <c r="AS468" t="s">
        <v>3</v>
      </c>
      <c r="AT468">
        <v>0.31</v>
      </c>
      <c r="AU468" t="s">
        <v>3</v>
      </c>
      <c r="AV468">
        <v>0</v>
      </c>
      <c r="AW468">
        <v>2</v>
      </c>
      <c r="AX468">
        <v>33035659</v>
      </c>
      <c r="AY468">
        <v>1</v>
      </c>
      <c r="AZ468">
        <v>0</v>
      </c>
      <c r="BA468">
        <v>444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Y468*Source!I221</f>
        <v>1.7297999999999999E-3</v>
      </c>
      <c r="CY468">
        <f>AB468</f>
        <v>566.44000000000005</v>
      </c>
      <c r="CZ468">
        <f>AF468</f>
        <v>566.44000000000005</v>
      </c>
      <c r="DA468">
        <f>AJ468</f>
        <v>1</v>
      </c>
      <c r="DB468">
        <v>0</v>
      </c>
    </row>
    <row r="469" spans="1:106" x14ac:dyDescent="0.2">
      <c r="A469">
        <f>ROW(Source!A221)</f>
        <v>221</v>
      </c>
      <c r="B469">
        <v>33034105</v>
      </c>
      <c r="C469">
        <v>33035641</v>
      </c>
      <c r="D469">
        <v>32516599</v>
      </c>
      <c r="E469">
        <v>1</v>
      </c>
      <c r="F469">
        <v>1</v>
      </c>
      <c r="G469">
        <v>19</v>
      </c>
      <c r="H469">
        <v>2</v>
      </c>
      <c r="I469" t="s">
        <v>811</v>
      </c>
      <c r="J469" t="s">
        <v>812</v>
      </c>
      <c r="K469" t="s">
        <v>813</v>
      </c>
      <c r="L469">
        <v>1368</v>
      </c>
      <c r="N469">
        <v>1011</v>
      </c>
      <c r="O469" t="s">
        <v>801</v>
      </c>
      <c r="P469" t="s">
        <v>801</v>
      </c>
      <c r="Q469">
        <v>1</v>
      </c>
      <c r="W469">
        <v>0</v>
      </c>
      <c r="X469">
        <v>47389749</v>
      </c>
      <c r="Y469">
        <v>26.25</v>
      </c>
      <c r="AA469">
        <v>0</v>
      </c>
      <c r="AB469">
        <v>9.7100000000000009</v>
      </c>
      <c r="AC469">
        <v>2.25</v>
      </c>
      <c r="AD469">
        <v>0</v>
      </c>
      <c r="AE469">
        <v>0</v>
      </c>
      <c r="AF469">
        <v>9.7100000000000009</v>
      </c>
      <c r="AG469">
        <v>2.25</v>
      </c>
      <c r="AH469">
        <v>0</v>
      </c>
      <c r="AI469">
        <v>1</v>
      </c>
      <c r="AJ469">
        <v>1</v>
      </c>
      <c r="AK469">
        <v>1</v>
      </c>
      <c r="AL469">
        <v>1</v>
      </c>
      <c r="AN469">
        <v>0</v>
      </c>
      <c r="AO469">
        <v>1</v>
      </c>
      <c r="AP469">
        <v>0</v>
      </c>
      <c r="AQ469">
        <v>0</v>
      </c>
      <c r="AR469">
        <v>0</v>
      </c>
      <c r="AS469" t="s">
        <v>3</v>
      </c>
      <c r="AT469">
        <v>26.25</v>
      </c>
      <c r="AU469" t="s">
        <v>3</v>
      </c>
      <c r="AV469">
        <v>0</v>
      </c>
      <c r="AW469">
        <v>2</v>
      </c>
      <c r="AX469">
        <v>33035660</v>
      </c>
      <c r="AY469">
        <v>1</v>
      </c>
      <c r="AZ469">
        <v>0</v>
      </c>
      <c r="BA469">
        <v>445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Y469*Source!I221</f>
        <v>0.14647499999999999</v>
      </c>
      <c r="CY469">
        <f>AB469</f>
        <v>9.7100000000000009</v>
      </c>
      <c r="CZ469">
        <f>AF469</f>
        <v>9.7100000000000009</v>
      </c>
      <c r="DA469">
        <f>AJ469</f>
        <v>1</v>
      </c>
      <c r="DB469">
        <v>0</v>
      </c>
    </row>
    <row r="470" spans="1:106" x14ac:dyDescent="0.2">
      <c r="A470">
        <f>ROW(Source!A221)</f>
        <v>221</v>
      </c>
      <c r="B470">
        <v>33034105</v>
      </c>
      <c r="C470">
        <v>33035641</v>
      </c>
      <c r="D470">
        <v>32517836</v>
      </c>
      <c r="E470">
        <v>1</v>
      </c>
      <c r="F470">
        <v>1</v>
      </c>
      <c r="G470">
        <v>19</v>
      </c>
      <c r="H470">
        <v>3</v>
      </c>
      <c r="I470" t="s">
        <v>814</v>
      </c>
      <c r="J470" t="s">
        <v>815</v>
      </c>
      <c r="K470" t="s">
        <v>816</v>
      </c>
      <c r="L470">
        <v>1348</v>
      </c>
      <c r="N470">
        <v>1009</v>
      </c>
      <c r="O470" t="s">
        <v>19</v>
      </c>
      <c r="P470" t="s">
        <v>19</v>
      </c>
      <c r="Q470">
        <v>1000</v>
      </c>
      <c r="W470">
        <v>0</v>
      </c>
      <c r="X470">
        <v>1571432467</v>
      </c>
      <c r="Y470">
        <v>0.04</v>
      </c>
      <c r="AA470">
        <v>31493.279999999999</v>
      </c>
      <c r="AB470">
        <v>0</v>
      </c>
      <c r="AC470">
        <v>0</v>
      </c>
      <c r="AD470">
        <v>0</v>
      </c>
      <c r="AE470">
        <v>31493.279999999999</v>
      </c>
      <c r="AF470">
        <v>0</v>
      </c>
      <c r="AG470">
        <v>0</v>
      </c>
      <c r="AH470">
        <v>0</v>
      </c>
      <c r="AI470">
        <v>1</v>
      </c>
      <c r="AJ470">
        <v>1</v>
      </c>
      <c r="AK470">
        <v>1</v>
      </c>
      <c r="AL470">
        <v>1</v>
      </c>
      <c r="AN470">
        <v>0</v>
      </c>
      <c r="AO470">
        <v>1</v>
      </c>
      <c r="AP470">
        <v>0</v>
      </c>
      <c r="AQ470">
        <v>0</v>
      </c>
      <c r="AR470">
        <v>0</v>
      </c>
      <c r="AS470" t="s">
        <v>3</v>
      </c>
      <c r="AT470">
        <v>0.04</v>
      </c>
      <c r="AU470" t="s">
        <v>3</v>
      </c>
      <c r="AV470">
        <v>0</v>
      </c>
      <c r="AW470">
        <v>2</v>
      </c>
      <c r="AX470">
        <v>33035661</v>
      </c>
      <c r="AY470">
        <v>1</v>
      </c>
      <c r="AZ470">
        <v>0</v>
      </c>
      <c r="BA470">
        <v>446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Y470*Source!I221</f>
        <v>2.232E-4</v>
      </c>
      <c r="CY470">
        <f t="shared" ref="CY470:CY480" si="69">AA470</f>
        <v>31493.279999999999</v>
      </c>
      <c r="CZ470">
        <f t="shared" ref="CZ470:CZ480" si="70">AE470</f>
        <v>31493.279999999999</v>
      </c>
      <c r="DA470">
        <f t="shared" ref="DA470:DA480" si="71">AI470</f>
        <v>1</v>
      </c>
      <c r="DB470">
        <v>0</v>
      </c>
    </row>
    <row r="471" spans="1:106" x14ac:dyDescent="0.2">
      <c r="A471">
        <f>ROW(Source!A221)</f>
        <v>221</v>
      </c>
      <c r="B471">
        <v>33034105</v>
      </c>
      <c r="C471">
        <v>33035641</v>
      </c>
      <c r="D471">
        <v>32518156</v>
      </c>
      <c r="E471">
        <v>1</v>
      </c>
      <c r="F471">
        <v>1</v>
      </c>
      <c r="G471">
        <v>19</v>
      </c>
      <c r="H471">
        <v>3</v>
      </c>
      <c r="I471" t="s">
        <v>817</v>
      </c>
      <c r="J471" t="s">
        <v>818</v>
      </c>
      <c r="K471" t="s">
        <v>819</v>
      </c>
      <c r="L471">
        <v>1348</v>
      </c>
      <c r="N471">
        <v>1009</v>
      </c>
      <c r="O471" t="s">
        <v>19</v>
      </c>
      <c r="P471" t="s">
        <v>19</v>
      </c>
      <c r="Q471">
        <v>1000</v>
      </c>
      <c r="W471">
        <v>0</v>
      </c>
      <c r="X471">
        <v>1574046373</v>
      </c>
      <c r="Y471">
        <v>3.6999999999999998E-2</v>
      </c>
      <c r="AA471">
        <v>45454.3</v>
      </c>
      <c r="AB471">
        <v>0</v>
      </c>
      <c r="AC471">
        <v>0</v>
      </c>
      <c r="AD471">
        <v>0</v>
      </c>
      <c r="AE471">
        <v>45454.3</v>
      </c>
      <c r="AF471">
        <v>0</v>
      </c>
      <c r="AG471">
        <v>0</v>
      </c>
      <c r="AH471">
        <v>0</v>
      </c>
      <c r="AI471">
        <v>1</v>
      </c>
      <c r="AJ471">
        <v>1</v>
      </c>
      <c r="AK471">
        <v>1</v>
      </c>
      <c r="AL471">
        <v>1</v>
      </c>
      <c r="AN471">
        <v>0</v>
      </c>
      <c r="AO471">
        <v>1</v>
      </c>
      <c r="AP471">
        <v>0</v>
      </c>
      <c r="AQ471">
        <v>0</v>
      </c>
      <c r="AR471">
        <v>0</v>
      </c>
      <c r="AS471" t="s">
        <v>3</v>
      </c>
      <c r="AT471">
        <v>3.6999999999999998E-2</v>
      </c>
      <c r="AU471" t="s">
        <v>3</v>
      </c>
      <c r="AV471">
        <v>0</v>
      </c>
      <c r="AW471">
        <v>2</v>
      </c>
      <c r="AX471">
        <v>33035662</v>
      </c>
      <c r="AY471">
        <v>1</v>
      </c>
      <c r="AZ471">
        <v>0</v>
      </c>
      <c r="BA471">
        <v>447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Y471*Source!I221</f>
        <v>2.0646E-4</v>
      </c>
      <c r="CY471">
        <f t="shared" si="69"/>
        <v>45454.3</v>
      </c>
      <c r="CZ471">
        <f t="shared" si="70"/>
        <v>45454.3</v>
      </c>
      <c r="DA471">
        <f t="shared" si="71"/>
        <v>1</v>
      </c>
      <c r="DB471">
        <v>0</v>
      </c>
    </row>
    <row r="472" spans="1:106" x14ac:dyDescent="0.2">
      <c r="A472">
        <f>ROW(Source!A221)</f>
        <v>221</v>
      </c>
      <c r="B472">
        <v>33034105</v>
      </c>
      <c r="C472">
        <v>33035641</v>
      </c>
      <c r="D472">
        <v>32518894</v>
      </c>
      <c r="E472">
        <v>1</v>
      </c>
      <c r="F472">
        <v>1</v>
      </c>
      <c r="G472">
        <v>19</v>
      </c>
      <c r="H472">
        <v>3</v>
      </c>
      <c r="I472" t="s">
        <v>820</v>
      </c>
      <c r="J472" t="s">
        <v>821</v>
      </c>
      <c r="K472" t="s">
        <v>822</v>
      </c>
      <c r="L472">
        <v>1327</v>
      </c>
      <c r="N472">
        <v>1005</v>
      </c>
      <c r="O472" t="s">
        <v>823</v>
      </c>
      <c r="P472" t="s">
        <v>823</v>
      </c>
      <c r="Q472">
        <v>1</v>
      </c>
      <c r="W472">
        <v>0</v>
      </c>
      <c r="X472">
        <v>-1132375348</v>
      </c>
      <c r="Y472">
        <v>5.6</v>
      </c>
      <c r="AA472">
        <v>63.78</v>
      </c>
      <c r="AB472">
        <v>0</v>
      </c>
      <c r="AC472">
        <v>0</v>
      </c>
      <c r="AD472">
        <v>0</v>
      </c>
      <c r="AE472">
        <v>63.78</v>
      </c>
      <c r="AF472">
        <v>0</v>
      </c>
      <c r="AG472">
        <v>0</v>
      </c>
      <c r="AH472">
        <v>0</v>
      </c>
      <c r="AI472">
        <v>1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3</v>
      </c>
      <c r="AT472">
        <v>5.6</v>
      </c>
      <c r="AU472" t="s">
        <v>3</v>
      </c>
      <c r="AV472">
        <v>0</v>
      </c>
      <c r="AW472">
        <v>2</v>
      </c>
      <c r="AX472">
        <v>33035664</v>
      </c>
      <c r="AY472">
        <v>1</v>
      </c>
      <c r="AZ472">
        <v>0</v>
      </c>
      <c r="BA472">
        <v>448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Y472*Source!I221</f>
        <v>3.1247999999999998E-2</v>
      </c>
      <c r="CY472">
        <f t="shared" si="69"/>
        <v>63.78</v>
      </c>
      <c r="CZ472">
        <f t="shared" si="70"/>
        <v>63.78</v>
      </c>
      <c r="DA472">
        <f t="shared" si="71"/>
        <v>1</v>
      </c>
      <c r="DB472">
        <v>0</v>
      </c>
    </row>
    <row r="473" spans="1:106" x14ac:dyDescent="0.2">
      <c r="A473">
        <f>ROW(Source!A221)</f>
        <v>221</v>
      </c>
      <c r="B473">
        <v>33034105</v>
      </c>
      <c r="C473">
        <v>33035641</v>
      </c>
      <c r="D473">
        <v>32517311</v>
      </c>
      <c r="E473">
        <v>1</v>
      </c>
      <c r="F473">
        <v>1</v>
      </c>
      <c r="G473">
        <v>19</v>
      </c>
      <c r="H473">
        <v>3</v>
      </c>
      <c r="I473" t="s">
        <v>824</v>
      </c>
      <c r="J473" t="s">
        <v>825</v>
      </c>
      <c r="K473" t="s">
        <v>826</v>
      </c>
      <c r="L473">
        <v>1348</v>
      </c>
      <c r="N473">
        <v>1009</v>
      </c>
      <c r="O473" t="s">
        <v>19</v>
      </c>
      <c r="P473" t="s">
        <v>19</v>
      </c>
      <c r="Q473">
        <v>1000</v>
      </c>
      <c r="W473">
        <v>0</v>
      </c>
      <c r="X473">
        <v>1471527661</v>
      </c>
      <c r="Y473">
        <v>0.05</v>
      </c>
      <c r="AA473">
        <v>4752.91</v>
      </c>
      <c r="AB473">
        <v>0</v>
      </c>
      <c r="AC473">
        <v>0</v>
      </c>
      <c r="AD473">
        <v>0</v>
      </c>
      <c r="AE473">
        <v>4752.91</v>
      </c>
      <c r="AF473">
        <v>0</v>
      </c>
      <c r="AG473">
        <v>0</v>
      </c>
      <c r="AH473">
        <v>0</v>
      </c>
      <c r="AI473">
        <v>1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3</v>
      </c>
      <c r="AT473">
        <v>0.05</v>
      </c>
      <c r="AU473" t="s">
        <v>3</v>
      </c>
      <c r="AV473">
        <v>0</v>
      </c>
      <c r="AW473">
        <v>2</v>
      </c>
      <c r="AX473">
        <v>33035663</v>
      </c>
      <c r="AY473">
        <v>1</v>
      </c>
      <c r="AZ473">
        <v>0</v>
      </c>
      <c r="BA473">
        <v>449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Y473*Source!I221</f>
        <v>2.7900000000000001E-4</v>
      </c>
      <c r="CY473">
        <f t="shared" si="69"/>
        <v>4752.91</v>
      </c>
      <c r="CZ473">
        <f t="shared" si="70"/>
        <v>4752.91</v>
      </c>
      <c r="DA473">
        <f t="shared" si="71"/>
        <v>1</v>
      </c>
      <c r="DB473">
        <v>0</v>
      </c>
    </row>
    <row r="474" spans="1:106" x14ac:dyDescent="0.2">
      <c r="A474">
        <f>ROW(Source!A221)</f>
        <v>221</v>
      </c>
      <c r="B474">
        <v>33034105</v>
      </c>
      <c r="C474">
        <v>33035641</v>
      </c>
      <c r="D474">
        <v>32519061</v>
      </c>
      <c r="E474">
        <v>1</v>
      </c>
      <c r="F474">
        <v>1</v>
      </c>
      <c r="G474">
        <v>19</v>
      </c>
      <c r="H474">
        <v>3</v>
      </c>
      <c r="I474" t="s">
        <v>827</v>
      </c>
      <c r="J474" t="s">
        <v>828</v>
      </c>
      <c r="K474" t="s">
        <v>829</v>
      </c>
      <c r="L474">
        <v>1339</v>
      </c>
      <c r="N474">
        <v>1007</v>
      </c>
      <c r="O474" t="s">
        <v>830</v>
      </c>
      <c r="P474" t="s">
        <v>830</v>
      </c>
      <c r="Q474">
        <v>1</v>
      </c>
      <c r="W474">
        <v>0</v>
      </c>
      <c r="X474">
        <v>1653821073</v>
      </c>
      <c r="Y474">
        <v>1.75</v>
      </c>
      <c r="AA474">
        <v>29.98</v>
      </c>
      <c r="AB474">
        <v>0</v>
      </c>
      <c r="AC474">
        <v>0</v>
      </c>
      <c r="AD474">
        <v>0</v>
      </c>
      <c r="AE474">
        <v>29.98</v>
      </c>
      <c r="AF474">
        <v>0</v>
      </c>
      <c r="AG474">
        <v>0</v>
      </c>
      <c r="AH474">
        <v>0</v>
      </c>
      <c r="AI474">
        <v>1</v>
      </c>
      <c r="AJ474">
        <v>1</v>
      </c>
      <c r="AK474">
        <v>1</v>
      </c>
      <c r="AL474">
        <v>1</v>
      </c>
      <c r="AN474">
        <v>0</v>
      </c>
      <c r="AO474">
        <v>1</v>
      </c>
      <c r="AP474">
        <v>0</v>
      </c>
      <c r="AQ474">
        <v>0</v>
      </c>
      <c r="AR474">
        <v>0</v>
      </c>
      <c r="AS474" t="s">
        <v>3</v>
      </c>
      <c r="AT474">
        <v>1.75</v>
      </c>
      <c r="AU474" t="s">
        <v>3</v>
      </c>
      <c r="AV474">
        <v>0</v>
      </c>
      <c r="AW474">
        <v>2</v>
      </c>
      <c r="AX474">
        <v>33035665</v>
      </c>
      <c r="AY474">
        <v>1</v>
      </c>
      <c r="AZ474">
        <v>0</v>
      </c>
      <c r="BA474">
        <v>450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Y474*Source!I221</f>
        <v>9.7649999999999994E-3</v>
      </c>
      <c r="CY474">
        <f t="shared" si="69"/>
        <v>29.98</v>
      </c>
      <c r="CZ474">
        <f t="shared" si="70"/>
        <v>29.98</v>
      </c>
      <c r="DA474">
        <f t="shared" si="71"/>
        <v>1</v>
      </c>
      <c r="DB474">
        <v>0</v>
      </c>
    </row>
    <row r="475" spans="1:106" x14ac:dyDescent="0.2">
      <c r="A475">
        <f>ROW(Source!A221)</f>
        <v>221</v>
      </c>
      <c r="B475">
        <v>33034105</v>
      </c>
      <c r="C475">
        <v>33035641</v>
      </c>
      <c r="D475">
        <v>32517740</v>
      </c>
      <c r="E475">
        <v>1</v>
      </c>
      <c r="F475">
        <v>1</v>
      </c>
      <c r="G475">
        <v>19</v>
      </c>
      <c r="H475">
        <v>3</v>
      </c>
      <c r="I475" t="s">
        <v>831</v>
      </c>
      <c r="J475" t="s">
        <v>832</v>
      </c>
      <c r="K475" t="s">
        <v>833</v>
      </c>
      <c r="L475">
        <v>1339</v>
      </c>
      <c r="N475">
        <v>1007</v>
      </c>
      <c r="O475" t="s">
        <v>830</v>
      </c>
      <c r="P475" t="s">
        <v>830</v>
      </c>
      <c r="Q475">
        <v>1</v>
      </c>
      <c r="W475">
        <v>0</v>
      </c>
      <c r="X475">
        <v>-86784973</v>
      </c>
      <c r="Y475">
        <v>0.08</v>
      </c>
      <c r="AA475">
        <v>4993.7</v>
      </c>
      <c r="AB475">
        <v>0</v>
      </c>
      <c r="AC475">
        <v>0</v>
      </c>
      <c r="AD475">
        <v>0</v>
      </c>
      <c r="AE475">
        <v>4993.7</v>
      </c>
      <c r="AF475">
        <v>0</v>
      </c>
      <c r="AG475">
        <v>0</v>
      </c>
      <c r="AH475">
        <v>0</v>
      </c>
      <c r="AI475">
        <v>1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3</v>
      </c>
      <c r="AT475">
        <v>0.08</v>
      </c>
      <c r="AU475" t="s">
        <v>3</v>
      </c>
      <c r="AV475">
        <v>0</v>
      </c>
      <c r="AW475">
        <v>2</v>
      </c>
      <c r="AX475">
        <v>33035666</v>
      </c>
      <c r="AY475">
        <v>1</v>
      </c>
      <c r="AZ475">
        <v>0</v>
      </c>
      <c r="BA475">
        <v>451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Y475*Source!I221</f>
        <v>4.4640000000000001E-4</v>
      </c>
      <c r="CY475">
        <f t="shared" si="69"/>
        <v>4993.7</v>
      </c>
      <c r="CZ475">
        <f t="shared" si="70"/>
        <v>4993.7</v>
      </c>
      <c r="DA475">
        <f t="shared" si="71"/>
        <v>1</v>
      </c>
      <c r="DB475">
        <v>0</v>
      </c>
    </row>
    <row r="476" spans="1:106" x14ac:dyDescent="0.2">
      <c r="A476">
        <f>ROW(Source!A221)</f>
        <v>221</v>
      </c>
      <c r="B476">
        <v>33034105</v>
      </c>
      <c r="C476">
        <v>33035641</v>
      </c>
      <c r="D476">
        <v>32517729</v>
      </c>
      <c r="E476">
        <v>1</v>
      </c>
      <c r="F476">
        <v>1</v>
      </c>
      <c r="G476">
        <v>19</v>
      </c>
      <c r="H476">
        <v>3</v>
      </c>
      <c r="I476" t="s">
        <v>834</v>
      </c>
      <c r="J476" t="s">
        <v>835</v>
      </c>
      <c r="K476" t="s">
        <v>836</v>
      </c>
      <c r="L476">
        <v>1339</v>
      </c>
      <c r="N476">
        <v>1007</v>
      </c>
      <c r="O476" t="s">
        <v>830</v>
      </c>
      <c r="P476" t="s">
        <v>830</v>
      </c>
      <c r="Q476">
        <v>1</v>
      </c>
      <c r="W476">
        <v>0</v>
      </c>
      <c r="X476">
        <v>-36459073</v>
      </c>
      <c r="Y476">
        <v>0.69</v>
      </c>
      <c r="AA476">
        <v>3762.19</v>
      </c>
      <c r="AB476">
        <v>0</v>
      </c>
      <c r="AC476">
        <v>0</v>
      </c>
      <c r="AD476">
        <v>0</v>
      </c>
      <c r="AE476">
        <v>3762.19</v>
      </c>
      <c r="AF476">
        <v>0</v>
      </c>
      <c r="AG476">
        <v>0</v>
      </c>
      <c r="AH476">
        <v>0</v>
      </c>
      <c r="AI476">
        <v>1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3</v>
      </c>
      <c r="AT476">
        <v>0.69</v>
      </c>
      <c r="AU476" t="s">
        <v>3</v>
      </c>
      <c r="AV476">
        <v>0</v>
      </c>
      <c r="AW476">
        <v>2</v>
      </c>
      <c r="AX476">
        <v>33035667</v>
      </c>
      <c r="AY476">
        <v>1</v>
      </c>
      <c r="AZ476">
        <v>0</v>
      </c>
      <c r="BA476">
        <v>452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Y476*Source!I221</f>
        <v>3.8501999999999998E-3</v>
      </c>
      <c r="CY476">
        <f t="shared" si="69"/>
        <v>3762.19</v>
      </c>
      <c r="CZ476">
        <f t="shared" si="70"/>
        <v>3762.19</v>
      </c>
      <c r="DA476">
        <f t="shared" si="71"/>
        <v>1</v>
      </c>
      <c r="DB476">
        <v>0</v>
      </c>
    </row>
    <row r="477" spans="1:106" x14ac:dyDescent="0.2">
      <c r="A477">
        <f>ROW(Source!A221)</f>
        <v>221</v>
      </c>
      <c r="B477">
        <v>33034105</v>
      </c>
      <c r="C477">
        <v>33035641</v>
      </c>
      <c r="D477">
        <v>32517783</v>
      </c>
      <c r="E477">
        <v>1</v>
      </c>
      <c r="F477">
        <v>1</v>
      </c>
      <c r="G477">
        <v>19</v>
      </c>
      <c r="H477">
        <v>3</v>
      </c>
      <c r="I477" t="s">
        <v>837</v>
      </c>
      <c r="J477" t="s">
        <v>838</v>
      </c>
      <c r="K477" t="s">
        <v>839</v>
      </c>
      <c r="L477">
        <v>1339</v>
      </c>
      <c r="N477">
        <v>1007</v>
      </c>
      <c r="O477" t="s">
        <v>830</v>
      </c>
      <c r="P477" t="s">
        <v>830</v>
      </c>
      <c r="Q477">
        <v>1</v>
      </c>
      <c r="W477">
        <v>0</v>
      </c>
      <c r="X477">
        <v>-1282603236</v>
      </c>
      <c r="Y477">
        <v>0.2</v>
      </c>
      <c r="AA477">
        <v>5631.96</v>
      </c>
      <c r="AB477">
        <v>0</v>
      </c>
      <c r="AC477">
        <v>0</v>
      </c>
      <c r="AD477">
        <v>0</v>
      </c>
      <c r="AE477">
        <v>5631.96</v>
      </c>
      <c r="AF477">
        <v>0</v>
      </c>
      <c r="AG477">
        <v>0</v>
      </c>
      <c r="AH477">
        <v>0</v>
      </c>
      <c r="AI477">
        <v>1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0</v>
      </c>
      <c r="AQ477">
        <v>0</v>
      </c>
      <c r="AR477">
        <v>0</v>
      </c>
      <c r="AS477" t="s">
        <v>3</v>
      </c>
      <c r="AT477">
        <v>0.2</v>
      </c>
      <c r="AU477" t="s">
        <v>3</v>
      </c>
      <c r="AV477">
        <v>0</v>
      </c>
      <c r="AW477">
        <v>2</v>
      </c>
      <c r="AX477">
        <v>33035668</v>
      </c>
      <c r="AY477">
        <v>1</v>
      </c>
      <c r="AZ477">
        <v>0</v>
      </c>
      <c r="BA477">
        <v>453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Y477*Source!I221</f>
        <v>1.116E-3</v>
      </c>
      <c r="CY477">
        <f t="shared" si="69"/>
        <v>5631.96</v>
      </c>
      <c r="CZ477">
        <f t="shared" si="70"/>
        <v>5631.96</v>
      </c>
      <c r="DA477">
        <f t="shared" si="71"/>
        <v>1</v>
      </c>
      <c r="DB477">
        <v>0</v>
      </c>
    </row>
    <row r="478" spans="1:106" x14ac:dyDescent="0.2">
      <c r="A478">
        <f>ROW(Source!A221)</f>
        <v>221</v>
      </c>
      <c r="B478">
        <v>33034105</v>
      </c>
      <c r="C478">
        <v>33035641</v>
      </c>
      <c r="D478">
        <v>32517784</v>
      </c>
      <c r="E478">
        <v>1</v>
      </c>
      <c r="F478">
        <v>1</v>
      </c>
      <c r="G478">
        <v>19</v>
      </c>
      <c r="H478">
        <v>3</v>
      </c>
      <c r="I478" t="s">
        <v>840</v>
      </c>
      <c r="J478" t="s">
        <v>841</v>
      </c>
      <c r="K478" t="s">
        <v>842</v>
      </c>
      <c r="L478">
        <v>1339</v>
      </c>
      <c r="N478">
        <v>1007</v>
      </c>
      <c r="O478" t="s">
        <v>830</v>
      </c>
      <c r="P478" t="s">
        <v>830</v>
      </c>
      <c r="Q478">
        <v>1</v>
      </c>
      <c r="W478">
        <v>0</v>
      </c>
      <c r="X478">
        <v>966492149</v>
      </c>
      <c r="Y478">
        <v>0.69</v>
      </c>
      <c r="AA478">
        <v>5631.96</v>
      </c>
      <c r="AB478">
        <v>0</v>
      </c>
      <c r="AC478">
        <v>0</v>
      </c>
      <c r="AD478">
        <v>0</v>
      </c>
      <c r="AE478">
        <v>5631.96</v>
      </c>
      <c r="AF478">
        <v>0</v>
      </c>
      <c r="AG478">
        <v>0</v>
      </c>
      <c r="AH478">
        <v>0</v>
      </c>
      <c r="AI478">
        <v>1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0</v>
      </c>
      <c r="AQ478">
        <v>0</v>
      </c>
      <c r="AR478">
        <v>0</v>
      </c>
      <c r="AS478" t="s">
        <v>3</v>
      </c>
      <c r="AT478">
        <v>0.69</v>
      </c>
      <c r="AU478" t="s">
        <v>3</v>
      </c>
      <c r="AV478">
        <v>0</v>
      </c>
      <c r="AW478">
        <v>2</v>
      </c>
      <c r="AX478">
        <v>33035669</v>
      </c>
      <c r="AY478">
        <v>1</v>
      </c>
      <c r="AZ478">
        <v>0</v>
      </c>
      <c r="BA478">
        <v>454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Y478*Source!I221</f>
        <v>3.8501999999999998E-3</v>
      </c>
      <c r="CY478">
        <f t="shared" si="69"/>
        <v>5631.96</v>
      </c>
      <c r="CZ478">
        <f t="shared" si="70"/>
        <v>5631.96</v>
      </c>
      <c r="DA478">
        <f t="shared" si="71"/>
        <v>1</v>
      </c>
      <c r="DB478">
        <v>0</v>
      </c>
    </row>
    <row r="479" spans="1:106" x14ac:dyDescent="0.2">
      <c r="A479">
        <f>ROW(Source!A221)</f>
        <v>221</v>
      </c>
      <c r="B479">
        <v>33034105</v>
      </c>
      <c r="C479">
        <v>33035641</v>
      </c>
      <c r="D479">
        <v>32519911</v>
      </c>
      <c r="E479">
        <v>1</v>
      </c>
      <c r="F479">
        <v>1</v>
      </c>
      <c r="G479">
        <v>19</v>
      </c>
      <c r="H479">
        <v>3</v>
      </c>
      <c r="I479" t="s">
        <v>843</v>
      </c>
      <c r="J479" t="s">
        <v>844</v>
      </c>
      <c r="K479" t="s">
        <v>845</v>
      </c>
      <c r="L479">
        <v>1339</v>
      </c>
      <c r="N479">
        <v>1007</v>
      </c>
      <c r="O479" t="s">
        <v>830</v>
      </c>
      <c r="P479" t="s">
        <v>830</v>
      </c>
      <c r="Q479">
        <v>1</v>
      </c>
      <c r="W479">
        <v>0</v>
      </c>
      <c r="X479">
        <v>-1613524913</v>
      </c>
      <c r="Y479">
        <v>102</v>
      </c>
      <c r="AA479">
        <v>3195.93</v>
      </c>
      <c r="AB479">
        <v>0</v>
      </c>
      <c r="AC479">
        <v>0</v>
      </c>
      <c r="AD479">
        <v>0</v>
      </c>
      <c r="AE479">
        <v>3195.93</v>
      </c>
      <c r="AF479">
        <v>0</v>
      </c>
      <c r="AG479">
        <v>0</v>
      </c>
      <c r="AH479">
        <v>0</v>
      </c>
      <c r="AI479">
        <v>1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0</v>
      </c>
      <c r="AQ479">
        <v>0</v>
      </c>
      <c r="AR479">
        <v>0</v>
      </c>
      <c r="AS479" t="s">
        <v>3</v>
      </c>
      <c r="AT479">
        <v>102</v>
      </c>
      <c r="AU479" t="s">
        <v>3</v>
      </c>
      <c r="AV479">
        <v>0</v>
      </c>
      <c r="AW479">
        <v>2</v>
      </c>
      <c r="AX479">
        <v>33035670</v>
      </c>
      <c r="AY479">
        <v>1</v>
      </c>
      <c r="AZ479">
        <v>0</v>
      </c>
      <c r="BA479">
        <v>455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Y479*Source!I221</f>
        <v>0.56916</v>
      </c>
      <c r="CY479">
        <f t="shared" si="69"/>
        <v>3195.93</v>
      </c>
      <c r="CZ479">
        <f t="shared" si="70"/>
        <v>3195.93</v>
      </c>
      <c r="DA479">
        <f t="shared" si="71"/>
        <v>1</v>
      </c>
      <c r="DB479">
        <v>0</v>
      </c>
    </row>
    <row r="480" spans="1:106" x14ac:dyDescent="0.2">
      <c r="A480">
        <f>ROW(Source!A221)</f>
        <v>221</v>
      </c>
      <c r="B480">
        <v>33034105</v>
      </c>
      <c r="C480">
        <v>33035641</v>
      </c>
      <c r="D480">
        <v>32521663</v>
      </c>
      <c r="E480">
        <v>1</v>
      </c>
      <c r="F480">
        <v>1</v>
      </c>
      <c r="G480">
        <v>19</v>
      </c>
      <c r="H480">
        <v>3</v>
      </c>
      <c r="I480" t="s">
        <v>846</v>
      </c>
      <c r="J480" t="s">
        <v>847</v>
      </c>
      <c r="K480" t="s">
        <v>848</v>
      </c>
      <c r="L480">
        <v>1327</v>
      </c>
      <c r="N480">
        <v>1005</v>
      </c>
      <c r="O480" t="s">
        <v>823</v>
      </c>
      <c r="P480" t="s">
        <v>823</v>
      </c>
      <c r="Q480">
        <v>1</v>
      </c>
      <c r="W480">
        <v>0</v>
      </c>
      <c r="X480">
        <v>603730207</v>
      </c>
      <c r="Y480">
        <v>49.5</v>
      </c>
      <c r="AA480">
        <v>207.09</v>
      </c>
      <c r="AB480">
        <v>0</v>
      </c>
      <c r="AC480">
        <v>0</v>
      </c>
      <c r="AD480">
        <v>0</v>
      </c>
      <c r="AE480">
        <v>207.09</v>
      </c>
      <c r="AF480">
        <v>0</v>
      </c>
      <c r="AG480">
        <v>0</v>
      </c>
      <c r="AH480">
        <v>0</v>
      </c>
      <c r="AI480">
        <v>1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0</v>
      </c>
      <c r="AQ480">
        <v>0</v>
      </c>
      <c r="AR480">
        <v>0</v>
      </c>
      <c r="AS480" t="s">
        <v>3</v>
      </c>
      <c r="AT480">
        <v>49.5</v>
      </c>
      <c r="AU480" t="s">
        <v>3</v>
      </c>
      <c r="AV480">
        <v>0</v>
      </c>
      <c r="AW480">
        <v>2</v>
      </c>
      <c r="AX480">
        <v>33035671</v>
      </c>
      <c r="AY480">
        <v>1</v>
      </c>
      <c r="AZ480">
        <v>0</v>
      </c>
      <c r="BA480">
        <v>456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Y480*Source!I221</f>
        <v>0.27621000000000001</v>
      </c>
      <c r="CY480">
        <f t="shared" si="69"/>
        <v>207.09</v>
      </c>
      <c r="CZ480">
        <f t="shared" si="70"/>
        <v>207.09</v>
      </c>
      <c r="DA480">
        <f t="shared" si="71"/>
        <v>1</v>
      </c>
      <c r="DB480">
        <v>0</v>
      </c>
    </row>
    <row r="481" spans="1:106" x14ac:dyDescent="0.2">
      <c r="A481">
        <f>ROW(Source!A261)</f>
        <v>261</v>
      </c>
      <c r="B481">
        <v>33034105</v>
      </c>
      <c r="C481">
        <v>33035675</v>
      </c>
      <c r="D481">
        <v>32505425</v>
      </c>
      <c r="E481">
        <v>19</v>
      </c>
      <c r="F481">
        <v>1</v>
      </c>
      <c r="G481">
        <v>19</v>
      </c>
      <c r="H481">
        <v>1</v>
      </c>
      <c r="I481" t="s">
        <v>795</v>
      </c>
      <c r="J481" t="s">
        <v>3</v>
      </c>
      <c r="K481" t="s">
        <v>796</v>
      </c>
      <c r="L481">
        <v>1191</v>
      </c>
      <c r="N481">
        <v>1013</v>
      </c>
      <c r="O481" t="s">
        <v>797</v>
      </c>
      <c r="P481" t="s">
        <v>797</v>
      </c>
      <c r="Q481">
        <v>1</v>
      </c>
      <c r="W481">
        <v>0</v>
      </c>
      <c r="X481">
        <v>476480486</v>
      </c>
      <c r="Y481">
        <v>36.11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1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0</v>
      </c>
      <c r="AQ481">
        <v>0</v>
      </c>
      <c r="AR481">
        <v>0</v>
      </c>
      <c r="AS481" t="s">
        <v>3</v>
      </c>
      <c r="AT481">
        <v>36.11</v>
      </c>
      <c r="AU481" t="s">
        <v>3</v>
      </c>
      <c r="AV481">
        <v>1</v>
      </c>
      <c r="AW481">
        <v>2</v>
      </c>
      <c r="AX481">
        <v>33035681</v>
      </c>
      <c r="AY481">
        <v>1</v>
      </c>
      <c r="AZ481">
        <v>0</v>
      </c>
      <c r="BA481">
        <v>457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Y481*Source!I261</f>
        <v>2.5204779999999998</v>
      </c>
      <c r="CY481">
        <f>AD481</f>
        <v>0</v>
      </c>
      <c r="CZ481">
        <f>AH481</f>
        <v>0</v>
      </c>
      <c r="DA481">
        <f>AL481</f>
        <v>1</v>
      </c>
      <c r="DB481">
        <v>0</v>
      </c>
    </row>
    <row r="482" spans="1:106" x14ac:dyDescent="0.2">
      <c r="A482">
        <f>ROW(Source!A261)</f>
        <v>261</v>
      </c>
      <c r="B482">
        <v>33034105</v>
      </c>
      <c r="C482">
        <v>33035675</v>
      </c>
      <c r="D482">
        <v>32516754</v>
      </c>
      <c r="E482">
        <v>1</v>
      </c>
      <c r="F482">
        <v>1</v>
      </c>
      <c r="G482">
        <v>19</v>
      </c>
      <c r="H482">
        <v>2</v>
      </c>
      <c r="I482" t="s">
        <v>798</v>
      </c>
      <c r="J482" t="s">
        <v>799</v>
      </c>
      <c r="K482" t="s">
        <v>800</v>
      </c>
      <c r="L482">
        <v>1368</v>
      </c>
      <c r="N482">
        <v>1011</v>
      </c>
      <c r="O482" t="s">
        <v>801</v>
      </c>
      <c r="P482" t="s">
        <v>801</v>
      </c>
      <c r="Q482">
        <v>1</v>
      </c>
      <c r="W482">
        <v>0</v>
      </c>
      <c r="X482">
        <v>-1683917449</v>
      </c>
      <c r="Y482">
        <v>21.91</v>
      </c>
      <c r="AA482">
        <v>0</v>
      </c>
      <c r="AB482">
        <v>70.98</v>
      </c>
      <c r="AC482">
        <v>6.52</v>
      </c>
      <c r="AD482">
        <v>0</v>
      </c>
      <c r="AE482">
        <v>0</v>
      </c>
      <c r="AF482">
        <v>70.98</v>
      </c>
      <c r="AG482">
        <v>6.52</v>
      </c>
      <c r="AH482">
        <v>0</v>
      </c>
      <c r="AI482">
        <v>1</v>
      </c>
      <c r="AJ482">
        <v>1</v>
      </c>
      <c r="AK482">
        <v>1</v>
      </c>
      <c r="AL482">
        <v>1</v>
      </c>
      <c r="AN482">
        <v>0</v>
      </c>
      <c r="AO482">
        <v>1</v>
      </c>
      <c r="AP482">
        <v>0</v>
      </c>
      <c r="AQ482">
        <v>0</v>
      </c>
      <c r="AR482">
        <v>0</v>
      </c>
      <c r="AS482" t="s">
        <v>3</v>
      </c>
      <c r="AT482">
        <v>21.91</v>
      </c>
      <c r="AU482" t="s">
        <v>3</v>
      </c>
      <c r="AV482">
        <v>0</v>
      </c>
      <c r="AW482">
        <v>2</v>
      </c>
      <c r="AX482">
        <v>33035682</v>
      </c>
      <c r="AY482">
        <v>1</v>
      </c>
      <c r="AZ482">
        <v>0</v>
      </c>
      <c r="BA482">
        <v>458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Y482*Source!I261</f>
        <v>1.529318</v>
      </c>
      <c r="CY482">
        <f>AB482</f>
        <v>70.98</v>
      </c>
      <c r="CZ482">
        <f>AF482</f>
        <v>70.98</v>
      </c>
      <c r="DA482">
        <f>AJ482</f>
        <v>1</v>
      </c>
      <c r="DB482">
        <v>0</v>
      </c>
    </row>
    <row r="483" spans="1:106" x14ac:dyDescent="0.2">
      <c r="A483">
        <f>ROW(Source!A261)</f>
        <v>261</v>
      </c>
      <c r="B483">
        <v>33034105</v>
      </c>
      <c r="C483">
        <v>33035675</v>
      </c>
      <c r="D483">
        <v>32518977</v>
      </c>
      <c r="E483">
        <v>1</v>
      </c>
      <c r="F483">
        <v>1</v>
      </c>
      <c r="G483">
        <v>19</v>
      </c>
      <c r="H483">
        <v>3</v>
      </c>
      <c r="I483" t="s">
        <v>802</v>
      </c>
      <c r="J483" t="s">
        <v>803</v>
      </c>
      <c r="K483" t="s">
        <v>804</v>
      </c>
      <c r="L483">
        <v>1348</v>
      </c>
      <c r="N483">
        <v>1009</v>
      </c>
      <c r="O483" t="s">
        <v>19</v>
      </c>
      <c r="P483" t="s">
        <v>19</v>
      </c>
      <c r="Q483">
        <v>1000</v>
      </c>
      <c r="W483">
        <v>0</v>
      </c>
      <c r="X483">
        <v>-1592467254</v>
      </c>
      <c r="Y483">
        <v>0.03</v>
      </c>
      <c r="AA483">
        <v>117442.26</v>
      </c>
      <c r="AB483">
        <v>0</v>
      </c>
      <c r="AC483">
        <v>0</v>
      </c>
      <c r="AD483">
        <v>0</v>
      </c>
      <c r="AE483">
        <v>117442.26</v>
      </c>
      <c r="AF483">
        <v>0</v>
      </c>
      <c r="AG483">
        <v>0</v>
      </c>
      <c r="AH483">
        <v>0</v>
      </c>
      <c r="AI483">
        <v>1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0</v>
      </c>
      <c r="AQ483">
        <v>0</v>
      </c>
      <c r="AR483">
        <v>0</v>
      </c>
      <c r="AS483" t="s">
        <v>3</v>
      </c>
      <c r="AT483">
        <v>0.03</v>
      </c>
      <c r="AU483" t="s">
        <v>3</v>
      </c>
      <c r="AV483">
        <v>0</v>
      </c>
      <c r="AW483">
        <v>2</v>
      </c>
      <c r="AX483">
        <v>33035683</v>
      </c>
      <c r="AY483">
        <v>1</v>
      </c>
      <c r="AZ483">
        <v>0</v>
      </c>
      <c r="BA483">
        <v>459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Y483*Source!I261</f>
        <v>2.0939999999999999E-3</v>
      </c>
      <c r="CY483">
        <f>AA483</f>
        <v>117442.26</v>
      </c>
      <c r="CZ483">
        <f>AE483</f>
        <v>117442.26</v>
      </c>
      <c r="DA483">
        <f>AI483</f>
        <v>1</v>
      </c>
      <c r="DB483">
        <v>0</v>
      </c>
    </row>
    <row r="484" spans="1:106" x14ac:dyDescent="0.2">
      <c r="A484">
        <f>ROW(Source!A261)</f>
        <v>261</v>
      </c>
      <c r="B484">
        <v>33034105</v>
      </c>
      <c r="C484">
        <v>33035675</v>
      </c>
      <c r="D484">
        <v>32520163</v>
      </c>
      <c r="E484">
        <v>1</v>
      </c>
      <c r="F484">
        <v>1</v>
      </c>
      <c r="G484">
        <v>19</v>
      </c>
      <c r="H484">
        <v>3</v>
      </c>
      <c r="I484" t="s">
        <v>25</v>
      </c>
      <c r="J484" t="s">
        <v>27</v>
      </c>
      <c r="K484" t="s">
        <v>26</v>
      </c>
      <c r="L484">
        <v>1348</v>
      </c>
      <c r="N484">
        <v>1009</v>
      </c>
      <c r="O484" t="s">
        <v>19</v>
      </c>
      <c r="P484" t="s">
        <v>19</v>
      </c>
      <c r="Q484">
        <v>1000</v>
      </c>
      <c r="W484">
        <v>0</v>
      </c>
      <c r="X484">
        <v>-1467733540</v>
      </c>
      <c r="Y484">
        <v>1</v>
      </c>
      <c r="AA484">
        <v>53410.15</v>
      </c>
      <c r="AB484">
        <v>0</v>
      </c>
      <c r="AC484">
        <v>0</v>
      </c>
      <c r="AD484">
        <v>0</v>
      </c>
      <c r="AE484">
        <v>53410.15</v>
      </c>
      <c r="AF484">
        <v>0</v>
      </c>
      <c r="AG484">
        <v>0</v>
      </c>
      <c r="AH484">
        <v>0</v>
      </c>
      <c r="AI484">
        <v>1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0</v>
      </c>
      <c r="AQ484">
        <v>0</v>
      </c>
      <c r="AR484">
        <v>0</v>
      </c>
      <c r="AS484" t="s">
        <v>3</v>
      </c>
      <c r="AT484">
        <v>1</v>
      </c>
      <c r="AU484" t="s">
        <v>3</v>
      </c>
      <c r="AV484">
        <v>0</v>
      </c>
      <c r="AW484">
        <v>2</v>
      </c>
      <c r="AX484">
        <v>33035684</v>
      </c>
      <c r="AY484">
        <v>1</v>
      </c>
      <c r="AZ484">
        <v>0</v>
      </c>
      <c r="BA484">
        <v>460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Y484*Source!I261</f>
        <v>6.9800000000000001E-2</v>
      </c>
      <c r="CY484">
        <f>AA484</f>
        <v>53410.15</v>
      </c>
      <c r="CZ484">
        <f>AE484</f>
        <v>53410.15</v>
      </c>
      <c r="DA484">
        <f>AI484</f>
        <v>1</v>
      </c>
      <c r="DB484">
        <v>0</v>
      </c>
    </row>
    <row r="485" spans="1:106" x14ac:dyDescent="0.2">
      <c r="A485">
        <f>ROW(Source!A261)</f>
        <v>261</v>
      </c>
      <c r="B485">
        <v>33034105</v>
      </c>
      <c r="C485">
        <v>33035675</v>
      </c>
      <c r="D485">
        <v>32520163</v>
      </c>
      <c r="E485">
        <v>1</v>
      </c>
      <c r="F485">
        <v>1</v>
      </c>
      <c r="G485">
        <v>19</v>
      </c>
      <c r="H485">
        <v>3</v>
      </c>
      <c r="I485" t="s">
        <v>25</v>
      </c>
      <c r="J485" t="s">
        <v>27</v>
      </c>
      <c r="K485" t="s">
        <v>26</v>
      </c>
      <c r="L485">
        <v>1348</v>
      </c>
      <c r="N485">
        <v>1009</v>
      </c>
      <c r="O485" t="s">
        <v>19</v>
      </c>
      <c r="P485" t="s">
        <v>19</v>
      </c>
      <c r="Q485">
        <v>1000</v>
      </c>
      <c r="W485">
        <v>0</v>
      </c>
      <c r="X485">
        <v>-1467733540</v>
      </c>
      <c r="Y485">
        <v>-1</v>
      </c>
      <c r="AA485">
        <v>53410.15</v>
      </c>
      <c r="AB485">
        <v>0</v>
      </c>
      <c r="AC485">
        <v>0</v>
      </c>
      <c r="AD485">
        <v>0</v>
      </c>
      <c r="AE485">
        <v>53410.15</v>
      </c>
      <c r="AF485">
        <v>0</v>
      </c>
      <c r="AG485">
        <v>0</v>
      </c>
      <c r="AH485">
        <v>0</v>
      </c>
      <c r="AI485">
        <v>1</v>
      </c>
      <c r="AJ485">
        <v>1</v>
      </c>
      <c r="AK485">
        <v>1</v>
      </c>
      <c r="AL485">
        <v>1</v>
      </c>
      <c r="AN485">
        <v>0</v>
      </c>
      <c r="AO485">
        <v>0</v>
      </c>
      <c r="AP485">
        <v>0</v>
      </c>
      <c r="AQ485">
        <v>0</v>
      </c>
      <c r="AR485">
        <v>0</v>
      </c>
      <c r="AS485" t="s">
        <v>3</v>
      </c>
      <c r="AT485">
        <v>-1</v>
      </c>
      <c r="AU485" t="s">
        <v>3</v>
      </c>
      <c r="AV485">
        <v>0</v>
      </c>
      <c r="AW485">
        <v>1</v>
      </c>
      <c r="AX485">
        <v>-1</v>
      </c>
      <c r="AY485">
        <v>0</v>
      </c>
      <c r="AZ485">
        <v>0</v>
      </c>
      <c r="BA485" t="s">
        <v>3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Y485*Source!I261</f>
        <v>-6.9800000000000001E-2</v>
      </c>
      <c r="CY485">
        <f>AA485</f>
        <v>53410.15</v>
      </c>
      <c r="CZ485">
        <f>AE485</f>
        <v>53410.15</v>
      </c>
      <c r="DA485">
        <f>AI485</f>
        <v>1</v>
      </c>
      <c r="DB485">
        <v>0</v>
      </c>
    </row>
    <row r="486" spans="1:106" x14ac:dyDescent="0.2">
      <c r="A486">
        <f>ROW(Source!A263)</f>
        <v>263</v>
      </c>
      <c r="B486">
        <v>33034105</v>
      </c>
      <c r="C486">
        <v>33035686</v>
      </c>
      <c r="D486">
        <v>32505425</v>
      </c>
      <c r="E486">
        <v>19</v>
      </c>
      <c r="F486">
        <v>1</v>
      </c>
      <c r="G486">
        <v>19</v>
      </c>
      <c r="H486">
        <v>1</v>
      </c>
      <c r="I486" t="s">
        <v>795</v>
      </c>
      <c r="J486" t="s">
        <v>3</v>
      </c>
      <c r="K486" t="s">
        <v>796</v>
      </c>
      <c r="L486">
        <v>1191</v>
      </c>
      <c r="N486">
        <v>1013</v>
      </c>
      <c r="O486" t="s">
        <v>797</v>
      </c>
      <c r="P486" t="s">
        <v>797</v>
      </c>
      <c r="Q486">
        <v>1</v>
      </c>
      <c r="W486">
        <v>0</v>
      </c>
      <c r="X486">
        <v>476480486</v>
      </c>
      <c r="Y486">
        <v>453.1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1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3</v>
      </c>
      <c r="AT486">
        <v>453.1</v>
      </c>
      <c r="AU486" t="s">
        <v>3</v>
      </c>
      <c r="AV486">
        <v>1</v>
      </c>
      <c r="AW486">
        <v>2</v>
      </c>
      <c r="AX486">
        <v>33035702</v>
      </c>
      <c r="AY486">
        <v>1</v>
      </c>
      <c r="AZ486">
        <v>0</v>
      </c>
      <c r="BA486">
        <v>461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Y486*Source!I263</f>
        <v>4.3030907000000003</v>
      </c>
      <c r="CY486">
        <f>AD486</f>
        <v>0</v>
      </c>
      <c r="CZ486">
        <f>AH486</f>
        <v>0</v>
      </c>
      <c r="DA486">
        <f>AL486</f>
        <v>1</v>
      </c>
      <c r="DB486">
        <v>0</v>
      </c>
    </row>
    <row r="487" spans="1:106" x14ac:dyDescent="0.2">
      <c r="A487">
        <f>ROW(Source!A263)</f>
        <v>263</v>
      </c>
      <c r="B487">
        <v>33034105</v>
      </c>
      <c r="C487">
        <v>33035686</v>
      </c>
      <c r="D487">
        <v>32517073</v>
      </c>
      <c r="E487">
        <v>1</v>
      </c>
      <c r="F487">
        <v>1</v>
      </c>
      <c r="G487">
        <v>19</v>
      </c>
      <c r="H487">
        <v>2</v>
      </c>
      <c r="I487" t="s">
        <v>805</v>
      </c>
      <c r="J487" t="s">
        <v>806</v>
      </c>
      <c r="K487" t="s">
        <v>807</v>
      </c>
      <c r="L487">
        <v>1368</v>
      </c>
      <c r="N487">
        <v>1011</v>
      </c>
      <c r="O487" t="s">
        <v>801</v>
      </c>
      <c r="P487" t="s">
        <v>801</v>
      </c>
      <c r="Q487">
        <v>1</v>
      </c>
      <c r="W487">
        <v>0</v>
      </c>
      <c r="X487">
        <v>-865246060</v>
      </c>
      <c r="Y487">
        <v>1.38</v>
      </c>
      <c r="AA487">
        <v>0</v>
      </c>
      <c r="AB487">
        <v>3.37</v>
      </c>
      <c r="AC487">
        <v>0.85</v>
      </c>
      <c r="AD487">
        <v>0</v>
      </c>
      <c r="AE487">
        <v>0</v>
      </c>
      <c r="AF487">
        <v>3.37</v>
      </c>
      <c r="AG487">
        <v>0.85</v>
      </c>
      <c r="AH487">
        <v>0</v>
      </c>
      <c r="AI487">
        <v>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3</v>
      </c>
      <c r="AT487">
        <v>1.38</v>
      </c>
      <c r="AU487" t="s">
        <v>3</v>
      </c>
      <c r="AV487">
        <v>0</v>
      </c>
      <c r="AW487">
        <v>2</v>
      </c>
      <c r="AX487">
        <v>33035703</v>
      </c>
      <c r="AY487">
        <v>1</v>
      </c>
      <c r="AZ487">
        <v>0</v>
      </c>
      <c r="BA487">
        <v>462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Y487*Source!I263</f>
        <v>1.3105859999999999E-2</v>
      </c>
      <c r="CY487">
        <f>AB487</f>
        <v>3.37</v>
      </c>
      <c r="CZ487">
        <f>AF487</f>
        <v>3.37</v>
      </c>
      <c r="DA487">
        <f>AJ487</f>
        <v>1</v>
      </c>
      <c r="DB487">
        <v>0</v>
      </c>
    </row>
    <row r="488" spans="1:106" x14ac:dyDescent="0.2">
      <c r="A488">
        <f>ROW(Source!A263)</f>
        <v>263</v>
      </c>
      <c r="B488">
        <v>33034105</v>
      </c>
      <c r="C488">
        <v>33035686</v>
      </c>
      <c r="D488">
        <v>32516433</v>
      </c>
      <c r="E488">
        <v>1</v>
      </c>
      <c r="F488">
        <v>1</v>
      </c>
      <c r="G488">
        <v>19</v>
      </c>
      <c r="H488">
        <v>2</v>
      </c>
      <c r="I488" t="s">
        <v>808</v>
      </c>
      <c r="J488" t="s">
        <v>809</v>
      </c>
      <c r="K488" t="s">
        <v>810</v>
      </c>
      <c r="L488">
        <v>1368</v>
      </c>
      <c r="N488">
        <v>1011</v>
      </c>
      <c r="O488" t="s">
        <v>801</v>
      </c>
      <c r="P488" t="s">
        <v>801</v>
      </c>
      <c r="Q488">
        <v>1</v>
      </c>
      <c r="W488">
        <v>0</v>
      </c>
      <c r="X488">
        <v>1483315828</v>
      </c>
      <c r="Y488">
        <v>0.31</v>
      </c>
      <c r="AA488">
        <v>0</v>
      </c>
      <c r="AB488">
        <v>566.44000000000005</v>
      </c>
      <c r="AC488">
        <v>281.27999999999997</v>
      </c>
      <c r="AD488">
        <v>0</v>
      </c>
      <c r="AE488">
        <v>0</v>
      </c>
      <c r="AF488">
        <v>566.44000000000005</v>
      </c>
      <c r="AG488">
        <v>281.27999999999997</v>
      </c>
      <c r="AH488">
        <v>0</v>
      </c>
      <c r="AI488">
        <v>1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0</v>
      </c>
      <c r="AQ488">
        <v>0</v>
      </c>
      <c r="AR488">
        <v>0</v>
      </c>
      <c r="AS488" t="s">
        <v>3</v>
      </c>
      <c r="AT488">
        <v>0.31</v>
      </c>
      <c r="AU488" t="s">
        <v>3</v>
      </c>
      <c r="AV488">
        <v>0</v>
      </c>
      <c r="AW488">
        <v>2</v>
      </c>
      <c r="AX488">
        <v>33035704</v>
      </c>
      <c r="AY488">
        <v>1</v>
      </c>
      <c r="AZ488">
        <v>0</v>
      </c>
      <c r="BA488">
        <v>463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Y488*Source!I263</f>
        <v>2.94407E-3</v>
      </c>
      <c r="CY488">
        <f>AB488</f>
        <v>566.44000000000005</v>
      </c>
      <c r="CZ488">
        <f>AF488</f>
        <v>566.44000000000005</v>
      </c>
      <c r="DA488">
        <f>AJ488</f>
        <v>1</v>
      </c>
      <c r="DB488">
        <v>0</v>
      </c>
    </row>
    <row r="489" spans="1:106" x14ac:dyDescent="0.2">
      <c r="A489">
        <f>ROW(Source!A263)</f>
        <v>263</v>
      </c>
      <c r="B489">
        <v>33034105</v>
      </c>
      <c r="C489">
        <v>33035686</v>
      </c>
      <c r="D489">
        <v>32516599</v>
      </c>
      <c r="E489">
        <v>1</v>
      </c>
      <c r="F489">
        <v>1</v>
      </c>
      <c r="G489">
        <v>19</v>
      </c>
      <c r="H489">
        <v>2</v>
      </c>
      <c r="I489" t="s">
        <v>811</v>
      </c>
      <c r="J489" t="s">
        <v>812</v>
      </c>
      <c r="K489" t="s">
        <v>813</v>
      </c>
      <c r="L489">
        <v>1368</v>
      </c>
      <c r="N489">
        <v>1011</v>
      </c>
      <c r="O489" t="s">
        <v>801</v>
      </c>
      <c r="P489" t="s">
        <v>801</v>
      </c>
      <c r="Q489">
        <v>1</v>
      </c>
      <c r="W489">
        <v>0</v>
      </c>
      <c r="X489">
        <v>47389749</v>
      </c>
      <c r="Y489">
        <v>26.25</v>
      </c>
      <c r="AA489">
        <v>0</v>
      </c>
      <c r="AB489">
        <v>9.7100000000000009</v>
      </c>
      <c r="AC489">
        <v>2.25</v>
      </c>
      <c r="AD489">
        <v>0</v>
      </c>
      <c r="AE489">
        <v>0</v>
      </c>
      <c r="AF489">
        <v>9.7100000000000009</v>
      </c>
      <c r="AG489">
        <v>2.25</v>
      </c>
      <c r="AH489">
        <v>0</v>
      </c>
      <c r="AI489">
        <v>1</v>
      </c>
      <c r="AJ489">
        <v>1</v>
      </c>
      <c r="AK489">
        <v>1</v>
      </c>
      <c r="AL489">
        <v>1</v>
      </c>
      <c r="AN489">
        <v>0</v>
      </c>
      <c r="AO489">
        <v>1</v>
      </c>
      <c r="AP489">
        <v>0</v>
      </c>
      <c r="AQ489">
        <v>0</v>
      </c>
      <c r="AR489">
        <v>0</v>
      </c>
      <c r="AS489" t="s">
        <v>3</v>
      </c>
      <c r="AT489">
        <v>26.25</v>
      </c>
      <c r="AU489" t="s">
        <v>3</v>
      </c>
      <c r="AV489">
        <v>0</v>
      </c>
      <c r="AW489">
        <v>2</v>
      </c>
      <c r="AX489">
        <v>33035705</v>
      </c>
      <c r="AY489">
        <v>1</v>
      </c>
      <c r="AZ489">
        <v>0</v>
      </c>
      <c r="BA489">
        <v>464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Y489*Source!I263</f>
        <v>0.24929625</v>
      </c>
      <c r="CY489">
        <f>AB489</f>
        <v>9.7100000000000009</v>
      </c>
      <c r="CZ489">
        <f>AF489</f>
        <v>9.7100000000000009</v>
      </c>
      <c r="DA489">
        <f>AJ489</f>
        <v>1</v>
      </c>
      <c r="DB489">
        <v>0</v>
      </c>
    </row>
    <row r="490" spans="1:106" x14ac:dyDescent="0.2">
      <c r="A490">
        <f>ROW(Source!A263)</f>
        <v>263</v>
      </c>
      <c r="B490">
        <v>33034105</v>
      </c>
      <c r="C490">
        <v>33035686</v>
      </c>
      <c r="D490">
        <v>32517836</v>
      </c>
      <c r="E490">
        <v>1</v>
      </c>
      <c r="F490">
        <v>1</v>
      </c>
      <c r="G490">
        <v>19</v>
      </c>
      <c r="H490">
        <v>3</v>
      </c>
      <c r="I490" t="s">
        <v>814</v>
      </c>
      <c r="J490" t="s">
        <v>815</v>
      </c>
      <c r="K490" t="s">
        <v>816</v>
      </c>
      <c r="L490">
        <v>1348</v>
      </c>
      <c r="N490">
        <v>1009</v>
      </c>
      <c r="O490" t="s">
        <v>19</v>
      </c>
      <c r="P490" t="s">
        <v>19</v>
      </c>
      <c r="Q490">
        <v>1000</v>
      </c>
      <c r="W490">
        <v>0</v>
      </c>
      <c r="X490">
        <v>1571432467</v>
      </c>
      <c r="Y490">
        <v>0.04</v>
      </c>
      <c r="AA490">
        <v>31493.279999999999</v>
      </c>
      <c r="AB490">
        <v>0</v>
      </c>
      <c r="AC490">
        <v>0</v>
      </c>
      <c r="AD490">
        <v>0</v>
      </c>
      <c r="AE490">
        <v>31493.279999999999</v>
      </c>
      <c r="AF490">
        <v>0</v>
      </c>
      <c r="AG490">
        <v>0</v>
      </c>
      <c r="AH490">
        <v>0</v>
      </c>
      <c r="AI490">
        <v>1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0</v>
      </c>
      <c r="AQ490">
        <v>0</v>
      </c>
      <c r="AR490">
        <v>0</v>
      </c>
      <c r="AS490" t="s">
        <v>3</v>
      </c>
      <c r="AT490">
        <v>0.04</v>
      </c>
      <c r="AU490" t="s">
        <v>3</v>
      </c>
      <c r="AV490">
        <v>0</v>
      </c>
      <c r="AW490">
        <v>2</v>
      </c>
      <c r="AX490">
        <v>33035706</v>
      </c>
      <c r="AY490">
        <v>1</v>
      </c>
      <c r="AZ490">
        <v>0</v>
      </c>
      <c r="BA490">
        <v>465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Y490*Source!I263</f>
        <v>3.7988000000000003E-4</v>
      </c>
      <c r="CY490">
        <f t="shared" ref="CY490:CY500" si="72">AA490</f>
        <v>31493.279999999999</v>
      </c>
      <c r="CZ490">
        <f t="shared" ref="CZ490:CZ500" si="73">AE490</f>
        <v>31493.279999999999</v>
      </c>
      <c r="DA490">
        <f t="shared" ref="DA490:DA500" si="74">AI490</f>
        <v>1</v>
      </c>
      <c r="DB490">
        <v>0</v>
      </c>
    </row>
    <row r="491" spans="1:106" x14ac:dyDescent="0.2">
      <c r="A491">
        <f>ROW(Source!A263)</f>
        <v>263</v>
      </c>
      <c r="B491">
        <v>33034105</v>
      </c>
      <c r="C491">
        <v>33035686</v>
      </c>
      <c r="D491">
        <v>32518156</v>
      </c>
      <c r="E491">
        <v>1</v>
      </c>
      <c r="F491">
        <v>1</v>
      </c>
      <c r="G491">
        <v>19</v>
      </c>
      <c r="H491">
        <v>3</v>
      </c>
      <c r="I491" t="s">
        <v>817</v>
      </c>
      <c r="J491" t="s">
        <v>818</v>
      </c>
      <c r="K491" t="s">
        <v>819</v>
      </c>
      <c r="L491">
        <v>1348</v>
      </c>
      <c r="N491">
        <v>1009</v>
      </c>
      <c r="O491" t="s">
        <v>19</v>
      </c>
      <c r="P491" t="s">
        <v>19</v>
      </c>
      <c r="Q491">
        <v>1000</v>
      </c>
      <c r="W491">
        <v>0</v>
      </c>
      <c r="X491">
        <v>1574046373</v>
      </c>
      <c r="Y491">
        <v>3.6999999999999998E-2</v>
      </c>
      <c r="AA491">
        <v>45454.3</v>
      </c>
      <c r="AB491">
        <v>0</v>
      </c>
      <c r="AC491">
        <v>0</v>
      </c>
      <c r="AD491">
        <v>0</v>
      </c>
      <c r="AE491">
        <v>45454.3</v>
      </c>
      <c r="AF491">
        <v>0</v>
      </c>
      <c r="AG491">
        <v>0</v>
      </c>
      <c r="AH491">
        <v>0</v>
      </c>
      <c r="AI491">
        <v>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3</v>
      </c>
      <c r="AT491">
        <v>3.6999999999999998E-2</v>
      </c>
      <c r="AU491" t="s">
        <v>3</v>
      </c>
      <c r="AV491">
        <v>0</v>
      </c>
      <c r="AW491">
        <v>2</v>
      </c>
      <c r="AX491">
        <v>33035707</v>
      </c>
      <c r="AY491">
        <v>1</v>
      </c>
      <c r="AZ491">
        <v>0</v>
      </c>
      <c r="BA491">
        <v>466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Y491*Source!I263</f>
        <v>3.5138899999999997E-4</v>
      </c>
      <c r="CY491">
        <f t="shared" si="72"/>
        <v>45454.3</v>
      </c>
      <c r="CZ491">
        <f t="shared" si="73"/>
        <v>45454.3</v>
      </c>
      <c r="DA491">
        <f t="shared" si="74"/>
        <v>1</v>
      </c>
      <c r="DB491">
        <v>0</v>
      </c>
    </row>
    <row r="492" spans="1:106" x14ac:dyDescent="0.2">
      <c r="A492">
        <f>ROW(Source!A263)</f>
        <v>263</v>
      </c>
      <c r="B492">
        <v>33034105</v>
      </c>
      <c r="C492">
        <v>33035686</v>
      </c>
      <c r="D492">
        <v>32518894</v>
      </c>
      <c r="E492">
        <v>1</v>
      </c>
      <c r="F492">
        <v>1</v>
      </c>
      <c r="G492">
        <v>19</v>
      </c>
      <c r="H492">
        <v>3</v>
      </c>
      <c r="I492" t="s">
        <v>820</v>
      </c>
      <c r="J492" t="s">
        <v>821</v>
      </c>
      <c r="K492" t="s">
        <v>822</v>
      </c>
      <c r="L492">
        <v>1327</v>
      </c>
      <c r="N492">
        <v>1005</v>
      </c>
      <c r="O492" t="s">
        <v>823</v>
      </c>
      <c r="P492" t="s">
        <v>823</v>
      </c>
      <c r="Q492">
        <v>1</v>
      </c>
      <c r="W492">
        <v>0</v>
      </c>
      <c r="X492">
        <v>-1132375348</v>
      </c>
      <c r="Y492">
        <v>5.6</v>
      </c>
      <c r="AA492">
        <v>63.78</v>
      </c>
      <c r="AB492">
        <v>0</v>
      </c>
      <c r="AC492">
        <v>0</v>
      </c>
      <c r="AD492">
        <v>0</v>
      </c>
      <c r="AE492">
        <v>63.78</v>
      </c>
      <c r="AF492">
        <v>0</v>
      </c>
      <c r="AG492">
        <v>0</v>
      </c>
      <c r="AH492">
        <v>0</v>
      </c>
      <c r="AI492">
        <v>1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3</v>
      </c>
      <c r="AT492">
        <v>5.6</v>
      </c>
      <c r="AU492" t="s">
        <v>3</v>
      </c>
      <c r="AV492">
        <v>0</v>
      </c>
      <c r="AW492">
        <v>2</v>
      </c>
      <c r="AX492">
        <v>33035709</v>
      </c>
      <c r="AY492">
        <v>1</v>
      </c>
      <c r="AZ492">
        <v>0</v>
      </c>
      <c r="BA492">
        <v>467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Y492*Source!I263</f>
        <v>5.31832E-2</v>
      </c>
      <c r="CY492">
        <f t="shared" si="72"/>
        <v>63.78</v>
      </c>
      <c r="CZ492">
        <f t="shared" si="73"/>
        <v>63.78</v>
      </c>
      <c r="DA492">
        <f t="shared" si="74"/>
        <v>1</v>
      </c>
      <c r="DB492">
        <v>0</v>
      </c>
    </row>
    <row r="493" spans="1:106" x14ac:dyDescent="0.2">
      <c r="A493">
        <f>ROW(Source!A263)</f>
        <v>263</v>
      </c>
      <c r="B493">
        <v>33034105</v>
      </c>
      <c r="C493">
        <v>33035686</v>
      </c>
      <c r="D493">
        <v>32517311</v>
      </c>
      <c r="E493">
        <v>1</v>
      </c>
      <c r="F493">
        <v>1</v>
      </c>
      <c r="G493">
        <v>19</v>
      </c>
      <c r="H493">
        <v>3</v>
      </c>
      <c r="I493" t="s">
        <v>824</v>
      </c>
      <c r="J493" t="s">
        <v>825</v>
      </c>
      <c r="K493" t="s">
        <v>826</v>
      </c>
      <c r="L493">
        <v>1348</v>
      </c>
      <c r="N493">
        <v>1009</v>
      </c>
      <c r="O493" t="s">
        <v>19</v>
      </c>
      <c r="P493" t="s">
        <v>19</v>
      </c>
      <c r="Q493">
        <v>1000</v>
      </c>
      <c r="W493">
        <v>0</v>
      </c>
      <c r="X493">
        <v>1471527661</v>
      </c>
      <c r="Y493">
        <v>0.05</v>
      </c>
      <c r="AA493">
        <v>4752.91</v>
      </c>
      <c r="AB493">
        <v>0</v>
      </c>
      <c r="AC493">
        <v>0</v>
      </c>
      <c r="AD493">
        <v>0</v>
      </c>
      <c r="AE493">
        <v>4752.91</v>
      </c>
      <c r="AF493">
        <v>0</v>
      </c>
      <c r="AG493">
        <v>0</v>
      </c>
      <c r="AH493">
        <v>0</v>
      </c>
      <c r="AI493">
        <v>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3</v>
      </c>
      <c r="AT493">
        <v>0.05</v>
      </c>
      <c r="AU493" t="s">
        <v>3</v>
      </c>
      <c r="AV493">
        <v>0</v>
      </c>
      <c r="AW493">
        <v>2</v>
      </c>
      <c r="AX493">
        <v>33035708</v>
      </c>
      <c r="AY493">
        <v>1</v>
      </c>
      <c r="AZ493">
        <v>0</v>
      </c>
      <c r="BA493">
        <v>468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Y493*Source!I263</f>
        <v>4.7485000000000002E-4</v>
      </c>
      <c r="CY493">
        <f t="shared" si="72"/>
        <v>4752.91</v>
      </c>
      <c r="CZ493">
        <f t="shared" si="73"/>
        <v>4752.91</v>
      </c>
      <c r="DA493">
        <f t="shared" si="74"/>
        <v>1</v>
      </c>
      <c r="DB493">
        <v>0</v>
      </c>
    </row>
    <row r="494" spans="1:106" x14ac:dyDescent="0.2">
      <c r="A494">
        <f>ROW(Source!A263)</f>
        <v>263</v>
      </c>
      <c r="B494">
        <v>33034105</v>
      </c>
      <c r="C494">
        <v>33035686</v>
      </c>
      <c r="D494">
        <v>32519061</v>
      </c>
      <c r="E494">
        <v>1</v>
      </c>
      <c r="F494">
        <v>1</v>
      </c>
      <c r="G494">
        <v>19</v>
      </c>
      <c r="H494">
        <v>3</v>
      </c>
      <c r="I494" t="s">
        <v>827</v>
      </c>
      <c r="J494" t="s">
        <v>828</v>
      </c>
      <c r="K494" t="s">
        <v>829</v>
      </c>
      <c r="L494">
        <v>1339</v>
      </c>
      <c r="N494">
        <v>1007</v>
      </c>
      <c r="O494" t="s">
        <v>830</v>
      </c>
      <c r="P494" t="s">
        <v>830</v>
      </c>
      <c r="Q494">
        <v>1</v>
      </c>
      <c r="W494">
        <v>0</v>
      </c>
      <c r="X494">
        <v>1653821073</v>
      </c>
      <c r="Y494">
        <v>1.75</v>
      </c>
      <c r="AA494">
        <v>29.98</v>
      </c>
      <c r="AB494">
        <v>0</v>
      </c>
      <c r="AC494">
        <v>0</v>
      </c>
      <c r="AD494">
        <v>0</v>
      </c>
      <c r="AE494">
        <v>29.98</v>
      </c>
      <c r="AF494">
        <v>0</v>
      </c>
      <c r="AG494">
        <v>0</v>
      </c>
      <c r="AH494">
        <v>0</v>
      </c>
      <c r="AI494">
        <v>1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0</v>
      </c>
      <c r="AQ494">
        <v>0</v>
      </c>
      <c r="AR494">
        <v>0</v>
      </c>
      <c r="AS494" t="s">
        <v>3</v>
      </c>
      <c r="AT494">
        <v>1.75</v>
      </c>
      <c r="AU494" t="s">
        <v>3</v>
      </c>
      <c r="AV494">
        <v>0</v>
      </c>
      <c r="AW494">
        <v>2</v>
      </c>
      <c r="AX494">
        <v>33035710</v>
      </c>
      <c r="AY494">
        <v>1</v>
      </c>
      <c r="AZ494">
        <v>0</v>
      </c>
      <c r="BA494">
        <v>469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Y494*Source!I263</f>
        <v>1.6619749999999999E-2</v>
      </c>
      <c r="CY494">
        <f t="shared" si="72"/>
        <v>29.98</v>
      </c>
      <c r="CZ494">
        <f t="shared" si="73"/>
        <v>29.98</v>
      </c>
      <c r="DA494">
        <f t="shared" si="74"/>
        <v>1</v>
      </c>
      <c r="DB494">
        <v>0</v>
      </c>
    </row>
    <row r="495" spans="1:106" x14ac:dyDescent="0.2">
      <c r="A495">
        <f>ROW(Source!A263)</f>
        <v>263</v>
      </c>
      <c r="B495">
        <v>33034105</v>
      </c>
      <c r="C495">
        <v>33035686</v>
      </c>
      <c r="D495">
        <v>32517740</v>
      </c>
      <c r="E495">
        <v>1</v>
      </c>
      <c r="F495">
        <v>1</v>
      </c>
      <c r="G495">
        <v>19</v>
      </c>
      <c r="H495">
        <v>3</v>
      </c>
      <c r="I495" t="s">
        <v>831</v>
      </c>
      <c r="J495" t="s">
        <v>832</v>
      </c>
      <c r="K495" t="s">
        <v>833</v>
      </c>
      <c r="L495">
        <v>1339</v>
      </c>
      <c r="N495">
        <v>1007</v>
      </c>
      <c r="O495" t="s">
        <v>830</v>
      </c>
      <c r="P495" t="s">
        <v>830</v>
      </c>
      <c r="Q495">
        <v>1</v>
      </c>
      <c r="W495">
        <v>0</v>
      </c>
      <c r="X495">
        <v>-86784973</v>
      </c>
      <c r="Y495">
        <v>0.08</v>
      </c>
      <c r="AA495">
        <v>4993.7</v>
      </c>
      <c r="AB495">
        <v>0</v>
      </c>
      <c r="AC495">
        <v>0</v>
      </c>
      <c r="AD495">
        <v>0</v>
      </c>
      <c r="AE495">
        <v>4993.7</v>
      </c>
      <c r="AF495">
        <v>0</v>
      </c>
      <c r="AG495">
        <v>0</v>
      </c>
      <c r="AH495">
        <v>0</v>
      </c>
      <c r="AI495">
        <v>1</v>
      </c>
      <c r="AJ495">
        <v>1</v>
      </c>
      <c r="AK495">
        <v>1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3</v>
      </c>
      <c r="AT495">
        <v>0.08</v>
      </c>
      <c r="AU495" t="s">
        <v>3</v>
      </c>
      <c r="AV495">
        <v>0</v>
      </c>
      <c r="AW495">
        <v>2</v>
      </c>
      <c r="AX495">
        <v>33035711</v>
      </c>
      <c r="AY495">
        <v>1</v>
      </c>
      <c r="AZ495">
        <v>0</v>
      </c>
      <c r="BA495">
        <v>470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Y495*Source!I263</f>
        <v>7.5976000000000006E-4</v>
      </c>
      <c r="CY495">
        <f t="shared" si="72"/>
        <v>4993.7</v>
      </c>
      <c r="CZ495">
        <f t="shared" si="73"/>
        <v>4993.7</v>
      </c>
      <c r="DA495">
        <f t="shared" si="74"/>
        <v>1</v>
      </c>
      <c r="DB495">
        <v>0</v>
      </c>
    </row>
    <row r="496" spans="1:106" x14ac:dyDescent="0.2">
      <c r="A496">
        <f>ROW(Source!A263)</f>
        <v>263</v>
      </c>
      <c r="B496">
        <v>33034105</v>
      </c>
      <c r="C496">
        <v>33035686</v>
      </c>
      <c r="D496">
        <v>32517729</v>
      </c>
      <c r="E496">
        <v>1</v>
      </c>
      <c r="F496">
        <v>1</v>
      </c>
      <c r="G496">
        <v>19</v>
      </c>
      <c r="H496">
        <v>3</v>
      </c>
      <c r="I496" t="s">
        <v>834</v>
      </c>
      <c r="J496" t="s">
        <v>835</v>
      </c>
      <c r="K496" t="s">
        <v>836</v>
      </c>
      <c r="L496">
        <v>1339</v>
      </c>
      <c r="N496">
        <v>1007</v>
      </c>
      <c r="O496" t="s">
        <v>830</v>
      </c>
      <c r="P496" t="s">
        <v>830</v>
      </c>
      <c r="Q496">
        <v>1</v>
      </c>
      <c r="W496">
        <v>0</v>
      </c>
      <c r="X496">
        <v>-36459073</v>
      </c>
      <c r="Y496">
        <v>0.69</v>
      </c>
      <c r="AA496">
        <v>3762.19</v>
      </c>
      <c r="AB496">
        <v>0</v>
      </c>
      <c r="AC496">
        <v>0</v>
      </c>
      <c r="AD496">
        <v>0</v>
      </c>
      <c r="AE496">
        <v>3762.19</v>
      </c>
      <c r="AF496">
        <v>0</v>
      </c>
      <c r="AG496">
        <v>0</v>
      </c>
      <c r="AH496">
        <v>0</v>
      </c>
      <c r="AI496">
        <v>1</v>
      </c>
      <c r="AJ496">
        <v>1</v>
      </c>
      <c r="AK496">
        <v>1</v>
      </c>
      <c r="AL496">
        <v>1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3</v>
      </c>
      <c r="AT496">
        <v>0.69</v>
      </c>
      <c r="AU496" t="s">
        <v>3</v>
      </c>
      <c r="AV496">
        <v>0</v>
      </c>
      <c r="AW496">
        <v>2</v>
      </c>
      <c r="AX496">
        <v>33035712</v>
      </c>
      <c r="AY496">
        <v>1</v>
      </c>
      <c r="AZ496">
        <v>0</v>
      </c>
      <c r="BA496">
        <v>471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Y496*Source!I263</f>
        <v>6.5529299999999993E-3</v>
      </c>
      <c r="CY496">
        <f t="shared" si="72"/>
        <v>3762.19</v>
      </c>
      <c r="CZ496">
        <f t="shared" si="73"/>
        <v>3762.19</v>
      </c>
      <c r="DA496">
        <f t="shared" si="74"/>
        <v>1</v>
      </c>
      <c r="DB496">
        <v>0</v>
      </c>
    </row>
    <row r="497" spans="1:106" x14ac:dyDescent="0.2">
      <c r="A497">
        <f>ROW(Source!A263)</f>
        <v>263</v>
      </c>
      <c r="B497">
        <v>33034105</v>
      </c>
      <c r="C497">
        <v>33035686</v>
      </c>
      <c r="D497">
        <v>32517783</v>
      </c>
      <c r="E497">
        <v>1</v>
      </c>
      <c r="F497">
        <v>1</v>
      </c>
      <c r="G497">
        <v>19</v>
      </c>
      <c r="H497">
        <v>3</v>
      </c>
      <c r="I497" t="s">
        <v>837</v>
      </c>
      <c r="J497" t="s">
        <v>838</v>
      </c>
      <c r="K497" t="s">
        <v>839</v>
      </c>
      <c r="L497">
        <v>1339</v>
      </c>
      <c r="N497">
        <v>1007</v>
      </c>
      <c r="O497" t="s">
        <v>830</v>
      </c>
      <c r="P497" t="s">
        <v>830</v>
      </c>
      <c r="Q497">
        <v>1</v>
      </c>
      <c r="W497">
        <v>0</v>
      </c>
      <c r="X497">
        <v>-1282603236</v>
      </c>
      <c r="Y497">
        <v>0.2</v>
      </c>
      <c r="AA497">
        <v>5631.96</v>
      </c>
      <c r="AB497">
        <v>0</v>
      </c>
      <c r="AC497">
        <v>0</v>
      </c>
      <c r="AD497">
        <v>0</v>
      </c>
      <c r="AE497">
        <v>5631.96</v>
      </c>
      <c r="AF497">
        <v>0</v>
      </c>
      <c r="AG497">
        <v>0</v>
      </c>
      <c r="AH497">
        <v>0</v>
      </c>
      <c r="AI497">
        <v>1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3</v>
      </c>
      <c r="AT497">
        <v>0.2</v>
      </c>
      <c r="AU497" t="s">
        <v>3</v>
      </c>
      <c r="AV497">
        <v>0</v>
      </c>
      <c r="AW497">
        <v>2</v>
      </c>
      <c r="AX497">
        <v>33035713</v>
      </c>
      <c r="AY497">
        <v>1</v>
      </c>
      <c r="AZ497">
        <v>0</v>
      </c>
      <c r="BA497">
        <v>472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Y497*Source!I263</f>
        <v>1.8994000000000001E-3</v>
      </c>
      <c r="CY497">
        <f t="shared" si="72"/>
        <v>5631.96</v>
      </c>
      <c r="CZ497">
        <f t="shared" si="73"/>
        <v>5631.96</v>
      </c>
      <c r="DA497">
        <f t="shared" si="74"/>
        <v>1</v>
      </c>
      <c r="DB497">
        <v>0</v>
      </c>
    </row>
    <row r="498" spans="1:106" x14ac:dyDescent="0.2">
      <c r="A498">
        <f>ROW(Source!A263)</f>
        <v>263</v>
      </c>
      <c r="B498">
        <v>33034105</v>
      </c>
      <c r="C498">
        <v>33035686</v>
      </c>
      <c r="D498">
        <v>32517784</v>
      </c>
      <c r="E498">
        <v>1</v>
      </c>
      <c r="F498">
        <v>1</v>
      </c>
      <c r="G498">
        <v>19</v>
      </c>
      <c r="H498">
        <v>3</v>
      </c>
      <c r="I498" t="s">
        <v>840</v>
      </c>
      <c r="J498" t="s">
        <v>841</v>
      </c>
      <c r="K498" t="s">
        <v>842</v>
      </c>
      <c r="L498">
        <v>1339</v>
      </c>
      <c r="N498">
        <v>1007</v>
      </c>
      <c r="O498" t="s">
        <v>830</v>
      </c>
      <c r="P498" t="s">
        <v>830</v>
      </c>
      <c r="Q498">
        <v>1</v>
      </c>
      <c r="W498">
        <v>0</v>
      </c>
      <c r="X498">
        <v>966492149</v>
      </c>
      <c r="Y498">
        <v>0.69</v>
      </c>
      <c r="AA498">
        <v>5631.96</v>
      </c>
      <c r="AB498">
        <v>0</v>
      </c>
      <c r="AC498">
        <v>0</v>
      </c>
      <c r="AD498">
        <v>0</v>
      </c>
      <c r="AE498">
        <v>5631.96</v>
      </c>
      <c r="AF498">
        <v>0</v>
      </c>
      <c r="AG498">
        <v>0</v>
      </c>
      <c r="AH498">
        <v>0</v>
      </c>
      <c r="AI498">
        <v>1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0.69</v>
      </c>
      <c r="AU498" t="s">
        <v>3</v>
      </c>
      <c r="AV498">
        <v>0</v>
      </c>
      <c r="AW498">
        <v>2</v>
      </c>
      <c r="AX498">
        <v>33035714</v>
      </c>
      <c r="AY498">
        <v>1</v>
      </c>
      <c r="AZ498">
        <v>0</v>
      </c>
      <c r="BA498">
        <v>473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Y498*Source!I263</f>
        <v>6.5529299999999993E-3</v>
      </c>
      <c r="CY498">
        <f t="shared" si="72"/>
        <v>5631.96</v>
      </c>
      <c r="CZ498">
        <f t="shared" si="73"/>
        <v>5631.96</v>
      </c>
      <c r="DA498">
        <f t="shared" si="74"/>
        <v>1</v>
      </c>
      <c r="DB498">
        <v>0</v>
      </c>
    </row>
    <row r="499" spans="1:106" x14ac:dyDescent="0.2">
      <c r="A499">
        <f>ROW(Source!A263)</f>
        <v>263</v>
      </c>
      <c r="B499">
        <v>33034105</v>
      </c>
      <c r="C499">
        <v>33035686</v>
      </c>
      <c r="D499">
        <v>32519911</v>
      </c>
      <c r="E499">
        <v>1</v>
      </c>
      <c r="F499">
        <v>1</v>
      </c>
      <c r="G499">
        <v>19</v>
      </c>
      <c r="H499">
        <v>3</v>
      </c>
      <c r="I499" t="s">
        <v>843</v>
      </c>
      <c r="J499" t="s">
        <v>844</v>
      </c>
      <c r="K499" t="s">
        <v>845</v>
      </c>
      <c r="L499">
        <v>1339</v>
      </c>
      <c r="N499">
        <v>1007</v>
      </c>
      <c r="O499" t="s">
        <v>830</v>
      </c>
      <c r="P499" t="s">
        <v>830</v>
      </c>
      <c r="Q499">
        <v>1</v>
      </c>
      <c r="W499">
        <v>0</v>
      </c>
      <c r="X499">
        <v>-1613524913</v>
      </c>
      <c r="Y499">
        <v>102</v>
      </c>
      <c r="AA499">
        <v>3195.93</v>
      </c>
      <c r="AB499">
        <v>0</v>
      </c>
      <c r="AC499">
        <v>0</v>
      </c>
      <c r="AD499">
        <v>0</v>
      </c>
      <c r="AE499">
        <v>3195.93</v>
      </c>
      <c r="AF499">
        <v>0</v>
      </c>
      <c r="AG499">
        <v>0</v>
      </c>
      <c r="AH499">
        <v>0</v>
      </c>
      <c r="AI499">
        <v>1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3</v>
      </c>
      <c r="AT499">
        <v>102</v>
      </c>
      <c r="AU499" t="s">
        <v>3</v>
      </c>
      <c r="AV499">
        <v>0</v>
      </c>
      <c r="AW499">
        <v>2</v>
      </c>
      <c r="AX499">
        <v>33035715</v>
      </c>
      <c r="AY499">
        <v>1</v>
      </c>
      <c r="AZ499">
        <v>0</v>
      </c>
      <c r="BA499">
        <v>474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Y499*Source!I263</f>
        <v>0.96869400000000006</v>
      </c>
      <c r="CY499">
        <f t="shared" si="72"/>
        <v>3195.93</v>
      </c>
      <c r="CZ499">
        <f t="shared" si="73"/>
        <v>3195.93</v>
      </c>
      <c r="DA499">
        <f t="shared" si="74"/>
        <v>1</v>
      </c>
      <c r="DB499">
        <v>0</v>
      </c>
    </row>
    <row r="500" spans="1:106" x14ac:dyDescent="0.2">
      <c r="A500">
        <f>ROW(Source!A263)</f>
        <v>263</v>
      </c>
      <c r="B500">
        <v>33034105</v>
      </c>
      <c r="C500">
        <v>33035686</v>
      </c>
      <c r="D500">
        <v>32521663</v>
      </c>
      <c r="E500">
        <v>1</v>
      </c>
      <c r="F500">
        <v>1</v>
      </c>
      <c r="G500">
        <v>19</v>
      </c>
      <c r="H500">
        <v>3</v>
      </c>
      <c r="I500" t="s">
        <v>846</v>
      </c>
      <c r="J500" t="s">
        <v>847</v>
      </c>
      <c r="K500" t="s">
        <v>848</v>
      </c>
      <c r="L500">
        <v>1327</v>
      </c>
      <c r="N500">
        <v>1005</v>
      </c>
      <c r="O500" t="s">
        <v>823</v>
      </c>
      <c r="P500" t="s">
        <v>823</v>
      </c>
      <c r="Q500">
        <v>1</v>
      </c>
      <c r="W500">
        <v>0</v>
      </c>
      <c r="X500">
        <v>603730207</v>
      </c>
      <c r="Y500">
        <v>49.5</v>
      </c>
      <c r="AA500">
        <v>207.09</v>
      </c>
      <c r="AB500">
        <v>0</v>
      </c>
      <c r="AC500">
        <v>0</v>
      </c>
      <c r="AD500">
        <v>0</v>
      </c>
      <c r="AE500">
        <v>207.09</v>
      </c>
      <c r="AF500">
        <v>0</v>
      </c>
      <c r="AG500">
        <v>0</v>
      </c>
      <c r="AH500">
        <v>0</v>
      </c>
      <c r="AI500">
        <v>1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3</v>
      </c>
      <c r="AT500">
        <v>49.5</v>
      </c>
      <c r="AU500" t="s">
        <v>3</v>
      </c>
      <c r="AV500">
        <v>0</v>
      </c>
      <c r="AW500">
        <v>2</v>
      </c>
      <c r="AX500">
        <v>33035716</v>
      </c>
      <c r="AY500">
        <v>1</v>
      </c>
      <c r="AZ500">
        <v>0</v>
      </c>
      <c r="BA500">
        <v>475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Y500*Source!I263</f>
        <v>0.47010150000000001</v>
      </c>
      <c r="CY500">
        <f t="shared" si="72"/>
        <v>207.09</v>
      </c>
      <c r="CZ500">
        <f t="shared" si="73"/>
        <v>207.09</v>
      </c>
      <c r="DA500">
        <f t="shared" si="74"/>
        <v>1</v>
      </c>
      <c r="DB500">
        <v>0</v>
      </c>
    </row>
    <row r="501" spans="1:106" x14ac:dyDescent="0.2">
      <c r="A501">
        <f>ROW(Source!A266)</f>
        <v>266</v>
      </c>
      <c r="B501">
        <v>33034105</v>
      </c>
      <c r="C501">
        <v>33035719</v>
      </c>
      <c r="D501">
        <v>32505425</v>
      </c>
      <c r="E501">
        <v>19</v>
      </c>
      <c r="F501">
        <v>1</v>
      </c>
      <c r="G501">
        <v>19</v>
      </c>
      <c r="H501">
        <v>1</v>
      </c>
      <c r="I501" t="s">
        <v>795</v>
      </c>
      <c r="J501" t="s">
        <v>3</v>
      </c>
      <c r="K501" t="s">
        <v>796</v>
      </c>
      <c r="L501">
        <v>1191</v>
      </c>
      <c r="N501">
        <v>1013</v>
      </c>
      <c r="O501" t="s">
        <v>797</v>
      </c>
      <c r="P501" t="s">
        <v>797</v>
      </c>
      <c r="Q501">
        <v>1</v>
      </c>
      <c r="W501">
        <v>0</v>
      </c>
      <c r="X501">
        <v>476480486</v>
      </c>
      <c r="Y501">
        <v>36.11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3</v>
      </c>
      <c r="AT501">
        <v>36.11</v>
      </c>
      <c r="AU501" t="s">
        <v>3</v>
      </c>
      <c r="AV501">
        <v>1</v>
      </c>
      <c r="AW501">
        <v>2</v>
      </c>
      <c r="AX501">
        <v>33035725</v>
      </c>
      <c r="AY501">
        <v>1</v>
      </c>
      <c r="AZ501">
        <v>0</v>
      </c>
      <c r="BA501">
        <v>476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Y501*Source!I266</f>
        <v>3.9305734999999999</v>
      </c>
      <c r="CY501">
        <f>AD501</f>
        <v>0</v>
      </c>
      <c r="CZ501">
        <f>AH501</f>
        <v>0</v>
      </c>
      <c r="DA501">
        <f>AL501</f>
        <v>1</v>
      </c>
      <c r="DB501">
        <v>0</v>
      </c>
    </row>
    <row r="502" spans="1:106" x14ac:dyDescent="0.2">
      <c r="A502">
        <f>ROW(Source!A266)</f>
        <v>266</v>
      </c>
      <c r="B502">
        <v>33034105</v>
      </c>
      <c r="C502">
        <v>33035719</v>
      </c>
      <c r="D502">
        <v>32516754</v>
      </c>
      <c r="E502">
        <v>1</v>
      </c>
      <c r="F502">
        <v>1</v>
      </c>
      <c r="G502">
        <v>19</v>
      </c>
      <c r="H502">
        <v>2</v>
      </c>
      <c r="I502" t="s">
        <v>798</v>
      </c>
      <c r="J502" t="s">
        <v>799</v>
      </c>
      <c r="K502" t="s">
        <v>800</v>
      </c>
      <c r="L502">
        <v>1368</v>
      </c>
      <c r="N502">
        <v>1011</v>
      </c>
      <c r="O502" t="s">
        <v>801</v>
      </c>
      <c r="P502" t="s">
        <v>801</v>
      </c>
      <c r="Q502">
        <v>1</v>
      </c>
      <c r="W502">
        <v>0</v>
      </c>
      <c r="X502">
        <v>-1683917449</v>
      </c>
      <c r="Y502">
        <v>21.91</v>
      </c>
      <c r="AA502">
        <v>0</v>
      </c>
      <c r="AB502">
        <v>70.98</v>
      </c>
      <c r="AC502">
        <v>6.52</v>
      </c>
      <c r="AD502">
        <v>0</v>
      </c>
      <c r="AE502">
        <v>0</v>
      </c>
      <c r="AF502">
        <v>70.98</v>
      </c>
      <c r="AG502">
        <v>6.52</v>
      </c>
      <c r="AH502">
        <v>0</v>
      </c>
      <c r="AI502">
        <v>1</v>
      </c>
      <c r="AJ502">
        <v>1</v>
      </c>
      <c r="AK502">
        <v>1</v>
      </c>
      <c r="AL502">
        <v>1</v>
      </c>
      <c r="AN502">
        <v>0</v>
      </c>
      <c r="AO502">
        <v>1</v>
      </c>
      <c r="AP502">
        <v>0</v>
      </c>
      <c r="AQ502">
        <v>0</v>
      </c>
      <c r="AR502">
        <v>0</v>
      </c>
      <c r="AS502" t="s">
        <v>3</v>
      </c>
      <c r="AT502">
        <v>21.91</v>
      </c>
      <c r="AU502" t="s">
        <v>3</v>
      </c>
      <c r="AV502">
        <v>0</v>
      </c>
      <c r="AW502">
        <v>2</v>
      </c>
      <c r="AX502">
        <v>33035726</v>
      </c>
      <c r="AY502">
        <v>1</v>
      </c>
      <c r="AZ502">
        <v>0</v>
      </c>
      <c r="BA502">
        <v>477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Y502*Source!I266</f>
        <v>2.3849035000000001</v>
      </c>
      <c r="CY502">
        <f>AB502</f>
        <v>70.98</v>
      </c>
      <c r="CZ502">
        <f>AF502</f>
        <v>70.98</v>
      </c>
      <c r="DA502">
        <f>AJ502</f>
        <v>1</v>
      </c>
      <c r="DB502">
        <v>0</v>
      </c>
    </row>
    <row r="503" spans="1:106" x14ac:dyDescent="0.2">
      <c r="A503">
        <f>ROW(Source!A266)</f>
        <v>266</v>
      </c>
      <c r="B503">
        <v>33034105</v>
      </c>
      <c r="C503">
        <v>33035719</v>
      </c>
      <c r="D503">
        <v>32518977</v>
      </c>
      <c r="E503">
        <v>1</v>
      </c>
      <c r="F503">
        <v>1</v>
      </c>
      <c r="G503">
        <v>19</v>
      </c>
      <c r="H503">
        <v>3</v>
      </c>
      <c r="I503" t="s">
        <v>802</v>
      </c>
      <c r="J503" t="s">
        <v>803</v>
      </c>
      <c r="K503" t="s">
        <v>804</v>
      </c>
      <c r="L503">
        <v>1348</v>
      </c>
      <c r="N503">
        <v>1009</v>
      </c>
      <c r="O503" t="s">
        <v>19</v>
      </c>
      <c r="P503" t="s">
        <v>19</v>
      </c>
      <c r="Q503">
        <v>1000</v>
      </c>
      <c r="W503">
        <v>0</v>
      </c>
      <c r="X503">
        <v>-1592467254</v>
      </c>
      <c r="Y503">
        <v>0.03</v>
      </c>
      <c r="AA503">
        <v>117442.26</v>
      </c>
      <c r="AB503">
        <v>0</v>
      </c>
      <c r="AC503">
        <v>0</v>
      </c>
      <c r="AD503">
        <v>0</v>
      </c>
      <c r="AE503">
        <v>117442.26</v>
      </c>
      <c r="AF503">
        <v>0</v>
      </c>
      <c r="AG503">
        <v>0</v>
      </c>
      <c r="AH503">
        <v>0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3</v>
      </c>
      <c r="AT503">
        <v>0.03</v>
      </c>
      <c r="AU503" t="s">
        <v>3</v>
      </c>
      <c r="AV503">
        <v>0</v>
      </c>
      <c r="AW503">
        <v>2</v>
      </c>
      <c r="AX503">
        <v>33035727</v>
      </c>
      <c r="AY503">
        <v>1</v>
      </c>
      <c r="AZ503">
        <v>0</v>
      </c>
      <c r="BA503">
        <v>478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Y503*Source!I266</f>
        <v>3.2654999999999997E-3</v>
      </c>
      <c r="CY503">
        <f>AA503</f>
        <v>117442.26</v>
      </c>
      <c r="CZ503">
        <f>AE503</f>
        <v>117442.26</v>
      </c>
      <c r="DA503">
        <f>AI503</f>
        <v>1</v>
      </c>
      <c r="DB503">
        <v>0</v>
      </c>
    </row>
    <row r="504" spans="1:106" x14ac:dyDescent="0.2">
      <c r="A504">
        <f>ROW(Source!A266)</f>
        <v>266</v>
      </c>
      <c r="B504">
        <v>33034105</v>
      </c>
      <c r="C504">
        <v>33035719</v>
      </c>
      <c r="D504">
        <v>32520163</v>
      </c>
      <c r="E504">
        <v>1</v>
      </c>
      <c r="F504">
        <v>1</v>
      </c>
      <c r="G504">
        <v>19</v>
      </c>
      <c r="H504">
        <v>3</v>
      </c>
      <c r="I504" t="s">
        <v>25</v>
      </c>
      <c r="J504" t="s">
        <v>27</v>
      </c>
      <c r="K504" t="s">
        <v>26</v>
      </c>
      <c r="L504">
        <v>1348</v>
      </c>
      <c r="N504">
        <v>1009</v>
      </c>
      <c r="O504" t="s">
        <v>19</v>
      </c>
      <c r="P504" t="s">
        <v>19</v>
      </c>
      <c r="Q504">
        <v>1000</v>
      </c>
      <c r="W504">
        <v>0</v>
      </c>
      <c r="X504">
        <v>-1467733540</v>
      </c>
      <c r="Y504">
        <v>1</v>
      </c>
      <c r="AA504">
        <v>53410.15</v>
      </c>
      <c r="AB504">
        <v>0</v>
      </c>
      <c r="AC504">
        <v>0</v>
      </c>
      <c r="AD504">
        <v>0</v>
      </c>
      <c r="AE504">
        <v>53410.15</v>
      </c>
      <c r="AF504">
        <v>0</v>
      </c>
      <c r="AG504">
        <v>0</v>
      </c>
      <c r="AH504">
        <v>0</v>
      </c>
      <c r="AI504">
        <v>1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 t="s">
        <v>3</v>
      </c>
      <c r="AT504">
        <v>1</v>
      </c>
      <c r="AU504" t="s">
        <v>3</v>
      </c>
      <c r="AV504">
        <v>0</v>
      </c>
      <c r="AW504">
        <v>2</v>
      </c>
      <c r="AX504">
        <v>33035728</v>
      </c>
      <c r="AY504">
        <v>1</v>
      </c>
      <c r="AZ504">
        <v>0</v>
      </c>
      <c r="BA504">
        <v>479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Y504*Source!I266</f>
        <v>0.10885</v>
      </c>
      <c r="CY504">
        <f>AA504</f>
        <v>53410.15</v>
      </c>
      <c r="CZ504">
        <f>AE504</f>
        <v>53410.15</v>
      </c>
      <c r="DA504">
        <f>AI504</f>
        <v>1</v>
      </c>
      <c r="DB504">
        <v>0</v>
      </c>
    </row>
    <row r="505" spans="1:106" x14ac:dyDescent="0.2">
      <c r="A505">
        <f>ROW(Source!A266)</f>
        <v>266</v>
      </c>
      <c r="B505">
        <v>33034105</v>
      </c>
      <c r="C505">
        <v>33035719</v>
      </c>
      <c r="D505">
        <v>32520163</v>
      </c>
      <c r="E505">
        <v>1</v>
      </c>
      <c r="F505">
        <v>1</v>
      </c>
      <c r="G505">
        <v>19</v>
      </c>
      <c r="H505">
        <v>3</v>
      </c>
      <c r="I505" t="s">
        <v>25</v>
      </c>
      <c r="J505" t="s">
        <v>27</v>
      </c>
      <c r="K505" t="s">
        <v>26</v>
      </c>
      <c r="L505">
        <v>1348</v>
      </c>
      <c r="N505">
        <v>1009</v>
      </c>
      <c r="O505" t="s">
        <v>19</v>
      </c>
      <c r="P505" t="s">
        <v>19</v>
      </c>
      <c r="Q505">
        <v>1000</v>
      </c>
      <c r="W505">
        <v>0</v>
      </c>
      <c r="X505">
        <v>-1467733540</v>
      </c>
      <c r="Y505">
        <v>-1</v>
      </c>
      <c r="AA505">
        <v>53410.15</v>
      </c>
      <c r="AB505">
        <v>0</v>
      </c>
      <c r="AC505">
        <v>0</v>
      </c>
      <c r="AD505">
        <v>0</v>
      </c>
      <c r="AE505">
        <v>53410.15</v>
      </c>
      <c r="AF505">
        <v>0</v>
      </c>
      <c r="AG505">
        <v>0</v>
      </c>
      <c r="AH505">
        <v>0</v>
      </c>
      <c r="AI505">
        <v>1</v>
      </c>
      <c r="AJ505">
        <v>1</v>
      </c>
      <c r="AK505">
        <v>1</v>
      </c>
      <c r="AL505">
        <v>1</v>
      </c>
      <c r="AN505">
        <v>0</v>
      </c>
      <c r="AO505">
        <v>0</v>
      </c>
      <c r="AP505">
        <v>0</v>
      </c>
      <c r="AQ505">
        <v>0</v>
      </c>
      <c r="AR505">
        <v>0</v>
      </c>
      <c r="AS505" t="s">
        <v>3</v>
      </c>
      <c r="AT505">
        <v>-1</v>
      </c>
      <c r="AU505" t="s">
        <v>3</v>
      </c>
      <c r="AV505">
        <v>0</v>
      </c>
      <c r="AW505">
        <v>1</v>
      </c>
      <c r="AX505">
        <v>-1</v>
      </c>
      <c r="AY505">
        <v>0</v>
      </c>
      <c r="AZ505">
        <v>0</v>
      </c>
      <c r="BA505" t="s">
        <v>3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Y505*Source!I266</f>
        <v>-0.10885</v>
      </c>
      <c r="CY505">
        <f>AA505</f>
        <v>53410.15</v>
      </c>
      <c r="CZ505">
        <f>AE505</f>
        <v>53410.15</v>
      </c>
      <c r="DA505">
        <f>AI505</f>
        <v>1</v>
      </c>
      <c r="DB505">
        <v>0</v>
      </c>
    </row>
    <row r="506" spans="1:106" x14ac:dyDescent="0.2">
      <c r="A506">
        <f>ROW(Source!A268)</f>
        <v>268</v>
      </c>
      <c r="B506">
        <v>33034105</v>
      </c>
      <c r="C506">
        <v>33035730</v>
      </c>
      <c r="D506">
        <v>32505425</v>
      </c>
      <c r="E506">
        <v>19</v>
      </c>
      <c r="F506">
        <v>1</v>
      </c>
      <c r="G506">
        <v>19</v>
      </c>
      <c r="H506">
        <v>1</v>
      </c>
      <c r="I506" t="s">
        <v>795</v>
      </c>
      <c r="J506" t="s">
        <v>3</v>
      </c>
      <c r="K506" t="s">
        <v>796</v>
      </c>
      <c r="L506">
        <v>1191</v>
      </c>
      <c r="N506">
        <v>1013</v>
      </c>
      <c r="O506" t="s">
        <v>797</v>
      </c>
      <c r="P506" t="s">
        <v>797</v>
      </c>
      <c r="Q506">
        <v>1</v>
      </c>
      <c r="W506">
        <v>0</v>
      </c>
      <c r="X506">
        <v>476480486</v>
      </c>
      <c r="Y506">
        <v>453.1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1</v>
      </c>
      <c r="AJ506">
        <v>1</v>
      </c>
      <c r="AK506">
        <v>1</v>
      </c>
      <c r="AL506">
        <v>1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3</v>
      </c>
      <c r="AT506">
        <v>453.1</v>
      </c>
      <c r="AU506" t="s">
        <v>3</v>
      </c>
      <c r="AV506">
        <v>1</v>
      </c>
      <c r="AW506">
        <v>2</v>
      </c>
      <c r="AX506">
        <v>33035746</v>
      </c>
      <c r="AY506">
        <v>1</v>
      </c>
      <c r="AZ506">
        <v>0</v>
      </c>
      <c r="BA506">
        <v>480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Y506*Source!I268</f>
        <v>6.714488900000001</v>
      </c>
      <c r="CY506">
        <f>AD506</f>
        <v>0</v>
      </c>
      <c r="CZ506">
        <f>AH506</f>
        <v>0</v>
      </c>
      <c r="DA506">
        <f>AL506</f>
        <v>1</v>
      </c>
      <c r="DB506">
        <v>0</v>
      </c>
    </row>
    <row r="507" spans="1:106" x14ac:dyDescent="0.2">
      <c r="A507">
        <f>ROW(Source!A268)</f>
        <v>268</v>
      </c>
      <c r="B507">
        <v>33034105</v>
      </c>
      <c r="C507">
        <v>33035730</v>
      </c>
      <c r="D507">
        <v>32517073</v>
      </c>
      <c r="E507">
        <v>1</v>
      </c>
      <c r="F507">
        <v>1</v>
      </c>
      <c r="G507">
        <v>19</v>
      </c>
      <c r="H507">
        <v>2</v>
      </c>
      <c r="I507" t="s">
        <v>805</v>
      </c>
      <c r="J507" t="s">
        <v>806</v>
      </c>
      <c r="K507" t="s">
        <v>807</v>
      </c>
      <c r="L507">
        <v>1368</v>
      </c>
      <c r="N507">
        <v>1011</v>
      </c>
      <c r="O507" t="s">
        <v>801</v>
      </c>
      <c r="P507" t="s">
        <v>801</v>
      </c>
      <c r="Q507">
        <v>1</v>
      </c>
      <c r="W507">
        <v>0</v>
      </c>
      <c r="X507">
        <v>-865246060</v>
      </c>
      <c r="Y507">
        <v>1.38</v>
      </c>
      <c r="AA507">
        <v>0</v>
      </c>
      <c r="AB507">
        <v>3.37</v>
      </c>
      <c r="AC507">
        <v>0.85</v>
      </c>
      <c r="AD507">
        <v>0</v>
      </c>
      <c r="AE507">
        <v>0</v>
      </c>
      <c r="AF507">
        <v>3.37</v>
      </c>
      <c r="AG507">
        <v>0.85</v>
      </c>
      <c r="AH507">
        <v>0</v>
      </c>
      <c r="AI507">
        <v>1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3</v>
      </c>
      <c r="AT507">
        <v>1.38</v>
      </c>
      <c r="AU507" t="s">
        <v>3</v>
      </c>
      <c r="AV507">
        <v>0</v>
      </c>
      <c r="AW507">
        <v>2</v>
      </c>
      <c r="AX507">
        <v>33035747</v>
      </c>
      <c r="AY507">
        <v>1</v>
      </c>
      <c r="AZ507">
        <v>0</v>
      </c>
      <c r="BA507">
        <v>481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Y507*Source!I268</f>
        <v>2.0450219999999998E-2</v>
      </c>
      <c r="CY507">
        <f>AB507</f>
        <v>3.37</v>
      </c>
      <c r="CZ507">
        <f>AF507</f>
        <v>3.37</v>
      </c>
      <c r="DA507">
        <f>AJ507</f>
        <v>1</v>
      </c>
      <c r="DB507">
        <v>0</v>
      </c>
    </row>
    <row r="508" spans="1:106" x14ac:dyDescent="0.2">
      <c r="A508">
        <f>ROW(Source!A268)</f>
        <v>268</v>
      </c>
      <c r="B508">
        <v>33034105</v>
      </c>
      <c r="C508">
        <v>33035730</v>
      </c>
      <c r="D508">
        <v>32516433</v>
      </c>
      <c r="E508">
        <v>1</v>
      </c>
      <c r="F508">
        <v>1</v>
      </c>
      <c r="G508">
        <v>19</v>
      </c>
      <c r="H508">
        <v>2</v>
      </c>
      <c r="I508" t="s">
        <v>808</v>
      </c>
      <c r="J508" t="s">
        <v>809</v>
      </c>
      <c r="K508" t="s">
        <v>810</v>
      </c>
      <c r="L508">
        <v>1368</v>
      </c>
      <c r="N508">
        <v>1011</v>
      </c>
      <c r="O508" t="s">
        <v>801</v>
      </c>
      <c r="P508" t="s">
        <v>801</v>
      </c>
      <c r="Q508">
        <v>1</v>
      </c>
      <c r="W508">
        <v>0</v>
      </c>
      <c r="X508">
        <v>1483315828</v>
      </c>
      <c r="Y508">
        <v>0.31</v>
      </c>
      <c r="AA508">
        <v>0</v>
      </c>
      <c r="AB508">
        <v>566.44000000000005</v>
      </c>
      <c r="AC508">
        <v>281.27999999999997</v>
      </c>
      <c r="AD508">
        <v>0</v>
      </c>
      <c r="AE508">
        <v>0</v>
      </c>
      <c r="AF508">
        <v>566.44000000000005</v>
      </c>
      <c r="AG508">
        <v>281.27999999999997</v>
      </c>
      <c r="AH508">
        <v>0</v>
      </c>
      <c r="AI508">
        <v>1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3</v>
      </c>
      <c r="AT508">
        <v>0.31</v>
      </c>
      <c r="AU508" t="s">
        <v>3</v>
      </c>
      <c r="AV508">
        <v>0</v>
      </c>
      <c r="AW508">
        <v>2</v>
      </c>
      <c r="AX508">
        <v>33035748</v>
      </c>
      <c r="AY508">
        <v>1</v>
      </c>
      <c r="AZ508">
        <v>0</v>
      </c>
      <c r="BA508">
        <v>482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Y508*Source!I268</f>
        <v>4.5938899999999998E-3</v>
      </c>
      <c r="CY508">
        <f>AB508</f>
        <v>566.44000000000005</v>
      </c>
      <c r="CZ508">
        <f>AF508</f>
        <v>566.44000000000005</v>
      </c>
      <c r="DA508">
        <f>AJ508</f>
        <v>1</v>
      </c>
      <c r="DB508">
        <v>0</v>
      </c>
    </row>
    <row r="509" spans="1:106" x14ac:dyDescent="0.2">
      <c r="A509">
        <f>ROW(Source!A268)</f>
        <v>268</v>
      </c>
      <c r="B509">
        <v>33034105</v>
      </c>
      <c r="C509">
        <v>33035730</v>
      </c>
      <c r="D509">
        <v>32516599</v>
      </c>
      <c r="E509">
        <v>1</v>
      </c>
      <c r="F509">
        <v>1</v>
      </c>
      <c r="G509">
        <v>19</v>
      </c>
      <c r="H509">
        <v>2</v>
      </c>
      <c r="I509" t="s">
        <v>811</v>
      </c>
      <c r="J509" t="s">
        <v>812</v>
      </c>
      <c r="K509" t="s">
        <v>813</v>
      </c>
      <c r="L509">
        <v>1368</v>
      </c>
      <c r="N509">
        <v>1011</v>
      </c>
      <c r="O509" t="s">
        <v>801</v>
      </c>
      <c r="P509" t="s">
        <v>801</v>
      </c>
      <c r="Q509">
        <v>1</v>
      </c>
      <c r="W509">
        <v>0</v>
      </c>
      <c r="X509">
        <v>47389749</v>
      </c>
      <c r="Y509">
        <v>26.25</v>
      </c>
      <c r="AA509">
        <v>0</v>
      </c>
      <c r="AB509">
        <v>9.7100000000000009</v>
      </c>
      <c r="AC509">
        <v>2.25</v>
      </c>
      <c r="AD509">
        <v>0</v>
      </c>
      <c r="AE509">
        <v>0</v>
      </c>
      <c r="AF509">
        <v>9.7100000000000009</v>
      </c>
      <c r="AG509">
        <v>2.25</v>
      </c>
      <c r="AH509">
        <v>0</v>
      </c>
      <c r="AI509">
        <v>1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26.25</v>
      </c>
      <c r="AU509" t="s">
        <v>3</v>
      </c>
      <c r="AV509">
        <v>0</v>
      </c>
      <c r="AW509">
        <v>2</v>
      </c>
      <c r="AX509">
        <v>33035749</v>
      </c>
      <c r="AY509">
        <v>1</v>
      </c>
      <c r="AZ509">
        <v>0</v>
      </c>
      <c r="BA509">
        <v>483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Y509*Source!I268</f>
        <v>0.38899875</v>
      </c>
      <c r="CY509">
        <f>AB509</f>
        <v>9.7100000000000009</v>
      </c>
      <c r="CZ509">
        <f>AF509</f>
        <v>9.7100000000000009</v>
      </c>
      <c r="DA509">
        <f>AJ509</f>
        <v>1</v>
      </c>
      <c r="DB509">
        <v>0</v>
      </c>
    </row>
    <row r="510" spans="1:106" x14ac:dyDescent="0.2">
      <c r="A510">
        <f>ROW(Source!A268)</f>
        <v>268</v>
      </c>
      <c r="B510">
        <v>33034105</v>
      </c>
      <c r="C510">
        <v>33035730</v>
      </c>
      <c r="D510">
        <v>32517836</v>
      </c>
      <c r="E510">
        <v>1</v>
      </c>
      <c r="F510">
        <v>1</v>
      </c>
      <c r="G510">
        <v>19</v>
      </c>
      <c r="H510">
        <v>3</v>
      </c>
      <c r="I510" t="s">
        <v>814</v>
      </c>
      <c r="J510" t="s">
        <v>815</v>
      </c>
      <c r="K510" t="s">
        <v>816</v>
      </c>
      <c r="L510">
        <v>1348</v>
      </c>
      <c r="N510">
        <v>1009</v>
      </c>
      <c r="O510" t="s">
        <v>19</v>
      </c>
      <c r="P510" t="s">
        <v>19</v>
      </c>
      <c r="Q510">
        <v>1000</v>
      </c>
      <c r="W510">
        <v>0</v>
      </c>
      <c r="X510">
        <v>1571432467</v>
      </c>
      <c r="Y510">
        <v>0.04</v>
      </c>
      <c r="AA510">
        <v>31493.279999999999</v>
      </c>
      <c r="AB510">
        <v>0</v>
      </c>
      <c r="AC510">
        <v>0</v>
      </c>
      <c r="AD510">
        <v>0</v>
      </c>
      <c r="AE510">
        <v>31493.279999999999</v>
      </c>
      <c r="AF510">
        <v>0</v>
      </c>
      <c r="AG510">
        <v>0</v>
      </c>
      <c r="AH510">
        <v>0</v>
      </c>
      <c r="AI510">
        <v>1</v>
      </c>
      <c r="AJ510">
        <v>1</v>
      </c>
      <c r="AK510">
        <v>1</v>
      </c>
      <c r="AL510">
        <v>1</v>
      </c>
      <c r="AN510">
        <v>0</v>
      </c>
      <c r="AO510">
        <v>1</v>
      </c>
      <c r="AP510">
        <v>0</v>
      </c>
      <c r="AQ510">
        <v>0</v>
      </c>
      <c r="AR510">
        <v>0</v>
      </c>
      <c r="AS510" t="s">
        <v>3</v>
      </c>
      <c r="AT510">
        <v>0.04</v>
      </c>
      <c r="AU510" t="s">
        <v>3</v>
      </c>
      <c r="AV510">
        <v>0</v>
      </c>
      <c r="AW510">
        <v>2</v>
      </c>
      <c r="AX510">
        <v>33035750</v>
      </c>
      <c r="AY510">
        <v>1</v>
      </c>
      <c r="AZ510">
        <v>0</v>
      </c>
      <c r="BA510">
        <v>484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Y510*Source!I268</f>
        <v>5.9276000000000001E-4</v>
      </c>
      <c r="CY510">
        <f t="shared" ref="CY510:CY520" si="75">AA510</f>
        <v>31493.279999999999</v>
      </c>
      <c r="CZ510">
        <f t="shared" ref="CZ510:CZ520" si="76">AE510</f>
        <v>31493.279999999999</v>
      </c>
      <c r="DA510">
        <f t="shared" ref="DA510:DA520" si="77">AI510</f>
        <v>1</v>
      </c>
      <c r="DB510">
        <v>0</v>
      </c>
    </row>
    <row r="511" spans="1:106" x14ac:dyDescent="0.2">
      <c r="A511">
        <f>ROW(Source!A268)</f>
        <v>268</v>
      </c>
      <c r="B511">
        <v>33034105</v>
      </c>
      <c r="C511">
        <v>33035730</v>
      </c>
      <c r="D511">
        <v>32518156</v>
      </c>
      <c r="E511">
        <v>1</v>
      </c>
      <c r="F511">
        <v>1</v>
      </c>
      <c r="G511">
        <v>19</v>
      </c>
      <c r="H511">
        <v>3</v>
      </c>
      <c r="I511" t="s">
        <v>817</v>
      </c>
      <c r="J511" t="s">
        <v>818</v>
      </c>
      <c r="K511" t="s">
        <v>819</v>
      </c>
      <c r="L511">
        <v>1348</v>
      </c>
      <c r="N511">
        <v>1009</v>
      </c>
      <c r="O511" t="s">
        <v>19</v>
      </c>
      <c r="P511" t="s">
        <v>19</v>
      </c>
      <c r="Q511">
        <v>1000</v>
      </c>
      <c r="W511">
        <v>0</v>
      </c>
      <c r="X511">
        <v>1574046373</v>
      </c>
      <c r="Y511">
        <v>3.6999999999999998E-2</v>
      </c>
      <c r="AA511">
        <v>45454.3</v>
      </c>
      <c r="AB511">
        <v>0</v>
      </c>
      <c r="AC511">
        <v>0</v>
      </c>
      <c r="AD511">
        <v>0</v>
      </c>
      <c r="AE511">
        <v>45454.3</v>
      </c>
      <c r="AF511">
        <v>0</v>
      </c>
      <c r="AG511">
        <v>0</v>
      </c>
      <c r="AH511">
        <v>0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0</v>
      </c>
      <c r="AQ511">
        <v>0</v>
      </c>
      <c r="AR511">
        <v>0</v>
      </c>
      <c r="AS511" t="s">
        <v>3</v>
      </c>
      <c r="AT511">
        <v>3.6999999999999998E-2</v>
      </c>
      <c r="AU511" t="s">
        <v>3</v>
      </c>
      <c r="AV511">
        <v>0</v>
      </c>
      <c r="AW511">
        <v>2</v>
      </c>
      <c r="AX511">
        <v>33035751</v>
      </c>
      <c r="AY511">
        <v>1</v>
      </c>
      <c r="AZ511">
        <v>0</v>
      </c>
      <c r="BA511">
        <v>485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Y511*Source!I268</f>
        <v>5.4830299999999998E-4</v>
      </c>
      <c r="CY511">
        <f t="shared" si="75"/>
        <v>45454.3</v>
      </c>
      <c r="CZ511">
        <f t="shared" si="76"/>
        <v>45454.3</v>
      </c>
      <c r="DA511">
        <f t="shared" si="77"/>
        <v>1</v>
      </c>
      <c r="DB511">
        <v>0</v>
      </c>
    </row>
    <row r="512" spans="1:106" x14ac:dyDescent="0.2">
      <c r="A512">
        <f>ROW(Source!A268)</f>
        <v>268</v>
      </c>
      <c r="B512">
        <v>33034105</v>
      </c>
      <c r="C512">
        <v>33035730</v>
      </c>
      <c r="D512">
        <v>32518894</v>
      </c>
      <c r="E512">
        <v>1</v>
      </c>
      <c r="F512">
        <v>1</v>
      </c>
      <c r="G512">
        <v>19</v>
      </c>
      <c r="H512">
        <v>3</v>
      </c>
      <c r="I512" t="s">
        <v>820</v>
      </c>
      <c r="J512" t="s">
        <v>821</v>
      </c>
      <c r="K512" t="s">
        <v>822</v>
      </c>
      <c r="L512">
        <v>1327</v>
      </c>
      <c r="N512">
        <v>1005</v>
      </c>
      <c r="O512" t="s">
        <v>823</v>
      </c>
      <c r="P512" t="s">
        <v>823</v>
      </c>
      <c r="Q512">
        <v>1</v>
      </c>
      <c r="W512">
        <v>0</v>
      </c>
      <c r="X512">
        <v>-1132375348</v>
      </c>
      <c r="Y512">
        <v>5.6</v>
      </c>
      <c r="AA512">
        <v>63.78</v>
      </c>
      <c r="AB512">
        <v>0</v>
      </c>
      <c r="AC512">
        <v>0</v>
      </c>
      <c r="AD512">
        <v>0</v>
      </c>
      <c r="AE512">
        <v>63.78</v>
      </c>
      <c r="AF512">
        <v>0</v>
      </c>
      <c r="AG512">
        <v>0</v>
      </c>
      <c r="AH512">
        <v>0</v>
      </c>
      <c r="AI512">
        <v>1</v>
      </c>
      <c r="AJ512">
        <v>1</v>
      </c>
      <c r="AK512">
        <v>1</v>
      </c>
      <c r="AL512">
        <v>1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3</v>
      </c>
      <c r="AT512">
        <v>5.6</v>
      </c>
      <c r="AU512" t="s">
        <v>3</v>
      </c>
      <c r="AV512">
        <v>0</v>
      </c>
      <c r="AW512">
        <v>2</v>
      </c>
      <c r="AX512">
        <v>33035753</v>
      </c>
      <c r="AY512">
        <v>1</v>
      </c>
      <c r="AZ512">
        <v>0</v>
      </c>
      <c r="BA512">
        <v>486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Y512*Source!I268</f>
        <v>8.2986400000000002E-2</v>
      </c>
      <c r="CY512">
        <f t="shared" si="75"/>
        <v>63.78</v>
      </c>
      <c r="CZ512">
        <f t="shared" si="76"/>
        <v>63.78</v>
      </c>
      <c r="DA512">
        <f t="shared" si="77"/>
        <v>1</v>
      </c>
      <c r="DB512">
        <v>0</v>
      </c>
    </row>
    <row r="513" spans="1:106" x14ac:dyDescent="0.2">
      <c r="A513">
        <f>ROW(Source!A268)</f>
        <v>268</v>
      </c>
      <c r="B513">
        <v>33034105</v>
      </c>
      <c r="C513">
        <v>33035730</v>
      </c>
      <c r="D513">
        <v>32517311</v>
      </c>
      <c r="E513">
        <v>1</v>
      </c>
      <c r="F513">
        <v>1</v>
      </c>
      <c r="G513">
        <v>19</v>
      </c>
      <c r="H513">
        <v>3</v>
      </c>
      <c r="I513" t="s">
        <v>824</v>
      </c>
      <c r="J513" t="s">
        <v>825</v>
      </c>
      <c r="K513" t="s">
        <v>826</v>
      </c>
      <c r="L513">
        <v>1348</v>
      </c>
      <c r="N513">
        <v>1009</v>
      </c>
      <c r="O513" t="s">
        <v>19</v>
      </c>
      <c r="P513" t="s">
        <v>19</v>
      </c>
      <c r="Q513">
        <v>1000</v>
      </c>
      <c r="W513">
        <v>0</v>
      </c>
      <c r="X513">
        <v>1471527661</v>
      </c>
      <c r="Y513">
        <v>0.05</v>
      </c>
      <c r="AA513">
        <v>4752.91</v>
      </c>
      <c r="AB513">
        <v>0</v>
      </c>
      <c r="AC513">
        <v>0</v>
      </c>
      <c r="AD513">
        <v>0</v>
      </c>
      <c r="AE513">
        <v>4752.91</v>
      </c>
      <c r="AF513">
        <v>0</v>
      </c>
      <c r="AG513">
        <v>0</v>
      </c>
      <c r="AH513">
        <v>0</v>
      </c>
      <c r="AI513">
        <v>1</v>
      </c>
      <c r="AJ513">
        <v>1</v>
      </c>
      <c r="AK513">
        <v>1</v>
      </c>
      <c r="AL513">
        <v>1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3</v>
      </c>
      <c r="AT513">
        <v>0.05</v>
      </c>
      <c r="AU513" t="s">
        <v>3</v>
      </c>
      <c r="AV513">
        <v>0</v>
      </c>
      <c r="AW513">
        <v>2</v>
      </c>
      <c r="AX513">
        <v>33035752</v>
      </c>
      <c r="AY513">
        <v>1</v>
      </c>
      <c r="AZ513">
        <v>0</v>
      </c>
      <c r="BA513">
        <v>487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Y513*Source!I268</f>
        <v>7.4095000000000009E-4</v>
      </c>
      <c r="CY513">
        <f t="shared" si="75"/>
        <v>4752.91</v>
      </c>
      <c r="CZ513">
        <f t="shared" si="76"/>
        <v>4752.91</v>
      </c>
      <c r="DA513">
        <f t="shared" si="77"/>
        <v>1</v>
      </c>
      <c r="DB513">
        <v>0</v>
      </c>
    </row>
    <row r="514" spans="1:106" x14ac:dyDescent="0.2">
      <c r="A514">
        <f>ROW(Source!A268)</f>
        <v>268</v>
      </c>
      <c r="B514">
        <v>33034105</v>
      </c>
      <c r="C514">
        <v>33035730</v>
      </c>
      <c r="D514">
        <v>32519061</v>
      </c>
      <c r="E514">
        <v>1</v>
      </c>
      <c r="F514">
        <v>1</v>
      </c>
      <c r="G514">
        <v>19</v>
      </c>
      <c r="H514">
        <v>3</v>
      </c>
      <c r="I514" t="s">
        <v>827</v>
      </c>
      <c r="J514" t="s">
        <v>828</v>
      </c>
      <c r="K514" t="s">
        <v>829</v>
      </c>
      <c r="L514">
        <v>1339</v>
      </c>
      <c r="N514">
        <v>1007</v>
      </c>
      <c r="O514" t="s">
        <v>830</v>
      </c>
      <c r="P514" t="s">
        <v>830</v>
      </c>
      <c r="Q514">
        <v>1</v>
      </c>
      <c r="W514">
        <v>0</v>
      </c>
      <c r="X514">
        <v>1653821073</v>
      </c>
      <c r="Y514">
        <v>1.75</v>
      </c>
      <c r="AA514">
        <v>29.98</v>
      </c>
      <c r="AB514">
        <v>0</v>
      </c>
      <c r="AC514">
        <v>0</v>
      </c>
      <c r="AD514">
        <v>0</v>
      </c>
      <c r="AE514">
        <v>29.98</v>
      </c>
      <c r="AF514">
        <v>0</v>
      </c>
      <c r="AG514">
        <v>0</v>
      </c>
      <c r="AH514">
        <v>0</v>
      </c>
      <c r="AI514">
        <v>1</v>
      </c>
      <c r="AJ514">
        <v>1</v>
      </c>
      <c r="AK514">
        <v>1</v>
      </c>
      <c r="AL514">
        <v>1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3</v>
      </c>
      <c r="AT514">
        <v>1.75</v>
      </c>
      <c r="AU514" t="s">
        <v>3</v>
      </c>
      <c r="AV514">
        <v>0</v>
      </c>
      <c r="AW514">
        <v>2</v>
      </c>
      <c r="AX514">
        <v>33035754</v>
      </c>
      <c r="AY514">
        <v>1</v>
      </c>
      <c r="AZ514">
        <v>0</v>
      </c>
      <c r="BA514">
        <v>488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Y514*Source!I268</f>
        <v>2.5933250000000001E-2</v>
      </c>
      <c r="CY514">
        <f t="shared" si="75"/>
        <v>29.98</v>
      </c>
      <c r="CZ514">
        <f t="shared" si="76"/>
        <v>29.98</v>
      </c>
      <c r="DA514">
        <f t="shared" si="77"/>
        <v>1</v>
      </c>
      <c r="DB514">
        <v>0</v>
      </c>
    </row>
    <row r="515" spans="1:106" x14ac:dyDescent="0.2">
      <c r="A515">
        <f>ROW(Source!A268)</f>
        <v>268</v>
      </c>
      <c r="B515">
        <v>33034105</v>
      </c>
      <c r="C515">
        <v>33035730</v>
      </c>
      <c r="D515">
        <v>32517740</v>
      </c>
      <c r="E515">
        <v>1</v>
      </c>
      <c r="F515">
        <v>1</v>
      </c>
      <c r="G515">
        <v>19</v>
      </c>
      <c r="H515">
        <v>3</v>
      </c>
      <c r="I515" t="s">
        <v>831</v>
      </c>
      <c r="J515" t="s">
        <v>832</v>
      </c>
      <c r="K515" t="s">
        <v>833</v>
      </c>
      <c r="L515">
        <v>1339</v>
      </c>
      <c r="N515">
        <v>1007</v>
      </c>
      <c r="O515" t="s">
        <v>830</v>
      </c>
      <c r="P515" t="s">
        <v>830</v>
      </c>
      <c r="Q515">
        <v>1</v>
      </c>
      <c r="W515">
        <v>0</v>
      </c>
      <c r="X515">
        <v>-86784973</v>
      </c>
      <c r="Y515">
        <v>0.08</v>
      </c>
      <c r="AA515">
        <v>4993.7</v>
      </c>
      <c r="AB515">
        <v>0</v>
      </c>
      <c r="AC515">
        <v>0</v>
      </c>
      <c r="AD515">
        <v>0</v>
      </c>
      <c r="AE515">
        <v>4993.7</v>
      </c>
      <c r="AF515">
        <v>0</v>
      </c>
      <c r="AG515">
        <v>0</v>
      </c>
      <c r="AH515">
        <v>0</v>
      </c>
      <c r="AI515">
        <v>1</v>
      </c>
      <c r="AJ515">
        <v>1</v>
      </c>
      <c r="AK515">
        <v>1</v>
      </c>
      <c r="AL515">
        <v>1</v>
      </c>
      <c r="AN515">
        <v>0</v>
      </c>
      <c r="AO515">
        <v>1</v>
      </c>
      <c r="AP515">
        <v>0</v>
      </c>
      <c r="AQ515">
        <v>0</v>
      </c>
      <c r="AR515">
        <v>0</v>
      </c>
      <c r="AS515" t="s">
        <v>3</v>
      </c>
      <c r="AT515">
        <v>0.08</v>
      </c>
      <c r="AU515" t="s">
        <v>3</v>
      </c>
      <c r="AV515">
        <v>0</v>
      </c>
      <c r="AW515">
        <v>2</v>
      </c>
      <c r="AX515">
        <v>33035755</v>
      </c>
      <c r="AY515">
        <v>1</v>
      </c>
      <c r="AZ515">
        <v>0</v>
      </c>
      <c r="BA515">
        <v>489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Y515*Source!I268</f>
        <v>1.18552E-3</v>
      </c>
      <c r="CY515">
        <f t="shared" si="75"/>
        <v>4993.7</v>
      </c>
      <c r="CZ515">
        <f t="shared" si="76"/>
        <v>4993.7</v>
      </c>
      <c r="DA515">
        <f t="shared" si="77"/>
        <v>1</v>
      </c>
      <c r="DB515">
        <v>0</v>
      </c>
    </row>
    <row r="516" spans="1:106" x14ac:dyDescent="0.2">
      <c r="A516">
        <f>ROW(Source!A268)</f>
        <v>268</v>
      </c>
      <c r="B516">
        <v>33034105</v>
      </c>
      <c r="C516">
        <v>33035730</v>
      </c>
      <c r="D516">
        <v>32517729</v>
      </c>
      <c r="E516">
        <v>1</v>
      </c>
      <c r="F516">
        <v>1</v>
      </c>
      <c r="G516">
        <v>19</v>
      </c>
      <c r="H516">
        <v>3</v>
      </c>
      <c r="I516" t="s">
        <v>834</v>
      </c>
      <c r="J516" t="s">
        <v>835</v>
      </c>
      <c r="K516" t="s">
        <v>836</v>
      </c>
      <c r="L516">
        <v>1339</v>
      </c>
      <c r="N516">
        <v>1007</v>
      </c>
      <c r="O516" t="s">
        <v>830</v>
      </c>
      <c r="P516" t="s">
        <v>830</v>
      </c>
      <c r="Q516">
        <v>1</v>
      </c>
      <c r="W516">
        <v>0</v>
      </c>
      <c r="X516">
        <v>-36459073</v>
      </c>
      <c r="Y516">
        <v>0.69</v>
      </c>
      <c r="AA516">
        <v>3762.19</v>
      </c>
      <c r="AB516">
        <v>0</v>
      </c>
      <c r="AC516">
        <v>0</v>
      </c>
      <c r="AD516">
        <v>0</v>
      </c>
      <c r="AE516">
        <v>3762.19</v>
      </c>
      <c r="AF516">
        <v>0</v>
      </c>
      <c r="AG516">
        <v>0</v>
      </c>
      <c r="AH516">
        <v>0</v>
      </c>
      <c r="AI516">
        <v>1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3</v>
      </c>
      <c r="AT516">
        <v>0.69</v>
      </c>
      <c r="AU516" t="s">
        <v>3</v>
      </c>
      <c r="AV516">
        <v>0</v>
      </c>
      <c r="AW516">
        <v>2</v>
      </c>
      <c r="AX516">
        <v>33035756</v>
      </c>
      <c r="AY516">
        <v>1</v>
      </c>
      <c r="AZ516">
        <v>0</v>
      </c>
      <c r="BA516">
        <v>490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Y516*Source!I268</f>
        <v>1.0225109999999999E-2</v>
      </c>
      <c r="CY516">
        <f t="shared" si="75"/>
        <v>3762.19</v>
      </c>
      <c r="CZ516">
        <f t="shared" si="76"/>
        <v>3762.19</v>
      </c>
      <c r="DA516">
        <f t="shared" si="77"/>
        <v>1</v>
      </c>
      <c r="DB516">
        <v>0</v>
      </c>
    </row>
    <row r="517" spans="1:106" x14ac:dyDescent="0.2">
      <c r="A517">
        <f>ROW(Source!A268)</f>
        <v>268</v>
      </c>
      <c r="B517">
        <v>33034105</v>
      </c>
      <c r="C517">
        <v>33035730</v>
      </c>
      <c r="D517">
        <v>32517783</v>
      </c>
      <c r="E517">
        <v>1</v>
      </c>
      <c r="F517">
        <v>1</v>
      </c>
      <c r="G517">
        <v>19</v>
      </c>
      <c r="H517">
        <v>3</v>
      </c>
      <c r="I517" t="s">
        <v>837</v>
      </c>
      <c r="J517" t="s">
        <v>838</v>
      </c>
      <c r="K517" t="s">
        <v>839</v>
      </c>
      <c r="L517">
        <v>1339</v>
      </c>
      <c r="N517">
        <v>1007</v>
      </c>
      <c r="O517" t="s">
        <v>830</v>
      </c>
      <c r="P517" t="s">
        <v>830</v>
      </c>
      <c r="Q517">
        <v>1</v>
      </c>
      <c r="W517">
        <v>0</v>
      </c>
      <c r="X517">
        <v>-1282603236</v>
      </c>
      <c r="Y517">
        <v>0.2</v>
      </c>
      <c r="AA517">
        <v>5631.96</v>
      </c>
      <c r="AB517">
        <v>0</v>
      </c>
      <c r="AC517">
        <v>0</v>
      </c>
      <c r="AD517">
        <v>0</v>
      </c>
      <c r="AE517">
        <v>5631.96</v>
      </c>
      <c r="AF517">
        <v>0</v>
      </c>
      <c r="AG517">
        <v>0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0</v>
      </c>
      <c r="AQ517">
        <v>0</v>
      </c>
      <c r="AR517">
        <v>0</v>
      </c>
      <c r="AS517" t="s">
        <v>3</v>
      </c>
      <c r="AT517">
        <v>0.2</v>
      </c>
      <c r="AU517" t="s">
        <v>3</v>
      </c>
      <c r="AV517">
        <v>0</v>
      </c>
      <c r="AW517">
        <v>2</v>
      </c>
      <c r="AX517">
        <v>33035757</v>
      </c>
      <c r="AY517">
        <v>1</v>
      </c>
      <c r="AZ517">
        <v>0</v>
      </c>
      <c r="BA517">
        <v>491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Y517*Source!I268</f>
        <v>2.9638000000000004E-3</v>
      </c>
      <c r="CY517">
        <f t="shared" si="75"/>
        <v>5631.96</v>
      </c>
      <c r="CZ517">
        <f t="shared" si="76"/>
        <v>5631.96</v>
      </c>
      <c r="DA517">
        <f t="shared" si="77"/>
        <v>1</v>
      </c>
      <c r="DB517">
        <v>0</v>
      </c>
    </row>
    <row r="518" spans="1:106" x14ac:dyDescent="0.2">
      <c r="A518">
        <f>ROW(Source!A268)</f>
        <v>268</v>
      </c>
      <c r="B518">
        <v>33034105</v>
      </c>
      <c r="C518">
        <v>33035730</v>
      </c>
      <c r="D518">
        <v>32517784</v>
      </c>
      <c r="E518">
        <v>1</v>
      </c>
      <c r="F518">
        <v>1</v>
      </c>
      <c r="G518">
        <v>19</v>
      </c>
      <c r="H518">
        <v>3</v>
      </c>
      <c r="I518" t="s">
        <v>840</v>
      </c>
      <c r="J518" t="s">
        <v>841</v>
      </c>
      <c r="K518" t="s">
        <v>842</v>
      </c>
      <c r="L518">
        <v>1339</v>
      </c>
      <c r="N518">
        <v>1007</v>
      </c>
      <c r="O518" t="s">
        <v>830</v>
      </c>
      <c r="P518" t="s">
        <v>830</v>
      </c>
      <c r="Q518">
        <v>1</v>
      </c>
      <c r="W518">
        <v>0</v>
      </c>
      <c r="X518">
        <v>966492149</v>
      </c>
      <c r="Y518">
        <v>0.69</v>
      </c>
      <c r="AA518">
        <v>5631.96</v>
      </c>
      <c r="AB518">
        <v>0</v>
      </c>
      <c r="AC518">
        <v>0</v>
      </c>
      <c r="AD518">
        <v>0</v>
      </c>
      <c r="AE518">
        <v>5631.96</v>
      </c>
      <c r="AF518">
        <v>0</v>
      </c>
      <c r="AG518">
        <v>0</v>
      </c>
      <c r="AH518">
        <v>0</v>
      </c>
      <c r="AI518">
        <v>1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3</v>
      </c>
      <c r="AT518">
        <v>0.69</v>
      </c>
      <c r="AU518" t="s">
        <v>3</v>
      </c>
      <c r="AV518">
        <v>0</v>
      </c>
      <c r="AW518">
        <v>2</v>
      </c>
      <c r="AX518">
        <v>33035758</v>
      </c>
      <c r="AY518">
        <v>1</v>
      </c>
      <c r="AZ518">
        <v>0</v>
      </c>
      <c r="BA518">
        <v>492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Y518*Source!I268</f>
        <v>1.0225109999999999E-2</v>
      </c>
      <c r="CY518">
        <f t="shared" si="75"/>
        <v>5631.96</v>
      </c>
      <c r="CZ518">
        <f t="shared" si="76"/>
        <v>5631.96</v>
      </c>
      <c r="DA518">
        <f t="shared" si="77"/>
        <v>1</v>
      </c>
      <c r="DB518">
        <v>0</v>
      </c>
    </row>
    <row r="519" spans="1:106" x14ac:dyDescent="0.2">
      <c r="A519">
        <f>ROW(Source!A268)</f>
        <v>268</v>
      </c>
      <c r="B519">
        <v>33034105</v>
      </c>
      <c r="C519">
        <v>33035730</v>
      </c>
      <c r="D519">
        <v>32519911</v>
      </c>
      <c r="E519">
        <v>1</v>
      </c>
      <c r="F519">
        <v>1</v>
      </c>
      <c r="G519">
        <v>19</v>
      </c>
      <c r="H519">
        <v>3</v>
      </c>
      <c r="I519" t="s">
        <v>843</v>
      </c>
      <c r="J519" t="s">
        <v>844</v>
      </c>
      <c r="K519" t="s">
        <v>845</v>
      </c>
      <c r="L519">
        <v>1339</v>
      </c>
      <c r="N519">
        <v>1007</v>
      </c>
      <c r="O519" t="s">
        <v>830</v>
      </c>
      <c r="P519" t="s">
        <v>830</v>
      </c>
      <c r="Q519">
        <v>1</v>
      </c>
      <c r="W519">
        <v>0</v>
      </c>
      <c r="X519">
        <v>-1613524913</v>
      </c>
      <c r="Y519">
        <v>102</v>
      </c>
      <c r="AA519">
        <v>3195.93</v>
      </c>
      <c r="AB519">
        <v>0</v>
      </c>
      <c r="AC519">
        <v>0</v>
      </c>
      <c r="AD519">
        <v>0</v>
      </c>
      <c r="AE519">
        <v>3195.93</v>
      </c>
      <c r="AF519">
        <v>0</v>
      </c>
      <c r="AG519">
        <v>0</v>
      </c>
      <c r="AH519">
        <v>0</v>
      </c>
      <c r="AI519">
        <v>1</v>
      </c>
      <c r="AJ519">
        <v>1</v>
      </c>
      <c r="AK519">
        <v>1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3</v>
      </c>
      <c r="AT519">
        <v>102</v>
      </c>
      <c r="AU519" t="s">
        <v>3</v>
      </c>
      <c r="AV519">
        <v>0</v>
      </c>
      <c r="AW519">
        <v>2</v>
      </c>
      <c r="AX519">
        <v>33035759</v>
      </c>
      <c r="AY519">
        <v>1</v>
      </c>
      <c r="AZ519">
        <v>0</v>
      </c>
      <c r="BA519">
        <v>493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Y519*Source!I268</f>
        <v>1.511538</v>
      </c>
      <c r="CY519">
        <f t="shared" si="75"/>
        <v>3195.93</v>
      </c>
      <c r="CZ519">
        <f t="shared" si="76"/>
        <v>3195.93</v>
      </c>
      <c r="DA519">
        <f t="shared" si="77"/>
        <v>1</v>
      </c>
      <c r="DB519">
        <v>0</v>
      </c>
    </row>
    <row r="520" spans="1:106" x14ac:dyDescent="0.2">
      <c r="A520">
        <f>ROW(Source!A268)</f>
        <v>268</v>
      </c>
      <c r="B520">
        <v>33034105</v>
      </c>
      <c r="C520">
        <v>33035730</v>
      </c>
      <c r="D520">
        <v>32521663</v>
      </c>
      <c r="E520">
        <v>1</v>
      </c>
      <c r="F520">
        <v>1</v>
      </c>
      <c r="G520">
        <v>19</v>
      </c>
      <c r="H520">
        <v>3</v>
      </c>
      <c r="I520" t="s">
        <v>846</v>
      </c>
      <c r="J520" t="s">
        <v>847</v>
      </c>
      <c r="K520" t="s">
        <v>848</v>
      </c>
      <c r="L520">
        <v>1327</v>
      </c>
      <c r="N520">
        <v>1005</v>
      </c>
      <c r="O520" t="s">
        <v>823</v>
      </c>
      <c r="P520" t="s">
        <v>823</v>
      </c>
      <c r="Q520">
        <v>1</v>
      </c>
      <c r="W520">
        <v>0</v>
      </c>
      <c r="X520">
        <v>603730207</v>
      </c>
      <c r="Y520">
        <v>49.5</v>
      </c>
      <c r="AA520">
        <v>207.09</v>
      </c>
      <c r="AB520">
        <v>0</v>
      </c>
      <c r="AC520">
        <v>0</v>
      </c>
      <c r="AD520">
        <v>0</v>
      </c>
      <c r="AE520">
        <v>207.09</v>
      </c>
      <c r="AF520">
        <v>0</v>
      </c>
      <c r="AG520">
        <v>0</v>
      </c>
      <c r="AH520">
        <v>0</v>
      </c>
      <c r="AI520">
        <v>1</v>
      </c>
      <c r="AJ520">
        <v>1</v>
      </c>
      <c r="AK520">
        <v>1</v>
      </c>
      <c r="AL520">
        <v>1</v>
      </c>
      <c r="AN520">
        <v>0</v>
      </c>
      <c r="AO520">
        <v>1</v>
      </c>
      <c r="AP520">
        <v>0</v>
      </c>
      <c r="AQ520">
        <v>0</v>
      </c>
      <c r="AR520">
        <v>0</v>
      </c>
      <c r="AS520" t="s">
        <v>3</v>
      </c>
      <c r="AT520">
        <v>49.5</v>
      </c>
      <c r="AU520" t="s">
        <v>3</v>
      </c>
      <c r="AV520">
        <v>0</v>
      </c>
      <c r="AW520">
        <v>2</v>
      </c>
      <c r="AX520">
        <v>33035760</v>
      </c>
      <c r="AY520">
        <v>1</v>
      </c>
      <c r="AZ520">
        <v>0</v>
      </c>
      <c r="BA520">
        <v>494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Y520*Source!I268</f>
        <v>0.73354050000000004</v>
      </c>
      <c r="CY520">
        <f t="shared" si="75"/>
        <v>207.09</v>
      </c>
      <c r="CZ520">
        <f t="shared" si="76"/>
        <v>207.09</v>
      </c>
      <c r="DA520">
        <f t="shared" si="77"/>
        <v>1</v>
      </c>
      <c r="DB520">
        <v>0</v>
      </c>
    </row>
    <row r="521" spans="1:106" x14ac:dyDescent="0.2">
      <c r="A521">
        <f>ROW(Source!A271)</f>
        <v>271</v>
      </c>
      <c r="B521">
        <v>33034105</v>
      </c>
      <c r="C521">
        <v>33035763</v>
      </c>
      <c r="D521">
        <v>32505425</v>
      </c>
      <c r="E521">
        <v>19</v>
      </c>
      <c r="F521">
        <v>1</v>
      </c>
      <c r="G521">
        <v>19</v>
      </c>
      <c r="H521">
        <v>1</v>
      </c>
      <c r="I521" t="s">
        <v>795</v>
      </c>
      <c r="J521" t="s">
        <v>3</v>
      </c>
      <c r="K521" t="s">
        <v>796</v>
      </c>
      <c r="L521">
        <v>1191</v>
      </c>
      <c r="N521">
        <v>1013</v>
      </c>
      <c r="O521" t="s">
        <v>797</v>
      </c>
      <c r="P521" t="s">
        <v>797</v>
      </c>
      <c r="Q521">
        <v>1</v>
      </c>
      <c r="W521">
        <v>0</v>
      </c>
      <c r="X521">
        <v>476480486</v>
      </c>
      <c r="Y521">
        <v>36.11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1</v>
      </c>
      <c r="AJ521">
        <v>1</v>
      </c>
      <c r="AK521">
        <v>1</v>
      </c>
      <c r="AL521">
        <v>1</v>
      </c>
      <c r="AN521">
        <v>0</v>
      </c>
      <c r="AO521">
        <v>1</v>
      </c>
      <c r="AP521">
        <v>0</v>
      </c>
      <c r="AQ521">
        <v>0</v>
      </c>
      <c r="AR521">
        <v>0</v>
      </c>
      <c r="AS521" t="s">
        <v>3</v>
      </c>
      <c r="AT521">
        <v>36.11</v>
      </c>
      <c r="AU521" t="s">
        <v>3</v>
      </c>
      <c r="AV521">
        <v>1</v>
      </c>
      <c r="AW521">
        <v>2</v>
      </c>
      <c r="AX521">
        <v>33035769</v>
      </c>
      <c r="AY521">
        <v>1</v>
      </c>
      <c r="AZ521">
        <v>0</v>
      </c>
      <c r="BA521">
        <v>495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Y521*Source!I271</f>
        <v>2.004105</v>
      </c>
      <c r="CY521">
        <f>AD521</f>
        <v>0</v>
      </c>
      <c r="CZ521">
        <f>AH521</f>
        <v>0</v>
      </c>
      <c r="DA521">
        <f>AL521</f>
        <v>1</v>
      </c>
      <c r="DB521">
        <v>0</v>
      </c>
    </row>
    <row r="522" spans="1:106" x14ac:dyDescent="0.2">
      <c r="A522">
        <f>ROW(Source!A271)</f>
        <v>271</v>
      </c>
      <c r="B522">
        <v>33034105</v>
      </c>
      <c r="C522">
        <v>33035763</v>
      </c>
      <c r="D522">
        <v>32516754</v>
      </c>
      <c r="E522">
        <v>1</v>
      </c>
      <c r="F522">
        <v>1</v>
      </c>
      <c r="G522">
        <v>19</v>
      </c>
      <c r="H522">
        <v>2</v>
      </c>
      <c r="I522" t="s">
        <v>798</v>
      </c>
      <c r="J522" t="s">
        <v>799</v>
      </c>
      <c r="K522" t="s">
        <v>800</v>
      </c>
      <c r="L522">
        <v>1368</v>
      </c>
      <c r="N522">
        <v>1011</v>
      </c>
      <c r="O522" t="s">
        <v>801</v>
      </c>
      <c r="P522" t="s">
        <v>801</v>
      </c>
      <c r="Q522">
        <v>1</v>
      </c>
      <c r="W522">
        <v>0</v>
      </c>
      <c r="X522">
        <v>-1683917449</v>
      </c>
      <c r="Y522">
        <v>21.91</v>
      </c>
      <c r="AA522">
        <v>0</v>
      </c>
      <c r="AB522">
        <v>70.98</v>
      </c>
      <c r="AC522">
        <v>6.52</v>
      </c>
      <c r="AD522">
        <v>0</v>
      </c>
      <c r="AE522">
        <v>0</v>
      </c>
      <c r="AF522">
        <v>70.98</v>
      </c>
      <c r="AG522">
        <v>6.52</v>
      </c>
      <c r="AH522">
        <v>0</v>
      </c>
      <c r="AI522">
        <v>1</v>
      </c>
      <c r="AJ522">
        <v>1</v>
      </c>
      <c r="AK522">
        <v>1</v>
      </c>
      <c r="AL522">
        <v>1</v>
      </c>
      <c r="AN522">
        <v>0</v>
      </c>
      <c r="AO522">
        <v>1</v>
      </c>
      <c r="AP522">
        <v>0</v>
      </c>
      <c r="AQ522">
        <v>0</v>
      </c>
      <c r="AR522">
        <v>0</v>
      </c>
      <c r="AS522" t="s">
        <v>3</v>
      </c>
      <c r="AT522">
        <v>21.91</v>
      </c>
      <c r="AU522" t="s">
        <v>3</v>
      </c>
      <c r="AV522">
        <v>0</v>
      </c>
      <c r="AW522">
        <v>2</v>
      </c>
      <c r="AX522">
        <v>33035770</v>
      </c>
      <c r="AY522">
        <v>1</v>
      </c>
      <c r="AZ522">
        <v>0</v>
      </c>
      <c r="BA522">
        <v>496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Y522*Source!I271</f>
        <v>1.216005</v>
      </c>
      <c r="CY522">
        <f>AB522</f>
        <v>70.98</v>
      </c>
      <c r="CZ522">
        <f>AF522</f>
        <v>70.98</v>
      </c>
      <c r="DA522">
        <f>AJ522</f>
        <v>1</v>
      </c>
      <c r="DB522">
        <v>0</v>
      </c>
    </row>
    <row r="523" spans="1:106" x14ac:dyDescent="0.2">
      <c r="A523">
        <f>ROW(Source!A271)</f>
        <v>271</v>
      </c>
      <c r="B523">
        <v>33034105</v>
      </c>
      <c r="C523">
        <v>33035763</v>
      </c>
      <c r="D523">
        <v>32518977</v>
      </c>
      <c r="E523">
        <v>1</v>
      </c>
      <c r="F523">
        <v>1</v>
      </c>
      <c r="G523">
        <v>19</v>
      </c>
      <c r="H523">
        <v>3</v>
      </c>
      <c r="I523" t="s">
        <v>802</v>
      </c>
      <c r="J523" t="s">
        <v>803</v>
      </c>
      <c r="K523" t="s">
        <v>804</v>
      </c>
      <c r="L523">
        <v>1348</v>
      </c>
      <c r="N523">
        <v>1009</v>
      </c>
      <c r="O523" t="s">
        <v>19</v>
      </c>
      <c r="P523" t="s">
        <v>19</v>
      </c>
      <c r="Q523">
        <v>1000</v>
      </c>
      <c r="W523">
        <v>0</v>
      </c>
      <c r="X523">
        <v>-1592467254</v>
      </c>
      <c r="Y523">
        <v>0.03</v>
      </c>
      <c r="AA523">
        <v>117442.26</v>
      </c>
      <c r="AB523">
        <v>0</v>
      </c>
      <c r="AC523">
        <v>0</v>
      </c>
      <c r="AD523">
        <v>0</v>
      </c>
      <c r="AE523">
        <v>117442.26</v>
      </c>
      <c r="AF523">
        <v>0</v>
      </c>
      <c r="AG523">
        <v>0</v>
      </c>
      <c r="AH523">
        <v>0</v>
      </c>
      <c r="AI523">
        <v>1</v>
      </c>
      <c r="AJ523">
        <v>1</v>
      </c>
      <c r="AK523">
        <v>1</v>
      </c>
      <c r="AL523">
        <v>1</v>
      </c>
      <c r="AN523">
        <v>0</v>
      </c>
      <c r="AO523">
        <v>1</v>
      </c>
      <c r="AP523">
        <v>0</v>
      </c>
      <c r="AQ523">
        <v>0</v>
      </c>
      <c r="AR523">
        <v>0</v>
      </c>
      <c r="AS523" t="s">
        <v>3</v>
      </c>
      <c r="AT523">
        <v>0.03</v>
      </c>
      <c r="AU523" t="s">
        <v>3</v>
      </c>
      <c r="AV523">
        <v>0</v>
      </c>
      <c r="AW523">
        <v>2</v>
      </c>
      <c r="AX523">
        <v>33035771</v>
      </c>
      <c r="AY523">
        <v>1</v>
      </c>
      <c r="AZ523">
        <v>0</v>
      </c>
      <c r="BA523">
        <v>497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Y523*Source!I271</f>
        <v>1.665E-3</v>
      </c>
      <c r="CY523">
        <f>AA523</f>
        <v>117442.26</v>
      </c>
      <c r="CZ523">
        <f>AE523</f>
        <v>117442.26</v>
      </c>
      <c r="DA523">
        <f>AI523</f>
        <v>1</v>
      </c>
      <c r="DB523">
        <v>0</v>
      </c>
    </row>
    <row r="524" spans="1:106" x14ac:dyDescent="0.2">
      <c r="A524">
        <f>ROW(Source!A271)</f>
        <v>271</v>
      </c>
      <c r="B524">
        <v>33034105</v>
      </c>
      <c r="C524">
        <v>33035763</v>
      </c>
      <c r="D524">
        <v>32520163</v>
      </c>
      <c r="E524">
        <v>1</v>
      </c>
      <c r="F524">
        <v>1</v>
      </c>
      <c r="G524">
        <v>19</v>
      </c>
      <c r="H524">
        <v>3</v>
      </c>
      <c r="I524" t="s">
        <v>25</v>
      </c>
      <c r="J524" t="s">
        <v>27</v>
      </c>
      <c r="K524" t="s">
        <v>26</v>
      </c>
      <c r="L524">
        <v>1348</v>
      </c>
      <c r="N524">
        <v>1009</v>
      </c>
      <c r="O524" t="s">
        <v>19</v>
      </c>
      <c r="P524" t="s">
        <v>19</v>
      </c>
      <c r="Q524">
        <v>1000</v>
      </c>
      <c r="W524">
        <v>0</v>
      </c>
      <c r="X524">
        <v>-1467733540</v>
      </c>
      <c r="Y524">
        <v>1</v>
      </c>
      <c r="AA524">
        <v>53410.15</v>
      </c>
      <c r="AB524">
        <v>0</v>
      </c>
      <c r="AC524">
        <v>0</v>
      </c>
      <c r="AD524">
        <v>0</v>
      </c>
      <c r="AE524">
        <v>53410.15</v>
      </c>
      <c r="AF524">
        <v>0</v>
      </c>
      <c r="AG524">
        <v>0</v>
      </c>
      <c r="AH524">
        <v>0</v>
      </c>
      <c r="AI524">
        <v>1</v>
      </c>
      <c r="AJ524">
        <v>1</v>
      </c>
      <c r="AK524">
        <v>1</v>
      </c>
      <c r="AL524">
        <v>1</v>
      </c>
      <c r="AN524">
        <v>0</v>
      </c>
      <c r="AO524">
        <v>1</v>
      </c>
      <c r="AP524">
        <v>0</v>
      </c>
      <c r="AQ524">
        <v>0</v>
      </c>
      <c r="AR524">
        <v>0</v>
      </c>
      <c r="AS524" t="s">
        <v>3</v>
      </c>
      <c r="AT524">
        <v>1</v>
      </c>
      <c r="AU524" t="s">
        <v>3</v>
      </c>
      <c r="AV524">
        <v>0</v>
      </c>
      <c r="AW524">
        <v>2</v>
      </c>
      <c r="AX524">
        <v>33035772</v>
      </c>
      <c r="AY524">
        <v>1</v>
      </c>
      <c r="AZ524">
        <v>0</v>
      </c>
      <c r="BA524">
        <v>498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Y524*Source!I271</f>
        <v>5.5500000000000001E-2</v>
      </c>
      <c r="CY524">
        <f>AA524</f>
        <v>53410.15</v>
      </c>
      <c r="CZ524">
        <f>AE524</f>
        <v>53410.15</v>
      </c>
      <c r="DA524">
        <f>AI524</f>
        <v>1</v>
      </c>
      <c r="DB524">
        <v>0</v>
      </c>
    </row>
    <row r="525" spans="1:106" x14ac:dyDescent="0.2">
      <c r="A525">
        <f>ROW(Source!A271)</f>
        <v>271</v>
      </c>
      <c r="B525">
        <v>33034105</v>
      </c>
      <c r="C525">
        <v>33035763</v>
      </c>
      <c r="D525">
        <v>32520163</v>
      </c>
      <c r="E525">
        <v>1</v>
      </c>
      <c r="F525">
        <v>1</v>
      </c>
      <c r="G525">
        <v>19</v>
      </c>
      <c r="H525">
        <v>3</v>
      </c>
      <c r="I525" t="s">
        <v>25</v>
      </c>
      <c r="J525" t="s">
        <v>27</v>
      </c>
      <c r="K525" t="s">
        <v>26</v>
      </c>
      <c r="L525">
        <v>1348</v>
      </c>
      <c r="N525">
        <v>1009</v>
      </c>
      <c r="O525" t="s">
        <v>19</v>
      </c>
      <c r="P525" t="s">
        <v>19</v>
      </c>
      <c r="Q525">
        <v>1000</v>
      </c>
      <c r="W525">
        <v>0</v>
      </c>
      <c r="X525">
        <v>-1467733540</v>
      </c>
      <c r="Y525">
        <v>-1</v>
      </c>
      <c r="AA525">
        <v>53410.15</v>
      </c>
      <c r="AB525">
        <v>0</v>
      </c>
      <c r="AC525">
        <v>0</v>
      </c>
      <c r="AD525">
        <v>0</v>
      </c>
      <c r="AE525">
        <v>53410.15</v>
      </c>
      <c r="AF525">
        <v>0</v>
      </c>
      <c r="AG525">
        <v>0</v>
      </c>
      <c r="AH525">
        <v>0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0</v>
      </c>
      <c r="AP525">
        <v>0</v>
      </c>
      <c r="AQ525">
        <v>0</v>
      </c>
      <c r="AR525">
        <v>0</v>
      </c>
      <c r="AS525" t="s">
        <v>3</v>
      </c>
      <c r="AT525">
        <v>-1</v>
      </c>
      <c r="AU525" t="s">
        <v>3</v>
      </c>
      <c r="AV525">
        <v>0</v>
      </c>
      <c r="AW525">
        <v>1</v>
      </c>
      <c r="AX525">
        <v>-1</v>
      </c>
      <c r="AY525">
        <v>0</v>
      </c>
      <c r="AZ525">
        <v>0</v>
      </c>
      <c r="BA525" t="s">
        <v>3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Y525*Source!I271</f>
        <v>-5.5500000000000001E-2</v>
      </c>
      <c r="CY525">
        <f>AA525</f>
        <v>53410.15</v>
      </c>
      <c r="CZ525">
        <f>AE525</f>
        <v>53410.15</v>
      </c>
      <c r="DA525">
        <f>AI525</f>
        <v>1</v>
      </c>
      <c r="DB525">
        <v>0</v>
      </c>
    </row>
    <row r="526" spans="1:106" x14ac:dyDescent="0.2">
      <c r="A526">
        <f>ROW(Source!A273)</f>
        <v>273</v>
      </c>
      <c r="B526">
        <v>33034105</v>
      </c>
      <c r="C526">
        <v>33035774</v>
      </c>
      <c r="D526">
        <v>32505425</v>
      </c>
      <c r="E526">
        <v>19</v>
      </c>
      <c r="F526">
        <v>1</v>
      </c>
      <c r="G526">
        <v>19</v>
      </c>
      <c r="H526">
        <v>1</v>
      </c>
      <c r="I526" t="s">
        <v>795</v>
      </c>
      <c r="J526" t="s">
        <v>3</v>
      </c>
      <c r="K526" t="s">
        <v>796</v>
      </c>
      <c r="L526">
        <v>1191</v>
      </c>
      <c r="N526">
        <v>1013</v>
      </c>
      <c r="O526" t="s">
        <v>797</v>
      </c>
      <c r="P526" t="s">
        <v>797</v>
      </c>
      <c r="Q526">
        <v>1</v>
      </c>
      <c r="W526">
        <v>0</v>
      </c>
      <c r="X526">
        <v>476480486</v>
      </c>
      <c r="Y526">
        <v>453.1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1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3</v>
      </c>
      <c r="AT526">
        <v>453.1</v>
      </c>
      <c r="AU526" t="s">
        <v>3</v>
      </c>
      <c r="AV526">
        <v>1</v>
      </c>
      <c r="AW526">
        <v>2</v>
      </c>
      <c r="AX526">
        <v>33035790</v>
      </c>
      <c r="AY526">
        <v>1</v>
      </c>
      <c r="AZ526">
        <v>0</v>
      </c>
      <c r="BA526">
        <v>499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Y526*Source!I273</f>
        <v>3.4209050000000003</v>
      </c>
      <c r="CY526">
        <f>AD526</f>
        <v>0</v>
      </c>
      <c r="CZ526">
        <f>AH526</f>
        <v>0</v>
      </c>
      <c r="DA526">
        <f>AL526</f>
        <v>1</v>
      </c>
      <c r="DB526">
        <v>0</v>
      </c>
    </row>
    <row r="527" spans="1:106" x14ac:dyDescent="0.2">
      <c r="A527">
        <f>ROW(Source!A273)</f>
        <v>273</v>
      </c>
      <c r="B527">
        <v>33034105</v>
      </c>
      <c r="C527">
        <v>33035774</v>
      </c>
      <c r="D527">
        <v>32517073</v>
      </c>
      <c r="E527">
        <v>1</v>
      </c>
      <c r="F527">
        <v>1</v>
      </c>
      <c r="G527">
        <v>19</v>
      </c>
      <c r="H527">
        <v>2</v>
      </c>
      <c r="I527" t="s">
        <v>805</v>
      </c>
      <c r="J527" t="s">
        <v>806</v>
      </c>
      <c r="K527" t="s">
        <v>807</v>
      </c>
      <c r="L527">
        <v>1368</v>
      </c>
      <c r="N527">
        <v>1011</v>
      </c>
      <c r="O527" t="s">
        <v>801</v>
      </c>
      <c r="P527" t="s">
        <v>801</v>
      </c>
      <c r="Q527">
        <v>1</v>
      </c>
      <c r="W527">
        <v>0</v>
      </c>
      <c r="X527">
        <v>-865246060</v>
      </c>
      <c r="Y527">
        <v>1.38</v>
      </c>
      <c r="AA527">
        <v>0</v>
      </c>
      <c r="AB527">
        <v>3.37</v>
      </c>
      <c r="AC527">
        <v>0.85</v>
      </c>
      <c r="AD527">
        <v>0</v>
      </c>
      <c r="AE527">
        <v>0</v>
      </c>
      <c r="AF527">
        <v>3.37</v>
      </c>
      <c r="AG527">
        <v>0.85</v>
      </c>
      <c r="AH527">
        <v>0</v>
      </c>
      <c r="AI527">
        <v>1</v>
      </c>
      <c r="AJ527">
        <v>1</v>
      </c>
      <c r="AK527">
        <v>1</v>
      </c>
      <c r="AL527">
        <v>1</v>
      </c>
      <c r="AN527">
        <v>0</v>
      </c>
      <c r="AO527">
        <v>1</v>
      </c>
      <c r="AP527">
        <v>0</v>
      </c>
      <c r="AQ527">
        <v>0</v>
      </c>
      <c r="AR527">
        <v>0</v>
      </c>
      <c r="AS527" t="s">
        <v>3</v>
      </c>
      <c r="AT527">
        <v>1.38</v>
      </c>
      <c r="AU527" t="s">
        <v>3</v>
      </c>
      <c r="AV527">
        <v>0</v>
      </c>
      <c r="AW527">
        <v>2</v>
      </c>
      <c r="AX527">
        <v>33035791</v>
      </c>
      <c r="AY527">
        <v>1</v>
      </c>
      <c r="AZ527">
        <v>0</v>
      </c>
      <c r="BA527">
        <v>500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Y527*Source!I273</f>
        <v>1.0418999999999999E-2</v>
      </c>
      <c r="CY527">
        <f>AB527</f>
        <v>3.37</v>
      </c>
      <c r="CZ527">
        <f>AF527</f>
        <v>3.37</v>
      </c>
      <c r="DA527">
        <f>AJ527</f>
        <v>1</v>
      </c>
      <c r="DB527">
        <v>0</v>
      </c>
    </row>
    <row r="528" spans="1:106" x14ac:dyDescent="0.2">
      <c r="A528">
        <f>ROW(Source!A273)</f>
        <v>273</v>
      </c>
      <c r="B528">
        <v>33034105</v>
      </c>
      <c r="C528">
        <v>33035774</v>
      </c>
      <c r="D528">
        <v>32516433</v>
      </c>
      <c r="E528">
        <v>1</v>
      </c>
      <c r="F528">
        <v>1</v>
      </c>
      <c r="G528">
        <v>19</v>
      </c>
      <c r="H528">
        <v>2</v>
      </c>
      <c r="I528" t="s">
        <v>808</v>
      </c>
      <c r="J528" t="s">
        <v>809</v>
      </c>
      <c r="K528" t="s">
        <v>810</v>
      </c>
      <c r="L528">
        <v>1368</v>
      </c>
      <c r="N528">
        <v>1011</v>
      </c>
      <c r="O528" t="s">
        <v>801</v>
      </c>
      <c r="P528" t="s">
        <v>801</v>
      </c>
      <c r="Q528">
        <v>1</v>
      </c>
      <c r="W528">
        <v>0</v>
      </c>
      <c r="X528">
        <v>1483315828</v>
      </c>
      <c r="Y528">
        <v>0.31</v>
      </c>
      <c r="AA528">
        <v>0</v>
      </c>
      <c r="AB528">
        <v>566.44000000000005</v>
      </c>
      <c r="AC528">
        <v>281.27999999999997</v>
      </c>
      <c r="AD528">
        <v>0</v>
      </c>
      <c r="AE528">
        <v>0</v>
      </c>
      <c r="AF528">
        <v>566.44000000000005</v>
      </c>
      <c r="AG528">
        <v>281.27999999999997</v>
      </c>
      <c r="AH528">
        <v>0</v>
      </c>
      <c r="AI528">
        <v>1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3</v>
      </c>
      <c r="AT528">
        <v>0.31</v>
      </c>
      <c r="AU528" t="s">
        <v>3</v>
      </c>
      <c r="AV528">
        <v>0</v>
      </c>
      <c r="AW528">
        <v>2</v>
      </c>
      <c r="AX528">
        <v>33035792</v>
      </c>
      <c r="AY528">
        <v>1</v>
      </c>
      <c r="AZ528">
        <v>0</v>
      </c>
      <c r="BA528">
        <v>501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Y528*Source!I273</f>
        <v>2.3405000000000001E-3</v>
      </c>
      <c r="CY528">
        <f>AB528</f>
        <v>566.44000000000005</v>
      </c>
      <c r="CZ528">
        <f>AF528</f>
        <v>566.44000000000005</v>
      </c>
      <c r="DA528">
        <f>AJ528</f>
        <v>1</v>
      </c>
      <c r="DB528">
        <v>0</v>
      </c>
    </row>
    <row r="529" spans="1:106" x14ac:dyDescent="0.2">
      <c r="A529">
        <f>ROW(Source!A273)</f>
        <v>273</v>
      </c>
      <c r="B529">
        <v>33034105</v>
      </c>
      <c r="C529">
        <v>33035774</v>
      </c>
      <c r="D529">
        <v>32516599</v>
      </c>
      <c r="E529">
        <v>1</v>
      </c>
      <c r="F529">
        <v>1</v>
      </c>
      <c r="G529">
        <v>19</v>
      </c>
      <c r="H529">
        <v>2</v>
      </c>
      <c r="I529" t="s">
        <v>811</v>
      </c>
      <c r="J529" t="s">
        <v>812</v>
      </c>
      <c r="K529" t="s">
        <v>813</v>
      </c>
      <c r="L529">
        <v>1368</v>
      </c>
      <c r="N529">
        <v>1011</v>
      </c>
      <c r="O529" t="s">
        <v>801</v>
      </c>
      <c r="P529" t="s">
        <v>801</v>
      </c>
      <c r="Q529">
        <v>1</v>
      </c>
      <c r="W529">
        <v>0</v>
      </c>
      <c r="X529">
        <v>47389749</v>
      </c>
      <c r="Y529">
        <v>26.25</v>
      </c>
      <c r="AA529">
        <v>0</v>
      </c>
      <c r="AB529">
        <v>9.7100000000000009</v>
      </c>
      <c r="AC529">
        <v>2.25</v>
      </c>
      <c r="AD529">
        <v>0</v>
      </c>
      <c r="AE529">
        <v>0</v>
      </c>
      <c r="AF529">
        <v>9.7100000000000009</v>
      </c>
      <c r="AG529">
        <v>2.25</v>
      </c>
      <c r="AH529">
        <v>0</v>
      </c>
      <c r="AI529">
        <v>1</v>
      </c>
      <c r="AJ529">
        <v>1</v>
      </c>
      <c r="AK529">
        <v>1</v>
      </c>
      <c r="AL529">
        <v>1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3</v>
      </c>
      <c r="AT529">
        <v>26.25</v>
      </c>
      <c r="AU529" t="s">
        <v>3</v>
      </c>
      <c r="AV529">
        <v>0</v>
      </c>
      <c r="AW529">
        <v>2</v>
      </c>
      <c r="AX529">
        <v>33035793</v>
      </c>
      <c r="AY529">
        <v>1</v>
      </c>
      <c r="AZ529">
        <v>0</v>
      </c>
      <c r="BA529">
        <v>502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Y529*Source!I273</f>
        <v>0.19818750000000002</v>
      </c>
      <c r="CY529">
        <f>AB529</f>
        <v>9.7100000000000009</v>
      </c>
      <c r="CZ529">
        <f>AF529</f>
        <v>9.7100000000000009</v>
      </c>
      <c r="DA529">
        <f>AJ529</f>
        <v>1</v>
      </c>
      <c r="DB529">
        <v>0</v>
      </c>
    </row>
    <row r="530" spans="1:106" x14ac:dyDescent="0.2">
      <c r="A530">
        <f>ROW(Source!A273)</f>
        <v>273</v>
      </c>
      <c r="B530">
        <v>33034105</v>
      </c>
      <c r="C530">
        <v>33035774</v>
      </c>
      <c r="D530">
        <v>32517836</v>
      </c>
      <c r="E530">
        <v>1</v>
      </c>
      <c r="F530">
        <v>1</v>
      </c>
      <c r="G530">
        <v>19</v>
      </c>
      <c r="H530">
        <v>3</v>
      </c>
      <c r="I530" t="s">
        <v>814</v>
      </c>
      <c r="J530" t="s">
        <v>815</v>
      </c>
      <c r="K530" t="s">
        <v>816</v>
      </c>
      <c r="L530">
        <v>1348</v>
      </c>
      <c r="N530">
        <v>1009</v>
      </c>
      <c r="O530" t="s">
        <v>19</v>
      </c>
      <c r="P530" t="s">
        <v>19</v>
      </c>
      <c r="Q530">
        <v>1000</v>
      </c>
      <c r="W530">
        <v>0</v>
      </c>
      <c r="X530">
        <v>1571432467</v>
      </c>
      <c r="Y530">
        <v>0.04</v>
      </c>
      <c r="AA530">
        <v>31493.279999999999</v>
      </c>
      <c r="AB530">
        <v>0</v>
      </c>
      <c r="AC530">
        <v>0</v>
      </c>
      <c r="AD530">
        <v>0</v>
      </c>
      <c r="AE530">
        <v>31493.279999999999</v>
      </c>
      <c r="AF530">
        <v>0</v>
      </c>
      <c r="AG530">
        <v>0</v>
      </c>
      <c r="AH530">
        <v>0</v>
      </c>
      <c r="AI530">
        <v>1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3</v>
      </c>
      <c r="AT530">
        <v>0.04</v>
      </c>
      <c r="AU530" t="s">
        <v>3</v>
      </c>
      <c r="AV530">
        <v>0</v>
      </c>
      <c r="AW530">
        <v>2</v>
      </c>
      <c r="AX530">
        <v>33035794</v>
      </c>
      <c r="AY530">
        <v>1</v>
      </c>
      <c r="AZ530">
        <v>0</v>
      </c>
      <c r="BA530">
        <v>503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Y530*Source!I273</f>
        <v>3.0200000000000002E-4</v>
      </c>
      <c r="CY530">
        <f t="shared" ref="CY530:CY540" si="78">AA530</f>
        <v>31493.279999999999</v>
      </c>
      <c r="CZ530">
        <f t="shared" ref="CZ530:CZ540" si="79">AE530</f>
        <v>31493.279999999999</v>
      </c>
      <c r="DA530">
        <f t="shared" ref="DA530:DA540" si="80">AI530</f>
        <v>1</v>
      </c>
      <c r="DB530">
        <v>0</v>
      </c>
    </row>
    <row r="531" spans="1:106" x14ac:dyDescent="0.2">
      <c r="A531">
        <f>ROW(Source!A273)</f>
        <v>273</v>
      </c>
      <c r="B531">
        <v>33034105</v>
      </c>
      <c r="C531">
        <v>33035774</v>
      </c>
      <c r="D531">
        <v>32518156</v>
      </c>
      <c r="E531">
        <v>1</v>
      </c>
      <c r="F531">
        <v>1</v>
      </c>
      <c r="G531">
        <v>19</v>
      </c>
      <c r="H531">
        <v>3</v>
      </c>
      <c r="I531" t="s">
        <v>817</v>
      </c>
      <c r="J531" t="s">
        <v>818</v>
      </c>
      <c r="K531" t="s">
        <v>819</v>
      </c>
      <c r="L531">
        <v>1348</v>
      </c>
      <c r="N531">
        <v>1009</v>
      </c>
      <c r="O531" t="s">
        <v>19</v>
      </c>
      <c r="P531" t="s">
        <v>19</v>
      </c>
      <c r="Q531">
        <v>1000</v>
      </c>
      <c r="W531">
        <v>0</v>
      </c>
      <c r="X531">
        <v>1574046373</v>
      </c>
      <c r="Y531">
        <v>3.6999999999999998E-2</v>
      </c>
      <c r="AA531">
        <v>45454.3</v>
      </c>
      <c r="AB531">
        <v>0</v>
      </c>
      <c r="AC531">
        <v>0</v>
      </c>
      <c r="AD531">
        <v>0</v>
      </c>
      <c r="AE531">
        <v>45454.3</v>
      </c>
      <c r="AF531">
        <v>0</v>
      </c>
      <c r="AG531">
        <v>0</v>
      </c>
      <c r="AH531">
        <v>0</v>
      </c>
      <c r="AI531">
        <v>1</v>
      </c>
      <c r="AJ531">
        <v>1</v>
      </c>
      <c r="AK531">
        <v>1</v>
      </c>
      <c r="AL531">
        <v>1</v>
      </c>
      <c r="AN531">
        <v>0</v>
      </c>
      <c r="AO531">
        <v>1</v>
      </c>
      <c r="AP531">
        <v>0</v>
      </c>
      <c r="AQ531">
        <v>0</v>
      </c>
      <c r="AR531">
        <v>0</v>
      </c>
      <c r="AS531" t="s">
        <v>3</v>
      </c>
      <c r="AT531">
        <v>3.6999999999999998E-2</v>
      </c>
      <c r="AU531" t="s">
        <v>3</v>
      </c>
      <c r="AV531">
        <v>0</v>
      </c>
      <c r="AW531">
        <v>2</v>
      </c>
      <c r="AX531">
        <v>33035795</v>
      </c>
      <c r="AY531">
        <v>1</v>
      </c>
      <c r="AZ531">
        <v>0</v>
      </c>
      <c r="BA531">
        <v>504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Y531*Source!I273</f>
        <v>2.7934999999999999E-4</v>
      </c>
      <c r="CY531">
        <f t="shared" si="78"/>
        <v>45454.3</v>
      </c>
      <c r="CZ531">
        <f t="shared" si="79"/>
        <v>45454.3</v>
      </c>
      <c r="DA531">
        <f t="shared" si="80"/>
        <v>1</v>
      </c>
      <c r="DB531">
        <v>0</v>
      </c>
    </row>
    <row r="532" spans="1:106" x14ac:dyDescent="0.2">
      <c r="A532">
        <f>ROW(Source!A273)</f>
        <v>273</v>
      </c>
      <c r="B532">
        <v>33034105</v>
      </c>
      <c r="C532">
        <v>33035774</v>
      </c>
      <c r="D532">
        <v>32518894</v>
      </c>
      <c r="E532">
        <v>1</v>
      </c>
      <c r="F532">
        <v>1</v>
      </c>
      <c r="G532">
        <v>19</v>
      </c>
      <c r="H532">
        <v>3</v>
      </c>
      <c r="I532" t="s">
        <v>820</v>
      </c>
      <c r="J532" t="s">
        <v>821</v>
      </c>
      <c r="K532" t="s">
        <v>822</v>
      </c>
      <c r="L532">
        <v>1327</v>
      </c>
      <c r="N532">
        <v>1005</v>
      </c>
      <c r="O532" t="s">
        <v>823</v>
      </c>
      <c r="P532" t="s">
        <v>823</v>
      </c>
      <c r="Q532">
        <v>1</v>
      </c>
      <c r="W532">
        <v>0</v>
      </c>
      <c r="X532">
        <v>-1132375348</v>
      </c>
      <c r="Y532">
        <v>5.6</v>
      </c>
      <c r="AA532">
        <v>63.78</v>
      </c>
      <c r="AB532">
        <v>0</v>
      </c>
      <c r="AC532">
        <v>0</v>
      </c>
      <c r="AD532">
        <v>0</v>
      </c>
      <c r="AE532">
        <v>63.78</v>
      </c>
      <c r="AF532">
        <v>0</v>
      </c>
      <c r="AG532">
        <v>0</v>
      </c>
      <c r="AH532">
        <v>0</v>
      </c>
      <c r="AI532">
        <v>1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0</v>
      </c>
      <c r="AQ532">
        <v>0</v>
      </c>
      <c r="AR532">
        <v>0</v>
      </c>
      <c r="AS532" t="s">
        <v>3</v>
      </c>
      <c r="AT532">
        <v>5.6</v>
      </c>
      <c r="AU532" t="s">
        <v>3</v>
      </c>
      <c r="AV532">
        <v>0</v>
      </c>
      <c r="AW532">
        <v>2</v>
      </c>
      <c r="AX532">
        <v>33035797</v>
      </c>
      <c r="AY532">
        <v>1</v>
      </c>
      <c r="AZ532">
        <v>0</v>
      </c>
      <c r="BA532">
        <v>505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Y532*Source!I273</f>
        <v>4.2279999999999998E-2</v>
      </c>
      <c r="CY532">
        <f t="shared" si="78"/>
        <v>63.78</v>
      </c>
      <c r="CZ532">
        <f t="shared" si="79"/>
        <v>63.78</v>
      </c>
      <c r="DA532">
        <f t="shared" si="80"/>
        <v>1</v>
      </c>
      <c r="DB532">
        <v>0</v>
      </c>
    </row>
    <row r="533" spans="1:106" x14ac:dyDescent="0.2">
      <c r="A533">
        <f>ROW(Source!A273)</f>
        <v>273</v>
      </c>
      <c r="B533">
        <v>33034105</v>
      </c>
      <c r="C533">
        <v>33035774</v>
      </c>
      <c r="D533">
        <v>32517311</v>
      </c>
      <c r="E533">
        <v>1</v>
      </c>
      <c r="F533">
        <v>1</v>
      </c>
      <c r="G533">
        <v>19</v>
      </c>
      <c r="H533">
        <v>3</v>
      </c>
      <c r="I533" t="s">
        <v>824</v>
      </c>
      <c r="J533" t="s">
        <v>825</v>
      </c>
      <c r="K533" t="s">
        <v>826</v>
      </c>
      <c r="L533">
        <v>1348</v>
      </c>
      <c r="N533">
        <v>1009</v>
      </c>
      <c r="O533" t="s">
        <v>19</v>
      </c>
      <c r="P533" t="s">
        <v>19</v>
      </c>
      <c r="Q533">
        <v>1000</v>
      </c>
      <c r="W533">
        <v>0</v>
      </c>
      <c r="X533">
        <v>1471527661</v>
      </c>
      <c r="Y533">
        <v>0.05</v>
      </c>
      <c r="AA533">
        <v>4752.91</v>
      </c>
      <c r="AB533">
        <v>0</v>
      </c>
      <c r="AC533">
        <v>0</v>
      </c>
      <c r="AD533">
        <v>0</v>
      </c>
      <c r="AE533">
        <v>4752.91</v>
      </c>
      <c r="AF533">
        <v>0</v>
      </c>
      <c r="AG533">
        <v>0</v>
      </c>
      <c r="AH533">
        <v>0</v>
      </c>
      <c r="AI533">
        <v>1</v>
      </c>
      <c r="AJ533">
        <v>1</v>
      </c>
      <c r="AK533">
        <v>1</v>
      </c>
      <c r="AL533">
        <v>1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3</v>
      </c>
      <c r="AT533">
        <v>0.05</v>
      </c>
      <c r="AU533" t="s">
        <v>3</v>
      </c>
      <c r="AV533">
        <v>0</v>
      </c>
      <c r="AW533">
        <v>2</v>
      </c>
      <c r="AX533">
        <v>33035796</v>
      </c>
      <c r="AY533">
        <v>1</v>
      </c>
      <c r="AZ533">
        <v>0</v>
      </c>
      <c r="BA533">
        <v>506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Y533*Source!I273</f>
        <v>3.7750000000000001E-4</v>
      </c>
      <c r="CY533">
        <f t="shared" si="78"/>
        <v>4752.91</v>
      </c>
      <c r="CZ533">
        <f t="shared" si="79"/>
        <v>4752.91</v>
      </c>
      <c r="DA533">
        <f t="shared" si="80"/>
        <v>1</v>
      </c>
      <c r="DB533">
        <v>0</v>
      </c>
    </row>
    <row r="534" spans="1:106" x14ac:dyDescent="0.2">
      <c r="A534">
        <f>ROW(Source!A273)</f>
        <v>273</v>
      </c>
      <c r="B534">
        <v>33034105</v>
      </c>
      <c r="C534">
        <v>33035774</v>
      </c>
      <c r="D534">
        <v>32519061</v>
      </c>
      <c r="E534">
        <v>1</v>
      </c>
      <c r="F534">
        <v>1</v>
      </c>
      <c r="G534">
        <v>19</v>
      </c>
      <c r="H534">
        <v>3</v>
      </c>
      <c r="I534" t="s">
        <v>827</v>
      </c>
      <c r="J534" t="s">
        <v>828</v>
      </c>
      <c r="K534" t="s">
        <v>829</v>
      </c>
      <c r="L534">
        <v>1339</v>
      </c>
      <c r="N534">
        <v>1007</v>
      </c>
      <c r="O534" t="s">
        <v>830</v>
      </c>
      <c r="P534" t="s">
        <v>830</v>
      </c>
      <c r="Q534">
        <v>1</v>
      </c>
      <c r="W534">
        <v>0</v>
      </c>
      <c r="X534">
        <v>1653821073</v>
      </c>
      <c r="Y534">
        <v>1.75</v>
      </c>
      <c r="AA534">
        <v>29.98</v>
      </c>
      <c r="AB534">
        <v>0</v>
      </c>
      <c r="AC534">
        <v>0</v>
      </c>
      <c r="AD534">
        <v>0</v>
      </c>
      <c r="AE534">
        <v>29.98</v>
      </c>
      <c r="AF534">
        <v>0</v>
      </c>
      <c r="AG534">
        <v>0</v>
      </c>
      <c r="AH534">
        <v>0</v>
      </c>
      <c r="AI534">
        <v>1</v>
      </c>
      <c r="AJ534">
        <v>1</v>
      </c>
      <c r="AK534">
        <v>1</v>
      </c>
      <c r="AL534">
        <v>1</v>
      </c>
      <c r="AN534">
        <v>0</v>
      </c>
      <c r="AO534">
        <v>1</v>
      </c>
      <c r="AP534">
        <v>0</v>
      </c>
      <c r="AQ534">
        <v>0</v>
      </c>
      <c r="AR534">
        <v>0</v>
      </c>
      <c r="AS534" t="s">
        <v>3</v>
      </c>
      <c r="AT534">
        <v>1.75</v>
      </c>
      <c r="AU534" t="s">
        <v>3</v>
      </c>
      <c r="AV534">
        <v>0</v>
      </c>
      <c r="AW534">
        <v>2</v>
      </c>
      <c r="AX534">
        <v>33035798</v>
      </c>
      <c r="AY534">
        <v>1</v>
      </c>
      <c r="AZ534">
        <v>0</v>
      </c>
      <c r="BA534">
        <v>507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Y534*Source!I273</f>
        <v>1.32125E-2</v>
      </c>
      <c r="CY534">
        <f t="shared" si="78"/>
        <v>29.98</v>
      </c>
      <c r="CZ534">
        <f t="shared" si="79"/>
        <v>29.98</v>
      </c>
      <c r="DA534">
        <f t="shared" si="80"/>
        <v>1</v>
      </c>
      <c r="DB534">
        <v>0</v>
      </c>
    </row>
    <row r="535" spans="1:106" x14ac:dyDescent="0.2">
      <c r="A535">
        <f>ROW(Source!A273)</f>
        <v>273</v>
      </c>
      <c r="B535">
        <v>33034105</v>
      </c>
      <c r="C535">
        <v>33035774</v>
      </c>
      <c r="D535">
        <v>32517740</v>
      </c>
      <c r="E535">
        <v>1</v>
      </c>
      <c r="F535">
        <v>1</v>
      </c>
      <c r="G535">
        <v>19</v>
      </c>
      <c r="H535">
        <v>3</v>
      </c>
      <c r="I535" t="s">
        <v>831</v>
      </c>
      <c r="J535" t="s">
        <v>832</v>
      </c>
      <c r="K535" t="s">
        <v>833</v>
      </c>
      <c r="L535">
        <v>1339</v>
      </c>
      <c r="N535">
        <v>1007</v>
      </c>
      <c r="O535" t="s">
        <v>830</v>
      </c>
      <c r="P535" t="s">
        <v>830</v>
      </c>
      <c r="Q535">
        <v>1</v>
      </c>
      <c r="W535">
        <v>0</v>
      </c>
      <c r="X535">
        <v>-86784973</v>
      </c>
      <c r="Y535">
        <v>0.08</v>
      </c>
      <c r="AA535">
        <v>4993.7</v>
      </c>
      <c r="AB535">
        <v>0</v>
      </c>
      <c r="AC535">
        <v>0</v>
      </c>
      <c r="AD535">
        <v>0</v>
      </c>
      <c r="AE535">
        <v>4993.7</v>
      </c>
      <c r="AF535">
        <v>0</v>
      </c>
      <c r="AG535">
        <v>0</v>
      </c>
      <c r="AH535">
        <v>0</v>
      </c>
      <c r="AI535">
        <v>1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0</v>
      </c>
      <c r="AQ535">
        <v>0</v>
      </c>
      <c r="AR535">
        <v>0</v>
      </c>
      <c r="AS535" t="s">
        <v>3</v>
      </c>
      <c r="AT535">
        <v>0.08</v>
      </c>
      <c r="AU535" t="s">
        <v>3</v>
      </c>
      <c r="AV535">
        <v>0</v>
      </c>
      <c r="AW535">
        <v>2</v>
      </c>
      <c r="AX535">
        <v>33035799</v>
      </c>
      <c r="AY535">
        <v>1</v>
      </c>
      <c r="AZ535">
        <v>0</v>
      </c>
      <c r="BA535">
        <v>508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Y535*Source!I273</f>
        <v>6.0400000000000004E-4</v>
      </c>
      <c r="CY535">
        <f t="shared" si="78"/>
        <v>4993.7</v>
      </c>
      <c r="CZ535">
        <f t="shared" si="79"/>
        <v>4993.7</v>
      </c>
      <c r="DA535">
        <f t="shared" si="80"/>
        <v>1</v>
      </c>
      <c r="DB535">
        <v>0</v>
      </c>
    </row>
    <row r="536" spans="1:106" x14ac:dyDescent="0.2">
      <c r="A536">
        <f>ROW(Source!A273)</f>
        <v>273</v>
      </c>
      <c r="B536">
        <v>33034105</v>
      </c>
      <c r="C536">
        <v>33035774</v>
      </c>
      <c r="D536">
        <v>32517729</v>
      </c>
      <c r="E536">
        <v>1</v>
      </c>
      <c r="F536">
        <v>1</v>
      </c>
      <c r="G536">
        <v>19</v>
      </c>
      <c r="H536">
        <v>3</v>
      </c>
      <c r="I536" t="s">
        <v>834</v>
      </c>
      <c r="J536" t="s">
        <v>835</v>
      </c>
      <c r="K536" t="s">
        <v>836</v>
      </c>
      <c r="L536">
        <v>1339</v>
      </c>
      <c r="N536">
        <v>1007</v>
      </c>
      <c r="O536" t="s">
        <v>830</v>
      </c>
      <c r="P536" t="s">
        <v>830</v>
      </c>
      <c r="Q536">
        <v>1</v>
      </c>
      <c r="W536">
        <v>0</v>
      </c>
      <c r="X536">
        <v>-36459073</v>
      </c>
      <c r="Y536">
        <v>0.69</v>
      </c>
      <c r="AA536">
        <v>3762.19</v>
      </c>
      <c r="AB536">
        <v>0</v>
      </c>
      <c r="AC536">
        <v>0</v>
      </c>
      <c r="AD536">
        <v>0</v>
      </c>
      <c r="AE536">
        <v>3762.19</v>
      </c>
      <c r="AF536">
        <v>0</v>
      </c>
      <c r="AG536">
        <v>0</v>
      </c>
      <c r="AH536">
        <v>0</v>
      </c>
      <c r="AI536">
        <v>1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3</v>
      </c>
      <c r="AT536">
        <v>0.69</v>
      </c>
      <c r="AU536" t="s">
        <v>3</v>
      </c>
      <c r="AV536">
        <v>0</v>
      </c>
      <c r="AW536">
        <v>2</v>
      </c>
      <c r="AX536">
        <v>33035800</v>
      </c>
      <c r="AY536">
        <v>1</v>
      </c>
      <c r="AZ536">
        <v>0</v>
      </c>
      <c r="BA536">
        <v>509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Y536*Source!I273</f>
        <v>5.2094999999999997E-3</v>
      </c>
      <c r="CY536">
        <f t="shared" si="78"/>
        <v>3762.19</v>
      </c>
      <c r="CZ536">
        <f t="shared" si="79"/>
        <v>3762.19</v>
      </c>
      <c r="DA536">
        <f t="shared" si="80"/>
        <v>1</v>
      </c>
      <c r="DB536">
        <v>0</v>
      </c>
    </row>
    <row r="537" spans="1:106" x14ac:dyDescent="0.2">
      <c r="A537">
        <f>ROW(Source!A273)</f>
        <v>273</v>
      </c>
      <c r="B537">
        <v>33034105</v>
      </c>
      <c r="C537">
        <v>33035774</v>
      </c>
      <c r="D537">
        <v>32517783</v>
      </c>
      <c r="E537">
        <v>1</v>
      </c>
      <c r="F537">
        <v>1</v>
      </c>
      <c r="G537">
        <v>19</v>
      </c>
      <c r="H537">
        <v>3</v>
      </c>
      <c r="I537" t="s">
        <v>837</v>
      </c>
      <c r="J537" t="s">
        <v>838</v>
      </c>
      <c r="K537" t="s">
        <v>839</v>
      </c>
      <c r="L537">
        <v>1339</v>
      </c>
      <c r="N537">
        <v>1007</v>
      </c>
      <c r="O537" t="s">
        <v>830</v>
      </c>
      <c r="P537" t="s">
        <v>830</v>
      </c>
      <c r="Q537">
        <v>1</v>
      </c>
      <c r="W537">
        <v>0</v>
      </c>
      <c r="X537">
        <v>-1282603236</v>
      </c>
      <c r="Y537">
        <v>0.2</v>
      </c>
      <c r="AA537">
        <v>5631.96</v>
      </c>
      <c r="AB537">
        <v>0</v>
      </c>
      <c r="AC537">
        <v>0</v>
      </c>
      <c r="AD537">
        <v>0</v>
      </c>
      <c r="AE537">
        <v>5631.96</v>
      </c>
      <c r="AF537">
        <v>0</v>
      </c>
      <c r="AG537">
        <v>0</v>
      </c>
      <c r="AH537">
        <v>0</v>
      </c>
      <c r="AI537">
        <v>1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0</v>
      </c>
      <c r="AQ537">
        <v>0</v>
      </c>
      <c r="AR537">
        <v>0</v>
      </c>
      <c r="AS537" t="s">
        <v>3</v>
      </c>
      <c r="AT537">
        <v>0.2</v>
      </c>
      <c r="AU537" t="s">
        <v>3</v>
      </c>
      <c r="AV537">
        <v>0</v>
      </c>
      <c r="AW537">
        <v>2</v>
      </c>
      <c r="AX537">
        <v>33035801</v>
      </c>
      <c r="AY537">
        <v>1</v>
      </c>
      <c r="AZ537">
        <v>0</v>
      </c>
      <c r="BA537">
        <v>510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Y537*Source!I273</f>
        <v>1.5100000000000001E-3</v>
      </c>
      <c r="CY537">
        <f t="shared" si="78"/>
        <v>5631.96</v>
      </c>
      <c r="CZ537">
        <f t="shared" si="79"/>
        <v>5631.96</v>
      </c>
      <c r="DA537">
        <f t="shared" si="80"/>
        <v>1</v>
      </c>
      <c r="DB537">
        <v>0</v>
      </c>
    </row>
    <row r="538" spans="1:106" x14ac:dyDescent="0.2">
      <c r="A538">
        <f>ROW(Source!A273)</f>
        <v>273</v>
      </c>
      <c r="B538">
        <v>33034105</v>
      </c>
      <c r="C538">
        <v>33035774</v>
      </c>
      <c r="D538">
        <v>32517784</v>
      </c>
      <c r="E538">
        <v>1</v>
      </c>
      <c r="F538">
        <v>1</v>
      </c>
      <c r="G538">
        <v>19</v>
      </c>
      <c r="H538">
        <v>3</v>
      </c>
      <c r="I538" t="s">
        <v>840</v>
      </c>
      <c r="J538" t="s">
        <v>841</v>
      </c>
      <c r="K538" t="s">
        <v>842</v>
      </c>
      <c r="L538">
        <v>1339</v>
      </c>
      <c r="N538">
        <v>1007</v>
      </c>
      <c r="O538" t="s">
        <v>830</v>
      </c>
      <c r="P538" t="s">
        <v>830</v>
      </c>
      <c r="Q538">
        <v>1</v>
      </c>
      <c r="W538">
        <v>0</v>
      </c>
      <c r="X538">
        <v>966492149</v>
      </c>
      <c r="Y538">
        <v>0.69</v>
      </c>
      <c r="AA538">
        <v>5631.96</v>
      </c>
      <c r="AB538">
        <v>0</v>
      </c>
      <c r="AC538">
        <v>0</v>
      </c>
      <c r="AD538">
        <v>0</v>
      </c>
      <c r="AE538">
        <v>5631.96</v>
      </c>
      <c r="AF538">
        <v>0</v>
      </c>
      <c r="AG538">
        <v>0</v>
      </c>
      <c r="AH538">
        <v>0</v>
      </c>
      <c r="AI538">
        <v>1</v>
      </c>
      <c r="AJ538">
        <v>1</v>
      </c>
      <c r="AK538">
        <v>1</v>
      </c>
      <c r="AL538">
        <v>1</v>
      </c>
      <c r="AN538">
        <v>0</v>
      </c>
      <c r="AO538">
        <v>1</v>
      </c>
      <c r="AP538">
        <v>0</v>
      </c>
      <c r="AQ538">
        <v>0</v>
      </c>
      <c r="AR538">
        <v>0</v>
      </c>
      <c r="AS538" t="s">
        <v>3</v>
      </c>
      <c r="AT538">
        <v>0.69</v>
      </c>
      <c r="AU538" t="s">
        <v>3</v>
      </c>
      <c r="AV538">
        <v>0</v>
      </c>
      <c r="AW538">
        <v>2</v>
      </c>
      <c r="AX538">
        <v>33035802</v>
      </c>
      <c r="AY538">
        <v>1</v>
      </c>
      <c r="AZ538">
        <v>0</v>
      </c>
      <c r="BA538">
        <v>511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Y538*Source!I273</f>
        <v>5.2094999999999997E-3</v>
      </c>
      <c r="CY538">
        <f t="shared" si="78"/>
        <v>5631.96</v>
      </c>
      <c r="CZ538">
        <f t="shared" si="79"/>
        <v>5631.96</v>
      </c>
      <c r="DA538">
        <f t="shared" si="80"/>
        <v>1</v>
      </c>
      <c r="DB538">
        <v>0</v>
      </c>
    </row>
    <row r="539" spans="1:106" x14ac:dyDescent="0.2">
      <c r="A539">
        <f>ROW(Source!A273)</f>
        <v>273</v>
      </c>
      <c r="B539">
        <v>33034105</v>
      </c>
      <c r="C539">
        <v>33035774</v>
      </c>
      <c r="D539">
        <v>32519911</v>
      </c>
      <c r="E539">
        <v>1</v>
      </c>
      <c r="F539">
        <v>1</v>
      </c>
      <c r="G539">
        <v>19</v>
      </c>
      <c r="H539">
        <v>3</v>
      </c>
      <c r="I539" t="s">
        <v>843</v>
      </c>
      <c r="J539" t="s">
        <v>844</v>
      </c>
      <c r="K539" t="s">
        <v>845</v>
      </c>
      <c r="L539">
        <v>1339</v>
      </c>
      <c r="N539">
        <v>1007</v>
      </c>
      <c r="O539" t="s">
        <v>830</v>
      </c>
      <c r="P539" t="s">
        <v>830</v>
      </c>
      <c r="Q539">
        <v>1</v>
      </c>
      <c r="W539">
        <v>0</v>
      </c>
      <c r="X539">
        <v>-1613524913</v>
      </c>
      <c r="Y539">
        <v>102</v>
      </c>
      <c r="AA539">
        <v>3195.93</v>
      </c>
      <c r="AB539">
        <v>0</v>
      </c>
      <c r="AC539">
        <v>0</v>
      </c>
      <c r="AD539">
        <v>0</v>
      </c>
      <c r="AE539">
        <v>3195.93</v>
      </c>
      <c r="AF539">
        <v>0</v>
      </c>
      <c r="AG539">
        <v>0</v>
      </c>
      <c r="AH539">
        <v>0</v>
      </c>
      <c r="AI539">
        <v>1</v>
      </c>
      <c r="AJ539">
        <v>1</v>
      </c>
      <c r="AK539">
        <v>1</v>
      </c>
      <c r="AL539">
        <v>1</v>
      </c>
      <c r="AN539">
        <v>0</v>
      </c>
      <c r="AO539">
        <v>1</v>
      </c>
      <c r="AP539">
        <v>0</v>
      </c>
      <c r="AQ539">
        <v>0</v>
      </c>
      <c r="AR539">
        <v>0</v>
      </c>
      <c r="AS539" t="s">
        <v>3</v>
      </c>
      <c r="AT539">
        <v>102</v>
      </c>
      <c r="AU539" t="s">
        <v>3</v>
      </c>
      <c r="AV539">
        <v>0</v>
      </c>
      <c r="AW539">
        <v>2</v>
      </c>
      <c r="AX539">
        <v>33035803</v>
      </c>
      <c r="AY539">
        <v>1</v>
      </c>
      <c r="AZ539">
        <v>0</v>
      </c>
      <c r="BA539">
        <v>512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Y539*Source!I273</f>
        <v>0.77010000000000001</v>
      </c>
      <c r="CY539">
        <f t="shared" si="78"/>
        <v>3195.93</v>
      </c>
      <c r="CZ539">
        <f t="shared" si="79"/>
        <v>3195.93</v>
      </c>
      <c r="DA539">
        <f t="shared" si="80"/>
        <v>1</v>
      </c>
      <c r="DB539">
        <v>0</v>
      </c>
    </row>
    <row r="540" spans="1:106" x14ac:dyDescent="0.2">
      <c r="A540">
        <f>ROW(Source!A273)</f>
        <v>273</v>
      </c>
      <c r="B540">
        <v>33034105</v>
      </c>
      <c r="C540">
        <v>33035774</v>
      </c>
      <c r="D540">
        <v>32521663</v>
      </c>
      <c r="E540">
        <v>1</v>
      </c>
      <c r="F540">
        <v>1</v>
      </c>
      <c r="G540">
        <v>19</v>
      </c>
      <c r="H540">
        <v>3</v>
      </c>
      <c r="I540" t="s">
        <v>846</v>
      </c>
      <c r="J540" t="s">
        <v>847</v>
      </c>
      <c r="K540" t="s">
        <v>848</v>
      </c>
      <c r="L540">
        <v>1327</v>
      </c>
      <c r="N540">
        <v>1005</v>
      </c>
      <c r="O540" t="s">
        <v>823</v>
      </c>
      <c r="P540" t="s">
        <v>823</v>
      </c>
      <c r="Q540">
        <v>1</v>
      </c>
      <c r="W540">
        <v>0</v>
      </c>
      <c r="X540">
        <v>603730207</v>
      </c>
      <c r="Y540">
        <v>49.5</v>
      </c>
      <c r="AA540">
        <v>207.09</v>
      </c>
      <c r="AB540">
        <v>0</v>
      </c>
      <c r="AC540">
        <v>0</v>
      </c>
      <c r="AD540">
        <v>0</v>
      </c>
      <c r="AE540">
        <v>207.09</v>
      </c>
      <c r="AF540">
        <v>0</v>
      </c>
      <c r="AG540">
        <v>0</v>
      </c>
      <c r="AH540">
        <v>0</v>
      </c>
      <c r="AI540">
        <v>1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0</v>
      </c>
      <c r="AQ540">
        <v>0</v>
      </c>
      <c r="AR540">
        <v>0</v>
      </c>
      <c r="AS540" t="s">
        <v>3</v>
      </c>
      <c r="AT540">
        <v>49.5</v>
      </c>
      <c r="AU540" t="s">
        <v>3</v>
      </c>
      <c r="AV540">
        <v>0</v>
      </c>
      <c r="AW540">
        <v>2</v>
      </c>
      <c r="AX540">
        <v>33035804</v>
      </c>
      <c r="AY540">
        <v>1</v>
      </c>
      <c r="AZ540">
        <v>0</v>
      </c>
      <c r="BA540">
        <v>513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Y540*Source!I273</f>
        <v>0.37372500000000003</v>
      </c>
      <c r="CY540">
        <f t="shared" si="78"/>
        <v>207.09</v>
      </c>
      <c r="CZ540">
        <f t="shared" si="79"/>
        <v>207.09</v>
      </c>
      <c r="DA540">
        <f t="shared" si="80"/>
        <v>1</v>
      </c>
      <c r="DB540">
        <v>0</v>
      </c>
    </row>
    <row r="541" spans="1:106" x14ac:dyDescent="0.2">
      <c r="A541">
        <f>ROW(Source!A276)</f>
        <v>276</v>
      </c>
      <c r="B541">
        <v>33034105</v>
      </c>
      <c r="C541">
        <v>33035807</v>
      </c>
      <c r="D541">
        <v>32505425</v>
      </c>
      <c r="E541">
        <v>19</v>
      </c>
      <c r="F541">
        <v>1</v>
      </c>
      <c r="G541">
        <v>19</v>
      </c>
      <c r="H541">
        <v>1</v>
      </c>
      <c r="I541" t="s">
        <v>795</v>
      </c>
      <c r="J541" t="s">
        <v>3</v>
      </c>
      <c r="K541" t="s">
        <v>796</v>
      </c>
      <c r="L541">
        <v>1191</v>
      </c>
      <c r="N541">
        <v>1013</v>
      </c>
      <c r="O541" t="s">
        <v>797</v>
      </c>
      <c r="P541" t="s">
        <v>797</v>
      </c>
      <c r="Q541">
        <v>1</v>
      </c>
      <c r="W541">
        <v>0</v>
      </c>
      <c r="X541">
        <v>476480486</v>
      </c>
      <c r="Y541">
        <v>36.11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3</v>
      </c>
      <c r="AT541">
        <v>36.11</v>
      </c>
      <c r="AU541" t="s">
        <v>3</v>
      </c>
      <c r="AV541">
        <v>1</v>
      </c>
      <c r="AW541">
        <v>2</v>
      </c>
      <c r="AX541">
        <v>33035813</v>
      </c>
      <c r="AY541">
        <v>1</v>
      </c>
      <c r="AZ541">
        <v>0</v>
      </c>
      <c r="BA541">
        <v>514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Y541*Source!I276</f>
        <v>1.4443999999999999</v>
      </c>
      <c r="CY541">
        <f>AD541</f>
        <v>0</v>
      </c>
      <c r="CZ541">
        <f>AH541</f>
        <v>0</v>
      </c>
      <c r="DA541">
        <f>AL541</f>
        <v>1</v>
      </c>
      <c r="DB541">
        <v>0</v>
      </c>
    </row>
    <row r="542" spans="1:106" x14ac:dyDescent="0.2">
      <c r="A542">
        <f>ROW(Source!A276)</f>
        <v>276</v>
      </c>
      <c r="B542">
        <v>33034105</v>
      </c>
      <c r="C542">
        <v>33035807</v>
      </c>
      <c r="D542">
        <v>32516754</v>
      </c>
      <c r="E542">
        <v>1</v>
      </c>
      <c r="F542">
        <v>1</v>
      </c>
      <c r="G542">
        <v>19</v>
      </c>
      <c r="H542">
        <v>2</v>
      </c>
      <c r="I542" t="s">
        <v>798</v>
      </c>
      <c r="J542" t="s">
        <v>799</v>
      </c>
      <c r="K542" t="s">
        <v>800</v>
      </c>
      <c r="L542">
        <v>1368</v>
      </c>
      <c r="N542">
        <v>1011</v>
      </c>
      <c r="O542" t="s">
        <v>801</v>
      </c>
      <c r="P542" t="s">
        <v>801</v>
      </c>
      <c r="Q542">
        <v>1</v>
      </c>
      <c r="W542">
        <v>0</v>
      </c>
      <c r="X542">
        <v>-1683917449</v>
      </c>
      <c r="Y542">
        <v>21.91</v>
      </c>
      <c r="AA542">
        <v>0</v>
      </c>
      <c r="AB542">
        <v>70.98</v>
      </c>
      <c r="AC542">
        <v>6.52</v>
      </c>
      <c r="AD542">
        <v>0</v>
      </c>
      <c r="AE542">
        <v>0</v>
      </c>
      <c r="AF542">
        <v>70.98</v>
      </c>
      <c r="AG542">
        <v>6.52</v>
      </c>
      <c r="AH542">
        <v>0</v>
      </c>
      <c r="AI542">
        <v>1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0</v>
      </c>
      <c r="AQ542">
        <v>0</v>
      </c>
      <c r="AR542">
        <v>0</v>
      </c>
      <c r="AS542" t="s">
        <v>3</v>
      </c>
      <c r="AT542">
        <v>21.91</v>
      </c>
      <c r="AU542" t="s">
        <v>3</v>
      </c>
      <c r="AV542">
        <v>0</v>
      </c>
      <c r="AW542">
        <v>2</v>
      </c>
      <c r="AX542">
        <v>33035814</v>
      </c>
      <c r="AY542">
        <v>1</v>
      </c>
      <c r="AZ542">
        <v>0</v>
      </c>
      <c r="BA542">
        <v>515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Y542*Source!I276</f>
        <v>0.87640000000000007</v>
      </c>
      <c r="CY542">
        <f>AB542</f>
        <v>70.98</v>
      </c>
      <c r="CZ542">
        <f>AF542</f>
        <v>70.98</v>
      </c>
      <c r="DA542">
        <f>AJ542</f>
        <v>1</v>
      </c>
      <c r="DB542">
        <v>0</v>
      </c>
    </row>
    <row r="543" spans="1:106" x14ac:dyDescent="0.2">
      <c r="A543">
        <f>ROW(Source!A276)</f>
        <v>276</v>
      </c>
      <c r="B543">
        <v>33034105</v>
      </c>
      <c r="C543">
        <v>33035807</v>
      </c>
      <c r="D543">
        <v>32518977</v>
      </c>
      <c r="E543">
        <v>1</v>
      </c>
      <c r="F543">
        <v>1</v>
      </c>
      <c r="G543">
        <v>19</v>
      </c>
      <c r="H543">
        <v>3</v>
      </c>
      <c r="I543" t="s">
        <v>802</v>
      </c>
      <c r="J543" t="s">
        <v>803</v>
      </c>
      <c r="K543" t="s">
        <v>804</v>
      </c>
      <c r="L543">
        <v>1348</v>
      </c>
      <c r="N543">
        <v>1009</v>
      </c>
      <c r="O543" t="s">
        <v>19</v>
      </c>
      <c r="P543" t="s">
        <v>19</v>
      </c>
      <c r="Q543">
        <v>1000</v>
      </c>
      <c r="W543">
        <v>0</v>
      </c>
      <c r="X543">
        <v>-1592467254</v>
      </c>
      <c r="Y543">
        <v>0.03</v>
      </c>
      <c r="AA543">
        <v>117442.26</v>
      </c>
      <c r="AB543">
        <v>0</v>
      </c>
      <c r="AC543">
        <v>0</v>
      </c>
      <c r="AD543">
        <v>0</v>
      </c>
      <c r="AE543">
        <v>117442.26</v>
      </c>
      <c r="AF543">
        <v>0</v>
      </c>
      <c r="AG543">
        <v>0</v>
      </c>
      <c r="AH543">
        <v>0</v>
      </c>
      <c r="AI543">
        <v>1</v>
      </c>
      <c r="AJ543">
        <v>1</v>
      </c>
      <c r="AK543">
        <v>1</v>
      </c>
      <c r="AL543">
        <v>1</v>
      </c>
      <c r="AN543">
        <v>0</v>
      </c>
      <c r="AO543">
        <v>1</v>
      </c>
      <c r="AP543">
        <v>0</v>
      </c>
      <c r="AQ543">
        <v>0</v>
      </c>
      <c r="AR543">
        <v>0</v>
      </c>
      <c r="AS543" t="s">
        <v>3</v>
      </c>
      <c r="AT543">
        <v>0.03</v>
      </c>
      <c r="AU543" t="s">
        <v>3</v>
      </c>
      <c r="AV543">
        <v>0</v>
      </c>
      <c r="AW543">
        <v>2</v>
      </c>
      <c r="AX543">
        <v>33035815</v>
      </c>
      <c r="AY543">
        <v>1</v>
      </c>
      <c r="AZ543">
        <v>0</v>
      </c>
      <c r="BA543">
        <v>516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Y543*Source!I276</f>
        <v>1.1999999999999999E-3</v>
      </c>
      <c r="CY543">
        <f>AA543</f>
        <v>117442.26</v>
      </c>
      <c r="CZ543">
        <f>AE543</f>
        <v>117442.26</v>
      </c>
      <c r="DA543">
        <f>AI543</f>
        <v>1</v>
      </c>
      <c r="DB543">
        <v>0</v>
      </c>
    </row>
    <row r="544" spans="1:106" x14ac:dyDescent="0.2">
      <c r="A544">
        <f>ROW(Source!A276)</f>
        <v>276</v>
      </c>
      <c r="B544">
        <v>33034105</v>
      </c>
      <c r="C544">
        <v>33035807</v>
      </c>
      <c r="D544">
        <v>32520163</v>
      </c>
      <c r="E544">
        <v>1</v>
      </c>
      <c r="F544">
        <v>1</v>
      </c>
      <c r="G544">
        <v>19</v>
      </c>
      <c r="H544">
        <v>3</v>
      </c>
      <c r="I544" t="s">
        <v>25</v>
      </c>
      <c r="J544" t="s">
        <v>27</v>
      </c>
      <c r="K544" t="s">
        <v>26</v>
      </c>
      <c r="L544">
        <v>1348</v>
      </c>
      <c r="N544">
        <v>1009</v>
      </c>
      <c r="O544" t="s">
        <v>19</v>
      </c>
      <c r="P544" t="s">
        <v>19</v>
      </c>
      <c r="Q544">
        <v>1000</v>
      </c>
      <c r="W544">
        <v>0</v>
      </c>
      <c r="X544">
        <v>-1467733540</v>
      </c>
      <c r="Y544">
        <v>1</v>
      </c>
      <c r="AA544">
        <v>53410.15</v>
      </c>
      <c r="AB544">
        <v>0</v>
      </c>
      <c r="AC544">
        <v>0</v>
      </c>
      <c r="AD544">
        <v>0</v>
      </c>
      <c r="AE544">
        <v>53410.15</v>
      </c>
      <c r="AF544">
        <v>0</v>
      </c>
      <c r="AG544">
        <v>0</v>
      </c>
      <c r="AH544">
        <v>0</v>
      </c>
      <c r="AI544">
        <v>1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0</v>
      </c>
      <c r="AQ544">
        <v>0</v>
      </c>
      <c r="AR544">
        <v>0</v>
      </c>
      <c r="AS544" t="s">
        <v>3</v>
      </c>
      <c r="AT544">
        <v>1</v>
      </c>
      <c r="AU544" t="s">
        <v>3</v>
      </c>
      <c r="AV544">
        <v>0</v>
      </c>
      <c r="AW544">
        <v>2</v>
      </c>
      <c r="AX544">
        <v>33035816</v>
      </c>
      <c r="AY544">
        <v>1</v>
      </c>
      <c r="AZ544">
        <v>0</v>
      </c>
      <c r="BA544">
        <v>517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Y544*Source!I276</f>
        <v>0.04</v>
      </c>
      <c r="CY544">
        <f>AA544</f>
        <v>53410.15</v>
      </c>
      <c r="CZ544">
        <f>AE544</f>
        <v>53410.15</v>
      </c>
      <c r="DA544">
        <f>AI544</f>
        <v>1</v>
      </c>
      <c r="DB544">
        <v>0</v>
      </c>
    </row>
    <row r="545" spans="1:106" x14ac:dyDescent="0.2">
      <c r="A545">
        <f>ROW(Source!A276)</f>
        <v>276</v>
      </c>
      <c r="B545">
        <v>33034105</v>
      </c>
      <c r="C545">
        <v>33035807</v>
      </c>
      <c r="D545">
        <v>32520163</v>
      </c>
      <c r="E545">
        <v>1</v>
      </c>
      <c r="F545">
        <v>1</v>
      </c>
      <c r="G545">
        <v>19</v>
      </c>
      <c r="H545">
        <v>3</v>
      </c>
      <c r="I545" t="s">
        <v>25</v>
      </c>
      <c r="J545" t="s">
        <v>27</v>
      </c>
      <c r="K545" t="s">
        <v>26</v>
      </c>
      <c r="L545">
        <v>1348</v>
      </c>
      <c r="N545">
        <v>1009</v>
      </c>
      <c r="O545" t="s">
        <v>19</v>
      </c>
      <c r="P545" t="s">
        <v>19</v>
      </c>
      <c r="Q545">
        <v>1000</v>
      </c>
      <c r="W545">
        <v>0</v>
      </c>
      <c r="X545">
        <v>-1467733540</v>
      </c>
      <c r="Y545">
        <v>-1</v>
      </c>
      <c r="AA545">
        <v>53410.15</v>
      </c>
      <c r="AB545">
        <v>0</v>
      </c>
      <c r="AC545">
        <v>0</v>
      </c>
      <c r="AD545">
        <v>0</v>
      </c>
      <c r="AE545">
        <v>53410.15</v>
      </c>
      <c r="AF545">
        <v>0</v>
      </c>
      <c r="AG545">
        <v>0</v>
      </c>
      <c r="AH545">
        <v>0</v>
      </c>
      <c r="AI545">
        <v>1</v>
      </c>
      <c r="AJ545">
        <v>1</v>
      </c>
      <c r="AK545">
        <v>1</v>
      </c>
      <c r="AL545">
        <v>1</v>
      </c>
      <c r="AN545">
        <v>0</v>
      </c>
      <c r="AO545">
        <v>0</v>
      </c>
      <c r="AP545">
        <v>0</v>
      </c>
      <c r="AQ545">
        <v>0</v>
      </c>
      <c r="AR545">
        <v>0</v>
      </c>
      <c r="AS545" t="s">
        <v>3</v>
      </c>
      <c r="AT545">
        <v>-1</v>
      </c>
      <c r="AU545" t="s">
        <v>3</v>
      </c>
      <c r="AV545">
        <v>0</v>
      </c>
      <c r="AW545">
        <v>1</v>
      </c>
      <c r="AX545">
        <v>-1</v>
      </c>
      <c r="AY545">
        <v>0</v>
      </c>
      <c r="AZ545">
        <v>0</v>
      </c>
      <c r="BA545" t="s">
        <v>3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Y545*Source!I276</f>
        <v>-0.04</v>
      </c>
      <c r="CY545">
        <f>AA545</f>
        <v>53410.15</v>
      </c>
      <c r="CZ545">
        <f>AE545</f>
        <v>53410.15</v>
      </c>
      <c r="DA545">
        <f>AI545</f>
        <v>1</v>
      </c>
      <c r="DB545">
        <v>0</v>
      </c>
    </row>
    <row r="546" spans="1:106" x14ac:dyDescent="0.2">
      <c r="A546">
        <f>ROW(Source!A278)</f>
        <v>278</v>
      </c>
      <c r="B546">
        <v>33034105</v>
      </c>
      <c r="C546">
        <v>33035818</v>
      </c>
      <c r="D546">
        <v>32505425</v>
      </c>
      <c r="E546">
        <v>19</v>
      </c>
      <c r="F546">
        <v>1</v>
      </c>
      <c r="G546">
        <v>19</v>
      </c>
      <c r="H546">
        <v>1</v>
      </c>
      <c r="I546" t="s">
        <v>795</v>
      </c>
      <c r="J546" t="s">
        <v>3</v>
      </c>
      <c r="K546" t="s">
        <v>796</v>
      </c>
      <c r="L546">
        <v>1191</v>
      </c>
      <c r="N546">
        <v>1013</v>
      </c>
      <c r="O546" t="s">
        <v>797</v>
      </c>
      <c r="P546" t="s">
        <v>797</v>
      </c>
      <c r="Q546">
        <v>1</v>
      </c>
      <c r="W546">
        <v>0</v>
      </c>
      <c r="X546">
        <v>476480486</v>
      </c>
      <c r="Y546">
        <v>453.1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1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3</v>
      </c>
      <c r="AT546">
        <v>453.1</v>
      </c>
      <c r="AU546" t="s">
        <v>3</v>
      </c>
      <c r="AV546">
        <v>1</v>
      </c>
      <c r="AW546">
        <v>2</v>
      </c>
      <c r="AX546">
        <v>33035834</v>
      </c>
      <c r="AY546">
        <v>1</v>
      </c>
      <c r="AZ546">
        <v>0</v>
      </c>
      <c r="BA546">
        <v>518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Y546*Source!I278</f>
        <v>2.4467400000000001</v>
      </c>
      <c r="CY546">
        <f>AD546</f>
        <v>0</v>
      </c>
      <c r="CZ546">
        <f>AH546</f>
        <v>0</v>
      </c>
      <c r="DA546">
        <f>AL546</f>
        <v>1</v>
      </c>
      <c r="DB546">
        <v>0</v>
      </c>
    </row>
    <row r="547" spans="1:106" x14ac:dyDescent="0.2">
      <c r="A547">
        <f>ROW(Source!A278)</f>
        <v>278</v>
      </c>
      <c r="B547">
        <v>33034105</v>
      </c>
      <c r="C547">
        <v>33035818</v>
      </c>
      <c r="D547">
        <v>32517073</v>
      </c>
      <c r="E547">
        <v>1</v>
      </c>
      <c r="F547">
        <v>1</v>
      </c>
      <c r="G547">
        <v>19</v>
      </c>
      <c r="H547">
        <v>2</v>
      </c>
      <c r="I547" t="s">
        <v>805</v>
      </c>
      <c r="J547" t="s">
        <v>806</v>
      </c>
      <c r="K547" t="s">
        <v>807</v>
      </c>
      <c r="L547">
        <v>1368</v>
      </c>
      <c r="N547">
        <v>1011</v>
      </c>
      <c r="O547" t="s">
        <v>801</v>
      </c>
      <c r="P547" t="s">
        <v>801</v>
      </c>
      <c r="Q547">
        <v>1</v>
      </c>
      <c r="W547">
        <v>0</v>
      </c>
      <c r="X547">
        <v>-865246060</v>
      </c>
      <c r="Y547">
        <v>1.38</v>
      </c>
      <c r="AA547">
        <v>0</v>
      </c>
      <c r="AB547">
        <v>3.37</v>
      </c>
      <c r="AC547">
        <v>0.85</v>
      </c>
      <c r="AD547">
        <v>0</v>
      </c>
      <c r="AE547">
        <v>0</v>
      </c>
      <c r="AF547">
        <v>3.37</v>
      </c>
      <c r="AG547">
        <v>0.85</v>
      </c>
      <c r="AH547">
        <v>0</v>
      </c>
      <c r="AI547">
        <v>1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0</v>
      </c>
      <c r="AQ547">
        <v>0</v>
      </c>
      <c r="AR547">
        <v>0</v>
      </c>
      <c r="AS547" t="s">
        <v>3</v>
      </c>
      <c r="AT547">
        <v>1.38</v>
      </c>
      <c r="AU547" t="s">
        <v>3</v>
      </c>
      <c r="AV547">
        <v>0</v>
      </c>
      <c r="AW547">
        <v>2</v>
      </c>
      <c r="AX547">
        <v>33035835</v>
      </c>
      <c r="AY547">
        <v>1</v>
      </c>
      <c r="AZ547">
        <v>0</v>
      </c>
      <c r="BA547">
        <v>519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Y547*Source!I278</f>
        <v>7.4519999999999994E-3</v>
      </c>
      <c r="CY547">
        <f>AB547</f>
        <v>3.37</v>
      </c>
      <c r="CZ547">
        <f>AF547</f>
        <v>3.37</v>
      </c>
      <c r="DA547">
        <f>AJ547</f>
        <v>1</v>
      </c>
      <c r="DB547">
        <v>0</v>
      </c>
    </row>
    <row r="548" spans="1:106" x14ac:dyDescent="0.2">
      <c r="A548">
        <f>ROW(Source!A278)</f>
        <v>278</v>
      </c>
      <c r="B548">
        <v>33034105</v>
      </c>
      <c r="C548">
        <v>33035818</v>
      </c>
      <c r="D548">
        <v>32516433</v>
      </c>
      <c r="E548">
        <v>1</v>
      </c>
      <c r="F548">
        <v>1</v>
      </c>
      <c r="G548">
        <v>19</v>
      </c>
      <c r="H548">
        <v>2</v>
      </c>
      <c r="I548" t="s">
        <v>808</v>
      </c>
      <c r="J548" t="s">
        <v>809</v>
      </c>
      <c r="K548" t="s">
        <v>810</v>
      </c>
      <c r="L548">
        <v>1368</v>
      </c>
      <c r="N548">
        <v>1011</v>
      </c>
      <c r="O548" t="s">
        <v>801</v>
      </c>
      <c r="P548" t="s">
        <v>801</v>
      </c>
      <c r="Q548">
        <v>1</v>
      </c>
      <c r="W548">
        <v>0</v>
      </c>
      <c r="X548">
        <v>1483315828</v>
      </c>
      <c r="Y548">
        <v>0.31</v>
      </c>
      <c r="AA548">
        <v>0</v>
      </c>
      <c r="AB548">
        <v>566.44000000000005</v>
      </c>
      <c r="AC548">
        <v>281.27999999999997</v>
      </c>
      <c r="AD548">
        <v>0</v>
      </c>
      <c r="AE548">
        <v>0</v>
      </c>
      <c r="AF548">
        <v>566.44000000000005</v>
      </c>
      <c r="AG548">
        <v>281.27999999999997</v>
      </c>
      <c r="AH548">
        <v>0</v>
      </c>
      <c r="AI548">
        <v>1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0</v>
      </c>
      <c r="AQ548">
        <v>0</v>
      </c>
      <c r="AR548">
        <v>0</v>
      </c>
      <c r="AS548" t="s">
        <v>3</v>
      </c>
      <c r="AT548">
        <v>0.31</v>
      </c>
      <c r="AU548" t="s">
        <v>3</v>
      </c>
      <c r="AV548">
        <v>0</v>
      </c>
      <c r="AW548">
        <v>2</v>
      </c>
      <c r="AX548">
        <v>33035836</v>
      </c>
      <c r="AY548">
        <v>1</v>
      </c>
      <c r="AZ548">
        <v>0</v>
      </c>
      <c r="BA548">
        <v>520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Y548*Source!I278</f>
        <v>1.6740000000000001E-3</v>
      </c>
      <c r="CY548">
        <f>AB548</f>
        <v>566.44000000000005</v>
      </c>
      <c r="CZ548">
        <f>AF548</f>
        <v>566.44000000000005</v>
      </c>
      <c r="DA548">
        <f>AJ548</f>
        <v>1</v>
      </c>
      <c r="DB548">
        <v>0</v>
      </c>
    </row>
    <row r="549" spans="1:106" x14ac:dyDescent="0.2">
      <c r="A549">
        <f>ROW(Source!A278)</f>
        <v>278</v>
      </c>
      <c r="B549">
        <v>33034105</v>
      </c>
      <c r="C549">
        <v>33035818</v>
      </c>
      <c r="D549">
        <v>32516599</v>
      </c>
      <c r="E549">
        <v>1</v>
      </c>
      <c r="F549">
        <v>1</v>
      </c>
      <c r="G549">
        <v>19</v>
      </c>
      <c r="H549">
        <v>2</v>
      </c>
      <c r="I549" t="s">
        <v>811</v>
      </c>
      <c r="J549" t="s">
        <v>812</v>
      </c>
      <c r="K549" t="s">
        <v>813</v>
      </c>
      <c r="L549">
        <v>1368</v>
      </c>
      <c r="N549">
        <v>1011</v>
      </c>
      <c r="O549" t="s">
        <v>801</v>
      </c>
      <c r="P549" t="s">
        <v>801</v>
      </c>
      <c r="Q549">
        <v>1</v>
      </c>
      <c r="W549">
        <v>0</v>
      </c>
      <c r="X549">
        <v>47389749</v>
      </c>
      <c r="Y549">
        <v>26.25</v>
      </c>
      <c r="AA549">
        <v>0</v>
      </c>
      <c r="AB549">
        <v>9.7100000000000009</v>
      </c>
      <c r="AC549">
        <v>2.25</v>
      </c>
      <c r="AD549">
        <v>0</v>
      </c>
      <c r="AE549">
        <v>0</v>
      </c>
      <c r="AF549">
        <v>9.7100000000000009</v>
      </c>
      <c r="AG549">
        <v>2.25</v>
      </c>
      <c r="AH549">
        <v>0</v>
      </c>
      <c r="AI549">
        <v>1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0</v>
      </c>
      <c r="AQ549">
        <v>0</v>
      </c>
      <c r="AR549">
        <v>0</v>
      </c>
      <c r="AS549" t="s">
        <v>3</v>
      </c>
      <c r="AT549">
        <v>26.25</v>
      </c>
      <c r="AU549" t="s">
        <v>3</v>
      </c>
      <c r="AV549">
        <v>0</v>
      </c>
      <c r="AW549">
        <v>2</v>
      </c>
      <c r="AX549">
        <v>33035837</v>
      </c>
      <c r="AY549">
        <v>1</v>
      </c>
      <c r="AZ549">
        <v>0</v>
      </c>
      <c r="BA549">
        <v>521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Y549*Source!I278</f>
        <v>0.14175000000000001</v>
      </c>
      <c r="CY549">
        <f>AB549</f>
        <v>9.7100000000000009</v>
      </c>
      <c r="CZ549">
        <f>AF549</f>
        <v>9.7100000000000009</v>
      </c>
      <c r="DA549">
        <f>AJ549</f>
        <v>1</v>
      </c>
      <c r="DB549">
        <v>0</v>
      </c>
    </row>
    <row r="550" spans="1:106" x14ac:dyDescent="0.2">
      <c r="A550">
        <f>ROW(Source!A278)</f>
        <v>278</v>
      </c>
      <c r="B550">
        <v>33034105</v>
      </c>
      <c r="C550">
        <v>33035818</v>
      </c>
      <c r="D550">
        <v>32517836</v>
      </c>
      <c r="E550">
        <v>1</v>
      </c>
      <c r="F550">
        <v>1</v>
      </c>
      <c r="G550">
        <v>19</v>
      </c>
      <c r="H550">
        <v>3</v>
      </c>
      <c r="I550" t="s">
        <v>814</v>
      </c>
      <c r="J550" t="s">
        <v>815</v>
      </c>
      <c r="K550" t="s">
        <v>816</v>
      </c>
      <c r="L550">
        <v>1348</v>
      </c>
      <c r="N550">
        <v>1009</v>
      </c>
      <c r="O550" t="s">
        <v>19</v>
      </c>
      <c r="P550" t="s">
        <v>19</v>
      </c>
      <c r="Q550">
        <v>1000</v>
      </c>
      <c r="W550">
        <v>0</v>
      </c>
      <c r="X550">
        <v>1571432467</v>
      </c>
      <c r="Y550">
        <v>0.04</v>
      </c>
      <c r="AA550">
        <v>31493.279999999999</v>
      </c>
      <c r="AB550">
        <v>0</v>
      </c>
      <c r="AC550">
        <v>0</v>
      </c>
      <c r="AD550">
        <v>0</v>
      </c>
      <c r="AE550">
        <v>31493.279999999999</v>
      </c>
      <c r="AF550">
        <v>0</v>
      </c>
      <c r="AG550">
        <v>0</v>
      </c>
      <c r="AH550">
        <v>0</v>
      </c>
      <c r="AI550">
        <v>1</v>
      </c>
      <c r="AJ550">
        <v>1</v>
      </c>
      <c r="AK550">
        <v>1</v>
      </c>
      <c r="AL550">
        <v>1</v>
      </c>
      <c r="AN550">
        <v>0</v>
      </c>
      <c r="AO550">
        <v>1</v>
      </c>
      <c r="AP550">
        <v>0</v>
      </c>
      <c r="AQ550">
        <v>0</v>
      </c>
      <c r="AR550">
        <v>0</v>
      </c>
      <c r="AS550" t="s">
        <v>3</v>
      </c>
      <c r="AT550">
        <v>0.04</v>
      </c>
      <c r="AU550" t="s">
        <v>3</v>
      </c>
      <c r="AV550">
        <v>0</v>
      </c>
      <c r="AW550">
        <v>2</v>
      </c>
      <c r="AX550">
        <v>33035838</v>
      </c>
      <c r="AY550">
        <v>1</v>
      </c>
      <c r="AZ550">
        <v>0</v>
      </c>
      <c r="BA550">
        <v>522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Y550*Source!I278</f>
        <v>2.1600000000000002E-4</v>
      </c>
      <c r="CY550">
        <f t="shared" ref="CY550:CY560" si="81">AA550</f>
        <v>31493.279999999999</v>
      </c>
      <c r="CZ550">
        <f t="shared" ref="CZ550:CZ560" si="82">AE550</f>
        <v>31493.279999999999</v>
      </c>
      <c r="DA550">
        <f t="shared" ref="DA550:DA560" si="83">AI550</f>
        <v>1</v>
      </c>
      <c r="DB550">
        <v>0</v>
      </c>
    </row>
    <row r="551" spans="1:106" x14ac:dyDescent="0.2">
      <c r="A551">
        <f>ROW(Source!A278)</f>
        <v>278</v>
      </c>
      <c r="B551">
        <v>33034105</v>
      </c>
      <c r="C551">
        <v>33035818</v>
      </c>
      <c r="D551">
        <v>32518156</v>
      </c>
      <c r="E551">
        <v>1</v>
      </c>
      <c r="F551">
        <v>1</v>
      </c>
      <c r="G551">
        <v>19</v>
      </c>
      <c r="H551">
        <v>3</v>
      </c>
      <c r="I551" t="s">
        <v>817</v>
      </c>
      <c r="J551" t="s">
        <v>818</v>
      </c>
      <c r="K551" t="s">
        <v>819</v>
      </c>
      <c r="L551">
        <v>1348</v>
      </c>
      <c r="N551">
        <v>1009</v>
      </c>
      <c r="O551" t="s">
        <v>19</v>
      </c>
      <c r="P551" t="s">
        <v>19</v>
      </c>
      <c r="Q551">
        <v>1000</v>
      </c>
      <c r="W551">
        <v>0</v>
      </c>
      <c r="X551">
        <v>1574046373</v>
      </c>
      <c r="Y551">
        <v>3.6999999999999998E-2</v>
      </c>
      <c r="AA551">
        <v>45454.3</v>
      </c>
      <c r="AB551">
        <v>0</v>
      </c>
      <c r="AC551">
        <v>0</v>
      </c>
      <c r="AD551">
        <v>0</v>
      </c>
      <c r="AE551">
        <v>45454.3</v>
      </c>
      <c r="AF551">
        <v>0</v>
      </c>
      <c r="AG551">
        <v>0</v>
      </c>
      <c r="AH551">
        <v>0</v>
      </c>
      <c r="AI551">
        <v>1</v>
      </c>
      <c r="AJ551">
        <v>1</v>
      </c>
      <c r="AK551">
        <v>1</v>
      </c>
      <c r="AL551">
        <v>1</v>
      </c>
      <c r="AN551">
        <v>0</v>
      </c>
      <c r="AO551">
        <v>1</v>
      </c>
      <c r="AP551">
        <v>0</v>
      </c>
      <c r="AQ551">
        <v>0</v>
      </c>
      <c r="AR551">
        <v>0</v>
      </c>
      <c r="AS551" t="s">
        <v>3</v>
      </c>
      <c r="AT551">
        <v>3.6999999999999998E-2</v>
      </c>
      <c r="AU551" t="s">
        <v>3</v>
      </c>
      <c r="AV551">
        <v>0</v>
      </c>
      <c r="AW551">
        <v>2</v>
      </c>
      <c r="AX551">
        <v>33035839</v>
      </c>
      <c r="AY551">
        <v>1</v>
      </c>
      <c r="AZ551">
        <v>0</v>
      </c>
      <c r="BA551">
        <v>523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Y551*Source!I278</f>
        <v>1.998E-4</v>
      </c>
      <c r="CY551">
        <f t="shared" si="81"/>
        <v>45454.3</v>
      </c>
      <c r="CZ551">
        <f t="shared" si="82"/>
        <v>45454.3</v>
      </c>
      <c r="DA551">
        <f t="shared" si="83"/>
        <v>1</v>
      </c>
      <c r="DB551">
        <v>0</v>
      </c>
    </row>
    <row r="552" spans="1:106" x14ac:dyDescent="0.2">
      <c r="A552">
        <f>ROW(Source!A278)</f>
        <v>278</v>
      </c>
      <c r="B552">
        <v>33034105</v>
      </c>
      <c r="C552">
        <v>33035818</v>
      </c>
      <c r="D552">
        <v>32518894</v>
      </c>
      <c r="E552">
        <v>1</v>
      </c>
      <c r="F552">
        <v>1</v>
      </c>
      <c r="G552">
        <v>19</v>
      </c>
      <c r="H552">
        <v>3</v>
      </c>
      <c r="I552" t="s">
        <v>820</v>
      </c>
      <c r="J552" t="s">
        <v>821</v>
      </c>
      <c r="K552" t="s">
        <v>822</v>
      </c>
      <c r="L552">
        <v>1327</v>
      </c>
      <c r="N552">
        <v>1005</v>
      </c>
      <c r="O552" t="s">
        <v>823</v>
      </c>
      <c r="P552" t="s">
        <v>823</v>
      </c>
      <c r="Q552">
        <v>1</v>
      </c>
      <c r="W552">
        <v>0</v>
      </c>
      <c r="X552">
        <v>-1132375348</v>
      </c>
      <c r="Y552">
        <v>5.6</v>
      </c>
      <c r="AA552">
        <v>63.78</v>
      </c>
      <c r="AB552">
        <v>0</v>
      </c>
      <c r="AC552">
        <v>0</v>
      </c>
      <c r="AD552">
        <v>0</v>
      </c>
      <c r="AE552">
        <v>63.78</v>
      </c>
      <c r="AF552">
        <v>0</v>
      </c>
      <c r="AG552">
        <v>0</v>
      </c>
      <c r="AH552">
        <v>0</v>
      </c>
      <c r="AI552">
        <v>1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0</v>
      </c>
      <c r="AQ552">
        <v>0</v>
      </c>
      <c r="AR552">
        <v>0</v>
      </c>
      <c r="AS552" t="s">
        <v>3</v>
      </c>
      <c r="AT552">
        <v>5.6</v>
      </c>
      <c r="AU552" t="s">
        <v>3</v>
      </c>
      <c r="AV552">
        <v>0</v>
      </c>
      <c r="AW552">
        <v>2</v>
      </c>
      <c r="AX552">
        <v>33035841</v>
      </c>
      <c r="AY552">
        <v>1</v>
      </c>
      <c r="AZ552">
        <v>0</v>
      </c>
      <c r="BA552">
        <v>524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Y552*Source!I278</f>
        <v>3.024E-2</v>
      </c>
      <c r="CY552">
        <f t="shared" si="81"/>
        <v>63.78</v>
      </c>
      <c r="CZ552">
        <f t="shared" si="82"/>
        <v>63.78</v>
      </c>
      <c r="DA552">
        <f t="shared" si="83"/>
        <v>1</v>
      </c>
      <c r="DB552">
        <v>0</v>
      </c>
    </row>
    <row r="553" spans="1:106" x14ac:dyDescent="0.2">
      <c r="A553">
        <f>ROW(Source!A278)</f>
        <v>278</v>
      </c>
      <c r="B553">
        <v>33034105</v>
      </c>
      <c r="C553">
        <v>33035818</v>
      </c>
      <c r="D553">
        <v>32517311</v>
      </c>
      <c r="E553">
        <v>1</v>
      </c>
      <c r="F553">
        <v>1</v>
      </c>
      <c r="G553">
        <v>19</v>
      </c>
      <c r="H553">
        <v>3</v>
      </c>
      <c r="I553" t="s">
        <v>824</v>
      </c>
      <c r="J553" t="s">
        <v>825</v>
      </c>
      <c r="K553" t="s">
        <v>826</v>
      </c>
      <c r="L553">
        <v>1348</v>
      </c>
      <c r="N553">
        <v>1009</v>
      </c>
      <c r="O553" t="s">
        <v>19</v>
      </c>
      <c r="P553" t="s">
        <v>19</v>
      </c>
      <c r="Q553">
        <v>1000</v>
      </c>
      <c r="W553">
        <v>0</v>
      </c>
      <c r="X553">
        <v>1471527661</v>
      </c>
      <c r="Y553">
        <v>0.05</v>
      </c>
      <c r="AA553">
        <v>4752.91</v>
      </c>
      <c r="AB553">
        <v>0</v>
      </c>
      <c r="AC553">
        <v>0</v>
      </c>
      <c r="AD553">
        <v>0</v>
      </c>
      <c r="AE553">
        <v>4752.91</v>
      </c>
      <c r="AF553">
        <v>0</v>
      </c>
      <c r="AG553">
        <v>0</v>
      </c>
      <c r="AH553">
        <v>0</v>
      </c>
      <c r="AI553">
        <v>1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0</v>
      </c>
      <c r="AQ553">
        <v>0</v>
      </c>
      <c r="AR553">
        <v>0</v>
      </c>
      <c r="AS553" t="s">
        <v>3</v>
      </c>
      <c r="AT553">
        <v>0.05</v>
      </c>
      <c r="AU553" t="s">
        <v>3</v>
      </c>
      <c r="AV553">
        <v>0</v>
      </c>
      <c r="AW553">
        <v>2</v>
      </c>
      <c r="AX553">
        <v>33035840</v>
      </c>
      <c r="AY553">
        <v>1</v>
      </c>
      <c r="AZ553">
        <v>0</v>
      </c>
      <c r="BA553">
        <v>525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Y553*Source!I278</f>
        <v>2.7E-4</v>
      </c>
      <c r="CY553">
        <f t="shared" si="81"/>
        <v>4752.91</v>
      </c>
      <c r="CZ553">
        <f t="shared" si="82"/>
        <v>4752.91</v>
      </c>
      <c r="DA553">
        <f t="shared" si="83"/>
        <v>1</v>
      </c>
      <c r="DB553">
        <v>0</v>
      </c>
    </row>
    <row r="554" spans="1:106" x14ac:dyDescent="0.2">
      <c r="A554">
        <f>ROW(Source!A278)</f>
        <v>278</v>
      </c>
      <c r="B554">
        <v>33034105</v>
      </c>
      <c r="C554">
        <v>33035818</v>
      </c>
      <c r="D554">
        <v>32519061</v>
      </c>
      <c r="E554">
        <v>1</v>
      </c>
      <c r="F554">
        <v>1</v>
      </c>
      <c r="G554">
        <v>19</v>
      </c>
      <c r="H554">
        <v>3</v>
      </c>
      <c r="I554" t="s">
        <v>827</v>
      </c>
      <c r="J554" t="s">
        <v>828</v>
      </c>
      <c r="K554" t="s">
        <v>829</v>
      </c>
      <c r="L554">
        <v>1339</v>
      </c>
      <c r="N554">
        <v>1007</v>
      </c>
      <c r="O554" t="s">
        <v>830</v>
      </c>
      <c r="P554" t="s">
        <v>830</v>
      </c>
      <c r="Q554">
        <v>1</v>
      </c>
      <c r="W554">
        <v>0</v>
      </c>
      <c r="X554">
        <v>1653821073</v>
      </c>
      <c r="Y554">
        <v>1.75</v>
      </c>
      <c r="AA554">
        <v>29.98</v>
      </c>
      <c r="AB554">
        <v>0</v>
      </c>
      <c r="AC554">
        <v>0</v>
      </c>
      <c r="AD554">
        <v>0</v>
      </c>
      <c r="AE554">
        <v>29.98</v>
      </c>
      <c r="AF554">
        <v>0</v>
      </c>
      <c r="AG554">
        <v>0</v>
      </c>
      <c r="AH554">
        <v>0</v>
      </c>
      <c r="AI554">
        <v>1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0</v>
      </c>
      <c r="AQ554">
        <v>0</v>
      </c>
      <c r="AR554">
        <v>0</v>
      </c>
      <c r="AS554" t="s">
        <v>3</v>
      </c>
      <c r="AT554">
        <v>1.75</v>
      </c>
      <c r="AU554" t="s">
        <v>3</v>
      </c>
      <c r="AV554">
        <v>0</v>
      </c>
      <c r="AW554">
        <v>2</v>
      </c>
      <c r="AX554">
        <v>33035842</v>
      </c>
      <c r="AY554">
        <v>1</v>
      </c>
      <c r="AZ554">
        <v>0</v>
      </c>
      <c r="BA554">
        <v>526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Y554*Source!I278</f>
        <v>9.4500000000000001E-3</v>
      </c>
      <c r="CY554">
        <f t="shared" si="81"/>
        <v>29.98</v>
      </c>
      <c r="CZ554">
        <f t="shared" si="82"/>
        <v>29.98</v>
      </c>
      <c r="DA554">
        <f t="shared" si="83"/>
        <v>1</v>
      </c>
      <c r="DB554">
        <v>0</v>
      </c>
    </row>
    <row r="555" spans="1:106" x14ac:dyDescent="0.2">
      <c r="A555">
        <f>ROW(Source!A278)</f>
        <v>278</v>
      </c>
      <c r="B555">
        <v>33034105</v>
      </c>
      <c r="C555">
        <v>33035818</v>
      </c>
      <c r="D555">
        <v>32517740</v>
      </c>
      <c r="E555">
        <v>1</v>
      </c>
      <c r="F555">
        <v>1</v>
      </c>
      <c r="G555">
        <v>19</v>
      </c>
      <c r="H555">
        <v>3</v>
      </c>
      <c r="I555" t="s">
        <v>831</v>
      </c>
      <c r="J555" t="s">
        <v>832</v>
      </c>
      <c r="K555" t="s">
        <v>833</v>
      </c>
      <c r="L555">
        <v>1339</v>
      </c>
      <c r="N555">
        <v>1007</v>
      </c>
      <c r="O555" t="s">
        <v>830</v>
      </c>
      <c r="P555" t="s">
        <v>830</v>
      </c>
      <c r="Q555">
        <v>1</v>
      </c>
      <c r="W555">
        <v>0</v>
      </c>
      <c r="X555">
        <v>-86784973</v>
      </c>
      <c r="Y555">
        <v>0.08</v>
      </c>
      <c r="AA555">
        <v>4993.7</v>
      </c>
      <c r="AB555">
        <v>0</v>
      </c>
      <c r="AC555">
        <v>0</v>
      </c>
      <c r="AD555">
        <v>0</v>
      </c>
      <c r="AE555">
        <v>4993.7</v>
      </c>
      <c r="AF555">
        <v>0</v>
      </c>
      <c r="AG555">
        <v>0</v>
      </c>
      <c r="AH555">
        <v>0</v>
      </c>
      <c r="AI555">
        <v>1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0</v>
      </c>
      <c r="AQ555">
        <v>0</v>
      </c>
      <c r="AR555">
        <v>0</v>
      </c>
      <c r="AS555" t="s">
        <v>3</v>
      </c>
      <c r="AT555">
        <v>0.08</v>
      </c>
      <c r="AU555" t="s">
        <v>3</v>
      </c>
      <c r="AV555">
        <v>0</v>
      </c>
      <c r="AW555">
        <v>2</v>
      </c>
      <c r="AX555">
        <v>33035843</v>
      </c>
      <c r="AY555">
        <v>1</v>
      </c>
      <c r="AZ555">
        <v>0</v>
      </c>
      <c r="BA555">
        <v>527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Y555*Source!I278</f>
        <v>4.3200000000000004E-4</v>
      </c>
      <c r="CY555">
        <f t="shared" si="81"/>
        <v>4993.7</v>
      </c>
      <c r="CZ555">
        <f t="shared" si="82"/>
        <v>4993.7</v>
      </c>
      <c r="DA555">
        <f t="shared" si="83"/>
        <v>1</v>
      </c>
      <c r="DB555">
        <v>0</v>
      </c>
    </row>
    <row r="556" spans="1:106" x14ac:dyDescent="0.2">
      <c r="A556">
        <f>ROW(Source!A278)</f>
        <v>278</v>
      </c>
      <c r="B556">
        <v>33034105</v>
      </c>
      <c r="C556">
        <v>33035818</v>
      </c>
      <c r="D556">
        <v>32517729</v>
      </c>
      <c r="E556">
        <v>1</v>
      </c>
      <c r="F556">
        <v>1</v>
      </c>
      <c r="G556">
        <v>19</v>
      </c>
      <c r="H556">
        <v>3</v>
      </c>
      <c r="I556" t="s">
        <v>834</v>
      </c>
      <c r="J556" t="s">
        <v>835</v>
      </c>
      <c r="K556" t="s">
        <v>836</v>
      </c>
      <c r="L556">
        <v>1339</v>
      </c>
      <c r="N556">
        <v>1007</v>
      </c>
      <c r="O556" t="s">
        <v>830</v>
      </c>
      <c r="P556" t="s">
        <v>830</v>
      </c>
      <c r="Q556">
        <v>1</v>
      </c>
      <c r="W556">
        <v>0</v>
      </c>
      <c r="X556">
        <v>-36459073</v>
      </c>
      <c r="Y556">
        <v>0.69</v>
      </c>
      <c r="AA556">
        <v>3762.19</v>
      </c>
      <c r="AB556">
        <v>0</v>
      </c>
      <c r="AC556">
        <v>0</v>
      </c>
      <c r="AD556">
        <v>0</v>
      </c>
      <c r="AE556">
        <v>3762.19</v>
      </c>
      <c r="AF556">
        <v>0</v>
      </c>
      <c r="AG556">
        <v>0</v>
      </c>
      <c r="AH556">
        <v>0</v>
      </c>
      <c r="AI556">
        <v>1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0</v>
      </c>
      <c r="AQ556">
        <v>0</v>
      </c>
      <c r="AR556">
        <v>0</v>
      </c>
      <c r="AS556" t="s">
        <v>3</v>
      </c>
      <c r="AT556">
        <v>0.69</v>
      </c>
      <c r="AU556" t="s">
        <v>3</v>
      </c>
      <c r="AV556">
        <v>0</v>
      </c>
      <c r="AW556">
        <v>2</v>
      </c>
      <c r="AX556">
        <v>33035844</v>
      </c>
      <c r="AY556">
        <v>1</v>
      </c>
      <c r="AZ556">
        <v>0</v>
      </c>
      <c r="BA556">
        <v>528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Y556*Source!I278</f>
        <v>3.7259999999999997E-3</v>
      </c>
      <c r="CY556">
        <f t="shared" si="81"/>
        <v>3762.19</v>
      </c>
      <c r="CZ556">
        <f t="shared" si="82"/>
        <v>3762.19</v>
      </c>
      <c r="DA556">
        <f t="shared" si="83"/>
        <v>1</v>
      </c>
      <c r="DB556">
        <v>0</v>
      </c>
    </row>
    <row r="557" spans="1:106" x14ac:dyDescent="0.2">
      <c r="A557">
        <f>ROW(Source!A278)</f>
        <v>278</v>
      </c>
      <c r="B557">
        <v>33034105</v>
      </c>
      <c r="C557">
        <v>33035818</v>
      </c>
      <c r="D557">
        <v>32517783</v>
      </c>
      <c r="E557">
        <v>1</v>
      </c>
      <c r="F557">
        <v>1</v>
      </c>
      <c r="G557">
        <v>19</v>
      </c>
      <c r="H557">
        <v>3</v>
      </c>
      <c r="I557" t="s">
        <v>837</v>
      </c>
      <c r="J557" t="s">
        <v>838</v>
      </c>
      <c r="K557" t="s">
        <v>839</v>
      </c>
      <c r="L557">
        <v>1339</v>
      </c>
      <c r="N557">
        <v>1007</v>
      </c>
      <c r="O557" t="s">
        <v>830</v>
      </c>
      <c r="P557" t="s">
        <v>830</v>
      </c>
      <c r="Q557">
        <v>1</v>
      </c>
      <c r="W557">
        <v>0</v>
      </c>
      <c r="X557">
        <v>-1282603236</v>
      </c>
      <c r="Y557">
        <v>0.2</v>
      </c>
      <c r="AA557">
        <v>5631.96</v>
      </c>
      <c r="AB557">
        <v>0</v>
      </c>
      <c r="AC557">
        <v>0</v>
      </c>
      <c r="AD557">
        <v>0</v>
      </c>
      <c r="AE557">
        <v>5631.96</v>
      </c>
      <c r="AF557">
        <v>0</v>
      </c>
      <c r="AG557">
        <v>0</v>
      </c>
      <c r="AH557">
        <v>0</v>
      </c>
      <c r="AI557">
        <v>1</v>
      </c>
      <c r="AJ557">
        <v>1</v>
      </c>
      <c r="AK557">
        <v>1</v>
      </c>
      <c r="AL557">
        <v>1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3</v>
      </c>
      <c r="AT557">
        <v>0.2</v>
      </c>
      <c r="AU557" t="s">
        <v>3</v>
      </c>
      <c r="AV557">
        <v>0</v>
      </c>
      <c r="AW557">
        <v>2</v>
      </c>
      <c r="AX557">
        <v>33035845</v>
      </c>
      <c r="AY557">
        <v>1</v>
      </c>
      <c r="AZ557">
        <v>0</v>
      </c>
      <c r="BA557">
        <v>529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Y557*Source!I278</f>
        <v>1.08E-3</v>
      </c>
      <c r="CY557">
        <f t="shared" si="81"/>
        <v>5631.96</v>
      </c>
      <c r="CZ557">
        <f t="shared" si="82"/>
        <v>5631.96</v>
      </c>
      <c r="DA557">
        <f t="shared" si="83"/>
        <v>1</v>
      </c>
      <c r="DB557">
        <v>0</v>
      </c>
    </row>
    <row r="558" spans="1:106" x14ac:dyDescent="0.2">
      <c r="A558">
        <f>ROW(Source!A278)</f>
        <v>278</v>
      </c>
      <c r="B558">
        <v>33034105</v>
      </c>
      <c r="C558">
        <v>33035818</v>
      </c>
      <c r="D558">
        <v>32517784</v>
      </c>
      <c r="E558">
        <v>1</v>
      </c>
      <c r="F558">
        <v>1</v>
      </c>
      <c r="G558">
        <v>19</v>
      </c>
      <c r="H558">
        <v>3</v>
      </c>
      <c r="I558" t="s">
        <v>840</v>
      </c>
      <c r="J558" t="s">
        <v>841</v>
      </c>
      <c r="K558" t="s">
        <v>842</v>
      </c>
      <c r="L558">
        <v>1339</v>
      </c>
      <c r="N558">
        <v>1007</v>
      </c>
      <c r="O558" t="s">
        <v>830</v>
      </c>
      <c r="P558" t="s">
        <v>830</v>
      </c>
      <c r="Q558">
        <v>1</v>
      </c>
      <c r="W558">
        <v>0</v>
      </c>
      <c r="X558">
        <v>966492149</v>
      </c>
      <c r="Y558">
        <v>0.69</v>
      </c>
      <c r="AA558">
        <v>5631.96</v>
      </c>
      <c r="AB558">
        <v>0</v>
      </c>
      <c r="AC558">
        <v>0</v>
      </c>
      <c r="AD558">
        <v>0</v>
      </c>
      <c r="AE558">
        <v>5631.96</v>
      </c>
      <c r="AF558">
        <v>0</v>
      </c>
      <c r="AG558">
        <v>0</v>
      </c>
      <c r="AH558">
        <v>0</v>
      </c>
      <c r="AI558">
        <v>1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0</v>
      </c>
      <c r="AQ558">
        <v>0</v>
      </c>
      <c r="AR558">
        <v>0</v>
      </c>
      <c r="AS558" t="s">
        <v>3</v>
      </c>
      <c r="AT558">
        <v>0.69</v>
      </c>
      <c r="AU558" t="s">
        <v>3</v>
      </c>
      <c r="AV558">
        <v>0</v>
      </c>
      <c r="AW558">
        <v>2</v>
      </c>
      <c r="AX558">
        <v>33035846</v>
      </c>
      <c r="AY558">
        <v>1</v>
      </c>
      <c r="AZ558">
        <v>0</v>
      </c>
      <c r="BA558">
        <v>530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Y558*Source!I278</f>
        <v>3.7259999999999997E-3</v>
      </c>
      <c r="CY558">
        <f t="shared" si="81"/>
        <v>5631.96</v>
      </c>
      <c r="CZ558">
        <f t="shared" si="82"/>
        <v>5631.96</v>
      </c>
      <c r="DA558">
        <f t="shared" si="83"/>
        <v>1</v>
      </c>
      <c r="DB558">
        <v>0</v>
      </c>
    </row>
    <row r="559" spans="1:106" x14ac:dyDescent="0.2">
      <c r="A559">
        <f>ROW(Source!A278)</f>
        <v>278</v>
      </c>
      <c r="B559">
        <v>33034105</v>
      </c>
      <c r="C559">
        <v>33035818</v>
      </c>
      <c r="D559">
        <v>32519911</v>
      </c>
      <c r="E559">
        <v>1</v>
      </c>
      <c r="F559">
        <v>1</v>
      </c>
      <c r="G559">
        <v>19</v>
      </c>
      <c r="H559">
        <v>3</v>
      </c>
      <c r="I559" t="s">
        <v>843</v>
      </c>
      <c r="J559" t="s">
        <v>844</v>
      </c>
      <c r="K559" t="s">
        <v>845</v>
      </c>
      <c r="L559">
        <v>1339</v>
      </c>
      <c r="N559">
        <v>1007</v>
      </c>
      <c r="O559" t="s">
        <v>830</v>
      </c>
      <c r="P559" t="s">
        <v>830</v>
      </c>
      <c r="Q559">
        <v>1</v>
      </c>
      <c r="W559">
        <v>0</v>
      </c>
      <c r="X559">
        <v>-1613524913</v>
      </c>
      <c r="Y559">
        <v>102</v>
      </c>
      <c r="AA559">
        <v>3195.93</v>
      </c>
      <c r="AB559">
        <v>0</v>
      </c>
      <c r="AC559">
        <v>0</v>
      </c>
      <c r="AD559">
        <v>0</v>
      </c>
      <c r="AE559">
        <v>3195.93</v>
      </c>
      <c r="AF559">
        <v>0</v>
      </c>
      <c r="AG559">
        <v>0</v>
      </c>
      <c r="AH559">
        <v>0</v>
      </c>
      <c r="AI559">
        <v>1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0</v>
      </c>
      <c r="AQ559">
        <v>0</v>
      </c>
      <c r="AR559">
        <v>0</v>
      </c>
      <c r="AS559" t="s">
        <v>3</v>
      </c>
      <c r="AT559">
        <v>102</v>
      </c>
      <c r="AU559" t="s">
        <v>3</v>
      </c>
      <c r="AV559">
        <v>0</v>
      </c>
      <c r="AW559">
        <v>2</v>
      </c>
      <c r="AX559">
        <v>33035847</v>
      </c>
      <c r="AY559">
        <v>1</v>
      </c>
      <c r="AZ559">
        <v>0</v>
      </c>
      <c r="BA559">
        <v>531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Y559*Source!I278</f>
        <v>0.55080000000000007</v>
      </c>
      <c r="CY559">
        <f t="shared" si="81"/>
        <v>3195.93</v>
      </c>
      <c r="CZ559">
        <f t="shared" si="82"/>
        <v>3195.93</v>
      </c>
      <c r="DA559">
        <f t="shared" si="83"/>
        <v>1</v>
      </c>
      <c r="DB559">
        <v>0</v>
      </c>
    </row>
    <row r="560" spans="1:106" x14ac:dyDescent="0.2">
      <c r="A560">
        <f>ROW(Source!A278)</f>
        <v>278</v>
      </c>
      <c r="B560">
        <v>33034105</v>
      </c>
      <c r="C560">
        <v>33035818</v>
      </c>
      <c r="D560">
        <v>32521663</v>
      </c>
      <c r="E560">
        <v>1</v>
      </c>
      <c r="F560">
        <v>1</v>
      </c>
      <c r="G560">
        <v>19</v>
      </c>
      <c r="H560">
        <v>3</v>
      </c>
      <c r="I560" t="s">
        <v>846</v>
      </c>
      <c r="J560" t="s">
        <v>847</v>
      </c>
      <c r="K560" t="s">
        <v>848</v>
      </c>
      <c r="L560">
        <v>1327</v>
      </c>
      <c r="N560">
        <v>1005</v>
      </c>
      <c r="O560" t="s">
        <v>823</v>
      </c>
      <c r="P560" t="s">
        <v>823</v>
      </c>
      <c r="Q560">
        <v>1</v>
      </c>
      <c r="W560">
        <v>0</v>
      </c>
      <c r="X560">
        <v>603730207</v>
      </c>
      <c r="Y560">
        <v>49.5</v>
      </c>
      <c r="AA560">
        <v>207.09</v>
      </c>
      <c r="AB560">
        <v>0</v>
      </c>
      <c r="AC560">
        <v>0</v>
      </c>
      <c r="AD560">
        <v>0</v>
      </c>
      <c r="AE560">
        <v>207.09</v>
      </c>
      <c r="AF560">
        <v>0</v>
      </c>
      <c r="AG560">
        <v>0</v>
      </c>
      <c r="AH560">
        <v>0</v>
      </c>
      <c r="AI560">
        <v>1</v>
      </c>
      <c r="AJ560">
        <v>1</v>
      </c>
      <c r="AK560">
        <v>1</v>
      </c>
      <c r="AL560">
        <v>1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3</v>
      </c>
      <c r="AT560">
        <v>49.5</v>
      </c>
      <c r="AU560" t="s">
        <v>3</v>
      </c>
      <c r="AV560">
        <v>0</v>
      </c>
      <c r="AW560">
        <v>2</v>
      </c>
      <c r="AX560">
        <v>33035848</v>
      </c>
      <c r="AY560">
        <v>1</v>
      </c>
      <c r="AZ560">
        <v>0</v>
      </c>
      <c r="BA560">
        <v>532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Y560*Source!I278</f>
        <v>0.26730000000000004</v>
      </c>
      <c r="CY560">
        <f t="shared" si="81"/>
        <v>207.09</v>
      </c>
      <c r="CZ560">
        <f t="shared" si="82"/>
        <v>207.09</v>
      </c>
      <c r="DA560">
        <f t="shared" si="83"/>
        <v>1</v>
      </c>
      <c r="DB560">
        <v>0</v>
      </c>
    </row>
    <row r="561" spans="1:106" x14ac:dyDescent="0.2">
      <c r="A561">
        <f>ROW(Source!A281)</f>
        <v>281</v>
      </c>
      <c r="B561">
        <v>33034105</v>
      </c>
      <c r="C561">
        <v>33035851</v>
      </c>
      <c r="D561">
        <v>32505425</v>
      </c>
      <c r="E561">
        <v>19</v>
      </c>
      <c r="F561">
        <v>1</v>
      </c>
      <c r="G561">
        <v>19</v>
      </c>
      <c r="H561">
        <v>1</v>
      </c>
      <c r="I561" t="s">
        <v>795</v>
      </c>
      <c r="J561" t="s">
        <v>3</v>
      </c>
      <c r="K561" t="s">
        <v>796</v>
      </c>
      <c r="L561">
        <v>1191</v>
      </c>
      <c r="N561">
        <v>1013</v>
      </c>
      <c r="O561" t="s">
        <v>797</v>
      </c>
      <c r="P561" t="s">
        <v>797</v>
      </c>
      <c r="Q561">
        <v>1</v>
      </c>
      <c r="W561">
        <v>0</v>
      </c>
      <c r="X561">
        <v>476480486</v>
      </c>
      <c r="Y561">
        <v>36.11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1</v>
      </c>
      <c r="AJ561">
        <v>1</v>
      </c>
      <c r="AK561">
        <v>1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3</v>
      </c>
      <c r="AT561">
        <v>36.11</v>
      </c>
      <c r="AU561" t="s">
        <v>3</v>
      </c>
      <c r="AV561">
        <v>1</v>
      </c>
      <c r="AW561">
        <v>2</v>
      </c>
      <c r="AX561">
        <v>33035857</v>
      </c>
      <c r="AY561">
        <v>1</v>
      </c>
      <c r="AZ561">
        <v>0</v>
      </c>
      <c r="BA561">
        <v>533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Y561*Source!I281</f>
        <v>1.6249499999999999</v>
      </c>
      <c r="CY561">
        <f>AD561</f>
        <v>0</v>
      </c>
      <c r="CZ561">
        <f>AH561</f>
        <v>0</v>
      </c>
      <c r="DA561">
        <f>AL561</f>
        <v>1</v>
      </c>
      <c r="DB561">
        <v>0</v>
      </c>
    </row>
    <row r="562" spans="1:106" x14ac:dyDescent="0.2">
      <c r="A562">
        <f>ROW(Source!A281)</f>
        <v>281</v>
      </c>
      <c r="B562">
        <v>33034105</v>
      </c>
      <c r="C562">
        <v>33035851</v>
      </c>
      <c r="D562">
        <v>32516754</v>
      </c>
      <c r="E562">
        <v>1</v>
      </c>
      <c r="F562">
        <v>1</v>
      </c>
      <c r="G562">
        <v>19</v>
      </c>
      <c r="H562">
        <v>2</v>
      </c>
      <c r="I562" t="s">
        <v>798</v>
      </c>
      <c r="J562" t="s">
        <v>799</v>
      </c>
      <c r="K562" t="s">
        <v>800</v>
      </c>
      <c r="L562">
        <v>1368</v>
      </c>
      <c r="N562">
        <v>1011</v>
      </c>
      <c r="O562" t="s">
        <v>801</v>
      </c>
      <c r="P562" t="s">
        <v>801</v>
      </c>
      <c r="Q562">
        <v>1</v>
      </c>
      <c r="W562">
        <v>0</v>
      </c>
      <c r="X562">
        <v>-1683917449</v>
      </c>
      <c r="Y562">
        <v>21.91</v>
      </c>
      <c r="AA562">
        <v>0</v>
      </c>
      <c r="AB562">
        <v>70.98</v>
      </c>
      <c r="AC562">
        <v>6.52</v>
      </c>
      <c r="AD562">
        <v>0</v>
      </c>
      <c r="AE562">
        <v>0</v>
      </c>
      <c r="AF562">
        <v>70.98</v>
      </c>
      <c r="AG562">
        <v>6.52</v>
      </c>
      <c r="AH562">
        <v>0</v>
      </c>
      <c r="AI562">
        <v>1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0</v>
      </c>
      <c r="AQ562">
        <v>0</v>
      </c>
      <c r="AR562">
        <v>0</v>
      </c>
      <c r="AS562" t="s">
        <v>3</v>
      </c>
      <c r="AT562">
        <v>21.91</v>
      </c>
      <c r="AU562" t="s">
        <v>3</v>
      </c>
      <c r="AV562">
        <v>0</v>
      </c>
      <c r="AW562">
        <v>2</v>
      </c>
      <c r="AX562">
        <v>33035858</v>
      </c>
      <c r="AY562">
        <v>1</v>
      </c>
      <c r="AZ562">
        <v>0</v>
      </c>
      <c r="BA562">
        <v>534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Y562*Source!I281</f>
        <v>0.98594999999999999</v>
      </c>
      <c r="CY562">
        <f>AB562</f>
        <v>70.98</v>
      </c>
      <c r="CZ562">
        <f>AF562</f>
        <v>70.98</v>
      </c>
      <c r="DA562">
        <f>AJ562</f>
        <v>1</v>
      </c>
      <c r="DB562">
        <v>0</v>
      </c>
    </row>
    <row r="563" spans="1:106" x14ac:dyDescent="0.2">
      <c r="A563">
        <f>ROW(Source!A281)</f>
        <v>281</v>
      </c>
      <c r="B563">
        <v>33034105</v>
      </c>
      <c r="C563">
        <v>33035851</v>
      </c>
      <c r="D563">
        <v>32518977</v>
      </c>
      <c r="E563">
        <v>1</v>
      </c>
      <c r="F563">
        <v>1</v>
      </c>
      <c r="G563">
        <v>19</v>
      </c>
      <c r="H563">
        <v>3</v>
      </c>
      <c r="I563" t="s">
        <v>802</v>
      </c>
      <c r="J563" t="s">
        <v>803</v>
      </c>
      <c r="K563" t="s">
        <v>804</v>
      </c>
      <c r="L563">
        <v>1348</v>
      </c>
      <c r="N563">
        <v>1009</v>
      </c>
      <c r="O563" t="s">
        <v>19</v>
      </c>
      <c r="P563" t="s">
        <v>19</v>
      </c>
      <c r="Q563">
        <v>1000</v>
      </c>
      <c r="W563">
        <v>0</v>
      </c>
      <c r="X563">
        <v>-1592467254</v>
      </c>
      <c r="Y563">
        <v>0.03</v>
      </c>
      <c r="AA563">
        <v>117442.26</v>
      </c>
      <c r="AB563">
        <v>0</v>
      </c>
      <c r="AC563">
        <v>0</v>
      </c>
      <c r="AD563">
        <v>0</v>
      </c>
      <c r="AE563">
        <v>117442.26</v>
      </c>
      <c r="AF563">
        <v>0</v>
      </c>
      <c r="AG563">
        <v>0</v>
      </c>
      <c r="AH563">
        <v>0</v>
      </c>
      <c r="AI563">
        <v>1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3</v>
      </c>
      <c r="AT563">
        <v>0.03</v>
      </c>
      <c r="AU563" t="s">
        <v>3</v>
      </c>
      <c r="AV563">
        <v>0</v>
      </c>
      <c r="AW563">
        <v>2</v>
      </c>
      <c r="AX563">
        <v>33035859</v>
      </c>
      <c r="AY563">
        <v>1</v>
      </c>
      <c r="AZ563">
        <v>0</v>
      </c>
      <c r="BA563">
        <v>535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Y563*Source!I281</f>
        <v>1.3499999999999999E-3</v>
      </c>
      <c r="CY563">
        <f>AA563</f>
        <v>117442.26</v>
      </c>
      <c r="CZ563">
        <f>AE563</f>
        <v>117442.26</v>
      </c>
      <c r="DA563">
        <f>AI563</f>
        <v>1</v>
      </c>
      <c r="DB563">
        <v>0</v>
      </c>
    </row>
    <row r="564" spans="1:106" x14ac:dyDescent="0.2">
      <c r="A564">
        <f>ROW(Source!A281)</f>
        <v>281</v>
      </c>
      <c r="B564">
        <v>33034105</v>
      </c>
      <c r="C564">
        <v>33035851</v>
      </c>
      <c r="D564">
        <v>32520163</v>
      </c>
      <c r="E564">
        <v>1</v>
      </c>
      <c r="F564">
        <v>1</v>
      </c>
      <c r="G564">
        <v>19</v>
      </c>
      <c r="H564">
        <v>3</v>
      </c>
      <c r="I564" t="s">
        <v>25</v>
      </c>
      <c r="J564" t="s">
        <v>27</v>
      </c>
      <c r="K564" t="s">
        <v>26</v>
      </c>
      <c r="L564">
        <v>1348</v>
      </c>
      <c r="N564">
        <v>1009</v>
      </c>
      <c r="O564" t="s">
        <v>19</v>
      </c>
      <c r="P564" t="s">
        <v>19</v>
      </c>
      <c r="Q564">
        <v>1000</v>
      </c>
      <c r="W564">
        <v>0</v>
      </c>
      <c r="X564">
        <v>-1467733540</v>
      </c>
      <c r="Y564">
        <v>1</v>
      </c>
      <c r="AA564">
        <v>53410.15</v>
      </c>
      <c r="AB564">
        <v>0</v>
      </c>
      <c r="AC564">
        <v>0</v>
      </c>
      <c r="AD564">
        <v>0</v>
      </c>
      <c r="AE564">
        <v>53410.15</v>
      </c>
      <c r="AF564">
        <v>0</v>
      </c>
      <c r="AG564">
        <v>0</v>
      </c>
      <c r="AH564">
        <v>0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3</v>
      </c>
      <c r="AT564">
        <v>1</v>
      </c>
      <c r="AU564" t="s">
        <v>3</v>
      </c>
      <c r="AV564">
        <v>0</v>
      </c>
      <c r="AW564">
        <v>2</v>
      </c>
      <c r="AX564">
        <v>33035860</v>
      </c>
      <c r="AY564">
        <v>1</v>
      </c>
      <c r="AZ564">
        <v>0</v>
      </c>
      <c r="BA564">
        <v>536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Y564*Source!I281</f>
        <v>4.4999999999999998E-2</v>
      </c>
      <c r="CY564">
        <f>AA564</f>
        <v>53410.15</v>
      </c>
      <c r="CZ564">
        <f>AE564</f>
        <v>53410.15</v>
      </c>
      <c r="DA564">
        <f>AI564</f>
        <v>1</v>
      </c>
      <c r="DB564">
        <v>0</v>
      </c>
    </row>
    <row r="565" spans="1:106" x14ac:dyDescent="0.2">
      <c r="A565">
        <f>ROW(Source!A281)</f>
        <v>281</v>
      </c>
      <c r="B565">
        <v>33034105</v>
      </c>
      <c r="C565">
        <v>33035851</v>
      </c>
      <c r="D565">
        <v>32520163</v>
      </c>
      <c r="E565">
        <v>1</v>
      </c>
      <c r="F565">
        <v>1</v>
      </c>
      <c r="G565">
        <v>19</v>
      </c>
      <c r="H565">
        <v>3</v>
      </c>
      <c r="I565" t="s">
        <v>25</v>
      </c>
      <c r="J565" t="s">
        <v>27</v>
      </c>
      <c r="K565" t="s">
        <v>26</v>
      </c>
      <c r="L565">
        <v>1348</v>
      </c>
      <c r="N565">
        <v>1009</v>
      </c>
      <c r="O565" t="s">
        <v>19</v>
      </c>
      <c r="P565" t="s">
        <v>19</v>
      </c>
      <c r="Q565">
        <v>1000</v>
      </c>
      <c r="W565">
        <v>0</v>
      </c>
      <c r="X565">
        <v>-1467733540</v>
      </c>
      <c r="Y565">
        <v>-1</v>
      </c>
      <c r="AA565">
        <v>53410.15</v>
      </c>
      <c r="AB565">
        <v>0</v>
      </c>
      <c r="AC565">
        <v>0</v>
      </c>
      <c r="AD565">
        <v>0</v>
      </c>
      <c r="AE565">
        <v>53410.15</v>
      </c>
      <c r="AF565">
        <v>0</v>
      </c>
      <c r="AG565">
        <v>0</v>
      </c>
      <c r="AH565">
        <v>0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0</v>
      </c>
      <c r="AP565">
        <v>0</v>
      </c>
      <c r="AQ565">
        <v>0</v>
      </c>
      <c r="AR565">
        <v>0</v>
      </c>
      <c r="AS565" t="s">
        <v>3</v>
      </c>
      <c r="AT565">
        <v>-1</v>
      </c>
      <c r="AU565" t="s">
        <v>3</v>
      </c>
      <c r="AV565">
        <v>0</v>
      </c>
      <c r="AW565">
        <v>1</v>
      </c>
      <c r="AX565">
        <v>-1</v>
      </c>
      <c r="AY565">
        <v>0</v>
      </c>
      <c r="AZ565">
        <v>0</v>
      </c>
      <c r="BA565" t="s">
        <v>3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Y565*Source!I281</f>
        <v>-4.4999999999999998E-2</v>
      </c>
      <c r="CY565">
        <f>AA565</f>
        <v>53410.15</v>
      </c>
      <c r="CZ565">
        <f>AE565</f>
        <v>53410.15</v>
      </c>
      <c r="DA565">
        <f>AI565</f>
        <v>1</v>
      </c>
      <c r="DB565">
        <v>0</v>
      </c>
    </row>
    <row r="566" spans="1:106" x14ac:dyDescent="0.2">
      <c r="A566">
        <f>ROW(Source!A283)</f>
        <v>283</v>
      </c>
      <c r="B566">
        <v>33034105</v>
      </c>
      <c r="C566">
        <v>33035862</v>
      </c>
      <c r="D566">
        <v>32505425</v>
      </c>
      <c r="E566">
        <v>19</v>
      </c>
      <c r="F566">
        <v>1</v>
      </c>
      <c r="G566">
        <v>19</v>
      </c>
      <c r="H566">
        <v>1</v>
      </c>
      <c r="I566" t="s">
        <v>795</v>
      </c>
      <c r="J566" t="s">
        <v>3</v>
      </c>
      <c r="K566" t="s">
        <v>796</v>
      </c>
      <c r="L566">
        <v>1191</v>
      </c>
      <c r="N566">
        <v>1013</v>
      </c>
      <c r="O566" t="s">
        <v>797</v>
      </c>
      <c r="P566" t="s">
        <v>797</v>
      </c>
      <c r="Q566">
        <v>1</v>
      </c>
      <c r="W566">
        <v>0</v>
      </c>
      <c r="X566">
        <v>476480486</v>
      </c>
      <c r="Y566">
        <v>453.1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0</v>
      </c>
      <c r="AQ566">
        <v>0</v>
      </c>
      <c r="AR566">
        <v>0</v>
      </c>
      <c r="AS566" t="s">
        <v>3</v>
      </c>
      <c r="AT566">
        <v>453.1</v>
      </c>
      <c r="AU566" t="s">
        <v>3</v>
      </c>
      <c r="AV566">
        <v>1</v>
      </c>
      <c r="AW566">
        <v>2</v>
      </c>
      <c r="AX566">
        <v>33035878</v>
      </c>
      <c r="AY566">
        <v>1</v>
      </c>
      <c r="AZ566">
        <v>0</v>
      </c>
      <c r="BA566">
        <v>537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Y566*Source!I283</f>
        <v>2.7639100000000005</v>
      </c>
      <c r="CY566">
        <f>AD566</f>
        <v>0</v>
      </c>
      <c r="CZ566">
        <f>AH566</f>
        <v>0</v>
      </c>
      <c r="DA566">
        <f>AL566</f>
        <v>1</v>
      </c>
      <c r="DB566">
        <v>0</v>
      </c>
    </row>
    <row r="567" spans="1:106" x14ac:dyDescent="0.2">
      <c r="A567">
        <f>ROW(Source!A283)</f>
        <v>283</v>
      </c>
      <c r="B567">
        <v>33034105</v>
      </c>
      <c r="C567">
        <v>33035862</v>
      </c>
      <c r="D567">
        <v>32517073</v>
      </c>
      <c r="E567">
        <v>1</v>
      </c>
      <c r="F567">
        <v>1</v>
      </c>
      <c r="G567">
        <v>19</v>
      </c>
      <c r="H567">
        <v>2</v>
      </c>
      <c r="I567" t="s">
        <v>805</v>
      </c>
      <c r="J567" t="s">
        <v>806</v>
      </c>
      <c r="K567" t="s">
        <v>807</v>
      </c>
      <c r="L567">
        <v>1368</v>
      </c>
      <c r="N567">
        <v>1011</v>
      </c>
      <c r="O567" t="s">
        <v>801</v>
      </c>
      <c r="P567" t="s">
        <v>801</v>
      </c>
      <c r="Q567">
        <v>1</v>
      </c>
      <c r="W567">
        <v>0</v>
      </c>
      <c r="X567">
        <v>-865246060</v>
      </c>
      <c r="Y567">
        <v>1.38</v>
      </c>
      <c r="AA567">
        <v>0</v>
      </c>
      <c r="AB567">
        <v>3.37</v>
      </c>
      <c r="AC567">
        <v>0.85</v>
      </c>
      <c r="AD567">
        <v>0</v>
      </c>
      <c r="AE567">
        <v>0</v>
      </c>
      <c r="AF567">
        <v>3.37</v>
      </c>
      <c r="AG567">
        <v>0.85</v>
      </c>
      <c r="AH567">
        <v>0</v>
      </c>
      <c r="AI567">
        <v>1</v>
      </c>
      <c r="AJ567">
        <v>1</v>
      </c>
      <c r="AK567">
        <v>1</v>
      </c>
      <c r="AL567">
        <v>1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3</v>
      </c>
      <c r="AT567">
        <v>1.38</v>
      </c>
      <c r="AU567" t="s">
        <v>3</v>
      </c>
      <c r="AV567">
        <v>0</v>
      </c>
      <c r="AW567">
        <v>2</v>
      </c>
      <c r="AX567">
        <v>33035879</v>
      </c>
      <c r="AY567">
        <v>1</v>
      </c>
      <c r="AZ567">
        <v>0</v>
      </c>
      <c r="BA567">
        <v>538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Y567*Source!I283</f>
        <v>8.4180000000000001E-3</v>
      </c>
      <c r="CY567">
        <f>AB567</f>
        <v>3.37</v>
      </c>
      <c r="CZ567">
        <f>AF567</f>
        <v>3.37</v>
      </c>
      <c r="DA567">
        <f>AJ567</f>
        <v>1</v>
      </c>
      <c r="DB567">
        <v>0</v>
      </c>
    </row>
    <row r="568" spans="1:106" x14ac:dyDescent="0.2">
      <c r="A568">
        <f>ROW(Source!A283)</f>
        <v>283</v>
      </c>
      <c r="B568">
        <v>33034105</v>
      </c>
      <c r="C568">
        <v>33035862</v>
      </c>
      <c r="D568">
        <v>32516433</v>
      </c>
      <c r="E568">
        <v>1</v>
      </c>
      <c r="F568">
        <v>1</v>
      </c>
      <c r="G568">
        <v>19</v>
      </c>
      <c r="H568">
        <v>2</v>
      </c>
      <c r="I568" t="s">
        <v>808</v>
      </c>
      <c r="J568" t="s">
        <v>809</v>
      </c>
      <c r="K568" t="s">
        <v>810</v>
      </c>
      <c r="L568">
        <v>1368</v>
      </c>
      <c r="N568">
        <v>1011</v>
      </c>
      <c r="O568" t="s">
        <v>801</v>
      </c>
      <c r="P568" t="s">
        <v>801</v>
      </c>
      <c r="Q568">
        <v>1</v>
      </c>
      <c r="W568">
        <v>0</v>
      </c>
      <c r="X568">
        <v>1483315828</v>
      </c>
      <c r="Y568">
        <v>0.31</v>
      </c>
      <c r="AA568">
        <v>0</v>
      </c>
      <c r="AB568">
        <v>566.44000000000005</v>
      </c>
      <c r="AC568">
        <v>281.27999999999997</v>
      </c>
      <c r="AD568">
        <v>0</v>
      </c>
      <c r="AE568">
        <v>0</v>
      </c>
      <c r="AF568">
        <v>566.44000000000005</v>
      </c>
      <c r="AG568">
        <v>281.27999999999997</v>
      </c>
      <c r="AH568">
        <v>0</v>
      </c>
      <c r="AI568">
        <v>1</v>
      </c>
      <c r="AJ568">
        <v>1</v>
      </c>
      <c r="AK568">
        <v>1</v>
      </c>
      <c r="AL568">
        <v>1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3</v>
      </c>
      <c r="AT568">
        <v>0.31</v>
      </c>
      <c r="AU568" t="s">
        <v>3</v>
      </c>
      <c r="AV568">
        <v>0</v>
      </c>
      <c r="AW568">
        <v>2</v>
      </c>
      <c r="AX568">
        <v>33035880</v>
      </c>
      <c r="AY568">
        <v>1</v>
      </c>
      <c r="AZ568">
        <v>0</v>
      </c>
      <c r="BA568">
        <v>539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Y568*Source!I283</f>
        <v>1.8910000000000001E-3</v>
      </c>
      <c r="CY568">
        <f>AB568</f>
        <v>566.44000000000005</v>
      </c>
      <c r="CZ568">
        <f>AF568</f>
        <v>566.44000000000005</v>
      </c>
      <c r="DA568">
        <f>AJ568</f>
        <v>1</v>
      </c>
      <c r="DB568">
        <v>0</v>
      </c>
    </row>
    <row r="569" spans="1:106" x14ac:dyDescent="0.2">
      <c r="A569">
        <f>ROW(Source!A283)</f>
        <v>283</v>
      </c>
      <c r="B569">
        <v>33034105</v>
      </c>
      <c r="C569">
        <v>33035862</v>
      </c>
      <c r="D569">
        <v>32516599</v>
      </c>
      <c r="E569">
        <v>1</v>
      </c>
      <c r="F569">
        <v>1</v>
      </c>
      <c r="G569">
        <v>19</v>
      </c>
      <c r="H569">
        <v>2</v>
      </c>
      <c r="I569" t="s">
        <v>811</v>
      </c>
      <c r="J569" t="s">
        <v>812</v>
      </c>
      <c r="K569" t="s">
        <v>813</v>
      </c>
      <c r="L569">
        <v>1368</v>
      </c>
      <c r="N569">
        <v>1011</v>
      </c>
      <c r="O569" t="s">
        <v>801</v>
      </c>
      <c r="P569" t="s">
        <v>801</v>
      </c>
      <c r="Q569">
        <v>1</v>
      </c>
      <c r="W569">
        <v>0</v>
      </c>
      <c r="X569">
        <v>47389749</v>
      </c>
      <c r="Y569">
        <v>26.25</v>
      </c>
      <c r="AA569">
        <v>0</v>
      </c>
      <c r="AB569">
        <v>9.7100000000000009</v>
      </c>
      <c r="AC569">
        <v>2.25</v>
      </c>
      <c r="AD569">
        <v>0</v>
      </c>
      <c r="AE569">
        <v>0</v>
      </c>
      <c r="AF569">
        <v>9.7100000000000009</v>
      </c>
      <c r="AG569">
        <v>2.25</v>
      </c>
      <c r="AH569">
        <v>0</v>
      </c>
      <c r="AI569">
        <v>1</v>
      </c>
      <c r="AJ569">
        <v>1</v>
      </c>
      <c r="AK569">
        <v>1</v>
      </c>
      <c r="AL569">
        <v>1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3</v>
      </c>
      <c r="AT569">
        <v>26.25</v>
      </c>
      <c r="AU569" t="s">
        <v>3</v>
      </c>
      <c r="AV569">
        <v>0</v>
      </c>
      <c r="AW569">
        <v>2</v>
      </c>
      <c r="AX569">
        <v>33035881</v>
      </c>
      <c r="AY569">
        <v>1</v>
      </c>
      <c r="AZ569">
        <v>0</v>
      </c>
      <c r="BA569">
        <v>540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Y569*Source!I283</f>
        <v>0.16012500000000002</v>
      </c>
      <c r="CY569">
        <f>AB569</f>
        <v>9.7100000000000009</v>
      </c>
      <c r="CZ569">
        <f>AF569</f>
        <v>9.7100000000000009</v>
      </c>
      <c r="DA569">
        <f>AJ569</f>
        <v>1</v>
      </c>
      <c r="DB569">
        <v>0</v>
      </c>
    </row>
    <row r="570" spans="1:106" x14ac:dyDescent="0.2">
      <c r="A570">
        <f>ROW(Source!A283)</f>
        <v>283</v>
      </c>
      <c r="B570">
        <v>33034105</v>
      </c>
      <c r="C570">
        <v>33035862</v>
      </c>
      <c r="D570">
        <v>32517836</v>
      </c>
      <c r="E570">
        <v>1</v>
      </c>
      <c r="F570">
        <v>1</v>
      </c>
      <c r="G570">
        <v>19</v>
      </c>
      <c r="H570">
        <v>3</v>
      </c>
      <c r="I570" t="s">
        <v>814</v>
      </c>
      <c r="J570" t="s">
        <v>815</v>
      </c>
      <c r="K570" t="s">
        <v>816</v>
      </c>
      <c r="L570">
        <v>1348</v>
      </c>
      <c r="N570">
        <v>1009</v>
      </c>
      <c r="O570" t="s">
        <v>19</v>
      </c>
      <c r="P570" t="s">
        <v>19</v>
      </c>
      <c r="Q570">
        <v>1000</v>
      </c>
      <c r="W570">
        <v>0</v>
      </c>
      <c r="X570">
        <v>1571432467</v>
      </c>
      <c r="Y570">
        <v>0.04</v>
      </c>
      <c r="AA570">
        <v>31493.279999999999</v>
      </c>
      <c r="AB570">
        <v>0</v>
      </c>
      <c r="AC570">
        <v>0</v>
      </c>
      <c r="AD570">
        <v>0</v>
      </c>
      <c r="AE570">
        <v>31493.279999999999</v>
      </c>
      <c r="AF570">
        <v>0</v>
      </c>
      <c r="AG570">
        <v>0</v>
      </c>
      <c r="AH570">
        <v>0</v>
      </c>
      <c r="AI570">
        <v>1</v>
      </c>
      <c r="AJ570">
        <v>1</v>
      </c>
      <c r="AK570">
        <v>1</v>
      </c>
      <c r="AL570">
        <v>1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3</v>
      </c>
      <c r="AT570">
        <v>0.04</v>
      </c>
      <c r="AU570" t="s">
        <v>3</v>
      </c>
      <c r="AV570">
        <v>0</v>
      </c>
      <c r="AW570">
        <v>2</v>
      </c>
      <c r="AX570">
        <v>33035882</v>
      </c>
      <c r="AY570">
        <v>1</v>
      </c>
      <c r="AZ570">
        <v>0</v>
      </c>
      <c r="BA570">
        <v>541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Y570*Source!I283</f>
        <v>2.4400000000000002E-4</v>
      </c>
      <c r="CY570">
        <f t="shared" ref="CY570:CY580" si="84">AA570</f>
        <v>31493.279999999999</v>
      </c>
      <c r="CZ570">
        <f t="shared" ref="CZ570:CZ580" si="85">AE570</f>
        <v>31493.279999999999</v>
      </c>
      <c r="DA570">
        <f t="shared" ref="DA570:DA580" si="86">AI570</f>
        <v>1</v>
      </c>
      <c r="DB570">
        <v>0</v>
      </c>
    </row>
    <row r="571" spans="1:106" x14ac:dyDescent="0.2">
      <c r="A571">
        <f>ROW(Source!A283)</f>
        <v>283</v>
      </c>
      <c r="B571">
        <v>33034105</v>
      </c>
      <c r="C571">
        <v>33035862</v>
      </c>
      <c r="D571">
        <v>32518156</v>
      </c>
      <c r="E571">
        <v>1</v>
      </c>
      <c r="F571">
        <v>1</v>
      </c>
      <c r="G571">
        <v>19</v>
      </c>
      <c r="H571">
        <v>3</v>
      </c>
      <c r="I571" t="s">
        <v>817</v>
      </c>
      <c r="J571" t="s">
        <v>818</v>
      </c>
      <c r="K571" t="s">
        <v>819</v>
      </c>
      <c r="L571">
        <v>1348</v>
      </c>
      <c r="N571">
        <v>1009</v>
      </c>
      <c r="O571" t="s">
        <v>19</v>
      </c>
      <c r="P571" t="s">
        <v>19</v>
      </c>
      <c r="Q571">
        <v>1000</v>
      </c>
      <c r="W571">
        <v>0</v>
      </c>
      <c r="X571">
        <v>1574046373</v>
      </c>
      <c r="Y571">
        <v>3.6999999999999998E-2</v>
      </c>
      <c r="AA571">
        <v>45454.3</v>
      </c>
      <c r="AB571">
        <v>0</v>
      </c>
      <c r="AC571">
        <v>0</v>
      </c>
      <c r="AD571">
        <v>0</v>
      </c>
      <c r="AE571">
        <v>45454.3</v>
      </c>
      <c r="AF571">
        <v>0</v>
      </c>
      <c r="AG571">
        <v>0</v>
      </c>
      <c r="AH571">
        <v>0</v>
      </c>
      <c r="AI571">
        <v>1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3</v>
      </c>
      <c r="AT571">
        <v>3.6999999999999998E-2</v>
      </c>
      <c r="AU571" t="s">
        <v>3</v>
      </c>
      <c r="AV571">
        <v>0</v>
      </c>
      <c r="AW571">
        <v>2</v>
      </c>
      <c r="AX571">
        <v>33035883</v>
      </c>
      <c r="AY571">
        <v>1</v>
      </c>
      <c r="AZ571">
        <v>0</v>
      </c>
      <c r="BA571">
        <v>542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Y571*Source!I283</f>
        <v>2.2570000000000001E-4</v>
      </c>
      <c r="CY571">
        <f t="shared" si="84"/>
        <v>45454.3</v>
      </c>
      <c r="CZ571">
        <f t="shared" si="85"/>
        <v>45454.3</v>
      </c>
      <c r="DA571">
        <f t="shared" si="86"/>
        <v>1</v>
      </c>
      <c r="DB571">
        <v>0</v>
      </c>
    </row>
    <row r="572" spans="1:106" x14ac:dyDescent="0.2">
      <c r="A572">
        <f>ROW(Source!A283)</f>
        <v>283</v>
      </c>
      <c r="B572">
        <v>33034105</v>
      </c>
      <c r="C572">
        <v>33035862</v>
      </c>
      <c r="D572">
        <v>32518894</v>
      </c>
      <c r="E572">
        <v>1</v>
      </c>
      <c r="F572">
        <v>1</v>
      </c>
      <c r="G572">
        <v>19</v>
      </c>
      <c r="H572">
        <v>3</v>
      </c>
      <c r="I572" t="s">
        <v>820</v>
      </c>
      <c r="J572" t="s">
        <v>821</v>
      </c>
      <c r="K572" t="s">
        <v>822</v>
      </c>
      <c r="L572">
        <v>1327</v>
      </c>
      <c r="N572">
        <v>1005</v>
      </c>
      <c r="O572" t="s">
        <v>823</v>
      </c>
      <c r="P572" t="s">
        <v>823</v>
      </c>
      <c r="Q572">
        <v>1</v>
      </c>
      <c r="W572">
        <v>0</v>
      </c>
      <c r="X572">
        <v>-1132375348</v>
      </c>
      <c r="Y572">
        <v>5.6</v>
      </c>
      <c r="AA572">
        <v>63.78</v>
      </c>
      <c r="AB572">
        <v>0</v>
      </c>
      <c r="AC572">
        <v>0</v>
      </c>
      <c r="AD572">
        <v>0</v>
      </c>
      <c r="AE572">
        <v>63.78</v>
      </c>
      <c r="AF572">
        <v>0</v>
      </c>
      <c r="AG572">
        <v>0</v>
      </c>
      <c r="AH572">
        <v>0</v>
      </c>
      <c r="AI572">
        <v>1</v>
      </c>
      <c r="AJ572">
        <v>1</v>
      </c>
      <c r="AK572">
        <v>1</v>
      </c>
      <c r="AL572">
        <v>1</v>
      </c>
      <c r="AN572">
        <v>0</v>
      </c>
      <c r="AO572">
        <v>1</v>
      </c>
      <c r="AP572">
        <v>0</v>
      </c>
      <c r="AQ572">
        <v>0</v>
      </c>
      <c r="AR572">
        <v>0</v>
      </c>
      <c r="AS572" t="s">
        <v>3</v>
      </c>
      <c r="AT572">
        <v>5.6</v>
      </c>
      <c r="AU572" t="s">
        <v>3</v>
      </c>
      <c r="AV572">
        <v>0</v>
      </c>
      <c r="AW572">
        <v>2</v>
      </c>
      <c r="AX572">
        <v>33035885</v>
      </c>
      <c r="AY572">
        <v>1</v>
      </c>
      <c r="AZ572">
        <v>0</v>
      </c>
      <c r="BA572">
        <v>543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Y572*Source!I283</f>
        <v>3.4160000000000003E-2</v>
      </c>
      <c r="CY572">
        <f t="shared" si="84"/>
        <v>63.78</v>
      </c>
      <c r="CZ572">
        <f t="shared" si="85"/>
        <v>63.78</v>
      </c>
      <c r="DA572">
        <f t="shared" si="86"/>
        <v>1</v>
      </c>
      <c r="DB572">
        <v>0</v>
      </c>
    </row>
    <row r="573" spans="1:106" x14ac:dyDescent="0.2">
      <c r="A573">
        <f>ROW(Source!A283)</f>
        <v>283</v>
      </c>
      <c r="B573">
        <v>33034105</v>
      </c>
      <c r="C573">
        <v>33035862</v>
      </c>
      <c r="D573">
        <v>32517311</v>
      </c>
      <c r="E573">
        <v>1</v>
      </c>
      <c r="F573">
        <v>1</v>
      </c>
      <c r="G573">
        <v>19</v>
      </c>
      <c r="H573">
        <v>3</v>
      </c>
      <c r="I573" t="s">
        <v>824</v>
      </c>
      <c r="J573" t="s">
        <v>825</v>
      </c>
      <c r="K573" t="s">
        <v>826</v>
      </c>
      <c r="L573">
        <v>1348</v>
      </c>
      <c r="N573">
        <v>1009</v>
      </c>
      <c r="O573" t="s">
        <v>19</v>
      </c>
      <c r="P573" t="s">
        <v>19</v>
      </c>
      <c r="Q573">
        <v>1000</v>
      </c>
      <c r="W573">
        <v>0</v>
      </c>
      <c r="X573">
        <v>1471527661</v>
      </c>
      <c r="Y573">
        <v>0.05</v>
      </c>
      <c r="AA573">
        <v>4752.91</v>
      </c>
      <c r="AB573">
        <v>0</v>
      </c>
      <c r="AC573">
        <v>0</v>
      </c>
      <c r="AD573">
        <v>0</v>
      </c>
      <c r="AE573">
        <v>4752.91</v>
      </c>
      <c r="AF573">
        <v>0</v>
      </c>
      <c r="AG573">
        <v>0</v>
      </c>
      <c r="AH573">
        <v>0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3</v>
      </c>
      <c r="AT573">
        <v>0.05</v>
      </c>
      <c r="AU573" t="s">
        <v>3</v>
      </c>
      <c r="AV573">
        <v>0</v>
      </c>
      <c r="AW573">
        <v>2</v>
      </c>
      <c r="AX573">
        <v>33035884</v>
      </c>
      <c r="AY573">
        <v>1</v>
      </c>
      <c r="AZ573">
        <v>0</v>
      </c>
      <c r="BA573">
        <v>544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Y573*Source!I283</f>
        <v>3.0500000000000004E-4</v>
      </c>
      <c r="CY573">
        <f t="shared" si="84"/>
        <v>4752.91</v>
      </c>
      <c r="CZ573">
        <f t="shared" si="85"/>
        <v>4752.91</v>
      </c>
      <c r="DA573">
        <f t="shared" si="86"/>
        <v>1</v>
      </c>
      <c r="DB573">
        <v>0</v>
      </c>
    </row>
    <row r="574" spans="1:106" x14ac:dyDescent="0.2">
      <c r="A574">
        <f>ROW(Source!A283)</f>
        <v>283</v>
      </c>
      <c r="B574">
        <v>33034105</v>
      </c>
      <c r="C574">
        <v>33035862</v>
      </c>
      <c r="D574">
        <v>32519061</v>
      </c>
      <c r="E574">
        <v>1</v>
      </c>
      <c r="F574">
        <v>1</v>
      </c>
      <c r="G574">
        <v>19</v>
      </c>
      <c r="H574">
        <v>3</v>
      </c>
      <c r="I574" t="s">
        <v>827</v>
      </c>
      <c r="J574" t="s">
        <v>828</v>
      </c>
      <c r="K574" t="s">
        <v>829</v>
      </c>
      <c r="L574">
        <v>1339</v>
      </c>
      <c r="N574">
        <v>1007</v>
      </c>
      <c r="O574" t="s">
        <v>830</v>
      </c>
      <c r="P574" t="s">
        <v>830</v>
      </c>
      <c r="Q574">
        <v>1</v>
      </c>
      <c r="W574">
        <v>0</v>
      </c>
      <c r="X574">
        <v>1653821073</v>
      </c>
      <c r="Y574">
        <v>1.75</v>
      </c>
      <c r="AA574">
        <v>29.98</v>
      </c>
      <c r="AB574">
        <v>0</v>
      </c>
      <c r="AC574">
        <v>0</v>
      </c>
      <c r="AD574">
        <v>0</v>
      </c>
      <c r="AE574">
        <v>29.98</v>
      </c>
      <c r="AF574">
        <v>0</v>
      </c>
      <c r="AG574">
        <v>0</v>
      </c>
      <c r="AH574">
        <v>0</v>
      </c>
      <c r="AI574">
        <v>1</v>
      </c>
      <c r="AJ574">
        <v>1</v>
      </c>
      <c r="AK574">
        <v>1</v>
      </c>
      <c r="AL574">
        <v>1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3</v>
      </c>
      <c r="AT574">
        <v>1.75</v>
      </c>
      <c r="AU574" t="s">
        <v>3</v>
      </c>
      <c r="AV574">
        <v>0</v>
      </c>
      <c r="AW574">
        <v>2</v>
      </c>
      <c r="AX574">
        <v>33035886</v>
      </c>
      <c r="AY574">
        <v>1</v>
      </c>
      <c r="AZ574">
        <v>0</v>
      </c>
      <c r="BA574">
        <v>545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Y574*Source!I283</f>
        <v>1.0675E-2</v>
      </c>
      <c r="CY574">
        <f t="shared" si="84"/>
        <v>29.98</v>
      </c>
      <c r="CZ574">
        <f t="shared" si="85"/>
        <v>29.98</v>
      </c>
      <c r="DA574">
        <f t="shared" si="86"/>
        <v>1</v>
      </c>
      <c r="DB574">
        <v>0</v>
      </c>
    </row>
    <row r="575" spans="1:106" x14ac:dyDescent="0.2">
      <c r="A575">
        <f>ROW(Source!A283)</f>
        <v>283</v>
      </c>
      <c r="B575">
        <v>33034105</v>
      </c>
      <c r="C575">
        <v>33035862</v>
      </c>
      <c r="D575">
        <v>32517740</v>
      </c>
      <c r="E575">
        <v>1</v>
      </c>
      <c r="F575">
        <v>1</v>
      </c>
      <c r="G575">
        <v>19</v>
      </c>
      <c r="H575">
        <v>3</v>
      </c>
      <c r="I575" t="s">
        <v>831</v>
      </c>
      <c r="J575" t="s">
        <v>832</v>
      </c>
      <c r="K575" t="s">
        <v>833</v>
      </c>
      <c r="L575">
        <v>1339</v>
      </c>
      <c r="N575">
        <v>1007</v>
      </c>
      <c r="O575" t="s">
        <v>830</v>
      </c>
      <c r="P575" t="s">
        <v>830</v>
      </c>
      <c r="Q575">
        <v>1</v>
      </c>
      <c r="W575">
        <v>0</v>
      </c>
      <c r="X575">
        <v>-86784973</v>
      </c>
      <c r="Y575">
        <v>0.08</v>
      </c>
      <c r="AA575">
        <v>4993.7</v>
      </c>
      <c r="AB575">
        <v>0</v>
      </c>
      <c r="AC575">
        <v>0</v>
      </c>
      <c r="AD575">
        <v>0</v>
      </c>
      <c r="AE575">
        <v>4993.7</v>
      </c>
      <c r="AF575">
        <v>0</v>
      </c>
      <c r="AG575">
        <v>0</v>
      </c>
      <c r="AH575">
        <v>0</v>
      </c>
      <c r="AI575">
        <v>1</v>
      </c>
      <c r="AJ575">
        <v>1</v>
      </c>
      <c r="AK575">
        <v>1</v>
      </c>
      <c r="AL575">
        <v>1</v>
      </c>
      <c r="AN575">
        <v>0</v>
      </c>
      <c r="AO575">
        <v>1</v>
      </c>
      <c r="AP575">
        <v>0</v>
      </c>
      <c r="AQ575">
        <v>0</v>
      </c>
      <c r="AR575">
        <v>0</v>
      </c>
      <c r="AS575" t="s">
        <v>3</v>
      </c>
      <c r="AT575">
        <v>0.08</v>
      </c>
      <c r="AU575" t="s">
        <v>3</v>
      </c>
      <c r="AV575">
        <v>0</v>
      </c>
      <c r="AW575">
        <v>2</v>
      </c>
      <c r="AX575">
        <v>33035887</v>
      </c>
      <c r="AY575">
        <v>1</v>
      </c>
      <c r="AZ575">
        <v>0</v>
      </c>
      <c r="BA575">
        <v>546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Y575*Source!I283</f>
        <v>4.8800000000000004E-4</v>
      </c>
      <c r="CY575">
        <f t="shared" si="84"/>
        <v>4993.7</v>
      </c>
      <c r="CZ575">
        <f t="shared" si="85"/>
        <v>4993.7</v>
      </c>
      <c r="DA575">
        <f t="shared" si="86"/>
        <v>1</v>
      </c>
      <c r="DB575">
        <v>0</v>
      </c>
    </row>
    <row r="576" spans="1:106" x14ac:dyDescent="0.2">
      <c r="A576">
        <f>ROW(Source!A283)</f>
        <v>283</v>
      </c>
      <c r="B576">
        <v>33034105</v>
      </c>
      <c r="C576">
        <v>33035862</v>
      </c>
      <c r="D576">
        <v>32517729</v>
      </c>
      <c r="E576">
        <v>1</v>
      </c>
      <c r="F576">
        <v>1</v>
      </c>
      <c r="G576">
        <v>19</v>
      </c>
      <c r="H576">
        <v>3</v>
      </c>
      <c r="I576" t="s">
        <v>834</v>
      </c>
      <c r="J576" t="s">
        <v>835</v>
      </c>
      <c r="K576" t="s">
        <v>836</v>
      </c>
      <c r="L576">
        <v>1339</v>
      </c>
      <c r="N576">
        <v>1007</v>
      </c>
      <c r="O576" t="s">
        <v>830</v>
      </c>
      <c r="P576" t="s">
        <v>830</v>
      </c>
      <c r="Q576">
        <v>1</v>
      </c>
      <c r="W576">
        <v>0</v>
      </c>
      <c r="X576">
        <v>-36459073</v>
      </c>
      <c r="Y576">
        <v>0.69</v>
      </c>
      <c r="AA576">
        <v>3762.19</v>
      </c>
      <c r="AB576">
        <v>0</v>
      </c>
      <c r="AC576">
        <v>0</v>
      </c>
      <c r="AD576">
        <v>0</v>
      </c>
      <c r="AE576">
        <v>3762.19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N576">
        <v>0</v>
      </c>
      <c r="AO576">
        <v>1</v>
      </c>
      <c r="AP576">
        <v>0</v>
      </c>
      <c r="AQ576">
        <v>0</v>
      </c>
      <c r="AR576">
        <v>0</v>
      </c>
      <c r="AS576" t="s">
        <v>3</v>
      </c>
      <c r="AT576">
        <v>0.69</v>
      </c>
      <c r="AU576" t="s">
        <v>3</v>
      </c>
      <c r="AV576">
        <v>0</v>
      </c>
      <c r="AW576">
        <v>2</v>
      </c>
      <c r="AX576">
        <v>33035888</v>
      </c>
      <c r="AY576">
        <v>1</v>
      </c>
      <c r="AZ576">
        <v>0</v>
      </c>
      <c r="BA576">
        <v>547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Y576*Source!I283</f>
        <v>4.2090000000000001E-3</v>
      </c>
      <c r="CY576">
        <f t="shared" si="84"/>
        <v>3762.19</v>
      </c>
      <c r="CZ576">
        <f t="shared" si="85"/>
        <v>3762.19</v>
      </c>
      <c r="DA576">
        <f t="shared" si="86"/>
        <v>1</v>
      </c>
      <c r="DB576">
        <v>0</v>
      </c>
    </row>
    <row r="577" spans="1:106" x14ac:dyDescent="0.2">
      <c r="A577">
        <f>ROW(Source!A283)</f>
        <v>283</v>
      </c>
      <c r="B577">
        <v>33034105</v>
      </c>
      <c r="C577">
        <v>33035862</v>
      </c>
      <c r="D577">
        <v>32517783</v>
      </c>
      <c r="E577">
        <v>1</v>
      </c>
      <c r="F577">
        <v>1</v>
      </c>
      <c r="G577">
        <v>19</v>
      </c>
      <c r="H577">
        <v>3</v>
      </c>
      <c r="I577" t="s">
        <v>837</v>
      </c>
      <c r="J577" t="s">
        <v>838</v>
      </c>
      <c r="K577" t="s">
        <v>839</v>
      </c>
      <c r="L577">
        <v>1339</v>
      </c>
      <c r="N577">
        <v>1007</v>
      </c>
      <c r="O577" t="s">
        <v>830</v>
      </c>
      <c r="P577" t="s">
        <v>830</v>
      </c>
      <c r="Q577">
        <v>1</v>
      </c>
      <c r="W577">
        <v>0</v>
      </c>
      <c r="X577">
        <v>-1282603236</v>
      </c>
      <c r="Y577">
        <v>0.2</v>
      </c>
      <c r="AA577">
        <v>5631.96</v>
      </c>
      <c r="AB577">
        <v>0</v>
      </c>
      <c r="AC577">
        <v>0</v>
      </c>
      <c r="AD577">
        <v>0</v>
      </c>
      <c r="AE577">
        <v>5631.96</v>
      </c>
      <c r="AF577">
        <v>0</v>
      </c>
      <c r="AG577">
        <v>0</v>
      </c>
      <c r="AH577">
        <v>0</v>
      </c>
      <c r="AI577">
        <v>1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3</v>
      </c>
      <c r="AT577">
        <v>0.2</v>
      </c>
      <c r="AU577" t="s">
        <v>3</v>
      </c>
      <c r="AV577">
        <v>0</v>
      </c>
      <c r="AW577">
        <v>2</v>
      </c>
      <c r="AX577">
        <v>33035889</v>
      </c>
      <c r="AY577">
        <v>1</v>
      </c>
      <c r="AZ577">
        <v>0</v>
      </c>
      <c r="BA577">
        <v>548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Y577*Source!I283</f>
        <v>1.2200000000000002E-3</v>
      </c>
      <c r="CY577">
        <f t="shared" si="84"/>
        <v>5631.96</v>
      </c>
      <c r="CZ577">
        <f t="shared" si="85"/>
        <v>5631.96</v>
      </c>
      <c r="DA577">
        <f t="shared" si="86"/>
        <v>1</v>
      </c>
      <c r="DB577">
        <v>0</v>
      </c>
    </row>
    <row r="578" spans="1:106" x14ac:dyDescent="0.2">
      <c r="A578">
        <f>ROW(Source!A283)</f>
        <v>283</v>
      </c>
      <c r="B578">
        <v>33034105</v>
      </c>
      <c r="C578">
        <v>33035862</v>
      </c>
      <c r="D578">
        <v>32517784</v>
      </c>
      <c r="E578">
        <v>1</v>
      </c>
      <c r="F578">
        <v>1</v>
      </c>
      <c r="G578">
        <v>19</v>
      </c>
      <c r="H578">
        <v>3</v>
      </c>
      <c r="I578" t="s">
        <v>840</v>
      </c>
      <c r="J578" t="s">
        <v>841</v>
      </c>
      <c r="K578" t="s">
        <v>842</v>
      </c>
      <c r="L578">
        <v>1339</v>
      </c>
      <c r="N578">
        <v>1007</v>
      </c>
      <c r="O578" t="s">
        <v>830</v>
      </c>
      <c r="P578" t="s">
        <v>830</v>
      </c>
      <c r="Q578">
        <v>1</v>
      </c>
      <c r="W578">
        <v>0</v>
      </c>
      <c r="X578">
        <v>966492149</v>
      </c>
      <c r="Y578">
        <v>0.69</v>
      </c>
      <c r="AA578">
        <v>5631.96</v>
      </c>
      <c r="AB578">
        <v>0</v>
      </c>
      <c r="AC578">
        <v>0</v>
      </c>
      <c r="AD578">
        <v>0</v>
      </c>
      <c r="AE578">
        <v>5631.96</v>
      </c>
      <c r="AF578">
        <v>0</v>
      </c>
      <c r="AG578">
        <v>0</v>
      </c>
      <c r="AH578">
        <v>0</v>
      </c>
      <c r="AI578">
        <v>1</v>
      </c>
      <c r="AJ578">
        <v>1</v>
      </c>
      <c r="AK578">
        <v>1</v>
      </c>
      <c r="AL578">
        <v>1</v>
      </c>
      <c r="AN578">
        <v>0</v>
      </c>
      <c r="AO578">
        <v>1</v>
      </c>
      <c r="AP578">
        <v>0</v>
      </c>
      <c r="AQ578">
        <v>0</v>
      </c>
      <c r="AR578">
        <v>0</v>
      </c>
      <c r="AS578" t="s">
        <v>3</v>
      </c>
      <c r="AT578">
        <v>0.69</v>
      </c>
      <c r="AU578" t="s">
        <v>3</v>
      </c>
      <c r="AV578">
        <v>0</v>
      </c>
      <c r="AW578">
        <v>2</v>
      </c>
      <c r="AX578">
        <v>33035890</v>
      </c>
      <c r="AY578">
        <v>1</v>
      </c>
      <c r="AZ578">
        <v>0</v>
      </c>
      <c r="BA578">
        <v>549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Y578*Source!I283</f>
        <v>4.2090000000000001E-3</v>
      </c>
      <c r="CY578">
        <f t="shared" si="84"/>
        <v>5631.96</v>
      </c>
      <c r="CZ578">
        <f t="shared" si="85"/>
        <v>5631.96</v>
      </c>
      <c r="DA578">
        <f t="shared" si="86"/>
        <v>1</v>
      </c>
      <c r="DB578">
        <v>0</v>
      </c>
    </row>
    <row r="579" spans="1:106" x14ac:dyDescent="0.2">
      <c r="A579">
        <f>ROW(Source!A283)</f>
        <v>283</v>
      </c>
      <c r="B579">
        <v>33034105</v>
      </c>
      <c r="C579">
        <v>33035862</v>
      </c>
      <c r="D579">
        <v>32519911</v>
      </c>
      <c r="E579">
        <v>1</v>
      </c>
      <c r="F579">
        <v>1</v>
      </c>
      <c r="G579">
        <v>19</v>
      </c>
      <c r="H579">
        <v>3</v>
      </c>
      <c r="I579" t="s">
        <v>843</v>
      </c>
      <c r="J579" t="s">
        <v>844</v>
      </c>
      <c r="K579" t="s">
        <v>845</v>
      </c>
      <c r="L579">
        <v>1339</v>
      </c>
      <c r="N579">
        <v>1007</v>
      </c>
      <c r="O579" t="s">
        <v>830</v>
      </c>
      <c r="P579" t="s">
        <v>830</v>
      </c>
      <c r="Q579">
        <v>1</v>
      </c>
      <c r="W579">
        <v>0</v>
      </c>
      <c r="X579">
        <v>-1613524913</v>
      </c>
      <c r="Y579">
        <v>102</v>
      </c>
      <c r="AA579">
        <v>3195.93</v>
      </c>
      <c r="AB579">
        <v>0</v>
      </c>
      <c r="AC579">
        <v>0</v>
      </c>
      <c r="AD579">
        <v>0</v>
      </c>
      <c r="AE579">
        <v>3195.93</v>
      </c>
      <c r="AF579">
        <v>0</v>
      </c>
      <c r="AG579">
        <v>0</v>
      </c>
      <c r="AH579">
        <v>0</v>
      </c>
      <c r="AI579">
        <v>1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0</v>
      </c>
      <c r="AQ579">
        <v>0</v>
      </c>
      <c r="AR579">
        <v>0</v>
      </c>
      <c r="AS579" t="s">
        <v>3</v>
      </c>
      <c r="AT579">
        <v>102</v>
      </c>
      <c r="AU579" t="s">
        <v>3</v>
      </c>
      <c r="AV579">
        <v>0</v>
      </c>
      <c r="AW579">
        <v>2</v>
      </c>
      <c r="AX579">
        <v>33035891</v>
      </c>
      <c r="AY579">
        <v>1</v>
      </c>
      <c r="AZ579">
        <v>0</v>
      </c>
      <c r="BA579">
        <v>550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Y579*Source!I283</f>
        <v>0.62220000000000009</v>
      </c>
      <c r="CY579">
        <f t="shared" si="84"/>
        <v>3195.93</v>
      </c>
      <c r="CZ579">
        <f t="shared" si="85"/>
        <v>3195.93</v>
      </c>
      <c r="DA579">
        <f t="shared" si="86"/>
        <v>1</v>
      </c>
      <c r="DB579">
        <v>0</v>
      </c>
    </row>
    <row r="580" spans="1:106" x14ac:dyDescent="0.2">
      <c r="A580">
        <f>ROW(Source!A283)</f>
        <v>283</v>
      </c>
      <c r="B580">
        <v>33034105</v>
      </c>
      <c r="C580">
        <v>33035862</v>
      </c>
      <c r="D580">
        <v>32521663</v>
      </c>
      <c r="E580">
        <v>1</v>
      </c>
      <c r="F580">
        <v>1</v>
      </c>
      <c r="G580">
        <v>19</v>
      </c>
      <c r="H580">
        <v>3</v>
      </c>
      <c r="I580" t="s">
        <v>846</v>
      </c>
      <c r="J580" t="s">
        <v>847</v>
      </c>
      <c r="K580" t="s">
        <v>848</v>
      </c>
      <c r="L580">
        <v>1327</v>
      </c>
      <c r="N580">
        <v>1005</v>
      </c>
      <c r="O580" t="s">
        <v>823</v>
      </c>
      <c r="P580" t="s">
        <v>823</v>
      </c>
      <c r="Q580">
        <v>1</v>
      </c>
      <c r="W580">
        <v>0</v>
      </c>
      <c r="X580">
        <v>603730207</v>
      </c>
      <c r="Y580">
        <v>49.5</v>
      </c>
      <c r="AA580">
        <v>207.09</v>
      </c>
      <c r="AB580">
        <v>0</v>
      </c>
      <c r="AC580">
        <v>0</v>
      </c>
      <c r="AD580">
        <v>0</v>
      </c>
      <c r="AE580">
        <v>207.09</v>
      </c>
      <c r="AF580">
        <v>0</v>
      </c>
      <c r="AG580">
        <v>0</v>
      </c>
      <c r="AH580">
        <v>0</v>
      </c>
      <c r="AI580">
        <v>1</v>
      </c>
      <c r="AJ580">
        <v>1</v>
      </c>
      <c r="AK580">
        <v>1</v>
      </c>
      <c r="AL580">
        <v>1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3</v>
      </c>
      <c r="AT580">
        <v>49.5</v>
      </c>
      <c r="AU580" t="s">
        <v>3</v>
      </c>
      <c r="AV580">
        <v>0</v>
      </c>
      <c r="AW580">
        <v>2</v>
      </c>
      <c r="AX580">
        <v>33035892</v>
      </c>
      <c r="AY580">
        <v>1</v>
      </c>
      <c r="AZ580">
        <v>0</v>
      </c>
      <c r="BA580">
        <v>551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Y580*Source!I283</f>
        <v>0.30195</v>
      </c>
      <c r="CY580">
        <f t="shared" si="84"/>
        <v>207.09</v>
      </c>
      <c r="CZ580">
        <f t="shared" si="85"/>
        <v>207.09</v>
      </c>
      <c r="DA580">
        <f t="shared" si="86"/>
        <v>1</v>
      </c>
      <c r="DB580">
        <v>0</v>
      </c>
    </row>
    <row r="581" spans="1:106" x14ac:dyDescent="0.2">
      <c r="A581">
        <f>ROW(Source!A286)</f>
        <v>286</v>
      </c>
      <c r="B581">
        <v>33034105</v>
      </c>
      <c r="C581">
        <v>33035895</v>
      </c>
      <c r="D581">
        <v>32505425</v>
      </c>
      <c r="E581">
        <v>19</v>
      </c>
      <c r="F581">
        <v>1</v>
      </c>
      <c r="G581">
        <v>19</v>
      </c>
      <c r="H581">
        <v>1</v>
      </c>
      <c r="I581" t="s">
        <v>795</v>
      </c>
      <c r="J581" t="s">
        <v>3</v>
      </c>
      <c r="K581" t="s">
        <v>796</v>
      </c>
      <c r="L581">
        <v>1191</v>
      </c>
      <c r="N581">
        <v>1013</v>
      </c>
      <c r="O581" t="s">
        <v>797</v>
      </c>
      <c r="P581" t="s">
        <v>797</v>
      </c>
      <c r="Q581">
        <v>1</v>
      </c>
      <c r="W581">
        <v>0</v>
      </c>
      <c r="X581">
        <v>476480486</v>
      </c>
      <c r="Y581">
        <v>36.11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1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0</v>
      </c>
      <c r="AQ581">
        <v>0</v>
      </c>
      <c r="AR581">
        <v>0</v>
      </c>
      <c r="AS581" t="s">
        <v>3</v>
      </c>
      <c r="AT581">
        <v>36.11</v>
      </c>
      <c r="AU581" t="s">
        <v>3</v>
      </c>
      <c r="AV581">
        <v>1</v>
      </c>
      <c r="AW581">
        <v>2</v>
      </c>
      <c r="AX581">
        <v>33035901</v>
      </c>
      <c r="AY581">
        <v>1</v>
      </c>
      <c r="AZ581">
        <v>0</v>
      </c>
      <c r="BA581">
        <v>552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Y581*Source!I286</f>
        <v>1.6249499999999999</v>
      </c>
      <c r="CY581">
        <f>AD581</f>
        <v>0</v>
      </c>
      <c r="CZ581">
        <f>AH581</f>
        <v>0</v>
      </c>
      <c r="DA581">
        <f>AL581</f>
        <v>1</v>
      </c>
      <c r="DB581">
        <v>0</v>
      </c>
    </row>
    <row r="582" spans="1:106" x14ac:dyDescent="0.2">
      <c r="A582">
        <f>ROW(Source!A286)</f>
        <v>286</v>
      </c>
      <c r="B582">
        <v>33034105</v>
      </c>
      <c r="C582">
        <v>33035895</v>
      </c>
      <c r="D582">
        <v>32516754</v>
      </c>
      <c r="E582">
        <v>1</v>
      </c>
      <c r="F582">
        <v>1</v>
      </c>
      <c r="G582">
        <v>19</v>
      </c>
      <c r="H582">
        <v>2</v>
      </c>
      <c r="I582" t="s">
        <v>798</v>
      </c>
      <c r="J582" t="s">
        <v>799</v>
      </c>
      <c r="K582" t="s">
        <v>800</v>
      </c>
      <c r="L582">
        <v>1368</v>
      </c>
      <c r="N582">
        <v>1011</v>
      </c>
      <c r="O582" t="s">
        <v>801</v>
      </c>
      <c r="P582" t="s">
        <v>801</v>
      </c>
      <c r="Q582">
        <v>1</v>
      </c>
      <c r="W582">
        <v>0</v>
      </c>
      <c r="X582">
        <v>-1683917449</v>
      </c>
      <c r="Y582">
        <v>21.91</v>
      </c>
      <c r="AA582">
        <v>0</v>
      </c>
      <c r="AB582">
        <v>70.98</v>
      </c>
      <c r="AC582">
        <v>6.52</v>
      </c>
      <c r="AD582">
        <v>0</v>
      </c>
      <c r="AE582">
        <v>0</v>
      </c>
      <c r="AF582">
        <v>70.98</v>
      </c>
      <c r="AG582">
        <v>6.52</v>
      </c>
      <c r="AH582">
        <v>0</v>
      </c>
      <c r="AI582">
        <v>1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0</v>
      </c>
      <c r="AQ582">
        <v>0</v>
      </c>
      <c r="AR582">
        <v>0</v>
      </c>
      <c r="AS582" t="s">
        <v>3</v>
      </c>
      <c r="AT582">
        <v>21.91</v>
      </c>
      <c r="AU582" t="s">
        <v>3</v>
      </c>
      <c r="AV582">
        <v>0</v>
      </c>
      <c r="AW582">
        <v>2</v>
      </c>
      <c r="AX582">
        <v>33035902</v>
      </c>
      <c r="AY582">
        <v>1</v>
      </c>
      <c r="AZ582">
        <v>0</v>
      </c>
      <c r="BA582">
        <v>553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Y582*Source!I286</f>
        <v>0.98594999999999999</v>
      </c>
      <c r="CY582">
        <f>AB582</f>
        <v>70.98</v>
      </c>
      <c r="CZ582">
        <f>AF582</f>
        <v>70.98</v>
      </c>
      <c r="DA582">
        <f>AJ582</f>
        <v>1</v>
      </c>
      <c r="DB582">
        <v>0</v>
      </c>
    </row>
    <row r="583" spans="1:106" x14ac:dyDescent="0.2">
      <c r="A583">
        <f>ROW(Source!A286)</f>
        <v>286</v>
      </c>
      <c r="B583">
        <v>33034105</v>
      </c>
      <c r="C583">
        <v>33035895</v>
      </c>
      <c r="D583">
        <v>32518977</v>
      </c>
      <c r="E583">
        <v>1</v>
      </c>
      <c r="F583">
        <v>1</v>
      </c>
      <c r="G583">
        <v>19</v>
      </c>
      <c r="H583">
        <v>3</v>
      </c>
      <c r="I583" t="s">
        <v>802</v>
      </c>
      <c r="J583" t="s">
        <v>803</v>
      </c>
      <c r="K583" t="s">
        <v>804</v>
      </c>
      <c r="L583">
        <v>1348</v>
      </c>
      <c r="N583">
        <v>1009</v>
      </c>
      <c r="O583" t="s">
        <v>19</v>
      </c>
      <c r="P583" t="s">
        <v>19</v>
      </c>
      <c r="Q583">
        <v>1000</v>
      </c>
      <c r="W583">
        <v>0</v>
      </c>
      <c r="X583">
        <v>-1592467254</v>
      </c>
      <c r="Y583">
        <v>0.03</v>
      </c>
      <c r="AA583">
        <v>117442.26</v>
      </c>
      <c r="AB583">
        <v>0</v>
      </c>
      <c r="AC583">
        <v>0</v>
      </c>
      <c r="AD583">
        <v>0</v>
      </c>
      <c r="AE583">
        <v>117442.26</v>
      </c>
      <c r="AF583">
        <v>0</v>
      </c>
      <c r="AG583">
        <v>0</v>
      </c>
      <c r="AH583">
        <v>0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0</v>
      </c>
      <c r="AQ583">
        <v>0</v>
      </c>
      <c r="AR583">
        <v>0</v>
      </c>
      <c r="AS583" t="s">
        <v>3</v>
      </c>
      <c r="AT583">
        <v>0.03</v>
      </c>
      <c r="AU583" t="s">
        <v>3</v>
      </c>
      <c r="AV583">
        <v>0</v>
      </c>
      <c r="AW583">
        <v>2</v>
      </c>
      <c r="AX583">
        <v>33035903</v>
      </c>
      <c r="AY583">
        <v>1</v>
      </c>
      <c r="AZ583">
        <v>0</v>
      </c>
      <c r="BA583">
        <v>554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Y583*Source!I286</f>
        <v>1.3499999999999999E-3</v>
      </c>
      <c r="CY583">
        <f>AA583</f>
        <v>117442.26</v>
      </c>
      <c r="CZ583">
        <f>AE583</f>
        <v>117442.26</v>
      </c>
      <c r="DA583">
        <f>AI583</f>
        <v>1</v>
      </c>
      <c r="DB583">
        <v>0</v>
      </c>
    </row>
    <row r="584" spans="1:106" x14ac:dyDescent="0.2">
      <c r="A584">
        <f>ROW(Source!A286)</f>
        <v>286</v>
      </c>
      <c r="B584">
        <v>33034105</v>
      </c>
      <c r="C584">
        <v>33035895</v>
      </c>
      <c r="D584">
        <v>32520163</v>
      </c>
      <c r="E584">
        <v>1</v>
      </c>
      <c r="F584">
        <v>1</v>
      </c>
      <c r="G584">
        <v>19</v>
      </c>
      <c r="H584">
        <v>3</v>
      </c>
      <c r="I584" t="s">
        <v>25</v>
      </c>
      <c r="J584" t="s">
        <v>27</v>
      </c>
      <c r="K584" t="s">
        <v>26</v>
      </c>
      <c r="L584">
        <v>1348</v>
      </c>
      <c r="N584">
        <v>1009</v>
      </c>
      <c r="O584" t="s">
        <v>19</v>
      </c>
      <c r="P584" t="s">
        <v>19</v>
      </c>
      <c r="Q584">
        <v>1000</v>
      </c>
      <c r="W584">
        <v>0</v>
      </c>
      <c r="X584">
        <v>-1467733540</v>
      </c>
      <c r="Y584">
        <v>1</v>
      </c>
      <c r="AA584">
        <v>53410.15</v>
      </c>
      <c r="AB584">
        <v>0</v>
      </c>
      <c r="AC584">
        <v>0</v>
      </c>
      <c r="AD584">
        <v>0</v>
      </c>
      <c r="AE584">
        <v>53410.15</v>
      </c>
      <c r="AF584">
        <v>0</v>
      </c>
      <c r="AG584">
        <v>0</v>
      </c>
      <c r="AH584">
        <v>0</v>
      </c>
      <c r="AI584">
        <v>1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3</v>
      </c>
      <c r="AT584">
        <v>1</v>
      </c>
      <c r="AU584" t="s">
        <v>3</v>
      </c>
      <c r="AV584">
        <v>0</v>
      </c>
      <c r="AW584">
        <v>2</v>
      </c>
      <c r="AX584">
        <v>33035904</v>
      </c>
      <c r="AY584">
        <v>1</v>
      </c>
      <c r="AZ584">
        <v>0</v>
      </c>
      <c r="BA584">
        <v>555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Y584*Source!I286</f>
        <v>4.4999999999999998E-2</v>
      </c>
      <c r="CY584">
        <f>AA584</f>
        <v>53410.15</v>
      </c>
      <c r="CZ584">
        <f>AE584</f>
        <v>53410.15</v>
      </c>
      <c r="DA584">
        <f>AI584</f>
        <v>1</v>
      </c>
      <c r="DB584">
        <v>0</v>
      </c>
    </row>
    <row r="585" spans="1:106" x14ac:dyDescent="0.2">
      <c r="A585">
        <f>ROW(Source!A286)</f>
        <v>286</v>
      </c>
      <c r="B585">
        <v>33034105</v>
      </c>
      <c r="C585">
        <v>33035895</v>
      </c>
      <c r="D585">
        <v>32520163</v>
      </c>
      <c r="E585">
        <v>1</v>
      </c>
      <c r="F585">
        <v>1</v>
      </c>
      <c r="G585">
        <v>19</v>
      </c>
      <c r="H585">
        <v>3</v>
      </c>
      <c r="I585" t="s">
        <v>25</v>
      </c>
      <c r="J585" t="s">
        <v>27</v>
      </c>
      <c r="K585" t="s">
        <v>26</v>
      </c>
      <c r="L585">
        <v>1348</v>
      </c>
      <c r="N585">
        <v>1009</v>
      </c>
      <c r="O585" t="s">
        <v>19</v>
      </c>
      <c r="P585" t="s">
        <v>19</v>
      </c>
      <c r="Q585">
        <v>1000</v>
      </c>
      <c r="W585">
        <v>0</v>
      </c>
      <c r="X585">
        <v>-1467733540</v>
      </c>
      <c r="Y585">
        <v>-1</v>
      </c>
      <c r="AA585">
        <v>53410.15</v>
      </c>
      <c r="AB585">
        <v>0</v>
      </c>
      <c r="AC585">
        <v>0</v>
      </c>
      <c r="AD585">
        <v>0</v>
      </c>
      <c r="AE585">
        <v>53410.15</v>
      </c>
      <c r="AF585">
        <v>0</v>
      </c>
      <c r="AG585">
        <v>0</v>
      </c>
      <c r="AH585">
        <v>0</v>
      </c>
      <c r="AI585">
        <v>1</v>
      </c>
      <c r="AJ585">
        <v>1</v>
      </c>
      <c r="AK585">
        <v>1</v>
      </c>
      <c r="AL585">
        <v>1</v>
      </c>
      <c r="AN585">
        <v>0</v>
      </c>
      <c r="AO585">
        <v>0</v>
      </c>
      <c r="AP585">
        <v>0</v>
      </c>
      <c r="AQ585">
        <v>0</v>
      </c>
      <c r="AR585">
        <v>0</v>
      </c>
      <c r="AS585" t="s">
        <v>3</v>
      </c>
      <c r="AT585">
        <v>-1</v>
      </c>
      <c r="AU585" t="s">
        <v>3</v>
      </c>
      <c r="AV585">
        <v>0</v>
      </c>
      <c r="AW585">
        <v>1</v>
      </c>
      <c r="AX585">
        <v>-1</v>
      </c>
      <c r="AY585">
        <v>0</v>
      </c>
      <c r="AZ585">
        <v>0</v>
      </c>
      <c r="BA585" t="s">
        <v>3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Y585*Source!I286</f>
        <v>-4.4999999999999998E-2</v>
      </c>
      <c r="CY585">
        <f>AA585</f>
        <v>53410.15</v>
      </c>
      <c r="CZ585">
        <f>AE585</f>
        <v>53410.15</v>
      </c>
      <c r="DA585">
        <f>AI585</f>
        <v>1</v>
      </c>
      <c r="DB585">
        <v>0</v>
      </c>
    </row>
    <row r="586" spans="1:106" x14ac:dyDescent="0.2">
      <c r="A586">
        <f>ROW(Source!A288)</f>
        <v>288</v>
      </c>
      <c r="B586">
        <v>33034105</v>
      </c>
      <c r="C586">
        <v>33035906</v>
      </c>
      <c r="D586">
        <v>32505425</v>
      </c>
      <c r="E586">
        <v>19</v>
      </c>
      <c r="F586">
        <v>1</v>
      </c>
      <c r="G586">
        <v>19</v>
      </c>
      <c r="H586">
        <v>1</v>
      </c>
      <c r="I586" t="s">
        <v>795</v>
      </c>
      <c r="J586" t="s">
        <v>3</v>
      </c>
      <c r="K586" t="s">
        <v>796</v>
      </c>
      <c r="L586">
        <v>1191</v>
      </c>
      <c r="N586">
        <v>1013</v>
      </c>
      <c r="O586" t="s">
        <v>797</v>
      </c>
      <c r="P586" t="s">
        <v>797</v>
      </c>
      <c r="Q586">
        <v>1</v>
      </c>
      <c r="W586">
        <v>0</v>
      </c>
      <c r="X586">
        <v>476480486</v>
      </c>
      <c r="Y586">
        <v>453.1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1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0</v>
      </c>
      <c r="AQ586">
        <v>0</v>
      </c>
      <c r="AR586">
        <v>0</v>
      </c>
      <c r="AS586" t="s">
        <v>3</v>
      </c>
      <c r="AT586">
        <v>453.1</v>
      </c>
      <c r="AU586" t="s">
        <v>3</v>
      </c>
      <c r="AV586">
        <v>1</v>
      </c>
      <c r="AW586">
        <v>2</v>
      </c>
      <c r="AX586">
        <v>33035922</v>
      </c>
      <c r="AY586">
        <v>1</v>
      </c>
      <c r="AZ586">
        <v>0</v>
      </c>
      <c r="BA586">
        <v>556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Y586*Source!I288</f>
        <v>2.7639100000000005</v>
      </c>
      <c r="CY586">
        <f>AD586</f>
        <v>0</v>
      </c>
      <c r="CZ586">
        <f>AH586</f>
        <v>0</v>
      </c>
      <c r="DA586">
        <f>AL586</f>
        <v>1</v>
      </c>
      <c r="DB586">
        <v>0</v>
      </c>
    </row>
    <row r="587" spans="1:106" x14ac:dyDescent="0.2">
      <c r="A587">
        <f>ROW(Source!A288)</f>
        <v>288</v>
      </c>
      <c r="B587">
        <v>33034105</v>
      </c>
      <c r="C587">
        <v>33035906</v>
      </c>
      <c r="D587">
        <v>32517073</v>
      </c>
      <c r="E587">
        <v>1</v>
      </c>
      <c r="F587">
        <v>1</v>
      </c>
      <c r="G587">
        <v>19</v>
      </c>
      <c r="H587">
        <v>2</v>
      </c>
      <c r="I587" t="s">
        <v>805</v>
      </c>
      <c r="J587" t="s">
        <v>806</v>
      </c>
      <c r="K587" t="s">
        <v>807</v>
      </c>
      <c r="L587">
        <v>1368</v>
      </c>
      <c r="N587">
        <v>1011</v>
      </c>
      <c r="O587" t="s">
        <v>801</v>
      </c>
      <c r="P587" t="s">
        <v>801</v>
      </c>
      <c r="Q587">
        <v>1</v>
      </c>
      <c r="W587">
        <v>0</v>
      </c>
      <c r="X587">
        <v>-865246060</v>
      </c>
      <c r="Y587">
        <v>1.38</v>
      </c>
      <c r="AA587">
        <v>0</v>
      </c>
      <c r="AB587">
        <v>3.37</v>
      </c>
      <c r="AC587">
        <v>0.85</v>
      </c>
      <c r="AD587">
        <v>0</v>
      </c>
      <c r="AE587">
        <v>0</v>
      </c>
      <c r="AF587">
        <v>3.37</v>
      </c>
      <c r="AG587">
        <v>0.85</v>
      </c>
      <c r="AH587">
        <v>0</v>
      </c>
      <c r="AI587">
        <v>1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3</v>
      </c>
      <c r="AT587">
        <v>1.38</v>
      </c>
      <c r="AU587" t="s">
        <v>3</v>
      </c>
      <c r="AV587">
        <v>0</v>
      </c>
      <c r="AW587">
        <v>2</v>
      </c>
      <c r="AX587">
        <v>33035923</v>
      </c>
      <c r="AY587">
        <v>1</v>
      </c>
      <c r="AZ587">
        <v>0</v>
      </c>
      <c r="BA587">
        <v>557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Y587*Source!I288</f>
        <v>8.4180000000000001E-3</v>
      </c>
      <c r="CY587">
        <f>AB587</f>
        <v>3.37</v>
      </c>
      <c r="CZ587">
        <f>AF587</f>
        <v>3.37</v>
      </c>
      <c r="DA587">
        <f>AJ587</f>
        <v>1</v>
      </c>
      <c r="DB587">
        <v>0</v>
      </c>
    </row>
    <row r="588" spans="1:106" x14ac:dyDescent="0.2">
      <c r="A588">
        <f>ROW(Source!A288)</f>
        <v>288</v>
      </c>
      <c r="B588">
        <v>33034105</v>
      </c>
      <c r="C588">
        <v>33035906</v>
      </c>
      <c r="D588">
        <v>32516433</v>
      </c>
      <c r="E588">
        <v>1</v>
      </c>
      <c r="F588">
        <v>1</v>
      </c>
      <c r="G588">
        <v>19</v>
      </c>
      <c r="H588">
        <v>2</v>
      </c>
      <c r="I588" t="s">
        <v>808</v>
      </c>
      <c r="J588" t="s">
        <v>809</v>
      </c>
      <c r="K588" t="s">
        <v>810</v>
      </c>
      <c r="L588">
        <v>1368</v>
      </c>
      <c r="N588">
        <v>1011</v>
      </c>
      <c r="O588" t="s">
        <v>801</v>
      </c>
      <c r="P588" t="s">
        <v>801</v>
      </c>
      <c r="Q588">
        <v>1</v>
      </c>
      <c r="W588">
        <v>0</v>
      </c>
      <c r="X588">
        <v>1483315828</v>
      </c>
      <c r="Y588">
        <v>0.31</v>
      </c>
      <c r="AA588">
        <v>0</v>
      </c>
      <c r="AB588">
        <v>566.44000000000005</v>
      </c>
      <c r="AC588">
        <v>281.27999999999997</v>
      </c>
      <c r="AD588">
        <v>0</v>
      </c>
      <c r="AE588">
        <v>0</v>
      </c>
      <c r="AF588">
        <v>566.44000000000005</v>
      </c>
      <c r="AG588">
        <v>281.27999999999997</v>
      </c>
      <c r="AH588">
        <v>0</v>
      </c>
      <c r="AI588">
        <v>1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3</v>
      </c>
      <c r="AT588">
        <v>0.31</v>
      </c>
      <c r="AU588" t="s">
        <v>3</v>
      </c>
      <c r="AV588">
        <v>0</v>
      </c>
      <c r="AW588">
        <v>2</v>
      </c>
      <c r="AX588">
        <v>33035924</v>
      </c>
      <c r="AY588">
        <v>1</v>
      </c>
      <c r="AZ588">
        <v>0</v>
      </c>
      <c r="BA588">
        <v>558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Y588*Source!I288</f>
        <v>1.8910000000000001E-3</v>
      </c>
      <c r="CY588">
        <f>AB588</f>
        <v>566.44000000000005</v>
      </c>
      <c r="CZ588">
        <f>AF588</f>
        <v>566.44000000000005</v>
      </c>
      <c r="DA588">
        <f>AJ588</f>
        <v>1</v>
      </c>
      <c r="DB588">
        <v>0</v>
      </c>
    </row>
    <row r="589" spans="1:106" x14ac:dyDescent="0.2">
      <c r="A589">
        <f>ROW(Source!A288)</f>
        <v>288</v>
      </c>
      <c r="B589">
        <v>33034105</v>
      </c>
      <c r="C589">
        <v>33035906</v>
      </c>
      <c r="D589">
        <v>32516599</v>
      </c>
      <c r="E589">
        <v>1</v>
      </c>
      <c r="F589">
        <v>1</v>
      </c>
      <c r="G589">
        <v>19</v>
      </c>
      <c r="H589">
        <v>2</v>
      </c>
      <c r="I589" t="s">
        <v>811</v>
      </c>
      <c r="J589" t="s">
        <v>812</v>
      </c>
      <c r="K589" t="s">
        <v>813</v>
      </c>
      <c r="L589">
        <v>1368</v>
      </c>
      <c r="N589">
        <v>1011</v>
      </c>
      <c r="O589" t="s">
        <v>801</v>
      </c>
      <c r="P589" t="s">
        <v>801</v>
      </c>
      <c r="Q589">
        <v>1</v>
      </c>
      <c r="W589">
        <v>0</v>
      </c>
      <c r="X589">
        <v>47389749</v>
      </c>
      <c r="Y589">
        <v>26.25</v>
      </c>
      <c r="AA589">
        <v>0</v>
      </c>
      <c r="AB589">
        <v>9.7100000000000009</v>
      </c>
      <c r="AC589">
        <v>2.25</v>
      </c>
      <c r="AD589">
        <v>0</v>
      </c>
      <c r="AE589">
        <v>0</v>
      </c>
      <c r="AF589">
        <v>9.7100000000000009</v>
      </c>
      <c r="AG589">
        <v>2.25</v>
      </c>
      <c r="AH589">
        <v>0</v>
      </c>
      <c r="AI589">
        <v>1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3</v>
      </c>
      <c r="AT589">
        <v>26.25</v>
      </c>
      <c r="AU589" t="s">
        <v>3</v>
      </c>
      <c r="AV589">
        <v>0</v>
      </c>
      <c r="AW589">
        <v>2</v>
      </c>
      <c r="AX589">
        <v>33035925</v>
      </c>
      <c r="AY589">
        <v>1</v>
      </c>
      <c r="AZ589">
        <v>0</v>
      </c>
      <c r="BA589">
        <v>559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Y589*Source!I288</f>
        <v>0.16012500000000002</v>
      </c>
      <c r="CY589">
        <f>AB589</f>
        <v>9.7100000000000009</v>
      </c>
      <c r="CZ589">
        <f>AF589</f>
        <v>9.7100000000000009</v>
      </c>
      <c r="DA589">
        <f>AJ589</f>
        <v>1</v>
      </c>
      <c r="DB589">
        <v>0</v>
      </c>
    </row>
    <row r="590" spans="1:106" x14ac:dyDescent="0.2">
      <c r="A590">
        <f>ROW(Source!A288)</f>
        <v>288</v>
      </c>
      <c r="B590">
        <v>33034105</v>
      </c>
      <c r="C590">
        <v>33035906</v>
      </c>
      <c r="D590">
        <v>32517836</v>
      </c>
      <c r="E590">
        <v>1</v>
      </c>
      <c r="F590">
        <v>1</v>
      </c>
      <c r="G590">
        <v>19</v>
      </c>
      <c r="H590">
        <v>3</v>
      </c>
      <c r="I590" t="s">
        <v>814</v>
      </c>
      <c r="J590" t="s">
        <v>815</v>
      </c>
      <c r="K590" t="s">
        <v>816</v>
      </c>
      <c r="L590">
        <v>1348</v>
      </c>
      <c r="N590">
        <v>1009</v>
      </c>
      <c r="O590" t="s">
        <v>19</v>
      </c>
      <c r="P590" t="s">
        <v>19</v>
      </c>
      <c r="Q590">
        <v>1000</v>
      </c>
      <c r="W590">
        <v>0</v>
      </c>
      <c r="X590">
        <v>1571432467</v>
      </c>
      <c r="Y590">
        <v>0.04</v>
      </c>
      <c r="AA590">
        <v>31493.279999999999</v>
      </c>
      <c r="AB590">
        <v>0</v>
      </c>
      <c r="AC590">
        <v>0</v>
      </c>
      <c r="AD590">
        <v>0</v>
      </c>
      <c r="AE590">
        <v>31493.279999999999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0</v>
      </c>
      <c r="AQ590">
        <v>0</v>
      </c>
      <c r="AR590">
        <v>0</v>
      </c>
      <c r="AS590" t="s">
        <v>3</v>
      </c>
      <c r="AT590">
        <v>0.04</v>
      </c>
      <c r="AU590" t="s">
        <v>3</v>
      </c>
      <c r="AV590">
        <v>0</v>
      </c>
      <c r="AW590">
        <v>2</v>
      </c>
      <c r="AX590">
        <v>33035926</v>
      </c>
      <c r="AY590">
        <v>1</v>
      </c>
      <c r="AZ590">
        <v>0</v>
      </c>
      <c r="BA590">
        <v>560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Y590*Source!I288</f>
        <v>2.4400000000000002E-4</v>
      </c>
      <c r="CY590">
        <f t="shared" ref="CY590:CY600" si="87">AA590</f>
        <v>31493.279999999999</v>
      </c>
      <c r="CZ590">
        <f t="shared" ref="CZ590:CZ600" si="88">AE590</f>
        <v>31493.279999999999</v>
      </c>
      <c r="DA590">
        <f t="shared" ref="DA590:DA600" si="89">AI590</f>
        <v>1</v>
      </c>
      <c r="DB590">
        <v>0</v>
      </c>
    </row>
    <row r="591" spans="1:106" x14ac:dyDescent="0.2">
      <c r="A591">
        <f>ROW(Source!A288)</f>
        <v>288</v>
      </c>
      <c r="B591">
        <v>33034105</v>
      </c>
      <c r="C591">
        <v>33035906</v>
      </c>
      <c r="D591">
        <v>32518156</v>
      </c>
      <c r="E591">
        <v>1</v>
      </c>
      <c r="F591">
        <v>1</v>
      </c>
      <c r="G591">
        <v>19</v>
      </c>
      <c r="H591">
        <v>3</v>
      </c>
      <c r="I591" t="s">
        <v>817</v>
      </c>
      <c r="J591" t="s">
        <v>818</v>
      </c>
      <c r="K591" t="s">
        <v>819</v>
      </c>
      <c r="L591">
        <v>1348</v>
      </c>
      <c r="N591">
        <v>1009</v>
      </c>
      <c r="O591" t="s">
        <v>19</v>
      </c>
      <c r="P591" t="s">
        <v>19</v>
      </c>
      <c r="Q591">
        <v>1000</v>
      </c>
      <c r="W591">
        <v>0</v>
      </c>
      <c r="X591">
        <v>1574046373</v>
      </c>
      <c r="Y591">
        <v>3.6999999999999998E-2</v>
      </c>
      <c r="AA591">
        <v>45454.3</v>
      </c>
      <c r="AB591">
        <v>0</v>
      </c>
      <c r="AC591">
        <v>0</v>
      </c>
      <c r="AD591">
        <v>0</v>
      </c>
      <c r="AE591">
        <v>45454.3</v>
      </c>
      <c r="AF591">
        <v>0</v>
      </c>
      <c r="AG591">
        <v>0</v>
      </c>
      <c r="AH591">
        <v>0</v>
      </c>
      <c r="AI591">
        <v>1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0</v>
      </c>
      <c r="AQ591">
        <v>0</v>
      </c>
      <c r="AR591">
        <v>0</v>
      </c>
      <c r="AS591" t="s">
        <v>3</v>
      </c>
      <c r="AT591">
        <v>3.6999999999999998E-2</v>
      </c>
      <c r="AU591" t="s">
        <v>3</v>
      </c>
      <c r="AV591">
        <v>0</v>
      </c>
      <c r="AW591">
        <v>2</v>
      </c>
      <c r="AX591">
        <v>33035927</v>
      </c>
      <c r="AY591">
        <v>1</v>
      </c>
      <c r="AZ591">
        <v>0</v>
      </c>
      <c r="BA591">
        <v>561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Y591*Source!I288</f>
        <v>2.2570000000000001E-4</v>
      </c>
      <c r="CY591">
        <f t="shared" si="87"/>
        <v>45454.3</v>
      </c>
      <c r="CZ591">
        <f t="shared" si="88"/>
        <v>45454.3</v>
      </c>
      <c r="DA591">
        <f t="shared" si="89"/>
        <v>1</v>
      </c>
      <c r="DB591">
        <v>0</v>
      </c>
    </row>
    <row r="592" spans="1:106" x14ac:dyDescent="0.2">
      <c r="A592">
        <f>ROW(Source!A288)</f>
        <v>288</v>
      </c>
      <c r="B592">
        <v>33034105</v>
      </c>
      <c r="C592">
        <v>33035906</v>
      </c>
      <c r="D592">
        <v>32518894</v>
      </c>
      <c r="E592">
        <v>1</v>
      </c>
      <c r="F592">
        <v>1</v>
      </c>
      <c r="G592">
        <v>19</v>
      </c>
      <c r="H592">
        <v>3</v>
      </c>
      <c r="I592" t="s">
        <v>820</v>
      </c>
      <c r="J592" t="s">
        <v>821</v>
      </c>
      <c r="K592" t="s">
        <v>822</v>
      </c>
      <c r="L592">
        <v>1327</v>
      </c>
      <c r="N592">
        <v>1005</v>
      </c>
      <c r="O592" t="s">
        <v>823</v>
      </c>
      <c r="P592" t="s">
        <v>823</v>
      </c>
      <c r="Q592">
        <v>1</v>
      </c>
      <c r="W592">
        <v>0</v>
      </c>
      <c r="X592">
        <v>-1132375348</v>
      </c>
      <c r="Y592">
        <v>5.6</v>
      </c>
      <c r="AA592">
        <v>63.78</v>
      </c>
      <c r="AB592">
        <v>0</v>
      </c>
      <c r="AC592">
        <v>0</v>
      </c>
      <c r="AD592">
        <v>0</v>
      </c>
      <c r="AE592">
        <v>63.78</v>
      </c>
      <c r="AF592">
        <v>0</v>
      </c>
      <c r="AG592">
        <v>0</v>
      </c>
      <c r="AH592">
        <v>0</v>
      </c>
      <c r="AI592">
        <v>1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0</v>
      </c>
      <c r="AQ592">
        <v>0</v>
      </c>
      <c r="AR592">
        <v>0</v>
      </c>
      <c r="AS592" t="s">
        <v>3</v>
      </c>
      <c r="AT592">
        <v>5.6</v>
      </c>
      <c r="AU592" t="s">
        <v>3</v>
      </c>
      <c r="AV592">
        <v>0</v>
      </c>
      <c r="AW592">
        <v>2</v>
      </c>
      <c r="AX592">
        <v>33035929</v>
      </c>
      <c r="AY592">
        <v>1</v>
      </c>
      <c r="AZ592">
        <v>0</v>
      </c>
      <c r="BA592">
        <v>562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Y592*Source!I288</f>
        <v>3.4160000000000003E-2</v>
      </c>
      <c r="CY592">
        <f t="shared" si="87"/>
        <v>63.78</v>
      </c>
      <c r="CZ592">
        <f t="shared" si="88"/>
        <v>63.78</v>
      </c>
      <c r="DA592">
        <f t="shared" si="89"/>
        <v>1</v>
      </c>
      <c r="DB592">
        <v>0</v>
      </c>
    </row>
    <row r="593" spans="1:106" x14ac:dyDescent="0.2">
      <c r="A593">
        <f>ROW(Source!A288)</f>
        <v>288</v>
      </c>
      <c r="B593">
        <v>33034105</v>
      </c>
      <c r="C593">
        <v>33035906</v>
      </c>
      <c r="D593">
        <v>32517311</v>
      </c>
      <c r="E593">
        <v>1</v>
      </c>
      <c r="F593">
        <v>1</v>
      </c>
      <c r="G593">
        <v>19</v>
      </c>
      <c r="H593">
        <v>3</v>
      </c>
      <c r="I593" t="s">
        <v>824</v>
      </c>
      <c r="J593" t="s">
        <v>825</v>
      </c>
      <c r="K593" t="s">
        <v>826</v>
      </c>
      <c r="L593">
        <v>1348</v>
      </c>
      <c r="N593">
        <v>1009</v>
      </c>
      <c r="O593" t="s">
        <v>19</v>
      </c>
      <c r="P593" t="s">
        <v>19</v>
      </c>
      <c r="Q593">
        <v>1000</v>
      </c>
      <c r="W593">
        <v>0</v>
      </c>
      <c r="X593">
        <v>1471527661</v>
      </c>
      <c r="Y593">
        <v>0.05</v>
      </c>
      <c r="AA593">
        <v>4752.91</v>
      </c>
      <c r="AB593">
        <v>0</v>
      </c>
      <c r="AC593">
        <v>0</v>
      </c>
      <c r="AD593">
        <v>0</v>
      </c>
      <c r="AE593">
        <v>4752.91</v>
      </c>
      <c r="AF593">
        <v>0</v>
      </c>
      <c r="AG593">
        <v>0</v>
      </c>
      <c r="AH593">
        <v>0</v>
      </c>
      <c r="AI593">
        <v>1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3</v>
      </c>
      <c r="AT593">
        <v>0.05</v>
      </c>
      <c r="AU593" t="s">
        <v>3</v>
      </c>
      <c r="AV593">
        <v>0</v>
      </c>
      <c r="AW593">
        <v>2</v>
      </c>
      <c r="AX593">
        <v>33035928</v>
      </c>
      <c r="AY593">
        <v>1</v>
      </c>
      <c r="AZ593">
        <v>0</v>
      </c>
      <c r="BA593">
        <v>563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Y593*Source!I288</f>
        <v>3.0500000000000004E-4</v>
      </c>
      <c r="CY593">
        <f t="shared" si="87"/>
        <v>4752.91</v>
      </c>
      <c r="CZ593">
        <f t="shared" si="88"/>
        <v>4752.91</v>
      </c>
      <c r="DA593">
        <f t="shared" si="89"/>
        <v>1</v>
      </c>
      <c r="DB593">
        <v>0</v>
      </c>
    </row>
    <row r="594" spans="1:106" x14ac:dyDescent="0.2">
      <c r="A594">
        <f>ROW(Source!A288)</f>
        <v>288</v>
      </c>
      <c r="B594">
        <v>33034105</v>
      </c>
      <c r="C594">
        <v>33035906</v>
      </c>
      <c r="D594">
        <v>32519061</v>
      </c>
      <c r="E594">
        <v>1</v>
      </c>
      <c r="F594">
        <v>1</v>
      </c>
      <c r="G594">
        <v>19</v>
      </c>
      <c r="H594">
        <v>3</v>
      </c>
      <c r="I594" t="s">
        <v>827</v>
      </c>
      <c r="J594" t="s">
        <v>828</v>
      </c>
      <c r="K594" t="s">
        <v>829</v>
      </c>
      <c r="L594">
        <v>1339</v>
      </c>
      <c r="N594">
        <v>1007</v>
      </c>
      <c r="O594" t="s">
        <v>830</v>
      </c>
      <c r="P594" t="s">
        <v>830</v>
      </c>
      <c r="Q594">
        <v>1</v>
      </c>
      <c r="W594">
        <v>0</v>
      </c>
      <c r="X594">
        <v>1653821073</v>
      </c>
      <c r="Y594">
        <v>1.75</v>
      </c>
      <c r="AA594">
        <v>29.98</v>
      </c>
      <c r="AB594">
        <v>0</v>
      </c>
      <c r="AC594">
        <v>0</v>
      </c>
      <c r="AD594">
        <v>0</v>
      </c>
      <c r="AE594">
        <v>29.98</v>
      </c>
      <c r="AF594">
        <v>0</v>
      </c>
      <c r="AG594">
        <v>0</v>
      </c>
      <c r="AH594">
        <v>0</v>
      </c>
      <c r="AI594">
        <v>1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0</v>
      </c>
      <c r="AQ594">
        <v>0</v>
      </c>
      <c r="AR594">
        <v>0</v>
      </c>
      <c r="AS594" t="s">
        <v>3</v>
      </c>
      <c r="AT594">
        <v>1.75</v>
      </c>
      <c r="AU594" t="s">
        <v>3</v>
      </c>
      <c r="AV594">
        <v>0</v>
      </c>
      <c r="AW594">
        <v>2</v>
      </c>
      <c r="AX594">
        <v>33035930</v>
      </c>
      <c r="AY594">
        <v>1</v>
      </c>
      <c r="AZ594">
        <v>0</v>
      </c>
      <c r="BA594">
        <v>564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Y594*Source!I288</f>
        <v>1.0675E-2</v>
      </c>
      <c r="CY594">
        <f t="shared" si="87"/>
        <v>29.98</v>
      </c>
      <c r="CZ594">
        <f t="shared" si="88"/>
        <v>29.98</v>
      </c>
      <c r="DA594">
        <f t="shared" si="89"/>
        <v>1</v>
      </c>
      <c r="DB594">
        <v>0</v>
      </c>
    </row>
    <row r="595" spans="1:106" x14ac:dyDescent="0.2">
      <c r="A595">
        <f>ROW(Source!A288)</f>
        <v>288</v>
      </c>
      <c r="B595">
        <v>33034105</v>
      </c>
      <c r="C595">
        <v>33035906</v>
      </c>
      <c r="D595">
        <v>32517740</v>
      </c>
      <c r="E595">
        <v>1</v>
      </c>
      <c r="F595">
        <v>1</v>
      </c>
      <c r="G595">
        <v>19</v>
      </c>
      <c r="H595">
        <v>3</v>
      </c>
      <c r="I595" t="s">
        <v>831</v>
      </c>
      <c r="J595" t="s">
        <v>832</v>
      </c>
      <c r="K595" t="s">
        <v>833</v>
      </c>
      <c r="L595">
        <v>1339</v>
      </c>
      <c r="N595">
        <v>1007</v>
      </c>
      <c r="O595" t="s">
        <v>830</v>
      </c>
      <c r="P595" t="s">
        <v>830</v>
      </c>
      <c r="Q595">
        <v>1</v>
      </c>
      <c r="W595">
        <v>0</v>
      </c>
      <c r="X595">
        <v>-86784973</v>
      </c>
      <c r="Y595">
        <v>0.08</v>
      </c>
      <c r="AA595">
        <v>4993.7</v>
      </c>
      <c r="AB595">
        <v>0</v>
      </c>
      <c r="AC595">
        <v>0</v>
      </c>
      <c r="AD595">
        <v>0</v>
      </c>
      <c r="AE595">
        <v>4993.7</v>
      </c>
      <c r="AF595">
        <v>0</v>
      </c>
      <c r="AG595">
        <v>0</v>
      </c>
      <c r="AH595">
        <v>0</v>
      </c>
      <c r="AI595">
        <v>1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3</v>
      </c>
      <c r="AT595">
        <v>0.08</v>
      </c>
      <c r="AU595" t="s">
        <v>3</v>
      </c>
      <c r="AV595">
        <v>0</v>
      </c>
      <c r="AW595">
        <v>2</v>
      </c>
      <c r="AX595">
        <v>33035931</v>
      </c>
      <c r="AY595">
        <v>1</v>
      </c>
      <c r="AZ595">
        <v>0</v>
      </c>
      <c r="BA595">
        <v>565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Y595*Source!I288</f>
        <v>4.8800000000000004E-4</v>
      </c>
      <c r="CY595">
        <f t="shared" si="87"/>
        <v>4993.7</v>
      </c>
      <c r="CZ595">
        <f t="shared" si="88"/>
        <v>4993.7</v>
      </c>
      <c r="DA595">
        <f t="shared" si="89"/>
        <v>1</v>
      </c>
      <c r="DB595">
        <v>0</v>
      </c>
    </row>
    <row r="596" spans="1:106" x14ac:dyDescent="0.2">
      <c r="A596">
        <f>ROW(Source!A288)</f>
        <v>288</v>
      </c>
      <c r="B596">
        <v>33034105</v>
      </c>
      <c r="C596">
        <v>33035906</v>
      </c>
      <c r="D596">
        <v>32517729</v>
      </c>
      <c r="E596">
        <v>1</v>
      </c>
      <c r="F596">
        <v>1</v>
      </c>
      <c r="G596">
        <v>19</v>
      </c>
      <c r="H596">
        <v>3</v>
      </c>
      <c r="I596" t="s">
        <v>834</v>
      </c>
      <c r="J596" t="s">
        <v>835</v>
      </c>
      <c r="K596" t="s">
        <v>836</v>
      </c>
      <c r="L596">
        <v>1339</v>
      </c>
      <c r="N596">
        <v>1007</v>
      </c>
      <c r="O596" t="s">
        <v>830</v>
      </c>
      <c r="P596" t="s">
        <v>830</v>
      </c>
      <c r="Q596">
        <v>1</v>
      </c>
      <c r="W596">
        <v>0</v>
      </c>
      <c r="X596">
        <v>-36459073</v>
      </c>
      <c r="Y596">
        <v>0.69</v>
      </c>
      <c r="AA596">
        <v>3762.19</v>
      </c>
      <c r="AB596">
        <v>0</v>
      </c>
      <c r="AC596">
        <v>0</v>
      </c>
      <c r="AD596">
        <v>0</v>
      </c>
      <c r="AE596">
        <v>3762.19</v>
      </c>
      <c r="AF596">
        <v>0</v>
      </c>
      <c r="AG596">
        <v>0</v>
      </c>
      <c r="AH596">
        <v>0</v>
      </c>
      <c r="AI596">
        <v>1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0</v>
      </c>
      <c r="AQ596">
        <v>0</v>
      </c>
      <c r="AR596">
        <v>0</v>
      </c>
      <c r="AS596" t="s">
        <v>3</v>
      </c>
      <c r="AT596">
        <v>0.69</v>
      </c>
      <c r="AU596" t="s">
        <v>3</v>
      </c>
      <c r="AV596">
        <v>0</v>
      </c>
      <c r="AW596">
        <v>2</v>
      </c>
      <c r="AX596">
        <v>33035932</v>
      </c>
      <c r="AY596">
        <v>1</v>
      </c>
      <c r="AZ596">
        <v>0</v>
      </c>
      <c r="BA596">
        <v>566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Y596*Source!I288</f>
        <v>4.2090000000000001E-3</v>
      </c>
      <c r="CY596">
        <f t="shared" si="87"/>
        <v>3762.19</v>
      </c>
      <c r="CZ596">
        <f t="shared" si="88"/>
        <v>3762.19</v>
      </c>
      <c r="DA596">
        <f t="shared" si="89"/>
        <v>1</v>
      </c>
      <c r="DB596">
        <v>0</v>
      </c>
    </row>
    <row r="597" spans="1:106" x14ac:dyDescent="0.2">
      <c r="A597">
        <f>ROW(Source!A288)</f>
        <v>288</v>
      </c>
      <c r="B597">
        <v>33034105</v>
      </c>
      <c r="C597">
        <v>33035906</v>
      </c>
      <c r="D597">
        <v>32517783</v>
      </c>
      <c r="E597">
        <v>1</v>
      </c>
      <c r="F597">
        <v>1</v>
      </c>
      <c r="G597">
        <v>19</v>
      </c>
      <c r="H597">
        <v>3</v>
      </c>
      <c r="I597" t="s">
        <v>837</v>
      </c>
      <c r="J597" t="s">
        <v>838</v>
      </c>
      <c r="K597" t="s">
        <v>839</v>
      </c>
      <c r="L597">
        <v>1339</v>
      </c>
      <c r="N597">
        <v>1007</v>
      </c>
      <c r="O597" t="s">
        <v>830</v>
      </c>
      <c r="P597" t="s">
        <v>830</v>
      </c>
      <c r="Q597">
        <v>1</v>
      </c>
      <c r="W597">
        <v>0</v>
      </c>
      <c r="X597">
        <v>-1282603236</v>
      </c>
      <c r="Y597">
        <v>0.2</v>
      </c>
      <c r="AA597">
        <v>5631.96</v>
      </c>
      <c r="AB597">
        <v>0</v>
      </c>
      <c r="AC597">
        <v>0</v>
      </c>
      <c r="AD597">
        <v>0</v>
      </c>
      <c r="AE597">
        <v>5631.96</v>
      </c>
      <c r="AF597">
        <v>0</v>
      </c>
      <c r="AG597">
        <v>0</v>
      </c>
      <c r="AH597">
        <v>0</v>
      </c>
      <c r="AI597">
        <v>1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0</v>
      </c>
      <c r="AQ597">
        <v>0</v>
      </c>
      <c r="AR597">
        <v>0</v>
      </c>
      <c r="AS597" t="s">
        <v>3</v>
      </c>
      <c r="AT597">
        <v>0.2</v>
      </c>
      <c r="AU597" t="s">
        <v>3</v>
      </c>
      <c r="AV597">
        <v>0</v>
      </c>
      <c r="AW597">
        <v>2</v>
      </c>
      <c r="AX597">
        <v>33035933</v>
      </c>
      <c r="AY597">
        <v>1</v>
      </c>
      <c r="AZ597">
        <v>0</v>
      </c>
      <c r="BA597">
        <v>567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Y597*Source!I288</f>
        <v>1.2200000000000002E-3</v>
      </c>
      <c r="CY597">
        <f t="shared" si="87"/>
        <v>5631.96</v>
      </c>
      <c r="CZ597">
        <f t="shared" si="88"/>
        <v>5631.96</v>
      </c>
      <c r="DA597">
        <f t="shared" si="89"/>
        <v>1</v>
      </c>
      <c r="DB597">
        <v>0</v>
      </c>
    </row>
    <row r="598" spans="1:106" x14ac:dyDescent="0.2">
      <c r="A598">
        <f>ROW(Source!A288)</f>
        <v>288</v>
      </c>
      <c r="B598">
        <v>33034105</v>
      </c>
      <c r="C598">
        <v>33035906</v>
      </c>
      <c r="D598">
        <v>32517784</v>
      </c>
      <c r="E598">
        <v>1</v>
      </c>
      <c r="F598">
        <v>1</v>
      </c>
      <c r="G598">
        <v>19</v>
      </c>
      <c r="H598">
        <v>3</v>
      </c>
      <c r="I598" t="s">
        <v>840</v>
      </c>
      <c r="J598" t="s">
        <v>841</v>
      </c>
      <c r="K598" t="s">
        <v>842</v>
      </c>
      <c r="L598">
        <v>1339</v>
      </c>
      <c r="N598">
        <v>1007</v>
      </c>
      <c r="O598" t="s">
        <v>830</v>
      </c>
      <c r="P598" t="s">
        <v>830</v>
      </c>
      <c r="Q598">
        <v>1</v>
      </c>
      <c r="W598">
        <v>0</v>
      </c>
      <c r="X598">
        <v>966492149</v>
      </c>
      <c r="Y598">
        <v>0.69</v>
      </c>
      <c r="AA598">
        <v>5631.96</v>
      </c>
      <c r="AB598">
        <v>0</v>
      </c>
      <c r="AC598">
        <v>0</v>
      </c>
      <c r="AD598">
        <v>0</v>
      </c>
      <c r="AE598">
        <v>5631.96</v>
      </c>
      <c r="AF598">
        <v>0</v>
      </c>
      <c r="AG598">
        <v>0</v>
      </c>
      <c r="AH598">
        <v>0</v>
      </c>
      <c r="AI598">
        <v>1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3</v>
      </c>
      <c r="AT598">
        <v>0.69</v>
      </c>
      <c r="AU598" t="s">
        <v>3</v>
      </c>
      <c r="AV598">
        <v>0</v>
      </c>
      <c r="AW598">
        <v>2</v>
      </c>
      <c r="AX598">
        <v>33035934</v>
      </c>
      <c r="AY598">
        <v>1</v>
      </c>
      <c r="AZ598">
        <v>0</v>
      </c>
      <c r="BA598">
        <v>568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Y598*Source!I288</f>
        <v>4.2090000000000001E-3</v>
      </c>
      <c r="CY598">
        <f t="shared" si="87"/>
        <v>5631.96</v>
      </c>
      <c r="CZ598">
        <f t="shared" si="88"/>
        <v>5631.96</v>
      </c>
      <c r="DA598">
        <f t="shared" si="89"/>
        <v>1</v>
      </c>
      <c r="DB598">
        <v>0</v>
      </c>
    </row>
    <row r="599" spans="1:106" x14ac:dyDescent="0.2">
      <c r="A599">
        <f>ROW(Source!A288)</f>
        <v>288</v>
      </c>
      <c r="B599">
        <v>33034105</v>
      </c>
      <c r="C599">
        <v>33035906</v>
      </c>
      <c r="D599">
        <v>32519911</v>
      </c>
      <c r="E599">
        <v>1</v>
      </c>
      <c r="F599">
        <v>1</v>
      </c>
      <c r="G599">
        <v>19</v>
      </c>
      <c r="H599">
        <v>3</v>
      </c>
      <c r="I599" t="s">
        <v>843</v>
      </c>
      <c r="J599" t="s">
        <v>844</v>
      </c>
      <c r="K599" t="s">
        <v>845</v>
      </c>
      <c r="L599">
        <v>1339</v>
      </c>
      <c r="N599">
        <v>1007</v>
      </c>
      <c r="O599" t="s">
        <v>830</v>
      </c>
      <c r="P599" t="s">
        <v>830</v>
      </c>
      <c r="Q599">
        <v>1</v>
      </c>
      <c r="W599">
        <v>0</v>
      </c>
      <c r="X599">
        <v>-1613524913</v>
      </c>
      <c r="Y599">
        <v>102</v>
      </c>
      <c r="AA599">
        <v>3195.93</v>
      </c>
      <c r="AB599">
        <v>0</v>
      </c>
      <c r="AC599">
        <v>0</v>
      </c>
      <c r="AD599">
        <v>0</v>
      </c>
      <c r="AE599">
        <v>3195.93</v>
      </c>
      <c r="AF599">
        <v>0</v>
      </c>
      <c r="AG599">
        <v>0</v>
      </c>
      <c r="AH599">
        <v>0</v>
      </c>
      <c r="AI599">
        <v>1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3</v>
      </c>
      <c r="AT599">
        <v>102</v>
      </c>
      <c r="AU599" t="s">
        <v>3</v>
      </c>
      <c r="AV599">
        <v>0</v>
      </c>
      <c r="AW599">
        <v>2</v>
      </c>
      <c r="AX599">
        <v>33035935</v>
      </c>
      <c r="AY599">
        <v>1</v>
      </c>
      <c r="AZ599">
        <v>0</v>
      </c>
      <c r="BA599">
        <v>569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Y599*Source!I288</f>
        <v>0.62220000000000009</v>
      </c>
      <c r="CY599">
        <f t="shared" si="87"/>
        <v>3195.93</v>
      </c>
      <c r="CZ599">
        <f t="shared" si="88"/>
        <v>3195.93</v>
      </c>
      <c r="DA599">
        <f t="shared" si="89"/>
        <v>1</v>
      </c>
      <c r="DB599">
        <v>0</v>
      </c>
    </row>
    <row r="600" spans="1:106" x14ac:dyDescent="0.2">
      <c r="A600">
        <f>ROW(Source!A288)</f>
        <v>288</v>
      </c>
      <c r="B600">
        <v>33034105</v>
      </c>
      <c r="C600">
        <v>33035906</v>
      </c>
      <c r="D600">
        <v>32521663</v>
      </c>
      <c r="E600">
        <v>1</v>
      </c>
      <c r="F600">
        <v>1</v>
      </c>
      <c r="G600">
        <v>19</v>
      </c>
      <c r="H600">
        <v>3</v>
      </c>
      <c r="I600" t="s">
        <v>846</v>
      </c>
      <c r="J600" t="s">
        <v>847</v>
      </c>
      <c r="K600" t="s">
        <v>848</v>
      </c>
      <c r="L600">
        <v>1327</v>
      </c>
      <c r="N600">
        <v>1005</v>
      </c>
      <c r="O600" t="s">
        <v>823</v>
      </c>
      <c r="P600" t="s">
        <v>823</v>
      </c>
      <c r="Q600">
        <v>1</v>
      </c>
      <c r="W600">
        <v>0</v>
      </c>
      <c r="X600">
        <v>603730207</v>
      </c>
      <c r="Y600">
        <v>49.5</v>
      </c>
      <c r="AA600">
        <v>207.09</v>
      </c>
      <c r="AB600">
        <v>0</v>
      </c>
      <c r="AC600">
        <v>0</v>
      </c>
      <c r="AD600">
        <v>0</v>
      </c>
      <c r="AE600">
        <v>207.09</v>
      </c>
      <c r="AF600">
        <v>0</v>
      </c>
      <c r="AG600">
        <v>0</v>
      </c>
      <c r="AH600">
        <v>0</v>
      </c>
      <c r="AI600">
        <v>1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3</v>
      </c>
      <c r="AT600">
        <v>49.5</v>
      </c>
      <c r="AU600" t="s">
        <v>3</v>
      </c>
      <c r="AV600">
        <v>0</v>
      </c>
      <c r="AW600">
        <v>2</v>
      </c>
      <c r="AX600">
        <v>33035936</v>
      </c>
      <c r="AY600">
        <v>1</v>
      </c>
      <c r="AZ600">
        <v>0</v>
      </c>
      <c r="BA600">
        <v>570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Y600*Source!I288</f>
        <v>0.30195</v>
      </c>
      <c r="CY600">
        <f t="shared" si="87"/>
        <v>207.09</v>
      </c>
      <c r="CZ600">
        <f t="shared" si="88"/>
        <v>207.09</v>
      </c>
      <c r="DA600">
        <f t="shared" si="89"/>
        <v>1</v>
      </c>
      <c r="DB600">
        <v>0</v>
      </c>
    </row>
    <row r="601" spans="1:106" x14ac:dyDescent="0.2">
      <c r="A601">
        <f>ROW(Source!A291)</f>
        <v>291</v>
      </c>
      <c r="B601">
        <v>33034105</v>
      </c>
      <c r="C601">
        <v>33035939</v>
      </c>
      <c r="D601">
        <v>32505425</v>
      </c>
      <c r="E601">
        <v>19</v>
      </c>
      <c r="F601">
        <v>1</v>
      </c>
      <c r="G601">
        <v>19</v>
      </c>
      <c r="H601">
        <v>1</v>
      </c>
      <c r="I601" t="s">
        <v>795</v>
      </c>
      <c r="J601" t="s">
        <v>3</v>
      </c>
      <c r="K601" t="s">
        <v>796</v>
      </c>
      <c r="L601">
        <v>1191</v>
      </c>
      <c r="N601">
        <v>1013</v>
      </c>
      <c r="O601" t="s">
        <v>797</v>
      </c>
      <c r="P601" t="s">
        <v>797</v>
      </c>
      <c r="Q601">
        <v>1</v>
      </c>
      <c r="W601">
        <v>0</v>
      </c>
      <c r="X601">
        <v>476480486</v>
      </c>
      <c r="Y601">
        <v>36.11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1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0</v>
      </c>
      <c r="AQ601">
        <v>0</v>
      </c>
      <c r="AR601">
        <v>0</v>
      </c>
      <c r="AS601" t="s">
        <v>3</v>
      </c>
      <c r="AT601">
        <v>36.11</v>
      </c>
      <c r="AU601" t="s">
        <v>3</v>
      </c>
      <c r="AV601">
        <v>1</v>
      </c>
      <c r="AW601">
        <v>2</v>
      </c>
      <c r="AX601">
        <v>33035945</v>
      </c>
      <c r="AY601">
        <v>1</v>
      </c>
      <c r="AZ601">
        <v>0</v>
      </c>
      <c r="BA601">
        <v>571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Y601*Source!I291</f>
        <v>14.444000000000001</v>
      </c>
      <c r="CY601">
        <f>AD601</f>
        <v>0</v>
      </c>
      <c r="CZ601">
        <f>AH601</f>
        <v>0</v>
      </c>
      <c r="DA601">
        <f>AL601</f>
        <v>1</v>
      </c>
      <c r="DB601">
        <v>0</v>
      </c>
    </row>
    <row r="602" spans="1:106" x14ac:dyDescent="0.2">
      <c r="A602">
        <f>ROW(Source!A291)</f>
        <v>291</v>
      </c>
      <c r="B602">
        <v>33034105</v>
      </c>
      <c r="C602">
        <v>33035939</v>
      </c>
      <c r="D602">
        <v>32516754</v>
      </c>
      <c r="E602">
        <v>1</v>
      </c>
      <c r="F602">
        <v>1</v>
      </c>
      <c r="G602">
        <v>19</v>
      </c>
      <c r="H602">
        <v>2</v>
      </c>
      <c r="I602" t="s">
        <v>798</v>
      </c>
      <c r="J602" t="s">
        <v>799</v>
      </c>
      <c r="K602" t="s">
        <v>800</v>
      </c>
      <c r="L602">
        <v>1368</v>
      </c>
      <c r="N602">
        <v>1011</v>
      </c>
      <c r="O602" t="s">
        <v>801</v>
      </c>
      <c r="P602" t="s">
        <v>801</v>
      </c>
      <c r="Q602">
        <v>1</v>
      </c>
      <c r="W602">
        <v>0</v>
      </c>
      <c r="X602">
        <v>-1683917449</v>
      </c>
      <c r="Y602">
        <v>21.91</v>
      </c>
      <c r="AA602">
        <v>0</v>
      </c>
      <c r="AB602">
        <v>70.98</v>
      </c>
      <c r="AC602">
        <v>6.52</v>
      </c>
      <c r="AD602">
        <v>0</v>
      </c>
      <c r="AE602">
        <v>0</v>
      </c>
      <c r="AF602">
        <v>70.98</v>
      </c>
      <c r="AG602">
        <v>6.52</v>
      </c>
      <c r="AH602">
        <v>0</v>
      </c>
      <c r="AI602">
        <v>1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3</v>
      </c>
      <c r="AT602">
        <v>21.91</v>
      </c>
      <c r="AU602" t="s">
        <v>3</v>
      </c>
      <c r="AV602">
        <v>0</v>
      </c>
      <c r="AW602">
        <v>2</v>
      </c>
      <c r="AX602">
        <v>33035946</v>
      </c>
      <c r="AY602">
        <v>1</v>
      </c>
      <c r="AZ602">
        <v>0</v>
      </c>
      <c r="BA602">
        <v>572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Y602*Source!I291</f>
        <v>8.7640000000000011</v>
      </c>
      <c r="CY602">
        <f>AB602</f>
        <v>70.98</v>
      </c>
      <c r="CZ602">
        <f>AF602</f>
        <v>70.98</v>
      </c>
      <c r="DA602">
        <f>AJ602</f>
        <v>1</v>
      </c>
      <c r="DB602">
        <v>0</v>
      </c>
    </row>
    <row r="603" spans="1:106" x14ac:dyDescent="0.2">
      <c r="A603">
        <f>ROW(Source!A291)</f>
        <v>291</v>
      </c>
      <c r="B603">
        <v>33034105</v>
      </c>
      <c r="C603">
        <v>33035939</v>
      </c>
      <c r="D603">
        <v>32518977</v>
      </c>
      <c r="E603">
        <v>1</v>
      </c>
      <c r="F603">
        <v>1</v>
      </c>
      <c r="G603">
        <v>19</v>
      </c>
      <c r="H603">
        <v>3</v>
      </c>
      <c r="I603" t="s">
        <v>802</v>
      </c>
      <c r="J603" t="s">
        <v>803</v>
      </c>
      <c r="K603" t="s">
        <v>804</v>
      </c>
      <c r="L603">
        <v>1348</v>
      </c>
      <c r="N603">
        <v>1009</v>
      </c>
      <c r="O603" t="s">
        <v>19</v>
      </c>
      <c r="P603" t="s">
        <v>19</v>
      </c>
      <c r="Q603">
        <v>1000</v>
      </c>
      <c r="W603">
        <v>0</v>
      </c>
      <c r="X603">
        <v>-1592467254</v>
      </c>
      <c r="Y603">
        <v>0.03</v>
      </c>
      <c r="AA603">
        <v>117442.26</v>
      </c>
      <c r="AB603">
        <v>0</v>
      </c>
      <c r="AC603">
        <v>0</v>
      </c>
      <c r="AD603">
        <v>0</v>
      </c>
      <c r="AE603">
        <v>117442.26</v>
      </c>
      <c r="AF603">
        <v>0</v>
      </c>
      <c r="AG603">
        <v>0</v>
      </c>
      <c r="AH603">
        <v>0</v>
      </c>
      <c r="AI603">
        <v>1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0</v>
      </c>
      <c r="AQ603">
        <v>0</v>
      </c>
      <c r="AR603">
        <v>0</v>
      </c>
      <c r="AS603" t="s">
        <v>3</v>
      </c>
      <c r="AT603">
        <v>0.03</v>
      </c>
      <c r="AU603" t="s">
        <v>3</v>
      </c>
      <c r="AV603">
        <v>0</v>
      </c>
      <c r="AW603">
        <v>2</v>
      </c>
      <c r="AX603">
        <v>33035947</v>
      </c>
      <c r="AY603">
        <v>1</v>
      </c>
      <c r="AZ603">
        <v>0</v>
      </c>
      <c r="BA603">
        <v>573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Y603*Source!I291</f>
        <v>1.2E-2</v>
      </c>
      <c r="CY603">
        <f>AA603</f>
        <v>117442.26</v>
      </c>
      <c r="CZ603">
        <f>AE603</f>
        <v>117442.26</v>
      </c>
      <c r="DA603">
        <f>AI603</f>
        <v>1</v>
      </c>
      <c r="DB603">
        <v>0</v>
      </c>
    </row>
    <row r="604" spans="1:106" x14ac:dyDescent="0.2">
      <c r="A604">
        <f>ROW(Source!A291)</f>
        <v>291</v>
      </c>
      <c r="B604">
        <v>33034105</v>
      </c>
      <c r="C604">
        <v>33035939</v>
      </c>
      <c r="D604">
        <v>32520163</v>
      </c>
      <c r="E604">
        <v>1</v>
      </c>
      <c r="F604">
        <v>1</v>
      </c>
      <c r="G604">
        <v>19</v>
      </c>
      <c r="H604">
        <v>3</v>
      </c>
      <c r="I604" t="s">
        <v>25</v>
      </c>
      <c r="J604" t="s">
        <v>27</v>
      </c>
      <c r="K604" t="s">
        <v>26</v>
      </c>
      <c r="L604">
        <v>1348</v>
      </c>
      <c r="N604">
        <v>1009</v>
      </c>
      <c r="O604" t="s">
        <v>19</v>
      </c>
      <c r="P604" t="s">
        <v>19</v>
      </c>
      <c r="Q604">
        <v>1000</v>
      </c>
      <c r="W604">
        <v>0</v>
      </c>
      <c r="X604">
        <v>-1467733540</v>
      </c>
      <c r="Y604">
        <v>1</v>
      </c>
      <c r="AA604">
        <v>53410.15</v>
      </c>
      <c r="AB604">
        <v>0</v>
      </c>
      <c r="AC604">
        <v>0</v>
      </c>
      <c r="AD604">
        <v>0</v>
      </c>
      <c r="AE604">
        <v>53410.15</v>
      </c>
      <c r="AF604">
        <v>0</v>
      </c>
      <c r="AG604">
        <v>0</v>
      </c>
      <c r="AH604">
        <v>0</v>
      </c>
      <c r="AI604">
        <v>1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0</v>
      </c>
      <c r="AQ604">
        <v>0</v>
      </c>
      <c r="AR604">
        <v>0</v>
      </c>
      <c r="AS604" t="s">
        <v>3</v>
      </c>
      <c r="AT604">
        <v>1</v>
      </c>
      <c r="AU604" t="s">
        <v>3</v>
      </c>
      <c r="AV604">
        <v>0</v>
      </c>
      <c r="AW604">
        <v>2</v>
      </c>
      <c r="AX604">
        <v>33035948</v>
      </c>
      <c r="AY604">
        <v>1</v>
      </c>
      <c r="AZ604">
        <v>0</v>
      </c>
      <c r="BA604">
        <v>574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Y604*Source!I291</f>
        <v>0.4</v>
      </c>
      <c r="CY604">
        <f>AA604</f>
        <v>53410.15</v>
      </c>
      <c r="CZ604">
        <f>AE604</f>
        <v>53410.15</v>
      </c>
      <c r="DA604">
        <f>AI604</f>
        <v>1</v>
      </c>
      <c r="DB604">
        <v>0</v>
      </c>
    </row>
    <row r="605" spans="1:106" x14ac:dyDescent="0.2">
      <c r="A605">
        <f>ROW(Source!A291)</f>
        <v>291</v>
      </c>
      <c r="B605">
        <v>33034105</v>
      </c>
      <c r="C605">
        <v>33035939</v>
      </c>
      <c r="D605">
        <v>32520163</v>
      </c>
      <c r="E605">
        <v>1</v>
      </c>
      <c r="F605">
        <v>1</v>
      </c>
      <c r="G605">
        <v>19</v>
      </c>
      <c r="H605">
        <v>3</v>
      </c>
      <c r="I605" t="s">
        <v>25</v>
      </c>
      <c r="J605" t="s">
        <v>27</v>
      </c>
      <c r="K605" t="s">
        <v>26</v>
      </c>
      <c r="L605">
        <v>1348</v>
      </c>
      <c r="N605">
        <v>1009</v>
      </c>
      <c r="O605" t="s">
        <v>19</v>
      </c>
      <c r="P605" t="s">
        <v>19</v>
      </c>
      <c r="Q605">
        <v>1000</v>
      </c>
      <c r="W605">
        <v>0</v>
      </c>
      <c r="X605">
        <v>-1467733540</v>
      </c>
      <c r="Y605">
        <v>-1</v>
      </c>
      <c r="AA605">
        <v>53410.15</v>
      </c>
      <c r="AB605">
        <v>0</v>
      </c>
      <c r="AC605">
        <v>0</v>
      </c>
      <c r="AD605">
        <v>0</v>
      </c>
      <c r="AE605">
        <v>53410.15</v>
      </c>
      <c r="AF605">
        <v>0</v>
      </c>
      <c r="AG605">
        <v>0</v>
      </c>
      <c r="AH605">
        <v>0</v>
      </c>
      <c r="AI605">
        <v>1</v>
      </c>
      <c r="AJ605">
        <v>1</v>
      </c>
      <c r="AK605">
        <v>1</v>
      </c>
      <c r="AL605">
        <v>1</v>
      </c>
      <c r="AN605">
        <v>0</v>
      </c>
      <c r="AO605">
        <v>0</v>
      </c>
      <c r="AP605">
        <v>0</v>
      </c>
      <c r="AQ605">
        <v>0</v>
      </c>
      <c r="AR605">
        <v>0</v>
      </c>
      <c r="AS605" t="s">
        <v>3</v>
      </c>
      <c r="AT605">
        <v>-1</v>
      </c>
      <c r="AU605" t="s">
        <v>3</v>
      </c>
      <c r="AV605">
        <v>0</v>
      </c>
      <c r="AW605">
        <v>1</v>
      </c>
      <c r="AX605">
        <v>-1</v>
      </c>
      <c r="AY605">
        <v>0</v>
      </c>
      <c r="AZ605">
        <v>0</v>
      </c>
      <c r="BA605" t="s">
        <v>3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Y605*Source!I291</f>
        <v>-0.4</v>
      </c>
      <c r="CY605">
        <f>AA605</f>
        <v>53410.15</v>
      </c>
      <c r="CZ605">
        <f>AE605</f>
        <v>53410.15</v>
      </c>
      <c r="DA605">
        <f>AI605</f>
        <v>1</v>
      </c>
      <c r="DB605">
        <v>0</v>
      </c>
    </row>
    <row r="606" spans="1:106" x14ac:dyDescent="0.2">
      <c r="A606">
        <f>ROW(Source!A293)</f>
        <v>293</v>
      </c>
      <c r="B606">
        <v>33034105</v>
      </c>
      <c r="C606">
        <v>33035950</v>
      </c>
      <c r="D606">
        <v>32505425</v>
      </c>
      <c r="E606">
        <v>19</v>
      </c>
      <c r="F606">
        <v>1</v>
      </c>
      <c r="G606">
        <v>19</v>
      </c>
      <c r="H606">
        <v>1</v>
      </c>
      <c r="I606" t="s">
        <v>795</v>
      </c>
      <c r="J606" t="s">
        <v>3</v>
      </c>
      <c r="K606" t="s">
        <v>796</v>
      </c>
      <c r="L606">
        <v>1191</v>
      </c>
      <c r="N606">
        <v>1013</v>
      </c>
      <c r="O606" t="s">
        <v>797</v>
      </c>
      <c r="P606" t="s">
        <v>797</v>
      </c>
      <c r="Q606">
        <v>1</v>
      </c>
      <c r="W606">
        <v>0</v>
      </c>
      <c r="X606">
        <v>476480486</v>
      </c>
      <c r="Y606">
        <v>453.1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1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0</v>
      </c>
      <c r="AQ606">
        <v>0</v>
      </c>
      <c r="AR606">
        <v>0</v>
      </c>
      <c r="AS606" t="s">
        <v>3</v>
      </c>
      <c r="AT606">
        <v>453.1</v>
      </c>
      <c r="AU606" t="s">
        <v>3</v>
      </c>
      <c r="AV606">
        <v>1</v>
      </c>
      <c r="AW606">
        <v>2</v>
      </c>
      <c r="AX606">
        <v>33035966</v>
      </c>
      <c r="AY606">
        <v>1</v>
      </c>
      <c r="AZ606">
        <v>0</v>
      </c>
      <c r="BA606">
        <v>575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Y606*Source!I293</f>
        <v>24.669029500000001</v>
      </c>
      <c r="CY606">
        <f>AD606</f>
        <v>0</v>
      </c>
      <c r="CZ606">
        <f>AH606</f>
        <v>0</v>
      </c>
      <c r="DA606">
        <f>AL606</f>
        <v>1</v>
      </c>
      <c r="DB606">
        <v>0</v>
      </c>
    </row>
    <row r="607" spans="1:106" x14ac:dyDescent="0.2">
      <c r="A607">
        <f>ROW(Source!A293)</f>
        <v>293</v>
      </c>
      <c r="B607">
        <v>33034105</v>
      </c>
      <c r="C607">
        <v>33035950</v>
      </c>
      <c r="D607">
        <v>32517073</v>
      </c>
      <c r="E607">
        <v>1</v>
      </c>
      <c r="F607">
        <v>1</v>
      </c>
      <c r="G607">
        <v>19</v>
      </c>
      <c r="H607">
        <v>2</v>
      </c>
      <c r="I607" t="s">
        <v>805</v>
      </c>
      <c r="J607" t="s">
        <v>806</v>
      </c>
      <c r="K607" t="s">
        <v>807</v>
      </c>
      <c r="L607">
        <v>1368</v>
      </c>
      <c r="N607">
        <v>1011</v>
      </c>
      <c r="O607" t="s">
        <v>801</v>
      </c>
      <c r="P607" t="s">
        <v>801</v>
      </c>
      <c r="Q607">
        <v>1</v>
      </c>
      <c r="W607">
        <v>0</v>
      </c>
      <c r="X607">
        <v>-865246060</v>
      </c>
      <c r="Y607">
        <v>1.38</v>
      </c>
      <c r="AA607">
        <v>0</v>
      </c>
      <c r="AB607">
        <v>3.37</v>
      </c>
      <c r="AC607">
        <v>0.85</v>
      </c>
      <c r="AD607">
        <v>0</v>
      </c>
      <c r="AE607">
        <v>0</v>
      </c>
      <c r="AF607">
        <v>3.37</v>
      </c>
      <c r="AG607">
        <v>0.85</v>
      </c>
      <c r="AH607">
        <v>0</v>
      </c>
      <c r="AI607">
        <v>1</v>
      </c>
      <c r="AJ607">
        <v>1</v>
      </c>
      <c r="AK607">
        <v>1</v>
      </c>
      <c r="AL607">
        <v>1</v>
      </c>
      <c r="AN607">
        <v>0</v>
      </c>
      <c r="AO607">
        <v>1</v>
      </c>
      <c r="AP607">
        <v>0</v>
      </c>
      <c r="AQ607">
        <v>0</v>
      </c>
      <c r="AR607">
        <v>0</v>
      </c>
      <c r="AS607" t="s">
        <v>3</v>
      </c>
      <c r="AT607">
        <v>1.38</v>
      </c>
      <c r="AU607" t="s">
        <v>3</v>
      </c>
      <c r="AV607">
        <v>0</v>
      </c>
      <c r="AW607">
        <v>2</v>
      </c>
      <c r="AX607">
        <v>33035967</v>
      </c>
      <c r="AY607">
        <v>1</v>
      </c>
      <c r="AZ607">
        <v>0</v>
      </c>
      <c r="BA607">
        <v>576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Y607*Source!I293</f>
        <v>7.5134099999999995E-2</v>
      </c>
      <c r="CY607">
        <f>AB607</f>
        <v>3.37</v>
      </c>
      <c r="CZ607">
        <f>AF607</f>
        <v>3.37</v>
      </c>
      <c r="DA607">
        <f>AJ607</f>
        <v>1</v>
      </c>
      <c r="DB607">
        <v>0</v>
      </c>
    </row>
    <row r="608" spans="1:106" x14ac:dyDescent="0.2">
      <c r="A608">
        <f>ROW(Source!A293)</f>
        <v>293</v>
      </c>
      <c r="B608">
        <v>33034105</v>
      </c>
      <c r="C608">
        <v>33035950</v>
      </c>
      <c r="D608">
        <v>32516433</v>
      </c>
      <c r="E608">
        <v>1</v>
      </c>
      <c r="F608">
        <v>1</v>
      </c>
      <c r="G608">
        <v>19</v>
      </c>
      <c r="H608">
        <v>2</v>
      </c>
      <c r="I608" t="s">
        <v>808</v>
      </c>
      <c r="J608" t="s">
        <v>809</v>
      </c>
      <c r="K608" t="s">
        <v>810</v>
      </c>
      <c r="L608">
        <v>1368</v>
      </c>
      <c r="N608">
        <v>1011</v>
      </c>
      <c r="O608" t="s">
        <v>801</v>
      </c>
      <c r="P608" t="s">
        <v>801</v>
      </c>
      <c r="Q608">
        <v>1</v>
      </c>
      <c r="W608">
        <v>0</v>
      </c>
      <c r="X608">
        <v>1483315828</v>
      </c>
      <c r="Y608">
        <v>0.31</v>
      </c>
      <c r="AA608">
        <v>0</v>
      </c>
      <c r="AB608">
        <v>566.44000000000005</v>
      </c>
      <c r="AC608">
        <v>281.27999999999997</v>
      </c>
      <c r="AD608">
        <v>0</v>
      </c>
      <c r="AE608">
        <v>0</v>
      </c>
      <c r="AF608">
        <v>566.44000000000005</v>
      </c>
      <c r="AG608">
        <v>281.27999999999997</v>
      </c>
      <c r="AH608">
        <v>0</v>
      </c>
      <c r="AI608">
        <v>1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3</v>
      </c>
      <c r="AT608">
        <v>0.31</v>
      </c>
      <c r="AU608" t="s">
        <v>3</v>
      </c>
      <c r="AV608">
        <v>0</v>
      </c>
      <c r="AW608">
        <v>2</v>
      </c>
      <c r="AX608">
        <v>33035968</v>
      </c>
      <c r="AY608">
        <v>1</v>
      </c>
      <c r="AZ608">
        <v>0</v>
      </c>
      <c r="BA608">
        <v>577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Y608*Source!I293</f>
        <v>1.6877949999999999E-2</v>
      </c>
      <c r="CY608">
        <f>AB608</f>
        <v>566.44000000000005</v>
      </c>
      <c r="CZ608">
        <f>AF608</f>
        <v>566.44000000000005</v>
      </c>
      <c r="DA608">
        <f>AJ608</f>
        <v>1</v>
      </c>
      <c r="DB608">
        <v>0</v>
      </c>
    </row>
    <row r="609" spans="1:106" x14ac:dyDescent="0.2">
      <c r="A609">
        <f>ROW(Source!A293)</f>
        <v>293</v>
      </c>
      <c r="B609">
        <v>33034105</v>
      </c>
      <c r="C609">
        <v>33035950</v>
      </c>
      <c r="D609">
        <v>32516599</v>
      </c>
      <c r="E609">
        <v>1</v>
      </c>
      <c r="F609">
        <v>1</v>
      </c>
      <c r="G609">
        <v>19</v>
      </c>
      <c r="H609">
        <v>2</v>
      </c>
      <c r="I609" t="s">
        <v>811</v>
      </c>
      <c r="J609" t="s">
        <v>812</v>
      </c>
      <c r="K609" t="s">
        <v>813</v>
      </c>
      <c r="L609">
        <v>1368</v>
      </c>
      <c r="N609">
        <v>1011</v>
      </c>
      <c r="O609" t="s">
        <v>801</v>
      </c>
      <c r="P609" t="s">
        <v>801</v>
      </c>
      <c r="Q609">
        <v>1</v>
      </c>
      <c r="W609">
        <v>0</v>
      </c>
      <c r="X609">
        <v>47389749</v>
      </c>
      <c r="Y609">
        <v>26.25</v>
      </c>
      <c r="AA609">
        <v>0</v>
      </c>
      <c r="AB609">
        <v>9.7100000000000009</v>
      </c>
      <c r="AC609">
        <v>2.25</v>
      </c>
      <c r="AD609">
        <v>0</v>
      </c>
      <c r="AE609">
        <v>0</v>
      </c>
      <c r="AF609">
        <v>9.7100000000000009</v>
      </c>
      <c r="AG609">
        <v>2.25</v>
      </c>
      <c r="AH609">
        <v>0</v>
      </c>
      <c r="AI609">
        <v>1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0</v>
      </c>
      <c r="AQ609">
        <v>0</v>
      </c>
      <c r="AR609">
        <v>0</v>
      </c>
      <c r="AS609" t="s">
        <v>3</v>
      </c>
      <c r="AT609">
        <v>26.25</v>
      </c>
      <c r="AU609" t="s">
        <v>3</v>
      </c>
      <c r="AV609">
        <v>0</v>
      </c>
      <c r="AW609">
        <v>2</v>
      </c>
      <c r="AX609">
        <v>33035969</v>
      </c>
      <c r="AY609">
        <v>1</v>
      </c>
      <c r="AZ609">
        <v>0</v>
      </c>
      <c r="BA609">
        <v>578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Y609*Source!I293</f>
        <v>1.4291812500000001</v>
      </c>
      <c r="CY609">
        <f>AB609</f>
        <v>9.7100000000000009</v>
      </c>
      <c r="CZ609">
        <f>AF609</f>
        <v>9.7100000000000009</v>
      </c>
      <c r="DA609">
        <f>AJ609</f>
        <v>1</v>
      </c>
      <c r="DB609">
        <v>0</v>
      </c>
    </row>
    <row r="610" spans="1:106" x14ac:dyDescent="0.2">
      <c r="A610">
        <f>ROW(Source!A293)</f>
        <v>293</v>
      </c>
      <c r="B610">
        <v>33034105</v>
      </c>
      <c r="C610">
        <v>33035950</v>
      </c>
      <c r="D610">
        <v>32517836</v>
      </c>
      <c r="E610">
        <v>1</v>
      </c>
      <c r="F610">
        <v>1</v>
      </c>
      <c r="G610">
        <v>19</v>
      </c>
      <c r="H610">
        <v>3</v>
      </c>
      <c r="I610" t="s">
        <v>814</v>
      </c>
      <c r="J610" t="s">
        <v>815</v>
      </c>
      <c r="K610" t="s">
        <v>816</v>
      </c>
      <c r="L610">
        <v>1348</v>
      </c>
      <c r="N610">
        <v>1009</v>
      </c>
      <c r="O610" t="s">
        <v>19</v>
      </c>
      <c r="P610" t="s">
        <v>19</v>
      </c>
      <c r="Q610">
        <v>1000</v>
      </c>
      <c r="W610">
        <v>0</v>
      </c>
      <c r="X610">
        <v>1571432467</v>
      </c>
      <c r="Y610">
        <v>0.04</v>
      </c>
      <c r="AA610">
        <v>31493.279999999999</v>
      </c>
      <c r="AB610">
        <v>0</v>
      </c>
      <c r="AC610">
        <v>0</v>
      </c>
      <c r="AD610">
        <v>0</v>
      </c>
      <c r="AE610">
        <v>31493.279999999999</v>
      </c>
      <c r="AF610">
        <v>0</v>
      </c>
      <c r="AG610">
        <v>0</v>
      </c>
      <c r="AH610">
        <v>0</v>
      </c>
      <c r="AI610">
        <v>1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3</v>
      </c>
      <c r="AT610">
        <v>0.04</v>
      </c>
      <c r="AU610" t="s">
        <v>3</v>
      </c>
      <c r="AV610">
        <v>0</v>
      </c>
      <c r="AW610">
        <v>2</v>
      </c>
      <c r="AX610">
        <v>33035970</v>
      </c>
      <c r="AY610">
        <v>1</v>
      </c>
      <c r="AZ610">
        <v>0</v>
      </c>
      <c r="BA610">
        <v>579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Y610*Source!I293</f>
        <v>2.1778000000000001E-3</v>
      </c>
      <c r="CY610">
        <f t="shared" ref="CY610:CY620" si="90">AA610</f>
        <v>31493.279999999999</v>
      </c>
      <c r="CZ610">
        <f t="shared" ref="CZ610:CZ620" si="91">AE610</f>
        <v>31493.279999999999</v>
      </c>
      <c r="DA610">
        <f t="shared" ref="DA610:DA620" si="92">AI610</f>
        <v>1</v>
      </c>
      <c r="DB610">
        <v>0</v>
      </c>
    </row>
    <row r="611" spans="1:106" x14ac:dyDescent="0.2">
      <c r="A611">
        <f>ROW(Source!A293)</f>
        <v>293</v>
      </c>
      <c r="B611">
        <v>33034105</v>
      </c>
      <c r="C611">
        <v>33035950</v>
      </c>
      <c r="D611">
        <v>32518156</v>
      </c>
      <c r="E611">
        <v>1</v>
      </c>
      <c r="F611">
        <v>1</v>
      </c>
      <c r="G611">
        <v>19</v>
      </c>
      <c r="H611">
        <v>3</v>
      </c>
      <c r="I611" t="s">
        <v>817</v>
      </c>
      <c r="J611" t="s">
        <v>818</v>
      </c>
      <c r="K611" t="s">
        <v>819</v>
      </c>
      <c r="L611">
        <v>1348</v>
      </c>
      <c r="N611">
        <v>1009</v>
      </c>
      <c r="O611" t="s">
        <v>19</v>
      </c>
      <c r="P611" t="s">
        <v>19</v>
      </c>
      <c r="Q611">
        <v>1000</v>
      </c>
      <c r="W611">
        <v>0</v>
      </c>
      <c r="X611">
        <v>1574046373</v>
      </c>
      <c r="Y611">
        <v>3.6999999999999998E-2</v>
      </c>
      <c r="AA611">
        <v>45454.3</v>
      </c>
      <c r="AB611">
        <v>0</v>
      </c>
      <c r="AC611">
        <v>0</v>
      </c>
      <c r="AD611">
        <v>0</v>
      </c>
      <c r="AE611">
        <v>45454.3</v>
      </c>
      <c r="AF611">
        <v>0</v>
      </c>
      <c r="AG611">
        <v>0</v>
      </c>
      <c r="AH611">
        <v>0</v>
      </c>
      <c r="AI611">
        <v>1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0</v>
      </c>
      <c r="AQ611">
        <v>0</v>
      </c>
      <c r="AR611">
        <v>0</v>
      </c>
      <c r="AS611" t="s">
        <v>3</v>
      </c>
      <c r="AT611">
        <v>3.6999999999999998E-2</v>
      </c>
      <c r="AU611" t="s">
        <v>3</v>
      </c>
      <c r="AV611">
        <v>0</v>
      </c>
      <c r="AW611">
        <v>2</v>
      </c>
      <c r="AX611">
        <v>33035971</v>
      </c>
      <c r="AY611">
        <v>1</v>
      </c>
      <c r="AZ611">
        <v>0</v>
      </c>
      <c r="BA611">
        <v>580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Y611*Source!I293</f>
        <v>2.014465E-3</v>
      </c>
      <c r="CY611">
        <f t="shared" si="90"/>
        <v>45454.3</v>
      </c>
      <c r="CZ611">
        <f t="shared" si="91"/>
        <v>45454.3</v>
      </c>
      <c r="DA611">
        <f t="shared" si="92"/>
        <v>1</v>
      </c>
      <c r="DB611">
        <v>0</v>
      </c>
    </row>
    <row r="612" spans="1:106" x14ac:dyDescent="0.2">
      <c r="A612">
        <f>ROW(Source!A293)</f>
        <v>293</v>
      </c>
      <c r="B612">
        <v>33034105</v>
      </c>
      <c r="C612">
        <v>33035950</v>
      </c>
      <c r="D612">
        <v>32518894</v>
      </c>
      <c r="E612">
        <v>1</v>
      </c>
      <c r="F612">
        <v>1</v>
      </c>
      <c r="G612">
        <v>19</v>
      </c>
      <c r="H612">
        <v>3</v>
      </c>
      <c r="I612" t="s">
        <v>820</v>
      </c>
      <c r="J612" t="s">
        <v>821</v>
      </c>
      <c r="K612" t="s">
        <v>822</v>
      </c>
      <c r="L612">
        <v>1327</v>
      </c>
      <c r="N612">
        <v>1005</v>
      </c>
      <c r="O612" t="s">
        <v>823</v>
      </c>
      <c r="P612" t="s">
        <v>823</v>
      </c>
      <c r="Q612">
        <v>1</v>
      </c>
      <c r="W612">
        <v>0</v>
      </c>
      <c r="X612">
        <v>-1132375348</v>
      </c>
      <c r="Y612">
        <v>5.6</v>
      </c>
      <c r="AA612">
        <v>63.78</v>
      </c>
      <c r="AB612">
        <v>0</v>
      </c>
      <c r="AC612">
        <v>0</v>
      </c>
      <c r="AD612">
        <v>0</v>
      </c>
      <c r="AE612">
        <v>63.78</v>
      </c>
      <c r="AF612">
        <v>0</v>
      </c>
      <c r="AG612">
        <v>0</v>
      </c>
      <c r="AH612">
        <v>0</v>
      </c>
      <c r="AI612">
        <v>1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0</v>
      </c>
      <c r="AQ612">
        <v>0</v>
      </c>
      <c r="AR612">
        <v>0</v>
      </c>
      <c r="AS612" t="s">
        <v>3</v>
      </c>
      <c r="AT612">
        <v>5.6</v>
      </c>
      <c r="AU612" t="s">
        <v>3</v>
      </c>
      <c r="AV612">
        <v>0</v>
      </c>
      <c r="AW612">
        <v>2</v>
      </c>
      <c r="AX612">
        <v>33035973</v>
      </c>
      <c r="AY612">
        <v>1</v>
      </c>
      <c r="AZ612">
        <v>0</v>
      </c>
      <c r="BA612">
        <v>581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Y612*Source!I293</f>
        <v>0.304892</v>
      </c>
      <c r="CY612">
        <f t="shared" si="90"/>
        <v>63.78</v>
      </c>
      <c r="CZ612">
        <f t="shared" si="91"/>
        <v>63.78</v>
      </c>
      <c r="DA612">
        <f t="shared" si="92"/>
        <v>1</v>
      </c>
      <c r="DB612">
        <v>0</v>
      </c>
    </row>
    <row r="613" spans="1:106" x14ac:dyDescent="0.2">
      <c r="A613">
        <f>ROW(Source!A293)</f>
        <v>293</v>
      </c>
      <c r="B613">
        <v>33034105</v>
      </c>
      <c r="C613">
        <v>33035950</v>
      </c>
      <c r="D613">
        <v>32517311</v>
      </c>
      <c r="E613">
        <v>1</v>
      </c>
      <c r="F613">
        <v>1</v>
      </c>
      <c r="G613">
        <v>19</v>
      </c>
      <c r="H613">
        <v>3</v>
      </c>
      <c r="I613" t="s">
        <v>824</v>
      </c>
      <c r="J613" t="s">
        <v>825</v>
      </c>
      <c r="K613" t="s">
        <v>826</v>
      </c>
      <c r="L613">
        <v>1348</v>
      </c>
      <c r="N613">
        <v>1009</v>
      </c>
      <c r="O613" t="s">
        <v>19</v>
      </c>
      <c r="P613" t="s">
        <v>19</v>
      </c>
      <c r="Q613">
        <v>1000</v>
      </c>
      <c r="W613">
        <v>0</v>
      </c>
      <c r="X613">
        <v>1471527661</v>
      </c>
      <c r="Y613">
        <v>0.05</v>
      </c>
      <c r="AA613">
        <v>4752.91</v>
      </c>
      <c r="AB613">
        <v>0</v>
      </c>
      <c r="AC613">
        <v>0</v>
      </c>
      <c r="AD613">
        <v>0</v>
      </c>
      <c r="AE613">
        <v>4752.91</v>
      </c>
      <c r="AF613">
        <v>0</v>
      </c>
      <c r="AG613">
        <v>0</v>
      </c>
      <c r="AH613">
        <v>0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0</v>
      </c>
      <c r="AQ613">
        <v>0</v>
      </c>
      <c r="AR613">
        <v>0</v>
      </c>
      <c r="AS613" t="s">
        <v>3</v>
      </c>
      <c r="AT613">
        <v>0.05</v>
      </c>
      <c r="AU613" t="s">
        <v>3</v>
      </c>
      <c r="AV613">
        <v>0</v>
      </c>
      <c r="AW613">
        <v>2</v>
      </c>
      <c r="AX613">
        <v>33035972</v>
      </c>
      <c r="AY613">
        <v>1</v>
      </c>
      <c r="AZ613">
        <v>0</v>
      </c>
      <c r="BA613">
        <v>582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Y613*Source!I293</f>
        <v>2.7222500000000003E-3</v>
      </c>
      <c r="CY613">
        <f t="shared" si="90"/>
        <v>4752.91</v>
      </c>
      <c r="CZ613">
        <f t="shared" si="91"/>
        <v>4752.91</v>
      </c>
      <c r="DA613">
        <f t="shared" si="92"/>
        <v>1</v>
      </c>
      <c r="DB613">
        <v>0</v>
      </c>
    </row>
    <row r="614" spans="1:106" x14ac:dyDescent="0.2">
      <c r="A614">
        <f>ROW(Source!A293)</f>
        <v>293</v>
      </c>
      <c r="B614">
        <v>33034105</v>
      </c>
      <c r="C614">
        <v>33035950</v>
      </c>
      <c r="D614">
        <v>32519061</v>
      </c>
      <c r="E614">
        <v>1</v>
      </c>
      <c r="F614">
        <v>1</v>
      </c>
      <c r="G614">
        <v>19</v>
      </c>
      <c r="H614">
        <v>3</v>
      </c>
      <c r="I614" t="s">
        <v>827</v>
      </c>
      <c r="J614" t="s">
        <v>828</v>
      </c>
      <c r="K614" t="s">
        <v>829</v>
      </c>
      <c r="L614">
        <v>1339</v>
      </c>
      <c r="N614">
        <v>1007</v>
      </c>
      <c r="O614" t="s">
        <v>830</v>
      </c>
      <c r="P614" t="s">
        <v>830</v>
      </c>
      <c r="Q614">
        <v>1</v>
      </c>
      <c r="W614">
        <v>0</v>
      </c>
      <c r="X614">
        <v>1653821073</v>
      </c>
      <c r="Y614">
        <v>1.75</v>
      </c>
      <c r="AA614">
        <v>29.98</v>
      </c>
      <c r="AB614">
        <v>0</v>
      </c>
      <c r="AC614">
        <v>0</v>
      </c>
      <c r="AD614">
        <v>0</v>
      </c>
      <c r="AE614">
        <v>29.98</v>
      </c>
      <c r="AF614">
        <v>0</v>
      </c>
      <c r="AG614">
        <v>0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0</v>
      </c>
      <c r="AQ614">
        <v>0</v>
      </c>
      <c r="AR614">
        <v>0</v>
      </c>
      <c r="AS614" t="s">
        <v>3</v>
      </c>
      <c r="AT614">
        <v>1.75</v>
      </c>
      <c r="AU614" t="s">
        <v>3</v>
      </c>
      <c r="AV614">
        <v>0</v>
      </c>
      <c r="AW614">
        <v>2</v>
      </c>
      <c r="AX614">
        <v>33035974</v>
      </c>
      <c r="AY614">
        <v>1</v>
      </c>
      <c r="AZ614">
        <v>0</v>
      </c>
      <c r="BA614">
        <v>583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Y614*Source!I293</f>
        <v>9.5278749999999995E-2</v>
      </c>
      <c r="CY614">
        <f t="shared" si="90"/>
        <v>29.98</v>
      </c>
      <c r="CZ614">
        <f t="shared" si="91"/>
        <v>29.98</v>
      </c>
      <c r="DA614">
        <f t="shared" si="92"/>
        <v>1</v>
      </c>
      <c r="DB614">
        <v>0</v>
      </c>
    </row>
    <row r="615" spans="1:106" x14ac:dyDescent="0.2">
      <c r="A615">
        <f>ROW(Source!A293)</f>
        <v>293</v>
      </c>
      <c r="B615">
        <v>33034105</v>
      </c>
      <c r="C615">
        <v>33035950</v>
      </c>
      <c r="D615">
        <v>32517740</v>
      </c>
      <c r="E615">
        <v>1</v>
      </c>
      <c r="F615">
        <v>1</v>
      </c>
      <c r="G615">
        <v>19</v>
      </c>
      <c r="H615">
        <v>3</v>
      </c>
      <c r="I615" t="s">
        <v>831</v>
      </c>
      <c r="J615" t="s">
        <v>832</v>
      </c>
      <c r="K615" t="s">
        <v>833</v>
      </c>
      <c r="L615">
        <v>1339</v>
      </c>
      <c r="N615">
        <v>1007</v>
      </c>
      <c r="O615" t="s">
        <v>830</v>
      </c>
      <c r="P615" t="s">
        <v>830</v>
      </c>
      <c r="Q615">
        <v>1</v>
      </c>
      <c r="W615">
        <v>0</v>
      </c>
      <c r="X615">
        <v>-86784973</v>
      </c>
      <c r="Y615">
        <v>0.08</v>
      </c>
      <c r="AA615">
        <v>4993.7</v>
      </c>
      <c r="AB615">
        <v>0</v>
      </c>
      <c r="AC615">
        <v>0</v>
      </c>
      <c r="AD615">
        <v>0</v>
      </c>
      <c r="AE615">
        <v>4993.7</v>
      </c>
      <c r="AF615">
        <v>0</v>
      </c>
      <c r="AG615">
        <v>0</v>
      </c>
      <c r="AH615">
        <v>0</v>
      </c>
      <c r="AI615">
        <v>1</v>
      </c>
      <c r="AJ615">
        <v>1</v>
      </c>
      <c r="AK615">
        <v>1</v>
      </c>
      <c r="AL615">
        <v>1</v>
      </c>
      <c r="AN615">
        <v>0</v>
      </c>
      <c r="AO615">
        <v>1</v>
      </c>
      <c r="AP615">
        <v>0</v>
      </c>
      <c r="AQ615">
        <v>0</v>
      </c>
      <c r="AR615">
        <v>0</v>
      </c>
      <c r="AS615" t="s">
        <v>3</v>
      </c>
      <c r="AT615">
        <v>0.08</v>
      </c>
      <c r="AU615" t="s">
        <v>3</v>
      </c>
      <c r="AV615">
        <v>0</v>
      </c>
      <c r="AW615">
        <v>2</v>
      </c>
      <c r="AX615">
        <v>33035975</v>
      </c>
      <c r="AY615">
        <v>1</v>
      </c>
      <c r="AZ615">
        <v>0</v>
      </c>
      <c r="BA615">
        <v>584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Y615*Source!I293</f>
        <v>4.3556000000000003E-3</v>
      </c>
      <c r="CY615">
        <f t="shared" si="90"/>
        <v>4993.7</v>
      </c>
      <c r="CZ615">
        <f t="shared" si="91"/>
        <v>4993.7</v>
      </c>
      <c r="DA615">
        <f t="shared" si="92"/>
        <v>1</v>
      </c>
      <c r="DB615">
        <v>0</v>
      </c>
    </row>
    <row r="616" spans="1:106" x14ac:dyDescent="0.2">
      <c r="A616">
        <f>ROW(Source!A293)</f>
        <v>293</v>
      </c>
      <c r="B616">
        <v>33034105</v>
      </c>
      <c r="C616">
        <v>33035950</v>
      </c>
      <c r="D616">
        <v>32517729</v>
      </c>
      <c r="E616">
        <v>1</v>
      </c>
      <c r="F616">
        <v>1</v>
      </c>
      <c r="G616">
        <v>19</v>
      </c>
      <c r="H616">
        <v>3</v>
      </c>
      <c r="I616" t="s">
        <v>834</v>
      </c>
      <c r="J616" t="s">
        <v>835</v>
      </c>
      <c r="K616" t="s">
        <v>836</v>
      </c>
      <c r="L616">
        <v>1339</v>
      </c>
      <c r="N616">
        <v>1007</v>
      </c>
      <c r="O616" t="s">
        <v>830</v>
      </c>
      <c r="P616" t="s">
        <v>830</v>
      </c>
      <c r="Q616">
        <v>1</v>
      </c>
      <c r="W616">
        <v>0</v>
      </c>
      <c r="X616">
        <v>-36459073</v>
      </c>
      <c r="Y616">
        <v>0.69</v>
      </c>
      <c r="AA616">
        <v>3762.19</v>
      </c>
      <c r="AB616">
        <v>0</v>
      </c>
      <c r="AC616">
        <v>0</v>
      </c>
      <c r="AD616">
        <v>0</v>
      </c>
      <c r="AE616">
        <v>3762.19</v>
      </c>
      <c r="AF616">
        <v>0</v>
      </c>
      <c r="AG616">
        <v>0</v>
      </c>
      <c r="AH616">
        <v>0</v>
      </c>
      <c r="AI616">
        <v>1</v>
      </c>
      <c r="AJ616">
        <v>1</v>
      </c>
      <c r="AK616">
        <v>1</v>
      </c>
      <c r="AL616">
        <v>1</v>
      </c>
      <c r="AN616">
        <v>0</v>
      </c>
      <c r="AO616">
        <v>1</v>
      </c>
      <c r="AP616">
        <v>0</v>
      </c>
      <c r="AQ616">
        <v>0</v>
      </c>
      <c r="AR616">
        <v>0</v>
      </c>
      <c r="AS616" t="s">
        <v>3</v>
      </c>
      <c r="AT616">
        <v>0.69</v>
      </c>
      <c r="AU616" t="s">
        <v>3</v>
      </c>
      <c r="AV616">
        <v>0</v>
      </c>
      <c r="AW616">
        <v>2</v>
      </c>
      <c r="AX616">
        <v>33035976</v>
      </c>
      <c r="AY616">
        <v>1</v>
      </c>
      <c r="AZ616">
        <v>0</v>
      </c>
      <c r="BA616">
        <v>585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Y616*Source!I293</f>
        <v>3.7567049999999998E-2</v>
      </c>
      <c r="CY616">
        <f t="shared" si="90"/>
        <v>3762.19</v>
      </c>
      <c r="CZ616">
        <f t="shared" si="91"/>
        <v>3762.19</v>
      </c>
      <c r="DA616">
        <f t="shared" si="92"/>
        <v>1</v>
      </c>
      <c r="DB616">
        <v>0</v>
      </c>
    </row>
    <row r="617" spans="1:106" x14ac:dyDescent="0.2">
      <c r="A617">
        <f>ROW(Source!A293)</f>
        <v>293</v>
      </c>
      <c r="B617">
        <v>33034105</v>
      </c>
      <c r="C617">
        <v>33035950</v>
      </c>
      <c r="D617">
        <v>32517783</v>
      </c>
      <c r="E617">
        <v>1</v>
      </c>
      <c r="F617">
        <v>1</v>
      </c>
      <c r="G617">
        <v>19</v>
      </c>
      <c r="H617">
        <v>3</v>
      </c>
      <c r="I617" t="s">
        <v>837</v>
      </c>
      <c r="J617" t="s">
        <v>838</v>
      </c>
      <c r="K617" t="s">
        <v>839</v>
      </c>
      <c r="L617">
        <v>1339</v>
      </c>
      <c r="N617">
        <v>1007</v>
      </c>
      <c r="O617" t="s">
        <v>830</v>
      </c>
      <c r="P617" t="s">
        <v>830</v>
      </c>
      <c r="Q617">
        <v>1</v>
      </c>
      <c r="W617">
        <v>0</v>
      </c>
      <c r="X617">
        <v>-1282603236</v>
      </c>
      <c r="Y617">
        <v>0.2</v>
      </c>
      <c r="AA617">
        <v>5631.96</v>
      </c>
      <c r="AB617">
        <v>0</v>
      </c>
      <c r="AC617">
        <v>0</v>
      </c>
      <c r="AD617">
        <v>0</v>
      </c>
      <c r="AE617">
        <v>5631.96</v>
      </c>
      <c r="AF617">
        <v>0</v>
      </c>
      <c r="AG617">
        <v>0</v>
      </c>
      <c r="AH617">
        <v>0</v>
      </c>
      <c r="AI617">
        <v>1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3</v>
      </c>
      <c r="AT617">
        <v>0.2</v>
      </c>
      <c r="AU617" t="s">
        <v>3</v>
      </c>
      <c r="AV617">
        <v>0</v>
      </c>
      <c r="AW617">
        <v>2</v>
      </c>
      <c r="AX617">
        <v>33035977</v>
      </c>
      <c r="AY617">
        <v>1</v>
      </c>
      <c r="AZ617">
        <v>0</v>
      </c>
      <c r="BA617">
        <v>586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Y617*Source!I293</f>
        <v>1.0889000000000001E-2</v>
      </c>
      <c r="CY617">
        <f t="shared" si="90"/>
        <v>5631.96</v>
      </c>
      <c r="CZ617">
        <f t="shared" si="91"/>
        <v>5631.96</v>
      </c>
      <c r="DA617">
        <f t="shared" si="92"/>
        <v>1</v>
      </c>
      <c r="DB617">
        <v>0</v>
      </c>
    </row>
    <row r="618" spans="1:106" x14ac:dyDescent="0.2">
      <c r="A618">
        <f>ROW(Source!A293)</f>
        <v>293</v>
      </c>
      <c r="B618">
        <v>33034105</v>
      </c>
      <c r="C618">
        <v>33035950</v>
      </c>
      <c r="D618">
        <v>32517784</v>
      </c>
      <c r="E618">
        <v>1</v>
      </c>
      <c r="F618">
        <v>1</v>
      </c>
      <c r="G618">
        <v>19</v>
      </c>
      <c r="H618">
        <v>3</v>
      </c>
      <c r="I618" t="s">
        <v>840</v>
      </c>
      <c r="J618" t="s">
        <v>841</v>
      </c>
      <c r="K618" t="s">
        <v>842</v>
      </c>
      <c r="L618">
        <v>1339</v>
      </c>
      <c r="N618">
        <v>1007</v>
      </c>
      <c r="O618" t="s">
        <v>830</v>
      </c>
      <c r="P618" t="s">
        <v>830</v>
      </c>
      <c r="Q618">
        <v>1</v>
      </c>
      <c r="W618">
        <v>0</v>
      </c>
      <c r="X618">
        <v>966492149</v>
      </c>
      <c r="Y618">
        <v>0.69</v>
      </c>
      <c r="AA618">
        <v>5631.96</v>
      </c>
      <c r="AB618">
        <v>0</v>
      </c>
      <c r="AC618">
        <v>0</v>
      </c>
      <c r="AD618">
        <v>0</v>
      </c>
      <c r="AE618">
        <v>5631.96</v>
      </c>
      <c r="AF618">
        <v>0</v>
      </c>
      <c r="AG618">
        <v>0</v>
      </c>
      <c r="AH618">
        <v>0</v>
      </c>
      <c r="AI618">
        <v>1</v>
      </c>
      <c r="AJ618">
        <v>1</v>
      </c>
      <c r="AK618">
        <v>1</v>
      </c>
      <c r="AL618">
        <v>1</v>
      </c>
      <c r="AN618">
        <v>0</v>
      </c>
      <c r="AO618">
        <v>1</v>
      </c>
      <c r="AP618">
        <v>0</v>
      </c>
      <c r="AQ618">
        <v>0</v>
      </c>
      <c r="AR618">
        <v>0</v>
      </c>
      <c r="AS618" t="s">
        <v>3</v>
      </c>
      <c r="AT618">
        <v>0.69</v>
      </c>
      <c r="AU618" t="s">
        <v>3</v>
      </c>
      <c r="AV618">
        <v>0</v>
      </c>
      <c r="AW618">
        <v>2</v>
      </c>
      <c r="AX618">
        <v>33035978</v>
      </c>
      <c r="AY618">
        <v>1</v>
      </c>
      <c r="AZ618">
        <v>0</v>
      </c>
      <c r="BA618">
        <v>587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Y618*Source!I293</f>
        <v>3.7567049999999998E-2</v>
      </c>
      <c r="CY618">
        <f t="shared" si="90"/>
        <v>5631.96</v>
      </c>
      <c r="CZ618">
        <f t="shared" si="91"/>
        <v>5631.96</v>
      </c>
      <c r="DA618">
        <f t="shared" si="92"/>
        <v>1</v>
      </c>
      <c r="DB618">
        <v>0</v>
      </c>
    </row>
    <row r="619" spans="1:106" x14ac:dyDescent="0.2">
      <c r="A619">
        <f>ROW(Source!A293)</f>
        <v>293</v>
      </c>
      <c r="B619">
        <v>33034105</v>
      </c>
      <c r="C619">
        <v>33035950</v>
      </c>
      <c r="D619">
        <v>32519911</v>
      </c>
      <c r="E619">
        <v>1</v>
      </c>
      <c r="F619">
        <v>1</v>
      </c>
      <c r="G619">
        <v>19</v>
      </c>
      <c r="H619">
        <v>3</v>
      </c>
      <c r="I619" t="s">
        <v>843</v>
      </c>
      <c r="J619" t="s">
        <v>844</v>
      </c>
      <c r="K619" t="s">
        <v>845</v>
      </c>
      <c r="L619">
        <v>1339</v>
      </c>
      <c r="N619">
        <v>1007</v>
      </c>
      <c r="O619" t="s">
        <v>830</v>
      </c>
      <c r="P619" t="s">
        <v>830</v>
      </c>
      <c r="Q619">
        <v>1</v>
      </c>
      <c r="W619">
        <v>0</v>
      </c>
      <c r="X619">
        <v>-1613524913</v>
      </c>
      <c r="Y619">
        <v>102</v>
      </c>
      <c r="AA619">
        <v>3195.93</v>
      </c>
      <c r="AB619">
        <v>0</v>
      </c>
      <c r="AC619">
        <v>0</v>
      </c>
      <c r="AD619">
        <v>0</v>
      </c>
      <c r="AE619">
        <v>3195.93</v>
      </c>
      <c r="AF619">
        <v>0</v>
      </c>
      <c r="AG619">
        <v>0</v>
      </c>
      <c r="AH619">
        <v>0</v>
      </c>
      <c r="AI619">
        <v>1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3</v>
      </c>
      <c r="AT619">
        <v>102</v>
      </c>
      <c r="AU619" t="s">
        <v>3</v>
      </c>
      <c r="AV619">
        <v>0</v>
      </c>
      <c r="AW619">
        <v>2</v>
      </c>
      <c r="AX619">
        <v>33035979</v>
      </c>
      <c r="AY619">
        <v>1</v>
      </c>
      <c r="AZ619">
        <v>0</v>
      </c>
      <c r="BA619">
        <v>588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Y619*Source!I293</f>
        <v>5.5533900000000003</v>
      </c>
      <c r="CY619">
        <f t="shared" si="90"/>
        <v>3195.93</v>
      </c>
      <c r="CZ619">
        <f t="shared" si="91"/>
        <v>3195.93</v>
      </c>
      <c r="DA619">
        <f t="shared" si="92"/>
        <v>1</v>
      </c>
      <c r="DB619">
        <v>0</v>
      </c>
    </row>
    <row r="620" spans="1:106" x14ac:dyDescent="0.2">
      <c r="A620">
        <f>ROW(Source!A293)</f>
        <v>293</v>
      </c>
      <c r="B620">
        <v>33034105</v>
      </c>
      <c r="C620">
        <v>33035950</v>
      </c>
      <c r="D620">
        <v>32521663</v>
      </c>
      <c r="E620">
        <v>1</v>
      </c>
      <c r="F620">
        <v>1</v>
      </c>
      <c r="G620">
        <v>19</v>
      </c>
      <c r="H620">
        <v>3</v>
      </c>
      <c r="I620" t="s">
        <v>846</v>
      </c>
      <c r="J620" t="s">
        <v>847</v>
      </c>
      <c r="K620" t="s">
        <v>848</v>
      </c>
      <c r="L620">
        <v>1327</v>
      </c>
      <c r="N620">
        <v>1005</v>
      </c>
      <c r="O620" t="s">
        <v>823</v>
      </c>
      <c r="P620" t="s">
        <v>823</v>
      </c>
      <c r="Q620">
        <v>1</v>
      </c>
      <c r="W620">
        <v>0</v>
      </c>
      <c r="X620">
        <v>603730207</v>
      </c>
      <c r="Y620">
        <v>49.5</v>
      </c>
      <c r="AA620">
        <v>207.09</v>
      </c>
      <c r="AB620">
        <v>0</v>
      </c>
      <c r="AC620">
        <v>0</v>
      </c>
      <c r="AD620">
        <v>0</v>
      </c>
      <c r="AE620">
        <v>207.09</v>
      </c>
      <c r="AF620">
        <v>0</v>
      </c>
      <c r="AG620">
        <v>0</v>
      </c>
      <c r="AH620">
        <v>0</v>
      </c>
      <c r="AI620">
        <v>1</v>
      </c>
      <c r="AJ620">
        <v>1</v>
      </c>
      <c r="AK620">
        <v>1</v>
      </c>
      <c r="AL620">
        <v>1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3</v>
      </c>
      <c r="AT620">
        <v>49.5</v>
      </c>
      <c r="AU620" t="s">
        <v>3</v>
      </c>
      <c r="AV620">
        <v>0</v>
      </c>
      <c r="AW620">
        <v>2</v>
      </c>
      <c r="AX620">
        <v>33035980</v>
      </c>
      <c r="AY620">
        <v>1</v>
      </c>
      <c r="AZ620">
        <v>0</v>
      </c>
      <c r="BA620">
        <v>589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Y620*Source!I293</f>
        <v>2.6950275000000001</v>
      </c>
      <c r="CY620">
        <f t="shared" si="90"/>
        <v>207.09</v>
      </c>
      <c r="CZ620">
        <f t="shared" si="91"/>
        <v>207.09</v>
      </c>
      <c r="DA620">
        <f t="shared" si="92"/>
        <v>1</v>
      </c>
      <c r="DB620">
        <v>0</v>
      </c>
    </row>
    <row r="621" spans="1:106" x14ac:dyDescent="0.2">
      <c r="A621">
        <f>ROW(Source!A296)</f>
        <v>296</v>
      </c>
      <c r="B621">
        <v>33034105</v>
      </c>
      <c r="C621">
        <v>33035983</v>
      </c>
      <c r="D621">
        <v>32505425</v>
      </c>
      <c r="E621">
        <v>19</v>
      </c>
      <c r="F621">
        <v>1</v>
      </c>
      <c r="G621">
        <v>19</v>
      </c>
      <c r="H621">
        <v>1</v>
      </c>
      <c r="I621" t="s">
        <v>795</v>
      </c>
      <c r="J621" t="s">
        <v>3</v>
      </c>
      <c r="K621" t="s">
        <v>796</v>
      </c>
      <c r="L621">
        <v>1191</v>
      </c>
      <c r="N621">
        <v>1013</v>
      </c>
      <c r="O621" t="s">
        <v>797</v>
      </c>
      <c r="P621" t="s">
        <v>797</v>
      </c>
      <c r="Q621">
        <v>1</v>
      </c>
      <c r="W621">
        <v>0</v>
      </c>
      <c r="X621">
        <v>476480486</v>
      </c>
      <c r="Y621">
        <v>36.11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0</v>
      </c>
      <c r="AQ621">
        <v>0</v>
      </c>
      <c r="AR621">
        <v>0</v>
      </c>
      <c r="AS621" t="s">
        <v>3</v>
      </c>
      <c r="AT621">
        <v>36.11</v>
      </c>
      <c r="AU621" t="s">
        <v>3</v>
      </c>
      <c r="AV621">
        <v>1</v>
      </c>
      <c r="AW621">
        <v>2</v>
      </c>
      <c r="AX621">
        <v>33035989</v>
      </c>
      <c r="AY621">
        <v>1</v>
      </c>
      <c r="AZ621">
        <v>0</v>
      </c>
      <c r="BA621">
        <v>590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Y621*Source!I296</f>
        <v>77.564279999999997</v>
      </c>
      <c r="CY621">
        <f>AD621</f>
        <v>0</v>
      </c>
      <c r="CZ621">
        <f>AH621</f>
        <v>0</v>
      </c>
      <c r="DA621">
        <f>AL621</f>
        <v>1</v>
      </c>
      <c r="DB621">
        <v>0</v>
      </c>
    </row>
    <row r="622" spans="1:106" x14ac:dyDescent="0.2">
      <c r="A622">
        <f>ROW(Source!A296)</f>
        <v>296</v>
      </c>
      <c r="B622">
        <v>33034105</v>
      </c>
      <c r="C622">
        <v>33035983</v>
      </c>
      <c r="D622">
        <v>32516754</v>
      </c>
      <c r="E622">
        <v>1</v>
      </c>
      <c r="F622">
        <v>1</v>
      </c>
      <c r="G622">
        <v>19</v>
      </c>
      <c r="H622">
        <v>2</v>
      </c>
      <c r="I622" t="s">
        <v>798</v>
      </c>
      <c r="J622" t="s">
        <v>799</v>
      </c>
      <c r="K622" t="s">
        <v>800</v>
      </c>
      <c r="L622">
        <v>1368</v>
      </c>
      <c r="N622">
        <v>1011</v>
      </c>
      <c r="O622" t="s">
        <v>801</v>
      </c>
      <c r="P622" t="s">
        <v>801</v>
      </c>
      <c r="Q622">
        <v>1</v>
      </c>
      <c r="W622">
        <v>0</v>
      </c>
      <c r="X622">
        <v>-1683917449</v>
      </c>
      <c r="Y622">
        <v>21.91</v>
      </c>
      <c r="AA622">
        <v>0</v>
      </c>
      <c r="AB622">
        <v>70.98</v>
      </c>
      <c r="AC622">
        <v>6.52</v>
      </c>
      <c r="AD622">
        <v>0</v>
      </c>
      <c r="AE622">
        <v>0</v>
      </c>
      <c r="AF622">
        <v>70.98</v>
      </c>
      <c r="AG622">
        <v>6.52</v>
      </c>
      <c r="AH622">
        <v>0</v>
      </c>
      <c r="AI622">
        <v>1</v>
      </c>
      <c r="AJ622">
        <v>1</v>
      </c>
      <c r="AK622">
        <v>1</v>
      </c>
      <c r="AL622">
        <v>1</v>
      </c>
      <c r="AN622">
        <v>0</v>
      </c>
      <c r="AO622">
        <v>1</v>
      </c>
      <c r="AP622">
        <v>0</v>
      </c>
      <c r="AQ622">
        <v>0</v>
      </c>
      <c r="AR622">
        <v>0</v>
      </c>
      <c r="AS622" t="s">
        <v>3</v>
      </c>
      <c r="AT622">
        <v>21.91</v>
      </c>
      <c r="AU622" t="s">
        <v>3</v>
      </c>
      <c r="AV622">
        <v>0</v>
      </c>
      <c r="AW622">
        <v>2</v>
      </c>
      <c r="AX622">
        <v>33035990</v>
      </c>
      <c r="AY622">
        <v>1</v>
      </c>
      <c r="AZ622">
        <v>0</v>
      </c>
      <c r="BA622">
        <v>591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Y622*Source!I296</f>
        <v>47.06268</v>
      </c>
      <c r="CY622">
        <f>AB622</f>
        <v>70.98</v>
      </c>
      <c r="CZ622">
        <f>AF622</f>
        <v>70.98</v>
      </c>
      <c r="DA622">
        <f>AJ622</f>
        <v>1</v>
      </c>
      <c r="DB622">
        <v>0</v>
      </c>
    </row>
    <row r="623" spans="1:106" x14ac:dyDescent="0.2">
      <c r="A623">
        <f>ROW(Source!A296)</f>
        <v>296</v>
      </c>
      <c r="B623">
        <v>33034105</v>
      </c>
      <c r="C623">
        <v>33035983</v>
      </c>
      <c r="D623">
        <v>32518977</v>
      </c>
      <c r="E623">
        <v>1</v>
      </c>
      <c r="F623">
        <v>1</v>
      </c>
      <c r="G623">
        <v>19</v>
      </c>
      <c r="H623">
        <v>3</v>
      </c>
      <c r="I623" t="s">
        <v>802</v>
      </c>
      <c r="J623" t="s">
        <v>803</v>
      </c>
      <c r="K623" t="s">
        <v>804</v>
      </c>
      <c r="L623">
        <v>1348</v>
      </c>
      <c r="N623">
        <v>1009</v>
      </c>
      <c r="O623" t="s">
        <v>19</v>
      </c>
      <c r="P623" t="s">
        <v>19</v>
      </c>
      <c r="Q623">
        <v>1000</v>
      </c>
      <c r="W623">
        <v>0</v>
      </c>
      <c r="X623">
        <v>-1592467254</v>
      </c>
      <c r="Y623">
        <v>0.03</v>
      </c>
      <c r="AA623">
        <v>117442.26</v>
      </c>
      <c r="AB623">
        <v>0</v>
      </c>
      <c r="AC623">
        <v>0</v>
      </c>
      <c r="AD623">
        <v>0</v>
      </c>
      <c r="AE623">
        <v>117442.26</v>
      </c>
      <c r="AF623">
        <v>0</v>
      </c>
      <c r="AG623">
        <v>0</v>
      </c>
      <c r="AH623">
        <v>0</v>
      </c>
      <c r="AI623">
        <v>1</v>
      </c>
      <c r="AJ623">
        <v>1</v>
      </c>
      <c r="AK623">
        <v>1</v>
      </c>
      <c r="AL623">
        <v>1</v>
      </c>
      <c r="AN623">
        <v>0</v>
      </c>
      <c r="AO623">
        <v>1</v>
      </c>
      <c r="AP623">
        <v>0</v>
      </c>
      <c r="AQ623">
        <v>0</v>
      </c>
      <c r="AR623">
        <v>0</v>
      </c>
      <c r="AS623" t="s">
        <v>3</v>
      </c>
      <c r="AT623">
        <v>0.03</v>
      </c>
      <c r="AU623" t="s">
        <v>3</v>
      </c>
      <c r="AV623">
        <v>0</v>
      </c>
      <c r="AW623">
        <v>2</v>
      </c>
      <c r="AX623">
        <v>33035991</v>
      </c>
      <c r="AY623">
        <v>1</v>
      </c>
      <c r="AZ623">
        <v>0</v>
      </c>
      <c r="BA623">
        <v>592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Y623*Source!I296</f>
        <v>6.4439999999999997E-2</v>
      </c>
      <c r="CY623">
        <f>AA623</f>
        <v>117442.26</v>
      </c>
      <c r="CZ623">
        <f>AE623</f>
        <v>117442.26</v>
      </c>
      <c r="DA623">
        <f>AI623</f>
        <v>1</v>
      </c>
      <c r="DB623">
        <v>0</v>
      </c>
    </row>
    <row r="624" spans="1:106" x14ac:dyDescent="0.2">
      <c r="A624">
        <f>ROW(Source!A296)</f>
        <v>296</v>
      </c>
      <c r="B624">
        <v>33034105</v>
      </c>
      <c r="C624">
        <v>33035983</v>
      </c>
      <c r="D624">
        <v>32520163</v>
      </c>
      <c r="E624">
        <v>1</v>
      </c>
      <c r="F624">
        <v>1</v>
      </c>
      <c r="G624">
        <v>19</v>
      </c>
      <c r="H624">
        <v>3</v>
      </c>
      <c r="I624" t="s">
        <v>25</v>
      </c>
      <c r="J624" t="s">
        <v>27</v>
      </c>
      <c r="K624" t="s">
        <v>26</v>
      </c>
      <c r="L624">
        <v>1348</v>
      </c>
      <c r="N624">
        <v>1009</v>
      </c>
      <c r="O624" t="s">
        <v>19</v>
      </c>
      <c r="P624" t="s">
        <v>19</v>
      </c>
      <c r="Q624">
        <v>1000</v>
      </c>
      <c r="W624">
        <v>0</v>
      </c>
      <c r="X624">
        <v>-1467733540</v>
      </c>
      <c r="Y624">
        <v>1</v>
      </c>
      <c r="AA624">
        <v>53410.15</v>
      </c>
      <c r="AB624">
        <v>0</v>
      </c>
      <c r="AC624">
        <v>0</v>
      </c>
      <c r="AD624">
        <v>0</v>
      </c>
      <c r="AE624">
        <v>53410.15</v>
      </c>
      <c r="AF624">
        <v>0</v>
      </c>
      <c r="AG624">
        <v>0</v>
      </c>
      <c r="AH624">
        <v>0</v>
      </c>
      <c r="AI624">
        <v>1</v>
      </c>
      <c r="AJ624">
        <v>1</v>
      </c>
      <c r="AK624">
        <v>1</v>
      </c>
      <c r="AL624">
        <v>1</v>
      </c>
      <c r="AN624">
        <v>0</v>
      </c>
      <c r="AO624">
        <v>1</v>
      </c>
      <c r="AP624">
        <v>0</v>
      </c>
      <c r="AQ624">
        <v>0</v>
      </c>
      <c r="AR624">
        <v>0</v>
      </c>
      <c r="AS624" t="s">
        <v>3</v>
      </c>
      <c r="AT624">
        <v>1</v>
      </c>
      <c r="AU624" t="s">
        <v>3</v>
      </c>
      <c r="AV624">
        <v>0</v>
      </c>
      <c r="AW624">
        <v>2</v>
      </c>
      <c r="AX624">
        <v>33035992</v>
      </c>
      <c r="AY624">
        <v>1</v>
      </c>
      <c r="AZ624">
        <v>0</v>
      </c>
      <c r="BA624">
        <v>593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Y624*Source!I296</f>
        <v>2.1480000000000001</v>
      </c>
      <c r="CY624">
        <f>AA624</f>
        <v>53410.15</v>
      </c>
      <c r="CZ624">
        <f>AE624</f>
        <v>53410.15</v>
      </c>
      <c r="DA624">
        <f>AI624</f>
        <v>1</v>
      </c>
      <c r="DB624">
        <v>0</v>
      </c>
    </row>
    <row r="625" spans="1:106" x14ac:dyDescent="0.2">
      <c r="A625">
        <f>ROW(Source!A296)</f>
        <v>296</v>
      </c>
      <c r="B625">
        <v>33034105</v>
      </c>
      <c r="C625">
        <v>33035983</v>
      </c>
      <c r="D625">
        <v>32520163</v>
      </c>
      <c r="E625">
        <v>1</v>
      </c>
      <c r="F625">
        <v>1</v>
      </c>
      <c r="G625">
        <v>19</v>
      </c>
      <c r="H625">
        <v>3</v>
      </c>
      <c r="I625" t="s">
        <v>25</v>
      </c>
      <c r="J625" t="s">
        <v>27</v>
      </c>
      <c r="K625" t="s">
        <v>26</v>
      </c>
      <c r="L625">
        <v>1348</v>
      </c>
      <c r="N625">
        <v>1009</v>
      </c>
      <c r="O625" t="s">
        <v>19</v>
      </c>
      <c r="P625" t="s">
        <v>19</v>
      </c>
      <c r="Q625">
        <v>1000</v>
      </c>
      <c r="W625">
        <v>0</v>
      </c>
      <c r="X625">
        <v>-1467733540</v>
      </c>
      <c r="Y625">
        <v>-1</v>
      </c>
      <c r="AA625">
        <v>53410.15</v>
      </c>
      <c r="AB625">
        <v>0</v>
      </c>
      <c r="AC625">
        <v>0</v>
      </c>
      <c r="AD625">
        <v>0</v>
      </c>
      <c r="AE625">
        <v>53410.15</v>
      </c>
      <c r="AF625">
        <v>0</v>
      </c>
      <c r="AG625">
        <v>0</v>
      </c>
      <c r="AH625">
        <v>0</v>
      </c>
      <c r="AI625">
        <v>1</v>
      </c>
      <c r="AJ625">
        <v>1</v>
      </c>
      <c r="AK625">
        <v>1</v>
      </c>
      <c r="AL625">
        <v>1</v>
      </c>
      <c r="AN625">
        <v>0</v>
      </c>
      <c r="AO625">
        <v>0</v>
      </c>
      <c r="AP625">
        <v>0</v>
      </c>
      <c r="AQ625">
        <v>0</v>
      </c>
      <c r="AR625">
        <v>0</v>
      </c>
      <c r="AS625" t="s">
        <v>3</v>
      </c>
      <c r="AT625">
        <v>-1</v>
      </c>
      <c r="AU625" t="s">
        <v>3</v>
      </c>
      <c r="AV625">
        <v>0</v>
      </c>
      <c r="AW625">
        <v>1</v>
      </c>
      <c r="AX625">
        <v>-1</v>
      </c>
      <c r="AY625">
        <v>0</v>
      </c>
      <c r="AZ625">
        <v>0</v>
      </c>
      <c r="BA625" t="s">
        <v>3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Y625*Source!I296</f>
        <v>-2.1480000000000001</v>
      </c>
      <c r="CY625">
        <f>AA625</f>
        <v>53410.15</v>
      </c>
      <c r="CZ625">
        <f>AE625</f>
        <v>53410.15</v>
      </c>
      <c r="DA625">
        <f>AI625</f>
        <v>1</v>
      </c>
      <c r="DB625">
        <v>0</v>
      </c>
    </row>
    <row r="626" spans="1:106" x14ac:dyDescent="0.2">
      <c r="A626">
        <f>ROW(Source!A298)</f>
        <v>298</v>
      </c>
      <c r="B626">
        <v>33034105</v>
      </c>
      <c r="C626">
        <v>33035994</v>
      </c>
      <c r="D626">
        <v>32505425</v>
      </c>
      <c r="E626">
        <v>19</v>
      </c>
      <c r="F626">
        <v>1</v>
      </c>
      <c r="G626">
        <v>19</v>
      </c>
      <c r="H626">
        <v>1</v>
      </c>
      <c r="I626" t="s">
        <v>795</v>
      </c>
      <c r="J626" t="s">
        <v>3</v>
      </c>
      <c r="K626" t="s">
        <v>796</v>
      </c>
      <c r="L626">
        <v>1191</v>
      </c>
      <c r="N626">
        <v>1013</v>
      </c>
      <c r="O626" t="s">
        <v>797</v>
      </c>
      <c r="P626" t="s">
        <v>797</v>
      </c>
      <c r="Q626">
        <v>1</v>
      </c>
      <c r="W626">
        <v>0</v>
      </c>
      <c r="X626">
        <v>476480486</v>
      </c>
      <c r="Y626">
        <v>453.1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1</v>
      </c>
      <c r="AJ626">
        <v>1</v>
      </c>
      <c r="AK626">
        <v>1</v>
      </c>
      <c r="AL626">
        <v>1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3</v>
      </c>
      <c r="AT626">
        <v>453.1</v>
      </c>
      <c r="AU626" t="s">
        <v>3</v>
      </c>
      <c r="AV626">
        <v>1</v>
      </c>
      <c r="AW626">
        <v>2</v>
      </c>
      <c r="AX626">
        <v>33036010</v>
      </c>
      <c r="AY626">
        <v>1</v>
      </c>
      <c r="AZ626">
        <v>0</v>
      </c>
      <c r="BA626">
        <v>594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Y626*Source!I298</f>
        <v>149.06990000000002</v>
      </c>
      <c r="CY626">
        <f>AD626</f>
        <v>0</v>
      </c>
      <c r="CZ626">
        <f>AH626</f>
        <v>0</v>
      </c>
      <c r="DA626">
        <f>AL626</f>
        <v>1</v>
      </c>
      <c r="DB626">
        <v>0</v>
      </c>
    </row>
    <row r="627" spans="1:106" x14ac:dyDescent="0.2">
      <c r="A627">
        <f>ROW(Source!A298)</f>
        <v>298</v>
      </c>
      <c r="B627">
        <v>33034105</v>
      </c>
      <c r="C627">
        <v>33035994</v>
      </c>
      <c r="D627">
        <v>32517073</v>
      </c>
      <c r="E627">
        <v>1</v>
      </c>
      <c r="F627">
        <v>1</v>
      </c>
      <c r="G627">
        <v>19</v>
      </c>
      <c r="H627">
        <v>2</v>
      </c>
      <c r="I627" t="s">
        <v>805</v>
      </c>
      <c r="J627" t="s">
        <v>806</v>
      </c>
      <c r="K627" t="s">
        <v>807</v>
      </c>
      <c r="L627">
        <v>1368</v>
      </c>
      <c r="N627">
        <v>1011</v>
      </c>
      <c r="O627" t="s">
        <v>801</v>
      </c>
      <c r="P627" t="s">
        <v>801</v>
      </c>
      <c r="Q627">
        <v>1</v>
      </c>
      <c r="W627">
        <v>0</v>
      </c>
      <c r="X627">
        <v>-865246060</v>
      </c>
      <c r="Y627">
        <v>1.38</v>
      </c>
      <c r="AA627">
        <v>0</v>
      </c>
      <c r="AB627">
        <v>3.37</v>
      </c>
      <c r="AC627">
        <v>0.85</v>
      </c>
      <c r="AD627">
        <v>0</v>
      </c>
      <c r="AE627">
        <v>0</v>
      </c>
      <c r="AF627">
        <v>3.37</v>
      </c>
      <c r="AG627">
        <v>0.85</v>
      </c>
      <c r="AH627">
        <v>0</v>
      </c>
      <c r="AI627">
        <v>1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3</v>
      </c>
      <c r="AT627">
        <v>1.38</v>
      </c>
      <c r="AU627" t="s">
        <v>3</v>
      </c>
      <c r="AV627">
        <v>0</v>
      </c>
      <c r="AW627">
        <v>2</v>
      </c>
      <c r="AX627">
        <v>33036011</v>
      </c>
      <c r="AY627">
        <v>1</v>
      </c>
      <c r="AZ627">
        <v>0</v>
      </c>
      <c r="BA627">
        <v>595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Y627*Source!I298</f>
        <v>0.45401999999999998</v>
      </c>
      <c r="CY627">
        <f>AB627</f>
        <v>3.37</v>
      </c>
      <c r="CZ627">
        <f>AF627</f>
        <v>3.37</v>
      </c>
      <c r="DA627">
        <f>AJ627</f>
        <v>1</v>
      </c>
      <c r="DB627">
        <v>0</v>
      </c>
    </row>
    <row r="628" spans="1:106" x14ac:dyDescent="0.2">
      <c r="A628">
        <f>ROW(Source!A298)</f>
        <v>298</v>
      </c>
      <c r="B628">
        <v>33034105</v>
      </c>
      <c r="C628">
        <v>33035994</v>
      </c>
      <c r="D628">
        <v>32516433</v>
      </c>
      <c r="E628">
        <v>1</v>
      </c>
      <c r="F628">
        <v>1</v>
      </c>
      <c r="G628">
        <v>19</v>
      </c>
      <c r="H628">
        <v>2</v>
      </c>
      <c r="I628" t="s">
        <v>808</v>
      </c>
      <c r="J628" t="s">
        <v>809</v>
      </c>
      <c r="K628" t="s">
        <v>810</v>
      </c>
      <c r="L628">
        <v>1368</v>
      </c>
      <c r="N628">
        <v>1011</v>
      </c>
      <c r="O628" t="s">
        <v>801</v>
      </c>
      <c r="P628" t="s">
        <v>801</v>
      </c>
      <c r="Q628">
        <v>1</v>
      </c>
      <c r="W628">
        <v>0</v>
      </c>
      <c r="X628">
        <v>1483315828</v>
      </c>
      <c r="Y628">
        <v>0.31</v>
      </c>
      <c r="AA628">
        <v>0</v>
      </c>
      <c r="AB628">
        <v>566.44000000000005</v>
      </c>
      <c r="AC628">
        <v>281.27999999999997</v>
      </c>
      <c r="AD628">
        <v>0</v>
      </c>
      <c r="AE628">
        <v>0</v>
      </c>
      <c r="AF628">
        <v>566.44000000000005</v>
      </c>
      <c r="AG628">
        <v>281.27999999999997</v>
      </c>
      <c r="AH628">
        <v>0</v>
      </c>
      <c r="AI628">
        <v>1</v>
      </c>
      <c r="AJ628">
        <v>1</v>
      </c>
      <c r="AK628">
        <v>1</v>
      </c>
      <c r="AL628">
        <v>1</v>
      </c>
      <c r="AN628">
        <v>0</v>
      </c>
      <c r="AO628">
        <v>1</v>
      </c>
      <c r="AP628">
        <v>0</v>
      </c>
      <c r="AQ628">
        <v>0</v>
      </c>
      <c r="AR628">
        <v>0</v>
      </c>
      <c r="AS628" t="s">
        <v>3</v>
      </c>
      <c r="AT628">
        <v>0.31</v>
      </c>
      <c r="AU628" t="s">
        <v>3</v>
      </c>
      <c r="AV628">
        <v>0</v>
      </c>
      <c r="AW628">
        <v>2</v>
      </c>
      <c r="AX628">
        <v>33036012</v>
      </c>
      <c r="AY628">
        <v>1</v>
      </c>
      <c r="AZ628">
        <v>0</v>
      </c>
      <c r="BA628">
        <v>596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Y628*Source!I298</f>
        <v>0.10199</v>
      </c>
      <c r="CY628">
        <f>AB628</f>
        <v>566.44000000000005</v>
      </c>
      <c r="CZ628">
        <f>AF628</f>
        <v>566.44000000000005</v>
      </c>
      <c r="DA628">
        <f>AJ628</f>
        <v>1</v>
      </c>
      <c r="DB628">
        <v>0</v>
      </c>
    </row>
    <row r="629" spans="1:106" x14ac:dyDescent="0.2">
      <c r="A629">
        <f>ROW(Source!A298)</f>
        <v>298</v>
      </c>
      <c r="B629">
        <v>33034105</v>
      </c>
      <c r="C629">
        <v>33035994</v>
      </c>
      <c r="D629">
        <v>32516599</v>
      </c>
      <c r="E629">
        <v>1</v>
      </c>
      <c r="F629">
        <v>1</v>
      </c>
      <c r="G629">
        <v>19</v>
      </c>
      <c r="H629">
        <v>2</v>
      </c>
      <c r="I629" t="s">
        <v>811</v>
      </c>
      <c r="J629" t="s">
        <v>812</v>
      </c>
      <c r="K629" t="s">
        <v>813</v>
      </c>
      <c r="L629">
        <v>1368</v>
      </c>
      <c r="N629">
        <v>1011</v>
      </c>
      <c r="O629" t="s">
        <v>801</v>
      </c>
      <c r="P629" t="s">
        <v>801</v>
      </c>
      <c r="Q629">
        <v>1</v>
      </c>
      <c r="W629">
        <v>0</v>
      </c>
      <c r="X629">
        <v>47389749</v>
      </c>
      <c r="Y629">
        <v>26.25</v>
      </c>
      <c r="AA629">
        <v>0</v>
      </c>
      <c r="AB629">
        <v>9.7100000000000009</v>
      </c>
      <c r="AC629">
        <v>2.25</v>
      </c>
      <c r="AD629">
        <v>0</v>
      </c>
      <c r="AE629">
        <v>0</v>
      </c>
      <c r="AF629">
        <v>9.7100000000000009</v>
      </c>
      <c r="AG629">
        <v>2.25</v>
      </c>
      <c r="AH629">
        <v>0</v>
      </c>
      <c r="AI629">
        <v>1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3</v>
      </c>
      <c r="AT629">
        <v>26.25</v>
      </c>
      <c r="AU629" t="s">
        <v>3</v>
      </c>
      <c r="AV629">
        <v>0</v>
      </c>
      <c r="AW629">
        <v>2</v>
      </c>
      <c r="AX629">
        <v>33036013</v>
      </c>
      <c r="AY629">
        <v>1</v>
      </c>
      <c r="AZ629">
        <v>0</v>
      </c>
      <c r="BA629">
        <v>597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Y629*Source!I298</f>
        <v>8.6362500000000004</v>
      </c>
      <c r="CY629">
        <f>AB629</f>
        <v>9.7100000000000009</v>
      </c>
      <c r="CZ629">
        <f>AF629</f>
        <v>9.7100000000000009</v>
      </c>
      <c r="DA629">
        <f>AJ629</f>
        <v>1</v>
      </c>
      <c r="DB629">
        <v>0</v>
      </c>
    </row>
    <row r="630" spans="1:106" x14ac:dyDescent="0.2">
      <c r="A630">
        <f>ROW(Source!A298)</f>
        <v>298</v>
      </c>
      <c r="B630">
        <v>33034105</v>
      </c>
      <c r="C630">
        <v>33035994</v>
      </c>
      <c r="D630">
        <v>32517836</v>
      </c>
      <c r="E630">
        <v>1</v>
      </c>
      <c r="F630">
        <v>1</v>
      </c>
      <c r="G630">
        <v>19</v>
      </c>
      <c r="H630">
        <v>3</v>
      </c>
      <c r="I630" t="s">
        <v>814</v>
      </c>
      <c r="J630" t="s">
        <v>815</v>
      </c>
      <c r="K630" t="s">
        <v>816</v>
      </c>
      <c r="L630">
        <v>1348</v>
      </c>
      <c r="N630">
        <v>1009</v>
      </c>
      <c r="O630" t="s">
        <v>19</v>
      </c>
      <c r="P630" t="s">
        <v>19</v>
      </c>
      <c r="Q630">
        <v>1000</v>
      </c>
      <c r="W630">
        <v>0</v>
      </c>
      <c r="X630">
        <v>1571432467</v>
      </c>
      <c r="Y630">
        <v>0.04</v>
      </c>
      <c r="AA630">
        <v>31493.279999999999</v>
      </c>
      <c r="AB630">
        <v>0</v>
      </c>
      <c r="AC630">
        <v>0</v>
      </c>
      <c r="AD630">
        <v>0</v>
      </c>
      <c r="AE630">
        <v>31493.279999999999</v>
      </c>
      <c r="AF630">
        <v>0</v>
      </c>
      <c r="AG630">
        <v>0</v>
      </c>
      <c r="AH630">
        <v>0</v>
      </c>
      <c r="AI630">
        <v>1</v>
      </c>
      <c r="AJ630">
        <v>1</v>
      </c>
      <c r="AK630">
        <v>1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3</v>
      </c>
      <c r="AT630">
        <v>0.04</v>
      </c>
      <c r="AU630" t="s">
        <v>3</v>
      </c>
      <c r="AV630">
        <v>0</v>
      </c>
      <c r="AW630">
        <v>2</v>
      </c>
      <c r="AX630">
        <v>33036014</v>
      </c>
      <c r="AY630">
        <v>1</v>
      </c>
      <c r="AZ630">
        <v>0</v>
      </c>
      <c r="BA630">
        <v>598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Y630*Source!I298</f>
        <v>1.3160000000000002E-2</v>
      </c>
      <c r="CY630">
        <f t="shared" ref="CY630:CY640" si="93">AA630</f>
        <v>31493.279999999999</v>
      </c>
      <c r="CZ630">
        <f t="shared" ref="CZ630:CZ640" si="94">AE630</f>
        <v>31493.279999999999</v>
      </c>
      <c r="DA630">
        <f t="shared" ref="DA630:DA640" si="95">AI630</f>
        <v>1</v>
      </c>
      <c r="DB630">
        <v>0</v>
      </c>
    </row>
    <row r="631" spans="1:106" x14ac:dyDescent="0.2">
      <c r="A631">
        <f>ROW(Source!A298)</f>
        <v>298</v>
      </c>
      <c r="B631">
        <v>33034105</v>
      </c>
      <c r="C631">
        <v>33035994</v>
      </c>
      <c r="D631">
        <v>32518156</v>
      </c>
      <c r="E631">
        <v>1</v>
      </c>
      <c r="F631">
        <v>1</v>
      </c>
      <c r="G631">
        <v>19</v>
      </c>
      <c r="H631">
        <v>3</v>
      </c>
      <c r="I631" t="s">
        <v>817</v>
      </c>
      <c r="J631" t="s">
        <v>818</v>
      </c>
      <c r="K631" t="s">
        <v>819</v>
      </c>
      <c r="L631">
        <v>1348</v>
      </c>
      <c r="N631">
        <v>1009</v>
      </c>
      <c r="O631" t="s">
        <v>19</v>
      </c>
      <c r="P631" t="s">
        <v>19</v>
      </c>
      <c r="Q631">
        <v>1000</v>
      </c>
      <c r="W631">
        <v>0</v>
      </c>
      <c r="X631">
        <v>1574046373</v>
      </c>
      <c r="Y631">
        <v>3.6999999999999998E-2</v>
      </c>
      <c r="AA631">
        <v>45454.3</v>
      </c>
      <c r="AB631">
        <v>0</v>
      </c>
      <c r="AC631">
        <v>0</v>
      </c>
      <c r="AD631">
        <v>0</v>
      </c>
      <c r="AE631">
        <v>45454.3</v>
      </c>
      <c r="AF631">
        <v>0</v>
      </c>
      <c r="AG631">
        <v>0</v>
      </c>
      <c r="AH631">
        <v>0</v>
      </c>
      <c r="AI631">
        <v>1</v>
      </c>
      <c r="AJ631">
        <v>1</v>
      </c>
      <c r="AK631">
        <v>1</v>
      </c>
      <c r="AL631">
        <v>1</v>
      </c>
      <c r="AN631">
        <v>0</v>
      </c>
      <c r="AO631">
        <v>1</v>
      </c>
      <c r="AP631">
        <v>0</v>
      </c>
      <c r="AQ631">
        <v>0</v>
      </c>
      <c r="AR631">
        <v>0</v>
      </c>
      <c r="AS631" t="s">
        <v>3</v>
      </c>
      <c r="AT631">
        <v>3.6999999999999998E-2</v>
      </c>
      <c r="AU631" t="s">
        <v>3</v>
      </c>
      <c r="AV631">
        <v>0</v>
      </c>
      <c r="AW631">
        <v>2</v>
      </c>
      <c r="AX631">
        <v>33036015</v>
      </c>
      <c r="AY631">
        <v>1</v>
      </c>
      <c r="AZ631">
        <v>0</v>
      </c>
      <c r="BA631">
        <v>599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Y631*Source!I298</f>
        <v>1.2173E-2</v>
      </c>
      <c r="CY631">
        <f t="shared" si="93"/>
        <v>45454.3</v>
      </c>
      <c r="CZ631">
        <f t="shared" si="94"/>
        <v>45454.3</v>
      </c>
      <c r="DA631">
        <f t="shared" si="95"/>
        <v>1</v>
      </c>
      <c r="DB631">
        <v>0</v>
      </c>
    </row>
    <row r="632" spans="1:106" x14ac:dyDescent="0.2">
      <c r="A632">
        <f>ROW(Source!A298)</f>
        <v>298</v>
      </c>
      <c r="B632">
        <v>33034105</v>
      </c>
      <c r="C632">
        <v>33035994</v>
      </c>
      <c r="D632">
        <v>32518894</v>
      </c>
      <c r="E632">
        <v>1</v>
      </c>
      <c r="F632">
        <v>1</v>
      </c>
      <c r="G632">
        <v>19</v>
      </c>
      <c r="H632">
        <v>3</v>
      </c>
      <c r="I632" t="s">
        <v>820</v>
      </c>
      <c r="J632" t="s">
        <v>821</v>
      </c>
      <c r="K632" t="s">
        <v>822</v>
      </c>
      <c r="L632">
        <v>1327</v>
      </c>
      <c r="N632">
        <v>1005</v>
      </c>
      <c r="O632" t="s">
        <v>823</v>
      </c>
      <c r="P632" t="s">
        <v>823</v>
      </c>
      <c r="Q632">
        <v>1</v>
      </c>
      <c r="W632">
        <v>0</v>
      </c>
      <c r="X632">
        <v>-1132375348</v>
      </c>
      <c r="Y632">
        <v>5.6</v>
      </c>
      <c r="AA632">
        <v>63.78</v>
      </c>
      <c r="AB632">
        <v>0</v>
      </c>
      <c r="AC632">
        <v>0</v>
      </c>
      <c r="AD632">
        <v>0</v>
      </c>
      <c r="AE632">
        <v>63.78</v>
      </c>
      <c r="AF632">
        <v>0</v>
      </c>
      <c r="AG632">
        <v>0</v>
      </c>
      <c r="AH632">
        <v>0</v>
      </c>
      <c r="AI632">
        <v>1</v>
      </c>
      <c r="AJ632">
        <v>1</v>
      </c>
      <c r="AK632">
        <v>1</v>
      </c>
      <c r="AL632">
        <v>1</v>
      </c>
      <c r="AN632">
        <v>0</v>
      </c>
      <c r="AO632">
        <v>1</v>
      </c>
      <c r="AP632">
        <v>0</v>
      </c>
      <c r="AQ632">
        <v>0</v>
      </c>
      <c r="AR632">
        <v>0</v>
      </c>
      <c r="AS632" t="s">
        <v>3</v>
      </c>
      <c r="AT632">
        <v>5.6</v>
      </c>
      <c r="AU632" t="s">
        <v>3</v>
      </c>
      <c r="AV632">
        <v>0</v>
      </c>
      <c r="AW632">
        <v>2</v>
      </c>
      <c r="AX632">
        <v>33036017</v>
      </c>
      <c r="AY632">
        <v>1</v>
      </c>
      <c r="AZ632">
        <v>0</v>
      </c>
      <c r="BA632">
        <v>600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Y632*Source!I298</f>
        <v>1.8424</v>
      </c>
      <c r="CY632">
        <f t="shared" si="93"/>
        <v>63.78</v>
      </c>
      <c r="CZ632">
        <f t="shared" si="94"/>
        <v>63.78</v>
      </c>
      <c r="DA632">
        <f t="shared" si="95"/>
        <v>1</v>
      </c>
      <c r="DB632">
        <v>0</v>
      </c>
    </row>
    <row r="633" spans="1:106" x14ac:dyDescent="0.2">
      <c r="A633">
        <f>ROW(Source!A298)</f>
        <v>298</v>
      </c>
      <c r="B633">
        <v>33034105</v>
      </c>
      <c r="C633">
        <v>33035994</v>
      </c>
      <c r="D633">
        <v>32517311</v>
      </c>
      <c r="E633">
        <v>1</v>
      </c>
      <c r="F633">
        <v>1</v>
      </c>
      <c r="G633">
        <v>19</v>
      </c>
      <c r="H633">
        <v>3</v>
      </c>
      <c r="I633" t="s">
        <v>824</v>
      </c>
      <c r="J633" t="s">
        <v>825</v>
      </c>
      <c r="K633" t="s">
        <v>826</v>
      </c>
      <c r="L633">
        <v>1348</v>
      </c>
      <c r="N633">
        <v>1009</v>
      </c>
      <c r="O633" t="s">
        <v>19</v>
      </c>
      <c r="P633" t="s">
        <v>19</v>
      </c>
      <c r="Q633">
        <v>1000</v>
      </c>
      <c r="W633">
        <v>0</v>
      </c>
      <c r="X633">
        <v>1471527661</v>
      </c>
      <c r="Y633">
        <v>0.05</v>
      </c>
      <c r="AA633">
        <v>4752.91</v>
      </c>
      <c r="AB633">
        <v>0</v>
      </c>
      <c r="AC633">
        <v>0</v>
      </c>
      <c r="AD633">
        <v>0</v>
      </c>
      <c r="AE633">
        <v>4752.91</v>
      </c>
      <c r="AF633">
        <v>0</v>
      </c>
      <c r="AG633">
        <v>0</v>
      </c>
      <c r="AH633">
        <v>0</v>
      </c>
      <c r="AI633">
        <v>1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0</v>
      </c>
      <c r="AQ633">
        <v>0</v>
      </c>
      <c r="AR633">
        <v>0</v>
      </c>
      <c r="AS633" t="s">
        <v>3</v>
      </c>
      <c r="AT633">
        <v>0.05</v>
      </c>
      <c r="AU633" t="s">
        <v>3</v>
      </c>
      <c r="AV633">
        <v>0</v>
      </c>
      <c r="AW633">
        <v>2</v>
      </c>
      <c r="AX633">
        <v>33036016</v>
      </c>
      <c r="AY633">
        <v>1</v>
      </c>
      <c r="AZ633">
        <v>0</v>
      </c>
      <c r="BA633">
        <v>601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Y633*Source!I298</f>
        <v>1.6450000000000003E-2</v>
      </c>
      <c r="CY633">
        <f t="shared" si="93"/>
        <v>4752.91</v>
      </c>
      <c r="CZ633">
        <f t="shared" si="94"/>
        <v>4752.91</v>
      </c>
      <c r="DA633">
        <f t="shared" si="95"/>
        <v>1</v>
      </c>
      <c r="DB633">
        <v>0</v>
      </c>
    </row>
    <row r="634" spans="1:106" x14ac:dyDescent="0.2">
      <c r="A634">
        <f>ROW(Source!A298)</f>
        <v>298</v>
      </c>
      <c r="B634">
        <v>33034105</v>
      </c>
      <c r="C634">
        <v>33035994</v>
      </c>
      <c r="D634">
        <v>32519061</v>
      </c>
      <c r="E634">
        <v>1</v>
      </c>
      <c r="F634">
        <v>1</v>
      </c>
      <c r="G634">
        <v>19</v>
      </c>
      <c r="H634">
        <v>3</v>
      </c>
      <c r="I634" t="s">
        <v>827</v>
      </c>
      <c r="J634" t="s">
        <v>828</v>
      </c>
      <c r="K634" t="s">
        <v>829</v>
      </c>
      <c r="L634">
        <v>1339</v>
      </c>
      <c r="N634">
        <v>1007</v>
      </c>
      <c r="O634" t="s">
        <v>830</v>
      </c>
      <c r="P634" t="s">
        <v>830</v>
      </c>
      <c r="Q634">
        <v>1</v>
      </c>
      <c r="W634">
        <v>0</v>
      </c>
      <c r="X634">
        <v>1653821073</v>
      </c>
      <c r="Y634">
        <v>1.75</v>
      </c>
      <c r="AA634">
        <v>29.98</v>
      </c>
      <c r="AB634">
        <v>0</v>
      </c>
      <c r="AC634">
        <v>0</v>
      </c>
      <c r="AD634">
        <v>0</v>
      </c>
      <c r="AE634">
        <v>29.98</v>
      </c>
      <c r="AF634">
        <v>0</v>
      </c>
      <c r="AG634">
        <v>0</v>
      </c>
      <c r="AH634">
        <v>0</v>
      </c>
      <c r="AI634">
        <v>1</v>
      </c>
      <c r="AJ634">
        <v>1</v>
      </c>
      <c r="AK634">
        <v>1</v>
      </c>
      <c r="AL634">
        <v>1</v>
      </c>
      <c r="AN634">
        <v>0</v>
      </c>
      <c r="AO634">
        <v>1</v>
      </c>
      <c r="AP634">
        <v>0</v>
      </c>
      <c r="AQ634">
        <v>0</v>
      </c>
      <c r="AR634">
        <v>0</v>
      </c>
      <c r="AS634" t="s">
        <v>3</v>
      </c>
      <c r="AT634">
        <v>1.75</v>
      </c>
      <c r="AU634" t="s">
        <v>3</v>
      </c>
      <c r="AV634">
        <v>0</v>
      </c>
      <c r="AW634">
        <v>2</v>
      </c>
      <c r="AX634">
        <v>33036018</v>
      </c>
      <c r="AY634">
        <v>1</v>
      </c>
      <c r="AZ634">
        <v>0</v>
      </c>
      <c r="BA634">
        <v>602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Y634*Source!I298</f>
        <v>0.57574999999999998</v>
      </c>
      <c r="CY634">
        <f t="shared" si="93"/>
        <v>29.98</v>
      </c>
      <c r="CZ634">
        <f t="shared" si="94"/>
        <v>29.98</v>
      </c>
      <c r="DA634">
        <f t="shared" si="95"/>
        <v>1</v>
      </c>
      <c r="DB634">
        <v>0</v>
      </c>
    </row>
    <row r="635" spans="1:106" x14ac:dyDescent="0.2">
      <c r="A635">
        <f>ROW(Source!A298)</f>
        <v>298</v>
      </c>
      <c r="B635">
        <v>33034105</v>
      </c>
      <c r="C635">
        <v>33035994</v>
      </c>
      <c r="D635">
        <v>32517740</v>
      </c>
      <c r="E635">
        <v>1</v>
      </c>
      <c r="F635">
        <v>1</v>
      </c>
      <c r="G635">
        <v>19</v>
      </c>
      <c r="H635">
        <v>3</v>
      </c>
      <c r="I635" t="s">
        <v>831</v>
      </c>
      <c r="J635" t="s">
        <v>832</v>
      </c>
      <c r="K635" t="s">
        <v>833</v>
      </c>
      <c r="L635">
        <v>1339</v>
      </c>
      <c r="N635">
        <v>1007</v>
      </c>
      <c r="O635" t="s">
        <v>830</v>
      </c>
      <c r="P635" t="s">
        <v>830</v>
      </c>
      <c r="Q635">
        <v>1</v>
      </c>
      <c r="W635">
        <v>0</v>
      </c>
      <c r="X635">
        <v>-86784973</v>
      </c>
      <c r="Y635">
        <v>0.08</v>
      </c>
      <c r="AA635">
        <v>4993.7</v>
      </c>
      <c r="AB635">
        <v>0</v>
      </c>
      <c r="AC635">
        <v>0</v>
      </c>
      <c r="AD635">
        <v>0</v>
      </c>
      <c r="AE635">
        <v>4993.7</v>
      </c>
      <c r="AF635">
        <v>0</v>
      </c>
      <c r="AG635">
        <v>0</v>
      </c>
      <c r="AH635">
        <v>0</v>
      </c>
      <c r="AI635">
        <v>1</v>
      </c>
      <c r="AJ635">
        <v>1</v>
      </c>
      <c r="AK635">
        <v>1</v>
      </c>
      <c r="AL635">
        <v>1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3</v>
      </c>
      <c r="AT635">
        <v>0.08</v>
      </c>
      <c r="AU635" t="s">
        <v>3</v>
      </c>
      <c r="AV635">
        <v>0</v>
      </c>
      <c r="AW635">
        <v>2</v>
      </c>
      <c r="AX635">
        <v>33036019</v>
      </c>
      <c r="AY635">
        <v>1</v>
      </c>
      <c r="AZ635">
        <v>0</v>
      </c>
      <c r="BA635">
        <v>603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Y635*Source!I298</f>
        <v>2.6320000000000003E-2</v>
      </c>
      <c r="CY635">
        <f t="shared" si="93"/>
        <v>4993.7</v>
      </c>
      <c r="CZ635">
        <f t="shared" si="94"/>
        <v>4993.7</v>
      </c>
      <c r="DA635">
        <f t="shared" si="95"/>
        <v>1</v>
      </c>
      <c r="DB635">
        <v>0</v>
      </c>
    </row>
    <row r="636" spans="1:106" x14ac:dyDescent="0.2">
      <c r="A636">
        <f>ROW(Source!A298)</f>
        <v>298</v>
      </c>
      <c r="B636">
        <v>33034105</v>
      </c>
      <c r="C636">
        <v>33035994</v>
      </c>
      <c r="D636">
        <v>32517729</v>
      </c>
      <c r="E636">
        <v>1</v>
      </c>
      <c r="F636">
        <v>1</v>
      </c>
      <c r="G636">
        <v>19</v>
      </c>
      <c r="H636">
        <v>3</v>
      </c>
      <c r="I636" t="s">
        <v>834</v>
      </c>
      <c r="J636" t="s">
        <v>835</v>
      </c>
      <c r="K636" t="s">
        <v>836</v>
      </c>
      <c r="L636">
        <v>1339</v>
      </c>
      <c r="N636">
        <v>1007</v>
      </c>
      <c r="O636" t="s">
        <v>830</v>
      </c>
      <c r="P636" t="s">
        <v>830</v>
      </c>
      <c r="Q636">
        <v>1</v>
      </c>
      <c r="W636">
        <v>0</v>
      </c>
      <c r="X636">
        <v>-36459073</v>
      </c>
      <c r="Y636">
        <v>0.69</v>
      </c>
      <c r="AA636">
        <v>3762.19</v>
      </c>
      <c r="AB636">
        <v>0</v>
      </c>
      <c r="AC636">
        <v>0</v>
      </c>
      <c r="AD636">
        <v>0</v>
      </c>
      <c r="AE636">
        <v>3762.19</v>
      </c>
      <c r="AF636">
        <v>0</v>
      </c>
      <c r="AG636">
        <v>0</v>
      </c>
      <c r="AH636">
        <v>0</v>
      </c>
      <c r="AI636">
        <v>1</v>
      </c>
      <c r="AJ636">
        <v>1</v>
      </c>
      <c r="AK636">
        <v>1</v>
      </c>
      <c r="AL636">
        <v>1</v>
      </c>
      <c r="AN636">
        <v>0</v>
      </c>
      <c r="AO636">
        <v>1</v>
      </c>
      <c r="AP636">
        <v>0</v>
      </c>
      <c r="AQ636">
        <v>0</v>
      </c>
      <c r="AR636">
        <v>0</v>
      </c>
      <c r="AS636" t="s">
        <v>3</v>
      </c>
      <c r="AT636">
        <v>0.69</v>
      </c>
      <c r="AU636" t="s">
        <v>3</v>
      </c>
      <c r="AV636">
        <v>0</v>
      </c>
      <c r="AW636">
        <v>2</v>
      </c>
      <c r="AX636">
        <v>33036020</v>
      </c>
      <c r="AY636">
        <v>1</v>
      </c>
      <c r="AZ636">
        <v>0</v>
      </c>
      <c r="BA636">
        <v>604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Y636*Source!I298</f>
        <v>0.22700999999999999</v>
      </c>
      <c r="CY636">
        <f t="shared" si="93"/>
        <v>3762.19</v>
      </c>
      <c r="CZ636">
        <f t="shared" si="94"/>
        <v>3762.19</v>
      </c>
      <c r="DA636">
        <f t="shared" si="95"/>
        <v>1</v>
      </c>
      <c r="DB636">
        <v>0</v>
      </c>
    </row>
    <row r="637" spans="1:106" x14ac:dyDescent="0.2">
      <c r="A637">
        <f>ROW(Source!A298)</f>
        <v>298</v>
      </c>
      <c r="B637">
        <v>33034105</v>
      </c>
      <c r="C637">
        <v>33035994</v>
      </c>
      <c r="D637">
        <v>32517783</v>
      </c>
      <c r="E637">
        <v>1</v>
      </c>
      <c r="F637">
        <v>1</v>
      </c>
      <c r="G637">
        <v>19</v>
      </c>
      <c r="H637">
        <v>3</v>
      </c>
      <c r="I637" t="s">
        <v>837</v>
      </c>
      <c r="J637" t="s">
        <v>838</v>
      </c>
      <c r="K637" t="s">
        <v>839</v>
      </c>
      <c r="L637">
        <v>1339</v>
      </c>
      <c r="N637">
        <v>1007</v>
      </c>
      <c r="O637" t="s">
        <v>830</v>
      </c>
      <c r="P637" t="s">
        <v>830</v>
      </c>
      <c r="Q637">
        <v>1</v>
      </c>
      <c r="W637">
        <v>0</v>
      </c>
      <c r="X637">
        <v>-1282603236</v>
      </c>
      <c r="Y637">
        <v>0.2</v>
      </c>
      <c r="AA637">
        <v>5631.96</v>
      </c>
      <c r="AB637">
        <v>0</v>
      </c>
      <c r="AC637">
        <v>0</v>
      </c>
      <c r="AD637">
        <v>0</v>
      </c>
      <c r="AE637">
        <v>5631.96</v>
      </c>
      <c r="AF637">
        <v>0</v>
      </c>
      <c r="AG637">
        <v>0</v>
      </c>
      <c r="AH637">
        <v>0</v>
      </c>
      <c r="AI637">
        <v>1</v>
      </c>
      <c r="AJ637">
        <v>1</v>
      </c>
      <c r="AK637">
        <v>1</v>
      </c>
      <c r="AL637">
        <v>1</v>
      </c>
      <c r="AN637">
        <v>0</v>
      </c>
      <c r="AO637">
        <v>1</v>
      </c>
      <c r="AP637">
        <v>0</v>
      </c>
      <c r="AQ637">
        <v>0</v>
      </c>
      <c r="AR637">
        <v>0</v>
      </c>
      <c r="AS637" t="s">
        <v>3</v>
      </c>
      <c r="AT637">
        <v>0.2</v>
      </c>
      <c r="AU637" t="s">
        <v>3</v>
      </c>
      <c r="AV637">
        <v>0</v>
      </c>
      <c r="AW637">
        <v>2</v>
      </c>
      <c r="AX637">
        <v>33036021</v>
      </c>
      <c r="AY637">
        <v>1</v>
      </c>
      <c r="AZ637">
        <v>0</v>
      </c>
      <c r="BA637">
        <v>605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Y637*Source!I298</f>
        <v>6.5800000000000011E-2</v>
      </c>
      <c r="CY637">
        <f t="shared" si="93"/>
        <v>5631.96</v>
      </c>
      <c r="CZ637">
        <f t="shared" si="94"/>
        <v>5631.96</v>
      </c>
      <c r="DA637">
        <f t="shared" si="95"/>
        <v>1</v>
      </c>
      <c r="DB637">
        <v>0</v>
      </c>
    </row>
    <row r="638" spans="1:106" x14ac:dyDescent="0.2">
      <c r="A638">
        <f>ROW(Source!A298)</f>
        <v>298</v>
      </c>
      <c r="B638">
        <v>33034105</v>
      </c>
      <c r="C638">
        <v>33035994</v>
      </c>
      <c r="D638">
        <v>32517784</v>
      </c>
      <c r="E638">
        <v>1</v>
      </c>
      <c r="F638">
        <v>1</v>
      </c>
      <c r="G638">
        <v>19</v>
      </c>
      <c r="H638">
        <v>3</v>
      </c>
      <c r="I638" t="s">
        <v>840</v>
      </c>
      <c r="J638" t="s">
        <v>841</v>
      </c>
      <c r="K638" t="s">
        <v>842</v>
      </c>
      <c r="L638">
        <v>1339</v>
      </c>
      <c r="N638">
        <v>1007</v>
      </c>
      <c r="O638" t="s">
        <v>830</v>
      </c>
      <c r="P638" t="s">
        <v>830</v>
      </c>
      <c r="Q638">
        <v>1</v>
      </c>
      <c r="W638">
        <v>0</v>
      </c>
      <c r="X638">
        <v>966492149</v>
      </c>
      <c r="Y638">
        <v>0.69</v>
      </c>
      <c r="AA638">
        <v>5631.96</v>
      </c>
      <c r="AB638">
        <v>0</v>
      </c>
      <c r="AC638">
        <v>0</v>
      </c>
      <c r="AD638">
        <v>0</v>
      </c>
      <c r="AE638">
        <v>5631.96</v>
      </c>
      <c r="AF638">
        <v>0</v>
      </c>
      <c r="AG638">
        <v>0</v>
      </c>
      <c r="AH638">
        <v>0</v>
      </c>
      <c r="AI638">
        <v>1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0</v>
      </c>
      <c r="AQ638">
        <v>0</v>
      </c>
      <c r="AR638">
        <v>0</v>
      </c>
      <c r="AS638" t="s">
        <v>3</v>
      </c>
      <c r="AT638">
        <v>0.69</v>
      </c>
      <c r="AU638" t="s">
        <v>3</v>
      </c>
      <c r="AV638">
        <v>0</v>
      </c>
      <c r="AW638">
        <v>2</v>
      </c>
      <c r="AX638">
        <v>33036022</v>
      </c>
      <c r="AY638">
        <v>1</v>
      </c>
      <c r="AZ638">
        <v>0</v>
      </c>
      <c r="BA638">
        <v>606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Y638*Source!I298</f>
        <v>0.22700999999999999</v>
      </c>
      <c r="CY638">
        <f t="shared" si="93"/>
        <v>5631.96</v>
      </c>
      <c r="CZ638">
        <f t="shared" si="94"/>
        <v>5631.96</v>
      </c>
      <c r="DA638">
        <f t="shared" si="95"/>
        <v>1</v>
      </c>
      <c r="DB638">
        <v>0</v>
      </c>
    </row>
    <row r="639" spans="1:106" x14ac:dyDescent="0.2">
      <c r="A639">
        <f>ROW(Source!A298)</f>
        <v>298</v>
      </c>
      <c r="B639">
        <v>33034105</v>
      </c>
      <c r="C639">
        <v>33035994</v>
      </c>
      <c r="D639">
        <v>32519911</v>
      </c>
      <c r="E639">
        <v>1</v>
      </c>
      <c r="F639">
        <v>1</v>
      </c>
      <c r="G639">
        <v>19</v>
      </c>
      <c r="H639">
        <v>3</v>
      </c>
      <c r="I639" t="s">
        <v>843</v>
      </c>
      <c r="J639" t="s">
        <v>844</v>
      </c>
      <c r="K639" t="s">
        <v>845</v>
      </c>
      <c r="L639">
        <v>1339</v>
      </c>
      <c r="N639">
        <v>1007</v>
      </c>
      <c r="O639" t="s">
        <v>830</v>
      </c>
      <c r="P639" t="s">
        <v>830</v>
      </c>
      <c r="Q639">
        <v>1</v>
      </c>
      <c r="W639">
        <v>0</v>
      </c>
      <c r="X639">
        <v>-1613524913</v>
      </c>
      <c r="Y639">
        <v>102</v>
      </c>
      <c r="AA639">
        <v>3195.93</v>
      </c>
      <c r="AB639">
        <v>0</v>
      </c>
      <c r="AC639">
        <v>0</v>
      </c>
      <c r="AD639">
        <v>0</v>
      </c>
      <c r="AE639">
        <v>3195.93</v>
      </c>
      <c r="AF639">
        <v>0</v>
      </c>
      <c r="AG639">
        <v>0</v>
      </c>
      <c r="AH639">
        <v>0</v>
      </c>
      <c r="AI639">
        <v>1</v>
      </c>
      <c r="AJ639">
        <v>1</v>
      </c>
      <c r="AK639">
        <v>1</v>
      </c>
      <c r="AL639">
        <v>1</v>
      </c>
      <c r="AN639">
        <v>0</v>
      </c>
      <c r="AO639">
        <v>1</v>
      </c>
      <c r="AP639">
        <v>0</v>
      </c>
      <c r="AQ639">
        <v>0</v>
      </c>
      <c r="AR639">
        <v>0</v>
      </c>
      <c r="AS639" t="s">
        <v>3</v>
      </c>
      <c r="AT639">
        <v>102</v>
      </c>
      <c r="AU639" t="s">
        <v>3</v>
      </c>
      <c r="AV639">
        <v>0</v>
      </c>
      <c r="AW639">
        <v>2</v>
      </c>
      <c r="AX639">
        <v>33036023</v>
      </c>
      <c r="AY639">
        <v>1</v>
      </c>
      <c r="AZ639">
        <v>0</v>
      </c>
      <c r="BA639">
        <v>607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Y639*Source!I298</f>
        <v>33.558</v>
      </c>
      <c r="CY639">
        <f t="shared" si="93"/>
        <v>3195.93</v>
      </c>
      <c r="CZ639">
        <f t="shared" si="94"/>
        <v>3195.93</v>
      </c>
      <c r="DA639">
        <f t="shared" si="95"/>
        <v>1</v>
      </c>
      <c r="DB639">
        <v>0</v>
      </c>
    </row>
    <row r="640" spans="1:106" x14ac:dyDescent="0.2">
      <c r="A640">
        <f>ROW(Source!A298)</f>
        <v>298</v>
      </c>
      <c r="B640">
        <v>33034105</v>
      </c>
      <c r="C640">
        <v>33035994</v>
      </c>
      <c r="D640">
        <v>32521663</v>
      </c>
      <c r="E640">
        <v>1</v>
      </c>
      <c r="F640">
        <v>1</v>
      </c>
      <c r="G640">
        <v>19</v>
      </c>
      <c r="H640">
        <v>3</v>
      </c>
      <c r="I640" t="s">
        <v>846</v>
      </c>
      <c r="J640" t="s">
        <v>847</v>
      </c>
      <c r="K640" t="s">
        <v>848</v>
      </c>
      <c r="L640">
        <v>1327</v>
      </c>
      <c r="N640">
        <v>1005</v>
      </c>
      <c r="O640" t="s">
        <v>823</v>
      </c>
      <c r="P640" t="s">
        <v>823</v>
      </c>
      <c r="Q640">
        <v>1</v>
      </c>
      <c r="W640">
        <v>0</v>
      </c>
      <c r="X640">
        <v>603730207</v>
      </c>
      <c r="Y640">
        <v>49.5</v>
      </c>
      <c r="AA640">
        <v>207.09</v>
      </c>
      <c r="AB640">
        <v>0</v>
      </c>
      <c r="AC640">
        <v>0</v>
      </c>
      <c r="AD640">
        <v>0</v>
      </c>
      <c r="AE640">
        <v>207.09</v>
      </c>
      <c r="AF640">
        <v>0</v>
      </c>
      <c r="AG640">
        <v>0</v>
      </c>
      <c r="AH640">
        <v>0</v>
      </c>
      <c r="AI640">
        <v>1</v>
      </c>
      <c r="AJ640">
        <v>1</v>
      </c>
      <c r="AK640">
        <v>1</v>
      </c>
      <c r="AL640">
        <v>1</v>
      </c>
      <c r="AN640">
        <v>0</v>
      </c>
      <c r="AO640">
        <v>1</v>
      </c>
      <c r="AP640">
        <v>0</v>
      </c>
      <c r="AQ640">
        <v>0</v>
      </c>
      <c r="AR640">
        <v>0</v>
      </c>
      <c r="AS640" t="s">
        <v>3</v>
      </c>
      <c r="AT640">
        <v>49.5</v>
      </c>
      <c r="AU640" t="s">
        <v>3</v>
      </c>
      <c r="AV640">
        <v>0</v>
      </c>
      <c r="AW640">
        <v>2</v>
      </c>
      <c r="AX640">
        <v>33036024</v>
      </c>
      <c r="AY640">
        <v>1</v>
      </c>
      <c r="AZ640">
        <v>0</v>
      </c>
      <c r="BA640">
        <v>608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Y640*Source!I298</f>
        <v>16.285499999999999</v>
      </c>
      <c r="CY640">
        <f t="shared" si="93"/>
        <v>207.09</v>
      </c>
      <c r="CZ640">
        <f t="shared" si="94"/>
        <v>207.09</v>
      </c>
      <c r="DA640">
        <f t="shared" si="95"/>
        <v>1</v>
      </c>
      <c r="DB640">
        <v>0</v>
      </c>
    </row>
    <row r="641" spans="1:106" x14ac:dyDescent="0.2">
      <c r="A641">
        <f>ROW(Source!A301)</f>
        <v>301</v>
      </c>
      <c r="B641">
        <v>33034105</v>
      </c>
      <c r="C641">
        <v>33036027</v>
      </c>
      <c r="D641">
        <v>32505425</v>
      </c>
      <c r="E641">
        <v>19</v>
      </c>
      <c r="F641">
        <v>1</v>
      </c>
      <c r="G641">
        <v>19</v>
      </c>
      <c r="H641">
        <v>1</v>
      </c>
      <c r="I641" t="s">
        <v>795</v>
      </c>
      <c r="J641" t="s">
        <v>3</v>
      </c>
      <c r="K641" t="s">
        <v>796</v>
      </c>
      <c r="L641">
        <v>1191</v>
      </c>
      <c r="N641">
        <v>1013</v>
      </c>
      <c r="O641" t="s">
        <v>797</v>
      </c>
      <c r="P641" t="s">
        <v>797</v>
      </c>
      <c r="Q641">
        <v>1</v>
      </c>
      <c r="W641">
        <v>0</v>
      </c>
      <c r="X641">
        <v>476480486</v>
      </c>
      <c r="Y641">
        <v>36.11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1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0</v>
      </c>
      <c r="AQ641">
        <v>0</v>
      </c>
      <c r="AR641">
        <v>0</v>
      </c>
      <c r="AS641" t="s">
        <v>3</v>
      </c>
      <c r="AT641">
        <v>36.11</v>
      </c>
      <c r="AU641" t="s">
        <v>3</v>
      </c>
      <c r="AV641">
        <v>1</v>
      </c>
      <c r="AW641">
        <v>2</v>
      </c>
      <c r="AX641">
        <v>33036033</v>
      </c>
      <c r="AY641">
        <v>1</v>
      </c>
      <c r="AZ641">
        <v>0</v>
      </c>
      <c r="BA641">
        <v>609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Y641*Source!I301</f>
        <v>1.8813310000000001</v>
      </c>
      <c r="CY641">
        <f>AD641</f>
        <v>0</v>
      </c>
      <c r="CZ641">
        <f>AH641</f>
        <v>0</v>
      </c>
      <c r="DA641">
        <f>AL641</f>
        <v>1</v>
      </c>
      <c r="DB641">
        <v>0</v>
      </c>
    </row>
    <row r="642" spans="1:106" x14ac:dyDescent="0.2">
      <c r="A642">
        <f>ROW(Source!A301)</f>
        <v>301</v>
      </c>
      <c r="B642">
        <v>33034105</v>
      </c>
      <c r="C642">
        <v>33036027</v>
      </c>
      <c r="D642">
        <v>32516754</v>
      </c>
      <c r="E642">
        <v>1</v>
      </c>
      <c r="F642">
        <v>1</v>
      </c>
      <c r="G642">
        <v>19</v>
      </c>
      <c r="H642">
        <v>2</v>
      </c>
      <c r="I642" t="s">
        <v>798</v>
      </c>
      <c r="J642" t="s">
        <v>799</v>
      </c>
      <c r="K642" t="s">
        <v>800</v>
      </c>
      <c r="L642">
        <v>1368</v>
      </c>
      <c r="N642">
        <v>1011</v>
      </c>
      <c r="O642" t="s">
        <v>801</v>
      </c>
      <c r="P642" t="s">
        <v>801</v>
      </c>
      <c r="Q642">
        <v>1</v>
      </c>
      <c r="W642">
        <v>0</v>
      </c>
      <c r="X642">
        <v>-1683917449</v>
      </c>
      <c r="Y642">
        <v>21.91</v>
      </c>
      <c r="AA642">
        <v>0</v>
      </c>
      <c r="AB642">
        <v>70.98</v>
      </c>
      <c r="AC642">
        <v>6.52</v>
      </c>
      <c r="AD642">
        <v>0</v>
      </c>
      <c r="AE642">
        <v>0</v>
      </c>
      <c r="AF642">
        <v>70.98</v>
      </c>
      <c r="AG642">
        <v>6.52</v>
      </c>
      <c r="AH642">
        <v>0</v>
      </c>
      <c r="AI642">
        <v>1</v>
      </c>
      <c r="AJ642">
        <v>1</v>
      </c>
      <c r="AK642">
        <v>1</v>
      </c>
      <c r="AL642">
        <v>1</v>
      </c>
      <c r="AN642">
        <v>0</v>
      </c>
      <c r="AO642">
        <v>1</v>
      </c>
      <c r="AP642">
        <v>0</v>
      </c>
      <c r="AQ642">
        <v>0</v>
      </c>
      <c r="AR642">
        <v>0</v>
      </c>
      <c r="AS642" t="s">
        <v>3</v>
      </c>
      <c r="AT642">
        <v>21.91</v>
      </c>
      <c r="AU642" t="s">
        <v>3</v>
      </c>
      <c r="AV642">
        <v>0</v>
      </c>
      <c r="AW642">
        <v>2</v>
      </c>
      <c r="AX642">
        <v>33036034</v>
      </c>
      <c r="AY642">
        <v>1</v>
      </c>
      <c r="AZ642">
        <v>0</v>
      </c>
      <c r="BA642">
        <v>610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Y642*Source!I301</f>
        <v>1.1415109999999999</v>
      </c>
      <c r="CY642">
        <f>AB642</f>
        <v>70.98</v>
      </c>
      <c r="CZ642">
        <f>AF642</f>
        <v>70.98</v>
      </c>
      <c r="DA642">
        <f>AJ642</f>
        <v>1</v>
      </c>
      <c r="DB642">
        <v>0</v>
      </c>
    </row>
    <row r="643" spans="1:106" x14ac:dyDescent="0.2">
      <c r="A643">
        <f>ROW(Source!A301)</f>
        <v>301</v>
      </c>
      <c r="B643">
        <v>33034105</v>
      </c>
      <c r="C643">
        <v>33036027</v>
      </c>
      <c r="D643">
        <v>32518977</v>
      </c>
      <c r="E643">
        <v>1</v>
      </c>
      <c r="F643">
        <v>1</v>
      </c>
      <c r="G643">
        <v>19</v>
      </c>
      <c r="H643">
        <v>3</v>
      </c>
      <c r="I643" t="s">
        <v>802</v>
      </c>
      <c r="J643" t="s">
        <v>803</v>
      </c>
      <c r="K643" t="s">
        <v>804</v>
      </c>
      <c r="L643">
        <v>1348</v>
      </c>
      <c r="N643">
        <v>1009</v>
      </c>
      <c r="O643" t="s">
        <v>19</v>
      </c>
      <c r="P643" t="s">
        <v>19</v>
      </c>
      <c r="Q643">
        <v>1000</v>
      </c>
      <c r="W643">
        <v>0</v>
      </c>
      <c r="X643">
        <v>-1592467254</v>
      </c>
      <c r="Y643">
        <v>0.03</v>
      </c>
      <c r="AA643">
        <v>117442.26</v>
      </c>
      <c r="AB643">
        <v>0</v>
      </c>
      <c r="AC643">
        <v>0</v>
      </c>
      <c r="AD643">
        <v>0</v>
      </c>
      <c r="AE643">
        <v>117442.26</v>
      </c>
      <c r="AF643">
        <v>0</v>
      </c>
      <c r="AG643">
        <v>0</v>
      </c>
      <c r="AH643">
        <v>0</v>
      </c>
      <c r="AI643">
        <v>1</v>
      </c>
      <c r="AJ643">
        <v>1</v>
      </c>
      <c r="AK643">
        <v>1</v>
      </c>
      <c r="AL643">
        <v>1</v>
      </c>
      <c r="AN643">
        <v>0</v>
      </c>
      <c r="AO643">
        <v>1</v>
      </c>
      <c r="AP643">
        <v>0</v>
      </c>
      <c r="AQ643">
        <v>0</v>
      </c>
      <c r="AR643">
        <v>0</v>
      </c>
      <c r="AS643" t="s">
        <v>3</v>
      </c>
      <c r="AT643">
        <v>0.03</v>
      </c>
      <c r="AU643" t="s">
        <v>3</v>
      </c>
      <c r="AV643">
        <v>0</v>
      </c>
      <c r="AW643">
        <v>2</v>
      </c>
      <c r="AX643">
        <v>33036035</v>
      </c>
      <c r="AY643">
        <v>1</v>
      </c>
      <c r="AZ643">
        <v>0</v>
      </c>
      <c r="BA643">
        <v>611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Y643*Source!I301</f>
        <v>1.5629999999999999E-3</v>
      </c>
      <c r="CY643">
        <f>AA643</f>
        <v>117442.26</v>
      </c>
      <c r="CZ643">
        <f>AE643</f>
        <v>117442.26</v>
      </c>
      <c r="DA643">
        <f>AI643</f>
        <v>1</v>
      </c>
      <c r="DB643">
        <v>0</v>
      </c>
    </row>
    <row r="644" spans="1:106" x14ac:dyDescent="0.2">
      <c r="A644">
        <f>ROW(Source!A301)</f>
        <v>301</v>
      </c>
      <c r="B644">
        <v>33034105</v>
      </c>
      <c r="C644">
        <v>33036027</v>
      </c>
      <c r="D644">
        <v>32520163</v>
      </c>
      <c r="E644">
        <v>1</v>
      </c>
      <c r="F644">
        <v>1</v>
      </c>
      <c r="G644">
        <v>19</v>
      </c>
      <c r="H644">
        <v>3</v>
      </c>
      <c r="I644" t="s">
        <v>25</v>
      </c>
      <c r="J644" t="s">
        <v>27</v>
      </c>
      <c r="K644" t="s">
        <v>26</v>
      </c>
      <c r="L644">
        <v>1348</v>
      </c>
      <c r="N644">
        <v>1009</v>
      </c>
      <c r="O644" t="s">
        <v>19</v>
      </c>
      <c r="P644" t="s">
        <v>19</v>
      </c>
      <c r="Q644">
        <v>1000</v>
      </c>
      <c r="W644">
        <v>0</v>
      </c>
      <c r="X644">
        <v>-1467733540</v>
      </c>
      <c r="Y644">
        <v>1</v>
      </c>
      <c r="AA644">
        <v>53410.15</v>
      </c>
      <c r="AB644">
        <v>0</v>
      </c>
      <c r="AC644">
        <v>0</v>
      </c>
      <c r="AD644">
        <v>0</v>
      </c>
      <c r="AE644">
        <v>53410.15</v>
      </c>
      <c r="AF644">
        <v>0</v>
      </c>
      <c r="AG644">
        <v>0</v>
      </c>
      <c r="AH644">
        <v>0</v>
      </c>
      <c r="AI644">
        <v>1</v>
      </c>
      <c r="AJ644">
        <v>1</v>
      </c>
      <c r="AK644">
        <v>1</v>
      </c>
      <c r="AL644">
        <v>1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3</v>
      </c>
      <c r="AT644">
        <v>1</v>
      </c>
      <c r="AU644" t="s">
        <v>3</v>
      </c>
      <c r="AV644">
        <v>0</v>
      </c>
      <c r="AW644">
        <v>2</v>
      </c>
      <c r="AX644">
        <v>33036036</v>
      </c>
      <c r="AY644">
        <v>1</v>
      </c>
      <c r="AZ644">
        <v>0</v>
      </c>
      <c r="BA644">
        <v>612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Y644*Source!I301</f>
        <v>5.21E-2</v>
      </c>
      <c r="CY644">
        <f>AA644</f>
        <v>53410.15</v>
      </c>
      <c r="CZ644">
        <f>AE644</f>
        <v>53410.15</v>
      </c>
      <c r="DA644">
        <f>AI644</f>
        <v>1</v>
      </c>
      <c r="DB644">
        <v>0</v>
      </c>
    </row>
    <row r="645" spans="1:106" x14ac:dyDescent="0.2">
      <c r="A645">
        <f>ROW(Source!A301)</f>
        <v>301</v>
      </c>
      <c r="B645">
        <v>33034105</v>
      </c>
      <c r="C645">
        <v>33036027</v>
      </c>
      <c r="D645">
        <v>32520163</v>
      </c>
      <c r="E645">
        <v>1</v>
      </c>
      <c r="F645">
        <v>1</v>
      </c>
      <c r="G645">
        <v>19</v>
      </c>
      <c r="H645">
        <v>3</v>
      </c>
      <c r="I645" t="s">
        <v>25</v>
      </c>
      <c r="J645" t="s">
        <v>27</v>
      </c>
      <c r="K645" t="s">
        <v>26</v>
      </c>
      <c r="L645">
        <v>1348</v>
      </c>
      <c r="N645">
        <v>1009</v>
      </c>
      <c r="O645" t="s">
        <v>19</v>
      </c>
      <c r="P645" t="s">
        <v>19</v>
      </c>
      <c r="Q645">
        <v>1000</v>
      </c>
      <c r="W645">
        <v>0</v>
      </c>
      <c r="X645">
        <v>-1467733540</v>
      </c>
      <c r="Y645">
        <v>-1</v>
      </c>
      <c r="AA645">
        <v>53410.15</v>
      </c>
      <c r="AB645">
        <v>0</v>
      </c>
      <c r="AC645">
        <v>0</v>
      </c>
      <c r="AD645">
        <v>0</v>
      </c>
      <c r="AE645">
        <v>53410.15</v>
      </c>
      <c r="AF645">
        <v>0</v>
      </c>
      <c r="AG645">
        <v>0</v>
      </c>
      <c r="AH645">
        <v>0</v>
      </c>
      <c r="AI645">
        <v>1</v>
      </c>
      <c r="AJ645">
        <v>1</v>
      </c>
      <c r="AK645">
        <v>1</v>
      </c>
      <c r="AL645">
        <v>1</v>
      </c>
      <c r="AN645">
        <v>0</v>
      </c>
      <c r="AO645">
        <v>0</v>
      </c>
      <c r="AP645">
        <v>0</v>
      </c>
      <c r="AQ645">
        <v>0</v>
      </c>
      <c r="AR645">
        <v>0</v>
      </c>
      <c r="AS645" t="s">
        <v>3</v>
      </c>
      <c r="AT645">
        <v>-1</v>
      </c>
      <c r="AU645" t="s">
        <v>3</v>
      </c>
      <c r="AV645">
        <v>0</v>
      </c>
      <c r="AW645">
        <v>1</v>
      </c>
      <c r="AX645">
        <v>-1</v>
      </c>
      <c r="AY645">
        <v>0</v>
      </c>
      <c r="AZ645">
        <v>0</v>
      </c>
      <c r="BA645" t="s">
        <v>3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Y645*Source!I301</f>
        <v>-5.21E-2</v>
      </c>
      <c r="CY645">
        <f>AA645</f>
        <v>53410.15</v>
      </c>
      <c r="CZ645">
        <f>AE645</f>
        <v>53410.15</v>
      </c>
      <c r="DA645">
        <f>AI645</f>
        <v>1</v>
      </c>
      <c r="DB645">
        <v>0</v>
      </c>
    </row>
    <row r="646" spans="1:106" x14ac:dyDescent="0.2">
      <c r="A646">
        <f>ROW(Source!A303)</f>
        <v>303</v>
      </c>
      <c r="B646">
        <v>33034105</v>
      </c>
      <c r="C646">
        <v>33036038</v>
      </c>
      <c r="D646">
        <v>32505425</v>
      </c>
      <c r="E646">
        <v>19</v>
      </c>
      <c r="F646">
        <v>1</v>
      </c>
      <c r="G646">
        <v>19</v>
      </c>
      <c r="H646">
        <v>1</v>
      </c>
      <c r="I646" t="s">
        <v>795</v>
      </c>
      <c r="J646" t="s">
        <v>3</v>
      </c>
      <c r="K646" t="s">
        <v>796</v>
      </c>
      <c r="L646">
        <v>1191</v>
      </c>
      <c r="N646">
        <v>1013</v>
      </c>
      <c r="O646" t="s">
        <v>797</v>
      </c>
      <c r="P646" t="s">
        <v>797</v>
      </c>
      <c r="Q646">
        <v>1</v>
      </c>
      <c r="W646">
        <v>0</v>
      </c>
      <c r="X646">
        <v>476480486</v>
      </c>
      <c r="Y646">
        <v>453.1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1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0</v>
      </c>
      <c r="AQ646">
        <v>0</v>
      </c>
      <c r="AR646">
        <v>0</v>
      </c>
      <c r="AS646" t="s">
        <v>3</v>
      </c>
      <c r="AT646">
        <v>453.1</v>
      </c>
      <c r="AU646" t="s">
        <v>3</v>
      </c>
      <c r="AV646">
        <v>1</v>
      </c>
      <c r="AW646">
        <v>2</v>
      </c>
      <c r="AX646">
        <v>33036054</v>
      </c>
      <c r="AY646">
        <v>1</v>
      </c>
      <c r="AZ646">
        <v>0</v>
      </c>
      <c r="BA646">
        <v>613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Y646*Source!I303</f>
        <v>3.2170100000000001</v>
      </c>
      <c r="CY646">
        <f>AD646</f>
        <v>0</v>
      </c>
      <c r="CZ646">
        <f>AH646</f>
        <v>0</v>
      </c>
      <c r="DA646">
        <f>AL646</f>
        <v>1</v>
      </c>
      <c r="DB646">
        <v>0</v>
      </c>
    </row>
    <row r="647" spans="1:106" x14ac:dyDescent="0.2">
      <c r="A647">
        <f>ROW(Source!A303)</f>
        <v>303</v>
      </c>
      <c r="B647">
        <v>33034105</v>
      </c>
      <c r="C647">
        <v>33036038</v>
      </c>
      <c r="D647">
        <v>32517073</v>
      </c>
      <c r="E647">
        <v>1</v>
      </c>
      <c r="F647">
        <v>1</v>
      </c>
      <c r="G647">
        <v>19</v>
      </c>
      <c r="H647">
        <v>2</v>
      </c>
      <c r="I647" t="s">
        <v>805</v>
      </c>
      <c r="J647" t="s">
        <v>806</v>
      </c>
      <c r="K647" t="s">
        <v>807</v>
      </c>
      <c r="L647">
        <v>1368</v>
      </c>
      <c r="N647">
        <v>1011</v>
      </c>
      <c r="O647" t="s">
        <v>801</v>
      </c>
      <c r="P647" t="s">
        <v>801</v>
      </c>
      <c r="Q647">
        <v>1</v>
      </c>
      <c r="W647">
        <v>0</v>
      </c>
      <c r="X647">
        <v>-865246060</v>
      </c>
      <c r="Y647">
        <v>1.38</v>
      </c>
      <c r="AA647">
        <v>0</v>
      </c>
      <c r="AB647">
        <v>3.37</v>
      </c>
      <c r="AC647">
        <v>0.85</v>
      </c>
      <c r="AD647">
        <v>0</v>
      </c>
      <c r="AE647">
        <v>0</v>
      </c>
      <c r="AF647">
        <v>3.37</v>
      </c>
      <c r="AG647">
        <v>0.85</v>
      </c>
      <c r="AH647">
        <v>0</v>
      </c>
      <c r="AI647">
        <v>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0</v>
      </c>
      <c r="AQ647">
        <v>0</v>
      </c>
      <c r="AR647">
        <v>0</v>
      </c>
      <c r="AS647" t="s">
        <v>3</v>
      </c>
      <c r="AT647">
        <v>1.38</v>
      </c>
      <c r="AU647" t="s">
        <v>3</v>
      </c>
      <c r="AV647">
        <v>0</v>
      </c>
      <c r="AW647">
        <v>2</v>
      </c>
      <c r="AX647">
        <v>33036055</v>
      </c>
      <c r="AY647">
        <v>1</v>
      </c>
      <c r="AZ647">
        <v>0</v>
      </c>
      <c r="BA647">
        <v>614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Y647*Source!I303</f>
        <v>9.7979999999999994E-3</v>
      </c>
      <c r="CY647">
        <f>AB647</f>
        <v>3.37</v>
      </c>
      <c r="CZ647">
        <f>AF647</f>
        <v>3.37</v>
      </c>
      <c r="DA647">
        <f>AJ647</f>
        <v>1</v>
      </c>
      <c r="DB647">
        <v>0</v>
      </c>
    </row>
    <row r="648" spans="1:106" x14ac:dyDescent="0.2">
      <c r="A648">
        <f>ROW(Source!A303)</f>
        <v>303</v>
      </c>
      <c r="B648">
        <v>33034105</v>
      </c>
      <c r="C648">
        <v>33036038</v>
      </c>
      <c r="D648">
        <v>32516433</v>
      </c>
      <c r="E648">
        <v>1</v>
      </c>
      <c r="F648">
        <v>1</v>
      </c>
      <c r="G648">
        <v>19</v>
      </c>
      <c r="H648">
        <v>2</v>
      </c>
      <c r="I648" t="s">
        <v>808</v>
      </c>
      <c r="J648" t="s">
        <v>809</v>
      </c>
      <c r="K648" t="s">
        <v>810</v>
      </c>
      <c r="L648">
        <v>1368</v>
      </c>
      <c r="N648">
        <v>1011</v>
      </c>
      <c r="O648" t="s">
        <v>801</v>
      </c>
      <c r="P648" t="s">
        <v>801</v>
      </c>
      <c r="Q648">
        <v>1</v>
      </c>
      <c r="W648">
        <v>0</v>
      </c>
      <c r="X648">
        <v>1483315828</v>
      </c>
      <c r="Y648">
        <v>0.31</v>
      </c>
      <c r="AA648">
        <v>0</v>
      </c>
      <c r="AB648">
        <v>566.44000000000005</v>
      </c>
      <c r="AC648">
        <v>281.27999999999997</v>
      </c>
      <c r="AD648">
        <v>0</v>
      </c>
      <c r="AE648">
        <v>0</v>
      </c>
      <c r="AF648">
        <v>566.44000000000005</v>
      </c>
      <c r="AG648">
        <v>281.27999999999997</v>
      </c>
      <c r="AH648">
        <v>0</v>
      </c>
      <c r="AI648">
        <v>1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0</v>
      </c>
      <c r="AQ648">
        <v>0</v>
      </c>
      <c r="AR648">
        <v>0</v>
      </c>
      <c r="AS648" t="s">
        <v>3</v>
      </c>
      <c r="AT648">
        <v>0.31</v>
      </c>
      <c r="AU648" t="s">
        <v>3</v>
      </c>
      <c r="AV648">
        <v>0</v>
      </c>
      <c r="AW648">
        <v>2</v>
      </c>
      <c r="AX648">
        <v>33036056</v>
      </c>
      <c r="AY648">
        <v>1</v>
      </c>
      <c r="AZ648">
        <v>0</v>
      </c>
      <c r="BA648">
        <v>615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Y648*Source!I303</f>
        <v>2.2010000000000003E-3</v>
      </c>
      <c r="CY648">
        <f>AB648</f>
        <v>566.44000000000005</v>
      </c>
      <c r="CZ648">
        <f>AF648</f>
        <v>566.44000000000005</v>
      </c>
      <c r="DA648">
        <f>AJ648</f>
        <v>1</v>
      </c>
      <c r="DB648">
        <v>0</v>
      </c>
    </row>
    <row r="649" spans="1:106" x14ac:dyDescent="0.2">
      <c r="A649">
        <f>ROW(Source!A303)</f>
        <v>303</v>
      </c>
      <c r="B649">
        <v>33034105</v>
      </c>
      <c r="C649">
        <v>33036038</v>
      </c>
      <c r="D649">
        <v>32516599</v>
      </c>
      <c r="E649">
        <v>1</v>
      </c>
      <c r="F649">
        <v>1</v>
      </c>
      <c r="G649">
        <v>19</v>
      </c>
      <c r="H649">
        <v>2</v>
      </c>
      <c r="I649" t="s">
        <v>811</v>
      </c>
      <c r="J649" t="s">
        <v>812</v>
      </c>
      <c r="K649" t="s">
        <v>813</v>
      </c>
      <c r="L649">
        <v>1368</v>
      </c>
      <c r="N649">
        <v>1011</v>
      </c>
      <c r="O649" t="s">
        <v>801</v>
      </c>
      <c r="P649" t="s">
        <v>801</v>
      </c>
      <c r="Q649">
        <v>1</v>
      </c>
      <c r="W649">
        <v>0</v>
      </c>
      <c r="X649">
        <v>47389749</v>
      </c>
      <c r="Y649">
        <v>26.25</v>
      </c>
      <c r="AA649">
        <v>0</v>
      </c>
      <c r="AB649">
        <v>9.7100000000000009</v>
      </c>
      <c r="AC649">
        <v>2.25</v>
      </c>
      <c r="AD649">
        <v>0</v>
      </c>
      <c r="AE649">
        <v>0</v>
      </c>
      <c r="AF649">
        <v>9.7100000000000009</v>
      </c>
      <c r="AG649">
        <v>2.25</v>
      </c>
      <c r="AH649">
        <v>0</v>
      </c>
      <c r="AI649">
        <v>1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0</v>
      </c>
      <c r="AQ649">
        <v>0</v>
      </c>
      <c r="AR649">
        <v>0</v>
      </c>
      <c r="AS649" t="s">
        <v>3</v>
      </c>
      <c r="AT649">
        <v>26.25</v>
      </c>
      <c r="AU649" t="s">
        <v>3</v>
      </c>
      <c r="AV649">
        <v>0</v>
      </c>
      <c r="AW649">
        <v>2</v>
      </c>
      <c r="AX649">
        <v>33036057</v>
      </c>
      <c r="AY649">
        <v>1</v>
      </c>
      <c r="AZ649">
        <v>0</v>
      </c>
      <c r="BA649">
        <v>616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Y649*Source!I303</f>
        <v>0.18637500000000001</v>
      </c>
      <c r="CY649">
        <f>AB649</f>
        <v>9.7100000000000009</v>
      </c>
      <c r="CZ649">
        <f>AF649</f>
        <v>9.7100000000000009</v>
      </c>
      <c r="DA649">
        <f>AJ649</f>
        <v>1</v>
      </c>
      <c r="DB649">
        <v>0</v>
      </c>
    </row>
    <row r="650" spans="1:106" x14ac:dyDescent="0.2">
      <c r="A650">
        <f>ROW(Source!A303)</f>
        <v>303</v>
      </c>
      <c r="B650">
        <v>33034105</v>
      </c>
      <c r="C650">
        <v>33036038</v>
      </c>
      <c r="D650">
        <v>32517836</v>
      </c>
      <c r="E650">
        <v>1</v>
      </c>
      <c r="F650">
        <v>1</v>
      </c>
      <c r="G650">
        <v>19</v>
      </c>
      <c r="H650">
        <v>3</v>
      </c>
      <c r="I650" t="s">
        <v>814</v>
      </c>
      <c r="J650" t="s">
        <v>815</v>
      </c>
      <c r="K650" t="s">
        <v>816</v>
      </c>
      <c r="L650">
        <v>1348</v>
      </c>
      <c r="N650">
        <v>1009</v>
      </c>
      <c r="O650" t="s">
        <v>19</v>
      </c>
      <c r="P650" t="s">
        <v>19</v>
      </c>
      <c r="Q650">
        <v>1000</v>
      </c>
      <c r="W650">
        <v>0</v>
      </c>
      <c r="X650">
        <v>1571432467</v>
      </c>
      <c r="Y650">
        <v>0.04</v>
      </c>
      <c r="AA650">
        <v>31493.279999999999</v>
      </c>
      <c r="AB650">
        <v>0</v>
      </c>
      <c r="AC650">
        <v>0</v>
      </c>
      <c r="AD650">
        <v>0</v>
      </c>
      <c r="AE650">
        <v>31493.279999999999</v>
      </c>
      <c r="AF650">
        <v>0</v>
      </c>
      <c r="AG650">
        <v>0</v>
      </c>
      <c r="AH650">
        <v>0</v>
      </c>
      <c r="AI650">
        <v>1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0</v>
      </c>
      <c r="AQ650">
        <v>0</v>
      </c>
      <c r="AR650">
        <v>0</v>
      </c>
      <c r="AS650" t="s">
        <v>3</v>
      </c>
      <c r="AT650">
        <v>0.04</v>
      </c>
      <c r="AU650" t="s">
        <v>3</v>
      </c>
      <c r="AV650">
        <v>0</v>
      </c>
      <c r="AW650">
        <v>2</v>
      </c>
      <c r="AX650">
        <v>33036058</v>
      </c>
      <c r="AY650">
        <v>1</v>
      </c>
      <c r="AZ650">
        <v>0</v>
      </c>
      <c r="BA650">
        <v>617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Y650*Source!I303</f>
        <v>2.8400000000000002E-4</v>
      </c>
      <c r="CY650">
        <f t="shared" ref="CY650:CY660" si="96">AA650</f>
        <v>31493.279999999999</v>
      </c>
      <c r="CZ650">
        <f t="shared" ref="CZ650:CZ660" si="97">AE650</f>
        <v>31493.279999999999</v>
      </c>
      <c r="DA650">
        <f t="shared" ref="DA650:DA660" si="98">AI650</f>
        <v>1</v>
      </c>
      <c r="DB650">
        <v>0</v>
      </c>
    </row>
    <row r="651" spans="1:106" x14ac:dyDescent="0.2">
      <c r="A651">
        <f>ROW(Source!A303)</f>
        <v>303</v>
      </c>
      <c r="B651">
        <v>33034105</v>
      </c>
      <c r="C651">
        <v>33036038</v>
      </c>
      <c r="D651">
        <v>32518156</v>
      </c>
      <c r="E651">
        <v>1</v>
      </c>
      <c r="F651">
        <v>1</v>
      </c>
      <c r="G651">
        <v>19</v>
      </c>
      <c r="H651">
        <v>3</v>
      </c>
      <c r="I651" t="s">
        <v>817</v>
      </c>
      <c r="J651" t="s">
        <v>818</v>
      </c>
      <c r="K651" t="s">
        <v>819</v>
      </c>
      <c r="L651">
        <v>1348</v>
      </c>
      <c r="N651">
        <v>1009</v>
      </c>
      <c r="O651" t="s">
        <v>19</v>
      </c>
      <c r="P651" t="s">
        <v>19</v>
      </c>
      <c r="Q651">
        <v>1000</v>
      </c>
      <c r="W651">
        <v>0</v>
      </c>
      <c r="X651">
        <v>1574046373</v>
      </c>
      <c r="Y651">
        <v>3.6999999999999998E-2</v>
      </c>
      <c r="AA651">
        <v>45454.3</v>
      </c>
      <c r="AB651">
        <v>0</v>
      </c>
      <c r="AC651">
        <v>0</v>
      </c>
      <c r="AD651">
        <v>0</v>
      </c>
      <c r="AE651">
        <v>45454.3</v>
      </c>
      <c r="AF651">
        <v>0</v>
      </c>
      <c r="AG651">
        <v>0</v>
      </c>
      <c r="AH651">
        <v>0</v>
      </c>
      <c r="AI651">
        <v>1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3</v>
      </c>
      <c r="AT651">
        <v>3.6999999999999998E-2</v>
      </c>
      <c r="AU651" t="s">
        <v>3</v>
      </c>
      <c r="AV651">
        <v>0</v>
      </c>
      <c r="AW651">
        <v>2</v>
      </c>
      <c r="AX651">
        <v>33036059</v>
      </c>
      <c r="AY651">
        <v>1</v>
      </c>
      <c r="AZ651">
        <v>0</v>
      </c>
      <c r="BA651">
        <v>618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Y651*Source!I303</f>
        <v>2.6269999999999999E-4</v>
      </c>
      <c r="CY651">
        <f t="shared" si="96"/>
        <v>45454.3</v>
      </c>
      <c r="CZ651">
        <f t="shared" si="97"/>
        <v>45454.3</v>
      </c>
      <c r="DA651">
        <f t="shared" si="98"/>
        <v>1</v>
      </c>
      <c r="DB651">
        <v>0</v>
      </c>
    </row>
    <row r="652" spans="1:106" x14ac:dyDescent="0.2">
      <c r="A652">
        <f>ROW(Source!A303)</f>
        <v>303</v>
      </c>
      <c r="B652">
        <v>33034105</v>
      </c>
      <c r="C652">
        <v>33036038</v>
      </c>
      <c r="D652">
        <v>32518894</v>
      </c>
      <c r="E652">
        <v>1</v>
      </c>
      <c r="F652">
        <v>1</v>
      </c>
      <c r="G652">
        <v>19</v>
      </c>
      <c r="H652">
        <v>3</v>
      </c>
      <c r="I652" t="s">
        <v>820</v>
      </c>
      <c r="J652" t="s">
        <v>821</v>
      </c>
      <c r="K652" t="s">
        <v>822</v>
      </c>
      <c r="L652">
        <v>1327</v>
      </c>
      <c r="N652">
        <v>1005</v>
      </c>
      <c r="O652" t="s">
        <v>823</v>
      </c>
      <c r="P652" t="s">
        <v>823</v>
      </c>
      <c r="Q652">
        <v>1</v>
      </c>
      <c r="W652">
        <v>0</v>
      </c>
      <c r="X652">
        <v>-1132375348</v>
      </c>
      <c r="Y652">
        <v>5.6</v>
      </c>
      <c r="AA652">
        <v>63.78</v>
      </c>
      <c r="AB652">
        <v>0</v>
      </c>
      <c r="AC652">
        <v>0</v>
      </c>
      <c r="AD652">
        <v>0</v>
      </c>
      <c r="AE652">
        <v>63.78</v>
      </c>
      <c r="AF652">
        <v>0</v>
      </c>
      <c r="AG652">
        <v>0</v>
      </c>
      <c r="AH652">
        <v>0</v>
      </c>
      <c r="AI652">
        <v>1</v>
      </c>
      <c r="AJ652">
        <v>1</v>
      </c>
      <c r="AK652">
        <v>1</v>
      </c>
      <c r="AL652">
        <v>1</v>
      </c>
      <c r="AN652">
        <v>0</v>
      </c>
      <c r="AO652">
        <v>1</v>
      </c>
      <c r="AP652">
        <v>0</v>
      </c>
      <c r="AQ652">
        <v>0</v>
      </c>
      <c r="AR652">
        <v>0</v>
      </c>
      <c r="AS652" t="s">
        <v>3</v>
      </c>
      <c r="AT652">
        <v>5.6</v>
      </c>
      <c r="AU652" t="s">
        <v>3</v>
      </c>
      <c r="AV652">
        <v>0</v>
      </c>
      <c r="AW652">
        <v>2</v>
      </c>
      <c r="AX652">
        <v>33036061</v>
      </c>
      <c r="AY652">
        <v>1</v>
      </c>
      <c r="AZ652">
        <v>0</v>
      </c>
      <c r="BA652">
        <v>619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Y652*Source!I303</f>
        <v>3.9759999999999997E-2</v>
      </c>
      <c r="CY652">
        <f t="shared" si="96"/>
        <v>63.78</v>
      </c>
      <c r="CZ652">
        <f t="shared" si="97"/>
        <v>63.78</v>
      </c>
      <c r="DA652">
        <f t="shared" si="98"/>
        <v>1</v>
      </c>
      <c r="DB652">
        <v>0</v>
      </c>
    </row>
    <row r="653" spans="1:106" x14ac:dyDescent="0.2">
      <c r="A653">
        <f>ROW(Source!A303)</f>
        <v>303</v>
      </c>
      <c r="B653">
        <v>33034105</v>
      </c>
      <c r="C653">
        <v>33036038</v>
      </c>
      <c r="D653">
        <v>32517311</v>
      </c>
      <c r="E653">
        <v>1</v>
      </c>
      <c r="F653">
        <v>1</v>
      </c>
      <c r="G653">
        <v>19</v>
      </c>
      <c r="H653">
        <v>3</v>
      </c>
      <c r="I653" t="s">
        <v>824</v>
      </c>
      <c r="J653" t="s">
        <v>825</v>
      </c>
      <c r="K653" t="s">
        <v>826</v>
      </c>
      <c r="L653">
        <v>1348</v>
      </c>
      <c r="N653">
        <v>1009</v>
      </c>
      <c r="O653" t="s">
        <v>19</v>
      </c>
      <c r="P653" t="s">
        <v>19</v>
      </c>
      <c r="Q653">
        <v>1000</v>
      </c>
      <c r="W653">
        <v>0</v>
      </c>
      <c r="X653">
        <v>1471527661</v>
      </c>
      <c r="Y653">
        <v>0.05</v>
      </c>
      <c r="AA653">
        <v>4752.91</v>
      </c>
      <c r="AB653">
        <v>0</v>
      </c>
      <c r="AC653">
        <v>0</v>
      </c>
      <c r="AD653">
        <v>0</v>
      </c>
      <c r="AE653">
        <v>4752.91</v>
      </c>
      <c r="AF653">
        <v>0</v>
      </c>
      <c r="AG653">
        <v>0</v>
      </c>
      <c r="AH653">
        <v>0</v>
      </c>
      <c r="AI653">
        <v>1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3</v>
      </c>
      <c r="AT653">
        <v>0.05</v>
      </c>
      <c r="AU653" t="s">
        <v>3</v>
      </c>
      <c r="AV653">
        <v>0</v>
      </c>
      <c r="AW653">
        <v>2</v>
      </c>
      <c r="AX653">
        <v>33036060</v>
      </c>
      <c r="AY653">
        <v>1</v>
      </c>
      <c r="AZ653">
        <v>0</v>
      </c>
      <c r="BA653">
        <v>620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Y653*Source!I303</f>
        <v>3.5500000000000006E-4</v>
      </c>
      <c r="CY653">
        <f t="shared" si="96"/>
        <v>4752.91</v>
      </c>
      <c r="CZ653">
        <f t="shared" si="97"/>
        <v>4752.91</v>
      </c>
      <c r="DA653">
        <f t="shared" si="98"/>
        <v>1</v>
      </c>
      <c r="DB653">
        <v>0</v>
      </c>
    </row>
    <row r="654" spans="1:106" x14ac:dyDescent="0.2">
      <c r="A654">
        <f>ROW(Source!A303)</f>
        <v>303</v>
      </c>
      <c r="B654">
        <v>33034105</v>
      </c>
      <c r="C654">
        <v>33036038</v>
      </c>
      <c r="D654">
        <v>32519061</v>
      </c>
      <c r="E654">
        <v>1</v>
      </c>
      <c r="F654">
        <v>1</v>
      </c>
      <c r="G654">
        <v>19</v>
      </c>
      <c r="H654">
        <v>3</v>
      </c>
      <c r="I654" t="s">
        <v>827</v>
      </c>
      <c r="J654" t="s">
        <v>828</v>
      </c>
      <c r="K654" t="s">
        <v>829</v>
      </c>
      <c r="L654">
        <v>1339</v>
      </c>
      <c r="N654">
        <v>1007</v>
      </c>
      <c r="O654" t="s">
        <v>830</v>
      </c>
      <c r="P654" t="s">
        <v>830</v>
      </c>
      <c r="Q654">
        <v>1</v>
      </c>
      <c r="W654">
        <v>0</v>
      </c>
      <c r="X654">
        <v>1653821073</v>
      </c>
      <c r="Y654">
        <v>1.75</v>
      </c>
      <c r="AA654">
        <v>29.98</v>
      </c>
      <c r="AB654">
        <v>0</v>
      </c>
      <c r="AC654">
        <v>0</v>
      </c>
      <c r="AD654">
        <v>0</v>
      </c>
      <c r="AE654">
        <v>29.98</v>
      </c>
      <c r="AF654">
        <v>0</v>
      </c>
      <c r="AG654">
        <v>0</v>
      </c>
      <c r="AH654">
        <v>0</v>
      </c>
      <c r="AI654">
        <v>1</v>
      </c>
      <c r="AJ654">
        <v>1</v>
      </c>
      <c r="AK654">
        <v>1</v>
      </c>
      <c r="AL654">
        <v>1</v>
      </c>
      <c r="AN654">
        <v>0</v>
      </c>
      <c r="AO654">
        <v>1</v>
      </c>
      <c r="AP654">
        <v>0</v>
      </c>
      <c r="AQ654">
        <v>0</v>
      </c>
      <c r="AR654">
        <v>0</v>
      </c>
      <c r="AS654" t="s">
        <v>3</v>
      </c>
      <c r="AT654">
        <v>1.75</v>
      </c>
      <c r="AU654" t="s">
        <v>3</v>
      </c>
      <c r="AV654">
        <v>0</v>
      </c>
      <c r="AW654">
        <v>2</v>
      </c>
      <c r="AX654">
        <v>33036062</v>
      </c>
      <c r="AY654">
        <v>1</v>
      </c>
      <c r="AZ654">
        <v>0</v>
      </c>
      <c r="BA654">
        <v>621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Y654*Source!I303</f>
        <v>1.2425E-2</v>
      </c>
      <c r="CY654">
        <f t="shared" si="96"/>
        <v>29.98</v>
      </c>
      <c r="CZ654">
        <f t="shared" si="97"/>
        <v>29.98</v>
      </c>
      <c r="DA654">
        <f t="shared" si="98"/>
        <v>1</v>
      </c>
      <c r="DB654">
        <v>0</v>
      </c>
    </row>
    <row r="655" spans="1:106" x14ac:dyDescent="0.2">
      <c r="A655">
        <f>ROW(Source!A303)</f>
        <v>303</v>
      </c>
      <c r="B655">
        <v>33034105</v>
      </c>
      <c r="C655">
        <v>33036038</v>
      </c>
      <c r="D655">
        <v>32517740</v>
      </c>
      <c r="E655">
        <v>1</v>
      </c>
      <c r="F655">
        <v>1</v>
      </c>
      <c r="G655">
        <v>19</v>
      </c>
      <c r="H655">
        <v>3</v>
      </c>
      <c r="I655" t="s">
        <v>831</v>
      </c>
      <c r="J655" t="s">
        <v>832</v>
      </c>
      <c r="K655" t="s">
        <v>833</v>
      </c>
      <c r="L655">
        <v>1339</v>
      </c>
      <c r="N655">
        <v>1007</v>
      </c>
      <c r="O655" t="s">
        <v>830</v>
      </c>
      <c r="P655" t="s">
        <v>830</v>
      </c>
      <c r="Q655">
        <v>1</v>
      </c>
      <c r="W655">
        <v>0</v>
      </c>
      <c r="X655">
        <v>-86784973</v>
      </c>
      <c r="Y655">
        <v>0.08</v>
      </c>
      <c r="AA655">
        <v>4993.7</v>
      </c>
      <c r="AB655">
        <v>0</v>
      </c>
      <c r="AC655">
        <v>0</v>
      </c>
      <c r="AD655">
        <v>0</v>
      </c>
      <c r="AE655">
        <v>4993.7</v>
      </c>
      <c r="AF655">
        <v>0</v>
      </c>
      <c r="AG655">
        <v>0</v>
      </c>
      <c r="AH655">
        <v>0</v>
      </c>
      <c r="AI655">
        <v>1</v>
      </c>
      <c r="AJ655">
        <v>1</v>
      </c>
      <c r="AK655">
        <v>1</v>
      </c>
      <c r="AL655">
        <v>1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3</v>
      </c>
      <c r="AT655">
        <v>0.08</v>
      </c>
      <c r="AU655" t="s">
        <v>3</v>
      </c>
      <c r="AV655">
        <v>0</v>
      </c>
      <c r="AW655">
        <v>2</v>
      </c>
      <c r="AX655">
        <v>33036063</v>
      </c>
      <c r="AY655">
        <v>1</v>
      </c>
      <c r="AZ655">
        <v>0</v>
      </c>
      <c r="BA655">
        <v>622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Y655*Source!I303</f>
        <v>5.6800000000000004E-4</v>
      </c>
      <c r="CY655">
        <f t="shared" si="96"/>
        <v>4993.7</v>
      </c>
      <c r="CZ655">
        <f t="shared" si="97"/>
        <v>4993.7</v>
      </c>
      <c r="DA655">
        <f t="shared" si="98"/>
        <v>1</v>
      </c>
      <c r="DB655">
        <v>0</v>
      </c>
    </row>
    <row r="656" spans="1:106" x14ac:dyDescent="0.2">
      <c r="A656">
        <f>ROW(Source!A303)</f>
        <v>303</v>
      </c>
      <c r="B656">
        <v>33034105</v>
      </c>
      <c r="C656">
        <v>33036038</v>
      </c>
      <c r="D656">
        <v>32517729</v>
      </c>
      <c r="E656">
        <v>1</v>
      </c>
      <c r="F656">
        <v>1</v>
      </c>
      <c r="G656">
        <v>19</v>
      </c>
      <c r="H656">
        <v>3</v>
      </c>
      <c r="I656" t="s">
        <v>834</v>
      </c>
      <c r="J656" t="s">
        <v>835</v>
      </c>
      <c r="K656" t="s">
        <v>836</v>
      </c>
      <c r="L656">
        <v>1339</v>
      </c>
      <c r="N656">
        <v>1007</v>
      </c>
      <c r="O656" t="s">
        <v>830</v>
      </c>
      <c r="P656" t="s">
        <v>830</v>
      </c>
      <c r="Q656">
        <v>1</v>
      </c>
      <c r="W656">
        <v>0</v>
      </c>
      <c r="X656">
        <v>-36459073</v>
      </c>
      <c r="Y656">
        <v>0.69</v>
      </c>
      <c r="AA656">
        <v>3762.19</v>
      </c>
      <c r="AB656">
        <v>0</v>
      </c>
      <c r="AC656">
        <v>0</v>
      </c>
      <c r="AD656">
        <v>0</v>
      </c>
      <c r="AE656">
        <v>3762.19</v>
      </c>
      <c r="AF656">
        <v>0</v>
      </c>
      <c r="AG656">
        <v>0</v>
      </c>
      <c r="AH656">
        <v>0</v>
      </c>
      <c r="AI656">
        <v>1</v>
      </c>
      <c r="AJ656">
        <v>1</v>
      </c>
      <c r="AK656">
        <v>1</v>
      </c>
      <c r="AL656">
        <v>1</v>
      </c>
      <c r="AN656">
        <v>0</v>
      </c>
      <c r="AO656">
        <v>1</v>
      </c>
      <c r="AP656">
        <v>0</v>
      </c>
      <c r="AQ656">
        <v>0</v>
      </c>
      <c r="AR656">
        <v>0</v>
      </c>
      <c r="AS656" t="s">
        <v>3</v>
      </c>
      <c r="AT656">
        <v>0.69</v>
      </c>
      <c r="AU656" t="s">
        <v>3</v>
      </c>
      <c r="AV656">
        <v>0</v>
      </c>
      <c r="AW656">
        <v>2</v>
      </c>
      <c r="AX656">
        <v>33036064</v>
      </c>
      <c r="AY656">
        <v>1</v>
      </c>
      <c r="AZ656">
        <v>0</v>
      </c>
      <c r="BA656">
        <v>623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Y656*Source!I303</f>
        <v>4.8989999999999997E-3</v>
      </c>
      <c r="CY656">
        <f t="shared" si="96"/>
        <v>3762.19</v>
      </c>
      <c r="CZ656">
        <f t="shared" si="97"/>
        <v>3762.19</v>
      </c>
      <c r="DA656">
        <f t="shared" si="98"/>
        <v>1</v>
      </c>
      <c r="DB656">
        <v>0</v>
      </c>
    </row>
    <row r="657" spans="1:106" x14ac:dyDescent="0.2">
      <c r="A657">
        <f>ROW(Source!A303)</f>
        <v>303</v>
      </c>
      <c r="B657">
        <v>33034105</v>
      </c>
      <c r="C657">
        <v>33036038</v>
      </c>
      <c r="D657">
        <v>32517783</v>
      </c>
      <c r="E657">
        <v>1</v>
      </c>
      <c r="F657">
        <v>1</v>
      </c>
      <c r="G657">
        <v>19</v>
      </c>
      <c r="H657">
        <v>3</v>
      </c>
      <c r="I657" t="s">
        <v>837</v>
      </c>
      <c r="J657" t="s">
        <v>838</v>
      </c>
      <c r="K657" t="s">
        <v>839</v>
      </c>
      <c r="L657">
        <v>1339</v>
      </c>
      <c r="N657">
        <v>1007</v>
      </c>
      <c r="O657" t="s">
        <v>830</v>
      </c>
      <c r="P657" t="s">
        <v>830</v>
      </c>
      <c r="Q657">
        <v>1</v>
      </c>
      <c r="W657">
        <v>0</v>
      </c>
      <c r="X657">
        <v>-1282603236</v>
      </c>
      <c r="Y657">
        <v>0.2</v>
      </c>
      <c r="AA657">
        <v>5631.96</v>
      </c>
      <c r="AB657">
        <v>0</v>
      </c>
      <c r="AC657">
        <v>0</v>
      </c>
      <c r="AD657">
        <v>0</v>
      </c>
      <c r="AE657">
        <v>5631.96</v>
      </c>
      <c r="AF657">
        <v>0</v>
      </c>
      <c r="AG657">
        <v>0</v>
      </c>
      <c r="AH657">
        <v>0</v>
      </c>
      <c r="AI657">
        <v>1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0</v>
      </c>
      <c r="AQ657">
        <v>0</v>
      </c>
      <c r="AR657">
        <v>0</v>
      </c>
      <c r="AS657" t="s">
        <v>3</v>
      </c>
      <c r="AT657">
        <v>0.2</v>
      </c>
      <c r="AU657" t="s">
        <v>3</v>
      </c>
      <c r="AV657">
        <v>0</v>
      </c>
      <c r="AW657">
        <v>2</v>
      </c>
      <c r="AX657">
        <v>33036065</v>
      </c>
      <c r="AY657">
        <v>1</v>
      </c>
      <c r="AZ657">
        <v>0</v>
      </c>
      <c r="BA657">
        <v>624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Y657*Source!I303</f>
        <v>1.4200000000000003E-3</v>
      </c>
      <c r="CY657">
        <f t="shared" si="96"/>
        <v>5631.96</v>
      </c>
      <c r="CZ657">
        <f t="shared" si="97"/>
        <v>5631.96</v>
      </c>
      <c r="DA657">
        <f t="shared" si="98"/>
        <v>1</v>
      </c>
      <c r="DB657">
        <v>0</v>
      </c>
    </row>
    <row r="658" spans="1:106" x14ac:dyDescent="0.2">
      <c r="A658">
        <f>ROW(Source!A303)</f>
        <v>303</v>
      </c>
      <c r="B658">
        <v>33034105</v>
      </c>
      <c r="C658">
        <v>33036038</v>
      </c>
      <c r="D658">
        <v>32517784</v>
      </c>
      <c r="E658">
        <v>1</v>
      </c>
      <c r="F658">
        <v>1</v>
      </c>
      <c r="G658">
        <v>19</v>
      </c>
      <c r="H658">
        <v>3</v>
      </c>
      <c r="I658" t="s">
        <v>840</v>
      </c>
      <c r="J658" t="s">
        <v>841</v>
      </c>
      <c r="K658" t="s">
        <v>842</v>
      </c>
      <c r="L658">
        <v>1339</v>
      </c>
      <c r="N658">
        <v>1007</v>
      </c>
      <c r="O658" t="s">
        <v>830</v>
      </c>
      <c r="P658" t="s">
        <v>830</v>
      </c>
      <c r="Q658">
        <v>1</v>
      </c>
      <c r="W658">
        <v>0</v>
      </c>
      <c r="X658">
        <v>966492149</v>
      </c>
      <c r="Y658">
        <v>0.69</v>
      </c>
      <c r="AA658">
        <v>5631.96</v>
      </c>
      <c r="AB658">
        <v>0</v>
      </c>
      <c r="AC658">
        <v>0</v>
      </c>
      <c r="AD658">
        <v>0</v>
      </c>
      <c r="AE658">
        <v>5631.96</v>
      </c>
      <c r="AF658">
        <v>0</v>
      </c>
      <c r="AG658">
        <v>0</v>
      </c>
      <c r="AH658">
        <v>0</v>
      </c>
      <c r="AI658">
        <v>1</v>
      </c>
      <c r="AJ658">
        <v>1</v>
      </c>
      <c r="AK658">
        <v>1</v>
      </c>
      <c r="AL658">
        <v>1</v>
      </c>
      <c r="AN658">
        <v>0</v>
      </c>
      <c r="AO658">
        <v>1</v>
      </c>
      <c r="AP658">
        <v>0</v>
      </c>
      <c r="AQ658">
        <v>0</v>
      </c>
      <c r="AR658">
        <v>0</v>
      </c>
      <c r="AS658" t="s">
        <v>3</v>
      </c>
      <c r="AT658">
        <v>0.69</v>
      </c>
      <c r="AU658" t="s">
        <v>3</v>
      </c>
      <c r="AV658">
        <v>0</v>
      </c>
      <c r="AW658">
        <v>2</v>
      </c>
      <c r="AX658">
        <v>33036066</v>
      </c>
      <c r="AY658">
        <v>1</v>
      </c>
      <c r="AZ658">
        <v>0</v>
      </c>
      <c r="BA658">
        <v>625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Y658*Source!I303</f>
        <v>4.8989999999999997E-3</v>
      </c>
      <c r="CY658">
        <f t="shared" si="96"/>
        <v>5631.96</v>
      </c>
      <c r="CZ658">
        <f t="shared" si="97"/>
        <v>5631.96</v>
      </c>
      <c r="DA658">
        <f t="shared" si="98"/>
        <v>1</v>
      </c>
      <c r="DB658">
        <v>0</v>
      </c>
    </row>
    <row r="659" spans="1:106" x14ac:dyDescent="0.2">
      <c r="A659">
        <f>ROW(Source!A303)</f>
        <v>303</v>
      </c>
      <c r="B659">
        <v>33034105</v>
      </c>
      <c r="C659">
        <v>33036038</v>
      </c>
      <c r="D659">
        <v>32519911</v>
      </c>
      <c r="E659">
        <v>1</v>
      </c>
      <c r="F659">
        <v>1</v>
      </c>
      <c r="G659">
        <v>19</v>
      </c>
      <c r="H659">
        <v>3</v>
      </c>
      <c r="I659" t="s">
        <v>843</v>
      </c>
      <c r="J659" t="s">
        <v>844</v>
      </c>
      <c r="K659" t="s">
        <v>845</v>
      </c>
      <c r="L659">
        <v>1339</v>
      </c>
      <c r="N659">
        <v>1007</v>
      </c>
      <c r="O659" t="s">
        <v>830</v>
      </c>
      <c r="P659" t="s">
        <v>830</v>
      </c>
      <c r="Q659">
        <v>1</v>
      </c>
      <c r="W659">
        <v>0</v>
      </c>
      <c r="X659">
        <v>-1613524913</v>
      </c>
      <c r="Y659">
        <v>102</v>
      </c>
      <c r="AA659">
        <v>3195.93</v>
      </c>
      <c r="AB659">
        <v>0</v>
      </c>
      <c r="AC659">
        <v>0</v>
      </c>
      <c r="AD659">
        <v>0</v>
      </c>
      <c r="AE659">
        <v>3195.93</v>
      </c>
      <c r="AF659">
        <v>0</v>
      </c>
      <c r="AG659">
        <v>0</v>
      </c>
      <c r="AH659">
        <v>0</v>
      </c>
      <c r="AI659">
        <v>1</v>
      </c>
      <c r="AJ659">
        <v>1</v>
      </c>
      <c r="AK659">
        <v>1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3</v>
      </c>
      <c r="AT659">
        <v>102</v>
      </c>
      <c r="AU659" t="s">
        <v>3</v>
      </c>
      <c r="AV659">
        <v>0</v>
      </c>
      <c r="AW659">
        <v>2</v>
      </c>
      <c r="AX659">
        <v>33036067</v>
      </c>
      <c r="AY659">
        <v>1</v>
      </c>
      <c r="AZ659">
        <v>0</v>
      </c>
      <c r="BA659">
        <v>626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Y659*Source!I303</f>
        <v>0.72420000000000007</v>
      </c>
      <c r="CY659">
        <f t="shared" si="96"/>
        <v>3195.93</v>
      </c>
      <c r="CZ659">
        <f t="shared" si="97"/>
        <v>3195.93</v>
      </c>
      <c r="DA659">
        <f t="shared" si="98"/>
        <v>1</v>
      </c>
      <c r="DB659">
        <v>0</v>
      </c>
    </row>
    <row r="660" spans="1:106" x14ac:dyDescent="0.2">
      <c r="A660">
        <f>ROW(Source!A303)</f>
        <v>303</v>
      </c>
      <c r="B660">
        <v>33034105</v>
      </c>
      <c r="C660">
        <v>33036038</v>
      </c>
      <c r="D660">
        <v>32521663</v>
      </c>
      <c r="E660">
        <v>1</v>
      </c>
      <c r="F660">
        <v>1</v>
      </c>
      <c r="G660">
        <v>19</v>
      </c>
      <c r="H660">
        <v>3</v>
      </c>
      <c r="I660" t="s">
        <v>846</v>
      </c>
      <c r="J660" t="s">
        <v>847</v>
      </c>
      <c r="K660" t="s">
        <v>848</v>
      </c>
      <c r="L660">
        <v>1327</v>
      </c>
      <c r="N660">
        <v>1005</v>
      </c>
      <c r="O660" t="s">
        <v>823</v>
      </c>
      <c r="P660" t="s">
        <v>823</v>
      </c>
      <c r="Q660">
        <v>1</v>
      </c>
      <c r="W660">
        <v>0</v>
      </c>
      <c r="X660">
        <v>603730207</v>
      </c>
      <c r="Y660">
        <v>49.5</v>
      </c>
      <c r="AA660">
        <v>207.09</v>
      </c>
      <c r="AB660">
        <v>0</v>
      </c>
      <c r="AC660">
        <v>0</v>
      </c>
      <c r="AD660">
        <v>0</v>
      </c>
      <c r="AE660">
        <v>207.09</v>
      </c>
      <c r="AF660">
        <v>0</v>
      </c>
      <c r="AG660">
        <v>0</v>
      </c>
      <c r="AH660">
        <v>0</v>
      </c>
      <c r="AI660">
        <v>1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3</v>
      </c>
      <c r="AT660">
        <v>49.5</v>
      </c>
      <c r="AU660" t="s">
        <v>3</v>
      </c>
      <c r="AV660">
        <v>0</v>
      </c>
      <c r="AW660">
        <v>2</v>
      </c>
      <c r="AX660">
        <v>33036068</v>
      </c>
      <c r="AY660">
        <v>1</v>
      </c>
      <c r="AZ660">
        <v>0</v>
      </c>
      <c r="BA660">
        <v>627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Y660*Source!I303</f>
        <v>0.35145000000000004</v>
      </c>
      <c r="CY660">
        <f t="shared" si="96"/>
        <v>207.09</v>
      </c>
      <c r="CZ660">
        <f t="shared" si="97"/>
        <v>207.09</v>
      </c>
      <c r="DA660">
        <f t="shared" si="98"/>
        <v>1</v>
      </c>
      <c r="DB660">
        <v>0</v>
      </c>
    </row>
    <row r="661" spans="1:106" x14ac:dyDescent="0.2">
      <c r="A661">
        <f>ROW(Source!A306)</f>
        <v>306</v>
      </c>
      <c r="B661">
        <v>33034105</v>
      </c>
      <c r="C661">
        <v>33036071</v>
      </c>
      <c r="D661">
        <v>32505425</v>
      </c>
      <c r="E661">
        <v>19</v>
      </c>
      <c r="F661">
        <v>1</v>
      </c>
      <c r="G661">
        <v>19</v>
      </c>
      <c r="H661">
        <v>1</v>
      </c>
      <c r="I661" t="s">
        <v>795</v>
      </c>
      <c r="J661" t="s">
        <v>3</v>
      </c>
      <c r="K661" t="s">
        <v>796</v>
      </c>
      <c r="L661">
        <v>1191</v>
      </c>
      <c r="N661">
        <v>1013</v>
      </c>
      <c r="O661" t="s">
        <v>797</v>
      </c>
      <c r="P661" t="s">
        <v>797</v>
      </c>
      <c r="Q661">
        <v>1</v>
      </c>
      <c r="W661">
        <v>0</v>
      </c>
      <c r="X661">
        <v>476480486</v>
      </c>
      <c r="Y661">
        <v>36.11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1</v>
      </c>
      <c r="AJ661">
        <v>1</v>
      </c>
      <c r="AK661">
        <v>1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3</v>
      </c>
      <c r="AT661">
        <v>36.11</v>
      </c>
      <c r="AU661" t="s">
        <v>3</v>
      </c>
      <c r="AV661">
        <v>1</v>
      </c>
      <c r="AW661">
        <v>2</v>
      </c>
      <c r="AX661">
        <v>33036077</v>
      </c>
      <c r="AY661">
        <v>1</v>
      </c>
      <c r="AZ661">
        <v>0</v>
      </c>
      <c r="BA661">
        <v>628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Y661*Source!I306</f>
        <v>7.1570019999999994</v>
      </c>
      <c r="CY661">
        <f>AD661</f>
        <v>0</v>
      </c>
      <c r="CZ661">
        <f>AH661</f>
        <v>0</v>
      </c>
      <c r="DA661">
        <f>AL661</f>
        <v>1</v>
      </c>
      <c r="DB661">
        <v>0</v>
      </c>
    </row>
    <row r="662" spans="1:106" x14ac:dyDescent="0.2">
      <c r="A662">
        <f>ROW(Source!A306)</f>
        <v>306</v>
      </c>
      <c r="B662">
        <v>33034105</v>
      </c>
      <c r="C662">
        <v>33036071</v>
      </c>
      <c r="D662">
        <v>32516754</v>
      </c>
      <c r="E662">
        <v>1</v>
      </c>
      <c r="F662">
        <v>1</v>
      </c>
      <c r="G662">
        <v>19</v>
      </c>
      <c r="H662">
        <v>2</v>
      </c>
      <c r="I662" t="s">
        <v>798</v>
      </c>
      <c r="J662" t="s">
        <v>799</v>
      </c>
      <c r="K662" t="s">
        <v>800</v>
      </c>
      <c r="L662">
        <v>1368</v>
      </c>
      <c r="N662">
        <v>1011</v>
      </c>
      <c r="O662" t="s">
        <v>801</v>
      </c>
      <c r="P662" t="s">
        <v>801</v>
      </c>
      <c r="Q662">
        <v>1</v>
      </c>
      <c r="W662">
        <v>0</v>
      </c>
      <c r="X662">
        <v>-1683917449</v>
      </c>
      <c r="Y662">
        <v>21.91</v>
      </c>
      <c r="AA662">
        <v>0</v>
      </c>
      <c r="AB662">
        <v>70.98</v>
      </c>
      <c r="AC662">
        <v>6.52</v>
      </c>
      <c r="AD662">
        <v>0</v>
      </c>
      <c r="AE662">
        <v>0</v>
      </c>
      <c r="AF662">
        <v>70.98</v>
      </c>
      <c r="AG662">
        <v>6.52</v>
      </c>
      <c r="AH662">
        <v>0</v>
      </c>
      <c r="AI662">
        <v>1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21.91</v>
      </c>
      <c r="AU662" t="s">
        <v>3</v>
      </c>
      <c r="AV662">
        <v>0</v>
      </c>
      <c r="AW662">
        <v>2</v>
      </c>
      <c r="AX662">
        <v>33036078</v>
      </c>
      <c r="AY662">
        <v>1</v>
      </c>
      <c r="AZ662">
        <v>0</v>
      </c>
      <c r="BA662">
        <v>629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Y662*Source!I306</f>
        <v>4.342562</v>
      </c>
      <c r="CY662">
        <f>AB662</f>
        <v>70.98</v>
      </c>
      <c r="CZ662">
        <f>AF662</f>
        <v>70.98</v>
      </c>
      <c r="DA662">
        <f>AJ662</f>
        <v>1</v>
      </c>
      <c r="DB662">
        <v>0</v>
      </c>
    </row>
    <row r="663" spans="1:106" x14ac:dyDescent="0.2">
      <c r="A663">
        <f>ROW(Source!A306)</f>
        <v>306</v>
      </c>
      <c r="B663">
        <v>33034105</v>
      </c>
      <c r="C663">
        <v>33036071</v>
      </c>
      <c r="D663">
        <v>32518977</v>
      </c>
      <c r="E663">
        <v>1</v>
      </c>
      <c r="F663">
        <v>1</v>
      </c>
      <c r="G663">
        <v>19</v>
      </c>
      <c r="H663">
        <v>3</v>
      </c>
      <c r="I663" t="s">
        <v>802</v>
      </c>
      <c r="J663" t="s">
        <v>803</v>
      </c>
      <c r="K663" t="s">
        <v>804</v>
      </c>
      <c r="L663">
        <v>1348</v>
      </c>
      <c r="N663">
        <v>1009</v>
      </c>
      <c r="O663" t="s">
        <v>19</v>
      </c>
      <c r="P663" t="s">
        <v>19</v>
      </c>
      <c r="Q663">
        <v>1000</v>
      </c>
      <c r="W663">
        <v>0</v>
      </c>
      <c r="X663">
        <v>-1592467254</v>
      </c>
      <c r="Y663">
        <v>0.03</v>
      </c>
      <c r="AA663">
        <v>117442.26</v>
      </c>
      <c r="AB663">
        <v>0</v>
      </c>
      <c r="AC663">
        <v>0</v>
      </c>
      <c r="AD663">
        <v>0</v>
      </c>
      <c r="AE663">
        <v>117442.26</v>
      </c>
      <c r="AF663">
        <v>0</v>
      </c>
      <c r="AG663">
        <v>0</v>
      </c>
      <c r="AH663">
        <v>0</v>
      </c>
      <c r="AI663">
        <v>1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0.03</v>
      </c>
      <c r="AU663" t="s">
        <v>3</v>
      </c>
      <c r="AV663">
        <v>0</v>
      </c>
      <c r="AW663">
        <v>2</v>
      </c>
      <c r="AX663">
        <v>33036079</v>
      </c>
      <c r="AY663">
        <v>1</v>
      </c>
      <c r="AZ663">
        <v>0</v>
      </c>
      <c r="BA663">
        <v>630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Y663*Source!I306</f>
        <v>5.945999999999999E-3</v>
      </c>
      <c r="CY663">
        <f>AA663</f>
        <v>117442.26</v>
      </c>
      <c r="CZ663">
        <f>AE663</f>
        <v>117442.26</v>
      </c>
      <c r="DA663">
        <f>AI663</f>
        <v>1</v>
      </c>
      <c r="DB663">
        <v>0</v>
      </c>
    </row>
    <row r="664" spans="1:106" x14ac:dyDescent="0.2">
      <c r="A664">
        <f>ROW(Source!A306)</f>
        <v>306</v>
      </c>
      <c r="B664">
        <v>33034105</v>
      </c>
      <c r="C664">
        <v>33036071</v>
      </c>
      <c r="D664">
        <v>32520163</v>
      </c>
      <c r="E664">
        <v>1</v>
      </c>
      <c r="F664">
        <v>1</v>
      </c>
      <c r="G664">
        <v>19</v>
      </c>
      <c r="H664">
        <v>3</v>
      </c>
      <c r="I664" t="s">
        <v>25</v>
      </c>
      <c r="J664" t="s">
        <v>27</v>
      </c>
      <c r="K664" t="s">
        <v>26</v>
      </c>
      <c r="L664">
        <v>1348</v>
      </c>
      <c r="N664">
        <v>1009</v>
      </c>
      <c r="O664" t="s">
        <v>19</v>
      </c>
      <c r="P664" t="s">
        <v>19</v>
      </c>
      <c r="Q664">
        <v>1000</v>
      </c>
      <c r="W664">
        <v>0</v>
      </c>
      <c r="X664">
        <v>-1467733540</v>
      </c>
      <c r="Y664">
        <v>1</v>
      </c>
      <c r="AA664">
        <v>53410.15</v>
      </c>
      <c r="AB664">
        <v>0</v>
      </c>
      <c r="AC664">
        <v>0</v>
      </c>
      <c r="AD664">
        <v>0</v>
      </c>
      <c r="AE664">
        <v>53410.15</v>
      </c>
      <c r="AF664">
        <v>0</v>
      </c>
      <c r="AG664">
        <v>0</v>
      </c>
      <c r="AH664">
        <v>0</v>
      </c>
      <c r="AI664">
        <v>1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3</v>
      </c>
      <c r="AT664">
        <v>1</v>
      </c>
      <c r="AU664" t="s">
        <v>3</v>
      </c>
      <c r="AV664">
        <v>0</v>
      </c>
      <c r="AW664">
        <v>2</v>
      </c>
      <c r="AX664">
        <v>33036080</v>
      </c>
      <c r="AY664">
        <v>1</v>
      </c>
      <c r="AZ664">
        <v>0</v>
      </c>
      <c r="BA664">
        <v>631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Y664*Source!I306</f>
        <v>0.19819999999999999</v>
      </c>
      <c r="CY664">
        <f>AA664</f>
        <v>53410.15</v>
      </c>
      <c r="CZ664">
        <f>AE664</f>
        <v>53410.15</v>
      </c>
      <c r="DA664">
        <f>AI664</f>
        <v>1</v>
      </c>
      <c r="DB664">
        <v>0</v>
      </c>
    </row>
    <row r="665" spans="1:106" x14ac:dyDescent="0.2">
      <c r="A665">
        <f>ROW(Source!A306)</f>
        <v>306</v>
      </c>
      <c r="B665">
        <v>33034105</v>
      </c>
      <c r="C665">
        <v>33036071</v>
      </c>
      <c r="D665">
        <v>32520163</v>
      </c>
      <c r="E665">
        <v>1</v>
      </c>
      <c r="F665">
        <v>1</v>
      </c>
      <c r="G665">
        <v>19</v>
      </c>
      <c r="H665">
        <v>3</v>
      </c>
      <c r="I665" t="s">
        <v>25</v>
      </c>
      <c r="J665" t="s">
        <v>27</v>
      </c>
      <c r="K665" t="s">
        <v>26</v>
      </c>
      <c r="L665">
        <v>1348</v>
      </c>
      <c r="N665">
        <v>1009</v>
      </c>
      <c r="O665" t="s">
        <v>19</v>
      </c>
      <c r="P665" t="s">
        <v>19</v>
      </c>
      <c r="Q665">
        <v>1000</v>
      </c>
      <c r="W665">
        <v>0</v>
      </c>
      <c r="X665">
        <v>-1467733540</v>
      </c>
      <c r="Y665">
        <v>-1</v>
      </c>
      <c r="AA665">
        <v>53410.15</v>
      </c>
      <c r="AB665">
        <v>0</v>
      </c>
      <c r="AC665">
        <v>0</v>
      </c>
      <c r="AD665">
        <v>0</v>
      </c>
      <c r="AE665">
        <v>53410.15</v>
      </c>
      <c r="AF665">
        <v>0</v>
      </c>
      <c r="AG665">
        <v>0</v>
      </c>
      <c r="AH665">
        <v>0</v>
      </c>
      <c r="AI665">
        <v>1</v>
      </c>
      <c r="AJ665">
        <v>1</v>
      </c>
      <c r="AK665">
        <v>1</v>
      </c>
      <c r="AL665">
        <v>1</v>
      </c>
      <c r="AN665">
        <v>0</v>
      </c>
      <c r="AO665">
        <v>0</v>
      </c>
      <c r="AP665">
        <v>0</v>
      </c>
      <c r="AQ665">
        <v>0</v>
      </c>
      <c r="AR665">
        <v>0</v>
      </c>
      <c r="AS665" t="s">
        <v>3</v>
      </c>
      <c r="AT665">
        <v>-1</v>
      </c>
      <c r="AU665" t="s">
        <v>3</v>
      </c>
      <c r="AV665">
        <v>0</v>
      </c>
      <c r="AW665">
        <v>1</v>
      </c>
      <c r="AX665">
        <v>-1</v>
      </c>
      <c r="AY665">
        <v>0</v>
      </c>
      <c r="AZ665">
        <v>0</v>
      </c>
      <c r="BA665" t="s">
        <v>3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Y665*Source!I306</f>
        <v>-0.19819999999999999</v>
      </c>
      <c r="CY665">
        <f>AA665</f>
        <v>53410.15</v>
      </c>
      <c r="CZ665">
        <f>AE665</f>
        <v>53410.15</v>
      </c>
      <c r="DA665">
        <f>AI665</f>
        <v>1</v>
      </c>
      <c r="DB665">
        <v>0</v>
      </c>
    </row>
    <row r="666" spans="1:106" x14ac:dyDescent="0.2">
      <c r="A666">
        <f>ROW(Source!A308)</f>
        <v>308</v>
      </c>
      <c r="B666">
        <v>33034105</v>
      </c>
      <c r="C666">
        <v>33036082</v>
      </c>
      <c r="D666">
        <v>32505425</v>
      </c>
      <c r="E666">
        <v>19</v>
      </c>
      <c r="F666">
        <v>1</v>
      </c>
      <c r="G666">
        <v>19</v>
      </c>
      <c r="H666">
        <v>1</v>
      </c>
      <c r="I666" t="s">
        <v>795</v>
      </c>
      <c r="J666" t="s">
        <v>3</v>
      </c>
      <c r="K666" t="s">
        <v>796</v>
      </c>
      <c r="L666">
        <v>1191</v>
      </c>
      <c r="N666">
        <v>1013</v>
      </c>
      <c r="O666" t="s">
        <v>797</v>
      </c>
      <c r="P666" t="s">
        <v>797</v>
      </c>
      <c r="Q666">
        <v>1</v>
      </c>
      <c r="W666">
        <v>0</v>
      </c>
      <c r="X666">
        <v>476480486</v>
      </c>
      <c r="Y666">
        <v>453.1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1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3</v>
      </c>
      <c r="AT666">
        <v>453.1</v>
      </c>
      <c r="AU666" t="s">
        <v>3</v>
      </c>
      <c r="AV666">
        <v>1</v>
      </c>
      <c r="AW666">
        <v>2</v>
      </c>
      <c r="AX666">
        <v>33036098</v>
      </c>
      <c r="AY666">
        <v>1</v>
      </c>
      <c r="AZ666">
        <v>0</v>
      </c>
      <c r="BA666">
        <v>632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Y666*Source!I308</f>
        <v>12.224638000000001</v>
      </c>
      <c r="CY666">
        <f>AD666</f>
        <v>0</v>
      </c>
      <c r="CZ666">
        <f>AH666</f>
        <v>0</v>
      </c>
      <c r="DA666">
        <f>AL666</f>
        <v>1</v>
      </c>
      <c r="DB666">
        <v>0</v>
      </c>
    </row>
    <row r="667" spans="1:106" x14ac:dyDescent="0.2">
      <c r="A667">
        <f>ROW(Source!A308)</f>
        <v>308</v>
      </c>
      <c r="B667">
        <v>33034105</v>
      </c>
      <c r="C667">
        <v>33036082</v>
      </c>
      <c r="D667">
        <v>32517073</v>
      </c>
      <c r="E667">
        <v>1</v>
      </c>
      <c r="F667">
        <v>1</v>
      </c>
      <c r="G667">
        <v>19</v>
      </c>
      <c r="H667">
        <v>2</v>
      </c>
      <c r="I667" t="s">
        <v>805</v>
      </c>
      <c r="J667" t="s">
        <v>806</v>
      </c>
      <c r="K667" t="s">
        <v>807</v>
      </c>
      <c r="L667">
        <v>1368</v>
      </c>
      <c r="N667">
        <v>1011</v>
      </c>
      <c r="O667" t="s">
        <v>801</v>
      </c>
      <c r="P667" t="s">
        <v>801</v>
      </c>
      <c r="Q667">
        <v>1</v>
      </c>
      <c r="W667">
        <v>0</v>
      </c>
      <c r="X667">
        <v>-865246060</v>
      </c>
      <c r="Y667">
        <v>1.38</v>
      </c>
      <c r="AA667">
        <v>0</v>
      </c>
      <c r="AB667">
        <v>3.37</v>
      </c>
      <c r="AC667">
        <v>0.85</v>
      </c>
      <c r="AD667">
        <v>0</v>
      </c>
      <c r="AE667">
        <v>0</v>
      </c>
      <c r="AF667">
        <v>3.37</v>
      </c>
      <c r="AG667">
        <v>0.85</v>
      </c>
      <c r="AH667">
        <v>0</v>
      </c>
      <c r="AI667">
        <v>1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3</v>
      </c>
      <c r="AT667">
        <v>1.38</v>
      </c>
      <c r="AU667" t="s">
        <v>3</v>
      </c>
      <c r="AV667">
        <v>0</v>
      </c>
      <c r="AW667">
        <v>2</v>
      </c>
      <c r="AX667">
        <v>33036099</v>
      </c>
      <c r="AY667">
        <v>1</v>
      </c>
      <c r="AZ667">
        <v>0</v>
      </c>
      <c r="BA667">
        <v>633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Y667*Source!I308</f>
        <v>3.7232399999999999E-2</v>
      </c>
      <c r="CY667">
        <f>AB667</f>
        <v>3.37</v>
      </c>
      <c r="CZ667">
        <f>AF667</f>
        <v>3.37</v>
      </c>
      <c r="DA667">
        <f>AJ667</f>
        <v>1</v>
      </c>
      <c r="DB667">
        <v>0</v>
      </c>
    </row>
    <row r="668" spans="1:106" x14ac:dyDescent="0.2">
      <c r="A668">
        <f>ROW(Source!A308)</f>
        <v>308</v>
      </c>
      <c r="B668">
        <v>33034105</v>
      </c>
      <c r="C668">
        <v>33036082</v>
      </c>
      <c r="D668">
        <v>32516433</v>
      </c>
      <c r="E668">
        <v>1</v>
      </c>
      <c r="F668">
        <v>1</v>
      </c>
      <c r="G668">
        <v>19</v>
      </c>
      <c r="H668">
        <v>2</v>
      </c>
      <c r="I668" t="s">
        <v>808</v>
      </c>
      <c r="J668" t="s">
        <v>809</v>
      </c>
      <c r="K668" t="s">
        <v>810</v>
      </c>
      <c r="L668">
        <v>1368</v>
      </c>
      <c r="N668">
        <v>1011</v>
      </c>
      <c r="O668" t="s">
        <v>801</v>
      </c>
      <c r="P668" t="s">
        <v>801</v>
      </c>
      <c r="Q668">
        <v>1</v>
      </c>
      <c r="W668">
        <v>0</v>
      </c>
      <c r="X668">
        <v>1483315828</v>
      </c>
      <c r="Y668">
        <v>0.31</v>
      </c>
      <c r="AA668">
        <v>0</v>
      </c>
      <c r="AB668">
        <v>566.44000000000005</v>
      </c>
      <c r="AC668">
        <v>281.27999999999997</v>
      </c>
      <c r="AD668">
        <v>0</v>
      </c>
      <c r="AE668">
        <v>0</v>
      </c>
      <c r="AF668">
        <v>566.44000000000005</v>
      </c>
      <c r="AG668">
        <v>281.27999999999997</v>
      </c>
      <c r="AH668">
        <v>0</v>
      </c>
      <c r="AI668">
        <v>1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3</v>
      </c>
      <c r="AT668">
        <v>0.31</v>
      </c>
      <c r="AU668" t="s">
        <v>3</v>
      </c>
      <c r="AV668">
        <v>0</v>
      </c>
      <c r="AW668">
        <v>2</v>
      </c>
      <c r="AX668">
        <v>33036100</v>
      </c>
      <c r="AY668">
        <v>1</v>
      </c>
      <c r="AZ668">
        <v>0</v>
      </c>
      <c r="BA668">
        <v>634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Y668*Source!I308</f>
        <v>8.3637999999999994E-3</v>
      </c>
      <c r="CY668">
        <f>AB668</f>
        <v>566.44000000000005</v>
      </c>
      <c r="CZ668">
        <f>AF668</f>
        <v>566.44000000000005</v>
      </c>
      <c r="DA668">
        <f>AJ668</f>
        <v>1</v>
      </c>
      <c r="DB668">
        <v>0</v>
      </c>
    </row>
    <row r="669" spans="1:106" x14ac:dyDescent="0.2">
      <c r="A669">
        <f>ROW(Source!A308)</f>
        <v>308</v>
      </c>
      <c r="B669">
        <v>33034105</v>
      </c>
      <c r="C669">
        <v>33036082</v>
      </c>
      <c r="D669">
        <v>32516599</v>
      </c>
      <c r="E669">
        <v>1</v>
      </c>
      <c r="F669">
        <v>1</v>
      </c>
      <c r="G669">
        <v>19</v>
      </c>
      <c r="H669">
        <v>2</v>
      </c>
      <c r="I669" t="s">
        <v>811</v>
      </c>
      <c r="J669" t="s">
        <v>812</v>
      </c>
      <c r="K669" t="s">
        <v>813</v>
      </c>
      <c r="L669">
        <v>1368</v>
      </c>
      <c r="N669">
        <v>1011</v>
      </c>
      <c r="O669" t="s">
        <v>801</v>
      </c>
      <c r="P669" t="s">
        <v>801</v>
      </c>
      <c r="Q669">
        <v>1</v>
      </c>
      <c r="W669">
        <v>0</v>
      </c>
      <c r="X669">
        <v>47389749</v>
      </c>
      <c r="Y669">
        <v>26.25</v>
      </c>
      <c r="AA669">
        <v>0</v>
      </c>
      <c r="AB669">
        <v>9.7100000000000009</v>
      </c>
      <c r="AC669">
        <v>2.25</v>
      </c>
      <c r="AD669">
        <v>0</v>
      </c>
      <c r="AE669">
        <v>0</v>
      </c>
      <c r="AF669">
        <v>9.7100000000000009</v>
      </c>
      <c r="AG669">
        <v>2.25</v>
      </c>
      <c r="AH669">
        <v>0</v>
      </c>
      <c r="AI669">
        <v>1</v>
      </c>
      <c r="AJ669">
        <v>1</v>
      </c>
      <c r="AK669">
        <v>1</v>
      </c>
      <c r="AL669">
        <v>1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3</v>
      </c>
      <c r="AT669">
        <v>26.25</v>
      </c>
      <c r="AU669" t="s">
        <v>3</v>
      </c>
      <c r="AV669">
        <v>0</v>
      </c>
      <c r="AW669">
        <v>2</v>
      </c>
      <c r="AX669">
        <v>33036101</v>
      </c>
      <c r="AY669">
        <v>1</v>
      </c>
      <c r="AZ669">
        <v>0</v>
      </c>
      <c r="BA669">
        <v>635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Y669*Source!I308</f>
        <v>0.70822499999999999</v>
      </c>
      <c r="CY669">
        <f>AB669</f>
        <v>9.7100000000000009</v>
      </c>
      <c r="CZ669">
        <f>AF669</f>
        <v>9.7100000000000009</v>
      </c>
      <c r="DA669">
        <f>AJ669</f>
        <v>1</v>
      </c>
      <c r="DB669">
        <v>0</v>
      </c>
    </row>
    <row r="670" spans="1:106" x14ac:dyDescent="0.2">
      <c r="A670">
        <f>ROW(Source!A308)</f>
        <v>308</v>
      </c>
      <c r="B670">
        <v>33034105</v>
      </c>
      <c r="C670">
        <v>33036082</v>
      </c>
      <c r="D670">
        <v>32517836</v>
      </c>
      <c r="E670">
        <v>1</v>
      </c>
      <c r="F670">
        <v>1</v>
      </c>
      <c r="G670">
        <v>19</v>
      </c>
      <c r="H670">
        <v>3</v>
      </c>
      <c r="I670" t="s">
        <v>814</v>
      </c>
      <c r="J670" t="s">
        <v>815</v>
      </c>
      <c r="K670" t="s">
        <v>816</v>
      </c>
      <c r="L670">
        <v>1348</v>
      </c>
      <c r="N670">
        <v>1009</v>
      </c>
      <c r="O670" t="s">
        <v>19</v>
      </c>
      <c r="P670" t="s">
        <v>19</v>
      </c>
      <c r="Q670">
        <v>1000</v>
      </c>
      <c r="W670">
        <v>0</v>
      </c>
      <c r="X670">
        <v>1571432467</v>
      </c>
      <c r="Y670">
        <v>0.04</v>
      </c>
      <c r="AA670">
        <v>31493.279999999999</v>
      </c>
      <c r="AB670">
        <v>0</v>
      </c>
      <c r="AC670">
        <v>0</v>
      </c>
      <c r="AD670">
        <v>0</v>
      </c>
      <c r="AE670">
        <v>31493.279999999999</v>
      </c>
      <c r="AF670">
        <v>0</v>
      </c>
      <c r="AG670">
        <v>0</v>
      </c>
      <c r="AH670">
        <v>0</v>
      </c>
      <c r="AI670">
        <v>1</v>
      </c>
      <c r="AJ670">
        <v>1</v>
      </c>
      <c r="AK670">
        <v>1</v>
      </c>
      <c r="AL670">
        <v>1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3</v>
      </c>
      <c r="AT670">
        <v>0.04</v>
      </c>
      <c r="AU670" t="s">
        <v>3</v>
      </c>
      <c r="AV670">
        <v>0</v>
      </c>
      <c r="AW670">
        <v>2</v>
      </c>
      <c r="AX670">
        <v>33036102</v>
      </c>
      <c r="AY670">
        <v>1</v>
      </c>
      <c r="AZ670">
        <v>0</v>
      </c>
      <c r="BA670">
        <v>636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Y670*Source!I308</f>
        <v>1.0792E-3</v>
      </c>
      <c r="CY670">
        <f t="shared" ref="CY670:CY680" si="99">AA670</f>
        <v>31493.279999999999</v>
      </c>
      <c r="CZ670">
        <f t="shared" ref="CZ670:CZ680" si="100">AE670</f>
        <v>31493.279999999999</v>
      </c>
      <c r="DA670">
        <f t="shared" ref="DA670:DA680" si="101">AI670</f>
        <v>1</v>
      </c>
      <c r="DB670">
        <v>0</v>
      </c>
    </row>
    <row r="671" spans="1:106" x14ac:dyDescent="0.2">
      <c r="A671">
        <f>ROW(Source!A308)</f>
        <v>308</v>
      </c>
      <c r="B671">
        <v>33034105</v>
      </c>
      <c r="C671">
        <v>33036082</v>
      </c>
      <c r="D671">
        <v>32518156</v>
      </c>
      <c r="E671">
        <v>1</v>
      </c>
      <c r="F671">
        <v>1</v>
      </c>
      <c r="G671">
        <v>19</v>
      </c>
      <c r="H671">
        <v>3</v>
      </c>
      <c r="I671" t="s">
        <v>817</v>
      </c>
      <c r="J671" t="s">
        <v>818</v>
      </c>
      <c r="K671" t="s">
        <v>819</v>
      </c>
      <c r="L671">
        <v>1348</v>
      </c>
      <c r="N671">
        <v>1009</v>
      </c>
      <c r="O671" t="s">
        <v>19</v>
      </c>
      <c r="P671" t="s">
        <v>19</v>
      </c>
      <c r="Q671">
        <v>1000</v>
      </c>
      <c r="W671">
        <v>0</v>
      </c>
      <c r="X671">
        <v>1574046373</v>
      </c>
      <c r="Y671">
        <v>3.6999999999999998E-2</v>
      </c>
      <c r="AA671">
        <v>45454.3</v>
      </c>
      <c r="AB671">
        <v>0</v>
      </c>
      <c r="AC671">
        <v>0</v>
      </c>
      <c r="AD671">
        <v>0</v>
      </c>
      <c r="AE671">
        <v>45454.3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3.6999999999999998E-2</v>
      </c>
      <c r="AU671" t="s">
        <v>3</v>
      </c>
      <c r="AV671">
        <v>0</v>
      </c>
      <c r="AW671">
        <v>2</v>
      </c>
      <c r="AX671">
        <v>33036103</v>
      </c>
      <c r="AY671">
        <v>1</v>
      </c>
      <c r="AZ671">
        <v>0</v>
      </c>
      <c r="BA671">
        <v>637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Y671*Source!I308</f>
        <v>9.9825999999999995E-4</v>
      </c>
      <c r="CY671">
        <f t="shared" si="99"/>
        <v>45454.3</v>
      </c>
      <c r="CZ671">
        <f t="shared" si="100"/>
        <v>45454.3</v>
      </c>
      <c r="DA671">
        <f t="shared" si="101"/>
        <v>1</v>
      </c>
      <c r="DB671">
        <v>0</v>
      </c>
    </row>
    <row r="672" spans="1:106" x14ac:dyDescent="0.2">
      <c r="A672">
        <f>ROW(Source!A308)</f>
        <v>308</v>
      </c>
      <c r="B672">
        <v>33034105</v>
      </c>
      <c r="C672">
        <v>33036082</v>
      </c>
      <c r="D672">
        <v>32518894</v>
      </c>
      <c r="E672">
        <v>1</v>
      </c>
      <c r="F672">
        <v>1</v>
      </c>
      <c r="G672">
        <v>19</v>
      </c>
      <c r="H672">
        <v>3</v>
      </c>
      <c r="I672" t="s">
        <v>820</v>
      </c>
      <c r="J672" t="s">
        <v>821</v>
      </c>
      <c r="K672" t="s">
        <v>822</v>
      </c>
      <c r="L672">
        <v>1327</v>
      </c>
      <c r="N672">
        <v>1005</v>
      </c>
      <c r="O672" t="s">
        <v>823</v>
      </c>
      <c r="P672" t="s">
        <v>823</v>
      </c>
      <c r="Q672">
        <v>1</v>
      </c>
      <c r="W672">
        <v>0</v>
      </c>
      <c r="X672">
        <v>-1132375348</v>
      </c>
      <c r="Y672">
        <v>5.6</v>
      </c>
      <c r="AA672">
        <v>63.78</v>
      </c>
      <c r="AB672">
        <v>0</v>
      </c>
      <c r="AC672">
        <v>0</v>
      </c>
      <c r="AD672">
        <v>0</v>
      </c>
      <c r="AE672">
        <v>63.78</v>
      </c>
      <c r="AF672">
        <v>0</v>
      </c>
      <c r="AG672">
        <v>0</v>
      </c>
      <c r="AH672">
        <v>0</v>
      </c>
      <c r="AI672">
        <v>1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5.6</v>
      </c>
      <c r="AU672" t="s">
        <v>3</v>
      </c>
      <c r="AV672">
        <v>0</v>
      </c>
      <c r="AW672">
        <v>2</v>
      </c>
      <c r="AX672">
        <v>33036105</v>
      </c>
      <c r="AY672">
        <v>1</v>
      </c>
      <c r="AZ672">
        <v>0</v>
      </c>
      <c r="BA672">
        <v>638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Y672*Source!I308</f>
        <v>0.151088</v>
      </c>
      <c r="CY672">
        <f t="shared" si="99"/>
        <v>63.78</v>
      </c>
      <c r="CZ672">
        <f t="shared" si="100"/>
        <v>63.78</v>
      </c>
      <c r="DA672">
        <f t="shared" si="101"/>
        <v>1</v>
      </c>
      <c r="DB672">
        <v>0</v>
      </c>
    </row>
    <row r="673" spans="1:106" x14ac:dyDescent="0.2">
      <c r="A673">
        <f>ROW(Source!A308)</f>
        <v>308</v>
      </c>
      <c r="B673">
        <v>33034105</v>
      </c>
      <c r="C673">
        <v>33036082</v>
      </c>
      <c r="D673">
        <v>32517311</v>
      </c>
      <c r="E673">
        <v>1</v>
      </c>
      <c r="F673">
        <v>1</v>
      </c>
      <c r="G673">
        <v>19</v>
      </c>
      <c r="H673">
        <v>3</v>
      </c>
      <c r="I673" t="s">
        <v>824</v>
      </c>
      <c r="J673" t="s">
        <v>825</v>
      </c>
      <c r="K673" t="s">
        <v>826</v>
      </c>
      <c r="L673">
        <v>1348</v>
      </c>
      <c r="N673">
        <v>1009</v>
      </c>
      <c r="O673" t="s">
        <v>19</v>
      </c>
      <c r="P673" t="s">
        <v>19</v>
      </c>
      <c r="Q673">
        <v>1000</v>
      </c>
      <c r="W673">
        <v>0</v>
      </c>
      <c r="X673">
        <v>1471527661</v>
      </c>
      <c r="Y673">
        <v>0.05</v>
      </c>
      <c r="AA673">
        <v>4752.91</v>
      </c>
      <c r="AB673">
        <v>0</v>
      </c>
      <c r="AC673">
        <v>0</v>
      </c>
      <c r="AD673">
        <v>0</v>
      </c>
      <c r="AE673">
        <v>4752.91</v>
      </c>
      <c r="AF673">
        <v>0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1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3</v>
      </c>
      <c r="AT673">
        <v>0.05</v>
      </c>
      <c r="AU673" t="s">
        <v>3</v>
      </c>
      <c r="AV673">
        <v>0</v>
      </c>
      <c r="AW673">
        <v>2</v>
      </c>
      <c r="AX673">
        <v>33036104</v>
      </c>
      <c r="AY673">
        <v>1</v>
      </c>
      <c r="AZ673">
        <v>0</v>
      </c>
      <c r="BA673">
        <v>639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Y673*Source!I308</f>
        <v>1.3490000000000002E-3</v>
      </c>
      <c r="CY673">
        <f t="shared" si="99"/>
        <v>4752.91</v>
      </c>
      <c r="CZ673">
        <f t="shared" si="100"/>
        <v>4752.91</v>
      </c>
      <c r="DA673">
        <f t="shared" si="101"/>
        <v>1</v>
      </c>
      <c r="DB673">
        <v>0</v>
      </c>
    </row>
    <row r="674" spans="1:106" x14ac:dyDescent="0.2">
      <c r="A674">
        <f>ROW(Source!A308)</f>
        <v>308</v>
      </c>
      <c r="B674">
        <v>33034105</v>
      </c>
      <c r="C674">
        <v>33036082</v>
      </c>
      <c r="D674">
        <v>32519061</v>
      </c>
      <c r="E674">
        <v>1</v>
      </c>
      <c r="F674">
        <v>1</v>
      </c>
      <c r="G674">
        <v>19</v>
      </c>
      <c r="H674">
        <v>3</v>
      </c>
      <c r="I674" t="s">
        <v>827</v>
      </c>
      <c r="J674" t="s">
        <v>828</v>
      </c>
      <c r="K674" t="s">
        <v>829</v>
      </c>
      <c r="L674">
        <v>1339</v>
      </c>
      <c r="N674">
        <v>1007</v>
      </c>
      <c r="O674" t="s">
        <v>830</v>
      </c>
      <c r="P674" t="s">
        <v>830</v>
      </c>
      <c r="Q674">
        <v>1</v>
      </c>
      <c r="W674">
        <v>0</v>
      </c>
      <c r="X674">
        <v>1653821073</v>
      </c>
      <c r="Y674">
        <v>1.75</v>
      </c>
      <c r="AA674">
        <v>29.98</v>
      </c>
      <c r="AB674">
        <v>0</v>
      </c>
      <c r="AC674">
        <v>0</v>
      </c>
      <c r="AD674">
        <v>0</v>
      </c>
      <c r="AE674">
        <v>29.98</v>
      </c>
      <c r="AF674">
        <v>0</v>
      </c>
      <c r="AG674">
        <v>0</v>
      </c>
      <c r="AH674">
        <v>0</v>
      </c>
      <c r="AI674">
        <v>1</v>
      </c>
      <c r="AJ674">
        <v>1</v>
      </c>
      <c r="AK674">
        <v>1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1.75</v>
      </c>
      <c r="AU674" t="s">
        <v>3</v>
      </c>
      <c r="AV674">
        <v>0</v>
      </c>
      <c r="AW674">
        <v>2</v>
      </c>
      <c r="AX674">
        <v>33036106</v>
      </c>
      <c r="AY674">
        <v>1</v>
      </c>
      <c r="AZ674">
        <v>0</v>
      </c>
      <c r="BA674">
        <v>640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Y674*Source!I308</f>
        <v>4.7215E-2</v>
      </c>
      <c r="CY674">
        <f t="shared" si="99"/>
        <v>29.98</v>
      </c>
      <c r="CZ674">
        <f t="shared" si="100"/>
        <v>29.98</v>
      </c>
      <c r="DA674">
        <f t="shared" si="101"/>
        <v>1</v>
      </c>
      <c r="DB674">
        <v>0</v>
      </c>
    </row>
    <row r="675" spans="1:106" x14ac:dyDescent="0.2">
      <c r="A675">
        <f>ROW(Source!A308)</f>
        <v>308</v>
      </c>
      <c r="B675">
        <v>33034105</v>
      </c>
      <c r="C675">
        <v>33036082</v>
      </c>
      <c r="D675">
        <v>32517740</v>
      </c>
      <c r="E675">
        <v>1</v>
      </c>
      <c r="F675">
        <v>1</v>
      </c>
      <c r="G675">
        <v>19</v>
      </c>
      <c r="H675">
        <v>3</v>
      </c>
      <c r="I675" t="s">
        <v>831</v>
      </c>
      <c r="J675" t="s">
        <v>832</v>
      </c>
      <c r="K675" t="s">
        <v>833</v>
      </c>
      <c r="L675">
        <v>1339</v>
      </c>
      <c r="N675">
        <v>1007</v>
      </c>
      <c r="O675" t="s">
        <v>830</v>
      </c>
      <c r="P675" t="s">
        <v>830</v>
      </c>
      <c r="Q675">
        <v>1</v>
      </c>
      <c r="W675">
        <v>0</v>
      </c>
      <c r="X675">
        <v>-86784973</v>
      </c>
      <c r="Y675">
        <v>0.08</v>
      </c>
      <c r="AA675">
        <v>4993.7</v>
      </c>
      <c r="AB675">
        <v>0</v>
      </c>
      <c r="AC675">
        <v>0</v>
      </c>
      <c r="AD675">
        <v>0</v>
      </c>
      <c r="AE675">
        <v>4993.7</v>
      </c>
      <c r="AF675">
        <v>0</v>
      </c>
      <c r="AG675">
        <v>0</v>
      </c>
      <c r="AH675">
        <v>0</v>
      </c>
      <c r="AI675">
        <v>1</v>
      </c>
      <c r="AJ675">
        <v>1</v>
      </c>
      <c r="AK675">
        <v>1</v>
      </c>
      <c r="AL675">
        <v>1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3</v>
      </c>
      <c r="AT675">
        <v>0.08</v>
      </c>
      <c r="AU675" t="s">
        <v>3</v>
      </c>
      <c r="AV675">
        <v>0</v>
      </c>
      <c r="AW675">
        <v>2</v>
      </c>
      <c r="AX675">
        <v>33036107</v>
      </c>
      <c r="AY675">
        <v>1</v>
      </c>
      <c r="AZ675">
        <v>0</v>
      </c>
      <c r="BA675">
        <v>641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Y675*Source!I308</f>
        <v>2.1584E-3</v>
      </c>
      <c r="CY675">
        <f t="shared" si="99"/>
        <v>4993.7</v>
      </c>
      <c r="CZ675">
        <f t="shared" si="100"/>
        <v>4993.7</v>
      </c>
      <c r="DA675">
        <f t="shared" si="101"/>
        <v>1</v>
      </c>
      <c r="DB675">
        <v>0</v>
      </c>
    </row>
    <row r="676" spans="1:106" x14ac:dyDescent="0.2">
      <c r="A676">
        <f>ROW(Source!A308)</f>
        <v>308</v>
      </c>
      <c r="B676">
        <v>33034105</v>
      </c>
      <c r="C676">
        <v>33036082</v>
      </c>
      <c r="D676">
        <v>32517729</v>
      </c>
      <c r="E676">
        <v>1</v>
      </c>
      <c r="F676">
        <v>1</v>
      </c>
      <c r="G676">
        <v>19</v>
      </c>
      <c r="H676">
        <v>3</v>
      </c>
      <c r="I676" t="s">
        <v>834</v>
      </c>
      <c r="J676" t="s">
        <v>835</v>
      </c>
      <c r="K676" t="s">
        <v>836</v>
      </c>
      <c r="L676">
        <v>1339</v>
      </c>
      <c r="N676">
        <v>1007</v>
      </c>
      <c r="O676" t="s">
        <v>830</v>
      </c>
      <c r="P676" t="s">
        <v>830</v>
      </c>
      <c r="Q676">
        <v>1</v>
      </c>
      <c r="W676">
        <v>0</v>
      </c>
      <c r="X676">
        <v>-36459073</v>
      </c>
      <c r="Y676">
        <v>0.69</v>
      </c>
      <c r="AA676">
        <v>3762.19</v>
      </c>
      <c r="AB676">
        <v>0</v>
      </c>
      <c r="AC676">
        <v>0</v>
      </c>
      <c r="AD676">
        <v>0</v>
      </c>
      <c r="AE676">
        <v>3762.19</v>
      </c>
      <c r="AF676">
        <v>0</v>
      </c>
      <c r="AG676">
        <v>0</v>
      </c>
      <c r="AH676">
        <v>0</v>
      </c>
      <c r="AI676">
        <v>1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0.69</v>
      </c>
      <c r="AU676" t="s">
        <v>3</v>
      </c>
      <c r="AV676">
        <v>0</v>
      </c>
      <c r="AW676">
        <v>2</v>
      </c>
      <c r="AX676">
        <v>33036108</v>
      </c>
      <c r="AY676">
        <v>1</v>
      </c>
      <c r="AZ676">
        <v>0</v>
      </c>
      <c r="BA676">
        <v>642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Y676*Source!I308</f>
        <v>1.8616199999999999E-2</v>
      </c>
      <c r="CY676">
        <f t="shared" si="99"/>
        <v>3762.19</v>
      </c>
      <c r="CZ676">
        <f t="shared" si="100"/>
        <v>3762.19</v>
      </c>
      <c r="DA676">
        <f t="shared" si="101"/>
        <v>1</v>
      </c>
      <c r="DB676">
        <v>0</v>
      </c>
    </row>
    <row r="677" spans="1:106" x14ac:dyDescent="0.2">
      <c r="A677">
        <f>ROW(Source!A308)</f>
        <v>308</v>
      </c>
      <c r="B677">
        <v>33034105</v>
      </c>
      <c r="C677">
        <v>33036082</v>
      </c>
      <c r="D677">
        <v>32517783</v>
      </c>
      <c r="E677">
        <v>1</v>
      </c>
      <c r="F677">
        <v>1</v>
      </c>
      <c r="G677">
        <v>19</v>
      </c>
      <c r="H677">
        <v>3</v>
      </c>
      <c r="I677" t="s">
        <v>837</v>
      </c>
      <c r="J677" t="s">
        <v>838</v>
      </c>
      <c r="K677" t="s">
        <v>839</v>
      </c>
      <c r="L677">
        <v>1339</v>
      </c>
      <c r="N677">
        <v>1007</v>
      </c>
      <c r="O677" t="s">
        <v>830</v>
      </c>
      <c r="P677" t="s">
        <v>830</v>
      </c>
      <c r="Q677">
        <v>1</v>
      </c>
      <c r="W677">
        <v>0</v>
      </c>
      <c r="X677">
        <v>-1282603236</v>
      </c>
      <c r="Y677">
        <v>0.2</v>
      </c>
      <c r="AA677">
        <v>5631.96</v>
      </c>
      <c r="AB677">
        <v>0</v>
      </c>
      <c r="AC677">
        <v>0</v>
      </c>
      <c r="AD677">
        <v>0</v>
      </c>
      <c r="AE677">
        <v>5631.96</v>
      </c>
      <c r="AF677">
        <v>0</v>
      </c>
      <c r="AG677">
        <v>0</v>
      </c>
      <c r="AH677">
        <v>0</v>
      </c>
      <c r="AI677">
        <v>1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0.2</v>
      </c>
      <c r="AU677" t="s">
        <v>3</v>
      </c>
      <c r="AV677">
        <v>0</v>
      </c>
      <c r="AW677">
        <v>2</v>
      </c>
      <c r="AX677">
        <v>33036109</v>
      </c>
      <c r="AY677">
        <v>1</v>
      </c>
      <c r="AZ677">
        <v>0</v>
      </c>
      <c r="BA677">
        <v>643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Y677*Source!I308</f>
        <v>5.3960000000000006E-3</v>
      </c>
      <c r="CY677">
        <f t="shared" si="99"/>
        <v>5631.96</v>
      </c>
      <c r="CZ677">
        <f t="shared" si="100"/>
        <v>5631.96</v>
      </c>
      <c r="DA677">
        <f t="shared" si="101"/>
        <v>1</v>
      </c>
      <c r="DB677">
        <v>0</v>
      </c>
    </row>
    <row r="678" spans="1:106" x14ac:dyDescent="0.2">
      <c r="A678">
        <f>ROW(Source!A308)</f>
        <v>308</v>
      </c>
      <c r="B678">
        <v>33034105</v>
      </c>
      <c r="C678">
        <v>33036082</v>
      </c>
      <c r="D678">
        <v>32517784</v>
      </c>
      <c r="E678">
        <v>1</v>
      </c>
      <c r="F678">
        <v>1</v>
      </c>
      <c r="G678">
        <v>19</v>
      </c>
      <c r="H678">
        <v>3</v>
      </c>
      <c r="I678" t="s">
        <v>840</v>
      </c>
      <c r="J678" t="s">
        <v>841</v>
      </c>
      <c r="K678" t="s">
        <v>842</v>
      </c>
      <c r="L678">
        <v>1339</v>
      </c>
      <c r="N678">
        <v>1007</v>
      </c>
      <c r="O678" t="s">
        <v>830</v>
      </c>
      <c r="P678" t="s">
        <v>830</v>
      </c>
      <c r="Q678">
        <v>1</v>
      </c>
      <c r="W678">
        <v>0</v>
      </c>
      <c r="X678">
        <v>966492149</v>
      </c>
      <c r="Y678">
        <v>0.69</v>
      </c>
      <c r="AA678">
        <v>5631.96</v>
      </c>
      <c r="AB678">
        <v>0</v>
      </c>
      <c r="AC678">
        <v>0</v>
      </c>
      <c r="AD678">
        <v>0</v>
      </c>
      <c r="AE678">
        <v>5631.96</v>
      </c>
      <c r="AF678">
        <v>0</v>
      </c>
      <c r="AG678">
        <v>0</v>
      </c>
      <c r="AH678">
        <v>0</v>
      </c>
      <c r="AI678">
        <v>1</v>
      </c>
      <c r="AJ678">
        <v>1</v>
      </c>
      <c r="AK678">
        <v>1</v>
      </c>
      <c r="AL678">
        <v>1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3</v>
      </c>
      <c r="AT678">
        <v>0.69</v>
      </c>
      <c r="AU678" t="s">
        <v>3</v>
      </c>
      <c r="AV678">
        <v>0</v>
      </c>
      <c r="AW678">
        <v>2</v>
      </c>
      <c r="AX678">
        <v>33036110</v>
      </c>
      <c r="AY678">
        <v>1</v>
      </c>
      <c r="AZ678">
        <v>0</v>
      </c>
      <c r="BA678">
        <v>644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Y678*Source!I308</f>
        <v>1.8616199999999999E-2</v>
      </c>
      <c r="CY678">
        <f t="shared" si="99"/>
        <v>5631.96</v>
      </c>
      <c r="CZ678">
        <f t="shared" si="100"/>
        <v>5631.96</v>
      </c>
      <c r="DA678">
        <f t="shared" si="101"/>
        <v>1</v>
      </c>
      <c r="DB678">
        <v>0</v>
      </c>
    </row>
    <row r="679" spans="1:106" x14ac:dyDescent="0.2">
      <c r="A679">
        <f>ROW(Source!A308)</f>
        <v>308</v>
      </c>
      <c r="B679">
        <v>33034105</v>
      </c>
      <c r="C679">
        <v>33036082</v>
      </c>
      <c r="D679">
        <v>32519911</v>
      </c>
      <c r="E679">
        <v>1</v>
      </c>
      <c r="F679">
        <v>1</v>
      </c>
      <c r="G679">
        <v>19</v>
      </c>
      <c r="H679">
        <v>3</v>
      </c>
      <c r="I679" t="s">
        <v>843</v>
      </c>
      <c r="J679" t="s">
        <v>844</v>
      </c>
      <c r="K679" t="s">
        <v>845</v>
      </c>
      <c r="L679">
        <v>1339</v>
      </c>
      <c r="N679">
        <v>1007</v>
      </c>
      <c r="O679" t="s">
        <v>830</v>
      </c>
      <c r="P679" t="s">
        <v>830</v>
      </c>
      <c r="Q679">
        <v>1</v>
      </c>
      <c r="W679">
        <v>0</v>
      </c>
      <c r="X679">
        <v>-1613524913</v>
      </c>
      <c r="Y679">
        <v>102</v>
      </c>
      <c r="AA679">
        <v>3195.93</v>
      </c>
      <c r="AB679">
        <v>0</v>
      </c>
      <c r="AC679">
        <v>0</v>
      </c>
      <c r="AD679">
        <v>0</v>
      </c>
      <c r="AE679">
        <v>3195.93</v>
      </c>
      <c r="AF679">
        <v>0</v>
      </c>
      <c r="AG679">
        <v>0</v>
      </c>
      <c r="AH679">
        <v>0</v>
      </c>
      <c r="AI679">
        <v>1</v>
      </c>
      <c r="AJ679">
        <v>1</v>
      </c>
      <c r="AK679">
        <v>1</v>
      </c>
      <c r="AL679">
        <v>1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3</v>
      </c>
      <c r="AT679">
        <v>102</v>
      </c>
      <c r="AU679" t="s">
        <v>3</v>
      </c>
      <c r="AV679">
        <v>0</v>
      </c>
      <c r="AW679">
        <v>2</v>
      </c>
      <c r="AX679">
        <v>33036111</v>
      </c>
      <c r="AY679">
        <v>1</v>
      </c>
      <c r="AZ679">
        <v>0</v>
      </c>
      <c r="BA679">
        <v>645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Y679*Source!I308</f>
        <v>2.75196</v>
      </c>
      <c r="CY679">
        <f t="shared" si="99"/>
        <v>3195.93</v>
      </c>
      <c r="CZ679">
        <f t="shared" si="100"/>
        <v>3195.93</v>
      </c>
      <c r="DA679">
        <f t="shared" si="101"/>
        <v>1</v>
      </c>
      <c r="DB679">
        <v>0</v>
      </c>
    </row>
    <row r="680" spans="1:106" x14ac:dyDescent="0.2">
      <c r="A680">
        <f>ROW(Source!A308)</f>
        <v>308</v>
      </c>
      <c r="B680">
        <v>33034105</v>
      </c>
      <c r="C680">
        <v>33036082</v>
      </c>
      <c r="D680">
        <v>32521663</v>
      </c>
      <c r="E680">
        <v>1</v>
      </c>
      <c r="F680">
        <v>1</v>
      </c>
      <c r="G680">
        <v>19</v>
      </c>
      <c r="H680">
        <v>3</v>
      </c>
      <c r="I680" t="s">
        <v>846</v>
      </c>
      <c r="J680" t="s">
        <v>847</v>
      </c>
      <c r="K680" t="s">
        <v>848</v>
      </c>
      <c r="L680">
        <v>1327</v>
      </c>
      <c r="N680">
        <v>1005</v>
      </c>
      <c r="O680" t="s">
        <v>823</v>
      </c>
      <c r="P680" t="s">
        <v>823</v>
      </c>
      <c r="Q680">
        <v>1</v>
      </c>
      <c r="W680">
        <v>0</v>
      </c>
      <c r="X680">
        <v>603730207</v>
      </c>
      <c r="Y680">
        <v>49.5</v>
      </c>
      <c r="AA680">
        <v>207.09</v>
      </c>
      <c r="AB680">
        <v>0</v>
      </c>
      <c r="AC680">
        <v>0</v>
      </c>
      <c r="AD680">
        <v>0</v>
      </c>
      <c r="AE680">
        <v>207.09</v>
      </c>
      <c r="AF680">
        <v>0</v>
      </c>
      <c r="AG680">
        <v>0</v>
      </c>
      <c r="AH680">
        <v>0</v>
      </c>
      <c r="AI680">
        <v>1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3</v>
      </c>
      <c r="AT680">
        <v>49.5</v>
      </c>
      <c r="AU680" t="s">
        <v>3</v>
      </c>
      <c r="AV680">
        <v>0</v>
      </c>
      <c r="AW680">
        <v>2</v>
      </c>
      <c r="AX680">
        <v>33036112</v>
      </c>
      <c r="AY680">
        <v>1</v>
      </c>
      <c r="AZ680">
        <v>0</v>
      </c>
      <c r="BA680">
        <v>646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Y680*Source!I308</f>
        <v>1.33551</v>
      </c>
      <c r="CY680">
        <f t="shared" si="99"/>
        <v>207.09</v>
      </c>
      <c r="CZ680">
        <f t="shared" si="100"/>
        <v>207.09</v>
      </c>
      <c r="DA680">
        <f t="shared" si="101"/>
        <v>1</v>
      </c>
      <c r="DB680">
        <v>0</v>
      </c>
    </row>
    <row r="681" spans="1:106" x14ac:dyDescent="0.2">
      <c r="A681">
        <f>ROW(Source!A311)</f>
        <v>311</v>
      </c>
      <c r="B681">
        <v>33034105</v>
      </c>
      <c r="C681">
        <v>33036115</v>
      </c>
      <c r="D681">
        <v>32505425</v>
      </c>
      <c r="E681">
        <v>19</v>
      </c>
      <c r="F681">
        <v>1</v>
      </c>
      <c r="G681">
        <v>19</v>
      </c>
      <c r="H681">
        <v>1</v>
      </c>
      <c r="I681" t="s">
        <v>795</v>
      </c>
      <c r="J681" t="s">
        <v>3</v>
      </c>
      <c r="K681" t="s">
        <v>796</v>
      </c>
      <c r="L681">
        <v>1191</v>
      </c>
      <c r="N681">
        <v>1013</v>
      </c>
      <c r="O681" t="s">
        <v>797</v>
      </c>
      <c r="P681" t="s">
        <v>797</v>
      </c>
      <c r="Q681">
        <v>1</v>
      </c>
      <c r="W681">
        <v>0</v>
      </c>
      <c r="X681">
        <v>476480486</v>
      </c>
      <c r="Y681">
        <v>36.11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1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3</v>
      </c>
      <c r="AT681">
        <v>36.11</v>
      </c>
      <c r="AU681" t="s">
        <v>3</v>
      </c>
      <c r="AV681">
        <v>1</v>
      </c>
      <c r="AW681">
        <v>2</v>
      </c>
      <c r="AX681">
        <v>33036121</v>
      </c>
      <c r="AY681">
        <v>1</v>
      </c>
      <c r="AZ681">
        <v>0</v>
      </c>
      <c r="BA681">
        <v>647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Y681*Source!I311</f>
        <v>0.56331599999999993</v>
      </c>
      <c r="CY681">
        <f>AD681</f>
        <v>0</v>
      </c>
      <c r="CZ681">
        <f>AH681</f>
        <v>0</v>
      </c>
      <c r="DA681">
        <f>AL681</f>
        <v>1</v>
      </c>
      <c r="DB681">
        <v>0</v>
      </c>
    </row>
    <row r="682" spans="1:106" x14ac:dyDescent="0.2">
      <c r="A682">
        <f>ROW(Source!A311)</f>
        <v>311</v>
      </c>
      <c r="B682">
        <v>33034105</v>
      </c>
      <c r="C682">
        <v>33036115</v>
      </c>
      <c r="D682">
        <v>32516754</v>
      </c>
      <c r="E682">
        <v>1</v>
      </c>
      <c r="F682">
        <v>1</v>
      </c>
      <c r="G682">
        <v>19</v>
      </c>
      <c r="H682">
        <v>2</v>
      </c>
      <c r="I682" t="s">
        <v>798</v>
      </c>
      <c r="J682" t="s">
        <v>799</v>
      </c>
      <c r="K682" t="s">
        <v>800</v>
      </c>
      <c r="L682">
        <v>1368</v>
      </c>
      <c r="N682">
        <v>1011</v>
      </c>
      <c r="O682" t="s">
        <v>801</v>
      </c>
      <c r="P682" t="s">
        <v>801</v>
      </c>
      <c r="Q682">
        <v>1</v>
      </c>
      <c r="W682">
        <v>0</v>
      </c>
      <c r="X682">
        <v>-1683917449</v>
      </c>
      <c r="Y682">
        <v>21.91</v>
      </c>
      <c r="AA682">
        <v>0</v>
      </c>
      <c r="AB682">
        <v>70.98</v>
      </c>
      <c r="AC682">
        <v>6.52</v>
      </c>
      <c r="AD682">
        <v>0</v>
      </c>
      <c r="AE682">
        <v>0</v>
      </c>
      <c r="AF682">
        <v>70.98</v>
      </c>
      <c r="AG682">
        <v>6.52</v>
      </c>
      <c r="AH682">
        <v>0</v>
      </c>
      <c r="AI682">
        <v>1</v>
      </c>
      <c r="AJ682">
        <v>1</v>
      </c>
      <c r="AK682">
        <v>1</v>
      </c>
      <c r="AL682">
        <v>1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3</v>
      </c>
      <c r="AT682">
        <v>21.91</v>
      </c>
      <c r="AU682" t="s">
        <v>3</v>
      </c>
      <c r="AV682">
        <v>0</v>
      </c>
      <c r="AW682">
        <v>2</v>
      </c>
      <c r="AX682">
        <v>33036122</v>
      </c>
      <c r="AY682">
        <v>1</v>
      </c>
      <c r="AZ682">
        <v>0</v>
      </c>
      <c r="BA682">
        <v>648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Y682*Source!I311</f>
        <v>0.34179599999999999</v>
      </c>
      <c r="CY682">
        <f>AB682</f>
        <v>70.98</v>
      </c>
      <c r="CZ682">
        <f>AF682</f>
        <v>70.98</v>
      </c>
      <c r="DA682">
        <f>AJ682</f>
        <v>1</v>
      </c>
      <c r="DB682">
        <v>0</v>
      </c>
    </row>
    <row r="683" spans="1:106" x14ac:dyDescent="0.2">
      <c r="A683">
        <f>ROW(Source!A311)</f>
        <v>311</v>
      </c>
      <c r="B683">
        <v>33034105</v>
      </c>
      <c r="C683">
        <v>33036115</v>
      </c>
      <c r="D683">
        <v>32518977</v>
      </c>
      <c r="E683">
        <v>1</v>
      </c>
      <c r="F683">
        <v>1</v>
      </c>
      <c r="G683">
        <v>19</v>
      </c>
      <c r="H683">
        <v>3</v>
      </c>
      <c r="I683" t="s">
        <v>802</v>
      </c>
      <c r="J683" t="s">
        <v>803</v>
      </c>
      <c r="K683" t="s">
        <v>804</v>
      </c>
      <c r="L683">
        <v>1348</v>
      </c>
      <c r="N683">
        <v>1009</v>
      </c>
      <c r="O683" t="s">
        <v>19</v>
      </c>
      <c r="P683" t="s">
        <v>19</v>
      </c>
      <c r="Q683">
        <v>1000</v>
      </c>
      <c r="W683">
        <v>0</v>
      </c>
      <c r="X683">
        <v>-1592467254</v>
      </c>
      <c r="Y683">
        <v>0.03</v>
      </c>
      <c r="AA683">
        <v>117442.26</v>
      </c>
      <c r="AB683">
        <v>0</v>
      </c>
      <c r="AC683">
        <v>0</v>
      </c>
      <c r="AD683">
        <v>0</v>
      </c>
      <c r="AE683">
        <v>117442.26</v>
      </c>
      <c r="AF683">
        <v>0</v>
      </c>
      <c r="AG683">
        <v>0</v>
      </c>
      <c r="AH683">
        <v>0</v>
      </c>
      <c r="AI683">
        <v>1</v>
      </c>
      <c r="AJ683">
        <v>1</v>
      </c>
      <c r="AK683">
        <v>1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0.03</v>
      </c>
      <c r="AU683" t="s">
        <v>3</v>
      </c>
      <c r="AV683">
        <v>0</v>
      </c>
      <c r="AW683">
        <v>2</v>
      </c>
      <c r="AX683">
        <v>33036123</v>
      </c>
      <c r="AY683">
        <v>1</v>
      </c>
      <c r="AZ683">
        <v>0</v>
      </c>
      <c r="BA683">
        <v>649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Y683*Source!I311</f>
        <v>4.6799999999999994E-4</v>
      </c>
      <c r="CY683">
        <f>AA683</f>
        <v>117442.26</v>
      </c>
      <c r="CZ683">
        <f>AE683</f>
        <v>117442.26</v>
      </c>
      <c r="DA683">
        <f>AI683</f>
        <v>1</v>
      </c>
      <c r="DB683">
        <v>0</v>
      </c>
    </row>
    <row r="684" spans="1:106" x14ac:dyDescent="0.2">
      <c r="A684">
        <f>ROW(Source!A311)</f>
        <v>311</v>
      </c>
      <c r="B684">
        <v>33034105</v>
      </c>
      <c r="C684">
        <v>33036115</v>
      </c>
      <c r="D684">
        <v>32520163</v>
      </c>
      <c r="E684">
        <v>1</v>
      </c>
      <c r="F684">
        <v>1</v>
      </c>
      <c r="G684">
        <v>19</v>
      </c>
      <c r="H684">
        <v>3</v>
      </c>
      <c r="I684" t="s">
        <v>25</v>
      </c>
      <c r="J684" t="s">
        <v>27</v>
      </c>
      <c r="K684" t="s">
        <v>26</v>
      </c>
      <c r="L684">
        <v>1348</v>
      </c>
      <c r="N684">
        <v>1009</v>
      </c>
      <c r="O684" t="s">
        <v>19</v>
      </c>
      <c r="P684" t="s">
        <v>19</v>
      </c>
      <c r="Q684">
        <v>1000</v>
      </c>
      <c r="W684">
        <v>0</v>
      </c>
      <c r="X684">
        <v>-1467733540</v>
      </c>
      <c r="Y684">
        <v>1</v>
      </c>
      <c r="AA684">
        <v>53410.15</v>
      </c>
      <c r="AB684">
        <v>0</v>
      </c>
      <c r="AC684">
        <v>0</v>
      </c>
      <c r="AD684">
        <v>0</v>
      </c>
      <c r="AE684">
        <v>53410.15</v>
      </c>
      <c r="AF684">
        <v>0</v>
      </c>
      <c r="AG684">
        <v>0</v>
      </c>
      <c r="AH684">
        <v>0</v>
      </c>
      <c r="AI684">
        <v>1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1</v>
      </c>
      <c r="AU684" t="s">
        <v>3</v>
      </c>
      <c r="AV684">
        <v>0</v>
      </c>
      <c r="AW684">
        <v>2</v>
      </c>
      <c r="AX684">
        <v>33036124</v>
      </c>
      <c r="AY684">
        <v>1</v>
      </c>
      <c r="AZ684">
        <v>0</v>
      </c>
      <c r="BA684">
        <v>650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Y684*Source!I311</f>
        <v>1.5599999999999999E-2</v>
      </c>
      <c r="CY684">
        <f>AA684</f>
        <v>53410.15</v>
      </c>
      <c r="CZ684">
        <f>AE684</f>
        <v>53410.15</v>
      </c>
      <c r="DA684">
        <f>AI684</f>
        <v>1</v>
      </c>
      <c r="DB684">
        <v>0</v>
      </c>
    </row>
    <row r="685" spans="1:106" x14ac:dyDescent="0.2">
      <c r="A685">
        <f>ROW(Source!A311)</f>
        <v>311</v>
      </c>
      <c r="B685">
        <v>33034105</v>
      </c>
      <c r="C685">
        <v>33036115</v>
      </c>
      <c r="D685">
        <v>32520163</v>
      </c>
      <c r="E685">
        <v>1</v>
      </c>
      <c r="F685">
        <v>1</v>
      </c>
      <c r="G685">
        <v>19</v>
      </c>
      <c r="H685">
        <v>3</v>
      </c>
      <c r="I685" t="s">
        <v>25</v>
      </c>
      <c r="J685" t="s">
        <v>27</v>
      </c>
      <c r="K685" t="s">
        <v>26</v>
      </c>
      <c r="L685">
        <v>1348</v>
      </c>
      <c r="N685">
        <v>1009</v>
      </c>
      <c r="O685" t="s">
        <v>19</v>
      </c>
      <c r="P685" t="s">
        <v>19</v>
      </c>
      <c r="Q685">
        <v>1000</v>
      </c>
      <c r="W685">
        <v>0</v>
      </c>
      <c r="X685">
        <v>-1467733540</v>
      </c>
      <c r="Y685">
        <v>-1</v>
      </c>
      <c r="AA685">
        <v>53410.15</v>
      </c>
      <c r="AB685">
        <v>0</v>
      </c>
      <c r="AC685">
        <v>0</v>
      </c>
      <c r="AD685">
        <v>0</v>
      </c>
      <c r="AE685">
        <v>53410.15</v>
      </c>
      <c r="AF685">
        <v>0</v>
      </c>
      <c r="AG685">
        <v>0</v>
      </c>
      <c r="AH685">
        <v>0</v>
      </c>
      <c r="AI685">
        <v>1</v>
      </c>
      <c r="AJ685">
        <v>1</v>
      </c>
      <c r="AK685">
        <v>1</v>
      </c>
      <c r="AL685">
        <v>1</v>
      </c>
      <c r="AN685">
        <v>0</v>
      </c>
      <c r="AO685">
        <v>0</v>
      </c>
      <c r="AP685">
        <v>0</v>
      </c>
      <c r="AQ685">
        <v>0</v>
      </c>
      <c r="AR685">
        <v>0</v>
      </c>
      <c r="AS685" t="s">
        <v>3</v>
      </c>
      <c r="AT685">
        <v>-1</v>
      </c>
      <c r="AU685" t="s">
        <v>3</v>
      </c>
      <c r="AV685">
        <v>0</v>
      </c>
      <c r="AW685">
        <v>1</v>
      </c>
      <c r="AX685">
        <v>-1</v>
      </c>
      <c r="AY685">
        <v>0</v>
      </c>
      <c r="AZ685">
        <v>0</v>
      </c>
      <c r="BA685" t="s">
        <v>3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Y685*Source!I311</f>
        <v>-1.5599999999999999E-2</v>
      </c>
      <c r="CY685">
        <f>AA685</f>
        <v>53410.15</v>
      </c>
      <c r="CZ685">
        <f>AE685</f>
        <v>53410.15</v>
      </c>
      <c r="DA685">
        <f>AI685</f>
        <v>1</v>
      </c>
      <c r="DB685">
        <v>0</v>
      </c>
    </row>
    <row r="686" spans="1:106" x14ac:dyDescent="0.2">
      <c r="A686">
        <f>ROW(Source!A313)</f>
        <v>313</v>
      </c>
      <c r="B686">
        <v>33034105</v>
      </c>
      <c r="C686">
        <v>33036126</v>
      </c>
      <c r="D686">
        <v>32505425</v>
      </c>
      <c r="E686">
        <v>19</v>
      </c>
      <c r="F686">
        <v>1</v>
      </c>
      <c r="G686">
        <v>19</v>
      </c>
      <c r="H686">
        <v>1</v>
      </c>
      <c r="I686" t="s">
        <v>795</v>
      </c>
      <c r="J686" t="s">
        <v>3</v>
      </c>
      <c r="K686" t="s">
        <v>796</v>
      </c>
      <c r="L686">
        <v>1191</v>
      </c>
      <c r="N686">
        <v>1013</v>
      </c>
      <c r="O686" t="s">
        <v>797</v>
      </c>
      <c r="P686" t="s">
        <v>797</v>
      </c>
      <c r="Q686">
        <v>1</v>
      </c>
      <c r="W686">
        <v>0</v>
      </c>
      <c r="X686">
        <v>476480486</v>
      </c>
      <c r="Y686">
        <v>453.1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1</v>
      </c>
      <c r="AJ686">
        <v>1</v>
      </c>
      <c r="AK686">
        <v>1</v>
      </c>
      <c r="AL686">
        <v>1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3</v>
      </c>
      <c r="AT686">
        <v>453.1</v>
      </c>
      <c r="AU686" t="s">
        <v>3</v>
      </c>
      <c r="AV686">
        <v>1</v>
      </c>
      <c r="AW686">
        <v>2</v>
      </c>
      <c r="AX686">
        <v>33036142</v>
      </c>
      <c r="AY686">
        <v>1</v>
      </c>
      <c r="AZ686">
        <v>0</v>
      </c>
      <c r="BA686">
        <v>651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Y686*Source!I313</f>
        <v>0.969634</v>
      </c>
      <c r="CY686">
        <f>AD686</f>
        <v>0</v>
      </c>
      <c r="CZ686">
        <f>AH686</f>
        <v>0</v>
      </c>
      <c r="DA686">
        <f>AL686</f>
        <v>1</v>
      </c>
      <c r="DB686">
        <v>0</v>
      </c>
    </row>
    <row r="687" spans="1:106" x14ac:dyDescent="0.2">
      <c r="A687">
        <f>ROW(Source!A313)</f>
        <v>313</v>
      </c>
      <c r="B687">
        <v>33034105</v>
      </c>
      <c r="C687">
        <v>33036126</v>
      </c>
      <c r="D687">
        <v>32517073</v>
      </c>
      <c r="E687">
        <v>1</v>
      </c>
      <c r="F687">
        <v>1</v>
      </c>
      <c r="G687">
        <v>19</v>
      </c>
      <c r="H687">
        <v>2</v>
      </c>
      <c r="I687" t="s">
        <v>805</v>
      </c>
      <c r="J687" t="s">
        <v>806</v>
      </c>
      <c r="K687" t="s">
        <v>807</v>
      </c>
      <c r="L687">
        <v>1368</v>
      </c>
      <c r="N687">
        <v>1011</v>
      </c>
      <c r="O687" t="s">
        <v>801</v>
      </c>
      <c r="P687" t="s">
        <v>801</v>
      </c>
      <c r="Q687">
        <v>1</v>
      </c>
      <c r="W687">
        <v>0</v>
      </c>
      <c r="X687">
        <v>-865246060</v>
      </c>
      <c r="Y687">
        <v>1.38</v>
      </c>
      <c r="AA687">
        <v>0</v>
      </c>
      <c r="AB687">
        <v>3.37</v>
      </c>
      <c r="AC687">
        <v>0.85</v>
      </c>
      <c r="AD687">
        <v>0</v>
      </c>
      <c r="AE687">
        <v>0</v>
      </c>
      <c r="AF687">
        <v>3.37</v>
      </c>
      <c r="AG687">
        <v>0.85</v>
      </c>
      <c r="AH687">
        <v>0</v>
      </c>
      <c r="AI687">
        <v>1</v>
      </c>
      <c r="AJ687">
        <v>1</v>
      </c>
      <c r="AK687">
        <v>1</v>
      </c>
      <c r="AL687">
        <v>1</v>
      </c>
      <c r="AN687">
        <v>0</v>
      </c>
      <c r="AO687">
        <v>1</v>
      </c>
      <c r="AP687">
        <v>0</v>
      </c>
      <c r="AQ687">
        <v>0</v>
      </c>
      <c r="AR687">
        <v>0</v>
      </c>
      <c r="AS687" t="s">
        <v>3</v>
      </c>
      <c r="AT687">
        <v>1.38</v>
      </c>
      <c r="AU687" t="s">
        <v>3</v>
      </c>
      <c r="AV687">
        <v>0</v>
      </c>
      <c r="AW687">
        <v>2</v>
      </c>
      <c r="AX687">
        <v>33036143</v>
      </c>
      <c r="AY687">
        <v>1</v>
      </c>
      <c r="AZ687">
        <v>0</v>
      </c>
      <c r="BA687">
        <v>652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Y687*Source!I313</f>
        <v>2.9531999999999996E-3</v>
      </c>
      <c r="CY687">
        <f>AB687</f>
        <v>3.37</v>
      </c>
      <c r="CZ687">
        <f>AF687</f>
        <v>3.37</v>
      </c>
      <c r="DA687">
        <f>AJ687</f>
        <v>1</v>
      </c>
      <c r="DB687">
        <v>0</v>
      </c>
    </row>
    <row r="688" spans="1:106" x14ac:dyDescent="0.2">
      <c r="A688">
        <f>ROW(Source!A313)</f>
        <v>313</v>
      </c>
      <c r="B688">
        <v>33034105</v>
      </c>
      <c r="C688">
        <v>33036126</v>
      </c>
      <c r="D688">
        <v>32516433</v>
      </c>
      <c r="E688">
        <v>1</v>
      </c>
      <c r="F688">
        <v>1</v>
      </c>
      <c r="G688">
        <v>19</v>
      </c>
      <c r="H688">
        <v>2</v>
      </c>
      <c r="I688" t="s">
        <v>808</v>
      </c>
      <c r="J688" t="s">
        <v>809</v>
      </c>
      <c r="K688" t="s">
        <v>810</v>
      </c>
      <c r="L688">
        <v>1368</v>
      </c>
      <c r="N688">
        <v>1011</v>
      </c>
      <c r="O688" t="s">
        <v>801</v>
      </c>
      <c r="P688" t="s">
        <v>801</v>
      </c>
      <c r="Q688">
        <v>1</v>
      </c>
      <c r="W688">
        <v>0</v>
      </c>
      <c r="X688">
        <v>1483315828</v>
      </c>
      <c r="Y688">
        <v>0.31</v>
      </c>
      <c r="AA688">
        <v>0</v>
      </c>
      <c r="AB688">
        <v>566.44000000000005</v>
      </c>
      <c r="AC688">
        <v>281.27999999999997</v>
      </c>
      <c r="AD688">
        <v>0</v>
      </c>
      <c r="AE688">
        <v>0</v>
      </c>
      <c r="AF688">
        <v>566.44000000000005</v>
      </c>
      <c r="AG688">
        <v>281.27999999999997</v>
      </c>
      <c r="AH688">
        <v>0</v>
      </c>
      <c r="AI688">
        <v>1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3</v>
      </c>
      <c r="AT688">
        <v>0.31</v>
      </c>
      <c r="AU688" t="s">
        <v>3</v>
      </c>
      <c r="AV688">
        <v>0</v>
      </c>
      <c r="AW688">
        <v>2</v>
      </c>
      <c r="AX688">
        <v>33036144</v>
      </c>
      <c r="AY688">
        <v>1</v>
      </c>
      <c r="AZ688">
        <v>0</v>
      </c>
      <c r="BA688">
        <v>653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Y688*Source!I313</f>
        <v>6.6339999999999997E-4</v>
      </c>
      <c r="CY688">
        <f>AB688</f>
        <v>566.44000000000005</v>
      </c>
      <c r="CZ688">
        <f>AF688</f>
        <v>566.44000000000005</v>
      </c>
      <c r="DA688">
        <f>AJ688</f>
        <v>1</v>
      </c>
      <c r="DB688">
        <v>0</v>
      </c>
    </row>
    <row r="689" spans="1:106" x14ac:dyDescent="0.2">
      <c r="A689">
        <f>ROW(Source!A313)</f>
        <v>313</v>
      </c>
      <c r="B689">
        <v>33034105</v>
      </c>
      <c r="C689">
        <v>33036126</v>
      </c>
      <c r="D689">
        <v>32516599</v>
      </c>
      <c r="E689">
        <v>1</v>
      </c>
      <c r="F689">
        <v>1</v>
      </c>
      <c r="G689">
        <v>19</v>
      </c>
      <c r="H689">
        <v>2</v>
      </c>
      <c r="I689" t="s">
        <v>811</v>
      </c>
      <c r="J689" t="s">
        <v>812</v>
      </c>
      <c r="K689" t="s">
        <v>813</v>
      </c>
      <c r="L689">
        <v>1368</v>
      </c>
      <c r="N689">
        <v>1011</v>
      </c>
      <c r="O689" t="s">
        <v>801</v>
      </c>
      <c r="P689" t="s">
        <v>801</v>
      </c>
      <c r="Q689">
        <v>1</v>
      </c>
      <c r="W689">
        <v>0</v>
      </c>
      <c r="X689">
        <v>47389749</v>
      </c>
      <c r="Y689">
        <v>26.25</v>
      </c>
      <c r="AA689">
        <v>0</v>
      </c>
      <c r="AB689">
        <v>9.7100000000000009</v>
      </c>
      <c r="AC689">
        <v>2.25</v>
      </c>
      <c r="AD689">
        <v>0</v>
      </c>
      <c r="AE689">
        <v>0</v>
      </c>
      <c r="AF689">
        <v>9.7100000000000009</v>
      </c>
      <c r="AG689">
        <v>2.25</v>
      </c>
      <c r="AH689">
        <v>0</v>
      </c>
      <c r="AI689">
        <v>1</v>
      </c>
      <c r="AJ689">
        <v>1</v>
      </c>
      <c r="AK689">
        <v>1</v>
      </c>
      <c r="AL689">
        <v>1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3</v>
      </c>
      <c r="AT689">
        <v>26.25</v>
      </c>
      <c r="AU689" t="s">
        <v>3</v>
      </c>
      <c r="AV689">
        <v>0</v>
      </c>
      <c r="AW689">
        <v>2</v>
      </c>
      <c r="AX689">
        <v>33036145</v>
      </c>
      <c r="AY689">
        <v>1</v>
      </c>
      <c r="AZ689">
        <v>0</v>
      </c>
      <c r="BA689">
        <v>654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Y689*Source!I313</f>
        <v>5.6175000000000003E-2</v>
      </c>
      <c r="CY689">
        <f>AB689</f>
        <v>9.7100000000000009</v>
      </c>
      <c r="CZ689">
        <f>AF689</f>
        <v>9.7100000000000009</v>
      </c>
      <c r="DA689">
        <f>AJ689</f>
        <v>1</v>
      </c>
      <c r="DB689">
        <v>0</v>
      </c>
    </row>
    <row r="690" spans="1:106" x14ac:dyDescent="0.2">
      <c r="A690">
        <f>ROW(Source!A313)</f>
        <v>313</v>
      </c>
      <c r="B690">
        <v>33034105</v>
      </c>
      <c r="C690">
        <v>33036126</v>
      </c>
      <c r="D690">
        <v>32517836</v>
      </c>
      <c r="E690">
        <v>1</v>
      </c>
      <c r="F690">
        <v>1</v>
      </c>
      <c r="G690">
        <v>19</v>
      </c>
      <c r="H690">
        <v>3</v>
      </c>
      <c r="I690" t="s">
        <v>814</v>
      </c>
      <c r="J690" t="s">
        <v>815</v>
      </c>
      <c r="K690" t="s">
        <v>816</v>
      </c>
      <c r="L690">
        <v>1348</v>
      </c>
      <c r="N690">
        <v>1009</v>
      </c>
      <c r="O690" t="s">
        <v>19</v>
      </c>
      <c r="P690" t="s">
        <v>19</v>
      </c>
      <c r="Q690">
        <v>1000</v>
      </c>
      <c r="W690">
        <v>0</v>
      </c>
      <c r="X690">
        <v>1571432467</v>
      </c>
      <c r="Y690">
        <v>0.04</v>
      </c>
      <c r="AA690">
        <v>31493.279999999999</v>
      </c>
      <c r="AB690">
        <v>0</v>
      </c>
      <c r="AC690">
        <v>0</v>
      </c>
      <c r="AD690">
        <v>0</v>
      </c>
      <c r="AE690">
        <v>31493.279999999999</v>
      </c>
      <c r="AF690">
        <v>0</v>
      </c>
      <c r="AG690">
        <v>0</v>
      </c>
      <c r="AH690">
        <v>0</v>
      </c>
      <c r="AI690">
        <v>1</v>
      </c>
      <c r="AJ690">
        <v>1</v>
      </c>
      <c r="AK690">
        <v>1</v>
      </c>
      <c r="AL690">
        <v>1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3</v>
      </c>
      <c r="AT690">
        <v>0.04</v>
      </c>
      <c r="AU690" t="s">
        <v>3</v>
      </c>
      <c r="AV690">
        <v>0</v>
      </c>
      <c r="AW690">
        <v>2</v>
      </c>
      <c r="AX690">
        <v>33036146</v>
      </c>
      <c r="AY690">
        <v>1</v>
      </c>
      <c r="AZ690">
        <v>0</v>
      </c>
      <c r="BA690">
        <v>655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Y690*Source!I313</f>
        <v>8.5600000000000007E-5</v>
      </c>
      <c r="CY690">
        <f t="shared" ref="CY690:CY700" si="102">AA690</f>
        <v>31493.279999999999</v>
      </c>
      <c r="CZ690">
        <f t="shared" ref="CZ690:CZ700" si="103">AE690</f>
        <v>31493.279999999999</v>
      </c>
      <c r="DA690">
        <f t="shared" ref="DA690:DA700" si="104">AI690</f>
        <v>1</v>
      </c>
      <c r="DB690">
        <v>0</v>
      </c>
    </row>
    <row r="691" spans="1:106" x14ac:dyDescent="0.2">
      <c r="A691">
        <f>ROW(Source!A313)</f>
        <v>313</v>
      </c>
      <c r="B691">
        <v>33034105</v>
      </c>
      <c r="C691">
        <v>33036126</v>
      </c>
      <c r="D691">
        <v>32518156</v>
      </c>
      <c r="E691">
        <v>1</v>
      </c>
      <c r="F691">
        <v>1</v>
      </c>
      <c r="G691">
        <v>19</v>
      </c>
      <c r="H691">
        <v>3</v>
      </c>
      <c r="I691" t="s">
        <v>817</v>
      </c>
      <c r="J691" t="s">
        <v>818</v>
      </c>
      <c r="K691" t="s">
        <v>819</v>
      </c>
      <c r="L691">
        <v>1348</v>
      </c>
      <c r="N691">
        <v>1009</v>
      </c>
      <c r="O691" t="s">
        <v>19</v>
      </c>
      <c r="P691" t="s">
        <v>19</v>
      </c>
      <c r="Q691">
        <v>1000</v>
      </c>
      <c r="W691">
        <v>0</v>
      </c>
      <c r="X691">
        <v>1574046373</v>
      </c>
      <c r="Y691">
        <v>3.6999999999999998E-2</v>
      </c>
      <c r="AA691">
        <v>45454.3</v>
      </c>
      <c r="AB691">
        <v>0</v>
      </c>
      <c r="AC691">
        <v>0</v>
      </c>
      <c r="AD691">
        <v>0</v>
      </c>
      <c r="AE691">
        <v>45454.3</v>
      </c>
      <c r="AF691">
        <v>0</v>
      </c>
      <c r="AG691">
        <v>0</v>
      </c>
      <c r="AH691">
        <v>0</v>
      </c>
      <c r="AI691">
        <v>1</v>
      </c>
      <c r="AJ691">
        <v>1</v>
      </c>
      <c r="AK691">
        <v>1</v>
      </c>
      <c r="AL691">
        <v>1</v>
      </c>
      <c r="AN691">
        <v>0</v>
      </c>
      <c r="AO691">
        <v>1</v>
      </c>
      <c r="AP691">
        <v>0</v>
      </c>
      <c r="AQ691">
        <v>0</v>
      </c>
      <c r="AR691">
        <v>0</v>
      </c>
      <c r="AS691" t="s">
        <v>3</v>
      </c>
      <c r="AT691">
        <v>3.6999999999999998E-2</v>
      </c>
      <c r="AU691" t="s">
        <v>3</v>
      </c>
      <c r="AV691">
        <v>0</v>
      </c>
      <c r="AW691">
        <v>2</v>
      </c>
      <c r="AX691">
        <v>33036147</v>
      </c>
      <c r="AY691">
        <v>1</v>
      </c>
      <c r="AZ691">
        <v>0</v>
      </c>
      <c r="BA691">
        <v>656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Y691*Source!I313</f>
        <v>7.9179999999999997E-5</v>
      </c>
      <c r="CY691">
        <f t="shared" si="102"/>
        <v>45454.3</v>
      </c>
      <c r="CZ691">
        <f t="shared" si="103"/>
        <v>45454.3</v>
      </c>
      <c r="DA691">
        <f t="shared" si="104"/>
        <v>1</v>
      </c>
      <c r="DB691">
        <v>0</v>
      </c>
    </row>
    <row r="692" spans="1:106" x14ac:dyDescent="0.2">
      <c r="A692">
        <f>ROW(Source!A313)</f>
        <v>313</v>
      </c>
      <c r="B692">
        <v>33034105</v>
      </c>
      <c r="C692">
        <v>33036126</v>
      </c>
      <c r="D692">
        <v>32518894</v>
      </c>
      <c r="E692">
        <v>1</v>
      </c>
      <c r="F692">
        <v>1</v>
      </c>
      <c r="G692">
        <v>19</v>
      </c>
      <c r="H692">
        <v>3</v>
      </c>
      <c r="I692" t="s">
        <v>820</v>
      </c>
      <c r="J692" t="s">
        <v>821</v>
      </c>
      <c r="K692" t="s">
        <v>822</v>
      </c>
      <c r="L692">
        <v>1327</v>
      </c>
      <c r="N692">
        <v>1005</v>
      </c>
      <c r="O692" t="s">
        <v>823</v>
      </c>
      <c r="P692" t="s">
        <v>823</v>
      </c>
      <c r="Q692">
        <v>1</v>
      </c>
      <c r="W692">
        <v>0</v>
      </c>
      <c r="X692">
        <v>-1132375348</v>
      </c>
      <c r="Y692">
        <v>5.6</v>
      </c>
      <c r="AA692">
        <v>63.78</v>
      </c>
      <c r="AB692">
        <v>0</v>
      </c>
      <c r="AC692">
        <v>0</v>
      </c>
      <c r="AD692">
        <v>0</v>
      </c>
      <c r="AE692">
        <v>63.78</v>
      </c>
      <c r="AF692">
        <v>0</v>
      </c>
      <c r="AG692">
        <v>0</v>
      </c>
      <c r="AH692">
        <v>0</v>
      </c>
      <c r="AI692">
        <v>1</v>
      </c>
      <c r="AJ692">
        <v>1</v>
      </c>
      <c r="AK692">
        <v>1</v>
      </c>
      <c r="AL692">
        <v>1</v>
      </c>
      <c r="AN692">
        <v>0</v>
      </c>
      <c r="AO692">
        <v>1</v>
      </c>
      <c r="AP692">
        <v>0</v>
      </c>
      <c r="AQ692">
        <v>0</v>
      </c>
      <c r="AR692">
        <v>0</v>
      </c>
      <c r="AS692" t="s">
        <v>3</v>
      </c>
      <c r="AT692">
        <v>5.6</v>
      </c>
      <c r="AU692" t="s">
        <v>3</v>
      </c>
      <c r="AV692">
        <v>0</v>
      </c>
      <c r="AW692">
        <v>2</v>
      </c>
      <c r="AX692">
        <v>33036149</v>
      </c>
      <c r="AY692">
        <v>1</v>
      </c>
      <c r="AZ692">
        <v>0</v>
      </c>
      <c r="BA692">
        <v>657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Y692*Source!I313</f>
        <v>1.1984E-2</v>
      </c>
      <c r="CY692">
        <f t="shared" si="102"/>
        <v>63.78</v>
      </c>
      <c r="CZ692">
        <f t="shared" si="103"/>
        <v>63.78</v>
      </c>
      <c r="DA692">
        <f t="shared" si="104"/>
        <v>1</v>
      </c>
      <c r="DB692">
        <v>0</v>
      </c>
    </row>
    <row r="693" spans="1:106" x14ac:dyDescent="0.2">
      <c r="A693">
        <f>ROW(Source!A313)</f>
        <v>313</v>
      </c>
      <c r="B693">
        <v>33034105</v>
      </c>
      <c r="C693">
        <v>33036126</v>
      </c>
      <c r="D693">
        <v>32517311</v>
      </c>
      <c r="E693">
        <v>1</v>
      </c>
      <c r="F693">
        <v>1</v>
      </c>
      <c r="G693">
        <v>19</v>
      </c>
      <c r="H693">
        <v>3</v>
      </c>
      <c r="I693" t="s">
        <v>824</v>
      </c>
      <c r="J693" t="s">
        <v>825</v>
      </c>
      <c r="K693" t="s">
        <v>826</v>
      </c>
      <c r="L693">
        <v>1348</v>
      </c>
      <c r="N693">
        <v>1009</v>
      </c>
      <c r="O693" t="s">
        <v>19</v>
      </c>
      <c r="P693" t="s">
        <v>19</v>
      </c>
      <c r="Q693">
        <v>1000</v>
      </c>
      <c r="W693">
        <v>0</v>
      </c>
      <c r="X693">
        <v>1471527661</v>
      </c>
      <c r="Y693">
        <v>0.05</v>
      </c>
      <c r="AA693">
        <v>4752.91</v>
      </c>
      <c r="AB693">
        <v>0</v>
      </c>
      <c r="AC693">
        <v>0</v>
      </c>
      <c r="AD693">
        <v>0</v>
      </c>
      <c r="AE693">
        <v>4752.91</v>
      </c>
      <c r="AF693">
        <v>0</v>
      </c>
      <c r="AG693">
        <v>0</v>
      </c>
      <c r="AH693">
        <v>0</v>
      </c>
      <c r="AI693">
        <v>1</v>
      </c>
      <c r="AJ693">
        <v>1</v>
      </c>
      <c r="AK693">
        <v>1</v>
      </c>
      <c r="AL693">
        <v>1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3</v>
      </c>
      <c r="AT693">
        <v>0.05</v>
      </c>
      <c r="AU693" t="s">
        <v>3</v>
      </c>
      <c r="AV693">
        <v>0</v>
      </c>
      <c r="AW693">
        <v>2</v>
      </c>
      <c r="AX693">
        <v>33036148</v>
      </c>
      <c r="AY693">
        <v>1</v>
      </c>
      <c r="AZ693">
        <v>0</v>
      </c>
      <c r="BA693">
        <v>658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Y693*Source!I313</f>
        <v>1.07E-4</v>
      </c>
      <c r="CY693">
        <f t="shared" si="102"/>
        <v>4752.91</v>
      </c>
      <c r="CZ693">
        <f t="shared" si="103"/>
        <v>4752.91</v>
      </c>
      <c r="DA693">
        <f t="shared" si="104"/>
        <v>1</v>
      </c>
      <c r="DB693">
        <v>0</v>
      </c>
    </row>
    <row r="694" spans="1:106" x14ac:dyDescent="0.2">
      <c r="A694">
        <f>ROW(Source!A313)</f>
        <v>313</v>
      </c>
      <c r="B694">
        <v>33034105</v>
      </c>
      <c r="C694">
        <v>33036126</v>
      </c>
      <c r="D694">
        <v>32519061</v>
      </c>
      <c r="E694">
        <v>1</v>
      </c>
      <c r="F694">
        <v>1</v>
      </c>
      <c r="G694">
        <v>19</v>
      </c>
      <c r="H694">
        <v>3</v>
      </c>
      <c r="I694" t="s">
        <v>827</v>
      </c>
      <c r="J694" t="s">
        <v>828</v>
      </c>
      <c r="K694" t="s">
        <v>829</v>
      </c>
      <c r="L694">
        <v>1339</v>
      </c>
      <c r="N694">
        <v>1007</v>
      </c>
      <c r="O694" t="s">
        <v>830</v>
      </c>
      <c r="P694" t="s">
        <v>830</v>
      </c>
      <c r="Q694">
        <v>1</v>
      </c>
      <c r="W694">
        <v>0</v>
      </c>
      <c r="X694">
        <v>1653821073</v>
      </c>
      <c r="Y694">
        <v>1.75</v>
      </c>
      <c r="AA694">
        <v>29.98</v>
      </c>
      <c r="AB694">
        <v>0</v>
      </c>
      <c r="AC694">
        <v>0</v>
      </c>
      <c r="AD694">
        <v>0</v>
      </c>
      <c r="AE694">
        <v>29.98</v>
      </c>
      <c r="AF694">
        <v>0</v>
      </c>
      <c r="AG694">
        <v>0</v>
      </c>
      <c r="AH694">
        <v>0</v>
      </c>
      <c r="AI694">
        <v>1</v>
      </c>
      <c r="AJ694">
        <v>1</v>
      </c>
      <c r="AK694">
        <v>1</v>
      </c>
      <c r="AL694">
        <v>1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1.75</v>
      </c>
      <c r="AU694" t="s">
        <v>3</v>
      </c>
      <c r="AV694">
        <v>0</v>
      </c>
      <c r="AW694">
        <v>2</v>
      </c>
      <c r="AX694">
        <v>33036150</v>
      </c>
      <c r="AY694">
        <v>1</v>
      </c>
      <c r="AZ694">
        <v>0</v>
      </c>
      <c r="BA694">
        <v>659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Y694*Source!I313</f>
        <v>3.7450000000000001E-3</v>
      </c>
      <c r="CY694">
        <f t="shared" si="102"/>
        <v>29.98</v>
      </c>
      <c r="CZ694">
        <f t="shared" si="103"/>
        <v>29.98</v>
      </c>
      <c r="DA694">
        <f t="shared" si="104"/>
        <v>1</v>
      </c>
      <c r="DB694">
        <v>0</v>
      </c>
    </row>
    <row r="695" spans="1:106" x14ac:dyDescent="0.2">
      <c r="A695">
        <f>ROW(Source!A313)</f>
        <v>313</v>
      </c>
      <c r="B695">
        <v>33034105</v>
      </c>
      <c r="C695">
        <v>33036126</v>
      </c>
      <c r="D695">
        <v>32517740</v>
      </c>
      <c r="E695">
        <v>1</v>
      </c>
      <c r="F695">
        <v>1</v>
      </c>
      <c r="G695">
        <v>19</v>
      </c>
      <c r="H695">
        <v>3</v>
      </c>
      <c r="I695" t="s">
        <v>831</v>
      </c>
      <c r="J695" t="s">
        <v>832</v>
      </c>
      <c r="K695" t="s">
        <v>833</v>
      </c>
      <c r="L695">
        <v>1339</v>
      </c>
      <c r="N695">
        <v>1007</v>
      </c>
      <c r="O695" t="s">
        <v>830</v>
      </c>
      <c r="P695" t="s">
        <v>830</v>
      </c>
      <c r="Q695">
        <v>1</v>
      </c>
      <c r="W695">
        <v>0</v>
      </c>
      <c r="X695">
        <v>-86784973</v>
      </c>
      <c r="Y695">
        <v>0.08</v>
      </c>
      <c r="AA695">
        <v>4993.7</v>
      </c>
      <c r="AB695">
        <v>0</v>
      </c>
      <c r="AC695">
        <v>0</v>
      </c>
      <c r="AD695">
        <v>0</v>
      </c>
      <c r="AE695">
        <v>4993.7</v>
      </c>
      <c r="AF695">
        <v>0</v>
      </c>
      <c r="AG695">
        <v>0</v>
      </c>
      <c r="AH695">
        <v>0</v>
      </c>
      <c r="AI695">
        <v>1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0</v>
      </c>
      <c r="AQ695">
        <v>0</v>
      </c>
      <c r="AR695">
        <v>0</v>
      </c>
      <c r="AS695" t="s">
        <v>3</v>
      </c>
      <c r="AT695">
        <v>0.08</v>
      </c>
      <c r="AU695" t="s">
        <v>3</v>
      </c>
      <c r="AV695">
        <v>0</v>
      </c>
      <c r="AW695">
        <v>2</v>
      </c>
      <c r="AX695">
        <v>33036151</v>
      </c>
      <c r="AY695">
        <v>1</v>
      </c>
      <c r="AZ695">
        <v>0</v>
      </c>
      <c r="BA695">
        <v>660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Y695*Source!I313</f>
        <v>1.7120000000000001E-4</v>
      </c>
      <c r="CY695">
        <f t="shared" si="102"/>
        <v>4993.7</v>
      </c>
      <c r="CZ695">
        <f t="shared" si="103"/>
        <v>4993.7</v>
      </c>
      <c r="DA695">
        <f t="shared" si="104"/>
        <v>1</v>
      </c>
      <c r="DB695">
        <v>0</v>
      </c>
    </row>
    <row r="696" spans="1:106" x14ac:dyDescent="0.2">
      <c r="A696">
        <f>ROW(Source!A313)</f>
        <v>313</v>
      </c>
      <c r="B696">
        <v>33034105</v>
      </c>
      <c r="C696">
        <v>33036126</v>
      </c>
      <c r="D696">
        <v>32517729</v>
      </c>
      <c r="E696">
        <v>1</v>
      </c>
      <c r="F696">
        <v>1</v>
      </c>
      <c r="G696">
        <v>19</v>
      </c>
      <c r="H696">
        <v>3</v>
      </c>
      <c r="I696" t="s">
        <v>834</v>
      </c>
      <c r="J696" t="s">
        <v>835</v>
      </c>
      <c r="K696" t="s">
        <v>836</v>
      </c>
      <c r="L696">
        <v>1339</v>
      </c>
      <c r="N696">
        <v>1007</v>
      </c>
      <c r="O696" t="s">
        <v>830</v>
      </c>
      <c r="P696" t="s">
        <v>830</v>
      </c>
      <c r="Q696">
        <v>1</v>
      </c>
      <c r="W696">
        <v>0</v>
      </c>
      <c r="X696">
        <v>-36459073</v>
      </c>
      <c r="Y696">
        <v>0.69</v>
      </c>
      <c r="AA696">
        <v>3762.19</v>
      </c>
      <c r="AB696">
        <v>0</v>
      </c>
      <c r="AC696">
        <v>0</v>
      </c>
      <c r="AD696">
        <v>0</v>
      </c>
      <c r="AE696">
        <v>3762.19</v>
      </c>
      <c r="AF696">
        <v>0</v>
      </c>
      <c r="AG696">
        <v>0</v>
      </c>
      <c r="AH696">
        <v>0</v>
      </c>
      <c r="AI696">
        <v>1</v>
      </c>
      <c r="AJ696">
        <v>1</v>
      </c>
      <c r="AK696">
        <v>1</v>
      </c>
      <c r="AL696">
        <v>1</v>
      </c>
      <c r="AN696">
        <v>0</v>
      </c>
      <c r="AO696">
        <v>1</v>
      </c>
      <c r="AP696">
        <v>0</v>
      </c>
      <c r="AQ696">
        <v>0</v>
      </c>
      <c r="AR696">
        <v>0</v>
      </c>
      <c r="AS696" t="s">
        <v>3</v>
      </c>
      <c r="AT696">
        <v>0.69</v>
      </c>
      <c r="AU696" t="s">
        <v>3</v>
      </c>
      <c r="AV696">
        <v>0</v>
      </c>
      <c r="AW696">
        <v>2</v>
      </c>
      <c r="AX696">
        <v>33036152</v>
      </c>
      <c r="AY696">
        <v>1</v>
      </c>
      <c r="AZ696">
        <v>0</v>
      </c>
      <c r="BA696">
        <v>661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Y696*Source!I313</f>
        <v>1.4765999999999998E-3</v>
      </c>
      <c r="CY696">
        <f t="shared" si="102"/>
        <v>3762.19</v>
      </c>
      <c r="CZ696">
        <f t="shared" si="103"/>
        <v>3762.19</v>
      </c>
      <c r="DA696">
        <f t="shared" si="104"/>
        <v>1</v>
      </c>
      <c r="DB696">
        <v>0</v>
      </c>
    </row>
    <row r="697" spans="1:106" x14ac:dyDescent="0.2">
      <c r="A697">
        <f>ROW(Source!A313)</f>
        <v>313</v>
      </c>
      <c r="B697">
        <v>33034105</v>
      </c>
      <c r="C697">
        <v>33036126</v>
      </c>
      <c r="D697">
        <v>32517783</v>
      </c>
      <c r="E697">
        <v>1</v>
      </c>
      <c r="F697">
        <v>1</v>
      </c>
      <c r="G697">
        <v>19</v>
      </c>
      <c r="H697">
        <v>3</v>
      </c>
      <c r="I697" t="s">
        <v>837</v>
      </c>
      <c r="J697" t="s">
        <v>838</v>
      </c>
      <c r="K697" t="s">
        <v>839</v>
      </c>
      <c r="L697">
        <v>1339</v>
      </c>
      <c r="N697">
        <v>1007</v>
      </c>
      <c r="O697" t="s">
        <v>830</v>
      </c>
      <c r="P697" t="s">
        <v>830</v>
      </c>
      <c r="Q697">
        <v>1</v>
      </c>
      <c r="W697">
        <v>0</v>
      </c>
      <c r="X697">
        <v>-1282603236</v>
      </c>
      <c r="Y697">
        <v>0.2</v>
      </c>
      <c r="AA697">
        <v>5631.96</v>
      </c>
      <c r="AB697">
        <v>0</v>
      </c>
      <c r="AC697">
        <v>0</v>
      </c>
      <c r="AD697">
        <v>0</v>
      </c>
      <c r="AE697">
        <v>5631.96</v>
      </c>
      <c r="AF697">
        <v>0</v>
      </c>
      <c r="AG697">
        <v>0</v>
      </c>
      <c r="AH697">
        <v>0</v>
      </c>
      <c r="AI697">
        <v>1</v>
      </c>
      <c r="AJ697">
        <v>1</v>
      </c>
      <c r="AK697">
        <v>1</v>
      </c>
      <c r="AL697">
        <v>1</v>
      </c>
      <c r="AN697">
        <v>0</v>
      </c>
      <c r="AO697">
        <v>1</v>
      </c>
      <c r="AP697">
        <v>0</v>
      </c>
      <c r="AQ697">
        <v>0</v>
      </c>
      <c r="AR697">
        <v>0</v>
      </c>
      <c r="AS697" t="s">
        <v>3</v>
      </c>
      <c r="AT697">
        <v>0.2</v>
      </c>
      <c r="AU697" t="s">
        <v>3</v>
      </c>
      <c r="AV697">
        <v>0</v>
      </c>
      <c r="AW697">
        <v>2</v>
      </c>
      <c r="AX697">
        <v>33036153</v>
      </c>
      <c r="AY697">
        <v>1</v>
      </c>
      <c r="AZ697">
        <v>0</v>
      </c>
      <c r="BA697">
        <v>662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Y697*Source!I313</f>
        <v>4.28E-4</v>
      </c>
      <c r="CY697">
        <f t="shared" si="102"/>
        <v>5631.96</v>
      </c>
      <c r="CZ697">
        <f t="shared" si="103"/>
        <v>5631.96</v>
      </c>
      <c r="DA697">
        <f t="shared" si="104"/>
        <v>1</v>
      </c>
      <c r="DB697">
        <v>0</v>
      </c>
    </row>
    <row r="698" spans="1:106" x14ac:dyDescent="0.2">
      <c r="A698">
        <f>ROW(Source!A313)</f>
        <v>313</v>
      </c>
      <c r="B698">
        <v>33034105</v>
      </c>
      <c r="C698">
        <v>33036126</v>
      </c>
      <c r="D698">
        <v>32517784</v>
      </c>
      <c r="E698">
        <v>1</v>
      </c>
      <c r="F698">
        <v>1</v>
      </c>
      <c r="G698">
        <v>19</v>
      </c>
      <c r="H698">
        <v>3</v>
      </c>
      <c r="I698" t="s">
        <v>840</v>
      </c>
      <c r="J698" t="s">
        <v>841</v>
      </c>
      <c r="K698" t="s">
        <v>842</v>
      </c>
      <c r="L698">
        <v>1339</v>
      </c>
      <c r="N698">
        <v>1007</v>
      </c>
      <c r="O698" t="s">
        <v>830</v>
      </c>
      <c r="P698" t="s">
        <v>830</v>
      </c>
      <c r="Q698">
        <v>1</v>
      </c>
      <c r="W698">
        <v>0</v>
      </c>
      <c r="X698">
        <v>966492149</v>
      </c>
      <c r="Y698">
        <v>0.69</v>
      </c>
      <c r="AA698">
        <v>5631.96</v>
      </c>
      <c r="AB698">
        <v>0</v>
      </c>
      <c r="AC698">
        <v>0</v>
      </c>
      <c r="AD698">
        <v>0</v>
      </c>
      <c r="AE698">
        <v>5631.96</v>
      </c>
      <c r="AF698">
        <v>0</v>
      </c>
      <c r="AG698">
        <v>0</v>
      </c>
      <c r="AH698">
        <v>0</v>
      </c>
      <c r="AI698">
        <v>1</v>
      </c>
      <c r="AJ698">
        <v>1</v>
      </c>
      <c r="AK698">
        <v>1</v>
      </c>
      <c r="AL698">
        <v>1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3</v>
      </c>
      <c r="AT698">
        <v>0.69</v>
      </c>
      <c r="AU698" t="s">
        <v>3</v>
      </c>
      <c r="AV698">
        <v>0</v>
      </c>
      <c r="AW698">
        <v>2</v>
      </c>
      <c r="AX698">
        <v>33036154</v>
      </c>
      <c r="AY698">
        <v>1</v>
      </c>
      <c r="AZ698">
        <v>0</v>
      </c>
      <c r="BA698">
        <v>663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Y698*Source!I313</f>
        <v>1.4765999999999998E-3</v>
      </c>
      <c r="CY698">
        <f t="shared" si="102"/>
        <v>5631.96</v>
      </c>
      <c r="CZ698">
        <f t="shared" si="103"/>
        <v>5631.96</v>
      </c>
      <c r="DA698">
        <f t="shared" si="104"/>
        <v>1</v>
      </c>
      <c r="DB698">
        <v>0</v>
      </c>
    </row>
    <row r="699" spans="1:106" x14ac:dyDescent="0.2">
      <c r="A699">
        <f>ROW(Source!A313)</f>
        <v>313</v>
      </c>
      <c r="B699">
        <v>33034105</v>
      </c>
      <c r="C699">
        <v>33036126</v>
      </c>
      <c r="D699">
        <v>32519911</v>
      </c>
      <c r="E699">
        <v>1</v>
      </c>
      <c r="F699">
        <v>1</v>
      </c>
      <c r="G699">
        <v>19</v>
      </c>
      <c r="H699">
        <v>3</v>
      </c>
      <c r="I699" t="s">
        <v>843</v>
      </c>
      <c r="J699" t="s">
        <v>844</v>
      </c>
      <c r="K699" t="s">
        <v>845</v>
      </c>
      <c r="L699">
        <v>1339</v>
      </c>
      <c r="N699">
        <v>1007</v>
      </c>
      <c r="O699" t="s">
        <v>830</v>
      </c>
      <c r="P699" t="s">
        <v>830</v>
      </c>
      <c r="Q699">
        <v>1</v>
      </c>
      <c r="W699">
        <v>0</v>
      </c>
      <c r="X699">
        <v>-1613524913</v>
      </c>
      <c r="Y699">
        <v>102</v>
      </c>
      <c r="AA699">
        <v>3195.93</v>
      </c>
      <c r="AB699">
        <v>0</v>
      </c>
      <c r="AC699">
        <v>0</v>
      </c>
      <c r="AD699">
        <v>0</v>
      </c>
      <c r="AE699">
        <v>3195.93</v>
      </c>
      <c r="AF699">
        <v>0</v>
      </c>
      <c r="AG699">
        <v>0</v>
      </c>
      <c r="AH699">
        <v>0</v>
      </c>
      <c r="AI699">
        <v>1</v>
      </c>
      <c r="AJ699">
        <v>1</v>
      </c>
      <c r="AK699">
        <v>1</v>
      </c>
      <c r="AL699">
        <v>1</v>
      </c>
      <c r="AN699">
        <v>0</v>
      </c>
      <c r="AO699">
        <v>1</v>
      </c>
      <c r="AP699">
        <v>0</v>
      </c>
      <c r="AQ699">
        <v>0</v>
      </c>
      <c r="AR699">
        <v>0</v>
      </c>
      <c r="AS699" t="s">
        <v>3</v>
      </c>
      <c r="AT699">
        <v>102</v>
      </c>
      <c r="AU699" t="s">
        <v>3</v>
      </c>
      <c r="AV699">
        <v>0</v>
      </c>
      <c r="AW699">
        <v>2</v>
      </c>
      <c r="AX699">
        <v>33036155</v>
      </c>
      <c r="AY699">
        <v>1</v>
      </c>
      <c r="AZ699">
        <v>0</v>
      </c>
      <c r="BA699">
        <v>664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Y699*Source!I313</f>
        <v>0.21828</v>
      </c>
      <c r="CY699">
        <f t="shared" si="102"/>
        <v>3195.93</v>
      </c>
      <c r="CZ699">
        <f t="shared" si="103"/>
        <v>3195.93</v>
      </c>
      <c r="DA699">
        <f t="shared" si="104"/>
        <v>1</v>
      </c>
      <c r="DB699">
        <v>0</v>
      </c>
    </row>
    <row r="700" spans="1:106" x14ac:dyDescent="0.2">
      <c r="A700">
        <f>ROW(Source!A313)</f>
        <v>313</v>
      </c>
      <c r="B700">
        <v>33034105</v>
      </c>
      <c r="C700">
        <v>33036126</v>
      </c>
      <c r="D700">
        <v>32521663</v>
      </c>
      <c r="E700">
        <v>1</v>
      </c>
      <c r="F700">
        <v>1</v>
      </c>
      <c r="G700">
        <v>19</v>
      </c>
      <c r="H700">
        <v>3</v>
      </c>
      <c r="I700" t="s">
        <v>846</v>
      </c>
      <c r="J700" t="s">
        <v>847</v>
      </c>
      <c r="K700" t="s">
        <v>848</v>
      </c>
      <c r="L700">
        <v>1327</v>
      </c>
      <c r="N700">
        <v>1005</v>
      </c>
      <c r="O700" t="s">
        <v>823</v>
      </c>
      <c r="P700" t="s">
        <v>823</v>
      </c>
      <c r="Q700">
        <v>1</v>
      </c>
      <c r="W700">
        <v>0</v>
      </c>
      <c r="X700">
        <v>603730207</v>
      </c>
      <c r="Y700">
        <v>49.5</v>
      </c>
      <c r="AA700">
        <v>207.09</v>
      </c>
      <c r="AB700">
        <v>0</v>
      </c>
      <c r="AC700">
        <v>0</v>
      </c>
      <c r="AD700">
        <v>0</v>
      </c>
      <c r="AE700">
        <v>207.09</v>
      </c>
      <c r="AF700">
        <v>0</v>
      </c>
      <c r="AG700">
        <v>0</v>
      </c>
      <c r="AH700">
        <v>0</v>
      </c>
      <c r="AI700">
        <v>1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3</v>
      </c>
      <c r="AT700">
        <v>49.5</v>
      </c>
      <c r="AU700" t="s">
        <v>3</v>
      </c>
      <c r="AV700">
        <v>0</v>
      </c>
      <c r="AW700">
        <v>2</v>
      </c>
      <c r="AX700">
        <v>33036156</v>
      </c>
      <c r="AY700">
        <v>1</v>
      </c>
      <c r="AZ700">
        <v>0</v>
      </c>
      <c r="BA700">
        <v>665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Y700*Source!I313</f>
        <v>0.10593</v>
      </c>
      <c r="CY700">
        <f t="shared" si="102"/>
        <v>207.09</v>
      </c>
      <c r="CZ700">
        <f t="shared" si="103"/>
        <v>207.09</v>
      </c>
      <c r="DA700">
        <f t="shared" si="104"/>
        <v>1</v>
      </c>
      <c r="DB700">
        <v>0</v>
      </c>
    </row>
    <row r="701" spans="1:106" x14ac:dyDescent="0.2">
      <c r="A701">
        <f>ROW(Source!A316)</f>
        <v>316</v>
      </c>
      <c r="B701">
        <v>33034105</v>
      </c>
      <c r="C701">
        <v>33036159</v>
      </c>
      <c r="D701">
        <v>32505425</v>
      </c>
      <c r="E701">
        <v>19</v>
      </c>
      <c r="F701">
        <v>1</v>
      </c>
      <c r="G701">
        <v>19</v>
      </c>
      <c r="H701">
        <v>1</v>
      </c>
      <c r="I701" t="s">
        <v>795</v>
      </c>
      <c r="J701" t="s">
        <v>3</v>
      </c>
      <c r="K701" t="s">
        <v>796</v>
      </c>
      <c r="L701">
        <v>1191</v>
      </c>
      <c r="N701">
        <v>1013</v>
      </c>
      <c r="O701" t="s">
        <v>797</v>
      </c>
      <c r="P701" t="s">
        <v>797</v>
      </c>
      <c r="Q701">
        <v>1</v>
      </c>
      <c r="W701">
        <v>0</v>
      </c>
      <c r="X701">
        <v>476480486</v>
      </c>
      <c r="Y701">
        <v>36.11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1</v>
      </c>
      <c r="AJ701">
        <v>1</v>
      </c>
      <c r="AK701">
        <v>1</v>
      </c>
      <c r="AL701">
        <v>1</v>
      </c>
      <c r="AN701">
        <v>0</v>
      </c>
      <c r="AO701">
        <v>1</v>
      </c>
      <c r="AP701">
        <v>0</v>
      </c>
      <c r="AQ701">
        <v>0</v>
      </c>
      <c r="AR701">
        <v>0</v>
      </c>
      <c r="AS701" t="s">
        <v>3</v>
      </c>
      <c r="AT701">
        <v>36.11</v>
      </c>
      <c r="AU701" t="s">
        <v>3</v>
      </c>
      <c r="AV701">
        <v>1</v>
      </c>
      <c r="AW701">
        <v>2</v>
      </c>
      <c r="AX701">
        <v>33036165</v>
      </c>
      <c r="AY701">
        <v>1</v>
      </c>
      <c r="AZ701">
        <v>0</v>
      </c>
      <c r="BA701">
        <v>666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Y701*Source!I316</f>
        <v>13.938460000000001</v>
      </c>
      <c r="CY701">
        <f>AD701</f>
        <v>0</v>
      </c>
      <c r="CZ701">
        <f>AH701</f>
        <v>0</v>
      </c>
      <c r="DA701">
        <f>AL701</f>
        <v>1</v>
      </c>
      <c r="DB701">
        <v>0</v>
      </c>
    </row>
    <row r="702" spans="1:106" x14ac:dyDescent="0.2">
      <c r="A702">
        <f>ROW(Source!A316)</f>
        <v>316</v>
      </c>
      <c r="B702">
        <v>33034105</v>
      </c>
      <c r="C702">
        <v>33036159</v>
      </c>
      <c r="D702">
        <v>32516754</v>
      </c>
      <c r="E702">
        <v>1</v>
      </c>
      <c r="F702">
        <v>1</v>
      </c>
      <c r="G702">
        <v>19</v>
      </c>
      <c r="H702">
        <v>2</v>
      </c>
      <c r="I702" t="s">
        <v>798</v>
      </c>
      <c r="J702" t="s">
        <v>799</v>
      </c>
      <c r="K702" t="s">
        <v>800</v>
      </c>
      <c r="L702">
        <v>1368</v>
      </c>
      <c r="N702">
        <v>1011</v>
      </c>
      <c r="O702" t="s">
        <v>801</v>
      </c>
      <c r="P702" t="s">
        <v>801</v>
      </c>
      <c r="Q702">
        <v>1</v>
      </c>
      <c r="W702">
        <v>0</v>
      </c>
      <c r="X702">
        <v>-1683917449</v>
      </c>
      <c r="Y702">
        <v>21.91</v>
      </c>
      <c r="AA702">
        <v>0</v>
      </c>
      <c r="AB702">
        <v>70.98</v>
      </c>
      <c r="AC702">
        <v>6.52</v>
      </c>
      <c r="AD702">
        <v>0</v>
      </c>
      <c r="AE702">
        <v>0</v>
      </c>
      <c r="AF702">
        <v>70.98</v>
      </c>
      <c r="AG702">
        <v>6.52</v>
      </c>
      <c r="AH702">
        <v>0</v>
      </c>
      <c r="AI702">
        <v>1</v>
      </c>
      <c r="AJ702">
        <v>1</v>
      </c>
      <c r="AK702">
        <v>1</v>
      </c>
      <c r="AL702">
        <v>1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3</v>
      </c>
      <c r="AT702">
        <v>21.91</v>
      </c>
      <c r="AU702" t="s">
        <v>3</v>
      </c>
      <c r="AV702">
        <v>0</v>
      </c>
      <c r="AW702">
        <v>2</v>
      </c>
      <c r="AX702">
        <v>33036166</v>
      </c>
      <c r="AY702">
        <v>1</v>
      </c>
      <c r="AZ702">
        <v>0</v>
      </c>
      <c r="BA702">
        <v>667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Y702*Source!I316</f>
        <v>8.4572599999999998</v>
      </c>
      <c r="CY702">
        <f>AB702</f>
        <v>70.98</v>
      </c>
      <c r="CZ702">
        <f>AF702</f>
        <v>70.98</v>
      </c>
      <c r="DA702">
        <f>AJ702</f>
        <v>1</v>
      </c>
      <c r="DB702">
        <v>0</v>
      </c>
    </row>
    <row r="703" spans="1:106" x14ac:dyDescent="0.2">
      <c r="A703">
        <f>ROW(Source!A316)</f>
        <v>316</v>
      </c>
      <c r="B703">
        <v>33034105</v>
      </c>
      <c r="C703">
        <v>33036159</v>
      </c>
      <c r="D703">
        <v>32518977</v>
      </c>
      <c r="E703">
        <v>1</v>
      </c>
      <c r="F703">
        <v>1</v>
      </c>
      <c r="G703">
        <v>19</v>
      </c>
      <c r="H703">
        <v>3</v>
      </c>
      <c r="I703" t="s">
        <v>802</v>
      </c>
      <c r="J703" t="s">
        <v>803</v>
      </c>
      <c r="K703" t="s">
        <v>804</v>
      </c>
      <c r="L703">
        <v>1348</v>
      </c>
      <c r="N703">
        <v>1009</v>
      </c>
      <c r="O703" t="s">
        <v>19</v>
      </c>
      <c r="P703" t="s">
        <v>19</v>
      </c>
      <c r="Q703">
        <v>1000</v>
      </c>
      <c r="W703">
        <v>0</v>
      </c>
      <c r="X703">
        <v>-1592467254</v>
      </c>
      <c r="Y703">
        <v>0.03</v>
      </c>
      <c r="AA703">
        <v>117442.26</v>
      </c>
      <c r="AB703">
        <v>0</v>
      </c>
      <c r="AC703">
        <v>0</v>
      </c>
      <c r="AD703">
        <v>0</v>
      </c>
      <c r="AE703">
        <v>117442.26</v>
      </c>
      <c r="AF703">
        <v>0</v>
      </c>
      <c r="AG703">
        <v>0</v>
      </c>
      <c r="AH703">
        <v>0</v>
      </c>
      <c r="AI703">
        <v>1</v>
      </c>
      <c r="AJ703">
        <v>1</v>
      </c>
      <c r="AK703">
        <v>1</v>
      </c>
      <c r="AL703">
        <v>1</v>
      </c>
      <c r="AN703">
        <v>0</v>
      </c>
      <c r="AO703">
        <v>1</v>
      </c>
      <c r="AP703">
        <v>0</v>
      </c>
      <c r="AQ703">
        <v>0</v>
      </c>
      <c r="AR703">
        <v>0</v>
      </c>
      <c r="AS703" t="s">
        <v>3</v>
      </c>
      <c r="AT703">
        <v>0.03</v>
      </c>
      <c r="AU703" t="s">
        <v>3</v>
      </c>
      <c r="AV703">
        <v>0</v>
      </c>
      <c r="AW703">
        <v>2</v>
      </c>
      <c r="AX703">
        <v>33036167</v>
      </c>
      <c r="AY703">
        <v>1</v>
      </c>
      <c r="AZ703">
        <v>0</v>
      </c>
      <c r="BA703">
        <v>668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Y703*Source!I316</f>
        <v>1.158E-2</v>
      </c>
      <c r="CY703">
        <f>AA703</f>
        <v>117442.26</v>
      </c>
      <c r="CZ703">
        <f>AE703</f>
        <v>117442.26</v>
      </c>
      <c r="DA703">
        <f>AI703</f>
        <v>1</v>
      </c>
      <c r="DB703">
        <v>0</v>
      </c>
    </row>
    <row r="704" spans="1:106" x14ac:dyDescent="0.2">
      <c r="A704">
        <f>ROW(Source!A316)</f>
        <v>316</v>
      </c>
      <c r="B704">
        <v>33034105</v>
      </c>
      <c r="C704">
        <v>33036159</v>
      </c>
      <c r="D704">
        <v>32520163</v>
      </c>
      <c r="E704">
        <v>1</v>
      </c>
      <c r="F704">
        <v>1</v>
      </c>
      <c r="G704">
        <v>19</v>
      </c>
      <c r="H704">
        <v>3</v>
      </c>
      <c r="I704" t="s">
        <v>25</v>
      </c>
      <c r="J704" t="s">
        <v>27</v>
      </c>
      <c r="K704" t="s">
        <v>26</v>
      </c>
      <c r="L704">
        <v>1348</v>
      </c>
      <c r="N704">
        <v>1009</v>
      </c>
      <c r="O704" t="s">
        <v>19</v>
      </c>
      <c r="P704" t="s">
        <v>19</v>
      </c>
      <c r="Q704">
        <v>1000</v>
      </c>
      <c r="W704">
        <v>0</v>
      </c>
      <c r="X704">
        <v>-1467733540</v>
      </c>
      <c r="Y704">
        <v>1</v>
      </c>
      <c r="AA704">
        <v>53410.15</v>
      </c>
      <c r="AB704">
        <v>0</v>
      </c>
      <c r="AC704">
        <v>0</v>
      </c>
      <c r="AD704">
        <v>0</v>
      </c>
      <c r="AE704">
        <v>53410.15</v>
      </c>
      <c r="AF704">
        <v>0</v>
      </c>
      <c r="AG704">
        <v>0</v>
      </c>
      <c r="AH704">
        <v>0</v>
      </c>
      <c r="AI704">
        <v>1</v>
      </c>
      <c r="AJ704">
        <v>1</v>
      </c>
      <c r="AK704">
        <v>1</v>
      </c>
      <c r="AL704">
        <v>1</v>
      </c>
      <c r="AN704">
        <v>0</v>
      </c>
      <c r="AO704">
        <v>1</v>
      </c>
      <c r="AP704">
        <v>0</v>
      </c>
      <c r="AQ704">
        <v>0</v>
      </c>
      <c r="AR704">
        <v>0</v>
      </c>
      <c r="AS704" t="s">
        <v>3</v>
      </c>
      <c r="AT704">
        <v>1</v>
      </c>
      <c r="AU704" t="s">
        <v>3</v>
      </c>
      <c r="AV704">
        <v>0</v>
      </c>
      <c r="AW704">
        <v>2</v>
      </c>
      <c r="AX704">
        <v>33036168</v>
      </c>
      <c r="AY704">
        <v>1</v>
      </c>
      <c r="AZ704">
        <v>0</v>
      </c>
      <c r="BA704">
        <v>669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Y704*Source!I316</f>
        <v>0.38600000000000001</v>
      </c>
      <c r="CY704">
        <f>AA704</f>
        <v>53410.15</v>
      </c>
      <c r="CZ704">
        <f>AE704</f>
        <v>53410.15</v>
      </c>
      <c r="DA704">
        <f>AI704</f>
        <v>1</v>
      </c>
      <c r="DB704">
        <v>0</v>
      </c>
    </row>
    <row r="705" spans="1:106" x14ac:dyDescent="0.2">
      <c r="A705">
        <f>ROW(Source!A316)</f>
        <v>316</v>
      </c>
      <c r="B705">
        <v>33034105</v>
      </c>
      <c r="C705">
        <v>33036159</v>
      </c>
      <c r="D705">
        <v>32520163</v>
      </c>
      <c r="E705">
        <v>1</v>
      </c>
      <c r="F705">
        <v>1</v>
      </c>
      <c r="G705">
        <v>19</v>
      </c>
      <c r="H705">
        <v>3</v>
      </c>
      <c r="I705" t="s">
        <v>25</v>
      </c>
      <c r="J705" t="s">
        <v>27</v>
      </c>
      <c r="K705" t="s">
        <v>26</v>
      </c>
      <c r="L705">
        <v>1348</v>
      </c>
      <c r="N705">
        <v>1009</v>
      </c>
      <c r="O705" t="s">
        <v>19</v>
      </c>
      <c r="P705" t="s">
        <v>19</v>
      </c>
      <c r="Q705">
        <v>1000</v>
      </c>
      <c r="W705">
        <v>0</v>
      </c>
      <c r="X705">
        <v>-1467733540</v>
      </c>
      <c r="Y705">
        <v>-1</v>
      </c>
      <c r="AA705">
        <v>53410.15</v>
      </c>
      <c r="AB705">
        <v>0</v>
      </c>
      <c r="AC705">
        <v>0</v>
      </c>
      <c r="AD705">
        <v>0</v>
      </c>
      <c r="AE705">
        <v>53410.15</v>
      </c>
      <c r="AF705">
        <v>0</v>
      </c>
      <c r="AG705">
        <v>0</v>
      </c>
      <c r="AH705">
        <v>0</v>
      </c>
      <c r="AI705">
        <v>1</v>
      </c>
      <c r="AJ705">
        <v>1</v>
      </c>
      <c r="AK705">
        <v>1</v>
      </c>
      <c r="AL705">
        <v>1</v>
      </c>
      <c r="AN705">
        <v>0</v>
      </c>
      <c r="AO705">
        <v>0</v>
      </c>
      <c r="AP705">
        <v>0</v>
      </c>
      <c r="AQ705">
        <v>0</v>
      </c>
      <c r="AR705">
        <v>0</v>
      </c>
      <c r="AS705" t="s">
        <v>3</v>
      </c>
      <c r="AT705">
        <v>-1</v>
      </c>
      <c r="AU705" t="s">
        <v>3</v>
      </c>
      <c r="AV705">
        <v>0</v>
      </c>
      <c r="AW705">
        <v>1</v>
      </c>
      <c r="AX705">
        <v>-1</v>
      </c>
      <c r="AY705">
        <v>0</v>
      </c>
      <c r="AZ705">
        <v>0</v>
      </c>
      <c r="BA705" t="s">
        <v>3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Y705*Source!I316</f>
        <v>-0.38600000000000001</v>
      </c>
      <c r="CY705">
        <f>AA705</f>
        <v>53410.15</v>
      </c>
      <c r="CZ705">
        <f>AE705</f>
        <v>53410.15</v>
      </c>
      <c r="DA705">
        <f>AI705</f>
        <v>1</v>
      </c>
      <c r="DB705">
        <v>0</v>
      </c>
    </row>
    <row r="706" spans="1:106" x14ac:dyDescent="0.2">
      <c r="A706">
        <f>ROW(Source!A318)</f>
        <v>318</v>
      </c>
      <c r="B706">
        <v>33034105</v>
      </c>
      <c r="C706">
        <v>33036170</v>
      </c>
      <c r="D706">
        <v>32505425</v>
      </c>
      <c r="E706">
        <v>19</v>
      </c>
      <c r="F706">
        <v>1</v>
      </c>
      <c r="G706">
        <v>19</v>
      </c>
      <c r="H706">
        <v>1</v>
      </c>
      <c r="I706" t="s">
        <v>795</v>
      </c>
      <c r="J706" t="s">
        <v>3</v>
      </c>
      <c r="K706" t="s">
        <v>796</v>
      </c>
      <c r="L706">
        <v>1191</v>
      </c>
      <c r="N706">
        <v>1013</v>
      </c>
      <c r="O706" t="s">
        <v>797</v>
      </c>
      <c r="P706" t="s">
        <v>797</v>
      </c>
      <c r="Q706">
        <v>1</v>
      </c>
      <c r="W706">
        <v>0</v>
      </c>
      <c r="X706">
        <v>476480486</v>
      </c>
      <c r="Y706">
        <v>453.1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1</v>
      </c>
      <c r="AJ706">
        <v>1</v>
      </c>
      <c r="AK706">
        <v>1</v>
      </c>
      <c r="AL706">
        <v>1</v>
      </c>
      <c r="AN706">
        <v>0</v>
      </c>
      <c r="AO706">
        <v>1</v>
      </c>
      <c r="AP706">
        <v>0</v>
      </c>
      <c r="AQ706">
        <v>0</v>
      </c>
      <c r="AR706">
        <v>0</v>
      </c>
      <c r="AS706" t="s">
        <v>3</v>
      </c>
      <c r="AT706">
        <v>453.1</v>
      </c>
      <c r="AU706" t="s">
        <v>3</v>
      </c>
      <c r="AV706">
        <v>1</v>
      </c>
      <c r="AW706">
        <v>2</v>
      </c>
      <c r="AX706">
        <v>33036186</v>
      </c>
      <c r="AY706">
        <v>1</v>
      </c>
      <c r="AZ706">
        <v>0</v>
      </c>
      <c r="BA706">
        <v>670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Y706*Source!I318</f>
        <v>23.812515467303999</v>
      </c>
      <c r="CY706">
        <f>AD706</f>
        <v>0</v>
      </c>
      <c r="CZ706">
        <f>AH706</f>
        <v>0</v>
      </c>
      <c r="DA706">
        <f>AL706</f>
        <v>1</v>
      </c>
      <c r="DB706">
        <v>0</v>
      </c>
    </row>
    <row r="707" spans="1:106" x14ac:dyDescent="0.2">
      <c r="A707">
        <f>ROW(Source!A318)</f>
        <v>318</v>
      </c>
      <c r="B707">
        <v>33034105</v>
      </c>
      <c r="C707">
        <v>33036170</v>
      </c>
      <c r="D707">
        <v>32517073</v>
      </c>
      <c r="E707">
        <v>1</v>
      </c>
      <c r="F707">
        <v>1</v>
      </c>
      <c r="G707">
        <v>19</v>
      </c>
      <c r="H707">
        <v>2</v>
      </c>
      <c r="I707" t="s">
        <v>805</v>
      </c>
      <c r="J707" t="s">
        <v>806</v>
      </c>
      <c r="K707" t="s">
        <v>807</v>
      </c>
      <c r="L707">
        <v>1368</v>
      </c>
      <c r="N707">
        <v>1011</v>
      </c>
      <c r="O707" t="s">
        <v>801</v>
      </c>
      <c r="P707" t="s">
        <v>801</v>
      </c>
      <c r="Q707">
        <v>1</v>
      </c>
      <c r="W707">
        <v>0</v>
      </c>
      <c r="X707">
        <v>-865246060</v>
      </c>
      <c r="Y707">
        <v>1.38</v>
      </c>
      <c r="AA707">
        <v>0</v>
      </c>
      <c r="AB707">
        <v>3.37</v>
      </c>
      <c r="AC707">
        <v>0.85</v>
      </c>
      <c r="AD707">
        <v>0</v>
      </c>
      <c r="AE707">
        <v>0</v>
      </c>
      <c r="AF707">
        <v>3.37</v>
      </c>
      <c r="AG707">
        <v>0.85</v>
      </c>
      <c r="AH707">
        <v>0</v>
      </c>
      <c r="AI707">
        <v>1</v>
      </c>
      <c r="AJ707">
        <v>1</v>
      </c>
      <c r="AK707">
        <v>1</v>
      </c>
      <c r="AL707">
        <v>1</v>
      </c>
      <c r="AN707">
        <v>0</v>
      </c>
      <c r="AO707">
        <v>1</v>
      </c>
      <c r="AP707">
        <v>0</v>
      </c>
      <c r="AQ707">
        <v>0</v>
      </c>
      <c r="AR707">
        <v>0</v>
      </c>
      <c r="AS707" t="s">
        <v>3</v>
      </c>
      <c r="AT707">
        <v>1.38</v>
      </c>
      <c r="AU707" t="s">
        <v>3</v>
      </c>
      <c r="AV707">
        <v>0</v>
      </c>
      <c r="AW707">
        <v>2</v>
      </c>
      <c r="AX707">
        <v>33036187</v>
      </c>
      <c r="AY707">
        <v>1</v>
      </c>
      <c r="AZ707">
        <v>0</v>
      </c>
      <c r="BA707">
        <v>671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Y707*Source!I318</f>
        <v>7.2525427819199989E-2</v>
      </c>
      <c r="CY707">
        <f>AB707</f>
        <v>3.37</v>
      </c>
      <c r="CZ707">
        <f>AF707</f>
        <v>3.37</v>
      </c>
      <c r="DA707">
        <f>AJ707</f>
        <v>1</v>
      </c>
      <c r="DB707">
        <v>0</v>
      </c>
    </row>
    <row r="708" spans="1:106" x14ac:dyDescent="0.2">
      <c r="A708">
        <f>ROW(Source!A318)</f>
        <v>318</v>
      </c>
      <c r="B708">
        <v>33034105</v>
      </c>
      <c r="C708">
        <v>33036170</v>
      </c>
      <c r="D708">
        <v>32516433</v>
      </c>
      <c r="E708">
        <v>1</v>
      </c>
      <c r="F708">
        <v>1</v>
      </c>
      <c r="G708">
        <v>19</v>
      </c>
      <c r="H708">
        <v>2</v>
      </c>
      <c r="I708" t="s">
        <v>808</v>
      </c>
      <c r="J708" t="s">
        <v>809</v>
      </c>
      <c r="K708" t="s">
        <v>810</v>
      </c>
      <c r="L708">
        <v>1368</v>
      </c>
      <c r="N708">
        <v>1011</v>
      </c>
      <c r="O708" t="s">
        <v>801</v>
      </c>
      <c r="P708" t="s">
        <v>801</v>
      </c>
      <c r="Q708">
        <v>1</v>
      </c>
      <c r="W708">
        <v>0</v>
      </c>
      <c r="X708">
        <v>1483315828</v>
      </c>
      <c r="Y708">
        <v>0.31</v>
      </c>
      <c r="AA708">
        <v>0</v>
      </c>
      <c r="AB708">
        <v>566.44000000000005</v>
      </c>
      <c r="AC708">
        <v>281.27999999999997</v>
      </c>
      <c r="AD708">
        <v>0</v>
      </c>
      <c r="AE708">
        <v>0</v>
      </c>
      <c r="AF708">
        <v>566.44000000000005</v>
      </c>
      <c r="AG708">
        <v>281.27999999999997</v>
      </c>
      <c r="AH708">
        <v>0</v>
      </c>
      <c r="AI708">
        <v>1</v>
      </c>
      <c r="AJ708">
        <v>1</v>
      </c>
      <c r="AK708">
        <v>1</v>
      </c>
      <c r="AL708">
        <v>1</v>
      </c>
      <c r="AN708">
        <v>0</v>
      </c>
      <c r="AO708">
        <v>1</v>
      </c>
      <c r="AP708">
        <v>0</v>
      </c>
      <c r="AQ708">
        <v>0</v>
      </c>
      <c r="AR708">
        <v>0</v>
      </c>
      <c r="AS708" t="s">
        <v>3</v>
      </c>
      <c r="AT708">
        <v>0.31</v>
      </c>
      <c r="AU708" t="s">
        <v>3</v>
      </c>
      <c r="AV708">
        <v>0</v>
      </c>
      <c r="AW708">
        <v>2</v>
      </c>
      <c r="AX708">
        <v>33036188</v>
      </c>
      <c r="AY708">
        <v>1</v>
      </c>
      <c r="AZ708">
        <v>0</v>
      </c>
      <c r="BA708">
        <v>672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Y708*Source!I318</f>
        <v>1.62919439304E-2</v>
      </c>
      <c r="CY708">
        <f>AB708</f>
        <v>566.44000000000005</v>
      </c>
      <c r="CZ708">
        <f>AF708</f>
        <v>566.44000000000005</v>
      </c>
      <c r="DA708">
        <f>AJ708</f>
        <v>1</v>
      </c>
      <c r="DB708">
        <v>0</v>
      </c>
    </row>
    <row r="709" spans="1:106" x14ac:dyDescent="0.2">
      <c r="A709">
        <f>ROW(Source!A318)</f>
        <v>318</v>
      </c>
      <c r="B709">
        <v>33034105</v>
      </c>
      <c r="C709">
        <v>33036170</v>
      </c>
      <c r="D709">
        <v>32516599</v>
      </c>
      <c r="E709">
        <v>1</v>
      </c>
      <c r="F709">
        <v>1</v>
      </c>
      <c r="G709">
        <v>19</v>
      </c>
      <c r="H709">
        <v>2</v>
      </c>
      <c r="I709" t="s">
        <v>811</v>
      </c>
      <c r="J709" t="s">
        <v>812</v>
      </c>
      <c r="K709" t="s">
        <v>813</v>
      </c>
      <c r="L709">
        <v>1368</v>
      </c>
      <c r="N709">
        <v>1011</v>
      </c>
      <c r="O709" t="s">
        <v>801</v>
      </c>
      <c r="P709" t="s">
        <v>801</v>
      </c>
      <c r="Q709">
        <v>1</v>
      </c>
      <c r="W709">
        <v>0</v>
      </c>
      <c r="X709">
        <v>47389749</v>
      </c>
      <c r="Y709">
        <v>26.25</v>
      </c>
      <c r="AA709">
        <v>0</v>
      </c>
      <c r="AB709">
        <v>9.7100000000000009</v>
      </c>
      <c r="AC709">
        <v>2.25</v>
      </c>
      <c r="AD709">
        <v>0</v>
      </c>
      <c r="AE709">
        <v>0</v>
      </c>
      <c r="AF709">
        <v>9.7100000000000009</v>
      </c>
      <c r="AG709">
        <v>2.25</v>
      </c>
      <c r="AH709">
        <v>0</v>
      </c>
      <c r="AI709">
        <v>1</v>
      </c>
      <c r="AJ709">
        <v>1</v>
      </c>
      <c r="AK709">
        <v>1</v>
      </c>
      <c r="AL709">
        <v>1</v>
      </c>
      <c r="AN709">
        <v>0</v>
      </c>
      <c r="AO709">
        <v>1</v>
      </c>
      <c r="AP709">
        <v>0</v>
      </c>
      <c r="AQ709">
        <v>0</v>
      </c>
      <c r="AR709">
        <v>0</v>
      </c>
      <c r="AS709" t="s">
        <v>3</v>
      </c>
      <c r="AT709">
        <v>26.25</v>
      </c>
      <c r="AU709" t="s">
        <v>3</v>
      </c>
      <c r="AV709">
        <v>0</v>
      </c>
      <c r="AW709">
        <v>2</v>
      </c>
      <c r="AX709">
        <v>33036189</v>
      </c>
      <c r="AY709">
        <v>1</v>
      </c>
      <c r="AZ709">
        <v>0</v>
      </c>
      <c r="BA709">
        <v>673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Y709*Source!I318</f>
        <v>1.3795597683</v>
      </c>
      <c r="CY709">
        <f>AB709</f>
        <v>9.7100000000000009</v>
      </c>
      <c r="CZ709">
        <f>AF709</f>
        <v>9.7100000000000009</v>
      </c>
      <c r="DA709">
        <f>AJ709</f>
        <v>1</v>
      </c>
      <c r="DB709">
        <v>0</v>
      </c>
    </row>
    <row r="710" spans="1:106" x14ac:dyDescent="0.2">
      <c r="A710">
        <f>ROW(Source!A318)</f>
        <v>318</v>
      </c>
      <c r="B710">
        <v>33034105</v>
      </c>
      <c r="C710">
        <v>33036170</v>
      </c>
      <c r="D710">
        <v>32517836</v>
      </c>
      <c r="E710">
        <v>1</v>
      </c>
      <c r="F710">
        <v>1</v>
      </c>
      <c r="G710">
        <v>19</v>
      </c>
      <c r="H710">
        <v>3</v>
      </c>
      <c r="I710" t="s">
        <v>814</v>
      </c>
      <c r="J710" t="s">
        <v>815</v>
      </c>
      <c r="K710" t="s">
        <v>816</v>
      </c>
      <c r="L710">
        <v>1348</v>
      </c>
      <c r="N710">
        <v>1009</v>
      </c>
      <c r="O710" t="s">
        <v>19</v>
      </c>
      <c r="P710" t="s">
        <v>19</v>
      </c>
      <c r="Q710">
        <v>1000</v>
      </c>
      <c r="W710">
        <v>0</v>
      </c>
      <c r="X710">
        <v>1571432467</v>
      </c>
      <c r="Y710">
        <v>0.04</v>
      </c>
      <c r="AA710">
        <v>31493.279999999999</v>
      </c>
      <c r="AB710">
        <v>0</v>
      </c>
      <c r="AC710">
        <v>0</v>
      </c>
      <c r="AD710">
        <v>0</v>
      </c>
      <c r="AE710">
        <v>31493.279999999999</v>
      </c>
      <c r="AF710">
        <v>0</v>
      </c>
      <c r="AG710">
        <v>0</v>
      </c>
      <c r="AH710">
        <v>0</v>
      </c>
      <c r="AI710">
        <v>1</v>
      </c>
      <c r="AJ710">
        <v>1</v>
      </c>
      <c r="AK710">
        <v>1</v>
      </c>
      <c r="AL710">
        <v>1</v>
      </c>
      <c r="AN710">
        <v>0</v>
      </c>
      <c r="AO710">
        <v>1</v>
      </c>
      <c r="AP710">
        <v>0</v>
      </c>
      <c r="AQ710">
        <v>0</v>
      </c>
      <c r="AR710">
        <v>0</v>
      </c>
      <c r="AS710" t="s">
        <v>3</v>
      </c>
      <c r="AT710">
        <v>0.04</v>
      </c>
      <c r="AU710" t="s">
        <v>3</v>
      </c>
      <c r="AV710">
        <v>0</v>
      </c>
      <c r="AW710">
        <v>2</v>
      </c>
      <c r="AX710">
        <v>33036190</v>
      </c>
      <c r="AY710">
        <v>1</v>
      </c>
      <c r="AZ710">
        <v>0</v>
      </c>
      <c r="BA710">
        <v>674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Y710*Source!I318</f>
        <v>2.1021863135999999E-3</v>
      </c>
      <c r="CY710">
        <f t="shared" ref="CY710:CY720" si="105">AA710</f>
        <v>31493.279999999999</v>
      </c>
      <c r="CZ710">
        <f t="shared" ref="CZ710:CZ720" si="106">AE710</f>
        <v>31493.279999999999</v>
      </c>
      <c r="DA710">
        <f t="shared" ref="DA710:DA720" si="107">AI710</f>
        <v>1</v>
      </c>
      <c r="DB710">
        <v>0</v>
      </c>
    </row>
    <row r="711" spans="1:106" x14ac:dyDescent="0.2">
      <c r="A711">
        <f>ROW(Source!A318)</f>
        <v>318</v>
      </c>
      <c r="B711">
        <v>33034105</v>
      </c>
      <c r="C711">
        <v>33036170</v>
      </c>
      <c r="D711">
        <v>32518156</v>
      </c>
      <c r="E711">
        <v>1</v>
      </c>
      <c r="F711">
        <v>1</v>
      </c>
      <c r="G711">
        <v>19</v>
      </c>
      <c r="H711">
        <v>3</v>
      </c>
      <c r="I711" t="s">
        <v>817</v>
      </c>
      <c r="J711" t="s">
        <v>818</v>
      </c>
      <c r="K711" t="s">
        <v>819</v>
      </c>
      <c r="L711">
        <v>1348</v>
      </c>
      <c r="N711">
        <v>1009</v>
      </c>
      <c r="O711" t="s">
        <v>19</v>
      </c>
      <c r="P711" t="s">
        <v>19</v>
      </c>
      <c r="Q711">
        <v>1000</v>
      </c>
      <c r="W711">
        <v>0</v>
      </c>
      <c r="X711">
        <v>1574046373</v>
      </c>
      <c r="Y711">
        <v>3.6999999999999998E-2</v>
      </c>
      <c r="AA711">
        <v>45454.3</v>
      </c>
      <c r="AB711">
        <v>0</v>
      </c>
      <c r="AC711">
        <v>0</v>
      </c>
      <c r="AD711">
        <v>0</v>
      </c>
      <c r="AE711">
        <v>45454.3</v>
      </c>
      <c r="AF711">
        <v>0</v>
      </c>
      <c r="AG711">
        <v>0</v>
      </c>
      <c r="AH711">
        <v>0</v>
      </c>
      <c r="AI711">
        <v>1</v>
      </c>
      <c r="AJ711">
        <v>1</v>
      </c>
      <c r="AK711">
        <v>1</v>
      </c>
      <c r="AL711">
        <v>1</v>
      </c>
      <c r="AN711">
        <v>0</v>
      </c>
      <c r="AO711">
        <v>1</v>
      </c>
      <c r="AP711">
        <v>0</v>
      </c>
      <c r="AQ711">
        <v>0</v>
      </c>
      <c r="AR711">
        <v>0</v>
      </c>
      <c r="AS711" t="s">
        <v>3</v>
      </c>
      <c r="AT711">
        <v>3.6999999999999998E-2</v>
      </c>
      <c r="AU711" t="s">
        <v>3</v>
      </c>
      <c r="AV711">
        <v>0</v>
      </c>
      <c r="AW711">
        <v>2</v>
      </c>
      <c r="AX711">
        <v>33036191</v>
      </c>
      <c r="AY711">
        <v>1</v>
      </c>
      <c r="AZ711">
        <v>0</v>
      </c>
      <c r="BA711">
        <v>675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Y711*Source!I318</f>
        <v>1.9445223400799999E-3</v>
      </c>
      <c r="CY711">
        <f t="shared" si="105"/>
        <v>45454.3</v>
      </c>
      <c r="CZ711">
        <f t="shared" si="106"/>
        <v>45454.3</v>
      </c>
      <c r="DA711">
        <f t="shared" si="107"/>
        <v>1</v>
      </c>
      <c r="DB711">
        <v>0</v>
      </c>
    </row>
    <row r="712" spans="1:106" x14ac:dyDescent="0.2">
      <c r="A712">
        <f>ROW(Source!A318)</f>
        <v>318</v>
      </c>
      <c r="B712">
        <v>33034105</v>
      </c>
      <c r="C712">
        <v>33036170</v>
      </c>
      <c r="D712">
        <v>32518894</v>
      </c>
      <c r="E712">
        <v>1</v>
      </c>
      <c r="F712">
        <v>1</v>
      </c>
      <c r="G712">
        <v>19</v>
      </c>
      <c r="H712">
        <v>3</v>
      </c>
      <c r="I712" t="s">
        <v>820</v>
      </c>
      <c r="J712" t="s">
        <v>821</v>
      </c>
      <c r="K712" t="s">
        <v>822</v>
      </c>
      <c r="L712">
        <v>1327</v>
      </c>
      <c r="N712">
        <v>1005</v>
      </c>
      <c r="O712" t="s">
        <v>823</v>
      </c>
      <c r="P712" t="s">
        <v>823</v>
      </c>
      <c r="Q712">
        <v>1</v>
      </c>
      <c r="W712">
        <v>0</v>
      </c>
      <c r="X712">
        <v>-1132375348</v>
      </c>
      <c r="Y712">
        <v>5.6</v>
      </c>
      <c r="AA712">
        <v>63.78</v>
      </c>
      <c r="AB712">
        <v>0</v>
      </c>
      <c r="AC712">
        <v>0</v>
      </c>
      <c r="AD712">
        <v>0</v>
      </c>
      <c r="AE712">
        <v>63.78</v>
      </c>
      <c r="AF712">
        <v>0</v>
      </c>
      <c r="AG712">
        <v>0</v>
      </c>
      <c r="AH712">
        <v>0</v>
      </c>
      <c r="AI712">
        <v>1</v>
      </c>
      <c r="AJ712">
        <v>1</v>
      </c>
      <c r="AK712">
        <v>1</v>
      </c>
      <c r="AL712">
        <v>1</v>
      </c>
      <c r="AN712">
        <v>0</v>
      </c>
      <c r="AO712">
        <v>1</v>
      </c>
      <c r="AP712">
        <v>0</v>
      </c>
      <c r="AQ712">
        <v>0</v>
      </c>
      <c r="AR712">
        <v>0</v>
      </c>
      <c r="AS712" t="s">
        <v>3</v>
      </c>
      <c r="AT712">
        <v>5.6</v>
      </c>
      <c r="AU712" t="s">
        <v>3</v>
      </c>
      <c r="AV712">
        <v>0</v>
      </c>
      <c r="AW712">
        <v>2</v>
      </c>
      <c r="AX712">
        <v>33036193</v>
      </c>
      <c r="AY712">
        <v>1</v>
      </c>
      <c r="AZ712">
        <v>0</v>
      </c>
      <c r="BA712">
        <v>676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Y712*Source!I318</f>
        <v>0.29430608390399998</v>
      </c>
      <c r="CY712">
        <f t="shared" si="105"/>
        <v>63.78</v>
      </c>
      <c r="CZ712">
        <f t="shared" si="106"/>
        <v>63.78</v>
      </c>
      <c r="DA712">
        <f t="shared" si="107"/>
        <v>1</v>
      </c>
      <c r="DB712">
        <v>0</v>
      </c>
    </row>
    <row r="713" spans="1:106" x14ac:dyDescent="0.2">
      <c r="A713">
        <f>ROW(Source!A318)</f>
        <v>318</v>
      </c>
      <c r="B713">
        <v>33034105</v>
      </c>
      <c r="C713">
        <v>33036170</v>
      </c>
      <c r="D713">
        <v>32517311</v>
      </c>
      <c r="E713">
        <v>1</v>
      </c>
      <c r="F713">
        <v>1</v>
      </c>
      <c r="G713">
        <v>19</v>
      </c>
      <c r="H713">
        <v>3</v>
      </c>
      <c r="I713" t="s">
        <v>824</v>
      </c>
      <c r="J713" t="s">
        <v>825</v>
      </c>
      <c r="K713" t="s">
        <v>826</v>
      </c>
      <c r="L713">
        <v>1348</v>
      </c>
      <c r="N713">
        <v>1009</v>
      </c>
      <c r="O713" t="s">
        <v>19</v>
      </c>
      <c r="P713" t="s">
        <v>19</v>
      </c>
      <c r="Q713">
        <v>1000</v>
      </c>
      <c r="W713">
        <v>0</v>
      </c>
      <c r="X713">
        <v>1471527661</v>
      </c>
      <c r="Y713">
        <v>0.05</v>
      </c>
      <c r="AA713">
        <v>4752.91</v>
      </c>
      <c r="AB713">
        <v>0</v>
      </c>
      <c r="AC713">
        <v>0</v>
      </c>
      <c r="AD713">
        <v>0</v>
      </c>
      <c r="AE713">
        <v>4752.91</v>
      </c>
      <c r="AF713">
        <v>0</v>
      </c>
      <c r="AG713">
        <v>0</v>
      </c>
      <c r="AH713">
        <v>0</v>
      </c>
      <c r="AI713">
        <v>1</v>
      </c>
      <c r="AJ713">
        <v>1</v>
      </c>
      <c r="AK713">
        <v>1</v>
      </c>
      <c r="AL713">
        <v>1</v>
      </c>
      <c r="AN713">
        <v>0</v>
      </c>
      <c r="AO713">
        <v>1</v>
      </c>
      <c r="AP713">
        <v>0</v>
      </c>
      <c r="AQ713">
        <v>0</v>
      </c>
      <c r="AR713">
        <v>0</v>
      </c>
      <c r="AS713" t="s">
        <v>3</v>
      </c>
      <c r="AT713">
        <v>0.05</v>
      </c>
      <c r="AU713" t="s">
        <v>3</v>
      </c>
      <c r="AV713">
        <v>0</v>
      </c>
      <c r="AW713">
        <v>2</v>
      </c>
      <c r="AX713">
        <v>33036192</v>
      </c>
      <c r="AY713">
        <v>1</v>
      </c>
      <c r="AZ713">
        <v>0</v>
      </c>
      <c r="BA713">
        <v>677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Y713*Source!I318</f>
        <v>2.6277328920000001E-3</v>
      </c>
      <c r="CY713">
        <f t="shared" si="105"/>
        <v>4752.91</v>
      </c>
      <c r="CZ713">
        <f t="shared" si="106"/>
        <v>4752.91</v>
      </c>
      <c r="DA713">
        <f t="shared" si="107"/>
        <v>1</v>
      </c>
      <c r="DB713">
        <v>0</v>
      </c>
    </row>
    <row r="714" spans="1:106" x14ac:dyDescent="0.2">
      <c r="A714">
        <f>ROW(Source!A318)</f>
        <v>318</v>
      </c>
      <c r="B714">
        <v>33034105</v>
      </c>
      <c r="C714">
        <v>33036170</v>
      </c>
      <c r="D714">
        <v>32519061</v>
      </c>
      <c r="E714">
        <v>1</v>
      </c>
      <c r="F714">
        <v>1</v>
      </c>
      <c r="G714">
        <v>19</v>
      </c>
      <c r="H714">
        <v>3</v>
      </c>
      <c r="I714" t="s">
        <v>827</v>
      </c>
      <c r="J714" t="s">
        <v>828</v>
      </c>
      <c r="K714" t="s">
        <v>829</v>
      </c>
      <c r="L714">
        <v>1339</v>
      </c>
      <c r="N714">
        <v>1007</v>
      </c>
      <c r="O714" t="s">
        <v>830</v>
      </c>
      <c r="P714" t="s">
        <v>830</v>
      </c>
      <c r="Q714">
        <v>1</v>
      </c>
      <c r="W714">
        <v>0</v>
      </c>
      <c r="X714">
        <v>1653821073</v>
      </c>
      <c r="Y714">
        <v>1.75</v>
      </c>
      <c r="AA714">
        <v>29.98</v>
      </c>
      <c r="AB714">
        <v>0</v>
      </c>
      <c r="AC714">
        <v>0</v>
      </c>
      <c r="AD714">
        <v>0</v>
      </c>
      <c r="AE714">
        <v>29.98</v>
      </c>
      <c r="AF714">
        <v>0</v>
      </c>
      <c r="AG714">
        <v>0</v>
      </c>
      <c r="AH714">
        <v>0</v>
      </c>
      <c r="AI714">
        <v>1</v>
      </c>
      <c r="AJ714">
        <v>1</v>
      </c>
      <c r="AK714">
        <v>1</v>
      </c>
      <c r="AL714">
        <v>1</v>
      </c>
      <c r="AN714">
        <v>0</v>
      </c>
      <c r="AO714">
        <v>1</v>
      </c>
      <c r="AP714">
        <v>0</v>
      </c>
      <c r="AQ714">
        <v>0</v>
      </c>
      <c r="AR714">
        <v>0</v>
      </c>
      <c r="AS714" t="s">
        <v>3</v>
      </c>
      <c r="AT714">
        <v>1.75</v>
      </c>
      <c r="AU714" t="s">
        <v>3</v>
      </c>
      <c r="AV714">
        <v>0</v>
      </c>
      <c r="AW714">
        <v>2</v>
      </c>
      <c r="AX714">
        <v>33036194</v>
      </c>
      <c r="AY714">
        <v>1</v>
      </c>
      <c r="AZ714">
        <v>0</v>
      </c>
      <c r="BA714">
        <v>678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Y714*Source!I318</f>
        <v>9.1970651219999991E-2</v>
      </c>
      <c r="CY714">
        <f t="shared" si="105"/>
        <v>29.98</v>
      </c>
      <c r="CZ714">
        <f t="shared" si="106"/>
        <v>29.98</v>
      </c>
      <c r="DA714">
        <f t="shared" si="107"/>
        <v>1</v>
      </c>
      <c r="DB714">
        <v>0</v>
      </c>
    </row>
    <row r="715" spans="1:106" x14ac:dyDescent="0.2">
      <c r="A715">
        <f>ROW(Source!A318)</f>
        <v>318</v>
      </c>
      <c r="B715">
        <v>33034105</v>
      </c>
      <c r="C715">
        <v>33036170</v>
      </c>
      <c r="D715">
        <v>32517740</v>
      </c>
      <c r="E715">
        <v>1</v>
      </c>
      <c r="F715">
        <v>1</v>
      </c>
      <c r="G715">
        <v>19</v>
      </c>
      <c r="H715">
        <v>3</v>
      </c>
      <c r="I715" t="s">
        <v>831</v>
      </c>
      <c r="J715" t="s">
        <v>832</v>
      </c>
      <c r="K715" t="s">
        <v>833</v>
      </c>
      <c r="L715">
        <v>1339</v>
      </c>
      <c r="N715">
        <v>1007</v>
      </c>
      <c r="O715" t="s">
        <v>830</v>
      </c>
      <c r="P715" t="s">
        <v>830</v>
      </c>
      <c r="Q715">
        <v>1</v>
      </c>
      <c r="W715">
        <v>0</v>
      </c>
      <c r="X715">
        <v>-86784973</v>
      </c>
      <c r="Y715">
        <v>0.08</v>
      </c>
      <c r="AA715">
        <v>4993.7</v>
      </c>
      <c r="AB715">
        <v>0</v>
      </c>
      <c r="AC715">
        <v>0</v>
      </c>
      <c r="AD715">
        <v>0</v>
      </c>
      <c r="AE715">
        <v>4993.7</v>
      </c>
      <c r="AF715">
        <v>0</v>
      </c>
      <c r="AG715">
        <v>0</v>
      </c>
      <c r="AH715">
        <v>0</v>
      </c>
      <c r="AI715">
        <v>1</v>
      </c>
      <c r="AJ715">
        <v>1</v>
      </c>
      <c r="AK715">
        <v>1</v>
      </c>
      <c r="AL715">
        <v>1</v>
      </c>
      <c r="AN715">
        <v>0</v>
      </c>
      <c r="AO715">
        <v>1</v>
      </c>
      <c r="AP715">
        <v>0</v>
      </c>
      <c r="AQ715">
        <v>0</v>
      </c>
      <c r="AR715">
        <v>0</v>
      </c>
      <c r="AS715" t="s">
        <v>3</v>
      </c>
      <c r="AT715">
        <v>0.08</v>
      </c>
      <c r="AU715" t="s">
        <v>3</v>
      </c>
      <c r="AV715">
        <v>0</v>
      </c>
      <c r="AW715">
        <v>2</v>
      </c>
      <c r="AX715">
        <v>33036195</v>
      </c>
      <c r="AY715">
        <v>1</v>
      </c>
      <c r="AZ715">
        <v>0</v>
      </c>
      <c r="BA715">
        <v>679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Y715*Source!I318</f>
        <v>4.2043726271999999E-3</v>
      </c>
      <c r="CY715">
        <f t="shared" si="105"/>
        <v>4993.7</v>
      </c>
      <c r="CZ715">
        <f t="shared" si="106"/>
        <v>4993.7</v>
      </c>
      <c r="DA715">
        <f t="shared" si="107"/>
        <v>1</v>
      </c>
      <c r="DB715">
        <v>0</v>
      </c>
    </row>
    <row r="716" spans="1:106" x14ac:dyDescent="0.2">
      <c r="A716">
        <f>ROW(Source!A318)</f>
        <v>318</v>
      </c>
      <c r="B716">
        <v>33034105</v>
      </c>
      <c r="C716">
        <v>33036170</v>
      </c>
      <c r="D716">
        <v>32517729</v>
      </c>
      <c r="E716">
        <v>1</v>
      </c>
      <c r="F716">
        <v>1</v>
      </c>
      <c r="G716">
        <v>19</v>
      </c>
      <c r="H716">
        <v>3</v>
      </c>
      <c r="I716" t="s">
        <v>834</v>
      </c>
      <c r="J716" t="s">
        <v>835</v>
      </c>
      <c r="K716" t="s">
        <v>836</v>
      </c>
      <c r="L716">
        <v>1339</v>
      </c>
      <c r="N716">
        <v>1007</v>
      </c>
      <c r="O716" t="s">
        <v>830</v>
      </c>
      <c r="P716" t="s">
        <v>830</v>
      </c>
      <c r="Q716">
        <v>1</v>
      </c>
      <c r="W716">
        <v>0</v>
      </c>
      <c r="X716">
        <v>-36459073</v>
      </c>
      <c r="Y716">
        <v>0.69</v>
      </c>
      <c r="AA716">
        <v>3762.19</v>
      </c>
      <c r="AB716">
        <v>0</v>
      </c>
      <c r="AC716">
        <v>0</v>
      </c>
      <c r="AD716">
        <v>0</v>
      </c>
      <c r="AE716">
        <v>3762.19</v>
      </c>
      <c r="AF716">
        <v>0</v>
      </c>
      <c r="AG716">
        <v>0</v>
      </c>
      <c r="AH716">
        <v>0</v>
      </c>
      <c r="AI716">
        <v>1</v>
      </c>
      <c r="AJ716">
        <v>1</v>
      </c>
      <c r="AK716">
        <v>1</v>
      </c>
      <c r="AL716">
        <v>1</v>
      </c>
      <c r="AN716">
        <v>0</v>
      </c>
      <c r="AO716">
        <v>1</v>
      </c>
      <c r="AP716">
        <v>0</v>
      </c>
      <c r="AQ716">
        <v>0</v>
      </c>
      <c r="AR716">
        <v>0</v>
      </c>
      <c r="AS716" t="s">
        <v>3</v>
      </c>
      <c r="AT716">
        <v>0.69</v>
      </c>
      <c r="AU716" t="s">
        <v>3</v>
      </c>
      <c r="AV716">
        <v>0</v>
      </c>
      <c r="AW716">
        <v>2</v>
      </c>
      <c r="AX716">
        <v>33036196</v>
      </c>
      <c r="AY716">
        <v>1</v>
      </c>
      <c r="AZ716">
        <v>0</v>
      </c>
      <c r="BA716">
        <v>680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Y716*Source!I318</f>
        <v>3.6262713909599995E-2</v>
      </c>
      <c r="CY716">
        <f t="shared" si="105"/>
        <v>3762.19</v>
      </c>
      <c r="CZ716">
        <f t="shared" si="106"/>
        <v>3762.19</v>
      </c>
      <c r="DA716">
        <f t="shared" si="107"/>
        <v>1</v>
      </c>
      <c r="DB716">
        <v>0</v>
      </c>
    </row>
    <row r="717" spans="1:106" x14ac:dyDescent="0.2">
      <c r="A717">
        <f>ROW(Source!A318)</f>
        <v>318</v>
      </c>
      <c r="B717">
        <v>33034105</v>
      </c>
      <c r="C717">
        <v>33036170</v>
      </c>
      <c r="D717">
        <v>32517783</v>
      </c>
      <c r="E717">
        <v>1</v>
      </c>
      <c r="F717">
        <v>1</v>
      </c>
      <c r="G717">
        <v>19</v>
      </c>
      <c r="H717">
        <v>3</v>
      </c>
      <c r="I717" t="s">
        <v>837</v>
      </c>
      <c r="J717" t="s">
        <v>838</v>
      </c>
      <c r="K717" t="s">
        <v>839</v>
      </c>
      <c r="L717">
        <v>1339</v>
      </c>
      <c r="N717">
        <v>1007</v>
      </c>
      <c r="O717" t="s">
        <v>830</v>
      </c>
      <c r="P717" t="s">
        <v>830</v>
      </c>
      <c r="Q717">
        <v>1</v>
      </c>
      <c r="W717">
        <v>0</v>
      </c>
      <c r="X717">
        <v>-1282603236</v>
      </c>
      <c r="Y717">
        <v>0.2</v>
      </c>
      <c r="AA717">
        <v>5631.96</v>
      </c>
      <c r="AB717">
        <v>0</v>
      </c>
      <c r="AC717">
        <v>0</v>
      </c>
      <c r="AD717">
        <v>0</v>
      </c>
      <c r="AE717">
        <v>5631.96</v>
      </c>
      <c r="AF717">
        <v>0</v>
      </c>
      <c r="AG717">
        <v>0</v>
      </c>
      <c r="AH717">
        <v>0</v>
      </c>
      <c r="AI717">
        <v>1</v>
      </c>
      <c r="AJ717">
        <v>1</v>
      </c>
      <c r="AK717">
        <v>1</v>
      </c>
      <c r="AL717">
        <v>1</v>
      </c>
      <c r="AN717">
        <v>0</v>
      </c>
      <c r="AO717">
        <v>1</v>
      </c>
      <c r="AP717">
        <v>0</v>
      </c>
      <c r="AQ717">
        <v>0</v>
      </c>
      <c r="AR717">
        <v>0</v>
      </c>
      <c r="AS717" t="s">
        <v>3</v>
      </c>
      <c r="AT717">
        <v>0.2</v>
      </c>
      <c r="AU717" t="s">
        <v>3</v>
      </c>
      <c r="AV717">
        <v>0</v>
      </c>
      <c r="AW717">
        <v>2</v>
      </c>
      <c r="AX717">
        <v>33036197</v>
      </c>
      <c r="AY717">
        <v>1</v>
      </c>
      <c r="AZ717">
        <v>0</v>
      </c>
      <c r="BA717">
        <v>681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Y717*Source!I318</f>
        <v>1.0510931568000001E-2</v>
      </c>
      <c r="CY717">
        <f t="shared" si="105"/>
        <v>5631.96</v>
      </c>
      <c r="CZ717">
        <f t="shared" si="106"/>
        <v>5631.96</v>
      </c>
      <c r="DA717">
        <f t="shared" si="107"/>
        <v>1</v>
      </c>
      <c r="DB717">
        <v>0</v>
      </c>
    </row>
    <row r="718" spans="1:106" x14ac:dyDescent="0.2">
      <c r="A718">
        <f>ROW(Source!A318)</f>
        <v>318</v>
      </c>
      <c r="B718">
        <v>33034105</v>
      </c>
      <c r="C718">
        <v>33036170</v>
      </c>
      <c r="D718">
        <v>32517784</v>
      </c>
      <c r="E718">
        <v>1</v>
      </c>
      <c r="F718">
        <v>1</v>
      </c>
      <c r="G718">
        <v>19</v>
      </c>
      <c r="H718">
        <v>3</v>
      </c>
      <c r="I718" t="s">
        <v>840</v>
      </c>
      <c r="J718" t="s">
        <v>841</v>
      </c>
      <c r="K718" t="s">
        <v>842</v>
      </c>
      <c r="L718">
        <v>1339</v>
      </c>
      <c r="N718">
        <v>1007</v>
      </c>
      <c r="O718" t="s">
        <v>830</v>
      </c>
      <c r="P718" t="s">
        <v>830</v>
      </c>
      <c r="Q718">
        <v>1</v>
      </c>
      <c r="W718">
        <v>0</v>
      </c>
      <c r="X718">
        <v>966492149</v>
      </c>
      <c r="Y718">
        <v>0.69</v>
      </c>
      <c r="AA718">
        <v>5631.96</v>
      </c>
      <c r="AB718">
        <v>0</v>
      </c>
      <c r="AC718">
        <v>0</v>
      </c>
      <c r="AD718">
        <v>0</v>
      </c>
      <c r="AE718">
        <v>5631.96</v>
      </c>
      <c r="AF718">
        <v>0</v>
      </c>
      <c r="AG718">
        <v>0</v>
      </c>
      <c r="AH718">
        <v>0</v>
      </c>
      <c r="AI718">
        <v>1</v>
      </c>
      <c r="AJ718">
        <v>1</v>
      </c>
      <c r="AK718">
        <v>1</v>
      </c>
      <c r="AL718">
        <v>1</v>
      </c>
      <c r="AN718">
        <v>0</v>
      </c>
      <c r="AO718">
        <v>1</v>
      </c>
      <c r="AP718">
        <v>0</v>
      </c>
      <c r="AQ718">
        <v>0</v>
      </c>
      <c r="AR718">
        <v>0</v>
      </c>
      <c r="AS718" t="s">
        <v>3</v>
      </c>
      <c r="AT718">
        <v>0.69</v>
      </c>
      <c r="AU718" t="s">
        <v>3</v>
      </c>
      <c r="AV718">
        <v>0</v>
      </c>
      <c r="AW718">
        <v>2</v>
      </c>
      <c r="AX718">
        <v>33036198</v>
      </c>
      <c r="AY718">
        <v>1</v>
      </c>
      <c r="AZ718">
        <v>0</v>
      </c>
      <c r="BA718">
        <v>682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Y718*Source!I318</f>
        <v>3.6262713909599995E-2</v>
      </c>
      <c r="CY718">
        <f t="shared" si="105"/>
        <v>5631.96</v>
      </c>
      <c r="CZ718">
        <f t="shared" si="106"/>
        <v>5631.96</v>
      </c>
      <c r="DA718">
        <f t="shared" si="107"/>
        <v>1</v>
      </c>
      <c r="DB718">
        <v>0</v>
      </c>
    </row>
    <row r="719" spans="1:106" x14ac:dyDescent="0.2">
      <c r="A719">
        <f>ROW(Source!A318)</f>
        <v>318</v>
      </c>
      <c r="B719">
        <v>33034105</v>
      </c>
      <c r="C719">
        <v>33036170</v>
      </c>
      <c r="D719">
        <v>32519911</v>
      </c>
      <c r="E719">
        <v>1</v>
      </c>
      <c r="F719">
        <v>1</v>
      </c>
      <c r="G719">
        <v>19</v>
      </c>
      <c r="H719">
        <v>3</v>
      </c>
      <c r="I719" t="s">
        <v>843</v>
      </c>
      <c r="J719" t="s">
        <v>844</v>
      </c>
      <c r="K719" t="s">
        <v>845</v>
      </c>
      <c r="L719">
        <v>1339</v>
      </c>
      <c r="N719">
        <v>1007</v>
      </c>
      <c r="O719" t="s">
        <v>830</v>
      </c>
      <c r="P719" t="s">
        <v>830</v>
      </c>
      <c r="Q719">
        <v>1</v>
      </c>
      <c r="W719">
        <v>0</v>
      </c>
      <c r="X719">
        <v>-1613524913</v>
      </c>
      <c r="Y719">
        <v>102</v>
      </c>
      <c r="AA719">
        <v>3195.93</v>
      </c>
      <c r="AB719">
        <v>0</v>
      </c>
      <c r="AC719">
        <v>0</v>
      </c>
      <c r="AD719">
        <v>0</v>
      </c>
      <c r="AE719">
        <v>3195.93</v>
      </c>
      <c r="AF719">
        <v>0</v>
      </c>
      <c r="AG719">
        <v>0</v>
      </c>
      <c r="AH719">
        <v>0</v>
      </c>
      <c r="AI719">
        <v>1</v>
      </c>
      <c r="AJ719">
        <v>1</v>
      </c>
      <c r="AK719">
        <v>1</v>
      </c>
      <c r="AL719">
        <v>1</v>
      </c>
      <c r="AN719">
        <v>0</v>
      </c>
      <c r="AO719">
        <v>1</v>
      </c>
      <c r="AP719">
        <v>0</v>
      </c>
      <c r="AQ719">
        <v>0</v>
      </c>
      <c r="AR719">
        <v>0</v>
      </c>
      <c r="AS719" t="s">
        <v>3</v>
      </c>
      <c r="AT719">
        <v>102</v>
      </c>
      <c r="AU719" t="s">
        <v>3</v>
      </c>
      <c r="AV719">
        <v>0</v>
      </c>
      <c r="AW719">
        <v>2</v>
      </c>
      <c r="AX719">
        <v>33036199</v>
      </c>
      <c r="AY719">
        <v>1</v>
      </c>
      <c r="AZ719">
        <v>0</v>
      </c>
      <c r="BA719">
        <v>683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Y719*Source!I318</f>
        <v>5.3605750996800001</v>
      </c>
      <c r="CY719">
        <f t="shared" si="105"/>
        <v>3195.93</v>
      </c>
      <c r="CZ719">
        <f t="shared" si="106"/>
        <v>3195.93</v>
      </c>
      <c r="DA719">
        <f t="shared" si="107"/>
        <v>1</v>
      </c>
      <c r="DB719">
        <v>0</v>
      </c>
    </row>
    <row r="720" spans="1:106" x14ac:dyDescent="0.2">
      <c r="A720">
        <f>ROW(Source!A318)</f>
        <v>318</v>
      </c>
      <c r="B720">
        <v>33034105</v>
      </c>
      <c r="C720">
        <v>33036170</v>
      </c>
      <c r="D720">
        <v>32521663</v>
      </c>
      <c r="E720">
        <v>1</v>
      </c>
      <c r="F720">
        <v>1</v>
      </c>
      <c r="G720">
        <v>19</v>
      </c>
      <c r="H720">
        <v>3</v>
      </c>
      <c r="I720" t="s">
        <v>846</v>
      </c>
      <c r="J720" t="s">
        <v>847</v>
      </c>
      <c r="K720" t="s">
        <v>848</v>
      </c>
      <c r="L720">
        <v>1327</v>
      </c>
      <c r="N720">
        <v>1005</v>
      </c>
      <c r="O720" t="s">
        <v>823</v>
      </c>
      <c r="P720" t="s">
        <v>823</v>
      </c>
      <c r="Q720">
        <v>1</v>
      </c>
      <c r="W720">
        <v>0</v>
      </c>
      <c r="X720">
        <v>603730207</v>
      </c>
      <c r="Y720">
        <v>49.5</v>
      </c>
      <c r="AA720">
        <v>207.09</v>
      </c>
      <c r="AB720">
        <v>0</v>
      </c>
      <c r="AC720">
        <v>0</v>
      </c>
      <c r="AD720">
        <v>0</v>
      </c>
      <c r="AE720">
        <v>207.09</v>
      </c>
      <c r="AF720">
        <v>0</v>
      </c>
      <c r="AG720">
        <v>0</v>
      </c>
      <c r="AH720">
        <v>0</v>
      </c>
      <c r="AI720">
        <v>1</v>
      </c>
      <c r="AJ720">
        <v>1</v>
      </c>
      <c r="AK720">
        <v>1</v>
      </c>
      <c r="AL720">
        <v>1</v>
      </c>
      <c r="AN720">
        <v>0</v>
      </c>
      <c r="AO720">
        <v>1</v>
      </c>
      <c r="AP720">
        <v>0</v>
      </c>
      <c r="AQ720">
        <v>0</v>
      </c>
      <c r="AR720">
        <v>0</v>
      </c>
      <c r="AS720" t="s">
        <v>3</v>
      </c>
      <c r="AT720">
        <v>49.5</v>
      </c>
      <c r="AU720" t="s">
        <v>3</v>
      </c>
      <c r="AV720">
        <v>0</v>
      </c>
      <c r="AW720">
        <v>2</v>
      </c>
      <c r="AX720">
        <v>33036200</v>
      </c>
      <c r="AY720">
        <v>1</v>
      </c>
      <c r="AZ720">
        <v>0</v>
      </c>
      <c r="BA720">
        <v>684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Y720*Source!I318</f>
        <v>2.60145556308</v>
      </c>
      <c r="CY720">
        <f t="shared" si="105"/>
        <v>207.09</v>
      </c>
      <c r="CZ720">
        <f t="shared" si="106"/>
        <v>207.09</v>
      </c>
      <c r="DA720">
        <f t="shared" si="107"/>
        <v>1</v>
      </c>
      <c r="DB720">
        <v>0</v>
      </c>
    </row>
    <row r="721" spans="1:106" x14ac:dyDescent="0.2">
      <c r="A721">
        <f>ROW(Source!A321)</f>
        <v>321</v>
      </c>
      <c r="B721">
        <v>33034105</v>
      </c>
      <c r="C721">
        <v>33036203</v>
      </c>
      <c r="D721">
        <v>32505425</v>
      </c>
      <c r="E721">
        <v>19</v>
      </c>
      <c r="F721">
        <v>1</v>
      </c>
      <c r="G721">
        <v>19</v>
      </c>
      <c r="H721">
        <v>1</v>
      </c>
      <c r="I721" t="s">
        <v>795</v>
      </c>
      <c r="J721" t="s">
        <v>3</v>
      </c>
      <c r="K721" t="s">
        <v>796</v>
      </c>
      <c r="L721">
        <v>1191</v>
      </c>
      <c r="N721">
        <v>1013</v>
      </c>
      <c r="O721" t="s">
        <v>797</v>
      </c>
      <c r="P721" t="s">
        <v>797</v>
      </c>
      <c r="Q721">
        <v>1</v>
      </c>
      <c r="W721">
        <v>0</v>
      </c>
      <c r="X721">
        <v>476480486</v>
      </c>
      <c r="Y721">
        <v>36.11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1</v>
      </c>
      <c r="AJ721">
        <v>1</v>
      </c>
      <c r="AK721">
        <v>1</v>
      </c>
      <c r="AL721">
        <v>1</v>
      </c>
      <c r="AN721">
        <v>0</v>
      </c>
      <c r="AO721">
        <v>1</v>
      </c>
      <c r="AP721">
        <v>0</v>
      </c>
      <c r="AQ721">
        <v>0</v>
      </c>
      <c r="AR721">
        <v>0</v>
      </c>
      <c r="AS721" t="s">
        <v>3</v>
      </c>
      <c r="AT721">
        <v>36.11</v>
      </c>
      <c r="AU721" t="s">
        <v>3</v>
      </c>
      <c r="AV721">
        <v>1</v>
      </c>
      <c r="AW721">
        <v>2</v>
      </c>
      <c r="AX721">
        <v>33036209</v>
      </c>
      <c r="AY721">
        <v>1</v>
      </c>
      <c r="AZ721">
        <v>0</v>
      </c>
      <c r="BA721">
        <v>685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Y721*Source!I321</f>
        <v>1.8553318000000001</v>
      </c>
      <c r="CY721">
        <f>AD721</f>
        <v>0</v>
      </c>
      <c r="CZ721">
        <f>AH721</f>
        <v>0</v>
      </c>
      <c r="DA721">
        <f>AL721</f>
        <v>1</v>
      </c>
      <c r="DB721">
        <v>0</v>
      </c>
    </row>
    <row r="722" spans="1:106" x14ac:dyDescent="0.2">
      <c r="A722">
        <f>ROW(Source!A321)</f>
        <v>321</v>
      </c>
      <c r="B722">
        <v>33034105</v>
      </c>
      <c r="C722">
        <v>33036203</v>
      </c>
      <c r="D722">
        <v>32516754</v>
      </c>
      <c r="E722">
        <v>1</v>
      </c>
      <c r="F722">
        <v>1</v>
      </c>
      <c r="G722">
        <v>19</v>
      </c>
      <c r="H722">
        <v>2</v>
      </c>
      <c r="I722" t="s">
        <v>798</v>
      </c>
      <c r="J722" t="s">
        <v>799</v>
      </c>
      <c r="K722" t="s">
        <v>800</v>
      </c>
      <c r="L722">
        <v>1368</v>
      </c>
      <c r="N722">
        <v>1011</v>
      </c>
      <c r="O722" t="s">
        <v>801</v>
      </c>
      <c r="P722" t="s">
        <v>801</v>
      </c>
      <c r="Q722">
        <v>1</v>
      </c>
      <c r="W722">
        <v>0</v>
      </c>
      <c r="X722">
        <v>-1683917449</v>
      </c>
      <c r="Y722">
        <v>21.91</v>
      </c>
      <c r="AA722">
        <v>0</v>
      </c>
      <c r="AB722">
        <v>70.98</v>
      </c>
      <c r="AC722">
        <v>6.52</v>
      </c>
      <c r="AD722">
        <v>0</v>
      </c>
      <c r="AE722">
        <v>0</v>
      </c>
      <c r="AF722">
        <v>70.98</v>
      </c>
      <c r="AG722">
        <v>6.52</v>
      </c>
      <c r="AH722">
        <v>0</v>
      </c>
      <c r="AI722">
        <v>1</v>
      </c>
      <c r="AJ722">
        <v>1</v>
      </c>
      <c r="AK722">
        <v>1</v>
      </c>
      <c r="AL722">
        <v>1</v>
      </c>
      <c r="AN722">
        <v>0</v>
      </c>
      <c r="AO722">
        <v>1</v>
      </c>
      <c r="AP722">
        <v>0</v>
      </c>
      <c r="AQ722">
        <v>0</v>
      </c>
      <c r="AR722">
        <v>0</v>
      </c>
      <c r="AS722" t="s">
        <v>3</v>
      </c>
      <c r="AT722">
        <v>21.91</v>
      </c>
      <c r="AU722" t="s">
        <v>3</v>
      </c>
      <c r="AV722">
        <v>0</v>
      </c>
      <c r="AW722">
        <v>2</v>
      </c>
      <c r="AX722">
        <v>33036210</v>
      </c>
      <c r="AY722">
        <v>1</v>
      </c>
      <c r="AZ722">
        <v>0</v>
      </c>
      <c r="BA722">
        <v>686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Y722*Source!I321</f>
        <v>1.1257358</v>
      </c>
      <c r="CY722">
        <f>AB722</f>
        <v>70.98</v>
      </c>
      <c r="CZ722">
        <f>AF722</f>
        <v>70.98</v>
      </c>
      <c r="DA722">
        <f>AJ722</f>
        <v>1</v>
      </c>
      <c r="DB722">
        <v>0</v>
      </c>
    </row>
    <row r="723" spans="1:106" x14ac:dyDescent="0.2">
      <c r="A723">
        <f>ROW(Source!A321)</f>
        <v>321</v>
      </c>
      <c r="B723">
        <v>33034105</v>
      </c>
      <c r="C723">
        <v>33036203</v>
      </c>
      <c r="D723">
        <v>32518977</v>
      </c>
      <c r="E723">
        <v>1</v>
      </c>
      <c r="F723">
        <v>1</v>
      </c>
      <c r="G723">
        <v>19</v>
      </c>
      <c r="H723">
        <v>3</v>
      </c>
      <c r="I723" t="s">
        <v>802</v>
      </c>
      <c r="J723" t="s">
        <v>803</v>
      </c>
      <c r="K723" t="s">
        <v>804</v>
      </c>
      <c r="L723">
        <v>1348</v>
      </c>
      <c r="N723">
        <v>1009</v>
      </c>
      <c r="O723" t="s">
        <v>19</v>
      </c>
      <c r="P723" t="s">
        <v>19</v>
      </c>
      <c r="Q723">
        <v>1000</v>
      </c>
      <c r="W723">
        <v>0</v>
      </c>
      <c r="X723">
        <v>-1592467254</v>
      </c>
      <c r="Y723">
        <v>0.03</v>
      </c>
      <c r="AA723">
        <v>117442.26</v>
      </c>
      <c r="AB723">
        <v>0</v>
      </c>
      <c r="AC723">
        <v>0</v>
      </c>
      <c r="AD723">
        <v>0</v>
      </c>
      <c r="AE723">
        <v>117442.26</v>
      </c>
      <c r="AF723">
        <v>0</v>
      </c>
      <c r="AG723">
        <v>0</v>
      </c>
      <c r="AH723">
        <v>0</v>
      </c>
      <c r="AI723">
        <v>1</v>
      </c>
      <c r="AJ723">
        <v>1</v>
      </c>
      <c r="AK723">
        <v>1</v>
      </c>
      <c r="AL723">
        <v>1</v>
      </c>
      <c r="AN723">
        <v>0</v>
      </c>
      <c r="AO723">
        <v>1</v>
      </c>
      <c r="AP723">
        <v>0</v>
      </c>
      <c r="AQ723">
        <v>0</v>
      </c>
      <c r="AR723">
        <v>0</v>
      </c>
      <c r="AS723" t="s">
        <v>3</v>
      </c>
      <c r="AT723">
        <v>0.03</v>
      </c>
      <c r="AU723" t="s">
        <v>3</v>
      </c>
      <c r="AV723">
        <v>0</v>
      </c>
      <c r="AW723">
        <v>2</v>
      </c>
      <c r="AX723">
        <v>33036211</v>
      </c>
      <c r="AY723">
        <v>1</v>
      </c>
      <c r="AZ723">
        <v>0</v>
      </c>
      <c r="BA723">
        <v>687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Y723*Source!I321</f>
        <v>1.5414000000000001E-3</v>
      </c>
      <c r="CY723">
        <f>AA723</f>
        <v>117442.26</v>
      </c>
      <c r="CZ723">
        <f>AE723</f>
        <v>117442.26</v>
      </c>
      <c r="DA723">
        <f>AI723</f>
        <v>1</v>
      </c>
      <c r="DB723">
        <v>0</v>
      </c>
    </row>
    <row r="724" spans="1:106" x14ac:dyDescent="0.2">
      <c r="A724">
        <f>ROW(Source!A321)</f>
        <v>321</v>
      </c>
      <c r="B724">
        <v>33034105</v>
      </c>
      <c r="C724">
        <v>33036203</v>
      </c>
      <c r="D724">
        <v>32520163</v>
      </c>
      <c r="E724">
        <v>1</v>
      </c>
      <c r="F724">
        <v>1</v>
      </c>
      <c r="G724">
        <v>19</v>
      </c>
      <c r="H724">
        <v>3</v>
      </c>
      <c r="I724" t="s">
        <v>25</v>
      </c>
      <c r="J724" t="s">
        <v>27</v>
      </c>
      <c r="K724" t="s">
        <v>26</v>
      </c>
      <c r="L724">
        <v>1348</v>
      </c>
      <c r="N724">
        <v>1009</v>
      </c>
      <c r="O724" t="s">
        <v>19</v>
      </c>
      <c r="P724" t="s">
        <v>19</v>
      </c>
      <c r="Q724">
        <v>1000</v>
      </c>
      <c r="W724">
        <v>0</v>
      </c>
      <c r="X724">
        <v>-1467733540</v>
      </c>
      <c r="Y724">
        <v>1</v>
      </c>
      <c r="AA724">
        <v>53410.15</v>
      </c>
      <c r="AB724">
        <v>0</v>
      </c>
      <c r="AC724">
        <v>0</v>
      </c>
      <c r="AD724">
        <v>0</v>
      </c>
      <c r="AE724">
        <v>53410.15</v>
      </c>
      <c r="AF724">
        <v>0</v>
      </c>
      <c r="AG724">
        <v>0</v>
      </c>
      <c r="AH724">
        <v>0</v>
      </c>
      <c r="AI724">
        <v>1</v>
      </c>
      <c r="AJ724">
        <v>1</v>
      </c>
      <c r="AK724">
        <v>1</v>
      </c>
      <c r="AL724">
        <v>1</v>
      </c>
      <c r="AN724">
        <v>0</v>
      </c>
      <c r="AO724">
        <v>1</v>
      </c>
      <c r="AP724">
        <v>0</v>
      </c>
      <c r="AQ724">
        <v>0</v>
      </c>
      <c r="AR724">
        <v>0</v>
      </c>
      <c r="AS724" t="s">
        <v>3</v>
      </c>
      <c r="AT724">
        <v>1</v>
      </c>
      <c r="AU724" t="s">
        <v>3</v>
      </c>
      <c r="AV724">
        <v>0</v>
      </c>
      <c r="AW724">
        <v>2</v>
      </c>
      <c r="AX724">
        <v>33036212</v>
      </c>
      <c r="AY724">
        <v>1</v>
      </c>
      <c r="AZ724">
        <v>0</v>
      </c>
      <c r="BA724">
        <v>688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Y724*Source!I321</f>
        <v>5.1380000000000002E-2</v>
      </c>
      <c r="CY724">
        <f>AA724</f>
        <v>53410.15</v>
      </c>
      <c r="CZ724">
        <f>AE724</f>
        <v>53410.15</v>
      </c>
      <c r="DA724">
        <f>AI724</f>
        <v>1</v>
      </c>
      <c r="DB724">
        <v>0</v>
      </c>
    </row>
    <row r="725" spans="1:106" x14ac:dyDescent="0.2">
      <c r="A725">
        <f>ROW(Source!A321)</f>
        <v>321</v>
      </c>
      <c r="B725">
        <v>33034105</v>
      </c>
      <c r="C725">
        <v>33036203</v>
      </c>
      <c r="D725">
        <v>32520163</v>
      </c>
      <c r="E725">
        <v>1</v>
      </c>
      <c r="F725">
        <v>1</v>
      </c>
      <c r="G725">
        <v>19</v>
      </c>
      <c r="H725">
        <v>3</v>
      </c>
      <c r="I725" t="s">
        <v>25</v>
      </c>
      <c r="J725" t="s">
        <v>27</v>
      </c>
      <c r="K725" t="s">
        <v>26</v>
      </c>
      <c r="L725">
        <v>1348</v>
      </c>
      <c r="N725">
        <v>1009</v>
      </c>
      <c r="O725" t="s">
        <v>19</v>
      </c>
      <c r="P725" t="s">
        <v>19</v>
      </c>
      <c r="Q725">
        <v>1000</v>
      </c>
      <c r="W725">
        <v>0</v>
      </c>
      <c r="X725">
        <v>-1467733540</v>
      </c>
      <c r="Y725">
        <v>-1</v>
      </c>
      <c r="AA725">
        <v>53410.15</v>
      </c>
      <c r="AB725">
        <v>0</v>
      </c>
      <c r="AC725">
        <v>0</v>
      </c>
      <c r="AD725">
        <v>0</v>
      </c>
      <c r="AE725">
        <v>53410.15</v>
      </c>
      <c r="AF725">
        <v>0</v>
      </c>
      <c r="AG725">
        <v>0</v>
      </c>
      <c r="AH725">
        <v>0</v>
      </c>
      <c r="AI725">
        <v>1</v>
      </c>
      <c r="AJ725">
        <v>1</v>
      </c>
      <c r="AK725">
        <v>1</v>
      </c>
      <c r="AL725">
        <v>1</v>
      </c>
      <c r="AN725">
        <v>0</v>
      </c>
      <c r="AO725">
        <v>0</v>
      </c>
      <c r="AP725">
        <v>0</v>
      </c>
      <c r="AQ725">
        <v>0</v>
      </c>
      <c r="AR725">
        <v>0</v>
      </c>
      <c r="AS725" t="s">
        <v>3</v>
      </c>
      <c r="AT725">
        <v>-1</v>
      </c>
      <c r="AU725" t="s">
        <v>3</v>
      </c>
      <c r="AV725">
        <v>0</v>
      </c>
      <c r="AW725">
        <v>1</v>
      </c>
      <c r="AX725">
        <v>-1</v>
      </c>
      <c r="AY725">
        <v>0</v>
      </c>
      <c r="AZ725">
        <v>0</v>
      </c>
      <c r="BA725" t="s">
        <v>3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Y725*Source!I321</f>
        <v>-5.1380000000000002E-2</v>
      </c>
      <c r="CY725">
        <f>AA725</f>
        <v>53410.15</v>
      </c>
      <c r="CZ725">
        <f>AE725</f>
        <v>53410.15</v>
      </c>
      <c r="DA725">
        <f>AI725</f>
        <v>1</v>
      </c>
      <c r="DB725">
        <v>0</v>
      </c>
    </row>
    <row r="726" spans="1:106" x14ac:dyDescent="0.2">
      <c r="A726">
        <f>ROW(Source!A323)</f>
        <v>323</v>
      </c>
      <c r="B726">
        <v>33034105</v>
      </c>
      <c r="C726">
        <v>33036214</v>
      </c>
      <c r="D726">
        <v>32505425</v>
      </c>
      <c r="E726">
        <v>19</v>
      </c>
      <c r="F726">
        <v>1</v>
      </c>
      <c r="G726">
        <v>19</v>
      </c>
      <c r="H726">
        <v>1</v>
      </c>
      <c r="I726" t="s">
        <v>795</v>
      </c>
      <c r="J726" t="s">
        <v>3</v>
      </c>
      <c r="K726" t="s">
        <v>796</v>
      </c>
      <c r="L726">
        <v>1191</v>
      </c>
      <c r="N726">
        <v>1013</v>
      </c>
      <c r="O726" t="s">
        <v>797</v>
      </c>
      <c r="P726" t="s">
        <v>797</v>
      </c>
      <c r="Q726">
        <v>1</v>
      </c>
      <c r="W726">
        <v>0</v>
      </c>
      <c r="X726">
        <v>476480486</v>
      </c>
      <c r="Y726">
        <v>453.1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1</v>
      </c>
      <c r="AJ726">
        <v>1</v>
      </c>
      <c r="AK726">
        <v>1</v>
      </c>
      <c r="AL726">
        <v>1</v>
      </c>
      <c r="AN726">
        <v>0</v>
      </c>
      <c r="AO726">
        <v>1</v>
      </c>
      <c r="AP726">
        <v>0</v>
      </c>
      <c r="AQ726">
        <v>0</v>
      </c>
      <c r="AR726">
        <v>0</v>
      </c>
      <c r="AS726" t="s">
        <v>3</v>
      </c>
      <c r="AT726">
        <v>453.1</v>
      </c>
      <c r="AU726" t="s">
        <v>3</v>
      </c>
      <c r="AV726">
        <v>1</v>
      </c>
      <c r="AW726">
        <v>2</v>
      </c>
      <c r="AX726">
        <v>33036230</v>
      </c>
      <c r="AY726">
        <v>1</v>
      </c>
      <c r="AZ726">
        <v>0</v>
      </c>
      <c r="BA726">
        <v>689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Y726*Source!I323</f>
        <v>3.1717000000000004</v>
      </c>
      <c r="CY726">
        <f>AD726</f>
        <v>0</v>
      </c>
      <c r="CZ726">
        <f>AH726</f>
        <v>0</v>
      </c>
      <c r="DA726">
        <f>AL726</f>
        <v>1</v>
      </c>
      <c r="DB726">
        <v>0</v>
      </c>
    </row>
    <row r="727" spans="1:106" x14ac:dyDescent="0.2">
      <c r="A727">
        <f>ROW(Source!A323)</f>
        <v>323</v>
      </c>
      <c r="B727">
        <v>33034105</v>
      </c>
      <c r="C727">
        <v>33036214</v>
      </c>
      <c r="D727">
        <v>32517073</v>
      </c>
      <c r="E727">
        <v>1</v>
      </c>
      <c r="F727">
        <v>1</v>
      </c>
      <c r="G727">
        <v>19</v>
      </c>
      <c r="H727">
        <v>2</v>
      </c>
      <c r="I727" t="s">
        <v>805</v>
      </c>
      <c r="J727" t="s">
        <v>806</v>
      </c>
      <c r="K727" t="s">
        <v>807</v>
      </c>
      <c r="L727">
        <v>1368</v>
      </c>
      <c r="N727">
        <v>1011</v>
      </c>
      <c r="O727" t="s">
        <v>801</v>
      </c>
      <c r="P727" t="s">
        <v>801</v>
      </c>
      <c r="Q727">
        <v>1</v>
      </c>
      <c r="W727">
        <v>0</v>
      </c>
      <c r="X727">
        <v>-865246060</v>
      </c>
      <c r="Y727">
        <v>1.38</v>
      </c>
      <c r="AA727">
        <v>0</v>
      </c>
      <c r="AB727">
        <v>3.37</v>
      </c>
      <c r="AC727">
        <v>0.85</v>
      </c>
      <c r="AD727">
        <v>0</v>
      </c>
      <c r="AE727">
        <v>0</v>
      </c>
      <c r="AF727">
        <v>3.37</v>
      </c>
      <c r="AG727">
        <v>0.85</v>
      </c>
      <c r="AH727">
        <v>0</v>
      </c>
      <c r="AI727">
        <v>1</v>
      </c>
      <c r="AJ727">
        <v>1</v>
      </c>
      <c r="AK727">
        <v>1</v>
      </c>
      <c r="AL727">
        <v>1</v>
      </c>
      <c r="AN727">
        <v>0</v>
      </c>
      <c r="AO727">
        <v>1</v>
      </c>
      <c r="AP727">
        <v>0</v>
      </c>
      <c r="AQ727">
        <v>0</v>
      </c>
      <c r="AR727">
        <v>0</v>
      </c>
      <c r="AS727" t="s">
        <v>3</v>
      </c>
      <c r="AT727">
        <v>1.38</v>
      </c>
      <c r="AU727" t="s">
        <v>3</v>
      </c>
      <c r="AV727">
        <v>0</v>
      </c>
      <c r="AW727">
        <v>2</v>
      </c>
      <c r="AX727">
        <v>33036231</v>
      </c>
      <c r="AY727">
        <v>1</v>
      </c>
      <c r="AZ727">
        <v>0</v>
      </c>
      <c r="BA727">
        <v>690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Y727*Source!I323</f>
        <v>9.6600000000000002E-3</v>
      </c>
      <c r="CY727">
        <f>AB727</f>
        <v>3.37</v>
      </c>
      <c r="CZ727">
        <f>AF727</f>
        <v>3.37</v>
      </c>
      <c r="DA727">
        <f>AJ727</f>
        <v>1</v>
      </c>
      <c r="DB727">
        <v>0</v>
      </c>
    </row>
    <row r="728" spans="1:106" x14ac:dyDescent="0.2">
      <c r="A728">
        <f>ROW(Source!A323)</f>
        <v>323</v>
      </c>
      <c r="B728">
        <v>33034105</v>
      </c>
      <c r="C728">
        <v>33036214</v>
      </c>
      <c r="D728">
        <v>32516433</v>
      </c>
      <c r="E728">
        <v>1</v>
      </c>
      <c r="F728">
        <v>1</v>
      </c>
      <c r="G728">
        <v>19</v>
      </c>
      <c r="H728">
        <v>2</v>
      </c>
      <c r="I728" t="s">
        <v>808</v>
      </c>
      <c r="J728" t="s">
        <v>809</v>
      </c>
      <c r="K728" t="s">
        <v>810</v>
      </c>
      <c r="L728">
        <v>1368</v>
      </c>
      <c r="N728">
        <v>1011</v>
      </c>
      <c r="O728" t="s">
        <v>801</v>
      </c>
      <c r="P728" t="s">
        <v>801</v>
      </c>
      <c r="Q728">
        <v>1</v>
      </c>
      <c r="W728">
        <v>0</v>
      </c>
      <c r="X728">
        <v>1483315828</v>
      </c>
      <c r="Y728">
        <v>0.31</v>
      </c>
      <c r="AA728">
        <v>0</v>
      </c>
      <c r="AB728">
        <v>566.44000000000005</v>
      </c>
      <c r="AC728">
        <v>281.27999999999997</v>
      </c>
      <c r="AD728">
        <v>0</v>
      </c>
      <c r="AE728">
        <v>0</v>
      </c>
      <c r="AF728">
        <v>566.44000000000005</v>
      </c>
      <c r="AG728">
        <v>281.27999999999997</v>
      </c>
      <c r="AH728">
        <v>0</v>
      </c>
      <c r="AI728">
        <v>1</v>
      </c>
      <c r="AJ728">
        <v>1</v>
      </c>
      <c r="AK728">
        <v>1</v>
      </c>
      <c r="AL728">
        <v>1</v>
      </c>
      <c r="AN728">
        <v>0</v>
      </c>
      <c r="AO728">
        <v>1</v>
      </c>
      <c r="AP728">
        <v>0</v>
      </c>
      <c r="AQ728">
        <v>0</v>
      </c>
      <c r="AR728">
        <v>0</v>
      </c>
      <c r="AS728" t="s">
        <v>3</v>
      </c>
      <c r="AT728">
        <v>0.31</v>
      </c>
      <c r="AU728" t="s">
        <v>3</v>
      </c>
      <c r="AV728">
        <v>0</v>
      </c>
      <c r="AW728">
        <v>2</v>
      </c>
      <c r="AX728">
        <v>33036232</v>
      </c>
      <c r="AY728">
        <v>1</v>
      </c>
      <c r="AZ728">
        <v>0</v>
      </c>
      <c r="BA728">
        <v>691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Y728*Source!I323</f>
        <v>2.1700000000000001E-3</v>
      </c>
      <c r="CY728">
        <f>AB728</f>
        <v>566.44000000000005</v>
      </c>
      <c r="CZ728">
        <f>AF728</f>
        <v>566.44000000000005</v>
      </c>
      <c r="DA728">
        <f>AJ728</f>
        <v>1</v>
      </c>
      <c r="DB728">
        <v>0</v>
      </c>
    </row>
    <row r="729" spans="1:106" x14ac:dyDescent="0.2">
      <c r="A729">
        <f>ROW(Source!A323)</f>
        <v>323</v>
      </c>
      <c r="B729">
        <v>33034105</v>
      </c>
      <c r="C729">
        <v>33036214</v>
      </c>
      <c r="D729">
        <v>32516599</v>
      </c>
      <c r="E729">
        <v>1</v>
      </c>
      <c r="F729">
        <v>1</v>
      </c>
      <c r="G729">
        <v>19</v>
      </c>
      <c r="H729">
        <v>2</v>
      </c>
      <c r="I729" t="s">
        <v>811</v>
      </c>
      <c r="J729" t="s">
        <v>812</v>
      </c>
      <c r="K729" t="s">
        <v>813</v>
      </c>
      <c r="L729">
        <v>1368</v>
      </c>
      <c r="N729">
        <v>1011</v>
      </c>
      <c r="O729" t="s">
        <v>801</v>
      </c>
      <c r="P729" t="s">
        <v>801</v>
      </c>
      <c r="Q729">
        <v>1</v>
      </c>
      <c r="W729">
        <v>0</v>
      </c>
      <c r="X729">
        <v>47389749</v>
      </c>
      <c r="Y729">
        <v>26.25</v>
      </c>
      <c r="AA729">
        <v>0</v>
      </c>
      <c r="AB729">
        <v>9.7100000000000009</v>
      </c>
      <c r="AC729">
        <v>2.25</v>
      </c>
      <c r="AD729">
        <v>0</v>
      </c>
      <c r="AE729">
        <v>0</v>
      </c>
      <c r="AF729">
        <v>9.7100000000000009</v>
      </c>
      <c r="AG729">
        <v>2.25</v>
      </c>
      <c r="AH729">
        <v>0</v>
      </c>
      <c r="AI729">
        <v>1</v>
      </c>
      <c r="AJ729">
        <v>1</v>
      </c>
      <c r="AK729">
        <v>1</v>
      </c>
      <c r="AL729">
        <v>1</v>
      </c>
      <c r="AN729">
        <v>0</v>
      </c>
      <c r="AO729">
        <v>1</v>
      </c>
      <c r="AP729">
        <v>0</v>
      </c>
      <c r="AQ729">
        <v>0</v>
      </c>
      <c r="AR729">
        <v>0</v>
      </c>
      <c r="AS729" t="s">
        <v>3</v>
      </c>
      <c r="AT729">
        <v>26.25</v>
      </c>
      <c r="AU729" t="s">
        <v>3</v>
      </c>
      <c r="AV729">
        <v>0</v>
      </c>
      <c r="AW729">
        <v>2</v>
      </c>
      <c r="AX729">
        <v>33036233</v>
      </c>
      <c r="AY729">
        <v>1</v>
      </c>
      <c r="AZ729">
        <v>0</v>
      </c>
      <c r="BA729">
        <v>692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Y729*Source!I323</f>
        <v>0.18375</v>
      </c>
      <c r="CY729">
        <f>AB729</f>
        <v>9.7100000000000009</v>
      </c>
      <c r="CZ729">
        <f>AF729</f>
        <v>9.7100000000000009</v>
      </c>
      <c r="DA729">
        <f>AJ729</f>
        <v>1</v>
      </c>
      <c r="DB729">
        <v>0</v>
      </c>
    </row>
    <row r="730" spans="1:106" x14ac:dyDescent="0.2">
      <c r="A730">
        <f>ROW(Source!A323)</f>
        <v>323</v>
      </c>
      <c r="B730">
        <v>33034105</v>
      </c>
      <c r="C730">
        <v>33036214</v>
      </c>
      <c r="D730">
        <v>32517836</v>
      </c>
      <c r="E730">
        <v>1</v>
      </c>
      <c r="F730">
        <v>1</v>
      </c>
      <c r="G730">
        <v>19</v>
      </c>
      <c r="H730">
        <v>3</v>
      </c>
      <c r="I730" t="s">
        <v>814</v>
      </c>
      <c r="J730" t="s">
        <v>815</v>
      </c>
      <c r="K730" t="s">
        <v>816</v>
      </c>
      <c r="L730">
        <v>1348</v>
      </c>
      <c r="N730">
        <v>1009</v>
      </c>
      <c r="O730" t="s">
        <v>19</v>
      </c>
      <c r="P730" t="s">
        <v>19</v>
      </c>
      <c r="Q730">
        <v>1000</v>
      </c>
      <c r="W730">
        <v>0</v>
      </c>
      <c r="X730">
        <v>1571432467</v>
      </c>
      <c r="Y730">
        <v>0.04</v>
      </c>
      <c r="AA730">
        <v>31493.279999999999</v>
      </c>
      <c r="AB730">
        <v>0</v>
      </c>
      <c r="AC730">
        <v>0</v>
      </c>
      <c r="AD730">
        <v>0</v>
      </c>
      <c r="AE730">
        <v>31493.279999999999</v>
      </c>
      <c r="AF730">
        <v>0</v>
      </c>
      <c r="AG730">
        <v>0</v>
      </c>
      <c r="AH730">
        <v>0</v>
      </c>
      <c r="AI730">
        <v>1</v>
      </c>
      <c r="AJ730">
        <v>1</v>
      </c>
      <c r="AK730">
        <v>1</v>
      </c>
      <c r="AL730">
        <v>1</v>
      </c>
      <c r="AN730">
        <v>0</v>
      </c>
      <c r="AO730">
        <v>1</v>
      </c>
      <c r="AP730">
        <v>0</v>
      </c>
      <c r="AQ730">
        <v>0</v>
      </c>
      <c r="AR730">
        <v>0</v>
      </c>
      <c r="AS730" t="s">
        <v>3</v>
      </c>
      <c r="AT730">
        <v>0.04</v>
      </c>
      <c r="AU730" t="s">
        <v>3</v>
      </c>
      <c r="AV730">
        <v>0</v>
      </c>
      <c r="AW730">
        <v>2</v>
      </c>
      <c r="AX730">
        <v>33036234</v>
      </c>
      <c r="AY730">
        <v>1</v>
      </c>
      <c r="AZ730">
        <v>0</v>
      </c>
      <c r="BA730">
        <v>693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Y730*Source!I323</f>
        <v>2.8000000000000003E-4</v>
      </c>
      <c r="CY730">
        <f t="shared" ref="CY730:CY740" si="108">AA730</f>
        <v>31493.279999999999</v>
      </c>
      <c r="CZ730">
        <f t="shared" ref="CZ730:CZ740" si="109">AE730</f>
        <v>31493.279999999999</v>
      </c>
      <c r="DA730">
        <f t="shared" ref="DA730:DA740" si="110">AI730</f>
        <v>1</v>
      </c>
      <c r="DB730">
        <v>0</v>
      </c>
    </row>
    <row r="731" spans="1:106" x14ac:dyDescent="0.2">
      <c r="A731">
        <f>ROW(Source!A323)</f>
        <v>323</v>
      </c>
      <c r="B731">
        <v>33034105</v>
      </c>
      <c r="C731">
        <v>33036214</v>
      </c>
      <c r="D731">
        <v>32518156</v>
      </c>
      <c r="E731">
        <v>1</v>
      </c>
      <c r="F731">
        <v>1</v>
      </c>
      <c r="G731">
        <v>19</v>
      </c>
      <c r="H731">
        <v>3</v>
      </c>
      <c r="I731" t="s">
        <v>817</v>
      </c>
      <c r="J731" t="s">
        <v>818</v>
      </c>
      <c r="K731" t="s">
        <v>819</v>
      </c>
      <c r="L731">
        <v>1348</v>
      </c>
      <c r="N731">
        <v>1009</v>
      </c>
      <c r="O731" t="s">
        <v>19</v>
      </c>
      <c r="P731" t="s">
        <v>19</v>
      </c>
      <c r="Q731">
        <v>1000</v>
      </c>
      <c r="W731">
        <v>0</v>
      </c>
      <c r="X731">
        <v>1574046373</v>
      </c>
      <c r="Y731">
        <v>3.6999999999999998E-2</v>
      </c>
      <c r="AA731">
        <v>45454.3</v>
      </c>
      <c r="AB731">
        <v>0</v>
      </c>
      <c r="AC731">
        <v>0</v>
      </c>
      <c r="AD731">
        <v>0</v>
      </c>
      <c r="AE731">
        <v>45454.3</v>
      </c>
      <c r="AF731">
        <v>0</v>
      </c>
      <c r="AG731">
        <v>0</v>
      </c>
      <c r="AH731">
        <v>0</v>
      </c>
      <c r="AI731">
        <v>1</v>
      </c>
      <c r="AJ731">
        <v>1</v>
      </c>
      <c r="AK731">
        <v>1</v>
      </c>
      <c r="AL731">
        <v>1</v>
      </c>
      <c r="AN731">
        <v>0</v>
      </c>
      <c r="AO731">
        <v>1</v>
      </c>
      <c r="AP731">
        <v>0</v>
      </c>
      <c r="AQ731">
        <v>0</v>
      </c>
      <c r="AR731">
        <v>0</v>
      </c>
      <c r="AS731" t="s">
        <v>3</v>
      </c>
      <c r="AT731">
        <v>3.6999999999999998E-2</v>
      </c>
      <c r="AU731" t="s">
        <v>3</v>
      </c>
      <c r="AV731">
        <v>0</v>
      </c>
      <c r="AW731">
        <v>2</v>
      </c>
      <c r="AX731">
        <v>33036235</v>
      </c>
      <c r="AY731">
        <v>1</v>
      </c>
      <c r="AZ731">
        <v>0</v>
      </c>
      <c r="BA731">
        <v>694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Y731*Source!I323</f>
        <v>2.5900000000000001E-4</v>
      </c>
      <c r="CY731">
        <f t="shared" si="108"/>
        <v>45454.3</v>
      </c>
      <c r="CZ731">
        <f t="shared" si="109"/>
        <v>45454.3</v>
      </c>
      <c r="DA731">
        <f t="shared" si="110"/>
        <v>1</v>
      </c>
      <c r="DB731">
        <v>0</v>
      </c>
    </row>
    <row r="732" spans="1:106" x14ac:dyDescent="0.2">
      <c r="A732">
        <f>ROW(Source!A323)</f>
        <v>323</v>
      </c>
      <c r="B732">
        <v>33034105</v>
      </c>
      <c r="C732">
        <v>33036214</v>
      </c>
      <c r="D732">
        <v>32518894</v>
      </c>
      <c r="E732">
        <v>1</v>
      </c>
      <c r="F732">
        <v>1</v>
      </c>
      <c r="G732">
        <v>19</v>
      </c>
      <c r="H732">
        <v>3</v>
      </c>
      <c r="I732" t="s">
        <v>820</v>
      </c>
      <c r="J732" t="s">
        <v>821</v>
      </c>
      <c r="K732" t="s">
        <v>822</v>
      </c>
      <c r="L732">
        <v>1327</v>
      </c>
      <c r="N732">
        <v>1005</v>
      </c>
      <c r="O732" t="s">
        <v>823</v>
      </c>
      <c r="P732" t="s">
        <v>823</v>
      </c>
      <c r="Q732">
        <v>1</v>
      </c>
      <c r="W732">
        <v>0</v>
      </c>
      <c r="X732">
        <v>-1132375348</v>
      </c>
      <c r="Y732">
        <v>5.6</v>
      </c>
      <c r="AA732">
        <v>63.78</v>
      </c>
      <c r="AB732">
        <v>0</v>
      </c>
      <c r="AC732">
        <v>0</v>
      </c>
      <c r="AD732">
        <v>0</v>
      </c>
      <c r="AE732">
        <v>63.78</v>
      </c>
      <c r="AF732">
        <v>0</v>
      </c>
      <c r="AG732">
        <v>0</v>
      </c>
      <c r="AH732">
        <v>0</v>
      </c>
      <c r="AI732">
        <v>1</v>
      </c>
      <c r="AJ732">
        <v>1</v>
      </c>
      <c r="AK732">
        <v>1</v>
      </c>
      <c r="AL732">
        <v>1</v>
      </c>
      <c r="AN732">
        <v>0</v>
      </c>
      <c r="AO732">
        <v>1</v>
      </c>
      <c r="AP732">
        <v>0</v>
      </c>
      <c r="AQ732">
        <v>0</v>
      </c>
      <c r="AR732">
        <v>0</v>
      </c>
      <c r="AS732" t="s">
        <v>3</v>
      </c>
      <c r="AT732">
        <v>5.6</v>
      </c>
      <c r="AU732" t="s">
        <v>3</v>
      </c>
      <c r="AV732">
        <v>0</v>
      </c>
      <c r="AW732">
        <v>2</v>
      </c>
      <c r="AX732">
        <v>33036237</v>
      </c>
      <c r="AY732">
        <v>1</v>
      </c>
      <c r="AZ732">
        <v>0</v>
      </c>
      <c r="BA732">
        <v>695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Y732*Source!I323</f>
        <v>3.9199999999999999E-2</v>
      </c>
      <c r="CY732">
        <f t="shared" si="108"/>
        <v>63.78</v>
      </c>
      <c r="CZ732">
        <f t="shared" si="109"/>
        <v>63.78</v>
      </c>
      <c r="DA732">
        <f t="shared" si="110"/>
        <v>1</v>
      </c>
      <c r="DB732">
        <v>0</v>
      </c>
    </row>
    <row r="733" spans="1:106" x14ac:dyDescent="0.2">
      <c r="A733">
        <f>ROW(Source!A323)</f>
        <v>323</v>
      </c>
      <c r="B733">
        <v>33034105</v>
      </c>
      <c r="C733">
        <v>33036214</v>
      </c>
      <c r="D733">
        <v>32517311</v>
      </c>
      <c r="E733">
        <v>1</v>
      </c>
      <c r="F733">
        <v>1</v>
      </c>
      <c r="G733">
        <v>19</v>
      </c>
      <c r="H733">
        <v>3</v>
      </c>
      <c r="I733" t="s">
        <v>824</v>
      </c>
      <c r="J733" t="s">
        <v>825</v>
      </c>
      <c r="K733" t="s">
        <v>826</v>
      </c>
      <c r="L733">
        <v>1348</v>
      </c>
      <c r="N733">
        <v>1009</v>
      </c>
      <c r="O733" t="s">
        <v>19</v>
      </c>
      <c r="P733" t="s">
        <v>19</v>
      </c>
      <c r="Q733">
        <v>1000</v>
      </c>
      <c r="W733">
        <v>0</v>
      </c>
      <c r="X733">
        <v>1471527661</v>
      </c>
      <c r="Y733">
        <v>0.05</v>
      </c>
      <c r="AA733">
        <v>4752.91</v>
      </c>
      <c r="AB733">
        <v>0</v>
      </c>
      <c r="AC733">
        <v>0</v>
      </c>
      <c r="AD733">
        <v>0</v>
      </c>
      <c r="AE733">
        <v>4752.91</v>
      </c>
      <c r="AF733">
        <v>0</v>
      </c>
      <c r="AG733">
        <v>0</v>
      </c>
      <c r="AH733">
        <v>0</v>
      </c>
      <c r="AI733">
        <v>1</v>
      </c>
      <c r="AJ733">
        <v>1</v>
      </c>
      <c r="AK733">
        <v>1</v>
      </c>
      <c r="AL733">
        <v>1</v>
      </c>
      <c r="AN733">
        <v>0</v>
      </c>
      <c r="AO733">
        <v>1</v>
      </c>
      <c r="AP733">
        <v>0</v>
      </c>
      <c r="AQ733">
        <v>0</v>
      </c>
      <c r="AR733">
        <v>0</v>
      </c>
      <c r="AS733" t="s">
        <v>3</v>
      </c>
      <c r="AT733">
        <v>0.05</v>
      </c>
      <c r="AU733" t="s">
        <v>3</v>
      </c>
      <c r="AV733">
        <v>0</v>
      </c>
      <c r="AW733">
        <v>2</v>
      </c>
      <c r="AX733">
        <v>33036236</v>
      </c>
      <c r="AY733">
        <v>1</v>
      </c>
      <c r="AZ733">
        <v>0</v>
      </c>
      <c r="BA733">
        <v>696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Y733*Source!I323</f>
        <v>3.5000000000000005E-4</v>
      </c>
      <c r="CY733">
        <f t="shared" si="108"/>
        <v>4752.91</v>
      </c>
      <c r="CZ733">
        <f t="shared" si="109"/>
        <v>4752.91</v>
      </c>
      <c r="DA733">
        <f t="shared" si="110"/>
        <v>1</v>
      </c>
      <c r="DB733">
        <v>0</v>
      </c>
    </row>
    <row r="734" spans="1:106" x14ac:dyDescent="0.2">
      <c r="A734">
        <f>ROW(Source!A323)</f>
        <v>323</v>
      </c>
      <c r="B734">
        <v>33034105</v>
      </c>
      <c r="C734">
        <v>33036214</v>
      </c>
      <c r="D734">
        <v>32519061</v>
      </c>
      <c r="E734">
        <v>1</v>
      </c>
      <c r="F734">
        <v>1</v>
      </c>
      <c r="G734">
        <v>19</v>
      </c>
      <c r="H734">
        <v>3</v>
      </c>
      <c r="I734" t="s">
        <v>827</v>
      </c>
      <c r="J734" t="s">
        <v>828</v>
      </c>
      <c r="K734" t="s">
        <v>829</v>
      </c>
      <c r="L734">
        <v>1339</v>
      </c>
      <c r="N734">
        <v>1007</v>
      </c>
      <c r="O734" t="s">
        <v>830</v>
      </c>
      <c r="P734" t="s">
        <v>830</v>
      </c>
      <c r="Q734">
        <v>1</v>
      </c>
      <c r="W734">
        <v>0</v>
      </c>
      <c r="X734">
        <v>1653821073</v>
      </c>
      <c r="Y734">
        <v>1.75</v>
      </c>
      <c r="AA734">
        <v>29.98</v>
      </c>
      <c r="AB734">
        <v>0</v>
      </c>
      <c r="AC734">
        <v>0</v>
      </c>
      <c r="AD734">
        <v>0</v>
      </c>
      <c r="AE734">
        <v>29.98</v>
      </c>
      <c r="AF734">
        <v>0</v>
      </c>
      <c r="AG734">
        <v>0</v>
      </c>
      <c r="AH734">
        <v>0</v>
      </c>
      <c r="AI734">
        <v>1</v>
      </c>
      <c r="AJ734">
        <v>1</v>
      </c>
      <c r="AK734">
        <v>1</v>
      </c>
      <c r="AL734">
        <v>1</v>
      </c>
      <c r="AN734">
        <v>0</v>
      </c>
      <c r="AO734">
        <v>1</v>
      </c>
      <c r="AP734">
        <v>0</v>
      </c>
      <c r="AQ734">
        <v>0</v>
      </c>
      <c r="AR734">
        <v>0</v>
      </c>
      <c r="AS734" t="s">
        <v>3</v>
      </c>
      <c r="AT734">
        <v>1.75</v>
      </c>
      <c r="AU734" t="s">
        <v>3</v>
      </c>
      <c r="AV734">
        <v>0</v>
      </c>
      <c r="AW734">
        <v>2</v>
      </c>
      <c r="AX734">
        <v>33036238</v>
      </c>
      <c r="AY734">
        <v>1</v>
      </c>
      <c r="AZ734">
        <v>0</v>
      </c>
      <c r="BA734">
        <v>697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Y734*Source!I323</f>
        <v>1.225E-2</v>
      </c>
      <c r="CY734">
        <f t="shared" si="108"/>
        <v>29.98</v>
      </c>
      <c r="CZ734">
        <f t="shared" si="109"/>
        <v>29.98</v>
      </c>
      <c r="DA734">
        <f t="shared" si="110"/>
        <v>1</v>
      </c>
      <c r="DB734">
        <v>0</v>
      </c>
    </row>
    <row r="735" spans="1:106" x14ac:dyDescent="0.2">
      <c r="A735">
        <f>ROW(Source!A323)</f>
        <v>323</v>
      </c>
      <c r="B735">
        <v>33034105</v>
      </c>
      <c r="C735">
        <v>33036214</v>
      </c>
      <c r="D735">
        <v>32517740</v>
      </c>
      <c r="E735">
        <v>1</v>
      </c>
      <c r="F735">
        <v>1</v>
      </c>
      <c r="G735">
        <v>19</v>
      </c>
      <c r="H735">
        <v>3</v>
      </c>
      <c r="I735" t="s">
        <v>831</v>
      </c>
      <c r="J735" t="s">
        <v>832</v>
      </c>
      <c r="K735" t="s">
        <v>833</v>
      </c>
      <c r="L735">
        <v>1339</v>
      </c>
      <c r="N735">
        <v>1007</v>
      </c>
      <c r="O735" t="s">
        <v>830</v>
      </c>
      <c r="P735" t="s">
        <v>830</v>
      </c>
      <c r="Q735">
        <v>1</v>
      </c>
      <c r="W735">
        <v>0</v>
      </c>
      <c r="X735">
        <v>-86784973</v>
      </c>
      <c r="Y735">
        <v>0.08</v>
      </c>
      <c r="AA735">
        <v>4993.7</v>
      </c>
      <c r="AB735">
        <v>0</v>
      </c>
      <c r="AC735">
        <v>0</v>
      </c>
      <c r="AD735">
        <v>0</v>
      </c>
      <c r="AE735">
        <v>4993.7</v>
      </c>
      <c r="AF735">
        <v>0</v>
      </c>
      <c r="AG735">
        <v>0</v>
      </c>
      <c r="AH735">
        <v>0</v>
      </c>
      <c r="AI735">
        <v>1</v>
      </c>
      <c r="AJ735">
        <v>1</v>
      </c>
      <c r="AK735">
        <v>1</v>
      </c>
      <c r="AL735">
        <v>1</v>
      </c>
      <c r="AN735">
        <v>0</v>
      </c>
      <c r="AO735">
        <v>1</v>
      </c>
      <c r="AP735">
        <v>0</v>
      </c>
      <c r="AQ735">
        <v>0</v>
      </c>
      <c r="AR735">
        <v>0</v>
      </c>
      <c r="AS735" t="s">
        <v>3</v>
      </c>
      <c r="AT735">
        <v>0.08</v>
      </c>
      <c r="AU735" t="s">
        <v>3</v>
      </c>
      <c r="AV735">
        <v>0</v>
      </c>
      <c r="AW735">
        <v>2</v>
      </c>
      <c r="AX735">
        <v>33036239</v>
      </c>
      <c r="AY735">
        <v>1</v>
      </c>
      <c r="AZ735">
        <v>0</v>
      </c>
      <c r="BA735">
        <v>698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Y735*Source!I323</f>
        <v>5.6000000000000006E-4</v>
      </c>
      <c r="CY735">
        <f t="shared" si="108"/>
        <v>4993.7</v>
      </c>
      <c r="CZ735">
        <f t="shared" si="109"/>
        <v>4993.7</v>
      </c>
      <c r="DA735">
        <f t="shared" si="110"/>
        <v>1</v>
      </c>
      <c r="DB735">
        <v>0</v>
      </c>
    </row>
    <row r="736" spans="1:106" x14ac:dyDescent="0.2">
      <c r="A736">
        <f>ROW(Source!A323)</f>
        <v>323</v>
      </c>
      <c r="B736">
        <v>33034105</v>
      </c>
      <c r="C736">
        <v>33036214</v>
      </c>
      <c r="D736">
        <v>32517729</v>
      </c>
      <c r="E736">
        <v>1</v>
      </c>
      <c r="F736">
        <v>1</v>
      </c>
      <c r="G736">
        <v>19</v>
      </c>
      <c r="H736">
        <v>3</v>
      </c>
      <c r="I736" t="s">
        <v>834</v>
      </c>
      <c r="J736" t="s">
        <v>835</v>
      </c>
      <c r="K736" t="s">
        <v>836</v>
      </c>
      <c r="L736">
        <v>1339</v>
      </c>
      <c r="N736">
        <v>1007</v>
      </c>
      <c r="O736" t="s">
        <v>830</v>
      </c>
      <c r="P736" t="s">
        <v>830</v>
      </c>
      <c r="Q736">
        <v>1</v>
      </c>
      <c r="W736">
        <v>0</v>
      </c>
      <c r="X736">
        <v>-36459073</v>
      </c>
      <c r="Y736">
        <v>0.69</v>
      </c>
      <c r="AA736">
        <v>3762.19</v>
      </c>
      <c r="AB736">
        <v>0</v>
      </c>
      <c r="AC736">
        <v>0</v>
      </c>
      <c r="AD736">
        <v>0</v>
      </c>
      <c r="AE736">
        <v>3762.19</v>
      </c>
      <c r="AF736">
        <v>0</v>
      </c>
      <c r="AG736">
        <v>0</v>
      </c>
      <c r="AH736">
        <v>0</v>
      </c>
      <c r="AI736">
        <v>1</v>
      </c>
      <c r="AJ736">
        <v>1</v>
      </c>
      <c r="AK736">
        <v>1</v>
      </c>
      <c r="AL736">
        <v>1</v>
      </c>
      <c r="AN736">
        <v>0</v>
      </c>
      <c r="AO736">
        <v>1</v>
      </c>
      <c r="AP736">
        <v>0</v>
      </c>
      <c r="AQ736">
        <v>0</v>
      </c>
      <c r="AR736">
        <v>0</v>
      </c>
      <c r="AS736" t="s">
        <v>3</v>
      </c>
      <c r="AT736">
        <v>0.69</v>
      </c>
      <c r="AU736" t="s">
        <v>3</v>
      </c>
      <c r="AV736">
        <v>0</v>
      </c>
      <c r="AW736">
        <v>2</v>
      </c>
      <c r="AX736">
        <v>33036240</v>
      </c>
      <c r="AY736">
        <v>1</v>
      </c>
      <c r="AZ736">
        <v>0</v>
      </c>
      <c r="BA736">
        <v>699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Y736*Source!I323</f>
        <v>4.8300000000000001E-3</v>
      </c>
      <c r="CY736">
        <f t="shared" si="108"/>
        <v>3762.19</v>
      </c>
      <c r="CZ736">
        <f t="shared" si="109"/>
        <v>3762.19</v>
      </c>
      <c r="DA736">
        <f t="shared" si="110"/>
        <v>1</v>
      </c>
      <c r="DB736">
        <v>0</v>
      </c>
    </row>
    <row r="737" spans="1:106" x14ac:dyDescent="0.2">
      <c r="A737">
        <f>ROW(Source!A323)</f>
        <v>323</v>
      </c>
      <c r="B737">
        <v>33034105</v>
      </c>
      <c r="C737">
        <v>33036214</v>
      </c>
      <c r="D737">
        <v>32517783</v>
      </c>
      <c r="E737">
        <v>1</v>
      </c>
      <c r="F737">
        <v>1</v>
      </c>
      <c r="G737">
        <v>19</v>
      </c>
      <c r="H737">
        <v>3</v>
      </c>
      <c r="I737" t="s">
        <v>837</v>
      </c>
      <c r="J737" t="s">
        <v>838</v>
      </c>
      <c r="K737" t="s">
        <v>839</v>
      </c>
      <c r="L737">
        <v>1339</v>
      </c>
      <c r="N737">
        <v>1007</v>
      </c>
      <c r="O737" t="s">
        <v>830</v>
      </c>
      <c r="P737" t="s">
        <v>830</v>
      </c>
      <c r="Q737">
        <v>1</v>
      </c>
      <c r="W737">
        <v>0</v>
      </c>
      <c r="X737">
        <v>-1282603236</v>
      </c>
      <c r="Y737">
        <v>0.2</v>
      </c>
      <c r="AA737">
        <v>5631.96</v>
      </c>
      <c r="AB737">
        <v>0</v>
      </c>
      <c r="AC737">
        <v>0</v>
      </c>
      <c r="AD737">
        <v>0</v>
      </c>
      <c r="AE737">
        <v>5631.96</v>
      </c>
      <c r="AF737">
        <v>0</v>
      </c>
      <c r="AG737">
        <v>0</v>
      </c>
      <c r="AH737">
        <v>0</v>
      </c>
      <c r="AI737">
        <v>1</v>
      </c>
      <c r="AJ737">
        <v>1</v>
      </c>
      <c r="AK737">
        <v>1</v>
      </c>
      <c r="AL737">
        <v>1</v>
      </c>
      <c r="AN737">
        <v>0</v>
      </c>
      <c r="AO737">
        <v>1</v>
      </c>
      <c r="AP737">
        <v>0</v>
      </c>
      <c r="AQ737">
        <v>0</v>
      </c>
      <c r="AR737">
        <v>0</v>
      </c>
      <c r="AS737" t="s">
        <v>3</v>
      </c>
      <c r="AT737">
        <v>0.2</v>
      </c>
      <c r="AU737" t="s">
        <v>3</v>
      </c>
      <c r="AV737">
        <v>0</v>
      </c>
      <c r="AW737">
        <v>2</v>
      </c>
      <c r="AX737">
        <v>33036241</v>
      </c>
      <c r="AY737">
        <v>1</v>
      </c>
      <c r="AZ737">
        <v>0</v>
      </c>
      <c r="BA737">
        <v>700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Y737*Source!I323</f>
        <v>1.4000000000000002E-3</v>
      </c>
      <c r="CY737">
        <f t="shared" si="108"/>
        <v>5631.96</v>
      </c>
      <c r="CZ737">
        <f t="shared" si="109"/>
        <v>5631.96</v>
      </c>
      <c r="DA737">
        <f t="shared" si="110"/>
        <v>1</v>
      </c>
      <c r="DB737">
        <v>0</v>
      </c>
    </row>
    <row r="738" spans="1:106" x14ac:dyDescent="0.2">
      <c r="A738">
        <f>ROW(Source!A323)</f>
        <v>323</v>
      </c>
      <c r="B738">
        <v>33034105</v>
      </c>
      <c r="C738">
        <v>33036214</v>
      </c>
      <c r="D738">
        <v>32517784</v>
      </c>
      <c r="E738">
        <v>1</v>
      </c>
      <c r="F738">
        <v>1</v>
      </c>
      <c r="G738">
        <v>19</v>
      </c>
      <c r="H738">
        <v>3</v>
      </c>
      <c r="I738" t="s">
        <v>840</v>
      </c>
      <c r="J738" t="s">
        <v>841</v>
      </c>
      <c r="K738" t="s">
        <v>842</v>
      </c>
      <c r="L738">
        <v>1339</v>
      </c>
      <c r="N738">
        <v>1007</v>
      </c>
      <c r="O738" t="s">
        <v>830</v>
      </c>
      <c r="P738" t="s">
        <v>830</v>
      </c>
      <c r="Q738">
        <v>1</v>
      </c>
      <c r="W738">
        <v>0</v>
      </c>
      <c r="X738">
        <v>966492149</v>
      </c>
      <c r="Y738">
        <v>0.69</v>
      </c>
      <c r="AA738">
        <v>5631.96</v>
      </c>
      <c r="AB738">
        <v>0</v>
      </c>
      <c r="AC738">
        <v>0</v>
      </c>
      <c r="AD738">
        <v>0</v>
      </c>
      <c r="AE738">
        <v>5631.96</v>
      </c>
      <c r="AF738">
        <v>0</v>
      </c>
      <c r="AG738">
        <v>0</v>
      </c>
      <c r="AH738">
        <v>0</v>
      </c>
      <c r="AI738">
        <v>1</v>
      </c>
      <c r="AJ738">
        <v>1</v>
      </c>
      <c r="AK738">
        <v>1</v>
      </c>
      <c r="AL738">
        <v>1</v>
      </c>
      <c r="AN738">
        <v>0</v>
      </c>
      <c r="AO738">
        <v>1</v>
      </c>
      <c r="AP738">
        <v>0</v>
      </c>
      <c r="AQ738">
        <v>0</v>
      </c>
      <c r="AR738">
        <v>0</v>
      </c>
      <c r="AS738" t="s">
        <v>3</v>
      </c>
      <c r="AT738">
        <v>0.69</v>
      </c>
      <c r="AU738" t="s">
        <v>3</v>
      </c>
      <c r="AV738">
        <v>0</v>
      </c>
      <c r="AW738">
        <v>2</v>
      </c>
      <c r="AX738">
        <v>33036242</v>
      </c>
      <c r="AY738">
        <v>1</v>
      </c>
      <c r="AZ738">
        <v>0</v>
      </c>
      <c r="BA738">
        <v>701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Y738*Source!I323</f>
        <v>4.8300000000000001E-3</v>
      </c>
      <c r="CY738">
        <f t="shared" si="108"/>
        <v>5631.96</v>
      </c>
      <c r="CZ738">
        <f t="shared" si="109"/>
        <v>5631.96</v>
      </c>
      <c r="DA738">
        <f t="shared" si="110"/>
        <v>1</v>
      </c>
      <c r="DB738">
        <v>0</v>
      </c>
    </row>
    <row r="739" spans="1:106" x14ac:dyDescent="0.2">
      <c r="A739">
        <f>ROW(Source!A323)</f>
        <v>323</v>
      </c>
      <c r="B739">
        <v>33034105</v>
      </c>
      <c r="C739">
        <v>33036214</v>
      </c>
      <c r="D739">
        <v>32519911</v>
      </c>
      <c r="E739">
        <v>1</v>
      </c>
      <c r="F739">
        <v>1</v>
      </c>
      <c r="G739">
        <v>19</v>
      </c>
      <c r="H739">
        <v>3</v>
      </c>
      <c r="I739" t="s">
        <v>843</v>
      </c>
      <c r="J739" t="s">
        <v>844</v>
      </c>
      <c r="K739" t="s">
        <v>845</v>
      </c>
      <c r="L739">
        <v>1339</v>
      </c>
      <c r="N739">
        <v>1007</v>
      </c>
      <c r="O739" t="s">
        <v>830</v>
      </c>
      <c r="P739" t="s">
        <v>830</v>
      </c>
      <c r="Q739">
        <v>1</v>
      </c>
      <c r="W739">
        <v>0</v>
      </c>
      <c r="X739">
        <v>-1613524913</v>
      </c>
      <c r="Y739">
        <v>102</v>
      </c>
      <c r="AA739">
        <v>3195.93</v>
      </c>
      <c r="AB739">
        <v>0</v>
      </c>
      <c r="AC739">
        <v>0</v>
      </c>
      <c r="AD739">
        <v>0</v>
      </c>
      <c r="AE739">
        <v>3195.93</v>
      </c>
      <c r="AF739">
        <v>0</v>
      </c>
      <c r="AG739">
        <v>0</v>
      </c>
      <c r="AH739">
        <v>0</v>
      </c>
      <c r="AI739">
        <v>1</v>
      </c>
      <c r="AJ739">
        <v>1</v>
      </c>
      <c r="AK739">
        <v>1</v>
      </c>
      <c r="AL739">
        <v>1</v>
      </c>
      <c r="AN739">
        <v>0</v>
      </c>
      <c r="AO739">
        <v>1</v>
      </c>
      <c r="AP739">
        <v>0</v>
      </c>
      <c r="AQ739">
        <v>0</v>
      </c>
      <c r="AR739">
        <v>0</v>
      </c>
      <c r="AS739" t="s">
        <v>3</v>
      </c>
      <c r="AT739">
        <v>102</v>
      </c>
      <c r="AU739" t="s">
        <v>3</v>
      </c>
      <c r="AV739">
        <v>0</v>
      </c>
      <c r="AW739">
        <v>2</v>
      </c>
      <c r="AX739">
        <v>33036243</v>
      </c>
      <c r="AY739">
        <v>1</v>
      </c>
      <c r="AZ739">
        <v>0</v>
      </c>
      <c r="BA739">
        <v>702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Y739*Source!I323</f>
        <v>0.71399999999999997</v>
      </c>
      <c r="CY739">
        <f t="shared" si="108"/>
        <v>3195.93</v>
      </c>
      <c r="CZ739">
        <f t="shared" si="109"/>
        <v>3195.93</v>
      </c>
      <c r="DA739">
        <f t="shared" si="110"/>
        <v>1</v>
      </c>
      <c r="DB739">
        <v>0</v>
      </c>
    </row>
    <row r="740" spans="1:106" x14ac:dyDescent="0.2">
      <c r="A740">
        <f>ROW(Source!A323)</f>
        <v>323</v>
      </c>
      <c r="B740">
        <v>33034105</v>
      </c>
      <c r="C740">
        <v>33036214</v>
      </c>
      <c r="D740">
        <v>32521663</v>
      </c>
      <c r="E740">
        <v>1</v>
      </c>
      <c r="F740">
        <v>1</v>
      </c>
      <c r="G740">
        <v>19</v>
      </c>
      <c r="H740">
        <v>3</v>
      </c>
      <c r="I740" t="s">
        <v>846</v>
      </c>
      <c r="J740" t="s">
        <v>847</v>
      </c>
      <c r="K740" t="s">
        <v>848</v>
      </c>
      <c r="L740">
        <v>1327</v>
      </c>
      <c r="N740">
        <v>1005</v>
      </c>
      <c r="O740" t="s">
        <v>823</v>
      </c>
      <c r="P740" t="s">
        <v>823</v>
      </c>
      <c r="Q740">
        <v>1</v>
      </c>
      <c r="W740">
        <v>0</v>
      </c>
      <c r="X740">
        <v>603730207</v>
      </c>
      <c r="Y740">
        <v>49.5</v>
      </c>
      <c r="AA740">
        <v>207.09</v>
      </c>
      <c r="AB740">
        <v>0</v>
      </c>
      <c r="AC740">
        <v>0</v>
      </c>
      <c r="AD740">
        <v>0</v>
      </c>
      <c r="AE740">
        <v>207.09</v>
      </c>
      <c r="AF740">
        <v>0</v>
      </c>
      <c r="AG740">
        <v>0</v>
      </c>
      <c r="AH740">
        <v>0</v>
      </c>
      <c r="AI740">
        <v>1</v>
      </c>
      <c r="AJ740">
        <v>1</v>
      </c>
      <c r="AK740">
        <v>1</v>
      </c>
      <c r="AL740">
        <v>1</v>
      </c>
      <c r="AN740">
        <v>0</v>
      </c>
      <c r="AO740">
        <v>1</v>
      </c>
      <c r="AP740">
        <v>0</v>
      </c>
      <c r="AQ740">
        <v>0</v>
      </c>
      <c r="AR740">
        <v>0</v>
      </c>
      <c r="AS740" t="s">
        <v>3</v>
      </c>
      <c r="AT740">
        <v>49.5</v>
      </c>
      <c r="AU740" t="s">
        <v>3</v>
      </c>
      <c r="AV740">
        <v>0</v>
      </c>
      <c r="AW740">
        <v>2</v>
      </c>
      <c r="AX740">
        <v>33036244</v>
      </c>
      <c r="AY740">
        <v>1</v>
      </c>
      <c r="AZ740">
        <v>0</v>
      </c>
      <c r="BA740">
        <v>703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Y740*Source!I323</f>
        <v>0.34650000000000003</v>
      </c>
      <c r="CY740">
        <f t="shared" si="108"/>
        <v>207.09</v>
      </c>
      <c r="CZ740">
        <f t="shared" si="109"/>
        <v>207.09</v>
      </c>
      <c r="DA740">
        <f t="shared" si="110"/>
        <v>1</v>
      </c>
      <c r="DB740">
        <v>0</v>
      </c>
    </row>
    <row r="741" spans="1:106" x14ac:dyDescent="0.2">
      <c r="A741">
        <f>ROW(Source!A326)</f>
        <v>326</v>
      </c>
      <c r="B741">
        <v>33034105</v>
      </c>
      <c r="C741">
        <v>33036247</v>
      </c>
      <c r="D741">
        <v>32505425</v>
      </c>
      <c r="E741">
        <v>19</v>
      </c>
      <c r="F741">
        <v>1</v>
      </c>
      <c r="G741">
        <v>19</v>
      </c>
      <c r="H741">
        <v>1</v>
      </c>
      <c r="I741" t="s">
        <v>795</v>
      </c>
      <c r="J741" t="s">
        <v>3</v>
      </c>
      <c r="K741" t="s">
        <v>796</v>
      </c>
      <c r="L741">
        <v>1191</v>
      </c>
      <c r="N741">
        <v>1013</v>
      </c>
      <c r="O741" t="s">
        <v>797</v>
      </c>
      <c r="P741" t="s">
        <v>797</v>
      </c>
      <c r="Q741">
        <v>1</v>
      </c>
      <c r="W741">
        <v>0</v>
      </c>
      <c r="X741">
        <v>476480486</v>
      </c>
      <c r="Y741">
        <v>36.11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1</v>
      </c>
      <c r="AJ741">
        <v>1</v>
      </c>
      <c r="AK741">
        <v>1</v>
      </c>
      <c r="AL741">
        <v>1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36.11</v>
      </c>
      <c r="AU741" t="s">
        <v>3</v>
      </c>
      <c r="AV741">
        <v>1</v>
      </c>
      <c r="AW741">
        <v>2</v>
      </c>
      <c r="AX741">
        <v>33036253</v>
      </c>
      <c r="AY741">
        <v>1</v>
      </c>
      <c r="AZ741">
        <v>0</v>
      </c>
      <c r="BA741">
        <v>704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Y741*Source!I326</f>
        <v>18.885529999999999</v>
      </c>
      <c r="CY741">
        <f>AD741</f>
        <v>0</v>
      </c>
      <c r="CZ741">
        <f>AH741</f>
        <v>0</v>
      </c>
      <c r="DA741">
        <f>AL741</f>
        <v>1</v>
      </c>
      <c r="DB741">
        <v>0</v>
      </c>
    </row>
    <row r="742" spans="1:106" x14ac:dyDescent="0.2">
      <c r="A742">
        <f>ROW(Source!A326)</f>
        <v>326</v>
      </c>
      <c r="B742">
        <v>33034105</v>
      </c>
      <c r="C742">
        <v>33036247</v>
      </c>
      <c r="D742">
        <v>32516754</v>
      </c>
      <c r="E742">
        <v>1</v>
      </c>
      <c r="F742">
        <v>1</v>
      </c>
      <c r="G742">
        <v>19</v>
      </c>
      <c r="H742">
        <v>2</v>
      </c>
      <c r="I742" t="s">
        <v>798</v>
      </c>
      <c r="J742" t="s">
        <v>799</v>
      </c>
      <c r="K742" t="s">
        <v>800</v>
      </c>
      <c r="L742">
        <v>1368</v>
      </c>
      <c r="N742">
        <v>1011</v>
      </c>
      <c r="O742" t="s">
        <v>801</v>
      </c>
      <c r="P742" t="s">
        <v>801</v>
      </c>
      <c r="Q742">
        <v>1</v>
      </c>
      <c r="W742">
        <v>0</v>
      </c>
      <c r="X742">
        <v>-1683917449</v>
      </c>
      <c r="Y742">
        <v>21.91</v>
      </c>
      <c r="AA742">
        <v>0</v>
      </c>
      <c r="AB742">
        <v>70.98</v>
      </c>
      <c r="AC742">
        <v>6.52</v>
      </c>
      <c r="AD742">
        <v>0</v>
      </c>
      <c r="AE742">
        <v>0</v>
      </c>
      <c r="AF742">
        <v>70.98</v>
      </c>
      <c r="AG742">
        <v>6.52</v>
      </c>
      <c r="AH742">
        <v>0</v>
      </c>
      <c r="AI742">
        <v>1</v>
      </c>
      <c r="AJ742">
        <v>1</v>
      </c>
      <c r="AK742">
        <v>1</v>
      </c>
      <c r="AL742">
        <v>1</v>
      </c>
      <c r="AN742">
        <v>0</v>
      </c>
      <c r="AO742">
        <v>1</v>
      </c>
      <c r="AP742">
        <v>0</v>
      </c>
      <c r="AQ742">
        <v>0</v>
      </c>
      <c r="AR742">
        <v>0</v>
      </c>
      <c r="AS742" t="s">
        <v>3</v>
      </c>
      <c r="AT742">
        <v>21.91</v>
      </c>
      <c r="AU742" t="s">
        <v>3</v>
      </c>
      <c r="AV742">
        <v>0</v>
      </c>
      <c r="AW742">
        <v>2</v>
      </c>
      <c r="AX742">
        <v>33036254</v>
      </c>
      <c r="AY742">
        <v>1</v>
      </c>
      <c r="AZ742">
        <v>0</v>
      </c>
      <c r="BA742">
        <v>705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Y742*Source!I326</f>
        <v>11.458930000000001</v>
      </c>
      <c r="CY742">
        <f>AB742</f>
        <v>70.98</v>
      </c>
      <c r="CZ742">
        <f>AF742</f>
        <v>70.98</v>
      </c>
      <c r="DA742">
        <f>AJ742</f>
        <v>1</v>
      </c>
      <c r="DB742">
        <v>0</v>
      </c>
    </row>
    <row r="743" spans="1:106" x14ac:dyDescent="0.2">
      <c r="A743">
        <f>ROW(Source!A326)</f>
        <v>326</v>
      </c>
      <c r="B743">
        <v>33034105</v>
      </c>
      <c r="C743">
        <v>33036247</v>
      </c>
      <c r="D743">
        <v>32518977</v>
      </c>
      <c r="E743">
        <v>1</v>
      </c>
      <c r="F743">
        <v>1</v>
      </c>
      <c r="G743">
        <v>19</v>
      </c>
      <c r="H743">
        <v>3</v>
      </c>
      <c r="I743" t="s">
        <v>802</v>
      </c>
      <c r="J743" t="s">
        <v>803</v>
      </c>
      <c r="K743" t="s">
        <v>804</v>
      </c>
      <c r="L743">
        <v>1348</v>
      </c>
      <c r="N743">
        <v>1009</v>
      </c>
      <c r="O743" t="s">
        <v>19</v>
      </c>
      <c r="P743" t="s">
        <v>19</v>
      </c>
      <c r="Q743">
        <v>1000</v>
      </c>
      <c r="W743">
        <v>0</v>
      </c>
      <c r="X743">
        <v>-1592467254</v>
      </c>
      <c r="Y743">
        <v>0.03</v>
      </c>
      <c r="AA743">
        <v>117442.26</v>
      </c>
      <c r="AB743">
        <v>0</v>
      </c>
      <c r="AC743">
        <v>0</v>
      </c>
      <c r="AD743">
        <v>0</v>
      </c>
      <c r="AE743">
        <v>117442.26</v>
      </c>
      <c r="AF743">
        <v>0</v>
      </c>
      <c r="AG743">
        <v>0</v>
      </c>
      <c r="AH743">
        <v>0</v>
      </c>
      <c r="AI743">
        <v>1</v>
      </c>
      <c r="AJ743">
        <v>1</v>
      </c>
      <c r="AK743">
        <v>1</v>
      </c>
      <c r="AL743">
        <v>1</v>
      </c>
      <c r="AN743">
        <v>0</v>
      </c>
      <c r="AO743">
        <v>1</v>
      </c>
      <c r="AP743">
        <v>0</v>
      </c>
      <c r="AQ743">
        <v>0</v>
      </c>
      <c r="AR743">
        <v>0</v>
      </c>
      <c r="AS743" t="s">
        <v>3</v>
      </c>
      <c r="AT743">
        <v>0.03</v>
      </c>
      <c r="AU743" t="s">
        <v>3</v>
      </c>
      <c r="AV743">
        <v>0</v>
      </c>
      <c r="AW743">
        <v>2</v>
      </c>
      <c r="AX743">
        <v>33036255</v>
      </c>
      <c r="AY743">
        <v>1</v>
      </c>
      <c r="AZ743">
        <v>0</v>
      </c>
      <c r="BA743">
        <v>706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Y743*Source!I326</f>
        <v>1.5689999999999999E-2</v>
      </c>
      <c r="CY743">
        <f>AA743</f>
        <v>117442.26</v>
      </c>
      <c r="CZ743">
        <f>AE743</f>
        <v>117442.26</v>
      </c>
      <c r="DA743">
        <f>AI743</f>
        <v>1</v>
      </c>
      <c r="DB743">
        <v>0</v>
      </c>
    </row>
    <row r="744" spans="1:106" x14ac:dyDescent="0.2">
      <c r="A744">
        <f>ROW(Source!A326)</f>
        <v>326</v>
      </c>
      <c r="B744">
        <v>33034105</v>
      </c>
      <c r="C744">
        <v>33036247</v>
      </c>
      <c r="D744">
        <v>32520163</v>
      </c>
      <c r="E744">
        <v>1</v>
      </c>
      <c r="F744">
        <v>1</v>
      </c>
      <c r="G744">
        <v>19</v>
      </c>
      <c r="H744">
        <v>3</v>
      </c>
      <c r="I744" t="s">
        <v>25</v>
      </c>
      <c r="J744" t="s">
        <v>27</v>
      </c>
      <c r="K744" t="s">
        <v>26</v>
      </c>
      <c r="L744">
        <v>1348</v>
      </c>
      <c r="N744">
        <v>1009</v>
      </c>
      <c r="O744" t="s">
        <v>19</v>
      </c>
      <c r="P744" t="s">
        <v>19</v>
      </c>
      <c r="Q744">
        <v>1000</v>
      </c>
      <c r="W744">
        <v>0</v>
      </c>
      <c r="X744">
        <v>-1467733540</v>
      </c>
      <c r="Y744">
        <v>1</v>
      </c>
      <c r="AA744">
        <v>53410.15</v>
      </c>
      <c r="AB744">
        <v>0</v>
      </c>
      <c r="AC744">
        <v>0</v>
      </c>
      <c r="AD744">
        <v>0</v>
      </c>
      <c r="AE744">
        <v>53410.15</v>
      </c>
      <c r="AF744">
        <v>0</v>
      </c>
      <c r="AG744">
        <v>0</v>
      </c>
      <c r="AH744">
        <v>0</v>
      </c>
      <c r="AI744">
        <v>1</v>
      </c>
      <c r="AJ744">
        <v>1</v>
      </c>
      <c r="AK744">
        <v>1</v>
      </c>
      <c r="AL744">
        <v>1</v>
      </c>
      <c r="AN744">
        <v>0</v>
      </c>
      <c r="AO744">
        <v>1</v>
      </c>
      <c r="AP744">
        <v>0</v>
      </c>
      <c r="AQ744">
        <v>0</v>
      </c>
      <c r="AR744">
        <v>0</v>
      </c>
      <c r="AS744" t="s">
        <v>3</v>
      </c>
      <c r="AT744">
        <v>1</v>
      </c>
      <c r="AU744" t="s">
        <v>3</v>
      </c>
      <c r="AV744">
        <v>0</v>
      </c>
      <c r="AW744">
        <v>2</v>
      </c>
      <c r="AX744">
        <v>33036256</v>
      </c>
      <c r="AY744">
        <v>1</v>
      </c>
      <c r="AZ744">
        <v>0</v>
      </c>
      <c r="BA744">
        <v>707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Y744*Source!I326</f>
        <v>0.52300000000000002</v>
      </c>
      <c r="CY744">
        <f>AA744</f>
        <v>53410.15</v>
      </c>
      <c r="CZ744">
        <f>AE744</f>
        <v>53410.15</v>
      </c>
      <c r="DA744">
        <f>AI744</f>
        <v>1</v>
      </c>
      <c r="DB744">
        <v>0</v>
      </c>
    </row>
    <row r="745" spans="1:106" x14ac:dyDescent="0.2">
      <c r="A745">
        <f>ROW(Source!A326)</f>
        <v>326</v>
      </c>
      <c r="B745">
        <v>33034105</v>
      </c>
      <c r="C745">
        <v>33036247</v>
      </c>
      <c r="D745">
        <v>32520163</v>
      </c>
      <c r="E745">
        <v>1</v>
      </c>
      <c r="F745">
        <v>1</v>
      </c>
      <c r="G745">
        <v>19</v>
      </c>
      <c r="H745">
        <v>3</v>
      </c>
      <c r="I745" t="s">
        <v>25</v>
      </c>
      <c r="J745" t="s">
        <v>27</v>
      </c>
      <c r="K745" t="s">
        <v>26</v>
      </c>
      <c r="L745">
        <v>1348</v>
      </c>
      <c r="N745">
        <v>1009</v>
      </c>
      <c r="O745" t="s">
        <v>19</v>
      </c>
      <c r="P745" t="s">
        <v>19</v>
      </c>
      <c r="Q745">
        <v>1000</v>
      </c>
      <c r="W745">
        <v>0</v>
      </c>
      <c r="X745">
        <v>-1467733540</v>
      </c>
      <c r="Y745">
        <v>-1</v>
      </c>
      <c r="AA745">
        <v>53410.15</v>
      </c>
      <c r="AB745">
        <v>0</v>
      </c>
      <c r="AC745">
        <v>0</v>
      </c>
      <c r="AD745">
        <v>0</v>
      </c>
      <c r="AE745">
        <v>53410.15</v>
      </c>
      <c r="AF745">
        <v>0</v>
      </c>
      <c r="AG745">
        <v>0</v>
      </c>
      <c r="AH745">
        <v>0</v>
      </c>
      <c r="AI745">
        <v>1</v>
      </c>
      <c r="AJ745">
        <v>1</v>
      </c>
      <c r="AK745">
        <v>1</v>
      </c>
      <c r="AL745">
        <v>1</v>
      </c>
      <c r="AN745">
        <v>0</v>
      </c>
      <c r="AO745">
        <v>0</v>
      </c>
      <c r="AP745">
        <v>0</v>
      </c>
      <c r="AQ745">
        <v>0</v>
      </c>
      <c r="AR745">
        <v>0</v>
      </c>
      <c r="AS745" t="s">
        <v>3</v>
      </c>
      <c r="AT745">
        <v>-1</v>
      </c>
      <c r="AU745" t="s">
        <v>3</v>
      </c>
      <c r="AV745">
        <v>0</v>
      </c>
      <c r="AW745">
        <v>1</v>
      </c>
      <c r="AX745">
        <v>-1</v>
      </c>
      <c r="AY745">
        <v>0</v>
      </c>
      <c r="AZ745">
        <v>0</v>
      </c>
      <c r="BA745" t="s">
        <v>3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Y745*Source!I326</f>
        <v>-0.52300000000000002</v>
      </c>
      <c r="CY745">
        <f>AA745</f>
        <v>53410.15</v>
      </c>
      <c r="CZ745">
        <f>AE745</f>
        <v>53410.15</v>
      </c>
      <c r="DA745">
        <f>AI745</f>
        <v>1</v>
      </c>
      <c r="DB745">
        <v>0</v>
      </c>
    </row>
    <row r="746" spans="1:106" x14ac:dyDescent="0.2">
      <c r="A746">
        <f>ROW(Source!A328)</f>
        <v>328</v>
      </c>
      <c r="B746">
        <v>33034105</v>
      </c>
      <c r="C746">
        <v>33036258</v>
      </c>
      <c r="D746">
        <v>32505425</v>
      </c>
      <c r="E746">
        <v>19</v>
      </c>
      <c r="F746">
        <v>1</v>
      </c>
      <c r="G746">
        <v>19</v>
      </c>
      <c r="H746">
        <v>1</v>
      </c>
      <c r="I746" t="s">
        <v>795</v>
      </c>
      <c r="J746" t="s">
        <v>3</v>
      </c>
      <c r="K746" t="s">
        <v>796</v>
      </c>
      <c r="L746">
        <v>1191</v>
      </c>
      <c r="N746">
        <v>1013</v>
      </c>
      <c r="O746" t="s">
        <v>797</v>
      </c>
      <c r="P746" t="s">
        <v>797</v>
      </c>
      <c r="Q746">
        <v>1</v>
      </c>
      <c r="W746">
        <v>0</v>
      </c>
      <c r="X746">
        <v>476480486</v>
      </c>
      <c r="Y746">
        <v>453.1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1</v>
      </c>
      <c r="AJ746">
        <v>1</v>
      </c>
      <c r="AK746">
        <v>1</v>
      </c>
      <c r="AL746">
        <v>1</v>
      </c>
      <c r="AN746">
        <v>0</v>
      </c>
      <c r="AO746">
        <v>1</v>
      </c>
      <c r="AP746">
        <v>0</v>
      </c>
      <c r="AQ746">
        <v>0</v>
      </c>
      <c r="AR746">
        <v>0</v>
      </c>
      <c r="AS746" t="s">
        <v>3</v>
      </c>
      <c r="AT746">
        <v>453.1</v>
      </c>
      <c r="AU746" t="s">
        <v>3</v>
      </c>
      <c r="AV746">
        <v>1</v>
      </c>
      <c r="AW746">
        <v>2</v>
      </c>
      <c r="AX746">
        <v>33036274</v>
      </c>
      <c r="AY746">
        <v>1</v>
      </c>
      <c r="AZ746">
        <v>0</v>
      </c>
      <c r="BA746">
        <v>708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Y746*Source!I328</f>
        <v>32.30603</v>
      </c>
      <c r="CY746">
        <f>AD746</f>
        <v>0</v>
      </c>
      <c r="CZ746">
        <f>AH746</f>
        <v>0</v>
      </c>
      <c r="DA746">
        <f>AL746</f>
        <v>1</v>
      </c>
      <c r="DB746">
        <v>0</v>
      </c>
    </row>
    <row r="747" spans="1:106" x14ac:dyDescent="0.2">
      <c r="A747">
        <f>ROW(Source!A328)</f>
        <v>328</v>
      </c>
      <c r="B747">
        <v>33034105</v>
      </c>
      <c r="C747">
        <v>33036258</v>
      </c>
      <c r="D747">
        <v>32517073</v>
      </c>
      <c r="E747">
        <v>1</v>
      </c>
      <c r="F747">
        <v>1</v>
      </c>
      <c r="G747">
        <v>19</v>
      </c>
      <c r="H747">
        <v>2</v>
      </c>
      <c r="I747" t="s">
        <v>805</v>
      </c>
      <c r="J747" t="s">
        <v>806</v>
      </c>
      <c r="K747" t="s">
        <v>807</v>
      </c>
      <c r="L747">
        <v>1368</v>
      </c>
      <c r="N747">
        <v>1011</v>
      </c>
      <c r="O747" t="s">
        <v>801</v>
      </c>
      <c r="P747" t="s">
        <v>801</v>
      </c>
      <c r="Q747">
        <v>1</v>
      </c>
      <c r="W747">
        <v>0</v>
      </c>
      <c r="X747">
        <v>-865246060</v>
      </c>
      <c r="Y747">
        <v>1.38</v>
      </c>
      <c r="AA747">
        <v>0</v>
      </c>
      <c r="AB747">
        <v>3.37</v>
      </c>
      <c r="AC747">
        <v>0.85</v>
      </c>
      <c r="AD747">
        <v>0</v>
      </c>
      <c r="AE747">
        <v>0</v>
      </c>
      <c r="AF747">
        <v>3.37</v>
      </c>
      <c r="AG747">
        <v>0.85</v>
      </c>
      <c r="AH747">
        <v>0</v>
      </c>
      <c r="AI747">
        <v>1</v>
      </c>
      <c r="AJ747">
        <v>1</v>
      </c>
      <c r="AK747">
        <v>1</v>
      </c>
      <c r="AL747">
        <v>1</v>
      </c>
      <c r="AN747">
        <v>0</v>
      </c>
      <c r="AO747">
        <v>1</v>
      </c>
      <c r="AP747">
        <v>0</v>
      </c>
      <c r="AQ747">
        <v>0</v>
      </c>
      <c r="AR747">
        <v>0</v>
      </c>
      <c r="AS747" t="s">
        <v>3</v>
      </c>
      <c r="AT747">
        <v>1.38</v>
      </c>
      <c r="AU747" t="s">
        <v>3</v>
      </c>
      <c r="AV747">
        <v>0</v>
      </c>
      <c r="AW747">
        <v>2</v>
      </c>
      <c r="AX747">
        <v>33036275</v>
      </c>
      <c r="AY747">
        <v>1</v>
      </c>
      <c r="AZ747">
        <v>0</v>
      </c>
      <c r="BA747">
        <v>709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Y747*Source!I328</f>
        <v>9.8393999999999995E-2</v>
      </c>
      <c r="CY747">
        <f>AB747</f>
        <v>3.37</v>
      </c>
      <c r="CZ747">
        <f>AF747</f>
        <v>3.37</v>
      </c>
      <c r="DA747">
        <f>AJ747</f>
        <v>1</v>
      </c>
      <c r="DB747">
        <v>0</v>
      </c>
    </row>
    <row r="748" spans="1:106" x14ac:dyDescent="0.2">
      <c r="A748">
        <f>ROW(Source!A328)</f>
        <v>328</v>
      </c>
      <c r="B748">
        <v>33034105</v>
      </c>
      <c r="C748">
        <v>33036258</v>
      </c>
      <c r="D748">
        <v>32516433</v>
      </c>
      <c r="E748">
        <v>1</v>
      </c>
      <c r="F748">
        <v>1</v>
      </c>
      <c r="G748">
        <v>19</v>
      </c>
      <c r="H748">
        <v>2</v>
      </c>
      <c r="I748" t="s">
        <v>808</v>
      </c>
      <c r="J748" t="s">
        <v>809</v>
      </c>
      <c r="K748" t="s">
        <v>810</v>
      </c>
      <c r="L748">
        <v>1368</v>
      </c>
      <c r="N748">
        <v>1011</v>
      </c>
      <c r="O748" t="s">
        <v>801</v>
      </c>
      <c r="P748" t="s">
        <v>801</v>
      </c>
      <c r="Q748">
        <v>1</v>
      </c>
      <c r="W748">
        <v>0</v>
      </c>
      <c r="X748">
        <v>1483315828</v>
      </c>
      <c r="Y748">
        <v>0.31</v>
      </c>
      <c r="AA748">
        <v>0</v>
      </c>
      <c r="AB748">
        <v>566.44000000000005</v>
      </c>
      <c r="AC748">
        <v>281.27999999999997</v>
      </c>
      <c r="AD748">
        <v>0</v>
      </c>
      <c r="AE748">
        <v>0</v>
      </c>
      <c r="AF748">
        <v>566.44000000000005</v>
      </c>
      <c r="AG748">
        <v>281.27999999999997</v>
      </c>
      <c r="AH748">
        <v>0</v>
      </c>
      <c r="AI748">
        <v>1</v>
      </c>
      <c r="AJ748">
        <v>1</v>
      </c>
      <c r="AK748">
        <v>1</v>
      </c>
      <c r="AL748">
        <v>1</v>
      </c>
      <c r="AN748">
        <v>0</v>
      </c>
      <c r="AO748">
        <v>1</v>
      </c>
      <c r="AP748">
        <v>0</v>
      </c>
      <c r="AQ748">
        <v>0</v>
      </c>
      <c r="AR748">
        <v>0</v>
      </c>
      <c r="AS748" t="s">
        <v>3</v>
      </c>
      <c r="AT748">
        <v>0.31</v>
      </c>
      <c r="AU748" t="s">
        <v>3</v>
      </c>
      <c r="AV748">
        <v>0</v>
      </c>
      <c r="AW748">
        <v>2</v>
      </c>
      <c r="AX748">
        <v>33036276</v>
      </c>
      <c r="AY748">
        <v>1</v>
      </c>
      <c r="AZ748">
        <v>0</v>
      </c>
      <c r="BA748">
        <v>710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Y748*Source!I328</f>
        <v>2.2103000000000001E-2</v>
      </c>
      <c r="CY748">
        <f>AB748</f>
        <v>566.44000000000005</v>
      </c>
      <c r="CZ748">
        <f>AF748</f>
        <v>566.44000000000005</v>
      </c>
      <c r="DA748">
        <f>AJ748</f>
        <v>1</v>
      </c>
      <c r="DB748">
        <v>0</v>
      </c>
    </row>
    <row r="749" spans="1:106" x14ac:dyDescent="0.2">
      <c r="A749">
        <f>ROW(Source!A328)</f>
        <v>328</v>
      </c>
      <c r="B749">
        <v>33034105</v>
      </c>
      <c r="C749">
        <v>33036258</v>
      </c>
      <c r="D749">
        <v>32516599</v>
      </c>
      <c r="E749">
        <v>1</v>
      </c>
      <c r="F749">
        <v>1</v>
      </c>
      <c r="G749">
        <v>19</v>
      </c>
      <c r="H749">
        <v>2</v>
      </c>
      <c r="I749" t="s">
        <v>811</v>
      </c>
      <c r="J749" t="s">
        <v>812</v>
      </c>
      <c r="K749" t="s">
        <v>813</v>
      </c>
      <c r="L749">
        <v>1368</v>
      </c>
      <c r="N749">
        <v>1011</v>
      </c>
      <c r="O749" t="s">
        <v>801</v>
      </c>
      <c r="P749" t="s">
        <v>801</v>
      </c>
      <c r="Q749">
        <v>1</v>
      </c>
      <c r="W749">
        <v>0</v>
      </c>
      <c r="X749">
        <v>47389749</v>
      </c>
      <c r="Y749">
        <v>26.25</v>
      </c>
      <c r="AA749">
        <v>0</v>
      </c>
      <c r="AB749">
        <v>9.7100000000000009</v>
      </c>
      <c r="AC749">
        <v>2.25</v>
      </c>
      <c r="AD749">
        <v>0</v>
      </c>
      <c r="AE749">
        <v>0</v>
      </c>
      <c r="AF749">
        <v>9.7100000000000009</v>
      </c>
      <c r="AG749">
        <v>2.25</v>
      </c>
      <c r="AH749">
        <v>0</v>
      </c>
      <c r="AI749">
        <v>1</v>
      </c>
      <c r="AJ749">
        <v>1</v>
      </c>
      <c r="AK749">
        <v>1</v>
      </c>
      <c r="AL749">
        <v>1</v>
      </c>
      <c r="AN749">
        <v>0</v>
      </c>
      <c r="AO749">
        <v>1</v>
      </c>
      <c r="AP749">
        <v>0</v>
      </c>
      <c r="AQ749">
        <v>0</v>
      </c>
      <c r="AR749">
        <v>0</v>
      </c>
      <c r="AS749" t="s">
        <v>3</v>
      </c>
      <c r="AT749">
        <v>26.25</v>
      </c>
      <c r="AU749" t="s">
        <v>3</v>
      </c>
      <c r="AV749">
        <v>0</v>
      </c>
      <c r="AW749">
        <v>2</v>
      </c>
      <c r="AX749">
        <v>33036277</v>
      </c>
      <c r="AY749">
        <v>1</v>
      </c>
      <c r="AZ749">
        <v>0</v>
      </c>
      <c r="BA749">
        <v>711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Y749*Source!I328</f>
        <v>1.8716250000000001</v>
      </c>
      <c r="CY749">
        <f>AB749</f>
        <v>9.7100000000000009</v>
      </c>
      <c r="CZ749">
        <f>AF749</f>
        <v>9.7100000000000009</v>
      </c>
      <c r="DA749">
        <f>AJ749</f>
        <v>1</v>
      </c>
      <c r="DB749">
        <v>0</v>
      </c>
    </row>
    <row r="750" spans="1:106" x14ac:dyDescent="0.2">
      <c r="A750">
        <f>ROW(Source!A328)</f>
        <v>328</v>
      </c>
      <c r="B750">
        <v>33034105</v>
      </c>
      <c r="C750">
        <v>33036258</v>
      </c>
      <c r="D750">
        <v>32517836</v>
      </c>
      <c r="E750">
        <v>1</v>
      </c>
      <c r="F750">
        <v>1</v>
      </c>
      <c r="G750">
        <v>19</v>
      </c>
      <c r="H750">
        <v>3</v>
      </c>
      <c r="I750" t="s">
        <v>814</v>
      </c>
      <c r="J750" t="s">
        <v>815</v>
      </c>
      <c r="K750" t="s">
        <v>816</v>
      </c>
      <c r="L750">
        <v>1348</v>
      </c>
      <c r="N750">
        <v>1009</v>
      </c>
      <c r="O750" t="s">
        <v>19</v>
      </c>
      <c r="P750" t="s">
        <v>19</v>
      </c>
      <c r="Q750">
        <v>1000</v>
      </c>
      <c r="W750">
        <v>0</v>
      </c>
      <c r="X750">
        <v>1571432467</v>
      </c>
      <c r="Y750">
        <v>0.04</v>
      </c>
      <c r="AA750">
        <v>31493.279999999999</v>
      </c>
      <c r="AB750">
        <v>0</v>
      </c>
      <c r="AC750">
        <v>0</v>
      </c>
      <c r="AD750">
        <v>0</v>
      </c>
      <c r="AE750">
        <v>31493.279999999999</v>
      </c>
      <c r="AF750">
        <v>0</v>
      </c>
      <c r="AG750">
        <v>0</v>
      </c>
      <c r="AH750">
        <v>0</v>
      </c>
      <c r="AI750">
        <v>1</v>
      </c>
      <c r="AJ750">
        <v>1</v>
      </c>
      <c r="AK750">
        <v>1</v>
      </c>
      <c r="AL750">
        <v>1</v>
      </c>
      <c r="AN750">
        <v>0</v>
      </c>
      <c r="AO750">
        <v>1</v>
      </c>
      <c r="AP750">
        <v>0</v>
      </c>
      <c r="AQ750">
        <v>0</v>
      </c>
      <c r="AR750">
        <v>0</v>
      </c>
      <c r="AS750" t="s">
        <v>3</v>
      </c>
      <c r="AT750">
        <v>0.04</v>
      </c>
      <c r="AU750" t="s">
        <v>3</v>
      </c>
      <c r="AV750">
        <v>0</v>
      </c>
      <c r="AW750">
        <v>2</v>
      </c>
      <c r="AX750">
        <v>33036278</v>
      </c>
      <c r="AY750">
        <v>1</v>
      </c>
      <c r="AZ750">
        <v>0</v>
      </c>
      <c r="BA750">
        <v>712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Y750*Source!I328</f>
        <v>2.8519999999999999E-3</v>
      </c>
      <c r="CY750">
        <f t="shared" ref="CY750:CY760" si="111">AA750</f>
        <v>31493.279999999999</v>
      </c>
      <c r="CZ750">
        <f t="shared" ref="CZ750:CZ760" si="112">AE750</f>
        <v>31493.279999999999</v>
      </c>
      <c r="DA750">
        <f t="shared" ref="DA750:DA760" si="113">AI750</f>
        <v>1</v>
      </c>
      <c r="DB750">
        <v>0</v>
      </c>
    </row>
    <row r="751" spans="1:106" x14ac:dyDescent="0.2">
      <c r="A751">
        <f>ROW(Source!A328)</f>
        <v>328</v>
      </c>
      <c r="B751">
        <v>33034105</v>
      </c>
      <c r="C751">
        <v>33036258</v>
      </c>
      <c r="D751">
        <v>32518156</v>
      </c>
      <c r="E751">
        <v>1</v>
      </c>
      <c r="F751">
        <v>1</v>
      </c>
      <c r="G751">
        <v>19</v>
      </c>
      <c r="H751">
        <v>3</v>
      </c>
      <c r="I751" t="s">
        <v>817</v>
      </c>
      <c r="J751" t="s">
        <v>818</v>
      </c>
      <c r="K751" t="s">
        <v>819</v>
      </c>
      <c r="L751">
        <v>1348</v>
      </c>
      <c r="N751">
        <v>1009</v>
      </c>
      <c r="O751" t="s">
        <v>19</v>
      </c>
      <c r="P751" t="s">
        <v>19</v>
      </c>
      <c r="Q751">
        <v>1000</v>
      </c>
      <c r="W751">
        <v>0</v>
      </c>
      <c r="X751">
        <v>1574046373</v>
      </c>
      <c r="Y751">
        <v>3.6999999999999998E-2</v>
      </c>
      <c r="AA751">
        <v>45454.3</v>
      </c>
      <c r="AB751">
        <v>0</v>
      </c>
      <c r="AC751">
        <v>0</v>
      </c>
      <c r="AD751">
        <v>0</v>
      </c>
      <c r="AE751">
        <v>45454.3</v>
      </c>
      <c r="AF751">
        <v>0</v>
      </c>
      <c r="AG751">
        <v>0</v>
      </c>
      <c r="AH751">
        <v>0</v>
      </c>
      <c r="AI751">
        <v>1</v>
      </c>
      <c r="AJ751">
        <v>1</v>
      </c>
      <c r="AK751">
        <v>1</v>
      </c>
      <c r="AL751">
        <v>1</v>
      </c>
      <c r="AN751">
        <v>0</v>
      </c>
      <c r="AO751">
        <v>1</v>
      </c>
      <c r="AP751">
        <v>0</v>
      </c>
      <c r="AQ751">
        <v>0</v>
      </c>
      <c r="AR751">
        <v>0</v>
      </c>
      <c r="AS751" t="s">
        <v>3</v>
      </c>
      <c r="AT751">
        <v>3.6999999999999998E-2</v>
      </c>
      <c r="AU751" t="s">
        <v>3</v>
      </c>
      <c r="AV751">
        <v>0</v>
      </c>
      <c r="AW751">
        <v>2</v>
      </c>
      <c r="AX751">
        <v>33036279</v>
      </c>
      <c r="AY751">
        <v>1</v>
      </c>
      <c r="AZ751">
        <v>0</v>
      </c>
      <c r="BA751">
        <v>713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Y751*Source!I328</f>
        <v>2.6381E-3</v>
      </c>
      <c r="CY751">
        <f t="shared" si="111"/>
        <v>45454.3</v>
      </c>
      <c r="CZ751">
        <f t="shared" si="112"/>
        <v>45454.3</v>
      </c>
      <c r="DA751">
        <f t="shared" si="113"/>
        <v>1</v>
      </c>
      <c r="DB751">
        <v>0</v>
      </c>
    </row>
    <row r="752" spans="1:106" x14ac:dyDescent="0.2">
      <c r="A752">
        <f>ROW(Source!A328)</f>
        <v>328</v>
      </c>
      <c r="B752">
        <v>33034105</v>
      </c>
      <c r="C752">
        <v>33036258</v>
      </c>
      <c r="D752">
        <v>32518894</v>
      </c>
      <c r="E752">
        <v>1</v>
      </c>
      <c r="F752">
        <v>1</v>
      </c>
      <c r="G752">
        <v>19</v>
      </c>
      <c r="H752">
        <v>3</v>
      </c>
      <c r="I752" t="s">
        <v>820</v>
      </c>
      <c r="J752" t="s">
        <v>821</v>
      </c>
      <c r="K752" t="s">
        <v>822</v>
      </c>
      <c r="L752">
        <v>1327</v>
      </c>
      <c r="N752">
        <v>1005</v>
      </c>
      <c r="O752" t="s">
        <v>823</v>
      </c>
      <c r="P752" t="s">
        <v>823</v>
      </c>
      <c r="Q752">
        <v>1</v>
      </c>
      <c r="W752">
        <v>0</v>
      </c>
      <c r="X752">
        <v>-1132375348</v>
      </c>
      <c r="Y752">
        <v>5.6</v>
      </c>
      <c r="AA752">
        <v>63.78</v>
      </c>
      <c r="AB752">
        <v>0</v>
      </c>
      <c r="AC752">
        <v>0</v>
      </c>
      <c r="AD752">
        <v>0</v>
      </c>
      <c r="AE752">
        <v>63.78</v>
      </c>
      <c r="AF752">
        <v>0</v>
      </c>
      <c r="AG752">
        <v>0</v>
      </c>
      <c r="AH752">
        <v>0</v>
      </c>
      <c r="AI752">
        <v>1</v>
      </c>
      <c r="AJ752">
        <v>1</v>
      </c>
      <c r="AK752">
        <v>1</v>
      </c>
      <c r="AL752">
        <v>1</v>
      </c>
      <c r="AN752">
        <v>0</v>
      </c>
      <c r="AO752">
        <v>1</v>
      </c>
      <c r="AP752">
        <v>0</v>
      </c>
      <c r="AQ752">
        <v>0</v>
      </c>
      <c r="AR752">
        <v>0</v>
      </c>
      <c r="AS752" t="s">
        <v>3</v>
      </c>
      <c r="AT752">
        <v>5.6</v>
      </c>
      <c r="AU752" t="s">
        <v>3</v>
      </c>
      <c r="AV752">
        <v>0</v>
      </c>
      <c r="AW752">
        <v>2</v>
      </c>
      <c r="AX752">
        <v>33036281</v>
      </c>
      <c r="AY752">
        <v>1</v>
      </c>
      <c r="AZ752">
        <v>0</v>
      </c>
      <c r="BA752">
        <v>714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Y752*Source!I328</f>
        <v>0.39927999999999997</v>
      </c>
      <c r="CY752">
        <f t="shared" si="111"/>
        <v>63.78</v>
      </c>
      <c r="CZ752">
        <f t="shared" si="112"/>
        <v>63.78</v>
      </c>
      <c r="DA752">
        <f t="shared" si="113"/>
        <v>1</v>
      </c>
      <c r="DB752">
        <v>0</v>
      </c>
    </row>
    <row r="753" spans="1:106" x14ac:dyDescent="0.2">
      <c r="A753">
        <f>ROW(Source!A328)</f>
        <v>328</v>
      </c>
      <c r="B753">
        <v>33034105</v>
      </c>
      <c r="C753">
        <v>33036258</v>
      </c>
      <c r="D753">
        <v>32517311</v>
      </c>
      <c r="E753">
        <v>1</v>
      </c>
      <c r="F753">
        <v>1</v>
      </c>
      <c r="G753">
        <v>19</v>
      </c>
      <c r="H753">
        <v>3</v>
      </c>
      <c r="I753" t="s">
        <v>824</v>
      </c>
      <c r="J753" t="s">
        <v>825</v>
      </c>
      <c r="K753" t="s">
        <v>826</v>
      </c>
      <c r="L753">
        <v>1348</v>
      </c>
      <c r="N753">
        <v>1009</v>
      </c>
      <c r="O753" t="s">
        <v>19</v>
      </c>
      <c r="P753" t="s">
        <v>19</v>
      </c>
      <c r="Q753">
        <v>1000</v>
      </c>
      <c r="W753">
        <v>0</v>
      </c>
      <c r="X753">
        <v>1471527661</v>
      </c>
      <c r="Y753">
        <v>0.05</v>
      </c>
      <c r="AA753">
        <v>4752.91</v>
      </c>
      <c r="AB753">
        <v>0</v>
      </c>
      <c r="AC753">
        <v>0</v>
      </c>
      <c r="AD753">
        <v>0</v>
      </c>
      <c r="AE753">
        <v>4752.91</v>
      </c>
      <c r="AF753">
        <v>0</v>
      </c>
      <c r="AG753">
        <v>0</v>
      </c>
      <c r="AH753">
        <v>0</v>
      </c>
      <c r="AI753">
        <v>1</v>
      </c>
      <c r="AJ753">
        <v>1</v>
      </c>
      <c r="AK753">
        <v>1</v>
      </c>
      <c r="AL753">
        <v>1</v>
      </c>
      <c r="AN753">
        <v>0</v>
      </c>
      <c r="AO753">
        <v>1</v>
      </c>
      <c r="AP753">
        <v>0</v>
      </c>
      <c r="AQ753">
        <v>0</v>
      </c>
      <c r="AR753">
        <v>0</v>
      </c>
      <c r="AS753" t="s">
        <v>3</v>
      </c>
      <c r="AT753">
        <v>0.05</v>
      </c>
      <c r="AU753" t="s">
        <v>3</v>
      </c>
      <c r="AV753">
        <v>0</v>
      </c>
      <c r="AW753">
        <v>2</v>
      </c>
      <c r="AX753">
        <v>33036280</v>
      </c>
      <c r="AY753">
        <v>1</v>
      </c>
      <c r="AZ753">
        <v>0</v>
      </c>
      <c r="BA753">
        <v>715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Y753*Source!I328</f>
        <v>3.5650000000000005E-3</v>
      </c>
      <c r="CY753">
        <f t="shared" si="111"/>
        <v>4752.91</v>
      </c>
      <c r="CZ753">
        <f t="shared" si="112"/>
        <v>4752.91</v>
      </c>
      <c r="DA753">
        <f t="shared" si="113"/>
        <v>1</v>
      </c>
      <c r="DB753">
        <v>0</v>
      </c>
    </row>
    <row r="754" spans="1:106" x14ac:dyDescent="0.2">
      <c r="A754">
        <f>ROW(Source!A328)</f>
        <v>328</v>
      </c>
      <c r="B754">
        <v>33034105</v>
      </c>
      <c r="C754">
        <v>33036258</v>
      </c>
      <c r="D754">
        <v>32519061</v>
      </c>
      <c r="E754">
        <v>1</v>
      </c>
      <c r="F754">
        <v>1</v>
      </c>
      <c r="G754">
        <v>19</v>
      </c>
      <c r="H754">
        <v>3</v>
      </c>
      <c r="I754" t="s">
        <v>827</v>
      </c>
      <c r="J754" t="s">
        <v>828</v>
      </c>
      <c r="K754" t="s">
        <v>829</v>
      </c>
      <c r="L754">
        <v>1339</v>
      </c>
      <c r="N754">
        <v>1007</v>
      </c>
      <c r="O754" t="s">
        <v>830</v>
      </c>
      <c r="P754" t="s">
        <v>830</v>
      </c>
      <c r="Q754">
        <v>1</v>
      </c>
      <c r="W754">
        <v>0</v>
      </c>
      <c r="X754">
        <v>1653821073</v>
      </c>
      <c r="Y754">
        <v>1.75</v>
      </c>
      <c r="AA754">
        <v>29.98</v>
      </c>
      <c r="AB754">
        <v>0</v>
      </c>
      <c r="AC754">
        <v>0</v>
      </c>
      <c r="AD754">
        <v>0</v>
      </c>
      <c r="AE754">
        <v>29.98</v>
      </c>
      <c r="AF754">
        <v>0</v>
      </c>
      <c r="AG754">
        <v>0</v>
      </c>
      <c r="AH754">
        <v>0</v>
      </c>
      <c r="AI754">
        <v>1</v>
      </c>
      <c r="AJ754">
        <v>1</v>
      </c>
      <c r="AK754">
        <v>1</v>
      </c>
      <c r="AL754">
        <v>1</v>
      </c>
      <c r="AN754">
        <v>0</v>
      </c>
      <c r="AO754">
        <v>1</v>
      </c>
      <c r="AP754">
        <v>0</v>
      </c>
      <c r="AQ754">
        <v>0</v>
      </c>
      <c r="AR754">
        <v>0</v>
      </c>
      <c r="AS754" t="s">
        <v>3</v>
      </c>
      <c r="AT754">
        <v>1.75</v>
      </c>
      <c r="AU754" t="s">
        <v>3</v>
      </c>
      <c r="AV754">
        <v>0</v>
      </c>
      <c r="AW754">
        <v>2</v>
      </c>
      <c r="AX754">
        <v>33036282</v>
      </c>
      <c r="AY754">
        <v>1</v>
      </c>
      <c r="AZ754">
        <v>0</v>
      </c>
      <c r="BA754">
        <v>716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Y754*Source!I328</f>
        <v>0.124775</v>
      </c>
      <c r="CY754">
        <f t="shared" si="111"/>
        <v>29.98</v>
      </c>
      <c r="CZ754">
        <f t="shared" si="112"/>
        <v>29.98</v>
      </c>
      <c r="DA754">
        <f t="shared" si="113"/>
        <v>1</v>
      </c>
      <c r="DB754">
        <v>0</v>
      </c>
    </row>
    <row r="755" spans="1:106" x14ac:dyDescent="0.2">
      <c r="A755">
        <f>ROW(Source!A328)</f>
        <v>328</v>
      </c>
      <c r="B755">
        <v>33034105</v>
      </c>
      <c r="C755">
        <v>33036258</v>
      </c>
      <c r="D755">
        <v>32517740</v>
      </c>
      <c r="E755">
        <v>1</v>
      </c>
      <c r="F755">
        <v>1</v>
      </c>
      <c r="G755">
        <v>19</v>
      </c>
      <c r="H755">
        <v>3</v>
      </c>
      <c r="I755" t="s">
        <v>831</v>
      </c>
      <c r="J755" t="s">
        <v>832</v>
      </c>
      <c r="K755" t="s">
        <v>833</v>
      </c>
      <c r="L755">
        <v>1339</v>
      </c>
      <c r="N755">
        <v>1007</v>
      </c>
      <c r="O755" t="s">
        <v>830</v>
      </c>
      <c r="P755" t="s">
        <v>830</v>
      </c>
      <c r="Q755">
        <v>1</v>
      </c>
      <c r="W755">
        <v>0</v>
      </c>
      <c r="X755">
        <v>-86784973</v>
      </c>
      <c r="Y755">
        <v>0.08</v>
      </c>
      <c r="AA755">
        <v>4993.7</v>
      </c>
      <c r="AB755">
        <v>0</v>
      </c>
      <c r="AC755">
        <v>0</v>
      </c>
      <c r="AD755">
        <v>0</v>
      </c>
      <c r="AE755">
        <v>4993.7</v>
      </c>
      <c r="AF755">
        <v>0</v>
      </c>
      <c r="AG755">
        <v>0</v>
      </c>
      <c r="AH755">
        <v>0</v>
      </c>
      <c r="AI755">
        <v>1</v>
      </c>
      <c r="AJ755">
        <v>1</v>
      </c>
      <c r="AK755">
        <v>1</v>
      </c>
      <c r="AL755">
        <v>1</v>
      </c>
      <c r="AN755">
        <v>0</v>
      </c>
      <c r="AO755">
        <v>1</v>
      </c>
      <c r="AP755">
        <v>0</v>
      </c>
      <c r="AQ755">
        <v>0</v>
      </c>
      <c r="AR755">
        <v>0</v>
      </c>
      <c r="AS755" t="s">
        <v>3</v>
      </c>
      <c r="AT755">
        <v>0.08</v>
      </c>
      <c r="AU755" t="s">
        <v>3</v>
      </c>
      <c r="AV755">
        <v>0</v>
      </c>
      <c r="AW755">
        <v>2</v>
      </c>
      <c r="AX755">
        <v>33036283</v>
      </c>
      <c r="AY755">
        <v>1</v>
      </c>
      <c r="AZ755">
        <v>0</v>
      </c>
      <c r="BA755">
        <v>717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Y755*Source!I328</f>
        <v>5.7039999999999999E-3</v>
      </c>
      <c r="CY755">
        <f t="shared" si="111"/>
        <v>4993.7</v>
      </c>
      <c r="CZ755">
        <f t="shared" si="112"/>
        <v>4993.7</v>
      </c>
      <c r="DA755">
        <f t="shared" si="113"/>
        <v>1</v>
      </c>
      <c r="DB755">
        <v>0</v>
      </c>
    </row>
    <row r="756" spans="1:106" x14ac:dyDescent="0.2">
      <c r="A756">
        <f>ROW(Source!A328)</f>
        <v>328</v>
      </c>
      <c r="B756">
        <v>33034105</v>
      </c>
      <c r="C756">
        <v>33036258</v>
      </c>
      <c r="D756">
        <v>32517729</v>
      </c>
      <c r="E756">
        <v>1</v>
      </c>
      <c r="F756">
        <v>1</v>
      </c>
      <c r="G756">
        <v>19</v>
      </c>
      <c r="H756">
        <v>3</v>
      </c>
      <c r="I756" t="s">
        <v>834</v>
      </c>
      <c r="J756" t="s">
        <v>835</v>
      </c>
      <c r="K756" t="s">
        <v>836</v>
      </c>
      <c r="L756">
        <v>1339</v>
      </c>
      <c r="N756">
        <v>1007</v>
      </c>
      <c r="O756" t="s">
        <v>830</v>
      </c>
      <c r="P756" t="s">
        <v>830</v>
      </c>
      <c r="Q756">
        <v>1</v>
      </c>
      <c r="W756">
        <v>0</v>
      </c>
      <c r="X756">
        <v>-36459073</v>
      </c>
      <c r="Y756">
        <v>0.69</v>
      </c>
      <c r="AA756">
        <v>3762.19</v>
      </c>
      <c r="AB756">
        <v>0</v>
      </c>
      <c r="AC756">
        <v>0</v>
      </c>
      <c r="AD756">
        <v>0</v>
      </c>
      <c r="AE756">
        <v>3762.19</v>
      </c>
      <c r="AF756">
        <v>0</v>
      </c>
      <c r="AG756">
        <v>0</v>
      </c>
      <c r="AH756">
        <v>0</v>
      </c>
      <c r="AI756">
        <v>1</v>
      </c>
      <c r="AJ756">
        <v>1</v>
      </c>
      <c r="AK756">
        <v>1</v>
      </c>
      <c r="AL756">
        <v>1</v>
      </c>
      <c r="AN756">
        <v>0</v>
      </c>
      <c r="AO756">
        <v>1</v>
      </c>
      <c r="AP756">
        <v>0</v>
      </c>
      <c r="AQ756">
        <v>0</v>
      </c>
      <c r="AR756">
        <v>0</v>
      </c>
      <c r="AS756" t="s">
        <v>3</v>
      </c>
      <c r="AT756">
        <v>0.69</v>
      </c>
      <c r="AU756" t="s">
        <v>3</v>
      </c>
      <c r="AV756">
        <v>0</v>
      </c>
      <c r="AW756">
        <v>2</v>
      </c>
      <c r="AX756">
        <v>33036284</v>
      </c>
      <c r="AY756">
        <v>1</v>
      </c>
      <c r="AZ756">
        <v>0</v>
      </c>
      <c r="BA756">
        <v>718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Y756*Source!I328</f>
        <v>4.9196999999999998E-2</v>
      </c>
      <c r="CY756">
        <f t="shared" si="111"/>
        <v>3762.19</v>
      </c>
      <c r="CZ756">
        <f t="shared" si="112"/>
        <v>3762.19</v>
      </c>
      <c r="DA756">
        <f t="shared" si="113"/>
        <v>1</v>
      </c>
      <c r="DB756">
        <v>0</v>
      </c>
    </row>
    <row r="757" spans="1:106" x14ac:dyDescent="0.2">
      <c r="A757">
        <f>ROW(Source!A328)</f>
        <v>328</v>
      </c>
      <c r="B757">
        <v>33034105</v>
      </c>
      <c r="C757">
        <v>33036258</v>
      </c>
      <c r="D757">
        <v>32517783</v>
      </c>
      <c r="E757">
        <v>1</v>
      </c>
      <c r="F757">
        <v>1</v>
      </c>
      <c r="G757">
        <v>19</v>
      </c>
      <c r="H757">
        <v>3</v>
      </c>
      <c r="I757" t="s">
        <v>837</v>
      </c>
      <c r="J757" t="s">
        <v>838</v>
      </c>
      <c r="K757" t="s">
        <v>839</v>
      </c>
      <c r="L757">
        <v>1339</v>
      </c>
      <c r="N757">
        <v>1007</v>
      </c>
      <c r="O757" t="s">
        <v>830</v>
      </c>
      <c r="P757" t="s">
        <v>830</v>
      </c>
      <c r="Q757">
        <v>1</v>
      </c>
      <c r="W757">
        <v>0</v>
      </c>
      <c r="X757">
        <v>-1282603236</v>
      </c>
      <c r="Y757">
        <v>0.2</v>
      </c>
      <c r="AA757">
        <v>5631.96</v>
      </c>
      <c r="AB757">
        <v>0</v>
      </c>
      <c r="AC757">
        <v>0</v>
      </c>
      <c r="AD757">
        <v>0</v>
      </c>
      <c r="AE757">
        <v>5631.96</v>
      </c>
      <c r="AF757">
        <v>0</v>
      </c>
      <c r="AG757">
        <v>0</v>
      </c>
      <c r="AH757">
        <v>0</v>
      </c>
      <c r="AI757">
        <v>1</v>
      </c>
      <c r="AJ757">
        <v>1</v>
      </c>
      <c r="AK757">
        <v>1</v>
      </c>
      <c r="AL757">
        <v>1</v>
      </c>
      <c r="AN757">
        <v>0</v>
      </c>
      <c r="AO757">
        <v>1</v>
      </c>
      <c r="AP757">
        <v>0</v>
      </c>
      <c r="AQ757">
        <v>0</v>
      </c>
      <c r="AR757">
        <v>0</v>
      </c>
      <c r="AS757" t="s">
        <v>3</v>
      </c>
      <c r="AT757">
        <v>0.2</v>
      </c>
      <c r="AU757" t="s">
        <v>3</v>
      </c>
      <c r="AV757">
        <v>0</v>
      </c>
      <c r="AW757">
        <v>2</v>
      </c>
      <c r="AX757">
        <v>33036285</v>
      </c>
      <c r="AY757">
        <v>1</v>
      </c>
      <c r="AZ757">
        <v>0</v>
      </c>
      <c r="BA757">
        <v>719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Y757*Source!I328</f>
        <v>1.4260000000000002E-2</v>
      </c>
      <c r="CY757">
        <f t="shared" si="111"/>
        <v>5631.96</v>
      </c>
      <c r="CZ757">
        <f t="shared" si="112"/>
        <v>5631.96</v>
      </c>
      <c r="DA757">
        <f t="shared" si="113"/>
        <v>1</v>
      </c>
      <c r="DB757">
        <v>0</v>
      </c>
    </row>
    <row r="758" spans="1:106" x14ac:dyDescent="0.2">
      <c r="A758">
        <f>ROW(Source!A328)</f>
        <v>328</v>
      </c>
      <c r="B758">
        <v>33034105</v>
      </c>
      <c r="C758">
        <v>33036258</v>
      </c>
      <c r="D758">
        <v>32517784</v>
      </c>
      <c r="E758">
        <v>1</v>
      </c>
      <c r="F758">
        <v>1</v>
      </c>
      <c r="G758">
        <v>19</v>
      </c>
      <c r="H758">
        <v>3</v>
      </c>
      <c r="I758" t="s">
        <v>840</v>
      </c>
      <c r="J758" t="s">
        <v>841</v>
      </c>
      <c r="K758" t="s">
        <v>842</v>
      </c>
      <c r="L758">
        <v>1339</v>
      </c>
      <c r="N758">
        <v>1007</v>
      </c>
      <c r="O758" t="s">
        <v>830</v>
      </c>
      <c r="P758" t="s">
        <v>830</v>
      </c>
      <c r="Q758">
        <v>1</v>
      </c>
      <c r="W758">
        <v>0</v>
      </c>
      <c r="X758">
        <v>966492149</v>
      </c>
      <c r="Y758">
        <v>0.69</v>
      </c>
      <c r="AA758">
        <v>5631.96</v>
      </c>
      <c r="AB758">
        <v>0</v>
      </c>
      <c r="AC758">
        <v>0</v>
      </c>
      <c r="AD758">
        <v>0</v>
      </c>
      <c r="AE758">
        <v>5631.96</v>
      </c>
      <c r="AF758">
        <v>0</v>
      </c>
      <c r="AG758">
        <v>0</v>
      </c>
      <c r="AH758">
        <v>0</v>
      </c>
      <c r="AI758">
        <v>1</v>
      </c>
      <c r="AJ758">
        <v>1</v>
      </c>
      <c r="AK758">
        <v>1</v>
      </c>
      <c r="AL758">
        <v>1</v>
      </c>
      <c r="AN758">
        <v>0</v>
      </c>
      <c r="AO758">
        <v>1</v>
      </c>
      <c r="AP758">
        <v>0</v>
      </c>
      <c r="AQ758">
        <v>0</v>
      </c>
      <c r="AR758">
        <v>0</v>
      </c>
      <c r="AS758" t="s">
        <v>3</v>
      </c>
      <c r="AT758">
        <v>0.69</v>
      </c>
      <c r="AU758" t="s">
        <v>3</v>
      </c>
      <c r="AV758">
        <v>0</v>
      </c>
      <c r="AW758">
        <v>2</v>
      </c>
      <c r="AX758">
        <v>33036286</v>
      </c>
      <c r="AY758">
        <v>1</v>
      </c>
      <c r="AZ758">
        <v>0</v>
      </c>
      <c r="BA758">
        <v>720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Y758*Source!I328</f>
        <v>4.9196999999999998E-2</v>
      </c>
      <c r="CY758">
        <f t="shared" si="111"/>
        <v>5631.96</v>
      </c>
      <c r="CZ758">
        <f t="shared" si="112"/>
        <v>5631.96</v>
      </c>
      <c r="DA758">
        <f t="shared" si="113"/>
        <v>1</v>
      </c>
      <c r="DB758">
        <v>0</v>
      </c>
    </row>
    <row r="759" spans="1:106" x14ac:dyDescent="0.2">
      <c r="A759">
        <f>ROW(Source!A328)</f>
        <v>328</v>
      </c>
      <c r="B759">
        <v>33034105</v>
      </c>
      <c r="C759">
        <v>33036258</v>
      </c>
      <c r="D759">
        <v>32519911</v>
      </c>
      <c r="E759">
        <v>1</v>
      </c>
      <c r="F759">
        <v>1</v>
      </c>
      <c r="G759">
        <v>19</v>
      </c>
      <c r="H759">
        <v>3</v>
      </c>
      <c r="I759" t="s">
        <v>843</v>
      </c>
      <c r="J759" t="s">
        <v>844</v>
      </c>
      <c r="K759" t="s">
        <v>845</v>
      </c>
      <c r="L759">
        <v>1339</v>
      </c>
      <c r="N759">
        <v>1007</v>
      </c>
      <c r="O759" t="s">
        <v>830</v>
      </c>
      <c r="P759" t="s">
        <v>830</v>
      </c>
      <c r="Q759">
        <v>1</v>
      </c>
      <c r="W759">
        <v>0</v>
      </c>
      <c r="X759">
        <v>-1613524913</v>
      </c>
      <c r="Y759">
        <v>102</v>
      </c>
      <c r="AA759">
        <v>3195.93</v>
      </c>
      <c r="AB759">
        <v>0</v>
      </c>
      <c r="AC759">
        <v>0</v>
      </c>
      <c r="AD759">
        <v>0</v>
      </c>
      <c r="AE759">
        <v>3195.93</v>
      </c>
      <c r="AF759">
        <v>0</v>
      </c>
      <c r="AG759">
        <v>0</v>
      </c>
      <c r="AH759">
        <v>0</v>
      </c>
      <c r="AI759">
        <v>1</v>
      </c>
      <c r="AJ759">
        <v>1</v>
      </c>
      <c r="AK759">
        <v>1</v>
      </c>
      <c r="AL759">
        <v>1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102</v>
      </c>
      <c r="AU759" t="s">
        <v>3</v>
      </c>
      <c r="AV759">
        <v>0</v>
      </c>
      <c r="AW759">
        <v>2</v>
      </c>
      <c r="AX759">
        <v>33036287</v>
      </c>
      <c r="AY759">
        <v>1</v>
      </c>
      <c r="AZ759">
        <v>0</v>
      </c>
      <c r="BA759">
        <v>721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Y759*Source!I328</f>
        <v>7.2726000000000006</v>
      </c>
      <c r="CY759">
        <f t="shared" si="111"/>
        <v>3195.93</v>
      </c>
      <c r="CZ759">
        <f t="shared" si="112"/>
        <v>3195.93</v>
      </c>
      <c r="DA759">
        <f t="shared" si="113"/>
        <v>1</v>
      </c>
      <c r="DB759">
        <v>0</v>
      </c>
    </row>
    <row r="760" spans="1:106" x14ac:dyDescent="0.2">
      <c r="A760">
        <f>ROW(Source!A328)</f>
        <v>328</v>
      </c>
      <c r="B760">
        <v>33034105</v>
      </c>
      <c r="C760">
        <v>33036258</v>
      </c>
      <c r="D760">
        <v>32521663</v>
      </c>
      <c r="E760">
        <v>1</v>
      </c>
      <c r="F760">
        <v>1</v>
      </c>
      <c r="G760">
        <v>19</v>
      </c>
      <c r="H760">
        <v>3</v>
      </c>
      <c r="I760" t="s">
        <v>846</v>
      </c>
      <c r="J760" t="s">
        <v>847</v>
      </c>
      <c r="K760" t="s">
        <v>848</v>
      </c>
      <c r="L760">
        <v>1327</v>
      </c>
      <c r="N760">
        <v>1005</v>
      </c>
      <c r="O760" t="s">
        <v>823</v>
      </c>
      <c r="P760" t="s">
        <v>823</v>
      </c>
      <c r="Q760">
        <v>1</v>
      </c>
      <c r="W760">
        <v>0</v>
      </c>
      <c r="X760">
        <v>603730207</v>
      </c>
      <c r="Y760">
        <v>49.5</v>
      </c>
      <c r="AA760">
        <v>207.09</v>
      </c>
      <c r="AB760">
        <v>0</v>
      </c>
      <c r="AC760">
        <v>0</v>
      </c>
      <c r="AD760">
        <v>0</v>
      </c>
      <c r="AE760">
        <v>207.09</v>
      </c>
      <c r="AF760">
        <v>0</v>
      </c>
      <c r="AG760">
        <v>0</v>
      </c>
      <c r="AH760">
        <v>0</v>
      </c>
      <c r="AI760">
        <v>1</v>
      </c>
      <c r="AJ760">
        <v>1</v>
      </c>
      <c r="AK760">
        <v>1</v>
      </c>
      <c r="AL760">
        <v>1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49.5</v>
      </c>
      <c r="AU760" t="s">
        <v>3</v>
      </c>
      <c r="AV760">
        <v>0</v>
      </c>
      <c r="AW760">
        <v>2</v>
      </c>
      <c r="AX760">
        <v>33036288</v>
      </c>
      <c r="AY760">
        <v>1</v>
      </c>
      <c r="AZ760">
        <v>0</v>
      </c>
      <c r="BA760">
        <v>722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Y760*Source!I328</f>
        <v>3.52935</v>
      </c>
      <c r="CY760">
        <f t="shared" si="111"/>
        <v>207.09</v>
      </c>
      <c r="CZ760">
        <f t="shared" si="112"/>
        <v>207.09</v>
      </c>
      <c r="DA760">
        <f t="shared" si="113"/>
        <v>1</v>
      </c>
      <c r="DB760">
        <v>0</v>
      </c>
    </row>
    <row r="761" spans="1:106" x14ac:dyDescent="0.2">
      <c r="A761">
        <f>ROW(Source!A331)</f>
        <v>331</v>
      </c>
      <c r="B761">
        <v>33034105</v>
      </c>
      <c r="C761">
        <v>33036291</v>
      </c>
      <c r="D761">
        <v>32505425</v>
      </c>
      <c r="E761">
        <v>19</v>
      </c>
      <c r="F761">
        <v>1</v>
      </c>
      <c r="G761">
        <v>19</v>
      </c>
      <c r="H761">
        <v>1</v>
      </c>
      <c r="I761" t="s">
        <v>795</v>
      </c>
      <c r="J761" t="s">
        <v>3</v>
      </c>
      <c r="K761" t="s">
        <v>796</v>
      </c>
      <c r="L761">
        <v>1191</v>
      </c>
      <c r="N761">
        <v>1013</v>
      </c>
      <c r="O761" t="s">
        <v>797</v>
      </c>
      <c r="P761" t="s">
        <v>797</v>
      </c>
      <c r="Q761">
        <v>1</v>
      </c>
      <c r="W761">
        <v>0</v>
      </c>
      <c r="X761">
        <v>476480486</v>
      </c>
      <c r="Y761">
        <v>36.11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1</v>
      </c>
      <c r="AJ761">
        <v>1</v>
      </c>
      <c r="AK761">
        <v>1</v>
      </c>
      <c r="AL761">
        <v>1</v>
      </c>
      <c r="AN761">
        <v>0</v>
      </c>
      <c r="AO761">
        <v>1</v>
      </c>
      <c r="AP761">
        <v>0</v>
      </c>
      <c r="AQ761">
        <v>0</v>
      </c>
      <c r="AR761">
        <v>0</v>
      </c>
      <c r="AS761" t="s">
        <v>3</v>
      </c>
      <c r="AT761">
        <v>36.11</v>
      </c>
      <c r="AU761" t="s">
        <v>3</v>
      </c>
      <c r="AV761">
        <v>1</v>
      </c>
      <c r="AW761">
        <v>2</v>
      </c>
      <c r="AX761">
        <v>33036297</v>
      </c>
      <c r="AY761">
        <v>1</v>
      </c>
      <c r="AZ761">
        <v>0</v>
      </c>
      <c r="BA761">
        <v>723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Y761*Source!I331</f>
        <v>1.274683</v>
      </c>
      <c r="CY761">
        <f>AD761</f>
        <v>0</v>
      </c>
      <c r="CZ761">
        <f>AH761</f>
        <v>0</v>
      </c>
      <c r="DA761">
        <f>AL761</f>
        <v>1</v>
      </c>
      <c r="DB761">
        <v>0</v>
      </c>
    </row>
    <row r="762" spans="1:106" x14ac:dyDescent="0.2">
      <c r="A762">
        <f>ROW(Source!A331)</f>
        <v>331</v>
      </c>
      <c r="B762">
        <v>33034105</v>
      </c>
      <c r="C762">
        <v>33036291</v>
      </c>
      <c r="D762">
        <v>32516754</v>
      </c>
      <c r="E762">
        <v>1</v>
      </c>
      <c r="F762">
        <v>1</v>
      </c>
      <c r="G762">
        <v>19</v>
      </c>
      <c r="H762">
        <v>2</v>
      </c>
      <c r="I762" t="s">
        <v>798</v>
      </c>
      <c r="J762" t="s">
        <v>799</v>
      </c>
      <c r="K762" t="s">
        <v>800</v>
      </c>
      <c r="L762">
        <v>1368</v>
      </c>
      <c r="N762">
        <v>1011</v>
      </c>
      <c r="O762" t="s">
        <v>801</v>
      </c>
      <c r="P762" t="s">
        <v>801</v>
      </c>
      <c r="Q762">
        <v>1</v>
      </c>
      <c r="W762">
        <v>0</v>
      </c>
      <c r="X762">
        <v>-1683917449</v>
      </c>
      <c r="Y762">
        <v>21.91</v>
      </c>
      <c r="AA762">
        <v>0</v>
      </c>
      <c r="AB762">
        <v>70.98</v>
      </c>
      <c r="AC762">
        <v>6.52</v>
      </c>
      <c r="AD762">
        <v>0</v>
      </c>
      <c r="AE762">
        <v>0</v>
      </c>
      <c r="AF762">
        <v>70.98</v>
      </c>
      <c r="AG762">
        <v>6.52</v>
      </c>
      <c r="AH762">
        <v>0</v>
      </c>
      <c r="AI762">
        <v>1</v>
      </c>
      <c r="AJ762">
        <v>1</v>
      </c>
      <c r="AK762">
        <v>1</v>
      </c>
      <c r="AL762">
        <v>1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21.91</v>
      </c>
      <c r="AU762" t="s">
        <v>3</v>
      </c>
      <c r="AV762">
        <v>0</v>
      </c>
      <c r="AW762">
        <v>2</v>
      </c>
      <c r="AX762">
        <v>33036298</v>
      </c>
      <c r="AY762">
        <v>1</v>
      </c>
      <c r="AZ762">
        <v>0</v>
      </c>
      <c r="BA762">
        <v>724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Y762*Source!I331</f>
        <v>0.77342299999999997</v>
      </c>
      <c r="CY762">
        <f>AB762</f>
        <v>70.98</v>
      </c>
      <c r="CZ762">
        <f>AF762</f>
        <v>70.98</v>
      </c>
      <c r="DA762">
        <f>AJ762</f>
        <v>1</v>
      </c>
      <c r="DB762">
        <v>0</v>
      </c>
    </row>
    <row r="763" spans="1:106" x14ac:dyDescent="0.2">
      <c r="A763">
        <f>ROW(Source!A331)</f>
        <v>331</v>
      </c>
      <c r="B763">
        <v>33034105</v>
      </c>
      <c r="C763">
        <v>33036291</v>
      </c>
      <c r="D763">
        <v>32518977</v>
      </c>
      <c r="E763">
        <v>1</v>
      </c>
      <c r="F763">
        <v>1</v>
      </c>
      <c r="G763">
        <v>19</v>
      </c>
      <c r="H763">
        <v>3</v>
      </c>
      <c r="I763" t="s">
        <v>802</v>
      </c>
      <c r="J763" t="s">
        <v>803</v>
      </c>
      <c r="K763" t="s">
        <v>804</v>
      </c>
      <c r="L763">
        <v>1348</v>
      </c>
      <c r="N763">
        <v>1009</v>
      </c>
      <c r="O763" t="s">
        <v>19</v>
      </c>
      <c r="P763" t="s">
        <v>19</v>
      </c>
      <c r="Q763">
        <v>1000</v>
      </c>
      <c r="W763">
        <v>0</v>
      </c>
      <c r="X763">
        <v>-1592467254</v>
      </c>
      <c r="Y763">
        <v>0.03</v>
      </c>
      <c r="AA763">
        <v>117442.26</v>
      </c>
      <c r="AB763">
        <v>0</v>
      </c>
      <c r="AC763">
        <v>0</v>
      </c>
      <c r="AD763">
        <v>0</v>
      </c>
      <c r="AE763">
        <v>117442.26</v>
      </c>
      <c r="AF763">
        <v>0</v>
      </c>
      <c r="AG763">
        <v>0</v>
      </c>
      <c r="AH763">
        <v>0</v>
      </c>
      <c r="AI763">
        <v>1</v>
      </c>
      <c r="AJ763">
        <v>1</v>
      </c>
      <c r="AK763">
        <v>1</v>
      </c>
      <c r="AL763">
        <v>1</v>
      </c>
      <c r="AN763">
        <v>0</v>
      </c>
      <c r="AO763">
        <v>1</v>
      </c>
      <c r="AP763">
        <v>0</v>
      </c>
      <c r="AQ763">
        <v>0</v>
      </c>
      <c r="AR763">
        <v>0</v>
      </c>
      <c r="AS763" t="s">
        <v>3</v>
      </c>
      <c r="AT763">
        <v>0.03</v>
      </c>
      <c r="AU763" t="s">
        <v>3</v>
      </c>
      <c r="AV763">
        <v>0</v>
      </c>
      <c r="AW763">
        <v>2</v>
      </c>
      <c r="AX763">
        <v>33036299</v>
      </c>
      <c r="AY763">
        <v>1</v>
      </c>
      <c r="AZ763">
        <v>0</v>
      </c>
      <c r="BA763">
        <v>725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Y763*Source!I331</f>
        <v>1.0589999999999998E-3</v>
      </c>
      <c r="CY763">
        <f>AA763</f>
        <v>117442.26</v>
      </c>
      <c r="CZ763">
        <f>AE763</f>
        <v>117442.26</v>
      </c>
      <c r="DA763">
        <f>AI763</f>
        <v>1</v>
      </c>
      <c r="DB763">
        <v>0</v>
      </c>
    </row>
    <row r="764" spans="1:106" x14ac:dyDescent="0.2">
      <c r="A764">
        <f>ROW(Source!A331)</f>
        <v>331</v>
      </c>
      <c r="B764">
        <v>33034105</v>
      </c>
      <c r="C764">
        <v>33036291</v>
      </c>
      <c r="D764">
        <v>32520163</v>
      </c>
      <c r="E764">
        <v>1</v>
      </c>
      <c r="F764">
        <v>1</v>
      </c>
      <c r="G764">
        <v>19</v>
      </c>
      <c r="H764">
        <v>3</v>
      </c>
      <c r="I764" t="s">
        <v>25</v>
      </c>
      <c r="J764" t="s">
        <v>27</v>
      </c>
      <c r="K764" t="s">
        <v>26</v>
      </c>
      <c r="L764">
        <v>1348</v>
      </c>
      <c r="N764">
        <v>1009</v>
      </c>
      <c r="O764" t="s">
        <v>19</v>
      </c>
      <c r="P764" t="s">
        <v>19</v>
      </c>
      <c r="Q764">
        <v>1000</v>
      </c>
      <c r="W764">
        <v>0</v>
      </c>
      <c r="X764">
        <v>-1467733540</v>
      </c>
      <c r="Y764">
        <v>1</v>
      </c>
      <c r="AA764">
        <v>53410.15</v>
      </c>
      <c r="AB764">
        <v>0</v>
      </c>
      <c r="AC764">
        <v>0</v>
      </c>
      <c r="AD764">
        <v>0</v>
      </c>
      <c r="AE764">
        <v>53410.15</v>
      </c>
      <c r="AF764">
        <v>0</v>
      </c>
      <c r="AG764">
        <v>0</v>
      </c>
      <c r="AH764">
        <v>0</v>
      </c>
      <c r="AI764">
        <v>1</v>
      </c>
      <c r="AJ764">
        <v>1</v>
      </c>
      <c r="AK764">
        <v>1</v>
      </c>
      <c r="AL764">
        <v>1</v>
      </c>
      <c r="AN764">
        <v>0</v>
      </c>
      <c r="AO764">
        <v>1</v>
      </c>
      <c r="AP764">
        <v>0</v>
      </c>
      <c r="AQ764">
        <v>0</v>
      </c>
      <c r="AR764">
        <v>0</v>
      </c>
      <c r="AS764" t="s">
        <v>3</v>
      </c>
      <c r="AT764">
        <v>1</v>
      </c>
      <c r="AU764" t="s">
        <v>3</v>
      </c>
      <c r="AV764">
        <v>0</v>
      </c>
      <c r="AW764">
        <v>2</v>
      </c>
      <c r="AX764">
        <v>33036300</v>
      </c>
      <c r="AY764">
        <v>1</v>
      </c>
      <c r="AZ764">
        <v>0</v>
      </c>
      <c r="BA764">
        <v>726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Y764*Source!I331</f>
        <v>3.5299999999999998E-2</v>
      </c>
      <c r="CY764">
        <f>AA764</f>
        <v>53410.15</v>
      </c>
      <c r="CZ764">
        <f>AE764</f>
        <v>53410.15</v>
      </c>
      <c r="DA764">
        <f>AI764</f>
        <v>1</v>
      </c>
      <c r="DB764">
        <v>0</v>
      </c>
    </row>
    <row r="765" spans="1:106" x14ac:dyDescent="0.2">
      <c r="A765">
        <f>ROW(Source!A331)</f>
        <v>331</v>
      </c>
      <c r="B765">
        <v>33034105</v>
      </c>
      <c r="C765">
        <v>33036291</v>
      </c>
      <c r="D765">
        <v>32520163</v>
      </c>
      <c r="E765">
        <v>1</v>
      </c>
      <c r="F765">
        <v>1</v>
      </c>
      <c r="G765">
        <v>19</v>
      </c>
      <c r="H765">
        <v>3</v>
      </c>
      <c r="I765" t="s">
        <v>25</v>
      </c>
      <c r="J765" t="s">
        <v>27</v>
      </c>
      <c r="K765" t="s">
        <v>26</v>
      </c>
      <c r="L765">
        <v>1348</v>
      </c>
      <c r="N765">
        <v>1009</v>
      </c>
      <c r="O765" t="s">
        <v>19</v>
      </c>
      <c r="P765" t="s">
        <v>19</v>
      </c>
      <c r="Q765">
        <v>1000</v>
      </c>
      <c r="W765">
        <v>0</v>
      </c>
      <c r="X765">
        <v>-1467733540</v>
      </c>
      <c r="Y765">
        <v>-1</v>
      </c>
      <c r="AA765">
        <v>53410.15</v>
      </c>
      <c r="AB765">
        <v>0</v>
      </c>
      <c r="AC765">
        <v>0</v>
      </c>
      <c r="AD765">
        <v>0</v>
      </c>
      <c r="AE765">
        <v>53410.15</v>
      </c>
      <c r="AF765">
        <v>0</v>
      </c>
      <c r="AG765">
        <v>0</v>
      </c>
      <c r="AH765">
        <v>0</v>
      </c>
      <c r="AI765">
        <v>1</v>
      </c>
      <c r="AJ765">
        <v>1</v>
      </c>
      <c r="AK765">
        <v>1</v>
      </c>
      <c r="AL765">
        <v>1</v>
      </c>
      <c r="AN765">
        <v>0</v>
      </c>
      <c r="AO765">
        <v>0</v>
      </c>
      <c r="AP765">
        <v>0</v>
      </c>
      <c r="AQ765">
        <v>0</v>
      </c>
      <c r="AR765">
        <v>0</v>
      </c>
      <c r="AS765" t="s">
        <v>3</v>
      </c>
      <c r="AT765">
        <v>-1</v>
      </c>
      <c r="AU765" t="s">
        <v>3</v>
      </c>
      <c r="AV765">
        <v>0</v>
      </c>
      <c r="AW765">
        <v>1</v>
      </c>
      <c r="AX765">
        <v>-1</v>
      </c>
      <c r="AY765">
        <v>0</v>
      </c>
      <c r="AZ765">
        <v>0</v>
      </c>
      <c r="BA765" t="s">
        <v>3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Y765*Source!I331</f>
        <v>-3.5299999999999998E-2</v>
      </c>
      <c r="CY765">
        <f>AA765</f>
        <v>53410.15</v>
      </c>
      <c r="CZ765">
        <f>AE765</f>
        <v>53410.15</v>
      </c>
      <c r="DA765">
        <f>AI765</f>
        <v>1</v>
      </c>
      <c r="DB765">
        <v>0</v>
      </c>
    </row>
    <row r="766" spans="1:106" x14ac:dyDescent="0.2">
      <c r="A766">
        <f>ROW(Source!A333)</f>
        <v>333</v>
      </c>
      <c r="B766">
        <v>33034105</v>
      </c>
      <c r="C766">
        <v>33036302</v>
      </c>
      <c r="D766">
        <v>32505425</v>
      </c>
      <c r="E766">
        <v>19</v>
      </c>
      <c r="F766">
        <v>1</v>
      </c>
      <c r="G766">
        <v>19</v>
      </c>
      <c r="H766">
        <v>1</v>
      </c>
      <c r="I766" t="s">
        <v>795</v>
      </c>
      <c r="J766" t="s">
        <v>3</v>
      </c>
      <c r="K766" t="s">
        <v>796</v>
      </c>
      <c r="L766">
        <v>1191</v>
      </c>
      <c r="N766">
        <v>1013</v>
      </c>
      <c r="O766" t="s">
        <v>797</v>
      </c>
      <c r="P766" t="s">
        <v>797</v>
      </c>
      <c r="Q766">
        <v>1</v>
      </c>
      <c r="W766">
        <v>0</v>
      </c>
      <c r="X766">
        <v>476480486</v>
      </c>
      <c r="Y766">
        <v>453.1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1</v>
      </c>
      <c r="AJ766">
        <v>1</v>
      </c>
      <c r="AK766">
        <v>1</v>
      </c>
      <c r="AL766">
        <v>1</v>
      </c>
      <c r="AN766">
        <v>0</v>
      </c>
      <c r="AO766">
        <v>1</v>
      </c>
      <c r="AP766">
        <v>0</v>
      </c>
      <c r="AQ766">
        <v>0</v>
      </c>
      <c r="AR766">
        <v>0</v>
      </c>
      <c r="AS766" t="s">
        <v>3</v>
      </c>
      <c r="AT766">
        <v>453.1</v>
      </c>
      <c r="AU766" t="s">
        <v>3</v>
      </c>
      <c r="AV766">
        <v>1</v>
      </c>
      <c r="AW766">
        <v>2</v>
      </c>
      <c r="AX766">
        <v>33036318</v>
      </c>
      <c r="AY766">
        <v>1</v>
      </c>
      <c r="AZ766">
        <v>0</v>
      </c>
      <c r="BA766">
        <v>727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Y766*Source!I333</f>
        <v>2.1295700000000002</v>
      </c>
      <c r="CY766">
        <f>AD766</f>
        <v>0</v>
      </c>
      <c r="CZ766">
        <f>AH766</f>
        <v>0</v>
      </c>
      <c r="DA766">
        <f>AL766</f>
        <v>1</v>
      </c>
      <c r="DB766">
        <v>0</v>
      </c>
    </row>
    <row r="767" spans="1:106" x14ac:dyDescent="0.2">
      <c r="A767">
        <f>ROW(Source!A333)</f>
        <v>333</v>
      </c>
      <c r="B767">
        <v>33034105</v>
      </c>
      <c r="C767">
        <v>33036302</v>
      </c>
      <c r="D767">
        <v>32517073</v>
      </c>
      <c r="E767">
        <v>1</v>
      </c>
      <c r="F767">
        <v>1</v>
      </c>
      <c r="G767">
        <v>19</v>
      </c>
      <c r="H767">
        <v>2</v>
      </c>
      <c r="I767" t="s">
        <v>805</v>
      </c>
      <c r="J767" t="s">
        <v>806</v>
      </c>
      <c r="K767" t="s">
        <v>807</v>
      </c>
      <c r="L767">
        <v>1368</v>
      </c>
      <c r="N767">
        <v>1011</v>
      </c>
      <c r="O767" t="s">
        <v>801</v>
      </c>
      <c r="P767" t="s">
        <v>801</v>
      </c>
      <c r="Q767">
        <v>1</v>
      </c>
      <c r="W767">
        <v>0</v>
      </c>
      <c r="X767">
        <v>-865246060</v>
      </c>
      <c r="Y767">
        <v>1.38</v>
      </c>
      <c r="AA767">
        <v>0</v>
      </c>
      <c r="AB767">
        <v>3.37</v>
      </c>
      <c r="AC767">
        <v>0.85</v>
      </c>
      <c r="AD767">
        <v>0</v>
      </c>
      <c r="AE767">
        <v>0</v>
      </c>
      <c r="AF767">
        <v>3.37</v>
      </c>
      <c r="AG767">
        <v>0.85</v>
      </c>
      <c r="AH767">
        <v>0</v>
      </c>
      <c r="AI767">
        <v>1</v>
      </c>
      <c r="AJ767">
        <v>1</v>
      </c>
      <c r="AK767">
        <v>1</v>
      </c>
      <c r="AL767">
        <v>1</v>
      </c>
      <c r="AN767">
        <v>0</v>
      </c>
      <c r="AO767">
        <v>1</v>
      </c>
      <c r="AP767">
        <v>0</v>
      </c>
      <c r="AQ767">
        <v>0</v>
      </c>
      <c r="AR767">
        <v>0</v>
      </c>
      <c r="AS767" t="s">
        <v>3</v>
      </c>
      <c r="AT767">
        <v>1.38</v>
      </c>
      <c r="AU767" t="s">
        <v>3</v>
      </c>
      <c r="AV767">
        <v>0</v>
      </c>
      <c r="AW767">
        <v>2</v>
      </c>
      <c r="AX767">
        <v>33036319</v>
      </c>
      <c r="AY767">
        <v>1</v>
      </c>
      <c r="AZ767">
        <v>0</v>
      </c>
      <c r="BA767">
        <v>728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Y767*Source!I333</f>
        <v>6.4859999999999996E-3</v>
      </c>
      <c r="CY767">
        <f>AB767</f>
        <v>3.37</v>
      </c>
      <c r="CZ767">
        <f>AF767</f>
        <v>3.37</v>
      </c>
      <c r="DA767">
        <f>AJ767</f>
        <v>1</v>
      </c>
      <c r="DB767">
        <v>0</v>
      </c>
    </row>
    <row r="768" spans="1:106" x14ac:dyDescent="0.2">
      <c r="A768">
        <f>ROW(Source!A333)</f>
        <v>333</v>
      </c>
      <c r="B768">
        <v>33034105</v>
      </c>
      <c r="C768">
        <v>33036302</v>
      </c>
      <c r="D768">
        <v>32516433</v>
      </c>
      <c r="E768">
        <v>1</v>
      </c>
      <c r="F768">
        <v>1</v>
      </c>
      <c r="G768">
        <v>19</v>
      </c>
      <c r="H768">
        <v>2</v>
      </c>
      <c r="I768" t="s">
        <v>808</v>
      </c>
      <c r="J768" t="s">
        <v>809</v>
      </c>
      <c r="K768" t="s">
        <v>810</v>
      </c>
      <c r="L768">
        <v>1368</v>
      </c>
      <c r="N768">
        <v>1011</v>
      </c>
      <c r="O768" t="s">
        <v>801</v>
      </c>
      <c r="P768" t="s">
        <v>801</v>
      </c>
      <c r="Q768">
        <v>1</v>
      </c>
      <c r="W768">
        <v>0</v>
      </c>
      <c r="X768">
        <v>1483315828</v>
      </c>
      <c r="Y768">
        <v>0.31</v>
      </c>
      <c r="AA768">
        <v>0</v>
      </c>
      <c r="AB768">
        <v>566.44000000000005</v>
      </c>
      <c r="AC768">
        <v>281.27999999999997</v>
      </c>
      <c r="AD768">
        <v>0</v>
      </c>
      <c r="AE768">
        <v>0</v>
      </c>
      <c r="AF768">
        <v>566.44000000000005</v>
      </c>
      <c r="AG768">
        <v>281.27999999999997</v>
      </c>
      <c r="AH768">
        <v>0</v>
      </c>
      <c r="AI768">
        <v>1</v>
      </c>
      <c r="AJ768">
        <v>1</v>
      </c>
      <c r="AK768">
        <v>1</v>
      </c>
      <c r="AL768">
        <v>1</v>
      </c>
      <c r="AN768">
        <v>0</v>
      </c>
      <c r="AO768">
        <v>1</v>
      </c>
      <c r="AP768">
        <v>0</v>
      </c>
      <c r="AQ768">
        <v>0</v>
      </c>
      <c r="AR768">
        <v>0</v>
      </c>
      <c r="AS768" t="s">
        <v>3</v>
      </c>
      <c r="AT768">
        <v>0.31</v>
      </c>
      <c r="AU768" t="s">
        <v>3</v>
      </c>
      <c r="AV768">
        <v>0</v>
      </c>
      <c r="AW768">
        <v>2</v>
      </c>
      <c r="AX768">
        <v>33036320</v>
      </c>
      <c r="AY768">
        <v>1</v>
      </c>
      <c r="AZ768">
        <v>0</v>
      </c>
      <c r="BA768">
        <v>729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Y768*Source!I333</f>
        <v>1.457E-3</v>
      </c>
      <c r="CY768">
        <f>AB768</f>
        <v>566.44000000000005</v>
      </c>
      <c r="CZ768">
        <f>AF768</f>
        <v>566.44000000000005</v>
      </c>
      <c r="DA768">
        <f>AJ768</f>
        <v>1</v>
      </c>
      <c r="DB768">
        <v>0</v>
      </c>
    </row>
    <row r="769" spans="1:106" x14ac:dyDescent="0.2">
      <c r="A769">
        <f>ROW(Source!A333)</f>
        <v>333</v>
      </c>
      <c r="B769">
        <v>33034105</v>
      </c>
      <c r="C769">
        <v>33036302</v>
      </c>
      <c r="D769">
        <v>32516599</v>
      </c>
      <c r="E769">
        <v>1</v>
      </c>
      <c r="F769">
        <v>1</v>
      </c>
      <c r="G769">
        <v>19</v>
      </c>
      <c r="H769">
        <v>2</v>
      </c>
      <c r="I769" t="s">
        <v>811</v>
      </c>
      <c r="J769" t="s">
        <v>812</v>
      </c>
      <c r="K769" t="s">
        <v>813</v>
      </c>
      <c r="L769">
        <v>1368</v>
      </c>
      <c r="N769">
        <v>1011</v>
      </c>
      <c r="O769" t="s">
        <v>801</v>
      </c>
      <c r="P769" t="s">
        <v>801</v>
      </c>
      <c r="Q769">
        <v>1</v>
      </c>
      <c r="W769">
        <v>0</v>
      </c>
      <c r="X769">
        <v>47389749</v>
      </c>
      <c r="Y769">
        <v>26.25</v>
      </c>
      <c r="AA769">
        <v>0</v>
      </c>
      <c r="AB769">
        <v>9.7100000000000009</v>
      </c>
      <c r="AC769">
        <v>2.25</v>
      </c>
      <c r="AD769">
        <v>0</v>
      </c>
      <c r="AE769">
        <v>0</v>
      </c>
      <c r="AF769">
        <v>9.7100000000000009</v>
      </c>
      <c r="AG769">
        <v>2.25</v>
      </c>
      <c r="AH769">
        <v>0</v>
      </c>
      <c r="AI769">
        <v>1</v>
      </c>
      <c r="AJ769">
        <v>1</v>
      </c>
      <c r="AK769">
        <v>1</v>
      </c>
      <c r="AL769">
        <v>1</v>
      </c>
      <c r="AN769">
        <v>0</v>
      </c>
      <c r="AO769">
        <v>1</v>
      </c>
      <c r="AP769">
        <v>0</v>
      </c>
      <c r="AQ769">
        <v>0</v>
      </c>
      <c r="AR769">
        <v>0</v>
      </c>
      <c r="AS769" t="s">
        <v>3</v>
      </c>
      <c r="AT769">
        <v>26.25</v>
      </c>
      <c r="AU769" t="s">
        <v>3</v>
      </c>
      <c r="AV769">
        <v>0</v>
      </c>
      <c r="AW769">
        <v>2</v>
      </c>
      <c r="AX769">
        <v>33036321</v>
      </c>
      <c r="AY769">
        <v>1</v>
      </c>
      <c r="AZ769">
        <v>0</v>
      </c>
      <c r="BA769">
        <v>730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Y769*Source!I333</f>
        <v>0.123375</v>
      </c>
      <c r="CY769">
        <f>AB769</f>
        <v>9.7100000000000009</v>
      </c>
      <c r="CZ769">
        <f>AF769</f>
        <v>9.7100000000000009</v>
      </c>
      <c r="DA769">
        <f>AJ769</f>
        <v>1</v>
      </c>
      <c r="DB769">
        <v>0</v>
      </c>
    </row>
    <row r="770" spans="1:106" x14ac:dyDescent="0.2">
      <c r="A770">
        <f>ROW(Source!A333)</f>
        <v>333</v>
      </c>
      <c r="B770">
        <v>33034105</v>
      </c>
      <c r="C770">
        <v>33036302</v>
      </c>
      <c r="D770">
        <v>32517836</v>
      </c>
      <c r="E770">
        <v>1</v>
      </c>
      <c r="F770">
        <v>1</v>
      </c>
      <c r="G770">
        <v>19</v>
      </c>
      <c r="H770">
        <v>3</v>
      </c>
      <c r="I770" t="s">
        <v>814</v>
      </c>
      <c r="J770" t="s">
        <v>815</v>
      </c>
      <c r="K770" t="s">
        <v>816</v>
      </c>
      <c r="L770">
        <v>1348</v>
      </c>
      <c r="N770">
        <v>1009</v>
      </c>
      <c r="O770" t="s">
        <v>19</v>
      </c>
      <c r="P770" t="s">
        <v>19</v>
      </c>
      <c r="Q770">
        <v>1000</v>
      </c>
      <c r="W770">
        <v>0</v>
      </c>
      <c r="X770">
        <v>1571432467</v>
      </c>
      <c r="Y770">
        <v>0.04</v>
      </c>
      <c r="AA770">
        <v>31493.279999999999</v>
      </c>
      <c r="AB770">
        <v>0</v>
      </c>
      <c r="AC770">
        <v>0</v>
      </c>
      <c r="AD770">
        <v>0</v>
      </c>
      <c r="AE770">
        <v>31493.279999999999</v>
      </c>
      <c r="AF770">
        <v>0</v>
      </c>
      <c r="AG770">
        <v>0</v>
      </c>
      <c r="AH770">
        <v>0</v>
      </c>
      <c r="AI770">
        <v>1</v>
      </c>
      <c r="AJ770">
        <v>1</v>
      </c>
      <c r="AK770">
        <v>1</v>
      </c>
      <c r="AL770">
        <v>1</v>
      </c>
      <c r="AN770">
        <v>0</v>
      </c>
      <c r="AO770">
        <v>1</v>
      </c>
      <c r="AP770">
        <v>0</v>
      </c>
      <c r="AQ770">
        <v>0</v>
      </c>
      <c r="AR770">
        <v>0</v>
      </c>
      <c r="AS770" t="s">
        <v>3</v>
      </c>
      <c r="AT770">
        <v>0.04</v>
      </c>
      <c r="AU770" t="s">
        <v>3</v>
      </c>
      <c r="AV770">
        <v>0</v>
      </c>
      <c r="AW770">
        <v>2</v>
      </c>
      <c r="AX770">
        <v>33036322</v>
      </c>
      <c r="AY770">
        <v>1</v>
      </c>
      <c r="AZ770">
        <v>0</v>
      </c>
      <c r="BA770">
        <v>731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Y770*Source!I333</f>
        <v>1.8800000000000002E-4</v>
      </c>
      <c r="CY770">
        <f t="shared" ref="CY770:CY780" si="114">AA770</f>
        <v>31493.279999999999</v>
      </c>
      <c r="CZ770">
        <f t="shared" ref="CZ770:CZ780" si="115">AE770</f>
        <v>31493.279999999999</v>
      </c>
      <c r="DA770">
        <f t="shared" ref="DA770:DA780" si="116">AI770</f>
        <v>1</v>
      </c>
      <c r="DB770">
        <v>0</v>
      </c>
    </row>
    <row r="771" spans="1:106" x14ac:dyDescent="0.2">
      <c r="A771">
        <f>ROW(Source!A333)</f>
        <v>333</v>
      </c>
      <c r="B771">
        <v>33034105</v>
      </c>
      <c r="C771">
        <v>33036302</v>
      </c>
      <c r="D771">
        <v>32518156</v>
      </c>
      <c r="E771">
        <v>1</v>
      </c>
      <c r="F771">
        <v>1</v>
      </c>
      <c r="G771">
        <v>19</v>
      </c>
      <c r="H771">
        <v>3</v>
      </c>
      <c r="I771" t="s">
        <v>817</v>
      </c>
      <c r="J771" t="s">
        <v>818</v>
      </c>
      <c r="K771" t="s">
        <v>819</v>
      </c>
      <c r="L771">
        <v>1348</v>
      </c>
      <c r="N771">
        <v>1009</v>
      </c>
      <c r="O771" t="s">
        <v>19</v>
      </c>
      <c r="P771" t="s">
        <v>19</v>
      </c>
      <c r="Q771">
        <v>1000</v>
      </c>
      <c r="W771">
        <v>0</v>
      </c>
      <c r="X771">
        <v>1574046373</v>
      </c>
      <c r="Y771">
        <v>3.6999999999999998E-2</v>
      </c>
      <c r="AA771">
        <v>45454.3</v>
      </c>
      <c r="AB771">
        <v>0</v>
      </c>
      <c r="AC771">
        <v>0</v>
      </c>
      <c r="AD771">
        <v>0</v>
      </c>
      <c r="AE771">
        <v>45454.3</v>
      </c>
      <c r="AF771">
        <v>0</v>
      </c>
      <c r="AG771">
        <v>0</v>
      </c>
      <c r="AH771">
        <v>0</v>
      </c>
      <c r="AI771">
        <v>1</v>
      </c>
      <c r="AJ771">
        <v>1</v>
      </c>
      <c r="AK771">
        <v>1</v>
      </c>
      <c r="AL771">
        <v>1</v>
      </c>
      <c r="AN771">
        <v>0</v>
      </c>
      <c r="AO771">
        <v>1</v>
      </c>
      <c r="AP771">
        <v>0</v>
      </c>
      <c r="AQ771">
        <v>0</v>
      </c>
      <c r="AR771">
        <v>0</v>
      </c>
      <c r="AS771" t="s">
        <v>3</v>
      </c>
      <c r="AT771">
        <v>3.6999999999999998E-2</v>
      </c>
      <c r="AU771" t="s">
        <v>3</v>
      </c>
      <c r="AV771">
        <v>0</v>
      </c>
      <c r="AW771">
        <v>2</v>
      </c>
      <c r="AX771">
        <v>33036323</v>
      </c>
      <c r="AY771">
        <v>1</v>
      </c>
      <c r="AZ771">
        <v>0</v>
      </c>
      <c r="BA771">
        <v>732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Y771*Source!I333</f>
        <v>1.739E-4</v>
      </c>
      <c r="CY771">
        <f t="shared" si="114"/>
        <v>45454.3</v>
      </c>
      <c r="CZ771">
        <f t="shared" si="115"/>
        <v>45454.3</v>
      </c>
      <c r="DA771">
        <f t="shared" si="116"/>
        <v>1</v>
      </c>
      <c r="DB771">
        <v>0</v>
      </c>
    </row>
    <row r="772" spans="1:106" x14ac:dyDescent="0.2">
      <c r="A772">
        <f>ROW(Source!A333)</f>
        <v>333</v>
      </c>
      <c r="B772">
        <v>33034105</v>
      </c>
      <c r="C772">
        <v>33036302</v>
      </c>
      <c r="D772">
        <v>32518894</v>
      </c>
      <c r="E772">
        <v>1</v>
      </c>
      <c r="F772">
        <v>1</v>
      </c>
      <c r="G772">
        <v>19</v>
      </c>
      <c r="H772">
        <v>3</v>
      </c>
      <c r="I772" t="s">
        <v>820</v>
      </c>
      <c r="J772" t="s">
        <v>821</v>
      </c>
      <c r="K772" t="s">
        <v>822</v>
      </c>
      <c r="L772">
        <v>1327</v>
      </c>
      <c r="N772">
        <v>1005</v>
      </c>
      <c r="O772" t="s">
        <v>823</v>
      </c>
      <c r="P772" t="s">
        <v>823</v>
      </c>
      <c r="Q772">
        <v>1</v>
      </c>
      <c r="W772">
        <v>0</v>
      </c>
      <c r="X772">
        <v>-1132375348</v>
      </c>
      <c r="Y772">
        <v>5.6</v>
      </c>
      <c r="AA772">
        <v>63.78</v>
      </c>
      <c r="AB772">
        <v>0</v>
      </c>
      <c r="AC772">
        <v>0</v>
      </c>
      <c r="AD772">
        <v>0</v>
      </c>
      <c r="AE772">
        <v>63.78</v>
      </c>
      <c r="AF772">
        <v>0</v>
      </c>
      <c r="AG772">
        <v>0</v>
      </c>
      <c r="AH772">
        <v>0</v>
      </c>
      <c r="AI772">
        <v>1</v>
      </c>
      <c r="AJ772">
        <v>1</v>
      </c>
      <c r="AK772">
        <v>1</v>
      </c>
      <c r="AL772">
        <v>1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3</v>
      </c>
      <c r="AT772">
        <v>5.6</v>
      </c>
      <c r="AU772" t="s">
        <v>3</v>
      </c>
      <c r="AV772">
        <v>0</v>
      </c>
      <c r="AW772">
        <v>2</v>
      </c>
      <c r="AX772">
        <v>33036325</v>
      </c>
      <c r="AY772">
        <v>1</v>
      </c>
      <c r="AZ772">
        <v>0</v>
      </c>
      <c r="BA772">
        <v>733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Y772*Source!I333</f>
        <v>2.632E-2</v>
      </c>
      <c r="CY772">
        <f t="shared" si="114"/>
        <v>63.78</v>
      </c>
      <c r="CZ772">
        <f t="shared" si="115"/>
        <v>63.78</v>
      </c>
      <c r="DA772">
        <f t="shared" si="116"/>
        <v>1</v>
      </c>
      <c r="DB772">
        <v>0</v>
      </c>
    </row>
    <row r="773" spans="1:106" x14ac:dyDescent="0.2">
      <c r="A773">
        <f>ROW(Source!A333)</f>
        <v>333</v>
      </c>
      <c r="B773">
        <v>33034105</v>
      </c>
      <c r="C773">
        <v>33036302</v>
      </c>
      <c r="D773">
        <v>32517311</v>
      </c>
      <c r="E773">
        <v>1</v>
      </c>
      <c r="F773">
        <v>1</v>
      </c>
      <c r="G773">
        <v>19</v>
      </c>
      <c r="H773">
        <v>3</v>
      </c>
      <c r="I773" t="s">
        <v>824</v>
      </c>
      <c r="J773" t="s">
        <v>825</v>
      </c>
      <c r="K773" t="s">
        <v>826</v>
      </c>
      <c r="L773">
        <v>1348</v>
      </c>
      <c r="N773">
        <v>1009</v>
      </c>
      <c r="O773" t="s">
        <v>19</v>
      </c>
      <c r="P773" t="s">
        <v>19</v>
      </c>
      <c r="Q773">
        <v>1000</v>
      </c>
      <c r="W773">
        <v>0</v>
      </c>
      <c r="X773">
        <v>1471527661</v>
      </c>
      <c r="Y773">
        <v>0.05</v>
      </c>
      <c r="AA773">
        <v>4752.91</v>
      </c>
      <c r="AB773">
        <v>0</v>
      </c>
      <c r="AC773">
        <v>0</v>
      </c>
      <c r="AD773">
        <v>0</v>
      </c>
      <c r="AE773">
        <v>4752.91</v>
      </c>
      <c r="AF773">
        <v>0</v>
      </c>
      <c r="AG773">
        <v>0</v>
      </c>
      <c r="AH773">
        <v>0</v>
      </c>
      <c r="AI773">
        <v>1</v>
      </c>
      <c r="AJ773">
        <v>1</v>
      </c>
      <c r="AK773">
        <v>1</v>
      </c>
      <c r="AL773">
        <v>1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3</v>
      </c>
      <c r="AT773">
        <v>0.05</v>
      </c>
      <c r="AU773" t="s">
        <v>3</v>
      </c>
      <c r="AV773">
        <v>0</v>
      </c>
      <c r="AW773">
        <v>2</v>
      </c>
      <c r="AX773">
        <v>33036324</v>
      </c>
      <c r="AY773">
        <v>1</v>
      </c>
      <c r="AZ773">
        <v>0</v>
      </c>
      <c r="BA773">
        <v>734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Y773*Source!I333</f>
        <v>2.3500000000000002E-4</v>
      </c>
      <c r="CY773">
        <f t="shared" si="114"/>
        <v>4752.91</v>
      </c>
      <c r="CZ773">
        <f t="shared" si="115"/>
        <v>4752.91</v>
      </c>
      <c r="DA773">
        <f t="shared" si="116"/>
        <v>1</v>
      </c>
      <c r="DB773">
        <v>0</v>
      </c>
    </row>
    <row r="774" spans="1:106" x14ac:dyDescent="0.2">
      <c r="A774">
        <f>ROW(Source!A333)</f>
        <v>333</v>
      </c>
      <c r="B774">
        <v>33034105</v>
      </c>
      <c r="C774">
        <v>33036302</v>
      </c>
      <c r="D774">
        <v>32519061</v>
      </c>
      <c r="E774">
        <v>1</v>
      </c>
      <c r="F774">
        <v>1</v>
      </c>
      <c r="G774">
        <v>19</v>
      </c>
      <c r="H774">
        <v>3</v>
      </c>
      <c r="I774" t="s">
        <v>827</v>
      </c>
      <c r="J774" t="s">
        <v>828</v>
      </c>
      <c r="K774" t="s">
        <v>829</v>
      </c>
      <c r="L774">
        <v>1339</v>
      </c>
      <c r="N774">
        <v>1007</v>
      </c>
      <c r="O774" t="s">
        <v>830</v>
      </c>
      <c r="P774" t="s">
        <v>830</v>
      </c>
      <c r="Q774">
        <v>1</v>
      </c>
      <c r="W774">
        <v>0</v>
      </c>
      <c r="X774">
        <v>1653821073</v>
      </c>
      <c r="Y774">
        <v>1.75</v>
      </c>
      <c r="AA774">
        <v>29.98</v>
      </c>
      <c r="AB774">
        <v>0</v>
      </c>
      <c r="AC774">
        <v>0</v>
      </c>
      <c r="AD774">
        <v>0</v>
      </c>
      <c r="AE774">
        <v>29.98</v>
      </c>
      <c r="AF774">
        <v>0</v>
      </c>
      <c r="AG774">
        <v>0</v>
      </c>
      <c r="AH774">
        <v>0</v>
      </c>
      <c r="AI774">
        <v>1</v>
      </c>
      <c r="AJ774">
        <v>1</v>
      </c>
      <c r="AK774">
        <v>1</v>
      </c>
      <c r="AL774">
        <v>1</v>
      </c>
      <c r="AN774">
        <v>0</v>
      </c>
      <c r="AO774">
        <v>1</v>
      </c>
      <c r="AP774">
        <v>0</v>
      </c>
      <c r="AQ774">
        <v>0</v>
      </c>
      <c r="AR774">
        <v>0</v>
      </c>
      <c r="AS774" t="s">
        <v>3</v>
      </c>
      <c r="AT774">
        <v>1.75</v>
      </c>
      <c r="AU774" t="s">
        <v>3</v>
      </c>
      <c r="AV774">
        <v>0</v>
      </c>
      <c r="AW774">
        <v>2</v>
      </c>
      <c r="AX774">
        <v>33036326</v>
      </c>
      <c r="AY774">
        <v>1</v>
      </c>
      <c r="AZ774">
        <v>0</v>
      </c>
      <c r="BA774">
        <v>735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Y774*Source!I333</f>
        <v>8.2249999999999997E-3</v>
      </c>
      <c r="CY774">
        <f t="shared" si="114"/>
        <v>29.98</v>
      </c>
      <c r="CZ774">
        <f t="shared" si="115"/>
        <v>29.98</v>
      </c>
      <c r="DA774">
        <f t="shared" si="116"/>
        <v>1</v>
      </c>
      <c r="DB774">
        <v>0</v>
      </c>
    </row>
    <row r="775" spans="1:106" x14ac:dyDescent="0.2">
      <c r="A775">
        <f>ROW(Source!A333)</f>
        <v>333</v>
      </c>
      <c r="B775">
        <v>33034105</v>
      </c>
      <c r="C775">
        <v>33036302</v>
      </c>
      <c r="D775">
        <v>32517740</v>
      </c>
      <c r="E775">
        <v>1</v>
      </c>
      <c r="F775">
        <v>1</v>
      </c>
      <c r="G775">
        <v>19</v>
      </c>
      <c r="H775">
        <v>3</v>
      </c>
      <c r="I775" t="s">
        <v>831</v>
      </c>
      <c r="J775" t="s">
        <v>832</v>
      </c>
      <c r="K775" t="s">
        <v>833</v>
      </c>
      <c r="L775">
        <v>1339</v>
      </c>
      <c r="N775">
        <v>1007</v>
      </c>
      <c r="O775" t="s">
        <v>830</v>
      </c>
      <c r="P775" t="s">
        <v>830</v>
      </c>
      <c r="Q775">
        <v>1</v>
      </c>
      <c r="W775">
        <v>0</v>
      </c>
      <c r="X775">
        <v>-86784973</v>
      </c>
      <c r="Y775">
        <v>0.08</v>
      </c>
      <c r="AA775">
        <v>4993.7</v>
      </c>
      <c r="AB775">
        <v>0</v>
      </c>
      <c r="AC775">
        <v>0</v>
      </c>
      <c r="AD775">
        <v>0</v>
      </c>
      <c r="AE775">
        <v>4993.7</v>
      </c>
      <c r="AF775">
        <v>0</v>
      </c>
      <c r="AG775">
        <v>0</v>
      </c>
      <c r="AH775">
        <v>0</v>
      </c>
      <c r="AI775">
        <v>1</v>
      </c>
      <c r="AJ775">
        <v>1</v>
      </c>
      <c r="AK775">
        <v>1</v>
      </c>
      <c r="AL775">
        <v>1</v>
      </c>
      <c r="AN775">
        <v>0</v>
      </c>
      <c r="AO775">
        <v>1</v>
      </c>
      <c r="AP775">
        <v>0</v>
      </c>
      <c r="AQ775">
        <v>0</v>
      </c>
      <c r="AR775">
        <v>0</v>
      </c>
      <c r="AS775" t="s">
        <v>3</v>
      </c>
      <c r="AT775">
        <v>0.08</v>
      </c>
      <c r="AU775" t="s">
        <v>3</v>
      </c>
      <c r="AV775">
        <v>0</v>
      </c>
      <c r="AW775">
        <v>2</v>
      </c>
      <c r="AX775">
        <v>33036327</v>
      </c>
      <c r="AY775">
        <v>1</v>
      </c>
      <c r="AZ775">
        <v>0</v>
      </c>
      <c r="BA775">
        <v>736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Y775*Source!I333</f>
        <v>3.7600000000000003E-4</v>
      </c>
      <c r="CY775">
        <f t="shared" si="114"/>
        <v>4993.7</v>
      </c>
      <c r="CZ775">
        <f t="shared" si="115"/>
        <v>4993.7</v>
      </c>
      <c r="DA775">
        <f t="shared" si="116"/>
        <v>1</v>
      </c>
      <c r="DB775">
        <v>0</v>
      </c>
    </row>
    <row r="776" spans="1:106" x14ac:dyDescent="0.2">
      <c r="A776">
        <f>ROW(Source!A333)</f>
        <v>333</v>
      </c>
      <c r="B776">
        <v>33034105</v>
      </c>
      <c r="C776">
        <v>33036302</v>
      </c>
      <c r="D776">
        <v>32517729</v>
      </c>
      <c r="E776">
        <v>1</v>
      </c>
      <c r="F776">
        <v>1</v>
      </c>
      <c r="G776">
        <v>19</v>
      </c>
      <c r="H776">
        <v>3</v>
      </c>
      <c r="I776" t="s">
        <v>834</v>
      </c>
      <c r="J776" t="s">
        <v>835</v>
      </c>
      <c r="K776" t="s">
        <v>836</v>
      </c>
      <c r="L776">
        <v>1339</v>
      </c>
      <c r="N776">
        <v>1007</v>
      </c>
      <c r="O776" t="s">
        <v>830</v>
      </c>
      <c r="P776" t="s">
        <v>830</v>
      </c>
      <c r="Q776">
        <v>1</v>
      </c>
      <c r="W776">
        <v>0</v>
      </c>
      <c r="X776">
        <v>-36459073</v>
      </c>
      <c r="Y776">
        <v>0.69</v>
      </c>
      <c r="AA776">
        <v>3762.19</v>
      </c>
      <c r="AB776">
        <v>0</v>
      </c>
      <c r="AC776">
        <v>0</v>
      </c>
      <c r="AD776">
        <v>0</v>
      </c>
      <c r="AE776">
        <v>3762.19</v>
      </c>
      <c r="AF776">
        <v>0</v>
      </c>
      <c r="AG776">
        <v>0</v>
      </c>
      <c r="AH776">
        <v>0</v>
      </c>
      <c r="AI776">
        <v>1</v>
      </c>
      <c r="AJ776">
        <v>1</v>
      </c>
      <c r="AK776">
        <v>1</v>
      </c>
      <c r="AL776">
        <v>1</v>
      </c>
      <c r="AN776">
        <v>0</v>
      </c>
      <c r="AO776">
        <v>1</v>
      </c>
      <c r="AP776">
        <v>0</v>
      </c>
      <c r="AQ776">
        <v>0</v>
      </c>
      <c r="AR776">
        <v>0</v>
      </c>
      <c r="AS776" t="s">
        <v>3</v>
      </c>
      <c r="AT776">
        <v>0.69</v>
      </c>
      <c r="AU776" t="s">
        <v>3</v>
      </c>
      <c r="AV776">
        <v>0</v>
      </c>
      <c r="AW776">
        <v>2</v>
      </c>
      <c r="AX776">
        <v>33036328</v>
      </c>
      <c r="AY776">
        <v>1</v>
      </c>
      <c r="AZ776">
        <v>0</v>
      </c>
      <c r="BA776">
        <v>737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Y776*Source!I333</f>
        <v>3.2429999999999998E-3</v>
      </c>
      <c r="CY776">
        <f t="shared" si="114"/>
        <v>3762.19</v>
      </c>
      <c r="CZ776">
        <f t="shared" si="115"/>
        <v>3762.19</v>
      </c>
      <c r="DA776">
        <f t="shared" si="116"/>
        <v>1</v>
      </c>
      <c r="DB776">
        <v>0</v>
      </c>
    </row>
    <row r="777" spans="1:106" x14ac:dyDescent="0.2">
      <c r="A777">
        <f>ROW(Source!A333)</f>
        <v>333</v>
      </c>
      <c r="B777">
        <v>33034105</v>
      </c>
      <c r="C777">
        <v>33036302</v>
      </c>
      <c r="D777">
        <v>32517783</v>
      </c>
      <c r="E777">
        <v>1</v>
      </c>
      <c r="F777">
        <v>1</v>
      </c>
      <c r="G777">
        <v>19</v>
      </c>
      <c r="H777">
        <v>3</v>
      </c>
      <c r="I777" t="s">
        <v>837</v>
      </c>
      <c r="J777" t="s">
        <v>838</v>
      </c>
      <c r="K777" t="s">
        <v>839</v>
      </c>
      <c r="L777">
        <v>1339</v>
      </c>
      <c r="N777">
        <v>1007</v>
      </c>
      <c r="O777" t="s">
        <v>830</v>
      </c>
      <c r="P777" t="s">
        <v>830</v>
      </c>
      <c r="Q777">
        <v>1</v>
      </c>
      <c r="W777">
        <v>0</v>
      </c>
      <c r="X777">
        <v>-1282603236</v>
      </c>
      <c r="Y777">
        <v>0.2</v>
      </c>
      <c r="AA777">
        <v>5631.96</v>
      </c>
      <c r="AB777">
        <v>0</v>
      </c>
      <c r="AC777">
        <v>0</v>
      </c>
      <c r="AD777">
        <v>0</v>
      </c>
      <c r="AE777">
        <v>5631.96</v>
      </c>
      <c r="AF777">
        <v>0</v>
      </c>
      <c r="AG777">
        <v>0</v>
      </c>
      <c r="AH777">
        <v>0</v>
      </c>
      <c r="AI777">
        <v>1</v>
      </c>
      <c r="AJ777">
        <v>1</v>
      </c>
      <c r="AK777">
        <v>1</v>
      </c>
      <c r="AL777">
        <v>1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3</v>
      </c>
      <c r="AT777">
        <v>0.2</v>
      </c>
      <c r="AU777" t="s">
        <v>3</v>
      </c>
      <c r="AV777">
        <v>0</v>
      </c>
      <c r="AW777">
        <v>2</v>
      </c>
      <c r="AX777">
        <v>33036329</v>
      </c>
      <c r="AY777">
        <v>1</v>
      </c>
      <c r="AZ777">
        <v>0</v>
      </c>
      <c r="BA777">
        <v>738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Y777*Source!I333</f>
        <v>9.4000000000000008E-4</v>
      </c>
      <c r="CY777">
        <f t="shared" si="114"/>
        <v>5631.96</v>
      </c>
      <c r="CZ777">
        <f t="shared" si="115"/>
        <v>5631.96</v>
      </c>
      <c r="DA777">
        <f t="shared" si="116"/>
        <v>1</v>
      </c>
      <c r="DB777">
        <v>0</v>
      </c>
    </row>
    <row r="778" spans="1:106" x14ac:dyDescent="0.2">
      <c r="A778">
        <f>ROW(Source!A333)</f>
        <v>333</v>
      </c>
      <c r="B778">
        <v>33034105</v>
      </c>
      <c r="C778">
        <v>33036302</v>
      </c>
      <c r="D778">
        <v>32517784</v>
      </c>
      <c r="E778">
        <v>1</v>
      </c>
      <c r="F778">
        <v>1</v>
      </c>
      <c r="G778">
        <v>19</v>
      </c>
      <c r="H778">
        <v>3</v>
      </c>
      <c r="I778" t="s">
        <v>840</v>
      </c>
      <c r="J778" t="s">
        <v>841</v>
      </c>
      <c r="K778" t="s">
        <v>842</v>
      </c>
      <c r="L778">
        <v>1339</v>
      </c>
      <c r="N778">
        <v>1007</v>
      </c>
      <c r="O778" t="s">
        <v>830</v>
      </c>
      <c r="P778" t="s">
        <v>830</v>
      </c>
      <c r="Q778">
        <v>1</v>
      </c>
      <c r="W778">
        <v>0</v>
      </c>
      <c r="X778">
        <v>966492149</v>
      </c>
      <c r="Y778">
        <v>0.69</v>
      </c>
      <c r="AA778">
        <v>5631.96</v>
      </c>
      <c r="AB778">
        <v>0</v>
      </c>
      <c r="AC778">
        <v>0</v>
      </c>
      <c r="AD778">
        <v>0</v>
      </c>
      <c r="AE778">
        <v>5631.96</v>
      </c>
      <c r="AF778">
        <v>0</v>
      </c>
      <c r="AG778">
        <v>0</v>
      </c>
      <c r="AH778">
        <v>0</v>
      </c>
      <c r="AI778">
        <v>1</v>
      </c>
      <c r="AJ778">
        <v>1</v>
      </c>
      <c r="AK778">
        <v>1</v>
      </c>
      <c r="AL778">
        <v>1</v>
      </c>
      <c r="AN778">
        <v>0</v>
      </c>
      <c r="AO778">
        <v>1</v>
      </c>
      <c r="AP778">
        <v>0</v>
      </c>
      <c r="AQ778">
        <v>0</v>
      </c>
      <c r="AR778">
        <v>0</v>
      </c>
      <c r="AS778" t="s">
        <v>3</v>
      </c>
      <c r="AT778">
        <v>0.69</v>
      </c>
      <c r="AU778" t="s">
        <v>3</v>
      </c>
      <c r="AV778">
        <v>0</v>
      </c>
      <c r="AW778">
        <v>2</v>
      </c>
      <c r="AX778">
        <v>33036330</v>
      </c>
      <c r="AY778">
        <v>1</v>
      </c>
      <c r="AZ778">
        <v>0</v>
      </c>
      <c r="BA778">
        <v>739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Y778*Source!I333</f>
        <v>3.2429999999999998E-3</v>
      </c>
      <c r="CY778">
        <f t="shared" si="114"/>
        <v>5631.96</v>
      </c>
      <c r="CZ778">
        <f t="shared" si="115"/>
        <v>5631.96</v>
      </c>
      <c r="DA778">
        <f t="shared" si="116"/>
        <v>1</v>
      </c>
      <c r="DB778">
        <v>0</v>
      </c>
    </row>
    <row r="779" spans="1:106" x14ac:dyDescent="0.2">
      <c r="A779">
        <f>ROW(Source!A333)</f>
        <v>333</v>
      </c>
      <c r="B779">
        <v>33034105</v>
      </c>
      <c r="C779">
        <v>33036302</v>
      </c>
      <c r="D779">
        <v>32519911</v>
      </c>
      <c r="E779">
        <v>1</v>
      </c>
      <c r="F779">
        <v>1</v>
      </c>
      <c r="G779">
        <v>19</v>
      </c>
      <c r="H779">
        <v>3</v>
      </c>
      <c r="I779" t="s">
        <v>843</v>
      </c>
      <c r="J779" t="s">
        <v>844</v>
      </c>
      <c r="K779" t="s">
        <v>845</v>
      </c>
      <c r="L779">
        <v>1339</v>
      </c>
      <c r="N779">
        <v>1007</v>
      </c>
      <c r="O779" t="s">
        <v>830</v>
      </c>
      <c r="P779" t="s">
        <v>830</v>
      </c>
      <c r="Q779">
        <v>1</v>
      </c>
      <c r="W779">
        <v>0</v>
      </c>
      <c r="X779">
        <v>-1613524913</v>
      </c>
      <c r="Y779">
        <v>102</v>
      </c>
      <c r="AA779">
        <v>3195.93</v>
      </c>
      <c r="AB779">
        <v>0</v>
      </c>
      <c r="AC779">
        <v>0</v>
      </c>
      <c r="AD779">
        <v>0</v>
      </c>
      <c r="AE779">
        <v>3195.93</v>
      </c>
      <c r="AF779">
        <v>0</v>
      </c>
      <c r="AG779">
        <v>0</v>
      </c>
      <c r="AH779">
        <v>0</v>
      </c>
      <c r="AI779">
        <v>1</v>
      </c>
      <c r="AJ779">
        <v>1</v>
      </c>
      <c r="AK779">
        <v>1</v>
      </c>
      <c r="AL779">
        <v>1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3</v>
      </c>
      <c r="AT779">
        <v>102</v>
      </c>
      <c r="AU779" t="s">
        <v>3</v>
      </c>
      <c r="AV779">
        <v>0</v>
      </c>
      <c r="AW779">
        <v>2</v>
      </c>
      <c r="AX779">
        <v>33036331</v>
      </c>
      <c r="AY779">
        <v>1</v>
      </c>
      <c r="AZ779">
        <v>0</v>
      </c>
      <c r="BA779">
        <v>740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Y779*Source!I333</f>
        <v>0.47939999999999999</v>
      </c>
      <c r="CY779">
        <f t="shared" si="114"/>
        <v>3195.93</v>
      </c>
      <c r="CZ779">
        <f t="shared" si="115"/>
        <v>3195.93</v>
      </c>
      <c r="DA779">
        <f t="shared" si="116"/>
        <v>1</v>
      </c>
      <c r="DB779">
        <v>0</v>
      </c>
    </row>
    <row r="780" spans="1:106" x14ac:dyDescent="0.2">
      <c r="A780">
        <f>ROW(Source!A333)</f>
        <v>333</v>
      </c>
      <c r="B780">
        <v>33034105</v>
      </c>
      <c r="C780">
        <v>33036302</v>
      </c>
      <c r="D780">
        <v>32521663</v>
      </c>
      <c r="E780">
        <v>1</v>
      </c>
      <c r="F780">
        <v>1</v>
      </c>
      <c r="G780">
        <v>19</v>
      </c>
      <c r="H780">
        <v>3</v>
      </c>
      <c r="I780" t="s">
        <v>846</v>
      </c>
      <c r="J780" t="s">
        <v>847</v>
      </c>
      <c r="K780" t="s">
        <v>848</v>
      </c>
      <c r="L780">
        <v>1327</v>
      </c>
      <c r="N780">
        <v>1005</v>
      </c>
      <c r="O780" t="s">
        <v>823</v>
      </c>
      <c r="P780" t="s">
        <v>823</v>
      </c>
      <c r="Q780">
        <v>1</v>
      </c>
      <c r="W780">
        <v>0</v>
      </c>
      <c r="X780">
        <v>603730207</v>
      </c>
      <c r="Y780">
        <v>49.5</v>
      </c>
      <c r="AA780">
        <v>207.09</v>
      </c>
      <c r="AB780">
        <v>0</v>
      </c>
      <c r="AC780">
        <v>0</v>
      </c>
      <c r="AD780">
        <v>0</v>
      </c>
      <c r="AE780">
        <v>207.09</v>
      </c>
      <c r="AF780">
        <v>0</v>
      </c>
      <c r="AG780">
        <v>0</v>
      </c>
      <c r="AH780">
        <v>0</v>
      </c>
      <c r="AI780">
        <v>1</v>
      </c>
      <c r="AJ780">
        <v>1</v>
      </c>
      <c r="AK780">
        <v>1</v>
      </c>
      <c r="AL780">
        <v>1</v>
      </c>
      <c r="AN780">
        <v>0</v>
      </c>
      <c r="AO780">
        <v>1</v>
      </c>
      <c r="AP780">
        <v>0</v>
      </c>
      <c r="AQ780">
        <v>0</v>
      </c>
      <c r="AR780">
        <v>0</v>
      </c>
      <c r="AS780" t="s">
        <v>3</v>
      </c>
      <c r="AT780">
        <v>49.5</v>
      </c>
      <c r="AU780" t="s">
        <v>3</v>
      </c>
      <c r="AV780">
        <v>0</v>
      </c>
      <c r="AW780">
        <v>2</v>
      </c>
      <c r="AX780">
        <v>33036332</v>
      </c>
      <c r="AY780">
        <v>1</v>
      </c>
      <c r="AZ780">
        <v>0</v>
      </c>
      <c r="BA780">
        <v>741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Y780*Source!I333</f>
        <v>0.23265</v>
      </c>
      <c r="CY780">
        <f t="shared" si="114"/>
        <v>207.09</v>
      </c>
      <c r="CZ780">
        <f t="shared" si="115"/>
        <v>207.09</v>
      </c>
      <c r="DA780">
        <f t="shared" si="116"/>
        <v>1</v>
      </c>
      <c r="DB780">
        <v>0</v>
      </c>
    </row>
    <row r="781" spans="1:106" x14ac:dyDescent="0.2">
      <c r="A781">
        <f>ROW(Source!A336)</f>
        <v>336</v>
      </c>
      <c r="B781">
        <v>33034105</v>
      </c>
      <c r="C781">
        <v>33036335</v>
      </c>
      <c r="D781">
        <v>32505425</v>
      </c>
      <c r="E781">
        <v>19</v>
      </c>
      <c r="F781">
        <v>1</v>
      </c>
      <c r="G781">
        <v>19</v>
      </c>
      <c r="H781">
        <v>1</v>
      </c>
      <c r="I781" t="s">
        <v>795</v>
      </c>
      <c r="J781" t="s">
        <v>3</v>
      </c>
      <c r="K781" t="s">
        <v>796</v>
      </c>
      <c r="L781">
        <v>1191</v>
      </c>
      <c r="N781">
        <v>1013</v>
      </c>
      <c r="O781" t="s">
        <v>797</v>
      </c>
      <c r="P781" t="s">
        <v>797</v>
      </c>
      <c r="Q781">
        <v>1</v>
      </c>
      <c r="W781">
        <v>0</v>
      </c>
      <c r="X781">
        <v>476480486</v>
      </c>
      <c r="Y781">
        <v>36.11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1</v>
      </c>
      <c r="AJ781">
        <v>1</v>
      </c>
      <c r="AK781">
        <v>1</v>
      </c>
      <c r="AL781">
        <v>1</v>
      </c>
      <c r="AN781">
        <v>0</v>
      </c>
      <c r="AO781">
        <v>1</v>
      </c>
      <c r="AP781">
        <v>0</v>
      </c>
      <c r="AQ781">
        <v>0</v>
      </c>
      <c r="AR781">
        <v>0</v>
      </c>
      <c r="AS781" t="s">
        <v>3</v>
      </c>
      <c r="AT781">
        <v>36.11</v>
      </c>
      <c r="AU781" t="s">
        <v>3</v>
      </c>
      <c r="AV781">
        <v>1</v>
      </c>
      <c r="AW781">
        <v>2</v>
      </c>
      <c r="AX781">
        <v>33036341</v>
      </c>
      <c r="AY781">
        <v>1</v>
      </c>
      <c r="AZ781">
        <v>0</v>
      </c>
      <c r="BA781">
        <v>742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Y781*Source!I336</f>
        <v>2.5204779999999998</v>
      </c>
      <c r="CY781">
        <f>AD781</f>
        <v>0</v>
      </c>
      <c r="CZ781">
        <f>AH781</f>
        <v>0</v>
      </c>
      <c r="DA781">
        <f>AL781</f>
        <v>1</v>
      </c>
      <c r="DB781">
        <v>0</v>
      </c>
    </row>
    <row r="782" spans="1:106" x14ac:dyDescent="0.2">
      <c r="A782">
        <f>ROW(Source!A336)</f>
        <v>336</v>
      </c>
      <c r="B782">
        <v>33034105</v>
      </c>
      <c r="C782">
        <v>33036335</v>
      </c>
      <c r="D782">
        <v>32516754</v>
      </c>
      <c r="E782">
        <v>1</v>
      </c>
      <c r="F782">
        <v>1</v>
      </c>
      <c r="G782">
        <v>19</v>
      </c>
      <c r="H782">
        <v>2</v>
      </c>
      <c r="I782" t="s">
        <v>798</v>
      </c>
      <c r="J782" t="s">
        <v>799</v>
      </c>
      <c r="K782" t="s">
        <v>800</v>
      </c>
      <c r="L782">
        <v>1368</v>
      </c>
      <c r="N782">
        <v>1011</v>
      </c>
      <c r="O782" t="s">
        <v>801</v>
      </c>
      <c r="P782" t="s">
        <v>801</v>
      </c>
      <c r="Q782">
        <v>1</v>
      </c>
      <c r="W782">
        <v>0</v>
      </c>
      <c r="X782">
        <v>-1683917449</v>
      </c>
      <c r="Y782">
        <v>21.91</v>
      </c>
      <c r="AA782">
        <v>0</v>
      </c>
      <c r="AB782">
        <v>70.98</v>
      </c>
      <c r="AC782">
        <v>6.52</v>
      </c>
      <c r="AD782">
        <v>0</v>
      </c>
      <c r="AE782">
        <v>0</v>
      </c>
      <c r="AF782">
        <v>70.98</v>
      </c>
      <c r="AG782">
        <v>6.52</v>
      </c>
      <c r="AH782">
        <v>0</v>
      </c>
      <c r="AI782">
        <v>1</v>
      </c>
      <c r="AJ782">
        <v>1</v>
      </c>
      <c r="AK782">
        <v>1</v>
      </c>
      <c r="AL782">
        <v>1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21.91</v>
      </c>
      <c r="AU782" t="s">
        <v>3</v>
      </c>
      <c r="AV782">
        <v>0</v>
      </c>
      <c r="AW782">
        <v>2</v>
      </c>
      <c r="AX782">
        <v>33036342</v>
      </c>
      <c r="AY782">
        <v>1</v>
      </c>
      <c r="AZ782">
        <v>0</v>
      </c>
      <c r="BA782">
        <v>743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Y782*Source!I336</f>
        <v>1.529318</v>
      </c>
      <c r="CY782">
        <f>AB782</f>
        <v>70.98</v>
      </c>
      <c r="CZ782">
        <f>AF782</f>
        <v>70.98</v>
      </c>
      <c r="DA782">
        <f>AJ782</f>
        <v>1</v>
      </c>
      <c r="DB782">
        <v>0</v>
      </c>
    </row>
    <row r="783" spans="1:106" x14ac:dyDescent="0.2">
      <c r="A783">
        <f>ROW(Source!A336)</f>
        <v>336</v>
      </c>
      <c r="B783">
        <v>33034105</v>
      </c>
      <c r="C783">
        <v>33036335</v>
      </c>
      <c r="D783">
        <v>32518977</v>
      </c>
      <c r="E783">
        <v>1</v>
      </c>
      <c r="F783">
        <v>1</v>
      </c>
      <c r="G783">
        <v>19</v>
      </c>
      <c r="H783">
        <v>3</v>
      </c>
      <c r="I783" t="s">
        <v>802</v>
      </c>
      <c r="J783" t="s">
        <v>803</v>
      </c>
      <c r="K783" t="s">
        <v>804</v>
      </c>
      <c r="L783">
        <v>1348</v>
      </c>
      <c r="N783">
        <v>1009</v>
      </c>
      <c r="O783" t="s">
        <v>19</v>
      </c>
      <c r="P783" t="s">
        <v>19</v>
      </c>
      <c r="Q783">
        <v>1000</v>
      </c>
      <c r="W783">
        <v>0</v>
      </c>
      <c r="X783">
        <v>-1592467254</v>
      </c>
      <c r="Y783">
        <v>0.03</v>
      </c>
      <c r="AA783">
        <v>117442.26</v>
      </c>
      <c r="AB783">
        <v>0</v>
      </c>
      <c r="AC783">
        <v>0</v>
      </c>
      <c r="AD783">
        <v>0</v>
      </c>
      <c r="AE783">
        <v>117442.26</v>
      </c>
      <c r="AF783">
        <v>0</v>
      </c>
      <c r="AG783">
        <v>0</v>
      </c>
      <c r="AH783">
        <v>0</v>
      </c>
      <c r="AI783">
        <v>1</v>
      </c>
      <c r="AJ783">
        <v>1</v>
      </c>
      <c r="AK783">
        <v>1</v>
      </c>
      <c r="AL783">
        <v>1</v>
      </c>
      <c r="AN783">
        <v>0</v>
      </c>
      <c r="AO783">
        <v>1</v>
      </c>
      <c r="AP783">
        <v>0</v>
      </c>
      <c r="AQ783">
        <v>0</v>
      </c>
      <c r="AR783">
        <v>0</v>
      </c>
      <c r="AS783" t="s">
        <v>3</v>
      </c>
      <c r="AT783">
        <v>0.03</v>
      </c>
      <c r="AU783" t="s">
        <v>3</v>
      </c>
      <c r="AV783">
        <v>0</v>
      </c>
      <c r="AW783">
        <v>2</v>
      </c>
      <c r="AX783">
        <v>33036343</v>
      </c>
      <c r="AY783">
        <v>1</v>
      </c>
      <c r="AZ783">
        <v>0</v>
      </c>
      <c r="BA783">
        <v>744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Y783*Source!I336</f>
        <v>2.0939999999999999E-3</v>
      </c>
      <c r="CY783">
        <f>AA783</f>
        <v>117442.26</v>
      </c>
      <c r="CZ783">
        <f>AE783</f>
        <v>117442.26</v>
      </c>
      <c r="DA783">
        <f>AI783</f>
        <v>1</v>
      </c>
      <c r="DB783">
        <v>0</v>
      </c>
    </row>
    <row r="784" spans="1:106" x14ac:dyDescent="0.2">
      <c r="A784">
        <f>ROW(Source!A336)</f>
        <v>336</v>
      </c>
      <c r="B784">
        <v>33034105</v>
      </c>
      <c r="C784">
        <v>33036335</v>
      </c>
      <c r="D784">
        <v>32520163</v>
      </c>
      <c r="E784">
        <v>1</v>
      </c>
      <c r="F784">
        <v>1</v>
      </c>
      <c r="G784">
        <v>19</v>
      </c>
      <c r="H784">
        <v>3</v>
      </c>
      <c r="I784" t="s">
        <v>25</v>
      </c>
      <c r="J784" t="s">
        <v>27</v>
      </c>
      <c r="K784" t="s">
        <v>26</v>
      </c>
      <c r="L784">
        <v>1348</v>
      </c>
      <c r="N784">
        <v>1009</v>
      </c>
      <c r="O784" t="s">
        <v>19</v>
      </c>
      <c r="P784" t="s">
        <v>19</v>
      </c>
      <c r="Q784">
        <v>1000</v>
      </c>
      <c r="W784">
        <v>0</v>
      </c>
      <c r="X784">
        <v>-1467733540</v>
      </c>
      <c r="Y784">
        <v>1</v>
      </c>
      <c r="AA784">
        <v>53410.15</v>
      </c>
      <c r="AB784">
        <v>0</v>
      </c>
      <c r="AC784">
        <v>0</v>
      </c>
      <c r="AD784">
        <v>0</v>
      </c>
      <c r="AE784">
        <v>53410.15</v>
      </c>
      <c r="AF784">
        <v>0</v>
      </c>
      <c r="AG784">
        <v>0</v>
      </c>
      <c r="AH784">
        <v>0</v>
      </c>
      <c r="AI784">
        <v>1</v>
      </c>
      <c r="AJ784">
        <v>1</v>
      </c>
      <c r="AK784">
        <v>1</v>
      </c>
      <c r="AL784">
        <v>1</v>
      </c>
      <c r="AN784">
        <v>0</v>
      </c>
      <c r="AO784">
        <v>1</v>
      </c>
      <c r="AP784">
        <v>0</v>
      </c>
      <c r="AQ784">
        <v>0</v>
      </c>
      <c r="AR784">
        <v>0</v>
      </c>
      <c r="AS784" t="s">
        <v>3</v>
      </c>
      <c r="AT784">
        <v>1</v>
      </c>
      <c r="AU784" t="s">
        <v>3</v>
      </c>
      <c r="AV784">
        <v>0</v>
      </c>
      <c r="AW784">
        <v>2</v>
      </c>
      <c r="AX784">
        <v>33036344</v>
      </c>
      <c r="AY784">
        <v>1</v>
      </c>
      <c r="AZ784">
        <v>0</v>
      </c>
      <c r="BA784">
        <v>745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Y784*Source!I336</f>
        <v>6.9800000000000001E-2</v>
      </c>
      <c r="CY784">
        <f>AA784</f>
        <v>53410.15</v>
      </c>
      <c r="CZ784">
        <f>AE784</f>
        <v>53410.15</v>
      </c>
      <c r="DA784">
        <f>AI784</f>
        <v>1</v>
      </c>
      <c r="DB784">
        <v>0</v>
      </c>
    </row>
    <row r="785" spans="1:106" x14ac:dyDescent="0.2">
      <c r="A785">
        <f>ROW(Source!A336)</f>
        <v>336</v>
      </c>
      <c r="B785">
        <v>33034105</v>
      </c>
      <c r="C785">
        <v>33036335</v>
      </c>
      <c r="D785">
        <v>32520163</v>
      </c>
      <c r="E785">
        <v>1</v>
      </c>
      <c r="F785">
        <v>1</v>
      </c>
      <c r="G785">
        <v>19</v>
      </c>
      <c r="H785">
        <v>3</v>
      </c>
      <c r="I785" t="s">
        <v>25</v>
      </c>
      <c r="J785" t="s">
        <v>27</v>
      </c>
      <c r="K785" t="s">
        <v>26</v>
      </c>
      <c r="L785">
        <v>1348</v>
      </c>
      <c r="N785">
        <v>1009</v>
      </c>
      <c r="O785" t="s">
        <v>19</v>
      </c>
      <c r="P785" t="s">
        <v>19</v>
      </c>
      <c r="Q785">
        <v>1000</v>
      </c>
      <c r="W785">
        <v>0</v>
      </c>
      <c r="X785">
        <v>-1467733540</v>
      </c>
      <c r="Y785">
        <v>-1</v>
      </c>
      <c r="AA785">
        <v>53410.15</v>
      </c>
      <c r="AB785">
        <v>0</v>
      </c>
      <c r="AC785">
        <v>0</v>
      </c>
      <c r="AD785">
        <v>0</v>
      </c>
      <c r="AE785">
        <v>53410.15</v>
      </c>
      <c r="AF785">
        <v>0</v>
      </c>
      <c r="AG785">
        <v>0</v>
      </c>
      <c r="AH785">
        <v>0</v>
      </c>
      <c r="AI785">
        <v>1</v>
      </c>
      <c r="AJ785">
        <v>1</v>
      </c>
      <c r="AK785">
        <v>1</v>
      </c>
      <c r="AL785">
        <v>1</v>
      </c>
      <c r="AN785">
        <v>0</v>
      </c>
      <c r="AO785">
        <v>0</v>
      </c>
      <c r="AP785">
        <v>0</v>
      </c>
      <c r="AQ785">
        <v>0</v>
      </c>
      <c r="AR785">
        <v>0</v>
      </c>
      <c r="AS785" t="s">
        <v>3</v>
      </c>
      <c r="AT785">
        <v>-1</v>
      </c>
      <c r="AU785" t="s">
        <v>3</v>
      </c>
      <c r="AV785">
        <v>0</v>
      </c>
      <c r="AW785">
        <v>1</v>
      </c>
      <c r="AX785">
        <v>-1</v>
      </c>
      <c r="AY785">
        <v>0</v>
      </c>
      <c r="AZ785">
        <v>0</v>
      </c>
      <c r="BA785" t="s">
        <v>3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Y785*Source!I336</f>
        <v>-6.9800000000000001E-2</v>
      </c>
      <c r="CY785">
        <f>AA785</f>
        <v>53410.15</v>
      </c>
      <c r="CZ785">
        <f>AE785</f>
        <v>53410.15</v>
      </c>
      <c r="DA785">
        <f>AI785</f>
        <v>1</v>
      </c>
      <c r="DB785">
        <v>0</v>
      </c>
    </row>
    <row r="786" spans="1:106" x14ac:dyDescent="0.2">
      <c r="A786">
        <f>ROW(Source!A338)</f>
        <v>338</v>
      </c>
      <c r="B786">
        <v>33034105</v>
      </c>
      <c r="C786">
        <v>33036346</v>
      </c>
      <c r="D786">
        <v>32505425</v>
      </c>
      <c r="E786">
        <v>19</v>
      </c>
      <c r="F786">
        <v>1</v>
      </c>
      <c r="G786">
        <v>19</v>
      </c>
      <c r="H786">
        <v>1</v>
      </c>
      <c r="I786" t="s">
        <v>795</v>
      </c>
      <c r="J786" t="s">
        <v>3</v>
      </c>
      <c r="K786" t="s">
        <v>796</v>
      </c>
      <c r="L786">
        <v>1191</v>
      </c>
      <c r="N786">
        <v>1013</v>
      </c>
      <c r="O786" t="s">
        <v>797</v>
      </c>
      <c r="P786" t="s">
        <v>797</v>
      </c>
      <c r="Q786">
        <v>1</v>
      </c>
      <c r="W786">
        <v>0</v>
      </c>
      <c r="X786">
        <v>476480486</v>
      </c>
      <c r="Y786">
        <v>453.1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1</v>
      </c>
      <c r="AJ786">
        <v>1</v>
      </c>
      <c r="AK786">
        <v>1</v>
      </c>
      <c r="AL786">
        <v>1</v>
      </c>
      <c r="AN786">
        <v>0</v>
      </c>
      <c r="AO786">
        <v>1</v>
      </c>
      <c r="AP786">
        <v>0</v>
      </c>
      <c r="AQ786">
        <v>0</v>
      </c>
      <c r="AR786">
        <v>0</v>
      </c>
      <c r="AS786" t="s">
        <v>3</v>
      </c>
      <c r="AT786">
        <v>453.1</v>
      </c>
      <c r="AU786" t="s">
        <v>3</v>
      </c>
      <c r="AV786">
        <v>1</v>
      </c>
      <c r="AW786">
        <v>2</v>
      </c>
      <c r="AX786">
        <v>33036362</v>
      </c>
      <c r="AY786">
        <v>1</v>
      </c>
      <c r="AZ786">
        <v>0</v>
      </c>
      <c r="BA786">
        <v>746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Y786*Source!I338</f>
        <v>4.3030907000000003</v>
      </c>
      <c r="CY786">
        <f>AD786</f>
        <v>0</v>
      </c>
      <c r="CZ786">
        <f>AH786</f>
        <v>0</v>
      </c>
      <c r="DA786">
        <f>AL786</f>
        <v>1</v>
      </c>
      <c r="DB786">
        <v>0</v>
      </c>
    </row>
    <row r="787" spans="1:106" x14ac:dyDescent="0.2">
      <c r="A787">
        <f>ROW(Source!A338)</f>
        <v>338</v>
      </c>
      <c r="B787">
        <v>33034105</v>
      </c>
      <c r="C787">
        <v>33036346</v>
      </c>
      <c r="D787">
        <v>32517073</v>
      </c>
      <c r="E787">
        <v>1</v>
      </c>
      <c r="F787">
        <v>1</v>
      </c>
      <c r="G787">
        <v>19</v>
      </c>
      <c r="H787">
        <v>2</v>
      </c>
      <c r="I787" t="s">
        <v>805</v>
      </c>
      <c r="J787" t="s">
        <v>806</v>
      </c>
      <c r="K787" t="s">
        <v>807</v>
      </c>
      <c r="L787">
        <v>1368</v>
      </c>
      <c r="N787">
        <v>1011</v>
      </c>
      <c r="O787" t="s">
        <v>801</v>
      </c>
      <c r="P787" t="s">
        <v>801</v>
      </c>
      <c r="Q787">
        <v>1</v>
      </c>
      <c r="W787">
        <v>0</v>
      </c>
      <c r="X787">
        <v>-865246060</v>
      </c>
      <c r="Y787">
        <v>1.38</v>
      </c>
      <c r="AA787">
        <v>0</v>
      </c>
      <c r="AB787">
        <v>3.37</v>
      </c>
      <c r="AC787">
        <v>0.85</v>
      </c>
      <c r="AD787">
        <v>0</v>
      </c>
      <c r="AE787">
        <v>0</v>
      </c>
      <c r="AF787">
        <v>3.37</v>
      </c>
      <c r="AG787">
        <v>0.85</v>
      </c>
      <c r="AH787">
        <v>0</v>
      </c>
      <c r="AI787">
        <v>1</v>
      </c>
      <c r="AJ787">
        <v>1</v>
      </c>
      <c r="AK787">
        <v>1</v>
      </c>
      <c r="AL787">
        <v>1</v>
      </c>
      <c r="AN787">
        <v>0</v>
      </c>
      <c r="AO787">
        <v>1</v>
      </c>
      <c r="AP787">
        <v>0</v>
      </c>
      <c r="AQ787">
        <v>0</v>
      </c>
      <c r="AR787">
        <v>0</v>
      </c>
      <c r="AS787" t="s">
        <v>3</v>
      </c>
      <c r="AT787">
        <v>1.38</v>
      </c>
      <c r="AU787" t="s">
        <v>3</v>
      </c>
      <c r="AV787">
        <v>0</v>
      </c>
      <c r="AW787">
        <v>2</v>
      </c>
      <c r="AX787">
        <v>33036363</v>
      </c>
      <c r="AY787">
        <v>1</v>
      </c>
      <c r="AZ787">
        <v>0</v>
      </c>
      <c r="BA787">
        <v>747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Y787*Source!I338</f>
        <v>1.3105859999999999E-2</v>
      </c>
      <c r="CY787">
        <f>AB787</f>
        <v>3.37</v>
      </c>
      <c r="CZ787">
        <f>AF787</f>
        <v>3.37</v>
      </c>
      <c r="DA787">
        <f>AJ787</f>
        <v>1</v>
      </c>
      <c r="DB787">
        <v>0</v>
      </c>
    </row>
    <row r="788" spans="1:106" x14ac:dyDescent="0.2">
      <c r="A788">
        <f>ROW(Source!A338)</f>
        <v>338</v>
      </c>
      <c r="B788">
        <v>33034105</v>
      </c>
      <c r="C788">
        <v>33036346</v>
      </c>
      <c r="D788">
        <v>32516433</v>
      </c>
      <c r="E788">
        <v>1</v>
      </c>
      <c r="F788">
        <v>1</v>
      </c>
      <c r="G788">
        <v>19</v>
      </c>
      <c r="H788">
        <v>2</v>
      </c>
      <c r="I788" t="s">
        <v>808</v>
      </c>
      <c r="J788" t="s">
        <v>809</v>
      </c>
      <c r="K788" t="s">
        <v>810</v>
      </c>
      <c r="L788">
        <v>1368</v>
      </c>
      <c r="N788">
        <v>1011</v>
      </c>
      <c r="O788" t="s">
        <v>801</v>
      </c>
      <c r="P788" t="s">
        <v>801</v>
      </c>
      <c r="Q788">
        <v>1</v>
      </c>
      <c r="W788">
        <v>0</v>
      </c>
      <c r="X788">
        <v>1483315828</v>
      </c>
      <c r="Y788">
        <v>0.31</v>
      </c>
      <c r="AA788">
        <v>0</v>
      </c>
      <c r="AB788">
        <v>566.44000000000005</v>
      </c>
      <c r="AC788">
        <v>281.27999999999997</v>
      </c>
      <c r="AD788">
        <v>0</v>
      </c>
      <c r="AE788">
        <v>0</v>
      </c>
      <c r="AF788">
        <v>566.44000000000005</v>
      </c>
      <c r="AG788">
        <v>281.27999999999997</v>
      </c>
      <c r="AH788">
        <v>0</v>
      </c>
      <c r="AI788">
        <v>1</v>
      </c>
      <c r="AJ788">
        <v>1</v>
      </c>
      <c r="AK788">
        <v>1</v>
      </c>
      <c r="AL788">
        <v>1</v>
      </c>
      <c r="AN788">
        <v>0</v>
      </c>
      <c r="AO788">
        <v>1</v>
      </c>
      <c r="AP788">
        <v>0</v>
      </c>
      <c r="AQ788">
        <v>0</v>
      </c>
      <c r="AR788">
        <v>0</v>
      </c>
      <c r="AS788" t="s">
        <v>3</v>
      </c>
      <c r="AT788">
        <v>0.31</v>
      </c>
      <c r="AU788" t="s">
        <v>3</v>
      </c>
      <c r="AV788">
        <v>0</v>
      </c>
      <c r="AW788">
        <v>2</v>
      </c>
      <c r="AX788">
        <v>33036364</v>
      </c>
      <c r="AY788">
        <v>1</v>
      </c>
      <c r="AZ788">
        <v>0</v>
      </c>
      <c r="BA788">
        <v>748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Y788*Source!I338</f>
        <v>2.94407E-3</v>
      </c>
      <c r="CY788">
        <f>AB788</f>
        <v>566.44000000000005</v>
      </c>
      <c r="CZ788">
        <f>AF788</f>
        <v>566.44000000000005</v>
      </c>
      <c r="DA788">
        <f>AJ788</f>
        <v>1</v>
      </c>
      <c r="DB788">
        <v>0</v>
      </c>
    </row>
    <row r="789" spans="1:106" x14ac:dyDescent="0.2">
      <c r="A789">
        <f>ROW(Source!A338)</f>
        <v>338</v>
      </c>
      <c r="B789">
        <v>33034105</v>
      </c>
      <c r="C789">
        <v>33036346</v>
      </c>
      <c r="D789">
        <v>32516599</v>
      </c>
      <c r="E789">
        <v>1</v>
      </c>
      <c r="F789">
        <v>1</v>
      </c>
      <c r="G789">
        <v>19</v>
      </c>
      <c r="H789">
        <v>2</v>
      </c>
      <c r="I789" t="s">
        <v>811</v>
      </c>
      <c r="J789" t="s">
        <v>812</v>
      </c>
      <c r="K789" t="s">
        <v>813</v>
      </c>
      <c r="L789">
        <v>1368</v>
      </c>
      <c r="N789">
        <v>1011</v>
      </c>
      <c r="O789" t="s">
        <v>801</v>
      </c>
      <c r="P789" t="s">
        <v>801</v>
      </c>
      <c r="Q789">
        <v>1</v>
      </c>
      <c r="W789">
        <v>0</v>
      </c>
      <c r="X789">
        <v>47389749</v>
      </c>
      <c r="Y789">
        <v>26.25</v>
      </c>
      <c r="AA789">
        <v>0</v>
      </c>
      <c r="AB789">
        <v>9.7100000000000009</v>
      </c>
      <c r="AC789">
        <v>2.25</v>
      </c>
      <c r="AD789">
        <v>0</v>
      </c>
      <c r="AE789">
        <v>0</v>
      </c>
      <c r="AF789">
        <v>9.7100000000000009</v>
      </c>
      <c r="AG789">
        <v>2.25</v>
      </c>
      <c r="AH789">
        <v>0</v>
      </c>
      <c r="AI789">
        <v>1</v>
      </c>
      <c r="AJ789">
        <v>1</v>
      </c>
      <c r="AK789">
        <v>1</v>
      </c>
      <c r="AL789">
        <v>1</v>
      </c>
      <c r="AN789">
        <v>0</v>
      </c>
      <c r="AO789">
        <v>1</v>
      </c>
      <c r="AP789">
        <v>0</v>
      </c>
      <c r="AQ789">
        <v>0</v>
      </c>
      <c r="AR789">
        <v>0</v>
      </c>
      <c r="AS789" t="s">
        <v>3</v>
      </c>
      <c r="AT789">
        <v>26.25</v>
      </c>
      <c r="AU789" t="s">
        <v>3</v>
      </c>
      <c r="AV789">
        <v>0</v>
      </c>
      <c r="AW789">
        <v>2</v>
      </c>
      <c r="AX789">
        <v>33036365</v>
      </c>
      <c r="AY789">
        <v>1</v>
      </c>
      <c r="AZ789">
        <v>0</v>
      </c>
      <c r="BA789">
        <v>749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Y789*Source!I338</f>
        <v>0.24929625</v>
      </c>
      <c r="CY789">
        <f>AB789</f>
        <v>9.7100000000000009</v>
      </c>
      <c r="CZ789">
        <f>AF789</f>
        <v>9.7100000000000009</v>
      </c>
      <c r="DA789">
        <f>AJ789</f>
        <v>1</v>
      </c>
      <c r="DB789">
        <v>0</v>
      </c>
    </row>
    <row r="790" spans="1:106" x14ac:dyDescent="0.2">
      <c r="A790">
        <f>ROW(Source!A338)</f>
        <v>338</v>
      </c>
      <c r="B790">
        <v>33034105</v>
      </c>
      <c r="C790">
        <v>33036346</v>
      </c>
      <c r="D790">
        <v>32517836</v>
      </c>
      <c r="E790">
        <v>1</v>
      </c>
      <c r="F790">
        <v>1</v>
      </c>
      <c r="G790">
        <v>19</v>
      </c>
      <c r="H790">
        <v>3</v>
      </c>
      <c r="I790" t="s">
        <v>814</v>
      </c>
      <c r="J790" t="s">
        <v>815</v>
      </c>
      <c r="K790" t="s">
        <v>816</v>
      </c>
      <c r="L790">
        <v>1348</v>
      </c>
      <c r="N790">
        <v>1009</v>
      </c>
      <c r="O790" t="s">
        <v>19</v>
      </c>
      <c r="P790" t="s">
        <v>19</v>
      </c>
      <c r="Q790">
        <v>1000</v>
      </c>
      <c r="W790">
        <v>0</v>
      </c>
      <c r="X790">
        <v>1571432467</v>
      </c>
      <c r="Y790">
        <v>0.04</v>
      </c>
      <c r="AA790">
        <v>31493.279999999999</v>
      </c>
      <c r="AB790">
        <v>0</v>
      </c>
      <c r="AC790">
        <v>0</v>
      </c>
      <c r="AD790">
        <v>0</v>
      </c>
      <c r="AE790">
        <v>31493.279999999999</v>
      </c>
      <c r="AF790">
        <v>0</v>
      </c>
      <c r="AG790">
        <v>0</v>
      </c>
      <c r="AH790">
        <v>0</v>
      </c>
      <c r="AI790">
        <v>1</v>
      </c>
      <c r="AJ790">
        <v>1</v>
      </c>
      <c r="AK790">
        <v>1</v>
      </c>
      <c r="AL790">
        <v>1</v>
      </c>
      <c r="AN790">
        <v>0</v>
      </c>
      <c r="AO790">
        <v>1</v>
      </c>
      <c r="AP790">
        <v>0</v>
      </c>
      <c r="AQ790">
        <v>0</v>
      </c>
      <c r="AR790">
        <v>0</v>
      </c>
      <c r="AS790" t="s">
        <v>3</v>
      </c>
      <c r="AT790">
        <v>0.04</v>
      </c>
      <c r="AU790" t="s">
        <v>3</v>
      </c>
      <c r="AV790">
        <v>0</v>
      </c>
      <c r="AW790">
        <v>2</v>
      </c>
      <c r="AX790">
        <v>33036366</v>
      </c>
      <c r="AY790">
        <v>1</v>
      </c>
      <c r="AZ790">
        <v>0</v>
      </c>
      <c r="BA790">
        <v>750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Y790*Source!I338</f>
        <v>3.7988000000000003E-4</v>
      </c>
      <c r="CY790">
        <f t="shared" ref="CY790:CY800" si="117">AA790</f>
        <v>31493.279999999999</v>
      </c>
      <c r="CZ790">
        <f t="shared" ref="CZ790:CZ800" si="118">AE790</f>
        <v>31493.279999999999</v>
      </c>
      <c r="DA790">
        <f t="shared" ref="DA790:DA800" si="119">AI790</f>
        <v>1</v>
      </c>
      <c r="DB790">
        <v>0</v>
      </c>
    </row>
    <row r="791" spans="1:106" x14ac:dyDescent="0.2">
      <c r="A791">
        <f>ROW(Source!A338)</f>
        <v>338</v>
      </c>
      <c r="B791">
        <v>33034105</v>
      </c>
      <c r="C791">
        <v>33036346</v>
      </c>
      <c r="D791">
        <v>32518156</v>
      </c>
      <c r="E791">
        <v>1</v>
      </c>
      <c r="F791">
        <v>1</v>
      </c>
      <c r="G791">
        <v>19</v>
      </c>
      <c r="H791">
        <v>3</v>
      </c>
      <c r="I791" t="s">
        <v>817</v>
      </c>
      <c r="J791" t="s">
        <v>818</v>
      </c>
      <c r="K791" t="s">
        <v>819</v>
      </c>
      <c r="L791">
        <v>1348</v>
      </c>
      <c r="N791">
        <v>1009</v>
      </c>
      <c r="O791" t="s">
        <v>19</v>
      </c>
      <c r="P791" t="s">
        <v>19</v>
      </c>
      <c r="Q791">
        <v>1000</v>
      </c>
      <c r="W791">
        <v>0</v>
      </c>
      <c r="X791">
        <v>1574046373</v>
      </c>
      <c r="Y791">
        <v>3.6999999999999998E-2</v>
      </c>
      <c r="AA791">
        <v>45454.3</v>
      </c>
      <c r="AB791">
        <v>0</v>
      </c>
      <c r="AC791">
        <v>0</v>
      </c>
      <c r="AD791">
        <v>0</v>
      </c>
      <c r="AE791">
        <v>45454.3</v>
      </c>
      <c r="AF791">
        <v>0</v>
      </c>
      <c r="AG791">
        <v>0</v>
      </c>
      <c r="AH791">
        <v>0</v>
      </c>
      <c r="AI791">
        <v>1</v>
      </c>
      <c r="AJ791">
        <v>1</v>
      </c>
      <c r="AK791">
        <v>1</v>
      </c>
      <c r="AL791">
        <v>1</v>
      </c>
      <c r="AN791">
        <v>0</v>
      </c>
      <c r="AO791">
        <v>1</v>
      </c>
      <c r="AP791">
        <v>0</v>
      </c>
      <c r="AQ791">
        <v>0</v>
      </c>
      <c r="AR791">
        <v>0</v>
      </c>
      <c r="AS791" t="s">
        <v>3</v>
      </c>
      <c r="AT791">
        <v>3.6999999999999998E-2</v>
      </c>
      <c r="AU791" t="s">
        <v>3</v>
      </c>
      <c r="AV791">
        <v>0</v>
      </c>
      <c r="AW791">
        <v>2</v>
      </c>
      <c r="AX791">
        <v>33036367</v>
      </c>
      <c r="AY791">
        <v>1</v>
      </c>
      <c r="AZ791">
        <v>0</v>
      </c>
      <c r="BA791">
        <v>751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Y791*Source!I338</f>
        <v>3.5138899999999997E-4</v>
      </c>
      <c r="CY791">
        <f t="shared" si="117"/>
        <v>45454.3</v>
      </c>
      <c r="CZ791">
        <f t="shared" si="118"/>
        <v>45454.3</v>
      </c>
      <c r="DA791">
        <f t="shared" si="119"/>
        <v>1</v>
      </c>
      <c r="DB791">
        <v>0</v>
      </c>
    </row>
    <row r="792" spans="1:106" x14ac:dyDescent="0.2">
      <c r="A792">
        <f>ROW(Source!A338)</f>
        <v>338</v>
      </c>
      <c r="B792">
        <v>33034105</v>
      </c>
      <c r="C792">
        <v>33036346</v>
      </c>
      <c r="D792">
        <v>32518894</v>
      </c>
      <c r="E792">
        <v>1</v>
      </c>
      <c r="F792">
        <v>1</v>
      </c>
      <c r="G792">
        <v>19</v>
      </c>
      <c r="H792">
        <v>3</v>
      </c>
      <c r="I792" t="s">
        <v>820</v>
      </c>
      <c r="J792" t="s">
        <v>821</v>
      </c>
      <c r="K792" t="s">
        <v>822</v>
      </c>
      <c r="L792">
        <v>1327</v>
      </c>
      <c r="N792">
        <v>1005</v>
      </c>
      <c r="O792" t="s">
        <v>823</v>
      </c>
      <c r="P792" t="s">
        <v>823</v>
      </c>
      <c r="Q792">
        <v>1</v>
      </c>
      <c r="W792">
        <v>0</v>
      </c>
      <c r="X792">
        <v>-1132375348</v>
      </c>
      <c r="Y792">
        <v>5.6</v>
      </c>
      <c r="AA792">
        <v>63.78</v>
      </c>
      <c r="AB792">
        <v>0</v>
      </c>
      <c r="AC792">
        <v>0</v>
      </c>
      <c r="AD792">
        <v>0</v>
      </c>
      <c r="AE792">
        <v>63.78</v>
      </c>
      <c r="AF792">
        <v>0</v>
      </c>
      <c r="AG792">
        <v>0</v>
      </c>
      <c r="AH792">
        <v>0</v>
      </c>
      <c r="AI792">
        <v>1</v>
      </c>
      <c r="AJ792">
        <v>1</v>
      </c>
      <c r="AK792">
        <v>1</v>
      </c>
      <c r="AL792">
        <v>1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3</v>
      </c>
      <c r="AT792">
        <v>5.6</v>
      </c>
      <c r="AU792" t="s">
        <v>3</v>
      </c>
      <c r="AV792">
        <v>0</v>
      </c>
      <c r="AW792">
        <v>2</v>
      </c>
      <c r="AX792">
        <v>33036369</v>
      </c>
      <c r="AY792">
        <v>1</v>
      </c>
      <c r="AZ792">
        <v>0</v>
      </c>
      <c r="BA792">
        <v>752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Y792*Source!I338</f>
        <v>5.31832E-2</v>
      </c>
      <c r="CY792">
        <f t="shared" si="117"/>
        <v>63.78</v>
      </c>
      <c r="CZ792">
        <f t="shared" si="118"/>
        <v>63.78</v>
      </c>
      <c r="DA792">
        <f t="shared" si="119"/>
        <v>1</v>
      </c>
      <c r="DB792">
        <v>0</v>
      </c>
    </row>
    <row r="793" spans="1:106" x14ac:dyDescent="0.2">
      <c r="A793">
        <f>ROW(Source!A338)</f>
        <v>338</v>
      </c>
      <c r="B793">
        <v>33034105</v>
      </c>
      <c r="C793">
        <v>33036346</v>
      </c>
      <c r="D793">
        <v>32517311</v>
      </c>
      <c r="E793">
        <v>1</v>
      </c>
      <c r="F793">
        <v>1</v>
      </c>
      <c r="G793">
        <v>19</v>
      </c>
      <c r="H793">
        <v>3</v>
      </c>
      <c r="I793" t="s">
        <v>824</v>
      </c>
      <c r="J793" t="s">
        <v>825</v>
      </c>
      <c r="K793" t="s">
        <v>826</v>
      </c>
      <c r="L793">
        <v>1348</v>
      </c>
      <c r="N793">
        <v>1009</v>
      </c>
      <c r="O793" t="s">
        <v>19</v>
      </c>
      <c r="P793" t="s">
        <v>19</v>
      </c>
      <c r="Q793">
        <v>1000</v>
      </c>
      <c r="W793">
        <v>0</v>
      </c>
      <c r="X793">
        <v>1471527661</v>
      </c>
      <c r="Y793">
        <v>0.05</v>
      </c>
      <c r="AA793">
        <v>4752.91</v>
      </c>
      <c r="AB793">
        <v>0</v>
      </c>
      <c r="AC793">
        <v>0</v>
      </c>
      <c r="AD793">
        <v>0</v>
      </c>
      <c r="AE793">
        <v>4752.91</v>
      </c>
      <c r="AF793">
        <v>0</v>
      </c>
      <c r="AG793">
        <v>0</v>
      </c>
      <c r="AH793">
        <v>0</v>
      </c>
      <c r="AI793">
        <v>1</v>
      </c>
      <c r="AJ793">
        <v>1</v>
      </c>
      <c r="AK793">
        <v>1</v>
      </c>
      <c r="AL793">
        <v>1</v>
      </c>
      <c r="AN793">
        <v>0</v>
      </c>
      <c r="AO793">
        <v>1</v>
      </c>
      <c r="AP793">
        <v>0</v>
      </c>
      <c r="AQ793">
        <v>0</v>
      </c>
      <c r="AR793">
        <v>0</v>
      </c>
      <c r="AS793" t="s">
        <v>3</v>
      </c>
      <c r="AT793">
        <v>0.05</v>
      </c>
      <c r="AU793" t="s">
        <v>3</v>
      </c>
      <c r="AV793">
        <v>0</v>
      </c>
      <c r="AW793">
        <v>2</v>
      </c>
      <c r="AX793">
        <v>33036368</v>
      </c>
      <c r="AY793">
        <v>1</v>
      </c>
      <c r="AZ793">
        <v>0</v>
      </c>
      <c r="BA793">
        <v>753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Y793*Source!I338</f>
        <v>4.7485000000000002E-4</v>
      </c>
      <c r="CY793">
        <f t="shared" si="117"/>
        <v>4752.91</v>
      </c>
      <c r="CZ793">
        <f t="shared" si="118"/>
        <v>4752.91</v>
      </c>
      <c r="DA793">
        <f t="shared" si="119"/>
        <v>1</v>
      </c>
      <c r="DB793">
        <v>0</v>
      </c>
    </row>
    <row r="794" spans="1:106" x14ac:dyDescent="0.2">
      <c r="A794">
        <f>ROW(Source!A338)</f>
        <v>338</v>
      </c>
      <c r="B794">
        <v>33034105</v>
      </c>
      <c r="C794">
        <v>33036346</v>
      </c>
      <c r="D794">
        <v>32519061</v>
      </c>
      <c r="E794">
        <v>1</v>
      </c>
      <c r="F794">
        <v>1</v>
      </c>
      <c r="G794">
        <v>19</v>
      </c>
      <c r="H794">
        <v>3</v>
      </c>
      <c r="I794" t="s">
        <v>827</v>
      </c>
      <c r="J794" t="s">
        <v>828</v>
      </c>
      <c r="K794" t="s">
        <v>829</v>
      </c>
      <c r="L794">
        <v>1339</v>
      </c>
      <c r="N794">
        <v>1007</v>
      </c>
      <c r="O794" t="s">
        <v>830</v>
      </c>
      <c r="P794" t="s">
        <v>830</v>
      </c>
      <c r="Q794">
        <v>1</v>
      </c>
      <c r="W794">
        <v>0</v>
      </c>
      <c r="X794">
        <v>1653821073</v>
      </c>
      <c r="Y794">
        <v>1.75</v>
      </c>
      <c r="AA794">
        <v>29.98</v>
      </c>
      <c r="AB794">
        <v>0</v>
      </c>
      <c r="AC794">
        <v>0</v>
      </c>
      <c r="AD794">
        <v>0</v>
      </c>
      <c r="AE794">
        <v>29.98</v>
      </c>
      <c r="AF794">
        <v>0</v>
      </c>
      <c r="AG794">
        <v>0</v>
      </c>
      <c r="AH794">
        <v>0</v>
      </c>
      <c r="AI794">
        <v>1</v>
      </c>
      <c r="AJ794">
        <v>1</v>
      </c>
      <c r="AK794">
        <v>1</v>
      </c>
      <c r="AL794">
        <v>1</v>
      </c>
      <c r="AN794">
        <v>0</v>
      </c>
      <c r="AO794">
        <v>1</v>
      </c>
      <c r="AP794">
        <v>0</v>
      </c>
      <c r="AQ794">
        <v>0</v>
      </c>
      <c r="AR794">
        <v>0</v>
      </c>
      <c r="AS794" t="s">
        <v>3</v>
      </c>
      <c r="AT794">
        <v>1.75</v>
      </c>
      <c r="AU794" t="s">
        <v>3</v>
      </c>
      <c r="AV794">
        <v>0</v>
      </c>
      <c r="AW794">
        <v>2</v>
      </c>
      <c r="AX794">
        <v>33036370</v>
      </c>
      <c r="AY794">
        <v>1</v>
      </c>
      <c r="AZ794">
        <v>0</v>
      </c>
      <c r="BA794">
        <v>754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Y794*Source!I338</f>
        <v>1.6619749999999999E-2</v>
      </c>
      <c r="CY794">
        <f t="shared" si="117"/>
        <v>29.98</v>
      </c>
      <c r="CZ794">
        <f t="shared" si="118"/>
        <v>29.98</v>
      </c>
      <c r="DA794">
        <f t="shared" si="119"/>
        <v>1</v>
      </c>
      <c r="DB794">
        <v>0</v>
      </c>
    </row>
    <row r="795" spans="1:106" x14ac:dyDescent="0.2">
      <c r="A795">
        <f>ROW(Source!A338)</f>
        <v>338</v>
      </c>
      <c r="B795">
        <v>33034105</v>
      </c>
      <c r="C795">
        <v>33036346</v>
      </c>
      <c r="D795">
        <v>32517740</v>
      </c>
      <c r="E795">
        <v>1</v>
      </c>
      <c r="F795">
        <v>1</v>
      </c>
      <c r="G795">
        <v>19</v>
      </c>
      <c r="H795">
        <v>3</v>
      </c>
      <c r="I795" t="s">
        <v>831</v>
      </c>
      <c r="J795" t="s">
        <v>832</v>
      </c>
      <c r="K795" t="s">
        <v>833</v>
      </c>
      <c r="L795">
        <v>1339</v>
      </c>
      <c r="N795">
        <v>1007</v>
      </c>
      <c r="O795" t="s">
        <v>830</v>
      </c>
      <c r="P795" t="s">
        <v>830</v>
      </c>
      <c r="Q795">
        <v>1</v>
      </c>
      <c r="W795">
        <v>0</v>
      </c>
      <c r="X795">
        <v>-86784973</v>
      </c>
      <c r="Y795">
        <v>0.08</v>
      </c>
      <c r="AA795">
        <v>4993.7</v>
      </c>
      <c r="AB795">
        <v>0</v>
      </c>
      <c r="AC795">
        <v>0</v>
      </c>
      <c r="AD795">
        <v>0</v>
      </c>
      <c r="AE795">
        <v>4993.7</v>
      </c>
      <c r="AF795">
        <v>0</v>
      </c>
      <c r="AG795">
        <v>0</v>
      </c>
      <c r="AH795">
        <v>0</v>
      </c>
      <c r="AI795">
        <v>1</v>
      </c>
      <c r="AJ795">
        <v>1</v>
      </c>
      <c r="AK795">
        <v>1</v>
      </c>
      <c r="AL795">
        <v>1</v>
      </c>
      <c r="AN795">
        <v>0</v>
      </c>
      <c r="AO795">
        <v>1</v>
      </c>
      <c r="AP795">
        <v>0</v>
      </c>
      <c r="AQ795">
        <v>0</v>
      </c>
      <c r="AR795">
        <v>0</v>
      </c>
      <c r="AS795" t="s">
        <v>3</v>
      </c>
      <c r="AT795">
        <v>0.08</v>
      </c>
      <c r="AU795" t="s">
        <v>3</v>
      </c>
      <c r="AV795">
        <v>0</v>
      </c>
      <c r="AW795">
        <v>2</v>
      </c>
      <c r="AX795">
        <v>33036371</v>
      </c>
      <c r="AY795">
        <v>1</v>
      </c>
      <c r="AZ795">
        <v>0</v>
      </c>
      <c r="BA795">
        <v>755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Y795*Source!I338</f>
        <v>7.5976000000000006E-4</v>
      </c>
      <c r="CY795">
        <f t="shared" si="117"/>
        <v>4993.7</v>
      </c>
      <c r="CZ795">
        <f t="shared" si="118"/>
        <v>4993.7</v>
      </c>
      <c r="DA795">
        <f t="shared" si="119"/>
        <v>1</v>
      </c>
      <c r="DB795">
        <v>0</v>
      </c>
    </row>
    <row r="796" spans="1:106" x14ac:dyDescent="0.2">
      <c r="A796">
        <f>ROW(Source!A338)</f>
        <v>338</v>
      </c>
      <c r="B796">
        <v>33034105</v>
      </c>
      <c r="C796">
        <v>33036346</v>
      </c>
      <c r="D796">
        <v>32517729</v>
      </c>
      <c r="E796">
        <v>1</v>
      </c>
      <c r="F796">
        <v>1</v>
      </c>
      <c r="G796">
        <v>19</v>
      </c>
      <c r="H796">
        <v>3</v>
      </c>
      <c r="I796" t="s">
        <v>834</v>
      </c>
      <c r="J796" t="s">
        <v>835</v>
      </c>
      <c r="K796" t="s">
        <v>836</v>
      </c>
      <c r="L796">
        <v>1339</v>
      </c>
      <c r="N796">
        <v>1007</v>
      </c>
      <c r="O796" t="s">
        <v>830</v>
      </c>
      <c r="P796" t="s">
        <v>830</v>
      </c>
      <c r="Q796">
        <v>1</v>
      </c>
      <c r="W796">
        <v>0</v>
      </c>
      <c r="X796">
        <v>-36459073</v>
      </c>
      <c r="Y796">
        <v>0.69</v>
      </c>
      <c r="AA796">
        <v>3762.19</v>
      </c>
      <c r="AB796">
        <v>0</v>
      </c>
      <c r="AC796">
        <v>0</v>
      </c>
      <c r="AD796">
        <v>0</v>
      </c>
      <c r="AE796">
        <v>3762.19</v>
      </c>
      <c r="AF796">
        <v>0</v>
      </c>
      <c r="AG796">
        <v>0</v>
      </c>
      <c r="AH796">
        <v>0</v>
      </c>
      <c r="AI796">
        <v>1</v>
      </c>
      <c r="AJ796">
        <v>1</v>
      </c>
      <c r="AK796">
        <v>1</v>
      </c>
      <c r="AL796">
        <v>1</v>
      </c>
      <c r="AN796">
        <v>0</v>
      </c>
      <c r="AO796">
        <v>1</v>
      </c>
      <c r="AP796">
        <v>0</v>
      </c>
      <c r="AQ796">
        <v>0</v>
      </c>
      <c r="AR796">
        <v>0</v>
      </c>
      <c r="AS796" t="s">
        <v>3</v>
      </c>
      <c r="AT796">
        <v>0.69</v>
      </c>
      <c r="AU796" t="s">
        <v>3</v>
      </c>
      <c r="AV796">
        <v>0</v>
      </c>
      <c r="AW796">
        <v>2</v>
      </c>
      <c r="AX796">
        <v>33036372</v>
      </c>
      <c r="AY796">
        <v>1</v>
      </c>
      <c r="AZ796">
        <v>0</v>
      </c>
      <c r="BA796">
        <v>756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Y796*Source!I338</f>
        <v>6.5529299999999993E-3</v>
      </c>
      <c r="CY796">
        <f t="shared" si="117"/>
        <v>3762.19</v>
      </c>
      <c r="CZ796">
        <f t="shared" si="118"/>
        <v>3762.19</v>
      </c>
      <c r="DA796">
        <f t="shared" si="119"/>
        <v>1</v>
      </c>
      <c r="DB796">
        <v>0</v>
      </c>
    </row>
    <row r="797" spans="1:106" x14ac:dyDescent="0.2">
      <c r="A797">
        <f>ROW(Source!A338)</f>
        <v>338</v>
      </c>
      <c r="B797">
        <v>33034105</v>
      </c>
      <c r="C797">
        <v>33036346</v>
      </c>
      <c r="D797">
        <v>32517783</v>
      </c>
      <c r="E797">
        <v>1</v>
      </c>
      <c r="F797">
        <v>1</v>
      </c>
      <c r="G797">
        <v>19</v>
      </c>
      <c r="H797">
        <v>3</v>
      </c>
      <c r="I797" t="s">
        <v>837</v>
      </c>
      <c r="J797" t="s">
        <v>838</v>
      </c>
      <c r="K797" t="s">
        <v>839</v>
      </c>
      <c r="L797">
        <v>1339</v>
      </c>
      <c r="N797">
        <v>1007</v>
      </c>
      <c r="O797" t="s">
        <v>830</v>
      </c>
      <c r="P797" t="s">
        <v>830</v>
      </c>
      <c r="Q797">
        <v>1</v>
      </c>
      <c r="W797">
        <v>0</v>
      </c>
      <c r="X797">
        <v>-1282603236</v>
      </c>
      <c r="Y797">
        <v>0.2</v>
      </c>
      <c r="AA797">
        <v>5631.96</v>
      </c>
      <c r="AB797">
        <v>0</v>
      </c>
      <c r="AC797">
        <v>0</v>
      </c>
      <c r="AD797">
        <v>0</v>
      </c>
      <c r="AE797">
        <v>5631.96</v>
      </c>
      <c r="AF797">
        <v>0</v>
      </c>
      <c r="AG797">
        <v>0</v>
      </c>
      <c r="AH797">
        <v>0</v>
      </c>
      <c r="AI797">
        <v>1</v>
      </c>
      <c r="AJ797">
        <v>1</v>
      </c>
      <c r="AK797">
        <v>1</v>
      </c>
      <c r="AL797">
        <v>1</v>
      </c>
      <c r="AN797">
        <v>0</v>
      </c>
      <c r="AO797">
        <v>1</v>
      </c>
      <c r="AP797">
        <v>0</v>
      </c>
      <c r="AQ797">
        <v>0</v>
      </c>
      <c r="AR797">
        <v>0</v>
      </c>
      <c r="AS797" t="s">
        <v>3</v>
      </c>
      <c r="AT797">
        <v>0.2</v>
      </c>
      <c r="AU797" t="s">
        <v>3</v>
      </c>
      <c r="AV797">
        <v>0</v>
      </c>
      <c r="AW797">
        <v>2</v>
      </c>
      <c r="AX797">
        <v>33036373</v>
      </c>
      <c r="AY797">
        <v>1</v>
      </c>
      <c r="AZ797">
        <v>0</v>
      </c>
      <c r="BA797">
        <v>757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Y797*Source!I338</f>
        <v>1.8994000000000001E-3</v>
      </c>
      <c r="CY797">
        <f t="shared" si="117"/>
        <v>5631.96</v>
      </c>
      <c r="CZ797">
        <f t="shared" si="118"/>
        <v>5631.96</v>
      </c>
      <c r="DA797">
        <f t="shared" si="119"/>
        <v>1</v>
      </c>
      <c r="DB797">
        <v>0</v>
      </c>
    </row>
    <row r="798" spans="1:106" x14ac:dyDescent="0.2">
      <c r="A798">
        <f>ROW(Source!A338)</f>
        <v>338</v>
      </c>
      <c r="B798">
        <v>33034105</v>
      </c>
      <c r="C798">
        <v>33036346</v>
      </c>
      <c r="D798">
        <v>32517784</v>
      </c>
      <c r="E798">
        <v>1</v>
      </c>
      <c r="F798">
        <v>1</v>
      </c>
      <c r="G798">
        <v>19</v>
      </c>
      <c r="H798">
        <v>3</v>
      </c>
      <c r="I798" t="s">
        <v>840</v>
      </c>
      <c r="J798" t="s">
        <v>841</v>
      </c>
      <c r="K798" t="s">
        <v>842</v>
      </c>
      <c r="L798">
        <v>1339</v>
      </c>
      <c r="N798">
        <v>1007</v>
      </c>
      <c r="O798" t="s">
        <v>830</v>
      </c>
      <c r="P798" t="s">
        <v>830</v>
      </c>
      <c r="Q798">
        <v>1</v>
      </c>
      <c r="W798">
        <v>0</v>
      </c>
      <c r="X798">
        <v>966492149</v>
      </c>
      <c r="Y798">
        <v>0.69</v>
      </c>
      <c r="AA798">
        <v>5631.96</v>
      </c>
      <c r="AB798">
        <v>0</v>
      </c>
      <c r="AC798">
        <v>0</v>
      </c>
      <c r="AD798">
        <v>0</v>
      </c>
      <c r="AE798">
        <v>5631.96</v>
      </c>
      <c r="AF798">
        <v>0</v>
      </c>
      <c r="AG798">
        <v>0</v>
      </c>
      <c r="AH798">
        <v>0</v>
      </c>
      <c r="AI798">
        <v>1</v>
      </c>
      <c r="AJ798">
        <v>1</v>
      </c>
      <c r="AK798">
        <v>1</v>
      </c>
      <c r="AL798">
        <v>1</v>
      </c>
      <c r="AN798">
        <v>0</v>
      </c>
      <c r="AO798">
        <v>1</v>
      </c>
      <c r="AP798">
        <v>0</v>
      </c>
      <c r="AQ798">
        <v>0</v>
      </c>
      <c r="AR798">
        <v>0</v>
      </c>
      <c r="AS798" t="s">
        <v>3</v>
      </c>
      <c r="AT798">
        <v>0.69</v>
      </c>
      <c r="AU798" t="s">
        <v>3</v>
      </c>
      <c r="AV798">
        <v>0</v>
      </c>
      <c r="AW798">
        <v>2</v>
      </c>
      <c r="AX798">
        <v>33036374</v>
      </c>
      <c r="AY798">
        <v>1</v>
      </c>
      <c r="AZ798">
        <v>0</v>
      </c>
      <c r="BA798">
        <v>758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Y798*Source!I338</f>
        <v>6.5529299999999993E-3</v>
      </c>
      <c r="CY798">
        <f t="shared" si="117"/>
        <v>5631.96</v>
      </c>
      <c r="CZ798">
        <f t="shared" si="118"/>
        <v>5631.96</v>
      </c>
      <c r="DA798">
        <f t="shared" si="119"/>
        <v>1</v>
      </c>
      <c r="DB798">
        <v>0</v>
      </c>
    </row>
    <row r="799" spans="1:106" x14ac:dyDescent="0.2">
      <c r="A799">
        <f>ROW(Source!A338)</f>
        <v>338</v>
      </c>
      <c r="B799">
        <v>33034105</v>
      </c>
      <c r="C799">
        <v>33036346</v>
      </c>
      <c r="D799">
        <v>32519911</v>
      </c>
      <c r="E799">
        <v>1</v>
      </c>
      <c r="F799">
        <v>1</v>
      </c>
      <c r="G799">
        <v>19</v>
      </c>
      <c r="H799">
        <v>3</v>
      </c>
      <c r="I799" t="s">
        <v>843</v>
      </c>
      <c r="J799" t="s">
        <v>844</v>
      </c>
      <c r="K799" t="s">
        <v>845</v>
      </c>
      <c r="L799">
        <v>1339</v>
      </c>
      <c r="N799">
        <v>1007</v>
      </c>
      <c r="O799" t="s">
        <v>830</v>
      </c>
      <c r="P799" t="s">
        <v>830</v>
      </c>
      <c r="Q799">
        <v>1</v>
      </c>
      <c r="W799">
        <v>0</v>
      </c>
      <c r="X799">
        <v>-1613524913</v>
      </c>
      <c r="Y799">
        <v>102</v>
      </c>
      <c r="AA799">
        <v>3195.93</v>
      </c>
      <c r="AB799">
        <v>0</v>
      </c>
      <c r="AC799">
        <v>0</v>
      </c>
      <c r="AD799">
        <v>0</v>
      </c>
      <c r="AE799">
        <v>3195.93</v>
      </c>
      <c r="AF799">
        <v>0</v>
      </c>
      <c r="AG799">
        <v>0</v>
      </c>
      <c r="AH799">
        <v>0</v>
      </c>
      <c r="AI799">
        <v>1</v>
      </c>
      <c r="AJ799">
        <v>1</v>
      </c>
      <c r="AK799">
        <v>1</v>
      </c>
      <c r="AL799">
        <v>1</v>
      </c>
      <c r="AN799">
        <v>0</v>
      </c>
      <c r="AO799">
        <v>1</v>
      </c>
      <c r="AP799">
        <v>0</v>
      </c>
      <c r="AQ799">
        <v>0</v>
      </c>
      <c r="AR799">
        <v>0</v>
      </c>
      <c r="AS799" t="s">
        <v>3</v>
      </c>
      <c r="AT799">
        <v>102</v>
      </c>
      <c r="AU799" t="s">
        <v>3</v>
      </c>
      <c r="AV799">
        <v>0</v>
      </c>
      <c r="AW799">
        <v>2</v>
      </c>
      <c r="AX799">
        <v>33036375</v>
      </c>
      <c r="AY799">
        <v>1</v>
      </c>
      <c r="AZ799">
        <v>0</v>
      </c>
      <c r="BA799">
        <v>759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Y799*Source!I338</f>
        <v>0.96869400000000006</v>
      </c>
      <c r="CY799">
        <f t="shared" si="117"/>
        <v>3195.93</v>
      </c>
      <c r="CZ799">
        <f t="shared" si="118"/>
        <v>3195.93</v>
      </c>
      <c r="DA799">
        <f t="shared" si="119"/>
        <v>1</v>
      </c>
      <c r="DB799">
        <v>0</v>
      </c>
    </row>
    <row r="800" spans="1:106" x14ac:dyDescent="0.2">
      <c r="A800">
        <f>ROW(Source!A338)</f>
        <v>338</v>
      </c>
      <c r="B800">
        <v>33034105</v>
      </c>
      <c r="C800">
        <v>33036346</v>
      </c>
      <c r="D800">
        <v>32521663</v>
      </c>
      <c r="E800">
        <v>1</v>
      </c>
      <c r="F800">
        <v>1</v>
      </c>
      <c r="G800">
        <v>19</v>
      </c>
      <c r="H800">
        <v>3</v>
      </c>
      <c r="I800" t="s">
        <v>846</v>
      </c>
      <c r="J800" t="s">
        <v>847</v>
      </c>
      <c r="K800" t="s">
        <v>848</v>
      </c>
      <c r="L800">
        <v>1327</v>
      </c>
      <c r="N800">
        <v>1005</v>
      </c>
      <c r="O800" t="s">
        <v>823</v>
      </c>
      <c r="P800" t="s">
        <v>823</v>
      </c>
      <c r="Q800">
        <v>1</v>
      </c>
      <c r="W800">
        <v>0</v>
      </c>
      <c r="X800">
        <v>603730207</v>
      </c>
      <c r="Y800">
        <v>49.5</v>
      </c>
      <c r="AA800">
        <v>207.09</v>
      </c>
      <c r="AB800">
        <v>0</v>
      </c>
      <c r="AC800">
        <v>0</v>
      </c>
      <c r="AD800">
        <v>0</v>
      </c>
      <c r="AE800">
        <v>207.09</v>
      </c>
      <c r="AF800">
        <v>0</v>
      </c>
      <c r="AG800">
        <v>0</v>
      </c>
      <c r="AH800">
        <v>0</v>
      </c>
      <c r="AI800">
        <v>1</v>
      </c>
      <c r="AJ800">
        <v>1</v>
      </c>
      <c r="AK800">
        <v>1</v>
      </c>
      <c r="AL800">
        <v>1</v>
      </c>
      <c r="AN800">
        <v>0</v>
      </c>
      <c r="AO800">
        <v>1</v>
      </c>
      <c r="AP800">
        <v>0</v>
      </c>
      <c r="AQ800">
        <v>0</v>
      </c>
      <c r="AR800">
        <v>0</v>
      </c>
      <c r="AS800" t="s">
        <v>3</v>
      </c>
      <c r="AT800">
        <v>49.5</v>
      </c>
      <c r="AU800" t="s">
        <v>3</v>
      </c>
      <c r="AV800">
        <v>0</v>
      </c>
      <c r="AW800">
        <v>2</v>
      </c>
      <c r="AX800">
        <v>33036376</v>
      </c>
      <c r="AY800">
        <v>1</v>
      </c>
      <c r="AZ800">
        <v>0</v>
      </c>
      <c r="BA800">
        <v>760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Y800*Source!I338</f>
        <v>0.47010150000000001</v>
      </c>
      <c r="CY800">
        <f t="shared" si="117"/>
        <v>207.09</v>
      </c>
      <c r="CZ800">
        <f t="shared" si="118"/>
        <v>207.09</v>
      </c>
      <c r="DA800">
        <f t="shared" si="119"/>
        <v>1</v>
      </c>
      <c r="DB800">
        <v>0</v>
      </c>
    </row>
    <row r="801" spans="1:106" x14ac:dyDescent="0.2">
      <c r="A801">
        <f>ROW(Source!A341)</f>
        <v>341</v>
      </c>
      <c r="B801">
        <v>33034105</v>
      </c>
      <c r="C801">
        <v>33036379</v>
      </c>
      <c r="D801">
        <v>32505425</v>
      </c>
      <c r="E801">
        <v>19</v>
      </c>
      <c r="F801">
        <v>1</v>
      </c>
      <c r="G801">
        <v>19</v>
      </c>
      <c r="H801">
        <v>1</v>
      </c>
      <c r="I801" t="s">
        <v>795</v>
      </c>
      <c r="J801" t="s">
        <v>3</v>
      </c>
      <c r="K801" t="s">
        <v>796</v>
      </c>
      <c r="L801">
        <v>1191</v>
      </c>
      <c r="N801">
        <v>1013</v>
      </c>
      <c r="O801" t="s">
        <v>797</v>
      </c>
      <c r="P801" t="s">
        <v>797</v>
      </c>
      <c r="Q801">
        <v>1</v>
      </c>
      <c r="W801">
        <v>0</v>
      </c>
      <c r="X801">
        <v>476480486</v>
      </c>
      <c r="Y801">
        <v>36.11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1</v>
      </c>
      <c r="AJ801">
        <v>1</v>
      </c>
      <c r="AK801">
        <v>1</v>
      </c>
      <c r="AL801">
        <v>1</v>
      </c>
      <c r="AN801">
        <v>0</v>
      </c>
      <c r="AO801">
        <v>1</v>
      </c>
      <c r="AP801">
        <v>0</v>
      </c>
      <c r="AQ801">
        <v>0</v>
      </c>
      <c r="AR801">
        <v>0</v>
      </c>
      <c r="AS801" t="s">
        <v>3</v>
      </c>
      <c r="AT801">
        <v>36.11</v>
      </c>
      <c r="AU801" t="s">
        <v>3</v>
      </c>
      <c r="AV801">
        <v>1</v>
      </c>
      <c r="AW801">
        <v>2</v>
      </c>
      <c r="AX801">
        <v>33036385</v>
      </c>
      <c r="AY801">
        <v>1</v>
      </c>
      <c r="AZ801">
        <v>0</v>
      </c>
      <c r="BA801">
        <v>761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Y801*Source!I341</f>
        <v>1.6249499999999999</v>
      </c>
      <c r="CY801">
        <f>AD801</f>
        <v>0</v>
      </c>
      <c r="CZ801">
        <f>AH801</f>
        <v>0</v>
      </c>
      <c r="DA801">
        <f>AL801</f>
        <v>1</v>
      </c>
      <c r="DB801">
        <v>0</v>
      </c>
    </row>
    <row r="802" spans="1:106" x14ac:dyDescent="0.2">
      <c r="A802">
        <f>ROW(Source!A341)</f>
        <v>341</v>
      </c>
      <c r="B802">
        <v>33034105</v>
      </c>
      <c r="C802">
        <v>33036379</v>
      </c>
      <c r="D802">
        <v>32516754</v>
      </c>
      <c r="E802">
        <v>1</v>
      </c>
      <c r="F802">
        <v>1</v>
      </c>
      <c r="G802">
        <v>19</v>
      </c>
      <c r="H802">
        <v>2</v>
      </c>
      <c r="I802" t="s">
        <v>798</v>
      </c>
      <c r="J802" t="s">
        <v>799</v>
      </c>
      <c r="K802" t="s">
        <v>800</v>
      </c>
      <c r="L802">
        <v>1368</v>
      </c>
      <c r="N802">
        <v>1011</v>
      </c>
      <c r="O802" t="s">
        <v>801</v>
      </c>
      <c r="P802" t="s">
        <v>801</v>
      </c>
      <c r="Q802">
        <v>1</v>
      </c>
      <c r="W802">
        <v>0</v>
      </c>
      <c r="X802">
        <v>-1683917449</v>
      </c>
      <c r="Y802">
        <v>21.91</v>
      </c>
      <c r="AA802">
        <v>0</v>
      </c>
      <c r="AB802">
        <v>70.98</v>
      </c>
      <c r="AC802">
        <v>6.52</v>
      </c>
      <c r="AD802">
        <v>0</v>
      </c>
      <c r="AE802">
        <v>0</v>
      </c>
      <c r="AF802">
        <v>70.98</v>
      </c>
      <c r="AG802">
        <v>6.52</v>
      </c>
      <c r="AH802">
        <v>0</v>
      </c>
      <c r="AI802">
        <v>1</v>
      </c>
      <c r="AJ802">
        <v>1</v>
      </c>
      <c r="AK802">
        <v>1</v>
      </c>
      <c r="AL802">
        <v>1</v>
      </c>
      <c r="AN802">
        <v>0</v>
      </c>
      <c r="AO802">
        <v>1</v>
      </c>
      <c r="AP802">
        <v>0</v>
      </c>
      <c r="AQ802">
        <v>0</v>
      </c>
      <c r="AR802">
        <v>0</v>
      </c>
      <c r="AS802" t="s">
        <v>3</v>
      </c>
      <c r="AT802">
        <v>21.91</v>
      </c>
      <c r="AU802" t="s">
        <v>3</v>
      </c>
      <c r="AV802">
        <v>0</v>
      </c>
      <c r="AW802">
        <v>2</v>
      </c>
      <c r="AX802">
        <v>33036386</v>
      </c>
      <c r="AY802">
        <v>1</v>
      </c>
      <c r="AZ802">
        <v>0</v>
      </c>
      <c r="BA802">
        <v>762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Y802*Source!I341</f>
        <v>0.98594999999999999</v>
      </c>
      <c r="CY802">
        <f>AB802</f>
        <v>70.98</v>
      </c>
      <c r="CZ802">
        <f>AF802</f>
        <v>70.98</v>
      </c>
      <c r="DA802">
        <f>AJ802</f>
        <v>1</v>
      </c>
      <c r="DB802">
        <v>0</v>
      </c>
    </row>
    <row r="803" spans="1:106" x14ac:dyDescent="0.2">
      <c r="A803">
        <f>ROW(Source!A341)</f>
        <v>341</v>
      </c>
      <c r="B803">
        <v>33034105</v>
      </c>
      <c r="C803">
        <v>33036379</v>
      </c>
      <c r="D803">
        <v>32518977</v>
      </c>
      <c r="E803">
        <v>1</v>
      </c>
      <c r="F803">
        <v>1</v>
      </c>
      <c r="G803">
        <v>19</v>
      </c>
      <c r="H803">
        <v>3</v>
      </c>
      <c r="I803" t="s">
        <v>802</v>
      </c>
      <c r="J803" t="s">
        <v>803</v>
      </c>
      <c r="K803" t="s">
        <v>804</v>
      </c>
      <c r="L803">
        <v>1348</v>
      </c>
      <c r="N803">
        <v>1009</v>
      </c>
      <c r="O803" t="s">
        <v>19</v>
      </c>
      <c r="P803" t="s">
        <v>19</v>
      </c>
      <c r="Q803">
        <v>1000</v>
      </c>
      <c r="W803">
        <v>0</v>
      </c>
      <c r="X803">
        <v>-1592467254</v>
      </c>
      <c r="Y803">
        <v>0.03</v>
      </c>
      <c r="AA803">
        <v>117442.26</v>
      </c>
      <c r="AB803">
        <v>0</v>
      </c>
      <c r="AC803">
        <v>0</v>
      </c>
      <c r="AD803">
        <v>0</v>
      </c>
      <c r="AE803">
        <v>117442.26</v>
      </c>
      <c r="AF803">
        <v>0</v>
      </c>
      <c r="AG803">
        <v>0</v>
      </c>
      <c r="AH803">
        <v>0</v>
      </c>
      <c r="AI803">
        <v>1</v>
      </c>
      <c r="AJ803">
        <v>1</v>
      </c>
      <c r="AK803">
        <v>1</v>
      </c>
      <c r="AL803">
        <v>1</v>
      </c>
      <c r="AN803">
        <v>0</v>
      </c>
      <c r="AO803">
        <v>1</v>
      </c>
      <c r="AP803">
        <v>0</v>
      </c>
      <c r="AQ803">
        <v>0</v>
      </c>
      <c r="AR803">
        <v>0</v>
      </c>
      <c r="AS803" t="s">
        <v>3</v>
      </c>
      <c r="AT803">
        <v>0.03</v>
      </c>
      <c r="AU803" t="s">
        <v>3</v>
      </c>
      <c r="AV803">
        <v>0</v>
      </c>
      <c r="AW803">
        <v>2</v>
      </c>
      <c r="AX803">
        <v>33036387</v>
      </c>
      <c r="AY803">
        <v>1</v>
      </c>
      <c r="AZ803">
        <v>0</v>
      </c>
      <c r="BA803">
        <v>763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Y803*Source!I341</f>
        <v>1.3499999999999999E-3</v>
      </c>
      <c r="CY803">
        <f>AA803</f>
        <v>117442.26</v>
      </c>
      <c r="CZ803">
        <f>AE803</f>
        <v>117442.26</v>
      </c>
      <c r="DA803">
        <f>AI803</f>
        <v>1</v>
      </c>
      <c r="DB803">
        <v>0</v>
      </c>
    </row>
    <row r="804" spans="1:106" x14ac:dyDescent="0.2">
      <c r="A804">
        <f>ROW(Source!A341)</f>
        <v>341</v>
      </c>
      <c r="B804">
        <v>33034105</v>
      </c>
      <c r="C804">
        <v>33036379</v>
      </c>
      <c r="D804">
        <v>32520163</v>
      </c>
      <c r="E804">
        <v>1</v>
      </c>
      <c r="F804">
        <v>1</v>
      </c>
      <c r="G804">
        <v>19</v>
      </c>
      <c r="H804">
        <v>3</v>
      </c>
      <c r="I804" t="s">
        <v>25</v>
      </c>
      <c r="J804" t="s">
        <v>27</v>
      </c>
      <c r="K804" t="s">
        <v>26</v>
      </c>
      <c r="L804">
        <v>1348</v>
      </c>
      <c r="N804">
        <v>1009</v>
      </c>
      <c r="O804" t="s">
        <v>19</v>
      </c>
      <c r="P804" t="s">
        <v>19</v>
      </c>
      <c r="Q804">
        <v>1000</v>
      </c>
      <c r="W804">
        <v>0</v>
      </c>
      <c r="X804">
        <v>-1467733540</v>
      </c>
      <c r="Y804">
        <v>1</v>
      </c>
      <c r="AA804">
        <v>53410.15</v>
      </c>
      <c r="AB804">
        <v>0</v>
      </c>
      <c r="AC804">
        <v>0</v>
      </c>
      <c r="AD804">
        <v>0</v>
      </c>
      <c r="AE804">
        <v>53410.15</v>
      </c>
      <c r="AF804">
        <v>0</v>
      </c>
      <c r="AG804">
        <v>0</v>
      </c>
      <c r="AH804">
        <v>0</v>
      </c>
      <c r="AI804">
        <v>1</v>
      </c>
      <c r="AJ804">
        <v>1</v>
      </c>
      <c r="AK804">
        <v>1</v>
      </c>
      <c r="AL804">
        <v>1</v>
      </c>
      <c r="AN804">
        <v>0</v>
      </c>
      <c r="AO804">
        <v>1</v>
      </c>
      <c r="AP804">
        <v>0</v>
      </c>
      <c r="AQ804">
        <v>0</v>
      </c>
      <c r="AR804">
        <v>0</v>
      </c>
      <c r="AS804" t="s">
        <v>3</v>
      </c>
      <c r="AT804">
        <v>1</v>
      </c>
      <c r="AU804" t="s">
        <v>3</v>
      </c>
      <c r="AV804">
        <v>0</v>
      </c>
      <c r="AW804">
        <v>2</v>
      </c>
      <c r="AX804">
        <v>33036388</v>
      </c>
      <c r="AY804">
        <v>1</v>
      </c>
      <c r="AZ804">
        <v>0</v>
      </c>
      <c r="BA804">
        <v>764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Y804*Source!I341</f>
        <v>4.4999999999999998E-2</v>
      </c>
      <c r="CY804">
        <f>AA804</f>
        <v>53410.15</v>
      </c>
      <c r="CZ804">
        <f>AE804</f>
        <v>53410.15</v>
      </c>
      <c r="DA804">
        <f>AI804</f>
        <v>1</v>
      </c>
      <c r="DB804">
        <v>0</v>
      </c>
    </row>
    <row r="805" spans="1:106" x14ac:dyDescent="0.2">
      <c r="A805">
        <f>ROW(Source!A341)</f>
        <v>341</v>
      </c>
      <c r="B805">
        <v>33034105</v>
      </c>
      <c r="C805">
        <v>33036379</v>
      </c>
      <c r="D805">
        <v>32520163</v>
      </c>
      <c r="E805">
        <v>1</v>
      </c>
      <c r="F805">
        <v>1</v>
      </c>
      <c r="G805">
        <v>19</v>
      </c>
      <c r="H805">
        <v>3</v>
      </c>
      <c r="I805" t="s">
        <v>25</v>
      </c>
      <c r="J805" t="s">
        <v>27</v>
      </c>
      <c r="K805" t="s">
        <v>26</v>
      </c>
      <c r="L805">
        <v>1348</v>
      </c>
      <c r="N805">
        <v>1009</v>
      </c>
      <c r="O805" t="s">
        <v>19</v>
      </c>
      <c r="P805" t="s">
        <v>19</v>
      </c>
      <c r="Q805">
        <v>1000</v>
      </c>
      <c r="W805">
        <v>0</v>
      </c>
      <c r="X805">
        <v>-1467733540</v>
      </c>
      <c r="Y805">
        <v>-1</v>
      </c>
      <c r="AA805">
        <v>53410.15</v>
      </c>
      <c r="AB805">
        <v>0</v>
      </c>
      <c r="AC805">
        <v>0</v>
      </c>
      <c r="AD805">
        <v>0</v>
      </c>
      <c r="AE805">
        <v>53410.15</v>
      </c>
      <c r="AF805">
        <v>0</v>
      </c>
      <c r="AG805">
        <v>0</v>
      </c>
      <c r="AH805">
        <v>0</v>
      </c>
      <c r="AI805">
        <v>1</v>
      </c>
      <c r="AJ805">
        <v>1</v>
      </c>
      <c r="AK805">
        <v>1</v>
      </c>
      <c r="AL805">
        <v>1</v>
      </c>
      <c r="AN805">
        <v>0</v>
      </c>
      <c r="AO805">
        <v>0</v>
      </c>
      <c r="AP805">
        <v>0</v>
      </c>
      <c r="AQ805">
        <v>0</v>
      </c>
      <c r="AR805">
        <v>0</v>
      </c>
      <c r="AS805" t="s">
        <v>3</v>
      </c>
      <c r="AT805">
        <v>-1</v>
      </c>
      <c r="AU805" t="s">
        <v>3</v>
      </c>
      <c r="AV805">
        <v>0</v>
      </c>
      <c r="AW805">
        <v>1</v>
      </c>
      <c r="AX805">
        <v>-1</v>
      </c>
      <c r="AY805">
        <v>0</v>
      </c>
      <c r="AZ805">
        <v>0</v>
      </c>
      <c r="BA805" t="s">
        <v>3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Y805*Source!I341</f>
        <v>-4.4999999999999998E-2</v>
      </c>
      <c r="CY805">
        <f>AA805</f>
        <v>53410.15</v>
      </c>
      <c r="CZ805">
        <f>AE805</f>
        <v>53410.15</v>
      </c>
      <c r="DA805">
        <f>AI805</f>
        <v>1</v>
      </c>
      <c r="DB805">
        <v>0</v>
      </c>
    </row>
    <row r="806" spans="1:106" x14ac:dyDescent="0.2">
      <c r="A806">
        <f>ROW(Source!A343)</f>
        <v>343</v>
      </c>
      <c r="B806">
        <v>33034105</v>
      </c>
      <c r="C806">
        <v>33036390</v>
      </c>
      <c r="D806">
        <v>32505425</v>
      </c>
      <c r="E806">
        <v>19</v>
      </c>
      <c r="F806">
        <v>1</v>
      </c>
      <c r="G806">
        <v>19</v>
      </c>
      <c r="H806">
        <v>1</v>
      </c>
      <c r="I806" t="s">
        <v>795</v>
      </c>
      <c r="J806" t="s">
        <v>3</v>
      </c>
      <c r="K806" t="s">
        <v>796</v>
      </c>
      <c r="L806">
        <v>1191</v>
      </c>
      <c r="N806">
        <v>1013</v>
      </c>
      <c r="O806" t="s">
        <v>797</v>
      </c>
      <c r="P806" t="s">
        <v>797</v>
      </c>
      <c r="Q806">
        <v>1</v>
      </c>
      <c r="W806">
        <v>0</v>
      </c>
      <c r="X806">
        <v>476480486</v>
      </c>
      <c r="Y806">
        <v>453.1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1</v>
      </c>
      <c r="AJ806">
        <v>1</v>
      </c>
      <c r="AK806">
        <v>1</v>
      </c>
      <c r="AL806">
        <v>1</v>
      </c>
      <c r="AN806">
        <v>0</v>
      </c>
      <c r="AO806">
        <v>1</v>
      </c>
      <c r="AP806">
        <v>0</v>
      </c>
      <c r="AQ806">
        <v>0</v>
      </c>
      <c r="AR806">
        <v>0</v>
      </c>
      <c r="AS806" t="s">
        <v>3</v>
      </c>
      <c r="AT806">
        <v>453.1</v>
      </c>
      <c r="AU806" t="s">
        <v>3</v>
      </c>
      <c r="AV806">
        <v>1</v>
      </c>
      <c r="AW806">
        <v>2</v>
      </c>
      <c r="AX806">
        <v>33036406</v>
      </c>
      <c r="AY806">
        <v>1</v>
      </c>
      <c r="AZ806">
        <v>0</v>
      </c>
      <c r="BA806">
        <v>765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Y806*Source!I343</f>
        <v>2.7639100000000005</v>
      </c>
      <c r="CY806">
        <f>AD806</f>
        <v>0</v>
      </c>
      <c r="CZ806">
        <f>AH806</f>
        <v>0</v>
      </c>
      <c r="DA806">
        <f>AL806</f>
        <v>1</v>
      </c>
      <c r="DB806">
        <v>0</v>
      </c>
    </row>
    <row r="807" spans="1:106" x14ac:dyDescent="0.2">
      <c r="A807">
        <f>ROW(Source!A343)</f>
        <v>343</v>
      </c>
      <c r="B807">
        <v>33034105</v>
      </c>
      <c r="C807">
        <v>33036390</v>
      </c>
      <c r="D807">
        <v>32517073</v>
      </c>
      <c r="E807">
        <v>1</v>
      </c>
      <c r="F807">
        <v>1</v>
      </c>
      <c r="G807">
        <v>19</v>
      </c>
      <c r="H807">
        <v>2</v>
      </c>
      <c r="I807" t="s">
        <v>805</v>
      </c>
      <c r="J807" t="s">
        <v>806</v>
      </c>
      <c r="K807" t="s">
        <v>807</v>
      </c>
      <c r="L807">
        <v>1368</v>
      </c>
      <c r="N807">
        <v>1011</v>
      </c>
      <c r="O807" t="s">
        <v>801</v>
      </c>
      <c r="P807" t="s">
        <v>801</v>
      </c>
      <c r="Q807">
        <v>1</v>
      </c>
      <c r="W807">
        <v>0</v>
      </c>
      <c r="X807">
        <v>-865246060</v>
      </c>
      <c r="Y807">
        <v>1.38</v>
      </c>
      <c r="AA807">
        <v>0</v>
      </c>
      <c r="AB807">
        <v>3.37</v>
      </c>
      <c r="AC807">
        <v>0.85</v>
      </c>
      <c r="AD807">
        <v>0</v>
      </c>
      <c r="AE807">
        <v>0</v>
      </c>
      <c r="AF807">
        <v>3.37</v>
      </c>
      <c r="AG807">
        <v>0.85</v>
      </c>
      <c r="AH807">
        <v>0</v>
      </c>
      <c r="AI807">
        <v>1</v>
      </c>
      <c r="AJ807">
        <v>1</v>
      </c>
      <c r="AK807">
        <v>1</v>
      </c>
      <c r="AL807">
        <v>1</v>
      </c>
      <c r="AN807">
        <v>0</v>
      </c>
      <c r="AO807">
        <v>1</v>
      </c>
      <c r="AP807">
        <v>0</v>
      </c>
      <c r="AQ807">
        <v>0</v>
      </c>
      <c r="AR807">
        <v>0</v>
      </c>
      <c r="AS807" t="s">
        <v>3</v>
      </c>
      <c r="AT807">
        <v>1.38</v>
      </c>
      <c r="AU807" t="s">
        <v>3</v>
      </c>
      <c r="AV807">
        <v>0</v>
      </c>
      <c r="AW807">
        <v>2</v>
      </c>
      <c r="AX807">
        <v>33036407</v>
      </c>
      <c r="AY807">
        <v>1</v>
      </c>
      <c r="AZ807">
        <v>0</v>
      </c>
      <c r="BA807">
        <v>766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Y807*Source!I343</f>
        <v>8.4180000000000001E-3</v>
      </c>
      <c r="CY807">
        <f>AB807</f>
        <v>3.37</v>
      </c>
      <c r="CZ807">
        <f>AF807</f>
        <v>3.37</v>
      </c>
      <c r="DA807">
        <f>AJ807</f>
        <v>1</v>
      </c>
      <c r="DB807">
        <v>0</v>
      </c>
    </row>
    <row r="808" spans="1:106" x14ac:dyDescent="0.2">
      <c r="A808">
        <f>ROW(Source!A343)</f>
        <v>343</v>
      </c>
      <c r="B808">
        <v>33034105</v>
      </c>
      <c r="C808">
        <v>33036390</v>
      </c>
      <c r="D808">
        <v>32516433</v>
      </c>
      <c r="E808">
        <v>1</v>
      </c>
      <c r="F808">
        <v>1</v>
      </c>
      <c r="G808">
        <v>19</v>
      </c>
      <c r="H808">
        <v>2</v>
      </c>
      <c r="I808" t="s">
        <v>808</v>
      </c>
      <c r="J808" t="s">
        <v>809</v>
      </c>
      <c r="K808" t="s">
        <v>810</v>
      </c>
      <c r="L808">
        <v>1368</v>
      </c>
      <c r="N808">
        <v>1011</v>
      </c>
      <c r="O808" t="s">
        <v>801</v>
      </c>
      <c r="P808" t="s">
        <v>801</v>
      </c>
      <c r="Q808">
        <v>1</v>
      </c>
      <c r="W808">
        <v>0</v>
      </c>
      <c r="X808">
        <v>1483315828</v>
      </c>
      <c r="Y808">
        <v>0.31</v>
      </c>
      <c r="AA808">
        <v>0</v>
      </c>
      <c r="AB808">
        <v>566.44000000000005</v>
      </c>
      <c r="AC808">
        <v>281.27999999999997</v>
      </c>
      <c r="AD808">
        <v>0</v>
      </c>
      <c r="AE808">
        <v>0</v>
      </c>
      <c r="AF808">
        <v>566.44000000000005</v>
      </c>
      <c r="AG808">
        <v>281.27999999999997</v>
      </c>
      <c r="AH808">
        <v>0</v>
      </c>
      <c r="AI808">
        <v>1</v>
      </c>
      <c r="AJ808">
        <v>1</v>
      </c>
      <c r="AK808">
        <v>1</v>
      </c>
      <c r="AL808">
        <v>1</v>
      </c>
      <c r="AN808">
        <v>0</v>
      </c>
      <c r="AO808">
        <v>1</v>
      </c>
      <c r="AP808">
        <v>0</v>
      </c>
      <c r="AQ808">
        <v>0</v>
      </c>
      <c r="AR808">
        <v>0</v>
      </c>
      <c r="AS808" t="s">
        <v>3</v>
      </c>
      <c r="AT808">
        <v>0.31</v>
      </c>
      <c r="AU808" t="s">
        <v>3</v>
      </c>
      <c r="AV808">
        <v>0</v>
      </c>
      <c r="AW808">
        <v>2</v>
      </c>
      <c r="AX808">
        <v>33036408</v>
      </c>
      <c r="AY808">
        <v>1</v>
      </c>
      <c r="AZ808">
        <v>0</v>
      </c>
      <c r="BA808">
        <v>767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Y808*Source!I343</f>
        <v>1.8910000000000001E-3</v>
      </c>
      <c r="CY808">
        <f>AB808</f>
        <v>566.44000000000005</v>
      </c>
      <c r="CZ808">
        <f>AF808</f>
        <v>566.44000000000005</v>
      </c>
      <c r="DA808">
        <f>AJ808</f>
        <v>1</v>
      </c>
      <c r="DB808">
        <v>0</v>
      </c>
    </row>
    <row r="809" spans="1:106" x14ac:dyDescent="0.2">
      <c r="A809">
        <f>ROW(Source!A343)</f>
        <v>343</v>
      </c>
      <c r="B809">
        <v>33034105</v>
      </c>
      <c r="C809">
        <v>33036390</v>
      </c>
      <c r="D809">
        <v>32516599</v>
      </c>
      <c r="E809">
        <v>1</v>
      </c>
      <c r="F809">
        <v>1</v>
      </c>
      <c r="G809">
        <v>19</v>
      </c>
      <c r="H809">
        <v>2</v>
      </c>
      <c r="I809" t="s">
        <v>811</v>
      </c>
      <c r="J809" t="s">
        <v>812</v>
      </c>
      <c r="K809" t="s">
        <v>813</v>
      </c>
      <c r="L809">
        <v>1368</v>
      </c>
      <c r="N809">
        <v>1011</v>
      </c>
      <c r="O809" t="s">
        <v>801</v>
      </c>
      <c r="P809" t="s">
        <v>801</v>
      </c>
      <c r="Q809">
        <v>1</v>
      </c>
      <c r="W809">
        <v>0</v>
      </c>
      <c r="X809">
        <v>47389749</v>
      </c>
      <c r="Y809">
        <v>26.25</v>
      </c>
      <c r="AA809">
        <v>0</v>
      </c>
      <c r="AB809">
        <v>9.7100000000000009</v>
      </c>
      <c r="AC809">
        <v>2.25</v>
      </c>
      <c r="AD809">
        <v>0</v>
      </c>
      <c r="AE809">
        <v>0</v>
      </c>
      <c r="AF809">
        <v>9.7100000000000009</v>
      </c>
      <c r="AG809">
        <v>2.25</v>
      </c>
      <c r="AH809">
        <v>0</v>
      </c>
      <c r="AI809">
        <v>1</v>
      </c>
      <c r="AJ809">
        <v>1</v>
      </c>
      <c r="AK809">
        <v>1</v>
      </c>
      <c r="AL809">
        <v>1</v>
      </c>
      <c r="AN809">
        <v>0</v>
      </c>
      <c r="AO809">
        <v>1</v>
      </c>
      <c r="AP809">
        <v>0</v>
      </c>
      <c r="AQ809">
        <v>0</v>
      </c>
      <c r="AR809">
        <v>0</v>
      </c>
      <c r="AS809" t="s">
        <v>3</v>
      </c>
      <c r="AT809">
        <v>26.25</v>
      </c>
      <c r="AU809" t="s">
        <v>3</v>
      </c>
      <c r="AV809">
        <v>0</v>
      </c>
      <c r="AW809">
        <v>2</v>
      </c>
      <c r="AX809">
        <v>33036409</v>
      </c>
      <c r="AY809">
        <v>1</v>
      </c>
      <c r="AZ809">
        <v>0</v>
      </c>
      <c r="BA809">
        <v>768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Y809*Source!I343</f>
        <v>0.16012500000000002</v>
      </c>
      <c r="CY809">
        <f>AB809</f>
        <v>9.7100000000000009</v>
      </c>
      <c r="CZ809">
        <f>AF809</f>
        <v>9.7100000000000009</v>
      </c>
      <c r="DA809">
        <f>AJ809</f>
        <v>1</v>
      </c>
      <c r="DB809">
        <v>0</v>
      </c>
    </row>
    <row r="810" spans="1:106" x14ac:dyDescent="0.2">
      <c r="A810">
        <f>ROW(Source!A343)</f>
        <v>343</v>
      </c>
      <c r="B810">
        <v>33034105</v>
      </c>
      <c r="C810">
        <v>33036390</v>
      </c>
      <c r="D810">
        <v>32517836</v>
      </c>
      <c r="E810">
        <v>1</v>
      </c>
      <c r="F810">
        <v>1</v>
      </c>
      <c r="G810">
        <v>19</v>
      </c>
      <c r="H810">
        <v>3</v>
      </c>
      <c r="I810" t="s">
        <v>814</v>
      </c>
      <c r="J810" t="s">
        <v>815</v>
      </c>
      <c r="K810" t="s">
        <v>816</v>
      </c>
      <c r="L810">
        <v>1348</v>
      </c>
      <c r="N810">
        <v>1009</v>
      </c>
      <c r="O810" t="s">
        <v>19</v>
      </c>
      <c r="P810" t="s">
        <v>19</v>
      </c>
      <c r="Q810">
        <v>1000</v>
      </c>
      <c r="W810">
        <v>0</v>
      </c>
      <c r="X810">
        <v>1571432467</v>
      </c>
      <c r="Y810">
        <v>0.04</v>
      </c>
      <c r="AA810">
        <v>31493.279999999999</v>
      </c>
      <c r="AB810">
        <v>0</v>
      </c>
      <c r="AC810">
        <v>0</v>
      </c>
      <c r="AD810">
        <v>0</v>
      </c>
      <c r="AE810">
        <v>31493.279999999999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1</v>
      </c>
      <c r="AL810">
        <v>1</v>
      </c>
      <c r="AN810">
        <v>0</v>
      </c>
      <c r="AO810">
        <v>1</v>
      </c>
      <c r="AP810">
        <v>0</v>
      </c>
      <c r="AQ810">
        <v>0</v>
      </c>
      <c r="AR810">
        <v>0</v>
      </c>
      <c r="AS810" t="s">
        <v>3</v>
      </c>
      <c r="AT810">
        <v>0.04</v>
      </c>
      <c r="AU810" t="s">
        <v>3</v>
      </c>
      <c r="AV810">
        <v>0</v>
      </c>
      <c r="AW810">
        <v>2</v>
      </c>
      <c r="AX810">
        <v>33036410</v>
      </c>
      <c r="AY810">
        <v>1</v>
      </c>
      <c r="AZ810">
        <v>0</v>
      </c>
      <c r="BA810">
        <v>769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Y810*Source!I343</f>
        <v>2.4400000000000002E-4</v>
      </c>
      <c r="CY810">
        <f t="shared" ref="CY810:CY820" si="120">AA810</f>
        <v>31493.279999999999</v>
      </c>
      <c r="CZ810">
        <f t="shared" ref="CZ810:CZ820" si="121">AE810</f>
        <v>31493.279999999999</v>
      </c>
      <c r="DA810">
        <f t="shared" ref="DA810:DA820" si="122">AI810</f>
        <v>1</v>
      </c>
      <c r="DB810">
        <v>0</v>
      </c>
    </row>
    <row r="811" spans="1:106" x14ac:dyDescent="0.2">
      <c r="A811">
        <f>ROW(Source!A343)</f>
        <v>343</v>
      </c>
      <c r="B811">
        <v>33034105</v>
      </c>
      <c r="C811">
        <v>33036390</v>
      </c>
      <c r="D811">
        <v>32518156</v>
      </c>
      <c r="E811">
        <v>1</v>
      </c>
      <c r="F811">
        <v>1</v>
      </c>
      <c r="G811">
        <v>19</v>
      </c>
      <c r="H811">
        <v>3</v>
      </c>
      <c r="I811" t="s">
        <v>817</v>
      </c>
      <c r="J811" t="s">
        <v>818</v>
      </c>
      <c r="K811" t="s">
        <v>819</v>
      </c>
      <c r="L811">
        <v>1348</v>
      </c>
      <c r="N811">
        <v>1009</v>
      </c>
      <c r="O811" t="s">
        <v>19</v>
      </c>
      <c r="P811" t="s">
        <v>19</v>
      </c>
      <c r="Q811">
        <v>1000</v>
      </c>
      <c r="W811">
        <v>0</v>
      </c>
      <c r="X811">
        <v>1574046373</v>
      </c>
      <c r="Y811">
        <v>3.6999999999999998E-2</v>
      </c>
      <c r="AA811">
        <v>45454.3</v>
      </c>
      <c r="AB811">
        <v>0</v>
      </c>
      <c r="AC811">
        <v>0</v>
      </c>
      <c r="AD811">
        <v>0</v>
      </c>
      <c r="AE811">
        <v>45454.3</v>
      </c>
      <c r="AF811">
        <v>0</v>
      </c>
      <c r="AG811">
        <v>0</v>
      </c>
      <c r="AH811">
        <v>0</v>
      </c>
      <c r="AI811">
        <v>1</v>
      </c>
      <c r="AJ811">
        <v>1</v>
      </c>
      <c r="AK811">
        <v>1</v>
      </c>
      <c r="AL811">
        <v>1</v>
      </c>
      <c r="AN811">
        <v>0</v>
      </c>
      <c r="AO811">
        <v>1</v>
      </c>
      <c r="AP811">
        <v>0</v>
      </c>
      <c r="AQ811">
        <v>0</v>
      </c>
      <c r="AR811">
        <v>0</v>
      </c>
      <c r="AS811" t="s">
        <v>3</v>
      </c>
      <c r="AT811">
        <v>3.6999999999999998E-2</v>
      </c>
      <c r="AU811" t="s">
        <v>3</v>
      </c>
      <c r="AV811">
        <v>0</v>
      </c>
      <c r="AW811">
        <v>2</v>
      </c>
      <c r="AX811">
        <v>33036411</v>
      </c>
      <c r="AY811">
        <v>1</v>
      </c>
      <c r="AZ811">
        <v>0</v>
      </c>
      <c r="BA811">
        <v>770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Y811*Source!I343</f>
        <v>2.2570000000000001E-4</v>
      </c>
      <c r="CY811">
        <f t="shared" si="120"/>
        <v>45454.3</v>
      </c>
      <c r="CZ811">
        <f t="shared" si="121"/>
        <v>45454.3</v>
      </c>
      <c r="DA811">
        <f t="shared" si="122"/>
        <v>1</v>
      </c>
      <c r="DB811">
        <v>0</v>
      </c>
    </row>
    <row r="812" spans="1:106" x14ac:dyDescent="0.2">
      <c r="A812">
        <f>ROW(Source!A343)</f>
        <v>343</v>
      </c>
      <c r="B812">
        <v>33034105</v>
      </c>
      <c r="C812">
        <v>33036390</v>
      </c>
      <c r="D812">
        <v>32518894</v>
      </c>
      <c r="E812">
        <v>1</v>
      </c>
      <c r="F812">
        <v>1</v>
      </c>
      <c r="G812">
        <v>19</v>
      </c>
      <c r="H812">
        <v>3</v>
      </c>
      <c r="I812" t="s">
        <v>820</v>
      </c>
      <c r="J812" t="s">
        <v>821</v>
      </c>
      <c r="K812" t="s">
        <v>822</v>
      </c>
      <c r="L812">
        <v>1327</v>
      </c>
      <c r="N812">
        <v>1005</v>
      </c>
      <c r="O812" t="s">
        <v>823</v>
      </c>
      <c r="P812" t="s">
        <v>823</v>
      </c>
      <c r="Q812">
        <v>1</v>
      </c>
      <c r="W812">
        <v>0</v>
      </c>
      <c r="X812">
        <v>-1132375348</v>
      </c>
      <c r="Y812">
        <v>5.6</v>
      </c>
      <c r="AA812">
        <v>63.78</v>
      </c>
      <c r="AB812">
        <v>0</v>
      </c>
      <c r="AC812">
        <v>0</v>
      </c>
      <c r="AD812">
        <v>0</v>
      </c>
      <c r="AE812">
        <v>63.78</v>
      </c>
      <c r="AF812">
        <v>0</v>
      </c>
      <c r="AG812">
        <v>0</v>
      </c>
      <c r="AH812">
        <v>0</v>
      </c>
      <c r="AI812">
        <v>1</v>
      </c>
      <c r="AJ812">
        <v>1</v>
      </c>
      <c r="AK812">
        <v>1</v>
      </c>
      <c r="AL812">
        <v>1</v>
      </c>
      <c r="AN812">
        <v>0</v>
      </c>
      <c r="AO812">
        <v>1</v>
      </c>
      <c r="AP812">
        <v>0</v>
      </c>
      <c r="AQ812">
        <v>0</v>
      </c>
      <c r="AR812">
        <v>0</v>
      </c>
      <c r="AS812" t="s">
        <v>3</v>
      </c>
      <c r="AT812">
        <v>5.6</v>
      </c>
      <c r="AU812" t="s">
        <v>3</v>
      </c>
      <c r="AV812">
        <v>0</v>
      </c>
      <c r="AW812">
        <v>2</v>
      </c>
      <c r="AX812">
        <v>33036413</v>
      </c>
      <c r="AY812">
        <v>1</v>
      </c>
      <c r="AZ812">
        <v>0</v>
      </c>
      <c r="BA812">
        <v>771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Y812*Source!I343</f>
        <v>3.4160000000000003E-2</v>
      </c>
      <c r="CY812">
        <f t="shared" si="120"/>
        <v>63.78</v>
      </c>
      <c r="CZ812">
        <f t="shared" si="121"/>
        <v>63.78</v>
      </c>
      <c r="DA812">
        <f t="shared" si="122"/>
        <v>1</v>
      </c>
      <c r="DB812">
        <v>0</v>
      </c>
    </row>
    <row r="813" spans="1:106" x14ac:dyDescent="0.2">
      <c r="A813">
        <f>ROW(Source!A343)</f>
        <v>343</v>
      </c>
      <c r="B813">
        <v>33034105</v>
      </c>
      <c r="C813">
        <v>33036390</v>
      </c>
      <c r="D813">
        <v>32517311</v>
      </c>
      <c r="E813">
        <v>1</v>
      </c>
      <c r="F813">
        <v>1</v>
      </c>
      <c r="G813">
        <v>19</v>
      </c>
      <c r="H813">
        <v>3</v>
      </c>
      <c r="I813" t="s">
        <v>824</v>
      </c>
      <c r="J813" t="s">
        <v>825</v>
      </c>
      <c r="K813" t="s">
        <v>826</v>
      </c>
      <c r="L813">
        <v>1348</v>
      </c>
      <c r="N813">
        <v>1009</v>
      </c>
      <c r="O813" t="s">
        <v>19</v>
      </c>
      <c r="P813" t="s">
        <v>19</v>
      </c>
      <c r="Q813">
        <v>1000</v>
      </c>
      <c r="W813">
        <v>0</v>
      </c>
      <c r="X813">
        <v>1471527661</v>
      </c>
      <c r="Y813">
        <v>0.05</v>
      </c>
      <c r="AA813">
        <v>4752.91</v>
      </c>
      <c r="AB813">
        <v>0</v>
      </c>
      <c r="AC813">
        <v>0</v>
      </c>
      <c r="AD813">
        <v>0</v>
      </c>
      <c r="AE813">
        <v>4752.91</v>
      </c>
      <c r="AF813">
        <v>0</v>
      </c>
      <c r="AG813">
        <v>0</v>
      </c>
      <c r="AH813">
        <v>0</v>
      </c>
      <c r="AI813">
        <v>1</v>
      </c>
      <c r="AJ813">
        <v>1</v>
      </c>
      <c r="AK813">
        <v>1</v>
      </c>
      <c r="AL813">
        <v>1</v>
      </c>
      <c r="AN813">
        <v>0</v>
      </c>
      <c r="AO813">
        <v>1</v>
      </c>
      <c r="AP813">
        <v>0</v>
      </c>
      <c r="AQ813">
        <v>0</v>
      </c>
      <c r="AR813">
        <v>0</v>
      </c>
      <c r="AS813" t="s">
        <v>3</v>
      </c>
      <c r="AT813">
        <v>0.05</v>
      </c>
      <c r="AU813" t="s">
        <v>3</v>
      </c>
      <c r="AV813">
        <v>0</v>
      </c>
      <c r="AW813">
        <v>2</v>
      </c>
      <c r="AX813">
        <v>33036412</v>
      </c>
      <c r="AY813">
        <v>1</v>
      </c>
      <c r="AZ813">
        <v>0</v>
      </c>
      <c r="BA813">
        <v>772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Y813*Source!I343</f>
        <v>3.0500000000000004E-4</v>
      </c>
      <c r="CY813">
        <f t="shared" si="120"/>
        <v>4752.91</v>
      </c>
      <c r="CZ813">
        <f t="shared" si="121"/>
        <v>4752.91</v>
      </c>
      <c r="DA813">
        <f t="shared" si="122"/>
        <v>1</v>
      </c>
      <c r="DB813">
        <v>0</v>
      </c>
    </row>
    <row r="814" spans="1:106" x14ac:dyDescent="0.2">
      <c r="A814">
        <f>ROW(Source!A343)</f>
        <v>343</v>
      </c>
      <c r="B814">
        <v>33034105</v>
      </c>
      <c r="C814">
        <v>33036390</v>
      </c>
      <c r="D814">
        <v>32519061</v>
      </c>
      <c r="E814">
        <v>1</v>
      </c>
      <c r="F814">
        <v>1</v>
      </c>
      <c r="G814">
        <v>19</v>
      </c>
      <c r="H814">
        <v>3</v>
      </c>
      <c r="I814" t="s">
        <v>827</v>
      </c>
      <c r="J814" t="s">
        <v>828</v>
      </c>
      <c r="K814" t="s">
        <v>829</v>
      </c>
      <c r="L814">
        <v>1339</v>
      </c>
      <c r="N814">
        <v>1007</v>
      </c>
      <c r="O814" t="s">
        <v>830</v>
      </c>
      <c r="P814" t="s">
        <v>830</v>
      </c>
      <c r="Q814">
        <v>1</v>
      </c>
      <c r="W814">
        <v>0</v>
      </c>
      <c r="X814">
        <v>1653821073</v>
      </c>
      <c r="Y814">
        <v>1.75</v>
      </c>
      <c r="AA814">
        <v>29.98</v>
      </c>
      <c r="AB814">
        <v>0</v>
      </c>
      <c r="AC814">
        <v>0</v>
      </c>
      <c r="AD814">
        <v>0</v>
      </c>
      <c r="AE814">
        <v>29.98</v>
      </c>
      <c r="AF814">
        <v>0</v>
      </c>
      <c r="AG814">
        <v>0</v>
      </c>
      <c r="AH814">
        <v>0</v>
      </c>
      <c r="AI814">
        <v>1</v>
      </c>
      <c r="AJ814">
        <v>1</v>
      </c>
      <c r="AK814">
        <v>1</v>
      </c>
      <c r="AL814">
        <v>1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3</v>
      </c>
      <c r="AT814">
        <v>1.75</v>
      </c>
      <c r="AU814" t="s">
        <v>3</v>
      </c>
      <c r="AV814">
        <v>0</v>
      </c>
      <c r="AW814">
        <v>2</v>
      </c>
      <c r="AX814">
        <v>33036414</v>
      </c>
      <c r="AY814">
        <v>1</v>
      </c>
      <c r="AZ814">
        <v>0</v>
      </c>
      <c r="BA814">
        <v>773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Y814*Source!I343</f>
        <v>1.0675E-2</v>
      </c>
      <c r="CY814">
        <f t="shared" si="120"/>
        <v>29.98</v>
      </c>
      <c r="CZ814">
        <f t="shared" si="121"/>
        <v>29.98</v>
      </c>
      <c r="DA814">
        <f t="shared" si="122"/>
        <v>1</v>
      </c>
      <c r="DB814">
        <v>0</v>
      </c>
    </row>
    <row r="815" spans="1:106" x14ac:dyDescent="0.2">
      <c r="A815">
        <f>ROW(Source!A343)</f>
        <v>343</v>
      </c>
      <c r="B815">
        <v>33034105</v>
      </c>
      <c r="C815">
        <v>33036390</v>
      </c>
      <c r="D815">
        <v>32517740</v>
      </c>
      <c r="E815">
        <v>1</v>
      </c>
      <c r="F815">
        <v>1</v>
      </c>
      <c r="G815">
        <v>19</v>
      </c>
      <c r="H815">
        <v>3</v>
      </c>
      <c r="I815" t="s">
        <v>831</v>
      </c>
      <c r="J815" t="s">
        <v>832</v>
      </c>
      <c r="K815" t="s">
        <v>833</v>
      </c>
      <c r="L815">
        <v>1339</v>
      </c>
      <c r="N815">
        <v>1007</v>
      </c>
      <c r="O815" t="s">
        <v>830</v>
      </c>
      <c r="P815" t="s">
        <v>830</v>
      </c>
      <c r="Q815">
        <v>1</v>
      </c>
      <c r="W815">
        <v>0</v>
      </c>
      <c r="X815">
        <v>-86784973</v>
      </c>
      <c r="Y815">
        <v>0.08</v>
      </c>
      <c r="AA815">
        <v>4993.7</v>
      </c>
      <c r="AB815">
        <v>0</v>
      </c>
      <c r="AC815">
        <v>0</v>
      </c>
      <c r="AD815">
        <v>0</v>
      </c>
      <c r="AE815">
        <v>4993.7</v>
      </c>
      <c r="AF815">
        <v>0</v>
      </c>
      <c r="AG815">
        <v>0</v>
      </c>
      <c r="AH815">
        <v>0</v>
      </c>
      <c r="AI815">
        <v>1</v>
      </c>
      <c r="AJ815">
        <v>1</v>
      </c>
      <c r="AK815">
        <v>1</v>
      </c>
      <c r="AL815">
        <v>1</v>
      </c>
      <c r="AN815">
        <v>0</v>
      </c>
      <c r="AO815">
        <v>1</v>
      </c>
      <c r="AP815">
        <v>0</v>
      </c>
      <c r="AQ815">
        <v>0</v>
      </c>
      <c r="AR815">
        <v>0</v>
      </c>
      <c r="AS815" t="s">
        <v>3</v>
      </c>
      <c r="AT815">
        <v>0.08</v>
      </c>
      <c r="AU815" t="s">
        <v>3</v>
      </c>
      <c r="AV815">
        <v>0</v>
      </c>
      <c r="AW815">
        <v>2</v>
      </c>
      <c r="AX815">
        <v>33036415</v>
      </c>
      <c r="AY815">
        <v>1</v>
      </c>
      <c r="AZ815">
        <v>0</v>
      </c>
      <c r="BA815">
        <v>774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Y815*Source!I343</f>
        <v>4.8800000000000004E-4</v>
      </c>
      <c r="CY815">
        <f t="shared" si="120"/>
        <v>4993.7</v>
      </c>
      <c r="CZ815">
        <f t="shared" si="121"/>
        <v>4993.7</v>
      </c>
      <c r="DA815">
        <f t="shared" si="122"/>
        <v>1</v>
      </c>
      <c r="DB815">
        <v>0</v>
      </c>
    </row>
    <row r="816" spans="1:106" x14ac:dyDescent="0.2">
      <c r="A816">
        <f>ROW(Source!A343)</f>
        <v>343</v>
      </c>
      <c r="B816">
        <v>33034105</v>
      </c>
      <c r="C816">
        <v>33036390</v>
      </c>
      <c r="D816">
        <v>32517729</v>
      </c>
      <c r="E816">
        <v>1</v>
      </c>
      <c r="F816">
        <v>1</v>
      </c>
      <c r="G816">
        <v>19</v>
      </c>
      <c r="H816">
        <v>3</v>
      </c>
      <c r="I816" t="s">
        <v>834</v>
      </c>
      <c r="J816" t="s">
        <v>835</v>
      </c>
      <c r="K816" t="s">
        <v>836</v>
      </c>
      <c r="L816">
        <v>1339</v>
      </c>
      <c r="N816">
        <v>1007</v>
      </c>
      <c r="O816" t="s">
        <v>830</v>
      </c>
      <c r="P816" t="s">
        <v>830</v>
      </c>
      <c r="Q816">
        <v>1</v>
      </c>
      <c r="W816">
        <v>0</v>
      </c>
      <c r="X816">
        <v>-36459073</v>
      </c>
      <c r="Y816">
        <v>0.69</v>
      </c>
      <c r="AA816">
        <v>3762.19</v>
      </c>
      <c r="AB816">
        <v>0</v>
      </c>
      <c r="AC816">
        <v>0</v>
      </c>
      <c r="AD816">
        <v>0</v>
      </c>
      <c r="AE816">
        <v>3762.19</v>
      </c>
      <c r="AF816">
        <v>0</v>
      </c>
      <c r="AG816">
        <v>0</v>
      </c>
      <c r="AH816">
        <v>0</v>
      </c>
      <c r="AI816">
        <v>1</v>
      </c>
      <c r="AJ816">
        <v>1</v>
      </c>
      <c r="AK816">
        <v>1</v>
      </c>
      <c r="AL816">
        <v>1</v>
      </c>
      <c r="AN816">
        <v>0</v>
      </c>
      <c r="AO816">
        <v>1</v>
      </c>
      <c r="AP816">
        <v>0</v>
      </c>
      <c r="AQ816">
        <v>0</v>
      </c>
      <c r="AR816">
        <v>0</v>
      </c>
      <c r="AS816" t="s">
        <v>3</v>
      </c>
      <c r="AT816">
        <v>0.69</v>
      </c>
      <c r="AU816" t="s">
        <v>3</v>
      </c>
      <c r="AV816">
        <v>0</v>
      </c>
      <c r="AW816">
        <v>2</v>
      </c>
      <c r="AX816">
        <v>33036416</v>
      </c>
      <c r="AY816">
        <v>1</v>
      </c>
      <c r="AZ816">
        <v>0</v>
      </c>
      <c r="BA816">
        <v>775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Y816*Source!I343</f>
        <v>4.2090000000000001E-3</v>
      </c>
      <c r="CY816">
        <f t="shared" si="120"/>
        <v>3762.19</v>
      </c>
      <c r="CZ816">
        <f t="shared" si="121"/>
        <v>3762.19</v>
      </c>
      <c r="DA816">
        <f t="shared" si="122"/>
        <v>1</v>
      </c>
      <c r="DB816">
        <v>0</v>
      </c>
    </row>
    <row r="817" spans="1:106" x14ac:dyDescent="0.2">
      <c r="A817">
        <f>ROW(Source!A343)</f>
        <v>343</v>
      </c>
      <c r="B817">
        <v>33034105</v>
      </c>
      <c r="C817">
        <v>33036390</v>
      </c>
      <c r="D817">
        <v>32517783</v>
      </c>
      <c r="E817">
        <v>1</v>
      </c>
      <c r="F817">
        <v>1</v>
      </c>
      <c r="G817">
        <v>19</v>
      </c>
      <c r="H817">
        <v>3</v>
      </c>
      <c r="I817" t="s">
        <v>837</v>
      </c>
      <c r="J817" t="s">
        <v>838</v>
      </c>
      <c r="K817" t="s">
        <v>839</v>
      </c>
      <c r="L817">
        <v>1339</v>
      </c>
      <c r="N817">
        <v>1007</v>
      </c>
      <c r="O817" t="s">
        <v>830</v>
      </c>
      <c r="P817" t="s">
        <v>830</v>
      </c>
      <c r="Q817">
        <v>1</v>
      </c>
      <c r="W817">
        <v>0</v>
      </c>
      <c r="X817">
        <v>-1282603236</v>
      </c>
      <c r="Y817">
        <v>0.2</v>
      </c>
      <c r="AA817">
        <v>5631.96</v>
      </c>
      <c r="AB817">
        <v>0</v>
      </c>
      <c r="AC817">
        <v>0</v>
      </c>
      <c r="AD817">
        <v>0</v>
      </c>
      <c r="AE817">
        <v>5631.96</v>
      </c>
      <c r="AF817">
        <v>0</v>
      </c>
      <c r="AG817">
        <v>0</v>
      </c>
      <c r="AH817">
        <v>0</v>
      </c>
      <c r="AI817">
        <v>1</v>
      </c>
      <c r="AJ817">
        <v>1</v>
      </c>
      <c r="AK817">
        <v>1</v>
      </c>
      <c r="AL817">
        <v>1</v>
      </c>
      <c r="AN817">
        <v>0</v>
      </c>
      <c r="AO817">
        <v>1</v>
      </c>
      <c r="AP817">
        <v>0</v>
      </c>
      <c r="AQ817">
        <v>0</v>
      </c>
      <c r="AR817">
        <v>0</v>
      </c>
      <c r="AS817" t="s">
        <v>3</v>
      </c>
      <c r="AT817">
        <v>0.2</v>
      </c>
      <c r="AU817" t="s">
        <v>3</v>
      </c>
      <c r="AV817">
        <v>0</v>
      </c>
      <c r="AW817">
        <v>2</v>
      </c>
      <c r="AX817">
        <v>33036417</v>
      </c>
      <c r="AY817">
        <v>1</v>
      </c>
      <c r="AZ817">
        <v>0</v>
      </c>
      <c r="BA817">
        <v>776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Y817*Source!I343</f>
        <v>1.2200000000000002E-3</v>
      </c>
      <c r="CY817">
        <f t="shared" si="120"/>
        <v>5631.96</v>
      </c>
      <c r="CZ817">
        <f t="shared" si="121"/>
        <v>5631.96</v>
      </c>
      <c r="DA817">
        <f t="shared" si="122"/>
        <v>1</v>
      </c>
      <c r="DB817">
        <v>0</v>
      </c>
    </row>
    <row r="818" spans="1:106" x14ac:dyDescent="0.2">
      <c r="A818">
        <f>ROW(Source!A343)</f>
        <v>343</v>
      </c>
      <c r="B818">
        <v>33034105</v>
      </c>
      <c r="C818">
        <v>33036390</v>
      </c>
      <c r="D818">
        <v>32517784</v>
      </c>
      <c r="E818">
        <v>1</v>
      </c>
      <c r="F818">
        <v>1</v>
      </c>
      <c r="G818">
        <v>19</v>
      </c>
      <c r="H818">
        <v>3</v>
      </c>
      <c r="I818" t="s">
        <v>840</v>
      </c>
      <c r="J818" t="s">
        <v>841</v>
      </c>
      <c r="K818" t="s">
        <v>842</v>
      </c>
      <c r="L818">
        <v>1339</v>
      </c>
      <c r="N818">
        <v>1007</v>
      </c>
      <c r="O818" t="s">
        <v>830</v>
      </c>
      <c r="P818" t="s">
        <v>830</v>
      </c>
      <c r="Q818">
        <v>1</v>
      </c>
      <c r="W818">
        <v>0</v>
      </c>
      <c r="X818">
        <v>966492149</v>
      </c>
      <c r="Y818">
        <v>0.69</v>
      </c>
      <c r="AA818">
        <v>5631.96</v>
      </c>
      <c r="AB818">
        <v>0</v>
      </c>
      <c r="AC818">
        <v>0</v>
      </c>
      <c r="AD818">
        <v>0</v>
      </c>
      <c r="AE818">
        <v>5631.96</v>
      </c>
      <c r="AF818">
        <v>0</v>
      </c>
      <c r="AG818">
        <v>0</v>
      </c>
      <c r="AH818">
        <v>0</v>
      </c>
      <c r="AI818">
        <v>1</v>
      </c>
      <c r="AJ818">
        <v>1</v>
      </c>
      <c r="AK818">
        <v>1</v>
      </c>
      <c r="AL818">
        <v>1</v>
      </c>
      <c r="AN818">
        <v>0</v>
      </c>
      <c r="AO818">
        <v>1</v>
      </c>
      <c r="AP818">
        <v>0</v>
      </c>
      <c r="AQ818">
        <v>0</v>
      </c>
      <c r="AR818">
        <v>0</v>
      </c>
      <c r="AS818" t="s">
        <v>3</v>
      </c>
      <c r="AT818">
        <v>0.69</v>
      </c>
      <c r="AU818" t="s">
        <v>3</v>
      </c>
      <c r="AV818">
        <v>0</v>
      </c>
      <c r="AW818">
        <v>2</v>
      </c>
      <c r="AX818">
        <v>33036418</v>
      </c>
      <c r="AY818">
        <v>1</v>
      </c>
      <c r="AZ818">
        <v>0</v>
      </c>
      <c r="BA818">
        <v>777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Y818*Source!I343</f>
        <v>4.2090000000000001E-3</v>
      </c>
      <c r="CY818">
        <f t="shared" si="120"/>
        <v>5631.96</v>
      </c>
      <c r="CZ818">
        <f t="shared" si="121"/>
        <v>5631.96</v>
      </c>
      <c r="DA818">
        <f t="shared" si="122"/>
        <v>1</v>
      </c>
      <c r="DB818">
        <v>0</v>
      </c>
    </row>
    <row r="819" spans="1:106" x14ac:dyDescent="0.2">
      <c r="A819">
        <f>ROW(Source!A343)</f>
        <v>343</v>
      </c>
      <c r="B819">
        <v>33034105</v>
      </c>
      <c r="C819">
        <v>33036390</v>
      </c>
      <c r="D819">
        <v>32519911</v>
      </c>
      <c r="E819">
        <v>1</v>
      </c>
      <c r="F819">
        <v>1</v>
      </c>
      <c r="G819">
        <v>19</v>
      </c>
      <c r="H819">
        <v>3</v>
      </c>
      <c r="I819" t="s">
        <v>843</v>
      </c>
      <c r="J819" t="s">
        <v>844</v>
      </c>
      <c r="K819" t="s">
        <v>845</v>
      </c>
      <c r="L819">
        <v>1339</v>
      </c>
      <c r="N819">
        <v>1007</v>
      </c>
      <c r="O819" t="s">
        <v>830</v>
      </c>
      <c r="P819" t="s">
        <v>830</v>
      </c>
      <c r="Q819">
        <v>1</v>
      </c>
      <c r="W819">
        <v>0</v>
      </c>
      <c r="X819">
        <v>-1613524913</v>
      </c>
      <c r="Y819">
        <v>102</v>
      </c>
      <c r="AA819">
        <v>3195.93</v>
      </c>
      <c r="AB819">
        <v>0</v>
      </c>
      <c r="AC819">
        <v>0</v>
      </c>
      <c r="AD819">
        <v>0</v>
      </c>
      <c r="AE819">
        <v>3195.93</v>
      </c>
      <c r="AF819">
        <v>0</v>
      </c>
      <c r="AG819">
        <v>0</v>
      </c>
      <c r="AH819">
        <v>0</v>
      </c>
      <c r="AI819">
        <v>1</v>
      </c>
      <c r="AJ819">
        <v>1</v>
      </c>
      <c r="AK819">
        <v>1</v>
      </c>
      <c r="AL819">
        <v>1</v>
      </c>
      <c r="AN819">
        <v>0</v>
      </c>
      <c r="AO819">
        <v>1</v>
      </c>
      <c r="AP819">
        <v>0</v>
      </c>
      <c r="AQ819">
        <v>0</v>
      </c>
      <c r="AR819">
        <v>0</v>
      </c>
      <c r="AS819" t="s">
        <v>3</v>
      </c>
      <c r="AT819">
        <v>102</v>
      </c>
      <c r="AU819" t="s">
        <v>3</v>
      </c>
      <c r="AV819">
        <v>0</v>
      </c>
      <c r="AW819">
        <v>2</v>
      </c>
      <c r="AX819">
        <v>33036419</v>
      </c>
      <c r="AY819">
        <v>1</v>
      </c>
      <c r="AZ819">
        <v>0</v>
      </c>
      <c r="BA819">
        <v>778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Y819*Source!I343</f>
        <v>0.62220000000000009</v>
      </c>
      <c r="CY819">
        <f t="shared" si="120"/>
        <v>3195.93</v>
      </c>
      <c r="CZ819">
        <f t="shared" si="121"/>
        <v>3195.93</v>
      </c>
      <c r="DA819">
        <f t="shared" si="122"/>
        <v>1</v>
      </c>
      <c r="DB819">
        <v>0</v>
      </c>
    </row>
    <row r="820" spans="1:106" x14ac:dyDescent="0.2">
      <c r="A820">
        <f>ROW(Source!A343)</f>
        <v>343</v>
      </c>
      <c r="B820">
        <v>33034105</v>
      </c>
      <c r="C820">
        <v>33036390</v>
      </c>
      <c r="D820">
        <v>32521663</v>
      </c>
      <c r="E820">
        <v>1</v>
      </c>
      <c r="F820">
        <v>1</v>
      </c>
      <c r="G820">
        <v>19</v>
      </c>
      <c r="H820">
        <v>3</v>
      </c>
      <c r="I820" t="s">
        <v>846</v>
      </c>
      <c r="J820" t="s">
        <v>847</v>
      </c>
      <c r="K820" t="s">
        <v>848</v>
      </c>
      <c r="L820">
        <v>1327</v>
      </c>
      <c r="N820">
        <v>1005</v>
      </c>
      <c r="O820" t="s">
        <v>823</v>
      </c>
      <c r="P820" t="s">
        <v>823</v>
      </c>
      <c r="Q820">
        <v>1</v>
      </c>
      <c r="W820">
        <v>0</v>
      </c>
      <c r="X820">
        <v>603730207</v>
      </c>
      <c r="Y820">
        <v>49.5</v>
      </c>
      <c r="AA820">
        <v>207.09</v>
      </c>
      <c r="AB820">
        <v>0</v>
      </c>
      <c r="AC820">
        <v>0</v>
      </c>
      <c r="AD820">
        <v>0</v>
      </c>
      <c r="AE820">
        <v>207.09</v>
      </c>
      <c r="AF820">
        <v>0</v>
      </c>
      <c r="AG820">
        <v>0</v>
      </c>
      <c r="AH820">
        <v>0</v>
      </c>
      <c r="AI820">
        <v>1</v>
      </c>
      <c r="AJ820">
        <v>1</v>
      </c>
      <c r="AK820">
        <v>1</v>
      </c>
      <c r="AL820">
        <v>1</v>
      </c>
      <c r="AN820">
        <v>0</v>
      </c>
      <c r="AO820">
        <v>1</v>
      </c>
      <c r="AP820">
        <v>0</v>
      </c>
      <c r="AQ820">
        <v>0</v>
      </c>
      <c r="AR820">
        <v>0</v>
      </c>
      <c r="AS820" t="s">
        <v>3</v>
      </c>
      <c r="AT820">
        <v>49.5</v>
      </c>
      <c r="AU820" t="s">
        <v>3</v>
      </c>
      <c r="AV820">
        <v>0</v>
      </c>
      <c r="AW820">
        <v>2</v>
      </c>
      <c r="AX820">
        <v>33036420</v>
      </c>
      <c r="AY820">
        <v>1</v>
      </c>
      <c r="AZ820">
        <v>0</v>
      </c>
      <c r="BA820">
        <v>779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Y820*Source!I343</f>
        <v>0.30195</v>
      </c>
      <c r="CY820">
        <f t="shared" si="120"/>
        <v>207.09</v>
      </c>
      <c r="CZ820">
        <f t="shared" si="121"/>
        <v>207.09</v>
      </c>
      <c r="DA820">
        <f t="shared" si="122"/>
        <v>1</v>
      </c>
      <c r="DB820">
        <v>0</v>
      </c>
    </row>
    <row r="821" spans="1:106" x14ac:dyDescent="0.2">
      <c r="A821">
        <f>ROW(Source!A346)</f>
        <v>346</v>
      </c>
      <c r="B821">
        <v>33034105</v>
      </c>
      <c r="C821">
        <v>33036423</v>
      </c>
      <c r="D821">
        <v>32505425</v>
      </c>
      <c r="E821">
        <v>19</v>
      </c>
      <c r="F821">
        <v>1</v>
      </c>
      <c r="G821">
        <v>19</v>
      </c>
      <c r="H821">
        <v>1</v>
      </c>
      <c r="I821" t="s">
        <v>795</v>
      </c>
      <c r="J821" t="s">
        <v>3</v>
      </c>
      <c r="K821" t="s">
        <v>796</v>
      </c>
      <c r="L821">
        <v>1191</v>
      </c>
      <c r="N821">
        <v>1013</v>
      </c>
      <c r="O821" t="s">
        <v>797</v>
      </c>
      <c r="P821" t="s">
        <v>797</v>
      </c>
      <c r="Q821">
        <v>1</v>
      </c>
      <c r="W821">
        <v>0</v>
      </c>
      <c r="X821">
        <v>476480486</v>
      </c>
      <c r="Y821">
        <v>36.11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1</v>
      </c>
      <c r="AJ821">
        <v>1</v>
      </c>
      <c r="AK821">
        <v>1</v>
      </c>
      <c r="AL821">
        <v>1</v>
      </c>
      <c r="AN821">
        <v>0</v>
      </c>
      <c r="AO821">
        <v>1</v>
      </c>
      <c r="AP821">
        <v>0</v>
      </c>
      <c r="AQ821">
        <v>0</v>
      </c>
      <c r="AR821">
        <v>0</v>
      </c>
      <c r="AS821" t="s">
        <v>3</v>
      </c>
      <c r="AT821">
        <v>36.11</v>
      </c>
      <c r="AU821" t="s">
        <v>3</v>
      </c>
      <c r="AV821">
        <v>1</v>
      </c>
      <c r="AW821">
        <v>2</v>
      </c>
      <c r="AX821">
        <v>33036429</v>
      </c>
      <c r="AY821">
        <v>1</v>
      </c>
      <c r="AZ821">
        <v>0</v>
      </c>
      <c r="BA821">
        <v>780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Y821*Source!I346</f>
        <v>1.0471900000000001</v>
      </c>
      <c r="CY821">
        <f>AD821</f>
        <v>0</v>
      </c>
      <c r="CZ821">
        <f>AH821</f>
        <v>0</v>
      </c>
      <c r="DA821">
        <f>AL821</f>
        <v>1</v>
      </c>
      <c r="DB821">
        <v>0</v>
      </c>
    </row>
    <row r="822" spans="1:106" x14ac:dyDescent="0.2">
      <c r="A822">
        <f>ROW(Source!A346)</f>
        <v>346</v>
      </c>
      <c r="B822">
        <v>33034105</v>
      </c>
      <c r="C822">
        <v>33036423</v>
      </c>
      <c r="D822">
        <v>32516754</v>
      </c>
      <c r="E822">
        <v>1</v>
      </c>
      <c r="F822">
        <v>1</v>
      </c>
      <c r="G822">
        <v>19</v>
      </c>
      <c r="H822">
        <v>2</v>
      </c>
      <c r="I822" t="s">
        <v>798</v>
      </c>
      <c r="J822" t="s">
        <v>799</v>
      </c>
      <c r="K822" t="s">
        <v>800</v>
      </c>
      <c r="L822">
        <v>1368</v>
      </c>
      <c r="N822">
        <v>1011</v>
      </c>
      <c r="O822" t="s">
        <v>801</v>
      </c>
      <c r="P822" t="s">
        <v>801</v>
      </c>
      <c r="Q822">
        <v>1</v>
      </c>
      <c r="W822">
        <v>0</v>
      </c>
      <c r="X822">
        <v>-1683917449</v>
      </c>
      <c r="Y822">
        <v>21.91</v>
      </c>
      <c r="AA822">
        <v>0</v>
      </c>
      <c r="AB822">
        <v>70.98</v>
      </c>
      <c r="AC822">
        <v>6.52</v>
      </c>
      <c r="AD822">
        <v>0</v>
      </c>
      <c r="AE822">
        <v>0</v>
      </c>
      <c r="AF822">
        <v>70.98</v>
      </c>
      <c r="AG822">
        <v>6.52</v>
      </c>
      <c r="AH822">
        <v>0</v>
      </c>
      <c r="AI822">
        <v>1</v>
      </c>
      <c r="AJ822">
        <v>1</v>
      </c>
      <c r="AK822">
        <v>1</v>
      </c>
      <c r="AL822">
        <v>1</v>
      </c>
      <c r="AN822">
        <v>0</v>
      </c>
      <c r="AO822">
        <v>1</v>
      </c>
      <c r="AP822">
        <v>0</v>
      </c>
      <c r="AQ822">
        <v>0</v>
      </c>
      <c r="AR822">
        <v>0</v>
      </c>
      <c r="AS822" t="s">
        <v>3</v>
      </c>
      <c r="AT822">
        <v>21.91</v>
      </c>
      <c r="AU822" t="s">
        <v>3</v>
      </c>
      <c r="AV822">
        <v>0</v>
      </c>
      <c r="AW822">
        <v>2</v>
      </c>
      <c r="AX822">
        <v>33036430</v>
      </c>
      <c r="AY822">
        <v>1</v>
      </c>
      <c r="AZ822">
        <v>0</v>
      </c>
      <c r="BA822">
        <v>781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Y822*Source!I346</f>
        <v>0.63539000000000001</v>
      </c>
      <c r="CY822">
        <f>AB822</f>
        <v>70.98</v>
      </c>
      <c r="CZ822">
        <f>AF822</f>
        <v>70.98</v>
      </c>
      <c r="DA822">
        <f>AJ822</f>
        <v>1</v>
      </c>
      <c r="DB822">
        <v>0</v>
      </c>
    </row>
    <row r="823" spans="1:106" x14ac:dyDescent="0.2">
      <c r="A823">
        <f>ROW(Source!A346)</f>
        <v>346</v>
      </c>
      <c r="B823">
        <v>33034105</v>
      </c>
      <c r="C823">
        <v>33036423</v>
      </c>
      <c r="D823">
        <v>32518977</v>
      </c>
      <c r="E823">
        <v>1</v>
      </c>
      <c r="F823">
        <v>1</v>
      </c>
      <c r="G823">
        <v>19</v>
      </c>
      <c r="H823">
        <v>3</v>
      </c>
      <c r="I823" t="s">
        <v>802</v>
      </c>
      <c r="J823" t="s">
        <v>803</v>
      </c>
      <c r="K823" t="s">
        <v>804</v>
      </c>
      <c r="L823">
        <v>1348</v>
      </c>
      <c r="N823">
        <v>1009</v>
      </c>
      <c r="O823" t="s">
        <v>19</v>
      </c>
      <c r="P823" t="s">
        <v>19</v>
      </c>
      <c r="Q823">
        <v>1000</v>
      </c>
      <c r="W823">
        <v>0</v>
      </c>
      <c r="X823">
        <v>-1592467254</v>
      </c>
      <c r="Y823">
        <v>0.03</v>
      </c>
      <c r="AA823">
        <v>117442.26</v>
      </c>
      <c r="AB823">
        <v>0</v>
      </c>
      <c r="AC823">
        <v>0</v>
      </c>
      <c r="AD823">
        <v>0</v>
      </c>
      <c r="AE823">
        <v>117442.26</v>
      </c>
      <c r="AF823">
        <v>0</v>
      </c>
      <c r="AG823">
        <v>0</v>
      </c>
      <c r="AH823">
        <v>0</v>
      </c>
      <c r="AI823">
        <v>1</v>
      </c>
      <c r="AJ823">
        <v>1</v>
      </c>
      <c r="AK823">
        <v>1</v>
      </c>
      <c r="AL823">
        <v>1</v>
      </c>
      <c r="AN823">
        <v>0</v>
      </c>
      <c r="AO823">
        <v>1</v>
      </c>
      <c r="AP823">
        <v>0</v>
      </c>
      <c r="AQ823">
        <v>0</v>
      </c>
      <c r="AR823">
        <v>0</v>
      </c>
      <c r="AS823" t="s">
        <v>3</v>
      </c>
      <c r="AT823">
        <v>0.03</v>
      </c>
      <c r="AU823" t="s">
        <v>3</v>
      </c>
      <c r="AV823">
        <v>0</v>
      </c>
      <c r="AW823">
        <v>2</v>
      </c>
      <c r="AX823">
        <v>33036431</v>
      </c>
      <c r="AY823">
        <v>1</v>
      </c>
      <c r="AZ823">
        <v>0</v>
      </c>
      <c r="BA823">
        <v>782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Y823*Source!I346</f>
        <v>8.7000000000000001E-4</v>
      </c>
      <c r="CY823">
        <f>AA823</f>
        <v>117442.26</v>
      </c>
      <c r="CZ823">
        <f>AE823</f>
        <v>117442.26</v>
      </c>
      <c r="DA823">
        <f>AI823</f>
        <v>1</v>
      </c>
      <c r="DB823">
        <v>0</v>
      </c>
    </row>
    <row r="824" spans="1:106" x14ac:dyDescent="0.2">
      <c r="A824">
        <f>ROW(Source!A346)</f>
        <v>346</v>
      </c>
      <c r="B824">
        <v>33034105</v>
      </c>
      <c r="C824">
        <v>33036423</v>
      </c>
      <c r="D824">
        <v>32520163</v>
      </c>
      <c r="E824">
        <v>1</v>
      </c>
      <c r="F824">
        <v>1</v>
      </c>
      <c r="G824">
        <v>19</v>
      </c>
      <c r="H824">
        <v>3</v>
      </c>
      <c r="I824" t="s">
        <v>25</v>
      </c>
      <c r="J824" t="s">
        <v>27</v>
      </c>
      <c r="K824" t="s">
        <v>26</v>
      </c>
      <c r="L824">
        <v>1348</v>
      </c>
      <c r="N824">
        <v>1009</v>
      </c>
      <c r="O824" t="s">
        <v>19</v>
      </c>
      <c r="P824" t="s">
        <v>19</v>
      </c>
      <c r="Q824">
        <v>1000</v>
      </c>
      <c r="W824">
        <v>0</v>
      </c>
      <c r="X824">
        <v>-1467733540</v>
      </c>
      <c r="Y824">
        <v>1</v>
      </c>
      <c r="AA824">
        <v>53410.15</v>
      </c>
      <c r="AB824">
        <v>0</v>
      </c>
      <c r="AC824">
        <v>0</v>
      </c>
      <c r="AD824">
        <v>0</v>
      </c>
      <c r="AE824">
        <v>53410.15</v>
      </c>
      <c r="AF824">
        <v>0</v>
      </c>
      <c r="AG824">
        <v>0</v>
      </c>
      <c r="AH824">
        <v>0</v>
      </c>
      <c r="AI824">
        <v>1</v>
      </c>
      <c r="AJ824">
        <v>1</v>
      </c>
      <c r="AK824">
        <v>1</v>
      </c>
      <c r="AL824">
        <v>1</v>
      </c>
      <c r="AN824">
        <v>0</v>
      </c>
      <c r="AO824">
        <v>1</v>
      </c>
      <c r="AP824">
        <v>0</v>
      </c>
      <c r="AQ824">
        <v>0</v>
      </c>
      <c r="AR824">
        <v>0</v>
      </c>
      <c r="AS824" t="s">
        <v>3</v>
      </c>
      <c r="AT824">
        <v>1</v>
      </c>
      <c r="AU824" t="s">
        <v>3</v>
      </c>
      <c r="AV824">
        <v>0</v>
      </c>
      <c r="AW824">
        <v>2</v>
      </c>
      <c r="AX824">
        <v>33036432</v>
      </c>
      <c r="AY824">
        <v>1</v>
      </c>
      <c r="AZ824">
        <v>0</v>
      </c>
      <c r="BA824">
        <v>783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Y824*Source!I346</f>
        <v>2.9000000000000001E-2</v>
      </c>
      <c r="CY824">
        <f>AA824</f>
        <v>53410.15</v>
      </c>
      <c r="CZ824">
        <f>AE824</f>
        <v>53410.15</v>
      </c>
      <c r="DA824">
        <f>AI824</f>
        <v>1</v>
      </c>
      <c r="DB824">
        <v>0</v>
      </c>
    </row>
    <row r="825" spans="1:106" x14ac:dyDescent="0.2">
      <c r="A825">
        <f>ROW(Source!A346)</f>
        <v>346</v>
      </c>
      <c r="B825">
        <v>33034105</v>
      </c>
      <c r="C825">
        <v>33036423</v>
      </c>
      <c r="D825">
        <v>32520163</v>
      </c>
      <c r="E825">
        <v>1</v>
      </c>
      <c r="F825">
        <v>1</v>
      </c>
      <c r="G825">
        <v>19</v>
      </c>
      <c r="H825">
        <v>3</v>
      </c>
      <c r="I825" t="s">
        <v>25</v>
      </c>
      <c r="J825" t="s">
        <v>27</v>
      </c>
      <c r="K825" t="s">
        <v>26</v>
      </c>
      <c r="L825">
        <v>1348</v>
      </c>
      <c r="N825">
        <v>1009</v>
      </c>
      <c r="O825" t="s">
        <v>19</v>
      </c>
      <c r="P825" t="s">
        <v>19</v>
      </c>
      <c r="Q825">
        <v>1000</v>
      </c>
      <c r="W825">
        <v>0</v>
      </c>
      <c r="X825">
        <v>-1467733540</v>
      </c>
      <c r="Y825">
        <v>-1</v>
      </c>
      <c r="AA825">
        <v>53410.15</v>
      </c>
      <c r="AB825">
        <v>0</v>
      </c>
      <c r="AC825">
        <v>0</v>
      </c>
      <c r="AD825">
        <v>0</v>
      </c>
      <c r="AE825">
        <v>53410.15</v>
      </c>
      <c r="AF825">
        <v>0</v>
      </c>
      <c r="AG825">
        <v>0</v>
      </c>
      <c r="AH825">
        <v>0</v>
      </c>
      <c r="AI825">
        <v>1</v>
      </c>
      <c r="AJ825">
        <v>1</v>
      </c>
      <c r="AK825">
        <v>1</v>
      </c>
      <c r="AL825">
        <v>1</v>
      </c>
      <c r="AN825">
        <v>0</v>
      </c>
      <c r="AO825">
        <v>0</v>
      </c>
      <c r="AP825">
        <v>0</v>
      </c>
      <c r="AQ825">
        <v>0</v>
      </c>
      <c r="AR825">
        <v>0</v>
      </c>
      <c r="AS825" t="s">
        <v>3</v>
      </c>
      <c r="AT825">
        <v>-1</v>
      </c>
      <c r="AU825" t="s">
        <v>3</v>
      </c>
      <c r="AV825">
        <v>0</v>
      </c>
      <c r="AW825">
        <v>1</v>
      </c>
      <c r="AX825">
        <v>-1</v>
      </c>
      <c r="AY825">
        <v>0</v>
      </c>
      <c r="AZ825">
        <v>0</v>
      </c>
      <c r="BA825" t="s">
        <v>3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Y825*Source!I346</f>
        <v>-2.9000000000000001E-2</v>
      </c>
      <c r="CY825">
        <f>AA825</f>
        <v>53410.15</v>
      </c>
      <c r="CZ825">
        <f>AE825</f>
        <v>53410.15</v>
      </c>
      <c r="DA825">
        <f>AI825</f>
        <v>1</v>
      </c>
      <c r="DB825">
        <v>0</v>
      </c>
    </row>
    <row r="826" spans="1:106" x14ac:dyDescent="0.2">
      <c r="A826">
        <f>ROW(Source!A348)</f>
        <v>348</v>
      </c>
      <c r="B826">
        <v>33034105</v>
      </c>
      <c r="C826">
        <v>33036434</v>
      </c>
      <c r="D826">
        <v>32505425</v>
      </c>
      <c r="E826">
        <v>19</v>
      </c>
      <c r="F826">
        <v>1</v>
      </c>
      <c r="G826">
        <v>19</v>
      </c>
      <c r="H826">
        <v>1</v>
      </c>
      <c r="I826" t="s">
        <v>795</v>
      </c>
      <c r="J826" t="s">
        <v>3</v>
      </c>
      <c r="K826" t="s">
        <v>796</v>
      </c>
      <c r="L826">
        <v>1191</v>
      </c>
      <c r="N826">
        <v>1013</v>
      </c>
      <c r="O826" t="s">
        <v>797</v>
      </c>
      <c r="P826" t="s">
        <v>797</v>
      </c>
      <c r="Q826">
        <v>1</v>
      </c>
      <c r="W826">
        <v>0</v>
      </c>
      <c r="X826">
        <v>476480486</v>
      </c>
      <c r="Y826">
        <v>453.1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1</v>
      </c>
      <c r="AJ826">
        <v>1</v>
      </c>
      <c r="AK826">
        <v>1</v>
      </c>
      <c r="AL826">
        <v>1</v>
      </c>
      <c r="AN826">
        <v>0</v>
      </c>
      <c r="AO826">
        <v>1</v>
      </c>
      <c r="AP826">
        <v>0</v>
      </c>
      <c r="AQ826">
        <v>0</v>
      </c>
      <c r="AR826">
        <v>0</v>
      </c>
      <c r="AS826" t="s">
        <v>3</v>
      </c>
      <c r="AT826">
        <v>453.1</v>
      </c>
      <c r="AU826" t="s">
        <v>3</v>
      </c>
      <c r="AV826">
        <v>1</v>
      </c>
      <c r="AW826">
        <v>2</v>
      </c>
      <c r="AX826">
        <v>33036450</v>
      </c>
      <c r="AY826">
        <v>1</v>
      </c>
      <c r="AZ826">
        <v>0</v>
      </c>
      <c r="BA826">
        <v>784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Y826*Source!I348</f>
        <v>1.8033380000000001</v>
      </c>
      <c r="CY826">
        <f>AD826</f>
        <v>0</v>
      </c>
      <c r="CZ826">
        <f>AH826</f>
        <v>0</v>
      </c>
      <c r="DA826">
        <f>AL826</f>
        <v>1</v>
      </c>
      <c r="DB826">
        <v>0</v>
      </c>
    </row>
    <row r="827" spans="1:106" x14ac:dyDescent="0.2">
      <c r="A827">
        <f>ROW(Source!A348)</f>
        <v>348</v>
      </c>
      <c r="B827">
        <v>33034105</v>
      </c>
      <c r="C827">
        <v>33036434</v>
      </c>
      <c r="D827">
        <v>32517073</v>
      </c>
      <c r="E827">
        <v>1</v>
      </c>
      <c r="F827">
        <v>1</v>
      </c>
      <c r="G827">
        <v>19</v>
      </c>
      <c r="H827">
        <v>2</v>
      </c>
      <c r="I827" t="s">
        <v>805</v>
      </c>
      <c r="J827" t="s">
        <v>806</v>
      </c>
      <c r="K827" t="s">
        <v>807</v>
      </c>
      <c r="L827">
        <v>1368</v>
      </c>
      <c r="N827">
        <v>1011</v>
      </c>
      <c r="O827" t="s">
        <v>801</v>
      </c>
      <c r="P827" t="s">
        <v>801</v>
      </c>
      <c r="Q827">
        <v>1</v>
      </c>
      <c r="W827">
        <v>0</v>
      </c>
      <c r="X827">
        <v>-865246060</v>
      </c>
      <c r="Y827">
        <v>1.38</v>
      </c>
      <c r="AA827">
        <v>0</v>
      </c>
      <c r="AB827">
        <v>3.37</v>
      </c>
      <c r="AC827">
        <v>0.85</v>
      </c>
      <c r="AD827">
        <v>0</v>
      </c>
      <c r="AE827">
        <v>0</v>
      </c>
      <c r="AF827">
        <v>3.37</v>
      </c>
      <c r="AG827">
        <v>0.85</v>
      </c>
      <c r="AH827">
        <v>0</v>
      </c>
      <c r="AI827">
        <v>1</v>
      </c>
      <c r="AJ827">
        <v>1</v>
      </c>
      <c r="AK827">
        <v>1</v>
      </c>
      <c r="AL827">
        <v>1</v>
      </c>
      <c r="AN827">
        <v>0</v>
      </c>
      <c r="AO827">
        <v>1</v>
      </c>
      <c r="AP827">
        <v>0</v>
      </c>
      <c r="AQ827">
        <v>0</v>
      </c>
      <c r="AR827">
        <v>0</v>
      </c>
      <c r="AS827" t="s">
        <v>3</v>
      </c>
      <c r="AT827">
        <v>1.38</v>
      </c>
      <c r="AU827" t="s">
        <v>3</v>
      </c>
      <c r="AV827">
        <v>0</v>
      </c>
      <c r="AW827">
        <v>2</v>
      </c>
      <c r="AX827">
        <v>33036451</v>
      </c>
      <c r="AY827">
        <v>1</v>
      </c>
      <c r="AZ827">
        <v>0</v>
      </c>
      <c r="BA827">
        <v>785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Y827*Source!I348</f>
        <v>5.4923999999999997E-3</v>
      </c>
      <c r="CY827">
        <f>AB827</f>
        <v>3.37</v>
      </c>
      <c r="CZ827">
        <f>AF827</f>
        <v>3.37</v>
      </c>
      <c r="DA827">
        <f>AJ827</f>
        <v>1</v>
      </c>
      <c r="DB827">
        <v>0</v>
      </c>
    </row>
    <row r="828" spans="1:106" x14ac:dyDescent="0.2">
      <c r="A828">
        <f>ROW(Source!A348)</f>
        <v>348</v>
      </c>
      <c r="B828">
        <v>33034105</v>
      </c>
      <c r="C828">
        <v>33036434</v>
      </c>
      <c r="D828">
        <v>32516433</v>
      </c>
      <c r="E828">
        <v>1</v>
      </c>
      <c r="F828">
        <v>1</v>
      </c>
      <c r="G828">
        <v>19</v>
      </c>
      <c r="H828">
        <v>2</v>
      </c>
      <c r="I828" t="s">
        <v>808</v>
      </c>
      <c r="J828" t="s">
        <v>809</v>
      </c>
      <c r="K828" t="s">
        <v>810</v>
      </c>
      <c r="L828">
        <v>1368</v>
      </c>
      <c r="N828">
        <v>1011</v>
      </c>
      <c r="O828" t="s">
        <v>801</v>
      </c>
      <c r="P828" t="s">
        <v>801</v>
      </c>
      <c r="Q828">
        <v>1</v>
      </c>
      <c r="W828">
        <v>0</v>
      </c>
      <c r="X828">
        <v>1483315828</v>
      </c>
      <c r="Y828">
        <v>0.31</v>
      </c>
      <c r="AA828">
        <v>0</v>
      </c>
      <c r="AB828">
        <v>566.44000000000005</v>
      </c>
      <c r="AC828">
        <v>281.27999999999997</v>
      </c>
      <c r="AD828">
        <v>0</v>
      </c>
      <c r="AE828">
        <v>0</v>
      </c>
      <c r="AF828">
        <v>566.44000000000005</v>
      </c>
      <c r="AG828">
        <v>281.27999999999997</v>
      </c>
      <c r="AH828">
        <v>0</v>
      </c>
      <c r="AI828">
        <v>1</v>
      </c>
      <c r="AJ828">
        <v>1</v>
      </c>
      <c r="AK828">
        <v>1</v>
      </c>
      <c r="AL828">
        <v>1</v>
      </c>
      <c r="AN828">
        <v>0</v>
      </c>
      <c r="AO828">
        <v>1</v>
      </c>
      <c r="AP828">
        <v>0</v>
      </c>
      <c r="AQ828">
        <v>0</v>
      </c>
      <c r="AR828">
        <v>0</v>
      </c>
      <c r="AS828" t="s">
        <v>3</v>
      </c>
      <c r="AT828">
        <v>0.31</v>
      </c>
      <c r="AU828" t="s">
        <v>3</v>
      </c>
      <c r="AV828">
        <v>0</v>
      </c>
      <c r="AW828">
        <v>2</v>
      </c>
      <c r="AX828">
        <v>33036452</v>
      </c>
      <c r="AY828">
        <v>1</v>
      </c>
      <c r="AZ828">
        <v>0</v>
      </c>
      <c r="BA828">
        <v>786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Y828*Source!I348</f>
        <v>1.2338E-3</v>
      </c>
      <c r="CY828">
        <f>AB828</f>
        <v>566.44000000000005</v>
      </c>
      <c r="CZ828">
        <f>AF828</f>
        <v>566.44000000000005</v>
      </c>
      <c r="DA828">
        <f>AJ828</f>
        <v>1</v>
      </c>
      <c r="DB828">
        <v>0</v>
      </c>
    </row>
    <row r="829" spans="1:106" x14ac:dyDescent="0.2">
      <c r="A829">
        <f>ROW(Source!A348)</f>
        <v>348</v>
      </c>
      <c r="B829">
        <v>33034105</v>
      </c>
      <c r="C829">
        <v>33036434</v>
      </c>
      <c r="D829">
        <v>32516599</v>
      </c>
      <c r="E829">
        <v>1</v>
      </c>
      <c r="F829">
        <v>1</v>
      </c>
      <c r="G829">
        <v>19</v>
      </c>
      <c r="H829">
        <v>2</v>
      </c>
      <c r="I829" t="s">
        <v>811</v>
      </c>
      <c r="J829" t="s">
        <v>812</v>
      </c>
      <c r="K829" t="s">
        <v>813</v>
      </c>
      <c r="L829">
        <v>1368</v>
      </c>
      <c r="N829">
        <v>1011</v>
      </c>
      <c r="O829" t="s">
        <v>801</v>
      </c>
      <c r="P829" t="s">
        <v>801</v>
      </c>
      <c r="Q829">
        <v>1</v>
      </c>
      <c r="W829">
        <v>0</v>
      </c>
      <c r="X829">
        <v>47389749</v>
      </c>
      <c r="Y829">
        <v>26.25</v>
      </c>
      <c r="AA829">
        <v>0</v>
      </c>
      <c r="AB829">
        <v>9.7100000000000009</v>
      </c>
      <c r="AC829">
        <v>2.25</v>
      </c>
      <c r="AD829">
        <v>0</v>
      </c>
      <c r="AE829">
        <v>0</v>
      </c>
      <c r="AF829">
        <v>9.7100000000000009</v>
      </c>
      <c r="AG829">
        <v>2.25</v>
      </c>
      <c r="AH829">
        <v>0</v>
      </c>
      <c r="AI829">
        <v>1</v>
      </c>
      <c r="AJ829">
        <v>1</v>
      </c>
      <c r="AK829">
        <v>1</v>
      </c>
      <c r="AL829">
        <v>1</v>
      </c>
      <c r="AN829">
        <v>0</v>
      </c>
      <c r="AO829">
        <v>1</v>
      </c>
      <c r="AP829">
        <v>0</v>
      </c>
      <c r="AQ829">
        <v>0</v>
      </c>
      <c r="AR829">
        <v>0</v>
      </c>
      <c r="AS829" t="s">
        <v>3</v>
      </c>
      <c r="AT829">
        <v>26.25</v>
      </c>
      <c r="AU829" t="s">
        <v>3</v>
      </c>
      <c r="AV829">
        <v>0</v>
      </c>
      <c r="AW829">
        <v>2</v>
      </c>
      <c r="AX829">
        <v>33036453</v>
      </c>
      <c r="AY829">
        <v>1</v>
      </c>
      <c r="AZ829">
        <v>0</v>
      </c>
      <c r="BA829">
        <v>787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Y829*Source!I348</f>
        <v>0.104475</v>
      </c>
      <c r="CY829">
        <f>AB829</f>
        <v>9.7100000000000009</v>
      </c>
      <c r="CZ829">
        <f>AF829</f>
        <v>9.7100000000000009</v>
      </c>
      <c r="DA829">
        <f>AJ829</f>
        <v>1</v>
      </c>
      <c r="DB829">
        <v>0</v>
      </c>
    </row>
    <row r="830" spans="1:106" x14ac:dyDescent="0.2">
      <c r="A830">
        <f>ROW(Source!A348)</f>
        <v>348</v>
      </c>
      <c r="B830">
        <v>33034105</v>
      </c>
      <c r="C830">
        <v>33036434</v>
      </c>
      <c r="D830">
        <v>32517836</v>
      </c>
      <c r="E830">
        <v>1</v>
      </c>
      <c r="F830">
        <v>1</v>
      </c>
      <c r="G830">
        <v>19</v>
      </c>
      <c r="H830">
        <v>3</v>
      </c>
      <c r="I830" t="s">
        <v>814</v>
      </c>
      <c r="J830" t="s">
        <v>815</v>
      </c>
      <c r="K830" t="s">
        <v>816</v>
      </c>
      <c r="L830">
        <v>1348</v>
      </c>
      <c r="N830">
        <v>1009</v>
      </c>
      <c r="O830" t="s">
        <v>19</v>
      </c>
      <c r="P830" t="s">
        <v>19</v>
      </c>
      <c r="Q830">
        <v>1000</v>
      </c>
      <c r="W830">
        <v>0</v>
      </c>
      <c r="X830">
        <v>1571432467</v>
      </c>
      <c r="Y830">
        <v>0.04</v>
      </c>
      <c r="AA830">
        <v>31493.279999999999</v>
      </c>
      <c r="AB830">
        <v>0</v>
      </c>
      <c r="AC830">
        <v>0</v>
      </c>
      <c r="AD830">
        <v>0</v>
      </c>
      <c r="AE830">
        <v>31493.279999999999</v>
      </c>
      <c r="AF830">
        <v>0</v>
      </c>
      <c r="AG830">
        <v>0</v>
      </c>
      <c r="AH830">
        <v>0</v>
      </c>
      <c r="AI830">
        <v>1</v>
      </c>
      <c r="AJ830">
        <v>1</v>
      </c>
      <c r="AK830">
        <v>1</v>
      </c>
      <c r="AL830">
        <v>1</v>
      </c>
      <c r="AN830">
        <v>0</v>
      </c>
      <c r="AO830">
        <v>1</v>
      </c>
      <c r="AP830">
        <v>0</v>
      </c>
      <c r="AQ830">
        <v>0</v>
      </c>
      <c r="AR830">
        <v>0</v>
      </c>
      <c r="AS830" t="s">
        <v>3</v>
      </c>
      <c r="AT830">
        <v>0.04</v>
      </c>
      <c r="AU830" t="s">
        <v>3</v>
      </c>
      <c r="AV830">
        <v>0</v>
      </c>
      <c r="AW830">
        <v>2</v>
      </c>
      <c r="AX830">
        <v>33036454</v>
      </c>
      <c r="AY830">
        <v>1</v>
      </c>
      <c r="AZ830">
        <v>0</v>
      </c>
      <c r="BA830">
        <v>788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Y830*Source!I348</f>
        <v>1.5919999999999999E-4</v>
      </c>
      <c r="CY830">
        <f t="shared" ref="CY830:CY840" si="123">AA830</f>
        <v>31493.279999999999</v>
      </c>
      <c r="CZ830">
        <f t="shared" ref="CZ830:CZ840" si="124">AE830</f>
        <v>31493.279999999999</v>
      </c>
      <c r="DA830">
        <f t="shared" ref="DA830:DA840" si="125">AI830</f>
        <v>1</v>
      </c>
      <c r="DB830">
        <v>0</v>
      </c>
    </row>
    <row r="831" spans="1:106" x14ac:dyDescent="0.2">
      <c r="A831">
        <f>ROW(Source!A348)</f>
        <v>348</v>
      </c>
      <c r="B831">
        <v>33034105</v>
      </c>
      <c r="C831">
        <v>33036434</v>
      </c>
      <c r="D831">
        <v>32518156</v>
      </c>
      <c r="E831">
        <v>1</v>
      </c>
      <c r="F831">
        <v>1</v>
      </c>
      <c r="G831">
        <v>19</v>
      </c>
      <c r="H831">
        <v>3</v>
      </c>
      <c r="I831" t="s">
        <v>817</v>
      </c>
      <c r="J831" t="s">
        <v>818</v>
      </c>
      <c r="K831" t="s">
        <v>819</v>
      </c>
      <c r="L831">
        <v>1348</v>
      </c>
      <c r="N831">
        <v>1009</v>
      </c>
      <c r="O831" t="s">
        <v>19</v>
      </c>
      <c r="P831" t="s">
        <v>19</v>
      </c>
      <c r="Q831">
        <v>1000</v>
      </c>
      <c r="W831">
        <v>0</v>
      </c>
      <c r="X831">
        <v>1574046373</v>
      </c>
      <c r="Y831">
        <v>3.6999999999999998E-2</v>
      </c>
      <c r="AA831">
        <v>45454.3</v>
      </c>
      <c r="AB831">
        <v>0</v>
      </c>
      <c r="AC831">
        <v>0</v>
      </c>
      <c r="AD831">
        <v>0</v>
      </c>
      <c r="AE831">
        <v>45454.3</v>
      </c>
      <c r="AF831">
        <v>0</v>
      </c>
      <c r="AG831">
        <v>0</v>
      </c>
      <c r="AH831">
        <v>0</v>
      </c>
      <c r="AI831">
        <v>1</v>
      </c>
      <c r="AJ831">
        <v>1</v>
      </c>
      <c r="AK831">
        <v>1</v>
      </c>
      <c r="AL831">
        <v>1</v>
      </c>
      <c r="AN831">
        <v>0</v>
      </c>
      <c r="AO831">
        <v>1</v>
      </c>
      <c r="AP831">
        <v>0</v>
      </c>
      <c r="AQ831">
        <v>0</v>
      </c>
      <c r="AR831">
        <v>0</v>
      </c>
      <c r="AS831" t="s">
        <v>3</v>
      </c>
      <c r="AT831">
        <v>3.6999999999999998E-2</v>
      </c>
      <c r="AU831" t="s">
        <v>3</v>
      </c>
      <c r="AV831">
        <v>0</v>
      </c>
      <c r="AW831">
        <v>2</v>
      </c>
      <c r="AX831">
        <v>33036455</v>
      </c>
      <c r="AY831">
        <v>1</v>
      </c>
      <c r="AZ831">
        <v>0</v>
      </c>
      <c r="BA831">
        <v>789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Y831*Source!I348</f>
        <v>1.4726E-4</v>
      </c>
      <c r="CY831">
        <f t="shared" si="123"/>
        <v>45454.3</v>
      </c>
      <c r="CZ831">
        <f t="shared" si="124"/>
        <v>45454.3</v>
      </c>
      <c r="DA831">
        <f t="shared" si="125"/>
        <v>1</v>
      </c>
      <c r="DB831">
        <v>0</v>
      </c>
    </row>
    <row r="832" spans="1:106" x14ac:dyDescent="0.2">
      <c r="A832">
        <f>ROW(Source!A348)</f>
        <v>348</v>
      </c>
      <c r="B832">
        <v>33034105</v>
      </c>
      <c r="C832">
        <v>33036434</v>
      </c>
      <c r="D832">
        <v>32518894</v>
      </c>
      <c r="E832">
        <v>1</v>
      </c>
      <c r="F832">
        <v>1</v>
      </c>
      <c r="G832">
        <v>19</v>
      </c>
      <c r="H832">
        <v>3</v>
      </c>
      <c r="I832" t="s">
        <v>820</v>
      </c>
      <c r="J832" t="s">
        <v>821</v>
      </c>
      <c r="K832" t="s">
        <v>822</v>
      </c>
      <c r="L832">
        <v>1327</v>
      </c>
      <c r="N832">
        <v>1005</v>
      </c>
      <c r="O832" t="s">
        <v>823</v>
      </c>
      <c r="P832" t="s">
        <v>823</v>
      </c>
      <c r="Q832">
        <v>1</v>
      </c>
      <c r="W832">
        <v>0</v>
      </c>
      <c r="X832">
        <v>-1132375348</v>
      </c>
      <c r="Y832">
        <v>5.6</v>
      </c>
      <c r="AA832">
        <v>63.78</v>
      </c>
      <c r="AB832">
        <v>0</v>
      </c>
      <c r="AC832">
        <v>0</v>
      </c>
      <c r="AD832">
        <v>0</v>
      </c>
      <c r="AE832">
        <v>63.78</v>
      </c>
      <c r="AF832">
        <v>0</v>
      </c>
      <c r="AG832">
        <v>0</v>
      </c>
      <c r="AH832">
        <v>0</v>
      </c>
      <c r="AI832">
        <v>1</v>
      </c>
      <c r="AJ832">
        <v>1</v>
      </c>
      <c r="AK832">
        <v>1</v>
      </c>
      <c r="AL832">
        <v>1</v>
      </c>
      <c r="AN832">
        <v>0</v>
      </c>
      <c r="AO832">
        <v>1</v>
      </c>
      <c r="AP832">
        <v>0</v>
      </c>
      <c r="AQ832">
        <v>0</v>
      </c>
      <c r="AR832">
        <v>0</v>
      </c>
      <c r="AS832" t="s">
        <v>3</v>
      </c>
      <c r="AT832">
        <v>5.6</v>
      </c>
      <c r="AU832" t="s">
        <v>3</v>
      </c>
      <c r="AV832">
        <v>0</v>
      </c>
      <c r="AW832">
        <v>2</v>
      </c>
      <c r="AX832">
        <v>33036457</v>
      </c>
      <c r="AY832">
        <v>1</v>
      </c>
      <c r="AZ832">
        <v>0</v>
      </c>
      <c r="BA832">
        <v>790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Y832*Source!I348</f>
        <v>2.2287999999999999E-2</v>
      </c>
      <c r="CY832">
        <f t="shared" si="123"/>
        <v>63.78</v>
      </c>
      <c r="CZ832">
        <f t="shared" si="124"/>
        <v>63.78</v>
      </c>
      <c r="DA832">
        <f t="shared" si="125"/>
        <v>1</v>
      </c>
      <c r="DB832">
        <v>0</v>
      </c>
    </row>
    <row r="833" spans="1:106" x14ac:dyDescent="0.2">
      <c r="A833">
        <f>ROW(Source!A348)</f>
        <v>348</v>
      </c>
      <c r="B833">
        <v>33034105</v>
      </c>
      <c r="C833">
        <v>33036434</v>
      </c>
      <c r="D833">
        <v>32517311</v>
      </c>
      <c r="E833">
        <v>1</v>
      </c>
      <c r="F833">
        <v>1</v>
      </c>
      <c r="G833">
        <v>19</v>
      </c>
      <c r="H833">
        <v>3</v>
      </c>
      <c r="I833" t="s">
        <v>824</v>
      </c>
      <c r="J833" t="s">
        <v>825</v>
      </c>
      <c r="K833" t="s">
        <v>826</v>
      </c>
      <c r="L833">
        <v>1348</v>
      </c>
      <c r="N833">
        <v>1009</v>
      </c>
      <c r="O833" t="s">
        <v>19</v>
      </c>
      <c r="P833" t="s">
        <v>19</v>
      </c>
      <c r="Q833">
        <v>1000</v>
      </c>
      <c r="W833">
        <v>0</v>
      </c>
      <c r="X833">
        <v>1471527661</v>
      </c>
      <c r="Y833">
        <v>0.05</v>
      </c>
      <c r="AA833">
        <v>4752.91</v>
      </c>
      <c r="AB833">
        <v>0</v>
      </c>
      <c r="AC833">
        <v>0</v>
      </c>
      <c r="AD833">
        <v>0</v>
      </c>
      <c r="AE833">
        <v>4752.91</v>
      </c>
      <c r="AF833">
        <v>0</v>
      </c>
      <c r="AG833">
        <v>0</v>
      </c>
      <c r="AH833">
        <v>0</v>
      </c>
      <c r="AI833">
        <v>1</v>
      </c>
      <c r="AJ833">
        <v>1</v>
      </c>
      <c r="AK833">
        <v>1</v>
      </c>
      <c r="AL833">
        <v>1</v>
      </c>
      <c r="AN833">
        <v>0</v>
      </c>
      <c r="AO833">
        <v>1</v>
      </c>
      <c r="AP833">
        <v>0</v>
      </c>
      <c r="AQ833">
        <v>0</v>
      </c>
      <c r="AR833">
        <v>0</v>
      </c>
      <c r="AS833" t="s">
        <v>3</v>
      </c>
      <c r="AT833">
        <v>0.05</v>
      </c>
      <c r="AU833" t="s">
        <v>3</v>
      </c>
      <c r="AV833">
        <v>0</v>
      </c>
      <c r="AW833">
        <v>2</v>
      </c>
      <c r="AX833">
        <v>33036456</v>
      </c>
      <c r="AY833">
        <v>1</v>
      </c>
      <c r="AZ833">
        <v>0</v>
      </c>
      <c r="BA833">
        <v>791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Y833*Source!I348</f>
        <v>1.9900000000000001E-4</v>
      </c>
      <c r="CY833">
        <f t="shared" si="123"/>
        <v>4752.91</v>
      </c>
      <c r="CZ833">
        <f t="shared" si="124"/>
        <v>4752.91</v>
      </c>
      <c r="DA833">
        <f t="shared" si="125"/>
        <v>1</v>
      </c>
      <c r="DB833">
        <v>0</v>
      </c>
    </row>
    <row r="834" spans="1:106" x14ac:dyDescent="0.2">
      <c r="A834">
        <f>ROW(Source!A348)</f>
        <v>348</v>
      </c>
      <c r="B834">
        <v>33034105</v>
      </c>
      <c r="C834">
        <v>33036434</v>
      </c>
      <c r="D834">
        <v>32519061</v>
      </c>
      <c r="E834">
        <v>1</v>
      </c>
      <c r="F834">
        <v>1</v>
      </c>
      <c r="G834">
        <v>19</v>
      </c>
      <c r="H834">
        <v>3</v>
      </c>
      <c r="I834" t="s">
        <v>827</v>
      </c>
      <c r="J834" t="s">
        <v>828</v>
      </c>
      <c r="K834" t="s">
        <v>829</v>
      </c>
      <c r="L834">
        <v>1339</v>
      </c>
      <c r="N834">
        <v>1007</v>
      </c>
      <c r="O834" t="s">
        <v>830</v>
      </c>
      <c r="P834" t="s">
        <v>830</v>
      </c>
      <c r="Q834">
        <v>1</v>
      </c>
      <c r="W834">
        <v>0</v>
      </c>
      <c r="X834">
        <v>1653821073</v>
      </c>
      <c r="Y834">
        <v>1.75</v>
      </c>
      <c r="AA834">
        <v>29.98</v>
      </c>
      <c r="AB834">
        <v>0</v>
      </c>
      <c r="AC834">
        <v>0</v>
      </c>
      <c r="AD834">
        <v>0</v>
      </c>
      <c r="AE834">
        <v>29.98</v>
      </c>
      <c r="AF834">
        <v>0</v>
      </c>
      <c r="AG834">
        <v>0</v>
      </c>
      <c r="AH834">
        <v>0</v>
      </c>
      <c r="AI834">
        <v>1</v>
      </c>
      <c r="AJ834">
        <v>1</v>
      </c>
      <c r="AK834">
        <v>1</v>
      </c>
      <c r="AL834">
        <v>1</v>
      </c>
      <c r="AN834">
        <v>0</v>
      </c>
      <c r="AO834">
        <v>1</v>
      </c>
      <c r="AP834">
        <v>0</v>
      </c>
      <c r="AQ834">
        <v>0</v>
      </c>
      <c r="AR834">
        <v>0</v>
      </c>
      <c r="AS834" t="s">
        <v>3</v>
      </c>
      <c r="AT834">
        <v>1.75</v>
      </c>
      <c r="AU834" t="s">
        <v>3</v>
      </c>
      <c r="AV834">
        <v>0</v>
      </c>
      <c r="AW834">
        <v>2</v>
      </c>
      <c r="AX834">
        <v>33036458</v>
      </c>
      <c r="AY834">
        <v>1</v>
      </c>
      <c r="AZ834">
        <v>0</v>
      </c>
      <c r="BA834">
        <v>792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Y834*Source!I348</f>
        <v>6.9649999999999998E-3</v>
      </c>
      <c r="CY834">
        <f t="shared" si="123"/>
        <v>29.98</v>
      </c>
      <c r="CZ834">
        <f t="shared" si="124"/>
        <v>29.98</v>
      </c>
      <c r="DA834">
        <f t="shared" si="125"/>
        <v>1</v>
      </c>
      <c r="DB834">
        <v>0</v>
      </c>
    </row>
    <row r="835" spans="1:106" x14ac:dyDescent="0.2">
      <c r="A835">
        <f>ROW(Source!A348)</f>
        <v>348</v>
      </c>
      <c r="B835">
        <v>33034105</v>
      </c>
      <c r="C835">
        <v>33036434</v>
      </c>
      <c r="D835">
        <v>32517740</v>
      </c>
      <c r="E835">
        <v>1</v>
      </c>
      <c r="F835">
        <v>1</v>
      </c>
      <c r="G835">
        <v>19</v>
      </c>
      <c r="H835">
        <v>3</v>
      </c>
      <c r="I835" t="s">
        <v>831</v>
      </c>
      <c r="J835" t="s">
        <v>832</v>
      </c>
      <c r="K835" t="s">
        <v>833</v>
      </c>
      <c r="L835">
        <v>1339</v>
      </c>
      <c r="N835">
        <v>1007</v>
      </c>
      <c r="O835" t="s">
        <v>830</v>
      </c>
      <c r="P835" t="s">
        <v>830</v>
      </c>
      <c r="Q835">
        <v>1</v>
      </c>
      <c r="W835">
        <v>0</v>
      </c>
      <c r="X835">
        <v>-86784973</v>
      </c>
      <c r="Y835">
        <v>0.08</v>
      </c>
      <c r="AA835">
        <v>4993.7</v>
      </c>
      <c r="AB835">
        <v>0</v>
      </c>
      <c r="AC835">
        <v>0</v>
      </c>
      <c r="AD835">
        <v>0</v>
      </c>
      <c r="AE835">
        <v>4993.7</v>
      </c>
      <c r="AF835">
        <v>0</v>
      </c>
      <c r="AG835">
        <v>0</v>
      </c>
      <c r="AH835">
        <v>0</v>
      </c>
      <c r="AI835">
        <v>1</v>
      </c>
      <c r="AJ835">
        <v>1</v>
      </c>
      <c r="AK835">
        <v>1</v>
      </c>
      <c r="AL835">
        <v>1</v>
      </c>
      <c r="AN835">
        <v>0</v>
      </c>
      <c r="AO835">
        <v>1</v>
      </c>
      <c r="AP835">
        <v>0</v>
      </c>
      <c r="AQ835">
        <v>0</v>
      </c>
      <c r="AR835">
        <v>0</v>
      </c>
      <c r="AS835" t="s">
        <v>3</v>
      </c>
      <c r="AT835">
        <v>0.08</v>
      </c>
      <c r="AU835" t="s">
        <v>3</v>
      </c>
      <c r="AV835">
        <v>0</v>
      </c>
      <c r="AW835">
        <v>2</v>
      </c>
      <c r="AX835">
        <v>33036459</v>
      </c>
      <c r="AY835">
        <v>1</v>
      </c>
      <c r="AZ835">
        <v>0</v>
      </c>
      <c r="BA835">
        <v>793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Y835*Source!I348</f>
        <v>3.1839999999999999E-4</v>
      </c>
      <c r="CY835">
        <f t="shared" si="123"/>
        <v>4993.7</v>
      </c>
      <c r="CZ835">
        <f t="shared" si="124"/>
        <v>4993.7</v>
      </c>
      <c r="DA835">
        <f t="shared" si="125"/>
        <v>1</v>
      </c>
      <c r="DB835">
        <v>0</v>
      </c>
    </row>
    <row r="836" spans="1:106" x14ac:dyDescent="0.2">
      <c r="A836">
        <f>ROW(Source!A348)</f>
        <v>348</v>
      </c>
      <c r="B836">
        <v>33034105</v>
      </c>
      <c r="C836">
        <v>33036434</v>
      </c>
      <c r="D836">
        <v>32517729</v>
      </c>
      <c r="E836">
        <v>1</v>
      </c>
      <c r="F836">
        <v>1</v>
      </c>
      <c r="G836">
        <v>19</v>
      </c>
      <c r="H836">
        <v>3</v>
      </c>
      <c r="I836" t="s">
        <v>834</v>
      </c>
      <c r="J836" t="s">
        <v>835</v>
      </c>
      <c r="K836" t="s">
        <v>836</v>
      </c>
      <c r="L836">
        <v>1339</v>
      </c>
      <c r="N836">
        <v>1007</v>
      </c>
      <c r="O836" t="s">
        <v>830</v>
      </c>
      <c r="P836" t="s">
        <v>830</v>
      </c>
      <c r="Q836">
        <v>1</v>
      </c>
      <c r="W836">
        <v>0</v>
      </c>
      <c r="X836">
        <v>-36459073</v>
      </c>
      <c r="Y836">
        <v>0.69</v>
      </c>
      <c r="AA836">
        <v>3762.19</v>
      </c>
      <c r="AB836">
        <v>0</v>
      </c>
      <c r="AC836">
        <v>0</v>
      </c>
      <c r="AD836">
        <v>0</v>
      </c>
      <c r="AE836">
        <v>3762.19</v>
      </c>
      <c r="AF836">
        <v>0</v>
      </c>
      <c r="AG836">
        <v>0</v>
      </c>
      <c r="AH836">
        <v>0</v>
      </c>
      <c r="AI836">
        <v>1</v>
      </c>
      <c r="AJ836">
        <v>1</v>
      </c>
      <c r="AK836">
        <v>1</v>
      </c>
      <c r="AL836">
        <v>1</v>
      </c>
      <c r="AN836">
        <v>0</v>
      </c>
      <c r="AO836">
        <v>1</v>
      </c>
      <c r="AP836">
        <v>0</v>
      </c>
      <c r="AQ836">
        <v>0</v>
      </c>
      <c r="AR836">
        <v>0</v>
      </c>
      <c r="AS836" t="s">
        <v>3</v>
      </c>
      <c r="AT836">
        <v>0.69</v>
      </c>
      <c r="AU836" t="s">
        <v>3</v>
      </c>
      <c r="AV836">
        <v>0</v>
      </c>
      <c r="AW836">
        <v>2</v>
      </c>
      <c r="AX836">
        <v>33036460</v>
      </c>
      <c r="AY836">
        <v>1</v>
      </c>
      <c r="AZ836">
        <v>0</v>
      </c>
      <c r="BA836">
        <v>794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Y836*Source!I348</f>
        <v>2.7461999999999999E-3</v>
      </c>
      <c r="CY836">
        <f t="shared" si="123"/>
        <v>3762.19</v>
      </c>
      <c r="CZ836">
        <f t="shared" si="124"/>
        <v>3762.19</v>
      </c>
      <c r="DA836">
        <f t="shared" si="125"/>
        <v>1</v>
      </c>
      <c r="DB836">
        <v>0</v>
      </c>
    </row>
    <row r="837" spans="1:106" x14ac:dyDescent="0.2">
      <c r="A837">
        <f>ROW(Source!A348)</f>
        <v>348</v>
      </c>
      <c r="B837">
        <v>33034105</v>
      </c>
      <c r="C837">
        <v>33036434</v>
      </c>
      <c r="D837">
        <v>32517783</v>
      </c>
      <c r="E837">
        <v>1</v>
      </c>
      <c r="F837">
        <v>1</v>
      </c>
      <c r="G837">
        <v>19</v>
      </c>
      <c r="H837">
        <v>3</v>
      </c>
      <c r="I837" t="s">
        <v>837</v>
      </c>
      <c r="J837" t="s">
        <v>838</v>
      </c>
      <c r="K837" t="s">
        <v>839</v>
      </c>
      <c r="L837">
        <v>1339</v>
      </c>
      <c r="N837">
        <v>1007</v>
      </c>
      <c r="O837" t="s">
        <v>830</v>
      </c>
      <c r="P837" t="s">
        <v>830</v>
      </c>
      <c r="Q837">
        <v>1</v>
      </c>
      <c r="W837">
        <v>0</v>
      </c>
      <c r="X837">
        <v>-1282603236</v>
      </c>
      <c r="Y837">
        <v>0.2</v>
      </c>
      <c r="AA837">
        <v>5631.96</v>
      </c>
      <c r="AB837">
        <v>0</v>
      </c>
      <c r="AC837">
        <v>0</v>
      </c>
      <c r="AD837">
        <v>0</v>
      </c>
      <c r="AE837">
        <v>5631.96</v>
      </c>
      <c r="AF837">
        <v>0</v>
      </c>
      <c r="AG837">
        <v>0</v>
      </c>
      <c r="AH837">
        <v>0</v>
      </c>
      <c r="AI837">
        <v>1</v>
      </c>
      <c r="AJ837">
        <v>1</v>
      </c>
      <c r="AK837">
        <v>1</v>
      </c>
      <c r="AL837">
        <v>1</v>
      </c>
      <c r="AN837">
        <v>0</v>
      </c>
      <c r="AO837">
        <v>1</v>
      </c>
      <c r="AP837">
        <v>0</v>
      </c>
      <c r="AQ837">
        <v>0</v>
      </c>
      <c r="AR837">
        <v>0</v>
      </c>
      <c r="AS837" t="s">
        <v>3</v>
      </c>
      <c r="AT837">
        <v>0.2</v>
      </c>
      <c r="AU837" t="s">
        <v>3</v>
      </c>
      <c r="AV837">
        <v>0</v>
      </c>
      <c r="AW837">
        <v>2</v>
      </c>
      <c r="AX837">
        <v>33036461</v>
      </c>
      <c r="AY837">
        <v>1</v>
      </c>
      <c r="AZ837">
        <v>0</v>
      </c>
      <c r="BA837">
        <v>795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Y837*Source!I348</f>
        <v>7.9600000000000005E-4</v>
      </c>
      <c r="CY837">
        <f t="shared" si="123"/>
        <v>5631.96</v>
      </c>
      <c r="CZ837">
        <f t="shared" si="124"/>
        <v>5631.96</v>
      </c>
      <c r="DA837">
        <f t="shared" si="125"/>
        <v>1</v>
      </c>
      <c r="DB837">
        <v>0</v>
      </c>
    </row>
    <row r="838" spans="1:106" x14ac:dyDescent="0.2">
      <c r="A838">
        <f>ROW(Source!A348)</f>
        <v>348</v>
      </c>
      <c r="B838">
        <v>33034105</v>
      </c>
      <c r="C838">
        <v>33036434</v>
      </c>
      <c r="D838">
        <v>32517784</v>
      </c>
      <c r="E838">
        <v>1</v>
      </c>
      <c r="F838">
        <v>1</v>
      </c>
      <c r="G838">
        <v>19</v>
      </c>
      <c r="H838">
        <v>3</v>
      </c>
      <c r="I838" t="s">
        <v>840</v>
      </c>
      <c r="J838" t="s">
        <v>841</v>
      </c>
      <c r="K838" t="s">
        <v>842</v>
      </c>
      <c r="L838">
        <v>1339</v>
      </c>
      <c r="N838">
        <v>1007</v>
      </c>
      <c r="O838" t="s">
        <v>830</v>
      </c>
      <c r="P838" t="s">
        <v>830</v>
      </c>
      <c r="Q838">
        <v>1</v>
      </c>
      <c r="W838">
        <v>0</v>
      </c>
      <c r="X838">
        <v>966492149</v>
      </c>
      <c r="Y838">
        <v>0.69</v>
      </c>
      <c r="AA838">
        <v>5631.96</v>
      </c>
      <c r="AB838">
        <v>0</v>
      </c>
      <c r="AC838">
        <v>0</v>
      </c>
      <c r="AD838">
        <v>0</v>
      </c>
      <c r="AE838">
        <v>5631.96</v>
      </c>
      <c r="AF838">
        <v>0</v>
      </c>
      <c r="AG838">
        <v>0</v>
      </c>
      <c r="AH838">
        <v>0</v>
      </c>
      <c r="AI838">
        <v>1</v>
      </c>
      <c r="AJ838">
        <v>1</v>
      </c>
      <c r="AK838">
        <v>1</v>
      </c>
      <c r="AL838">
        <v>1</v>
      </c>
      <c r="AN838">
        <v>0</v>
      </c>
      <c r="AO838">
        <v>1</v>
      </c>
      <c r="AP838">
        <v>0</v>
      </c>
      <c r="AQ838">
        <v>0</v>
      </c>
      <c r="AR838">
        <v>0</v>
      </c>
      <c r="AS838" t="s">
        <v>3</v>
      </c>
      <c r="AT838">
        <v>0.69</v>
      </c>
      <c r="AU838" t="s">
        <v>3</v>
      </c>
      <c r="AV838">
        <v>0</v>
      </c>
      <c r="AW838">
        <v>2</v>
      </c>
      <c r="AX838">
        <v>33036462</v>
      </c>
      <c r="AY838">
        <v>1</v>
      </c>
      <c r="AZ838">
        <v>0</v>
      </c>
      <c r="BA838">
        <v>796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Y838*Source!I348</f>
        <v>2.7461999999999999E-3</v>
      </c>
      <c r="CY838">
        <f t="shared" si="123"/>
        <v>5631.96</v>
      </c>
      <c r="CZ838">
        <f t="shared" si="124"/>
        <v>5631.96</v>
      </c>
      <c r="DA838">
        <f t="shared" si="125"/>
        <v>1</v>
      </c>
      <c r="DB838">
        <v>0</v>
      </c>
    </row>
    <row r="839" spans="1:106" x14ac:dyDescent="0.2">
      <c r="A839">
        <f>ROW(Source!A348)</f>
        <v>348</v>
      </c>
      <c r="B839">
        <v>33034105</v>
      </c>
      <c r="C839">
        <v>33036434</v>
      </c>
      <c r="D839">
        <v>32519911</v>
      </c>
      <c r="E839">
        <v>1</v>
      </c>
      <c r="F839">
        <v>1</v>
      </c>
      <c r="G839">
        <v>19</v>
      </c>
      <c r="H839">
        <v>3</v>
      </c>
      <c r="I839" t="s">
        <v>843</v>
      </c>
      <c r="J839" t="s">
        <v>844</v>
      </c>
      <c r="K839" t="s">
        <v>845</v>
      </c>
      <c r="L839">
        <v>1339</v>
      </c>
      <c r="N839">
        <v>1007</v>
      </c>
      <c r="O839" t="s">
        <v>830</v>
      </c>
      <c r="P839" t="s">
        <v>830</v>
      </c>
      <c r="Q839">
        <v>1</v>
      </c>
      <c r="W839">
        <v>0</v>
      </c>
      <c r="X839">
        <v>-1613524913</v>
      </c>
      <c r="Y839">
        <v>102</v>
      </c>
      <c r="AA839">
        <v>3195.93</v>
      </c>
      <c r="AB839">
        <v>0</v>
      </c>
      <c r="AC839">
        <v>0</v>
      </c>
      <c r="AD839">
        <v>0</v>
      </c>
      <c r="AE839">
        <v>3195.93</v>
      </c>
      <c r="AF839">
        <v>0</v>
      </c>
      <c r="AG839">
        <v>0</v>
      </c>
      <c r="AH839">
        <v>0</v>
      </c>
      <c r="AI839">
        <v>1</v>
      </c>
      <c r="AJ839">
        <v>1</v>
      </c>
      <c r="AK839">
        <v>1</v>
      </c>
      <c r="AL839">
        <v>1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3</v>
      </c>
      <c r="AT839">
        <v>102</v>
      </c>
      <c r="AU839" t="s">
        <v>3</v>
      </c>
      <c r="AV839">
        <v>0</v>
      </c>
      <c r="AW839">
        <v>2</v>
      </c>
      <c r="AX839">
        <v>33036463</v>
      </c>
      <c r="AY839">
        <v>1</v>
      </c>
      <c r="AZ839">
        <v>0</v>
      </c>
      <c r="BA839">
        <v>797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Y839*Source!I348</f>
        <v>0.40595999999999999</v>
      </c>
      <c r="CY839">
        <f t="shared" si="123"/>
        <v>3195.93</v>
      </c>
      <c r="CZ839">
        <f t="shared" si="124"/>
        <v>3195.93</v>
      </c>
      <c r="DA839">
        <f t="shared" si="125"/>
        <v>1</v>
      </c>
      <c r="DB839">
        <v>0</v>
      </c>
    </row>
    <row r="840" spans="1:106" x14ac:dyDescent="0.2">
      <c r="A840">
        <f>ROW(Source!A348)</f>
        <v>348</v>
      </c>
      <c r="B840">
        <v>33034105</v>
      </c>
      <c r="C840">
        <v>33036434</v>
      </c>
      <c r="D840">
        <v>32521663</v>
      </c>
      <c r="E840">
        <v>1</v>
      </c>
      <c r="F840">
        <v>1</v>
      </c>
      <c r="G840">
        <v>19</v>
      </c>
      <c r="H840">
        <v>3</v>
      </c>
      <c r="I840" t="s">
        <v>846</v>
      </c>
      <c r="J840" t="s">
        <v>847</v>
      </c>
      <c r="K840" t="s">
        <v>848</v>
      </c>
      <c r="L840">
        <v>1327</v>
      </c>
      <c r="N840">
        <v>1005</v>
      </c>
      <c r="O840" t="s">
        <v>823</v>
      </c>
      <c r="P840" t="s">
        <v>823</v>
      </c>
      <c r="Q840">
        <v>1</v>
      </c>
      <c r="W840">
        <v>0</v>
      </c>
      <c r="X840">
        <v>603730207</v>
      </c>
      <c r="Y840">
        <v>49.5</v>
      </c>
      <c r="AA840">
        <v>207.09</v>
      </c>
      <c r="AB840">
        <v>0</v>
      </c>
      <c r="AC840">
        <v>0</v>
      </c>
      <c r="AD840">
        <v>0</v>
      </c>
      <c r="AE840">
        <v>207.09</v>
      </c>
      <c r="AF840">
        <v>0</v>
      </c>
      <c r="AG840">
        <v>0</v>
      </c>
      <c r="AH840">
        <v>0</v>
      </c>
      <c r="AI840">
        <v>1</v>
      </c>
      <c r="AJ840">
        <v>1</v>
      </c>
      <c r="AK840">
        <v>1</v>
      </c>
      <c r="AL840">
        <v>1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49.5</v>
      </c>
      <c r="AU840" t="s">
        <v>3</v>
      </c>
      <c r="AV840">
        <v>0</v>
      </c>
      <c r="AW840">
        <v>2</v>
      </c>
      <c r="AX840">
        <v>33036464</v>
      </c>
      <c r="AY840">
        <v>1</v>
      </c>
      <c r="AZ840">
        <v>0</v>
      </c>
      <c r="BA840">
        <v>798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Y840*Source!I348</f>
        <v>0.19700999999999999</v>
      </c>
      <c r="CY840">
        <f t="shared" si="123"/>
        <v>207.09</v>
      </c>
      <c r="CZ840">
        <f t="shared" si="124"/>
        <v>207.09</v>
      </c>
      <c r="DA840">
        <f t="shared" si="125"/>
        <v>1</v>
      </c>
      <c r="DB840">
        <v>0</v>
      </c>
    </row>
    <row r="841" spans="1:106" x14ac:dyDescent="0.2">
      <c r="A841">
        <f>ROW(Source!A351)</f>
        <v>351</v>
      </c>
      <c r="B841">
        <v>33034105</v>
      </c>
      <c r="C841">
        <v>33036467</v>
      </c>
      <c r="D841">
        <v>32505425</v>
      </c>
      <c r="E841">
        <v>19</v>
      </c>
      <c r="F841">
        <v>1</v>
      </c>
      <c r="G841">
        <v>19</v>
      </c>
      <c r="H841">
        <v>1</v>
      </c>
      <c r="I841" t="s">
        <v>795</v>
      </c>
      <c r="J841" t="s">
        <v>3</v>
      </c>
      <c r="K841" t="s">
        <v>796</v>
      </c>
      <c r="L841">
        <v>1191</v>
      </c>
      <c r="N841">
        <v>1013</v>
      </c>
      <c r="O841" t="s">
        <v>797</v>
      </c>
      <c r="P841" t="s">
        <v>797</v>
      </c>
      <c r="Q841">
        <v>1</v>
      </c>
      <c r="W841">
        <v>0</v>
      </c>
      <c r="X841">
        <v>476480486</v>
      </c>
      <c r="Y841">
        <v>36.11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1</v>
      </c>
      <c r="AJ841">
        <v>1</v>
      </c>
      <c r="AK841">
        <v>1</v>
      </c>
      <c r="AL841">
        <v>1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36.11</v>
      </c>
      <c r="AU841" t="s">
        <v>3</v>
      </c>
      <c r="AV841">
        <v>1</v>
      </c>
      <c r="AW841">
        <v>2</v>
      </c>
      <c r="AX841">
        <v>33036473</v>
      </c>
      <c r="AY841">
        <v>1</v>
      </c>
      <c r="AZ841">
        <v>0</v>
      </c>
      <c r="BA841">
        <v>799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Y841*Source!I351</f>
        <v>1.0002469999999999</v>
      </c>
      <c r="CY841">
        <f>AD841</f>
        <v>0</v>
      </c>
      <c r="CZ841">
        <f>AH841</f>
        <v>0</v>
      </c>
      <c r="DA841">
        <f>AL841</f>
        <v>1</v>
      </c>
      <c r="DB841">
        <v>0</v>
      </c>
    </row>
    <row r="842" spans="1:106" x14ac:dyDescent="0.2">
      <c r="A842">
        <f>ROW(Source!A351)</f>
        <v>351</v>
      </c>
      <c r="B842">
        <v>33034105</v>
      </c>
      <c r="C842">
        <v>33036467</v>
      </c>
      <c r="D842">
        <v>32516754</v>
      </c>
      <c r="E842">
        <v>1</v>
      </c>
      <c r="F842">
        <v>1</v>
      </c>
      <c r="G842">
        <v>19</v>
      </c>
      <c r="H842">
        <v>2</v>
      </c>
      <c r="I842" t="s">
        <v>798</v>
      </c>
      <c r="J842" t="s">
        <v>799</v>
      </c>
      <c r="K842" t="s">
        <v>800</v>
      </c>
      <c r="L842">
        <v>1368</v>
      </c>
      <c r="N842">
        <v>1011</v>
      </c>
      <c r="O842" t="s">
        <v>801</v>
      </c>
      <c r="P842" t="s">
        <v>801</v>
      </c>
      <c r="Q842">
        <v>1</v>
      </c>
      <c r="W842">
        <v>0</v>
      </c>
      <c r="X842">
        <v>-1683917449</v>
      </c>
      <c r="Y842">
        <v>21.91</v>
      </c>
      <c r="AA842">
        <v>0</v>
      </c>
      <c r="AB842">
        <v>70.98</v>
      </c>
      <c r="AC842">
        <v>6.52</v>
      </c>
      <c r="AD842">
        <v>0</v>
      </c>
      <c r="AE842">
        <v>0</v>
      </c>
      <c r="AF842">
        <v>70.98</v>
      </c>
      <c r="AG842">
        <v>6.52</v>
      </c>
      <c r="AH842">
        <v>0</v>
      </c>
      <c r="AI842">
        <v>1</v>
      </c>
      <c r="AJ842">
        <v>1</v>
      </c>
      <c r="AK842">
        <v>1</v>
      </c>
      <c r="AL842">
        <v>1</v>
      </c>
      <c r="AN842">
        <v>0</v>
      </c>
      <c r="AO842">
        <v>1</v>
      </c>
      <c r="AP842">
        <v>0</v>
      </c>
      <c r="AQ842">
        <v>0</v>
      </c>
      <c r="AR842">
        <v>0</v>
      </c>
      <c r="AS842" t="s">
        <v>3</v>
      </c>
      <c r="AT842">
        <v>21.91</v>
      </c>
      <c r="AU842" t="s">
        <v>3</v>
      </c>
      <c r="AV842">
        <v>0</v>
      </c>
      <c r="AW842">
        <v>2</v>
      </c>
      <c r="AX842">
        <v>33036474</v>
      </c>
      <c r="AY842">
        <v>1</v>
      </c>
      <c r="AZ842">
        <v>0</v>
      </c>
      <c r="BA842">
        <v>800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Y842*Source!I351</f>
        <v>0.60690699999999997</v>
      </c>
      <c r="CY842">
        <f>AB842</f>
        <v>70.98</v>
      </c>
      <c r="CZ842">
        <f>AF842</f>
        <v>70.98</v>
      </c>
      <c r="DA842">
        <f>AJ842</f>
        <v>1</v>
      </c>
      <c r="DB842">
        <v>0</v>
      </c>
    </row>
    <row r="843" spans="1:106" x14ac:dyDescent="0.2">
      <c r="A843">
        <f>ROW(Source!A351)</f>
        <v>351</v>
      </c>
      <c r="B843">
        <v>33034105</v>
      </c>
      <c r="C843">
        <v>33036467</v>
      </c>
      <c r="D843">
        <v>32518977</v>
      </c>
      <c r="E843">
        <v>1</v>
      </c>
      <c r="F843">
        <v>1</v>
      </c>
      <c r="G843">
        <v>19</v>
      </c>
      <c r="H843">
        <v>3</v>
      </c>
      <c r="I843" t="s">
        <v>802</v>
      </c>
      <c r="J843" t="s">
        <v>803</v>
      </c>
      <c r="K843" t="s">
        <v>804</v>
      </c>
      <c r="L843">
        <v>1348</v>
      </c>
      <c r="N843">
        <v>1009</v>
      </c>
      <c r="O843" t="s">
        <v>19</v>
      </c>
      <c r="P843" t="s">
        <v>19</v>
      </c>
      <c r="Q843">
        <v>1000</v>
      </c>
      <c r="W843">
        <v>0</v>
      </c>
      <c r="X843">
        <v>-1592467254</v>
      </c>
      <c r="Y843">
        <v>0.03</v>
      </c>
      <c r="AA843">
        <v>117442.26</v>
      </c>
      <c r="AB843">
        <v>0</v>
      </c>
      <c r="AC843">
        <v>0</v>
      </c>
      <c r="AD843">
        <v>0</v>
      </c>
      <c r="AE843">
        <v>117442.26</v>
      </c>
      <c r="AF843">
        <v>0</v>
      </c>
      <c r="AG843">
        <v>0</v>
      </c>
      <c r="AH843">
        <v>0</v>
      </c>
      <c r="AI843">
        <v>1</v>
      </c>
      <c r="AJ843">
        <v>1</v>
      </c>
      <c r="AK843">
        <v>1</v>
      </c>
      <c r="AL843">
        <v>1</v>
      </c>
      <c r="AN843">
        <v>0</v>
      </c>
      <c r="AO843">
        <v>1</v>
      </c>
      <c r="AP843">
        <v>0</v>
      </c>
      <c r="AQ843">
        <v>0</v>
      </c>
      <c r="AR843">
        <v>0</v>
      </c>
      <c r="AS843" t="s">
        <v>3</v>
      </c>
      <c r="AT843">
        <v>0.03</v>
      </c>
      <c r="AU843" t="s">
        <v>3</v>
      </c>
      <c r="AV843">
        <v>0</v>
      </c>
      <c r="AW843">
        <v>2</v>
      </c>
      <c r="AX843">
        <v>33036475</v>
      </c>
      <c r="AY843">
        <v>1</v>
      </c>
      <c r="AZ843">
        <v>0</v>
      </c>
      <c r="BA843">
        <v>801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Y843*Source!I351</f>
        <v>8.3099999999999992E-4</v>
      </c>
      <c r="CY843">
        <f>AA843</f>
        <v>117442.26</v>
      </c>
      <c r="CZ843">
        <f>AE843</f>
        <v>117442.26</v>
      </c>
      <c r="DA843">
        <f>AI843</f>
        <v>1</v>
      </c>
      <c r="DB843">
        <v>0</v>
      </c>
    </row>
    <row r="844" spans="1:106" x14ac:dyDescent="0.2">
      <c r="A844">
        <f>ROW(Source!A351)</f>
        <v>351</v>
      </c>
      <c r="B844">
        <v>33034105</v>
      </c>
      <c r="C844">
        <v>33036467</v>
      </c>
      <c r="D844">
        <v>32520163</v>
      </c>
      <c r="E844">
        <v>1</v>
      </c>
      <c r="F844">
        <v>1</v>
      </c>
      <c r="G844">
        <v>19</v>
      </c>
      <c r="H844">
        <v>3</v>
      </c>
      <c r="I844" t="s">
        <v>25</v>
      </c>
      <c r="J844" t="s">
        <v>27</v>
      </c>
      <c r="K844" t="s">
        <v>26</v>
      </c>
      <c r="L844">
        <v>1348</v>
      </c>
      <c r="N844">
        <v>1009</v>
      </c>
      <c r="O844" t="s">
        <v>19</v>
      </c>
      <c r="P844" t="s">
        <v>19</v>
      </c>
      <c r="Q844">
        <v>1000</v>
      </c>
      <c r="W844">
        <v>0</v>
      </c>
      <c r="X844">
        <v>-1467733540</v>
      </c>
      <c r="Y844">
        <v>1</v>
      </c>
      <c r="AA844">
        <v>53410.15</v>
      </c>
      <c r="AB844">
        <v>0</v>
      </c>
      <c r="AC844">
        <v>0</v>
      </c>
      <c r="AD844">
        <v>0</v>
      </c>
      <c r="AE844">
        <v>53410.15</v>
      </c>
      <c r="AF844">
        <v>0</v>
      </c>
      <c r="AG844">
        <v>0</v>
      </c>
      <c r="AH844">
        <v>0</v>
      </c>
      <c r="AI844">
        <v>1</v>
      </c>
      <c r="AJ844">
        <v>1</v>
      </c>
      <c r="AK844">
        <v>1</v>
      </c>
      <c r="AL844">
        <v>1</v>
      </c>
      <c r="AN844">
        <v>0</v>
      </c>
      <c r="AO844">
        <v>1</v>
      </c>
      <c r="AP844">
        <v>0</v>
      </c>
      <c r="AQ844">
        <v>0</v>
      </c>
      <c r="AR844">
        <v>0</v>
      </c>
      <c r="AS844" t="s">
        <v>3</v>
      </c>
      <c r="AT844">
        <v>1</v>
      </c>
      <c r="AU844" t="s">
        <v>3</v>
      </c>
      <c r="AV844">
        <v>0</v>
      </c>
      <c r="AW844">
        <v>2</v>
      </c>
      <c r="AX844">
        <v>33036476</v>
      </c>
      <c r="AY844">
        <v>1</v>
      </c>
      <c r="AZ844">
        <v>0</v>
      </c>
      <c r="BA844">
        <v>802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Y844*Source!I351</f>
        <v>2.7699999999999999E-2</v>
      </c>
      <c r="CY844">
        <f>AA844</f>
        <v>53410.15</v>
      </c>
      <c r="CZ844">
        <f>AE844</f>
        <v>53410.15</v>
      </c>
      <c r="DA844">
        <f>AI844</f>
        <v>1</v>
      </c>
      <c r="DB844">
        <v>0</v>
      </c>
    </row>
    <row r="845" spans="1:106" x14ac:dyDescent="0.2">
      <c r="A845">
        <f>ROW(Source!A351)</f>
        <v>351</v>
      </c>
      <c r="B845">
        <v>33034105</v>
      </c>
      <c r="C845">
        <v>33036467</v>
      </c>
      <c r="D845">
        <v>32520163</v>
      </c>
      <c r="E845">
        <v>1</v>
      </c>
      <c r="F845">
        <v>1</v>
      </c>
      <c r="G845">
        <v>19</v>
      </c>
      <c r="H845">
        <v>3</v>
      </c>
      <c r="I845" t="s">
        <v>25</v>
      </c>
      <c r="J845" t="s">
        <v>27</v>
      </c>
      <c r="K845" t="s">
        <v>26</v>
      </c>
      <c r="L845">
        <v>1348</v>
      </c>
      <c r="N845">
        <v>1009</v>
      </c>
      <c r="O845" t="s">
        <v>19</v>
      </c>
      <c r="P845" t="s">
        <v>19</v>
      </c>
      <c r="Q845">
        <v>1000</v>
      </c>
      <c r="W845">
        <v>0</v>
      </c>
      <c r="X845">
        <v>-1467733540</v>
      </c>
      <c r="Y845">
        <v>-1</v>
      </c>
      <c r="AA845">
        <v>53410.15</v>
      </c>
      <c r="AB845">
        <v>0</v>
      </c>
      <c r="AC845">
        <v>0</v>
      </c>
      <c r="AD845">
        <v>0</v>
      </c>
      <c r="AE845">
        <v>53410.15</v>
      </c>
      <c r="AF845">
        <v>0</v>
      </c>
      <c r="AG845">
        <v>0</v>
      </c>
      <c r="AH845">
        <v>0</v>
      </c>
      <c r="AI845">
        <v>1</v>
      </c>
      <c r="AJ845">
        <v>1</v>
      </c>
      <c r="AK845">
        <v>1</v>
      </c>
      <c r="AL845">
        <v>1</v>
      </c>
      <c r="AN845">
        <v>0</v>
      </c>
      <c r="AO845">
        <v>0</v>
      </c>
      <c r="AP845">
        <v>0</v>
      </c>
      <c r="AQ845">
        <v>0</v>
      </c>
      <c r="AR845">
        <v>0</v>
      </c>
      <c r="AS845" t="s">
        <v>3</v>
      </c>
      <c r="AT845">
        <v>-1</v>
      </c>
      <c r="AU845" t="s">
        <v>3</v>
      </c>
      <c r="AV845">
        <v>0</v>
      </c>
      <c r="AW845">
        <v>1</v>
      </c>
      <c r="AX845">
        <v>-1</v>
      </c>
      <c r="AY845">
        <v>0</v>
      </c>
      <c r="AZ845">
        <v>0</v>
      </c>
      <c r="BA845" t="s">
        <v>3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Y845*Source!I351</f>
        <v>-2.7699999999999999E-2</v>
      </c>
      <c r="CY845">
        <f>AA845</f>
        <v>53410.15</v>
      </c>
      <c r="CZ845">
        <f>AE845</f>
        <v>53410.15</v>
      </c>
      <c r="DA845">
        <f>AI845</f>
        <v>1</v>
      </c>
      <c r="DB845">
        <v>0</v>
      </c>
    </row>
    <row r="846" spans="1:106" x14ac:dyDescent="0.2">
      <c r="A846">
        <f>ROW(Source!A353)</f>
        <v>353</v>
      </c>
      <c r="B846">
        <v>33034105</v>
      </c>
      <c r="C846">
        <v>33036478</v>
      </c>
      <c r="D846">
        <v>32505425</v>
      </c>
      <c r="E846">
        <v>19</v>
      </c>
      <c r="F846">
        <v>1</v>
      </c>
      <c r="G846">
        <v>19</v>
      </c>
      <c r="H846">
        <v>1</v>
      </c>
      <c r="I846" t="s">
        <v>795</v>
      </c>
      <c r="J846" t="s">
        <v>3</v>
      </c>
      <c r="K846" t="s">
        <v>796</v>
      </c>
      <c r="L846">
        <v>1191</v>
      </c>
      <c r="N846">
        <v>1013</v>
      </c>
      <c r="O846" t="s">
        <v>797</v>
      </c>
      <c r="P846" t="s">
        <v>797</v>
      </c>
      <c r="Q846">
        <v>1</v>
      </c>
      <c r="W846">
        <v>0</v>
      </c>
      <c r="X846">
        <v>476480486</v>
      </c>
      <c r="Y846">
        <v>453.1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1</v>
      </c>
      <c r="AJ846">
        <v>1</v>
      </c>
      <c r="AK846">
        <v>1</v>
      </c>
      <c r="AL846">
        <v>1</v>
      </c>
      <c r="AN846">
        <v>0</v>
      </c>
      <c r="AO846">
        <v>1</v>
      </c>
      <c r="AP846">
        <v>0</v>
      </c>
      <c r="AQ846">
        <v>0</v>
      </c>
      <c r="AR846">
        <v>0</v>
      </c>
      <c r="AS846" t="s">
        <v>3</v>
      </c>
      <c r="AT846">
        <v>453.1</v>
      </c>
      <c r="AU846" t="s">
        <v>3</v>
      </c>
      <c r="AV846">
        <v>1</v>
      </c>
      <c r="AW846">
        <v>2</v>
      </c>
      <c r="AX846">
        <v>33036494</v>
      </c>
      <c r="AY846">
        <v>1</v>
      </c>
      <c r="AZ846">
        <v>0</v>
      </c>
      <c r="BA846">
        <v>803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Y846*Source!I353</f>
        <v>1.712718</v>
      </c>
      <c r="CY846">
        <f>AD846</f>
        <v>0</v>
      </c>
      <c r="CZ846">
        <f>AH846</f>
        <v>0</v>
      </c>
      <c r="DA846">
        <f>AL846</f>
        <v>1</v>
      </c>
      <c r="DB846">
        <v>0</v>
      </c>
    </row>
    <row r="847" spans="1:106" x14ac:dyDescent="0.2">
      <c r="A847">
        <f>ROW(Source!A353)</f>
        <v>353</v>
      </c>
      <c r="B847">
        <v>33034105</v>
      </c>
      <c r="C847">
        <v>33036478</v>
      </c>
      <c r="D847">
        <v>32517073</v>
      </c>
      <c r="E847">
        <v>1</v>
      </c>
      <c r="F847">
        <v>1</v>
      </c>
      <c r="G847">
        <v>19</v>
      </c>
      <c r="H847">
        <v>2</v>
      </c>
      <c r="I847" t="s">
        <v>805</v>
      </c>
      <c r="J847" t="s">
        <v>806</v>
      </c>
      <c r="K847" t="s">
        <v>807</v>
      </c>
      <c r="L847">
        <v>1368</v>
      </c>
      <c r="N847">
        <v>1011</v>
      </c>
      <c r="O847" t="s">
        <v>801</v>
      </c>
      <c r="P847" t="s">
        <v>801</v>
      </c>
      <c r="Q847">
        <v>1</v>
      </c>
      <c r="W847">
        <v>0</v>
      </c>
      <c r="X847">
        <v>-865246060</v>
      </c>
      <c r="Y847">
        <v>1.38</v>
      </c>
      <c r="AA847">
        <v>0</v>
      </c>
      <c r="AB847">
        <v>3.37</v>
      </c>
      <c r="AC847">
        <v>0.85</v>
      </c>
      <c r="AD847">
        <v>0</v>
      </c>
      <c r="AE847">
        <v>0</v>
      </c>
      <c r="AF847">
        <v>3.37</v>
      </c>
      <c r="AG847">
        <v>0.85</v>
      </c>
      <c r="AH847">
        <v>0</v>
      </c>
      <c r="AI847">
        <v>1</v>
      </c>
      <c r="AJ847">
        <v>1</v>
      </c>
      <c r="AK847">
        <v>1</v>
      </c>
      <c r="AL847">
        <v>1</v>
      </c>
      <c r="AN847">
        <v>0</v>
      </c>
      <c r="AO847">
        <v>1</v>
      </c>
      <c r="AP847">
        <v>0</v>
      </c>
      <c r="AQ847">
        <v>0</v>
      </c>
      <c r="AR847">
        <v>0</v>
      </c>
      <c r="AS847" t="s">
        <v>3</v>
      </c>
      <c r="AT847">
        <v>1.38</v>
      </c>
      <c r="AU847" t="s">
        <v>3</v>
      </c>
      <c r="AV847">
        <v>0</v>
      </c>
      <c r="AW847">
        <v>2</v>
      </c>
      <c r="AX847">
        <v>33036495</v>
      </c>
      <c r="AY847">
        <v>1</v>
      </c>
      <c r="AZ847">
        <v>0</v>
      </c>
      <c r="BA847">
        <v>804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Y847*Source!I353</f>
        <v>5.2163999999999995E-3</v>
      </c>
      <c r="CY847">
        <f>AB847</f>
        <v>3.37</v>
      </c>
      <c r="CZ847">
        <f>AF847</f>
        <v>3.37</v>
      </c>
      <c r="DA847">
        <f>AJ847</f>
        <v>1</v>
      </c>
      <c r="DB847">
        <v>0</v>
      </c>
    </row>
    <row r="848" spans="1:106" x14ac:dyDescent="0.2">
      <c r="A848">
        <f>ROW(Source!A353)</f>
        <v>353</v>
      </c>
      <c r="B848">
        <v>33034105</v>
      </c>
      <c r="C848">
        <v>33036478</v>
      </c>
      <c r="D848">
        <v>32516433</v>
      </c>
      <c r="E848">
        <v>1</v>
      </c>
      <c r="F848">
        <v>1</v>
      </c>
      <c r="G848">
        <v>19</v>
      </c>
      <c r="H848">
        <v>2</v>
      </c>
      <c r="I848" t="s">
        <v>808</v>
      </c>
      <c r="J848" t="s">
        <v>809</v>
      </c>
      <c r="K848" t="s">
        <v>810</v>
      </c>
      <c r="L848">
        <v>1368</v>
      </c>
      <c r="N848">
        <v>1011</v>
      </c>
      <c r="O848" t="s">
        <v>801</v>
      </c>
      <c r="P848" t="s">
        <v>801</v>
      </c>
      <c r="Q848">
        <v>1</v>
      </c>
      <c r="W848">
        <v>0</v>
      </c>
      <c r="X848">
        <v>1483315828</v>
      </c>
      <c r="Y848">
        <v>0.31</v>
      </c>
      <c r="AA848">
        <v>0</v>
      </c>
      <c r="AB848">
        <v>566.44000000000005</v>
      </c>
      <c r="AC848">
        <v>281.27999999999997</v>
      </c>
      <c r="AD848">
        <v>0</v>
      </c>
      <c r="AE848">
        <v>0</v>
      </c>
      <c r="AF848">
        <v>566.44000000000005</v>
      </c>
      <c r="AG848">
        <v>281.27999999999997</v>
      </c>
      <c r="AH848">
        <v>0</v>
      </c>
      <c r="AI848">
        <v>1</v>
      </c>
      <c r="AJ848">
        <v>1</v>
      </c>
      <c r="AK848">
        <v>1</v>
      </c>
      <c r="AL848">
        <v>1</v>
      </c>
      <c r="AN848">
        <v>0</v>
      </c>
      <c r="AO848">
        <v>1</v>
      </c>
      <c r="AP848">
        <v>0</v>
      </c>
      <c r="AQ848">
        <v>0</v>
      </c>
      <c r="AR848">
        <v>0</v>
      </c>
      <c r="AS848" t="s">
        <v>3</v>
      </c>
      <c r="AT848">
        <v>0.31</v>
      </c>
      <c r="AU848" t="s">
        <v>3</v>
      </c>
      <c r="AV848">
        <v>0</v>
      </c>
      <c r="AW848">
        <v>2</v>
      </c>
      <c r="AX848">
        <v>33036496</v>
      </c>
      <c r="AY848">
        <v>1</v>
      </c>
      <c r="AZ848">
        <v>0</v>
      </c>
      <c r="BA848">
        <v>805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Y848*Source!I353</f>
        <v>1.1718E-3</v>
      </c>
      <c r="CY848">
        <f>AB848</f>
        <v>566.44000000000005</v>
      </c>
      <c r="CZ848">
        <f>AF848</f>
        <v>566.44000000000005</v>
      </c>
      <c r="DA848">
        <f>AJ848</f>
        <v>1</v>
      </c>
      <c r="DB848">
        <v>0</v>
      </c>
    </row>
    <row r="849" spans="1:106" x14ac:dyDescent="0.2">
      <c r="A849">
        <f>ROW(Source!A353)</f>
        <v>353</v>
      </c>
      <c r="B849">
        <v>33034105</v>
      </c>
      <c r="C849">
        <v>33036478</v>
      </c>
      <c r="D849">
        <v>32516599</v>
      </c>
      <c r="E849">
        <v>1</v>
      </c>
      <c r="F849">
        <v>1</v>
      </c>
      <c r="G849">
        <v>19</v>
      </c>
      <c r="H849">
        <v>2</v>
      </c>
      <c r="I849" t="s">
        <v>811</v>
      </c>
      <c r="J849" t="s">
        <v>812</v>
      </c>
      <c r="K849" t="s">
        <v>813</v>
      </c>
      <c r="L849">
        <v>1368</v>
      </c>
      <c r="N849">
        <v>1011</v>
      </c>
      <c r="O849" t="s">
        <v>801</v>
      </c>
      <c r="P849" t="s">
        <v>801</v>
      </c>
      <c r="Q849">
        <v>1</v>
      </c>
      <c r="W849">
        <v>0</v>
      </c>
      <c r="X849">
        <v>47389749</v>
      </c>
      <c r="Y849">
        <v>26.25</v>
      </c>
      <c r="AA849">
        <v>0</v>
      </c>
      <c r="AB849">
        <v>9.7100000000000009</v>
      </c>
      <c r="AC849">
        <v>2.25</v>
      </c>
      <c r="AD849">
        <v>0</v>
      </c>
      <c r="AE849">
        <v>0</v>
      </c>
      <c r="AF849">
        <v>9.7100000000000009</v>
      </c>
      <c r="AG849">
        <v>2.25</v>
      </c>
      <c r="AH849">
        <v>0</v>
      </c>
      <c r="AI849">
        <v>1</v>
      </c>
      <c r="AJ849">
        <v>1</v>
      </c>
      <c r="AK849">
        <v>1</v>
      </c>
      <c r="AL849">
        <v>1</v>
      </c>
      <c r="AN849">
        <v>0</v>
      </c>
      <c r="AO849">
        <v>1</v>
      </c>
      <c r="AP849">
        <v>0</v>
      </c>
      <c r="AQ849">
        <v>0</v>
      </c>
      <c r="AR849">
        <v>0</v>
      </c>
      <c r="AS849" t="s">
        <v>3</v>
      </c>
      <c r="AT849">
        <v>26.25</v>
      </c>
      <c r="AU849" t="s">
        <v>3</v>
      </c>
      <c r="AV849">
        <v>0</v>
      </c>
      <c r="AW849">
        <v>2</v>
      </c>
      <c r="AX849">
        <v>33036497</v>
      </c>
      <c r="AY849">
        <v>1</v>
      </c>
      <c r="AZ849">
        <v>0</v>
      </c>
      <c r="BA849">
        <v>806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Y849*Source!I353</f>
        <v>9.9224999999999994E-2</v>
      </c>
      <c r="CY849">
        <f>AB849</f>
        <v>9.7100000000000009</v>
      </c>
      <c r="CZ849">
        <f>AF849</f>
        <v>9.7100000000000009</v>
      </c>
      <c r="DA849">
        <f>AJ849</f>
        <v>1</v>
      </c>
      <c r="DB849">
        <v>0</v>
      </c>
    </row>
    <row r="850" spans="1:106" x14ac:dyDescent="0.2">
      <c r="A850">
        <f>ROW(Source!A353)</f>
        <v>353</v>
      </c>
      <c r="B850">
        <v>33034105</v>
      </c>
      <c r="C850">
        <v>33036478</v>
      </c>
      <c r="D850">
        <v>32517836</v>
      </c>
      <c r="E850">
        <v>1</v>
      </c>
      <c r="F850">
        <v>1</v>
      </c>
      <c r="G850">
        <v>19</v>
      </c>
      <c r="H850">
        <v>3</v>
      </c>
      <c r="I850" t="s">
        <v>814</v>
      </c>
      <c r="J850" t="s">
        <v>815</v>
      </c>
      <c r="K850" t="s">
        <v>816</v>
      </c>
      <c r="L850">
        <v>1348</v>
      </c>
      <c r="N850">
        <v>1009</v>
      </c>
      <c r="O850" t="s">
        <v>19</v>
      </c>
      <c r="P850" t="s">
        <v>19</v>
      </c>
      <c r="Q850">
        <v>1000</v>
      </c>
      <c r="W850">
        <v>0</v>
      </c>
      <c r="X850">
        <v>1571432467</v>
      </c>
      <c r="Y850">
        <v>0.04</v>
      </c>
      <c r="AA850">
        <v>31493.279999999999</v>
      </c>
      <c r="AB850">
        <v>0</v>
      </c>
      <c r="AC850">
        <v>0</v>
      </c>
      <c r="AD850">
        <v>0</v>
      </c>
      <c r="AE850">
        <v>31493.279999999999</v>
      </c>
      <c r="AF850">
        <v>0</v>
      </c>
      <c r="AG850">
        <v>0</v>
      </c>
      <c r="AH850">
        <v>0</v>
      </c>
      <c r="AI850">
        <v>1</v>
      </c>
      <c r="AJ850">
        <v>1</v>
      </c>
      <c r="AK850">
        <v>1</v>
      </c>
      <c r="AL850">
        <v>1</v>
      </c>
      <c r="AN850">
        <v>0</v>
      </c>
      <c r="AO850">
        <v>1</v>
      </c>
      <c r="AP850">
        <v>0</v>
      </c>
      <c r="AQ850">
        <v>0</v>
      </c>
      <c r="AR850">
        <v>0</v>
      </c>
      <c r="AS850" t="s">
        <v>3</v>
      </c>
      <c r="AT850">
        <v>0.04</v>
      </c>
      <c r="AU850" t="s">
        <v>3</v>
      </c>
      <c r="AV850">
        <v>0</v>
      </c>
      <c r="AW850">
        <v>2</v>
      </c>
      <c r="AX850">
        <v>33036498</v>
      </c>
      <c r="AY850">
        <v>1</v>
      </c>
      <c r="AZ850">
        <v>0</v>
      </c>
      <c r="BA850">
        <v>807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Y850*Source!I353</f>
        <v>1.5119999999999999E-4</v>
      </c>
      <c r="CY850">
        <f t="shared" ref="CY850:CY860" si="126">AA850</f>
        <v>31493.279999999999</v>
      </c>
      <c r="CZ850">
        <f t="shared" ref="CZ850:CZ860" si="127">AE850</f>
        <v>31493.279999999999</v>
      </c>
      <c r="DA850">
        <f t="shared" ref="DA850:DA860" si="128">AI850</f>
        <v>1</v>
      </c>
      <c r="DB850">
        <v>0</v>
      </c>
    </row>
    <row r="851" spans="1:106" x14ac:dyDescent="0.2">
      <c r="A851">
        <f>ROW(Source!A353)</f>
        <v>353</v>
      </c>
      <c r="B851">
        <v>33034105</v>
      </c>
      <c r="C851">
        <v>33036478</v>
      </c>
      <c r="D851">
        <v>32518156</v>
      </c>
      <c r="E851">
        <v>1</v>
      </c>
      <c r="F851">
        <v>1</v>
      </c>
      <c r="G851">
        <v>19</v>
      </c>
      <c r="H851">
        <v>3</v>
      </c>
      <c r="I851" t="s">
        <v>817</v>
      </c>
      <c r="J851" t="s">
        <v>818</v>
      </c>
      <c r="K851" t="s">
        <v>819</v>
      </c>
      <c r="L851">
        <v>1348</v>
      </c>
      <c r="N851">
        <v>1009</v>
      </c>
      <c r="O851" t="s">
        <v>19</v>
      </c>
      <c r="P851" t="s">
        <v>19</v>
      </c>
      <c r="Q851">
        <v>1000</v>
      </c>
      <c r="W851">
        <v>0</v>
      </c>
      <c r="X851">
        <v>1574046373</v>
      </c>
      <c r="Y851">
        <v>3.6999999999999998E-2</v>
      </c>
      <c r="AA851">
        <v>45454.3</v>
      </c>
      <c r="AB851">
        <v>0</v>
      </c>
      <c r="AC851">
        <v>0</v>
      </c>
      <c r="AD851">
        <v>0</v>
      </c>
      <c r="AE851">
        <v>45454.3</v>
      </c>
      <c r="AF851">
        <v>0</v>
      </c>
      <c r="AG851">
        <v>0</v>
      </c>
      <c r="AH851">
        <v>0</v>
      </c>
      <c r="AI851">
        <v>1</v>
      </c>
      <c r="AJ851">
        <v>1</v>
      </c>
      <c r="AK851">
        <v>1</v>
      </c>
      <c r="AL851">
        <v>1</v>
      </c>
      <c r="AN851">
        <v>0</v>
      </c>
      <c r="AO851">
        <v>1</v>
      </c>
      <c r="AP851">
        <v>0</v>
      </c>
      <c r="AQ851">
        <v>0</v>
      </c>
      <c r="AR851">
        <v>0</v>
      </c>
      <c r="AS851" t="s">
        <v>3</v>
      </c>
      <c r="AT851">
        <v>3.6999999999999998E-2</v>
      </c>
      <c r="AU851" t="s">
        <v>3</v>
      </c>
      <c r="AV851">
        <v>0</v>
      </c>
      <c r="AW851">
        <v>2</v>
      </c>
      <c r="AX851">
        <v>33036499</v>
      </c>
      <c r="AY851">
        <v>1</v>
      </c>
      <c r="AZ851">
        <v>0</v>
      </c>
      <c r="BA851">
        <v>808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Y851*Source!I353</f>
        <v>1.3985999999999998E-4</v>
      </c>
      <c r="CY851">
        <f t="shared" si="126"/>
        <v>45454.3</v>
      </c>
      <c r="CZ851">
        <f t="shared" si="127"/>
        <v>45454.3</v>
      </c>
      <c r="DA851">
        <f t="shared" si="128"/>
        <v>1</v>
      </c>
      <c r="DB851">
        <v>0</v>
      </c>
    </row>
    <row r="852" spans="1:106" x14ac:dyDescent="0.2">
      <c r="A852">
        <f>ROW(Source!A353)</f>
        <v>353</v>
      </c>
      <c r="B852">
        <v>33034105</v>
      </c>
      <c r="C852">
        <v>33036478</v>
      </c>
      <c r="D852">
        <v>32518894</v>
      </c>
      <c r="E852">
        <v>1</v>
      </c>
      <c r="F852">
        <v>1</v>
      </c>
      <c r="G852">
        <v>19</v>
      </c>
      <c r="H852">
        <v>3</v>
      </c>
      <c r="I852" t="s">
        <v>820</v>
      </c>
      <c r="J852" t="s">
        <v>821</v>
      </c>
      <c r="K852" t="s">
        <v>822</v>
      </c>
      <c r="L852">
        <v>1327</v>
      </c>
      <c r="N852">
        <v>1005</v>
      </c>
      <c r="O852" t="s">
        <v>823</v>
      </c>
      <c r="P852" t="s">
        <v>823</v>
      </c>
      <c r="Q852">
        <v>1</v>
      </c>
      <c r="W852">
        <v>0</v>
      </c>
      <c r="X852">
        <v>-1132375348</v>
      </c>
      <c r="Y852">
        <v>5.6</v>
      </c>
      <c r="AA852">
        <v>63.78</v>
      </c>
      <c r="AB852">
        <v>0</v>
      </c>
      <c r="AC852">
        <v>0</v>
      </c>
      <c r="AD852">
        <v>0</v>
      </c>
      <c r="AE852">
        <v>63.78</v>
      </c>
      <c r="AF852">
        <v>0</v>
      </c>
      <c r="AG852">
        <v>0</v>
      </c>
      <c r="AH852">
        <v>0</v>
      </c>
      <c r="AI852">
        <v>1</v>
      </c>
      <c r="AJ852">
        <v>1</v>
      </c>
      <c r="AK852">
        <v>1</v>
      </c>
      <c r="AL852">
        <v>1</v>
      </c>
      <c r="AN852">
        <v>0</v>
      </c>
      <c r="AO852">
        <v>1</v>
      </c>
      <c r="AP852">
        <v>0</v>
      </c>
      <c r="AQ852">
        <v>0</v>
      </c>
      <c r="AR852">
        <v>0</v>
      </c>
      <c r="AS852" t="s">
        <v>3</v>
      </c>
      <c r="AT852">
        <v>5.6</v>
      </c>
      <c r="AU852" t="s">
        <v>3</v>
      </c>
      <c r="AV852">
        <v>0</v>
      </c>
      <c r="AW852">
        <v>2</v>
      </c>
      <c r="AX852">
        <v>33036501</v>
      </c>
      <c r="AY852">
        <v>1</v>
      </c>
      <c r="AZ852">
        <v>0</v>
      </c>
      <c r="BA852">
        <v>809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Y852*Source!I353</f>
        <v>2.1167999999999999E-2</v>
      </c>
      <c r="CY852">
        <f t="shared" si="126"/>
        <v>63.78</v>
      </c>
      <c r="CZ852">
        <f t="shared" si="127"/>
        <v>63.78</v>
      </c>
      <c r="DA852">
        <f t="shared" si="128"/>
        <v>1</v>
      </c>
      <c r="DB852">
        <v>0</v>
      </c>
    </row>
    <row r="853" spans="1:106" x14ac:dyDescent="0.2">
      <c r="A853">
        <f>ROW(Source!A353)</f>
        <v>353</v>
      </c>
      <c r="B853">
        <v>33034105</v>
      </c>
      <c r="C853">
        <v>33036478</v>
      </c>
      <c r="D853">
        <v>32517311</v>
      </c>
      <c r="E853">
        <v>1</v>
      </c>
      <c r="F853">
        <v>1</v>
      </c>
      <c r="G853">
        <v>19</v>
      </c>
      <c r="H853">
        <v>3</v>
      </c>
      <c r="I853" t="s">
        <v>824</v>
      </c>
      <c r="J853" t="s">
        <v>825</v>
      </c>
      <c r="K853" t="s">
        <v>826</v>
      </c>
      <c r="L853">
        <v>1348</v>
      </c>
      <c r="N853">
        <v>1009</v>
      </c>
      <c r="O853" t="s">
        <v>19</v>
      </c>
      <c r="P853" t="s">
        <v>19</v>
      </c>
      <c r="Q853">
        <v>1000</v>
      </c>
      <c r="W853">
        <v>0</v>
      </c>
      <c r="X853">
        <v>1471527661</v>
      </c>
      <c r="Y853">
        <v>0.05</v>
      </c>
      <c r="AA853">
        <v>4752.91</v>
      </c>
      <c r="AB853">
        <v>0</v>
      </c>
      <c r="AC853">
        <v>0</v>
      </c>
      <c r="AD853">
        <v>0</v>
      </c>
      <c r="AE853">
        <v>4752.91</v>
      </c>
      <c r="AF853">
        <v>0</v>
      </c>
      <c r="AG853">
        <v>0</v>
      </c>
      <c r="AH853">
        <v>0</v>
      </c>
      <c r="AI853">
        <v>1</v>
      </c>
      <c r="AJ853">
        <v>1</v>
      </c>
      <c r="AK853">
        <v>1</v>
      </c>
      <c r="AL853">
        <v>1</v>
      </c>
      <c r="AN853">
        <v>0</v>
      </c>
      <c r="AO853">
        <v>1</v>
      </c>
      <c r="AP853">
        <v>0</v>
      </c>
      <c r="AQ853">
        <v>0</v>
      </c>
      <c r="AR853">
        <v>0</v>
      </c>
      <c r="AS853" t="s">
        <v>3</v>
      </c>
      <c r="AT853">
        <v>0.05</v>
      </c>
      <c r="AU853" t="s">
        <v>3</v>
      </c>
      <c r="AV853">
        <v>0</v>
      </c>
      <c r="AW853">
        <v>2</v>
      </c>
      <c r="AX853">
        <v>33036500</v>
      </c>
      <c r="AY853">
        <v>1</v>
      </c>
      <c r="AZ853">
        <v>0</v>
      </c>
      <c r="BA853">
        <v>810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Y853*Source!I353</f>
        <v>1.8900000000000001E-4</v>
      </c>
      <c r="CY853">
        <f t="shared" si="126"/>
        <v>4752.91</v>
      </c>
      <c r="CZ853">
        <f t="shared" si="127"/>
        <v>4752.91</v>
      </c>
      <c r="DA853">
        <f t="shared" si="128"/>
        <v>1</v>
      </c>
      <c r="DB853">
        <v>0</v>
      </c>
    </row>
    <row r="854" spans="1:106" x14ac:dyDescent="0.2">
      <c r="A854">
        <f>ROW(Source!A353)</f>
        <v>353</v>
      </c>
      <c r="B854">
        <v>33034105</v>
      </c>
      <c r="C854">
        <v>33036478</v>
      </c>
      <c r="D854">
        <v>32519061</v>
      </c>
      <c r="E854">
        <v>1</v>
      </c>
      <c r="F854">
        <v>1</v>
      </c>
      <c r="G854">
        <v>19</v>
      </c>
      <c r="H854">
        <v>3</v>
      </c>
      <c r="I854" t="s">
        <v>827</v>
      </c>
      <c r="J854" t="s">
        <v>828</v>
      </c>
      <c r="K854" t="s">
        <v>829</v>
      </c>
      <c r="L854">
        <v>1339</v>
      </c>
      <c r="N854">
        <v>1007</v>
      </c>
      <c r="O854" t="s">
        <v>830</v>
      </c>
      <c r="P854" t="s">
        <v>830</v>
      </c>
      <c r="Q854">
        <v>1</v>
      </c>
      <c r="W854">
        <v>0</v>
      </c>
      <c r="X854">
        <v>1653821073</v>
      </c>
      <c r="Y854">
        <v>1.75</v>
      </c>
      <c r="AA854">
        <v>29.98</v>
      </c>
      <c r="AB854">
        <v>0</v>
      </c>
      <c r="AC854">
        <v>0</v>
      </c>
      <c r="AD854">
        <v>0</v>
      </c>
      <c r="AE854">
        <v>29.98</v>
      </c>
      <c r="AF854">
        <v>0</v>
      </c>
      <c r="AG854">
        <v>0</v>
      </c>
      <c r="AH854">
        <v>0</v>
      </c>
      <c r="AI854">
        <v>1</v>
      </c>
      <c r="AJ854">
        <v>1</v>
      </c>
      <c r="AK854">
        <v>1</v>
      </c>
      <c r="AL854">
        <v>1</v>
      </c>
      <c r="AN854">
        <v>0</v>
      </c>
      <c r="AO854">
        <v>1</v>
      </c>
      <c r="AP854">
        <v>0</v>
      </c>
      <c r="AQ854">
        <v>0</v>
      </c>
      <c r="AR854">
        <v>0</v>
      </c>
      <c r="AS854" t="s">
        <v>3</v>
      </c>
      <c r="AT854">
        <v>1.75</v>
      </c>
      <c r="AU854" t="s">
        <v>3</v>
      </c>
      <c r="AV854">
        <v>0</v>
      </c>
      <c r="AW854">
        <v>2</v>
      </c>
      <c r="AX854">
        <v>33036502</v>
      </c>
      <c r="AY854">
        <v>1</v>
      </c>
      <c r="AZ854">
        <v>0</v>
      </c>
      <c r="BA854">
        <v>811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Y854*Source!I353</f>
        <v>6.6150000000000002E-3</v>
      </c>
      <c r="CY854">
        <f t="shared" si="126"/>
        <v>29.98</v>
      </c>
      <c r="CZ854">
        <f t="shared" si="127"/>
        <v>29.98</v>
      </c>
      <c r="DA854">
        <f t="shared" si="128"/>
        <v>1</v>
      </c>
      <c r="DB854">
        <v>0</v>
      </c>
    </row>
    <row r="855" spans="1:106" x14ac:dyDescent="0.2">
      <c r="A855">
        <f>ROW(Source!A353)</f>
        <v>353</v>
      </c>
      <c r="B855">
        <v>33034105</v>
      </c>
      <c r="C855">
        <v>33036478</v>
      </c>
      <c r="D855">
        <v>32517740</v>
      </c>
      <c r="E855">
        <v>1</v>
      </c>
      <c r="F855">
        <v>1</v>
      </c>
      <c r="G855">
        <v>19</v>
      </c>
      <c r="H855">
        <v>3</v>
      </c>
      <c r="I855" t="s">
        <v>831</v>
      </c>
      <c r="J855" t="s">
        <v>832</v>
      </c>
      <c r="K855" t="s">
        <v>833</v>
      </c>
      <c r="L855">
        <v>1339</v>
      </c>
      <c r="N855">
        <v>1007</v>
      </c>
      <c r="O855" t="s">
        <v>830</v>
      </c>
      <c r="P855" t="s">
        <v>830</v>
      </c>
      <c r="Q855">
        <v>1</v>
      </c>
      <c r="W855">
        <v>0</v>
      </c>
      <c r="X855">
        <v>-86784973</v>
      </c>
      <c r="Y855">
        <v>0.08</v>
      </c>
      <c r="AA855">
        <v>4993.7</v>
      </c>
      <c r="AB855">
        <v>0</v>
      </c>
      <c r="AC855">
        <v>0</v>
      </c>
      <c r="AD855">
        <v>0</v>
      </c>
      <c r="AE855">
        <v>4993.7</v>
      </c>
      <c r="AF855">
        <v>0</v>
      </c>
      <c r="AG855">
        <v>0</v>
      </c>
      <c r="AH855">
        <v>0</v>
      </c>
      <c r="AI855">
        <v>1</v>
      </c>
      <c r="AJ855">
        <v>1</v>
      </c>
      <c r="AK855">
        <v>1</v>
      </c>
      <c r="AL855">
        <v>1</v>
      </c>
      <c r="AN855">
        <v>0</v>
      </c>
      <c r="AO855">
        <v>1</v>
      </c>
      <c r="AP855">
        <v>0</v>
      </c>
      <c r="AQ855">
        <v>0</v>
      </c>
      <c r="AR855">
        <v>0</v>
      </c>
      <c r="AS855" t="s">
        <v>3</v>
      </c>
      <c r="AT855">
        <v>0.08</v>
      </c>
      <c r="AU855" t="s">
        <v>3</v>
      </c>
      <c r="AV855">
        <v>0</v>
      </c>
      <c r="AW855">
        <v>2</v>
      </c>
      <c r="AX855">
        <v>33036503</v>
      </c>
      <c r="AY855">
        <v>1</v>
      </c>
      <c r="AZ855">
        <v>0</v>
      </c>
      <c r="BA855">
        <v>812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Y855*Source!I353</f>
        <v>3.0239999999999998E-4</v>
      </c>
      <c r="CY855">
        <f t="shared" si="126"/>
        <v>4993.7</v>
      </c>
      <c r="CZ855">
        <f t="shared" si="127"/>
        <v>4993.7</v>
      </c>
      <c r="DA855">
        <f t="shared" si="128"/>
        <v>1</v>
      </c>
      <c r="DB855">
        <v>0</v>
      </c>
    </row>
    <row r="856" spans="1:106" x14ac:dyDescent="0.2">
      <c r="A856">
        <f>ROW(Source!A353)</f>
        <v>353</v>
      </c>
      <c r="B856">
        <v>33034105</v>
      </c>
      <c r="C856">
        <v>33036478</v>
      </c>
      <c r="D856">
        <v>32517729</v>
      </c>
      <c r="E856">
        <v>1</v>
      </c>
      <c r="F856">
        <v>1</v>
      </c>
      <c r="G856">
        <v>19</v>
      </c>
      <c r="H856">
        <v>3</v>
      </c>
      <c r="I856" t="s">
        <v>834</v>
      </c>
      <c r="J856" t="s">
        <v>835</v>
      </c>
      <c r="K856" t="s">
        <v>836</v>
      </c>
      <c r="L856">
        <v>1339</v>
      </c>
      <c r="N856">
        <v>1007</v>
      </c>
      <c r="O856" t="s">
        <v>830</v>
      </c>
      <c r="P856" t="s">
        <v>830</v>
      </c>
      <c r="Q856">
        <v>1</v>
      </c>
      <c r="W856">
        <v>0</v>
      </c>
      <c r="X856">
        <v>-36459073</v>
      </c>
      <c r="Y856">
        <v>0.69</v>
      </c>
      <c r="AA856">
        <v>3762.19</v>
      </c>
      <c r="AB856">
        <v>0</v>
      </c>
      <c r="AC856">
        <v>0</v>
      </c>
      <c r="AD856">
        <v>0</v>
      </c>
      <c r="AE856">
        <v>3762.19</v>
      </c>
      <c r="AF856">
        <v>0</v>
      </c>
      <c r="AG856">
        <v>0</v>
      </c>
      <c r="AH856">
        <v>0</v>
      </c>
      <c r="AI856">
        <v>1</v>
      </c>
      <c r="AJ856">
        <v>1</v>
      </c>
      <c r="AK856">
        <v>1</v>
      </c>
      <c r="AL856">
        <v>1</v>
      </c>
      <c r="AN856">
        <v>0</v>
      </c>
      <c r="AO856">
        <v>1</v>
      </c>
      <c r="AP856">
        <v>0</v>
      </c>
      <c r="AQ856">
        <v>0</v>
      </c>
      <c r="AR856">
        <v>0</v>
      </c>
      <c r="AS856" t="s">
        <v>3</v>
      </c>
      <c r="AT856">
        <v>0.69</v>
      </c>
      <c r="AU856" t="s">
        <v>3</v>
      </c>
      <c r="AV856">
        <v>0</v>
      </c>
      <c r="AW856">
        <v>2</v>
      </c>
      <c r="AX856">
        <v>33036504</v>
      </c>
      <c r="AY856">
        <v>1</v>
      </c>
      <c r="AZ856">
        <v>0</v>
      </c>
      <c r="BA856">
        <v>813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Y856*Source!I353</f>
        <v>2.6081999999999998E-3</v>
      </c>
      <c r="CY856">
        <f t="shared" si="126"/>
        <v>3762.19</v>
      </c>
      <c r="CZ856">
        <f t="shared" si="127"/>
        <v>3762.19</v>
      </c>
      <c r="DA856">
        <f t="shared" si="128"/>
        <v>1</v>
      </c>
      <c r="DB856">
        <v>0</v>
      </c>
    </row>
    <row r="857" spans="1:106" x14ac:dyDescent="0.2">
      <c r="A857">
        <f>ROW(Source!A353)</f>
        <v>353</v>
      </c>
      <c r="B857">
        <v>33034105</v>
      </c>
      <c r="C857">
        <v>33036478</v>
      </c>
      <c r="D857">
        <v>32517783</v>
      </c>
      <c r="E857">
        <v>1</v>
      </c>
      <c r="F857">
        <v>1</v>
      </c>
      <c r="G857">
        <v>19</v>
      </c>
      <c r="H857">
        <v>3</v>
      </c>
      <c r="I857" t="s">
        <v>837</v>
      </c>
      <c r="J857" t="s">
        <v>838</v>
      </c>
      <c r="K857" t="s">
        <v>839</v>
      </c>
      <c r="L857">
        <v>1339</v>
      </c>
      <c r="N857">
        <v>1007</v>
      </c>
      <c r="O857" t="s">
        <v>830</v>
      </c>
      <c r="P857" t="s">
        <v>830</v>
      </c>
      <c r="Q857">
        <v>1</v>
      </c>
      <c r="W857">
        <v>0</v>
      </c>
      <c r="X857">
        <v>-1282603236</v>
      </c>
      <c r="Y857">
        <v>0.2</v>
      </c>
      <c r="AA857">
        <v>5631.96</v>
      </c>
      <c r="AB857">
        <v>0</v>
      </c>
      <c r="AC857">
        <v>0</v>
      </c>
      <c r="AD857">
        <v>0</v>
      </c>
      <c r="AE857">
        <v>5631.96</v>
      </c>
      <c r="AF857">
        <v>0</v>
      </c>
      <c r="AG857">
        <v>0</v>
      </c>
      <c r="AH857">
        <v>0</v>
      </c>
      <c r="AI857">
        <v>1</v>
      </c>
      <c r="AJ857">
        <v>1</v>
      </c>
      <c r="AK857">
        <v>1</v>
      </c>
      <c r="AL857">
        <v>1</v>
      </c>
      <c r="AN857">
        <v>0</v>
      </c>
      <c r="AO857">
        <v>1</v>
      </c>
      <c r="AP857">
        <v>0</v>
      </c>
      <c r="AQ857">
        <v>0</v>
      </c>
      <c r="AR857">
        <v>0</v>
      </c>
      <c r="AS857" t="s">
        <v>3</v>
      </c>
      <c r="AT857">
        <v>0.2</v>
      </c>
      <c r="AU857" t="s">
        <v>3</v>
      </c>
      <c r="AV857">
        <v>0</v>
      </c>
      <c r="AW857">
        <v>2</v>
      </c>
      <c r="AX857">
        <v>33036505</v>
      </c>
      <c r="AY857">
        <v>1</v>
      </c>
      <c r="AZ857">
        <v>0</v>
      </c>
      <c r="BA857">
        <v>814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Y857*Source!I353</f>
        <v>7.5600000000000005E-4</v>
      </c>
      <c r="CY857">
        <f t="shared" si="126"/>
        <v>5631.96</v>
      </c>
      <c r="CZ857">
        <f t="shared" si="127"/>
        <v>5631.96</v>
      </c>
      <c r="DA857">
        <f t="shared" si="128"/>
        <v>1</v>
      </c>
      <c r="DB857">
        <v>0</v>
      </c>
    </row>
    <row r="858" spans="1:106" x14ac:dyDescent="0.2">
      <c r="A858">
        <f>ROW(Source!A353)</f>
        <v>353</v>
      </c>
      <c r="B858">
        <v>33034105</v>
      </c>
      <c r="C858">
        <v>33036478</v>
      </c>
      <c r="D858">
        <v>32517784</v>
      </c>
      <c r="E858">
        <v>1</v>
      </c>
      <c r="F858">
        <v>1</v>
      </c>
      <c r="G858">
        <v>19</v>
      </c>
      <c r="H858">
        <v>3</v>
      </c>
      <c r="I858" t="s">
        <v>840</v>
      </c>
      <c r="J858" t="s">
        <v>841</v>
      </c>
      <c r="K858" t="s">
        <v>842</v>
      </c>
      <c r="L858">
        <v>1339</v>
      </c>
      <c r="N858">
        <v>1007</v>
      </c>
      <c r="O858" t="s">
        <v>830</v>
      </c>
      <c r="P858" t="s">
        <v>830</v>
      </c>
      <c r="Q858">
        <v>1</v>
      </c>
      <c r="W858">
        <v>0</v>
      </c>
      <c r="X858">
        <v>966492149</v>
      </c>
      <c r="Y858">
        <v>0.69</v>
      </c>
      <c r="AA858">
        <v>5631.96</v>
      </c>
      <c r="AB858">
        <v>0</v>
      </c>
      <c r="AC858">
        <v>0</v>
      </c>
      <c r="AD858">
        <v>0</v>
      </c>
      <c r="AE858">
        <v>5631.96</v>
      </c>
      <c r="AF858">
        <v>0</v>
      </c>
      <c r="AG858">
        <v>0</v>
      </c>
      <c r="AH858">
        <v>0</v>
      </c>
      <c r="AI858">
        <v>1</v>
      </c>
      <c r="AJ858">
        <v>1</v>
      </c>
      <c r="AK858">
        <v>1</v>
      </c>
      <c r="AL858">
        <v>1</v>
      </c>
      <c r="AN858">
        <v>0</v>
      </c>
      <c r="AO858">
        <v>1</v>
      </c>
      <c r="AP858">
        <v>0</v>
      </c>
      <c r="AQ858">
        <v>0</v>
      </c>
      <c r="AR858">
        <v>0</v>
      </c>
      <c r="AS858" t="s">
        <v>3</v>
      </c>
      <c r="AT858">
        <v>0.69</v>
      </c>
      <c r="AU858" t="s">
        <v>3</v>
      </c>
      <c r="AV858">
        <v>0</v>
      </c>
      <c r="AW858">
        <v>2</v>
      </c>
      <c r="AX858">
        <v>33036506</v>
      </c>
      <c r="AY858">
        <v>1</v>
      </c>
      <c r="AZ858">
        <v>0</v>
      </c>
      <c r="BA858">
        <v>815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Y858*Source!I353</f>
        <v>2.6081999999999998E-3</v>
      </c>
      <c r="CY858">
        <f t="shared" si="126"/>
        <v>5631.96</v>
      </c>
      <c r="CZ858">
        <f t="shared" si="127"/>
        <v>5631.96</v>
      </c>
      <c r="DA858">
        <f t="shared" si="128"/>
        <v>1</v>
      </c>
      <c r="DB858">
        <v>0</v>
      </c>
    </row>
    <row r="859" spans="1:106" x14ac:dyDescent="0.2">
      <c r="A859">
        <f>ROW(Source!A353)</f>
        <v>353</v>
      </c>
      <c r="B859">
        <v>33034105</v>
      </c>
      <c r="C859">
        <v>33036478</v>
      </c>
      <c r="D859">
        <v>32519911</v>
      </c>
      <c r="E859">
        <v>1</v>
      </c>
      <c r="F859">
        <v>1</v>
      </c>
      <c r="G859">
        <v>19</v>
      </c>
      <c r="H859">
        <v>3</v>
      </c>
      <c r="I859" t="s">
        <v>843</v>
      </c>
      <c r="J859" t="s">
        <v>844</v>
      </c>
      <c r="K859" t="s">
        <v>845</v>
      </c>
      <c r="L859">
        <v>1339</v>
      </c>
      <c r="N859">
        <v>1007</v>
      </c>
      <c r="O859" t="s">
        <v>830</v>
      </c>
      <c r="P859" t="s">
        <v>830</v>
      </c>
      <c r="Q859">
        <v>1</v>
      </c>
      <c r="W859">
        <v>0</v>
      </c>
      <c r="X859">
        <v>-1613524913</v>
      </c>
      <c r="Y859">
        <v>102</v>
      </c>
      <c r="AA859">
        <v>3195.93</v>
      </c>
      <c r="AB859">
        <v>0</v>
      </c>
      <c r="AC859">
        <v>0</v>
      </c>
      <c r="AD859">
        <v>0</v>
      </c>
      <c r="AE859">
        <v>3195.93</v>
      </c>
      <c r="AF859">
        <v>0</v>
      </c>
      <c r="AG859">
        <v>0</v>
      </c>
      <c r="AH859">
        <v>0</v>
      </c>
      <c r="AI859">
        <v>1</v>
      </c>
      <c r="AJ859">
        <v>1</v>
      </c>
      <c r="AK859">
        <v>1</v>
      </c>
      <c r="AL859">
        <v>1</v>
      </c>
      <c r="AN859">
        <v>0</v>
      </c>
      <c r="AO859">
        <v>1</v>
      </c>
      <c r="AP859">
        <v>0</v>
      </c>
      <c r="AQ859">
        <v>0</v>
      </c>
      <c r="AR859">
        <v>0</v>
      </c>
      <c r="AS859" t="s">
        <v>3</v>
      </c>
      <c r="AT859">
        <v>102</v>
      </c>
      <c r="AU859" t="s">
        <v>3</v>
      </c>
      <c r="AV859">
        <v>0</v>
      </c>
      <c r="AW859">
        <v>2</v>
      </c>
      <c r="AX859">
        <v>33036507</v>
      </c>
      <c r="AY859">
        <v>1</v>
      </c>
      <c r="AZ859">
        <v>0</v>
      </c>
      <c r="BA859">
        <v>816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Y859*Source!I353</f>
        <v>0.38556000000000001</v>
      </c>
      <c r="CY859">
        <f t="shared" si="126"/>
        <v>3195.93</v>
      </c>
      <c r="CZ859">
        <f t="shared" si="127"/>
        <v>3195.93</v>
      </c>
      <c r="DA859">
        <f t="shared" si="128"/>
        <v>1</v>
      </c>
      <c r="DB859">
        <v>0</v>
      </c>
    </row>
    <row r="860" spans="1:106" x14ac:dyDescent="0.2">
      <c r="A860">
        <f>ROW(Source!A353)</f>
        <v>353</v>
      </c>
      <c r="B860">
        <v>33034105</v>
      </c>
      <c r="C860">
        <v>33036478</v>
      </c>
      <c r="D860">
        <v>32521663</v>
      </c>
      <c r="E860">
        <v>1</v>
      </c>
      <c r="F860">
        <v>1</v>
      </c>
      <c r="G860">
        <v>19</v>
      </c>
      <c r="H860">
        <v>3</v>
      </c>
      <c r="I860" t="s">
        <v>846</v>
      </c>
      <c r="J860" t="s">
        <v>847</v>
      </c>
      <c r="K860" t="s">
        <v>848</v>
      </c>
      <c r="L860">
        <v>1327</v>
      </c>
      <c r="N860">
        <v>1005</v>
      </c>
      <c r="O860" t="s">
        <v>823</v>
      </c>
      <c r="P860" t="s">
        <v>823</v>
      </c>
      <c r="Q860">
        <v>1</v>
      </c>
      <c r="W860">
        <v>0</v>
      </c>
      <c r="X860">
        <v>603730207</v>
      </c>
      <c r="Y860">
        <v>49.5</v>
      </c>
      <c r="AA860">
        <v>207.09</v>
      </c>
      <c r="AB860">
        <v>0</v>
      </c>
      <c r="AC860">
        <v>0</v>
      </c>
      <c r="AD860">
        <v>0</v>
      </c>
      <c r="AE860">
        <v>207.09</v>
      </c>
      <c r="AF860">
        <v>0</v>
      </c>
      <c r="AG860">
        <v>0</v>
      </c>
      <c r="AH860">
        <v>0</v>
      </c>
      <c r="AI860">
        <v>1</v>
      </c>
      <c r="AJ860">
        <v>1</v>
      </c>
      <c r="AK860">
        <v>1</v>
      </c>
      <c r="AL860">
        <v>1</v>
      </c>
      <c r="AN860">
        <v>0</v>
      </c>
      <c r="AO860">
        <v>1</v>
      </c>
      <c r="AP860">
        <v>0</v>
      </c>
      <c r="AQ860">
        <v>0</v>
      </c>
      <c r="AR860">
        <v>0</v>
      </c>
      <c r="AS860" t="s">
        <v>3</v>
      </c>
      <c r="AT860">
        <v>49.5</v>
      </c>
      <c r="AU860" t="s">
        <v>3</v>
      </c>
      <c r="AV860">
        <v>0</v>
      </c>
      <c r="AW860">
        <v>2</v>
      </c>
      <c r="AX860">
        <v>33036508</v>
      </c>
      <c r="AY860">
        <v>1</v>
      </c>
      <c r="AZ860">
        <v>0</v>
      </c>
      <c r="BA860">
        <v>817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Y860*Source!I353</f>
        <v>0.18711</v>
      </c>
      <c r="CY860">
        <f t="shared" si="126"/>
        <v>207.09</v>
      </c>
      <c r="CZ860">
        <f t="shared" si="127"/>
        <v>207.09</v>
      </c>
      <c r="DA860">
        <f t="shared" si="128"/>
        <v>1</v>
      </c>
      <c r="DB860">
        <v>0</v>
      </c>
    </row>
    <row r="861" spans="1:106" x14ac:dyDescent="0.2">
      <c r="A861">
        <f>ROW(Source!A356)</f>
        <v>356</v>
      </c>
      <c r="B861">
        <v>33034105</v>
      </c>
      <c r="C861">
        <v>33036511</v>
      </c>
      <c r="D861">
        <v>32505425</v>
      </c>
      <c r="E861">
        <v>19</v>
      </c>
      <c r="F861">
        <v>1</v>
      </c>
      <c r="G861">
        <v>19</v>
      </c>
      <c r="H861">
        <v>1</v>
      </c>
      <c r="I861" t="s">
        <v>795</v>
      </c>
      <c r="J861" t="s">
        <v>3</v>
      </c>
      <c r="K861" t="s">
        <v>796</v>
      </c>
      <c r="L861">
        <v>1191</v>
      </c>
      <c r="N861">
        <v>1013</v>
      </c>
      <c r="O861" t="s">
        <v>797</v>
      </c>
      <c r="P861" t="s">
        <v>797</v>
      </c>
      <c r="Q861">
        <v>1</v>
      </c>
      <c r="W861">
        <v>0</v>
      </c>
      <c r="X861">
        <v>476480486</v>
      </c>
      <c r="Y861">
        <v>36.11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1</v>
      </c>
      <c r="AJ861">
        <v>1</v>
      </c>
      <c r="AK861">
        <v>1</v>
      </c>
      <c r="AL861">
        <v>1</v>
      </c>
      <c r="AN861">
        <v>0</v>
      </c>
      <c r="AO861">
        <v>1</v>
      </c>
      <c r="AP861">
        <v>0</v>
      </c>
      <c r="AQ861">
        <v>0</v>
      </c>
      <c r="AR861">
        <v>0</v>
      </c>
      <c r="AS861" t="s">
        <v>3</v>
      </c>
      <c r="AT861">
        <v>36.11</v>
      </c>
      <c r="AU861" t="s">
        <v>3</v>
      </c>
      <c r="AV861">
        <v>1</v>
      </c>
      <c r="AW861">
        <v>2</v>
      </c>
      <c r="AX861">
        <v>33036517</v>
      </c>
      <c r="AY861">
        <v>1</v>
      </c>
      <c r="AZ861">
        <v>0</v>
      </c>
      <c r="BA861">
        <v>818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Y861*Source!I356</f>
        <v>0.71281139999999998</v>
      </c>
      <c r="CY861">
        <f>AD861</f>
        <v>0</v>
      </c>
      <c r="CZ861">
        <f>AH861</f>
        <v>0</v>
      </c>
      <c r="DA861">
        <f>AL861</f>
        <v>1</v>
      </c>
      <c r="DB861">
        <v>0</v>
      </c>
    </row>
    <row r="862" spans="1:106" x14ac:dyDescent="0.2">
      <c r="A862">
        <f>ROW(Source!A356)</f>
        <v>356</v>
      </c>
      <c r="B862">
        <v>33034105</v>
      </c>
      <c r="C862">
        <v>33036511</v>
      </c>
      <c r="D862">
        <v>32516754</v>
      </c>
      <c r="E862">
        <v>1</v>
      </c>
      <c r="F862">
        <v>1</v>
      </c>
      <c r="G862">
        <v>19</v>
      </c>
      <c r="H862">
        <v>2</v>
      </c>
      <c r="I862" t="s">
        <v>798</v>
      </c>
      <c r="J862" t="s">
        <v>799</v>
      </c>
      <c r="K862" t="s">
        <v>800</v>
      </c>
      <c r="L862">
        <v>1368</v>
      </c>
      <c r="N862">
        <v>1011</v>
      </c>
      <c r="O862" t="s">
        <v>801</v>
      </c>
      <c r="P862" t="s">
        <v>801</v>
      </c>
      <c r="Q862">
        <v>1</v>
      </c>
      <c r="W862">
        <v>0</v>
      </c>
      <c r="X862">
        <v>-1683917449</v>
      </c>
      <c r="Y862">
        <v>21.91</v>
      </c>
      <c r="AA862">
        <v>0</v>
      </c>
      <c r="AB862">
        <v>70.98</v>
      </c>
      <c r="AC862">
        <v>6.52</v>
      </c>
      <c r="AD862">
        <v>0</v>
      </c>
      <c r="AE862">
        <v>0</v>
      </c>
      <c r="AF862">
        <v>70.98</v>
      </c>
      <c r="AG862">
        <v>6.52</v>
      </c>
      <c r="AH862">
        <v>0</v>
      </c>
      <c r="AI862">
        <v>1</v>
      </c>
      <c r="AJ862">
        <v>1</v>
      </c>
      <c r="AK862">
        <v>1</v>
      </c>
      <c r="AL862">
        <v>1</v>
      </c>
      <c r="AN862">
        <v>0</v>
      </c>
      <c r="AO862">
        <v>1</v>
      </c>
      <c r="AP862">
        <v>0</v>
      </c>
      <c r="AQ862">
        <v>0</v>
      </c>
      <c r="AR862">
        <v>0</v>
      </c>
      <c r="AS862" t="s">
        <v>3</v>
      </c>
      <c r="AT862">
        <v>21.91</v>
      </c>
      <c r="AU862" t="s">
        <v>3</v>
      </c>
      <c r="AV862">
        <v>0</v>
      </c>
      <c r="AW862">
        <v>2</v>
      </c>
      <c r="AX862">
        <v>33036518</v>
      </c>
      <c r="AY862">
        <v>1</v>
      </c>
      <c r="AZ862">
        <v>0</v>
      </c>
      <c r="BA862">
        <v>819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Y862*Source!I356</f>
        <v>0.43250340000000004</v>
      </c>
      <c r="CY862">
        <f>AB862</f>
        <v>70.98</v>
      </c>
      <c r="CZ862">
        <f>AF862</f>
        <v>70.98</v>
      </c>
      <c r="DA862">
        <f>AJ862</f>
        <v>1</v>
      </c>
      <c r="DB862">
        <v>0</v>
      </c>
    </row>
    <row r="863" spans="1:106" x14ac:dyDescent="0.2">
      <c r="A863">
        <f>ROW(Source!A356)</f>
        <v>356</v>
      </c>
      <c r="B863">
        <v>33034105</v>
      </c>
      <c r="C863">
        <v>33036511</v>
      </c>
      <c r="D863">
        <v>32518977</v>
      </c>
      <c r="E863">
        <v>1</v>
      </c>
      <c r="F863">
        <v>1</v>
      </c>
      <c r="G863">
        <v>19</v>
      </c>
      <c r="H863">
        <v>3</v>
      </c>
      <c r="I863" t="s">
        <v>802</v>
      </c>
      <c r="J863" t="s">
        <v>803</v>
      </c>
      <c r="K863" t="s">
        <v>804</v>
      </c>
      <c r="L863">
        <v>1348</v>
      </c>
      <c r="N863">
        <v>1009</v>
      </c>
      <c r="O863" t="s">
        <v>19</v>
      </c>
      <c r="P863" t="s">
        <v>19</v>
      </c>
      <c r="Q863">
        <v>1000</v>
      </c>
      <c r="W863">
        <v>0</v>
      </c>
      <c r="X863">
        <v>-1592467254</v>
      </c>
      <c r="Y863">
        <v>0.03</v>
      </c>
      <c r="AA863">
        <v>117442.26</v>
      </c>
      <c r="AB863">
        <v>0</v>
      </c>
      <c r="AC863">
        <v>0</v>
      </c>
      <c r="AD863">
        <v>0</v>
      </c>
      <c r="AE863">
        <v>117442.26</v>
      </c>
      <c r="AF863">
        <v>0</v>
      </c>
      <c r="AG863">
        <v>0</v>
      </c>
      <c r="AH863">
        <v>0</v>
      </c>
      <c r="AI863">
        <v>1</v>
      </c>
      <c r="AJ863">
        <v>1</v>
      </c>
      <c r="AK863">
        <v>1</v>
      </c>
      <c r="AL863">
        <v>1</v>
      </c>
      <c r="AN863">
        <v>0</v>
      </c>
      <c r="AO863">
        <v>1</v>
      </c>
      <c r="AP863">
        <v>0</v>
      </c>
      <c r="AQ863">
        <v>0</v>
      </c>
      <c r="AR863">
        <v>0</v>
      </c>
      <c r="AS863" t="s">
        <v>3</v>
      </c>
      <c r="AT863">
        <v>0.03</v>
      </c>
      <c r="AU863" t="s">
        <v>3</v>
      </c>
      <c r="AV863">
        <v>0</v>
      </c>
      <c r="AW863">
        <v>2</v>
      </c>
      <c r="AX863">
        <v>33036519</v>
      </c>
      <c r="AY863">
        <v>1</v>
      </c>
      <c r="AZ863">
        <v>0</v>
      </c>
      <c r="BA863">
        <v>820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Y863*Source!I356</f>
        <v>5.9219999999999997E-4</v>
      </c>
      <c r="CY863">
        <f>AA863</f>
        <v>117442.26</v>
      </c>
      <c r="CZ863">
        <f>AE863</f>
        <v>117442.26</v>
      </c>
      <c r="DA863">
        <f>AI863</f>
        <v>1</v>
      </c>
      <c r="DB863">
        <v>0</v>
      </c>
    </row>
    <row r="864" spans="1:106" x14ac:dyDescent="0.2">
      <c r="A864">
        <f>ROW(Source!A356)</f>
        <v>356</v>
      </c>
      <c r="B864">
        <v>33034105</v>
      </c>
      <c r="C864">
        <v>33036511</v>
      </c>
      <c r="D864">
        <v>32520163</v>
      </c>
      <c r="E864">
        <v>1</v>
      </c>
      <c r="F864">
        <v>1</v>
      </c>
      <c r="G864">
        <v>19</v>
      </c>
      <c r="H864">
        <v>3</v>
      </c>
      <c r="I864" t="s">
        <v>25</v>
      </c>
      <c r="J864" t="s">
        <v>27</v>
      </c>
      <c r="K864" t="s">
        <v>26</v>
      </c>
      <c r="L864">
        <v>1348</v>
      </c>
      <c r="N864">
        <v>1009</v>
      </c>
      <c r="O864" t="s">
        <v>19</v>
      </c>
      <c r="P864" t="s">
        <v>19</v>
      </c>
      <c r="Q864">
        <v>1000</v>
      </c>
      <c r="W864">
        <v>0</v>
      </c>
      <c r="X864">
        <v>-1467733540</v>
      </c>
      <c r="Y864">
        <v>1</v>
      </c>
      <c r="AA864">
        <v>53410.15</v>
      </c>
      <c r="AB864">
        <v>0</v>
      </c>
      <c r="AC864">
        <v>0</v>
      </c>
      <c r="AD864">
        <v>0</v>
      </c>
      <c r="AE864">
        <v>53410.15</v>
      </c>
      <c r="AF864">
        <v>0</v>
      </c>
      <c r="AG864">
        <v>0</v>
      </c>
      <c r="AH864">
        <v>0</v>
      </c>
      <c r="AI864">
        <v>1</v>
      </c>
      <c r="AJ864">
        <v>1</v>
      </c>
      <c r="AK864">
        <v>1</v>
      </c>
      <c r="AL864">
        <v>1</v>
      </c>
      <c r="AN864">
        <v>0</v>
      </c>
      <c r="AO864">
        <v>1</v>
      </c>
      <c r="AP864">
        <v>0</v>
      </c>
      <c r="AQ864">
        <v>0</v>
      </c>
      <c r="AR864">
        <v>0</v>
      </c>
      <c r="AS864" t="s">
        <v>3</v>
      </c>
      <c r="AT864">
        <v>1</v>
      </c>
      <c r="AU864" t="s">
        <v>3</v>
      </c>
      <c r="AV864">
        <v>0</v>
      </c>
      <c r="AW864">
        <v>2</v>
      </c>
      <c r="AX864">
        <v>33036520</v>
      </c>
      <c r="AY864">
        <v>1</v>
      </c>
      <c r="AZ864">
        <v>0</v>
      </c>
      <c r="BA864">
        <v>821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Y864*Source!I356</f>
        <v>1.9740000000000001E-2</v>
      </c>
      <c r="CY864">
        <f>AA864</f>
        <v>53410.15</v>
      </c>
      <c r="CZ864">
        <f>AE864</f>
        <v>53410.15</v>
      </c>
      <c r="DA864">
        <f>AI864</f>
        <v>1</v>
      </c>
      <c r="DB864">
        <v>0</v>
      </c>
    </row>
    <row r="865" spans="1:106" x14ac:dyDescent="0.2">
      <c r="A865">
        <f>ROW(Source!A356)</f>
        <v>356</v>
      </c>
      <c r="B865">
        <v>33034105</v>
      </c>
      <c r="C865">
        <v>33036511</v>
      </c>
      <c r="D865">
        <v>32520163</v>
      </c>
      <c r="E865">
        <v>1</v>
      </c>
      <c r="F865">
        <v>1</v>
      </c>
      <c r="G865">
        <v>19</v>
      </c>
      <c r="H865">
        <v>3</v>
      </c>
      <c r="I865" t="s">
        <v>25</v>
      </c>
      <c r="J865" t="s">
        <v>27</v>
      </c>
      <c r="K865" t="s">
        <v>26</v>
      </c>
      <c r="L865">
        <v>1348</v>
      </c>
      <c r="N865">
        <v>1009</v>
      </c>
      <c r="O865" t="s">
        <v>19</v>
      </c>
      <c r="P865" t="s">
        <v>19</v>
      </c>
      <c r="Q865">
        <v>1000</v>
      </c>
      <c r="W865">
        <v>0</v>
      </c>
      <c r="X865">
        <v>-1467733540</v>
      </c>
      <c r="Y865">
        <v>-1</v>
      </c>
      <c r="AA865">
        <v>53410.15</v>
      </c>
      <c r="AB865">
        <v>0</v>
      </c>
      <c r="AC865">
        <v>0</v>
      </c>
      <c r="AD865">
        <v>0</v>
      </c>
      <c r="AE865">
        <v>53410.15</v>
      </c>
      <c r="AF865">
        <v>0</v>
      </c>
      <c r="AG865">
        <v>0</v>
      </c>
      <c r="AH865">
        <v>0</v>
      </c>
      <c r="AI865">
        <v>1</v>
      </c>
      <c r="AJ865">
        <v>1</v>
      </c>
      <c r="AK865">
        <v>1</v>
      </c>
      <c r="AL865">
        <v>1</v>
      </c>
      <c r="AN865">
        <v>0</v>
      </c>
      <c r="AO865">
        <v>0</v>
      </c>
      <c r="AP865">
        <v>0</v>
      </c>
      <c r="AQ865">
        <v>0</v>
      </c>
      <c r="AR865">
        <v>0</v>
      </c>
      <c r="AS865" t="s">
        <v>3</v>
      </c>
      <c r="AT865">
        <v>-1</v>
      </c>
      <c r="AU865" t="s">
        <v>3</v>
      </c>
      <c r="AV865">
        <v>0</v>
      </c>
      <c r="AW865">
        <v>1</v>
      </c>
      <c r="AX865">
        <v>-1</v>
      </c>
      <c r="AY865">
        <v>0</v>
      </c>
      <c r="AZ865">
        <v>0</v>
      </c>
      <c r="BA865" t="s">
        <v>3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Y865*Source!I356</f>
        <v>-1.9740000000000001E-2</v>
      </c>
      <c r="CY865">
        <f>AA865</f>
        <v>53410.15</v>
      </c>
      <c r="CZ865">
        <f>AE865</f>
        <v>53410.15</v>
      </c>
      <c r="DA865">
        <f>AI865</f>
        <v>1</v>
      </c>
      <c r="DB865">
        <v>0</v>
      </c>
    </row>
    <row r="866" spans="1:106" x14ac:dyDescent="0.2">
      <c r="A866">
        <f>ROW(Source!A358)</f>
        <v>358</v>
      </c>
      <c r="B866">
        <v>33034105</v>
      </c>
      <c r="C866">
        <v>33036522</v>
      </c>
      <c r="D866">
        <v>32505425</v>
      </c>
      <c r="E866">
        <v>19</v>
      </c>
      <c r="F866">
        <v>1</v>
      </c>
      <c r="G866">
        <v>19</v>
      </c>
      <c r="H866">
        <v>1</v>
      </c>
      <c r="I866" t="s">
        <v>795</v>
      </c>
      <c r="J866" t="s">
        <v>3</v>
      </c>
      <c r="K866" t="s">
        <v>796</v>
      </c>
      <c r="L866">
        <v>1191</v>
      </c>
      <c r="N866">
        <v>1013</v>
      </c>
      <c r="O866" t="s">
        <v>797</v>
      </c>
      <c r="P866" t="s">
        <v>797</v>
      </c>
      <c r="Q866">
        <v>1</v>
      </c>
      <c r="W866">
        <v>0</v>
      </c>
      <c r="X866">
        <v>476480486</v>
      </c>
      <c r="Y866">
        <v>453.1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1</v>
      </c>
      <c r="AJ866">
        <v>1</v>
      </c>
      <c r="AK866">
        <v>1</v>
      </c>
      <c r="AL866">
        <v>1</v>
      </c>
      <c r="AN866">
        <v>0</v>
      </c>
      <c r="AO866">
        <v>1</v>
      </c>
      <c r="AP866">
        <v>0</v>
      </c>
      <c r="AQ866">
        <v>0</v>
      </c>
      <c r="AR866">
        <v>0</v>
      </c>
      <c r="AS866" t="s">
        <v>3</v>
      </c>
      <c r="AT866">
        <v>453.1</v>
      </c>
      <c r="AU866" t="s">
        <v>3</v>
      </c>
      <c r="AV866">
        <v>1</v>
      </c>
      <c r="AW866">
        <v>2</v>
      </c>
      <c r="AX866">
        <v>33036538</v>
      </c>
      <c r="AY866">
        <v>1</v>
      </c>
      <c r="AZ866">
        <v>0</v>
      </c>
      <c r="BA866">
        <v>822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Y866*Source!I358</f>
        <v>1.2143080000000002</v>
      </c>
      <c r="CY866">
        <f>AD866</f>
        <v>0</v>
      </c>
      <c r="CZ866">
        <f>AH866</f>
        <v>0</v>
      </c>
      <c r="DA866">
        <f>AL866</f>
        <v>1</v>
      </c>
      <c r="DB866">
        <v>0</v>
      </c>
    </row>
    <row r="867" spans="1:106" x14ac:dyDescent="0.2">
      <c r="A867">
        <f>ROW(Source!A358)</f>
        <v>358</v>
      </c>
      <c r="B867">
        <v>33034105</v>
      </c>
      <c r="C867">
        <v>33036522</v>
      </c>
      <c r="D867">
        <v>32517073</v>
      </c>
      <c r="E867">
        <v>1</v>
      </c>
      <c r="F867">
        <v>1</v>
      </c>
      <c r="G867">
        <v>19</v>
      </c>
      <c r="H867">
        <v>2</v>
      </c>
      <c r="I867" t="s">
        <v>805</v>
      </c>
      <c r="J867" t="s">
        <v>806</v>
      </c>
      <c r="K867" t="s">
        <v>807</v>
      </c>
      <c r="L867">
        <v>1368</v>
      </c>
      <c r="N867">
        <v>1011</v>
      </c>
      <c r="O867" t="s">
        <v>801</v>
      </c>
      <c r="P867" t="s">
        <v>801</v>
      </c>
      <c r="Q867">
        <v>1</v>
      </c>
      <c r="W867">
        <v>0</v>
      </c>
      <c r="X867">
        <v>-865246060</v>
      </c>
      <c r="Y867">
        <v>1.38</v>
      </c>
      <c r="AA867">
        <v>0</v>
      </c>
      <c r="AB867">
        <v>3.37</v>
      </c>
      <c r="AC867">
        <v>0.85</v>
      </c>
      <c r="AD867">
        <v>0</v>
      </c>
      <c r="AE867">
        <v>0</v>
      </c>
      <c r="AF867">
        <v>3.37</v>
      </c>
      <c r="AG867">
        <v>0.85</v>
      </c>
      <c r="AH867">
        <v>0</v>
      </c>
      <c r="AI867">
        <v>1</v>
      </c>
      <c r="AJ867">
        <v>1</v>
      </c>
      <c r="AK867">
        <v>1</v>
      </c>
      <c r="AL867">
        <v>1</v>
      </c>
      <c r="AN867">
        <v>0</v>
      </c>
      <c r="AO867">
        <v>1</v>
      </c>
      <c r="AP867">
        <v>0</v>
      </c>
      <c r="AQ867">
        <v>0</v>
      </c>
      <c r="AR867">
        <v>0</v>
      </c>
      <c r="AS867" t="s">
        <v>3</v>
      </c>
      <c r="AT867">
        <v>1.38</v>
      </c>
      <c r="AU867" t="s">
        <v>3</v>
      </c>
      <c r="AV867">
        <v>0</v>
      </c>
      <c r="AW867">
        <v>2</v>
      </c>
      <c r="AX867">
        <v>33036539</v>
      </c>
      <c r="AY867">
        <v>1</v>
      </c>
      <c r="AZ867">
        <v>0</v>
      </c>
      <c r="BA867">
        <v>823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Y867*Source!I358</f>
        <v>3.6983999999999997E-3</v>
      </c>
      <c r="CY867">
        <f>AB867</f>
        <v>3.37</v>
      </c>
      <c r="CZ867">
        <f>AF867</f>
        <v>3.37</v>
      </c>
      <c r="DA867">
        <f>AJ867</f>
        <v>1</v>
      </c>
      <c r="DB867">
        <v>0</v>
      </c>
    </row>
    <row r="868" spans="1:106" x14ac:dyDescent="0.2">
      <c r="A868">
        <f>ROW(Source!A358)</f>
        <v>358</v>
      </c>
      <c r="B868">
        <v>33034105</v>
      </c>
      <c r="C868">
        <v>33036522</v>
      </c>
      <c r="D868">
        <v>32516433</v>
      </c>
      <c r="E868">
        <v>1</v>
      </c>
      <c r="F868">
        <v>1</v>
      </c>
      <c r="G868">
        <v>19</v>
      </c>
      <c r="H868">
        <v>2</v>
      </c>
      <c r="I868" t="s">
        <v>808</v>
      </c>
      <c r="J868" t="s">
        <v>809</v>
      </c>
      <c r="K868" t="s">
        <v>810</v>
      </c>
      <c r="L868">
        <v>1368</v>
      </c>
      <c r="N868">
        <v>1011</v>
      </c>
      <c r="O868" t="s">
        <v>801</v>
      </c>
      <c r="P868" t="s">
        <v>801</v>
      </c>
      <c r="Q868">
        <v>1</v>
      </c>
      <c r="W868">
        <v>0</v>
      </c>
      <c r="X868">
        <v>1483315828</v>
      </c>
      <c r="Y868">
        <v>0.31</v>
      </c>
      <c r="AA868">
        <v>0</v>
      </c>
      <c r="AB868">
        <v>566.44000000000005</v>
      </c>
      <c r="AC868">
        <v>281.27999999999997</v>
      </c>
      <c r="AD868">
        <v>0</v>
      </c>
      <c r="AE868">
        <v>0</v>
      </c>
      <c r="AF868">
        <v>566.44000000000005</v>
      </c>
      <c r="AG868">
        <v>281.27999999999997</v>
      </c>
      <c r="AH868">
        <v>0</v>
      </c>
      <c r="AI868">
        <v>1</v>
      </c>
      <c r="AJ868">
        <v>1</v>
      </c>
      <c r="AK868">
        <v>1</v>
      </c>
      <c r="AL868">
        <v>1</v>
      </c>
      <c r="AN868">
        <v>0</v>
      </c>
      <c r="AO868">
        <v>1</v>
      </c>
      <c r="AP868">
        <v>0</v>
      </c>
      <c r="AQ868">
        <v>0</v>
      </c>
      <c r="AR868">
        <v>0</v>
      </c>
      <c r="AS868" t="s">
        <v>3</v>
      </c>
      <c r="AT868">
        <v>0.31</v>
      </c>
      <c r="AU868" t="s">
        <v>3</v>
      </c>
      <c r="AV868">
        <v>0</v>
      </c>
      <c r="AW868">
        <v>2</v>
      </c>
      <c r="AX868">
        <v>33036540</v>
      </c>
      <c r="AY868">
        <v>1</v>
      </c>
      <c r="AZ868">
        <v>0</v>
      </c>
      <c r="BA868">
        <v>824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Y868*Source!I358</f>
        <v>8.3080000000000003E-4</v>
      </c>
      <c r="CY868">
        <f>AB868</f>
        <v>566.44000000000005</v>
      </c>
      <c r="CZ868">
        <f>AF868</f>
        <v>566.44000000000005</v>
      </c>
      <c r="DA868">
        <f>AJ868</f>
        <v>1</v>
      </c>
      <c r="DB868">
        <v>0</v>
      </c>
    </row>
    <row r="869" spans="1:106" x14ac:dyDescent="0.2">
      <c r="A869">
        <f>ROW(Source!A358)</f>
        <v>358</v>
      </c>
      <c r="B869">
        <v>33034105</v>
      </c>
      <c r="C869">
        <v>33036522</v>
      </c>
      <c r="D869">
        <v>32516599</v>
      </c>
      <c r="E869">
        <v>1</v>
      </c>
      <c r="F869">
        <v>1</v>
      </c>
      <c r="G869">
        <v>19</v>
      </c>
      <c r="H869">
        <v>2</v>
      </c>
      <c r="I869" t="s">
        <v>811</v>
      </c>
      <c r="J869" t="s">
        <v>812</v>
      </c>
      <c r="K869" t="s">
        <v>813</v>
      </c>
      <c r="L869">
        <v>1368</v>
      </c>
      <c r="N869">
        <v>1011</v>
      </c>
      <c r="O869" t="s">
        <v>801</v>
      </c>
      <c r="P869" t="s">
        <v>801</v>
      </c>
      <c r="Q869">
        <v>1</v>
      </c>
      <c r="W869">
        <v>0</v>
      </c>
      <c r="X869">
        <v>47389749</v>
      </c>
      <c r="Y869">
        <v>26.25</v>
      </c>
      <c r="AA869">
        <v>0</v>
      </c>
      <c r="AB869">
        <v>9.7100000000000009</v>
      </c>
      <c r="AC869">
        <v>2.25</v>
      </c>
      <c r="AD869">
        <v>0</v>
      </c>
      <c r="AE869">
        <v>0</v>
      </c>
      <c r="AF869">
        <v>9.7100000000000009</v>
      </c>
      <c r="AG869">
        <v>2.25</v>
      </c>
      <c r="AH869">
        <v>0</v>
      </c>
      <c r="AI869">
        <v>1</v>
      </c>
      <c r="AJ869">
        <v>1</v>
      </c>
      <c r="AK869">
        <v>1</v>
      </c>
      <c r="AL869">
        <v>1</v>
      </c>
      <c r="AN869">
        <v>0</v>
      </c>
      <c r="AO869">
        <v>1</v>
      </c>
      <c r="AP869">
        <v>0</v>
      </c>
      <c r="AQ869">
        <v>0</v>
      </c>
      <c r="AR869">
        <v>0</v>
      </c>
      <c r="AS869" t="s">
        <v>3</v>
      </c>
      <c r="AT869">
        <v>26.25</v>
      </c>
      <c r="AU869" t="s">
        <v>3</v>
      </c>
      <c r="AV869">
        <v>0</v>
      </c>
      <c r="AW869">
        <v>2</v>
      </c>
      <c r="AX869">
        <v>33036541</v>
      </c>
      <c r="AY869">
        <v>1</v>
      </c>
      <c r="AZ869">
        <v>0</v>
      </c>
      <c r="BA869">
        <v>825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Y869*Source!I358</f>
        <v>7.0349999999999996E-2</v>
      </c>
      <c r="CY869">
        <f>AB869</f>
        <v>9.7100000000000009</v>
      </c>
      <c r="CZ869">
        <f>AF869</f>
        <v>9.7100000000000009</v>
      </c>
      <c r="DA869">
        <f>AJ869</f>
        <v>1</v>
      </c>
      <c r="DB869">
        <v>0</v>
      </c>
    </row>
    <row r="870" spans="1:106" x14ac:dyDescent="0.2">
      <c r="A870">
        <f>ROW(Source!A358)</f>
        <v>358</v>
      </c>
      <c r="B870">
        <v>33034105</v>
      </c>
      <c r="C870">
        <v>33036522</v>
      </c>
      <c r="D870">
        <v>32517836</v>
      </c>
      <c r="E870">
        <v>1</v>
      </c>
      <c r="F870">
        <v>1</v>
      </c>
      <c r="G870">
        <v>19</v>
      </c>
      <c r="H870">
        <v>3</v>
      </c>
      <c r="I870" t="s">
        <v>814</v>
      </c>
      <c r="J870" t="s">
        <v>815</v>
      </c>
      <c r="K870" t="s">
        <v>816</v>
      </c>
      <c r="L870">
        <v>1348</v>
      </c>
      <c r="N870">
        <v>1009</v>
      </c>
      <c r="O870" t="s">
        <v>19</v>
      </c>
      <c r="P870" t="s">
        <v>19</v>
      </c>
      <c r="Q870">
        <v>1000</v>
      </c>
      <c r="W870">
        <v>0</v>
      </c>
      <c r="X870">
        <v>1571432467</v>
      </c>
      <c r="Y870">
        <v>0.04</v>
      </c>
      <c r="AA870">
        <v>31493.279999999999</v>
      </c>
      <c r="AB870">
        <v>0</v>
      </c>
      <c r="AC870">
        <v>0</v>
      </c>
      <c r="AD870">
        <v>0</v>
      </c>
      <c r="AE870">
        <v>31493.279999999999</v>
      </c>
      <c r="AF870">
        <v>0</v>
      </c>
      <c r="AG870">
        <v>0</v>
      </c>
      <c r="AH870">
        <v>0</v>
      </c>
      <c r="AI870">
        <v>1</v>
      </c>
      <c r="AJ870">
        <v>1</v>
      </c>
      <c r="AK870">
        <v>1</v>
      </c>
      <c r="AL870">
        <v>1</v>
      </c>
      <c r="AN870">
        <v>0</v>
      </c>
      <c r="AO870">
        <v>1</v>
      </c>
      <c r="AP870">
        <v>0</v>
      </c>
      <c r="AQ870">
        <v>0</v>
      </c>
      <c r="AR870">
        <v>0</v>
      </c>
      <c r="AS870" t="s">
        <v>3</v>
      </c>
      <c r="AT870">
        <v>0.04</v>
      </c>
      <c r="AU870" t="s">
        <v>3</v>
      </c>
      <c r="AV870">
        <v>0</v>
      </c>
      <c r="AW870">
        <v>2</v>
      </c>
      <c r="AX870">
        <v>33036542</v>
      </c>
      <c r="AY870">
        <v>1</v>
      </c>
      <c r="AZ870">
        <v>0</v>
      </c>
      <c r="BA870">
        <v>826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Y870*Source!I358</f>
        <v>1.072E-4</v>
      </c>
      <c r="CY870">
        <f t="shared" ref="CY870:CY880" si="129">AA870</f>
        <v>31493.279999999999</v>
      </c>
      <c r="CZ870">
        <f t="shared" ref="CZ870:CZ880" si="130">AE870</f>
        <v>31493.279999999999</v>
      </c>
      <c r="DA870">
        <f t="shared" ref="DA870:DA880" si="131">AI870</f>
        <v>1</v>
      </c>
      <c r="DB870">
        <v>0</v>
      </c>
    </row>
    <row r="871" spans="1:106" x14ac:dyDescent="0.2">
      <c r="A871">
        <f>ROW(Source!A358)</f>
        <v>358</v>
      </c>
      <c r="B871">
        <v>33034105</v>
      </c>
      <c r="C871">
        <v>33036522</v>
      </c>
      <c r="D871">
        <v>32518156</v>
      </c>
      <c r="E871">
        <v>1</v>
      </c>
      <c r="F871">
        <v>1</v>
      </c>
      <c r="G871">
        <v>19</v>
      </c>
      <c r="H871">
        <v>3</v>
      </c>
      <c r="I871" t="s">
        <v>817</v>
      </c>
      <c r="J871" t="s">
        <v>818</v>
      </c>
      <c r="K871" t="s">
        <v>819</v>
      </c>
      <c r="L871">
        <v>1348</v>
      </c>
      <c r="N871">
        <v>1009</v>
      </c>
      <c r="O871" t="s">
        <v>19</v>
      </c>
      <c r="P871" t="s">
        <v>19</v>
      </c>
      <c r="Q871">
        <v>1000</v>
      </c>
      <c r="W871">
        <v>0</v>
      </c>
      <c r="X871">
        <v>1574046373</v>
      </c>
      <c r="Y871">
        <v>3.6999999999999998E-2</v>
      </c>
      <c r="AA871">
        <v>45454.3</v>
      </c>
      <c r="AB871">
        <v>0</v>
      </c>
      <c r="AC871">
        <v>0</v>
      </c>
      <c r="AD871">
        <v>0</v>
      </c>
      <c r="AE871">
        <v>45454.3</v>
      </c>
      <c r="AF871">
        <v>0</v>
      </c>
      <c r="AG871">
        <v>0</v>
      </c>
      <c r="AH871">
        <v>0</v>
      </c>
      <c r="AI871">
        <v>1</v>
      </c>
      <c r="AJ871">
        <v>1</v>
      </c>
      <c r="AK871">
        <v>1</v>
      </c>
      <c r="AL871">
        <v>1</v>
      </c>
      <c r="AN871">
        <v>0</v>
      </c>
      <c r="AO871">
        <v>1</v>
      </c>
      <c r="AP871">
        <v>0</v>
      </c>
      <c r="AQ871">
        <v>0</v>
      </c>
      <c r="AR871">
        <v>0</v>
      </c>
      <c r="AS871" t="s">
        <v>3</v>
      </c>
      <c r="AT871">
        <v>3.6999999999999998E-2</v>
      </c>
      <c r="AU871" t="s">
        <v>3</v>
      </c>
      <c r="AV871">
        <v>0</v>
      </c>
      <c r="AW871">
        <v>2</v>
      </c>
      <c r="AX871">
        <v>33036543</v>
      </c>
      <c r="AY871">
        <v>1</v>
      </c>
      <c r="AZ871">
        <v>0</v>
      </c>
      <c r="BA871">
        <v>827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Y871*Source!I358</f>
        <v>9.9159999999999993E-5</v>
      </c>
      <c r="CY871">
        <f t="shared" si="129"/>
        <v>45454.3</v>
      </c>
      <c r="CZ871">
        <f t="shared" si="130"/>
        <v>45454.3</v>
      </c>
      <c r="DA871">
        <f t="shared" si="131"/>
        <v>1</v>
      </c>
      <c r="DB871">
        <v>0</v>
      </c>
    </row>
    <row r="872" spans="1:106" x14ac:dyDescent="0.2">
      <c r="A872">
        <f>ROW(Source!A358)</f>
        <v>358</v>
      </c>
      <c r="B872">
        <v>33034105</v>
      </c>
      <c r="C872">
        <v>33036522</v>
      </c>
      <c r="D872">
        <v>32518894</v>
      </c>
      <c r="E872">
        <v>1</v>
      </c>
      <c r="F872">
        <v>1</v>
      </c>
      <c r="G872">
        <v>19</v>
      </c>
      <c r="H872">
        <v>3</v>
      </c>
      <c r="I872" t="s">
        <v>820</v>
      </c>
      <c r="J872" t="s">
        <v>821</v>
      </c>
      <c r="K872" t="s">
        <v>822</v>
      </c>
      <c r="L872">
        <v>1327</v>
      </c>
      <c r="N872">
        <v>1005</v>
      </c>
      <c r="O872" t="s">
        <v>823</v>
      </c>
      <c r="P872" t="s">
        <v>823</v>
      </c>
      <c r="Q872">
        <v>1</v>
      </c>
      <c r="W872">
        <v>0</v>
      </c>
      <c r="X872">
        <v>-1132375348</v>
      </c>
      <c r="Y872">
        <v>5.6</v>
      </c>
      <c r="AA872">
        <v>63.78</v>
      </c>
      <c r="AB872">
        <v>0</v>
      </c>
      <c r="AC872">
        <v>0</v>
      </c>
      <c r="AD872">
        <v>0</v>
      </c>
      <c r="AE872">
        <v>63.78</v>
      </c>
      <c r="AF872">
        <v>0</v>
      </c>
      <c r="AG872">
        <v>0</v>
      </c>
      <c r="AH872">
        <v>0</v>
      </c>
      <c r="AI872">
        <v>1</v>
      </c>
      <c r="AJ872">
        <v>1</v>
      </c>
      <c r="AK872">
        <v>1</v>
      </c>
      <c r="AL872">
        <v>1</v>
      </c>
      <c r="AN872">
        <v>0</v>
      </c>
      <c r="AO872">
        <v>1</v>
      </c>
      <c r="AP872">
        <v>0</v>
      </c>
      <c r="AQ872">
        <v>0</v>
      </c>
      <c r="AR872">
        <v>0</v>
      </c>
      <c r="AS872" t="s">
        <v>3</v>
      </c>
      <c r="AT872">
        <v>5.6</v>
      </c>
      <c r="AU872" t="s">
        <v>3</v>
      </c>
      <c r="AV872">
        <v>0</v>
      </c>
      <c r="AW872">
        <v>2</v>
      </c>
      <c r="AX872">
        <v>33036545</v>
      </c>
      <c r="AY872">
        <v>1</v>
      </c>
      <c r="AZ872">
        <v>0</v>
      </c>
      <c r="BA872">
        <v>828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Y872*Source!I358</f>
        <v>1.5007999999999999E-2</v>
      </c>
      <c r="CY872">
        <f t="shared" si="129"/>
        <v>63.78</v>
      </c>
      <c r="CZ872">
        <f t="shared" si="130"/>
        <v>63.78</v>
      </c>
      <c r="DA872">
        <f t="shared" si="131"/>
        <v>1</v>
      </c>
      <c r="DB872">
        <v>0</v>
      </c>
    </row>
    <row r="873" spans="1:106" x14ac:dyDescent="0.2">
      <c r="A873">
        <f>ROW(Source!A358)</f>
        <v>358</v>
      </c>
      <c r="B873">
        <v>33034105</v>
      </c>
      <c r="C873">
        <v>33036522</v>
      </c>
      <c r="D873">
        <v>32517311</v>
      </c>
      <c r="E873">
        <v>1</v>
      </c>
      <c r="F873">
        <v>1</v>
      </c>
      <c r="G873">
        <v>19</v>
      </c>
      <c r="H873">
        <v>3</v>
      </c>
      <c r="I873" t="s">
        <v>824</v>
      </c>
      <c r="J873" t="s">
        <v>825</v>
      </c>
      <c r="K873" t="s">
        <v>826</v>
      </c>
      <c r="L873">
        <v>1348</v>
      </c>
      <c r="N873">
        <v>1009</v>
      </c>
      <c r="O873" t="s">
        <v>19</v>
      </c>
      <c r="P873" t="s">
        <v>19</v>
      </c>
      <c r="Q873">
        <v>1000</v>
      </c>
      <c r="W873">
        <v>0</v>
      </c>
      <c r="X873">
        <v>1471527661</v>
      </c>
      <c r="Y873">
        <v>0.05</v>
      </c>
      <c r="AA873">
        <v>4752.91</v>
      </c>
      <c r="AB873">
        <v>0</v>
      </c>
      <c r="AC873">
        <v>0</v>
      </c>
      <c r="AD873">
        <v>0</v>
      </c>
      <c r="AE873">
        <v>4752.91</v>
      </c>
      <c r="AF873">
        <v>0</v>
      </c>
      <c r="AG873">
        <v>0</v>
      </c>
      <c r="AH873">
        <v>0</v>
      </c>
      <c r="AI873">
        <v>1</v>
      </c>
      <c r="AJ873">
        <v>1</v>
      </c>
      <c r="AK873">
        <v>1</v>
      </c>
      <c r="AL873">
        <v>1</v>
      </c>
      <c r="AN873">
        <v>0</v>
      </c>
      <c r="AO873">
        <v>1</v>
      </c>
      <c r="AP873">
        <v>0</v>
      </c>
      <c r="AQ873">
        <v>0</v>
      </c>
      <c r="AR873">
        <v>0</v>
      </c>
      <c r="AS873" t="s">
        <v>3</v>
      </c>
      <c r="AT873">
        <v>0.05</v>
      </c>
      <c r="AU873" t="s">
        <v>3</v>
      </c>
      <c r="AV873">
        <v>0</v>
      </c>
      <c r="AW873">
        <v>2</v>
      </c>
      <c r="AX873">
        <v>33036544</v>
      </c>
      <c r="AY873">
        <v>1</v>
      </c>
      <c r="AZ873">
        <v>0</v>
      </c>
      <c r="BA873">
        <v>829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Y873*Source!I358</f>
        <v>1.34E-4</v>
      </c>
      <c r="CY873">
        <f t="shared" si="129"/>
        <v>4752.91</v>
      </c>
      <c r="CZ873">
        <f t="shared" si="130"/>
        <v>4752.91</v>
      </c>
      <c r="DA873">
        <f t="shared" si="131"/>
        <v>1</v>
      </c>
      <c r="DB873">
        <v>0</v>
      </c>
    </row>
    <row r="874" spans="1:106" x14ac:dyDescent="0.2">
      <c r="A874">
        <f>ROW(Source!A358)</f>
        <v>358</v>
      </c>
      <c r="B874">
        <v>33034105</v>
      </c>
      <c r="C874">
        <v>33036522</v>
      </c>
      <c r="D874">
        <v>32519061</v>
      </c>
      <c r="E874">
        <v>1</v>
      </c>
      <c r="F874">
        <v>1</v>
      </c>
      <c r="G874">
        <v>19</v>
      </c>
      <c r="H874">
        <v>3</v>
      </c>
      <c r="I874" t="s">
        <v>827</v>
      </c>
      <c r="J874" t="s">
        <v>828</v>
      </c>
      <c r="K874" t="s">
        <v>829</v>
      </c>
      <c r="L874">
        <v>1339</v>
      </c>
      <c r="N874">
        <v>1007</v>
      </c>
      <c r="O874" t="s">
        <v>830</v>
      </c>
      <c r="P874" t="s">
        <v>830</v>
      </c>
      <c r="Q874">
        <v>1</v>
      </c>
      <c r="W874">
        <v>0</v>
      </c>
      <c r="X874">
        <v>1653821073</v>
      </c>
      <c r="Y874">
        <v>1.75</v>
      </c>
      <c r="AA874">
        <v>29.98</v>
      </c>
      <c r="AB874">
        <v>0</v>
      </c>
      <c r="AC874">
        <v>0</v>
      </c>
      <c r="AD874">
        <v>0</v>
      </c>
      <c r="AE874">
        <v>29.98</v>
      </c>
      <c r="AF874">
        <v>0</v>
      </c>
      <c r="AG874">
        <v>0</v>
      </c>
      <c r="AH874">
        <v>0</v>
      </c>
      <c r="AI874">
        <v>1</v>
      </c>
      <c r="AJ874">
        <v>1</v>
      </c>
      <c r="AK874">
        <v>1</v>
      </c>
      <c r="AL874">
        <v>1</v>
      </c>
      <c r="AN874">
        <v>0</v>
      </c>
      <c r="AO874">
        <v>1</v>
      </c>
      <c r="AP874">
        <v>0</v>
      </c>
      <c r="AQ874">
        <v>0</v>
      </c>
      <c r="AR874">
        <v>0</v>
      </c>
      <c r="AS874" t="s">
        <v>3</v>
      </c>
      <c r="AT874">
        <v>1.75</v>
      </c>
      <c r="AU874" t="s">
        <v>3</v>
      </c>
      <c r="AV874">
        <v>0</v>
      </c>
      <c r="AW874">
        <v>2</v>
      </c>
      <c r="AX874">
        <v>33036546</v>
      </c>
      <c r="AY874">
        <v>1</v>
      </c>
      <c r="AZ874">
        <v>0</v>
      </c>
      <c r="BA874">
        <v>830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Y874*Source!I358</f>
        <v>4.6899999999999997E-3</v>
      </c>
      <c r="CY874">
        <f t="shared" si="129"/>
        <v>29.98</v>
      </c>
      <c r="CZ874">
        <f t="shared" si="130"/>
        <v>29.98</v>
      </c>
      <c r="DA874">
        <f t="shared" si="131"/>
        <v>1</v>
      </c>
      <c r="DB874">
        <v>0</v>
      </c>
    </row>
    <row r="875" spans="1:106" x14ac:dyDescent="0.2">
      <c r="A875">
        <f>ROW(Source!A358)</f>
        <v>358</v>
      </c>
      <c r="B875">
        <v>33034105</v>
      </c>
      <c r="C875">
        <v>33036522</v>
      </c>
      <c r="D875">
        <v>32517740</v>
      </c>
      <c r="E875">
        <v>1</v>
      </c>
      <c r="F875">
        <v>1</v>
      </c>
      <c r="G875">
        <v>19</v>
      </c>
      <c r="H875">
        <v>3</v>
      </c>
      <c r="I875" t="s">
        <v>831</v>
      </c>
      <c r="J875" t="s">
        <v>832</v>
      </c>
      <c r="K875" t="s">
        <v>833</v>
      </c>
      <c r="L875">
        <v>1339</v>
      </c>
      <c r="N875">
        <v>1007</v>
      </c>
      <c r="O875" t="s">
        <v>830</v>
      </c>
      <c r="P875" t="s">
        <v>830</v>
      </c>
      <c r="Q875">
        <v>1</v>
      </c>
      <c r="W875">
        <v>0</v>
      </c>
      <c r="X875">
        <v>-86784973</v>
      </c>
      <c r="Y875">
        <v>0.08</v>
      </c>
      <c r="AA875">
        <v>4993.7</v>
      </c>
      <c r="AB875">
        <v>0</v>
      </c>
      <c r="AC875">
        <v>0</v>
      </c>
      <c r="AD875">
        <v>0</v>
      </c>
      <c r="AE875">
        <v>4993.7</v>
      </c>
      <c r="AF875">
        <v>0</v>
      </c>
      <c r="AG875">
        <v>0</v>
      </c>
      <c r="AH875">
        <v>0</v>
      </c>
      <c r="AI875">
        <v>1</v>
      </c>
      <c r="AJ875">
        <v>1</v>
      </c>
      <c r="AK875">
        <v>1</v>
      </c>
      <c r="AL875">
        <v>1</v>
      </c>
      <c r="AN875">
        <v>0</v>
      </c>
      <c r="AO875">
        <v>1</v>
      </c>
      <c r="AP875">
        <v>0</v>
      </c>
      <c r="AQ875">
        <v>0</v>
      </c>
      <c r="AR875">
        <v>0</v>
      </c>
      <c r="AS875" t="s">
        <v>3</v>
      </c>
      <c r="AT875">
        <v>0.08</v>
      </c>
      <c r="AU875" t="s">
        <v>3</v>
      </c>
      <c r="AV875">
        <v>0</v>
      </c>
      <c r="AW875">
        <v>2</v>
      </c>
      <c r="AX875">
        <v>33036547</v>
      </c>
      <c r="AY875">
        <v>1</v>
      </c>
      <c r="AZ875">
        <v>0</v>
      </c>
      <c r="BA875">
        <v>831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Y875*Source!I358</f>
        <v>2.1440000000000001E-4</v>
      </c>
      <c r="CY875">
        <f t="shared" si="129"/>
        <v>4993.7</v>
      </c>
      <c r="CZ875">
        <f t="shared" si="130"/>
        <v>4993.7</v>
      </c>
      <c r="DA875">
        <f t="shared" si="131"/>
        <v>1</v>
      </c>
      <c r="DB875">
        <v>0</v>
      </c>
    </row>
    <row r="876" spans="1:106" x14ac:dyDescent="0.2">
      <c r="A876">
        <f>ROW(Source!A358)</f>
        <v>358</v>
      </c>
      <c r="B876">
        <v>33034105</v>
      </c>
      <c r="C876">
        <v>33036522</v>
      </c>
      <c r="D876">
        <v>32517729</v>
      </c>
      <c r="E876">
        <v>1</v>
      </c>
      <c r="F876">
        <v>1</v>
      </c>
      <c r="G876">
        <v>19</v>
      </c>
      <c r="H876">
        <v>3</v>
      </c>
      <c r="I876" t="s">
        <v>834</v>
      </c>
      <c r="J876" t="s">
        <v>835</v>
      </c>
      <c r="K876" t="s">
        <v>836</v>
      </c>
      <c r="L876">
        <v>1339</v>
      </c>
      <c r="N876">
        <v>1007</v>
      </c>
      <c r="O876" t="s">
        <v>830</v>
      </c>
      <c r="P876" t="s">
        <v>830</v>
      </c>
      <c r="Q876">
        <v>1</v>
      </c>
      <c r="W876">
        <v>0</v>
      </c>
      <c r="X876">
        <v>-36459073</v>
      </c>
      <c r="Y876">
        <v>0.69</v>
      </c>
      <c r="AA876">
        <v>3762.19</v>
      </c>
      <c r="AB876">
        <v>0</v>
      </c>
      <c r="AC876">
        <v>0</v>
      </c>
      <c r="AD876">
        <v>0</v>
      </c>
      <c r="AE876">
        <v>3762.19</v>
      </c>
      <c r="AF876">
        <v>0</v>
      </c>
      <c r="AG876">
        <v>0</v>
      </c>
      <c r="AH876">
        <v>0</v>
      </c>
      <c r="AI876">
        <v>1</v>
      </c>
      <c r="AJ876">
        <v>1</v>
      </c>
      <c r="AK876">
        <v>1</v>
      </c>
      <c r="AL876">
        <v>1</v>
      </c>
      <c r="AN876">
        <v>0</v>
      </c>
      <c r="AO876">
        <v>1</v>
      </c>
      <c r="AP876">
        <v>0</v>
      </c>
      <c r="AQ876">
        <v>0</v>
      </c>
      <c r="AR876">
        <v>0</v>
      </c>
      <c r="AS876" t="s">
        <v>3</v>
      </c>
      <c r="AT876">
        <v>0.69</v>
      </c>
      <c r="AU876" t="s">
        <v>3</v>
      </c>
      <c r="AV876">
        <v>0</v>
      </c>
      <c r="AW876">
        <v>2</v>
      </c>
      <c r="AX876">
        <v>33036548</v>
      </c>
      <c r="AY876">
        <v>1</v>
      </c>
      <c r="AZ876">
        <v>0</v>
      </c>
      <c r="BA876">
        <v>832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Y876*Source!I358</f>
        <v>1.8491999999999998E-3</v>
      </c>
      <c r="CY876">
        <f t="shared" si="129"/>
        <v>3762.19</v>
      </c>
      <c r="CZ876">
        <f t="shared" si="130"/>
        <v>3762.19</v>
      </c>
      <c r="DA876">
        <f t="shared" si="131"/>
        <v>1</v>
      </c>
      <c r="DB876">
        <v>0</v>
      </c>
    </row>
    <row r="877" spans="1:106" x14ac:dyDescent="0.2">
      <c r="A877">
        <f>ROW(Source!A358)</f>
        <v>358</v>
      </c>
      <c r="B877">
        <v>33034105</v>
      </c>
      <c r="C877">
        <v>33036522</v>
      </c>
      <c r="D877">
        <v>32517783</v>
      </c>
      <c r="E877">
        <v>1</v>
      </c>
      <c r="F877">
        <v>1</v>
      </c>
      <c r="G877">
        <v>19</v>
      </c>
      <c r="H877">
        <v>3</v>
      </c>
      <c r="I877" t="s">
        <v>837</v>
      </c>
      <c r="J877" t="s">
        <v>838</v>
      </c>
      <c r="K877" t="s">
        <v>839</v>
      </c>
      <c r="L877">
        <v>1339</v>
      </c>
      <c r="N877">
        <v>1007</v>
      </c>
      <c r="O877" t="s">
        <v>830</v>
      </c>
      <c r="P877" t="s">
        <v>830</v>
      </c>
      <c r="Q877">
        <v>1</v>
      </c>
      <c r="W877">
        <v>0</v>
      </c>
      <c r="X877">
        <v>-1282603236</v>
      </c>
      <c r="Y877">
        <v>0.2</v>
      </c>
      <c r="AA877">
        <v>5631.96</v>
      </c>
      <c r="AB877">
        <v>0</v>
      </c>
      <c r="AC877">
        <v>0</v>
      </c>
      <c r="AD877">
        <v>0</v>
      </c>
      <c r="AE877">
        <v>5631.96</v>
      </c>
      <c r="AF877">
        <v>0</v>
      </c>
      <c r="AG877">
        <v>0</v>
      </c>
      <c r="AH877">
        <v>0</v>
      </c>
      <c r="AI877">
        <v>1</v>
      </c>
      <c r="AJ877">
        <v>1</v>
      </c>
      <c r="AK877">
        <v>1</v>
      </c>
      <c r="AL877">
        <v>1</v>
      </c>
      <c r="AN877">
        <v>0</v>
      </c>
      <c r="AO877">
        <v>1</v>
      </c>
      <c r="AP877">
        <v>0</v>
      </c>
      <c r="AQ877">
        <v>0</v>
      </c>
      <c r="AR877">
        <v>0</v>
      </c>
      <c r="AS877" t="s">
        <v>3</v>
      </c>
      <c r="AT877">
        <v>0.2</v>
      </c>
      <c r="AU877" t="s">
        <v>3</v>
      </c>
      <c r="AV877">
        <v>0</v>
      </c>
      <c r="AW877">
        <v>2</v>
      </c>
      <c r="AX877">
        <v>33036549</v>
      </c>
      <c r="AY877">
        <v>1</v>
      </c>
      <c r="AZ877">
        <v>0</v>
      </c>
      <c r="BA877">
        <v>833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Y877*Source!I358</f>
        <v>5.3600000000000002E-4</v>
      </c>
      <c r="CY877">
        <f t="shared" si="129"/>
        <v>5631.96</v>
      </c>
      <c r="CZ877">
        <f t="shared" si="130"/>
        <v>5631.96</v>
      </c>
      <c r="DA877">
        <f t="shared" si="131"/>
        <v>1</v>
      </c>
      <c r="DB877">
        <v>0</v>
      </c>
    </row>
    <row r="878" spans="1:106" x14ac:dyDescent="0.2">
      <c r="A878">
        <f>ROW(Source!A358)</f>
        <v>358</v>
      </c>
      <c r="B878">
        <v>33034105</v>
      </c>
      <c r="C878">
        <v>33036522</v>
      </c>
      <c r="D878">
        <v>32517784</v>
      </c>
      <c r="E878">
        <v>1</v>
      </c>
      <c r="F878">
        <v>1</v>
      </c>
      <c r="G878">
        <v>19</v>
      </c>
      <c r="H878">
        <v>3</v>
      </c>
      <c r="I878" t="s">
        <v>840</v>
      </c>
      <c r="J878" t="s">
        <v>841</v>
      </c>
      <c r="K878" t="s">
        <v>842</v>
      </c>
      <c r="L878">
        <v>1339</v>
      </c>
      <c r="N878">
        <v>1007</v>
      </c>
      <c r="O878" t="s">
        <v>830</v>
      </c>
      <c r="P878" t="s">
        <v>830</v>
      </c>
      <c r="Q878">
        <v>1</v>
      </c>
      <c r="W878">
        <v>0</v>
      </c>
      <c r="X878">
        <v>966492149</v>
      </c>
      <c r="Y878">
        <v>0.69</v>
      </c>
      <c r="AA878">
        <v>5631.96</v>
      </c>
      <c r="AB878">
        <v>0</v>
      </c>
      <c r="AC878">
        <v>0</v>
      </c>
      <c r="AD878">
        <v>0</v>
      </c>
      <c r="AE878">
        <v>5631.96</v>
      </c>
      <c r="AF878">
        <v>0</v>
      </c>
      <c r="AG878">
        <v>0</v>
      </c>
      <c r="AH878">
        <v>0</v>
      </c>
      <c r="AI878">
        <v>1</v>
      </c>
      <c r="AJ878">
        <v>1</v>
      </c>
      <c r="AK878">
        <v>1</v>
      </c>
      <c r="AL878">
        <v>1</v>
      </c>
      <c r="AN878">
        <v>0</v>
      </c>
      <c r="AO878">
        <v>1</v>
      </c>
      <c r="AP878">
        <v>0</v>
      </c>
      <c r="AQ878">
        <v>0</v>
      </c>
      <c r="AR878">
        <v>0</v>
      </c>
      <c r="AS878" t="s">
        <v>3</v>
      </c>
      <c r="AT878">
        <v>0.69</v>
      </c>
      <c r="AU878" t="s">
        <v>3</v>
      </c>
      <c r="AV878">
        <v>0</v>
      </c>
      <c r="AW878">
        <v>2</v>
      </c>
      <c r="AX878">
        <v>33036550</v>
      </c>
      <c r="AY878">
        <v>1</v>
      </c>
      <c r="AZ878">
        <v>0</v>
      </c>
      <c r="BA878">
        <v>834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Y878*Source!I358</f>
        <v>1.8491999999999998E-3</v>
      </c>
      <c r="CY878">
        <f t="shared" si="129"/>
        <v>5631.96</v>
      </c>
      <c r="CZ878">
        <f t="shared" si="130"/>
        <v>5631.96</v>
      </c>
      <c r="DA878">
        <f t="shared" si="131"/>
        <v>1</v>
      </c>
      <c r="DB878">
        <v>0</v>
      </c>
    </row>
    <row r="879" spans="1:106" x14ac:dyDescent="0.2">
      <c r="A879">
        <f>ROW(Source!A358)</f>
        <v>358</v>
      </c>
      <c r="B879">
        <v>33034105</v>
      </c>
      <c r="C879">
        <v>33036522</v>
      </c>
      <c r="D879">
        <v>32519911</v>
      </c>
      <c r="E879">
        <v>1</v>
      </c>
      <c r="F879">
        <v>1</v>
      </c>
      <c r="G879">
        <v>19</v>
      </c>
      <c r="H879">
        <v>3</v>
      </c>
      <c r="I879" t="s">
        <v>843</v>
      </c>
      <c r="J879" t="s">
        <v>844</v>
      </c>
      <c r="K879" t="s">
        <v>845</v>
      </c>
      <c r="L879">
        <v>1339</v>
      </c>
      <c r="N879">
        <v>1007</v>
      </c>
      <c r="O879" t="s">
        <v>830</v>
      </c>
      <c r="P879" t="s">
        <v>830</v>
      </c>
      <c r="Q879">
        <v>1</v>
      </c>
      <c r="W879">
        <v>0</v>
      </c>
      <c r="X879">
        <v>-1613524913</v>
      </c>
      <c r="Y879">
        <v>102</v>
      </c>
      <c r="AA879">
        <v>3195.93</v>
      </c>
      <c r="AB879">
        <v>0</v>
      </c>
      <c r="AC879">
        <v>0</v>
      </c>
      <c r="AD879">
        <v>0</v>
      </c>
      <c r="AE879">
        <v>3195.93</v>
      </c>
      <c r="AF879">
        <v>0</v>
      </c>
      <c r="AG879">
        <v>0</v>
      </c>
      <c r="AH879">
        <v>0</v>
      </c>
      <c r="AI879">
        <v>1</v>
      </c>
      <c r="AJ879">
        <v>1</v>
      </c>
      <c r="AK879">
        <v>1</v>
      </c>
      <c r="AL879">
        <v>1</v>
      </c>
      <c r="AN879">
        <v>0</v>
      </c>
      <c r="AO879">
        <v>1</v>
      </c>
      <c r="AP879">
        <v>0</v>
      </c>
      <c r="AQ879">
        <v>0</v>
      </c>
      <c r="AR879">
        <v>0</v>
      </c>
      <c r="AS879" t="s">
        <v>3</v>
      </c>
      <c r="AT879">
        <v>102</v>
      </c>
      <c r="AU879" t="s">
        <v>3</v>
      </c>
      <c r="AV879">
        <v>0</v>
      </c>
      <c r="AW879">
        <v>2</v>
      </c>
      <c r="AX879">
        <v>33036551</v>
      </c>
      <c r="AY879">
        <v>1</v>
      </c>
      <c r="AZ879">
        <v>0</v>
      </c>
      <c r="BA879">
        <v>835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Y879*Source!I358</f>
        <v>0.27335999999999999</v>
      </c>
      <c r="CY879">
        <f t="shared" si="129"/>
        <v>3195.93</v>
      </c>
      <c r="CZ879">
        <f t="shared" si="130"/>
        <v>3195.93</v>
      </c>
      <c r="DA879">
        <f t="shared" si="131"/>
        <v>1</v>
      </c>
      <c r="DB879">
        <v>0</v>
      </c>
    </row>
    <row r="880" spans="1:106" x14ac:dyDescent="0.2">
      <c r="A880">
        <f>ROW(Source!A358)</f>
        <v>358</v>
      </c>
      <c r="B880">
        <v>33034105</v>
      </c>
      <c r="C880">
        <v>33036522</v>
      </c>
      <c r="D880">
        <v>32521663</v>
      </c>
      <c r="E880">
        <v>1</v>
      </c>
      <c r="F880">
        <v>1</v>
      </c>
      <c r="G880">
        <v>19</v>
      </c>
      <c r="H880">
        <v>3</v>
      </c>
      <c r="I880" t="s">
        <v>846</v>
      </c>
      <c r="J880" t="s">
        <v>847</v>
      </c>
      <c r="K880" t="s">
        <v>848</v>
      </c>
      <c r="L880">
        <v>1327</v>
      </c>
      <c r="N880">
        <v>1005</v>
      </c>
      <c r="O880" t="s">
        <v>823</v>
      </c>
      <c r="P880" t="s">
        <v>823</v>
      </c>
      <c r="Q880">
        <v>1</v>
      </c>
      <c r="W880">
        <v>0</v>
      </c>
      <c r="X880">
        <v>603730207</v>
      </c>
      <c r="Y880">
        <v>49.5</v>
      </c>
      <c r="AA880">
        <v>207.09</v>
      </c>
      <c r="AB880">
        <v>0</v>
      </c>
      <c r="AC880">
        <v>0</v>
      </c>
      <c r="AD880">
        <v>0</v>
      </c>
      <c r="AE880">
        <v>207.09</v>
      </c>
      <c r="AF880">
        <v>0</v>
      </c>
      <c r="AG880">
        <v>0</v>
      </c>
      <c r="AH880">
        <v>0</v>
      </c>
      <c r="AI880">
        <v>1</v>
      </c>
      <c r="AJ880">
        <v>1</v>
      </c>
      <c r="AK880">
        <v>1</v>
      </c>
      <c r="AL880">
        <v>1</v>
      </c>
      <c r="AN880">
        <v>0</v>
      </c>
      <c r="AO880">
        <v>1</v>
      </c>
      <c r="AP880">
        <v>0</v>
      </c>
      <c r="AQ880">
        <v>0</v>
      </c>
      <c r="AR880">
        <v>0</v>
      </c>
      <c r="AS880" t="s">
        <v>3</v>
      </c>
      <c r="AT880">
        <v>49.5</v>
      </c>
      <c r="AU880" t="s">
        <v>3</v>
      </c>
      <c r="AV880">
        <v>0</v>
      </c>
      <c r="AW880">
        <v>2</v>
      </c>
      <c r="AX880">
        <v>33036552</v>
      </c>
      <c r="AY880">
        <v>1</v>
      </c>
      <c r="AZ880">
        <v>0</v>
      </c>
      <c r="BA880">
        <v>836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Y880*Source!I358</f>
        <v>0.13266</v>
      </c>
      <c r="CY880">
        <f t="shared" si="129"/>
        <v>207.09</v>
      </c>
      <c r="CZ880">
        <f t="shared" si="130"/>
        <v>207.09</v>
      </c>
      <c r="DA880">
        <f t="shared" si="131"/>
        <v>1</v>
      </c>
      <c r="DB880">
        <v>0</v>
      </c>
    </row>
    <row r="881" spans="1:106" x14ac:dyDescent="0.2">
      <c r="A881">
        <f>ROW(Source!A361)</f>
        <v>361</v>
      </c>
      <c r="B881">
        <v>33034105</v>
      </c>
      <c r="C881">
        <v>33036555</v>
      </c>
      <c r="D881">
        <v>32505425</v>
      </c>
      <c r="E881">
        <v>19</v>
      </c>
      <c r="F881">
        <v>1</v>
      </c>
      <c r="G881">
        <v>19</v>
      </c>
      <c r="H881">
        <v>1</v>
      </c>
      <c r="I881" t="s">
        <v>795</v>
      </c>
      <c r="J881" t="s">
        <v>3</v>
      </c>
      <c r="K881" t="s">
        <v>796</v>
      </c>
      <c r="L881">
        <v>1191</v>
      </c>
      <c r="N881">
        <v>1013</v>
      </c>
      <c r="O881" t="s">
        <v>797</v>
      </c>
      <c r="P881" t="s">
        <v>797</v>
      </c>
      <c r="Q881">
        <v>1</v>
      </c>
      <c r="W881">
        <v>0</v>
      </c>
      <c r="X881">
        <v>476480486</v>
      </c>
      <c r="Y881">
        <v>36.11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1</v>
      </c>
      <c r="AJ881">
        <v>1</v>
      </c>
      <c r="AK881">
        <v>1</v>
      </c>
      <c r="AL881">
        <v>1</v>
      </c>
      <c r="AN881">
        <v>0</v>
      </c>
      <c r="AO881">
        <v>1</v>
      </c>
      <c r="AP881">
        <v>0</v>
      </c>
      <c r="AQ881">
        <v>0</v>
      </c>
      <c r="AR881">
        <v>0</v>
      </c>
      <c r="AS881" t="s">
        <v>3</v>
      </c>
      <c r="AT881">
        <v>36.11</v>
      </c>
      <c r="AU881" t="s">
        <v>3</v>
      </c>
      <c r="AV881">
        <v>1</v>
      </c>
      <c r="AW881">
        <v>2</v>
      </c>
      <c r="AX881">
        <v>33036561</v>
      </c>
      <c r="AY881">
        <v>1</v>
      </c>
      <c r="AZ881">
        <v>0</v>
      </c>
      <c r="BA881">
        <v>837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Y881*Source!I361</f>
        <v>2.7764978999999999</v>
      </c>
      <c r="CY881">
        <f>AD881</f>
        <v>0</v>
      </c>
      <c r="CZ881">
        <f>AH881</f>
        <v>0</v>
      </c>
      <c r="DA881">
        <f>AL881</f>
        <v>1</v>
      </c>
      <c r="DB881">
        <v>0</v>
      </c>
    </row>
    <row r="882" spans="1:106" x14ac:dyDescent="0.2">
      <c r="A882">
        <f>ROW(Source!A361)</f>
        <v>361</v>
      </c>
      <c r="B882">
        <v>33034105</v>
      </c>
      <c r="C882">
        <v>33036555</v>
      </c>
      <c r="D882">
        <v>32516754</v>
      </c>
      <c r="E882">
        <v>1</v>
      </c>
      <c r="F882">
        <v>1</v>
      </c>
      <c r="G882">
        <v>19</v>
      </c>
      <c r="H882">
        <v>2</v>
      </c>
      <c r="I882" t="s">
        <v>798</v>
      </c>
      <c r="J882" t="s">
        <v>799</v>
      </c>
      <c r="K882" t="s">
        <v>800</v>
      </c>
      <c r="L882">
        <v>1368</v>
      </c>
      <c r="N882">
        <v>1011</v>
      </c>
      <c r="O882" t="s">
        <v>801</v>
      </c>
      <c r="P882" t="s">
        <v>801</v>
      </c>
      <c r="Q882">
        <v>1</v>
      </c>
      <c r="W882">
        <v>0</v>
      </c>
      <c r="X882">
        <v>-1683917449</v>
      </c>
      <c r="Y882">
        <v>21.91</v>
      </c>
      <c r="AA882">
        <v>0</v>
      </c>
      <c r="AB882">
        <v>70.98</v>
      </c>
      <c r="AC882">
        <v>6.52</v>
      </c>
      <c r="AD882">
        <v>0</v>
      </c>
      <c r="AE882">
        <v>0</v>
      </c>
      <c r="AF882">
        <v>70.98</v>
      </c>
      <c r="AG882">
        <v>6.52</v>
      </c>
      <c r="AH882">
        <v>0</v>
      </c>
      <c r="AI882">
        <v>1</v>
      </c>
      <c r="AJ882">
        <v>1</v>
      </c>
      <c r="AK882">
        <v>1</v>
      </c>
      <c r="AL882">
        <v>1</v>
      </c>
      <c r="AN882">
        <v>0</v>
      </c>
      <c r="AO882">
        <v>1</v>
      </c>
      <c r="AP882">
        <v>0</v>
      </c>
      <c r="AQ882">
        <v>0</v>
      </c>
      <c r="AR882">
        <v>0</v>
      </c>
      <c r="AS882" t="s">
        <v>3</v>
      </c>
      <c r="AT882">
        <v>21.91</v>
      </c>
      <c r="AU882" t="s">
        <v>3</v>
      </c>
      <c r="AV882">
        <v>0</v>
      </c>
      <c r="AW882">
        <v>2</v>
      </c>
      <c r="AX882">
        <v>33036562</v>
      </c>
      <c r="AY882">
        <v>1</v>
      </c>
      <c r="AZ882">
        <v>0</v>
      </c>
      <c r="BA882">
        <v>838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Y882*Source!I361</f>
        <v>1.6846599</v>
      </c>
      <c r="CY882">
        <f>AB882</f>
        <v>70.98</v>
      </c>
      <c r="CZ882">
        <f>AF882</f>
        <v>70.98</v>
      </c>
      <c r="DA882">
        <f>AJ882</f>
        <v>1</v>
      </c>
      <c r="DB882">
        <v>0</v>
      </c>
    </row>
    <row r="883" spans="1:106" x14ac:dyDescent="0.2">
      <c r="A883">
        <f>ROW(Source!A361)</f>
        <v>361</v>
      </c>
      <c r="B883">
        <v>33034105</v>
      </c>
      <c r="C883">
        <v>33036555</v>
      </c>
      <c r="D883">
        <v>32518977</v>
      </c>
      <c r="E883">
        <v>1</v>
      </c>
      <c r="F883">
        <v>1</v>
      </c>
      <c r="G883">
        <v>19</v>
      </c>
      <c r="H883">
        <v>3</v>
      </c>
      <c r="I883" t="s">
        <v>802</v>
      </c>
      <c r="J883" t="s">
        <v>803</v>
      </c>
      <c r="K883" t="s">
        <v>804</v>
      </c>
      <c r="L883">
        <v>1348</v>
      </c>
      <c r="N883">
        <v>1009</v>
      </c>
      <c r="O883" t="s">
        <v>19</v>
      </c>
      <c r="P883" t="s">
        <v>19</v>
      </c>
      <c r="Q883">
        <v>1000</v>
      </c>
      <c r="W883">
        <v>0</v>
      </c>
      <c r="X883">
        <v>-1592467254</v>
      </c>
      <c r="Y883">
        <v>0.03</v>
      </c>
      <c r="AA883">
        <v>117442.26</v>
      </c>
      <c r="AB883">
        <v>0</v>
      </c>
      <c r="AC883">
        <v>0</v>
      </c>
      <c r="AD883">
        <v>0</v>
      </c>
      <c r="AE883">
        <v>117442.26</v>
      </c>
      <c r="AF883">
        <v>0</v>
      </c>
      <c r="AG883">
        <v>0</v>
      </c>
      <c r="AH883">
        <v>0</v>
      </c>
      <c r="AI883">
        <v>1</v>
      </c>
      <c r="AJ883">
        <v>1</v>
      </c>
      <c r="AK883">
        <v>1</v>
      </c>
      <c r="AL883">
        <v>1</v>
      </c>
      <c r="AN883">
        <v>0</v>
      </c>
      <c r="AO883">
        <v>1</v>
      </c>
      <c r="AP883">
        <v>0</v>
      </c>
      <c r="AQ883">
        <v>0</v>
      </c>
      <c r="AR883">
        <v>0</v>
      </c>
      <c r="AS883" t="s">
        <v>3</v>
      </c>
      <c r="AT883">
        <v>0.03</v>
      </c>
      <c r="AU883" t="s">
        <v>3</v>
      </c>
      <c r="AV883">
        <v>0</v>
      </c>
      <c r="AW883">
        <v>2</v>
      </c>
      <c r="AX883">
        <v>33036563</v>
      </c>
      <c r="AY883">
        <v>1</v>
      </c>
      <c r="AZ883">
        <v>0</v>
      </c>
      <c r="BA883">
        <v>839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Y883*Source!I361</f>
        <v>2.3067000000000001E-3</v>
      </c>
      <c r="CY883">
        <f>AA883</f>
        <v>117442.26</v>
      </c>
      <c r="CZ883">
        <f>AE883</f>
        <v>117442.26</v>
      </c>
      <c r="DA883">
        <f>AI883</f>
        <v>1</v>
      </c>
      <c r="DB883">
        <v>0</v>
      </c>
    </row>
    <row r="884" spans="1:106" x14ac:dyDescent="0.2">
      <c r="A884">
        <f>ROW(Source!A361)</f>
        <v>361</v>
      </c>
      <c r="B884">
        <v>33034105</v>
      </c>
      <c r="C884">
        <v>33036555</v>
      </c>
      <c r="D884">
        <v>32520163</v>
      </c>
      <c r="E884">
        <v>1</v>
      </c>
      <c r="F884">
        <v>1</v>
      </c>
      <c r="G884">
        <v>19</v>
      </c>
      <c r="H884">
        <v>3</v>
      </c>
      <c r="I884" t="s">
        <v>25</v>
      </c>
      <c r="J884" t="s">
        <v>27</v>
      </c>
      <c r="K884" t="s">
        <v>26</v>
      </c>
      <c r="L884">
        <v>1348</v>
      </c>
      <c r="N884">
        <v>1009</v>
      </c>
      <c r="O884" t="s">
        <v>19</v>
      </c>
      <c r="P884" t="s">
        <v>19</v>
      </c>
      <c r="Q884">
        <v>1000</v>
      </c>
      <c r="W884">
        <v>0</v>
      </c>
      <c r="X884">
        <v>-1467733540</v>
      </c>
      <c r="Y884">
        <v>1</v>
      </c>
      <c r="AA884">
        <v>53410.15</v>
      </c>
      <c r="AB884">
        <v>0</v>
      </c>
      <c r="AC884">
        <v>0</v>
      </c>
      <c r="AD884">
        <v>0</v>
      </c>
      <c r="AE884">
        <v>53410.15</v>
      </c>
      <c r="AF884">
        <v>0</v>
      </c>
      <c r="AG884">
        <v>0</v>
      </c>
      <c r="AH884">
        <v>0</v>
      </c>
      <c r="AI884">
        <v>1</v>
      </c>
      <c r="AJ884">
        <v>1</v>
      </c>
      <c r="AK884">
        <v>1</v>
      </c>
      <c r="AL884">
        <v>1</v>
      </c>
      <c r="AN884">
        <v>0</v>
      </c>
      <c r="AO884">
        <v>1</v>
      </c>
      <c r="AP884">
        <v>0</v>
      </c>
      <c r="AQ884">
        <v>0</v>
      </c>
      <c r="AR884">
        <v>0</v>
      </c>
      <c r="AS884" t="s">
        <v>3</v>
      </c>
      <c r="AT884">
        <v>1</v>
      </c>
      <c r="AU884" t="s">
        <v>3</v>
      </c>
      <c r="AV884">
        <v>0</v>
      </c>
      <c r="AW884">
        <v>2</v>
      </c>
      <c r="AX884">
        <v>33036564</v>
      </c>
      <c r="AY884">
        <v>1</v>
      </c>
      <c r="AZ884">
        <v>0</v>
      </c>
      <c r="BA884">
        <v>840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Y884*Source!I361</f>
        <v>7.689E-2</v>
      </c>
      <c r="CY884">
        <f>AA884</f>
        <v>53410.15</v>
      </c>
      <c r="CZ884">
        <f>AE884</f>
        <v>53410.15</v>
      </c>
      <c r="DA884">
        <f>AI884</f>
        <v>1</v>
      </c>
      <c r="DB884">
        <v>0</v>
      </c>
    </row>
    <row r="885" spans="1:106" x14ac:dyDescent="0.2">
      <c r="A885">
        <f>ROW(Source!A361)</f>
        <v>361</v>
      </c>
      <c r="B885">
        <v>33034105</v>
      </c>
      <c r="C885">
        <v>33036555</v>
      </c>
      <c r="D885">
        <v>32520163</v>
      </c>
      <c r="E885">
        <v>1</v>
      </c>
      <c r="F885">
        <v>1</v>
      </c>
      <c r="G885">
        <v>19</v>
      </c>
      <c r="H885">
        <v>3</v>
      </c>
      <c r="I885" t="s">
        <v>25</v>
      </c>
      <c r="J885" t="s">
        <v>27</v>
      </c>
      <c r="K885" t="s">
        <v>26</v>
      </c>
      <c r="L885">
        <v>1348</v>
      </c>
      <c r="N885">
        <v>1009</v>
      </c>
      <c r="O885" t="s">
        <v>19</v>
      </c>
      <c r="P885" t="s">
        <v>19</v>
      </c>
      <c r="Q885">
        <v>1000</v>
      </c>
      <c r="W885">
        <v>0</v>
      </c>
      <c r="X885">
        <v>-1467733540</v>
      </c>
      <c r="Y885">
        <v>-1</v>
      </c>
      <c r="AA885">
        <v>53410.15</v>
      </c>
      <c r="AB885">
        <v>0</v>
      </c>
      <c r="AC885">
        <v>0</v>
      </c>
      <c r="AD885">
        <v>0</v>
      </c>
      <c r="AE885">
        <v>53410.15</v>
      </c>
      <c r="AF885">
        <v>0</v>
      </c>
      <c r="AG885">
        <v>0</v>
      </c>
      <c r="AH885">
        <v>0</v>
      </c>
      <c r="AI885">
        <v>1</v>
      </c>
      <c r="AJ885">
        <v>1</v>
      </c>
      <c r="AK885">
        <v>1</v>
      </c>
      <c r="AL885">
        <v>1</v>
      </c>
      <c r="AN885">
        <v>0</v>
      </c>
      <c r="AO885">
        <v>0</v>
      </c>
      <c r="AP885">
        <v>0</v>
      </c>
      <c r="AQ885">
        <v>0</v>
      </c>
      <c r="AR885">
        <v>0</v>
      </c>
      <c r="AS885" t="s">
        <v>3</v>
      </c>
      <c r="AT885">
        <v>-1</v>
      </c>
      <c r="AU885" t="s">
        <v>3</v>
      </c>
      <c r="AV885">
        <v>0</v>
      </c>
      <c r="AW885">
        <v>1</v>
      </c>
      <c r="AX885">
        <v>-1</v>
      </c>
      <c r="AY885">
        <v>0</v>
      </c>
      <c r="AZ885">
        <v>0</v>
      </c>
      <c r="BA885" t="s">
        <v>3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Y885*Source!I361</f>
        <v>-7.689E-2</v>
      </c>
      <c r="CY885">
        <f>AA885</f>
        <v>53410.15</v>
      </c>
      <c r="CZ885">
        <f>AE885</f>
        <v>53410.15</v>
      </c>
      <c r="DA885">
        <f>AI885</f>
        <v>1</v>
      </c>
      <c r="DB885">
        <v>0</v>
      </c>
    </row>
    <row r="886" spans="1:106" x14ac:dyDescent="0.2">
      <c r="A886">
        <f>ROW(Source!A363)</f>
        <v>363</v>
      </c>
      <c r="B886">
        <v>33034105</v>
      </c>
      <c r="C886">
        <v>33036566</v>
      </c>
      <c r="D886">
        <v>32505425</v>
      </c>
      <c r="E886">
        <v>19</v>
      </c>
      <c r="F886">
        <v>1</v>
      </c>
      <c r="G886">
        <v>19</v>
      </c>
      <c r="H886">
        <v>1</v>
      </c>
      <c r="I886" t="s">
        <v>795</v>
      </c>
      <c r="J886" t="s">
        <v>3</v>
      </c>
      <c r="K886" t="s">
        <v>796</v>
      </c>
      <c r="L886">
        <v>1191</v>
      </c>
      <c r="N886">
        <v>1013</v>
      </c>
      <c r="O886" t="s">
        <v>797</v>
      </c>
      <c r="P886" t="s">
        <v>797</v>
      </c>
      <c r="Q886">
        <v>1</v>
      </c>
      <c r="W886">
        <v>0</v>
      </c>
      <c r="X886">
        <v>476480486</v>
      </c>
      <c r="Y886">
        <v>453.1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1</v>
      </c>
      <c r="AL886">
        <v>1</v>
      </c>
      <c r="AN886">
        <v>0</v>
      </c>
      <c r="AO886">
        <v>1</v>
      </c>
      <c r="AP886">
        <v>0</v>
      </c>
      <c r="AQ886">
        <v>0</v>
      </c>
      <c r="AR886">
        <v>0</v>
      </c>
      <c r="AS886" t="s">
        <v>3</v>
      </c>
      <c r="AT886">
        <v>453.1</v>
      </c>
      <c r="AU886" t="s">
        <v>3</v>
      </c>
      <c r="AV886">
        <v>1</v>
      </c>
      <c r="AW886">
        <v>2</v>
      </c>
      <c r="AX886">
        <v>33036582</v>
      </c>
      <c r="AY886">
        <v>1</v>
      </c>
      <c r="AZ886">
        <v>0</v>
      </c>
      <c r="BA886">
        <v>841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Y886*Source!I363</f>
        <v>4.8028599999999999</v>
      </c>
      <c r="CY886">
        <f>AD886</f>
        <v>0</v>
      </c>
      <c r="CZ886">
        <f>AH886</f>
        <v>0</v>
      </c>
      <c r="DA886">
        <f>AL886</f>
        <v>1</v>
      </c>
      <c r="DB886">
        <v>0</v>
      </c>
    </row>
    <row r="887" spans="1:106" x14ac:dyDescent="0.2">
      <c r="A887">
        <f>ROW(Source!A363)</f>
        <v>363</v>
      </c>
      <c r="B887">
        <v>33034105</v>
      </c>
      <c r="C887">
        <v>33036566</v>
      </c>
      <c r="D887">
        <v>32517073</v>
      </c>
      <c r="E887">
        <v>1</v>
      </c>
      <c r="F887">
        <v>1</v>
      </c>
      <c r="G887">
        <v>19</v>
      </c>
      <c r="H887">
        <v>2</v>
      </c>
      <c r="I887" t="s">
        <v>805</v>
      </c>
      <c r="J887" t="s">
        <v>806</v>
      </c>
      <c r="K887" t="s">
        <v>807</v>
      </c>
      <c r="L887">
        <v>1368</v>
      </c>
      <c r="N887">
        <v>1011</v>
      </c>
      <c r="O887" t="s">
        <v>801</v>
      </c>
      <c r="P887" t="s">
        <v>801</v>
      </c>
      <c r="Q887">
        <v>1</v>
      </c>
      <c r="W887">
        <v>0</v>
      </c>
      <c r="X887">
        <v>-865246060</v>
      </c>
      <c r="Y887">
        <v>1.38</v>
      </c>
      <c r="AA887">
        <v>0</v>
      </c>
      <c r="AB887">
        <v>3.37</v>
      </c>
      <c r="AC887">
        <v>0.85</v>
      </c>
      <c r="AD887">
        <v>0</v>
      </c>
      <c r="AE887">
        <v>0</v>
      </c>
      <c r="AF887">
        <v>3.37</v>
      </c>
      <c r="AG887">
        <v>0.85</v>
      </c>
      <c r="AH887">
        <v>0</v>
      </c>
      <c r="AI887">
        <v>1</v>
      </c>
      <c r="AJ887">
        <v>1</v>
      </c>
      <c r="AK887">
        <v>1</v>
      </c>
      <c r="AL887">
        <v>1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3</v>
      </c>
      <c r="AT887">
        <v>1.38</v>
      </c>
      <c r="AU887" t="s">
        <v>3</v>
      </c>
      <c r="AV887">
        <v>0</v>
      </c>
      <c r="AW887">
        <v>2</v>
      </c>
      <c r="AX887">
        <v>33036583</v>
      </c>
      <c r="AY887">
        <v>1</v>
      </c>
      <c r="AZ887">
        <v>0</v>
      </c>
      <c r="BA887">
        <v>842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Y887*Source!I363</f>
        <v>1.4627999999999999E-2</v>
      </c>
      <c r="CY887">
        <f>AB887</f>
        <v>3.37</v>
      </c>
      <c r="CZ887">
        <f>AF887</f>
        <v>3.37</v>
      </c>
      <c r="DA887">
        <f>AJ887</f>
        <v>1</v>
      </c>
      <c r="DB887">
        <v>0</v>
      </c>
    </row>
    <row r="888" spans="1:106" x14ac:dyDescent="0.2">
      <c r="A888">
        <f>ROW(Source!A363)</f>
        <v>363</v>
      </c>
      <c r="B888">
        <v>33034105</v>
      </c>
      <c r="C888">
        <v>33036566</v>
      </c>
      <c r="D888">
        <v>32516433</v>
      </c>
      <c r="E888">
        <v>1</v>
      </c>
      <c r="F888">
        <v>1</v>
      </c>
      <c r="G888">
        <v>19</v>
      </c>
      <c r="H888">
        <v>2</v>
      </c>
      <c r="I888" t="s">
        <v>808</v>
      </c>
      <c r="J888" t="s">
        <v>809</v>
      </c>
      <c r="K888" t="s">
        <v>810</v>
      </c>
      <c r="L888">
        <v>1368</v>
      </c>
      <c r="N888">
        <v>1011</v>
      </c>
      <c r="O888" t="s">
        <v>801</v>
      </c>
      <c r="P888" t="s">
        <v>801</v>
      </c>
      <c r="Q888">
        <v>1</v>
      </c>
      <c r="W888">
        <v>0</v>
      </c>
      <c r="X888">
        <v>1483315828</v>
      </c>
      <c r="Y888">
        <v>0.31</v>
      </c>
      <c r="AA888">
        <v>0</v>
      </c>
      <c r="AB888">
        <v>566.44000000000005</v>
      </c>
      <c r="AC888">
        <v>281.27999999999997</v>
      </c>
      <c r="AD888">
        <v>0</v>
      </c>
      <c r="AE888">
        <v>0</v>
      </c>
      <c r="AF888">
        <v>566.44000000000005</v>
      </c>
      <c r="AG888">
        <v>281.27999999999997</v>
      </c>
      <c r="AH888">
        <v>0</v>
      </c>
      <c r="AI888">
        <v>1</v>
      </c>
      <c r="AJ888">
        <v>1</v>
      </c>
      <c r="AK888">
        <v>1</v>
      </c>
      <c r="AL888">
        <v>1</v>
      </c>
      <c r="AN888">
        <v>0</v>
      </c>
      <c r="AO888">
        <v>1</v>
      </c>
      <c r="AP888">
        <v>0</v>
      </c>
      <c r="AQ888">
        <v>0</v>
      </c>
      <c r="AR888">
        <v>0</v>
      </c>
      <c r="AS888" t="s">
        <v>3</v>
      </c>
      <c r="AT888">
        <v>0.31</v>
      </c>
      <c r="AU888" t="s">
        <v>3</v>
      </c>
      <c r="AV888">
        <v>0</v>
      </c>
      <c r="AW888">
        <v>2</v>
      </c>
      <c r="AX888">
        <v>33036584</v>
      </c>
      <c r="AY888">
        <v>1</v>
      </c>
      <c r="AZ888">
        <v>0</v>
      </c>
      <c r="BA888">
        <v>843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Y888*Source!I363</f>
        <v>3.2859999999999999E-3</v>
      </c>
      <c r="CY888">
        <f>AB888</f>
        <v>566.44000000000005</v>
      </c>
      <c r="CZ888">
        <f>AF888</f>
        <v>566.44000000000005</v>
      </c>
      <c r="DA888">
        <f>AJ888</f>
        <v>1</v>
      </c>
      <c r="DB888">
        <v>0</v>
      </c>
    </row>
    <row r="889" spans="1:106" x14ac:dyDescent="0.2">
      <c r="A889">
        <f>ROW(Source!A363)</f>
        <v>363</v>
      </c>
      <c r="B889">
        <v>33034105</v>
      </c>
      <c r="C889">
        <v>33036566</v>
      </c>
      <c r="D889">
        <v>32516599</v>
      </c>
      <c r="E889">
        <v>1</v>
      </c>
      <c r="F889">
        <v>1</v>
      </c>
      <c r="G889">
        <v>19</v>
      </c>
      <c r="H889">
        <v>2</v>
      </c>
      <c r="I889" t="s">
        <v>811</v>
      </c>
      <c r="J889" t="s">
        <v>812</v>
      </c>
      <c r="K889" t="s">
        <v>813</v>
      </c>
      <c r="L889">
        <v>1368</v>
      </c>
      <c r="N889">
        <v>1011</v>
      </c>
      <c r="O889" t="s">
        <v>801</v>
      </c>
      <c r="P889" t="s">
        <v>801</v>
      </c>
      <c r="Q889">
        <v>1</v>
      </c>
      <c r="W889">
        <v>0</v>
      </c>
      <c r="X889">
        <v>47389749</v>
      </c>
      <c r="Y889">
        <v>26.25</v>
      </c>
      <c r="AA889">
        <v>0</v>
      </c>
      <c r="AB889">
        <v>9.7100000000000009</v>
      </c>
      <c r="AC889">
        <v>2.25</v>
      </c>
      <c r="AD889">
        <v>0</v>
      </c>
      <c r="AE889">
        <v>0</v>
      </c>
      <c r="AF889">
        <v>9.7100000000000009</v>
      </c>
      <c r="AG889">
        <v>2.25</v>
      </c>
      <c r="AH889">
        <v>0</v>
      </c>
      <c r="AI889">
        <v>1</v>
      </c>
      <c r="AJ889">
        <v>1</v>
      </c>
      <c r="AK889">
        <v>1</v>
      </c>
      <c r="AL889">
        <v>1</v>
      </c>
      <c r="AN889">
        <v>0</v>
      </c>
      <c r="AO889">
        <v>1</v>
      </c>
      <c r="AP889">
        <v>0</v>
      </c>
      <c r="AQ889">
        <v>0</v>
      </c>
      <c r="AR889">
        <v>0</v>
      </c>
      <c r="AS889" t="s">
        <v>3</v>
      </c>
      <c r="AT889">
        <v>26.25</v>
      </c>
      <c r="AU889" t="s">
        <v>3</v>
      </c>
      <c r="AV889">
        <v>0</v>
      </c>
      <c r="AW889">
        <v>2</v>
      </c>
      <c r="AX889">
        <v>33036585</v>
      </c>
      <c r="AY889">
        <v>1</v>
      </c>
      <c r="AZ889">
        <v>0</v>
      </c>
      <c r="BA889">
        <v>844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Y889*Source!I363</f>
        <v>0.27825</v>
      </c>
      <c r="CY889">
        <f>AB889</f>
        <v>9.7100000000000009</v>
      </c>
      <c r="CZ889">
        <f>AF889</f>
        <v>9.7100000000000009</v>
      </c>
      <c r="DA889">
        <f>AJ889</f>
        <v>1</v>
      </c>
      <c r="DB889">
        <v>0</v>
      </c>
    </row>
    <row r="890" spans="1:106" x14ac:dyDescent="0.2">
      <c r="A890">
        <f>ROW(Source!A363)</f>
        <v>363</v>
      </c>
      <c r="B890">
        <v>33034105</v>
      </c>
      <c r="C890">
        <v>33036566</v>
      </c>
      <c r="D890">
        <v>32517836</v>
      </c>
      <c r="E890">
        <v>1</v>
      </c>
      <c r="F890">
        <v>1</v>
      </c>
      <c r="G890">
        <v>19</v>
      </c>
      <c r="H890">
        <v>3</v>
      </c>
      <c r="I890" t="s">
        <v>814</v>
      </c>
      <c r="J890" t="s">
        <v>815</v>
      </c>
      <c r="K890" t="s">
        <v>816</v>
      </c>
      <c r="L890">
        <v>1348</v>
      </c>
      <c r="N890">
        <v>1009</v>
      </c>
      <c r="O890" t="s">
        <v>19</v>
      </c>
      <c r="P890" t="s">
        <v>19</v>
      </c>
      <c r="Q890">
        <v>1000</v>
      </c>
      <c r="W890">
        <v>0</v>
      </c>
      <c r="X890">
        <v>1571432467</v>
      </c>
      <c r="Y890">
        <v>0.04</v>
      </c>
      <c r="AA890">
        <v>31493.279999999999</v>
      </c>
      <c r="AB890">
        <v>0</v>
      </c>
      <c r="AC890">
        <v>0</v>
      </c>
      <c r="AD890">
        <v>0</v>
      </c>
      <c r="AE890">
        <v>31493.279999999999</v>
      </c>
      <c r="AF890">
        <v>0</v>
      </c>
      <c r="AG890">
        <v>0</v>
      </c>
      <c r="AH890">
        <v>0</v>
      </c>
      <c r="AI890">
        <v>1</v>
      </c>
      <c r="AJ890">
        <v>1</v>
      </c>
      <c r="AK890">
        <v>1</v>
      </c>
      <c r="AL890">
        <v>1</v>
      </c>
      <c r="AN890">
        <v>0</v>
      </c>
      <c r="AO890">
        <v>1</v>
      </c>
      <c r="AP890">
        <v>0</v>
      </c>
      <c r="AQ890">
        <v>0</v>
      </c>
      <c r="AR890">
        <v>0</v>
      </c>
      <c r="AS890" t="s">
        <v>3</v>
      </c>
      <c r="AT890">
        <v>0.04</v>
      </c>
      <c r="AU890" t="s">
        <v>3</v>
      </c>
      <c r="AV890">
        <v>0</v>
      </c>
      <c r="AW890">
        <v>2</v>
      </c>
      <c r="AX890">
        <v>33036586</v>
      </c>
      <c r="AY890">
        <v>1</v>
      </c>
      <c r="AZ890">
        <v>0</v>
      </c>
      <c r="BA890">
        <v>845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Y890*Source!I363</f>
        <v>4.2400000000000001E-4</v>
      </c>
      <c r="CY890">
        <f t="shared" ref="CY890:CY900" si="132">AA890</f>
        <v>31493.279999999999</v>
      </c>
      <c r="CZ890">
        <f t="shared" ref="CZ890:CZ900" si="133">AE890</f>
        <v>31493.279999999999</v>
      </c>
      <c r="DA890">
        <f t="shared" ref="DA890:DA900" si="134">AI890</f>
        <v>1</v>
      </c>
      <c r="DB890">
        <v>0</v>
      </c>
    </row>
    <row r="891" spans="1:106" x14ac:dyDescent="0.2">
      <c r="A891">
        <f>ROW(Source!A363)</f>
        <v>363</v>
      </c>
      <c r="B891">
        <v>33034105</v>
      </c>
      <c r="C891">
        <v>33036566</v>
      </c>
      <c r="D891">
        <v>32518156</v>
      </c>
      <c r="E891">
        <v>1</v>
      </c>
      <c r="F891">
        <v>1</v>
      </c>
      <c r="G891">
        <v>19</v>
      </c>
      <c r="H891">
        <v>3</v>
      </c>
      <c r="I891" t="s">
        <v>817</v>
      </c>
      <c r="J891" t="s">
        <v>818</v>
      </c>
      <c r="K891" t="s">
        <v>819</v>
      </c>
      <c r="L891">
        <v>1348</v>
      </c>
      <c r="N891">
        <v>1009</v>
      </c>
      <c r="O891" t="s">
        <v>19</v>
      </c>
      <c r="P891" t="s">
        <v>19</v>
      </c>
      <c r="Q891">
        <v>1000</v>
      </c>
      <c r="W891">
        <v>0</v>
      </c>
      <c r="X891">
        <v>1574046373</v>
      </c>
      <c r="Y891">
        <v>3.6999999999999998E-2</v>
      </c>
      <c r="AA891">
        <v>45454.3</v>
      </c>
      <c r="AB891">
        <v>0</v>
      </c>
      <c r="AC891">
        <v>0</v>
      </c>
      <c r="AD891">
        <v>0</v>
      </c>
      <c r="AE891">
        <v>45454.3</v>
      </c>
      <c r="AF891">
        <v>0</v>
      </c>
      <c r="AG891">
        <v>0</v>
      </c>
      <c r="AH891">
        <v>0</v>
      </c>
      <c r="AI891">
        <v>1</v>
      </c>
      <c r="AJ891">
        <v>1</v>
      </c>
      <c r="AK891">
        <v>1</v>
      </c>
      <c r="AL891">
        <v>1</v>
      </c>
      <c r="AN891">
        <v>0</v>
      </c>
      <c r="AO891">
        <v>1</v>
      </c>
      <c r="AP891">
        <v>0</v>
      </c>
      <c r="AQ891">
        <v>0</v>
      </c>
      <c r="AR891">
        <v>0</v>
      </c>
      <c r="AS891" t="s">
        <v>3</v>
      </c>
      <c r="AT891">
        <v>3.6999999999999998E-2</v>
      </c>
      <c r="AU891" t="s">
        <v>3</v>
      </c>
      <c r="AV891">
        <v>0</v>
      </c>
      <c r="AW891">
        <v>2</v>
      </c>
      <c r="AX891">
        <v>33036587</v>
      </c>
      <c r="AY891">
        <v>1</v>
      </c>
      <c r="AZ891">
        <v>0</v>
      </c>
      <c r="BA891">
        <v>846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Y891*Source!I363</f>
        <v>3.9219999999999999E-4</v>
      </c>
      <c r="CY891">
        <f t="shared" si="132"/>
        <v>45454.3</v>
      </c>
      <c r="CZ891">
        <f t="shared" si="133"/>
        <v>45454.3</v>
      </c>
      <c r="DA891">
        <f t="shared" si="134"/>
        <v>1</v>
      </c>
      <c r="DB891">
        <v>0</v>
      </c>
    </row>
    <row r="892" spans="1:106" x14ac:dyDescent="0.2">
      <c r="A892">
        <f>ROW(Source!A363)</f>
        <v>363</v>
      </c>
      <c r="B892">
        <v>33034105</v>
      </c>
      <c r="C892">
        <v>33036566</v>
      </c>
      <c r="D892">
        <v>32518894</v>
      </c>
      <c r="E892">
        <v>1</v>
      </c>
      <c r="F892">
        <v>1</v>
      </c>
      <c r="G892">
        <v>19</v>
      </c>
      <c r="H892">
        <v>3</v>
      </c>
      <c r="I892" t="s">
        <v>820</v>
      </c>
      <c r="J892" t="s">
        <v>821</v>
      </c>
      <c r="K892" t="s">
        <v>822</v>
      </c>
      <c r="L892">
        <v>1327</v>
      </c>
      <c r="N892">
        <v>1005</v>
      </c>
      <c r="O892" t="s">
        <v>823</v>
      </c>
      <c r="P892" t="s">
        <v>823</v>
      </c>
      <c r="Q892">
        <v>1</v>
      </c>
      <c r="W892">
        <v>0</v>
      </c>
      <c r="X892">
        <v>-1132375348</v>
      </c>
      <c r="Y892">
        <v>5.6</v>
      </c>
      <c r="AA892">
        <v>63.78</v>
      </c>
      <c r="AB892">
        <v>0</v>
      </c>
      <c r="AC892">
        <v>0</v>
      </c>
      <c r="AD892">
        <v>0</v>
      </c>
      <c r="AE892">
        <v>63.78</v>
      </c>
      <c r="AF892">
        <v>0</v>
      </c>
      <c r="AG892">
        <v>0</v>
      </c>
      <c r="AH892">
        <v>0</v>
      </c>
      <c r="AI892">
        <v>1</v>
      </c>
      <c r="AJ892">
        <v>1</v>
      </c>
      <c r="AK892">
        <v>1</v>
      </c>
      <c r="AL892">
        <v>1</v>
      </c>
      <c r="AN892">
        <v>0</v>
      </c>
      <c r="AO892">
        <v>1</v>
      </c>
      <c r="AP892">
        <v>0</v>
      </c>
      <c r="AQ892">
        <v>0</v>
      </c>
      <c r="AR892">
        <v>0</v>
      </c>
      <c r="AS892" t="s">
        <v>3</v>
      </c>
      <c r="AT892">
        <v>5.6</v>
      </c>
      <c r="AU892" t="s">
        <v>3</v>
      </c>
      <c r="AV892">
        <v>0</v>
      </c>
      <c r="AW892">
        <v>2</v>
      </c>
      <c r="AX892">
        <v>33036589</v>
      </c>
      <c r="AY892">
        <v>1</v>
      </c>
      <c r="AZ892">
        <v>0</v>
      </c>
      <c r="BA892">
        <v>847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Y892*Source!I363</f>
        <v>5.9359999999999996E-2</v>
      </c>
      <c r="CY892">
        <f t="shared" si="132"/>
        <v>63.78</v>
      </c>
      <c r="CZ892">
        <f t="shared" si="133"/>
        <v>63.78</v>
      </c>
      <c r="DA892">
        <f t="shared" si="134"/>
        <v>1</v>
      </c>
      <c r="DB892">
        <v>0</v>
      </c>
    </row>
    <row r="893" spans="1:106" x14ac:dyDescent="0.2">
      <c r="A893">
        <f>ROW(Source!A363)</f>
        <v>363</v>
      </c>
      <c r="B893">
        <v>33034105</v>
      </c>
      <c r="C893">
        <v>33036566</v>
      </c>
      <c r="D893">
        <v>32517311</v>
      </c>
      <c r="E893">
        <v>1</v>
      </c>
      <c r="F893">
        <v>1</v>
      </c>
      <c r="G893">
        <v>19</v>
      </c>
      <c r="H893">
        <v>3</v>
      </c>
      <c r="I893" t="s">
        <v>824</v>
      </c>
      <c r="J893" t="s">
        <v>825</v>
      </c>
      <c r="K893" t="s">
        <v>826</v>
      </c>
      <c r="L893">
        <v>1348</v>
      </c>
      <c r="N893">
        <v>1009</v>
      </c>
      <c r="O893" t="s">
        <v>19</v>
      </c>
      <c r="P893" t="s">
        <v>19</v>
      </c>
      <c r="Q893">
        <v>1000</v>
      </c>
      <c r="W893">
        <v>0</v>
      </c>
      <c r="X893">
        <v>1471527661</v>
      </c>
      <c r="Y893">
        <v>0.05</v>
      </c>
      <c r="AA893">
        <v>4752.91</v>
      </c>
      <c r="AB893">
        <v>0</v>
      </c>
      <c r="AC893">
        <v>0</v>
      </c>
      <c r="AD893">
        <v>0</v>
      </c>
      <c r="AE893">
        <v>4752.91</v>
      </c>
      <c r="AF893">
        <v>0</v>
      </c>
      <c r="AG893">
        <v>0</v>
      </c>
      <c r="AH893">
        <v>0</v>
      </c>
      <c r="AI893">
        <v>1</v>
      </c>
      <c r="AJ893">
        <v>1</v>
      </c>
      <c r="AK893">
        <v>1</v>
      </c>
      <c r="AL893">
        <v>1</v>
      </c>
      <c r="AN893">
        <v>0</v>
      </c>
      <c r="AO893">
        <v>1</v>
      </c>
      <c r="AP893">
        <v>0</v>
      </c>
      <c r="AQ893">
        <v>0</v>
      </c>
      <c r="AR893">
        <v>0</v>
      </c>
      <c r="AS893" t="s">
        <v>3</v>
      </c>
      <c r="AT893">
        <v>0.05</v>
      </c>
      <c r="AU893" t="s">
        <v>3</v>
      </c>
      <c r="AV893">
        <v>0</v>
      </c>
      <c r="AW893">
        <v>2</v>
      </c>
      <c r="AX893">
        <v>33036588</v>
      </c>
      <c r="AY893">
        <v>1</v>
      </c>
      <c r="AZ893">
        <v>0</v>
      </c>
      <c r="BA893">
        <v>848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Y893*Source!I363</f>
        <v>5.2999999999999998E-4</v>
      </c>
      <c r="CY893">
        <f t="shared" si="132"/>
        <v>4752.91</v>
      </c>
      <c r="CZ893">
        <f t="shared" si="133"/>
        <v>4752.91</v>
      </c>
      <c r="DA893">
        <f t="shared" si="134"/>
        <v>1</v>
      </c>
      <c r="DB893">
        <v>0</v>
      </c>
    </row>
    <row r="894" spans="1:106" x14ac:dyDescent="0.2">
      <c r="A894">
        <f>ROW(Source!A363)</f>
        <v>363</v>
      </c>
      <c r="B894">
        <v>33034105</v>
      </c>
      <c r="C894">
        <v>33036566</v>
      </c>
      <c r="D894">
        <v>32519061</v>
      </c>
      <c r="E894">
        <v>1</v>
      </c>
      <c r="F894">
        <v>1</v>
      </c>
      <c r="G894">
        <v>19</v>
      </c>
      <c r="H894">
        <v>3</v>
      </c>
      <c r="I894" t="s">
        <v>827</v>
      </c>
      <c r="J894" t="s">
        <v>828</v>
      </c>
      <c r="K894" t="s">
        <v>829</v>
      </c>
      <c r="L894">
        <v>1339</v>
      </c>
      <c r="N894">
        <v>1007</v>
      </c>
      <c r="O894" t="s">
        <v>830</v>
      </c>
      <c r="P894" t="s">
        <v>830</v>
      </c>
      <c r="Q894">
        <v>1</v>
      </c>
      <c r="W894">
        <v>0</v>
      </c>
      <c r="X894">
        <v>1653821073</v>
      </c>
      <c r="Y894">
        <v>1.75</v>
      </c>
      <c r="AA894">
        <v>29.98</v>
      </c>
      <c r="AB894">
        <v>0</v>
      </c>
      <c r="AC894">
        <v>0</v>
      </c>
      <c r="AD894">
        <v>0</v>
      </c>
      <c r="AE894">
        <v>29.98</v>
      </c>
      <c r="AF894">
        <v>0</v>
      </c>
      <c r="AG894">
        <v>0</v>
      </c>
      <c r="AH894">
        <v>0</v>
      </c>
      <c r="AI894">
        <v>1</v>
      </c>
      <c r="AJ894">
        <v>1</v>
      </c>
      <c r="AK894">
        <v>1</v>
      </c>
      <c r="AL894">
        <v>1</v>
      </c>
      <c r="AN894">
        <v>0</v>
      </c>
      <c r="AO894">
        <v>1</v>
      </c>
      <c r="AP894">
        <v>0</v>
      </c>
      <c r="AQ894">
        <v>0</v>
      </c>
      <c r="AR894">
        <v>0</v>
      </c>
      <c r="AS894" t="s">
        <v>3</v>
      </c>
      <c r="AT894">
        <v>1.75</v>
      </c>
      <c r="AU894" t="s">
        <v>3</v>
      </c>
      <c r="AV894">
        <v>0</v>
      </c>
      <c r="AW894">
        <v>2</v>
      </c>
      <c r="AX894">
        <v>33036590</v>
      </c>
      <c r="AY894">
        <v>1</v>
      </c>
      <c r="AZ894">
        <v>0</v>
      </c>
      <c r="BA894">
        <v>849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Y894*Source!I363</f>
        <v>1.8550000000000001E-2</v>
      </c>
      <c r="CY894">
        <f t="shared" si="132"/>
        <v>29.98</v>
      </c>
      <c r="CZ894">
        <f t="shared" si="133"/>
        <v>29.98</v>
      </c>
      <c r="DA894">
        <f t="shared" si="134"/>
        <v>1</v>
      </c>
      <c r="DB894">
        <v>0</v>
      </c>
    </row>
    <row r="895" spans="1:106" x14ac:dyDescent="0.2">
      <c r="A895">
        <f>ROW(Source!A363)</f>
        <v>363</v>
      </c>
      <c r="B895">
        <v>33034105</v>
      </c>
      <c r="C895">
        <v>33036566</v>
      </c>
      <c r="D895">
        <v>32517740</v>
      </c>
      <c r="E895">
        <v>1</v>
      </c>
      <c r="F895">
        <v>1</v>
      </c>
      <c r="G895">
        <v>19</v>
      </c>
      <c r="H895">
        <v>3</v>
      </c>
      <c r="I895" t="s">
        <v>831</v>
      </c>
      <c r="J895" t="s">
        <v>832</v>
      </c>
      <c r="K895" t="s">
        <v>833</v>
      </c>
      <c r="L895">
        <v>1339</v>
      </c>
      <c r="N895">
        <v>1007</v>
      </c>
      <c r="O895" t="s">
        <v>830</v>
      </c>
      <c r="P895" t="s">
        <v>830</v>
      </c>
      <c r="Q895">
        <v>1</v>
      </c>
      <c r="W895">
        <v>0</v>
      </c>
      <c r="X895">
        <v>-86784973</v>
      </c>
      <c r="Y895">
        <v>0.08</v>
      </c>
      <c r="AA895">
        <v>4993.7</v>
      </c>
      <c r="AB895">
        <v>0</v>
      </c>
      <c r="AC895">
        <v>0</v>
      </c>
      <c r="AD895">
        <v>0</v>
      </c>
      <c r="AE895">
        <v>4993.7</v>
      </c>
      <c r="AF895">
        <v>0</v>
      </c>
      <c r="AG895">
        <v>0</v>
      </c>
      <c r="AH895">
        <v>0</v>
      </c>
      <c r="AI895">
        <v>1</v>
      </c>
      <c r="AJ895">
        <v>1</v>
      </c>
      <c r="AK895">
        <v>1</v>
      </c>
      <c r="AL895">
        <v>1</v>
      </c>
      <c r="AN895">
        <v>0</v>
      </c>
      <c r="AO895">
        <v>1</v>
      </c>
      <c r="AP895">
        <v>0</v>
      </c>
      <c r="AQ895">
        <v>0</v>
      </c>
      <c r="AR895">
        <v>0</v>
      </c>
      <c r="AS895" t="s">
        <v>3</v>
      </c>
      <c r="AT895">
        <v>0.08</v>
      </c>
      <c r="AU895" t="s">
        <v>3</v>
      </c>
      <c r="AV895">
        <v>0</v>
      </c>
      <c r="AW895">
        <v>2</v>
      </c>
      <c r="AX895">
        <v>33036591</v>
      </c>
      <c r="AY895">
        <v>1</v>
      </c>
      <c r="AZ895">
        <v>0</v>
      </c>
      <c r="BA895">
        <v>850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Y895*Source!I363</f>
        <v>8.4800000000000001E-4</v>
      </c>
      <c r="CY895">
        <f t="shared" si="132"/>
        <v>4993.7</v>
      </c>
      <c r="CZ895">
        <f t="shared" si="133"/>
        <v>4993.7</v>
      </c>
      <c r="DA895">
        <f t="shared" si="134"/>
        <v>1</v>
      </c>
      <c r="DB895">
        <v>0</v>
      </c>
    </row>
    <row r="896" spans="1:106" x14ac:dyDescent="0.2">
      <c r="A896">
        <f>ROW(Source!A363)</f>
        <v>363</v>
      </c>
      <c r="B896">
        <v>33034105</v>
      </c>
      <c r="C896">
        <v>33036566</v>
      </c>
      <c r="D896">
        <v>32517729</v>
      </c>
      <c r="E896">
        <v>1</v>
      </c>
      <c r="F896">
        <v>1</v>
      </c>
      <c r="G896">
        <v>19</v>
      </c>
      <c r="H896">
        <v>3</v>
      </c>
      <c r="I896" t="s">
        <v>834</v>
      </c>
      <c r="J896" t="s">
        <v>835</v>
      </c>
      <c r="K896" t="s">
        <v>836</v>
      </c>
      <c r="L896">
        <v>1339</v>
      </c>
      <c r="N896">
        <v>1007</v>
      </c>
      <c r="O896" t="s">
        <v>830</v>
      </c>
      <c r="P896" t="s">
        <v>830</v>
      </c>
      <c r="Q896">
        <v>1</v>
      </c>
      <c r="W896">
        <v>0</v>
      </c>
      <c r="X896">
        <v>-36459073</v>
      </c>
      <c r="Y896">
        <v>0.69</v>
      </c>
      <c r="AA896">
        <v>3762.19</v>
      </c>
      <c r="AB896">
        <v>0</v>
      </c>
      <c r="AC896">
        <v>0</v>
      </c>
      <c r="AD896">
        <v>0</v>
      </c>
      <c r="AE896">
        <v>3762.19</v>
      </c>
      <c r="AF896">
        <v>0</v>
      </c>
      <c r="AG896">
        <v>0</v>
      </c>
      <c r="AH896">
        <v>0</v>
      </c>
      <c r="AI896">
        <v>1</v>
      </c>
      <c r="AJ896">
        <v>1</v>
      </c>
      <c r="AK896">
        <v>1</v>
      </c>
      <c r="AL896">
        <v>1</v>
      </c>
      <c r="AN896">
        <v>0</v>
      </c>
      <c r="AO896">
        <v>1</v>
      </c>
      <c r="AP896">
        <v>0</v>
      </c>
      <c r="AQ896">
        <v>0</v>
      </c>
      <c r="AR896">
        <v>0</v>
      </c>
      <c r="AS896" t="s">
        <v>3</v>
      </c>
      <c r="AT896">
        <v>0.69</v>
      </c>
      <c r="AU896" t="s">
        <v>3</v>
      </c>
      <c r="AV896">
        <v>0</v>
      </c>
      <c r="AW896">
        <v>2</v>
      </c>
      <c r="AX896">
        <v>33036592</v>
      </c>
      <c r="AY896">
        <v>1</v>
      </c>
      <c r="AZ896">
        <v>0</v>
      </c>
      <c r="BA896">
        <v>851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Y896*Source!I363</f>
        <v>7.3139999999999993E-3</v>
      </c>
      <c r="CY896">
        <f t="shared" si="132"/>
        <v>3762.19</v>
      </c>
      <c r="CZ896">
        <f t="shared" si="133"/>
        <v>3762.19</v>
      </c>
      <c r="DA896">
        <f t="shared" si="134"/>
        <v>1</v>
      </c>
      <c r="DB896">
        <v>0</v>
      </c>
    </row>
    <row r="897" spans="1:106" x14ac:dyDescent="0.2">
      <c r="A897">
        <f>ROW(Source!A363)</f>
        <v>363</v>
      </c>
      <c r="B897">
        <v>33034105</v>
      </c>
      <c r="C897">
        <v>33036566</v>
      </c>
      <c r="D897">
        <v>32517783</v>
      </c>
      <c r="E897">
        <v>1</v>
      </c>
      <c r="F897">
        <v>1</v>
      </c>
      <c r="G897">
        <v>19</v>
      </c>
      <c r="H897">
        <v>3</v>
      </c>
      <c r="I897" t="s">
        <v>837</v>
      </c>
      <c r="J897" t="s">
        <v>838</v>
      </c>
      <c r="K897" t="s">
        <v>839</v>
      </c>
      <c r="L897">
        <v>1339</v>
      </c>
      <c r="N897">
        <v>1007</v>
      </c>
      <c r="O897" t="s">
        <v>830</v>
      </c>
      <c r="P897" t="s">
        <v>830</v>
      </c>
      <c r="Q897">
        <v>1</v>
      </c>
      <c r="W897">
        <v>0</v>
      </c>
      <c r="X897">
        <v>-1282603236</v>
      </c>
      <c r="Y897">
        <v>0.2</v>
      </c>
      <c r="AA897">
        <v>5631.96</v>
      </c>
      <c r="AB897">
        <v>0</v>
      </c>
      <c r="AC897">
        <v>0</v>
      </c>
      <c r="AD897">
        <v>0</v>
      </c>
      <c r="AE897">
        <v>5631.96</v>
      </c>
      <c r="AF897">
        <v>0</v>
      </c>
      <c r="AG897">
        <v>0</v>
      </c>
      <c r="AH897">
        <v>0</v>
      </c>
      <c r="AI897">
        <v>1</v>
      </c>
      <c r="AJ897">
        <v>1</v>
      </c>
      <c r="AK897">
        <v>1</v>
      </c>
      <c r="AL897">
        <v>1</v>
      </c>
      <c r="AN897">
        <v>0</v>
      </c>
      <c r="AO897">
        <v>1</v>
      </c>
      <c r="AP897">
        <v>0</v>
      </c>
      <c r="AQ897">
        <v>0</v>
      </c>
      <c r="AR897">
        <v>0</v>
      </c>
      <c r="AS897" t="s">
        <v>3</v>
      </c>
      <c r="AT897">
        <v>0.2</v>
      </c>
      <c r="AU897" t="s">
        <v>3</v>
      </c>
      <c r="AV897">
        <v>0</v>
      </c>
      <c r="AW897">
        <v>2</v>
      </c>
      <c r="AX897">
        <v>33036593</v>
      </c>
      <c r="AY897">
        <v>1</v>
      </c>
      <c r="AZ897">
        <v>0</v>
      </c>
      <c r="BA897">
        <v>852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Y897*Source!I363</f>
        <v>2.1199999999999999E-3</v>
      </c>
      <c r="CY897">
        <f t="shared" si="132"/>
        <v>5631.96</v>
      </c>
      <c r="CZ897">
        <f t="shared" si="133"/>
        <v>5631.96</v>
      </c>
      <c r="DA897">
        <f t="shared" si="134"/>
        <v>1</v>
      </c>
      <c r="DB897">
        <v>0</v>
      </c>
    </row>
    <row r="898" spans="1:106" x14ac:dyDescent="0.2">
      <c r="A898">
        <f>ROW(Source!A363)</f>
        <v>363</v>
      </c>
      <c r="B898">
        <v>33034105</v>
      </c>
      <c r="C898">
        <v>33036566</v>
      </c>
      <c r="D898">
        <v>32517784</v>
      </c>
      <c r="E898">
        <v>1</v>
      </c>
      <c r="F898">
        <v>1</v>
      </c>
      <c r="G898">
        <v>19</v>
      </c>
      <c r="H898">
        <v>3</v>
      </c>
      <c r="I898" t="s">
        <v>840</v>
      </c>
      <c r="J898" t="s">
        <v>841</v>
      </c>
      <c r="K898" t="s">
        <v>842</v>
      </c>
      <c r="L898">
        <v>1339</v>
      </c>
      <c r="N898">
        <v>1007</v>
      </c>
      <c r="O898" t="s">
        <v>830</v>
      </c>
      <c r="P898" t="s">
        <v>830</v>
      </c>
      <c r="Q898">
        <v>1</v>
      </c>
      <c r="W898">
        <v>0</v>
      </c>
      <c r="X898">
        <v>966492149</v>
      </c>
      <c r="Y898">
        <v>0.69</v>
      </c>
      <c r="AA898">
        <v>5631.96</v>
      </c>
      <c r="AB898">
        <v>0</v>
      </c>
      <c r="AC898">
        <v>0</v>
      </c>
      <c r="AD898">
        <v>0</v>
      </c>
      <c r="AE898">
        <v>5631.96</v>
      </c>
      <c r="AF898">
        <v>0</v>
      </c>
      <c r="AG898">
        <v>0</v>
      </c>
      <c r="AH898">
        <v>0</v>
      </c>
      <c r="AI898">
        <v>1</v>
      </c>
      <c r="AJ898">
        <v>1</v>
      </c>
      <c r="AK898">
        <v>1</v>
      </c>
      <c r="AL898">
        <v>1</v>
      </c>
      <c r="AN898">
        <v>0</v>
      </c>
      <c r="AO898">
        <v>1</v>
      </c>
      <c r="AP898">
        <v>0</v>
      </c>
      <c r="AQ898">
        <v>0</v>
      </c>
      <c r="AR898">
        <v>0</v>
      </c>
      <c r="AS898" t="s">
        <v>3</v>
      </c>
      <c r="AT898">
        <v>0.69</v>
      </c>
      <c r="AU898" t="s">
        <v>3</v>
      </c>
      <c r="AV898">
        <v>0</v>
      </c>
      <c r="AW898">
        <v>2</v>
      </c>
      <c r="AX898">
        <v>33036594</v>
      </c>
      <c r="AY898">
        <v>1</v>
      </c>
      <c r="AZ898">
        <v>0</v>
      </c>
      <c r="BA898">
        <v>853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Y898*Source!I363</f>
        <v>7.3139999999999993E-3</v>
      </c>
      <c r="CY898">
        <f t="shared" si="132"/>
        <v>5631.96</v>
      </c>
      <c r="CZ898">
        <f t="shared" si="133"/>
        <v>5631.96</v>
      </c>
      <c r="DA898">
        <f t="shared" si="134"/>
        <v>1</v>
      </c>
      <c r="DB898">
        <v>0</v>
      </c>
    </row>
    <row r="899" spans="1:106" x14ac:dyDescent="0.2">
      <c r="A899">
        <f>ROW(Source!A363)</f>
        <v>363</v>
      </c>
      <c r="B899">
        <v>33034105</v>
      </c>
      <c r="C899">
        <v>33036566</v>
      </c>
      <c r="D899">
        <v>32519911</v>
      </c>
      <c r="E899">
        <v>1</v>
      </c>
      <c r="F899">
        <v>1</v>
      </c>
      <c r="G899">
        <v>19</v>
      </c>
      <c r="H899">
        <v>3</v>
      </c>
      <c r="I899" t="s">
        <v>843</v>
      </c>
      <c r="J899" t="s">
        <v>844</v>
      </c>
      <c r="K899" t="s">
        <v>845</v>
      </c>
      <c r="L899">
        <v>1339</v>
      </c>
      <c r="N899">
        <v>1007</v>
      </c>
      <c r="O899" t="s">
        <v>830</v>
      </c>
      <c r="P899" t="s">
        <v>830</v>
      </c>
      <c r="Q899">
        <v>1</v>
      </c>
      <c r="W899">
        <v>0</v>
      </c>
      <c r="X899">
        <v>-1613524913</v>
      </c>
      <c r="Y899">
        <v>102</v>
      </c>
      <c r="AA899">
        <v>3195.93</v>
      </c>
      <c r="AB899">
        <v>0</v>
      </c>
      <c r="AC899">
        <v>0</v>
      </c>
      <c r="AD899">
        <v>0</v>
      </c>
      <c r="AE899">
        <v>3195.93</v>
      </c>
      <c r="AF899">
        <v>0</v>
      </c>
      <c r="AG899">
        <v>0</v>
      </c>
      <c r="AH899">
        <v>0</v>
      </c>
      <c r="AI899">
        <v>1</v>
      </c>
      <c r="AJ899">
        <v>1</v>
      </c>
      <c r="AK899">
        <v>1</v>
      </c>
      <c r="AL899">
        <v>1</v>
      </c>
      <c r="AN899">
        <v>0</v>
      </c>
      <c r="AO899">
        <v>1</v>
      </c>
      <c r="AP899">
        <v>0</v>
      </c>
      <c r="AQ899">
        <v>0</v>
      </c>
      <c r="AR899">
        <v>0</v>
      </c>
      <c r="AS899" t="s">
        <v>3</v>
      </c>
      <c r="AT899">
        <v>102</v>
      </c>
      <c r="AU899" t="s">
        <v>3</v>
      </c>
      <c r="AV899">
        <v>0</v>
      </c>
      <c r="AW899">
        <v>2</v>
      </c>
      <c r="AX899">
        <v>33036595</v>
      </c>
      <c r="AY899">
        <v>1</v>
      </c>
      <c r="AZ899">
        <v>0</v>
      </c>
      <c r="BA899">
        <v>854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Y899*Source!I363</f>
        <v>1.0811999999999999</v>
      </c>
      <c r="CY899">
        <f t="shared" si="132"/>
        <v>3195.93</v>
      </c>
      <c r="CZ899">
        <f t="shared" si="133"/>
        <v>3195.93</v>
      </c>
      <c r="DA899">
        <f t="shared" si="134"/>
        <v>1</v>
      </c>
      <c r="DB899">
        <v>0</v>
      </c>
    </row>
    <row r="900" spans="1:106" x14ac:dyDescent="0.2">
      <c r="A900">
        <f>ROW(Source!A363)</f>
        <v>363</v>
      </c>
      <c r="B900">
        <v>33034105</v>
      </c>
      <c r="C900">
        <v>33036566</v>
      </c>
      <c r="D900">
        <v>32521663</v>
      </c>
      <c r="E900">
        <v>1</v>
      </c>
      <c r="F900">
        <v>1</v>
      </c>
      <c r="G900">
        <v>19</v>
      </c>
      <c r="H900">
        <v>3</v>
      </c>
      <c r="I900" t="s">
        <v>846</v>
      </c>
      <c r="J900" t="s">
        <v>847</v>
      </c>
      <c r="K900" t="s">
        <v>848</v>
      </c>
      <c r="L900">
        <v>1327</v>
      </c>
      <c r="N900">
        <v>1005</v>
      </c>
      <c r="O900" t="s">
        <v>823</v>
      </c>
      <c r="P900" t="s">
        <v>823</v>
      </c>
      <c r="Q900">
        <v>1</v>
      </c>
      <c r="W900">
        <v>0</v>
      </c>
      <c r="X900">
        <v>603730207</v>
      </c>
      <c r="Y900">
        <v>49.5</v>
      </c>
      <c r="AA900">
        <v>207.09</v>
      </c>
      <c r="AB900">
        <v>0</v>
      </c>
      <c r="AC900">
        <v>0</v>
      </c>
      <c r="AD900">
        <v>0</v>
      </c>
      <c r="AE900">
        <v>207.09</v>
      </c>
      <c r="AF900">
        <v>0</v>
      </c>
      <c r="AG900">
        <v>0</v>
      </c>
      <c r="AH900">
        <v>0</v>
      </c>
      <c r="AI900">
        <v>1</v>
      </c>
      <c r="AJ900">
        <v>1</v>
      </c>
      <c r="AK900">
        <v>1</v>
      </c>
      <c r="AL900">
        <v>1</v>
      </c>
      <c r="AN900">
        <v>0</v>
      </c>
      <c r="AO900">
        <v>1</v>
      </c>
      <c r="AP900">
        <v>0</v>
      </c>
      <c r="AQ900">
        <v>0</v>
      </c>
      <c r="AR900">
        <v>0</v>
      </c>
      <c r="AS900" t="s">
        <v>3</v>
      </c>
      <c r="AT900">
        <v>49.5</v>
      </c>
      <c r="AU900" t="s">
        <v>3</v>
      </c>
      <c r="AV900">
        <v>0</v>
      </c>
      <c r="AW900">
        <v>2</v>
      </c>
      <c r="AX900">
        <v>33036596</v>
      </c>
      <c r="AY900">
        <v>1</v>
      </c>
      <c r="AZ900">
        <v>0</v>
      </c>
      <c r="BA900">
        <v>855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Y900*Source!I363</f>
        <v>0.52470000000000006</v>
      </c>
      <c r="CY900">
        <f t="shared" si="132"/>
        <v>207.09</v>
      </c>
      <c r="CZ900">
        <f t="shared" si="133"/>
        <v>207.09</v>
      </c>
      <c r="DA900">
        <f t="shared" si="134"/>
        <v>1</v>
      </c>
      <c r="DB900">
        <v>0</v>
      </c>
    </row>
    <row r="901" spans="1:106" x14ac:dyDescent="0.2">
      <c r="A901">
        <f>ROW(Source!A366)</f>
        <v>366</v>
      </c>
      <c r="B901">
        <v>33034105</v>
      </c>
      <c r="C901">
        <v>33036599</v>
      </c>
      <c r="D901">
        <v>32505425</v>
      </c>
      <c r="E901">
        <v>19</v>
      </c>
      <c r="F901">
        <v>1</v>
      </c>
      <c r="G901">
        <v>19</v>
      </c>
      <c r="H901">
        <v>1</v>
      </c>
      <c r="I901" t="s">
        <v>795</v>
      </c>
      <c r="J901" t="s">
        <v>3</v>
      </c>
      <c r="K901" t="s">
        <v>796</v>
      </c>
      <c r="L901">
        <v>1191</v>
      </c>
      <c r="N901">
        <v>1013</v>
      </c>
      <c r="O901" t="s">
        <v>797</v>
      </c>
      <c r="P901" t="s">
        <v>797</v>
      </c>
      <c r="Q901">
        <v>1</v>
      </c>
      <c r="W901">
        <v>0</v>
      </c>
      <c r="X901">
        <v>476480486</v>
      </c>
      <c r="Y901">
        <v>36.11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1</v>
      </c>
      <c r="AJ901">
        <v>1</v>
      </c>
      <c r="AK901">
        <v>1</v>
      </c>
      <c r="AL901">
        <v>1</v>
      </c>
      <c r="AN901">
        <v>0</v>
      </c>
      <c r="AO901">
        <v>1</v>
      </c>
      <c r="AP901">
        <v>0</v>
      </c>
      <c r="AQ901">
        <v>0</v>
      </c>
      <c r="AR901">
        <v>0</v>
      </c>
      <c r="AS901" t="s">
        <v>3</v>
      </c>
      <c r="AT901">
        <v>36.11</v>
      </c>
      <c r="AU901" t="s">
        <v>3</v>
      </c>
      <c r="AV901">
        <v>1</v>
      </c>
      <c r="AW901">
        <v>2</v>
      </c>
      <c r="AX901">
        <v>33036605</v>
      </c>
      <c r="AY901">
        <v>1</v>
      </c>
      <c r="AZ901">
        <v>0</v>
      </c>
      <c r="BA901">
        <v>856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Y901*Source!I366</f>
        <v>2.7764978999999999</v>
      </c>
      <c r="CY901">
        <f>AD901</f>
        <v>0</v>
      </c>
      <c r="CZ901">
        <f>AH901</f>
        <v>0</v>
      </c>
      <c r="DA901">
        <f>AL901</f>
        <v>1</v>
      </c>
      <c r="DB901">
        <v>0</v>
      </c>
    </row>
    <row r="902" spans="1:106" x14ac:dyDescent="0.2">
      <c r="A902">
        <f>ROW(Source!A366)</f>
        <v>366</v>
      </c>
      <c r="B902">
        <v>33034105</v>
      </c>
      <c r="C902">
        <v>33036599</v>
      </c>
      <c r="D902">
        <v>32516754</v>
      </c>
      <c r="E902">
        <v>1</v>
      </c>
      <c r="F902">
        <v>1</v>
      </c>
      <c r="G902">
        <v>19</v>
      </c>
      <c r="H902">
        <v>2</v>
      </c>
      <c r="I902" t="s">
        <v>798</v>
      </c>
      <c r="J902" t="s">
        <v>799</v>
      </c>
      <c r="K902" t="s">
        <v>800</v>
      </c>
      <c r="L902">
        <v>1368</v>
      </c>
      <c r="N902">
        <v>1011</v>
      </c>
      <c r="O902" t="s">
        <v>801</v>
      </c>
      <c r="P902" t="s">
        <v>801</v>
      </c>
      <c r="Q902">
        <v>1</v>
      </c>
      <c r="W902">
        <v>0</v>
      </c>
      <c r="X902">
        <v>-1683917449</v>
      </c>
      <c r="Y902">
        <v>21.91</v>
      </c>
      <c r="AA902">
        <v>0</v>
      </c>
      <c r="AB902">
        <v>70.98</v>
      </c>
      <c r="AC902">
        <v>6.52</v>
      </c>
      <c r="AD902">
        <v>0</v>
      </c>
      <c r="AE902">
        <v>0</v>
      </c>
      <c r="AF902">
        <v>70.98</v>
      </c>
      <c r="AG902">
        <v>6.52</v>
      </c>
      <c r="AH902">
        <v>0</v>
      </c>
      <c r="AI902">
        <v>1</v>
      </c>
      <c r="AJ902">
        <v>1</v>
      </c>
      <c r="AK902">
        <v>1</v>
      </c>
      <c r="AL902">
        <v>1</v>
      </c>
      <c r="AN902">
        <v>0</v>
      </c>
      <c r="AO902">
        <v>1</v>
      </c>
      <c r="AP902">
        <v>0</v>
      </c>
      <c r="AQ902">
        <v>0</v>
      </c>
      <c r="AR902">
        <v>0</v>
      </c>
      <c r="AS902" t="s">
        <v>3</v>
      </c>
      <c r="AT902">
        <v>21.91</v>
      </c>
      <c r="AU902" t="s">
        <v>3</v>
      </c>
      <c r="AV902">
        <v>0</v>
      </c>
      <c r="AW902">
        <v>2</v>
      </c>
      <c r="AX902">
        <v>33036606</v>
      </c>
      <c r="AY902">
        <v>1</v>
      </c>
      <c r="AZ902">
        <v>0</v>
      </c>
      <c r="BA902">
        <v>857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Y902*Source!I366</f>
        <v>1.6846599</v>
      </c>
      <c r="CY902">
        <f>AB902</f>
        <v>70.98</v>
      </c>
      <c r="CZ902">
        <f>AF902</f>
        <v>70.98</v>
      </c>
      <c r="DA902">
        <f>AJ902</f>
        <v>1</v>
      </c>
      <c r="DB902">
        <v>0</v>
      </c>
    </row>
    <row r="903" spans="1:106" x14ac:dyDescent="0.2">
      <c r="A903">
        <f>ROW(Source!A366)</f>
        <v>366</v>
      </c>
      <c r="B903">
        <v>33034105</v>
      </c>
      <c r="C903">
        <v>33036599</v>
      </c>
      <c r="D903">
        <v>32518977</v>
      </c>
      <c r="E903">
        <v>1</v>
      </c>
      <c r="F903">
        <v>1</v>
      </c>
      <c r="G903">
        <v>19</v>
      </c>
      <c r="H903">
        <v>3</v>
      </c>
      <c r="I903" t="s">
        <v>802</v>
      </c>
      <c r="J903" t="s">
        <v>803</v>
      </c>
      <c r="K903" t="s">
        <v>804</v>
      </c>
      <c r="L903">
        <v>1348</v>
      </c>
      <c r="N903">
        <v>1009</v>
      </c>
      <c r="O903" t="s">
        <v>19</v>
      </c>
      <c r="P903" t="s">
        <v>19</v>
      </c>
      <c r="Q903">
        <v>1000</v>
      </c>
      <c r="W903">
        <v>0</v>
      </c>
      <c r="X903">
        <v>-1592467254</v>
      </c>
      <c r="Y903">
        <v>0.03</v>
      </c>
      <c r="AA903">
        <v>117442.26</v>
      </c>
      <c r="AB903">
        <v>0</v>
      </c>
      <c r="AC903">
        <v>0</v>
      </c>
      <c r="AD903">
        <v>0</v>
      </c>
      <c r="AE903">
        <v>117442.26</v>
      </c>
      <c r="AF903">
        <v>0</v>
      </c>
      <c r="AG903">
        <v>0</v>
      </c>
      <c r="AH903">
        <v>0</v>
      </c>
      <c r="AI903">
        <v>1</v>
      </c>
      <c r="AJ903">
        <v>1</v>
      </c>
      <c r="AK903">
        <v>1</v>
      </c>
      <c r="AL903">
        <v>1</v>
      </c>
      <c r="AN903">
        <v>0</v>
      </c>
      <c r="AO903">
        <v>1</v>
      </c>
      <c r="AP903">
        <v>0</v>
      </c>
      <c r="AQ903">
        <v>0</v>
      </c>
      <c r="AR903">
        <v>0</v>
      </c>
      <c r="AS903" t="s">
        <v>3</v>
      </c>
      <c r="AT903">
        <v>0.03</v>
      </c>
      <c r="AU903" t="s">
        <v>3</v>
      </c>
      <c r="AV903">
        <v>0</v>
      </c>
      <c r="AW903">
        <v>2</v>
      </c>
      <c r="AX903">
        <v>33036607</v>
      </c>
      <c r="AY903">
        <v>1</v>
      </c>
      <c r="AZ903">
        <v>0</v>
      </c>
      <c r="BA903">
        <v>858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Y903*Source!I366</f>
        <v>2.3067000000000001E-3</v>
      </c>
      <c r="CY903">
        <f>AA903</f>
        <v>117442.26</v>
      </c>
      <c r="CZ903">
        <f>AE903</f>
        <v>117442.26</v>
      </c>
      <c r="DA903">
        <f>AI903</f>
        <v>1</v>
      </c>
      <c r="DB903">
        <v>0</v>
      </c>
    </row>
    <row r="904" spans="1:106" x14ac:dyDescent="0.2">
      <c r="A904">
        <f>ROW(Source!A366)</f>
        <v>366</v>
      </c>
      <c r="B904">
        <v>33034105</v>
      </c>
      <c r="C904">
        <v>33036599</v>
      </c>
      <c r="D904">
        <v>32520163</v>
      </c>
      <c r="E904">
        <v>1</v>
      </c>
      <c r="F904">
        <v>1</v>
      </c>
      <c r="G904">
        <v>19</v>
      </c>
      <c r="H904">
        <v>3</v>
      </c>
      <c r="I904" t="s">
        <v>25</v>
      </c>
      <c r="J904" t="s">
        <v>27</v>
      </c>
      <c r="K904" t="s">
        <v>26</v>
      </c>
      <c r="L904">
        <v>1348</v>
      </c>
      <c r="N904">
        <v>1009</v>
      </c>
      <c r="O904" t="s">
        <v>19</v>
      </c>
      <c r="P904" t="s">
        <v>19</v>
      </c>
      <c r="Q904">
        <v>1000</v>
      </c>
      <c r="W904">
        <v>0</v>
      </c>
      <c r="X904">
        <v>-1467733540</v>
      </c>
      <c r="Y904">
        <v>1</v>
      </c>
      <c r="AA904">
        <v>53410.15</v>
      </c>
      <c r="AB904">
        <v>0</v>
      </c>
      <c r="AC904">
        <v>0</v>
      </c>
      <c r="AD904">
        <v>0</v>
      </c>
      <c r="AE904">
        <v>53410.15</v>
      </c>
      <c r="AF904">
        <v>0</v>
      </c>
      <c r="AG904">
        <v>0</v>
      </c>
      <c r="AH904">
        <v>0</v>
      </c>
      <c r="AI904">
        <v>1</v>
      </c>
      <c r="AJ904">
        <v>1</v>
      </c>
      <c r="AK904">
        <v>1</v>
      </c>
      <c r="AL904">
        <v>1</v>
      </c>
      <c r="AN904">
        <v>0</v>
      </c>
      <c r="AO904">
        <v>1</v>
      </c>
      <c r="AP904">
        <v>0</v>
      </c>
      <c r="AQ904">
        <v>0</v>
      </c>
      <c r="AR904">
        <v>0</v>
      </c>
      <c r="AS904" t="s">
        <v>3</v>
      </c>
      <c r="AT904">
        <v>1</v>
      </c>
      <c r="AU904" t="s">
        <v>3</v>
      </c>
      <c r="AV904">
        <v>0</v>
      </c>
      <c r="AW904">
        <v>2</v>
      </c>
      <c r="AX904">
        <v>33036608</v>
      </c>
      <c r="AY904">
        <v>1</v>
      </c>
      <c r="AZ904">
        <v>0</v>
      </c>
      <c r="BA904">
        <v>859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Y904*Source!I366</f>
        <v>7.689E-2</v>
      </c>
      <c r="CY904">
        <f>AA904</f>
        <v>53410.15</v>
      </c>
      <c r="CZ904">
        <f>AE904</f>
        <v>53410.15</v>
      </c>
      <c r="DA904">
        <f>AI904</f>
        <v>1</v>
      </c>
      <c r="DB904">
        <v>0</v>
      </c>
    </row>
    <row r="905" spans="1:106" x14ac:dyDescent="0.2">
      <c r="A905">
        <f>ROW(Source!A366)</f>
        <v>366</v>
      </c>
      <c r="B905">
        <v>33034105</v>
      </c>
      <c r="C905">
        <v>33036599</v>
      </c>
      <c r="D905">
        <v>32520163</v>
      </c>
      <c r="E905">
        <v>1</v>
      </c>
      <c r="F905">
        <v>1</v>
      </c>
      <c r="G905">
        <v>19</v>
      </c>
      <c r="H905">
        <v>3</v>
      </c>
      <c r="I905" t="s">
        <v>25</v>
      </c>
      <c r="J905" t="s">
        <v>27</v>
      </c>
      <c r="K905" t="s">
        <v>26</v>
      </c>
      <c r="L905">
        <v>1348</v>
      </c>
      <c r="N905">
        <v>1009</v>
      </c>
      <c r="O905" t="s">
        <v>19</v>
      </c>
      <c r="P905" t="s">
        <v>19</v>
      </c>
      <c r="Q905">
        <v>1000</v>
      </c>
      <c r="W905">
        <v>0</v>
      </c>
      <c r="X905">
        <v>-1467733540</v>
      </c>
      <c r="Y905">
        <v>-1</v>
      </c>
      <c r="AA905">
        <v>53410.15</v>
      </c>
      <c r="AB905">
        <v>0</v>
      </c>
      <c r="AC905">
        <v>0</v>
      </c>
      <c r="AD905">
        <v>0</v>
      </c>
      <c r="AE905">
        <v>53410.15</v>
      </c>
      <c r="AF905">
        <v>0</v>
      </c>
      <c r="AG905">
        <v>0</v>
      </c>
      <c r="AH905">
        <v>0</v>
      </c>
      <c r="AI905">
        <v>1</v>
      </c>
      <c r="AJ905">
        <v>1</v>
      </c>
      <c r="AK905">
        <v>1</v>
      </c>
      <c r="AL905">
        <v>1</v>
      </c>
      <c r="AN905">
        <v>0</v>
      </c>
      <c r="AO905">
        <v>0</v>
      </c>
      <c r="AP905">
        <v>0</v>
      </c>
      <c r="AQ905">
        <v>0</v>
      </c>
      <c r="AR905">
        <v>0</v>
      </c>
      <c r="AS905" t="s">
        <v>3</v>
      </c>
      <c r="AT905">
        <v>-1</v>
      </c>
      <c r="AU905" t="s">
        <v>3</v>
      </c>
      <c r="AV905">
        <v>0</v>
      </c>
      <c r="AW905">
        <v>1</v>
      </c>
      <c r="AX905">
        <v>-1</v>
      </c>
      <c r="AY905">
        <v>0</v>
      </c>
      <c r="AZ905">
        <v>0</v>
      </c>
      <c r="BA905" t="s">
        <v>3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Y905*Source!I366</f>
        <v>-7.689E-2</v>
      </c>
      <c r="CY905">
        <f>AA905</f>
        <v>53410.15</v>
      </c>
      <c r="CZ905">
        <f>AE905</f>
        <v>53410.15</v>
      </c>
      <c r="DA905">
        <f>AI905</f>
        <v>1</v>
      </c>
      <c r="DB905">
        <v>0</v>
      </c>
    </row>
    <row r="906" spans="1:106" x14ac:dyDescent="0.2">
      <c r="A906">
        <f>ROW(Source!A368)</f>
        <v>368</v>
      </c>
      <c r="B906">
        <v>33034105</v>
      </c>
      <c r="C906">
        <v>33036610</v>
      </c>
      <c r="D906">
        <v>32505425</v>
      </c>
      <c r="E906">
        <v>19</v>
      </c>
      <c r="F906">
        <v>1</v>
      </c>
      <c r="G906">
        <v>19</v>
      </c>
      <c r="H906">
        <v>1</v>
      </c>
      <c r="I906" t="s">
        <v>795</v>
      </c>
      <c r="J906" t="s">
        <v>3</v>
      </c>
      <c r="K906" t="s">
        <v>796</v>
      </c>
      <c r="L906">
        <v>1191</v>
      </c>
      <c r="N906">
        <v>1013</v>
      </c>
      <c r="O906" t="s">
        <v>797</v>
      </c>
      <c r="P906" t="s">
        <v>797</v>
      </c>
      <c r="Q906">
        <v>1</v>
      </c>
      <c r="W906">
        <v>0</v>
      </c>
      <c r="X906">
        <v>476480486</v>
      </c>
      <c r="Y906">
        <v>453.1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1</v>
      </c>
      <c r="AJ906">
        <v>1</v>
      </c>
      <c r="AK906">
        <v>1</v>
      </c>
      <c r="AL906">
        <v>1</v>
      </c>
      <c r="AN906">
        <v>0</v>
      </c>
      <c r="AO906">
        <v>1</v>
      </c>
      <c r="AP906">
        <v>0</v>
      </c>
      <c r="AQ906">
        <v>0</v>
      </c>
      <c r="AR906">
        <v>0</v>
      </c>
      <c r="AS906" t="s">
        <v>3</v>
      </c>
      <c r="AT906">
        <v>453.1</v>
      </c>
      <c r="AU906" t="s">
        <v>3</v>
      </c>
      <c r="AV906">
        <v>1</v>
      </c>
      <c r="AW906">
        <v>2</v>
      </c>
      <c r="AX906">
        <v>33036626</v>
      </c>
      <c r="AY906">
        <v>1</v>
      </c>
      <c r="AZ906">
        <v>0</v>
      </c>
      <c r="BA906">
        <v>860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Y906*Source!I368</f>
        <v>4.8028599999999999</v>
      </c>
      <c r="CY906">
        <f>AD906</f>
        <v>0</v>
      </c>
      <c r="CZ906">
        <f>AH906</f>
        <v>0</v>
      </c>
      <c r="DA906">
        <f>AL906</f>
        <v>1</v>
      </c>
      <c r="DB906">
        <v>0</v>
      </c>
    </row>
    <row r="907" spans="1:106" x14ac:dyDescent="0.2">
      <c r="A907">
        <f>ROW(Source!A368)</f>
        <v>368</v>
      </c>
      <c r="B907">
        <v>33034105</v>
      </c>
      <c r="C907">
        <v>33036610</v>
      </c>
      <c r="D907">
        <v>32517073</v>
      </c>
      <c r="E907">
        <v>1</v>
      </c>
      <c r="F907">
        <v>1</v>
      </c>
      <c r="G907">
        <v>19</v>
      </c>
      <c r="H907">
        <v>2</v>
      </c>
      <c r="I907" t="s">
        <v>805</v>
      </c>
      <c r="J907" t="s">
        <v>806</v>
      </c>
      <c r="K907" t="s">
        <v>807</v>
      </c>
      <c r="L907">
        <v>1368</v>
      </c>
      <c r="N907">
        <v>1011</v>
      </c>
      <c r="O907" t="s">
        <v>801</v>
      </c>
      <c r="P907" t="s">
        <v>801</v>
      </c>
      <c r="Q907">
        <v>1</v>
      </c>
      <c r="W907">
        <v>0</v>
      </c>
      <c r="X907">
        <v>-865246060</v>
      </c>
      <c r="Y907">
        <v>1.38</v>
      </c>
      <c r="AA907">
        <v>0</v>
      </c>
      <c r="AB907">
        <v>3.37</v>
      </c>
      <c r="AC907">
        <v>0.85</v>
      </c>
      <c r="AD907">
        <v>0</v>
      </c>
      <c r="AE907">
        <v>0</v>
      </c>
      <c r="AF907">
        <v>3.37</v>
      </c>
      <c r="AG907">
        <v>0.85</v>
      </c>
      <c r="AH907">
        <v>0</v>
      </c>
      <c r="AI907">
        <v>1</v>
      </c>
      <c r="AJ907">
        <v>1</v>
      </c>
      <c r="AK907">
        <v>1</v>
      </c>
      <c r="AL907">
        <v>1</v>
      </c>
      <c r="AN907">
        <v>0</v>
      </c>
      <c r="AO907">
        <v>1</v>
      </c>
      <c r="AP907">
        <v>0</v>
      </c>
      <c r="AQ907">
        <v>0</v>
      </c>
      <c r="AR907">
        <v>0</v>
      </c>
      <c r="AS907" t="s">
        <v>3</v>
      </c>
      <c r="AT907">
        <v>1.38</v>
      </c>
      <c r="AU907" t="s">
        <v>3</v>
      </c>
      <c r="AV907">
        <v>0</v>
      </c>
      <c r="AW907">
        <v>2</v>
      </c>
      <c r="AX907">
        <v>33036627</v>
      </c>
      <c r="AY907">
        <v>1</v>
      </c>
      <c r="AZ907">
        <v>0</v>
      </c>
      <c r="BA907">
        <v>861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Y907*Source!I368</f>
        <v>1.4627999999999999E-2</v>
      </c>
      <c r="CY907">
        <f>AB907</f>
        <v>3.37</v>
      </c>
      <c r="CZ907">
        <f>AF907</f>
        <v>3.37</v>
      </c>
      <c r="DA907">
        <f>AJ907</f>
        <v>1</v>
      </c>
      <c r="DB907">
        <v>0</v>
      </c>
    </row>
    <row r="908" spans="1:106" x14ac:dyDescent="0.2">
      <c r="A908">
        <f>ROW(Source!A368)</f>
        <v>368</v>
      </c>
      <c r="B908">
        <v>33034105</v>
      </c>
      <c r="C908">
        <v>33036610</v>
      </c>
      <c r="D908">
        <v>32516433</v>
      </c>
      <c r="E908">
        <v>1</v>
      </c>
      <c r="F908">
        <v>1</v>
      </c>
      <c r="G908">
        <v>19</v>
      </c>
      <c r="H908">
        <v>2</v>
      </c>
      <c r="I908" t="s">
        <v>808</v>
      </c>
      <c r="J908" t="s">
        <v>809</v>
      </c>
      <c r="K908" t="s">
        <v>810</v>
      </c>
      <c r="L908">
        <v>1368</v>
      </c>
      <c r="N908">
        <v>1011</v>
      </c>
      <c r="O908" t="s">
        <v>801</v>
      </c>
      <c r="P908" t="s">
        <v>801</v>
      </c>
      <c r="Q908">
        <v>1</v>
      </c>
      <c r="W908">
        <v>0</v>
      </c>
      <c r="X908">
        <v>1483315828</v>
      </c>
      <c r="Y908">
        <v>0.31</v>
      </c>
      <c r="AA908">
        <v>0</v>
      </c>
      <c r="AB908">
        <v>566.44000000000005</v>
      </c>
      <c r="AC908">
        <v>281.27999999999997</v>
      </c>
      <c r="AD908">
        <v>0</v>
      </c>
      <c r="AE908">
        <v>0</v>
      </c>
      <c r="AF908">
        <v>566.44000000000005</v>
      </c>
      <c r="AG908">
        <v>281.27999999999997</v>
      </c>
      <c r="AH908">
        <v>0</v>
      </c>
      <c r="AI908">
        <v>1</v>
      </c>
      <c r="AJ908">
        <v>1</v>
      </c>
      <c r="AK908">
        <v>1</v>
      </c>
      <c r="AL908">
        <v>1</v>
      </c>
      <c r="AN908">
        <v>0</v>
      </c>
      <c r="AO908">
        <v>1</v>
      </c>
      <c r="AP908">
        <v>0</v>
      </c>
      <c r="AQ908">
        <v>0</v>
      </c>
      <c r="AR908">
        <v>0</v>
      </c>
      <c r="AS908" t="s">
        <v>3</v>
      </c>
      <c r="AT908">
        <v>0.31</v>
      </c>
      <c r="AU908" t="s">
        <v>3</v>
      </c>
      <c r="AV908">
        <v>0</v>
      </c>
      <c r="AW908">
        <v>2</v>
      </c>
      <c r="AX908">
        <v>33036628</v>
      </c>
      <c r="AY908">
        <v>1</v>
      </c>
      <c r="AZ908">
        <v>0</v>
      </c>
      <c r="BA908">
        <v>862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Y908*Source!I368</f>
        <v>3.2859999999999999E-3</v>
      </c>
      <c r="CY908">
        <f>AB908</f>
        <v>566.44000000000005</v>
      </c>
      <c r="CZ908">
        <f>AF908</f>
        <v>566.44000000000005</v>
      </c>
      <c r="DA908">
        <f>AJ908</f>
        <v>1</v>
      </c>
      <c r="DB908">
        <v>0</v>
      </c>
    </row>
    <row r="909" spans="1:106" x14ac:dyDescent="0.2">
      <c r="A909">
        <f>ROW(Source!A368)</f>
        <v>368</v>
      </c>
      <c r="B909">
        <v>33034105</v>
      </c>
      <c r="C909">
        <v>33036610</v>
      </c>
      <c r="D909">
        <v>32516599</v>
      </c>
      <c r="E909">
        <v>1</v>
      </c>
      <c r="F909">
        <v>1</v>
      </c>
      <c r="G909">
        <v>19</v>
      </c>
      <c r="H909">
        <v>2</v>
      </c>
      <c r="I909" t="s">
        <v>811</v>
      </c>
      <c r="J909" t="s">
        <v>812</v>
      </c>
      <c r="K909" t="s">
        <v>813</v>
      </c>
      <c r="L909">
        <v>1368</v>
      </c>
      <c r="N909">
        <v>1011</v>
      </c>
      <c r="O909" t="s">
        <v>801</v>
      </c>
      <c r="P909" t="s">
        <v>801</v>
      </c>
      <c r="Q909">
        <v>1</v>
      </c>
      <c r="W909">
        <v>0</v>
      </c>
      <c r="X909">
        <v>47389749</v>
      </c>
      <c r="Y909">
        <v>26.25</v>
      </c>
      <c r="AA909">
        <v>0</v>
      </c>
      <c r="AB909">
        <v>9.7100000000000009</v>
      </c>
      <c r="AC909">
        <v>2.25</v>
      </c>
      <c r="AD909">
        <v>0</v>
      </c>
      <c r="AE909">
        <v>0</v>
      </c>
      <c r="AF909">
        <v>9.7100000000000009</v>
      </c>
      <c r="AG909">
        <v>2.25</v>
      </c>
      <c r="AH909">
        <v>0</v>
      </c>
      <c r="AI909">
        <v>1</v>
      </c>
      <c r="AJ909">
        <v>1</v>
      </c>
      <c r="AK909">
        <v>1</v>
      </c>
      <c r="AL909">
        <v>1</v>
      </c>
      <c r="AN909">
        <v>0</v>
      </c>
      <c r="AO909">
        <v>1</v>
      </c>
      <c r="AP909">
        <v>0</v>
      </c>
      <c r="AQ909">
        <v>0</v>
      </c>
      <c r="AR909">
        <v>0</v>
      </c>
      <c r="AS909" t="s">
        <v>3</v>
      </c>
      <c r="AT909">
        <v>26.25</v>
      </c>
      <c r="AU909" t="s">
        <v>3</v>
      </c>
      <c r="AV909">
        <v>0</v>
      </c>
      <c r="AW909">
        <v>2</v>
      </c>
      <c r="AX909">
        <v>33036629</v>
      </c>
      <c r="AY909">
        <v>1</v>
      </c>
      <c r="AZ909">
        <v>0</v>
      </c>
      <c r="BA909">
        <v>863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Y909*Source!I368</f>
        <v>0.27825</v>
      </c>
      <c r="CY909">
        <f>AB909</f>
        <v>9.7100000000000009</v>
      </c>
      <c r="CZ909">
        <f>AF909</f>
        <v>9.7100000000000009</v>
      </c>
      <c r="DA909">
        <f>AJ909</f>
        <v>1</v>
      </c>
      <c r="DB909">
        <v>0</v>
      </c>
    </row>
    <row r="910" spans="1:106" x14ac:dyDescent="0.2">
      <c r="A910">
        <f>ROW(Source!A368)</f>
        <v>368</v>
      </c>
      <c r="B910">
        <v>33034105</v>
      </c>
      <c r="C910">
        <v>33036610</v>
      </c>
      <c r="D910">
        <v>32517836</v>
      </c>
      <c r="E910">
        <v>1</v>
      </c>
      <c r="F910">
        <v>1</v>
      </c>
      <c r="G910">
        <v>19</v>
      </c>
      <c r="H910">
        <v>3</v>
      </c>
      <c r="I910" t="s">
        <v>814</v>
      </c>
      <c r="J910" t="s">
        <v>815</v>
      </c>
      <c r="K910" t="s">
        <v>816</v>
      </c>
      <c r="L910">
        <v>1348</v>
      </c>
      <c r="N910">
        <v>1009</v>
      </c>
      <c r="O910" t="s">
        <v>19</v>
      </c>
      <c r="P910" t="s">
        <v>19</v>
      </c>
      <c r="Q910">
        <v>1000</v>
      </c>
      <c r="W910">
        <v>0</v>
      </c>
      <c r="X910">
        <v>1571432467</v>
      </c>
      <c r="Y910">
        <v>0.04</v>
      </c>
      <c r="AA910">
        <v>31493.279999999999</v>
      </c>
      <c r="AB910">
        <v>0</v>
      </c>
      <c r="AC910">
        <v>0</v>
      </c>
      <c r="AD910">
        <v>0</v>
      </c>
      <c r="AE910">
        <v>31493.279999999999</v>
      </c>
      <c r="AF910">
        <v>0</v>
      </c>
      <c r="AG910">
        <v>0</v>
      </c>
      <c r="AH910">
        <v>0</v>
      </c>
      <c r="AI910">
        <v>1</v>
      </c>
      <c r="AJ910">
        <v>1</v>
      </c>
      <c r="AK910">
        <v>1</v>
      </c>
      <c r="AL910">
        <v>1</v>
      </c>
      <c r="AN910">
        <v>0</v>
      </c>
      <c r="AO910">
        <v>1</v>
      </c>
      <c r="AP910">
        <v>0</v>
      </c>
      <c r="AQ910">
        <v>0</v>
      </c>
      <c r="AR910">
        <v>0</v>
      </c>
      <c r="AS910" t="s">
        <v>3</v>
      </c>
      <c r="AT910">
        <v>0.04</v>
      </c>
      <c r="AU910" t="s">
        <v>3</v>
      </c>
      <c r="AV910">
        <v>0</v>
      </c>
      <c r="AW910">
        <v>2</v>
      </c>
      <c r="AX910">
        <v>33036630</v>
      </c>
      <c r="AY910">
        <v>1</v>
      </c>
      <c r="AZ910">
        <v>0</v>
      </c>
      <c r="BA910">
        <v>864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Y910*Source!I368</f>
        <v>4.2400000000000001E-4</v>
      </c>
      <c r="CY910">
        <f t="shared" ref="CY910:CY920" si="135">AA910</f>
        <v>31493.279999999999</v>
      </c>
      <c r="CZ910">
        <f t="shared" ref="CZ910:CZ920" si="136">AE910</f>
        <v>31493.279999999999</v>
      </c>
      <c r="DA910">
        <f t="shared" ref="DA910:DA920" si="137">AI910</f>
        <v>1</v>
      </c>
      <c r="DB910">
        <v>0</v>
      </c>
    </row>
    <row r="911" spans="1:106" x14ac:dyDescent="0.2">
      <c r="A911">
        <f>ROW(Source!A368)</f>
        <v>368</v>
      </c>
      <c r="B911">
        <v>33034105</v>
      </c>
      <c r="C911">
        <v>33036610</v>
      </c>
      <c r="D911">
        <v>32518156</v>
      </c>
      <c r="E911">
        <v>1</v>
      </c>
      <c r="F911">
        <v>1</v>
      </c>
      <c r="G911">
        <v>19</v>
      </c>
      <c r="H911">
        <v>3</v>
      </c>
      <c r="I911" t="s">
        <v>817</v>
      </c>
      <c r="J911" t="s">
        <v>818</v>
      </c>
      <c r="K911" t="s">
        <v>819</v>
      </c>
      <c r="L911">
        <v>1348</v>
      </c>
      <c r="N911">
        <v>1009</v>
      </c>
      <c r="O911" t="s">
        <v>19</v>
      </c>
      <c r="P911" t="s">
        <v>19</v>
      </c>
      <c r="Q911">
        <v>1000</v>
      </c>
      <c r="W911">
        <v>0</v>
      </c>
      <c r="X911">
        <v>1574046373</v>
      </c>
      <c r="Y911">
        <v>3.6999999999999998E-2</v>
      </c>
      <c r="AA911">
        <v>45454.3</v>
      </c>
      <c r="AB911">
        <v>0</v>
      </c>
      <c r="AC911">
        <v>0</v>
      </c>
      <c r="AD911">
        <v>0</v>
      </c>
      <c r="AE911">
        <v>45454.3</v>
      </c>
      <c r="AF911">
        <v>0</v>
      </c>
      <c r="AG911">
        <v>0</v>
      </c>
      <c r="AH911">
        <v>0</v>
      </c>
      <c r="AI911">
        <v>1</v>
      </c>
      <c r="AJ911">
        <v>1</v>
      </c>
      <c r="AK911">
        <v>1</v>
      </c>
      <c r="AL911">
        <v>1</v>
      </c>
      <c r="AN911">
        <v>0</v>
      </c>
      <c r="AO911">
        <v>1</v>
      </c>
      <c r="AP911">
        <v>0</v>
      </c>
      <c r="AQ911">
        <v>0</v>
      </c>
      <c r="AR911">
        <v>0</v>
      </c>
      <c r="AS911" t="s">
        <v>3</v>
      </c>
      <c r="AT911">
        <v>3.6999999999999998E-2</v>
      </c>
      <c r="AU911" t="s">
        <v>3</v>
      </c>
      <c r="AV911">
        <v>0</v>
      </c>
      <c r="AW911">
        <v>2</v>
      </c>
      <c r="AX911">
        <v>33036631</v>
      </c>
      <c r="AY911">
        <v>1</v>
      </c>
      <c r="AZ911">
        <v>0</v>
      </c>
      <c r="BA911">
        <v>865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Y911*Source!I368</f>
        <v>3.9219999999999999E-4</v>
      </c>
      <c r="CY911">
        <f t="shared" si="135"/>
        <v>45454.3</v>
      </c>
      <c r="CZ911">
        <f t="shared" si="136"/>
        <v>45454.3</v>
      </c>
      <c r="DA911">
        <f t="shared" si="137"/>
        <v>1</v>
      </c>
      <c r="DB911">
        <v>0</v>
      </c>
    </row>
    <row r="912" spans="1:106" x14ac:dyDescent="0.2">
      <c r="A912">
        <f>ROW(Source!A368)</f>
        <v>368</v>
      </c>
      <c r="B912">
        <v>33034105</v>
      </c>
      <c r="C912">
        <v>33036610</v>
      </c>
      <c r="D912">
        <v>32518894</v>
      </c>
      <c r="E912">
        <v>1</v>
      </c>
      <c r="F912">
        <v>1</v>
      </c>
      <c r="G912">
        <v>19</v>
      </c>
      <c r="H912">
        <v>3</v>
      </c>
      <c r="I912" t="s">
        <v>820</v>
      </c>
      <c r="J912" t="s">
        <v>821</v>
      </c>
      <c r="K912" t="s">
        <v>822</v>
      </c>
      <c r="L912">
        <v>1327</v>
      </c>
      <c r="N912">
        <v>1005</v>
      </c>
      <c r="O912" t="s">
        <v>823</v>
      </c>
      <c r="P912" t="s">
        <v>823</v>
      </c>
      <c r="Q912">
        <v>1</v>
      </c>
      <c r="W912">
        <v>0</v>
      </c>
      <c r="X912">
        <v>-1132375348</v>
      </c>
      <c r="Y912">
        <v>5.6</v>
      </c>
      <c r="AA912">
        <v>63.78</v>
      </c>
      <c r="AB912">
        <v>0</v>
      </c>
      <c r="AC912">
        <v>0</v>
      </c>
      <c r="AD912">
        <v>0</v>
      </c>
      <c r="AE912">
        <v>63.78</v>
      </c>
      <c r="AF912">
        <v>0</v>
      </c>
      <c r="AG912">
        <v>0</v>
      </c>
      <c r="AH912">
        <v>0</v>
      </c>
      <c r="AI912">
        <v>1</v>
      </c>
      <c r="AJ912">
        <v>1</v>
      </c>
      <c r="AK912">
        <v>1</v>
      </c>
      <c r="AL912">
        <v>1</v>
      </c>
      <c r="AN912">
        <v>0</v>
      </c>
      <c r="AO912">
        <v>1</v>
      </c>
      <c r="AP912">
        <v>0</v>
      </c>
      <c r="AQ912">
        <v>0</v>
      </c>
      <c r="AR912">
        <v>0</v>
      </c>
      <c r="AS912" t="s">
        <v>3</v>
      </c>
      <c r="AT912">
        <v>5.6</v>
      </c>
      <c r="AU912" t="s">
        <v>3</v>
      </c>
      <c r="AV912">
        <v>0</v>
      </c>
      <c r="AW912">
        <v>2</v>
      </c>
      <c r="AX912">
        <v>33036633</v>
      </c>
      <c r="AY912">
        <v>1</v>
      </c>
      <c r="AZ912">
        <v>0</v>
      </c>
      <c r="BA912">
        <v>866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Y912*Source!I368</f>
        <v>5.9359999999999996E-2</v>
      </c>
      <c r="CY912">
        <f t="shared" si="135"/>
        <v>63.78</v>
      </c>
      <c r="CZ912">
        <f t="shared" si="136"/>
        <v>63.78</v>
      </c>
      <c r="DA912">
        <f t="shared" si="137"/>
        <v>1</v>
      </c>
      <c r="DB912">
        <v>0</v>
      </c>
    </row>
    <row r="913" spans="1:106" x14ac:dyDescent="0.2">
      <c r="A913">
        <f>ROW(Source!A368)</f>
        <v>368</v>
      </c>
      <c r="B913">
        <v>33034105</v>
      </c>
      <c r="C913">
        <v>33036610</v>
      </c>
      <c r="D913">
        <v>32517311</v>
      </c>
      <c r="E913">
        <v>1</v>
      </c>
      <c r="F913">
        <v>1</v>
      </c>
      <c r="G913">
        <v>19</v>
      </c>
      <c r="H913">
        <v>3</v>
      </c>
      <c r="I913" t="s">
        <v>824</v>
      </c>
      <c r="J913" t="s">
        <v>825</v>
      </c>
      <c r="K913" t="s">
        <v>826</v>
      </c>
      <c r="L913">
        <v>1348</v>
      </c>
      <c r="N913">
        <v>1009</v>
      </c>
      <c r="O913" t="s">
        <v>19</v>
      </c>
      <c r="P913" t="s">
        <v>19</v>
      </c>
      <c r="Q913">
        <v>1000</v>
      </c>
      <c r="W913">
        <v>0</v>
      </c>
      <c r="X913">
        <v>1471527661</v>
      </c>
      <c r="Y913">
        <v>0.05</v>
      </c>
      <c r="AA913">
        <v>4752.91</v>
      </c>
      <c r="AB913">
        <v>0</v>
      </c>
      <c r="AC913">
        <v>0</v>
      </c>
      <c r="AD913">
        <v>0</v>
      </c>
      <c r="AE913">
        <v>4752.91</v>
      </c>
      <c r="AF913">
        <v>0</v>
      </c>
      <c r="AG913">
        <v>0</v>
      </c>
      <c r="AH913">
        <v>0</v>
      </c>
      <c r="AI913">
        <v>1</v>
      </c>
      <c r="AJ913">
        <v>1</v>
      </c>
      <c r="AK913">
        <v>1</v>
      </c>
      <c r="AL913">
        <v>1</v>
      </c>
      <c r="AN913">
        <v>0</v>
      </c>
      <c r="AO913">
        <v>1</v>
      </c>
      <c r="AP913">
        <v>0</v>
      </c>
      <c r="AQ913">
        <v>0</v>
      </c>
      <c r="AR913">
        <v>0</v>
      </c>
      <c r="AS913" t="s">
        <v>3</v>
      </c>
      <c r="AT913">
        <v>0.05</v>
      </c>
      <c r="AU913" t="s">
        <v>3</v>
      </c>
      <c r="AV913">
        <v>0</v>
      </c>
      <c r="AW913">
        <v>2</v>
      </c>
      <c r="AX913">
        <v>33036632</v>
      </c>
      <c r="AY913">
        <v>1</v>
      </c>
      <c r="AZ913">
        <v>0</v>
      </c>
      <c r="BA913">
        <v>867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Y913*Source!I368</f>
        <v>5.2999999999999998E-4</v>
      </c>
      <c r="CY913">
        <f t="shared" si="135"/>
        <v>4752.91</v>
      </c>
      <c r="CZ913">
        <f t="shared" si="136"/>
        <v>4752.91</v>
      </c>
      <c r="DA913">
        <f t="shared" si="137"/>
        <v>1</v>
      </c>
      <c r="DB913">
        <v>0</v>
      </c>
    </row>
    <row r="914" spans="1:106" x14ac:dyDescent="0.2">
      <c r="A914">
        <f>ROW(Source!A368)</f>
        <v>368</v>
      </c>
      <c r="B914">
        <v>33034105</v>
      </c>
      <c r="C914">
        <v>33036610</v>
      </c>
      <c r="D914">
        <v>32519061</v>
      </c>
      <c r="E914">
        <v>1</v>
      </c>
      <c r="F914">
        <v>1</v>
      </c>
      <c r="G914">
        <v>19</v>
      </c>
      <c r="H914">
        <v>3</v>
      </c>
      <c r="I914" t="s">
        <v>827</v>
      </c>
      <c r="J914" t="s">
        <v>828</v>
      </c>
      <c r="K914" t="s">
        <v>829</v>
      </c>
      <c r="L914">
        <v>1339</v>
      </c>
      <c r="N914">
        <v>1007</v>
      </c>
      <c r="O914" t="s">
        <v>830</v>
      </c>
      <c r="P914" t="s">
        <v>830</v>
      </c>
      <c r="Q914">
        <v>1</v>
      </c>
      <c r="W914">
        <v>0</v>
      </c>
      <c r="X914">
        <v>1653821073</v>
      </c>
      <c r="Y914">
        <v>1.75</v>
      </c>
      <c r="AA914">
        <v>29.98</v>
      </c>
      <c r="AB914">
        <v>0</v>
      </c>
      <c r="AC914">
        <v>0</v>
      </c>
      <c r="AD914">
        <v>0</v>
      </c>
      <c r="AE914">
        <v>29.98</v>
      </c>
      <c r="AF914">
        <v>0</v>
      </c>
      <c r="AG914">
        <v>0</v>
      </c>
      <c r="AH914">
        <v>0</v>
      </c>
      <c r="AI914">
        <v>1</v>
      </c>
      <c r="AJ914">
        <v>1</v>
      </c>
      <c r="AK914">
        <v>1</v>
      </c>
      <c r="AL914">
        <v>1</v>
      </c>
      <c r="AN914">
        <v>0</v>
      </c>
      <c r="AO914">
        <v>1</v>
      </c>
      <c r="AP914">
        <v>0</v>
      </c>
      <c r="AQ914">
        <v>0</v>
      </c>
      <c r="AR914">
        <v>0</v>
      </c>
      <c r="AS914" t="s">
        <v>3</v>
      </c>
      <c r="AT914">
        <v>1.75</v>
      </c>
      <c r="AU914" t="s">
        <v>3</v>
      </c>
      <c r="AV914">
        <v>0</v>
      </c>
      <c r="AW914">
        <v>2</v>
      </c>
      <c r="AX914">
        <v>33036634</v>
      </c>
      <c r="AY914">
        <v>1</v>
      </c>
      <c r="AZ914">
        <v>0</v>
      </c>
      <c r="BA914">
        <v>868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Y914*Source!I368</f>
        <v>1.8550000000000001E-2</v>
      </c>
      <c r="CY914">
        <f t="shared" si="135"/>
        <v>29.98</v>
      </c>
      <c r="CZ914">
        <f t="shared" si="136"/>
        <v>29.98</v>
      </c>
      <c r="DA914">
        <f t="shared" si="137"/>
        <v>1</v>
      </c>
      <c r="DB914">
        <v>0</v>
      </c>
    </row>
    <row r="915" spans="1:106" x14ac:dyDescent="0.2">
      <c r="A915">
        <f>ROW(Source!A368)</f>
        <v>368</v>
      </c>
      <c r="B915">
        <v>33034105</v>
      </c>
      <c r="C915">
        <v>33036610</v>
      </c>
      <c r="D915">
        <v>32517740</v>
      </c>
      <c r="E915">
        <v>1</v>
      </c>
      <c r="F915">
        <v>1</v>
      </c>
      <c r="G915">
        <v>19</v>
      </c>
      <c r="H915">
        <v>3</v>
      </c>
      <c r="I915" t="s">
        <v>831</v>
      </c>
      <c r="J915" t="s">
        <v>832</v>
      </c>
      <c r="K915" t="s">
        <v>833</v>
      </c>
      <c r="L915">
        <v>1339</v>
      </c>
      <c r="N915">
        <v>1007</v>
      </c>
      <c r="O915" t="s">
        <v>830</v>
      </c>
      <c r="P915" t="s">
        <v>830</v>
      </c>
      <c r="Q915">
        <v>1</v>
      </c>
      <c r="W915">
        <v>0</v>
      </c>
      <c r="X915">
        <v>-86784973</v>
      </c>
      <c r="Y915">
        <v>0.08</v>
      </c>
      <c r="AA915">
        <v>4993.7</v>
      </c>
      <c r="AB915">
        <v>0</v>
      </c>
      <c r="AC915">
        <v>0</v>
      </c>
      <c r="AD915">
        <v>0</v>
      </c>
      <c r="AE915">
        <v>4993.7</v>
      </c>
      <c r="AF915">
        <v>0</v>
      </c>
      <c r="AG915">
        <v>0</v>
      </c>
      <c r="AH915">
        <v>0</v>
      </c>
      <c r="AI915">
        <v>1</v>
      </c>
      <c r="AJ915">
        <v>1</v>
      </c>
      <c r="AK915">
        <v>1</v>
      </c>
      <c r="AL915">
        <v>1</v>
      </c>
      <c r="AN915">
        <v>0</v>
      </c>
      <c r="AO915">
        <v>1</v>
      </c>
      <c r="AP915">
        <v>0</v>
      </c>
      <c r="AQ915">
        <v>0</v>
      </c>
      <c r="AR915">
        <v>0</v>
      </c>
      <c r="AS915" t="s">
        <v>3</v>
      </c>
      <c r="AT915">
        <v>0.08</v>
      </c>
      <c r="AU915" t="s">
        <v>3</v>
      </c>
      <c r="AV915">
        <v>0</v>
      </c>
      <c r="AW915">
        <v>2</v>
      </c>
      <c r="AX915">
        <v>33036635</v>
      </c>
      <c r="AY915">
        <v>1</v>
      </c>
      <c r="AZ915">
        <v>0</v>
      </c>
      <c r="BA915">
        <v>869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Y915*Source!I368</f>
        <v>8.4800000000000001E-4</v>
      </c>
      <c r="CY915">
        <f t="shared" si="135"/>
        <v>4993.7</v>
      </c>
      <c r="CZ915">
        <f t="shared" si="136"/>
        <v>4993.7</v>
      </c>
      <c r="DA915">
        <f t="shared" si="137"/>
        <v>1</v>
      </c>
      <c r="DB915">
        <v>0</v>
      </c>
    </row>
    <row r="916" spans="1:106" x14ac:dyDescent="0.2">
      <c r="A916">
        <f>ROW(Source!A368)</f>
        <v>368</v>
      </c>
      <c r="B916">
        <v>33034105</v>
      </c>
      <c r="C916">
        <v>33036610</v>
      </c>
      <c r="D916">
        <v>32517729</v>
      </c>
      <c r="E916">
        <v>1</v>
      </c>
      <c r="F916">
        <v>1</v>
      </c>
      <c r="G916">
        <v>19</v>
      </c>
      <c r="H916">
        <v>3</v>
      </c>
      <c r="I916" t="s">
        <v>834</v>
      </c>
      <c r="J916" t="s">
        <v>835</v>
      </c>
      <c r="K916" t="s">
        <v>836</v>
      </c>
      <c r="L916">
        <v>1339</v>
      </c>
      <c r="N916">
        <v>1007</v>
      </c>
      <c r="O916" t="s">
        <v>830</v>
      </c>
      <c r="P916" t="s">
        <v>830</v>
      </c>
      <c r="Q916">
        <v>1</v>
      </c>
      <c r="W916">
        <v>0</v>
      </c>
      <c r="X916">
        <v>-36459073</v>
      </c>
      <c r="Y916">
        <v>0.69</v>
      </c>
      <c r="AA916">
        <v>3762.19</v>
      </c>
      <c r="AB916">
        <v>0</v>
      </c>
      <c r="AC916">
        <v>0</v>
      </c>
      <c r="AD916">
        <v>0</v>
      </c>
      <c r="AE916">
        <v>3762.19</v>
      </c>
      <c r="AF916">
        <v>0</v>
      </c>
      <c r="AG916">
        <v>0</v>
      </c>
      <c r="AH916">
        <v>0</v>
      </c>
      <c r="AI916">
        <v>1</v>
      </c>
      <c r="AJ916">
        <v>1</v>
      </c>
      <c r="AK916">
        <v>1</v>
      </c>
      <c r="AL916">
        <v>1</v>
      </c>
      <c r="AN916">
        <v>0</v>
      </c>
      <c r="AO916">
        <v>1</v>
      </c>
      <c r="AP916">
        <v>0</v>
      </c>
      <c r="AQ916">
        <v>0</v>
      </c>
      <c r="AR916">
        <v>0</v>
      </c>
      <c r="AS916" t="s">
        <v>3</v>
      </c>
      <c r="AT916">
        <v>0.69</v>
      </c>
      <c r="AU916" t="s">
        <v>3</v>
      </c>
      <c r="AV916">
        <v>0</v>
      </c>
      <c r="AW916">
        <v>2</v>
      </c>
      <c r="AX916">
        <v>33036636</v>
      </c>
      <c r="AY916">
        <v>1</v>
      </c>
      <c r="AZ916">
        <v>0</v>
      </c>
      <c r="BA916">
        <v>870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Y916*Source!I368</f>
        <v>7.3139999999999993E-3</v>
      </c>
      <c r="CY916">
        <f t="shared" si="135"/>
        <v>3762.19</v>
      </c>
      <c r="CZ916">
        <f t="shared" si="136"/>
        <v>3762.19</v>
      </c>
      <c r="DA916">
        <f t="shared" si="137"/>
        <v>1</v>
      </c>
      <c r="DB916">
        <v>0</v>
      </c>
    </row>
    <row r="917" spans="1:106" x14ac:dyDescent="0.2">
      <c r="A917">
        <f>ROW(Source!A368)</f>
        <v>368</v>
      </c>
      <c r="B917">
        <v>33034105</v>
      </c>
      <c r="C917">
        <v>33036610</v>
      </c>
      <c r="D917">
        <v>32517783</v>
      </c>
      <c r="E917">
        <v>1</v>
      </c>
      <c r="F917">
        <v>1</v>
      </c>
      <c r="G917">
        <v>19</v>
      </c>
      <c r="H917">
        <v>3</v>
      </c>
      <c r="I917" t="s">
        <v>837</v>
      </c>
      <c r="J917" t="s">
        <v>838</v>
      </c>
      <c r="K917" t="s">
        <v>839</v>
      </c>
      <c r="L917">
        <v>1339</v>
      </c>
      <c r="N917">
        <v>1007</v>
      </c>
      <c r="O917" t="s">
        <v>830</v>
      </c>
      <c r="P917" t="s">
        <v>830</v>
      </c>
      <c r="Q917">
        <v>1</v>
      </c>
      <c r="W917">
        <v>0</v>
      </c>
      <c r="X917">
        <v>-1282603236</v>
      </c>
      <c r="Y917">
        <v>0.2</v>
      </c>
      <c r="AA917">
        <v>5631.96</v>
      </c>
      <c r="AB917">
        <v>0</v>
      </c>
      <c r="AC917">
        <v>0</v>
      </c>
      <c r="AD917">
        <v>0</v>
      </c>
      <c r="AE917">
        <v>5631.96</v>
      </c>
      <c r="AF917">
        <v>0</v>
      </c>
      <c r="AG917">
        <v>0</v>
      </c>
      <c r="AH917">
        <v>0</v>
      </c>
      <c r="AI917">
        <v>1</v>
      </c>
      <c r="AJ917">
        <v>1</v>
      </c>
      <c r="AK917">
        <v>1</v>
      </c>
      <c r="AL917">
        <v>1</v>
      </c>
      <c r="AN917">
        <v>0</v>
      </c>
      <c r="AO917">
        <v>1</v>
      </c>
      <c r="AP917">
        <v>0</v>
      </c>
      <c r="AQ917">
        <v>0</v>
      </c>
      <c r="AR917">
        <v>0</v>
      </c>
      <c r="AS917" t="s">
        <v>3</v>
      </c>
      <c r="AT917">
        <v>0.2</v>
      </c>
      <c r="AU917" t="s">
        <v>3</v>
      </c>
      <c r="AV917">
        <v>0</v>
      </c>
      <c r="AW917">
        <v>2</v>
      </c>
      <c r="AX917">
        <v>33036637</v>
      </c>
      <c r="AY917">
        <v>1</v>
      </c>
      <c r="AZ917">
        <v>0</v>
      </c>
      <c r="BA917">
        <v>871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Y917*Source!I368</f>
        <v>2.1199999999999999E-3</v>
      </c>
      <c r="CY917">
        <f t="shared" si="135"/>
        <v>5631.96</v>
      </c>
      <c r="CZ917">
        <f t="shared" si="136"/>
        <v>5631.96</v>
      </c>
      <c r="DA917">
        <f t="shared" si="137"/>
        <v>1</v>
      </c>
      <c r="DB917">
        <v>0</v>
      </c>
    </row>
    <row r="918" spans="1:106" x14ac:dyDescent="0.2">
      <c r="A918">
        <f>ROW(Source!A368)</f>
        <v>368</v>
      </c>
      <c r="B918">
        <v>33034105</v>
      </c>
      <c r="C918">
        <v>33036610</v>
      </c>
      <c r="D918">
        <v>32517784</v>
      </c>
      <c r="E918">
        <v>1</v>
      </c>
      <c r="F918">
        <v>1</v>
      </c>
      <c r="G918">
        <v>19</v>
      </c>
      <c r="H918">
        <v>3</v>
      </c>
      <c r="I918" t="s">
        <v>840</v>
      </c>
      <c r="J918" t="s">
        <v>841</v>
      </c>
      <c r="K918" t="s">
        <v>842</v>
      </c>
      <c r="L918">
        <v>1339</v>
      </c>
      <c r="N918">
        <v>1007</v>
      </c>
      <c r="O918" t="s">
        <v>830</v>
      </c>
      <c r="P918" t="s">
        <v>830</v>
      </c>
      <c r="Q918">
        <v>1</v>
      </c>
      <c r="W918">
        <v>0</v>
      </c>
      <c r="X918">
        <v>966492149</v>
      </c>
      <c r="Y918">
        <v>0.69</v>
      </c>
      <c r="AA918">
        <v>5631.96</v>
      </c>
      <c r="AB918">
        <v>0</v>
      </c>
      <c r="AC918">
        <v>0</v>
      </c>
      <c r="AD918">
        <v>0</v>
      </c>
      <c r="AE918">
        <v>5631.96</v>
      </c>
      <c r="AF918">
        <v>0</v>
      </c>
      <c r="AG918">
        <v>0</v>
      </c>
      <c r="AH918">
        <v>0</v>
      </c>
      <c r="AI918">
        <v>1</v>
      </c>
      <c r="AJ918">
        <v>1</v>
      </c>
      <c r="AK918">
        <v>1</v>
      </c>
      <c r="AL918">
        <v>1</v>
      </c>
      <c r="AN918">
        <v>0</v>
      </c>
      <c r="AO918">
        <v>1</v>
      </c>
      <c r="AP918">
        <v>0</v>
      </c>
      <c r="AQ918">
        <v>0</v>
      </c>
      <c r="AR918">
        <v>0</v>
      </c>
      <c r="AS918" t="s">
        <v>3</v>
      </c>
      <c r="AT918">
        <v>0.69</v>
      </c>
      <c r="AU918" t="s">
        <v>3</v>
      </c>
      <c r="AV918">
        <v>0</v>
      </c>
      <c r="AW918">
        <v>2</v>
      </c>
      <c r="AX918">
        <v>33036638</v>
      </c>
      <c r="AY918">
        <v>1</v>
      </c>
      <c r="AZ918">
        <v>0</v>
      </c>
      <c r="BA918">
        <v>872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Y918*Source!I368</f>
        <v>7.3139999999999993E-3</v>
      </c>
      <c r="CY918">
        <f t="shared" si="135"/>
        <v>5631.96</v>
      </c>
      <c r="CZ918">
        <f t="shared" si="136"/>
        <v>5631.96</v>
      </c>
      <c r="DA918">
        <f t="shared" si="137"/>
        <v>1</v>
      </c>
      <c r="DB918">
        <v>0</v>
      </c>
    </row>
    <row r="919" spans="1:106" x14ac:dyDescent="0.2">
      <c r="A919">
        <f>ROW(Source!A368)</f>
        <v>368</v>
      </c>
      <c r="B919">
        <v>33034105</v>
      </c>
      <c r="C919">
        <v>33036610</v>
      </c>
      <c r="D919">
        <v>32519911</v>
      </c>
      <c r="E919">
        <v>1</v>
      </c>
      <c r="F919">
        <v>1</v>
      </c>
      <c r="G919">
        <v>19</v>
      </c>
      <c r="H919">
        <v>3</v>
      </c>
      <c r="I919" t="s">
        <v>843</v>
      </c>
      <c r="J919" t="s">
        <v>844</v>
      </c>
      <c r="K919" t="s">
        <v>845</v>
      </c>
      <c r="L919">
        <v>1339</v>
      </c>
      <c r="N919">
        <v>1007</v>
      </c>
      <c r="O919" t="s">
        <v>830</v>
      </c>
      <c r="P919" t="s">
        <v>830</v>
      </c>
      <c r="Q919">
        <v>1</v>
      </c>
      <c r="W919">
        <v>0</v>
      </c>
      <c r="X919">
        <v>-1613524913</v>
      </c>
      <c r="Y919">
        <v>102</v>
      </c>
      <c r="AA919">
        <v>3195.93</v>
      </c>
      <c r="AB919">
        <v>0</v>
      </c>
      <c r="AC919">
        <v>0</v>
      </c>
      <c r="AD919">
        <v>0</v>
      </c>
      <c r="AE919">
        <v>3195.93</v>
      </c>
      <c r="AF919">
        <v>0</v>
      </c>
      <c r="AG919">
        <v>0</v>
      </c>
      <c r="AH919">
        <v>0</v>
      </c>
      <c r="AI919">
        <v>1</v>
      </c>
      <c r="AJ919">
        <v>1</v>
      </c>
      <c r="AK919">
        <v>1</v>
      </c>
      <c r="AL919">
        <v>1</v>
      </c>
      <c r="AN919">
        <v>0</v>
      </c>
      <c r="AO919">
        <v>1</v>
      </c>
      <c r="AP919">
        <v>0</v>
      </c>
      <c r="AQ919">
        <v>0</v>
      </c>
      <c r="AR919">
        <v>0</v>
      </c>
      <c r="AS919" t="s">
        <v>3</v>
      </c>
      <c r="AT919">
        <v>102</v>
      </c>
      <c r="AU919" t="s">
        <v>3</v>
      </c>
      <c r="AV919">
        <v>0</v>
      </c>
      <c r="AW919">
        <v>2</v>
      </c>
      <c r="AX919">
        <v>33036639</v>
      </c>
      <c r="AY919">
        <v>1</v>
      </c>
      <c r="AZ919">
        <v>0</v>
      </c>
      <c r="BA919">
        <v>873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Y919*Source!I368</f>
        <v>1.0811999999999999</v>
      </c>
      <c r="CY919">
        <f t="shared" si="135"/>
        <v>3195.93</v>
      </c>
      <c r="CZ919">
        <f t="shared" si="136"/>
        <v>3195.93</v>
      </c>
      <c r="DA919">
        <f t="shared" si="137"/>
        <v>1</v>
      </c>
      <c r="DB919">
        <v>0</v>
      </c>
    </row>
    <row r="920" spans="1:106" x14ac:dyDescent="0.2">
      <c r="A920">
        <f>ROW(Source!A368)</f>
        <v>368</v>
      </c>
      <c r="B920">
        <v>33034105</v>
      </c>
      <c r="C920">
        <v>33036610</v>
      </c>
      <c r="D920">
        <v>32521663</v>
      </c>
      <c r="E920">
        <v>1</v>
      </c>
      <c r="F920">
        <v>1</v>
      </c>
      <c r="G920">
        <v>19</v>
      </c>
      <c r="H920">
        <v>3</v>
      </c>
      <c r="I920" t="s">
        <v>846</v>
      </c>
      <c r="J920" t="s">
        <v>847</v>
      </c>
      <c r="K920" t="s">
        <v>848</v>
      </c>
      <c r="L920">
        <v>1327</v>
      </c>
      <c r="N920">
        <v>1005</v>
      </c>
      <c r="O920" t="s">
        <v>823</v>
      </c>
      <c r="P920" t="s">
        <v>823</v>
      </c>
      <c r="Q920">
        <v>1</v>
      </c>
      <c r="W920">
        <v>0</v>
      </c>
      <c r="X920">
        <v>603730207</v>
      </c>
      <c r="Y920">
        <v>49.5</v>
      </c>
      <c r="AA920">
        <v>207.09</v>
      </c>
      <c r="AB920">
        <v>0</v>
      </c>
      <c r="AC920">
        <v>0</v>
      </c>
      <c r="AD920">
        <v>0</v>
      </c>
      <c r="AE920">
        <v>207.09</v>
      </c>
      <c r="AF920">
        <v>0</v>
      </c>
      <c r="AG920">
        <v>0</v>
      </c>
      <c r="AH920">
        <v>0</v>
      </c>
      <c r="AI920">
        <v>1</v>
      </c>
      <c r="AJ920">
        <v>1</v>
      </c>
      <c r="AK920">
        <v>1</v>
      </c>
      <c r="AL920">
        <v>1</v>
      </c>
      <c r="AN920">
        <v>0</v>
      </c>
      <c r="AO920">
        <v>1</v>
      </c>
      <c r="AP920">
        <v>0</v>
      </c>
      <c r="AQ920">
        <v>0</v>
      </c>
      <c r="AR920">
        <v>0</v>
      </c>
      <c r="AS920" t="s">
        <v>3</v>
      </c>
      <c r="AT920">
        <v>49.5</v>
      </c>
      <c r="AU920" t="s">
        <v>3</v>
      </c>
      <c r="AV920">
        <v>0</v>
      </c>
      <c r="AW920">
        <v>2</v>
      </c>
      <c r="AX920">
        <v>33036640</v>
      </c>
      <c r="AY920">
        <v>1</v>
      </c>
      <c r="AZ920">
        <v>0</v>
      </c>
      <c r="BA920">
        <v>874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Y920*Source!I368</f>
        <v>0.52470000000000006</v>
      </c>
      <c r="CY920">
        <f t="shared" si="135"/>
        <v>207.09</v>
      </c>
      <c r="CZ920">
        <f t="shared" si="136"/>
        <v>207.09</v>
      </c>
      <c r="DA920">
        <f t="shared" si="137"/>
        <v>1</v>
      </c>
      <c r="DB920">
        <v>0</v>
      </c>
    </row>
    <row r="921" spans="1:106" x14ac:dyDescent="0.2">
      <c r="A921">
        <f>ROW(Source!A371)</f>
        <v>371</v>
      </c>
      <c r="B921">
        <v>33034105</v>
      </c>
      <c r="C921">
        <v>33036643</v>
      </c>
      <c r="D921">
        <v>32505425</v>
      </c>
      <c r="E921">
        <v>19</v>
      </c>
      <c r="F921">
        <v>1</v>
      </c>
      <c r="G921">
        <v>19</v>
      </c>
      <c r="H921">
        <v>1</v>
      </c>
      <c r="I921" t="s">
        <v>795</v>
      </c>
      <c r="J921" t="s">
        <v>3</v>
      </c>
      <c r="K921" t="s">
        <v>796</v>
      </c>
      <c r="L921">
        <v>1191</v>
      </c>
      <c r="N921">
        <v>1013</v>
      </c>
      <c r="O921" t="s">
        <v>797</v>
      </c>
      <c r="P921" t="s">
        <v>797</v>
      </c>
      <c r="Q921">
        <v>1</v>
      </c>
      <c r="W921">
        <v>0</v>
      </c>
      <c r="X921">
        <v>476480486</v>
      </c>
      <c r="Y921">
        <v>36.11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1</v>
      </c>
      <c r="AJ921">
        <v>1</v>
      </c>
      <c r="AK921">
        <v>1</v>
      </c>
      <c r="AL921">
        <v>1</v>
      </c>
      <c r="AN921">
        <v>0</v>
      </c>
      <c r="AO921">
        <v>1</v>
      </c>
      <c r="AP921">
        <v>0</v>
      </c>
      <c r="AQ921">
        <v>0</v>
      </c>
      <c r="AR921">
        <v>0</v>
      </c>
      <c r="AS921" t="s">
        <v>3</v>
      </c>
      <c r="AT921">
        <v>36.11</v>
      </c>
      <c r="AU921" t="s">
        <v>3</v>
      </c>
      <c r="AV921">
        <v>1</v>
      </c>
      <c r="AW921">
        <v>2</v>
      </c>
      <c r="AX921">
        <v>33036649</v>
      </c>
      <c r="AY921">
        <v>1</v>
      </c>
      <c r="AZ921">
        <v>0</v>
      </c>
      <c r="BA921">
        <v>875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Y921*Source!I371</f>
        <v>3.6218330000000001</v>
      </c>
      <c r="CY921">
        <f>AD921</f>
        <v>0</v>
      </c>
      <c r="CZ921">
        <f>AH921</f>
        <v>0</v>
      </c>
      <c r="DA921">
        <f>AL921</f>
        <v>1</v>
      </c>
      <c r="DB921">
        <v>0</v>
      </c>
    </row>
    <row r="922" spans="1:106" x14ac:dyDescent="0.2">
      <c r="A922">
        <f>ROW(Source!A371)</f>
        <v>371</v>
      </c>
      <c r="B922">
        <v>33034105</v>
      </c>
      <c r="C922">
        <v>33036643</v>
      </c>
      <c r="D922">
        <v>32516754</v>
      </c>
      <c r="E922">
        <v>1</v>
      </c>
      <c r="F922">
        <v>1</v>
      </c>
      <c r="G922">
        <v>19</v>
      </c>
      <c r="H922">
        <v>2</v>
      </c>
      <c r="I922" t="s">
        <v>798</v>
      </c>
      <c r="J922" t="s">
        <v>799</v>
      </c>
      <c r="K922" t="s">
        <v>800</v>
      </c>
      <c r="L922">
        <v>1368</v>
      </c>
      <c r="N922">
        <v>1011</v>
      </c>
      <c r="O922" t="s">
        <v>801</v>
      </c>
      <c r="P922" t="s">
        <v>801</v>
      </c>
      <c r="Q922">
        <v>1</v>
      </c>
      <c r="W922">
        <v>0</v>
      </c>
      <c r="X922">
        <v>-1683917449</v>
      </c>
      <c r="Y922">
        <v>21.91</v>
      </c>
      <c r="AA922">
        <v>0</v>
      </c>
      <c r="AB922">
        <v>70.98</v>
      </c>
      <c r="AC922">
        <v>6.52</v>
      </c>
      <c r="AD922">
        <v>0</v>
      </c>
      <c r="AE922">
        <v>0</v>
      </c>
      <c r="AF922">
        <v>70.98</v>
      </c>
      <c r="AG922">
        <v>6.52</v>
      </c>
      <c r="AH922">
        <v>0</v>
      </c>
      <c r="AI922">
        <v>1</v>
      </c>
      <c r="AJ922">
        <v>1</v>
      </c>
      <c r="AK922">
        <v>1</v>
      </c>
      <c r="AL922">
        <v>1</v>
      </c>
      <c r="AN922">
        <v>0</v>
      </c>
      <c r="AO922">
        <v>1</v>
      </c>
      <c r="AP922">
        <v>0</v>
      </c>
      <c r="AQ922">
        <v>0</v>
      </c>
      <c r="AR922">
        <v>0</v>
      </c>
      <c r="AS922" t="s">
        <v>3</v>
      </c>
      <c r="AT922">
        <v>21.91</v>
      </c>
      <c r="AU922" t="s">
        <v>3</v>
      </c>
      <c r="AV922">
        <v>0</v>
      </c>
      <c r="AW922">
        <v>2</v>
      </c>
      <c r="AX922">
        <v>33036650</v>
      </c>
      <c r="AY922">
        <v>1</v>
      </c>
      <c r="AZ922">
        <v>0</v>
      </c>
      <c r="BA922">
        <v>876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X922">
        <f>Y922*Source!I371</f>
        <v>2.1975730000000002</v>
      </c>
      <c r="CY922">
        <f>AB922</f>
        <v>70.98</v>
      </c>
      <c r="CZ922">
        <f>AF922</f>
        <v>70.98</v>
      </c>
      <c r="DA922">
        <f>AJ922</f>
        <v>1</v>
      </c>
      <c r="DB922">
        <v>0</v>
      </c>
    </row>
    <row r="923" spans="1:106" x14ac:dyDescent="0.2">
      <c r="A923">
        <f>ROW(Source!A371)</f>
        <v>371</v>
      </c>
      <c r="B923">
        <v>33034105</v>
      </c>
      <c r="C923">
        <v>33036643</v>
      </c>
      <c r="D923">
        <v>32518977</v>
      </c>
      <c r="E923">
        <v>1</v>
      </c>
      <c r="F923">
        <v>1</v>
      </c>
      <c r="G923">
        <v>19</v>
      </c>
      <c r="H923">
        <v>3</v>
      </c>
      <c r="I923" t="s">
        <v>802</v>
      </c>
      <c r="J923" t="s">
        <v>803</v>
      </c>
      <c r="K923" t="s">
        <v>804</v>
      </c>
      <c r="L923">
        <v>1348</v>
      </c>
      <c r="N923">
        <v>1009</v>
      </c>
      <c r="O923" t="s">
        <v>19</v>
      </c>
      <c r="P923" t="s">
        <v>19</v>
      </c>
      <c r="Q923">
        <v>1000</v>
      </c>
      <c r="W923">
        <v>0</v>
      </c>
      <c r="X923">
        <v>-1592467254</v>
      </c>
      <c r="Y923">
        <v>0.03</v>
      </c>
      <c r="AA923">
        <v>117442.26</v>
      </c>
      <c r="AB923">
        <v>0</v>
      </c>
      <c r="AC923">
        <v>0</v>
      </c>
      <c r="AD923">
        <v>0</v>
      </c>
      <c r="AE923">
        <v>117442.26</v>
      </c>
      <c r="AF923">
        <v>0</v>
      </c>
      <c r="AG923">
        <v>0</v>
      </c>
      <c r="AH923">
        <v>0</v>
      </c>
      <c r="AI923">
        <v>1</v>
      </c>
      <c r="AJ923">
        <v>1</v>
      </c>
      <c r="AK923">
        <v>1</v>
      </c>
      <c r="AL923">
        <v>1</v>
      </c>
      <c r="AN923">
        <v>0</v>
      </c>
      <c r="AO923">
        <v>1</v>
      </c>
      <c r="AP923">
        <v>0</v>
      </c>
      <c r="AQ923">
        <v>0</v>
      </c>
      <c r="AR923">
        <v>0</v>
      </c>
      <c r="AS923" t="s">
        <v>3</v>
      </c>
      <c r="AT923">
        <v>0.03</v>
      </c>
      <c r="AU923" t="s">
        <v>3</v>
      </c>
      <c r="AV923">
        <v>0</v>
      </c>
      <c r="AW923">
        <v>2</v>
      </c>
      <c r="AX923">
        <v>33036651</v>
      </c>
      <c r="AY923">
        <v>1</v>
      </c>
      <c r="AZ923">
        <v>0</v>
      </c>
      <c r="BA923">
        <v>877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X923">
        <f>Y923*Source!I371</f>
        <v>3.009E-3</v>
      </c>
      <c r="CY923">
        <f>AA923</f>
        <v>117442.26</v>
      </c>
      <c r="CZ923">
        <f>AE923</f>
        <v>117442.26</v>
      </c>
      <c r="DA923">
        <f>AI923</f>
        <v>1</v>
      </c>
      <c r="DB923">
        <v>0</v>
      </c>
    </row>
    <row r="924" spans="1:106" x14ac:dyDescent="0.2">
      <c r="A924">
        <f>ROW(Source!A371)</f>
        <v>371</v>
      </c>
      <c r="B924">
        <v>33034105</v>
      </c>
      <c r="C924">
        <v>33036643</v>
      </c>
      <c r="D924">
        <v>32520163</v>
      </c>
      <c r="E924">
        <v>1</v>
      </c>
      <c r="F924">
        <v>1</v>
      </c>
      <c r="G924">
        <v>19</v>
      </c>
      <c r="H924">
        <v>3</v>
      </c>
      <c r="I924" t="s">
        <v>25</v>
      </c>
      <c r="J924" t="s">
        <v>27</v>
      </c>
      <c r="K924" t="s">
        <v>26</v>
      </c>
      <c r="L924">
        <v>1348</v>
      </c>
      <c r="N924">
        <v>1009</v>
      </c>
      <c r="O924" t="s">
        <v>19</v>
      </c>
      <c r="P924" t="s">
        <v>19</v>
      </c>
      <c r="Q924">
        <v>1000</v>
      </c>
      <c r="W924">
        <v>0</v>
      </c>
      <c r="X924">
        <v>-1467733540</v>
      </c>
      <c r="Y924">
        <v>1</v>
      </c>
      <c r="AA924">
        <v>53410.15</v>
      </c>
      <c r="AB924">
        <v>0</v>
      </c>
      <c r="AC924">
        <v>0</v>
      </c>
      <c r="AD924">
        <v>0</v>
      </c>
      <c r="AE924">
        <v>53410.15</v>
      </c>
      <c r="AF924">
        <v>0</v>
      </c>
      <c r="AG924">
        <v>0</v>
      </c>
      <c r="AH924">
        <v>0</v>
      </c>
      <c r="AI924">
        <v>1</v>
      </c>
      <c r="AJ924">
        <v>1</v>
      </c>
      <c r="AK924">
        <v>1</v>
      </c>
      <c r="AL924">
        <v>1</v>
      </c>
      <c r="AN924">
        <v>0</v>
      </c>
      <c r="AO924">
        <v>1</v>
      </c>
      <c r="AP924">
        <v>0</v>
      </c>
      <c r="AQ924">
        <v>0</v>
      </c>
      <c r="AR924">
        <v>0</v>
      </c>
      <c r="AS924" t="s">
        <v>3</v>
      </c>
      <c r="AT924">
        <v>1</v>
      </c>
      <c r="AU924" t="s">
        <v>3</v>
      </c>
      <c r="AV924">
        <v>0</v>
      </c>
      <c r="AW924">
        <v>2</v>
      </c>
      <c r="AX924">
        <v>33036652</v>
      </c>
      <c r="AY924">
        <v>1</v>
      </c>
      <c r="AZ924">
        <v>0</v>
      </c>
      <c r="BA924">
        <v>878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X924">
        <f>Y924*Source!I371</f>
        <v>0.1003</v>
      </c>
      <c r="CY924">
        <f>AA924</f>
        <v>53410.15</v>
      </c>
      <c r="CZ924">
        <f>AE924</f>
        <v>53410.15</v>
      </c>
      <c r="DA924">
        <f>AI924</f>
        <v>1</v>
      </c>
      <c r="DB924">
        <v>0</v>
      </c>
    </row>
    <row r="925" spans="1:106" x14ac:dyDescent="0.2">
      <c r="A925">
        <f>ROW(Source!A371)</f>
        <v>371</v>
      </c>
      <c r="B925">
        <v>33034105</v>
      </c>
      <c r="C925">
        <v>33036643</v>
      </c>
      <c r="D925">
        <v>32520163</v>
      </c>
      <c r="E925">
        <v>1</v>
      </c>
      <c r="F925">
        <v>1</v>
      </c>
      <c r="G925">
        <v>19</v>
      </c>
      <c r="H925">
        <v>3</v>
      </c>
      <c r="I925" t="s">
        <v>25</v>
      </c>
      <c r="J925" t="s">
        <v>27</v>
      </c>
      <c r="K925" t="s">
        <v>26</v>
      </c>
      <c r="L925">
        <v>1348</v>
      </c>
      <c r="N925">
        <v>1009</v>
      </c>
      <c r="O925" t="s">
        <v>19</v>
      </c>
      <c r="P925" t="s">
        <v>19</v>
      </c>
      <c r="Q925">
        <v>1000</v>
      </c>
      <c r="W925">
        <v>0</v>
      </c>
      <c r="X925">
        <v>-1467733540</v>
      </c>
      <c r="Y925">
        <v>-1</v>
      </c>
      <c r="AA925">
        <v>53410.15</v>
      </c>
      <c r="AB925">
        <v>0</v>
      </c>
      <c r="AC925">
        <v>0</v>
      </c>
      <c r="AD925">
        <v>0</v>
      </c>
      <c r="AE925">
        <v>53410.15</v>
      </c>
      <c r="AF925">
        <v>0</v>
      </c>
      <c r="AG925">
        <v>0</v>
      </c>
      <c r="AH925">
        <v>0</v>
      </c>
      <c r="AI925">
        <v>1</v>
      </c>
      <c r="AJ925">
        <v>1</v>
      </c>
      <c r="AK925">
        <v>1</v>
      </c>
      <c r="AL925">
        <v>1</v>
      </c>
      <c r="AN925">
        <v>0</v>
      </c>
      <c r="AO925">
        <v>0</v>
      </c>
      <c r="AP925">
        <v>0</v>
      </c>
      <c r="AQ925">
        <v>0</v>
      </c>
      <c r="AR925">
        <v>0</v>
      </c>
      <c r="AS925" t="s">
        <v>3</v>
      </c>
      <c r="AT925">
        <v>-1</v>
      </c>
      <c r="AU925" t="s">
        <v>3</v>
      </c>
      <c r="AV925">
        <v>0</v>
      </c>
      <c r="AW925">
        <v>1</v>
      </c>
      <c r="AX925">
        <v>-1</v>
      </c>
      <c r="AY925">
        <v>0</v>
      </c>
      <c r="AZ925">
        <v>0</v>
      </c>
      <c r="BA925" t="s">
        <v>3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X925">
        <f>Y925*Source!I371</f>
        <v>-0.1003</v>
      </c>
      <c r="CY925">
        <f>AA925</f>
        <v>53410.15</v>
      </c>
      <c r="CZ925">
        <f>AE925</f>
        <v>53410.15</v>
      </c>
      <c r="DA925">
        <f>AI925</f>
        <v>1</v>
      </c>
      <c r="DB925">
        <v>0</v>
      </c>
    </row>
    <row r="926" spans="1:106" x14ac:dyDescent="0.2">
      <c r="A926">
        <f>ROW(Source!A373)</f>
        <v>373</v>
      </c>
      <c r="B926">
        <v>33034105</v>
      </c>
      <c r="C926">
        <v>33036654</v>
      </c>
      <c r="D926">
        <v>32505425</v>
      </c>
      <c r="E926">
        <v>19</v>
      </c>
      <c r="F926">
        <v>1</v>
      </c>
      <c r="G926">
        <v>19</v>
      </c>
      <c r="H926">
        <v>1</v>
      </c>
      <c r="I926" t="s">
        <v>795</v>
      </c>
      <c r="J926" t="s">
        <v>3</v>
      </c>
      <c r="K926" t="s">
        <v>796</v>
      </c>
      <c r="L926">
        <v>1191</v>
      </c>
      <c r="N926">
        <v>1013</v>
      </c>
      <c r="O926" t="s">
        <v>797</v>
      </c>
      <c r="P926" t="s">
        <v>797</v>
      </c>
      <c r="Q926">
        <v>1</v>
      </c>
      <c r="W926">
        <v>0</v>
      </c>
      <c r="X926">
        <v>476480486</v>
      </c>
      <c r="Y926">
        <v>453.1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1</v>
      </c>
      <c r="AJ926">
        <v>1</v>
      </c>
      <c r="AK926">
        <v>1</v>
      </c>
      <c r="AL926">
        <v>1</v>
      </c>
      <c r="AN926">
        <v>0</v>
      </c>
      <c r="AO926">
        <v>1</v>
      </c>
      <c r="AP926">
        <v>0</v>
      </c>
      <c r="AQ926">
        <v>0</v>
      </c>
      <c r="AR926">
        <v>0</v>
      </c>
      <c r="AS926" t="s">
        <v>3</v>
      </c>
      <c r="AT926">
        <v>453.1</v>
      </c>
      <c r="AU926" t="s">
        <v>3</v>
      </c>
      <c r="AV926">
        <v>1</v>
      </c>
      <c r="AW926">
        <v>2</v>
      </c>
      <c r="AX926">
        <v>33036670</v>
      </c>
      <c r="AY926">
        <v>1</v>
      </c>
      <c r="AZ926">
        <v>0</v>
      </c>
      <c r="BA926">
        <v>879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X926">
        <f>Y926*Source!I373</f>
        <v>6.1848150000000004</v>
      </c>
      <c r="CY926">
        <f>AD926</f>
        <v>0</v>
      </c>
      <c r="CZ926">
        <f>AH926</f>
        <v>0</v>
      </c>
      <c r="DA926">
        <f>AL926</f>
        <v>1</v>
      </c>
      <c r="DB926">
        <v>0</v>
      </c>
    </row>
    <row r="927" spans="1:106" x14ac:dyDescent="0.2">
      <c r="A927">
        <f>ROW(Source!A373)</f>
        <v>373</v>
      </c>
      <c r="B927">
        <v>33034105</v>
      </c>
      <c r="C927">
        <v>33036654</v>
      </c>
      <c r="D927">
        <v>32517073</v>
      </c>
      <c r="E927">
        <v>1</v>
      </c>
      <c r="F927">
        <v>1</v>
      </c>
      <c r="G927">
        <v>19</v>
      </c>
      <c r="H927">
        <v>2</v>
      </c>
      <c r="I927" t="s">
        <v>805</v>
      </c>
      <c r="J927" t="s">
        <v>806</v>
      </c>
      <c r="K927" t="s">
        <v>807</v>
      </c>
      <c r="L927">
        <v>1368</v>
      </c>
      <c r="N927">
        <v>1011</v>
      </c>
      <c r="O927" t="s">
        <v>801</v>
      </c>
      <c r="P927" t="s">
        <v>801</v>
      </c>
      <c r="Q927">
        <v>1</v>
      </c>
      <c r="W927">
        <v>0</v>
      </c>
      <c r="X927">
        <v>-865246060</v>
      </c>
      <c r="Y927">
        <v>1.38</v>
      </c>
      <c r="AA927">
        <v>0</v>
      </c>
      <c r="AB927">
        <v>3.37</v>
      </c>
      <c r="AC927">
        <v>0.85</v>
      </c>
      <c r="AD927">
        <v>0</v>
      </c>
      <c r="AE927">
        <v>0</v>
      </c>
      <c r="AF927">
        <v>3.37</v>
      </c>
      <c r="AG927">
        <v>0.85</v>
      </c>
      <c r="AH927">
        <v>0</v>
      </c>
      <c r="AI927">
        <v>1</v>
      </c>
      <c r="AJ927">
        <v>1</v>
      </c>
      <c r="AK927">
        <v>1</v>
      </c>
      <c r="AL927">
        <v>1</v>
      </c>
      <c r="AN927">
        <v>0</v>
      </c>
      <c r="AO927">
        <v>1</v>
      </c>
      <c r="AP927">
        <v>0</v>
      </c>
      <c r="AQ927">
        <v>0</v>
      </c>
      <c r="AR927">
        <v>0</v>
      </c>
      <c r="AS927" t="s">
        <v>3</v>
      </c>
      <c r="AT927">
        <v>1.38</v>
      </c>
      <c r="AU927" t="s">
        <v>3</v>
      </c>
      <c r="AV927">
        <v>0</v>
      </c>
      <c r="AW927">
        <v>2</v>
      </c>
      <c r="AX927">
        <v>33036671</v>
      </c>
      <c r="AY927">
        <v>1</v>
      </c>
      <c r="AZ927">
        <v>0</v>
      </c>
      <c r="BA927">
        <v>880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X927">
        <f>Y927*Source!I373</f>
        <v>1.8837E-2</v>
      </c>
      <c r="CY927">
        <f>AB927</f>
        <v>3.37</v>
      </c>
      <c r="CZ927">
        <f>AF927</f>
        <v>3.37</v>
      </c>
      <c r="DA927">
        <f>AJ927</f>
        <v>1</v>
      </c>
      <c r="DB927">
        <v>0</v>
      </c>
    </row>
    <row r="928" spans="1:106" x14ac:dyDescent="0.2">
      <c r="A928">
        <f>ROW(Source!A373)</f>
        <v>373</v>
      </c>
      <c r="B928">
        <v>33034105</v>
      </c>
      <c r="C928">
        <v>33036654</v>
      </c>
      <c r="D928">
        <v>32516433</v>
      </c>
      <c r="E928">
        <v>1</v>
      </c>
      <c r="F928">
        <v>1</v>
      </c>
      <c r="G928">
        <v>19</v>
      </c>
      <c r="H928">
        <v>2</v>
      </c>
      <c r="I928" t="s">
        <v>808</v>
      </c>
      <c r="J928" t="s">
        <v>809</v>
      </c>
      <c r="K928" t="s">
        <v>810</v>
      </c>
      <c r="L928">
        <v>1368</v>
      </c>
      <c r="N928">
        <v>1011</v>
      </c>
      <c r="O928" t="s">
        <v>801</v>
      </c>
      <c r="P928" t="s">
        <v>801</v>
      </c>
      <c r="Q928">
        <v>1</v>
      </c>
      <c r="W928">
        <v>0</v>
      </c>
      <c r="X928">
        <v>1483315828</v>
      </c>
      <c r="Y928">
        <v>0.31</v>
      </c>
      <c r="AA928">
        <v>0</v>
      </c>
      <c r="AB928">
        <v>566.44000000000005</v>
      </c>
      <c r="AC928">
        <v>281.27999999999997</v>
      </c>
      <c r="AD928">
        <v>0</v>
      </c>
      <c r="AE928">
        <v>0</v>
      </c>
      <c r="AF928">
        <v>566.44000000000005</v>
      </c>
      <c r="AG928">
        <v>281.27999999999997</v>
      </c>
      <c r="AH928">
        <v>0</v>
      </c>
      <c r="AI928">
        <v>1</v>
      </c>
      <c r="AJ928">
        <v>1</v>
      </c>
      <c r="AK928">
        <v>1</v>
      </c>
      <c r="AL928">
        <v>1</v>
      </c>
      <c r="AN928">
        <v>0</v>
      </c>
      <c r="AO928">
        <v>1</v>
      </c>
      <c r="AP928">
        <v>0</v>
      </c>
      <c r="AQ928">
        <v>0</v>
      </c>
      <c r="AR928">
        <v>0</v>
      </c>
      <c r="AS928" t="s">
        <v>3</v>
      </c>
      <c r="AT928">
        <v>0.31</v>
      </c>
      <c r="AU928" t="s">
        <v>3</v>
      </c>
      <c r="AV928">
        <v>0</v>
      </c>
      <c r="AW928">
        <v>2</v>
      </c>
      <c r="AX928">
        <v>33036672</v>
      </c>
      <c r="AY928">
        <v>1</v>
      </c>
      <c r="AZ928">
        <v>0</v>
      </c>
      <c r="BA928">
        <v>881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X928">
        <f>Y928*Source!I373</f>
        <v>4.2315E-3</v>
      </c>
      <c r="CY928">
        <f>AB928</f>
        <v>566.44000000000005</v>
      </c>
      <c r="CZ928">
        <f>AF928</f>
        <v>566.44000000000005</v>
      </c>
      <c r="DA928">
        <f>AJ928</f>
        <v>1</v>
      </c>
      <c r="DB928">
        <v>0</v>
      </c>
    </row>
    <row r="929" spans="1:106" x14ac:dyDescent="0.2">
      <c r="A929">
        <f>ROW(Source!A373)</f>
        <v>373</v>
      </c>
      <c r="B929">
        <v>33034105</v>
      </c>
      <c r="C929">
        <v>33036654</v>
      </c>
      <c r="D929">
        <v>32516599</v>
      </c>
      <c r="E929">
        <v>1</v>
      </c>
      <c r="F929">
        <v>1</v>
      </c>
      <c r="G929">
        <v>19</v>
      </c>
      <c r="H929">
        <v>2</v>
      </c>
      <c r="I929" t="s">
        <v>811</v>
      </c>
      <c r="J929" t="s">
        <v>812</v>
      </c>
      <c r="K929" t="s">
        <v>813</v>
      </c>
      <c r="L929">
        <v>1368</v>
      </c>
      <c r="N929">
        <v>1011</v>
      </c>
      <c r="O929" t="s">
        <v>801</v>
      </c>
      <c r="P929" t="s">
        <v>801</v>
      </c>
      <c r="Q929">
        <v>1</v>
      </c>
      <c r="W929">
        <v>0</v>
      </c>
      <c r="X929">
        <v>47389749</v>
      </c>
      <c r="Y929">
        <v>26.25</v>
      </c>
      <c r="AA929">
        <v>0</v>
      </c>
      <c r="AB929">
        <v>9.7100000000000009</v>
      </c>
      <c r="AC929">
        <v>2.25</v>
      </c>
      <c r="AD929">
        <v>0</v>
      </c>
      <c r="AE929">
        <v>0</v>
      </c>
      <c r="AF929">
        <v>9.7100000000000009</v>
      </c>
      <c r="AG929">
        <v>2.25</v>
      </c>
      <c r="AH929">
        <v>0</v>
      </c>
      <c r="AI929">
        <v>1</v>
      </c>
      <c r="AJ929">
        <v>1</v>
      </c>
      <c r="AK929">
        <v>1</v>
      </c>
      <c r="AL929">
        <v>1</v>
      </c>
      <c r="AN929">
        <v>0</v>
      </c>
      <c r="AO929">
        <v>1</v>
      </c>
      <c r="AP929">
        <v>0</v>
      </c>
      <c r="AQ929">
        <v>0</v>
      </c>
      <c r="AR929">
        <v>0</v>
      </c>
      <c r="AS929" t="s">
        <v>3</v>
      </c>
      <c r="AT929">
        <v>26.25</v>
      </c>
      <c r="AU929" t="s">
        <v>3</v>
      </c>
      <c r="AV929">
        <v>0</v>
      </c>
      <c r="AW929">
        <v>2</v>
      </c>
      <c r="AX929">
        <v>33036673</v>
      </c>
      <c r="AY929">
        <v>1</v>
      </c>
      <c r="AZ929">
        <v>0</v>
      </c>
      <c r="BA929">
        <v>882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X929">
        <f>Y929*Source!I373</f>
        <v>0.35831250000000003</v>
      </c>
      <c r="CY929">
        <f>AB929</f>
        <v>9.7100000000000009</v>
      </c>
      <c r="CZ929">
        <f>AF929</f>
        <v>9.7100000000000009</v>
      </c>
      <c r="DA929">
        <f>AJ929</f>
        <v>1</v>
      </c>
      <c r="DB929">
        <v>0</v>
      </c>
    </row>
    <row r="930" spans="1:106" x14ac:dyDescent="0.2">
      <c r="A930">
        <f>ROW(Source!A373)</f>
        <v>373</v>
      </c>
      <c r="B930">
        <v>33034105</v>
      </c>
      <c r="C930">
        <v>33036654</v>
      </c>
      <c r="D930">
        <v>32517836</v>
      </c>
      <c r="E930">
        <v>1</v>
      </c>
      <c r="F930">
        <v>1</v>
      </c>
      <c r="G930">
        <v>19</v>
      </c>
      <c r="H930">
        <v>3</v>
      </c>
      <c r="I930" t="s">
        <v>814</v>
      </c>
      <c r="J930" t="s">
        <v>815</v>
      </c>
      <c r="K930" t="s">
        <v>816</v>
      </c>
      <c r="L930">
        <v>1348</v>
      </c>
      <c r="N930">
        <v>1009</v>
      </c>
      <c r="O930" t="s">
        <v>19</v>
      </c>
      <c r="P930" t="s">
        <v>19</v>
      </c>
      <c r="Q930">
        <v>1000</v>
      </c>
      <c r="W930">
        <v>0</v>
      </c>
      <c r="X930">
        <v>1571432467</v>
      </c>
      <c r="Y930">
        <v>0.04</v>
      </c>
      <c r="AA930">
        <v>31493.279999999999</v>
      </c>
      <c r="AB930">
        <v>0</v>
      </c>
      <c r="AC930">
        <v>0</v>
      </c>
      <c r="AD930">
        <v>0</v>
      </c>
      <c r="AE930">
        <v>31493.279999999999</v>
      </c>
      <c r="AF930">
        <v>0</v>
      </c>
      <c r="AG930">
        <v>0</v>
      </c>
      <c r="AH930">
        <v>0</v>
      </c>
      <c r="AI930">
        <v>1</v>
      </c>
      <c r="AJ930">
        <v>1</v>
      </c>
      <c r="AK930">
        <v>1</v>
      </c>
      <c r="AL930">
        <v>1</v>
      </c>
      <c r="AN930">
        <v>0</v>
      </c>
      <c r="AO930">
        <v>1</v>
      </c>
      <c r="AP930">
        <v>0</v>
      </c>
      <c r="AQ930">
        <v>0</v>
      </c>
      <c r="AR930">
        <v>0</v>
      </c>
      <c r="AS930" t="s">
        <v>3</v>
      </c>
      <c r="AT930">
        <v>0.04</v>
      </c>
      <c r="AU930" t="s">
        <v>3</v>
      </c>
      <c r="AV930">
        <v>0</v>
      </c>
      <c r="AW930">
        <v>2</v>
      </c>
      <c r="AX930">
        <v>33036674</v>
      </c>
      <c r="AY930">
        <v>1</v>
      </c>
      <c r="AZ930">
        <v>0</v>
      </c>
      <c r="BA930">
        <v>883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X930">
        <f>Y930*Source!I373</f>
        <v>5.4600000000000004E-4</v>
      </c>
      <c r="CY930">
        <f t="shared" ref="CY930:CY940" si="138">AA930</f>
        <v>31493.279999999999</v>
      </c>
      <c r="CZ930">
        <f t="shared" ref="CZ930:CZ940" si="139">AE930</f>
        <v>31493.279999999999</v>
      </c>
      <c r="DA930">
        <f t="shared" ref="DA930:DA940" si="140">AI930</f>
        <v>1</v>
      </c>
      <c r="DB930">
        <v>0</v>
      </c>
    </row>
    <row r="931" spans="1:106" x14ac:dyDescent="0.2">
      <c r="A931">
        <f>ROW(Source!A373)</f>
        <v>373</v>
      </c>
      <c r="B931">
        <v>33034105</v>
      </c>
      <c r="C931">
        <v>33036654</v>
      </c>
      <c r="D931">
        <v>32518156</v>
      </c>
      <c r="E931">
        <v>1</v>
      </c>
      <c r="F931">
        <v>1</v>
      </c>
      <c r="G931">
        <v>19</v>
      </c>
      <c r="H931">
        <v>3</v>
      </c>
      <c r="I931" t="s">
        <v>817</v>
      </c>
      <c r="J931" t="s">
        <v>818</v>
      </c>
      <c r="K931" t="s">
        <v>819</v>
      </c>
      <c r="L931">
        <v>1348</v>
      </c>
      <c r="N931">
        <v>1009</v>
      </c>
      <c r="O931" t="s">
        <v>19</v>
      </c>
      <c r="P931" t="s">
        <v>19</v>
      </c>
      <c r="Q931">
        <v>1000</v>
      </c>
      <c r="W931">
        <v>0</v>
      </c>
      <c r="X931">
        <v>1574046373</v>
      </c>
      <c r="Y931">
        <v>3.6999999999999998E-2</v>
      </c>
      <c r="AA931">
        <v>45454.3</v>
      </c>
      <c r="AB931">
        <v>0</v>
      </c>
      <c r="AC931">
        <v>0</v>
      </c>
      <c r="AD931">
        <v>0</v>
      </c>
      <c r="AE931">
        <v>45454.3</v>
      </c>
      <c r="AF931">
        <v>0</v>
      </c>
      <c r="AG931">
        <v>0</v>
      </c>
      <c r="AH931">
        <v>0</v>
      </c>
      <c r="AI931">
        <v>1</v>
      </c>
      <c r="AJ931">
        <v>1</v>
      </c>
      <c r="AK931">
        <v>1</v>
      </c>
      <c r="AL931">
        <v>1</v>
      </c>
      <c r="AN931">
        <v>0</v>
      </c>
      <c r="AO931">
        <v>1</v>
      </c>
      <c r="AP931">
        <v>0</v>
      </c>
      <c r="AQ931">
        <v>0</v>
      </c>
      <c r="AR931">
        <v>0</v>
      </c>
      <c r="AS931" t="s">
        <v>3</v>
      </c>
      <c r="AT931">
        <v>3.6999999999999998E-2</v>
      </c>
      <c r="AU931" t="s">
        <v>3</v>
      </c>
      <c r="AV931">
        <v>0</v>
      </c>
      <c r="AW931">
        <v>2</v>
      </c>
      <c r="AX931">
        <v>33036675</v>
      </c>
      <c r="AY931">
        <v>1</v>
      </c>
      <c r="AZ931">
        <v>0</v>
      </c>
      <c r="BA931">
        <v>884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X931">
        <f>Y931*Source!I373</f>
        <v>5.0505000000000005E-4</v>
      </c>
      <c r="CY931">
        <f t="shared" si="138"/>
        <v>45454.3</v>
      </c>
      <c r="CZ931">
        <f t="shared" si="139"/>
        <v>45454.3</v>
      </c>
      <c r="DA931">
        <f t="shared" si="140"/>
        <v>1</v>
      </c>
      <c r="DB931">
        <v>0</v>
      </c>
    </row>
    <row r="932" spans="1:106" x14ac:dyDescent="0.2">
      <c r="A932">
        <f>ROW(Source!A373)</f>
        <v>373</v>
      </c>
      <c r="B932">
        <v>33034105</v>
      </c>
      <c r="C932">
        <v>33036654</v>
      </c>
      <c r="D932">
        <v>32518894</v>
      </c>
      <c r="E932">
        <v>1</v>
      </c>
      <c r="F932">
        <v>1</v>
      </c>
      <c r="G932">
        <v>19</v>
      </c>
      <c r="H932">
        <v>3</v>
      </c>
      <c r="I932" t="s">
        <v>820</v>
      </c>
      <c r="J932" t="s">
        <v>821</v>
      </c>
      <c r="K932" t="s">
        <v>822</v>
      </c>
      <c r="L932">
        <v>1327</v>
      </c>
      <c r="N932">
        <v>1005</v>
      </c>
      <c r="O932" t="s">
        <v>823</v>
      </c>
      <c r="P932" t="s">
        <v>823</v>
      </c>
      <c r="Q932">
        <v>1</v>
      </c>
      <c r="W932">
        <v>0</v>
      </c>
      <c r="X932">
        <v>-1132375348</v>
      </c>
      <c r="Y932">
        <v>5.6</v>
      </c>
      <c r="AA932">
        <v>63.78</v>
      </c>
      <c r="AB932">
        <v>0</v>
      </c>
      <c r="AC932">
        <v>0</v>
      </c>
      <c r="AD932">
        <v>0</v>
      </c>
      <c r="AE932">
        <v>63.78</v>
      </c>
      <c r="AF932">
        <v>0</v>
      </c>
      <c r="AG932">
        <v>0</v>
      </c>
      <c r="AH932">
        <v>0</v>
      </c>
      <c r="AI932">
        <v>1</v>
      </c>
      <c r="AJ932">
        <v>1</v>
      </c>
      <c r="AK932">
        <v>1</v>
      </c>
      <c r="AL932">
        <v>1</v>
      </c>
      <c r="AN932">
        <v>0</v>
      </c>
      <c r="AO932">
        <v>1</v>
      </c>
      <c r="AP932">
        <v>0</v>
      </c>
      <c r="AQ932">
        <v>0</v>
      </c>
      <c r="AR932">
        <v>0</v>
      </c>
      <c r="AS932" t="s">
        <v>3</v>
      </c>
      <c r="AT932">
        <v>5.6</v>
      </c>
      <c r="AU932" t="s">
        <v>3</v>
      </c>
      <c r="AV932">
        <v>0</v>
      </c>
      <c r="AW932">
        <v>2</v>
      </c>
      <c r="AX932">
        <v>33036677</v>
      </c>
      <c r="AY932">
        <v>1</v>
      </c>
      <c r="AZ932">
        <v>0</v>
      </c>
      <c r="BA932">
        <v>885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X932">
        <f>Y932*Source!I373</f>
        <v>7.6439999999999994E-2</v>
      </c>
      <c r="CY932">
        <f t="shared" si="138"/>
        <v>63.78</v>
      </c>
      <c r="CZ932">
        <f t="shared" si="139"/>
        <v>63.78</v>
      </c>
      <c r="DA932">
        <f t="shared" si="140"/>
        <v>1</v>
      </c>
      <c r="DB932">
        <v>0</v>
      </c>
    </row>
    <row r="933" spans="1:106" x14ac:dyDescent="0.2">
      <c r="A933">
        <f>ROW(Source!A373)</f>
        <v>373</v>
      </c>
      <c r="B933">
        <v>33034105</v>
      </c>
      <c r="C933">
        <v>33036654</v>
      </c>
      <c r="D933">
        <v>32517311</v>
      </c>
      <c r="E933">
        <v>1</v>
      </c>
      <c r="F933">
        <v>1</v>
      </c>
      <c r="G933">
        <v>19</v>
      </c>
      <c r="H933">
        <v>3</v>
      </c>
      <c r="I933" t="s">
        <v>824</v>
      </c>
      <c r="J933" t="s">
        <v>825</v>
      </c>
      <c r="K933" t="s">
        <v>826</v>
      </c>
      <c r="L933">
        <v>1348</v>
      </c>
      <c r="N933">
        <v>1009</v>
      </c>
      <c r="O933" t="s">
        <v>19</v>
      </c>
      <c r="P933" t="s">
        <v>19</v>
      </c>
      <c r="Q933">
        <v>1000</v>
      </c>
      <c r="W933">
        <v>0</v>
      </c>
      <c r="X933">
        <v>1471527661</v>
      </c>
      <c r="Y933">
        <v>0.05</v>
      </c>
      <c r="AA933">
        <v>4752.91</v>
      </c>
      <c r="AB933">
        <v>0</v>
      </c>
      <c r="AC933">
        <v>0</v>
      </c>
      <c r="AD933">
        <v>0</v>
      </c>
      <c r="AE933">
        <v>4752.91</v>
      </c>
      <c r="AF933">
        <v>0</v>
      </c>
      <c r="AG933">
        <v>0</v>
      </c>
      <c r="AH933">
        <v>0</v>
      </c>
      <c r="AI933">
        <v>1</v>
      </c>
      <c r="AJ933">
        <v>1</v>
      </c>
      <c r="AK933">
        <v>1</v>
      </c>
      <c r="AL933">
        <v>1</v>
      </c>
      <c r="AN933">
        <v>0</v>
      </c>
      <c r="AO933">
        <v>1</v>
      </c>
      <c r="AP933">
        <v>0</v>
      </c>
      <c r="AQ933">
        <v>0</v>
      </c>
      <c r="AR933">
        <v>0</v>
      </c>
      <c r="AS933" t="s">
        <v>3</v>
      </c>
      <c r="AT933">
        <v>0.05</v>
      </c>
      <c r="AU933" t="s">
        <v>3</v>
      </c>
      <c r="AV933">
        <v>0</v>
      </c>
      <c r="AW933">
        <v>2</v>
      </c>
      <c r="AX933">
        <v>33036676</v>
      </c>
      <c r="AY933">
        <v>1</v>
      </c>
      <c r="AZ933">
        <v>0</v>
      </c>
      <c r="BA933">
        <v>886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X933">
        <f>Y933*Source!I373</f>
        <v>6.8250000000000006E-4</v>
      </c>
      <c r="CY933">
        <f t="shared" si="138"/>
        <v>4752.91</v>
      </c>
      <c r="CZ933">
        <f t="shared" si="139"/>
        <v>4752.91</v>
      </c>
      <c r="DA933">
        <f t="shared" si="140"/>
        <v>1</v>
      </c>
      <c r="DB933">
        <v>0</v>
      </c>
    </row>
    <row r="934" spans="1:106" x14ac:dyDescent="0.2">
      <c r="A934">
        <f>ROW(Source!A373)</f>
        <v>373</v>
      </c>
      <c r="B934">
        <v>33034105</v>
      </c>
      <c r="C934">
        <v>33036654</v>
      </c>
      <c r="D934">
        <v>32519061</v>
      </c>
      <c r="E934">
        <v>1</v>
      </c>
      <c r="F934">
        <v>1</v>
      </c>
      <c r="G934">
        <v>19</v>
      </c>
      <c r="H934">
        <v>3</v>
      </c>
      <c r="I934" t="s">
        <v>827</v>
      </c>
      <c r="J934" t="s">
        <v>828</v>
      </c>
      <c r="K934" t="s">
        <v>829</v>
      </c>
      <c r="L934">
        <v>1339</v>
      </c>
      <c r="N934">
        <v>1007</v>
      </c>
      <c r="O934" t="s">
        <v>830</v>
      </c>
      <c r="P934" t="s">
        <v>830</v>
      </c>
      <c r="Q934">
        <v>1</v>
      </c>
      <c r="W934">
        <v>0</v>
      </c>
      <c r="X934">
        <v>1653821073</v>
      </c>
      <c r="Y934">
        <v>1.75</v>
      </c>
      <c r="AA934">
        <v>29.98</v>
      </c>
      <c r="AB934">
        <v>0</v>
      </c>
      <c r="AC934">
        <v>0</v>
      </c>
      <c r="AD934">
        <v>0</v>
      </c>
      <c r="AE934">
        <v>29.98</v>
      </c>
      <c r="AF934">
        <v>0</v>
      </c>
      <c r="AG934">
        <v>0</v>
      </c>
      <c r="AH934">
        <v>0</v>
      </c>
      <c r="AI934">
        <v>1</v>
      </c>
      <c r="AJ934">
        <v>1</v>
      </c>
      <c r="AK934">
        <v>1</v>
      </c>
      <c r="AL934">
        <v>1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3</v>
      </c>
      <c r="AT934">
        <v>1.75</v>
      </c>
      <c r="AU934" t="s">
        <v>3</v>
      </c>
      <c r="AV934">
        <v>0</v>
      </c>
      <c r="AW934">
        <v>2</v>
      </c>
      <c r="AX934">
        <v>33036678</v>
      </c>
      <c r="AY934">
        <v>1</v>
      </c>
      <c r="AZ934">
        <v>0</v>
      </c>
      <c r="BA934">
        <v>887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X934">
        <f>Y934*Source!I373</f>
        <v>2.3887500000000002E-2</v>
      </c>
      <c r="CY934">
        <f t="shared" si="138"/>
        <v>29.98</v>
      </c>
      <c r="CZ934">
        <f t="shared" si="139"/>
        <v>29.98</v>
      </c>
      <c r="DA934">
        <f t="shared" si="140"/>
        <v>1</v>
      </c>
      <c r="DB934">
        <v>0</v>
      </c>
    </row>
    <row r="935" spans="1:106" x14ac:dyDescent="0.2">
      <c r="A935">
        <f>ROW(Source!A373)</f>
        <v>373</v>
      </c>
      <c r="B935">
        <v>33034105</v>
      </c>
      <c r="C935">
        <v>33036654</v>
      </c>
      <c r="D935">
        <v>32517740</v>
      </c>
      <c r="E935">
        <v>1</v>
      </c>
      <c r="F935">
        <v>1</v>
      </c>
      <c r="G935">
        <v>19</v>
      </c>
      <c r="H935">
        <v>3</v>
      </c>
      <c r="I935" t="s">
        <v>831</v>
      </c>
      <c r="J935" t="s">
        <v>832</v>
      </c>
      <c r="K935" t="s">
        <v>833</v>
      </c>
      <c r="L935">
        <v>1339</v>
      </c>
      <c r="N935">
        <v>1007</v>
      </c>
      <c r="O935" t="s">
        <v>830</v>
      </c>
      <c r="P935" t="s">
        <v>830</v>
      </c>
      <c r="Q935">
        <v>1</v>
      </c>
      <c r="W935">
        <v>0</v>
      </c>
      <c r="X935">
        <v>-86784973</v>
      </c>
      <c r="Y935">
        <v>0.08</v>
      </c>
      <c r="AA935">
        <v>4993.7</v>
      </c>
      <c r="AB935">
        <v>0</v>
      </c>
      <c r="AC935">
        <v>0</v>
      </c>
      <c r="AD935">
        <v>0</v>
      </c>
      <c r="AE935">
        <v>4993.7</v>
      </c>
      <c r="AF935">
        <v>0</v>
      </c>
      <c r="AG935">
        <v>0</v>
      </c>
      <c r="AH935">
        <v>0</v>
      </c>
      <c r="AI935">
        <v>1</v>
      </c>
      <c r="AJ935">
        <v>1</v>
      </c>
      <c r="AK935">
        <v>1</v>
      </c>
      <c r="AL935">
        <v>1</v>
      </c>
      <c r="AN935">
        <v>0</v>
      </c>
      <c r="AO935">
        <v>1</v>
      </c>
      <c r="AP935">
        <v>0</v>
      </c>
      <c r="AQ935">
        <v>0</v>
      </c>
      <c r="AR935">
        <v>0</v>
      </c>
      <c r="AS935" t="s">
        <v>3</v>
      </c>
      <c r="AT935">
        <v>0.08</v>
      </c>
      <c r="AU935" t="s">
        <v>3</v>
      </c>
      <c r="AV935">
        <v>0</v>
      </c>
      <c r="AW935">
        <v>2</v>
      </c>
      <c r="AX935">
        <v>33036679</v>
      </c>
      <c r="AY935">
        <v>1</v>
      </c>
      <c r="AZ935">
        <v>0</v>
      </c>
      <c r="BA935">
        <v>888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X935">
        <f>Y935*Source!I373</f>
        <v>1.0920000000000001E-3</v>
      </c>
      <c r="CY935">
        <f t="shared" si="138"/>
        <v>4993.7</v>
      </c>
      <c r="CZ935">
        <f t="shared" si="139"/>
        <v>4993.7</v>
      </c>
      <c r="DA935">
        <f t="shared" si="140"/>
        <v>1</v>
      </c>
      <c r="DB935">
        <v>0</v>
      </c>
    </row>
    <row r="936" spans="1:106" x14ac:dyDescent="0.2">
      <c r="A936">
        <f>ROW(Source!A373)</f>
        <v>373</v>
      </c>
      <c r="B936">
        <v>33034105</v>
      </c>
      <c r="C936">
        <v>33036654</v>
      </c>
      <c r="D936">
        <v>32517729</v>
      </c>
      <c r="E936">
        <v>1</v>
      </c>
      <c r="F936">
        <v>1</v>
      </c>
      <c r="G936">
        <v>19</v>
      </c>
      <c r="H936">
        <v>3</v>
      </c>
      <c r="I936" t="s">
        <v>834</v>
      </c>
      <c r="J936" t="s">
        <v>835</v>
      </c>
      <c r="K936" t="s">
        <v>836</v>
      </c>
      <c r="L936">
        <v>1339</v>
      </c>
      <c r="N936">
        <v>1007</v>
      </c>
      <c r="O936" t="s">
        <v>830</v>
      </c>
      <c r="P936" t="s">
        <v>830</v>
      </c>
      <c r="Q936">
        <v>1</v>
      </c>
      <c r="W936">
        <v>0</v>
      </c>
      <c r="X936">
        <v>-36459073</v>
      </c>
      <c r="Y936">
        <v>0.69</v>
      </c>
      <c r="AA936">
        <v>3762.19</v>
      </c>
      <c r="AB936">
        <v>0</v>
      </c>
      <c r="AC936">
        <v>0</v>
      </c>
      <c r="AD936">
        <v>0</v>
      </c>
      <c r="AE936">
        <v>3762.19</v>
      </c>
      <c r="AF936">
        <v>0</v>
      </c>
      <c r="AG936">
        <v>0</v>
      </c>
      <c r="AH936">
        <v>0</v>
      </c>
      <c r="AI936">
        <v>1</v>
      </c>
      <c r="AJ936">
        <v>1</v>
      </c>
      <c r="AK936">
        <v>1</v>
      </c>
      <c r="AL936">
        <v>1</v>
      </c>
      <c r="AN936">
        <v>0</v>
      </c>
      <c r="AO936">
        <v>1</v>
      </c>
      <c r="AP936">
        <v>0</v>
      </c>
      <c r="AQ936">
        <v>0</v>
      </c>
      <c r="AR936">
        <v>0</v>
      </c>
      <c r="AS936" t="s">
        <v>3</v>
      </c>
      <c r="AT936">
        <v>0.69</v>
      </c>
      <c r="AU936" t="s">
        <v>3</v>
      </c>
      <c r="AV936">
        <v>0</v>
      </c>
      <c r="AW936">
        <v>2</v>
      </c>
      <c r="AX936">
        <v>33036680</v>
      </c>
      <c r="AY936">
        <v>1</v>
      </c>
      <c r="AZ936">
        <v>0</v>
      </c>
      <c r="BA936">
        <v>889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X936">
        <f>Y936*Source!I373</f>
        <v>9.4184999999999998E-3</v>
      </c>
      <c r="CY936">
        <f t="shared" si="138"/>
        <v>3762.19</v>
      </c>
      <c r="CZ936">
        <f t="shared" si="139"/>
        <v>3762.19</v>
      </c>
      <c r="DA936">
        <f t="shared" si="140"/>
        <v>1</v>
      </c>
      <c r="DB936">
        <v>0</v>
      </c>
    </row>
    <row r="937" spans="1:106" x14ac:dyDescent="0.2">
      <c r="A937">
        <f>ROW(Source!A373)</f>
        <v>373</v>
      </c>
      <c r="B937">
        <v>33034105</v>
      </c>
      <c r="C937">
        <v>33036654</v>
      </c>
      <c r="D937">
        <v>32517783</v>
      </c>
      <c r="E937">
        <v>1</v>
      </c>
      <c r="F937">
        <v>1</v>
      </c>
      <c r="G937">
        <v>19</v>
      </c>
      <c r="H937">
        <v>3</v>
      </c>
      <c r="I937" t="s">
        <v>837</v>
      </c>
      <c r="J937" t="s">
        <v>838</v>
      </c>
      <c r="K937" t="s">
        <v>839</v>
      </c>
      <c r="L937">
        <v>1339</v>
      </c>
      <c r="N937">
        <v>1007</v>
      </c>
      <c r="O937" t="s">
        <v>830</v>
      </c>
      <c r="P937" t="s">
        <v>830</v>
      </c>
      <c r="Q937">
        <v>1</v>
      </c>
      <c r="W937">
        <v>0</v>
      </c>
      <c r="X937">
        <v>-1282603236</v>
      </c>
      <c r="Y937">
        <v>0.2</v>
      </c>
      <c r="AA937">
        <v>5631.96</v>
      </c>
      <c r="AB937">
        <v>0</v>
      </c>
      <c r="AC937">
        <v>0</v>
      </c>
      <c r="AD937">
        <v>0</v>
      </c>
      <c r="AE937">
        <v>5631.96</v>
      </c>
      <c r="AF937">
        <v>0</v>
      </c>
      <c r="AG937">
        <v>0</v>
      </c>
      <c r="AH937">
        <v>0</v>
      </c>
      <c r="AI937">
        <v>1</v>
      </c>
      <c r="AJ937">
        <v>1</v>
      </c>
      <c r="AK937">
        <v>1</v>
      </c>
      <c r="AL937">
        <v>1</v>
      </c>
      <c r="AN937">
        <v>0</v>
      </c>
      <c r="AO937">
        <v>1</v>
      </c>
      <c r="AP937">
        <v>0</v>
      </c>
      <c r="AQ937">
        <v>0</v>
      </c>
      <c r="AR937">
        <v>0</v>
      </c>
      <c r="AS937" t="s">
        <v>3</v>
      </c>
      <c r="AT937">
        <v>0.2</v>
      </c>
      <c r="AU937" t="s">
        <v>3</v>
      </c>
      <c r="AV937">
        <v>0</v>
      </c>
      <c r="AW937">
        <v>2</v>
      </c>
      <c r="AX937">
        <v>33036681</v>
      </c>
      <c r="AY937">
        <v>1</v>
      </c>
      <c r="AZ937">
        <v>0</v>
      </c>
      <c r="BA937">
        <v>890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X937">
        <f>Y937*Source!I373</f>
        <v>2.7300000000000002E-3</v>
      </c>
      <c r="CY937">
        <f t="shared" si="138"/>
        <v>5631.96</v>
      </c>
      <c r="CZ937">
        <f t="shared" si="139"/>
        <v>5631.96</v>
      </c>
      <c r="DA937">
        <f t="shared" si="140"/>
        <v>1</v>
      </c>
      <c r="DB937">
        <v>0</v>
      </c>
    </row>
    <row r="938" spans="1:106" x14ac:dyDescent="0.2">
      <c r="A938">
        <f>ROW(Source!A373)</f>
        <v>373</v>
      </c>
      <c r="B938">
        <v>33034105</v>
      </c>
      <c r="C938">
        <v>33036654</v>
      </c>
      <c r="D938">
        <v>32517784</v>
      </c>
      <c r="E938">
        <v>1</v>
      </c>
      <c r="F938">
        <v>1</v>
      </c>
      <c r="G938">
        <v>19</v>
      </c>
      <c r="H938">
        <v>3</v>
      </c>
      <c r="I938" t="s">
        <v>840</v>
      </c>
      <c r="J938" t="s">
        <v>841</v>
      </c>
      <c r="K938" t="s">
        <v>842</v>
      </c>
      <c r="L938">
        <v>1339</v>
      </c>
      <c r="N938">
        <v>1007</v>
      </c>
      <c r="O938" t="s">
        <v>830</v>
      </c>
      <c r="P938" t="s">
        <v>830</v>
      </c>
      <c r="Q938">
        <v>1</v>
      </c>
      <c r="W938">
        <v>0</v>
      </c>
      <c r="X938">
        <v>966492149</v>
      </c>
      <c r="Y938">
        <v>0.69</v>
      </c>
      <c r="AA938">
        <v>5631.96</v>
      </c>
      <c r="AB938">
        <v>0</v>
      </c>
      <c r="AC938">
        <v>0</v>
      </c>
      <c r="AD938">
        <v>0</v>
      </c>
      <c r="AE938">
        <v>5631.96</v>
      </c>
      <c r="AF938">
        <v>0</v>
      </c>
      <c r="AG938">
        <v>0</v>
      </c>
      <c r="AH938">
        <v>0</v>
      </c>
      <c r="AI938">
        <v>1</v>
      </c>
      <c r="AJ938">
        <v>1</v>
      </c>
      <c r="AK938">
        <v>1</v>
      </c>
      <c r="AL938">
        <v>1</v>
      </c>
      <c r="AN938">
        <v>0</v>
      </c>
      <c r="AO938">
        <v>1</v>
      </c>
      <c r="AP938">
        <v>0</v>
      </c>
      <c r="AQ938">
        <v>0</v>
      </c>
      <c r="AR938">
        <v>0</v>
      </c>
      <c r="AS938" t="s">
        <v>3</v>
      </c>
      <c r="AT938">
        <v>0.69</v>
      </c>
      <c r="AU938" t="s">
        <v>3</v>
      </c>
      <c r="AV938">
        <v>0</v>
      </c>
      <c r="AW938">
        <v>2</v>
      </c>
      <c r="AX938">
        <v>33036682</v>
      </c>
      <c r="AY938">
        <v>1</v>
      </c>
      <c r="AZ938">
        <v>0</v>
      </c>
      <c r="BA938">
        <v>891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X938">
        <f>Y938*Source!I373</f>
        <v>9.4184999999999998E-3</v>
      </c>
      <c r="CY938">
        <f t="shared" si="138"/>
        <v>5631.96</v>
      </c>
      <c r="CZ938">
        <f t="shared" si="139"/>
        <v>5631.96</v>
      </c>
      <c r="DA938">
        <f t="shared" si="140"/>
        <v>1</v>
      </c>
      <c r="DB938">
        <v>0</v>
      </c>
    </row>
    <row r="939" spans="1:106" x14ac:dyDescent="0.2">
      <c r="A939">
        <f>ROW(Source!A373)</f>
        <v>373</v>
      </c>
      <c r="B939">
        <v>33034105</v>
      </c>
      <c r="C939">
        <v>33036654</v>
      </c>
      <c r="D939">
        <v>32519911</v>
      </c>
      <c r="E939">
        <v>1</v>
      </c>
      <c r="F939">
        <v>1</v>
      </c>
      <c r="G939">
        <v>19</v>
      </c>
      <c r="H939">
        <v>3</v>
      </c>
      <c r="I939" t="s">
        <v>843</v>
      </c>
      <c r="J939" t="s">
        <v>844</v>
      </c>
      <c r="K939" t="s">
        <v>845</v>
      </c>
      <c r="L939">
        <v>1339</v>
      </c>
      <c r="N939">
        <v>1007</v>
      </c>
      <c r="O939" t="s">
        <v>830</v>
      </c>
      <c r="P939" t="s">
        <v>830</v>
      </c>
      <c r="Q939">
        <v>1</v>
      </c>
      <c r="W939">
        <v>0</v>
      </c>
      <c r="X939">
        <v>-1613524913</v>
      </c>
      <c r="Y939">
        <v>102</v>
      </c>
      <c r="AA939">
        <v>3195.93</v>
      </c>
      <c r="AB939">
        <v>0</v>
      </c>
      <c r="AC939">
        <v>0</v>
      </c>
      <c r="AD939">
        <v>0</v>
      </c>
      <c r="AE939">
        <v>3195.93</v>
      </c>
      <c r="AF939">
        <v>0</v>
      </c>
      <c r="AG939">
        <v>0</v>
      </c>
      <c r="AH939">
        <v>0</v>
      </c>
      <c r="AI939">
        <v>1</v>
      </c>
      <c r="AJ939">
        <v>1</v>
      </c>
      <c r="AK939">
        <v>1</v>
      </c>
      <c r="AL939">
        <v>1</v>
      </c>
      <c r="AN939">
        <v>0</v>
      </c>
      <c r="AO939">
        <v>1</v>
      </c>
      <c r="AP939">
        <v>0</v>
      </c>
      <c r="AQ939">
        <v>0</v>
      </c>
      <c r="AR939">
        <v>0</v>
      </c>
      <c r="AS939" t="s">
        <v>3</v>
      </c>
      <c r="AT939">
        <v>102</v>
      </c>
      <c r="AU939" t="s">
        <v>3</v>
      </c>
      <c r="AV939">
        <v>0</v>
      </c>
      <c r="AW939">
        <v>2</v>
      </c>
      <c r="AX939">
        <v>33036683</v>
      </c>
      <c r="AY939">
        <v>1</v>
      </c>
      <c r="AZ939">
        <v>0</v>
      </c>
      <c r="BA939">
        <v>892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X939">
        <f>Y939*Source!I373</f>
        <v>1.3923000000000001</v>
      </c>
      <c r="CY939">
        <f t="shared" si="138"/>
        <v>3195.93</v>
      </c>
      <c r="CZ939">
        <f t="shared" si="139"/>
        <v>3195.93</v>
      </c>
      <c r="DA939">
        <f t="shared" si="140"/>
        <v>1</v>
      </c>
      <c r="DB939">
        <v>0</v>
      </c>
    </row>
    <row r="940" spans="1:106" x14ac:dyDescent="0.2">
      <c r="A940">
        <f>ROW(Source!A373)</f>
        <v>373</v>
      </c>
      <c r="B940">
        <v>33034105</v>
      </c>
      <c r="C940">
        <v>33036654</v>
      </c>
      <c r="D940">
        <v>32521663</v>
      </c>
      <c r="E940">
        <v>1</v>
      </c>
      <c r="F940">
        <v>1</v>
      </c>
      <c r="G940">
        <v>19</v>
      </c>
      <c r="H940">
        <v>3</v>
      </c>
      <c r="I940" t="s">
        <v>846</v>
      </c>
      <c r="J940" t="s">
        <v>847</v>
      </c>
      <c r="K940" t="s">
        <v>848</v>
      </c>
      <c r="L940">
        <v>1327</v>
      </c>
      <c r="N940">
        <v>1005</v>
      </c>
      <c r="O940" t="s">
        <v>823</v>
      </c>
      <c r="P940" t="s">
        <v>823</v>
      </c>
      <c r="Q940">
        <v>1</v>
      </c>
      <c r="W940">
        <v>0</v>
      </c>
      <c r="X940">
        <v>603730207</v>
      </c>
      <c r="Y940">
        <v>49.5</v>
      </c>
      <c r="AA940">
        <v>207.09</v>
      </c>
      <c r="AB940">
        <v>0</v>
      </c>
      <c r="AC940">
        <v>0</v>
      </c>
      <c r="AD940">
        <v>0</v>
      </c>
      <c r="AE940">
        <v>207.09</v>
      </c>
      <c r="AF940">
        <v>0</v>
      </c>
      <c r="AG940">
        <v>0</v>
      </c>
      <c r="AH940">
        <v>0</v>
      </c>
      <c r="AI940">
        <v>1</v>
      </c>
      <c r="AJ940">
        <v>1</v>
      </c>
      <c r="AK940">
        <v>1</v>
      </c>
      <c r="AL940">
        <v>1</v>
      </c>
      <c r="AN940">
        <v>0</v>
      </c>
      <c r="AO940">
        <v>1</v>
      </c>
      <c r="AP940">
        <v>0</v>
      </c>
      <c r="AQ940">
        <v>0</v>
      </c>
      <c r="AR940">
        <v>0</v>
      </c>
      <c r="AS940" t="s">
        <v>3</v>
      </c>
      <c r="AT940">
        <v>49.5</v>
      </c>
      <c r="AU940" t="s">
        <v>3</v>
      </c>
      <c r="AV940">
        <v>0</v>
      </c>
      <c r="AW940">
        <v>2</v>
      </c>
      <c r="AX940">
        <v>33036684</v>
      </c>
      <c r="AY940">
        <v>1</v>
      </c>
      <c r="AZ940">
        <v>0</v>
      </c>
      <c r="BA940">
        <v>893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X940">
        <f>Y940*Source!I373</f>
        <v>0.67567500000000003</v>
      </c>
      <c r="CY940">
        <f t="shared" si="138"/>
        <v>207.09</v>
      </c>
      <c r="CZ940">
        <f t="shared" si="139"/>
        <v>207.09</v>
      </c>
      <c r="DA940">
        <f t="shared" si="140"/>
        <v>1</v>
      </c>
      <c r="DB940">
        <v>0</v>
      </c>
    </row>
    <row r="941" spans="1:106" x14ac:dyDescent="0.2">
      <c r="A941">
        <f>ROW(Source!A376)</f>
        <v>376</v>
      </c>
      <c r="B941">
        <v>33034105</v>
      </c>
      <c r="C941">
        <v>33036687</v>
      </c>
      <c r="D941">
        <v>32505425</v>
      </c>
      <c r="E941">
        <v>19</v>
      </c>
      <c r="F941">
        <v>1</v>
      </c>
      <c r="G941">
        <v>19</v>
      </c>
      <c r="H941">
        <v>1</v>
      </c>
      <c r="I941" t="s">
        <v>795</v>
      </c>
      <c r="J941" t="s">
        <v>3</v>
      </c>
      <c r="K941" t="s">
        <v>796</v>
      </c>
      <c r="L941">
        <v>1191</v>
      </c>
      <c r="N941">
        <v>1013</v>
      </c>
      <c r="O941" t="s">
        <v>797</v>
      </c>
      <c r="P941" t="s">
        <v>797</v>
      </c>
      <c r="Q941">
        <v>1</v>
      </c>
      <c r="W941">
        <v>0</v>
      </c>
      <c r="X941">
        <v>476480486</v>
      </c>
      <c r="Y941">
        <v>36.11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1</v>
      </c>
      <c r="AJ941">
        <v>1</v>
      </c>
      <c r="AK941">
        <v>1</v>
      </c>
      <c r="AL941">
        <v>1</v>
      </c>
      <c r="AN941">
        <v>0</v>
      </c>
      <c r="AO941">
        <v>1</v>
      </c>
      <c r="AP941">
        <v>0</v>
      </c>
      <c r="AQ941">
        <v>0</v>
      </c>
      <c r="AR941">
        <v>0</v>
      </c>
      <c r="AS941" t="s">
        <v>3</v>
      </c>
      <c r="AT941">
        <v>36.11</v>
      </c>
      <c r="AU941" t="s">
        <v>3</v>
      </c>
      <c r="AV941">
        <v>1</v>
      </c>
      <c r="AW941">
        <v>2</v>
      </c>
      <c r="AX941">
        <v>33036693</v>
      </c>
      <c r="AY941">
        <v>1</v>
      </c>
      <c r="AZ941">
        <v>0</v>
      </c>
      <c r="BA941">
        <v>894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X941">
        <f>Y941*Source!I376</f>
        <v>2.7764978999999999</v>
      </c>
      <c r="CY941">
        <f>AD941</f>
        <v>0</v>
      </c>
      <c r="CZ941">
        <f>AH941</f>
        <v>0</v>
      </c>
      <c r="DA941">
        <f>AL941</f>
        <v>1</v>
      </c>
      <c r="DB941">
        <v>0</v>
      </c>
    </row>
    <row r="942" spans="1:106" x14ac:dyDescent="0.2">
      <c r="A942">
        <f>ROW(Source!A376)</f>
        <v>376</v>
      </c>
      <c r="B942">
        <v>33034105</v>
      </c>
      <c r="C942">
        <v>33036687</v>
      </c>
      <c r="D942">
        <v>32516754</v>
      </c>
      <c r="E942">
        <v>1</v>
      </c>
      <c r="F942">
        <v>1</v>
      </c>
      <c r="G942">
        <v>19</v>
      </c>
      <c r="H942">
        <v>2</v>
      </c>
      <c r="I942" t="s">
        <v>798</v>
      </c>
      <c r="J942" t="s">
        <v>799</v>
      </c>
      <c r="K942" t="s">
        <v>800</v>
      </c>
      <c r="L942">
        <v>1368</v>
      </c>
      <c r="N942">
        <v>1011</v>
      </c>
      <c r="O942" t="s">
        <v>801</v>
      </c>
      <c r="P942" t="s">
        <v>801</v>
      </c>
      <c r="Q942">
        <v>1</v>
      </c>
      <c r="W942">
        <v>0</v>
      </c>
      <c r="X942">
        <v>-1683917449</v>
      </c>
      <c r="Y942">
        <v>21.91</v>
      </c>
      <c r="AA942">
        <v>0</v>
      </c>
      <c r="AB942">
        <v>70.98</v>
      </c>
      <c r="AC942">
        <v>6.52</v>
      </c>
      <c r="AD942">
        <v>0</v>
      </c>
      <c r="AE942">
        <v>0</v>
      </c>
      <c r="AF942">
        <v>70.98</v>
      </c>
      <c r="AG942">
        <v>6.52</v>
      </c>
      <c r="AH942">
        <v>0</v>
      </c>
      <c r="AI942">
        <v>1</v>
      </c>
      <c r="AJ942">
        <v>1</v>
      </c>
      <c r="AK942">
        <v>1</v>
      </c>
      <c r="AL942">
        <v>1</v>
      </c>
      <c r="AN942">
        <v>0</v>
      </c>
      <c r="AO942">
        <v>1</v>
      </c>
      <c r="AP942">
        <v>0</v>
      </c>
      <c r="AQ942">
        <v>0</v>
      </c>
      <c r="AR942">
        <v>0</v>
      </c>
      <c r="AS942" t="s">
        <v>3</v>
      </c>
      <c r="AT942">
        <v>21.91</v>
      </c>
      <c r="AU942" t="s">
        <v>3</v>
      </c>
      <c r="AV942">
        <v>0</v>
      </c>
      <c r="AW942">
        <v>2</v>
      </c>
      <c r="AX942">
        <v>33036694</v>
      </c>
      <c r="AY942">
        <v>1</v>
      </c>
      <c r="AZ942">
        <v>0</v>
      </c>
      <c r="BA942">
        <v>895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X942">
        <f>Y942*Source!I376</f>
        <v>1.6846599</v>
      </c>
      <c r="CY942">
        <f>AB942</f>
        <v>70.98</v>
      </c>
      <c r="CZ942">
        <f>AF942</f>
        <v>70.98</v>
      </c>
      <c r="DA942">
        <f>AJ942</f>
        <v>1</v>
      </c>
      <c r="DB942">
        <v>0</v>
      </c>
    </row>
    <row r="943" spans="1:106" x14ac:dyDescent="0.2">
      <c r="A943">
        <f>ROW(Source!A376)</f>
        <v>376</v>
      </c>
      <c r="B943">
        <v>33034105</v>
      </c>
      <c r="C943">
        <v>33036687</v>
      </c>
      <c r="D943">
        <v>32518977</v>
      </c>
      <c r="E943">
        <v>1</v>
      </c>
      <c r="F943">
        <v>1</v>
      </c>
      <c r="G943">
        <v>19</v>
      </c>
      <c r="H943">
        <v>3</v>
      </c>
      <c r="I943" t="s">
        <v>802</v>
      </c>
      <c r="J943" t="s">
        <v>803</v>
      </c>
      <c r="K943" t="s">
        <v>804</v>
      </c>
      <c r="L943">
        <v>1348</v>
      </c>
      <c r="N943">
        <v>1009</v>
      </c>
      <c r="O943" t="s">
        <v>19</v>
      </c>
      <c r="P943" t="s">
        <v>19</v>
      </c>
      <c r="Q943">
        <v>1000</v>
      </c>
      <c r="W943">
        <v>0</v>
      </c>
      <c r="X943">
        <v>-1592467254</v>
      </c>
      <c r="Y943">
        <v>0.03</v>
      </c>
      <c r="AA943">
        <v>117442.26</v>
      </c>
      <c r="AB943">
        <v>0</v>
      </c>
      <c r="AC943">
        <v>0</v>
      </c>
      <c r="AD943">
        <v>0</v>
      </c>
      <c r="AE943">
        <v>117442.26</v>
      </c>
      <c r="AF943">
        <v>0</v>
      </c>
      <c r="AG943">
        <v>0</v>
      </c>
      <c r="AH943">
        <v>0</v>
      </c>
      <c r="AI943">
        <v>1</v>
      </c>
      <c r="AJ943">
        <v>1</v>
      </c>
      <c r="AK943">
        <v>1</v>
      </c>
      <c r="AL943">
        <v>1</v>
      </c>
      <c r="AN943">
        <v>0</v>
      </c>
      <c r="AO943">
        <v>1</v>
      </c>
      <c r="AP943">
        <v>0</v>
      </c>
      <c r="AQ943">
        <v>0</v>
      </c>
      <c r="AR943">
        <v>0</v>
      </c>
      <c r="AS943" t="s">
        <v>3</v>
      </c>
      <c r="AT943">
        <v>0.03</v>
      </c>
      <c r="AU943" t="s">
        <v>3</v>
      </c>
      <c r="AV943">
        <v>0</v>
      </c>
      <c r="AW943">
        <v>2</v>
      </c>
      <c r="AX943">
        <v>33036695</v>
      </c>
      <c r="AY943">
        <v>1</v>
      </c>
      <c r="AZ943">
        <v>0</v>
      </c>
      <c r="BA943">
        <v>896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X943">
        <f>Y943*Source!I376</f>
        <v>2.3067000000000001E-3</v>
      </c>
      <c r="CY943">
        <f>AA943</f>
        <v>117442.26</v>
      </c>
      <c r="CZ943">
        <f>AE943</f>
        <v>117442.26</v>
      </c>
      <c r="DA943">
        <f>AI943</f>
        <v>1</v>
      </c>
      <c r="DB943">
        <v>0</v>
      </c>
    </row>
    <row r="944" spans="1:106" x14ac:dyDescent="0.2">
      <c r="A944">
        <f>ROW(Source!A376)</f>
        <v>376</v>
      </c>
      <c r="B944">
        <v>33034105</v>
      </c>
      <c r="C944">
        <v>33036687</v>
      </c>
      <c r="D944">
        <v>32520163</v>
      </c>
      <c r="E944">
        <v>1</v>
      </c>
      <c r="F944">
        <v>1</v>
      </c>
      <c r="G944">
        <v>19</v>
      </c>
      <c r="H944">
        <v>3</v>
      </c>
      <c r="I944" t="s">
        <v>25</v>
      </c>
      <c r="J944" t="s">
        <v>27</v>
      </c>
      <c r="K944" t="s">
        <v>26</v>
      </c>
      <c r="L944">
        <v>1348</v>
      </c>
      <c r="N944">
        <v>1009</v>
      </c>
      <c r="O944" t="s">
        <v>19</v>
      </c>
      <c r="P944" t="s">
        <v>19</v>
      </c>
      <c r="Q944">
        <v>1000</v>
      </c>
      <c r="W944">
        <v>0</v>
      </c>
      <c r="X944">
        <v>-1467733540</v>
      </c>
      <c r="Y944">
        <v>1</v>
      </c>
      <c r="AA944">
        <v>53410.15</v>
      </c>
      <c r="AB944">
        <v>0</v>
      </c>
      <c r="AC944">
        <v>0</v>
      </c>
      <c r="AD944">
        <v>0</v>
      </c>
      <c r="AE944">
        <v>53410.15</v>
      </c>
      <c r="AF944">
        <v>0</v>
      </c>
      <c r="AG944">
        <v>0</v>
      </c>
      <c r="AH944">
        <v>0</v>
      </c>
      <c r="AI944">
        <v>1</v>
      </c>
      <c r="AJ944">
        <v>1</v>
      </c>
      <c r="AK944">
        <v>1</v>
      </c>
      <c r="AL944">
        <v>1</v>
      </c>
      <c r="AN944">
        <v>0</v>
      </c>
      <c r="AO944">
        <v>1</v>
      </c>
      <c r="AP944">
        <v>0</v>
      </c>
      <c r="AQ944">
        <v>0</v>
      </c>
      <c r="AR944">
        <v>0</v>
      </c>
      <c r="AS944" t="s">
        <v>3</v>
      </c>
      <c r="AT944">
        <v>1</v>
      </c>
      <c r="AU944" t="s">
        <v>3</v>
      </c>
      <c r="AV944">
        <v>0</v>
      </c>
      <c r="AW944">
        <v>2</v>
      </c>
      <c r="AX944">
        <v>33036696</v>
      </c>
      <c r="AY944">
        <v>1</v>
      </c>
      <c r="AZ944">
        <v>0</v>
      </c>
      <c r="BA944">
        <v>897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X944">
        <f>Y944*Source!I376</f>
        <v>7.689E-2</v>
      </c>
      <c r="CY944">
        <f>AA944</f>
        <v>53410.15</v>
      </c>
      <c r="CZ944">
        <f>AE944</f>
        <v>53410.15</v>
      </c>
      <c r="DA944">
        <f>AI944</f>
        <v>1</v>
      </c>
      <c r="DB944">
        <v>0</v>
      </c>
    </row>
    <row r="945" spans="1:106" x14ac:dyDescent="0.2">
      <c r="A945">
        <f>ROW(Source!A376)</f>
        <v>376</v>
      </c>
      <c r="B945">
        <v>33034105</v>
      </c>
      <c r="C945">
        <v>33036687</v>
      </c>
      <c r="D945">
        <v>32520163</v>
      </c>
      <c r="E945">
        <v>1</v>
      </c>
      <c r="F945">
        <v>1</v>
      </c>
      <c r="G945">
        <v>19</v>
      </c>
      <c r="H945">
        <v>3</v>
      </c>
      <c r="I945" t="s">
        <v>25</v>
      </c>
      <c r="J945" t="s">
        <v>27</v>
      </c>
      <c r="K945" t="s">
        <v>26</v>
      </c>
      <c r="L945">
        <v>1348</v>
      </c>
      <c r="N945">
        <v>1009</v>
      </c>
      <c r="O945" t="s">
        <v>19</v>
      </c>
      <c r="P945" t="s">
        <v>19</v>
      </c>
      <c r="Q945">
        <v>1000</v>
      </c>
      <c r="W945">
        <v>0</v>
      </c>
      <c r="X945">
        <v>-1467733540</v>
      </c>
      <c r="Y945">
        <v>-1</v>
      </c>
      <c r="AA945">
        <v>53410.15</v>
      </c>
      <c r="AB945">
        <v>0</v>
      </c>
      <c r="AC945">
        <v>0</v>
      </c>
      <c r="AD945">
        <v>0</v>
      </c>
      <c r="AE945">
        <v>53410.15</v>
      </c>
      <c r="AF945">
        <v>0</v>
      </c>
      <c r="AG945">
        <v>0</v>
      </c>
      <c r="AH945">
        <v>0</v>
      </c>
      <c r="AI945">
        <v>1</v>
      </c>
      <c r="AJ945">
        <v>1</v>
      </c>
      <c r="AK945">
        <v>1</v>
      </c>
      <c r="AL945">
        <v>1</v>
      </c>
      <c r="AN945">
        <v>0</v>
      </c>
      <c r="AO945">
        <v>0</v>
      </c>
      <c r="AP945">
        <v>0</v>
      </c>
      <c r="AQ945">
        <v>0</v>
      </c>
      <c r="AR945">
        <v>0</v>
      </c>
      <c r="AS945" t="s">
        <v>3</v>
      </c>
      <c r="AT945">
        <v>-1</v>
      </c>
      <c r="AU945" t="s">
        <v>3</v>
      </c>
      <c r="AV945">
        <v>0</v>
      </c>
      <c r="AW945">
        <v>1</v>
      </c>
      <c r="AX945">
        <v>-1</v>
      </c>
      <c r="AY945">
        <v>0</v>
      </c>
      <c r="AZ945">
        <v>0</v>
      </c>
      <c r="BA945" t="s">
        <v>3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X945">
        <f>Y945*Source!I376</f>
        <v>-7.689E-2</v>
      </c>
      <c r="CY945">
        <f>AA945</f>
        <v>53410.15</v>
      </c>
      <c r="CZ945">
        <f>AE945</f>
        <v>53410.15</v>
      </c>
      <c r="DA945">
        <f>AI945</f>
        <v>1</v>
      </c>
      <c r="DB945">
        <v>0</v>
      </c>
    </row>
    <row r="946" spans="1:106" x14ac:dyDescent="0.2">
      <c r="A946">
        <f>ROW(Source!A378)</f>
        <v>378</v>
      </c>
      <c r="B946">
        <v>33034105</v>
      </c>
      <c r="C946">
        <v>33036698</v>
      </c>
      <c r="D946">
        <v>32505425</v>
      </c>
      <c r="E946">
        <v>19</v>
      </c>
      <c r="F946">
        <v>1</v>
      </c>
      <c r="G946">
        <v>19</v>
      </c>
      <c r="H946">
        <v>1</v>
      </c>
      <c r="I946" t="s">
        <v>795</v>
      </c>
      <c r="J946" t="s">
        <v>3</v>
      </c>
      <c r="K946" t="s">
        <v>796</v>
      </c>
      <c r="L946">
        <v>1191</v>
      </c>
      <c r="N946">
        <v>1013</v>
      </c>
      <c r="O946" t="s">
        <v>797</v>
      </c>
      <c r="P946" t="s">
        <v>797</v>
      </c>
      <c r="Q946">
        <v>1</v>
      </c>
      <c r="W946">
        <v>0</v>
      </c>
      <c r="X946">
        <v>476480486</v>
      </c>
      <c r="Y946">
        <v>453.1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1</v>
      </c>
      <c r="AJ946">
        <v>1</v>
      </c>
      <c r="AK946">
        <v>1</v>
      </c>
      <c r="AL946">
        <v>1</v>
      </c>
      <c r="AN946">
        <v>0</v>
      </c>
      <c r="AO946">
        <v>1</v>
      </c>
      <c r="AP946">
        <v>0</v>
      </c>
      <c r="AQ946">
        <v>0</v>
      </c>
      <c r="AR946">
        <v>0</v>
      </c>
      <c r="AS946" t="s">
        <v>3</v>
      </c>
      <c r="AT946">
        <v>453.1</v>
      </c>
      <c r="AU946" t="s">
        <v>3</v>
      </c>
      <c r="AV946">
        <v>1</v>
      </c>
      <c r="AW946">
        <v>2</v>
      </c>
      <c r="AX946">
        <v>33036714</v>
      </c>
      <c r="AY946">
        <v>1</v>
      </c>
      <c r="AZ946">
        <v>0</v>
      </c>
      <c r="BA946">
        <v>898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X946">
        <f>Y946*Source!I378</f>
        <v>4.8028599999999999</v>
      </c>
      <c r="CY946">
        <f>AD946</f>
        <v>0</v>
      </c>
      <c r="CZ946">
        <f>AH946</f>
        <v>0</v>
      </c>
      <c r="DA946">
        <f>AL946</f>
        <v>1</v>
      </c>
      <c r="DB946">
        <v>0</v>
      </c>
    </row>
    <row r="947" spans="1:106" x14ac:dyDescent="0.2">
      <c r="A947">
        <f>ROW(Source!A378)</f>
        <v>378</v>
      </c>
      <c r="B947">
        <v>33034105</v>
      </c>
      <c r="C947">
        <v>33036698</v>
      </c>
      <c r="D947">
        <v>32517073</v>
      </c>
      <c r="E947">
        <v>1</v>
      </c>
      <c r="F947">
        <v>1</v>
      </c>
      <c r="G947">
        <v>19</v>
      </c>
      <c r="H947">
        <v>2</v>
      </c>
      <c r="I947" t="s">
        <v>805</v>
      </c>
      <c r="J947" t="s">
        <v>806</v>
      </c>
      <c r="K947" t="s">
        <v>807</v>
      </c>
      <c r="L947">
        <v>1368</v>
      </c>
      <c r="N947">
        <v>1011</v>
      </c>
      <c r="O947" t="s">
        <v>801</v>
      </c>
      <c r="P947" t="s">
        <v>801</v>
      </c>
      <c r="Q947">
        <v>1</v>
      </c>
      <c r="W947">
        <v>0</v>
      </c>
      <c r="X947">
        <v>-865246060</v>
      </c>
      <c r="Y947">
        <v>1.38</v>
      </c>
      <c r="AA947">
        <v>0</v>
      </c>
      <c r="AB947">
        <v>3.37</v>
      </c>
      <c r="AC947">
        <v>0.85</v>
      </c>
      <c r="AD947">
        <v>0</v>
      </c>
      <c r="AE947">
        <v>0</v>
      </c>
      <c r="AF947">
        <v>3.37</v>
      </c>
      <c r="AG947">
        <v>0.85</v>
      </c>
      <c r="AH947">
        <v>0</v>
      </c>
      <c r="AI947">
        <v>1</v>
      </c>
      <c r="AJ947">
        <v>1</v>
      </c>
      <c r="AK947">
        <v>1</v>
      </c>
      <c r="AL947">
        <v>1</v>
      </c>
      <c r="AN947">
        <v>0</v>
      </c>
      <c r="AO947">
        <v>1</v>
      </c>
      <c r="AP947">
        <v>0</v>
      </c>
      <c r="AQ947">
        <v>0</v>
      </c>
      <c r="AR947">
        <v>0</v>
      </c>
      <c r="AS947" t="s">
        <v>3</v>
      </c>
      <c r="AT947">
        <v>1.38</v>
      </c>
      <c r="AU947" t="s">
        <v>3</v>
      </c>
      <c r="AV947">
        <v>0</v>
      </c>
      <c r="AW947">
        <v>2</v>
      </c>
      <c r="AX947">
        <v>33036715</v>
      </c>
      <c r="AY947">
        <v>1</v>
      </c>
      <c r="AZ947">
        <v>0</v>
      </c>
      <c r="BA947">
        <v>899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X947">
        <f>Y947*Source!I378</f>
        <v>1.4627999999999999E-2</v>
      </c>
      <c r="CY947">
        <f>AB947</f>
        <v>3.37</v>
      </c>
      <c r="CZ947">
        <f>AF947</f>
        <v>3.37</v>
      </c>
      <c r="DA947">
        <f>AJ947</f>
        <v>1</v>
      </c>
      <c r="DB947">
        <v>0</v>
      </c>
    </row>
    <row r="948" spans="1:106" x14ac:dyDescent="0.2">
      <c r="A948">
        <f>ROW(Source!A378)</f>
        <v>378</v>
      </c>
      <c r="B948">
        <v>33034105</v>
      </c>
      <c r="C948">
        <v>33036698</v>
      </c>
      <c r="D948">
        <v>32516433</v>
      </c>
      <c r="E948">
        <v>1</v>
      </c>
      <c r="F948">
        <v>1</v>
      </c>
      <c r="G948">
        <v>19</v>
      </c>
      <c r="H948">
        <v>2</v>
      </c>
      <c r="I948" t="s">
        <v>808</v>
      </c>
      <c r="J948" t="s">
        <v>809</v>
      </c>
      <c r="K948" t="s">
        <v>810</v>
      </c>
      <c r="L948">
        <v>1368</v>
      </c>
      <c r="N948">
        <v>1011</v>
      </c>
      <c r="O948" t="s">
        <v>801</v>
      </c>
      <c r="P948" t="s">
        <v>801</v>
      </c>
      <c r="Q948">
        <v>1</v>
      </c>
      <c r="W948">
        <v>0</v>
      </c>
      <c r="X948">
        <v>1483315828</v>
      </c>
      <c r="Y948">
        <v>0.31</v>
      </c>
      <c r="AA948">
        <v>0</v>
      </c>
      <c r="AB948">
        <v>566.44000000000005</v>
      </c>
      <c r="AC948">
        <v>281.27999999999997</v>
      </c>
      <c r="AD948">
        <v>0</v>
      </c>
      <c r="AE948">
        <v>0</v>
      </c>
      <c r="AF948">
        <v>566.44000000000005</v>
      </c>
      <c r="AG948">
        <v>281.27999999999997</v>
      </c>
      <c r="AH948">
        <v>0</v>
      </c>
      <c r="AI948">
        <v>1</v>
      </c>
      <c r="AJ948">
        <v>1</v>
      </c>
      <c r="AK948">
        <v>1</v>
      </c>
      <c r="AL948">
        <v>1</v>
      </c>
      <c r="AN948">
        <v>0</v>
      </c>
      <c r="AO948">
        <v>1</v>
      </c>
      <c r="AP948">
        <v>0</v>
      </c>
      <c r="AQ948">
        <v>0</v>
      </c>
      <c r="AR948">
        <v>0</v>
      </c>
      <c r="AS948" t="s">
        <v>3</v>
      </c>
      <c r="AT948">
        <v>0.31</v>
      </c>
      <c r="AU948" t="s">
        <v>3</v>
      </c>
      <c r="AV948">
        <v>0</v>
      </c>
      <c r="AW948">
        <v>2</v>
      </c>
      <c r="AX948">
        <v>33036716</v>
      </c>
      <c r="AY948">
        <v>1</v>
      </c>
      <c r="AZ948">
        <v>0</v>
      </c>
      <c r="BA948">
        <v>900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X948">
        <f>Y948*Source!I378</f>
        <v>3.2859999999999999E-3</v>
      </c>
      <c r="CY948">
        <f>AB948</f>
        <v>566.44000000000005</v>
      </c>
      <c r="CZ948">
        <f>AF948</f>
        <v>566.44000000000005</v>
      </c>
      <c r="DA948">
        <f>AJ948</f>
        <v>1</v>
      </c>
      <c r="DB948">
        <v>0</v>
      </c>
    </row>
    <row r="949" spans="1:106" x14ac:dyDescent="0.2">
      <c r="A949">
        <f>ROW(Source!A378)</f>
        <v>378</v>
      </c>
      <c r="B949">
        <v>33034105</v>
      </c>
      <c r="C949">
        <v>33036698</v>
      </c>
      <c r="D949">
        <v>32516599</v>
      </c>
      <c r="E949">
        <v>1</v>
      </c>
      <c r="F949">
        <v>1</v>
      </c>
      <c r="G949">
        <v>19</v>
      </c>
      <c r="H949">
        <v>2</v>
      </c>
      <c r="I949" t="s">
        <v>811</v>
      </c>
      <c r="J949" t="s">
        <v>812</v>
      </c>
      <c r="K949" t="s">
        <v>813</v>
      </c>
      <c r="L949">
        <v>1368</v>
      </c>
      <c r="N949">
        <v>1011</v>
      </c>
      <c r="O949" t="s">
        <v>801</v>
      </c>
      <c r="P949" t="s">
        <v>801</v>
      </c>
      <c r="Q949">
        <v>1</v>
      </c>
      <c r="W949">
        <v>0</v>
      </c>
      <c r="X949">
        <v>47389749</v>
      </c>
      <c r="Y949">
        <v>26.25</v>
      </c>
      <c r="AA949">
        <v>0</v>
      </c>
      <c r="AB949">
        <v>9.7100000000000009</v>
      </c>
      <c r="AC949">
        <v>2.25</v>
      </c>
      <c r="AD949">
        <v>0</v>
      </c>
      <c r="AE949">
        <v>0</v>
      </c>
      <c r="AF949">
        <v>9.7100000000000009</v>
      </c>
      <c r="AG949">
        <v>2.25</v>
      </c>
      <c r="AH949">
        <v>0</v>
      </c>
      <c r="AI949">
        <v>1</v>
      </c>
      <c r="AJ949">
        <v>1</v>
      </c>
      <c r="AK949">
        <v>1</v>
      </c>
      <c r="AL949">
        <v>1</v>
      </c>
      <c r="AN949">
        <v>0</v>
      </c>
      <c r="AO949">
        <v>1</v>
      </c>
      <c r="AP949">
        <v>0</v>
      </c>
      <c r="AQ949">
        <v>0</v>
      </c>
      <c r="AR949">
        <v>0</v>
      </c>
      <c r="AS949" t="s">
        <v>3</v>
      </c>
      <c r="AT949">
        <v>26.25</v>
      </c>
      <c r="AU949" t="s">
        <v>3</v>
      </c>
      <c r="AV949">
        <v>0</v>
      </c>
      <c r="AW949">
        <v>2</v>
      </c>
      <c r="AX949">
        <v>33036717</v>
      </c>
      <c r="AY949">
        <v>1</v>
      </c>
      <c r="AZ949">
        <v>0</v>
      </c>
      <c r="BA949">
        <v>901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X949">
        <f>Y949*Source!I378</f>
        <v>0.27825</v>
      </c>
      <c r="CY949">
        <f>AB949</f>
        <v>9.7100000000000009</v>
      </c>
      <c r="CZ949">
        <f>AF949</f>
        <v>9.7100000000000009</v>
      </c>
      <c r="DA949">
        <f>AJ949</f>
        <v>1</v>
      </c>
      <c r="DB949">
        <v>0</v>
      </c>
    </row>
    <row r="950" spans="1:106" x14ac:dyDescent="0.2">
      <c r="A950">
        <f>ROW(Source!A378)</f>
        <v>378</v>
      </c>
      <c r="B950">
        <v>33034105</v>
      </c>
      <c r="C950">
        <v>33036698</v>
      </c>
      <c r="D950">
        <v>32517836</v>
      </c>
      <c r="E950">
        <v>1</v>
      </c>
      <c r="F950">
        <v>1</v>
      </c>
      <c r="G950">
        <v>19</v>
      </c>
      <c r="H950">
        <v>3</v>
      </c>
      <c r="I950" t="s">
        <v>814</v>
      </c>
      <c r="J950" t="s">
        <v>815</v>
      </c>
      <c r="K950" t="s">
        <v>816</v>
      </c>
      <c r="L950">
        <v>1348</v>
      </c>
      <c r="N950">
        <v>1009</v>
      </c>
      <c r="O950" t="s">
        <v>19</v>
      </c>
      <c r="P950" t="s">
        <v>19</v>
      </c>
      <c r="Q950">
        <v>1000</v>
      </c>
      <c r="W950">
        <v>0</v>
      </c>
      <c r="X950">
        <v>1571432467</v>
      </c>
      <c r="Y950">
        <v>0.04</v>
      </c>
      <c r="AA950">
        <v>31493.279999999999</v>
      </c>
      <c r="AB950">
        <v>0</v>
      </c>
      <c r="AC950">
        <v>0</v>
      </c>
      <c r="AD950">
        <v>0</v>
      </c>
      <c r="AE950">
        <v>31493.279999999999</v>
      </c>
      <c r="AF950">
        <v>0</v>
      </c>
      <c r="AG950">
        <v>0</v>
      </c>
      <c r="AH950">
        <v>0</v>
      </c>
      <c r="AI950">
        <v>1</v>
      </c>
      <c r="AJ950">
        <v>1</v>
      </c>
      <c r="AK950">
        <v>1</v>
      </c>
      <c r="AL950">
        <v>1</v>
      </c>
      <c r="AN950">
        <v>0</v>
      </c>
      <c r="AO950">
        <v>1</v>
      </c>
      <c r="AP950">
        <v>0</v>
      </c>
      <c r="AQ950">
        <v>0</v>
      </c>
      <c r="AR950">
        <v>0</v>
      </c>
      <c r="AS950" t="s">
        <v>3</v>
      </c>
      <c r="AT950">
        <v>0.04</v>
      </c>
      <c r="AU950" t="s">
        <v>3</v>
      </c>
      <c r="AV950">
        <v>0</v>
      </c>
      <c r="AW950">
        <v>2</v>
      </c>
      <c r="AX950">
        <v>33036718</v>
      </c>
      <c r="AY950">
        <v>1</v>
      </c>
      <c r="AZ950">
        <v>0</v>
      </c>
      <c r="BA950">
        <v>902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X950">
        <f>Y950*Source!I378</f>
        <v>4.2400000000000001E-4</v>
      </c>
      <c r="CY950">
        <f t="shared" ref="CY950:CY960" si="141">AA950</f>
        <v>31493.279999999999</v>
      </c>
      <c r="CZ950">
        <f t="shared" ref="CZ950:CZ960" si="142">AE950</f>
        <v>31493.279999999999</v>
      </c>
      <c r="DA950">
        <f t="shared" ref="DA950:DA960" si="143">AI950</f>
        <v>1</v>
      </c>
      <c r="DB950">
        <v>0</v>
      </c>
    </row>
    <row r="951" spans="1:106" x14ac:dyDescent="0.2">
      <c r="A951">
        <f>ROW(Source!A378)</f>
        <v>378</v>
      </c>
      <c r="B951">
        <v>33034105</v>
      </c>
      <c r="C951">
        <v>33036698</v>
      </c>
      <c r="D951">
        <v>32518156</v>
      </c>
      <c r="E951">
        <v>1</v>
      </c>
      <c r="F951">
        <v>1</v>
      </c>
      <c r="G951">
        <v>19</v>
      </c>
      <c r="H951">
        <v>3</v>
      </c>
      <c r="I951" t="s">
        <v>817</v>
      </c>
      <c r="J951" t="s">
        <v>818</v>
      </c>
      <c r="K951" t="s">
        <v>819</v>
      </c>
      <c r="L951">
        <v>1348</v>
      </c>
      <c r="N951">
        <v>1009</v>
      </c>
      <c r="O951" t="s">
        <v>19</v>
      </c>
      <c r="P951" t="s">
        <v>19</v>
      </c>
      <c r="Q951">
        <v>1000</v>
      </c>
      <c r="W951">
        <v>0</v>
      </c>
      <c r="X951">
        <v>1574046373</v>
      </c>
      <c r="Y951">
        <v>3.6999999999999998E-2</v>
      </c>
      <c r="AA951">
        <v>45454.3</v>
      </c>
      <c r="AB951">
        <v>0</v>
      </c>
      <c r="AC951">
        <v>0</v>
      </c>
      <c r="AD951">
        <v>0</v>
      </c>
      <c r="AE951">
        <v>45454.3</v>
      </c>
      <c r="AF951">
        <v>0</v>
      </c>
      <c r="AG951">
        <v>0</v>
      </c>
      <c r="AH951">
        <v>0</v>
      </c>
      <c r="AI951">
        <v>1</v>
      </c>
      <c r="AJ951">
        <v>1</v>
      </c>
      <c r="AK951">
        <v>1</v>
      </c>
      <c r="AL951">
        <v>1</v>
      </c>
      <c r="AN951">
        <v>0</v>
      </c>
      <c r="AO951">
        <v>1</v>
      </c>
      <c r="AP951">
        <v>0</v>
      </c>
      <c r="AQ951">
        <v>0</v>
      </c>
      <c r="AR951">
        <v>0</v>
      </c>
      <c r="AS951" t="s">
        <v>3</v>
      </c>
      <c r="AT951">
        <v>3.6999999999999998E-2</v>
      </c>
      <c r="AU951" t="s">
        <v>3</v>
      </c>
      <c r="AV951">
        <v>0</v>
      </c>
      <c r="AW951">
        <v>2</v>
      </c>
      <c r="AX951">
        <v>33036719</v>
      </c>
      <c r="AY951">
        <v>1</v>
      </c>
      <c r="AZ951">
        <v>0</v>
      </c>
      <c r="BA951">
        <v>903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X951">
        <f>Y951*Source!I378</f>
        <v>3.9219999999999999E-4</v>
      </c>
      <c r="CY951">
        <f t="shared" si="141"/>
        <v>45454.3</v>
      </c>
      <c r="CZ951">
        <f t="shared" si="142"/>
        <v>45454.3</v>
      </c>
      <c r="DA951">
        <f t="shared" si="143"/>
        <v>1</v>
      </c>
      <c r="DB951">
        <v>0</v>
      </c>
    </row>
    <row r="952" spans="1:106" x14ac:dyDescent="0.2">
      <c r="A952">
        <f>ROW(Source!A378)</f>
        <v>378</v>
      </c>
      <c r="B952">
        <v>33034105</v>
      </c>
      <c r="C952">
        <v>33036698</v>
      </c>
      <c r="D952">
        <v>32518894</v>
      </c>
      <c r="E952">
        <v>1</v>
      </c>
      <c r="F952">
        <v>1</v>
      </c>
      <c r="G952">
        <v>19</v>
      </c>
      <c r="H952">
        <v>3</v>
      </c>
      <c r="I952" t="s">
        <v>820</v>
      </c>
      <c r="J952" t="s">
        <v>821</v>
      </c>
      <c r="K952" t="s">
        <v>822</v>
      </c>
      <c r="L952">
        <v>1327</v>
      </c>
      <c r="N952">
        <v>1005</v>
      </c>
      <c r="O952" t="s">
        <v>823</v>
      </c>
      <c r="P952" t="s">
        <v>823</v>
      </c>
      <c r="Q952">
        <v>1</v>
      </c>
      <c r="W952">
        <v>0</v>
      </c>
      <c r="X952">
        <v>-1132375348</v>
      </c>
      <c r="Y952">
        <v>5.6</v>
      </c>
      <c r="AA952">
        <v>63.78</v>
      </c>
      <c r="AB952">
        <v>0</v>
      </c>
      <c r="AC952">
        <v>0</v>
      </c>
      <c r="AD952">
        <v>0</v>
      </c>
      <c r="AE952">
        <v>63.78</v>
      </c>
      <c r="AF952">
        <v>0</v>
      </c>
      <c r="AG952">
        <v>0</v>
      </c>
      <c r="AH952">
        <v>0</v>
      </c>
      <c r="AI952">
        <v>1</v>
      </c>
      <c r="AJ952">
        <v>1</v>
      </c>
      <c r="AK952">
        <v>1</v>
      </c>
      <c r="AL952">
        <v>1</v>
      </c>
      <c r="AN952">
        <v>0</v>
      </c>
      <c r="AO952">
        <v>1</v>
      </c>
      <c r="AP952">
        <v>0</v>
      </c>
      <c r="AQ952">
        <v>0</v>
      </c>
      <c r="AR952">
        <v>0</v>
      </c>
      <c r="AS952" t="s">
        <v>3</v>
      </c>
      <c r="AT952">
        <v>5.6</v>
      </c>
      <c r="AU952" t="s">
        <v>3</v>
      </c>
      <c r="AV952">
        <v>0</v>
      </c>
      <c r="AW952">
        <v>2</v>
      </c>
      <c r="AX952">
        <v>33036721</v>
      </c>
      <c r="AY952">
        <v>1</v>
      </c>
      <c r="AZ952">
        <v>0</v>
      </c>
      <c r="BA952">
        <v>904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X952">
        <f>Y952*Source!I378</f>
        <v>5.9359999999999996E-2</v>
      </c>
      <c r="CY952">
        <f t="shared" si="141"/>
        <v>63.78</v>
      </c>
      <c r="CZ952">
        <f t="shared" si="142"/>
        <v>63.78</v>
      </c>
      <c r="DA952">
        <f t="shared" si="143"/>
        <v>1</v>
      </c>
      <c r="DB952">
        <v>0</v>
      </c>
    </row>
    <row r="953" spans="1:106" x14ac:dyDescent="0.2">
      <c r="A953">
        <f>ROW(Source!A378)</f>
        <v>378</v>
      </c>
      <c r="B953">
        <v>33034105</v>
      </c>
      <c r="C953">
        <v>33036698</v>
      </c>
      <c r="D953">
        <v>32517311</v>
      </c>
      <c r="E953">
        <v>1</v>
      </c>
      <c r="F953">
        <v>1</v>
      </c>
      <c r="G953">
        <v>19</v>
      </c>
      <c r="H953">
        <v>3</v>
      </c>
      <c r="I953" t="s">
        <v>824</v>
      </c>
      <c r="J953" t="s">
        <v>825</v>
      </c>
      <c r="K953" t="s">
        <v>826</v>
      </c>
      <c r="L953">
        <v>1348</v>
      </c>
      <c r="N953">
        <v>1009</v>
      </c>
      <c r="O953" t="s">
        <v>19</v>
      </c>
      <c r="P953" t="s">
        <v>19</v>
      </c>
      <c r="Q953">
        <v>1000</v>
      </c>
      <c r="W953">
        <v>0</v>
      </c>
      <c r="X953">
        <v>1471527661</v>
      </c>
      <c r="Y953">
        <v>0.05</v>
      </c>
      <c r="AA953">
        <v>4752.91</v>
      </c>
      <c r="AB953">
        <v>0</v>
      </c>
      <c r="AC953">
        <v>0</v>
      </c>
      <c r="AD953">
        <v>0</v>
      </c>
      <c r="AE953">
        <v>4752.91</v>
      </c>
      <c r="AF953">
        <v>0</v>
      </c>
      <c r="AG953">
        <v>0</v>
      </c>
      <c r="AH953">
        <v>0</v>
      </c>
      <c r="AI953">
        <v>1</v>
      </c>
      <c r="AJ953">
        <v>1</v>
      </c>
      <c r="AK953">
        <v>1</v>
      </c>
      <c r="AL953">
        <v>1</v>
      </c>
      <c r="AN953">
        <v>0</v>
      </c>
      <c r="AO953">
        <v>1</v>
      </c>
      <c r="AP953">
        <v>0</v>
      </c>
      <c r="AQ953">
        <v>0</v>
      </c>
      <c r="AR953">
        <v>0</v>
      </c>
      <c r="AS953" t="s">
        <v>3</v>
      </c>
      <c r="AT953">
        <v>0.05</v>
      </c>
      <c r="AU953" t="s">
        <v>3</v>
      </c>
      <c r="AV953">
        <v>0</v>
      </c>
      <c r="AW953">
        <v>2</v>
      </c>
      <c r="AX953">
        <v>33036720</v>
      </c>
      <c r="AY953">
        <v>1</v>
      </c>
      <c r="AZ953">
        <v>0</v>
      </c>
      <c r="BA953">
        <v>905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X953">
        <f>Y953*Source!I378</f>
        <v>5.2999999999999998E-4</v>
      </c>
      <c r="CY953">
        <f t="shared" si="141"/>
        <v>4752.91</v>
      </c>
      <c r="CZ953">
        <f t="shared" si="142"/>
        <v>4752.91</v>
      </c>
      <c r="DA953">
        <f t="shared" si="143"/>
        <v>1</v>
      </c>
      <c r="DB953">
        <v>0</v>
      </c>
    </row>
    <row r="954" spans="1:106" x14ac:dyDescent="0.2">
      <c r="A954">
        <f>ROW(Source!A378)</f>
        <v>378</v>
      </c>
      <c r="B954">
        <v>33034105</v>
      </c>
      <c r="C954">
        <v>33036698</v>
      </c>
      <c r="D954">
        <v>32519061</v>
      </c>
      <c r="E954">
        <v>1</v>
      </c>
      <c r="F954">
        <v>1</v>
      </c>
      <c r="G954">
        <v>19</v>
      </c>
      <c r="H954">
        <v>3</v>
      </c>
      <c r="I954" t="s">
        <v>827</v>
      </c>
      <c r="J954" t="s">
        <v>828</v>
      </c>
      <c r="K954" t="s">
        <v>829</v>
      </c>
      <c r="L954">
        <v>1339</v>
      </c>
      <c r="N954">
        <v>1007</v>
      </c>
      <c r="O954" t="s">
        <v>830</v>
      </c>
      <c r="P954" t="s">
        <v>830</v>
      </c>
      <c r="Q954">
        <v>1</v>
      </c>
      <c r="W954">
        <v>0</v>
      </c>
      <c r="X954">
        <v>1653821073</v>
      </c>
      <c r="Y954">
        <v>1.75</v>
      </c>
      <c r="AA954">
        <v>29.98</v>
      </c>
      <c r="AB954">
        <v>0</v>
      </c>
      <c r="AC954">
        <v>0</v>
      </c>
      <c r="AD954">
        <v>0</v>
      </c>
      <c r="AE954">
        <v>29.98</v>
      </c>
      <c r="AF954">
        <v>0</v>
      </c>
      <c r="AG954">
        <v>0</v>
      </c>
      <c r="AH954">
        <v>0</v>
      </c>
      <c r="AI954">
        <v>1</v>
      </c>
      <c r="AJ954">
        <v>1</v>
      </c>
      <c r="AK954">
        <v>1</v>
      </c>
      <c r="AL954">
        <v>1</v>
      </c>
      <c r="AN954">
        <v>0</v>
      </c>
      <c r="AO954">
        <v>1</v>
      </c>
      <c r="AP954">
        <v>0</v>
      </c>
      <c r="AQ954">
        <v>0</v>
      </c>
      <c r="AR954">
        <v>0</v>
      </c>
      <c r="AS954" t="s">
        <v>3</v>
      </c>
      <c r="AT954">
        <v>1.75</v>
      </c>
      <c r="AU954" t="s">
        <v>3</v>
      </c>
      <c r="AV954">
        <v>0</v>
      </c>
      <c r="AW954">
        <v>2</v>
      </c>
      <c r="AX954">
        <v>33036722</v>
      </c>
      <c r="AY954">
        <v>1</v>
      </c>
      <c r="AZ954">
        <v>0</v>
      </c>
      <c r="BA954">
        <v>906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X954">
        <f>Y954*Source!I378</f>
        <v>1.8550000000000001E-2</v>
      </c>
      <c r="CY954">
        <f t="shared" si="141"/>
        <v>29.98</v>
      </c>
      <c r="CZ954">
        <f t="shared" si="142"/>
        <v>29.98</v>
      </c>
      <c r="DA954">
        <f t="shared" si="143"/>
        <v>1</v>
      </c>
      <c r="DB954">
        <v>0</v>
      </c>
    </row>
    <row r="955" spans="1:106" x14ac:dyDescent="0.2">
      <c r="A955">
        <f>ROW(Source!A378)</f>
        <v>378</v>
      </c>
      <c r="B955">
        <v>33034105</v>
      </c>
      <c r="C955">
        <v>33036698</v>
      </c>
      <c r="D955">
        <v>32517740</v>
      </c>
      <c r="E955">
        <v>1</v>
      </c>
      <c r="F955">
        <v>1</v>
      </c>
      <c r="G955">
        <v>19</v>
      </c>
      <c r="H955">
        <v>3</v>
      </c>
      <c r="I955" t="s">
        <v>831</v>
      </c>
      <c r="J955" t="s">
        <v>832</v>
      </c>
      <c r="K955" t="s">
        <v>833</v>
      </c>
      <c r="L955">
        <v>1339</v>
      </c>
      <c r="N955">
        <v>1007</v>
      </c>
      <c r="O955" t="s">
        <v>830</v>
      </c>
      <c r="P955" t="s">
        <v>830</v>
      </c>
      <c r="Q955">
        <v>1</v>
      </c>
      <c r="W955">
        <v>0</v>
      </c>
      <c r="X955">
        <v>-86784973</v>
      </c>
      <c r="Y955">
        <v>0.08</v>
      </c>
      <c r="AA955">
        <v>4993.7</v>
      </c>
      <c r="AB955">
        <v>0</v>
      </c>
      <c r="AC955">
        <v>0</v>
      </c>
      <c r="AD955">
        <v>0</v>
      </c>
      <c r="AE955">
        <v>4993.7</v>
      </c>
      <c r="AF955">
        <v>0</v>
      </c>
      <c r="AG955">
        <v>0</v>
      </c>
      <c r="AH955">
        <v>0</v>
      </c>
      <c r="AI955">
        <v>1</v>
      </c>
      <c r="AJ955">
        <v>1</v>
      </c>
      <c r="AK955">
        <v>1</v>
      </c>
      <c r="AL955">
        <v>1</v>
      </c>
      <c r="AN955">
        <v>0</v>
      </c>
      <c r="AO955">
        <v>1</v>
      </c>
      <c r="AP955">
        <v>0</v>
      </c>
      <c r="AQ955">
        <v>0</v>
      </c>
      <c r="AR955">
        <v>0</v>
      </c>
      <c r="AS955" t="s">
        <v>3</v>
      </c>
      <c r="AT955">
        <v>0.08</v>
      </c>
      <c r="AU955" t="s">
        <v>3</v>
      </c>
      <c r="AV955">
        <v>0</v>
      </c>
      <c r="AW955">
        <v>2</v>
      </c>
      <c r="AX955">
        <v>33036723</v>
      </c>
      <c r="AY955">
        <v>1</v>
      </c>
      <c r="AZ955">
        <v>0</v>
      </c>
      <c r="BA955">
        <v>907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X955">
        <f>Y955*Source!I378</f>
        <v>8.4800000000000001E-4</v>
      </c>
      <c r="CY955">
        <f t="shared" si="141"/>
        <v>4993.7</v>
      </c>
      <c r="CZ955">
        <f t="shared" si="142"/>
        <v>4993.7</v>
      </c>
      <c r="DA955">
        <f t="shared" si="143"/>
        <v>1</v>
      </c>
      <c r="DB955">
        <v>0</v>
      </c>
    </row>
    <row r="956" spans="1:106" x14ac:dyDescent="0.2">
      <c r="A956">
        <f>ROW(Source!A378)</f>
        <v>378</v>
      </c>
      <c r="B956">
        <v>33034105</v>
      </c>
      <c r="C956">
        <v>33036698</v>
      </c>
      <c r="D956">
        <v>32517729</v>
      </c>
      <c r="E956">
        <v>1</v>
      </c>
      <c r="F956">
        <v>1</v>
      </c>
      <c r="G956">
        <v>19</v>
      </c>
      <c r="H956">
        <v>3</v>
      </c>
      <c r="I956" t="s">
        <v>834</v>
      </c>
      <c r="J956" t="s">
        <v>835</v>
      </c>
      <c r="K956" t="s">
        <v>836</v>
      </c>
      <c r="L956">
        <v>1339</v>
      </c>
      <c r="N956">
        <v>1007</v>
      </c>
      <c r="O956" t="s">
        <v>830</v>
      </c>
      <c r="P956" t="s">
        <v>830</v>
      </c>
      <c r="Q956">
        <v>1</v>
      </c>
      <c r="W956">
        <v>0</v>
      </c>
      <c r="X956">
        <v>-36459073</v>
      </c>
      <c r="Y956">
        <v>0.69</v>
      </c>
      <c r="AA956">
        <v>3762.19</v>
      </c>
      <c r="AB956">
        <v>0</v>
      </c>
      <c r="AC956">
        <v>0</v>
      </c>
      <c r="AD956">
        <v>0</v>
      </c>
      <c r="AE956">
        <v>3762.19</v>
      </c>
      <c r="AF956">
        <v>0</v>
      </c>
      <c r="AG956">
        <v>0</v>
      </c>
      <c r="AH956">
        <v>0</v>
      </c>
      <c r="AI956">
        <v>1</v>
      </c>
      <c r="AJ956">
        <v>1</v>
      </c>
      <c r="AK956">
        <v>1</v>
      </c>
      <c r="AL956">
        <v>1</v>
      </c>
      <c r="AN956">
        <v>0</v>
      </c>
      <c r="AO956">
        <v>1</v>
      </c>
      <c r="AP956">
        <v>0</v>
      </c>
      <c r="AQ956">
        <v>0</v>
      </c>
      <c r="AR956">
        <v>0</v>
      </c>
      <c r="AS956" t="s">
        <v>3</v>
      </c>
      <c r="AT956">
        <v>0.69</v>
      </c>
      <c r="AU956" t="s">
        <v>3</v>
      </c>
      <c r="AV956">
        <v>0</v>
      </c>
      <c r="AW956">
        <v>2</v>
      </c>
      <c r="AX956">
        <v>33036724</v>
      </c>
      <c r="AY956">
        <v>1</v>
      </c>
      <c r="AZ956">
        <v>0</v>
      </c>
      <c r="BA956">
        <v>908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X956">
        <f>Y956*Source!I378</f>
        <v>7.3139999999999993E-3</v>
      </c>
      <c r="CY956">
        <f t="shared" si="141"/>
        <v>3762.19</v>
      </c>
      <c r="CZ956">
        <f t="shared" si="142"/>
        <v>3762.19</v>
      </c>
      <c r="DA956">
        <f t="shared" si="143"/>
        <v>1</v>
      </c>
      <c r="DB956">
        <v>0</v>
      </c>
    </row>
    <row r="957" spans="1:106" x14ac:dyDescent="0.2">
      <c r="A957">
        <f>ROW(Source!A378)</f>
        <v>378</v>
      </c>
      <c r="B957">
        <v>33034105</v>
      </c>
      <c r="C957">
        <v>33036698</v>
      </c>
      <c r="D957">
        <v>32517783</v>
      </c>
      <c r="E957">
        <v>1</v>
      </c>
      <c r="F957">
        <v>1</v>
      </c>
      <c r="G957">
        <v>19</v>
      </c>
      <c r="H957">
        <v>3</v>
      </c>
      <c r="I957" t="s">
        <v>837</v>
      </c>
      <c r="J957" t="s">
        <v>838</v>
      </c>
      <c r="K957" t="s">
        <v>839</v>
      </c>
      <c r="L957">
        <v>1339</v>
      </c>
      <c r="N957">
        <v>1007</v>
      </c>
      <c r="O957" t="s">
        <v>830</v>
      </c>
      <c r="P957" t="s">
        <v>830</v>
      </c>
      <c r="Q957">
        <v>1</v>
      </c>
      <c r="W957">
        <v>0</v>
      </c>
      <c r="X957">
        <v>-1282603236</v>
      </c>
      <c r="Y957">
        <v>0.2</v>
      </c>
      <c r="AA957">
        <v>5631.96</v>
      </c>
      <c r="AB957">
        <v>0</v>
      </c>
      <c r="AC957">
        <v>0</v>
      </c>
      <c r="AD957">
        <v>0</v>
      </c>
      <c r="AE957">
        <v>5631.96</v>
      </c>
      <c r="AF957">
        <v>0</v>
      </c>
      <c r="AG957">
        <v>0</v>
      </c>
      <c r="AH957">
        <v>0</v>
      </c>
      <c r="AI957">
        <v>1</v>
      </c>
      <c r="AJ957">
        <v>1</v>
      </c>
      <c r="AK957">
        <v>1</v>
      </c>
      <c r="AL957">
        <v>1</v>
      </c>
      <c r="AN957">
        <v>0</v>
      </c>
      <c r="AO957">
        <v>1</v>
      </c>
      <c r="AP957">
        <v>0</v>
      </c>
      <c r="AQ957">
        <v>0</v>
      </c>
      <c r="AR957">
        <v>0</v>
      </c>
      <c r="AS957" t="s">
        <v>3</v>
      </c>
      <c r="AT957">
        <v>0.2</v>
      </c>
      <c r="AU957" t="s">
        <v>3</v>
      </c>
      <c r="AV957">
        <v>0</v>
      </c>
      <c r="AW957">
        <v>2</v>
      </c>
      <c r="AX957">
        <v>33036725</v>
      </c>
      <c r="AY957">
        <v>1</v>
      </c>
      <c r="AZ957">
        <v>0</v>
      </c>
      <c r="BA957">
        <v>909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X957">
        <f>Y957*Source!I378</f>
        <v>2.1199999999999999E-3</v>
      </c>
      <c r="CY957">
        <f t="shared" si="141"/>
        <v>5631.96</v>
      </c>
      <c r="CZ957">
        <f t="shared" si="142"/>
        <v>5631.96</v>
      </c>
      <c r="DA957">
        <f t="shared" si="143"/>
        <v>1</v>
      </c>
      <c r="DB957">
        <v>0</v>
      </c>
    </row>
    <row r="958" spans="1:106" x14ac:dyDescent="0.2">
      <c r="A958">
        <f>ROW(Source!A378)</f>
        <v>378</v>
      </c>
      <c r="B958">
        <v>33034105</v>
      </c>
      <c r="C958">
        <v>33036698</v>
      </c>
      <c r="D958">
        <v>32517784</v>
      </c>
      <c r="E958">
        <v>1</v>
      </c>
      <c r="F958">
        <v>1</v>
      </c>
      <c r="G958">
        <v>19</v>
      </c>
      <c r="H958">
        <v>3</v>
      </c>
      <c r="I958" t="s">
        <v>840</v>
      </c>
      <c r="J958" t="s">
        <v>841</v>
      </c>
      <c r="K958" t="s">
        <v>842</v>
      </c>
      <c r="L958">
        <v>1339</v>
      </c>
      <c r="N958">
        <v>1007</v>
      </c>
      <c r="O958" t="s">
        <v>830</v>
      </c>
      <c r="P958" t="s">
        <v>830</v>
      </c>
      <c r="Q958">
        <v>1</v>
      </c>
      <c r="W958">
        <v>0</v>
      </c>
      <c r="X958">
        <v>966492149</v>
      </c>
      <c r="Y958">
        <v>0.69</v>
      </c>
      <c r="AA958">
        <v>5631.96</v>
      </c>
      <c r="AB958">
        <v>0</v>
      </c>
      <c r="AC958">
        <v>0</v>
      </c>
      <c r="AD958">
        <v>0</v>
      </c>
      <c r="AE958">
        <v>5631.96</v>
      </c>
      <c r="AF958">
        <v>0</v>
      </c>
      <c r="AG958">
        <v>0</v>
      </c>
      <c r="AH958">
        <v>0</v>
      </c>
      <c r="AI958">
        <v>1</v>
      </c>
      <c r="AJ958">
        <v>1</v>
      </c>
      <c r="AK958">
        <v>1</v>
      </c>
      <c r="AL958">
        <v>1</v>
      </c>
      <c r="AN958">
        <v>0</v>
      </c>
      <c r="AO958">
        <v>1</v>
      </c>
      <c r="AP958">
        <v>0</v>
      </c>
      <c r="AQ958">
        <v>0</v>
      </c>
      <c r="AR958">
        <v>0</v>
      </c>
      <c r="AS958" t="s">
        <v>3</v>
      </c>
      <c r="AT958">
        <v>0.69</v>
      </c>
      <c r="AU958" t="s">
        <v>3</v>
      </c>
      <c r="AV958">
        <v>0</v>
      </c>
      <c r="AW958">
        <v>2</v>
      </c>
      <c r="AX958">
        <v>33036726</v>
      </c>
      <c r="AY958">
        <v>1</v>
      </c>
      <c r="AZ958">
        <v>0</v>
      </c>
      <c r="BA958">
        <v>910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X958">
        <f>Y958*Source!I378</f>
        <v>7.3139999999999993E-3</v>
      </c>
      <c r="CY958">
        <f t="shared" si="141"/>
        <v>5631.96</v>
      </c>
      <c r="CZ958">
        <f t="shared" si="142"/>
        <v>5631.96</v>
      </c>
      <c r="DA958">
        <f t="shared" si="143"/>
        <v>1</v>
      </c>
      <c r="DB958">
        <v>0</v>
      </c>
    </row>
    <row r="959" spans="1:106" x14ac:dyDescent="0.2">
      <c r="A959">
        <f>ROW(Source!A378)</f>
        <v>378</v>
      </c>
      <c r="B959">
        <v>33034105</v>
      </c>
      <c r="C959">
        <v>33036698</v>
      </c>
      <c r="D959">
        <v>32519911</v>
      </c>
      <c r="E959">
        <v>1</v>
      </c>
      <c r="F959">
        <v>1</v>
      </c>
      <c r="G959">
        <v>19</v>
      </c>
      <c r="H959">
        <v>3</v>
      </c>
      <c r="I959" t="s">
        <v>843</v>
      </c>
      <c r="J959" t="s">
        <v>844</v>
      </c>
      <c r="K959" t="s">
        <v>845</v>
      </c>
      <c r="L959">
        <v>1339</v>
      </c>
      <c r="N959">
        <v>1007</v>
      </c>
      <c r="O959" t="s">
        <v>830</v>
      </c>
      <c r="P959" t="s">
        <v>830</v>
      </c>
      <c r="Q959">
        <v>1</v>
      </c>
      <c r="W959">
        <v>0</v>
      </c>
      <c r="X959">
        <v>-1613524913</v>
      </c>
      <c r="Y959">
        <v>102</v>
      </c>
      <c r="AA959">
        <v>3195.93</v>
      </c>
      <c r="AB959">
        <v>0</v>
      </c>
      <c r="AC959">
        <v>0</v>
      </c>
      <c r="AD959">
        <v>0</v>
      </c>
      <c r="AE959">
        <v>3195.93</v>
      </c>
      <c r="AF959">
        <v>0</v>
      </c>
      <c r="AG959">
        <v>0</v>
      </c>
      <c r="AH959">
        <v>0</v>
      </c>
      <c r="AI959">
        <v>1</v>
      </c>
      <c r="AJ959">
        <v>1</v>
      </c>
      <c r="AK959">
        <v>1</v>
      </c>
      <c r="AL959">
        <v>1</v>
      </c>
      <c r="AN959">
        <v>0</v>
      </c>
      <c r="AO959">
        <v>1</v>
      </c>
      <c r="AP959">
        <v>0</v>
      </c>
      <c r="AQ959">
        <v>0</v>
      </c>
      <c r="AR959">
        <v>0</v>
      </c>
      <c r="AS959" t="s">
        <v>3</v>
      </c>
      <c r="AT959">
        <v>102</v>
      </c>
      <c r="AU959" t="s">
        <v>3</v>
      </c>
      <c r="AV959">
        <v>0</v>
      </c>
      <c r="AW959">
        <v>2</v>
      </c>
      <c r="AX959">
        <v>33036727</v>
      </c>
      <c r="AY959">
        <v>1</v>
      </c>
      <c r="AZ959">
        <v>0</v>
      </c>
      <c r="BA959">
        <v>911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X959">
        <f>Y959*Source!I378</f>
        <v>1.0811999999999999</v>
      </c>
      <c r="CY959">
        <f t="shared" si="141"/>
        <v>3195.93</v>
      </c>
      <c r="CZ959">
        <f t="shared" si="142"/>
        <v>3195.93</v>
      </c>
      <c r="DA959">
        <f t="shared" si="143"/>
        <v>1</v>
      </c>
      <c r="DB959">
        <v>0</v>
      </c>
    </row>
    <row r="960" spans="1:106" x14ac:dyDescent="0.2">
      <c r="A960">
        <f>ROW(Source!A378)</f>
        <v>378</v>
      </c>
      <c r="B960">
        <v>33034105</v>
      </c>
      <c r="C960">
        <v>33036698</v>
      </c>
      <c r="D960">
        <v>32521663</v>
      </c>
      <c r="E960">
        <v>1</v>
      </c>
      <c r="F960">
        <v>1</v>
      </c>
      <c r="G960">
        <v>19</v>
      </c>
      <c r="H960">
        <v>3</v>
      </c>
      <c r="I960" t="s">
        <v>846</v>
      </c>
      <c r="J960" t="s">
        <v>847</v>
      </c>
      <c r="K960" t="s">
        <v>848</v>
      </c>
      <c r="L960">
        <v>1327</v>
      </c>
      <c r="N960">
        <v>1005</v>
      </c>
      <c r="O960" t="s">
        <v>823</v>
      </c>
      <c r="P960" t="s">
        <v>823</v>
      </c>
      <c r="Q960">
        <v>1</v>
      </c>
      <c r="W960">
        <v>0</v>
      </c>
      <c r="X960">
        <v>603730207</v>
      </c>
      <c r="Y960">
        <v>49.5</v>
      </c>
      <c r="AA960">
        <v>207.09</v>
      </c>
      <c r="AB960">
        <v>0</v>
      </c>
      <c r="AC960">
        <v>0</v>
      </c>
      <c r="AD960">
        <v>0</v>
      </c>
      <c r="AE960">
        <v>207.09</v>
      </c>
      <c r="AF960">
        <v>0</v>
      </c>
      <c r="AG960">
        <v>0</v>
      </c>
      <c r="AH960">
        <v>0</v>
      </c>
      <c r="AI960">
        <v>1</v>
      </c>
      <c r="AJ960">
        <v>1</v>
      </c>
      <c r="AK960">
        <v>1</v>
      </c>
      <c r="AL960">
        <v>1</v>
      </c>
      <c r="AN960">
        <v>0</v>
      </c>
      <c r="AO960">
        <v>1</v>
      </c>
      <c r="AP960">
        <v>0</v>
      </c>
      <c r="AQ960">
        <v>0</v>
      </c>
      <c r="AR960">
        <v>0</v>
      </c>
      <c r="AS960" t="s">
        <v>3</v>
      </c>
      <c r="AT960">
        <v>49.5</v>
      </c>
      <c r="AU960" t="s">
        <v>3</v>
      </c>
      <c r="AV960">
        <v>0</v>
      </c>
      <c r="AW960">
        <v>2</v>
      </c>
      <c r="AX960">
        <v>33036728</v>
      </c>
      <c r="AY960">
        <v>1</v>
      </c>
      <c r="AZ960">
        <v>0</v>
      </c>
      <c r="BA960">
        <v>912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X960">
        <f>Y960*Source!I378</f>
        <v>0.52470000000000006</v>
      </c>
      <c r="CY960">
        <f t="shared" si="141"/>
        <v>207.09</v>
      </c>
      <c r="CZ960">
        <f t="shared" si="142"/>
        <v>207.09</v>
      </c>
      <c r="DA960">
        <f t="shared" si="143"/>
        <v>1</v>
      </c>
      <c r="DB960">
        <v>0</v>
      </c>
    </row>
    <row r="961" spans="1:106" x14ac:dyDescent="0.2">
      <c r="A961">
        <f>ROW(Source!A381)</f>
        <v>381</v>
      </c>
      <c r="B961">
        <v>33034105</v>
      </c>
      <c r="C961">
        <v>33036731</v>
      </c>
      <c r="D961">
        <v>32505425</v>
      </c>
      <c r="E961">
        <v>19</v>
      </c>
      <c r="F961">
        <v>1</v>
      </c>
      <c r="G961">
        <v>19</v>
      </c>
      <c r="H961">
        <v>1</v>
      </c>
      <c r="I961" t="s">
        <v>795</v>
      </c>
      <c r="J961" t="s">
        <v>3</v>
      </c>
      <c r="K961" t="s">
        <v>796</v>
      </c>
      <c r="L961">
        <v>1191</v>
      </c>
      <c r="N961">
        <v>1013</v>
      </c>
      <c r="O961" t="s">
        <v>797</v>
      </c>
      <c r="P961" t="s">
        <v>797</v>
      </c>
      <c r="Q961">
        <v>1</v>
      </c>
      <c r="W961">
        <v>0</v>
      </c>
      <c r="X961">
        <v>476480486</v>
      </c>
      <c r="Y961">
        <v>36.11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1</v>
      </c>
      <c r="AJ961">
        <v>1</v>
      </c>
      <c r="AK961">
        <v>1</v>
      </c>
      <c r="AL961">
        <v>1</v>
      </c>
      <c r="AN961">
        <v>0</v>
      </c>
      <c r="AO961">
        <v>1</v>
      </c>
      <c r="AP961">
        <v>0</v>
      </c>
      <c r="AQ961">
        <v>0</v>
      </c>
      <c r="AR961">
        <v>0</v>
      </c>
      <c r="AS961" t="s">
        <v>3</v>
      </c>
      <c r="AT961">
        <v>36.11</v>
      </c>
      <c r="AU961" t="s">
        <v>3</v>
      </c>
      <c r="AV961">
        <v>1</v>
      </c>
      <c r="AW961">
        <v>2</v>
      </c>
      <c r="AX961">
        <v>33036737</v>
      </c>
      <c r="AY961">
        <v>1</v>
      </c>
      <c r="AZ961">
        <v>0</v>
      </c>
      <c r="BA961">
        <v>913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X961">
        <f>Y961*Source!I381</f>
        <v>3.6218330000000001</v>
      </c>
      <c r="CY961">
        <f>AD961</f>
        <v>0</v>
      </c>
      <c r="CZ961">
        <f>AH961</f>
        <v>0</v>
      </c>
      <c r="DA961">
        <f>AL961</f>
        <v>1</v>
      </c>
      <c r="DB961">
        <v>0</v>
      </c>
    </row>
    <row r="962" spans="1:106" x14ac:dyDescent="0.2">
      <c r="A962">
        <f>ROW(Source!A381)</f>
        <v>381</v>
      </c>
      <c r="B962">
        <v>33034105</v>
      </c>
      <c r="C962">
        <v>33036731</v>
      </c>
      <c r="D962">
        <v>32516754</v>
      </c>
      <c r="E962">
        <v>1</v>
      </c>
      <c r="F962">
        <v>1</v>
      </c>
      <c r="G962">
        <v>19</v>
      </c>
      <c r="H962">
        <v>2</v>
      </c>
      <c r="I962" t="s">
        <v>798</v>
      </c>
      <c r="J962" t="s">
        <v>799</v>
      </c>
      <c r="K962" t="s">
        <v>800</v>
      </c>
      <c r="L962">
        <v>1368</v>
      </c>
      <c r="N962">
        <v>1011</v>
      </c>
      <c r="O962" t="s">
        <v>801</v>
      </c>
      <c r="P962" t="s">
        <v>801</v>
      </c>
      <c r="Q962">
        <v>1</v>
      </c>
      <c r="W962">
        <v>0</v>
      </c>
      <c r="X962">
        <v>-1683917449</v>
      </c>
      <c r="Y962">
        <v>21.91</v>
      </c>
      <c r="AA962">
        <v>0</v>
      </c>
      <c r="AB962">
        <v>70.98</v>
      </c>
      <c r="AC962">
        <v>6.52</v>
      </c>
      <c r="AD962">
        <v>0</v>
      </c>
      <c r="AE962">
        <v>0</v>
      </c>
      <c r="AF962">
        <v>70.98</v>
      </c>
      <c r="AG962">
        <v>6.52</v>
      </c>
      <c r="AH962">
        <v>0</v>
      </c>
      <c r="AI962">
        <v>1</v>
      </c>
      <c r="AJ962">
        <v>1</v>
      </c>
      <c r="AK962">
        <v>1</v>
      </c>
      <c r="AL962">
        <v>1</v>
      </c>
      <c r="AN962">
        <v>0</v>
      </c>
      <c r="AO962">
        <v>1</v>
      </c>
      <c r="AP962">
        <v>0</v>
      </c>
      <c r="AQ962">
        <v>0</v>
      </c>
      <c r="AR962">
        <v>0</v>
      </c>
      <c r="AS962" t="s">
        <v>3</v>
      </c>
      <c r="AT962">
        <v>21.91</v>
      </c>
      <c r="AU962" t="s">
        <v>3</v>
      </c>
      <c r="AV962">
        <v>0</v>
      </c>
      <c r="AW962">
        <v>2</v>
      </c>
      <c r="AX962">
        <v>33036738</v>
      </c>
      <c r="AY962">
        <v>1</v>
      </c>
      <c r="AZ962">
        <v>0</v>
      </c>
      <c r="BA962">
        <v>914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X962">
        <f>Y962*Source!I381</f>
        <v>2.1975730000000002</v>
      </c>
      <c r="CY962">
        <f>AB962</f>
        <v>70.98</v>
      </c>
      <c r="CZ962">
        <f>AF962</f>
        <v>70.98</v>
      </c>
      <c r="DA962">
        <f>AJ962</f>
        <v>1</v>
      </c>
      <c r="DB962">
        <v>0</v>
      </c>
    </row>
    <row r="963" spans="1:106" x14ac:dyDescent="0.2">
      <c r="A963">
        <f>ROW(Source!A381)</f>
        <v>381</v>
      </c>
      <c r="B963">
        <v>33034105</v>
      </c>
      <c r="C963">
        <v>33036731</v>
      </c>
      <c r="D963">
        <v>32518977</v>
      </c>
      <c r="E963">
        <v>1</v>
      </c>
      <c r="F963">
        <v>1</v>
      </c>
      <c r="G963">
        <v>19</v>
      </c>
      <c r="H963">
        <v>3</v>
      </c>
      <c r="I963" t="s">
        <v>802</v>
      </c>
      <c r="J963" t="s">
        <v>803</v>
      </c>
      <c r="K963" t="s">
        <v>804</v>
      </c>
      <c r="L963">
        <v>1348</v>
      </c>
      <c r="N963">
        <v>1009</v>
      </c>
      <c r="O963" t="s">
        <v>19</v>
      </c>
      <c r="P963" t="s">
        <v>19</v>
      </c>
      <c r="Q963">
        <v>1000</v>
      </c>
      <c r="W963">
        <v>0</v>
      </c>
      <c r="X963">
        <v>-1592467254</v>
      </c>
      <c r="Y963">
        <v>0.03</v>
      </c>
      <c r="AA963">
        <v>117442.26</v>
      </c>
      <c r="AB963">
        <v>0</v>
      </c>
      <c r="AC963">
        <v>0</v>
      </c>
      <c r="AD963">
        <v>0</v>
      </c>
      <c r="AE963">
        <v>117442.26</v>
      </c>
      <c r="AF963">
        <v>0</v>
      </c>
      <c r="AG963">
        <v>0</v>
      </c>
      <c r="AH963">
        <v>0</v>
      </c>
      <c r="AI963">
        <v>1</v>
      </c>
      <c r="AJ963">
        <v>1</v>
      </c>
      <c r="AK963">
        <v>1</v>
      </c>
      <c r="AL963">
        <v>1</v>
      </c>
      <c r="AN963">
        <v>0</v>
      </c>
      <c r="AO963">
        <v>1</v>
      </c>
      <c r="AP963">
        <v>0</v>
      </c>
      <c r="AQ963">
        <v>0</v>
      </c>
      <c r="AR963">
        <v>0</v>
      </c>
      <c r="AS963" t="s">
        <v>3</v>
      </c>
      <c r="AT963">
        <v>0.03</v>
      </c>
      <c r="AU963" t="s">
        <v>3</v>
      </c>
      <c r="AV963">
        <v>0</v>
      </c>
      <c r="AW963">
        <v>2</v>
      </c>
      <c r="AX963">
        <v>33036739</v>
      </c>
      <c r="AY963">
        <v>1</v>
      </c>
      <c r="AZ963">
        <v>0</v>
      </c>
      <c r="BA963">
        <v>915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X963">
        <f>Y963*Source!I381</f>
        <v>3.009E-3</v>
      </c>
      <c r="CY963">
        <f>AA963</f>
        <v>117442.26</v>
      </c>
      <c r="CZ963">
        <f>AE963</f>
        <v>117442.26</v>
      </c>
      <c r="DA963">
        <f>AI963</f>
        <v>1</v>
      </c>
      <c r="DB963">
        <v>0</v>
      </c>
    </row>
    <row r="964" spans="1:106" x14ac:dyDescent="0.2">
      <c r="A964">
        <f>ROW(Source!A381)</f>
        <v>381</v>
      </c>
      <c r="B964">
        <v>33034105</v>
      </c>
      <c r="C964">
        <v>33036731</v>
      </c>
      <c r="D964">
        <v>32520163</v>
      </c>
      <c r="E964">
        <v>1</v>
      </c>
      <c r="F964">
        <v>1</v>
      </c>
      <c r="G964">
        <v>19</v>
      </c>
      <c r="H964">
        <v>3</v>
      </c>
      <c r="I964" t="s">
        <v>25</v>
      </c>
      <c r="J964" t="s">
        <v>27</v>
      </c>
      <c r="K964" t="s">
        <v>26</v>
      </c>
      <c r="L964">
        <v>1348</v>
      </c>
      <c r="N964">
        <v>1009</v>
      </c>
      <c r="O964" t="s">
        <v>19</v>
      </c>
      <c r="P964" t="s">
        <v>19</v>
      </c>
      <c r="Q964">
        <v>1000</v>
      </c>
      <c r="W964">
        <v>0</v>
      </c>
      <c r="X964">
        <v>-1467733540</v>
      </c>
      <c r="Y964">
        <v>1</v>
      </c>
      <c r="AA964">
        <v>53410.15</v>
      </c>
      <c r="AB964">
        <v>0</v>
      </c>
      <c r="AC964">
        <v>0</v>
      </c>
      <c r="AD964">
        <v>0</v>
      </c>
      <c r="AE964">
        <v>53410.15</v>
      </c>
      <c r="AF964">
        <v>0</v>
      </c>
      <c r="AG964">
        <v>0</v>
      </c>
      <c r="AH964">
        <v>0</v>
      </c>
      <c r="AI964">
        <v>1</v>
      </c>
      <c r="AJ964">
        <v>1</v>
      </c>
      <c r="AK964">
        <v>1</v>
      </c>
      <c r="AL964">
        <v>1</v>
      </c>
      <c r="AN964">
        <v>0</v>
      </c>
      <c r="AO964">
        <v>1</v>
      </c>
      <c r="AP964">
        <v>0</v>
      </c>
      <c r="AQ964">
        <v>0</v>
      </c>
      <c r="AR964">
        <v>0</v>
      </c>
      <c r="AS964" t="s">
        <v>3</v>
      </c>
      <c r="AT964">
        <v>1</v>
      </c>
      <c r="AU964" t="s">
        <v>3</v>
      </c>
      <c r="AV964">
        <v>0</v>
      </c>
      <c r="AW964">
        <v>2</v>
      </c>
      <c r="AX964">
        <v>33036740</v>
      </c>
      <c r="AY964">
        <v>1</v>
      </c>
      <c r="AZ964">
        <v>0</v>
      </c>
      <c r="BA964">
        <v>916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X964">
        <f>Y964*Source!I381</f>
        <v>0.1003</v>
      </c>
      <c r="CY964">
        <f>AA964</f>
        <v>53410.15</v>
      </c>
      <c r="CZ964">
        <f>AE964</f>
        <v>53410.15</v>
      </c>
      <c r="DA964">
        <f>AI964</f>
        <v>1</v>
      </c>
      <c r="DB964">
        <v>0</v>
      </c>
    </row>
    <row r="965" spans="1:106" x14ac:dyDescent="0.2">
      <c r="A965">
        <f>ROW(Source!A381)</f>
        <v>381</v>
      </c>
      <c r="B965">
        <v>33034105</v>
      </c>
      <c r="C965">
        <v>33036731</v>
      </c>
      <c r="D965">
        <v>32520163</v>
      </c>
      <c r="E965">
        <v>1</v>
      </c>
      <c r="F965">
        <v>1</v>
      </c>
      <c r="G965">
        <v>19</v>
      </c>
      <c r="H965">
        <v>3</v>
      </c>
      <c r="I965" t="s">
        <v>25</v>
      </c>
      <c r="J965" t="s">
        <v>27</v>
      </c>
      <c r="K965" t="s">
        <v>26</v>
      </c>
      <c r="L965">
        <v>1348</v>
      </c>
      <c r="N965">
        <v>1009</v>
      </c>
      <c r="O965" t="s">
        <v>19</v>
      </c>
      <c r="P965" t="s">
        <v>19</v>
      </c>
      <c r="Q965">
        <v>1000</v>
      </c>
      <c r="W965">
        <v>0</v>
      </c>
      <c r="X965">
        <v>-1467733540</v>
      </c>
      <c r="Y965">
        <v>-1</v>
      </c>
      <c r="AA965">
        <v>53410.15</v>
      </c>
      <c r="AB965">
        <v>0</v>
      </c>
      <c r="AC965">
        <v>0</v>
      </c>
      <c r="AD965">
        <v>0</v>
      </c>
      <c r="AE965">
        <v>53410.15</v>
      </c>
      <c r="AF965">
        <v>0</v>
      </c>
      <c r="AG965">
        <v>0</v>
      </c>
      <c r="AH965">
        <v>0</v>
      </c>
      <c r="AI965">
        <v>1</v>
      </c>
      <c r="AJ965">
        <v>1</v>
      </c>
      <c r="AK965">
        <v>1</v>
      </c>
      <c r="AL965">
        <v>1</v>
      </c>
      <c r="AN965">
        <v>0</v>
      </c>
      <c r="AO965">
        <v>0</v>
      </c>
      <c r="AP965">
        <v>0</v>
      </c>
      <c r="AQ965">
        <v>0</v>
      </c>
      <c r="AR965">
        <v>0</v>
      </c>
      <c r="AS965" t="s">
        <v>3</v>
      </c>
      <c r="AT965">
        <v>-1</v>
      </c>
      <c r="AU965" t="s">
        <v>3</v>
      </c>
      <c r="AV965">
        <v>0</v>
      </c>
      <c r="AW965">
        <v>1</v>
      </c>
      <c r="AX965">
        <v>-1</v>
      </c>
      <c r="AY965">
        <v>0</v>
      </c>
      <c r="AZ965">
        <v>0</v>
      </c>
      <c r="BA965" t="s">
        <v>3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X965">
        <f>Y965*Source!I381</f>
        <v>-0.1003</v>
      </c>
      <c r="CY965">
        <f>AA965</f>
        <v>53410.15</v>
      </c>
      <c r="CZ965">
        <f>AE965</f>
        <v>53410.15</v>
      </c>
      <c r="DA965">
        <f>AI965</f>
        <v>1</v>
      </c>
      <c r="DB965">
        <v>0</v>
      </c>
    </row>
    <row r="966" spans="1:106" x14ac:dyDescent="0.2">
      <c r="A966">
        <f>ROW(Source!A383)</f>
        <v>383</v>
      </c>
      <c r="B966">
        <v>33034105</v>
      </c>
      <c r="C966">
        <v>33036742</v>
      </c>
      <c r="D966">
        <v>32505425</v>
      </c>
      <c r="E966">
        <v>19</v>
      </c>
      <c r="F966">
        <v>1</v>
      </c>
      <c r="G966">
        <v>19</v>
      </c>
      <c r="H966">
        <v>1</v>
      </c>
      <c r="I966" t="s">
        <v>795</v>
      </c>
      <c r="J966" t="s">
        <v>3</v>
      </c>
      <c r="K966" t="s">
        <v>796</v>
      </c>
      <c r="L966">
        <v>1191</v>
      </c>
      <c r="N966">
        <v>1013</v>
      </c>
      <c r="O966" t="s">
        <v>797</v>
      </c>
      <c r="P966" t="s">
        <v>797</v>
      </c>
      <c r="Q966">
        <v>1</v>
      </c>
      <c r="W966">
        <v>0</v>
      </c>
      <c r="X966">
        <v>476480486</v>
      </c>
      <c r="Y966">
        <v>453.1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1</v>
      </c>
      <c r="AJ966">
        <v>1</v>
      </c>
      <c r="AK966">
        <v>1</v>
      </c>
      <c r="AL966">
        <v>1</v>
      </c>
      <c r="AN966">
        <v>0</v>
      </c>
      <c r="AO966">
        <v>1</v>
      </c>
      <c r="AP966">
        <v>0</v>
      </c>
      <c r="AQ966">
        <v>0</v>
      </c>
      <c r="AR966">
        <v>0</v>
      </c>
      <c r="AS966" t="s">
        <v>3</v>
      </c>
      <c r="AT966">
        <v>453.1</v>
      </c>
      <c r="AU966" t="s">
        <v>3</v>
      </c>
      <c r="AV966">
        <v>1</v>
      </c>
      <c r="AW966">
        <v>2</v>
      </c>
      <c r="AX966">
        <v>33036758</v>
      </c>
      <c r="AY966">
        <v>1</v>
      </c>
      <c r="AZ966">
        <v>0</v>
      </c>
      <c r="BA966">
        <v>917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X966">
        <f>Y966*Source!I383</f>
        <v>6.1848150000000004</v>
      </c>
      <c r="CY966">
        <f>AD966</f>
        <v>0</v>
      </c>
      <c r="CZ966">
        <f>AH966</f>
        <v>0</v>
      </c>
      <c r="DA966">
        <f>AL966</f>
        <v>1</v>
      </c>
      <c r="DB966">
        <v>0</v>
      </c>
    </row>
    <row r="967" spans="1:106" x14ac:dyDescent="0.2">
      <c r="A967">
        <f>ROW(Source!A383)</f>
        <v>383</v>
      </c>
      <c r="B967">
        <v>33034105</v>
      </c>
      <c r="C967">
        <v>33036742</v>
      </c>
      <c r="D967">
        <v>32517073</v>
      </c>
      <c r="E967">
        <v>1</v>
      </c>
      <c r="F967">
        <v>1</v>
      </c>
      <c r="G967">
        <v>19</v>
      </c>
      <c r="H967">
        <v>2</v>
      </c>
      <c r="I967" t="s">
        <v>805</v>
      </c>
      <c r="J967" t="s">
        <v>806</v>
      </c>
      <c r="K967" t="s">
        <v>807</v>
      </c>
      <c r="L967">
        <v>1368</v>
      </c>
      <c r="N967">
        <v>1011</v>
      </c>
      <c r="O967" t="s">
        <v>801</v>
      </c>
      <c r="P967" t="s">
        <v>801</v>
      </c>
      <c r="Q967">
        <v>1</v>
      </c>
      <c r="W967">
        <v>0</v>
      </c>
      <c r="X967">
        <v>-865246060</v>
      </c>
      <c r="Y967">
        <v>1.38</v>
      </c>
      <c r="AA967">
        <v>0</v>
      </c>
      <c r="AB967">
        <v>3.37</v>
      </c>
      <c r="AC967">
        <v>0.85</v>
      </c>
      <c r="AD967">
        <v>0</v>
      </c>
      <c r="AE967">
        <v>0</v>
      </c>
      <c r="AF967">
        <v>3.37</v>
      </c>
      <c r="AG967">
        <v>0.85</v>
      </c>
      <c r="AH967">
        <v>0</v>
      </c>
      <c r="AI967">
        <v>1</v>
      </c>
      <c r="AJ967">
        <v>1</v>
      </c>
      <c r="AK967">
        <v>1</v>
      </c>
      <c r="AL967">
        <v>1</v>
      </c>
      <c r="AN967">
        <v>0</v>
      </c>
      <c r="AO967">
        <v>1</v>
      </c>
      <c r="AP967">
        <v>0</v>
      </c>
      <c r="AQ967">
        <v>0</v>
      </c>
      <c r="AR967">
        <v>0</v>
      </c>
      <c r="AS967" t="s">
        <v>3</v>
      </c>
      <c r="AT967">
        <v>1.38</v>
      </c>
      <c r="AU967" t="s">
        <v>3</v>
      </c>
      <c r="AV967">
        <v>0</v>
      </c>
      <c r="AW967">
        <v>2</v>
      </c>
      <c r="AX967">
        <v>33036759</v>
      </c>
      <c r="AY967">
        <v>1</v>
      </c>
      <c r="AZ967">
        <v>0</v>
      </c>
      <c r="BA967">
        <v>918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X967">
        <f>Y967*Source!I383</f>
        <v>1.8837E-2</v>
      </c>
      <c r="CY967">
        <f>AB967</f>
        <v>3.37</v>
      </c>
      <c r="CZ967">
        <f>AF967</f>
        <v>3.37</v>
      </c>
      <c r="DA967">
        <f>AJ967</f>
        <v>1</v>
      </c>
      <c r="DB967">
        <v>0</v>
      </c>
    </row>
    <row r="968" spans="1:106" x14ac:dyDescent="0.2">
      <c r="A968">
        <f>ROW(Source!A383)</f>
        <v>383</v>
      </c>
      <c r="B968">
        <v>33034105</v>
      </c>
      <c r="C968">
        <v>33036742</v>
      </c>
      <c r="D968">
        <v>32516433</v>
      </c>
      <c r="E968">
        <v>1</v>
      </c>
      <c r="F968">
        <v>1</v>
      </c>
      <c r="G968">
        <v>19</v>
      </c>
      <c r="H968">
        <v>2</v>
      </c>
      <c r="I968" t="s">
        <v>808</v>
      </c>
      <c r="J968" t="s">
        <v>809</v>
      </c>
      <c r="K968" t="s">
        <v>810</v>
      </c>
      <c r="L968">
        <v>1368</v>
      </c>
      <c r="N968">
        <v>1011</v>
      </c>
      <c r="O968" t="s">
        <v>801</v>
      </c>
      <c r="P968" t="s">
        <v>801</v>
      </c>
      <c r="Q968">
        <v>1</v>
      </c>
      <c r="W968">
        <v>0</v>
      </c>
      <c r="X968">
        <v>1483315828</v>
      </c>
      <c r="Y968">
        <v>0.31</v>
      </c>
      <c r="AA968">
        <v>0</v>
      </c>
      <c r="AB968">
        <v>566.44000000000005</v>
      </c>
      <c r="AC968">
        <v>281.27999999999997</v>
      </c>
      <c r="AD968">
        <v>0</v>
      </c>
      <c r="AE968">
        <v>0</v>
      </c>
      <c r="AF968">
        <v>566.44000000000005</v>
      </c>
      <c r="AG968">
        <v>281.27999999999997</v>
      </c>
      <c r="AH968">
        <v>0</v>
      </c>
      <c r="AI968">
        <v>1</v>
      </c>
      <c r="AJ968">
        <v>1</v>
      </c>
      <c r="AK968">
        <v>1</v>
      </c>
      <c r="AL968">
        <v>1</v>
      </c>
      <c r="AN968">
        <v>0</v>
      </c>
      <c r="AO968">
        <v>1</v>
      </c>
      <c r="AP968">
        <v>0</v>
      </c>
      <c r="AQ968">
        <v>0</v>
      </c>
      <c r="AR968">
        <v>0</v>
      </c>
      <c r="AS968" t="s">
        <v>3</v>
      </c>
      <c r="AT968">
        <v>0.31</v>
      </c>
      <c r="AU968" t="s">
        <v>3</v>
      </c>
      <c r="AV968">
        <v>0</v>
      </c>
      <c r="AW968">
        <v>2</v>
      </c>
      <c r="AX968">
        <v>33036760</v>
      </c>
      <c r="AY968">
        <v>1</v>
      </c>
      <c r="AZ968">
        <v>0</v>
      </c>
      <c r="BA968">
        <v>919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X968">
        <f>Y968*Source!I383</f>
        <v>4.2315E-3</v>
      </c>
      <c r="CY968">
        <f>AB968</f>
        <v>566.44000000000005</v>
      </c>
      <c r="CZ968">
        <f>AF968</f>
        <v>566.44000000000005</v>
      </c>
      <c r="DA968">
        <f>AJ968</f>
        <v>1</v>
      </c>
      <c r="DB968">
        <v>0</v>
      </c>
    </row>
    <row r="969" spans="1:106" x14ac:dyDescent="0.2">
      <c r="A969">
        <f>ROW(Source!A383)</f>
        <v>383</v>
      </c>
      <c r="B969">
        <v>33034105</v>
      </c>
      <c r="C969">
        <v>33036742</v>
      </c>
      <c r="D969">
        <v>32516599</v>
      </c>
      <c r="E969">
        <v>1</v>
      </c>
      <c r="F969">
        <v>1</v>
      </c>
      <c r="G969">
        <v>19</v>
      </c>
      <c r="H969">
        <v>2</v>
      </c>
      <c r="I969" t="s">
        <v>811</v>
      </c>
      <c r="J969" t="s">
        <v>812</v>
      </c>
      <c r="K969" t="s">
        <v>813</v>
      </c>
      <c r="L969">
        <v>1368</v>
      </c>
      <c r="N969">
        <v>1011</v>
      </c>
      <c r="O969" t="s">
        <v>801</v>
      </c>
      <c r="P969" t="s">
        <v>801</v>
      </c>
      <c r="Q969">
        <v>1</v>
      </c>
      <c r="W969">
        <v>0</v>
      </c>
      <c r="X969">
        <v>47389749</v>
      </c>
      <c r="Y969">
        <v>26.25</v>
      </c>
      <c r="AA969">
        <v>0</v>
      </c>
      <c r="AB969">
        <v>9.7100000000000009</v>
      </c>
      <c r="AC969">
        <v>2.25</v>
      </c>
      <c r="AD969">
        <v>0</v>
      </c>
      <c r="AE969">
        <v>0</v>
      </c>
      <c r="AF969">
        <v>9.7100000000000009</v>
      </c>
      <c r="AG969">
        <v>2.25</v>
      </c>
      <c r="AH969">
        <v>0</v>
      </c>
      <c r="AI969">
        <v>1</v>
      </c>
      <c r="AJ969">
        <v>1</v>
      </c>
      <c r="AK969">
        <v>1</v>
      </c>
      <c r="AL969">
        <v>1</v>
      </c>
      <c r="AN969">
        <v>0</v>
      </c>
      <c r="AO969">
        <v>1</v>
      </c>
      <c r="AP969">
        <v>0</v>
      </c>
      <c r="AQ969">
        <v>0</v>
      </c>
      <c r="AR969">
        <v>0</v>
      </c>
      <c r="AS969" t="s">
        <v>3</v>
      </c>
      <c r="AT969">
        <v>26.25</v>
      </c>
      <c r="AU969" t="s">
        <v>3</v>
      </c>
      <c r="AV969">
        <v>0</v>
      </c>
      <c r="AW969">
        <v>2</v>
      </c>
      <c r="AX969">
        <v>33036761</v>
      </c>
      <c r="AY969">
        <v>1</v>
      </c>
      <c r="AZ969">
        <v>0</v>
      </c>
      <c r="BA969">
        <v>920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X969">
        <f>Y969*Source!I383</f>
        <v>0.35831250000000003</v>
      </c>
      <c r="CY969">
        <f>AB969</f>
        <v>9.7100000000000009</v>
      </c>
      <c r="CZ969">
        <f>AF969</f>
        <v>9.7100000000000009</v>
      </c>
      <c r="DA969">
        <f>AJ969</f>
        <v>1</v>
      </c>
      <c r="DB969">
        <v>0</v>
      </c>
    </row>
    <row r="970" spans="1:106" x14ac:dyDescent="0.2">
      <c r="A970">
        <f>ROW(Source!A383)</f>
        <v>383</v>
      </c>
      <c r="B970">
        <v>33034105</v>
      </c>
      <c r="C970">
        <v>33036742</v>
      </c>
      <c r="D970">
        <v>32517836</v>
      </c>
      <c r="E970">
        <v>1</v>
      </c>
      <c r="F970">
        <v>1</v>
      </c>
      <c r="G970">
        <v>19</v>
      </c>
      <c r="H970">
        <v>3</v>
      </c>
      <c r="I970" t="s">
        <v>814</v>
      </c>
      <c r="J970" t="s">
        <v>815</v>
      </c>
      <c r="K970" t="s">
        <v>816</v>
      </c>
      <c r="L970">
        <v>1348</v>
      </c>
      <c r="N970">
        <v>1009</v>
      </c>
      <c r="O970" t="s">
        <v>19</v>
      </c>
      <c r="P970" t="s">
        <v>19</v>
      </c>
      <c r="Q970">
        <v>1000</v>
      </c>
      <c r="W970">
        <v>0</v>
      </c>
      <c r="X970">
        <v>1571432467</v>
      </c>
      <c r="Y970">
        <v>0.04</v>
      </c>
      <c r="AA970">
        <v>31493.279999999999</v>
      </c>
      <c r="AB970">
        <v>0</v>
      </c>
      <c r="AC970">
        <v>0</v>
      </c>
      <c r="AD970">
        <v>0</v>
      </c>
      <c r="AE970">
        <v>31493.279999999999</v>
      </c>
      <c r="AF970">
        <v>0</v>
      </c>
      <c r="AG970">
        <v>0</v>
      </c>
      <c r="AH970">
        <v>0</v>
      </c>
      <c r="AI970">
        <v>1</v>
      </c>
      <c r="AJ970">
        <v>1</v>
      </c>
      <c r="AK970">
        <v>1</v>
      </c>
      <c r="AL970">
        <v>1</v>
      </c>
      <c r="AN970">
        <v>0</v>
      </c>
      <c r="AO970">
        <v>1</v>
      </c>
      <c r="AP970">
        <v>0</v>
      </c>
      <c r="AQ970">
        <v>0</v>
      </c>
      <c r="AR970">
        <v>0</v>
      </c>
      <c r="AS970" t="s">
        <v>3</v>
      </c>
      <c r="AT970">
        <v>0.04</v>
      </c>
      <c r="AU970" t="s">
        <v>3</v>
      </c>
      <c r="AV970">
        <v>0</v>
      </c>
      <c r="AW970">
        <v>2</v>
      </c>
      <c r="AX970">
        <v>33036762</v>
      </c>
      <c r="AY970">
        <v>1</v>
      </c>
      <c r="AZ970">
        <v>0</v>
      </c>
      <c r="BA970">
        <v>921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X970">
        <f>Y970*Source!I383</f>
        <v>5.4600000000000004E-4</v>
      </c>
      <c r="CY970">
        <f t="shared" ref="CY970:CY980" si="144">AA970</f>
        <v>31493.279999999999</v>
      </c>
      <c r="CZ970">
        <f t="shared" ref="CZ970:CZ980" si="145">AE970</f>
        <v>31493.279999999999</v>
      </c>
      <c r="DA970">
        <f t="shared" ref="DA970:DA980" si="146">AI970</f>
        <v>1</v>
      </c>
      <c r="DB970">
        <v>0</v>
      </c>
    </row>
    <row r="971" spans="1:106" x14ac:dyDescent="0.2">
      <c r="A971">
        <f>ROW(Source!A383)</f>
        <v>383</v>
      </c>
      <c r="B971">
        <v>33034105</v>
      </c>
      <c r="C971">
        <v>33036742</v>
      </c>
      <c r="D971">
        <v>32518156</v>
      </c>
      <c r="E971">
        <v>1</v>
      </c>
      <c r="F971">
        <v>1</v>
      </c>
      <c r="G971">
        <v>19</v>
      </c>
      <c r="H971">
        <v>3</v>
      </c>
      <c r="I971" t="s">
        <v>817</v>
      </c>
      <c r="J971" t="s">
        <v>818</v>
      </c>
      <c r="K971" t="s">
        <v>819</v>
      </c>
      <c r="L971">
        <v>1348</v>
      </c>
      <c r="N971">
        <v>1009</v>
      </c>
      <c r="O971" t="s">
        <v>19</v>
      </c>
      <c r="P971" t="s">
        <v>19</v>
      </c>
      <c r="Q971">
        <v>1000</v>
      </c>
      <c r="W971">
        <v>0</v>
      </c>
      <c r="X971">
        <v>1574046373</v>
      </c>
      <c r="Y971">
        <v>3.6999999999999998E-2</v>
      </c>
      <c r="AA971">
        <v>45454.3</v>
      </c>
      <c r="AB971">
        <v>0</v>
      </c>
      <c r="AC971">
        <v>0</v>
      </c>
      <c r="AD971">
        <v>0</v>
      </c>
      <c r="AE971">
        <v>45454.3</v>
      </c>
      <c r="AF971">
        <v>0</v>
      </c>
      <c r="AG971">
        <v>0</v>
      </c>
      <c r="AH971">
        <v>0</v>
      </c>
      <c r="AI971">
        <v>1</v>
      </c>
      <c r="AJ971">
        <v>1</v>
      </c>
      <c r="AK971">
        <v>1</v>
      </c>
      <c r="AL971">
        <v>1</v>
      </c>
      <c r="AN971">
        <v>0</v>
      </c>
      <c r="AO971">
        <v>1</v>
      </c>
      <c r="AP971">
        <v>0</v>
      </c>
      <c r="AQ971">
        <v>0</v>
      </c>
      <c r="AR971">
        <v>0</v>
      </c>
      <c r="AS971" t="s">
        <v>3</v>
      </c>
      <c r="AT971">
        <v>3.6999999999999998E-2</v>
      </c>
      <c r="AU971" t="s">
        <v>3</v>
      </c>
      <c r="AV971">
        <v>0</v>
      </c>
      <c r="AW971">
        <v>2</v>
      </c>
      <c r="AX971">
        <v>33036763</v>
      </c>
      <c r="AY971">
        <v>1</v>
      </c>
      <c r="AZ971">
        <v>0</v>
      </c>
      <c r="BA971">
        <v>922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X971">
        <f>Y971*Source!I383</f>
        <v>5.0505000000000005E-4</v>
      </c>
      <c r="CY971">
        <f t="shared" si="144"/>
        <v>45454.3</v>
      </c>
      <c r="CZ971">
        <f t="shared" si="145"/>
        <v>45454.3</v>
      </c>
      <c r="DA971">
        <f t="shared" si="146"/>
        <v>1</v>
      </c>
      <c r="DB971">
        <v>0</v>
      </c>
    </row>
    <row r="972" spans="1:106" x14ac:dyDescent="0.2">
      <c r="A972">
        <f>ROW(Source!A383)</f>
        <v>383</v>
      </c>
      <c r="B972">
        <v>33034105</v>
      </c>
      <c r="C972">
        <v>33036742</v>
      </c>
      <c r="D972">
        <v>32518894</v>
      </c>
      <c r="E972">
        <v>1</v>
      </c>
      <c r="F972">
        <v>1</v>
      </c>
      <c r="G972">
        <v>19</v>
      </c>
      <c r="H972">
        <v>3</v>
      </c>
      <c r="I972" t="s">
        <v>820</v>
      </c>
      <c r="J972" t="s">
        <v>821</v>
      </c>
      <c r="K972" t="s">
        <v>822</v>
      </c>
      <c r="L972">
        <v>1327</v>
      </c>
      <c r="N972">
        <v>1005</v>
      </c>
      <c r="O972" t="s">
        <v>823</v>
      </c>
      <c r="P972" t="s">
        <v>823</v>
      </c>
      <c r="Q972">
        <v>1</v>
      </c>
      <c r="W972">
        <v>0</v>
      </c>
      <c r="X972">
        <v>-1132375348</v>
      </c>
      <c r="Y972">
        <v>5.6</v>
      </c>
      <c r="AA972">
        <v>63.78</v>
      </c>
      <c r="AB972">
        <v>0</v>
      </c>
      <c r="AC972">
        <v>0</v>
      </c>
      <c r="AD972">
        <v>0</v>
      </c>
      <c r="AE972">
        <v>63.78</v>
      </c>
      <c r="AF972">
        <v>0</v>
      </c>
      <c r="AG972">
        <v>0</v>
      </c>
      <c r="AH972">
        <v>0</v>
      </c>
      <c r="AI972">
        <v>1</v>
      </c>
      <c r="AJ972">
        <v>1</v>
      </c>
      <c r="AK972">
        <v>1</v>
      </c>
      <c r="AL972">
        <v>1</v>
      </c>
      <c r="AN972">
        <v>0</v>
      </c>
      <c r="AO972">
        <v>1</v>
      </c>
      <c r="AP972">
        <v>0</v>
      </c>
      <c r="AQ972">
        <v>0</v>
      </c>
      <c r="AR972">
        <v>0</v>
      </c>
      <c r="AS972" t="s">
        <v>3</v>
      </c>
      <c r="AT972">
        <v>5.6</v>
      </c>
      <c r="AU972" t="s">
        <v>3</v>
      </c>
      <c r="AV972">
        <v>0</v>
      </c>
      <c r="AW972">
        <v>2</v>
      </c>
      <c r="AX972">
        <v>33036765</v>
      </c>
      <c r="AY972">
        <v>1</v>
      </c>
      <c r="AZ972">
        <v>0</v>
      </c>
      <c r="BA972">
        <v>923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X972">
        <f>Y972*Source!I383</f>
        <v>7.6439999999999994E-2</v>
      </c>
      <c r="CY972">
        <f t="shared" si="144"/>
        <v>63.78</v>
      </c>
      <c r="CZ972">
        <f t="shared" si="145"/>
        <v>63.78</v>
      </c>
      <c r="DA972">
        <f t="shared" si="146"/>
        <v>1</v>
      </c>
      <c r="DB972">
        <v>0</v>
      </c>
    </row>
    <row r="973" spans="1:106" x14ac:dyDescent="0.2">
      <c r="A973">
        <f>ROW(Source!A383)</f>
        <v>383</v>
      </c>
      <c r="B973">
        <v>33034105</v>
      </c>
      <c r="C973">
        <v>33036742</v>
      </c>
      <c r="D973">
        <v>32517311</v>
      </c>
      <c r="E973">
        <v>1</v>
      </c>
      <c r="F973">
        <v>1</v>
      </c>
      <c r="G973">
        <v>19</v>
      </c>
      <c r="H973">
        <v>3</v>
      </c>
      <c r="I973" t="s">
        <v>824</v>
      </c>
      <c r="J973" t="s">
        <v>825</v>
      </c>
      <c r="K973" t="s">
        <v>826</v>
      </c>
      <c r="L973">
        <v>1348</v>
      </c>
      <c r="N973">
        <v>1009</v>
      </c>
      <c r="O973" t="s">
        <v>19</v>
      </c>
      <c r="P973" t="s">
        <v>19</v>
      </c>
      <c r="Q973">
        <v>1000</v>
      </c>
      <c r="W973">
        <v>0</v>
      </c>
      <c r="X973">
        <v>1471527661</v>
      </c>
      <c r="Y973">
        <v>0.05</v>
      </c>
      <c r="AA973">
        <v>4752.91</v>
      </c>
      <c r="AB973">
        <v>0</v>
      </c>
      <c r="AC973">
        <v>0</v>
      </c>
      <c r="AD973">
        <v>0</v>
      </c>
      <c r="AE973">
        <v>4752.91</v>
      </c>
      <c r="AF973">
        <v>0</v>
      </c>
      <c r="AG973">
        <v>0</v>
      </c>
      <c r="AH973">
        <v>0</v>
      </c>
      <c r="AI973">
        <v>1</v>
      </c>
      <c r="AJ973">
        <v>1</v>
      </c>
      <c r="AK973">
        <v>1</v>
      </c>
      <c r="AL973">
        <v>1</v>
      </c>
      <c r="AN973">
        <v>0</v>
      </c>
      <c r="AO973">
        <v>1</v>
      </c>
      <c r="AP973">
        <v>0</v>
      </c>
      <c r="AQ973">
        <v>0</v>
      </c>
      <c r="AR973">
        <v>0</v>
      </c>
      <c r="AS973" t="s">
        <v>3</v>
      </c>
      <c r="AT973">
        <v>0.05</v>
      </c>
      <c r="AU973" t="s">
        <v>3</v>
      </c>
      <c r="AV973">
        <v>0</v>
      </c>
      <c r="AW973">
        <v>2</v>
      </c>
      <c r="AX973">
        <v>33036764</v>
      </c>
      <c r="AY973">
        <v>1</v>
      </c>
      <c r="AZ973">
        <v>0</v>
      </c>
      <c r="BA973">
        <v>924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X973">
        <f>Y973*Source!I383</f>
        <v>6.8250000000000006E-4</v>
      </c>
      <c r="CY973">
        <f t="shared" si="144"/>
        <v>4752.91</v>
      </c>
      <c r="CZ973">
        <f t="shared" si="145"/>
        <v>4752.91</v>
      </c>
      <c r="DA973">
        <f t="shared" si="146"/>
        <v>1</v>
      </c>
      <c r="DB973">
        <v>0</v>
      </c>
    </row>
    <row r="974" spans="1:106" x14ac:dyDescent="0.2">
      <c r="A974">
        <f>ROW(Source!A383)</f>
        <v>383</v>
      </c>
      <c r="B974">
        <v>33034105</v>
      </c>
      <c r="C974">
        <v>33036742</v>
      </c>
      <c r="D974">
        <v>32519061</v>
      </c>
      <c r="E974">
        <v>1</v>
      </c>
      <c r="F974">
        <v>1</v>
      </c>
      <c r="G974">
        <v>19</v>
      </c>
      <c r="H974">
        <v>3</v>
      </c>
      <c r="I974" t="s">
        <v>827</v>
      </c>
      <c r="J974" t="s">
        <v>828</v>
      </c>
      <c r="K974" t="s">
        <v>829</v>
      </c>
      <c r="L974">
        <v>1339</v>
      </c>
      <c r="N974">
        <v>1007</v>
      </c>
      <c r="O974" t="s">
        <v>830</v>
      </c>
      <c r="P974" t="s">
        <v>830</v>
      </c>
      <c r="Q974">
        <v>1</v>
      </c>
      <c r="W974">
        <v>0</v>
      </c>
      <c r="X974">
        <v>1653821073</v>
      </c>
      <c r="Y974">
        <v>1.75</v>
      </c>
      <c r="AA974">
        <v>29.98</v>
      </c>
      <c r="AB974">
        <v>0</v>
      </c>
      <c r="AC974">
        <v>0</v>
      </c>
      <c r="AD974">
        <v>0</v>
      </c>
      <c r="AE974">
        <v>29.98</v>
      </c>
      <c r="AF974">
        <v>0</v>
      </c>
      <c r="AG974">
        <v>0</v>
      </c>
      <c r="AH974">
        <v>0</v>
      </c>
      <c r="AI974">
        <v>1</v>
      </c>
      <c r="AJ974">
        <v>1</v>
      </c>
      <c r="AK974">
        <v>1</v>
      </c>
      <c r="AL974">
        <v>1</v>
      </c>
      <c r="AN974">
        <v>0</v>
      </c>
      <c r="AO974">
        <v>1</v>
      </c>
      <c r="AP974">
        <v>0</v>
      </c>
      <c r="AQ974">
        <v>0</v>
      </c>
      <c r="AR974">
        <v>0</v>
      </c>
      <c r="AS974" t="s">
        <v>3</v>
      </c>
      <c r="AT974">
        <v>1.75</v>
      </c>
      <c r="AU974" t="s">
        <v>3</v>
      </c>
      <c r="AV974">
        <v>0</v>
      </c>
      <c r="AW974">
        <v>2</v>
      </c>
      <c r="AX974">
        <v>33036766</v>
      </c>
      <c r="AY974">
        <v>1</v>
      </c>
      <c r="AZ974">
        <v>0</v>
      </c>
      <c r="BA974">
        <v>925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X974">
        <f>Y974*Source!I383</f>
        <v>2.3887500000000002E-2</v>
      </c>
      <c r="CY974">
        <f t="shared" si="144"/>
        <v>29.98</v>
      </c>
      <c r="CZ974">
        <f t="shared" si="145"/>
        <v>29.98</v>
      </c>
      <c r="DA974">
        <f t="shared" si="146"/>
        <v>1</v>
      </c>
      <c r="DB974">
        <v>0</v>
      </c>
    </row>
    <row r="975" spans="1:106" x14ac:dyDescent="0.2">
      <c r="A975">
        <f>ROW(Source!A383)</f>
        <v>383</v>
      </c>
      <c r="B975">
        <v>33034105</v>
      </c>
      <c r="C975">
        <v>33036742</v>
      </c>
      <c r="D975">
        <v>32517740</v>
      </c>
      <c r="E975">
        <v>1</v>
      </c>
      <c r="F975">
        <v>1</v>
      </c>
      <c r="G975">
        <v>19</v>
      </c>
      <c r="H975">
        <v>3</v>
      </c>
      <c r="I975" t="s">
        <v>831</v>
      </c>
      <c r="J975" t="s">
        <v>832</v>
      </c>
      <c r="K975" t="s">
        <v>833</v>
      </c>
      <c r="L975">
        <v>1339</v>
      </c>
      <c r="N975">
        <v>1007</v>
      </c>
      <c r="O975" t="s">
        <v>830</v>
      </c>
      <c r="P975" t="s">
        <v>830</v>
      </c>
      <c r="Q975">
        <v>1</v>
      </c>
      <c r="W975">
        <v>0</v>
      </c>
      <c r="X975">
        <v>-86784973</v>
      </c>
      <c r="Y975">
        <v>0.08</v>
      </c>
      <c r="AA975">
        <v>4993.7</v>
      </c>
      <c r="AB975">
        <v>0</v>
      </c>
      <c r="AC975">
        <v>0</v>
      </c>
      <c r="AD975">
        <v>0</v>
      </c>
      <c r="AE975">
        <v>4993.7</v>
      </c>
      <c r="AF975">
        <v>0</v>
      </c>
      <c r="AG975">
        <v>0</v>
      </c>
      <c r="AH975">
        <v>0</v>
      </c>
      <c r="AI975">
        <v>1</v>
      </c>
      <c r="AJ975">
        <v>1</v>
      </c>
      <c r="AK975">
        <v>1</v>
      </c>
      <c r="AL975">
        <v>1</v>
      </c>
      <c r="AN975">
        <v>0</v>
      </c>
      <c r="AO975">
        <v>1</v>
      </c>
      <c r="AP975">
        <v>0</v>
      </c>
      <c r="AQ975">
        <v>0</v>
      </c>
      <c r="AR975">
        <v>0</v>
      </c>
      <c r="AS975" t="s">
        <v>3</v>
      </c>
      <c r="AT975">
        <v>0.08</v>
      </c>
      <c r="AU975" t="s">
        <v>3</v>
      </c>
      <c r="AV975">
        <v>0</v>
      </c>
      <c r="AW975">
        <v>2</v>
      </c>
      <c r="AX975">
        <v>33036767</v>
      </c>
      <c r="AY975">
        <v>1</v>
      </c>
      <c r="AZ975">
        <v>0</v>
      </c>
      <c r="BA975">
        <v>926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X975">
        <f>Y975*Source!I383</f>
        <v>1.0920000000000001E-3</v>
      </c>
      <c r="CY975">
        <f t="shared" si="144"/>
        <v>4993.7</v>
      </c>
      <c r="CZ975">
        <f t="shared" si="145"/>
        <v>4993.7</v>
      </c>
      <c r="DA975">
        <f t="shared" si="146"/>
        <v>1</v>
      </c>
      <c r="DB975">
        <v>0</v>
      </c>
    </row>
    <row r="976" spans="1:106" x14ac:dyDescent="0.2">
      <c r="A976">
        <f>ROW(Source!A383)</f>
        <v>383</v>
      </c>
      <c r="B976">
        <v>33034105</v>
      </c>
      <c r="C976">
        <v>33036742</v>
      </c>
      <c r="D976">
        <v>32517729</v>
      </c>
      <c r="E976">
        <v>1</v>
      </c>
      <c r="F976">
        <v>1</v>
      </c>
      <c r="G976">
        <v>19</v>
      </c>
      <c r="H976">
        <v>3</v>
      </c>
      <c r="I976" t="s">
        <v>834</v>
      </c>
      <c r="J976" t="s">
        <v>835</v>
      </c>
      <c r="K976" t="s">
        <v>836</v>
      </c>
      <c r="L976">
        <v>1339</v>
      </c>
      <c r="N976">
        <v>1007</v>
      </c>
      <c r="O976" t="s">
        <v>830</v>
      </c>
      <c r="P976" t="s">
        <v>830</v>
      </c>
      <c r="Q976">
        <v>1</v>
      </c>
      <c r="W976">
        <v>0</v>
      </c>
      <c r="X976">
        <v>-36459073</v>
      </c>
      <c r="Y976">
        <v>0.69</v>
      </c>
      <c r="AA976">
        <v>3762.19</v>
      </c>
      <c r="AB976">
        <v>0</v>
      </c>
      <c r="AC976">
        <v>0</v>
      </c>
      <c r="AD976">
        <v>0</v>
      </c>
      <c r="AE976">
        <v>3762.19</v>
      </c>
      <c r="AF976">
        <v>0</v>
      </c>
      <c r="AG976">
        <v>0</v>
      </c>
      <c r="AH976">
        <v>0</v>
      </c>
      <c r="AI976">
        <v>1</v>
      </c>
      <c r="AJ976">
        <v>1</v>
      </c>
      <c r="AK976">
        <v>1</v>
      </c>
      <c r="AL976">
        <v>1</v>
      </c>
      <c r="AN976">
        <v>0</v>
      </c>
      <c r="AO976">
        <v>1</v>
      </c>
      <c r="AP976">
        <v>0</v>
      </c>
      <c r="AQ976">
        <v>0</v>
      </c>
      <c r="AR976">
        <v>0</v>
      </c>
      <c r="AS976" t="s">
        <v>3</v>
      </c>
      <c r="AT976">
        <v>0.69</v>
      </c>
      <c r="AU976" t="s">
        <v>3</v>
      </c>
      <c r="AV976">
        <v>0</v>
      </c>
      <c r="AW976">
        <v>2</v>
      </c>
      <c r="AX976">
        <v>33036768</v>
      </c>
      <c r="AY976">
        <v>1</v>
      </c>
      <c r="AZ976">
        <v>0</v>
      </c>
      <c r="BA976">
        <v>927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X976">
        <f>Y976*Source!I383</f>
        <v>9.4184999999999998E-3</v>
      </c>
      <c r="CY976">
        <f t="shared" si="144"/>
        <v>3762.19</v>
      </c>
      <c r="CZ976">
        <f t="shared" si="145"/>
        <v>3762.19</v>
      </c>
      <c r="DA976">
        <f t="shared" si="146"/>
        <v>1</v>
      </c>
      <c r="DB976">
        <v>0</v>
      </c>
    </row>
    <row r="977" spans="1:106" x14ac:dyDescent="0.2">
      <c r="A977">
        <f>ROW(Source!A383)</f>
        <v>383</v>
      </c>
      <c r="B977">
        <v>33034105</v>
      </c>
      <c r="C977">
        <v>33036742</v>
      </c>
      <c r="D977">
        <v>32517783</v>
      </c>
      <c r="E977">
        <v>1</v>
      </c>
      <c r="F977">
        <v>1</v>
      </c>
      <c r="G977">
        <v>19</v>
      </c>
      <c r="H977">
        <v>3</v>
      </c>
      <c r="I977" t="s">
        <v>837</v>
      </c>
      <c r="J977" t="s">
        <v>838</v>
      </c>
      <c r="K977" t="s">
        <v>839</v>
      </c>
      <c r="L977">
        <v>1339</v>
      </c>
      <c r="N977">
        <v>1007</v>
      </c>
      <c r="O977" t="s">
        <v>830</v>
      </c>
      <c r="P977" t="s">
        <v>830</v>
      </c>
      <c r="Q977">
        <v>1</v>
      </c>
      <c r="W977">
        <v>0</v>
      </c>
      <c r="X977">
        <v>-1282603236</v>
      </c>
      <c r="Y977">
        <v>0.2</v>
      </c>
      <c r="AA977">
        <v>5631.96</v>
      </c>
      <c r="AB977">
        <v>0</v>
      </c>
      <c r="AC977">
        <v>0</v>
      </c>
      <c r="AD977">
        <v>0</v>
      </c>
      <c r="AE977">
        <v>5631.96</v>
      </c>
      <c r="AF977">
        <v>0</v>
      </c>
      <c r="AG977">
        <v>0</v>
      </c>
      <c r="AH977">
        <v>0</v>
      </c>
      <c r="AI977">
        <v>1</v>
      </c>
      <c r="AJ977">
        <v>1</v>
      </c>
      <c r="AK977">
        <v>1</v>
      </c>
      <c r="AL977">
        <v>1</v>
      </c>
      <c r="AN977">
        <v>0</v>
      </c>
      <c r="AO977">
        <v>1</v>
      </c>
      <c r="AP977">
        <v>0</v>
      </c>
      <c r="AQ977">
        <v>0</v>
      </c>
      <c r="AR977">
        <v>0</v>
      </c>
      <c r="AS977" t="s">
        <v>3</v>
      </c>
      <c r="AT977">
        <v>0.2</v>
      </c>
      <c r="AU977" t="s">
        <v>3</v>
      </c>
      <c r="AV977">
        <v>0</v>
      </c>
      <c r="AW977">
        <v>2</v>
      </c>
      <c r="AX977">
        <v>33036769</v>
      </c>
      <c r="AY977">
        <v>1</v>
      </c>
      <c r="AZ977">
        <v>0</v>
      </c>
      <c r="BA977">
        <v>928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X977">
        <f>Y977*Source!I383</f>
        <v>2.7300000000000002E-3</v>
      </c>
      <c r="CY977">
        <f t="shared" si="144"/>
        <v>5631.96</v>
      </c>
      <c r="CZ977">
        <f t="shared" si="145"/>
        <v>5631.96</v>
      </c>
      <c r="DA977">
        <f t="shared" si="146"/>
        <v>1</v>
      </c>
      <c r="DB977">
        <v>0</v>
      </c>
    </row>
    <row r="978" spans="1:106" x14ac:dyDescent="0.2">
      <c r="A978">
        <f>ROW(Source!A383)</f>
        <v>383</v>
      </c>
      <c r="B978">
        <v>33034105</v>
      </c>
      <c r="C978">
        <v>33036742</v>
      </c>
      <c r="D978">
        <v>32517784</v>
      </c>
      <c r="E978">
        <v>1</v>
      </c>
      <c r="F978">
        <v>1</v>
      </c>
      <c r="G978">
        <v>19</v>
      </c>
      <c r="H978">
        <v>3</v>
      </c>
      <c r="I978" t="s">
        <v>840</v>
      </c>
      <c r="J978" t="s">
        <v>841</v>
      </c>
      <c r="K978" t="s">
        <v>842</v>
      </c>
      <c r="L978">
        <v>1339</v>
      </c>
      <c r="N978">
        <v>1007</v>
      </c>
      <c r="O978" t="s">
        <v>830</v>
      </c>
      <c r="P978" t="s">
        <v>830</v>
      </c>
      <c r="Q978">
        <v>1</v>
      </c>
      <c r="W978">
        <v>0</v>
      </c>
      <c r="X978">
        <v>966492149</v>
      </c>
      <c r="Y978">
        <v>0.69</v>
      </c>
      <c r="AA978">
        <v>5631.96</v>
      </c>
      <c r="AB978">
        <v>0</v>
      </c>
      <c r="AC978">
        <v>0</v>
      </c>
      <c r="AD978">
        <v>0</v>
      </c>
      <c r="AE978">
        <v>5631.96</v>
      </c>
      <c r="AF978">
        <v>0</v>
      </c>
      <c r="AG978">
        <v>0</v>
      </c>
      <c r="AH978">
        <v>0</v>
      </c>
      <c r="AI978">
        <v>1</v>
      </c>
      <c r="AJ978">
        <v>1</v>
      </c>
      <c r="AK978">
        <v>1</v>
      </c>
      <c r="AL978">
        <v>1</v>
      </c>
      <c r="AN978">
        <v>0</v>
      </c>
      <c r="AO978">
        <v>1</v>
      </c>
      <c r="AP978">
        <v>0</v>
      </c>
      <c r="AQ978">
        <v>0</v>
      </c>
      <c r="AR978">
        <v>0</v>
      </c>
      <c r="AS978" t="s">
        <v>3</v>
      </c>
      <c r="AT978">
        <v>0.69</v>
      </c>
      <c r="AU978" t="s">
        <v>3</v>
      </c>
      <c r="AV978">
        <v>0</v>
      </c>
      <c r="AW978">
        <v>2</v>
      </c>
      <c r="AX978">
        <v>33036770</v>
      </c>
      <c r="AY978">
        <v>1</v>
      </c>
      <c r="AZ978">
        <v>0</v>
      </c>
      <c r="BA978">
        <v>929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X978">
        <f>Y978*Source!I383</f>
        <v>9.4184999999999998E-3</v>
      </c>
      <c r="CY978">
        <f t="shared" si="144"/>
        <v>5631.96</v>
      </c>
      <c r="CZ978">
        <f t="shared" si="145"/>
        <v>5631.96</v>
      </c>
      <c r="DA978">
        <f t="shared" si="146"/>
        <v>1</v>
      </c>
      <c r="DB978">
        <v>0</v>
      </c>
    </row>
    <row r="979" spans="1:106" x14ac:dyDescent="0.2">
      <c r="A979">
        <f>ROW(Source!A383)</f>
        <v>383</v>
      </c>
      <c r="B979">
        <v>33034105</v>
      </c>
      <c r="C979">
        <v>33036742</v>
      </c>
      <c r="D979">
        <v>32519911</v>
      </c>
      <c r="E979">
        <v>1</v>
      </c>
      <c r="F979">
        <v>1</v>
      </c>
      <c r="G979">
        <v>19</v>
      </c>
      <c r="H979">
        <v>3</v>
      </c>
      <c r="I979" t="s">
        <v>843</v>
      </c>
      <c r="J979" t="s">
        <v>844</v>
      </c>
      <c r="K979" t="s">
        <v>845</v>
      </c>
      <c r="L979">
        <v>1339</v>
      </c>
      <c r="N979">
        <v>1007</v>
      </c>
      <c r="O979" t="s">
        <v>830</v>
      </c>
      <c r="P979" t="s">
        <v>830</v>
      </c>
      <c r="Q979">
        <v>1</v>
      </c>
      <c r="W979">
        <v>0</v>
      </c>
      <c r="X979">
        <v>-1613524913</v>
      </c>
      <c r="Y979">
        <v>102</v>
      </c>
      <c r="AA979">
        <v>3195.93</v>
      </c>
      <c r="AB979">
        <v>0</v>
      </c>
      <c r="AC979">
        <v>0</v>
      </c>
      <c r="AD979">
        <v>0</v>
      </c>
      <c r="AE979">
        <v>3195.93</v>
      </c>
      <c r="AF979">
        <v>0</v>
      </c>
      <c r="AG979">
        <v>0</v>
      </c>
      <c r="AH979">
        <v>0</v>
      </c>
      <c r="AI979">
        <v>1</v>
      </c>
      <c r="AJ979">
        <v>1</v>
      </c>
      <c r="AK979">
        <v>1</v>
      </c>
      <c r="AL979">
        <v>1</v>
      </c>
      <c r="AN979">
        <v>0</v>
      </c>
      <c r="AO979">
        <v>1</v>
      </c>
      <c r="AP979">
        <v>0</v>
      </c>
      <c r="AQ979">
        <v>0</v>
      </c>
      <c r="AR979">
        <v>0</v>
      </c>
      <c r="AS979" t="s">
        <v>3</v>
      </c>
      <c r="AT979">
        <v>102</v>
      </c>
      <c r="AU979" t="s">
        <v>3</v>
      </c>
      <c r="AV979">
        <v>0</v>
      </c>
      <c r="AW979">
        <v>2</v>
      </c>
      <c r="AX979">
        <v>33036771</v>
      </c>
      <c r="AY979">
        <v>1</v>
      </c>
      <c r="AZ979">
        <v>0</v>
      </c>
      <c r="BA979">
        <v>930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X979">
        <f>Y979*Source!I383</f>
        <v>1.3923000000000001</v>
      </c>
      <c r="CY979">
        <f t="shared" si="144"/>
        <v>3195.93</v>
      </c>
      <c r="CZ979">
        <f t="shared" si="145"/>
        <v>3195.93</v>
      </c>
      <c r="DA979">
        <f t="shared" si="146"/>
        <v>1</v>
      </c>
      <c r="DB979">
        <v>0</v>
      </c>
    </row>
    <row r="980" spans="1:106" x14ac:dyDescent="0.2">
      <c r="A980">
        <f>ROW(Source!A383)</f>
        <v>383</v>
      </c>
      <c r="B980">
        <v>33034105</v>
      </c>
      <c r="C980">
        <v>33036742</v>
      </c>
      <c r="D980">
        <v>32521663</v>
      </c>
      <c r="E980">
        <v>1</v>
      </c>
      <c r="F980">
        <v>1</v>
      </c>
      <c r="G980">
        <v>19</v>
      </c>
      <c r="H980">
        <v>3</v>
      </c>
      <c r="I980" t="s">
        <v>846</v>
      </c>
      <c r="J980" t="s">
        <v>847</v>
      </c>
      <c r="K980" t="s">
        <v>848</v>
      </c>
      <c r="L980">
        <v>1327</v>
      </c>
      <c r="N980">
        <v>1005</v>
      </c>
      <c r="O980" t="s">
        <v>823</v>
      </c>
      <c r="P980" t="s">
        <v>823</v>
      </c>
      <c r="Q980">
        <v>1</v>
      </c>
      <c r="W980">
        <v>0</v>
      </c>
      <c r="X980">
        <v>603730207</v>
      </c>
      <c r="Y980">
        <v>49.5</v>
      </c>
      <c r="AA980">
        <v>207.09</v>
      </c>
      <c r="AB980">
        <v>0</v>
      </c>
      <c r="AC980">
        <v>0</v>
      </c>
      <c r="AD980">
        <v>0</v>
      </c>
      <c r="AE980">
        <v>207.09</v>
      </c>
      <c r="AF980">
        <v>0</v>
      </c>
      <c r="AG980">
        <v>0</v>
      </c>
      <c r="AH980">
        <v>0</v>
      </c>
      <c r="AI980">
        <v>1</v>
      </c>
      <c r="AJ980">
        <v>1</v>
      </c>
      <c r="AK980">
        <v>1</v>
      </c>
      <c r="AL980">
        <v>1</v>
      </c>
      <c r="AN980">
        <v>0</v>
      </c>
      <c r="AO980">
        <v>1</v>
      </c>
      <c r="AP980">
        <v>0</v>
      </c>
      <c r="AQ980">
        <v>0</v>
      </c>
      <c r="AR980">
        <v>0</v>
      </c>
      <c r="AS980" t="s">
        <v>3</v>
      </c>
      <c r="AT980">
        <v>49.5</v>
      </c>
      <c r="AU980" t="s">
        <v>3</v>
      </c>
      <c r="AV980">
        <v>0</v>
      </c>
      <c r="AW980">
        <v>2</v>
      </c>
      <c r="AX980">
        <v>33036772</v>
      </c>
      <c r="AY980">
        <v>1</v>
      </c>
      <c r="AZ980">
        <v>0</v>
      </c>
      <c r="BA980">
        <v>931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X980">
        <f>Y980*Source!I383</f>
        <v>0.67567500000000003</v>
      </c>
      <c r="CY980">
        <f t="shared" si="144"/>
        <v>207.09</v>
      </c>
      <c r="CZ980">
        <f t="shared" si="145"/>
        <v>207.09</v>
      </c>
      <c r="DA980">
        <f t="shared" si="146"/>
        <v>1</v>
      </c>
      <c r="DB980">
        <v>0</v>
      </c>
    </row>
    <row r="981" spans="1:106" x14ac:dyDescent="0.2">
      <c r="A981">
        <f>ROW(Source!A386)</f>
        <v>386</v>
      </c>
      <c r="B981">
        <v>33034105</v>
      </c>
      <c r="C981">
        <v>33036775</v>
      </c>
      <c r="D981">
        <v>32505425</v>
      </c>
      <c r="E981">
        <v>19</v>
      </c>
      <c r="F981">
        <v>1</v>
      </c>
      <c r="G981">
        <v>19</v>
      </c>
      <c r="H981">
        <v>1</v>
      </c>
      <c r="I981" t="s">
        <v>795</v>
      </c>
      <c r="J981" t="s">
        <v>3</v>
      </c>
      <c r="K981" t="s">
        <v>796</v>
      </c>
      <c r="L981">
        <v>1191</v>
      </c>
      <c r="N981">
        <v>1013</v>
      </c>
      <c r="O981" t="s">
        <v>797</v>
      </c>
      <c r="P981" t="s">
        <v>797</v>
      </c>
      <c r="Q981">
        <v>1</v>
      </c>
      <c r="W981">
        <v>0</v>
      </c>
      <c r="X981">
        <v>476480486</v>
      </c>
      <c r="Y981">
        <v>36.11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1</v>
      </c>
      <c r="AJ981">
        <v>1</v>
      </c>
      <c r="AK981">
        <v>1</v>
      </c>
      <c r="AL981">
        <v>1</v>
      </c>
      <c r="AN981">
        <v>0</v>
      </c>
      <c r="AO981">
        <v>1</v>
      </c>
      <c r="AP981">
        <v>0</v>
      </c>
      <c r="AQ981">
        <v>0</v>
      </c>
      <c r="AR981">
        <v>0</v>
      </c>
      <c r="AS981" t="s">
        <v>3</v>
      </c>
      <c r="AT981">
        <v>36.11</v>
      </c>
      <c r="AU981" t="s">
        <v>3</v>
      </c>
      <c r="AV981">
        <v>1</v>
      </c>
      <c r="AW981">
        <v>2</v>
      </c>
      <c r="AX981">
        <v>33036781</v>
      </c>
      <c r="AY981">
        <v>1</v>
      </c>
      <c r="AZ981">
        <v>0</v>
      </c>
      <c r="BA981">
        <v>932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X981">
        <f>Y981*Source!I386</f>
        <v>2.13049</v>
      </c>
      <c r="CY981">
        <f>AD981</f>
        <v>0</v>
      </c>
      <c r="CZ981">
        <f>AH981</f>
        <v>0</v>
      </c>
      <c r="DA981">
        <f>AL981</f>
        <v>1</v>
      </c>
      <c r="DB981">
        <v>0</v>
      </c>
    </row>
    <row r="982" spans="1:106" x14ac:dyDescent="0.2">
      <c r="A982">
        <f>ROW(Source!A386)</f>
        <v>386</v>
      </c>
      <c r="B982">
        <v>33034105</v>
      </c>
      <c r="C982">
        <v>33036775</v>
      </c>
      <c r="D982">
        <v>32516754</v>
      </c>
      <c r="E982">
        <v>1</v>
      </c>
      <c r="F982">
        <v>1</v>
      </c>
      <c r="G982">
        <v>19</v>
      </c>
      <c r="H982">
        <v>2</v>
      </c>
      <c r="I982" t="s">
        <v>798</v>
      </c>
      <c r="J982" t="s">
        <v>799</v>
      </c>
      <c r="K982" t="s">
        <v>800</v>
      </c>
      <c r="L982">
        <v>1368</v>
      </c>
      <c r="N982">
        <v>1011</v>
      </c>
      <c r="O982" t="s">
        <v>801</v>
      </c>
      <c r="P982" t="s">
        <v>801</v>
      </c>
      <c r="Q982">
        <v>1</v>
      </c>
      <c r="W982">
        <v>0</v>
      </c>
      <c r="X982">
        <v>-1683917449</v>
      </c>
      <c r="Y982">
        <v>21.91</v>
      </c>
      <c r="AA982">
        <v>0</v>
      </c>
      <c r="AB982">
        <v>70.98</v>
      </c>
      <c r="AC982">
        <v>6.52</v>
      </c>
      <c r="AD982">
        <v>0</v>
      </c>
      <c r="AE982">
        <v>0</v>
      </c>
      <c r="AF982">
        <v>70.98</v>
      </c>
      <c r="AG982">
        <v>6.52</v>
      </c>
      <c r="AH982">
        <v>0</v>
      </c>
      <c r="AI982">
        <v>1</v>
      </c>
      <c r="AJ982">
        <v>1</v>
      </c>
      <c r="AK982">
        <v>1</v>
      </c>
      <c r="AL982">
        <v>1</v>
      </c>
      <c r="AN982">
        <v>0</v>
      </c>
      <c r="AO982">
        <v>1</v>
      </c>
      <c r="AP982">
        <v>0</v>
      </c>
      <c r="AQ982">
        <v>0</v>
      </c>
      <c r="AR982">
        <v>0</v>
      </c>
      <c r="AS982" t="s">
        <v>3</v>
      </c>
      <c r="AT982">
        <v>21.91</v>
      </c>
      <c r="AU982" t="s">
        <v>3</v>
      </c>
      <c r="AV982">
        <v>0</v>
      </c>
      <c r="AW982">
        <v>2</v>
      </c>
      <c r="AX982">
        <v>33036782</v>
      </c>
      <c r="AY982">
        <v>1</v>
      </c>
      <c r="AZ982">
        <v>0</v>
      </c>
      <c r="BA982">
        <v>933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X982">
        <f>Y982*Source!I386</f>
        <v>1.2926899999999999</v>
      </c>
      <c r="CY982">
        <f>AB982</f>
        <v>70.98</v>
      </c>
      <c r="CZ982">
        <f>AF982</f>
        <v>70.98</v>
      </c>
      <c r="DA982">
        <f>AJ982</f>
        <v>1</v>
      </c>
      <c r="DB982">
        <v>0</v>
      </c>
    </row>
    <row r="983" spans="1:106" x14ac:dyDescent="0.2">
      <c r="A983">
        <f>ROW(Source!A386)</f>
        <v>386</v>
      </c>
      <c r="B983">
        <v>33034105</v>
      </c>
      <c r="C983">
        <v>33036775</v>
      </c>
      <c r="D983">
        <v>32518977</v>
      </c>
      <c r="E983">
        <v>1</v>
      </c>
      <c r="F983">
        <v>1</v>
      </c>
      <c r="G983">
        <v>19</v>
      </c>
      <c r="H983">
        <v>3</v>
      </c>
      <c r="I983" t="s">
        <v>802</v>
      </c>
      <c r="J983" t="s">
        <v>803</v>
      </c>
      <c r="K983" t="s">
        <v>804</v>
      </c>
      <c r="L983">
        <v>1348</v>
      </c>
      <c r="N983">
        <v>1009</v>
      </c>
      <c r="O983" t="s">
        <v>19</v>
      </c>
      <c r="P983" t="s">
        <v>19</v>
      </c>
      <c r="Q983">
        <v>1000</v>
      </c>
      <c r="W983">
        <v>0</v>
      </c>
      <c r="X983">
        <v>-1592467254</v>
      </c>
      <c r="Y983">
        <v>0.03</v>
      </c>
      <c r="AA983">
        <v>117442.26</v>
      </c>
      <c r="AB983">
        <v>0</v>
      </c>
      <c r="AC983">
        <v>0</v>
      </c>
      <c r="AD983">
        <v>0</v>
      </c>
      <c r="AE983">
        <v>117442.26</v>
      </c>
      <c r="AF983">
        <v>0</v>
      </c>
      <c r="AG983">
        <v>0</v>
      </c>
      <c r="AH983">
        <v>0</v>
      </c>
      <c r="AI983">
        <v>1</v>
      </c>
      <c r="AJ983">
        <v>1</v>
      </c>
      <c r="AK983">
        <v>1</v>
      </c>
      <c r="AL983">
        <v>1</v>
      </c>
      <c r="AN983">
        <v>0</v>
      </c>
      <c r="AO983">
        <v>1</v>
      </c>
      <c r="AP983">
        <v>0</v>
      </c>
      <c r="AQ983">
        <v>0</v>
      </c>
      <c r="AR983">
        <v>0</v>
      </c>
      <c r="AS983" t="s">
        <v>3</v>
      </c>
      <c r="AT983">
        <v>0.03</v>
      </c>
      <c r="AU983" t="s">
        <v>3</v>
      </c>
      <c r="AV983">
        <v>0</v>
      </c>
      <c r="AW983">
        <v>2</v>
      </c>
      <c r="AX983">
        <v>33036783</v>
      </c>
      <c r="AY983">
        <v>1</v>
      </c>
      <c r="AZ983">
        <v>0</v>
      </c>
      <c r="BA983">
        <v>934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X983">
        <f>Y983*Source!I386</f>
        <v>1.7699999999999999E-3</v>
      </c>
      <c r="CY983">
        <f>AA983</f>
        <v>117442.26</v>
      </c>
      <c r="CZ983">
        <f>AE983</f>
        <v>117442.26</v>
      </c>
      <c r="DA983">
        <f>AI983</f>
        <v>1</v>
      </c>
      <c r="DB983">
        <v>0</v>
      </c>
    </row>
    <row r="984" spans="1:106" x14ac:dyDescent="0.2">
      <c r="A984">
        <f>ROW(Source!A386)</f>
        <v>386</v>
      </c>
      <c r="B984">
        <v>33034105</v>
      </c>
      <c r="C984">
        <v>33036775</v>
      </c>
      <c r="D984">
        <v>32520163</v>
      </c>
      <c r="E984">
        <v>1</v>
      </c>
      <c r="F984">
        <v>1</v>
      </c>
      <c r="G984">
        <v>19</v>
      </c>
      <c r="H984">
        <v>3</v>
      </c>
      <c r="I984" t="s">
        <v>25</v>
      </c>
      <c r="J984" t="s">
        <v>27</v>
      </c>
      <c r="K984" t="s">
        <v>26</v>
      </c>
      <c r="L984">
        <v>1348</v>
      </c>
      <c r="N984">
        <v>1009</v>
      </c>
      <c r="O984" t="s">
        <v>19</v>
      </c>
      <c r="P984" t="s">
        <v>19</v>
      </c>
      <c r="Q984">
        <v>1000</v>
      </c>
      <c r="W984">
        <v>0</v>
      </c>
      <c r="X984">
        <v>-1467733540</v>
      </c>
      <c r="Y984">
        <v>1</v>
      </c>
      <c r="AA984">
        <v>53410.15</v>
      </c>
      <c r="AB984">
        <v>0</v>
      </c>
      <c r="AC984">
        <v>0</v>
      </c>
      <c r="AD984">
        <v>0</v>
      </c>
      <c r="AE984">
        <v>53410.15</v>
      </c>
      <c r="AF984">
        <v>0</v>
      </c>
      <c r="AG984">
        <v>0</v>
      </c>
      <c r="AH984">
        <v>0</v>
      </c>
      <c r="AI984">
        <v>1</v>
      </c>
      <c r="AJ984">
        <v>1</v>
      </c>
      <c r="AK984">
        <v>1</v>
      </c>
      <c r="AL984">
        <v>1</v>
      </c>
      <c r="AN984">
        <v>0</v>
      </c>
      <c r="AO984">
        <v>1</v>
      </c>
      <c r="AP984">
        <v>0</v>
      </c>
      <c r="AQ984">
        <v>0</v>
      </c>
      <c r="AR984">
        <v>0</v>
      </c>
      <c r="AS984" t="s">
        <v>3</v>
      </c>
      <c r="AT984">
        <v>1</v>
      </c>
      <c r="AU984" t="s">
        <v>3</v>
      </c>
      <c r="AV984">
        <v>0</v>
      </c>
      <c r="AW984">
        <v>2</v>
      </c>
      <c r="AX984">
        <v>33036784</v>
      </c>
      <c r="AY984">
        <v>1</v>
      </c>
      <c r="AZ984">
        <v>0</v>
      </c>
      <c r="BA984">
        <v>935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X984">
        <f>Y984*Source!I386</f>
        <v>5.8999999999999997E-2</v>
      </c>
      <c r="CY984">
        <f>AA984</f>
        <v>53410.15</v>
      </c>
      <c r="CZ984">
        <f>AE984</f>
        <v>53410.15</v>
      </c>
      <c r="DA984">
        <f>AI984</f>
        <v>1</v>
      </c>
      <c r="DB984">
        <v>0</v>
      </c>
    </row>
    <row r="985" spans="1:106" x14ac:dyDescent="0.2">
      <c r="A985">
        <f>ROW(Source!A386)</f>
        <v>386</v>
      </c>
      <c r="B985">
        <v>33034105</v>
      </c>
      <c r="C985">
        <v>33036775</v>
      </c>
      <c r="D985">
        <v>32520163</v>
      </c>
      <c r="E985">
        <v>1</v>
      </c>
      <c r="F985">
        <v>1</v>
      </c>
      <c r="G985">
        <v>19</v>
      </c>
      <c r="H985">
        <v>3</v>
      </c>
      <c r="I985" t="s">
        <v>25</v>
      </c>
      <c r="J985" t="s">
        <v>27</v>
      </c>
      <c r="K985" t="s">
        <v>26</v>
      </c>
      <c r="L985">
        <v>1348</v>
      </c>
      <c r="N985">
        <v>1009</v>
      </c>
      <c r="O985" t="s">
        <v>19</v>
      </c>
      <c r="P985" t="s">
        <v>19</v>
      </c>
      <c r="Q985">
        <v>1000</v>
      </c>
      <c r="W985">
        <v>0</v>
      </c>
      <c r="X985">
        <v>-1467733540</v>
      </c>
      <c r="Y985">
        <v>-1</v>
      </c>
      <c r="AA985">
        <v>53410.15</v>
      </c>
      <c r="AB985">
        <v>0</v>
      </c>
      <c r="AC985">
        <v>0</v>
      </c>
      <c r="AD985">
        <v>0</v>
      </c>
      <c r="AE985">
        <v>53410.15</v>
      </c>
      <c r="AF985">
        <v>0</v>
      </c>
      <c r="AG985">
        <v>0</v>
      </c>
      <c r="AH985">
        <v>0</v>
      </c>
      <c r="AI985">
        <v>1</v>
      </c>
      <c r="AJ985">
        <v>1</v>
      </c>
      <c r="AK985">
        <v>1</v>
      </c>
      <c r="AL985">
        <v>1</v>
      </c>
      <c r="AN985">
        <v>0</v>
      </c>
      <c r="AO985">
        <v>0</v>
      </c>
      <c r="AP985">
        <v>0</v>
      </c>
      <c r="AQ985">
        <v>0</v>
      </c>
      <c r="AR985">
        <v>0</v>
      </c>
      <c r="AS985" t="s">
        <v>3</v>
      </c>
      <c r="AT985">
        <v>-1</v>
      </c>
      <c r="AU985" t="s">
        <v>3</v>
      </c>
      <c r="AV985">
        <v>0</v>
      </c>
      <c r="AW985">
        <v>1</v>
      </c>
      <c r="AX985">
        <v>-1</v>
      </c>
      <c r="AY985">
        <v>0</v>
      </c>
      <c r="AZ985">
        <v>0</v>
      </c>
      <c r="BA985" t="s">
        <v>3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X985">
        <f>Y985*Source!I386</f>
        <v>-5.8999999999999997E-2</v>
      </c>
      <c r="CY985">
        <f>AA985</f>
        <v>53410.15</v>
      </c>
      <c r="CZ985">
        <f>AE985</f>
        <v>53410.15</v>
      </c>
      <c r="DA985">
        <f>AI985</f>
        <v>1</v>
      </c>
      <c r="DB985">
        <v>0</v>
      </c>
    </row>
    <row r="986" spans="1:106" x14ac:dyDescent="0.2">
      <c r="A986">
        <f>ROW(Source!A388)</f>
        <v>388</v>
      </c>
      <c r="B986">
        <v>33034105</v>
      </c>
      <c r="C986">
        <v>33036786</v>
      </c>
      <c r="D986">
        <v>32505425</v>
      </c>
      <c r="E986">
        <v>19</v>
      </c>
      <c r="F986">
        <v>1</v>
      </c>
      <c r="G986">
        <v>19</v>
      </c>
      <c r="H986">
        <v>1</v>
      </c>
      <c r="I986" t="s">
        <v>795</v>
      </c>
      <c r="J986" t="s">
        <v>3</v>
      </c>
      <c r="K986" t="s">
        <v>796</v>
      </c>
      <c r="L986">
        <v>1191</v>
      </c>
      <c r="N986">
        <v>1013</v>
      </c>
      <c r="O986" t="s">
        <v>797</v>
      </c>
      <c r="P986" t="s">
        <v>797</v>
      </c>
      <c r="Q986">
        <v>1</v>
      </c>
      <c r="W986">
        <v>0</v>
      </c>
      <c r="X986">
        <v>476480486</v>
      </c>
      <c r="Y986">
        <v>453.1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1</v>
      </c>
      <c r="AJ986">
        <v>1</v>
      </c>
      <c r="AK986">
        <v>1</v>
      </c>
      <c r="AL986">
        <v>1</v>
      </c>
      <c r="AN986">
        <v>0</v>
      </c>
      <c r="AO986">
        <v>1</v>
      </c>
      <c r="AP986">
        <v>0</v>
      </c>
      <c r="AQ986">
        <v>0</v>
      </c>
      <c r="AR986">
        <v>0</v>
      </c>
      <c r="AS986" t="s">
        <v>3</v>
      </c>
      <c r="AT986">
        <v>453.1</v>
      </c>
      <c r="AU986" t="s">
        <v>3</v>
      </c>
      <c r="AV986">
        <v>1</v>
      </c>
      <c r="AW986">
        <v>2</v>
      </c>
      <c r="AX986">
        <v>33036802</v>
      </c>
      <c r="AY986">
        <v>1</v>
      </c>
      <c r="AZ986">
        <v>0</v>
      </c>
      <c r="BA986">
        <v>936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X986">
        <f>Y986*Source!I388</f>
        <v>3.6248000000000005</v>
      </c>
      <c r="CY986">
        <f>AD986</f>
        <v>0</v>
      </c>
      <c r="CZ986">
        <f>AH986</f>
        <v>0</v>
      </c>
      <c r="DA986">
        <f>AL986</f>
        <v>1</v>
      </c>
      <c r="DB986">
        <v>0</v>
      </c>
    </row>
    <row r="987" spans="1:106" x14ac:dyDescent="0.2">
      <c r="A987">
        <f>ROW(Source!A388)</f>
        <v>388</v>
      </c>
      <c r="B987">
        <v>33034105</v>
      </c>
      <c r="C987">
        <v>33036786</v>
      </c>
      <c r="D987">
        <v>32517073</v>
      </c>
      <c r="E987">
        <v>1</v>
      </c>
      <c r="F987">
        <v>1</v>
      </c>
      <c r="G987">
        <v>19</v>
      </c>
      <c r="H987">
        <v>2</v>
      </c>
      <c r="I987" t="s">
        <v>805</v>
      </c>
      <c r="J987" t="s">
        <v>806</v>
      </c>
      <c r="K987" t="s">
        <v>807</v>
      </c>
      <c r="L987">
        <v>1368</v>
      </c>
      <c r="N987">
        <v>1011</v>
      </c>
      <c r="O987" t="s">
        <v>801</v>
      </c>
      <c r="P987" t="s">
        <v>801</v>
      </c>
      <c r="Q987">
        <v>1</v>
      </c>
      <c r="W987">
        <v>0</v>
      </c>
      <c r="X987">
        <v>-865246060</v>
      </c>
      <c r="Y987">
        <v>1.38</v>
      </c>
      <c r="AA987">
        <v>0</v>
      </c>
      <c r="AB987">
        <v>3.37</v>
      </c>
      <c r="AC987">
        <v>0.85</v>
      </c>
      <c r="AD987">
        <v>0</v>
      </c>
      <c r="AE987">
        <v>0</v>
      </c>
      <c r="AF987">
        <v>3.37</v>
      </c>
      <c r="AG987">
        <v>0.85</v>
      </c>
      <c r="AH987">
        <v>0</v>
      </c>
      <c r="AI987">
        <v>1</v>
      </c>
      <c r="AJ987">
        <v>1</v>
      </c>
      <c r="AK987">
        <v>1</v>
      </c>
      <c r="AL987">
        <v>1</v>
      </c>
      <c r="AN987">
        <v>0</v>
      </c>
      <c r="AO987">
        <v>1</v>
      </c>
      <c r="AP987">
        <v>0</v>
      </c>
      <c r="AQ987">
        <v>0</v>
      </c>
      <c r="AR987">
        <v>0</v>
      </c>
      <c r="AS987" t="s">
        <v>3</v>
      </c>
      <c r="AT987">
        <v>1.38</v>
      </c>
      <c r="AU987" t="s">
        <v>3</v>
      </c>
      <c r="AV987">
        <v>0</v>
      </c>
      <c r="AW987">
        <v>2</v>
      </c>
      <c r="AX987">
        <v>33036803</v>
      </c>
      <c r="AY987">
        <v>1</v>
      </c>
      <c r="AZ987">
        <v>0</v>
      </c>
      <c r="BA987">
        <v>937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X987">
        <f>Y987*Source!I388</f>
        <v>1.1039999999999999E-2</v>
      </c>
      <c r="CY987">
        <f>AB987</f>
        <v>3.37</v>
      </c>
      <c r="CZ987">
        <f>AF987</f>
        <v>3.37</v>
      </c>
      <c r="DA987">
        <f>AJ987</f>
        <v>1</v>
      </c>
      <c r="DB987">
        <v>0</v>
      </c>
    </row>
    <row r="988" spans="1:106" x14ac:dyDescent="0.2">
      <c r="A988">
        <f>ROW(Source!A388)</f>
        <v>388</v>
      </c>
      <c r="B988">
        <v>33034105</v>
      </c>
      <c r="C988">
        <v>33036786</v>
      </c>
      <c r="D988">
        <v>32516433</v>
      </c>
      <c r="E988">
        <v>1</v>
      </c>
      <c r="F988">
        <v>1</v>
      </c>
      <c r="G988">
        <v>19</v>
      </c>
      <c r="H988">
        <v>2</v>
      </c>
      <c r="I988" t="s">
        <v>808</v>
      </c>
      <c r="J988" t="s">
        <v>809</v>
      </c>
      <c r="K988" t="s">
        <v>810</v>
      </c>
      <c r="L988">
        <v>1368</v>
      </c>
      <c r="N988">
        <v>1011</v>
      </c>
      <c r="O988" t="s">
        <v>801</v>
      </c>
      <c r="P988" t="s">
        <v>801</v>
      </c>
      <c r="Q988">
        <v>1</v>
      </c>
      <c r="W988">
        <v>0</v>
      </c>
      <c r="X988">
        <v>1483315828</v>
      </c>
      <c r="Y988">
        <v>0.31</v>
      </c>
      <c r="AA988">
        <v>0</v>
      </c>
      <c r="AB988">
        <v>566.44000000000005</v>
      </c>
      <c r="AC988">
        <v>281.27999999999997</v>
      </c>
      <c r="AD988">
        <v>0</v>
      </c>
      <c r="AE988">
        <v>0</v>
      </c>
      <c r="AF988">
        <v>566.44000000000005</v>
      </c>
      <c r="AG988">
        <v>281.27999999999997</v>
      </c>
      <c r="AH988">
        <v>0</v>
      </c>
      <c r="AI988">
        <v>1</v>
      </c>
      <c r="AJ988">
        <v>1</v>
      </c>
      <c r="AK988">
        <v>1</v>
      </c>
      <c r="AL988">
        <v>1</v>
      </c>
      <c r="AN988">
        <v>0</v>
      </c>
      <c r="AO988">
        <v>1</v>
      </c>
      <c r="AP988">
        <v>0</v>
      </c>
      <c r="AQ988">
        <v>0</v>
      </c>
      <c r="AR988">
        <v>0</v>
      </c>
      <c r="AS988" t="s">
        <v>3</v>
      </c>
      <c r="AT988">
        <v>0.31</v>
      </c>
      <c r="AU988" t="s">
        <v>3</v>
      </c>
      <c r="AV988">
        <v>0</v>
      </c>
      <c r="AW988">
        <v>2</v>
      </c>
      <c r="AX988">
        <v>33036804</v>
      </c>
      <c r="AY988">
        <v>1</v>
      </c>
      <c r="AZ988">
        <v>0</v>
      </c>
      <c r="BA988">
        <v>938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X988">
        <f>Y988*Source!I388</f>
        <v>2.48E-3</v>
      </c>
      <c r="CY988">
        <f>AB988</f>
        <v>566.44000000000005</v>
      </c>
      <c r="CZ988">
        <f>AF988</f>
        <v>566.44000000000005</v>
      </c>
      <c r="DA988">
        <f>AJ988</f>
        <v>1</v>
      </c>
      <c r="DB988">
        <v>0</v>
      </c>
    </row>
    <row r="989" spans="1:106" x14ac:dyDescent="0.2">
      <c r="A989">
        <f>ROW(Source!A388)</f>
        <v>388</v>
      </c>
      <c r="B989">
        <v>33034105</v>
      </c>
      <c r="C989">
        <v>33036786</v>
      </c>
      <c r="D989">
        <v>32516599</v>
      </c>
      <c r="E989">
        <v>1</v>
      </c>
      <c r="F989">
        <v>1</v>
      </c>
      <c r="G989">
        <v>19</v>
      </c>
      <c r="H989">
        <v>2</v>
      </c>
      <c r="I989" t="s">
        <v>811</v>
      </c>
      <c r="J989" t="s">
        <v>812</v>
      </c>
      <c r="K989" t="s">
        <v>813</v>
      </c>
      <c r="L989">
        <v>1368</v>
      </c>
      <c r="N989">
        <v>1011</v>
      </c>
      <c r="O989" t="s">
        <v>801</v>
      </c>
      <c r="P989" t="s">
        <v>801</v>
      </c>
      <c r="Q989">
        <v>1</v>
      </c>
      <c r="W989">
        <v>0</v>
      </c>
      <c r="X989">
        <v>47389749</v>
      </c>
      <c r="Y989">
        <v>26.25</v>
      </c>
      <c r="AA989">
        <v>0</v>
      </c>
      <c r="AB989">
        <v>9.7100000000000009</v>
      </c>
      <c r="AC989">
        <v>2.25</v>
      </c>
      <c r="AD989">
        <v>0</v>
      </c>
      <c r="AE989">
        <v>0</v>
      </c>
      <c r="AF989">
        <v>9.7100000000000009</v>
      </c>
      <c r="AG989">
        <v>2.25</v>
      </c>
      <c r="AH989">
        <v>0</v>
      </c>
      <c r="AI989">
        <v>1</v>
      </c>
      <c r="AJ989">
        <v>1</v>
      </c>
      <c r="AK989">
        <v>1</v>
      </c>
      <c r="AL989">
        <v>1</v>
      </c>
      <c r="AN989">
        <v>0</v>
      </c>
      <c r="AO989">
        <v>1</v>
      </c>
      <c r="AP989">
        <v>0</v>
      </c>
      <c r="AQ989">
        <v>0</v>
      </c>
      <c r="AR989">
        <v>0</v>
      </c>
      <c r="AS989" t="s">
        <v>3</v>
      </c>
      <c r="AT989">
        <v>26.25</v>
      </c>
      <c r="AU989" t="s">
        <v>3</v>
      </c>
      <c r="AV989">
        <v>0</v>
      </c>
      <c r="AW989">
        <v>2</v>
      </c>
      <c r="AX989">
        <v>33036805</v>
      </c>
      <c r="AY989">
        <v>1</v>
      </c>
      <c r="AZ989">
        <v>0</v>
      </c>
      <c r="BA989">
        <v>939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X989">
        <f>Y989*Source!I388</f>
        <v>0.21</v>
      </c>
      <c r="CY989">
        <f>AB989</f>
        <v>9.7100000000000009</v>
      </c>
      <c r="CZ989">
        <f>AF989</f>
        <v>9.7100000000000009</v>
      </c>
      <c r="DA989">
        <f>AJ989</f>
        <v>1</v>
      </c>
      <c r="DB989">
        <v>0</v>
      </c>
    </row>
    <row r="990" spans="1:106" x14ac:dyDescent="0.2">
      <c r="A990">
        <f>ROW(Source!A388)</f>
        <v>388</v>
      </c>
      <c r="B990">
        <v>33034105</v>
      </c>
      <c r="C990">
        <v>33036786</v>
      </c>
      <c r="D990">
        <v>32517836</v>
      </c>
      <c r="E990">
        <v>1</v>
      </c>
      <c r="F990">
        <v>1</v>
      </c>
      <c r="G990">
        <v>19</v>
      </c>
      <c r="H990">
        <v>3</v>
      </c>
      <c r="I990" t="s">
        <v>814</v>
      </c>
      <c r="J990" t="s">
        <v>815</v>
      </c>
      <c r="K990" t="s">
        <v>816</v>
      </c>
      <c r="L990">
        <v>1348</v>
      </c>
      <c r="N990">
        <v>1009</v>
      </c>
      <c r="O990" t="s">
        <v>19</v>
      </c>
      <c r="P990" t="s">
        <v>19</v>
      </c>
      <c r="Q990">
        <v>1000</v>
      </c>
      <c r="W990">
        <v>0</v>
      </c>
      <c r="X990">
        <v>1571432467</v>
      </c>
      <c r="Y990">
        <v>0.04</v>
      </c>
      <c r="AA990">
        <v>31493.279999999999</v>
      </c>
      <c r="AB990">
        <v>0</v>
      </c>
      <c r="AC990">
        <v>0</v>
      </c>
      <c r="AD990">
        <v>0</v>
      </c>
      <c r="AE990">
        <v>31493.279999999999</v>
      </c>
      <c r="AF990">
        <v>0</v>
      </c>
      <c r="AG990">
        <v>0</v>
      </c>
      <c r="AH990">
        <v>0</v>
      </c>
      <c r="AI990">
        <v>1</v>
      </c>
      <c r="AJ990">
        <v>1</v>
      </c>
      <c r="AK990">
        <v>1</v>
      </c>
      <c r="AL990">
        <v>1</v>
      </c>
      <c r="AN990">
        <v>0</v>
      </c>
      <c r="AO990">
        <v>1</v>
      </c>
      <c r="AP990">
        <v>0</v>
      </c>
      <c r="AQ990">
        <v>0</v>
      </c>
      <c r="AR990">
        <v>0</v>
      </c>
      <c r="AS990" t="s">
        <v>3</v>
      </c>
      <c r="AT990">
        <v>0.04</v>
      </c>
      <c r="AU990" t="s">
        <v>3</v>
      </c>
      <c r="AV990">
        <v>0</v>
      </c>
      <c r="AW990">
        <v>2</v>
      </c>
      <c r="AX990">
        <v>33036806</v>
      </c>
      <c r="AY990">
        <v>1</v>
      </c>
      <c r="AZ990">
        <v>0</v>
      </c>
      <c r="BA990">
        <v>940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X990">
        <f>Y990*Source!I388</f>
        <v>3.2000000000000003E-4</v>
      </c>
      <c r="CY990">
        <f t="shared" ref="CY990:CY1000" si="147">AA990</f>
        <v>31493.279999999999</v>
      </c>
      <c r="CZ990">
        <f t="shared" ref="CZ990:CZ1000" si="148">AE990</f>
        <v>31493.279999999999</v>
      </c>
      <c r="DA990">
        <f t="shared" ref="DA990:DA1000" si="149">AI990</f>
        <v>1</v>
      </c>
      <c r="DB990">
        <v>0</v>
      </c>
    </row>
    <row r="991" spans="1:106" x14ac:dyDescent="0.2">
      <c r="A991">
        <f>ROW(Source!A388)</f>
        <v>388</v>
      </c>
      <c r="B991">
        <v>33034105</v>
      </c>
      <c r="C991">
        <v>33036786</v>
      </c>
      <c r="D991">
        <v>32518156</v>
      </c>
      <c r="E991">
        <v>1</v>
      </c>
      <c r="F991">
        <v>1</v>
      </c>
      <c r="G991">
        <v>19</v>
      </c>
      <c r="H991">
        <v>3</v>
      </c>
      <c r="I991" t="s">
        <v>817</v>
      </c>
      <c r="J991" t="s">
        <v>818</v>
      </c>
      <c r="K991" t="s">
        <v>819</v>
      </c>
      <c r="L991">
        <v>1348</v>
      </c>
      <c r="N991">
        <v>1009</v>
      </c>
      <c r="O991" t="s">
        <v>19</v>
      </c>
      <c r="P991" t="s">
        <v>19</v>
      </c>
      <c r="Q991">
        <v>1000</v>
      </c>
      <c r="W991">
        <v>0</v>
      </c>
      <c r="X991">
        <v>1574046373</v>
      </c>
      <c r="Y991">
        <v>3.6999999999999998E-2</v>
      </c>
      <c r="AA991">
        <v>45454.3</v>
      </c>
      <c r="AB991">
        <v>0</v>
      </c>
      <c r="AC991">
        <v>0</v>
      </c>
      <c r="AD991">
        <v>0</v>
      </c>
      <c r="AE991">
        <v>45454.3</v>
      </c>
      <c r="AF991">
        <v>0</v>
      </c>
      <c r="AG991">
        <v>0</v>
      </c>
      <c r="AH991">
        <v>0</v>
      </c>
      <c r="AI991">
        <v>1</v>
      </c>
      <c r="AJ991">
        <v>1</v>
      </c>
      <c r="AK991">
        <v>1</v>
      </c>
      <c r="AL991">
        <v>1</v>
      </c>
      <c r="AN991">
        <v>0</v>
      </c>
      <c r="AO991">
        <v>1</v>
      </c>
      <c r="AP991">
        <v>0</v>
      </c>
      <c r="AQ991">
        <v>0</v>
      </c>
      <c r="AR991">
        <v>0</v>
      </c>
      <c r="AS991" t="s">
        <v>3</v>
      </c>
      <c r="AT991">
        <v>3.6999999999999998E-2</v>
      </c>
      <c r="AU991" t="s">
        <v>3</v>
      </c>
      <c r="AV991">
        <v>0</v>
      </c>
      <c r="AW991">
        <v>2</v>
      </c>
      <c r="AX991">
        <v>33036807</v>
      </c>
      <c r="AY991">
        <v>1</v>
      </c>
      <c r="AZ991">
        <v>0</v>
      </c>
      <c r="BA991">
        <v>941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X991">
        <f>Y991*Source!I388</f>
        <v>2.9599999999999998E-4</v>
      </c>
      <c r="CY991">
        <f t="shared" si="147"/>
        <v>45454.3</v>
      </c>
      <c r="CZ991">
        <f t="shared" si="148"/>
        <v>45454.3</v>
      </c>
      <c r="DA991">
        <f t="shared" si="149"/>
        <v>1</v>
      </c>
      <c r="DB991">
        <v>0</v>
      </c>
    </row>
    <row r="992" spans="1:106" x14ac:dyDescent="0.2">
      <c r="A992">
        <f>ROW(Source!A388)</f>
        <v>388</v>
      </c>
      <c r="B992">
        <v>33034105</v>
      </c>
      <c r="C992">
        <v>33036786</v>
      </c>
      <c r="D992">
        <v>32518894</v>
      </c>
      <c r="E992">
        <v>1</v>
      </c>
      <c r="F992">
        <v>1</v>
      </c>
      <c r="G992">
        <v>19</v>
      </c>
      <c r="H992">
        <v>3</v>
      </c>
      <c r="I992" t="s">
        <v>820</v>
      </c>
      <c r="J992" t="s">
        <v>821</v>
      </c>
      <c r="K992" t="s">
        <v>822</v>
      </c>
      <c r="L992">
        <v>1327</v>
      </c>
      <c r="N992">
        <v>1005</v>
      </c>
      <c r="O992" t="s">
        <v>823</v>
      </c>
      <c r="P992" t="s">
        <v>823</v>
      </c>
      <c r="Q992">
        <v>1</v>
      </c>
      <c r="W992">
        <v>0</v>
      </c>
      <c r="X992">
        <v>-1132375348</v>
      </c>
      <c r="Y992">
        <v>5.6</v>
      </c>
      <c r="AA992">
        <v>63.78</v>
      </c>
      <c r="AB992">
        <v>0</v>
      </c>
      <c r="AC992">
        <v>0</v>
      </c>
      <c r="AD992">
        <v>0</v>
      </c>
      <c r="AE992">
        <v>63.78</v>
      </c>
      <c r="AF992">
        <v>0</v>
      </c>
      <c r="AG992">
        <v>0</v>
      </c>
      <c r="AH992">
        <v>0</v>
      </c>
      <c r="AI992">
        <v>1</v>
      </c>
      <c r="AJ992">
        <v>1</v>
      </c>
      <c r="AK992">
        <v>1</v>
      </c>
      <c r="AL992">
        <v>1</v>
      </c>
      <c r="AN992">
        <v>0</v>
      </c>
      <c r="AO992">
        <v>1</v>
      </c>
      <c r="AP992">
        <v>0</v>
      </c>
      <c r="AQ992">
        <v>0</v>
      </c>
      <c r="AR992">
        <v>0</v>
      </c>
      <c r="AS992" t="s">
        <v>3</v>
      </c>
      <c r="AT992">
        <v>5.6</v>
      </c>
      <c r="AU992" t="s">
        <v>3</v>
      </c>
      <c r="AV992">
        <v>0</v>
      </c>
      <c r="AW992">
        <v>2</v>
      </c>
      <c r="AX992">
        <v>33036809</v>
      </c>
      <c r="AY992">
        <v>1</v>
      </c>
      <c r="AZ992">
        <v>0</v>
      </c>
      <c r="BA992">
        <v>942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X992">
        <f>Y992*Source!I388</f>
        <v>4.48E-2</v>
      </c>
      <c r="CY992">
        <f t="shared" si="147"/>
        <v>63.78</v>
      </c>
      <c r="CZ992">
        <f t="shared" si="148"/>
        <v>63.78</v>
      </c>
      <c r="DA992">
        <f t="shared" si="149"/>
        <v>1</v>
      </c>
      <c r="DB992">
        <v>0</v>
      </c>
    </row>
    <row r="993" spans="1:106" x14ac:dyDescent="0.2">
      <c r="A993">
        <f>ROW(Source!A388)</f>
        <v>388</v>
      </c>
      <c r="B993">
        <v>33034105</v>
      </c>
      <c r="C993">
        <v>33036786</v>
      </c>
      <c r="D993">
        <v>32517311</v>
      </c>
      <c r="E993">
        <v>1</v>
      </c>
      <c r="F993">
        <v>1</v>
      </c>
      <c r="G993">
        <v>19</v>
      </c>
      <c r="H993">
        <v>3</v>
      </c>
      <c r="I993" t="s">
        <v>824</v>
      </c>
      <c r="J993" t="s">
        <v>825</v>
      </c>
      <c r="K993" t="s">
        <v>826</v>
      </c>
      <c r="L993">
        <v>1348</v>
      </c>
      <c r="N993">
        <v>1009</v>
      </c>
      <c r="O993" t="s">
        <v>19</v>
      </c>
      <c r="P993" t="s">
        <v>19</v>
      </c>
      <c r="Q993">
        <v>1000</v>
      </c>
      <c r="W993">
        <v>0</v>
      </c>
      <c r="X993">
        <v>1471527661</v>
      </c>
      <c r="Y993">
        <v>0.05</v>
      </c>
      <c r="AA993">
        <v>4752.91</v>
      </c>
      <c r="AB993">
        <v>0</v>
      </c>
      <c r="AC993">
        <v>0</v>
      </c>
      <c r="AD993">
        <v>0</v>
      </c>
      <c r="AE993">
        <v>4752.91</v>
      </c>
      <c r="AF993">
        <v>0</v>
      </c>
      <c r="AG993">
        <v>0</v>
      </c>
      <c r="AH993">
        <v>0</v>
      </c>
      <c r="AI993">
        <v>1</v>
      </c>
      <c r="AJ993">
        <v>1</v>
      </c>
      <c r="AK993">
        <v>1</v>
      </c>
      <c r="AL993">
        <v>1</v>
      </c>
      <c r="AN993">
        <v>0</v>
      </c>
      <c r="AO993">
        <v>1</v>
      </c>
      <c r="AP993">
        <v>0</v>
      </c>
      <c r="AQ993">
        <v>0</v>
      </c>
      <c r="AR993">
        <v>0</v>
      </c>
      <c r="AS993" t="s">
        <v>3</v>
      </c>
      <c r="AT993">
        <v>0.05</v>
      </c>
      <c r="AU993" t="s">
        <v>3</v>
      </c>
      <c r="AV993">
        <v>0</v>
      </c>
      <c r="AW993">
        <v>2</v>
      </c>
      <c r="AX993">
        <v>33036808</v>
      </c>
      <c r="AY993">
        <v>1</v>
      </c>
      <c r="AZ993">
        <v>0</v>
      </c>
      <c r="BA993">
        <v>943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X993">
        <f>Y993*Source!I388</f>
        <v>4.0000000000000002E-4</v>
      </c>
      <c r="CY993">
        <f t="shared" si="147"/>
        <v>4752.91</v>
      </c>
      <c r="CZ993">
        <f t="shared" si="148"/>
        <v>4752.91</v>
      </c>
      <c r="DA993">
        <f t="shared" si="149"/>
        <v>1</v>
      </c>
      <c r="DB993">
        <v>0</v>
      </c>
    </row>
    <row r="994" spans="1:106" x14ac:dyDescent="0.2">
      <c r="A994">
        <f>ROW(Source!A388)</f>
        <v>388</v>
      </c>
      <c r="B994">
        <v>33034105</v>
      </c>
      <c r="C994">
        <v>33036786</v>
      </c>
      <c r="D994">
        <v>32519061</v>
      </c>
      <c r="E994">
        <v>1</v>
      </c>
      <c r="F994">
        <v>1</v>
      </c>
      <c r="G994">
        <v>19</v>
      </c>
      <c r="H994">
        <v>3</v>
      </c>
      <c r="I994" t="s">
        <v>827</v>
      </c>
      <c r="J994" t="s">
        <v>828</v>
      </c>
      <c r="K994" t="s">
        <v>829</v>
      </c>
      <c r="L994">
        <v>1339</v>
      </c>
      <c r="N994">
        <v>1007</v>
      </c>
      <c r="O994" t="s">
        <v>830</v>
      </c>
      <c r="P994" t="s">
        <v>830</v>
      </c>
      <c r="Q994">
        <v>1</v>
      </c>
      <c r="W994">
        <v>0</v>
      </c>
      <c r="X994">
        <v>1653821073</v>
      </c>
      <c r="Y994">
        <v>1.75</v>
      </c>
      <c r="AA994">
        <v>29.98</v>
      </c>
      <c r="AB994">
        <v>0</v>
      </c>
      <c r="AC994">
        <v>0</v>
      </c>
      <c r="AD994">
        <v>0</v>
      </c>
      <c r="AE994">
        <v>29.98</v>
      </c>
      <c r="AF994">
        <v>0</v>
      </c>
      <c r="AG994">
        <v>0</v>
      </c>
      <c r="AH994">
        <v>0</v>
      </c>
      <c r="AI994">
        <v>1</v>
      </c>
      <c r="AJ994">
        <v>1</v>
      </c>
      <c r="AK994">
        <v>1</v>
      </c>
      <c r="AL994">
        <v>1</v>
      </c>
      <c r="AN994">
        <v>0</v>
      </c>
      <c r="AO994">
        <v>1</v>
      </c>
      <c r="AP994">
        <v>0</v>
      </c>
      <c r="AQ994">
        <v>0</v>
      </c>
      <c r="AR994">
        <v>0</v>
      </c>
      <c r="AS994" t="s">
        <v>3</v>
      </c>
      <c r="AT994">
        <v>1.75</v>
      </c>
      <c r="AU994" t="s">
        <v>3</v>
      </c>
      <c r="AV994">
        <v>0</v>
      </c>
      <c r="AW994">
        <v>2</v>
      </c>
      <c r="AX994">
        <v>33036810</v>
      </c>
      <c r="AY994">
        <v>1</v>
      </c>
      <c r="AZ994">
        <v>0</v>
      </c>
      <c r="BA994">
        <v>944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X994">
        <f>Y994*Source!I388</f>
        <v>1.4E-2</v>
      </c>
      <c r="CY994">
        <f t="shared" si="147"/>
        <v>29.98</v>
      </c>
      <c r="CZ994">
        <f t="shared" si="148"/>
        <v>29.98</v>
      </c>
      <c r="DA994">
        <f t="shared" si="149"/>
        <v>1</v>
      </c>
      <c r="DB994">
        <v>0</v>
      </c>
    </row>
    <row r="995" spans="1:106" x14ac:dyDescent="0.2">
      <c r="A995">
        <f>ROW(Source!A388)</f>
        <v>388</v>
      </c>
      <c r="B995">
        <v>33034105</v>
      </c>
      <c r="C995">
        <v>33036786</v>
      </c>
      <c r="D995">
        <v>32517740</v>
      </c>
      <c r="E995">
        <v>1</v>
      </c>
      <c r="F995">
        <v>1</v>
      </c>
      <c r="G995">
        <v>19</v>
      </c>
      <c r="H995">
        <v>3</v>
      </c>
      <c r="I995" t="s">
        <v>831</v>
      </c>
      <c r="J995" t="s">
        <v>832</v>
      </c>
      <c r="K995" t="s">
        <v>833</v>
      </c>
      <c r="L995">
        <v>1339</v>
      </c>
      <c r="N995">
        <v>1007</v>
      </c>
      <c r="O995" t="s">
        <v>830</v>
      </c>
      <c r="P995" t="s">
        <v>830</v>
      </c>
      <c r="Q995">
        <v>1</v>
      </c>
      <c r="W995">
        <v>0</v>
      </c>
      <c r="X995">
        <v>-86784973</v>
      </c>
      <c r="Y995">
        <v>0.08</v>
      </c>
      <c r="AA995">
        <v>4993.7</v>
      </c>
      <c r="AB995">
        <v>0</v>
      </c>
      <c r="AC995">
        <v>0</v>
      </c>
      <c r="AD995">
        <v>0</v>
      </c>
      <c r="AE995">
        <v>4993.7</v>
      </c>
      <c r="AF995">
        <v>0</v>
      </c>
      <c r="AG995">
        <v>0</v>
      </c>
      <c r="AH995">
        <v>0</v>
      </c>
      <c r="AI995">
        <v>1</v>
      </c>
      <c r="AJ995">
        <v>1</v>
      </c>
      <c r="AK995">
        <v>1</v>
      </c>
      <c r="AL995">
        <v>1</v>
      </c>
      <c r="AN995">
        <v>0</v>
      </c>
      <c r="AO995">
        <v>1</v>
      </c>
      <c r="AP995">
        <v>0</v>
      </c>
      <c r="AQ995">
        <v>0</v>
      </c>
      <c r="AR995">
        <v>0</v>
      </c>
      <c r="AS995" t="s">
        <v>3</v>
      </c>
      <c r="AT995">
        <v>0.08</v>
      </c>
      <c r="AU995" t="s">
        <v>3</v>
      </c>
      <c r="AV995">
        <v>0</v>
      </c>
      <c r="AW995">
        <v>2</v>
      </c>
      <c r="AX995">
        <v>33036811</v>
      </c>
      <c r="AY995">
        <v>1</v>
      </c>
      <c r="AZ995">
        <v>0</v>
      </c>
      <c r="BA995">
        <v>945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X995">
        <f>Y995*Source!I388</f>
        <v>6.4000000000000005E-4</v>
      </c>
      <c r="CY995">
        <f t="shared" si="147"/>
        <v>4993.7</v>
      </c>
      <c r="CZ995">
        <f t="shared" si="148"/>
        <v>4993.7</v>
      </c>
      <c r="DA995">
        <f t="shared" si="149"/>
        <v>1</v>
      </c>
      <c r="DB995">
        <v>0</v>
      </c>
    </row>
    <row r="996" spans="1:106" x14ac:dyDescent="0.2">
      <c r="A996">
        <f>ROW(Source!A388)</f>
        <v>388</v>
      </c>
      <c r="B996">
        <v>33034105</v>
      </c>
      <c r="C996">
        <v>33036786</v>
      </c>
      <c r="D996">
        <v>32517729</v>
      </c>
      <c r="E996">
        <v>1</v>
      </c>
      <c r="F996">
        <v>1</v>
      </c>
      <c r="G996">
        <v>19</v>
      </c>
      <c r="H996">
        <v>3</v>
      </c>
      <c r="I996" t="s">
        <v>834</v>
      </c>
      <c r="J996" t="s">
        <v>835</v>
      </c>
      <c r="K996" t="s">
        <v>836</v>
      </c>
      <c r="L996">
        <v>1339</v>
      </c>
      <c r="N996">
        <v>1007</v>
      </c>
      <c r="O996" t="s">
        <v>830</v>
      </c>
      <c r="P996" t="s">
        <v>830</v>
      </c>
      <c r="Q996">
        <v>1</v>
      </c>
      <c r="W996">
        <v>0</v>
      </c>
      <c r="X996">
        <v>-36459073</v>
      </c>
      <c r="Y996">
        <v>0.69</v>
      </c>
      <c r="AA996">
        <v>3762.19</v>
      </c>
      <c r="AB996">
        <v>0</v>
      </c>
      <c r="AC996">
        <v>0</v>
      </c>
      <c r="AD996">
        <v>0</v>
      </c>
      <c r="AE996">
        <v>3762.19</v>
      </c>
      <c r="AF996">
        <v>0</v>
      </c>
      <c r="AG996">
        <v>0</v>
      </c>
      <c r="AH996">
        <v>0</v>
      </c>
      <c r="AI996">
        <v>1</v>
      </c>
      <c r="AJ996">
        <v>1</v>
      </c>
      <c r="AK996">
        <v>1</v>
      </c>
      <c r="AL996">
        <v>1</v>
      </c>
      <c r="AN996">
        <v>0</v>
      </c>
      <c r="AO996">
        <v>1</v>
      </c>
      <c r="AP996">
        <v>0</v>
      </c>
      <c r="AQ996">
        <v>0</v>
      </c>
      <c r="AR996">
        <v>0</v>
      </c>
      <c r="AS996" t="s">
        <v>3</v>
      </c>
      <c r="AT996">
        <v>0.69</v>
      </c>
      <c r="AU996" t="s">
        <v>3</v>
      </c>
      <c r="AV996">
        <v>0</v>
      </c>
      <c r="AW996">
        <v>2</v>
      </c>
      <c r="AX996">
        <v>33036812</v>
      </c>
      <c r="AY996">
        <v>1</v>
      </c>
      <c r="AZ996">
        <v>0</v>
      </c>
      <c r="BA996">
        <v>946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X996">
        <f>Y996*Source!I388</f>
        <v>5.5199999999999997E-3</v>
      </c>
      <c r="CY996">
        <f t="shared" si="147"/>
        <v>3762.19</v>
      </c>
      <c r="CZ996">
        <f t="shared" si="148"/>
        <v>3762.19</v>
      </c>
      <c r="DA996">
        <f t="shared" si="149"/>
        <v>1</v>
      </c>
      <c r="DB996">
        <v>0</v>
      </c>
    </row>
    <row r="997" spans="1:106" x14ac:dyDescent="0.2">
      <c r="A997">
        <f>ROW(Source!A388)</f>
        <v>388</v>
      </c>
      <c r="B997">
        <v>33034105</v>
      </c>
      <c r="C997">
        <v>33036786</v>
      </c>
      <c r="D997">
        <v>32517783</v>
      </c>
      <c r="E997">
        <v>1</v>
      </c>
      <c r="F997">
        <v>1</v>
      </c>
      <c r="G997">
        <v>19</v>
      </c>
      <c r="H997">
        <v>3</v>
      </c>
      <c r="I997" t="s">
        <v>837</v>
      </c>
      <c r="J997" t="s">
        <v>838</v>
      </c>
      <c r="K997" t="s">
        <v>839</v>
      </c>
      <c r="L997">
        <v>1339</v>
      </c>
      <c r="N997">
        <v>1007</v>
      </c>
      <c r="O997" t="s">
        <v>830</v>
      </c>
      <c r="P997" t="s">
        <v>830</v>
      </c>
      <c r="Q997">
        <v>1</v>
      </c>
      <c r="W997">
        <v>0</v>
      </c>
      <c r="X997">
        <v>-1282603236</v>
      </c>
      <c r="Y997">
        <v>0.2</v>
      </c>
      <c r="AA997">
        <v>5631.96</v>
      </c>
      <c r="AB997">
        <v>0</v>
      </c>
      <c r="AC997">
        <v>0</v>
      </c>
      <c r="AD997">
        <v>0</v>
      </c>
      <c r="AE997">
        <v>5631.96</v>
      </c>
      <c r="AF997">
        <v>0</v>
      </c>
      <c r="AG997">
        <v>0</v>
      </c>
      <c r="AH997">
        <v>0</v>
      </c>
      <c r="AI997">
        <v>1</v>
      </c>
      <c r="AJ997">
        <v>1</v>
      </c>
      <c r="AK997">
        <v>1</v>
      </c>
      <c r="AL997">
        <v>1</v>
      </c>
      <c r="AN997">
        <v>0</v>
      </c>
      <c r="AO997">
        <v>1</v>
      </c>
      <c r="AP997">
        <v>0</v>
      </c>
      <c r="AQ997">
        <v>0</v>
      </c>
      <c r="AR997">
        <v>0</v>
      </c>
      <c r="AS997" t="s">
        <v>3</v>
      </c>
      <c r="AT997">
        <v>0.2</v>
      </c>
      <c r="AU997" t="s">
        <v>3</v>
      </c>
      <c r="AV997">
        <v>0</v>
      </c>
      <c r="AW997">
        <v>2</v>
      </c>
      <c r="AX997">
        <v>33036813</v>
      </c>
      <c r="AY997">
        <v>1</v>
      </c>
      <c r="AZ997">
        <v>0</v>
      </c>
      <c r="BA997">
        <v>947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X997">
        <f>Y997*Source!I388</f>
        <v>1.6000000000000001E-3</v>
      </c>
      <c r="CY997">
        <f t="shared" si="147"/>
        <v>5631.96</v>
      </c>
      <c r="CZ997">
        <f t="shared" si="148"/>
        <v>5631.96</v>
      </c>
      <c r="DA997">
        <f t="shared" si="149"/>
        <v>1</v>
      </c>
      <c r="DB997">
        <v>0</v>
      </c>
    </row>
    <row r="998" spans="1:106" x14ac:dyDescent="0.2">
      <c r="A998">
        <f>ROW(Source!A388)</f>
        <v>388</v>
      </c>
      <c r="B998">
        <v>33034105</v>
      </c>
      <c r="C998">
        <v>33036786</v>
      </c>
      <c r="D998">
        <v>32517784</v>
      </c>
      <c r="E998">
        <v>1</v>
      </c>
      <c r="F998">
        <v>1</v>
      </c>
      <c r="G998">
        <v>19</v>
      </c>
      <c r="H998">
        <v>3</v>
      </c>
      <c r="I998" t="s">
        <v>840</v>
      </c>
      <c r="J998" t="s">
        <v>841</v>
      </c>
      <c r="K998" t="s">
        <v>842</v>
      </c>
      <c r="L998">
        <v>1339</v>
      </c>
      <c r="N998">
        <v>1007</v>
      </c>
      <c r="O998" t="s">
        <v>830</v>
      </c>
      <c r="P998" t="s">
        <v>830</v>
      </c>
      <c r="Q998">
        <v>1</v>
      </c>
      <c r="W998">
        <v>0</v>
      </c>
      <c r="X998">
        <v>966492149</v>
      </c>
      <c r="Y998">
        <v>0.69</v>
      </c>
      <c r="AA998">
        <v>5631.96</v>
      </c>
      <c r="AB998">
        <v>0</v>
      </c>
      <c r="AC998">
        <v>0</v>
      </c>
      <c r="AD998">
        <v>0</v>
      </c>
      <c r="AE998">
        <v>5631.96</v>
      </c>
      <c r="AF998">
        <v>0</v>
      </c>
      <c r="AG998">
        <v>0</v>
      </c>
      <c r="AH998">
        <v>0</v>
      </c>
      <c r="AI998">
        <v>1</v>
      </c>
      <c r="AJ998">
        <v>1</v>
      </c>
      <c r="AK998">
        <v>1</v>
      </c>
      <c r="AL998">
        <v>1</v>
      </c>
      <c r="AN998">
        <v>0</v>
      </c>
      <c r="AO998">
        <v>1</v>
      </c>
      <c r="AP998">
        <v>0</v>
      </c>
      <c r="AQ998">
        <v>0</v>
      </c>
      <c r="AR998">
        <v>0</v>
      </c>
      <c r="AS998" t="s">
        <v>3</v>
      </c>
      <c r="AT998">
        <v>0.69</v>
      </c>
      <c r="AU998" t="s">
        <v>3</v>
      </c>
      <c r="AV998">
        <v>0</v>
      </c>
      <c r="AW998">
        <v>2</v>
      </c>
      <c r="AX998">
        <v>33036814</v>
      </c>
      <c r="AY998">
        <v>1</v>
      </c>
      <c r="AZ998">
        <v>0</v>
      </c>
      <c r="BA998">
        <v>948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X998">
        <f>Y998*Source!I388</f>
        <v>5.5199999999999997E-3</v>
      </c>
      <c r="CY998">
        <f t="shared" si="147"/>
        <v>5631.96</v>
      </c>
      <c r="CZ998">
        <f t="shared" si="148"/>
        <v>5631.96</v>
      </c>
      <c r="DA998">
        <f t="shared" si="149"/>
        <v>1</v>
      </c>
      <c r="DB998">
        <v>0</v>
      </c>
    </row>
    <row r="999" spans="1:106" x14ac:dyDescent="0.2">
      <c r="A999">
        <f>ROW(Source!A388)</f>
        <v>388</v>
      </c>
      <c r="B999">
        <v>33034105</v>
      </c>
      <c r="C999">
        <v>33036786</v>
      </c>
      <c r="D999">
        <v>32519911</v>
      </c>
      <c r="E999">
        <v>1</v>
      </c>
      <c r="F999">
        <v>1</v>
      </c>
      <c r="G999">
        <v>19</v>
      </c>
      <c r="H999">
        <v>3</v>
      </c>
      <c r="I999" t="s">
        <v>843</v>
      </c>
      <c r="J999" t="s">
        <v>844</v>
      </c>
      <c r="K999" t="s">
        <v>845</v>
      </c>
      <c r="L999">
        <v>1339</v>
      </c>
      <c r="N999">
        <v>1007</v>
      </c>
      <c r="O999" t="s">
        <v>830</v>
      </c>
      <c r="P999" t="s">
        <v>830</v>
      </c>
      <c r="Q999">
        <v>1</v>
      </c>
      <c r="W999">
        <v>0</v>
      </c>
      <c r="X999">
        <v>-1613524913</v>
      </c>
      <c r="Y999">
        <v>102</v>
      </c>
      <c r="AA999">
        <v>3195.93</v>
      </c>
      <c r="AB999">
        <v>0</v>
      </c>
      <c r="AC999">
        <v>0</v>
      </c>
      <c r="AD999">
        <v>0</v>
      </c>
      <c r="AE999">
        <v>3195.93</v>
      </c>
      <c r="AF999">
        <v>0</v>
      </c>
      <c r="AG999">
        <v>0</v>
      </c>
      <c r="AH999">
        <v>0</v>
      </c>
      <c r="AI999">
        <v>1</v>
      </c>
      <c r="AJ999">
        <v>1</v>
      </c>
      <c r="AK999">
        <v>1</v>
      </c>
      <c r="AL999">
        <v>1</v>
      </c>
      <c r="AN999">
        <v>0</v>
      </c>
      <c r="AO999">
        <v>1</v>
      </c>
      <c r="AP999">
        <v>0</v>
      </c>
      <c r="AQ999">
        <v>0</v>
      </c>
      <c r="AR999">
        <v>0</v>
      </c>
      <c r="AS999" t="s">
        <v>3</v>
      </c>
      <c r="AT999">
        <v>102</v>
      </c>
      <c r="AU999" t="s">
        <v>3</v>
      </c>
      <c r="AV999">
        <v>0</v>
      </c>
      <c r="AW999">
        <v>2</v>
      </c>
      <c r="AX999">
        <v>33036815</v>
      </c>
      <c r="AY999">
        <v>1</v>
      </c>
      <c r="AZ999">
        <v>0</v>
      </c>
      <c r="BA999">
        <v>949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X999">
        <f>Y999*Source!I388</f>
        <v>0.81600000000000006</v>
      </c>
      <c r="CY999">
        <f t="shared" si="147"/>
        <v>3195.93</v>
      </c>
      <c r="CZ999">
        <f t="shared" si="148"/>
        <v>3195.93</v>
      </c>
      <c r="DA999">
        <f t="shared" si="149"/>
        <v>1</v>
      </c>
      <c r="DB999">
        <v>0</v>
      </c>
    </row>
    <row r="1000" spans="1:106" x14ac:dyDescent="0.2">
      <c r="A1000">
        <f>ROW(Source!A388)</f>
        <v>388</v>
      </c>
      <c r="B1000">
        <v>33034105</v>
      </c>
      <c r="C1000">
        <v>33036786</v>
      </c>
      <c r="D1000">
        <v>32521663</v>
      </c>
      <c r="E1000">
        <v>1</v>
      </c>
      <c r="F1000">
        <v>1</v>
      </c>
      <c r="G1000">
        <v>19</v>
      </c>
      <c r="H1000">
        <v>3</v>
      </c>
      <c r="I1000" t="s">
        <v>846</v>
      </c>
      <c r="J1000" t="s">
        <v>847</v>
      </c>
      <c r="K1000" t="s">
        <v>848</v>
      </c>
      <c r="L1000">
        <v>1327</v>
      </c>
      <c r="N1000">
        <v>1005</v>
      </c>
      <c r="O1000" t="s">
        <v>823</v>
      </c>
      <c r="P1000" t="s">
        <v>823</v>
      </c>
      <c r="Q1000">
        <v>1</v>
      </c>
      <c r="W1000">
        <v>0</v>
      </c>
      <c r="X1000">
        <v>603730207</v>
      </c>
      <c r="Y1000">
        <v>49.5</v>
      </c>
      <c r="AA1000">
        <v>207.09</v>
      </c>
      <c r="AB1000">
        <v>0</v>
      </c>
      <c r="AC1000">
        <v>0</v>
      </c>
      <c r="AD1000">
        <v>0</v>
      </c>
      <c r="AE1000">
        <v>207.09</v>
      </c>
      <c r="AF1000">
        <v>0</v>
      </c>
      <c r="AG1000">
        <v>0</v>
      </c>
      <c r="AH1000">
        <v>0</v>
      </c>
      <c r="AI1000">
        <v>1</v>
      </c>
      <c r="AJ1000">
        <v>1</v>
      </c>
      <c r="AK1000">
        <v>1</v>
      </c>
      <c r="AL1000">
        <v>1</v>
      </c>
      <c r="AN1000">
        <v>0</v>
      </c>
      <c r="AO1000">
        <v>1</v>
      </c>
      <c r="AP1000">
        <v>0</v>
      </c>
      <c r="AQ1000">
        <v>0</v>
      </c>
      <c r="AR1000">
        <v>0</v>
      </c>
      <c r="AS1000" t="s">
        <v>3</v>
      </c>
      <c r="AT1000">
        <v>49.5</v>
      </c>
      <c r="AU1000" t="s">
        <v>3</v>
      </c>
      <c r="AV1000">
        <v>0</v>
      </c>
      <c r="AW1000">
        <v>2</v>
      </c>
      <c r="AX1000">
        <v>33036816</v>
      </c>
      <c r="AY1000">
        <v>1</v>
      </c>
      <c r="AZ1000">
        <v>0</v>
      </c>
      <c r="BA1000">
        <v>950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X1000">
        <f>Y1000*Source!I388</f>
        <v>0.39600000000000002</v>
      </c>
      <c r="CY1000">
        <f t="shared" si="147"/>
        <v>207.09</v>
      </c>
      <c r="CZ1000">
        <f t="shared" si="148"/>
        <v>207.09</v>
      </c>
      <c r="DA1000">
        <f t="shared" si="149"/>
        <v>1</v>
      </c>
      <c r="DB1000">
        <v>0</v>
      </c>
    </row>
    <row r="1001" spans="1:106" x14ac:dyDescent="0.2">
      <c r="A1001">
        <f>ROW(Source!A391)</f>
        <v>391</v>
      </c>
      <c r="B1001">
        <v>33034105</v>
      </c>
      <c r="C1001">
        <v>33036819</v>
      </c>
      <c r="D1001">
        <v>32505425</v>
      </c>
      <c r="E1001">
        <v>19</v>
      </c>
      <c r="F1001">
        <v>1</v>
      </c>
      <c r="G1001">
        <v>19</v>
      </c>
      <c r="H1001">
        <v>1</v>
      </c>
      <c r="I1001" t="s">
        <v>795</v>
      </c>
      <c r="J1001" t="s">
        <v>3</v>
      </c>
      <c r="K1001" t="s">
        <v>796</v>
      </c>
      <c r="L1001">
        <v>1191</v>
      </c>
      <c r="N1001">
        <v>1013</v>
      </c>
      <c r="O1001" t="s">
        <v>797</v>
      </c>
      <c r="P1001" t="s">
        <v>797</v>
      </c>
      <c r="Q1001">
        <v>1</v>
      </c>
      <c r="W1001">
        <v>0</v>
      </c>
      <c r="X1001">
        <v>476480486</v>
      </c>
      <c r="Y1001">
        <v>36.11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1</v>
      </c>
      <c r="AJ1001">
        <v>1</v>
      </c>
      <c r="AK1001">
        <v>1</v>
      </c>
      <c r="AL1001">
        <v>1</v>
      </c>
      <c r="AN1001">
        <v>0</v>
      </c>
      <c r="AO1001">
        <v>1</v>
      </c>
      <c r="AP1001">
        <v>0</v>
      </c>
      <c r="AQ1001">
        <v>0</v>
      </c>
      <c r="AR1001">
        <v>0</v>
      </c>
      <c r="AS1001" t="s">
        <v>3</v>
      </c>
      <c r="AT1001">
        <v>36.11</v>
      </c>
      <c r="AU1001" t="s">
        <v>3</v>
      </c>
      <c r="AV1001">
        <v>1</v>
      </c>
      <c r="AW1001">
        <v>2</v>
      </c>
      <c r="AX1001">
        <v>33036825</v>
      </c>
      <c r="AY1001">
        <v>1</v>
      </c>
      <c r="AZ1001">
        <v>0</v>
      </c>
      <c r="BA1001">
        <v>951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X1001">
        <f>Y1001*Source!I391</f>
        <v>1.610506</v>
      </c>
      <c r="CY1001">
        <f>AD1001</f>
        <v>0</v>
      </c>
      <c r="CZ1001">
        <f>AH1001</f>
        <v>0</v>
      </c>
      <c r="DA1001">
        <f>AL1001</f>
        <v>1</v>
      </c>
      <c r="DB1001">
        <v>0</v>
      </c>
    </row>
    <row r="1002" spans="1:106" x14ac:dyDescent="0.2">
      <c r="A1002">
        <f>ROW(Source!A391)</f>
        <v>391</v>
      </c>
      <c r="B1002">
        <v>33034105</v>
      </c>
      <c r="C1002">
        <v>33036819</v>
      </c>
      <c r="D1002">
        <v>32516754</v>
      </c>
      <c r="E1002">
        <v>1</v>
      </c>
      <c r="F1002">
        <v>1</v>
      </c>
      <c r="G1002">
        <v>19</v>
      </c>
      <c r="H1002">
        <v>2</v>
      </c>
      <c r="I1002" t="s">
        <v>798</v>
      </c>
      <c r="J1002" t="s">
        <v>799</v>
      </c>
      <c r="K1002" t="s">
        <v>800</v>
      </c>
      <c r="L1002">
        <v>1368</v>
      </c>
      <c r="N1002">
        <v>1011</v>
      </c>
      <c r="O1002" t="s">
        <v>801</v>
      </c>
      <c r="P1002" t="s">
        <v>801</v>
      </c>
      <c r="Q1002">
        <v>1</v>
      </c>
      <c r="W1002">
        <v>0</v>
      </c>
      <c r="X1002">
        <v>-1683917449</v>
      </c>
      <c r="Y1002">
        <v>21.91</v>
      </c>
      <c r="AA1002">
        <v>0</v>
      </c>
      <c r="AB1002">
        <v>70.98</v>
      </c>
      <c r="AC1002">
        <v>6.52</v>
      </c>
      <c r="AD1002">
        <v>0</v>
      </c>
      <c r="AE1002">
        <v>0</v>
      </c>
      <c r="AF1002">
        <v>70.98</v>
      </c>
      <c r="AG1002">
        <v>6.52</v>
      </c>
      <c r="AH1002">
        <v>0</v>
      </c>
      <c r="AI1002">
        <v>1</v>
      </c>
      <c r="AJ1002">
        <v>1</v>
      </c>
      <c r="AK1002">
        <v>1</v>
      </c>
      <c r="AL1002">
        <v>1</v>
      </c>
      <c r="AN1002">
        <v>0</v>
      </c>
      <c r="AO1002">
        <v>1</v>
      </c>
      <c r="AP1002">
        <v>0</v>
      </c>
      <c r="AQ1002">
        <v>0</v>
      </c>
      <c r="AR1002">
        <v>0</v>
      </c>
      <c r="AS1002" t="s">
        <v>3</v>
      </c>
      <c r="AT1002">
        <v>21.91</v>
      </c>
      <c r="AU1002" t="s">
        <v>3</v>
      </c>
      <c r="AV1002">
        <v>0</v>
      </c>
      <c r="AW1002">
        <v>2</v>
      </c>
      <c r="AX1002">
        <v>33036826</v>
      </c>
      <c r="AY1002">
        <v>1</v>
      </c>
      <c r="AZ1002">
        <v>0</v>
      </c>
      <c r="BA1002">
        <v>952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X1002">
        <f>Y1002*Source!I391</f>
        <v>0.977186</v>
      </c>
      <c r="CY1002">
        <f>AB1002</f>
        <v>70.98</v>
      </c>
      <c r="CZ1002">
        <f>AF1002</f>
        <v>70.98</v>
      </c>
      <c r="DA1002">
        <f>AJ1002</f>
        <v>1</v>
      </c>
      <c r="DB1002">
        <v>0</v>
      </c>
    </row>
    <row r="1003" spans="1:106" x14ac:dyDescent="0.2">
      <c r="A1003">
        <f>ROW(Source!A391)</f>
        <v>391</v>
      </c>
      <c r="B1003">
        <v>33034105</v>
      </c>
      <c r="C1003">
        <v>33036819</v>
      </c>
      <c r="D1003">
        <v>32518977</v>
      </c>
      <c r="E1003">
        <v>1</v>
      </c>
      <c r="F1003">
        <v>1</v>
      </c>
      <c r="G1003">
        <v>19</v>
      </c>
      <c r="H1003">
        <v>3</v>
      </c>
      <c r="I1003" t="s">
        <v>802</v>
      </c>
      <c r="J1003" t="s">
        <v>803</v>
      </c>
      <c r="K1003" t="s">
        <v>804</v>
      </c>
      <c r="L1003">
        <v>1348</v>
      </c>
      <c r="N1003">
        <v>1009</v>
      </c>
      <c r="O1003" t="s">
        <v>19</v>
      </c>
      <c r="P1003" t="s">
        <v>19</v>
      </c>
      <c r="Q1003">
        <v>1000</v>
      </c>
      <c r="W1003">
        <v>0</v>
      </c>
      <c r="X1003">
        <v>-1592467254</v>
      </c>
      <c r="Y1003">
        <v>0.03</v>
      </c>
      <c r="AA1003">
        <v>117442.26</v>
      </c>
      <c r="AB1003">
        <v>0</v>
      </c>
      <c r="AC1003">
        <v>0</v>
      </c>
      <c r="AD1003">
        <v>0</v>
      </c>
      <c r="AE1003">
        <v>117442.26</v>
      </c>
      <c r="AF1003">
        <v>0</v>
      </c>
      <c r="AG1003">
        <v>0</v>
      </c>
      <c r="AH1003">
        <v>0</v>
      </c>
      <c r="AI1003">
        <v>1</v>
      </c>
      <c r="AJ1003">
        <v>1</v>
      </c>
      <c r="AK1003">
        <v>1</v>
      </c>
      <c r="AL1003">
        <v>1</v>
      </c>
      <c r="AN1003">
        <v>0</v>
      </c>
      <c r="AO1003">
        <v>1</v>
      </c>
      <c r="AP1003">
        <v>0</v>
      </c>
      <c r="AQ1003">
        <v>0</v>
      </c>
      <c r="AR1003">
        <v>0</v>
      </c>
      <c r="AS1003" t="s">
        <v>3</v>
      </c>
      <c r="AT1003">
        <v>0.03</v>
      </c>
      <c r="AU1003" t="s">
        <v>3</v>
      </c>
      <c r="AV1003">
        <v>0</v>
      </c>
      <c r="AW1003">
        <v>2</v>
      </c>
      <c r="AX1003">
        <v>33036827</v>
      </c>
      <c r="AY1003">
        <v>1</v>
      </c>
      <c r="AZ1003">
        <v>0</v>
      </c>
      <c r="BA1003">
        <v>953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X1003">
        <f>Y1003*Source!I391</f>
        <v>1.338E-3</v>
      </c>
      <c r="CY1003">
        <f>AA1003</f>
        <v>117442.26</v>
      </c>
      <c r="CZ1003">
        <f>AE1003</f>
        <v>117442.26</v>
      </c>
      <c r="DA1003">
        <f>AI1003</f>
        <v>1</v>
      </c>
      <c r="DB1003">
        <v>0</v>
      </c>
    </row>
    <row r="1004" spans="1:106" x14ac:dyDescent="0.2">
      <c r="A1004">
        <f>ROW(Source!A391)</f>
        <v>391</v>
      </c>
      <c r="B1004">
        <v>33034105</v>
      </c>
      <c r="C1004">
        <v>33036819</v>
      </c>
      <c r="D1004">
        <v>32520163</v>
      </c>
      <c r="E1004">
        <v>1</v>
      </c>
      <c r="F1004">
        <v>1</v>
      </c>
      <c r="G1004">
        <v>19</v>
      </c>
      <c r="H1004">
        <v>3</v>
      </c>
      <c r="I1004" t="s">
        <v>25</v>
      </c>
      <c r="J1004" t="s">
        <v>27</v>
      </c>
      <c r="K1004" t="s">
        <v>26</v>
      </c>
      <c r="L1004">
        <v>1348</v>
      </c>
      <c r="N1004">
        <v>1009</v>
      </c>
      <c r="O1004" t="s">
        <v>19</v>
      </c>
      <c r="P1004" t="s">
        <v>19</v>
      </c>
      <c r="Q1004">
        <v>1000</v>
      </c>
      <c r="W1004">
        <v>0</v>
      </c>
      <c r="X1004">
        <v>-1467733540</v>
      </c>
      <c r="Y1004">
        <v>1</v>
      </c>
      <c r="AA1004">
        <v>53410.15</v>
      </c>
      <c r="AB1004">
        <v>0</v>
      </c>
      <c r="AC1004">
        <v>0</v>
      </c>
      <c r="AD1004">
        <v>0</v>
      </c>
      <c r="AE1004">
        <v>53410.15</v>
      </c>
      <c r="AF1004">
        <v>0</v>
      </c>
      <c r="AG1004">
        <v>0</v>
      </c>
      <c r="AH1004">
        <v>0</v>
      </c>
      <c r="AI1004">
        <v>1</v>
      </c>
      <c r="AJ1004">
        <v>1</v>
      </c>
      <c r="AK1004">
        <v>1</v>
      </c>
      <c r="AL1004">
        <v>1</v>
      </c>
      <c r="AN1004">
        <v>0</v>
      </c>
      <c r="AO1004">
        <v>1</v>
      </c>
      <c r="AP1004">
        <v>0</v>
      </c>
      <c r="AQ1004">
        <v>0</v>
      </c>
      <c r="AR1004">
        <v>0</v>
      </c>
      <c r="AS1004" t="s">
        <v>3</v>
      </c>
      <c r="AT1004">
        <v>1</v>
      </c>
      <c r="AU1004" t="s">
        <v>3</v>
      </c>
      <c r="AV1004">
        <v>0</v>
      </c>
      <c r="AW1004">
        <v>2</v>
      </c>
      <c r="AX1004">
        <v>33036828</v>
      </c>
      <c r="AY1004">
        <v>1</v>
      </c>
      <c r="AZ1004">
        <v>0</v>
      </c>
      <c r="BA1004">
        <v>954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X1004">
        <f>Y1004*Source!I391</f>
        <v>4.4600000000000001E-2</v>
      </c>
      <c r="CY1004">
        <f>AA1004</f>
        <v>53410.15</v>
      </c>
      <c r="CZ1004">
        <f>AE1004</f>
        <v>53410.15</v>
      </c>
      <c r="DA1004">
        <f>AI1004</f>
        <v>1</v>
      </c>
      <c r="DB1004">
        <v>0</v>
      </c>
    </row>
    <row r="1005" spans="1:106" x14ac:dyDescent="0.2">
      <c r="A1005">
        <f>ROW(Source!A391)</f>
        <v>391</v>
      </c>
      <c r="B1005">
        <v>33034105</v>
      </c>
      <c r="C1005">
        <v>33036819</v>
      </c>
      <c r="D1005">
        <v>32520163</v>
      </c>
      <c r="E1005">
        <v>1</v>
      </c>
      <c r="F1005">
        <v>1</v>
      </c>
      <c r="G1005">
        <v>19</v>
      </c>
      <c r="H1005">
        <v>3</v>
      </c>
      <c r="I1005" t="s">
        <v>25</v>
      </c>
      <c r="J1005" t="s">
        <v>27</v>
      </c>
      <c r="K1005" t="s">
        <v>26</v>
      </c>
      <c r="L1005">
        <v>1348</v>
      </c>
      <c r="N1005">
        <v>1009</v>
      </c>
      <c r="O1005" t="s">
        <v>19</v>
      </c>
      <c r="P1005" t="s">
        <v>19</v>
      </c>
      <c r="Q1005">
        <v>1000</v>
      </c>
      <c r="W1005">
        <v>0</v>
      </c>
      <c r="X1005">
        <v>-1467733540</v>
      </c>
      <c r="Y1005">
        <v>-1</v>
      </c>
      <c r="AA1005">
        <v>53410.15</v>
      </c>
      <c r="AB1005">
        <v>0</v>
      </c>
      <c r="AC1005">
        <v>0</v>
      </c>
      <c r="AD1005">
        <v>0</v>
      </c>
      <c r="AE1005">
        <v>53410.15</v>
      </c>
      <c r="AF1005">
        <v>0</v>
      </c>
      <c r="AG1005">
        <v>0</v>
      </c>
      <c r="AH1005">
        <v>0</v>
      </c>
      <c r="AI1005">
        <v>1</v>
      </c>
      <c r="AJ1005">
        <v>1</v>
      </c>
      <c r="AK1005">
        <v>1</v>
      </c>
      <c r="AL1005">
        <v>1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 t="s">
        <v>3</v>
      </c>
      <c r="AT1005">
        <v>-1</v>
      </c>
      <c r="AU1005" t="s">
        <v>3</v>
      </c>
      <c r="AV1005">
        <v>0</v>
      </c>
      <c r="AW1005">
        <v>1</v>
      </c>
      <c r="AX1005">
        <v>-1</v>
      </c>
      <c r="AY1005">
        <v>0</v>
      </c>
      <c r="AZ1005">
        <v>0</v>
      </c>
      <c r="BA1005" t="s">
        <v>3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X1005">
        <f>Y1005*Source!I391</f>
        <v>-4.4600000000000001E-2</v>
      </c>
      <c r="CY1005">
        <f>AA1005</f>
        <v>53410.15</v>
      </c>
      <c r="CZ1005">
        <f>AE1005</f>
        <v>53410.15</v>
      </c>
      <c r="DA1005">
        <f>AI1005</f>
        <v>1</v>
      </c>
      <c r="DB1005">
        <v>0</v>
      </c>
    </row>
    <row r="1006" spans="1:106" x14ac:dyDescent="0.2">
      <c r="A1006">
        <f>ROW(Source!A393)</f>
        <v>393</v>
      </c>
      <c r="B1006">
        <v>33034105</v>
      </c>
      <c r="C1006">
        <v>33036830</v>
      </c>
      <c r="D1006">
        <v>32505425</v>
      </c>
      <c r="E1006">
        <v>19</v>
      </c>
      <c r="F1006">
        <v>1</v>
      </c>
      <c r="G1006">
        <v>19</v>
      </c>
      <c r="H1006">
        <v>1</v>
      </c>
      <c r="I1006" t="s">
        <v>795</v>
      </c>
      <c r="J1006" t="s">
        <v>3</v>
      </c>
      <c r="K1006" t="s">
        <v>796</v>
      </c>
      <c r="L1006">
        <v>1191</v>
      </c>
      <c r="N1006">
        <v>1013</v>
      </c>
      <c r="O1006" t="s">
        <v>797</v>
      </c>
      <c r="P1006" t="s">
        <v>797</v>
      </c>
      <c r="Q1006">
        <v>1</v>
      </c>
      <c r="W1006">
        <v>0</v>
      </c>
      <c r="X1006">
        <v>476480486</v>
      </c>
      <c r="Y1006">
        <v>453.1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1</v>
      </c>
      <c r="AJ1006">
        <v>1</v>
      </c>
      <c r="AK1006">
        <v>1</v>
      </c>
      <c r="AL1006">
        <v>1</v>
      </c>
      <c r="AN1006">
        <v>0</v>
      </c>
      <c r="AO1006">
        <v>1</v>
      </c>
      <c r="AP1006">
        <v>0</v>
      </c>
      <c r="AQ1006">
        <v>0</v>
      </c>
      <c r="AR1006">
        <v>0</v>
      </c>
      <c r="AS1006" t="s">
        <v>3</v>
      </c>
      <c r="AT1006">
        <v>453.1</v>
      </c>
      <c r="AU1006" t="s">
        <v>3</v>
      </c>
      <c r="AV1006">
        <v>1</v>
      </c>
      <c r="AW1006">
        <v>2</v>
      </c>
      <c r="AX1006">
        <v>33036846</v>
      </c>
      <c r="AY1006">
        <v>1</v>
      </c>
      <c r="AZ1006">
        <v>0</v>
      </c>
      <c r="BA1006">
        <v>955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X1006">
        <f>Y1006*Source!I393</f>
        <v>2.7186000000000003</v>
      </c>
      <c r="CY1006">
        <f>AD1006</f>
        <v>0</v>
      </c>
      <c r="CZ1006">
        <f>AH1006</f>
        <v>0</v>
      </c>
      <c r="DA1006">
        <f>AL1006</f>
        <v>1</v>
      </c>
      <c r="DB1006">
        <v>0</v>
      </c>
    </row>
    <row r="1007" spans="1:106" x14ac:dyDescent="0.2">
      <c r="A1007">
        <f>ROW(Source!A393)</f>
        <v>393</v>
      </c>
      <c r="B1007">
        <v>33034105</v>
      </c>
      <c r="C1007">
        <v>33036830</v>
      </c>
      <c r="D1007">
        <v>32517073</v>
      </c>
      <c r="E1007">
        <v>1</v>
      </c>
      <c r="F1007">
        <v>1</v>
      </c>
      <c r="G1007">
        <v>19</v>
      </c>
      <c r="H1007">
        <v>2</v>
      </c>
      <c r="I1007" t="s">
        <v>805</v>
      </c>
      <c r="J1007" t="s">
        <v>806</v>
      </c>
      <c r="K1007" t="s">
        <v>807</v>
      </c>
      <c r="L1007">
        <v>1368</v>
      </c>
      <c r="N1007">
        <v>1011</v>
      </c>
      <c r="O1007" t="s">
        <v>801</v>
      </c>
      <c r="P1007" t="s">
        <v>801</v>
      </c>
      <c r="Q1007">
        <v>1</v>
      </c>
      <c r="W1007">
        <v>0</v>
      </c>
      <c r="X1007">
        <v>-865246060</v>
      </c>
      <c r="Y1007">
        <v>1.38</v>
      </c>
      <c r="AA1007">
        <v>0</v>
      </c>
      <c r="AB1007">
        <v>3.37</v>
      </c>
      <c r="AC1007">
        <v>0.85</v>
      </c>
      <c r="AD1007">
        <v>0</v>
      </c>
      <c r="AE1007">
        <v>0</v>
      </c>
      <c r="AF1007">
        <v>3.37</v>
      </c>
      <c r="AG1007">
        <v>0.85</v>
      </c>
      <c r="AH1007">
        <v>0</v>
      </c>
      <c r="AI1007">
        <v>1</v>
      </c>
      <c r="AJ1007">
        <v>1</v>
      </c>
      <c r="AK1007">
        <v>1</v>
      </c>
      <c r="AL1007">
        <v>1</v>
      </c>
      <c r="AN1007">
        <v>0</v>
      </c>
      <c r="AO1007">
        <v>1</v>
      </c>
      <c r="AP1007">
        <v>0</v>
      </c>
      <c r="AQ1007">
        <v>0</v>
      </c>
      <c r="AR1007">
        <v>0</v>
      </c>
      <c r="AS1007" t="s">
        <v>3</v>
      </c>
      <c r="AT1007">
        <v>1.38</v>
      </c>
      <c r="AU1007" t="s">
        <v>3</v>
      </c>
      <c r="AV1007">
        <v>0</v>
      </c>
      <c r="AW1007">
        <v>2</v>
      </c>
      <c r="AX1007">
        <v>33036847</v>
      </c>
      <c r="AY1007">
        <v>1</v>
      </c>
      <c r="AZ1007">
        <v>0</v>
      </c>
      <c r="BA1007">
        <v>956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X1007">
        <f>Y1007*Source!I393</f>
        <v>8.2799999999999992E-3</v>
      </c>
      <c r="CY1007">
        <f>AB1007</f>
        <v>3.37</v>
      </c>
      <c r="CZ1007">
        <f>AF1007</f>
        <v>3.37</v>
      </c>
      <c r="DA1007">
        <f>AJ1007</f>
        <v>1</v>
      </c>
      <c r="DB1007">
        <v>0</v>
      </c>
    </row>
    <row r="1008" spans="1:106" x14ac:dyDescent="0.2">
      <c r="A1008">
        <f>ROW(Source!A393)</f>
        <v>393</v>
      </c>
      <c r="B1008">
        <v>33034105</v>
      </c>
      <c r="C1008">
        <v>33036830</v>
      </c>
      <c r="D1008">
        <v>32516433</v>
      </c>
      <c r="E1008">
        <v>1</v>
      </c>
      <c r="F1008">
        <v>1</v>
      </c>
      <c r="G1008">
        <v>19</v>
      </c>
      <c r="H1008">
        <v>2</v>
      </c>
      <c r="I1008" t="s">
        <v>808</v>
      </c>
      <c r="J1008" t="s">
        <v>809</v>
      </c>
      <c r="K1008" t="s">
        <v>810</v>
      </c>
      <c r="L1008">
        <v>1368</v>
      </c>
      <c r="N1008">
        <v>1011</v>
      </c>
      <c r="O1008" t="s">
        <v>801</v>
      </c>
      <c r="P1008" t="s">
        <v>801</v>
      </c>
      <c r="Q1008">
        <v>1</v>
      </c>
      <c r="W1008">
        <v>0</v>
      </c>
      <c r="X1008">
        <v>1483315828</v>
      </c>
      <c r="Y1008">
        <v>0.31</v>
      </c>
      <c r="AA1008">
        <v>0</v>
      </c>
      <c r="AB1008">
        <v>566.44000000000005</v>
      </c>
      <c r="AC1008">
        <v>281.27999999999997</v>
      </c>
      <c r="AD1008">
        <v>0</v>
      </c>
      <c r="AE1008">
        <v>0</v>
      </c>
      <c r="AF1008">
        <v>566.44000000000005</v>
      </c>
      <c r="AG1008">
        <v>281.27999999999997</v>
      </c>
      <c r="AH1008">
        <v>0</v>
      </c>
      <c r="AI1008">
        <v>1</v>
      </c>
      <c r="AJ1008">
        <v>1</v>
      </c>
      <c r="AK1008">
        <v>1</v>
      </c>
      <c r="AL1008">
        <v>1</v>
      </c>
      <c r="AN1008">
        <v>0</v>
      </c>
      <c r="AO1008">
        <v>1</v>
      </c>
      <c r="AP1008">
        <v>0</v>
      </c>
      <c r="AQ1008">
        <v>0</v>
      </c>
      <c r="AR1008">
        <v>0</v>
      </c>
      <c r="AS1008" t="s">
        <v>3</v>
      </c>
      <c r="AT1008">
        <v>0.31</v>
      </c>
      <c r="AU1008" t="s">
        <v>3</v>
      </c>
      <c r="AV1008">
        <v>0</v>
      </c>
      <c r="AW1008">
        <v>2</v>
      </c>
      <c r="AX1008">
        <v>33036848</v>
      </c>
      <c r="AY1008">
        <v>1</v>
      </c>
      <c r="AZ1008">
        <v>0</v>
      </c>
      <c r="BA1008">
        <v>957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X1008">
        <f>Y1008*Source!I393</f>
        <v>1.8600000000000001E-3</v>
      </c>
      <c r="CY1008">
        <f>AB1008</f>
        <v>566.44000000000005</v>
      </c>
      <c r="CZ1008">
        <f>AF1008</f>
        <v>566.44000000000005</v>
      </c>
      <c r="DA1008">
        <f>AJ1008</f>
        <v>1</v>
      </c>
      <c r="DB1008">
        <v>0</v>
      </c>
    </row>
    <row r="1009" spans="1:106" x14ac:dyDescent="0.2">
      <c r="A1009">
        <f>ROW(Source!A393)</f>
        <v>393</v>
      </c>
      <c r="B1009">
        <v>33034105</v>
      </c>
      <c r="C1009">
        <v>33036830</v>
      </c>
      <c r="D1009">
        <v>32516599</v>
      </c>
      <c r="E1009">
        <v>1</v>
      </c>
      <c r="F1009">
        <v>1</v>
      </c>
      <c r="G1009">
        <v>19</v>
      </c>
      <c r="H1009">
        <v>2</v>
      </c>
      <c r="I1009" t="s">
        <v>811</v>
      </c>
      <c r="J1009" t="s">
        <v>812</v>
      </c>
      <c r="K1009" t="s">
        <v>813</v>
      </c>
      <c r="L1009">
        <v>1368</v>
      </c>
      <c r="N1009">
        <v>1011</v>
      </c>
      <c r="O1009" t="s">
        <v>801</v>
      </c>
      <c r="P1009" t="s">
        <v>801</v>
      </c>
      <c r="Q1009">
        <v>1</v>
      </c>
      <c r="W1009">
        <v>0</v>
      </c>
      <c r="X1009">
        <v>47389749</v>
      </c>
      <c r="Y1009">
        <v>26.25</v>
      </c>
      <c r="AA1009">
        <v>0</v>
      </c>
      <c r="AB1009">
        <v>9.7100000000000009</v>
      </c>
      <c r="AC1009">
        <v>2.25</v>
      </c>
      <c r="AD1009">
        <v>0</v>
      </c>
      <c r="AE1009">
        <v>0</v>
      </c>
      <c r="AF1009">
        <v>9.7100000000000009</v>
      </c>
      <c r="AG1009">
        <v>2.25</v>
      </c>
      <c r="AH1009">
        <v>0</v>
      </c>
      <c r="AI1009">
        <v>1</v>
      </c>
      <c r="AJ1009">
        <v>1</v>
      </c>
      <c r="AK1009">
        <v>1</v>
      </c>
      <c r="AL1009">
        <v>1</v>
      </c>
      <c r="AN1009">
        <v>0</v>
      </c>
      <c r="AO1009">
        <v>1</v>
      </c>
      <c r="AP1009">
        <v>0</v>
      </c>
      <c r="AQ1009">
        <v>0</v>
      </c>
      <c r="AR1009">
        <v>0</v>
      </c>
      <c r="AS1009" t="s">
        <v>3</v>
      </c>
      <c r="AT1009">
        <v>26.25</v>
      </c>
      <c r="AU1009" t="s">
        <v>3</v>
      </c>
      <c r="AV1009">
        <v>0</v>
      </c>
      <c r="AW1009">
        <v>2</v>
      </c>
      <c r="AX1009">
        <v>33036849</v>
      </c>
      <c r="AY1009">
        <v>1</v>
      </c>
      <c r="AZ1009">
        <v>0</v>
      </c>
      <c r="BA1009">
        <v>958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X1009">
        <f>Y1009*Source!I393</f>
        <v>0.1575</v>
      </c>
      <c r="CY1009">
        <f>AB1009</f>
        <v>9.7100000000000009</v>
      </c>
      <c r="CZ1009">
        <f>AF1009</f>
        <v>9.7100000000000009</v>
      </c>
      <c r="DA1009">
        <f>AJ1009</f>
        <v>1</v>
      </c>
      <c r="DB1009">
        <v>0</v>
      </c>
    </row>
    <row r="1010" spans="1:106" x14ac:dyDescent="0.2">
      <c r="A1010">
        <f>ROW(Source!A393)</f>
        <v>393</v>
      </c>
      <c r="B1010">
        <v>33034105</v>
      </c>
      <c r="C1010">
        <v>33036830</v>
      </c>
      <c r="D1010">
        <v>32517836</v>
      </c>
      <c r="E1010">
        <v>1</v>
      </c>
      <c r="F1010">
        <v>1</v>
      </c>
      <c r="G1010">
        <v>19</v>
      </c>
      <c r="H1010">
        <v>3</v>
      </c>
      <c r="I1010" t="s">
        <v>814</v>
      </c>
      <c r="J1010" t="s">
        <v>815</v>
      </c>
      <c r="K1010" t="s">
        <v>816</v>
      </c>
      <c r="L1010">
        <v>1348</v>
      </c>
      <c r="N1010">
        <v>1009</v>
      </c>
      <c r="O1010" t="s">
        <v>19</v>
      </c>
      <c r="P1010" t="s">
        <v>19</v>
      </c>
      <c r="Q1010">
        <v>1000</v>
      </c>
      <c r="W1010">
        <v>0</v>
      </c>
      <c r="X1010">
        <v>1571432467</v>
      </c>
      <c r="Y1010">
        <v>0.04</v>
      </c>
      <c r="AA1010">
        <v>31493.279999999999</v>
      </c>
      <c r="AB1010">
        <v>0</v>
      </c>
      <c r="AC1010">
        <v>0</v>
      </c>
      <c r="AD1010">
        <v>0</v>
      </c>
      <c r="AE1010">
        <v>31493.279999999999</v>
      </c>
      <c r="AF1010">
        <v>0</v>
      </c>
      <c r="AG1010">
        <v>0</v>
      </c>
      <c r="AH1010">
        <v>0</v>
      </c>
      <c r="AI1010">
        <v>1</v>
      </c>
      <c r="AJ1010">
        <v>1</v>
      </c>
      <c r="AK1010">
        <v>1</v>
      </c>
      <c r="AL1010">
        <v>1</v>
      </c>
      <c r="AN1010">
        <v>0</v>
      </c>
      <c r="AO1010">
        <v>1</v>
      </c>
      <c r="AP1010">
        <v>0</v>
      </c>
      <c r="AQ1010">
        <v>0</v>
      </c>
      <c r="AR1010">
        <v>0</v>
      </c>
      <c r="AS1010" t="s">
        <v>3</v>
      </c>
      <c r="AT1010">
        <v>0.04</v>
      </c>
      <c r="AU1010" t="s">
        <v>3</v>
      </c>
      <c r="AV1010">
        <v>0</v>
      </c>
      <c r="AW1010">
        <v>2</v>
      </c>
      <c r="AX1010">
        <v>33036850</v>
      </c>
      <c r="AY1010">
        <v>1</v>
      </c>
      <c r="AZ1010">
        <v>0</v>
      </c>
      <c r="BA1010">
        <v>959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X1010">
        <f>Y1010*Source!I393</f>
        <v>2.4000000000000001E-4</v>
      </c>
      <c r="CY1010">
        <f t="shared" ref="CY1010:CY1020" si="150">AA1010</f>
        <v>31493.279999999999</v>
      </c>
      <c r="CZ1010">
        <f t="shared" ref="CZ1010:CZ1020" si="151">AE1010</f>
        <v>31493.279999999999</v>
      </c>
      <c r="DA1010">
        <f t="shared" ref="DA1010:DA1020" si="152">AI1010</f>
        <v>1</v>
      </c>
      <c r="DB1010">
        <v>0</v>
      </c>
    </row>
    <row r="1011" spans="1:106" x14ac:dyDescent="0.2">
      <c r="A1011">
        <f>ROW(Source!A393)</f>
        <v>393</v>
      </c>
      <c r="B1011">
        <v>33034105</v>
      </c>
      <c r="C1011">
        <v>33036830</v>
      </c>
      <c r="D1011">
        <v>32518156</v>
      </c>
      <c r="E1011">
        <v>1</v>
      </c>
      <c r="F1011">
        <v>1</v>
      </c>
      <c r="G1011">
        <v>19</v>
      </c>
      <c r="H1011">
        <v>3</v>
      </c>
      <c r="I1011" t="s">
        <v>817</v>
      </c>
      <c r="J1011" t="s">
        <v>818</v>
      </c>
      <c r="K1011" t="s">
        <v>819</v>
      </c>
      <c r="L1011">
        <v>1348</v>
      </c>
      <c r="N1011">
        <v>1009</v>
      </c>
      <c r="O1011" t="s">
        <v>19</v>
      </c>
      <c r="P1011" t="s">
        <v>19</v>
      </c>
      <c r="Q1011">
        <v>1000</v>
      </c>
      <c r="W1011">
        <v>0</v>
      </c>
      <c r="X1011">
        <v>1574046373</v>
      </c>
      <c r="Y1011">
        <v>3.6999999999999998E-2</v>
      </c>
      <c r="AA1011">
        <v>45454.3</v>
      </c>
      <c r="AB1011">
        <v>0</v>
      </c>
      <c r="AC1011">
        <v>0</v>
      </c>
      <c r="AD1011">
        <v>0</v>
      </c>
      <c r="AE1011">
        <v>45454.3</v>
      </c>
      <c r="AF1011">
        <v>0</v>
      </c>
      <c r="AG1011">
        <v>0</v>
      </c>
      <c r="AH1011">
        <v>0</v>
      </c>
      <c r="AI1011">
        <v>1</v>
      </c>
      <c r="AJ1011">
        <v>1</v>
      </c>
      <c r="AK1011">
        <v>1</v>
      </c>
      <c r="AL1011">
        <v>1</v>
      </c>
      <c r="AN1011">
        <v>0</v>
      </c>
      <c r="AO1011">
        <v>1</v>
      </c>
      <c r="AP1011">
        <v>0</v>
      </c>
      <c r="AQ1011">
        <v>0</v>
      </c>
      <c r="AR1011">
        <v>0</v>
      </c>
      <c r="AS1011" t="s">
        <v>3</v>
      </c>
      <c r="AT1011">
        <v>3.6999999999999998E-2</v>
      </c>
      <c r="AU1011" t="s">
        <v>3</v>
      </c>
      <c r="AV1011">
        <v>0</v>
      </c>
      <c r="AW1011">
        <v>2</v>
      </c>
      <c r="AX1011">
        <v>33036851</v>
      </c>
      <c r="AY1011">
        <v>1</v>
      </c>
      <c r="AZ1011">
        <v>0</v>
      </c>
      <c r="BA1011">
        <v>960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X1011">
        <f>Y1011*Source!I393</f>
        <v>2.22E-4</v>
      </c>
      <c r="CY1011">
        <f t="shared" si="150"/>
        <v>45454.3</v>
      </c>
      <c r="CZ1011">
        <f t="shared" si="151"/>
        <v>45454.3</v>
      </c>
      <c r="DA1011">
        <f t="shared" si="152"/>
        <v>1</v>
      </c>
      <c r="DB1011">
        <v>0</v>
      </c>
    </row>
    <row r="1012" spans="1:106" x14ac:dyDescent="0.2">
      <c r="A1012">
        <f>ROW(Source!A393)</f>
        <v>393</v>
      </c>
      <c r="B1012">
        <v>33034105</v>
      </c>
      <c r="C1012">
        <v>33036830</v>
      </c>
      <c r="D1012">
        <v>32518894</v>
      </c>
      <c r="E1012">
        <v>1</v>
      </c>
      <c r="F1012">
        <v>1</v>
      </c>
      <c r="G1012">
        <v>19</v>
      </c>
      <c r="H1012">
        <v>3</v>
      </c>
      <c r="I1012" t="s">
        <v>820</v>
      </c>
      <c r="J1012" t="s">
        <v>821</v>
      </c>
      <c r="K1012" t="s">
        <v>822</v>
      </c>
      <c r="L1012">
        <v>1327</v>
      </c>
      <c r="N1012">
        <v>1005</v>
      </c>
      <c r="O1012" t="s">
        <v>823</v>
      </c>
      <c r="P1012" t="s">
        <v>823</v>
      </c>
      <c r="Q1012">
        <v>1</v>
      </c>
      <c r="W1012">
        <v>0</v>
      </c>
      <c r="X1012">
        <v>-1132375348</v>
      </c>
      <c r="Y1012">
        <v>5.6</v>
      </c>
      <c r="AA1012">
        <v>63.78</v>
      </c>
      <c r="AB1012">
        <v>0</v>
      </c>
      <c r="AC1012">
        <v>0</v>
      </c>
      <c r="AD1012">
        <v>0</v>
      </c>
      <c r="AE1012">
        <v>63.78</v>
      </c>
      <c r="AF1012">
        <v>0</v>
      </c>
      <c r="AG1012">
        <v>0</v>
      </c>
      <c r="AH1012">
        <v>0</v>
      </c>
      <c r="AI1012">
        <v>1</v>
      </c>
      <c r="AJ1012">
        <v>1</v>
      </c>
      <c r="AK1012">
        <v>1</v>
      </c>
      <c r="AL1012">
        <v>1</v>
      </c>
      <c r="AN1012">
        <v>0</v>
      </c>
      <c r="AO1012">
        <v>1</v>
      </c>
      <c r="AP1012">
        <v>0</v>
      </c>
      <c r="AQ1012">
        <v>0</v>
      </c>
      <c r="AR1012">
        <v>0</v>
      </c>
      <c r="AS1012" t="s">
        <v>3</v>
      </c>
      <c r="AT1012">
        <v>5.6</v>
      </c>
      <c r="AU1012" t="s">
        <v>3</v>
      </c>
      <c r="AV1012">
        <v>0</v>
      </c>
      <c r="AW1012">
        <v>2</v>
      </c>
      <c r="AX1012">
        <v>33036853</v>
      </c>
      <c r="AY1012">
        <v>1</v>
      </c>
      <c r="AZ1012">
        <v>0</v>
      </c>
      <c r="BA1012">
        <v>961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X1012">
        <f>Y1012*Source!I393</f>
        <v>3.3599999999999998E-2</v>
      </c>
      <c r="CY1012">
        <f t="shared" si="150"/>
        <v>63.78</v>
      </c>
      <c r="CZ1012">
        <f t="shared" si="151"/>
        <v>63.78</v>
      </c>
      <c r="DA1012">
        <f t="shared" si="152"/>
        <v>1</v>
      </c>
      <c r="DB1012">
        <v>0</v>
      </c>
    </row>
    <row r="1013" spans="1:106" x14ac:dyDescent="0.2">
      <c r="A1013">
        <f>ROW(Source!A393)</f>
        <v>393</v>
      </c>
      <c r="B1013">
        <v>33034105</v>
      </c>
      <c r="C1013">
        <v>33036830</v>
      </c>
      <c r="D1013">
        <v>32517311</v>
      </c>
      <c r="E1013">
        <v>1</v>
      </c>
      <c r="F1013">
        <v>1</v>
      </c>
      <c r="G1013">
        <v>19</v>
      </c>
      <c r="H1013">
        <v>3</v>
      </c>
      <c r="I1013" t="s">
        <v>824</v>
      </c>
      <c r="J1013" t="s">
        <v>825</v>
      </c>
      <c r="K1013" t="s">
        <v>826</v>
      </c>
      <c r="L1013">
        <v>1348</v>
      </c>
      <c r="N1013">
        <v>1009</v>
      </c>
      <c r="O1013" t="s">
        <v>19</v>
      </c>
      <c r="P1013" t="s">
        <v>19</v>
      </c>
      <c r="Q1013">
        <v>1000</v>
      </c>
      <c r="W1013">
        <v>0</v>
      </c>
      <c r="X1013">
        <v>1471527661</v>
      </c>
      <c r="Y1013">
        <v>0.05</v>
      </c>
      <c r="AA1013">
        <v>4752.91</v>
      </c>
      <c r="AB1013">
        <v>0</v>
      </c>
      <c r="AC1013">
        <v>0</v>
      </c>
      <c r="AD1013">
        <v>0</v>
      </c>
      <c r="AE1013">
        <v>4752.91</v>
      </c>
      <c r="AF1013">
        <v>0</v>
      </c>
      <c r="AG1013">
        <v>0</v>
      </c>
      <c r="AH1013">
        <v>0</v>
      </c>
      <c r="AI1013">
        <v>1</v>
      </c>
      <c r="AJ1013">
        <v>1</v>
      </c>
      <c r="AK1013">
        <v>1</v>
      </c>
      <c r="AL1013">
        <v>1</v>
      </c>
      <c r="AN1013">
        <v>0</v>
      </c>
      <c r="AO1013">
        <v>1</v>
      </c>
      <c r="AP1013">
        <v>0</v>
      </c>
      <c r="AQ1013">
        <v>0</v>
      </c>
      <c r="AR1013">
        <v>0</v>
      </c>
      <c r="AS1013" t="s">
        <v>3</v>
      </c>
      <c r="AT1013">
        <v>0.05</v>
      </c>
      <c r="AU1013" t="s">
        <v>3</v>
      </c>
      <c r="AV1013">
        <v>0</v>
      </c>
      <c r="AW1013">
        <v>2</v>
      </c>
      <c r="AX1013">
        <v>33036852</v>
      </c>
      <c r="AY1013">
        <v>1</v>
      </c>
      <c r="AZ1013">
        <v>0</v>
      </c>
      <c r="BA1013">
        <v>962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X1013">
        <f>Y1013*Source!I393</f>
        <v>3.0000000000000003E-4</v>
      </c>
      <c r="CY1013">
        <f t="shared" si="150"/>
        <v>4752.91</v>
      </c>
      <c r="CZ1013">
        <f t="shared" si="151"/>
        <v>4752.91</v>
      </c>
      <c r="DA1013">
        <f t="shared" si="152"/>
        <v>1</v>
      </c>
      <c r="DB1013">
        <v>0</v>
      </c>
    </row>
    <row r="1014" spans="1:106" x14ac:dyDescent="0.2">
      <c r="A1014">
        <f>ROW(Source!A393)</f>
        <v>393</v>
      </c>
      <c r="B1014">
        <v>33034105</v>
      </c>
      <c r="C1014">
        <v>33036830</v>
      </c>
      <c r="D1014">
        <v>32519061</v>
      </c>
      <c r="E1014">
        <v>1</v>
      </c>
      <c r="F1014">
        <v>1</v>
      </c>
      <c r="G1014">
        <v>19</v>
      </c>
      <c r="H1014">
        <v>3</v>
      </c>
      <c r="I1014" t="s">
        <v>827</v>
      </c>
      <c r="J1014" t="s">
        <v>828</v>
      </c>
      <c r="K1014" t="s">
        <v>829</v>
      </c>
      <c r="L1014">
        <v>1339</v>
      </c>
      <c r="N1014">
        <v>1007</v>
      </c>
      <c r="O1014" t="s">
        <v>830</v>
      </c>
      <c r="P1014" t="s">
        <v>830</v>
      </c>
      <c r="Q1014">
        <v>1</v>
      </c>
      <c r="W1014">
        <v>0</v>
      </c>
      <c r="X1014">
        <v>1653821073</v>
      </c>
      <c r="Y1014">
        <v>1.75</v>
      </c>
      <c r="AA1014">
        <v>29.98</v>
      </c>
      <c r="AB1014">
        <v>0</v>
      </c>
      <c r="AC1014">
        <v>0</v>
      </c>
      <c r="AD1014">
        <v>0</v>
      </c>
      <c r="AE1014">
        <v>29.98</v>
      </c>
      <c r="AF1014">
        <v>0</v>
      </c>
      <c r="AG1014">
        <v>0</v>
      </c>
      <c r="AH1014">
        <v>0</v>
      </c>
      <c r="AI1014">
        <v>1</v>
      </c>
      <c r="AJ1014">
        <v>1</v>
      </c>
      <c r="AK1014">
        <v>1</v>
      </c>
      <c r="AL1014">
        <v>1</v>
      </c>
      <c r="AN1014">
        <v>0</v>
      </c>
      <c r="AO1014">
        <v>1</v>
      </c>
      <c r="AP1014">
        <v>0</v>
      </c>
      <c r="AQ1014">
        <v>0</v>
      </c>
      <c r="AR1014">
        <v>0</v>
      </c>
      <c r="AS1014" t="s">
        <v>3</v>
      </c>
      <c r="AT1014">
        <v>1.75</v>
      </c>
      <c r="AU1014" t="s">
        <v>3</v>
      </c>
      <c r="AV1014">
        <v>0</v>
      </c>
      <c r="AW1014">
        <v>2</v>
      </c>
      <c r="AX1014">
        <v>33036854</v>
      </c>
      <c r="AY1014">
        <v>1</v>
      </c>
      <c r="AZ1014">
        <v>0</v>
      </c>
      <c r="BA1014">
        <v>963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X1014">
        <f>Y1014*Source!I393</f>
        <v>1.0500000000000001E-2</v>
      </c>
      <c r="CY1014">
        <f t="shared" si="150"/>
        <v>29.98</v>
      </c>
      <c r="CZ1014">
        <f t="shared" si="151"/>
        <v>29.98</v>
      </c>
      <c r="DA1014">
        <f t="shared" si="152"/>
        <v>1</v>
      </c>
      <c r="DB1014">
        <v>0</v>
      </c>
    </row>
    <row r="1015" spans="1:106" x14ac:dyDescent="0.2">
      <c r="A1015">
        <f>ROW(Source!A393)</f>
        <v>393</v>
      </c>
      <c r="B1015">
        <v>33034105</v>
      </c>
      <c r="C1015">
        <v>33036830</v>
      </c>
      <c r="D1015">
        <v>32517740</v>
      </c>
      <c r="E1015">
        <v>1</v>
      </c>
      <c r="F1015">
        <v>1</v>
      </c>
      <c r="G1015">
        <v>19</v>
      </c>
      <c r="H1015">
        <v>3</v>
      </c>
      <c r="I1015" t="s">
        <v>831</v>
      </c>
      <c r="J1015" t="s">
        <v>832</v>
      </c>
      <c r="K1015" t="s">
        <v>833</v>
      </c>
      <c r="L1015">
        <v>1339</v>
      </c>
      <c r="N1015">
        <v>1007</v>
      </c>
      <c r="O1015" t="s">
        <v>830</v>
      </c>
      <c r="P1015" t="s">
        <v>830</v>
      </c>
      <c r="Q1015">
        <v>1</v>
      </c>
      <c r="W1015">
        <v>0</v>
      </c>
      <c r="X1015">
        <v>-86784973</v>
      </c>
      <c r="Y1015">
        <v>0.08</v>
      </c>
      <c r="AA1015">
        <v>4993.7</v>
      </c>
      <c r="AB1015">
        <v>0</v>
      </c>
      <c r="AC1015">
        <v>0</v>
      </c>
      <c r="AD1015">
        <v>0</v>
      </c>
      <c r="AE1015">
        <v>4993.7</v>
      </c>
      <c r="AF1015">
        <v>0</v>
      </c>
      <c r="AG1015">
        <v>0</v>
      </c>
      <c r="AH1015">
        <v>0</v>
      </c>
      <c r="AI1015">
        <v>1</v>
      </c>
      <c r="AJ1015">
        <v>1</v>
      </c>
      <c r="AK1015">
        <v>1</v>
      </c>
      <c r="AL1015">
        <v>1</v>
      </c>
      <c r="AN1015">
        <v>0</v>
      </c>
      <c r="AO1015">
        <v>1</v>
      </c>
      <c r="AP1015">
        <v>0</v>
      </c>
      <c r="AQ1015">
        <v>0</v>
      </c>
      <c r="AR1015">
        <v>0</v>
      </c>
      <c r="AS1015" t="s">
        <v>3</v>
      </c>
      <c r="AT1015">
        <v>0.08</v>
      </c>
      <c r="AU1015" t="s">
        <v>3</v>
      </c>
      <c r="AV1015">
        <v>0</v>
      </c>
      <c r="AW1015">
        <v>2</v>
      </c>
      <c r="AX1015">
        <v>33036855</v>
      </c>
      <c r="AY1015">
        <v>1</v>
      </c>
      <c r="AZ1015">
        <v>0</v>
      </c>
      <c r="BA1015">
        <v>964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X1015">
        <f>Y1015*Source!I393</f>
        <v>4.8000000000000001E-4</v>
      </c>
      <c r="CY1015">
        <f t="shared" si="150"/>
        <v>4993.7</v>
      </c>
      <c r="CZ1015">
        <f t="shared" si="151"/>
        <v>4993.7</v>
      </c>
      <c r="DA1015">
        <f t="shared" si="152"/>
        <v>1</v>
      </c>
      <c r="DB1015">
        <v>0</v>
      </c>
    </row>
    <row r="1016" spans="1:106" x14ac:dyDescent="0.2">
      <c r="A1016">
        <f>ROW(Source!A393)</f>
        <v>393</v>
      </c>
      <c r="B1016">
        <v>33034105</v>
      </c>
      <c r="C1016">
        <v>33036830</v>
      </c>
      <c r="D1016">
        <v>32517729</v>
      </c>
      <c r="E1016">
        <v>1</v>
      </c>
      <c r="F1016">
        <v>1</v>
      </c>
      <c r="G1016">
        <v>19</v>
      </c>
      <c r="H1016">
        <v>3</v>
      </c>
      <c r="I1016" t="s">
        <v>834</v>
      </c>
      <c r="J1016" t="s">
        <v>835</v>
      </c>
      <c r="K1016" t="s">
        <v>836</v>
      </c>
      <c r="L1016">
        <v>1339</v>
      </c>
      <c r="N1016">
        <v>1007</v>
      </c>
      <c r="O1016" t="s">
        <v>830</v>
      </c>
      <c r="P1016" t="s">
        <v>830</v>
      </c>
      <c r="Q1016">
        <v>1</v>
      </c>
      <c r="W1016">
        <v>0</v>
      </c>
      <c r="X1016">
        <v>-36459073</v>
      </c>
      <c r="Y1016">
        <v>0.69</v>
      </c>
      <c r="AA1016">
        <v>3762.19</v>
      </c>
      <c r="AB1016">
        <v>0</v>
      </c>
      <c r="AC1016">
        <v>0</v>
      </c>
      <c r="AD1016">
        <v>0</v>
      </c>
      <c r="AE1016">
        <v>3762.19</v>
      </c>
      <c r="AF1016">
        <v>0</v>
      </c>
      <c r="AG1016">
        <v>0</v>
      </c>
      <c r="AH1016">
        <v>0</v>
      </c>
      <c r="AI1016">
        <v>1</v>
      </c>
      <c r="AJ1016">
        <v>1</v>
      </c>
      <c r="AK1016">
        <v>1</v>
      </c>
      <c r="AL1016">
        <v>1</v>
      </c>
      <c r="AN1016">
        <v>0</v>
      </c>
      <c r="AO1016">
        <v>1</v>
      </c>
      <c r="AP1016">
        <v>0</v>
      </c>
      <c r="AQ1016">
        <v>0</v>
      </c>
      <c r="AR1016">
        <v>0</v>
      </c>
      <c r="AS1016" t="s">
        <v>3</v>
      </c>
      <c r="AT1016">
        <v>0.69</v>
      </c>
      <c r="AU1016" t="s">
        <v>3</v>
      </c>
      <c r="AV1016">
        <v>0</v>
      </c>
      <c r="AW1016">
        <v>2</v>
      </c>
      <c r="AX1016">
        <v>33036856</v>
      </c>
      <c r="AY1016">
        <v>1</v>
      </c>
      <c r="AZ1016">
        <v>0</v>
      </c>
      <c r="BA1016">
        <v>965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X1016">
        <f>Y1016*Source!I393</f>
        <v>4.1399999999999996E-3</v>
      </c>
      <c r="CY1016">
        <f t="shared" si="150"/>
        <v>3762.19</v>
      </c>
      <c r="CZ1016">
        <f t="shared" si="151"/>
        <v>3762.19</v>
      </c>
      <c r="DA1016">
        <f t="shared" si="152"/>
        <v>1</v>
      </c>
      <c r="DB1016">
        <v>0</v>
      </c>
    </row>
    <row r="1017" spans="1:106" x14ac:dyDescent="0.2">
      <c r="A1017">
        <f>ROW(Source!A393)</f>
        <v>393</v>
      </c>
      <c r="B1017">
        <v>33034105</v>
      </c>
      <c r="C1017">
        <v>33036830</v>
      </c>
      <c r="D1017">
        <v>32517783</v>
      </c>
      <c r="E1017">
        <v>1</v>
      </c>
      <c r="F1017">
        <v>1</v>
      </c>
      <c r="G1017">
        <v>19</v>
      </c>
      <c r="H1017">
        <v>3</v>
      </c>
      <c r="I1017" t="s">
        <v>837</v>
      </c>
      <c r="J1017" t="s">
        <v>838</v>
      </c>
      <c r="K1017" t="s">
        <v>839</v>
      </c>
      <c r="L1017">
        <v>1339</v>
      </c>
      <c r="N1017">
        <v>1007</v>
      </c>
      <c r="O1017" t="s">
        <v>830</v>
      </c>
      <c r="P1017" t="s">
        <v>830</v>
      </c>
      <c r="Q1017">
        <v>1</v>
      </c>
      <c r="W1017">
        <v>0</v>
      </c>
      <c r="X1017">
        <v>-1282603236</v>
      </c>
      <c r="Y1017">
        <v>0.2</v>
      </c>
      <c r="AA1017">
        <v>5631.96</v>
      </c>
      <c r="AB1017">
        <v>0</v>
      </c>
      <c r="AC1017">
        <v>0</v>
      </c>
      <c r="AD1017">
        <v>0</v>
      </c>
      <c r="AE1017">
        <v>5631.96</v>
      </c>
      <c r="AF1017">
        <v>0</v>
      </c>
      <c r="AG1017">
        <v>0</v>
      </c>
      <c r="AH1017">
        <v>0</v>
      </c>
      <c r="AI1017">
        <v>1</v>
      </c>
      <c r="AJ1017">
        <v>1</v>
      </c>
      <c r="AK1017">
        <v>1</v>
      </c>
      <c r="AL1017">
        <v>1</v>
      </c>
      <c r="AN1017">
        <v>0</v>
      </c>
      <c r="AO1017">
        <v>1</v>
      </c>
      <c r="AP1017">
        <v>0</v>
      </c>
      <c r="AQ1017">
        <v>0</v>
      </c>
      <c r="AR1017">
        <v>0</v>
      </c>
      <c r="AS1017" t="s">
        <v>3</v>
      </c>
      <c r="AT1017">
        <v>0.2</v>
      </c>
      <c r="AU1017" t="s">
        <v>3</v>
      </c>
      <c r="AV1017">
        <v>0</v>
      </c>
      <c r="AW1017">
        <v>2</v>
      </c>
      <c r="AX1017">
        <v>33036857</v>
      </c>
      <c r="AY1017">
        <v>1</v>
      </c>
      <c r="AZ1017">
        <v>0</v>
      </c>
      <c r="BA1017">
        <v>966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X1017">
        <f>Y1017*Source!I393</f>
        <v>1.2000000000000001E-3</v>
      </c>
      <c r="CY1017">
        <f t="shared" si="150"/>
        <v>5631.96</v>
      </c>
      <c r="CZ1017">
        <f t="shared" si="151"/>
        <v>5631.96</v>
      </c>
      <c r="DA1017">
        <f t="shared" si="152"/>
        <v>1</v>
      </c>
      <c r="DB1017">
        <v>0</v>
      </c>
    </row>
    <row r="1018" spans="1:106" x14ac:dyDescent="0.2">
      <c r="A1018">
        <f>ROW(Source!A393)</f>
        <v>393</v>
      </c>
      <c r="B1018">
        <v>33034105</v>
      </c>
      <c r="C1018">
        <v>33036830</v>
      </c>
      <c r="D1018">
        <v>32517784</v>
      </c>
      <c r="E1018">
        <v>1</v>
      </c>
      <c r="F1018">
        <v>1</v>
      </c>
      <c r="G1018">
        <v>19</v>
      </c>
      <c r="H1018">
        <v>3</v>
      </c>
      <c r="I1018" t="s">
        <v>840</v>
      </c>
      <c r="J1018" t="s">
        <v>841</v>
      </c>
      <c r="K1018" t="s">
        <v>842</v>
      </c>
      <c r="L1018">
        <v>1339</v>
      </c>
      <c r="N1018">
        <v>1007</v>
      </c>
      <c r="O1018" t="s">
        <v>830</v>
      </c>
      <c r="P1018" t="s">
        <v>830</v>
      </c>
      <c r="Q1018">
        <v>1</v>
      </c>
      <c r="W1018">
        <v>0</v>
      </c>
      <c r="X1018">
        <v>966492149</v>
      </c>
      <c r="Y1018">
        <v>0.69</v>
      </c>
      <c r="AA1018">
        <v>5631.96</v>
      </c>
      <c r="AB1018">
        <v>0</v>
      </c>
      <c r="AC1018">
        <v>0</v>
      </c>
      <c r="AD1018">
        <v>0</v>
      </c>
      <c r="AE1018">
        <v>5631.96</v>
      </c>
      <c r="AF1018">
        <v>0</v>
      </c>
      <c r="AG1018">
        <v>0</v>
      </c>
      <c r="AH1018">
        <v>0</v>
      </c>
      <c r="AI1018">
        <v>1</v>
      </c>
      <c r="AJ1018">
        <v>1</v>
      </c>
      <c r="AK1018">
        <v>1</v>
      </c>
      <c r="AL1018">
        <v>1</v>
      </c>
      <c r="AN1018">
        <v>0</v>
      </c>
      <c r="AO1018">
        <v>1</v>
      </c>
      <c r="AP1018">
        <v>0</v>
      </c>
      <c r="AQ1018">
        <v>0</v>
      </c>
      <c r="AR1018">
        <v>0</v>
      </c>
      <c r="AS1018" t="s">
        <v>3</v>
      </c>
      <c r="AT1018">
        <v>0.69</v>
      </c>
      <c r="AU1018" t="s">
        <v>3</v>
      </c>
      <c r="AV1018">
        <v>0</v>
      </c>
      <c r="AW1018">
        <v>2</v>
      </c>
      <c r="AX1018">
        <v>33036858</v>
      </c>
      <c r="AY1018">
        <v>1</v>
      </c>
      <c r="AZ1018">
        <v>0</v>
      </c>
      <c r="BA1018">
        <v>967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X1018">
        <f>Y1018*Source!I393</f>
        <v>4.1399999999999996E-3</v>
      </c>
      <c r="CY1018">
        <f t="shared" si="150"/>
        <v>5631.96</v>
      </c>
      <c r="CZ1018">
        <f t="shared" si="151"/>
        <v>5631.96</v>
      </c>
      <c r="DA1018">
        <f t="shared" si="152"/>
        <v>1</v>
      </c>
      <c r="DB1018">
        <v>0</v>
      </c>
    </row>
    <row r="1019" spans="1:106" x14ac:dyDescent="0.2">
      <c r="A1019">
        <f>ROW(Source!A393)</f>
        <v>393</v>
      </c>
      <c r="B1019">
        <v>33034105</v>
      </c>
      <c r="C1019">
        <v>33036830</v>
      </c>
      <c r="D1019">
        <v>32519911</v>
      </c>
      <c r="E1019">
        <v>1</v>
      </c>
      <c r="F1019">
        <v>1</v>
      </c>
      <c r="G1019">
        <v>19</v>
      </c>
      <c r="H1019">
        <v>3</v>
      </c>
      <c r="I1019" t="s">
        <v>843</v>
      </c>
      <c r="J1019" t="s">
        <v>844</v>
      </c>
      <c r="K1019" t="s">
        <v>845</v>
      </c>
      <c r="L1019">
        <v>1339</v>
      </c>
      <c r="N1019">
        <v>1007</v>
      </c>
      <c r="O1019" t="s">
        <v>830</v>
      </c>
      <c r="P1019" t="s">
        <v>830</v>
      </c>
      <c r="Q1019">
        <v>1</v>
      </c>
      <c r="W1019">
        <v>0</v>
      </c>
      <c r="X1019">
        <v>-1613524913</v>
      </c>
      <c r="Y1019">
        <v>102</v>
      </c>
      <c r="AA1019">
        <v>3195.93</v>
      </c>
      <c r="AB1019">
        <v>0</v>
      </c>
      <c r="AC1019">
        <v>0</v>
      </c>
      <c r="AD1019">
        <v>0</v>
      </c>
      <c r="AE1019">
        <v>3195.93</v>
      </c>
      <c r="AF1019">
        <v>0</v>
      </c>
      <c r="AG1019">
        <v>0</v>
      </c>
      <c r="AH1019">
        <v>0</v>
      </c>
      <c r="AI1019">
        <v>1</v>
      </c>
      <c r="AJ1019">
        <v>1</v>
      </c>
      <c r="AK1019">
        <v>1</v>
      </c>
      <c r="AL1019">
        <v>1</v>
      </c>
      <c r="AN1019">
        <v>0</v>
      </c>
      <c r="AO1019">
        <v>1</v>
      </c>
      <c r="AP1019">
        <v>0</v>
      </c>
      <c r="AQ1019">
        <v>0</v>
      </c>
      <c r="AR1019">
        <v>0</v>
      </c>
      <c r="AS1019" t="s">
        <v>3</v>
      </c>
      <c r="AT1019">
        <v>102</v>
      </c>
      <c r="AU1019" t="s">
        <v>3</v>
      </c>
      <c r="AV1019">
        <v>0</v>
      </c>
      <c r="AW1019">
        <v>2</v>
      </c>
      <c r="AX1019">
        <v>33036859</v>
      </c>
      <c r="AY1019">
        <v>1</v>
      </c>
      <c r="AZ1019">
        <v>0</v>
      </c>
      <c r="BA1019">
        <v>968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X1019">
        <f>Y1019*Source!I393</f>
        <v>0.61199999999999999</v>
      </c>
      <c r="CY1019">
        <f t="shared" si="150"/>
        <v>3195.93</v>
      </c>
      <c r="CZ1019">
        <f t="shared" si="151"/>
        <v>3195.93</v>
      </c>
      <c r="DA1019">
        <f t="shared" si="152"/>
        <v>1</v>
      </c>
      <c r="DB1019">
        <v>0</v>
      </c>
    </row>
    <row r="1020" spans="1:106" x14ac:dyDescent="0.2">
      <c r="A1020">
        <f>ROW(Source!A393)</f>
        <v>393</v>
      </c>
      <c r="B1020">
        <v>33034105</v>
      </c>
      <c r="C1020">
        <v>33036830</v>
      </c>
      <c r="D1020">
        <v>32521663</v>
      </c>
      <c r="E1020">
        <v>1</v>
      </c>
      <c r="F1020">
        <v>1</v>
      </c>
      <c r="G1020">
        <v>19</v>
      </c>
      <c r="H1020">
        <v>3</v>
      </c>
      <c r="I1020" t="s">
        <v>846</v>
      </c>
      <c r="J1020" t="s">
        <v>847</v>
      </c>
      <c r="K1020" t="s">
        <v>848</v>
      </c>
      <c r="L1020">
        <v>1327</v>
      </c>
      <c r="N1020">
        <v>1005</v>
      </c>
      <c r="O1020" t="s">
        <v>823</v>
      </c>
      <c r="P1020" t="s">
        <v>823</v>
      </c>
      <c r="Q1020">
        <v>1</v>
      </c>
      <c r="W1020">
        <v>0</v>
      </c>
      <c r="X1020">
        <v>603730207</v>
      </c>
      <c r="Y1020">
        <v>49.5</v>
      </c>
      <c r="AA1020">
        <v>207.09</v>
      </c>
      <c r="AB1020">
        <v>0</v>
      </c>
      <c r="AC1020">
        <v>0</v>
      </c>
      <c r="AD1020">
        <v>0</v>
      </c>
      <c r="AE1020">
        <v>207.09</v>
      </c>
      <c r="AF1020">
        <v>0</v>
      </c>
      <c r="AG1020">
        <v>0</v>
      </c>
      <c r="AH1020">
        <v>0</v>
      </c>
      <c r="AI1020">
        <v>1</v>
      </c>
      <c r="AJ1020">
        <v>1</v>
      </c>
      <c r="AK1020">
        <v>1</v>
      </c>
      <c r="AL1020">
        <v>1</v>
      </c>
      <c r="AN1020">
        <v>0</v>
      </c>
      <c r="AO1020">
        <v>1</v>
      </c>
      <c r="AP1020">
        <v>0</v>
      </c>
      <c r="AQ1020">
        <v>0</v>
      </c>
      <c r="AR1020">
        <v>0</v>
      </c>
      <c r="AS1020" t="s">
        <v>3</v>
      </c>
      <c r="AT1020">
        <v>49.5</v>
      </c>
      <c r="AU1020" t="s">
        <v>3</v>
      </c>
      <c r="AV1020">
        <v>0</v>
      </c>
      <c r="AW1020">
        <v>2</v>
      </c>
      <c r="AX1020">
        <v>33036860</v>
      </c>
      <c r="AY1020">
        <v>1</v>
      </c>
      <c r="AZ1020">
        <v>0</v>
      </c>
      <c r="BA1020">
        <v>969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X1020">
        <f>Y1020*Source!I393</f>
        <v>0.29699999999999999</v>
      </c>
      <c r="CY1020">
        <f t="shared" si="150"/>
        <v>207.09</v>
      </c>
      <c r="CZ1020">
        <f t="shared" si="151"/>
        <v>207.09</v>
      </c>
      <c r="DA1020">
        <f t="shared" si="152"/>
        <v>1</v>
      </c>
      <c r="DB1020">
        <v>0</v>
      </c>
    </row>
    <row r="1021" spans="1:106" x14ac:dyDescent="0.2">
      <c r="A1021">
        <f>ROW(Source!A396)</f>
        <v>396</v>
      </c>
      <c r="B1021">
        <v>33034105</v>
      </c>
      <c r="C1021">
        <v>33036863</v>
      </c>
      <c r="D1021">
        <v>32505425</v>
      </c>
      <c r="E1021">
        <v>19</v>
      </c>
      <c r="F1021">
        <v>1</v>
      </c>
      <c r="G1021">
        <v>19</v>
      </c>
      <c r="H1021">
        <v>1</v>
      </c>
      <c r="I1021" t="s">
        <v>795</v>
      </c>
      <c r="J1021" t="s">
        <v>3</v>
      </c>
      <c r="K1021" t="s">
        <v>796</v>
      </c>
      <c r="L1021">
        <v>1191</v>
      </c>
      <c r="N1021">
        <v>1013</v>
      </c>
      <c r="O1021" t="s">
        <v>797</v>
      </c>
      <c r="P1021" t="s">
        <v>797</v>
      </c>
      <c r="Q1021">
        <v>1</v>
      </c>
      <c r="W1021">
        <v>0</v>
      </c>
      <c r="X1021">
        <v>476480486</v>
      </c>
      <c r="Y1021">
        <v>36.11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1</v>
      </c>
      <c r="AJ1021">
        <v>1</v>
      </c>
      <c r="AK1021">
        <v>1</v>
      </c>
      <c r="AL1021">
        <v>1</v>
      </c>
      <c r="AN1021">
        <v>0</v>
      </c>
      <c r="AO1021">
        <v>1</v>
      </c>
      <c r="AP1021">
        <v>0</v>
      </c>
      <c r="AQ1021">
        <v>0</v>
      </c>
      <c r="AR1021">
        <v>0</v>
      </c>
      <c r="AS1021" t="s">
        <v>3</v>
      </c>
      <c r="AT1021">
        <v>36.11</v>
      </c>
      <c r="AU1021" t="s">
        <v>3</v>
      </c>
      <c r="AV1021">
        <v>1</v>
      </c>
      <c r="AW1021">
        <v>2</v>
      </c>
      <c r="AX1021">
        <v>33036869</v>
      </c>
      <c r="AY1021">
        <v>1</v>
      </c>
      <c r="AZ1021">
        <v>0</v>
      </c>
      <c r="BA1021">
        <v>970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X1021">
        <f>Y1021*Source!I396</f>
        <v>0.28888000000000003</v>
      </c>
      <c r="CY1021">
        <f>AD1021</f>
        <v>0</v>
      </c>
      <c r="CZ1021">
        <f>AH1021</f>
        <v>0</v>
      </c>
      <c r="DA1021">
        <f>AL1021</f>
        <v>1</v>
      </c>
      <c r="DB1021">
        <v>0</v>
      </c>
    </row>
    <row r="1022" spans="1:106" x14ac:dyDescent="0.2">
      <c r="A1022">
        <f>ROW(Source!A396)</f>
        <v>396</v>
      </c>
      <c r="B1022">
        <v>33034105</v>
      </c>
      <c r="C1022">
        <v>33036863</v>
      </c>
      <c r="D1022">
        <v>32516754</v>
      </c>
      <c r="E1022">
        <v>1</v>
      </c>
      <c r="F1022">
        <v>1</v>
      </c>
      <c r="G1022">
        <v>19</v>
      </c>
      <c r="H1022">
        <v>2</v>
      </c>
      <c r="I1022" t="s">
        <v>798</v>
      </c>
      <c r="J1022" t="s">
        <v>799</v>
      </c>
      <c r="K1022" t="s">
        <v>800</v>
      </c>
      <c r="L1022">
        <v>1368</v>
      </c>
      <c r="N1022">
        <v>1011</v>
      </c>
      <c r="O1022" t="s">
        <v>801</v>
      </c>
      <c r="P1022" t="s">
        <v>801</v>
      </c>
      <c r="Q1022">
        <v>1</v>
      </c>
      <c r="W1022">
        <v>0</v>
      </c>
      <c r="X1022">
        <v>-1683917449</v>
      </c>
      <c r="Y1022">
        <v>21.91</v>
      </c>
      <c r="AA1022">
        <v>0</v>
      </c>
      <c r="AB1022">
        <v>70.98</v>
      </c>
      <c r="AC1022">
        <v>6.52</v>
      </c>
      <c r="AD1022">
        <v>0</v>
      </c>
      <c r="AE1022">
        <v>0</v>
      </c>
      <c r="AF1022">
        <v>70.98</v>
      </c>
      <c r="AG1022">
        <v>6.52</v>
      </c>
      <c r="AH1022">
        <v>0</v>
      </c>
      <c r="AI1022">
        <v>1</v>
      </c>
      <c r="AJ1022">
        <v>1</v>
      </c>
      <c r="AK1022">
        <v>1</v>
      </c>
      <c r="AL1022">
        <v>1</v>
      </c>
      <c r="AN1022">
        <v>0</v>
      </c>
      <c r="AO1022">
        <v>1</v>
      </c>
      <c r="AP1022">
        <v>0</v>
      </c>
      <c r="AQ1022">
        <v>0</v>
      </c>
      <c r="AR1022">
        <v>0</v>
      </c>
      <c r="AS1022" t="s">
        <v>3</v>
      </c>
      <c r="AT1022">
        <v>21.91</v>
      </c>
      <c r="AU1022" t="s">
        <v>3</v>
      </c>
      <c r="AV1022">
        <v>0</v>
      </c>
      <c r="AW1022">
        <v>2</v>
      </c>
      <c r="AX1022">
        <v>33036870</v>
      </c>
      <c r="AY1022">
        <v>1</v>
      </c>
      <c r="AZ1022">
        <v>0</v>
      </c>
      <c r="BA1022">
        <v>971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X1022">
        <f>Y1022*Source!I396</f>
        <v>0.17527999999999999</v>
      </c>
      <c r="CY1022">
        <f>AB1022</f>
        <v>70.98</v>
      </c>
      <c r="CZ1022">
        <f>AF1022</f>
        <v>70.98</v>
      </c>
      <c r="DA1022">
        <f>AJ1022</f>
        <v>1</v>
      </c>
      <c r="DB1022">
        <v>0</v>
      </c>
    </row>
    <row r="1023" spans="1:106" x14ac:dyDescent="0.2">
      <c r="A1023">
        <f>ROW(Source!A396)</f>
        <v>396</v>
      </c>
      <c r="B1023">
        <v>33034105</v>
      </c>
      <c r="C1023">
        <v>33036863</v>
      </c>
      <c r="D1023">
        <v>32518977</v>
      </c>
      <c r="E1023">
        <v>1</v>
      </c>
      <c r="F1023">
        <v>1</v>
      </c>
      <c r="G1023">
        <v>19</v>
      </c>
      <c r="H1023">
        <v>3</v>
      </c>
      <c r="I1023" t="s">
        <v>802</v>
      </c>
      <c r="J1023" t="s">
        <v>803</v>
      </c>
      <c r="K1023" t="s">
        <v>804</v>
      </c>
      <c r="L1023">
        <v>1348</v>
      </c>
      <c r="N1023">
        <v>1009</v>
      </c>
      <c r="O1023" t="s">
        <v>19</v>
      </c>
      <c r="P1023" t="s">
        <v>19</v>
      </c>
      <c r="Q1023">
        <v>1000</v>
      </c>
      <c r="W1023">
        <v>0</v>
      </c>
      <c r="X1023">
        <v>-1592467254</v>
      </c>
      <c r="Y1023">
        <v>0.03</v>
      </c>
      <c r="AA1023">
        <v>117442.26</v>
      </c>
      <c r="AB1023">
        <v>0</v>
      </c>
      <c r="AC1023">
        <v>0</v>
      </c>
      <c r="AD1023">
        <v>0</v>
      </c>
      <c r="AE1023">
        <v>117442.26</v>
      </c>
      <c r="AF1023">
        <v>0</v>
      </c>
      <c r="AG1023">
        <v>0</v>
      </c>
      <c r="AH1023">
        <v>0</v>
      </c>
      <c r="AI1023">
        <v>1</v>
      </c>
      <c r="AJ1023">
        <v>1</v>
      </c>
      <c r="AK1023">
        <v>1</v>
      </c>
      <c r="AL1023">
        <v>1</v>
      </c>
      <c r="AN1023">
        <v>0</v>
      </c>
      <c r="AO1023">
        <v>1</v>
      </c>
      <c r="AP1023">
        <v>0</v>
      </c>
      <c r="AQ1023">
        <v>0</v>
      </c>
      <c r="AR1023">
        <v>0</v>
      </c>
      <c r="AS1023" t="s">
        <v>3</v>
      </c>
      <c r="AT1023">
        <v>0.03</v>
      </c>
      <c r="AU1023" t="s">
        <v>3</v>
      </c>
      <c r="AV1023">
        <v>0</v>
      </c>
      <c r="AW1023">
        <v>2</v>
      </c>
      <c r="AX1023">
        <v>33036871</v>
      </c>
      <c r="AY1023">
        <v>1</v>
      </c>
      <c r="AZ1023">
        <v>0</v>
      </c>
      <c r="BA1023">
        <v>972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X1023">
        <f>Y1023*Source!I396</f>
        <v>2.4000000000000001E-4</v>
      </c>
      <c r="CY1023">
        <f>AA1023</f>
        <v>117442.26</v>
      </c>
      <c r="CZ1023">
        <f>AE1023</f>
        <v>117442.26</v>
      </c>
      <c r="DA1023">
        <f>AI1023</f>
        <v>1</v>
      </c>
      <c r="DB1023">
        <v>0</v>
      </c>
    </row>
    <row r="1024" spans="1:106" x14ac:dyDescent="0.2">
      <c r="A1024">
        <f>ROW(Source!A396)</f>
        <v>396</v>
      </c>
      <c r="B1024">
        <v>33034105</v>
      </c>
      <c r="C1024">
        <v>33036863</v>
      </c>
      <c r="D1024">
        <v>32520163</v>
      </c>
      <c r="E1024">
        <v>1</v>
      </c>
      <c r="F1024">
        <v>1</v>
      </c>
      <c r="G1024">
        <v>19</v>
      </c>
      <c r="H1024">
        <v>3</v>
      </c>
      <c r="I1024" t="s">
        <v>25</v>
      </c>
      <c r="J1024" t="s">
        <v>27</v>
      </c>
      <c r="K1024" t="s">
        <v>26</v>
      </c>
      <c r="L1024">
        <v>1348</v>
      </c>
      <c r="N1024">
        <v>1009</v>
      </c>
      <c r="O1024" t="s">
        <v>19</v>
      </c>
      <c r="P1024" t="s">
        <v>19</v>
      </c>
      <c r="Q1024">
        <v>1000</v>
      </c>
      <c r="W1024">
        <v>0</v>
      </c>
      <c r="X1024">
        <v>-1467733540</v>
      </c>
      <c r="Y1024">
        <v>1</v>
      </c>
      <c r="AA1024">
        <v>53410.15</v>
      </c>
      <c r="AB1024">
        <v>0</v>
      </c>
      <c r="AC1024">
        <v>0</v>
      </c>
      <c r="AD1024">
        <v>0</v>
      </c>
      <c r="AE1024">
        <v>53410.15</v>
      </c>
      <c r="AF1024">
        <v>0</v>
      </c>
      <c r="AG1024">
        <v>0</v>
      </c>
      <c r="AH1024">
        <v>0</v>
      </c>
      <c r="AI1024">
        <v>1</v>
      </c>
      <c r="AJ1024">
        <v>1</v>
      </c>
      <c r="AK1024">
        <v>1</v>
      </c>
      <c r="AL1024">
        <v>1</v>
      </c>
      <c r="AN1024">
        <v>0</v>
      </c>
      <c r="AO1024">
        <v>1</v>
      </c>
      <c r="AP1024">
        <v>0</v>
      </c>
      <c r="AQ1024">
        <v>0</v>
      </c>
      <c r="AR1024">
        <v>0</v>
      </c>
      <c r="AS1024" t="s">
        <v>3</v>
      </c>
      <c r="AT1024">
        <v>1</v>
      </c>
      <c r="AU1024" t="s">
        <v>3</v>
      </c>
      <c r="AV1024">
        <v>0</v>
      </c>
      <c r="AW1024">
        <v>2</v>
      </c>
      <c r="AX1024">
        <v>33036872</v>
      </c>
      <c r="AY1024">
        <v>1</v>
      </c>
      <c r="AZ1024">
        <v>0</v>
      </c>
      <c r="BA1024">
        <v>973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X1024">
        <f>Y1024*Source!I396</f>
        <v>8.0000000000000002E-3</v>
      </c>
      <c r="CY1024">
        <f>AA1024</f>
        <v>53410.15</v>
      </c>
      <c r="CZ1024">
        <f>AE1024</f>
        <v>53410.15</v>
      </c>
      <c r="DA1024">
        <f>AI1024</f>
        <v>1</v>
      </c>
      <c r="DB1024">
        <v>0</v>
      </c>
    </row>
    <row r="1025" spans="1:106" x14ac:dyDescent="0.2">
      <c r="A1025">
        <f>ROW(Source!A396)</f>
        <v>396</v>
      </c>
      <c r="B1025">
        <v>33034105</v>
      </c>
      <c r="C1025">
        <v>33036863</v>
      </c>
      <c r="D1025">
        <v>32520163</v>
      </c>
      <c r="E1025">
        <v>1</v>
      </c>
      <c r="F1025">
        <v>1</v>
      </c>
      <c r="G1025">
        <v>19</v>
      </c>
      <c r="H1025">
        <v>3</v>
      </c>
      <c r="I1025" t="s">
        <v>25</v>
      </c>
      <c r="J1025" t="s">
        <v>27</v>
      </c>
      <c r="K1025" t="s">
        <v>26</v>
      </c>
      <c r="L1025">
        <v>1348</v>
      </c>
      <c r="N1025">
        <v>1009</v>
      </c>
      <c r="O1025" t="s">
        <v>19</v>
      </c>
      <c r="P1025" t="s">
        <v>19</v>
      </c>
      <c r="Q1025">
        <v>1000</v>
      </c>
      <c r="W1025">
        <v>0</v>
      </c>
      <c r="X1025">
        <v>-1467733540</v>
      </c>
      <c r="Y1025">
        <v>-1</v>
      </c>
      <c r="AA1025">
        <v>53410.15</v>
      </c>
      <c r="AB1025">
        <v>0</v>
      </c>
      <c r="AC1025">
        <v>0</v>
      </c>
      <c r="AD1025">
        <v>0</v>
      </c>
      <c r="AE1025">
        <v>53410.15</v>
      </c>
      <c r="AF1025">
        <v>0</v>
      </c>
      <c r="AG1025">
        <v>0</v>
      </c>
      <c r="AH1025">
        <v>0</v>
      </c>
      <c r="AI1025">
        <v>1</v>
      </c>
      <c r="AJ1025">
        <v>1</v>
      </c>
      <c r="AK1025">
        <v>1</v>
      </c>
      <c r="AL1025">
        <v>1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 t="s">
        <v>3</v>
      </c>
      <c r="AT1025">
        <v>-1</v>
      </c>
      <c r="AU1025" t="s">
        <v>3</v>
      </c>
      <c r="AV1025">
        <v>0</v>
      </c>
      <c r="AW1025">
        <v>1</v>
      </c>
      <c r="AX1025">
        <v>-1</v>
      </c>
      <c r="AY1025">
        <v>0</v>
      </c>
      <c r="AZ1025">
        <v>0</v>
      </c>
      <c r="BA1025" t="s">
        <v>3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X1025">
        <f>Y1025*Source!I396</f>
        <v>-8.0000000000000002E-3</v>
      </c>
      <c r="CY1025">
        <f>AA1025</f>
        <v>53410.15</v>
      </c>
      <c r="CZ1025">
        <f>AE1025</f>
        <v>53410.15</v>
      </c>
      <c r="DA1025">
        <f>AI1025</f>
        <v>1</v>
      </c>
      <c r="DB1025">
        <v>0</v>
      </c>
    </row>
    <row r="1026" spans="1:106" x14ac:dyDescent="0.2">
      <c r="A1026">
        <f>ROW(Source!A398)</f>
        <v>398</v>
      </c>
      <c r="B1026">
        <v>33034105</v>
      </c>
      <c r="C1026">
        <v>33036874</v>
      </c>
      <c r="D1026">
        <v>32505425</v>
      </c>
      <c r="E1026">
        <v>19</v>
      </c>
      <c r="F1026">
        <v>1</v>
      </c>
      <c r="G1026">
        <v>19</v>
      </c>
      <c r="H1026">
        <v>1</v>
      </c>
      <c r="I1026" t="s">
        <v>795</v>
      </c>
      <c r="J1026" t="s">
        <v>3</v>
      </c>
      <c r="K1026" t="s">
        <v>796</v>
      </c>
      <c r="L1026">
        <v>1191</v>
      </c>
      <c r="N1026">
        <v>1013</v>
      </c>
      <c r="O1026" t="s">
        <v>797</v>
      </c>
      <c r="P1026" t="s">
        <v>797</v>
      </c>
      <c r="Q1026">
        <v>1</v>
      </c>
      <c r="W1026">
        <v>0</v>
      </c>
      <c r="X1026">
        <v>476480486</v>
      </c>
      <c r="Y1026">
        <v>453.1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1</v>
      </c>
      <c r="AJ1026">
        <v>1</v>
      </c>
      <c r="AK1026">
        <v>1</v>
      </c>
      <c r="AL1026">
        <v>1</v>
      </c>
      <c r="AN1026">
        <v>0</v>
      </c>
      <c r="AO1026">
        <v>1</v>
      </c>
      <c r="AP1026">
        <v>0</v>
      </c>
      <c r="AQ1026">
        <v>0</v>
      </c>
      <c r="AR1026">
        <v>0</v>
      </c>
      <c r="AS1026" t="s">
        <v>3</v>
      </c>
      <c r="AT1026">
        <v>453.1</v>
      </c>
      <c r="AU1026" t="s">
        <v>3</v>
      </c>
      <c r="AV1026">
        <v>1</v>
      </c>
      <c r="AW1026">
        <v>2</v>
      </c>
      <c r="AX1026">
        <v>33036890</v>
      </c>
      <c r="AY1026">
        <v>1</v>
      </c>
      <c r="AZ1026">
        <v>0</v>
      </c>
      <c r="BA1026">
        <v>974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X1026">
        <f>Y1026*Source!I398</f>
        <v>0.53918900000000003</v>
      </c>
      <c r="CY1026">
        <f>AD1026</f>
        <v>0</v>
      </c>
      <c r="CZ1026">
        <f>AH1026</f>
        <v>0</v>
      </c>
      <c r="DA1026">
        <f>AL1026</f>
        <v>1</v>
      </c>
      <c r="DB1026">
        <v>0</v>
      </c>
    </row>
    <row r="1027" spans="1:106" x14ac:dyDescent="0.2">
      <c r="A1027">
        <f>ROW(Source!A398)</f>
        <v>398</v>
      </c>
      <c r="B1027">
        <v>33034105</v>
      </c>
      <c r="C1027">
        <v>33036874</v>
      </c>
      <c r="D1027">
        <v>32517073</v>
      </c>
      <c r="E1027">
        <v>1</v>
      </c>
      <c r="F1027">
        <v>1</v>
      </c>
      <c r="G1027">
        <v>19</v>
      </c>
      <c r="H1027">
        <v>2</v>
      </c>
      <c r="I1027" t="s">
        <v>805</v>
      </c>
      <c r="J1027" t="s">
        <v>806</v>
      </c>
      <c r="K1027" t="s">
        <v>807</v>
      </c>
      <c r="L1027">
        <v>1368</v>
      </c>
      <c r="N1027">
        <v>1011</v>
      </c>
      <c r="O1027" t="s">
        <v>801</v>
      </c>
      <c r="P1027" t="s">
        <v>801</v>
      </c>
      <c r="Q1027">
        <v>1</v>
      </c>
      <c r="W1027">
        <v>0</v>
      </c>
      <c r="X1027">
        <v>-865246060</v>
      </c>
      <c r="Y1027">
        <v>1.38</v>
      </c>
      <c r="AA1027">
        <v>0</v>
      </c>
      <c r="AB1027">
        <v>3.37</v>
      </c>
      <c r="AC1027">
        <v>0.85</v>
      </c>
      <c r="AD1027">
        <v>0</v>
      </c>
      <c r="AE1027">
        <v>0</v>
      </c>
      <c r="AF1027">
        <v>3.37</v>
      </c>
      <c r="AG1027">
        <v>0.85</v>
      </c>
      <c r="AH1027">
        <v>0</v>
      </c>
      <c r="AI1027">
        <v>1</v>
      </c>
      <c r="AJ1027">
        <v>1</v>
      </c>
      <c r="AK1027">
        <v>1</v>
      </c>
      <c r="AL1027">
        <v>1</v>
      </c>
      <c r="AN1027">
        <v>0</v>
      </c>
      <c r="AO1027">
        <v>1</v>
      </c>
      <c r="AP1027">
        <v>0</v>
      </c>
      <c r="AQ1027">
        <v>0</v>
      </c>
      <c r="AR1027">
        <v>0</v>
      </c>
      <c r="AS1027" t="s">
        <v>3</v>
      </c>
      <c r="AT1027">
        <v>1.38</v>
      </c>
      <c r="AU1027" t="s">
        <v>3</v>
      </c>
      <c r="AV1027">
        <v>0</v>
      </c>
      <c r="AW1027">
        <v>2</v>
      </c>
      <c r="AX1027">
        <v>33036891</v>
      </c>
      <c r="AY1027">
        <v>1</v>
      </c>
      <c r="AZ1027">
        <v>0</v>
      </c>
      <c r="BA1027">
        <v>975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X1027">
        <f>Y1027*Source!I398</f>
        <v>1.6421999999999999E-3</v>
      </c>
      <c r="CY1027">
        <f>AB1027</f>
        <v>3.37</v>
      </c>
      <c r="CZ1027">
        <f>AF1027</f>
        <v>3.37</v>
      </c>
      <c r="DA1027">
        <f>AJ1027</f>
        <v>1</v>
      </c>
      <c r="DB1027">
        <v>0</v>
      </c>
    </row>
    <row r="1028" spans="1:106" x14ac:dyDescent="0.2">
      <c r="A1028">
        <f>ROW(Source!A398)</f>
        <v>398</v>
      </c>
      <c r="B1028">
        <v>33034105</v>
      </c>
      <c r="C1028">
        <v>33036874</v>
      </c>
      <c r="D1028">
        <v>32516433</v>
      </c>
      <c r="E1028">
        <v>1</v>
      </c>
      <c r="F1028">
        <v>1</v>
      </c>
      <c r="G1028">
        <v>19</v>
      </c>
      <c r="H1028">
        <v>2</v>
      </c>
      <c r="I1028" t="s">
        <v>808</v>
      </c>
      <c r="J1028" t="s">
        <v>809</v>
      </c>
      <c r="K1028" t="s">
        <v>810</v>
      </c>
      <c r="L1028">
        <v>1368</v>
      </c>
      <c r="N1028">
        <v>1011</v>
      </c>
      <c r="O1028" t="s">
        <v>801</v>
      </c>
      <c r="P1028" t="s">
        <v>801</v>
      </c>
      <c r="Q1028">
        <v>1</v>
      </c>
      <c r="W1028">
        <v>0</v>
      </c>
      <c r="X1028">
        <v>1483315828</v>
      </c>
      <c r="Y1028">
        <v>0.31</v>
      </c>
      <c r="AA1028">
        <v>0</v>
      </c>
      <c r="AB1028">
        <v>566.44000000000005</v>
      </c>
      <c r="AC1028">
        <v>281.27999999999997</v>
      </c>
      <c r="AD1028">
        <v>0</v>
      </c>
      <c r="AE1028">
        <v>0</v>
      </c>
      <c r="AF1028">
        <v>566.44000000000005</v>
      </c>
      <c r="AG1028">
        <v>281.27999999999997</v>
      </c>
      <c r="AH1028">
        <v>0</v>
      </c>
      <c r="AI1028">
        <v>1</v>
      </c>
      <c r="AJ1028">
        <v>1</v>
      </c>
      <c r="AK1028">
        <v>1</v>
      </c>
      <c r="AL1028">
        <v>1</v>
      </c>
      <c r="AN1028">
        <v>0</v>
      </c>
      <c r="AO1028">
        <v>1</v>
      </c>
      <c r="AP1028">
        <v>0</v>
      </c>
      <c r="AQ1028">
        <v>0</v>
      </c>
      <c r="AR1028">
        <v>0</v>
      </c>
      <c r="AS1028" t="s">
        <v>3</v>
      </c>
      <c r="AT1028">
        <v>0.31</v>
      </c>
      <c r="AU1028" t="s">
        <v>3</v>
      </c>
      <c r="AV1028">
        <v>0</v>
      </c>
      <c r="AW1028">
        <v>2</v>
      </c>
      <c r="AX1028">
        <v>33036892</v>
      </c>
      <c r="AY1028">
        <v>1</v>
      </c>
      <c r="AZ1028">
        <v>0</v>
      </c>
      <c r="BA1028">
        <v>976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X1028">
        <f>Y1028*Source!I398</f>
        <v>3.6890000000000002E-4</v>
      </c>
      <c r="CY1028">
        <f>AB1028</f>
        <v>566.44000000000005</v>
      </c>
      <c r="CZ1028">
        <f>AF1028</f>
        <v>566.44000000000005</v>
      </c>
      <c r="DA1028">
        <f>AJ1028</f>
        <v>1</v>
      </c>
      <c r="DB1028">
        <v>0</v>
      </c>
    </row>
    <row r="1029" spans="1:106" x14ac:dyDescent="0.2">
      <c r="A1029">
        <f>ROW(Source!A398)</f>
        <v>398</v>
      </c>
      <c r="B1029">
        <v>33034105</v>
      </c>
      <c r="C1029">
        <v>33036874</v>
      </c>
      <c r="D1029">
        <v>32516599</v>
      </c>
      <c r="E1029">
        <v>1</v>
      </c>
      <c r="F1029">
        <v>1</v>
      </c>
      <c r="G1029">
        <v>19</v>
      </c>
      <c r="H1029">
        <v>2</v>
      </c>
      <c r="I1029" t="s">
        <v>811</v>
      </c>
      <c r="J1029" t="s">
        <v>812</v>
      </c>
      <c r="K1029" t="s">
        <v>813</v>
      </c>
      <c r="L1029">
        <v>1368</v>
      </c>
      <c r="N1029">
        <v>1011</v>
      </c>
      <c r="O1029" t="s">
        <v>801</v>
      </c>
      <c r="P1029" t="s">
        <v>801</v>
      </c>
      <c r="Q1029">
        <v>1</v>
      </c>
      <c r="W1029">
        <v>0</v>
      </c>
      <c r="X1029">
        <v>47389749</v>
      </c>
      <c r="Y1029">
        <v>26.25</v>
      </c>
      <c r="AA1029">
        <v>0</v>
      </c>
      <c r="AB1029">
        <v>9.7100000000000009</v>
      </c>
      <c r="AC1029">
        <v>2.25</v>
      </c>
      <c r="AD1029">
        <v>0</v>
      </c>
      <c r="AE1029">
        <v>0</v>
      </c>
      <c r="AF1029">
        <v>9.7100000000000009</v>
      </c>
      <c r="AG1029">
        <v>2.25</v>
      </c>
      <c r="AH1029">
        <v>0</v>
      </c>
      <c r="AI1029">
        <v>1</v>
      </c>
      <c r="AJ1029">
        <v>1</v>
      </c>
      <c r="AK1029">
        <v>1</v>
      </c>
      <c r="AL1029">
        <v>1</v>
      </c>
      <c r="AN1029">
        <v>0</v>
      </c>
      <c r="AO1029">
        <v>1</v>
      </c>
      <c r="AP1029">
        <v>0</v>
      </c>
      <c r="AQ1029">
        <v>0</v>
      </c>
      <c r="AR1029">
        <v>0</v>
      </c>
      <c r="AS1029" t="s">
        <v>3</v>
      </c>
      <c r="AT1029">
        <v>26.25</v>
      </c>
      <c r="AU1029" t="s">
        <v>3</v>
      </c>
      <c r="AV1029">
        <v>0</v>
      </c>
      <c r="AW1029">
        <v>2</v>
      </c>
      <c r="AX1029">
        <v>33036893</v>
      </c>
      <c r="AY1029">
        <v>1</v>
      </c>
      <c r="AZ1029">
        <v>0</v>
      </c>
      <c r="BA1029">
        <v>977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X1029">
        <f>Y1029*Source!I398</f>
        <v>3.1237500000000001E-2</v>
      </c>
      <c r="CY1029">
        <f>AB1029</f>
        <v>9.7100000000000009</v>
      </c>
      <c r="CZ1029">
        <f>AF1029</f>
        <v>9.7100000000000009</v>
      </c>
      <c r="DA1029">
        <f>AJ1029</f>
        <v>1</v>
      </c>
      <c r="DB1029">
        <v>0</v>
      </c>
    </row>
    <row r="1030" spans="1:106" x14ac:dyDescent="0.2">
      <c r="A1030">
        <f>ROW(Source!A398)</f>
        <v>398</v>
      </c>
      <c r="B1030">
        <v>33034105</v>
      </c>
      <c r="C1030">
        <v>33036874</v>
      </c>
      <c r="D1030">
        <v>32517836</v>
      </c>
      <c r="E1030">
        <v>1</v>
      </c>
      <c r="F1030">
        <v>1</v>
      </c>
      <c r="G1030">
        <v>19</v>
      </c>
      <c r="H1030">
        <v>3</v>
      </c>
      <c r="I1030" t="s">
        <v>814</v>
      </c>
      <c r="J1030" t="s">
        <v>815</v>
      </c>
      <c r="K1030" t="s">
        <v>816</v>
      </c>
      <c r="L1030">
        <v>1348</v>
      </c>
      <c r="N1030">
        <v>1009</v>
      </c>
      <c r="O1030" t="s">
        <v>19</v>
      </c>
      <c r="P1030" t="s">
        <v>19</v>
      </c>
      <c r="Q1030">
        <v>1000</v>
      </c>
      <c r="W1030">
        <v>0</v>
      </c>
      <c r="X1030">
        <v>1571432467</v>
      </c>
      <c r="Y1030">
        <v>0.04</v>
      </c>
      <c r="AA1030">
        <v>31493.279999999999</v>
      </c>
      <c r="AB1030">
        <v>0</v>
      </c>
      <c r="AC1030">
        <v>0</v>
      </c>
      <c r="AD1030">
        <v>0</v>
      </c>
      <c r="AE1030">
        <v>31493.279999999999</v>
      </c>
      <c r="AF1030">
        <v>0</v>
      </c>
      <c r="AG1030">
        <v>0</v>
      </c>
      <c r="AH1030">
        <v>0</v>
      </c>
      <c r="AI1030">
        <v>1</v>
      </c>
      <c r="AJ1030">
        <v>1</v>
      </c>
      <c r="AK1030">
        <v>1</v>
      </c>
      <c r="AL1030">
        <v>1</v>
      </c>
      <c r="AN1030">
        <v>0</v>
      </c>
      <c r="AO1030">
        <v>1</v>
      </c>
      <c r="AP1030">
        <v>0</v>
      </c>
      <c r="AQ1030">
        <v>0</v>
      </c>
      <c r="AR1030">
        <v>0</v>
      </c>
      <c r="AS1030" t="s">
        <v>3</v>
      </c>
      <c r="AT1030">
        <v>0.04</v>
      </c>
      <c r="AU1030" t="s">
        <v>3</v>
      </c>
      <c r="AV1030">
        <v>0</v>
      </c>
      <c r="AW1030">
        <v>2</v>
      </c>
      <c r="AX1030">
        <v>33036894</v>
      </c>
      <c r="AY1030">
        <v>1</v>
      </c>
      <c r="AZ1030">
        <v>0</v>
      </c>
      <c r="BA1030">
        <v>978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X1030">
        <f>Y1030*Source!I398</f>
        <v>4.7600000000000005E-5</v>
      </c>
      <c r="CY1030">
        <f t="shared" ref="CY1030:CY1040" si="153">AA1030</f>
        <v>31493.279999999999</v>
      </c>
      <c r="CZ1030">
        <f t="shared" ref="CZ1030:CZ1040" si="154">AE1030</f>
        <v>31493.279999999999</v>
      </c>
      <c r="DA1030">
        <f t="shared" ref="DA1030:DA1040" si="155">AI1030</f>
        <v>1</v>
      </c>
      <c r="DB1030">
        <v>0</v>
      </c>
    </row>
    <row r="1031" spans="1:106" x14ac:dyDescent="0.2">
      <c r="A1031">
        <f>ROW(Source!A398)</f>
        <v>398</v>
      </c>
      <c r="B1031">
        <v>33034105</v>
      </c>
      <c r="C1031">
        <v>33036874</v>
      </c>
      <c r="D1031">
        <v>32518156</v>
      </c>
      <c r="E1031">
        <v>1</v>
      </c>
      <c r="F1031">
        <v>1</v>
      </c>
      <c r="G1031">
        <v>19</v>
      </c>
      <c r="H1031">
        <v>3</v>
      </c>
      <c r="I1031" t="s">
        <v>817</v>
      </c>
      <c r="J1031" t="s">
        <v>818</v>
      </c>
      <c r="K1031" t="s">
        <v>819</v>
      </c>
      <c r="L1031">
        <v>1348</v>
      </c>
      <c r="N1031">
        <v>1009</v>
      </c>
      <c r="O1031" t="s">
        <v>19</v>
      </c>
      <c r="P1031" t="s">
        <v>19</v>
      </c>
      <c r="Q1031">
        <v>1000</v>
      </c>
      <c r="W1031">
        <v>0</v>
      </c>
      <c r="X1031">
        <v>1574046373</v>
      </c>
      <c r="Y1031">
        <v>3.6999999999999998E-2</v>
      </c>
      <c r="AA1031">
        <v>45454.3</v>
      </c>
      <c r="AB1031">
        <v>0</v>
      </c>
      <c r="AC1031">
        <v>0</v>
      </c>
      <c r="AD1031">
        <v>0</v>
      </c>
      <c r="AE1031">
        <v>45454.3</v>
      </c>
      <c r="AF1031">
        <v>0</v>
      </c>
      <c r="AG1031">
        <v>0</v>
      </c>
      <c r="AH1031">
        <v>0</v>
      </c>
      <c r="AI1031">
        <v>1</v>
      </c>
      <c r="AJ1031">
        <v>1</v>
      </c>
      <c r="AK1031">
        <v>1</v>
      </c>
      <c r="AL1031">
        <v>1</v>
      </c>
      <c r="AN1031">
        <v>0</v>
      </c>
      <c r="AO1031">
        <v>1</v>
      </c>
      <c r="AP1031">
        <v>0</v>
      </c>
      <c r="AQ1031">
        <v>0</v>
      </c>
      <c r="AR1031">
        <v>0</v>
      </c>
      <c r="AS1031" t="s">
        <v>3</v>
      </c>
      <c r="AT1031">
        <v>3.6999999999999998E-2</v>
      </c>
      <c r="AU1031" t="s">
        <v>3</v>
      </c>
      <c r="AV1031">
        <v>0</v>
      </c>
      <c r="AW1031">
        <v>2</v>
      </c>
      <c r="AX1031">
        <v>33036895</v>
      </c>
      <c r="AY1031">
        <v>1</v>
      </c>
      <c r="AZ1031">
        <v>0</v>
      </c>
      <c r="BA1031">
        <v>979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X1031">
        <f>Y1031*Source!I398</f>
        <v>4.4030000000000004E-5</v>
      </c>
      <c r="CY1031">
        <f t="shared" si="153"/>
        <v>45454.3</v>
      </c>
      <c r="CZ1031">
        <f t="shared" si="154"/>
        <v>45454.3</v>
      </c>
      <c r="DA1031">
        <f t="shared" si="155"/>
        <v>1</v>
      </c>
      <c r="DB1031">
        <v>0</v>
      </c>
    </row>
    <row r="1032" spans="1:106" x14ac:dyDescent="0.2">
      <c r="A1032">
        <f>ROW(Source!A398)</f>
        <v>398</v>
      </c>
      <c r="B1032">
        <v>33034105</v>
      </c>
      <c r="C1032">
        <v>33036874</v>
      </c>
      <c r="D1032">
        <v>32518894</v>
      </c>
      <c r="E1032">
        <v>1</v>
      </c>
      <c r="F1032">
        <v>1</v>
      </c>
      <c r="G1032">
        <v>19</v>
      </c>
      <c r="H1032">
        <v>3</v>
      </c>
      <c r="I1032" t="s">
        <v>820</v>
      </c>
      <c r="J1032" t="s">
        <v>821</v>
      </c>
      <c r="K1032" t="s">
        <v>822</v>
      </c>
      <c r="L1032">
        <v>1327</v>
      </c>
      <c r="N1032">
        <v>1005</v>
      </c>
      <c r="O1032" t="s">
        <v>823</v>
      </c>
      <c r="P1032" t="s">
        <v>823</v>
      </c>
      <c r="Q1032">
        <v>1</v>
      </c>
      <c r="W1032">
        <v>0</v>
      </c>
      <c r="X1032">
        <v>-1132375348</v>
      </c>
      <c r="Y1032">
        <v>5.6</v>
      </c>
      <c r="AA1032">
        <v>63.78</v>
      </c>
      <c r="AB1032">
        <v>0</v>
      </c>
      <c r="AC1032">
        <v>0</v>
      </c>
      <c r="AD1032">
        <v>0</v>
      </c>
      <c r="AE1032">
        <v>63.78</v>
      </c>
      <c r="AF1032">
        <v>0</v>
      </c>
      <c r="AG1032">
        <v>0</v>
      </c>
      <c r="AH1032">
        <v>0</v>
      </c>
      <c r="AI1032">
        <v>1</v>
      </c>
      <c r="AJ1032">
        <v>1</v>
      </c>
      <c r="AK1032">
        <v>1</v>
      </c>
      <c r="AL1032">
        <v>1</v>
      </c>
      <c r="AN1032">
        <v>0</v>
      </c>
      <c r="AO1032">
        <v>1</v>
      </c>
      <c r="AP1032">
        <v>0</v>
      </c>
      <c r="AQ1032">
        <v>0</v>
      </c>
      <c r="AR1032">
        <v>0</v>
      </c>
      <c r="AS1032" t="s">
        <v>3</v>
      </c>
      <c r="AT1032">
        <v>5.6</v>
      </c>
      <c r="AU1032" t="s">
        <v>3</v>
      </c>
      <c r="AV1032">
        <v>0</v>
      </c>
      <c r="AW1032">
        <v>2</v>
      </c>
      <c r="AX1032">
        <v>33036897</v>
      </c>
      <c r="AY1032">
        <v>1</v>
      </c>
      <c r="AZ1032">
        <v>0</v>
      </c>
      <c r="BA1032">
        <v>980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X1032">
        <f>Y1032*Source!I398</f>
        <v>6.6639999999999998E-3</v>
      </c>
      <c r="CY1032">
        <f t="shared" si="153"/>
        <v>63.78</v>
      </c>
      <c r="CZ1032">
        <f t="shared" si="154"/>
        <v>63.78</v>
      </c>
      <c r="DA1032">
        <f t="shared" si="155"/>
        <v>1</v>
      </c>
      <c r="DB1032">
        <v>0</v>
      </c>
    </row>
    <row r="1033" spans="1:106" x14ac:dyDescent="0.2">
      <c r="A1033">
        <f>ROW(Source!A398)</f>
        <v>398</v>
      </c>
      <c r="B1033">
        <v>33034105</v>
      </c>
      <c r="C1033">
        <v>33036874</v>
      </c>
      <c r="D1033">
        <v>32517311</v>
      </c>
      <c r="E1033">
        <v>1</v>
      </c>
      <c r="F1033">
        <v>1</v>
      </c>
      <c r="G1033">
        <v>19</v>
      </c>
      <c r="H1033">
        <v>3</v>
      </c>
      <c r="I1033" t="s">
        <v>824</v>
      </c>
      <c r="J1033" t="s">
        <v>825</v>
      </c>
      <c r="K1033" t="s">
        <v>826</v>
      </c>
      <c r="L1033">
        <v>1348</v>
      </c>
      <c r="N1033">
        <v>1009</v>
      </c>
      <c r="O1033" t="s">
        <v>19</v>
      </c>
      <c r="P1033" t="s">
        <v>19</v>
      </c>
      <c r="Q1033">
        <v>1000</v>
      </c>
      <c r="W1033">
        <v>0</v>
      </c>
      <c r="X1033">
        <v>1471527661</v>
      </c>
      <c r="Y1033">
        <v>0.05</v>
      </c>
      <c r="AA1033">
        <v>4752.91</v>
      </c>
      <c r="AB1033">
        <v>0</v>
      </c>
      <c r="AC1033">
        <v>0</v>
      </c>
      <c r="AD1033">
        <v>0</v>
      </c>
      <c r="AE1033">
        <v>4752.91</v>
      </c>
      <c r="AF1033">
        <v>0</v>
      </c>
      <c r="AG1033">
        <v>0</v>
      </c>
      <c r="AH1033">
        <v>0</v>
      </c>
      <c r="AI1033">
        <v>1</v>
      </c>
      <c r="AJ1033">
        <v>1</v>
      </c>
      <c r="AK1033">
        <v>1</v>
      </c>
      <c r="AL1033">
        <v>1</v>
      </c>
      <c r="AN1033">
        <v>0</v>
      </c>
      <c r="AO1033">
        <v>1</v>
      </c>
      <c r="AP1033">
        <v>0</v>
      </c>
      <c r="AQ1033">
        <v>0</v>
      </c>
      <c r="AR1033">
        <v>0</v>
      </c>
      <c r="AS1033" t="s">
        <v>3</v>
      </c>
      <c r="AT1033">
        <v>0.05</v>
      </c>
      <c r="AU1033" t="s">
        <v>3</v>
      </c>
      <c r="AV1033">
        <v>0</v>
      </c>
      <c r="AW1033">
        <v>2</v>
      </c>
      <c r="AX1033">
        <v>33036896</v>
      </c>
      <c r="AY1033">
        <v>1</v>
      </c>
      <c r="AZ1033">
        <v>0</v>
      </c>
      <c r="BA1033">
        <v>981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X1033">
        <f>Y1033*Source!I398</f>
        <v>5.950000000000001E-5</v>
      </c>
      <c r="CY1033">
        <f t="shared" si="153"/>
        <v>4752.91</v>
      </c>
      <c r="CZ1033">
        <f t="shared" si="154"/>
        <v>4752.91</v>
      </c>
      <c r="DA1033">
        <f t="shared" si="155"/>
        <v>1</v>
      </c>
      <c r="DB1033">
        <v>0</v>
      </c>
    </row>
    <row r="1034" spans="1:106" x14ac:dyDescent="0.2">
      <c r="A1034">
        <f>ROW(Source!A398)</f>
        <v>398</v>
      </c>
      <c r="B1034">
        <v>33034105</v>
      </c>
      <c r="C1034">
        <v>33036874</v>
      </c>
      <c r="D1034">
        <v>32519061</v>
      </c>
      <c r="E1034">
        <v>1</v>
      </c>
      <c r="F1034">
        <v>1</v>
      </c>
      <c r="G1034">
        <v>19</v>
      </c>
      <c r="H1034">
        <v>3</v>
      </c>
      <c r="I1034" t="s">
        <v>827</v>
      </c>
      <c r="J1034" t="s">
        <v>828</v>
      </c>
      <c r="K1034" t="s">
        <v>829</v>
      </c>
      <c r="L1034">
        <v>1339</v>
      </c>
      <c r="N1034">
        <v>1007</v>
      </c>
      <c r="O1034" t="s">
        <v>830</v>
      </c>
      <c r="P1034" t="s">
        <v>830</v>
      </c>
      <c r="Q1034">
        <v>1</v>
      </c>
      <c r="W1034">
        <v>0</v>
      </c>
      <c r="X1034">
        <v>1653821073</v>
      </c>
      <c r="Y1034">
        <v>1.75</v>
      </c>
      <c r="AA1034">
        <v>29.98</v>
      </c>
      <c r="AB1034">
        <v>0</v>
      </c>
      <c r="AC1034">
        <v>0</v>
      </c>
      <c r="AD1034">
        <v>0</v>
      </c>
      <c r="AE1034">
        <v>29.98</v>
      </c>
      <c r="AF1034">
        <v>0</v>
      </c>
      <c r="AG1034">
        <v>0</v>
      </c>
      <c r="AH1034">
        <v>0</v>
      </c>
      <c r="AI1034">
        <v>1</v>
      </c>
      <c r="AJ1034">
        <v>1</v>
      </c>
      <c r="AK1034">
        <v>1</v>
      </c>
      <c r="AL1034">
        <v>1</v>
      </c>
      <c r="AN1034">
        <v>0</v>
      </c>
      <c r="AO1034">
        <v>1</v>
      </c>
      <c r="AP1034">
        <v>0</v>
      </c>
      <c r="AQ1034">
        <v>0</v>
      </c>
      <c r="AR1034">
        <v>0</v>
      </c>
      <c r="AS1034" t="s">
        <v>3</v>
      </c>
      <c r="AT1034">
        <v>1.75</v>
      </c>
      <c r="AU1034" t="s">
        <v>3</v>
      </c>
      <c r="AV1034">
        <v>0</v>
      </c>
      <c r="AW1034">
        <v>2</v>
      </c>
      <c r="AX1034">
        <v>33036898</v>
      </c>
      <c r="AY1034">
        <v>1</v>
      </c>
      <c r="AZ1034">
        <v>0</v>
      </c>
      <c r="BA1034">
        <v>982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X1034">
        <f>Y1034*Source!I398</f>
        <v>2.0825000000000001E-3</v>
      </c>
      <c r="CY1034">
        <f t="shared" si="153"/>
        <v>29.98</v>
      </c>
      <c r="CZ1034">
        <f t="shared" si="154"/>
        <v>29.98</v>
      </c>
      <c r="DA1034">
        <f t="shared" si="155"/>
        <v>1</v>
      </c>
      <c r="DB1034">
        <v>0</v>
      </c>
    </row>
    <row r="1035" spans="1:106" x14ac:dyDescent="0.2">
      <c r="A1035">
        <f>ROW(Source!A398)</f>
        <v>398</v>
      </c>
      <c r="B1035">
        <v>33034105</v>
      </c>
      <c r="C1035">
        <v>33036874</v>
      </c>
      <c r="D1035">
        <v>32517740</v>
      </c>
      <c r="E1035">
        <v>1</v>
      </c>
      <c r="F1035">
        <v>1</v>
      </c>
      <c r="G1035">
        <v>19</v>
      </c>
      <c r="H1035">
        <v>3</v>
      </c>
      <c r="I1035" t="s">
        <v>831</v>
      </c>
      <c r="J1035" t="s">
        <v>832</v>
      </c>
      <c r="K1035" t="s">
        <v>833</v>
      </c>
      <c r="L1035">
        <v>1339</v>
      </c>
      <c r="N1035">
        <v>1007</v>
      </c>
      <c r="O1035" t="s">
        <v>830</v>
      </c>
      <c r="P1035" t="s">
        <v>830</v>
      </c>
      <c r="Q1035">
        <v>1</v>
      </c>
      <c r="W1035">
        <v>0</v>
      </c>
      <c r="X1035">
        <v>-86784973</v>
      </c>
      <c r="Y1035">
        <v>0.08</v>
      </c>
      <c r="AA1035">
        <v>4993.7</v>
      </c>
      <c r="AB1035">
        <v>0</v>
      </c>
      <c r="AC1035">
        <v>0</v>
      </c>
      <c r="AD1035">
        <v>0</v>
      </c>
      <c r="AE1035">
        <v>4993.7</v>
      </c>
      <c r="AF1035">
        <v>0</v>
      </c>
      <c r="AG1035">
        <v>0</v>
      </c>
      <c r="AH1035">
        <v>0</v>
      </c>
      <c r="AI1035">
        <v>1</v>
      </c>
      <c r="AJ1035">
        <v>1</v>
      </c>
      <c r="AK1035">
        <v>1</v>
      </c>
      <c r="AL1035">
        <v>1</v>
      </c>
      <c r="AN1035">
        <v>0</v>
      </c>
      <c r="AO1035">
        <v>1</v>
      </c>
      <c r="AP1035">
        <v>0</v>
      </c>
      <c r="AQ1035">
        <v>0</v>
      </c>
      <c r="AR1035">
        <v>0</v>
      </c>
      <c r="AS1035" t="s">
        <v>3</v>
      </c>
      <c r="AT1035">
        <v>0.08</v>
      </c>
      <c r="AU1035" t="s">
        <v>3</v>
      </c>
      <c r="AV1035">
        <v>0</v>
      </c>
      <c r="AW1035">
        <v>2</v>
      </c>
      <c r="AX1035">
        <v>33036899</v>
      </c>
      <c r="AY1035">
        <v>1</v>
      </c>
      <c r="AZ1035">
        <v>0</v>
      </c>
      <c r="BA1035">
        <v>983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X1035">
        <f>Y1035*Source!I398</f>
        <v>9.520000000000001E-5</v>
      </c>
      <c r="CY1035">
        <f t="shared" si="153"/>
        <v>4993.7</v>
      </c>
      <c r="CZ1035">
        <f t="shared" si="154"/>
        <v>4993.7</v>
      </c>
      <c r="DA1035">
        <f t="shared" si="155"/>
        <v>1</v>
      </c>
      <c r="DB1035">
        <v>0</v>
      </c>
    </row>
    <row r="1036" spans="1:106" x14ac:dyDescent="0.2">
      <c r="A1036">
        <f>ROW(Source!A398)</f>
        <v>398</v>
      </c>
      <c r="B1036">
        <v>33034105</v>
      </c>
      <c r="C1036">
        <v>33036874</v>
      </c>
      <c r="D1036">
        <v>32517729</v>
      </c>
      <c r="E1036">
        <v>1</v>
      </c>
      <c r="F1036">
        <v>1</v>
      </c>
      <c r="G1036">
        <v>19</v>
      </c>
      <c r="H1036">
        <v>3</v>
      </c>
      <c r="I1036" t="s">
        <v>834</v>
      </c>
      <c r="J1036" t="s">
        <v>835</v>
      </c>
      <c r="K1036" t="s">
        <v>836</v>
      </c>
      <c r="L1036">
        <v>1339</v>
      </c>
      <c r="N1036">
        <v>1007</v>
      </c>
      <c r="O1036" t="s">
        <v>830</v>
      </c>
      <c r="P1036" t="s">
        <v>830</v>
      </c>
      <c r="Q1036">
        <v>1</v>
      </c>
      <c r="W1036">
        <v>0</v>
      </c>
      <c r="X1036">
        <v>-36459073</v>
      </c>
      <c r="Y1036">
        <v>0.69</v>
      </c>
      <c r="AA1036">
        <v>3762.19</v>
      </c>
      <c r="AB1036">
        <v>0</v>
      </c>
      <c r="AC1036">
        <v>0</v>
      </c>
      <c r="AD1036">
        <v>0</v>
      </c>
      <c r="AE1036">
        <v>3762.19</v>
      </c>
      <c r="AF1036">
        <v>0</v>
      </c>
      <c r="AG1036">
        <v>0</v>
      </c>
      <c r="AH1036">
        <v>0</v>
      </c>
      <c r="AI1036">
        <v>1</v>
      </c>
      <c r="AJ1036">
        <v>1</v>
      </c>
      <c r="AK1036">
        <v>1</v>
      </c>
      <c r="AL1036">
        <v>1</v>
      </c>
      <c r="AN1036">
        <v>0</v>
      </c>
      <c r="AO1036">
        <v>1</v>
      </c>
      <c r="AP1036">
        <v>0</v>
      </c>
      <c r="AQ1036">
        <v>0</v>
      </c>
      <c r="AR1036">
        <v>0</v>
      </c>
      <c r="AS1036" t="s">
        <v>3</v>
      </c>
      <c r="AT1036">
        <v>0.69</v>
      </c>
      <c r="AU1036" t="s">
        <v>3</v>
      </c>
      <c r="AV1036">
        <v>0</v>
      </c>
      <c r="AW1036">
        <v>2</v>
      </c>
      <c r="AX1036">
        <v>33036900</v>
      </c>
      <c r="AY1036">
        <v>1</v>
      </c>
      <c r="AZ1036">
        <v>0</v>
      </c>
      <c r="BA1036">
        <v>984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X1036">
        <f>Y1036*Source!I398</f>
        <v>8.2109999999999995E-4</v>
      </c>
      <c r="CY1036">
        <f t="shared" si="153"/>
        <v>3762.19</v>
      </c>
      <c r="CZ1036">
        <f t="shared" si="154"/>
        <v>3762.19</v>
      </c>
      <c r="DA1036">
        <f t="shared" si="155"/>
        <v>1</v>
      </c>
      <c r="DB1036">
        <v>0</v>
      </c>
    </row>
    <row r="1037" spans="1:106" x14ac:dyDescent="0.2">
      <c r="A1037">
        <f>ROW(Source!A398)</f>
        <v>398</v>
      </c>
      <c r="B1037">
        <v>33034105</v>
      </c>
      <c r="C1037">
        <v>33036874</v>
      </c>
      <c r="D1037">
        <v>32517783</v>
      </c>
      <c r="E1037">
        <v>1</v>
      </c>
      <c r="F1037">
        <v>1</v>
      </c>
      <c r="G1037">
        <v>19</v>
      </c>
      <c r="H1037">
        <v>3</v>
      </c>
      <c r="I1037" t="s">
        <v>837</v>
      </c>
      <c r="J1037" t="s">
        <v>838</v>
      </c>
      <c r="K1037" t="s">
        <v>839</v>
      </c>
      <c r="L1037">
        <v>1339</v>
      </c>
      <c r="N1037">
        <v>1007</v>
      </c>
      <c r="O1037" t="s">
        <v>830</v>
      </c>
      <c r="P1037" t="s">
        <v>830</v>
      </c>
      <c r="Q1037">
        <v>1</v>
      </c>
      <c r="W1037">
        <v>0</v>
      </c>
      <c r="X1037">
        <v>-1282603236</v>
      </c>
      <c r="Y1037">
        <v>0.2</v>
      </c>
      <c r="AA1037">
        <v>5631.96</v>
      </c>
      <c r="AB1037">
        <v>0</v>
      </c>
      <c r="AC1037">
        <v>0</v>
      </c>
      <c r="AD1037">
        <v>0</v>
      </c>
      <c r="AE1037">
        <v>5631.96</v>
      </c>
      <c r="AF1037">
        <v>0</v>
      </c>
      <c r="AG1037">
        <v>0</v>
      </c>
      <c r="AH1037">
        <v>0</v>
      </c>
      <c r="AI1037">
        <v>1</v>
      </c>
      <c r="AJ1037">
        <v>1</v>
      </c>
      <c r="AK1037">
        <v>1</v>
      </c>
      <c r="AL1037">
        <v>1</v>
      </c>
      <c r="AN1037">
        <v>0</v>
      </c>
      <c r="AO1037">
        <v>1</v>
      </c>
      <c r="AP1037">
        <v>0</v>
      </c>
      <c r="AQ1037">
        <v>0</v>
      </c>
      <c r="AR1037">
        <v>0</v>
      </c>
      <c r="AS1037" t="s">
        <v>3</v>
      </c>
      <c r="AT1037">
        <v>0.2</v>
      </c>
      <c r="AU1037" t="s">
        <v>3</v>
      </c>
      <c r="AV1037">
        <v>0</v>
      </c>
      <c r="AW1037">
        <v>2</v>
      </c>
      <c r="AX1037">
        <v>33036901</v>
      </c>
      <c r="AY1037">
        <v>1</v>
      </c>
      <c r="AZ1037">
        <v>0</v>
      </c>
      <c r="BA1037">
        <v>985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X1037">
        <f>Y1037*Source!I398</f>
        <v>2.3800000000000004E-4</v>
      </c>
      <c r="CY1037">
        <f t="shared" si="153"/>
        <v>5631.96</v>
      </c>
      <c r="CZ1037">
        <f t="shared" si="154"/>
        <v>5631.96</v>
      </c>
      <c r="DA1037">
        <f t="shared" si="155"/>
        <v>1</v>
      </c>
      <c r="DB1037">
        <v>0</v>
      </c>
    </row>
    <row r="1038" spans="1:106" x14ac:dyDescent="0.2">
      <c r="A1038">
        <f>ROW(Source!A398)</f>
        <v>398</v>
      </c>
      <c r="B1038">
        <v>33034105</v>
      </c>
      <c r="C1038">
        <v>33036874</v>
      </c>
      <c r="D1038">
        <v>32517784</v>
      </c>
      <c r="E1038">
        <v>1</v>
      </c>
      <c r="F1038">
        <v>1</v>
      </c>
      <c r="G1038">
        <v>19</v>
      </c>
      <c r="H1038">
        <v>3</v>
      </c>
      <c r="I1038" t="s">
        <v>840</v>
      </c>
      <c r="J1038" t="s">
        <v>841</v>
      </c>
      <c r="K1038" t="s">
        <v>842</v>
      </c>
      <c r="L1038">
        <v>1339</v>
      </c>
      <c r="N1038">
        <v>1007</v>
      </c>
      <c r="O1038" t="s">
        <v>830</v>
      </c>
      <c r="P1038" t="s">
        <v>830</v>
      </c>
      <c r="Q1038">
        <v>1</v>
      </c>
      <c r="W1038">
        <v>0</v>
      </c>
      <c r="X1038">
        <v>966492149</v>
      </c>
      <c r="Y1038">
        <v>0.69</v>
      </c>
      <c r="AA1038">
        <v>5631.96</v>
      </c>
      <c r="AB1038">
        <v>0</v>
      </c>
      <c r="AC1038">
        <v>0</v>
      </c>
      <c r="AD1038">
        <v>0</v>
      </c>
      <c r="AE1038">
        <v>5631.96</v>
      </c>
      <c r="AF1038">
        <v>0</v>
      </c>
      <c r="AG1038">
        <v>0</v>
      </c>
      <c r="AH1038">
        <v>0</v>
      </c>
      <c r="AI1038">
        <v>1</v>
      </c>
      <c r="AJ1038">
        <v>1</v>
      </c>
      <c r="AK1038">
        <v>1</v>
      </c>
      <c r="AL1038">
        <v>1</v>
      </c>
      <c r="AN1038">
        <v>0</v>
      </c>
      <c r="AO1038">
        <v>1</v>
      </c>
      <c r="AP1038">
        <v>0</v>
      </c>
      <c r="AQ1038">
        <v>0</v>
      </c>
      <c r="AR1038">
        <v>0</v>
      </c>
      <c r="AS1038" t="s">
        <v>3</v>
      </c>
      <c r="AT1038">
        <v>0.69</v>
      </c>
      <c r="AU1038" t="s">
        <v>3</v>
      </c>
      <c r="AV1038">
        <v>0</v>
      </c>
      <c r="AW1038">
        <v>2</v>
      </c>
      <c r="AX1038">
        <v>33036902</v>
      </c>
      <c r="AY1038">
        <v>1</v>
      </c>
      <c r="AZ1038">
        <v>0</v>
      </c>
      <c r="BA1038">
        <v>986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X1038">
        <f>Y1038*Source!I398</f>
        <v>8.2109999999999995E-4</v>
      </c>
      <c r="CY1038">
        <f t="shared" si="153"/>
        <v>5631.96</v>
      </c>
      <c r="CZ1038">
        <f t="shared" si="154"/>
        <v>5631.96</v>
      </c>
      <c r="DA1038">
        <f t="shared" si="155"/>
        <v>1</v>
      </c>
      <c r="DB1038">
        <v>0</v>
      </c>
    </row>
    <row r="1039" spans="1:106" x14ac:dyDescent="0.2">
      <c r="A1039">
        <f>ROW(Source!A398)</f>
        <v>398</v>
      </c>
      <c r="B1039">
        <v>33034105</v>
      </c>
      <c r="C1039">
        <v>33036874</v>
      </c>
      <c r="D1039">
        <v>32519911</v>
      </c>
      <c r="E1039">
        <v>1</v>
      </c>
      <c r="F1039">
        <v>1</v>
      </c>
      <c r="G1039">
        <v>19</v>
      </c>
      <c r="H1039">
        <v>3</v>
      </c>
      <c r="I1039" t="s">
        <v>843</v>
      </c>
      <c r="J1039" t="s">
        <v>844</v>
      </c>
      <c r="K1039" t="s">
        <v>845</v>
      </c>
      <c r="L1039">
        <v>1339</v>
      </c>
      <c r="N1039">
        <v>1007</v>
      </c>
      <c r="O1039" t="s">
        <v>830</v>
      </c>
      <c r="P1039" t="s">
        <v>830</v>
      </c>
      <c r="Q1039">
        <v>1</v>
      </c>
      <c r="W1039">
        <v>0</v>
      </c>
      <c r="X1039">
        <v>-1613524913</v>
      </c>
      <c r="Y1039">
        <v>102</v>
      </c>
      <c r="AA1039">
        <v>3195.93</v>
      </c>
      <c r="AB1039">
        <v>0</v>
      </c>
      <c r="AC1039">
        <v>0</v>
      </c>
      <c r="AD1039">
        <v>0</v>
      </c>
      <c r="AE1039">
        <v>3195.93</v>
      </c>
      <c r="AF1039">
        <v>0</v>
      </c>
      <c r="AG1039">
        <v>0</v>
      </c>
      <c r="AH1039">
        <v>0</v>
      </c>
      <c r="AI1039">
        <v>1</v>
      </c>
      <c r="AJ1039">
        <v>1</v>
      </c>
      <c r="AK1039">
        <v>1</v>
      </c>
      <c r="AL1039">
        <v>1</v>
      </c>
      <c r="AN1039">
        <v>0</v>
      </c>
      <c r="AO1039">
        <v>1</v>
      </c>
      <c r="AP1039">
        <v>0</v>
      </c>
      <c r="AQ1039">
        <v>0</v>
      </c>
      <c r="AR1039">
        <v>0</v>
      </c>
      <c r="AS1039" t="s">
        <v>3</v>
      </c>
      <c r="AT1039">
        <v>102</v>
      </c>
      <c r="AU1039" t="s">
        <v>3</v>
      </c>
      <c r="AV1039">
        <v>0</v>
      </c>
      <c r="AW1039">
        <v>2</v>
      </c>
      <c r="AX1039">
        <v>33036903</v>
      </c>
      <c r="AY1039">
        <v>1</v>
      </c>
      <c r="AZ1039">
        <v>0</v>
      </c>
      <c r="BA1039">
        <v>987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X1039">
        <f>Y1039*Source!I398</f>
        <v>0.12138000000000002</v>
      </c>
      <c r="CY1039">
        <f t="shared" si="153"/>
        <v>3195.93</v>
      </c>
      <c r="CZ1039">
        <f t="shared" si="154"/>
        <v>3195.93</v>
      </c>
      <c r="DA1039">
        <f t="shared" si="155"/>
        <v>1</v>
      </c>
      <c r="DB1039">
        <v>0</v>
      </c>
    </row>
    <row r="1040" spans="1:106" x14ac:dyDescent="0.2">
      <c r="A1040">
        <f>ROW(Source!A398)</f>
        <v>398</v>
      </c>
      <c r="B1040">
        <v>33034105</v>
      </c>
      <c r="C1040">
        <v>33036874</v>
      </c>
      <c r="D1040">
        <v>32521663</v>
      </c>
      <c r="E1040">
        <v>1</v>
      </c>
      <c r="F1040">
        <v>1</v>
      </c>
      <c r="G1040">
        <v>19</v>
      </c>
      <c r="H1040">
        <v>3</v>
      </c>
      <c r="I1040" t="s">
        <v>846</v>
      </c>
      <c r="J1040" t="s">
        <v>847</v>
      </c>
      <c r="K1040" t="s">
        <v>848</v>
      </c>
      <c r="L1040">
        <v>1327</v>
      </c>
      <c r="N1040">
        <v>1005</v>
      </c>
      <c r="O1040" t="s">
        <v>823</v>
      </c>
      <c r="P1040" t="s">
        <v>823</v>
      </c>
      <c r="Q1040">
        <v>1</v>
      </c>
      <c r="W1040">
        <v>0</v>
      </c>
      <c r="X1040">
        <v>603730207</v>
      </c>
      <c r="Y1040">
        <v>49.5</v>
      </c>
      <c r="AA1040">
        <v>207.09</v>
      </c>
      <c r="AB1040">
        <v>0</v>
      </c>
      <c r="AC1040">
        <v>0</v>
      </c>
      <c r="AD1040">
        <v>0</v>
      </c>
      <c r="AE1040">
        <v>207.09</v>
      </c>
      <c r="AF1040">
        <v>0</v>
      </c>
      <c r="AG1040">
        <v>0</v>
      </c>
      <c r="AH1040">
        <v>0</v>
      </c>
      <c r="AI1040">
        <v>1</v>
      </c>
      <c r="AJ1040">
        <v>1</v>
      </c>
      <c r="AK1040">
        <v>1</v>
      </c>
      <c r="AL1040">
        <v>1</v>
      </c>
      <c r="AN1040">
        <v>0</v>
      </c>
      <c r="AO1040">
        <v>1</v>
      </c>
      <c r="AP1040">
        <v>0</v>
      </c>
      <c r="AQ1040">
        <v>0</v>
      </c>
      <c r="AR1040">
        <v>0</v>
      </c>
      <c r="AS1040" t="s">
        <v>3</v>
      </c>
      <c r="AT1040">
        <v>49.5</v>
      </c>
      <c r="AU1040" t="s">
        <v>3</v>
      </c>
      <c r="AV1040">
        <v>0</v>
      </c>
      <c r="AW1040">
        <v>2</v>
      </c>
      <c r="AX1040">
        <v>33036904</v>
      </c>
      <c r="AY1040">
        <v>1</v>
      </c>
      <c r="AZ1040">
        <v>0</v>
      </c>
      <c r="BA1040">
        <v>988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X1040">
        <f>Y1040*Source!I398</f>
        <v>5.8905000000000006E-2</v>
      </c>
      <c r="CY1040">
        <f t="shared" si="153"/>
        <v>207.09</v>
      </c>
      <c r="CZ1040">
        <f t="shared" si="154"/>
        <v>207.09</v>
      </c>
      <c r="DA1040">
        <f t="shared" si="155"/>
        <v>1</v>
      </c>
      <c r="DB1040">
        <v>0</v>
      </c>
    </row>
    <row r="1041" spans="1:106" x14ac:dyDescent="0.2">
      <c r="A1041">
        <f>ROW(Source!A401)</f>
        <v>401</v>
      </c>
      <c r="B1041">
        <v>33034105</v>
      </c>
      <c r="C1041">
        <v>33036907</v>
      </c>
      <c r="D1041">
        <v>32505425</v>
      </c>
      <c r="E1041">
        <v>19</v>
      </c>
      <c r="F1041">
        <v>1</v>
      </c>
      <c r="G1041">
        <v>19</v>
      </c>
      <c r="H1041">
        <v>1</v>
      </c>
      <c r="I1041" t="s">
        <v>795</v>
      </c>
      <c r="J1041" t="s">
        <v>3</v>
      </c>
      <c r="K1041" t="s">
        <v>796</v>
      </c>
      <c r="L1041">
        <v>1191</v>
      </c>
      <c r="N1041">
        <v>1013</v>
      </c>
      <c r="O1041" t="s">
        <v>797</v>
      </c>
      <c r="P1041" t="s">
        <v>797</v>
      </c>
      <c r="Q1041">
        <v>1</v>
      </c>
      <c r="W1041">
        <v>0</v>
      </c>
      <c r="X1041">
        <v>476480486</v>
      </c>
      <c r="Y1041">
        <v>36.11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1</v>
      </c>
      <c r="AJ1041">
        <v>1</v>
      </c>
      <c r="AK1041">
        <v>1</v>
      </c>
      <c r="AL1041">
        <v>1</v>
      </c>
      <c r="AN1041">
        <v>0</v>
      </c>
      <c r="AO1041">
        <v>1</v>
      </c>
      <c r="AP1041">
        <v>0</v>
      </c>
      <c r="AQ1041">
        <v>0</v>
      </c>
      <c r="AR1041">
        <v>0</v>
      </c>
      <c r="AS1041" t="s">
        <v>3</v>
      </c>
      <c r="AT1041">
        <v>36.11</v>
      </c>
      <c r="AU1041" t="s">
        <v>3</v>
      </c>
      <c r="AV1041">
        <v>1</v>
      </c>
      <c r="AW1041">
        <v>2</v>
      </c>
      <c r="AX1041">
        <v>33036913</v>
      </c>
      <c r="AY1041">
        <v>1</v>
      </c>
      <c r="AZ1041">
        <v>0</v>
      </c>
      <c r="BA1041">
        <v>989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X1041">
        <f>Y1041*Source!I401</f>
        <v>0.60809239999999998</v>
      </c>
      <c r="CY1041">
        <f>AD1041</f>
        <v>0</v>
      </c>
      <c r="CZ1041">
        <f>AH1041</f>
        <v>0</v>
      </c>
      <c r="DA1041">
        <f>AL1041</f>
        <v>1</v>
      </c>
      <c r="DB1041">
        <v>0</v>
      </c>
    </row>
    <row r="1042" spans="1:106" x14ac:dyDescent="0.2">
      <c r="A1042">
        <f>ROW(Source!A401)</f>
        <v>401</v>
      </c>
      <c r="B1042">
        <v>33034105</v>
      </c>
      <c r="C1042">
        <v>33036907</v>
      </c>
      <c r="D1042">
        <v>32516754</v>
      </c>
      <c r="E1042">
        <v>1</v>
      </c>
      <c r="F1042">
        <v>1</v>
      </c>
      <c r="G1042">
        <v>19</v>
      </c>
      <c r="H1042">
        <v>2</v>
      </c>
      <c r="I1042" t="s">
        <v>798</v>
      </c>
      <c r="J1042" t="s">
        <v>799</v>
      </c>
      <c r="K1042" t="s">
        <v>800</v>
      </c>
      <c r="L1042">
        <v>1368</v>
      </c>
      <c r="N1042">
        <v>1011</v>
      </c>
      <c r="O1042" t="s">
        <v>801</v>
      </c>
      <c r="P1042" t="s">
        <v>801</v>
      </c>
      <c r="Q1042">
        <v>1</v>
      </c>
      <c r="W1042">
        <v>0</v>
      </c>
      <c r="X1042">
        <v>-1683917449</v>
      </c>
      <c r="Y1042">
        <v>21.91</v>
      </c>
      <c r="AA1042">
        <v>0</v>
      </c>
      <c r="AB1042">
        <v>70.98</v>
      </c>
      <c r="AC1042">
        <v>6.52</v>
      </c>
      <c r="AD1042">
        <v>0</v>
      </c>
      <c r="AE1042">
        <v>0</v>
      </c>
      <c r="AF1042">
        <v>70.98</v>
      </c>
      <c r="AG1042">
        <v>6.52</v>
      </c>
      <c r="AH1042">
        <v>0</v>
      </c>
      <c r="AI1042">
        <v>1</v>
      </c>
      <c r="AJ1042">
        <v>1</v>
      </c>
      <c r="AK1042">
        <v>1</v>
      </c>
      <c r="AL1042">
        <v>1</v>
      </c>
      <c r="AN1042">
        <v>0</v>
      </c>
      <c r="AO1042">
        <v>1</v>
      </c>
      <c r="AP1042">
        <v>0</v>
      </c>
      <c r="AQ1042">
        <v>0</v>
      </c>
      <c r="AR1042">
        <v>0</v>
      </c>
      <c r="AS1042" t="s">
        <v>3</v>
      </c>
      <c r="AT1042">
        <v>21.91</v>
      </c>
      <c r="AU1042" t="s">
        <v>3</v>
      </c>
      <c r="AV1042">
        <v>0</v>
      </c>
      <c r="AW1042">
        <v>2</v>
      </c>
      <c r="AX1042">
        <v>33036914</v>
      </c>
      <c r="AY1042">
        <v>1</v>
      </c>
      <c r="AZ1042">
        <v>0</v>
      </c>
      <c r="BA1042">
        <v>990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X1042">
        <f>Y1042*Source!I401</f>
        <v>0.36896440000000003</v>
      </c>
      <c r="CY1042">
        <f>AB1042</f>
        <v>70.98</v>
      </c>
      <c r="CZ1042">
        <f>AF1042</f>
        <v>70.98</v>
      </c>
      <c r="DA1042">
        <f>AJ1042</f>
        <v>1</v>
      </c>
      <c r="DB1042">
        <v>0</v>
      </c>
    </row>
    <row r="1043" spans="1:106" x14ac:dyDescent="0.2">
      <c r="A1043">
        <f>ROW(Source!A401)</f>
        <v>401</v>
      </c>
      <c r="B1043">
        <v>33034105</v>
      </c>
      <c r="C1043">
        <v>33036907</v>
      </c>
      <c r="D1043">
        <v>32518977</v>
      </c>
      <c r="E1043">
        <v>1</v>
      </c>
      <c r="F1043">
        <v>1</v>
      </c>
      <c r="G1043">
        <v>19</v>
      </c>
      <c r="H1043">
        <v>3</v>
      </c>
      <c r="I1043" t="s">
        <v>802</v>
      </c>
      <c r="J1043" t="s">
        <v>803</v>
      </c>
      <c r="K1043" t="s">
        <v>804</v>
      </c>
      <c r="L1043">
        <v>1348</v>
      </c>
      <c r="N1043">
        <v>1009</v>
      </c>
      <c r="O1043" t="s">
        <v>19</v>
      </c>
      <c r="P1043" t="s">
        <v>19</v>
      </c>
      <c r="Q1043">
        <v>1000</v>
      </c>
      <c r="W1043">
        <v>0</v>
      </c>
      <c r="X1043">
        <v>-1592467254</v>
      </c>
      <c r="Y1043">
        <v>0.03</v>
      </c>
      <c r="AA1043">
        <v>117442.26</v>
      </c>
      <c r="AB1043">
        <v>0</v>
      </c>
      <c r="AC1043">
        <v>0</v>
      </c>
      <c r="AD1043">
        <v>0</v>
      </c>
      <c r="AE1043">
        <v>117442.26</v>
      </c>
      <c r="AF1043">
        <v>0</v>
      </c>
      <c r="AG1043">
        <v>0</v>
      </c>
      <c r="AH1043">
        <v>0</v>
      </c>
      <c r="AI1043">
        <v>1</v>
      </c>
      <c r="AJ1043">
        <v>1</v>
      </c>
      <c r="AK1043">
        <v>1</v>
      </c>
      <c r="AL1043">
        <v>1</v>
      </c>
      <c r="AN1043">
        <v>0</v>
      </c>
      <c r="AO1043">
        <v>1</v>
      </c>
      <c r="AP1043">
        <v>0</v>
      </c>
      <c r="AQ1043">
        <v>0</v>
      </c>
      <c r="AR1043">
        <v>0</v>
      </c>
      <c r="AS1043" t="s">
        <v>3</v>
      </c>
      <c r="AT1043">
        <v>0.03</v>
      </c>
      <c r="AU1043" t="s">
        <v>3</v>
      </c>
      <c r="AV1043">
        <v>0</v>
      </c>
      <c r="AW1043">
        <v>2</v>
      </c>
      <c r="AX1043">
        <v>33036915</v>
      </c>
      <c r="AY1043">
        <v>1</v>
      </c>
      <c r="AZ1043">
        <v>0</v>
      </c>
      <c r="BA1043">
        <v>991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X1043">
        <f>Y1043*Source!I401</f>
        <v>5.0520000000000003E-4</v>
      </c>
      <c r="CY1043">
        <f>AA1043</f>
        <v>117442.26</v>
      </c>
      <c r="CZ1043">
        <f>AE1043</f>
        <v>117442.26</v>
      </c>
      <c r="DA1043">
        <f>AI1043</f>
        <v>1</v>
      </c>
      <c r="DB1043">
        <v>0</v>
      </c>
    </row>
    <row r="1044" spans="1:106" x14ac:dyDescent="0.2">
      <c r="A1044">
        <f>ROW(Source!A401)</f>
        <v>401</v>
      </c>
      <c r="B1044">
        <v>33034105</v>
      </c>
      <c r="C1044">
        <v>33036907</v>
      </c>
      <c r="D1044">
        <v>32520163</v>
      </c>
      <c r="E1044">
        <v>1</v>
      </c>
      <c r="F1044">
        <v>1</v>
      </c>
      <c r="G1044">
        <v>19</v>
      </c>
      <c r="H1044">
        <v>3</v>
      </c>
      <c r="I1044" t="s">
        <v>25</v>
      </c>
      <c r="J1044" t="s">
        <v>27</v>
      </c>
      <c r="K1044" t="s">
        <v>26</v>
      </c>
      <c r="L1044">
        <v>1348</v>
      </c>
      <c r="N1044">
        <v>1009</v>
      </c>
      <c r="O1044" t="s">
        <v>19</v>
      </c>
      <c r="P1044" t="s">
        <v>19</v>
      </c>
      <c r="Q1044">
        <v>1000</v>
      </c>
      <c r="W1044">
        <v>0</v>
      </c>
      <c r="X1044">
        <v>-1467733540</v>
      </c>
      <c r="Y1044">
        <v>1</v>
      </c>
      <c r="AA1044">
        <v>53410.15</v>
      </c>
      <c r="AB1044">
        <v>0</v>
      </c>
      <c r="AC1044">
        <v>0</v>
      </c>
      <c r="AD1044">
        <v>0</v>
      </c>
      <c r="AE1044">
        <v>53410.15</v>
      </c>
      <c r="AF1044">
        <v>0</v>
      </c>
      <c r="AG1044">
        <v>0</v>
      </c>
      <c r="AH1044">
        <v>0</v>
      </c>
      <c r="AI1044">
        <v>1</v>
      </c>
      <c r="AJ1044">
        <v>1</v>
      </c>
      <c r="AK1044">
        <v>1</v>
      </c>
      <c r="AL1044">
        <v>1</v>
      </c>
      <c r="AN1044">
        <v>0</v>
      </c>
      <c r="AO1044">
        <v>1</v>
      </c>
      <c r="AP1044">
        <v>0</v>
      </c>
      <c r="AQ1044">
        <v>0</v>
      </c>
      <c r="AR1044">
        <v>0</v>
      </c>
      <c r="AS1044" t="s">
        <v>3</v>
      </c>
      <c r="AT1044">
        <v>1</v>
      </c>
      <c r="AU1044" t="s">
        <v>3</v>
      </c>
      <c r="AV1044">
        <v>0</v>
      </c>
      <c r="AW1044">
        <v>2</v>
      </c>
      <c r="AX1044">
        <v>33036916</v>
      </c>
      <c r="AY1044">
        <v>1</v>
      </c>
      <c r="AZ1044">
        <v>0</v>
      </c>
      <c r="BA1044">
        <v>992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X1044">
        <f>Y1044*Source!I401</f>
        <v>1.6840000000000001E-2</v>
      </c>
      <c r="CY1044">
        <f>AA1044</f>
        <v>53410.15</v>
      </c>
      <c r="CZ1044">
        <f>AE1044</f>
        <v>53410.15</v>
      </c>
      <c r="DA1044">
        <f>AI1044</f>
        <v>1</v>
      </c>
      <c r="DB1044">
        <v>0</v>
      </c>
    </row>
    <row r="1045" spans="1:106" x14ac:dyDescent="0.2">
      <c r="A1045">
        <f>ROW(Source!A401)</f>
        <v>401</v>
      </c>
      <c r="B1045">
        <v>33034105</v>
      </c>
      <c r="C1045">
        <v>33036907</v>
      </c>
      <c r="D1045">
        <v>32520163</v>
      </c>
      <c r="E1045">
        <v>1</v>
      </c>
      <c r="F1045">
        <v>1</v>
      </c>
      <c r="G1045">
        <v>19</v>
      </c>
      <c r="H1045">
        <v>3</v>
      </c>
      <c r="I1045" t="s">
        <v>25</v>
      </c>
      <c r="J1045" t="s">
        <v>27</v>
      </c>
      <c r="K1045" t="s">
        <v>26</v>
      </c>
      <c r="L1045">
        <v>1348</v>
      </c>
      <c r="N1045">
        <v>1009</v>
      </c>
      <c r="O1045" t="s">
        <v>19</v>
      </c>
      <c r="P1045" t="s">
        <v>19</v>
      </c>
      <c r="Q1045">
        <v>1000</v>
      </c>
      <c r="W1045">
        <v>0</v>
      </c>
      <c r="X1045">
        <v>-1467733540</v>
      </c>
      <c r="Y1045">
        <v>-1</v>
      </c>
      <c r="AA1045">
        <v>53410.15</v>
      </c>
      <c r="AB1045">
        <v>0</v>
      </c>
      <c r="AC1045">
        <v>0</v>
      </c>
      <c r="AD1045">
        <v>0</v>
      </c>
      <c r="AE1045">
        <v>53410.15</v>
      </c>
      <c r="AF1045">
        <v>0</v>
      </c>
      <c r="AG1045">
        <v>0</v>
      </c>
      <c r="AH1045">
        <v>0</v>
      </c>
      <c r="AI1045">
        <v>1</v>
      </c>
      <c r="AJ1045">
        <v>1</v>
      </c>
      <c r="AK1045">
        <v>1</v>
      </c>
      <c r="AL1045">
        <v>1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 t="s">
        <v>3</v>
      </c>
      <c r="AT1045">
        <v>-1</v>
      </c>
      <c r="AU1045" t="s">
        <v>3</v>
      </c>
      <c r="AV1045">
        <v>0</v>
      </c>
      <c r="AW1045">
        <v>1</v>
      </c>
      <c r="AX1045">
        <v>-1</v>
      </c>
      <c r="AY1045">
        <v>0</v>
      </c>
      <c r="AZ1045">
        <v>0</v>
      </c>
      <c r="BA1045" t="s">
        <v>3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X1045">
        <f>Y1045*Source!I401</f>
        <v>-1.6840000000000001E-2</v>
      </c>
      <c r="CY1045">
        <f>AA1045</f>
        <v>53410.15</v>
      </c>
      <c r="CZ1045">
        <f>AE1045</f>
        <v>53410.15</v>
      </c>
      <c r="DA1045">
        <f>AI1045</f>
        <v>1</v>
      </c>
      <c r="DB1045">
        <v>0</v>
      </c>
    </row>
    <row r="1046" spans="1:106" x14ac:dyDescent="0.2">
      <c r="A1046">
        <f>ROW(Source!A403)</f>
        <v>403</v>
      </c>
      <c r="B1046">
        <v>33034105</v>
      </c>
      <c r="C1046">
        <v>33036918</v>
      </c>
      <c r="D1046">
        <v>32505425</v>
      </c>
      <c r="E1046">
        <v>19</v>
      </c>
      <c r="F1046">
        <v>1</v>
      </c>
      <c r="G1046">
        <v>19</v>
      </c>
      <c r="H1046">
        <v>1</v>
      </c>
      <c r="I1046" t="s">
        <v>795</v>
      </c>
      <c r="J1046" t="s">
        <v>3</v>
      </c>
      <c r="K1046" t="s">
        <v>796</v>
      </c>
      <c r="L1046">
        <v>1191</v>
      </c>
      <c r="N1046">
        <v>1013</v>
      </c>
      <c r="O1046" t="s">
        <v>797</v>
      </c>
      <c r="P1046" t="s">
        <v>797</v>
      </c>
      <c r="Q1046">
        <v>1</v>
      </c>
      <c r="W1046">
        <v>0</v>
      </c>
      <c r="X1046">
        <v>476480486</v>
      </c>
      <c r="Y1046">
        <v>453.1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1</v>
      </c>
      <c r="AJ1046">
        <v>1</v>
      </c>
      <c r="AK1046">
        <v>1</v>
      </c>
      <c r="AL1046">
        <v>1</v>
      </c>
      <c r="AN1046">
        <v>0</v>
      </c>
      <c r="AO1046">
        <v>1</v>
      </c>
      <c r="AP1046">
        <v>0</v>
      </c>
      <c r="AQ1046">
        <v>0</v>
      </c>
      <c r="AR1046">
        <v>0</v>
      </c>
      <c r="AS1046" t="s">
        <v>3</v>
      </c>
      <c r="AT1046">
        <v>453.1</v>
      </c>
      <c r="AU1046" t="s">
        <v>3</v>
      </c>
      <c r="AV1046">
        <v>1</v>
      </c>
      <c r="AW1046">
        <v>2</v>
      </c>
      <c r="AX1046">
        <v>33036934</v>
      </c>
      <c r="AY1046">
        <v>1</v>
      </c>
      <c r="AZ1046">
        <v>0</v>
      </c>
      <c r="BA1046">
        <v>993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X1046">
        <f>Y1046*Source!I403</f>
        <v>1.0375989999999999</v>
      </c>
      <c r="CY1046">
        <f>AD1046</f>
        <v>0</v>
      </c>
      <c r="CZ1046">
        <f>AH1046</f>
        <v>0</v>
      </c>
      <c r="DA1046">
        <f>AL1046</f>
        <v>1</v>
      </c>
      <c r="DB1046">
        <v>0</v>
      </c>
    </row>
    <row r="1047" spans="1:106" x14ac:dyDescent="0.2">
      <c r="A1047">
        <f>ROW(Source!A403)</f>
        <v>403</v>
      </c>
      <c r="B1047">
        <v>33034105</v>
      </c>
      <c r="C1047">
        <v>33036918</v>
      </c>
      <c r="D1047">
        <v>32517073</v>
      </c>
      <c r="E1047">
        <v>1</v>
      </c>
      <c r="F1047">
        <v>1</v>
      </c>
      <c r="G1047">
        <v>19</v>
      </c>
      <c r="H1047">
        <v>2</v>
      </c>
      <c r="I1047" t="s">
        <v>805</v>
      </c>
      <c r="J1047" t="s">
        <v>806</v>
      </c>
      <c r="K1047" t="s">
        <v>807</v>
      </c>
      <c r="L1047">
        <v>1368</v>
      </c>
      <c r="N1047">
        <v>1011</v>
      </c>
      <c r="O1047" t="s">
        <v>801</v>
      </c>
      <c r="P1047" t="s">
        <v>801</v>
      </c>
      <c r="Q1047">
        <v>1</v>
      </c>
      <c r="W1047">
        <v>0</v>
      </c>
      <c r="X1047">
        <v>-865246060</v>
      </c>
      <c r="Y1047">
        <v>1.38</v>
      </c>
      <c r="AA1047">
        <v>0</v>
      </c>
      <c r="AB1047">
        <v>3.37</v>
      </c>
      <c r="AC1047">
        <v>0.85</v>
      </c>
      <c r="AD1047">
        <v>0</v>
      </c>
      <c r="AE1047">
        <v>0</v>
      </c>
      <c r="AF1047">
        <v>3.37</v>
      </c>
      <c r="AG1047">
        <v>0.85</v>
      </c>
      <c r="AH1047">
        <v>0</v>
      </c>
      <c r="AI1047">
        <v>1</v>
      </c>
      <c r="AJ1047">
        <v>1</v>
      </c>
      <c r="AK1047">
        <v>1</v>
      </c>
      <c r="AL1047">
        <v>1</v>
      </c>
      <c r="AN1047">
        <v>0</v>
      </c>
      <c r="AO1047">
        <v>1</v>
      </c>
      <c r="AP1047">
        <v>0</v>
      </c>
      <c r="AQ1047">
        <v>0</v>
      </c>
      <c r="AR1047">
        <v>0</v>
      </c>
      <c r="AS1047" t="s">
        <v>3</v>
      </c>
      <c r="AT1047">
        <v>1.38</v>
      </c>
      <c r="AU1047" t="s">
        <v>3</v>
      </c>
      <c r="AV1047">
        <v>0</v>
      </c>
      <c r="AW1047">
        <v>2</v>
      </c>
      <c r="AX1047">
        <v>33036935</v>
      </c>
      <c r="AY1047">
        <v>1</v>
      </c>
      <c r="AZ1047">
        <v>0</v>
      </c>
      <c r="BA1047">
        <v>994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X1047">
        <f>Y1047*Source!I403</f>
        <v>3.1601999999999997E-3</v>
      </c>
      <c r="CY1047">
        <f>AB1047</f>
        <v>3.37</v>
      </c>
      <c r="CZ1047">
        <f>AF1047</f>
        <v>3.37</v>
      </c>
      <c r="DA1047">
        <f>AJ1047</f>
        <v>1</v>
      </c>
      <c r="DB1047">
        <v>0</v>
      </c>
    </row>
    <row r="1048" spans="1:106" x14ac:dyDescent="0.2">
      <c r="A1048">
        <f>ROW(Source!A403)</f>
        <v>403</v>
      </c>
      <c r="B1048">
        <v>33034105</v>
      </c>
      <c r="C1048">
        <v>33036918</v>
      </c>
      <c r="D1048">
        <v>32516433</v>
      </c>
      <c r="E1048">
        <v>1</v>
      </c>
      <c r="F1048">
        <v>1</v>
      </c>
      <c r="G1048">
        <v>19</v>
      </c>
      <c r="H1048">
        <v>2</v>
      </c>
      <c r="I1048" t="s">
        <v>808</v>
      </c>
      <c r="J1048" t="s">
        <v>809</v>
      </c>
      <c r="K1048" t="s">
        <v>810</v>
      </c>
      <c r="L1048">
        <v>1368</v>
      </c>
      <c r="N1048">
        <v>1011</v>
      </c>
      <c r="O1048" t="s">
        <v>801</v>
      </c>
      <c r="P1048" t="s">
        <v>801</v>
      </c>
      <c r="Q1048">
        <v>1</v>
      </c>
      <c r="W1048">
        <v>0</v>
      </c>
      <c r="X1048">
        <v>1483315828</v>
      </c>
      <c r="Y1048">
        <v>0.31</v>
      </c>
      <c r="AA1048">
        <v>0</v>
      </c>
      <c r="AB1048">
        <v>566.44000000000005</v>
      </c>
      <c r="AC1048">
        <v>281.27999999999997</v>
      </c>
      <c r="AD1048">
        <v>0</v>
      </c>
      <c r="AE1048">
        <v>0</v>
      </c>
      <c r="AF1048">
        <v>566.44000000000005</v>
      </c>
      <c r="AG1048">
        <v>281.27999999999997</v>
      </c>
      <c r="AH1048">
        <v>0</v>
      </c>
      <c r="AI1048">
        <v>1</v>
      </c>
      <c r="AJ1048">
        <v>1</v>
      </c>
      <c r="AK1048">
        <v>1</v>
      </c>
      <c r="AL1048">
        <v>1</v>
      </c>
      <c r="AN1048">
        <v>0</v>
      </c>
      <c r="AO1048">
        <v>1</v>
      </c>
      <c r="AP1048">
        <v>0</v>
      </c>
      <c r="AQ1048">
        <v>0</v>
      </c>
      <c r="AR1048">
        <v>0</v>
      </c>
      <c r="AS1048" t="s">
        <v>3</v>
      </c>
      <c r="AT1048">
        <v>0.31</v>
      </c>
      <c r="AU1048" t="s">
        <v>3</v>
      </c>
      <c r="AV1048">
        <v>0</v>
      </c>
      <c r="AW1048">
        <v>2</v>
      </c>
      <c r="AX1048">
        <v>33036936</v>
      </c>
      <c r="AY1048">
        <v>1</v>
      </c>
      <c r="AZ1048">
        <v>0</v>
      </c>
      <c r="BA1048">
        <v>995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X1048">
        <f>Y1048*Source!I403</f>
        <v>7.0989999999999996E-4</v>
      </c>
      <c r="CY1048">
        <f>AB1048</f>
        <v>566.44000000000005</v>
      </c>
      <c r="CZ1048">
        <f>AF1048</f>
        <v>566.44000000000005</v>
      </c>
      <c r="DA1048">
        <f>AJ1048</f>
        <v>1</v>
      </c>
      <c r="DB1048">
        <v>0</v>
      </c>
    </row>
    <row r="1049" spans="1:106" x14ac:dyDescent="0.2">
      <c r="A1049">
        <f>ROW(Source!A403)</f>
        <v>403</v>
      </c>
      <c r="B1049">
        <v>33034105</v>
      </c>
      <c r="C1049">
        <v>33036918</v>
      </c>
      <c r="D1049">
        <v>32516599</v>
      </c>
      <c r="E1049">
        <v>1</v>
      </c>
      <c r="F1049">
        <v>1</v>
      </c>
      <c r="G1049">
        <v>19</v>
      </c>
      <c r="H1049">
        <v>2</v>
      </c>
      <c r="I1049" t="s">
        <v>811</v>
      </c>
      <c r="J1049" t="s">
        <v>812</v>
      </c>
      <c r="K1049" t="s">
        <v>813</v>
      </c>
      <c r="L1049">
        <v>1368</v>
      </c>
      <c r="N1049">
        <v>1011</v>
      </c>
      <c r="O1049" t="s">
        <v>801</v>
      </c>
      <c r="P1049" t="s">
        <v>801</v>
      </c>
      <c r="Q1049">
        <v>1</v>
      </c>
      <c r="W1049">
        <v>0</v>
      </c>
      <c r="X1049">
        <v>47389749</v>
      </c>
      <c r="Y1049">
        <v>26.25</v>
      </c>
      <c r="AA1049">
        <v>0</v>
      </c>
      <c r="AB1049">
        <v>9.7100000000000009</v>
      </c>
      <c r="AC1049">
        <v>2.25</v>
      </c>
      <c r="AD1049">
        <v>0</v>
      </c>
      <c r="AE1049">
        <v>0</v>
      </c>
      <c r="AF1049">
        <v>9.7100000000000009</v>
      </c>
      <c r="AG1049">
        <v>2.25</v>
      </c>
      <c r="AH1049">
        <v>0</v>
      </c>
      <c r="AI1049">
        <v>1</v>
      </c>
      <c r="AJ1049">
        <v>1</v>
      </c>
      <c r="AK1049">
        <v>1</v>
      </c>
      <c r="AL1049">
        <v>1</v>
      </c>
      <c r="AN1049">
        <v>0</v>
      </c>
      <c r="AO1049">
        <v>1</v>
      </c>
      <c r="AP1049">
        <v>0</v>
      </c>
      <c r="AQ1049">
        <v>0</v>
      </c>
      <c r="AR1049">
        <v>0</v>
      </c>
      <c r="AS1049" t="s">
        <v>3</v>
      </c>
      <c r="AT1049">
        <v>26.25</v>
      </c>
      <c r="AU1049" t="s">
        <v>3</v>
      </c>
      <c r="AV1049">
        <v>0</v>
      </c>
      <c r="AW1049">
        <v>2</v>
      </c>
      <c r="AX1049">
        <v>33036937</v>
      </c>
      <c r="AY1049">
        <v>1</v>
      </c>
      <c r="AZ1049">
        <v>0</v>
      </c>
      <c r="BA1049">
        <v>996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X1049">
        <f>Y1049*Source!I403</f>
        <v>6.0112499999999999E-2</v>
      </c>
      <c r="CY1049">
        <f>AB1049</f>
        <v>9.7100000000000009</v>
      </c>
      <c r="CZ1049">
        <f>AF1049</f>
        <v>9.7100000000000009</v>
      </c>
      <c r="DA1049">
        <f>AJ1049</f>
        <v>1</v>
      </c>
      <c r="DB1049">
        <v>0</v>
      </c>
    </row>
    <row r="1050" spans="1:106" x14ac:dyDescent="0.2">
      <c r="A1050">
        <f>ROW(Source!A403)</f>
        <v>403</v>
      </c>
      <c r="B1050">
        <v>33034105</v>
      </c>
      <c r="C1050">
        <v>33036918</v>
      </c>
      <c r="D1050">
        <v>32517836</v>
      </c>
      <c r="E1050">
        <v>1</v>
      </c>
      <c r="F1050">
        <v>1</v>
      </c>
      <c r="G1050">
        <v>19</v>
      </c>
      <c r="H1050">
        <v>3</v>
      </c>
      <c r="I1050" t="s">
        <v>814</v>
      </c>
      <c r="J1050" t="s">
        <v>815</v>
      </c>
      <c r="K1050" t="s">
        <v>816</v>
      </c>
      <c r="L1050">
        <v>1348</v>
      </c>
      <c r="N1050">
        <v>1009</v>
      </c>
      <c r="O1050" t="s">
        <v>19</v>
      </c>
      <c r="P1050" t="s">
        <v>19</v>
      </c>
      <c r="Q1050">
        <v>1000</v>
      </c>
      <c r="W1050">
        <v>0</v>
      </c>
      <c r="X1050">
        <v>1571432467</v>
      </c>
      <c r="Y1050">
        <v>0.04</v>
      </c>
      <c r="AA1050">
        <v>31493.279999999999</v>
      </c>
      <c r="AB1050">
        <v>0</v>
      </c>
      <c r="AC1050">
        <v>0</v>
      </c>
      <c r="AD1050">
        <v>0</v>
      </c>
      <c r="AE1050">
        <v>31493.279999999999</v>
      </c>
      <c r="AF1050">
        <v>0</v>
      </c>
      <c r="AG1050">
        <v>0</v>
      </c>
      <c r="AH1050">
        <v>0</v>
      </c>
      <c r="AI1050">
        <v>1</v>
      </c>
      <c r="AJ1050">
        <v>1</v>
      </c>
      <c r="AK1050">
        <v>1</v>
      </c>
      <c r="AL1050">
        <v>1</v>
      </c>
      <c r="AN1050">
        <v>0</v>
      </c>
      <c r="AO1050">
        <v>1</v>
      </c>
      <c r="AP1050">
        <v>0</v>
      </c>
      <c r="AQ1050">
        <v>0</v>
      </c>
      <c r="AR1050">
        <v>0</v>
      </c>
      <c r="AS1050" t="s">
        <v>3</v>
      </c>
      <c r="AT1050">
        <v>0.04</v>
      </c>
      <c r="AU1050" t="s">
        <v>3</v>
      </c>
      <c r="AV1050">
        <v>0</v>
      </c>
      <c r="AW1050">
        <v>2</v>
      </c>
      <c r="AX1050">
        <v>33036938</v>
      </c>
      <c r="AY1050">
        <v>1</v>
      </c>
      <c r="AZ1050">
        <v>0</v>
      </c>
      <c r="BA1050">
        <v>997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X1050">
        <f>Y1050*Source!I403</f>
        <v>9.1600000000000004E-5</v>
      </c>
      <c r="CY1050">
        <f t="shared" ref="CY1050:CY1060" si="156">AA1050</f>
        <v>31493.279999999999</v>
      </c>
      <c r="CZ1050">
        <f t="shared" ref="CZ1050:CZ1060" si="157">AE1050</f>
        <v>31493.279999999999</v>
      </c>
      <c r="DA1050">
        <f t="shared" ref="DA1050:DA1060" si="158">AI1050</f>
        <v>1</v>
      </c>
      <c r="DB1050">
        <v>0</v>
      </c>
    </row>
    <row r="1051" spans="1:106" x14ac:dyDescent="0.2">
      <c r="A1051">
        <f>ROW(Source!A403)</f>
        <v>403</v>
      </c>
      <c r="B1051">
        <v>33034105</v>
      </c>
      <c r="C1051">
        <v>33036918</v>
      </c>
      <c r="D1051">
        <v>32518156</v>
      </c>
      <c r="E1051">
        <v>1</v>
      </c>
      <c r="F1051">
        <v>1</v>
      </c>
      <c r="G1051">
        <v>19</v>
      </c>
      <c r="H1051">
        <v>3</v>
      </c>
      <c r="I1051" t="s">
        <v>817</v>
      </c>
      <c r="J1051" t="s">
        <v>818</v>
      </c>
      <c r="K1051" t="s">
        <v>819</v>
      </c>
      <c r="L1051">
        <v>1348</v>
      </c>
      <c r="N1051">
        <v>1009</v>
      </c>
      <c r="O1051" t="s">
        <v>19</v>
      </c>
      <c r="P1051" t="s">
        <v>19</v>
      </c>
      <c r="Q1051">
        <v>1000</v>
      </c>
      <c r="W1051">
        <v>0</v>
      </c>
      <c r="X1051">
        <v>1574046373</v>
      </c>
      <c r="Y1051">
        <v>3.6999999999999998E-2</v>
      </c>
      <c r="AA1051">
        <v>45454.3</v>
      </c>
      <c r="AB1051">
        <v>0</v>
      </c>
      <c r="AC1051">
        <v>0</v>
      </c>
      <c r="AD1051">
        <v>0</v>
      </c>
      <c r="AE1051">
        <v>45454.3</v>
      </c>
      <c r="AF1051">
        <v>0</v>
      </c>
      <c r="AG1051">
        <v>0</v>
      </c>
      <c r="AH1051">
        <v>0</v>
      </c>
      <c r="AI1051">
        <v>1</v>
      </c>
      <c r="AJ1051">
        <v>1</v>
      </c>
      <c r="AK1051">
        <v>1</v>
      </c>
      <c r="AL1051">
        <v>1</v>
      </c>
      <c r="AN1051">
        <v>0</v>
      </c>
      <c r="AO1051">
        <v>1</v>
      </c>
      <c r="AP1051">
        <v>0</v>
      </c>
      <c r="AQ1051">
        <v>0</v>
      </c>
      <c r="AR1051">
        <v>0</v>
      </c>
      <c r="AS1051" t="s">
        <v>3</v>
      </c>
      <c r="AT1051">
        <v>3.6999999999999998E-2</v>
      </c>
      <c r="AU1051" t="s">
        <v>3</v>
      </c>
      <c r="AV1051">
        <v>0</v>
      </c>
      <c r="AW1051">
        <v>2</v>
      </c>
      <c r="AX1051">
        <v>33036939</v>
      </c>
      <c r="AY1051">
        <v>1</v>
      </c>
      <c r="AZ1051">
        <v>0</v>
      </c>
      <c r="BA1051">
        <v>998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X1051">
        <f>Y1051*Source!I403</f>
        <v>8.4729999999999997E-5</v>
      </c>
      <c r="CY1051">
        <f t="shared" si="156"/>
        <v>45454.3</v>
      </c>
      <c r="CZ1051">
        <f t="shared" si="157"/>
        <v>45454.3</v>
      </c>
      <c r="DA1051">
        <f t="shared" si="158"/>
        <v>1</v>
      </c>
      <c r="DB1051">
        <v>0</v>
      </c>
    </row>
    <row r="1052" spans="1:106" x14ac:dyDescent="0.2">
      <c r="A1052">
        <f>ROW(Source!A403)</f>
        <v>403</v>
      </c>
      <c r="B1052">
        <v>33034105</v>
      </c>
      <c r="C1052">
        <v>33036918</v>
      </c>
      <c r="D1052">
        <v>32518894</v>
      </c>
      <c r="E1052">
        <v>1</v>
      </c>
      <c r="F1052">
        <v>1</v>
      </c>
      <c r="G1052">
        <v>19</v>
      </c>
      <c r="H1052">
        <v>3</v>
      </c>
      <c r="I1052" t="s">
        <v>820</v>
      </c>
      <c r="J1052" t="s">
        <v>821</v>
      </c>
      <c r="K1052" t="s">
        <v>822</v>
      </c>
      <c r="L1052">
        <v>1327</v>
      </c>
      <c r="N1052">
        <v>1005</v>
      </c>
      <c r="O1052" t="s">
        <v>823</v>
      </c>
      <c r="P1052" t="s">
        <v>823</v>
      </c>
      <c r="Q1052">
        <v>1</v>
      </c>
      <c r="W1052">
        <v>0</v>
      </c>
      <c r="X1052">
        <v>-1132375348</v>
      </c>
      <c r="Y1052">
        <v>5.6</v>
      </c>
      <c r="AA1052">
        <v>63.78</v>
      </c>
      <c r="AB1052">
        <v>0</v>
      </c>
      <c r="AC1052">
        <v>0</v>
      </c>
      <c r="AD1052">
        <v>0</v>
      </c>
      <c r="AE1052">
        <v>63.78</v>
      </c>
      <c r="AF1052">
        <v>0</v>
      </c>
      <c r="AG1052">
        <v>0</v>
      </c>
      <c r="AH1052">
        <v>0</v>
      </c>
      <c r="AI1052">
        <v>1</v>
      </c>
      <c r="AJ1052">
        <v>1</v>
      </c>
      <c r="AK1052">
        <v>1</v>
      </c>
      <c r="AL1052">
        <v>1</v>
      </c>
      <c r="AN1052">
        <v>0</v>
      </c>
      <c r="AO1052">
        <v>1</v>
      </c>
      <c r="AP1052">
        <v>0</v>
      </c>
      <c r="AQ1052">
        <v>0</v>
      </c>
      <c r="AR1052">
        <v>0</v>
      </c>
      <c r="AS1052" t="s">
        <v>3</v>
      </c>
      <c r="AT1052">
        <v>5.6</v>
      </c>
      <c r="AU1052" t="s">
        <v>3</v>
      </c>
      <c r="AV1052">
        <v>0</v>
      </c>
      <c r="AW1052">
        <v>2</v>
      </c>
      <c r="AX1052">
        <v>33036941</v>
      </c>
      <c r="AY1052">
        <v>1</v>
      </c>
      <c r="AZ1052">
        <v>0</v>
      </c>
      <c r="BA1052">
        <v>999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X1052">
        <f>Y1052*Source!I403</f>
        <v>1.2823999999999999E-2</v>
      </c>
      <c r="CY1052">
        <f t="shared" si="156"/>
        <v>63.78</v>
      </c>
      <c r="CZ1052">
        <f t="shared" si="157"/>
        <v>63.78</v>
      </c>
      <c r="DA1052">
        <f t="shared" si="158"/>
        <v>1</v>
      </c>
      <c r="DB1052">
        <v>0</v>
      </c>
    </row>
    <row r="1053" spans="1:106" x14ac:dyDescent="0.2">
      <c r="A1053">
        <f>ROW(Source!A403)</f>
        <v>403</v>
      </c>
      <c r="B1053">
        <v>33034105</v>
      </c>
      <c r="C1053">
        <v>33036918</v>
      </c>
      <c r="D1053">
        <v>32517311</v>
      </c>
      <c r="E1053">
        <v>1</v>
      </c>
      <c r="F1053">
        <v>1</v>
      </c>
      <c r="G1053">
        <v>19</v>
      </c>
      <c r="H1053">
        <v>3</v>
      </c>
      <c r="I1053" t="s">
        <v>824</v>
      </c>
      <c r="J1053" t="s">
        <v>825</v>
      </c>
      <c r="K1053" t="s">
        <v>826</v>
      </c>
      <c r="L1053">
        <v>1348</v>
      </c>
      <c r="N1053">
        <v>1009</v>
      </c>
      <c r="O1053" t="s">
        <v>19</v>
      </c>
      <c r="P1053" t="s">
        <v>19</v>
      </c>
      <c r="Q1053">
        <v>1000</v>
      </c>
      <c r="W1053">
        <v>0</v>
      </c>
      <c r="X1053">
        <v>1471527661</v>
      </c>
      <c r="Y1053">
        <v>0.05</v>
      </c>
      <c r="AA1053">
        <v>4752.91</v>
      </c>
      <c r="AB1053">
        <v>0</v>
      </c>
      <c r="AC1053">
        <v>0</v>
      </c>
      <c r="AD1053">
        <v>0</v>
      </c>
      <c r="AE1053">
        <v>4752.91</v>
      </c>
      <c r="AF1053">
        <v>0</v>
      </c>
      <c r="AG1053">
        <v>0</v>
      </c>
      <c r="AH1053">
        <v>0</v>
      </c>
      <c r="AI1053">
        <v>1</v>
      </c>
      <c r="AJ1053">
        <v>1</v>
      </c>
      <c r="AK1053">
        <v>1</v>
      </c>
      <c r="AL1053">
        <v>1</v>
      </c>
      <c r="AN1053">
        <v>0</v>
      </c>
      <c r="AO1053">
        <v>1</v>
      </c>
      <c r="AP1053">
        <v>0</v>
      </c>
      <c r="AQ1053">
        <v>0</v>
      </c>
      <c r="AR1053">
        <v>0</v>
      </c>
      <c r="AS1053" t="s">
        <v>3</v>
      </c>
      <c r="AT1053">
        <v>0.05</v>
      </c>
      <c r="AU1053" t="s">
        <v>3</v>
      </c>
      <c r="AV1053">
        <v>0</v>
      </c>
      <c r="AW1053">
        <v>2</v>
      </c>
      <c r="AX1053">
        <v>33036940</v>
      </c>
      <c r="AY1053">
        <v>1</v>
      </c>
      <c r="AZ1053">
        <v>0</v>
      </c>
      <c r="BA1053">
        <v>1000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X1053">
        <f>Y1053*Source!I403</f>
        <v>1.145E-4</v>
      </c>
      <c r="CY1053">
        <f t="shared" si="156"/>
        <v>4752.91</v>
      </c>
      <c r="CZ1053">
        <f t="shared" si="157"/>
        <v>4752.91</v>
      </c>
      <c r="DA1053">
        <f t="shared" si="158"/>
        <v>1</v>
      </c>
      <c r="DB1053">
        <v>0</v>
      </c>
    </row>
    <row r="1054" spans="1:106" x14ac:dyDescent="0.2">
      <c r="A1054">
        <f>ROW(Source!A403)</f>
        <v>403</v>
      </c>
      <c r="B1054">
        <v>33034105</v>
      </c>
      <c r="C1054">
        <v>33036918</v>
      </c>
      <c r="D1054">
        <v>32519061</v>
      </c>
      <c r="E1054">
        <v>1</v>
      </c>
      <c r="F1054">
        <v>1</v>
      </c>
      <c r="G1054">
        <v>19</v>
      </c>
      <c r="H1054">
        <v>3</v>
      </c>
      <c r="I1054" t="s">
        <v>827</v>
      </c>
      <c r="J1054" t="s">
        <v>828</v>
      </c>
      <c r="K1054" t="s">
        <v>829</v>
      </c>
      <c r="L1054">
        <v>1339</v>
      </c>
      <c r="N1054">
        <v>1007</v>
      </c>
      <c r="O1054" t="s">
        <v>830</v>
      </c>
      <c r="P1054" t="s">
        <v>830</v>
      </c>
      <c r="Q1054">
        <v>1</v>
      </c>
      <c r="W1054">
        <v>0</v>
      </c>
      <c r="X1054">
        <v>1653821073</v>
      </c>
      <c r="Y1054">
        <v>1.75</v>
      </c>
      <c r="AA1054">
        <v>29.98</v>
      </c>
      <c r="AB1054">
        <v>0</v>
      </c>
      <c r="AC1054">
        <v>0</v>
      </c>
      <c r="AD1054">
        <v>0</v>
      </c>
      <c r="AE1054">
        <v>29.98</v>
      </c>
      <c r="AF1054">
        <v>0</v>
      </c>
      <c r="AG1054">
        <v>0</v>
      </c>
      <c r="AH1054">
        <v>0</v>
      </c>
      <c r="AI1054">
        <v>1</v>
      </c>
      <c r="AJ1054">
        <v>1</v>
      </c>
      <c r="AK1054">
        <v>1</v>
      </c>
      <c r="AL1054">
        <v>1</v>
      </c>
      <c r="AN1054">
        <v>0</v>
      </c>
      <c r="AO1054">
        <v>1</v>
      </c>
      <c r="AP1054">
        <v>0</v>
      </c>
      <c r="AQ1054">
        <v>0</v>
      </c>
      <c r="AR1054">
        <v>0</v>
      </c>
      <c r="AS1054" t="s">
        <v>3</v>
      </c>
      <c r="AT1054">
        <v>1.75</v>
      </c>
      <c r="AU1054" t="s">
        <v>3</v>
      </c>
      <c r="AV1054">
        <v>0</v>
      </c>
      <c r="AW1054">
        <v>2</v>
      </c>
      <c r="AX1054">
        <v>33036942</v>
      </c>
      <c r="AY1054">
        <v>1</v>
      </c>
      <c r="AZ1054">
        <v>0</v>
      </c>
      <c r="BA1054">
        <v>1001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X1054">
        <f>Y1054*Source!I403</f>
        <v>4.0074999999999998E-3</v>
      </c>
      <c r="CY1054">
        <f t="shared" si="156"/>
        <v>29.98</v>
      </c>
      <c r="CZ1054">
        <f t="shared" si="157"/>
        <v>29.98</v>
      </c>
      <c r="DA1054">
        <f t="shared" si="158"/>
        <v>1</v>
      </c>
      <c r="DB1054">
        <v>0</v>
      </c>
    </row>
    <row r="1055" spans="1:106" x14ac:dyDescent="0.2">
      <c r="A1055">
        <f>ROW(Source!A403)</f>
        <v>403</v>
      </c>
      <c r="B1055">
        <v>33034105</v>
      </c>
      <c r="C1055">
        <v>33036918</v>
      </c>
      <c r="D1055">
        <v>32517740</v>
      </c>
      <c r="E1055">
        <v>1</v>
      </c>
      <c r="F1055">
        <v>1</v>
      </c>
      <c r="G1055">
        <v>19</v>
      </c>
      <c r="H1055">
        <v>3</v>
      </c>
      <c r="I1055" t="s">
        <v>831</v>
      </c>
      <c r="J1055" t="s">
        <v>832</v>
      </c>
      <c r="K1055" t="s">
        <v>833</v>
      </c>
      <c r="L1055">
        <v>1339</v>
      </c>
      <c r="N1055">
        <v>1007</v>
      </c>
      <c r="O1055" t="s">
        <v>830</v>
      </c>
      <c r="P1055" t="s">
        <v>830</v>
      </c>
      <c r="Q1055">
        <v>1</v>
      </c>
      <c r="W1055">
        <v>0</v>
      </c>
      <c r="X1055">
        <v>-86784973</v>
      </c>
      <c r="Y1055">
        <v>0.08</v>
      </c>
      <c r="AA1055">
        <v>4993.7</v>
      </c>
      <c r="AB1055">
        <v>0</v>
      </c>
      <c r="AC1055">
        <v>0</v>
      </c>
      <c r="AD1055">
        <v>0</v>
      </c>
      <c r="AE1055">
        <v>4993.7</v>
      </c>
      <c r="AF1055">
        <v>0</v>
      </c>
      <c r="AG1055">
        <v>0</v>
      </c>
      <c r="AH1055">
        <v>0</v>
      </c>
      <c r="AI1055">
        <v>1</v>
      </c>
      <c r="AJ1055">
        <v>1</v>
      </c>
      <c r="AK1055">
        <v>1</v>
      </c>
      <c r="AL1055">
        <v>1</v>
      </c>
      <c r="AN1055">
        <v>0</v>
      </c>
      <c r="AO1055">
        <v>1</v>
      </c>
      <c r="AP1055">
        <v>0</v>
      </c>
      <c r="AQ1055">
        <v>0</v>
      </c>
      <c r="AR1055">
        <v>0</v>
      </c>
      <c r="AS1055" t="s">
        <v>3</v>
      </c>
      <c r="AT1055">
        <v>0.08</v>
      </c>
      <c r="AU1055" t="s">
        <v>3</v>
      </c>
      <c r="AV1055">
        <v>0</v>
      </c>
      <c r="AW1055">
        <v>2</v>
      </c>
      <c r="AX1055">
        <v>33036943</v>
      </c>
      <c r="AY1055">
        <v>1</v>
      </c>
      <c r="AZ1055">
        <v>0</v>
      </c>
      <c r="BA1055">
        <v>1002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X1055">
        <f>Y1055*Source!I403</f>
        <v>1.8320000000000001E-4</v>
      </c>
      <c r="CY1055">
        <f t="shared" si="156"/>
        <v>4993.7</v>
      </c>
      <c r="CZ1055">
        <f t="shared" si="157"/>
        <v>4993.7</v>
      </c>
      <c r="DA1055">
        <f t="shared" si="158"/>
        <v>1</v>
      </c>
      <c r="DB1055">
        <v>0</v>
      </c>
    </row>
    <row r="1056" spans="1:106" x14ac:dyDescent="0.2">
      <c r="A1056">
        <f>ROW(Source!A403)</f>
        <v>403</v>
      </c>
      <c r="B1056">
        <v>33034105</v>
      </c>
      <c r="C1056">
        <v>33036918</v>
      </c>
      <c r="D1056">
        <v>32517729</v>
      </c>
      <c r="E1056">
        <v>1</v>
      </c>
      <c r="F1056">
        <v>1</v>
      </c>
      <c r="G1056">
        <v>19</v>
      </c>
      <c r="H1056">
        <v>3</v>
      </c>
      <c r="I1056" t="s">
        <v>834</v>
      </c>
      <c r="J1056" t="s">
        <v>835</v>
      </c>
      <c r="K1056" t="s">
        <v>836</v>
      </c>
      <c r="L1056">
        <v>1339</v>
      </c>
      <c r="N1056">
        <v>1007</v>
      </c>
      <c r="O1056" t="s">
        <v>830</v>
      </c>
      <c r="P1056" t="s">
        <v>830</v>
      </c>
      <c r="Q1056">
        <v>1</v>
      </c>
      <c r="W1056">
        <v>0</v>
      </c>
      <c r="X1056">
        <v>-36459073</v>
      </c>
      <c r="Y1056">
        <v>0.69</v>
      </c>
      <c r="AA1056">
        <v>3762.19</v>
      </c>
      <c r="AB1056">
        <v>0</v>
      </c>
      <c r="AC1056">
        <v>0</v>
      </c>
      <c r="AD1056">
        <v>0</v>
      </c>
      <c r="AE1056">
        <v>3762.19</v>
      </c>
      <c r="AF1056">
        <v>0</v>
      </c>
      <c r="AG1056">
        <v>0</v>
      </c>
      <c r="AH1056">
        <v>0</v>
      </c>
      <c r="AI1056">
        <v>1</v>
      </c>
      <c r="AJ1056">
        <v>1</v>
      </c>
      <c r="AK1056">
        <v>1</v>
      </c>
      <c r="AL1056">
        <v>1</v>
      </c>
      <c r="AN1056">
        <v>0</v>
      </c>
      <c r="AO1056">
        <v>1</v>
      </c>
      <c r="AP1056">
        <v>0</v>
      </c>
      <c r="AQ1056">
        <v>0</v>
      </c>
      <c r="AR1056">
        <v>0</v>
      </c>
      <c r="AS1056" t="s">
        <v>3</v>
      </c>
      <c r="AT1056">
        <v>0.69</v>
      </c>
      <c r="AU1056" t="s">
        <v>3</v>
      </c>
      <c r="AV1056">
        <v>0</v>
      </c>
      <c r="AW1056">
        <v>2</v>
      </c>
      <c r="AX1056">
        <v>33036944</v>
      </c>
      <c r="AY1056">
        <v>1</v>
      </c>
      <c r="AZ1056">
        <v>0</v>
      </c>
      <c r="BA1056">
        <v>1003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X1056">
        <f>Y1056*Source!I403</f>
        <v>1.5800999999999999E-3</v>
      </c>
      <c r="CY1056">
        <f t="shared" si="156"/>
        <v>3762.19</v>
      </c>
      <c r="CZ1056">
        <f t="shared" si="157"/>
        <v>3762.19</v>
      </c>
      <c r="DA1056">
        <f t="shared" si="158"/>
        <v>1</v>
      </c>
      <c r="DB1056">
        <v>0</v>
      </c>
    </row>
    <row r="1057" spans="1:106" x14ac:dyDescent="0.2">
      <c r="A1057">
        <f>ROW(Source!A403)</f>
        <v>403</v>
      </c>
      <c r="B1057">
        <v>33034105</v>
      </c>
      <c r="C1057">
        <v>33036918</v>
      </c>
      <c r="D1057">
        <v>32517783</v>
      </c>
      <c r="E1057">
        <v>1</v>
      </c>
      <c r="F1057">
        <v>1</v>
      </c>
      <c r="G1057">
        <v>19</v>
      </c>
      <c r="H1057">
        <v>3</v>
      </c>
      <c r="I1057" t="s">
        <v>837</v>
      </c>
      <c r="J1057" t="s">
        <v>838</v>
      </c>
      <c r="K1057" t="s">
        <v>839</v>
      </c>
      <c r="L1057">
        <v>1339</v>
      </c>
      <c r="N1057">
        <v>1007</v>
      </c>
      <c r="O1057" t="s">
        <v>830</v>
      </c>
      <c r="P1057" t="s">
        <v>830</v>
      </c>
      <c r="Q1057">
        <v>1</v>
      </c>
      <c r="W1057">
        <v>0</v>
      </c>
      <c r="X1057">
        <v>-1282603236</v>
      </c>
      <c r="Y1057">
        <v>0.2</v>
      </c>
      <c r="AA1057">
        <v>5631.96</v>
      </c>
      <c r="AB1057">
        <v>0</v>
      </c>
      <c r="AC1057">
        <v>0</v>
      </c>
      <c r="AD1057">
        <v>0</v>
      </c>
      <c r="AE1057">
        <v>5631.96</v>
      </c>
      <c r="AF1057">
        <v>0</v>
      </c>
      <c r="AG1057">
        <v>0</v>
      </c>
      <c r="AH1057">
        <v>0</v>
      </c>
      <c r="AI1057">
        <v>1</v>
      </c>
      <c r="AJ1057">
        <v>1</v>
      </c>
      <c r="AK1057">
        <v>1</v>
      </c>
      <c r="AL1057">
        <v>1</v>
      </c>
      <c r="AN1057">
        <v>0</v>
      </c>
      <c r="AO1057">
        <v>1</v>
      </c>
      <c r="AP1057">
        <v>0</v>
      </c>
      <c r="AQ1057">
        <v>0</v>
      </c>
      <c r="AR1057">
        <v>0</v>
      </c>
      <c r="AS1057" t="s">
        <v>3</v>
      </c>
      <c r="AT1057">
        <v>0.2</v>
      </c>
      <c r="AU1057" t="s">
        <v>3</v>
      </c>
      <c r="AV1057">
        <v>0</v>
      </c>
      <c r="AW1057">
        <v>2</v>
      </c>
      <c r="AX1057">
        <v>33036945</v>
      </c>
      <c r="AY1057">
        <v>1</v>
      </c>
      <c r="AZ1057">
        <v>0</v>
      </c>
      <c r="BA1057">
        <v>1004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X1057">
        <f>Y1057*Source!I403</f>
        <v>4.5800000000000002E-4</v>
      </c>
      <c r="CY1057">
        <f t="shared" si="156"/>
        <v>5631.96</v>
      </c>
      <c r="CZ1057">
        <f t="shared" si="157"/>
        <v>5631.96</v>
      </c>
      <c r="DA1057">
        <f t="shared" si="158"/>
        <v>1</v>
      </c>
      <c r="DB1057">
        <v>0</v>
      </c>
    </row>
    <row r="1058" spans="1:106" x14ac:dyDescent="0.2">
      <c r="A1058">
        <f>ROW(Source!A403)</f>
        <v>403</v>
      </c>
      <c r="B1058">
        <v>33034105</v>
      </c>
      <c r="C1058">
        <v>33036918</v>
      </c>
      <c r="D1058">
        <v>32517784</v>
      </c>
      <c r="E1058">
        <v>1</v>
      </c>
      <c r="F1058">
        <v>1</v>
      </c>
      <c r="G1058">
        <v>19</v>
      </c>
      <c r="H1058">
        <v>3</v>
      </c>
      <c r="I1058" t="s">
        <v>840</v>
      </c>
      <c r="J1058" t="s">
        <v>841</v>
      </c>
      <c r="K1058" t="s">
        <v>842</v>
      </c>
      <c r="L1058">
        <v>1339</v>
      </c>
      <c r="N1058">
        <v>1007</v>
      </c>
      <c r="O1058" t="s">
        <v>830</v>
      </c>
      <c r="P1058" t="s">
        <v>830</v>
      </c>
      <c r="Q1058">
        <v>1</v>
      </c>
      <c r="W1058">
        <v>0</v>
      </c>
      <c r="X1058">
        <v>966492149</v>
      </c>
      <c r="Y1058">
        <v>0.69</v>
      </c>
      <c r="AA1058">
        <v>5631.96</v>
      </c>
      <c r="AB1058">
        <v>0</v>
      </c>
      <c r="AC1058">
        <v>0</v>
      </c>
      <c r="AD1058">
        <v>0</v>
      </c>
      <c r="AE1058">
        <v>5631.96</v>
      </c>
      <c r="AF1058">
        <v>0</v>
      </c>
      <c r="AG1058">
        <v>0</v>
      </c>
      <c r="AH1058">
        <v>0</v>
      </c>
      <c r="AI1058">
        <v>1</v>
      </c>
      <c r="AJ1058">
        <v>1</v>
      </c>
      <c r="AK1058">
        <v>1</v>
      </c>
      <c r="AL1058">
        <v>1</v>
      </c>
      <c r="AN1058">
        <v>0</v>
      </c>
      <c r="AO1058">
        <v>1</v>
      </c>
      <c r="AP1058">
        <v>0</v>
      </c>
      <c r="AQ1058">
        <v>0</v>
      </c>
      <c r="AR1058">
        <v>0</v>
      </c>
      <c r="AS1058" t="s">
        <v>3</v>
      </c>
      <c r="AT1058">
        <v>0.69</v>
      </c>
      <c r="AU1058" t="s">
        <v>3</v>
      </c>
      <c r="AV1058">
        <v>0</v>
      </c>
      <c r="AW1058">
        <v>2</v>
      </c>
      <c r="AX1058">
        <v>33036946</v>
      </c>
      <c r="AY1058">
        <v>1</v>
      </c>
      <c r="AZ1058">
        <v>0</v>
      </c>
      <c r="BA1058">
        <v>1005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X1058">
        <f>Y1058*Source!I403</f>
        <v>1.5800999999999999E-3</v>
      </c>
      <c r="CY1058">
        <f t="shared" si="156"/>
        <v>5631.96</v>
      </c>
      <c r="CZ1058">
        <f t="shared" si="157"/>
        <v>5631.96</v>
      </c>
      <c r="DA1058">
        <f t="shared" si="158"/>
        <v>1</v>
      </c>
      <c r="DB1058">
        <v>0</v>
      </c>
    </row>
    <row r="1059" spans="1:106" x14ac:dyDescent="0.2">
      <c r="A1059">
        <f>ROW(Source!A403)</f>
        <v>403</v>
      </c>
      <c r="B1059">
        <v>33034105</v>
      </c>
      <c r="C1059">
        <v>33036918</v>
      </c>
      <c r="D1059">
        <v>32519911</v>
      </c>
      <c r="E1059">
        <v>1</v>
      </c>
      <c r="F1059">
        <v>1</v>
      </c>
      <c r="G1059">
        <v>19</v>
      </c>
      <c r="H1059">
        <v>3</v>
      </c>
      <c r="I1059" t="s">
        <v>843</v>
      </c>
      <c r="J1059" t="s">
        <v>844</v>
      </c>
      <c r="K1059" t="s">
        <v>845</v>
      </c>
      <c r="L1059">
        <v>1339</v>
      </c>
      <c r="N1059">
        <v>1007</v>
      </c>
      <c r="O1059" t="s">
        <v>830</v>
      </c>
      <c r="P1059" t="s">
        <v>830</v>
      </c>
      <c r="Q1059">
        <v>1</v>
      </c>
      <c r="W1059">
        <v>0</v>
      </c>
      <c r="X1059">
        <v>-1613524913</v>
      </c>
      <c r="Y1059">
        <v>102</v>
      </c>
      <c r="AA1059">
        <v>3195.93</v>
      </c>
      <c r="AB1059">
        <v>0</v>
      </c>
      <c r="AC1059">
        <v>0</v>
      </c>
      <c r="AD1059">
        <v>0</v>
      </c>
      <c r="AE1059">
        <v>3195.93</v>
      </c>
      <c r="AF1059">
        <v>0</v>
      </c>
      <c r="AG1059">
        <v>0</v>
      </c>
      <c r="AH1059">
        <v>0</v>
      </c>
      <c r="AI1059">
        <v>1</v>
      </c>
      <c r="AJ1059">
        <v>1</v>
      </c>
      <c r="AK1059">
        <v>1</v>
      </c>
      <c r="AL1059">
        <v>1</v>
      </c>
      <c r="AN1059">
        <v>0</v>
      </c>
      <c r="AO1059">
        <v>1</v>
      </c>
      <c r="AP1059">
        <v>0</v>
      </c>
      <c r="AQ1059">
        <v>0</v>
      </c>
      <c r="AR1059">
        <v>0</v>
      </c>
      <c r="AS1059" t="s">
        <v>3</v>
      </c>
      <c r="AT1059">
        <v>102</v>
      </c>
      <c r="AU1059" t="s">
        <v>3</v>
      </c>
      <c r="AV1059">
        <v>0</v>
      </c>
      <c r="AW1059">
        <v>2</v>
      </c>
      <c r="AX1059">
        <v>33036947</v>
      </c>
      <c r="AY1059">
        <v>1</v>
      </c>
      <c r="AZ1059">
        <v>0</v>
      </c>
      <c r="BA1059">
        <v>1006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X1059">
        <f>Y1059*Source!I403</f>
        <v>0.23357999999999998</v>
      </c>
      <c r="CY1059">
        <f t="shared" si="156"/>
        <v>3195.93</v>
      </c>
      <c r="CZ1059">
        <f t="shared" si="157"/>
        <v>3195.93</v>
      </c>
      <c r="DA1059">
        <f t="shared" si="158"/>
        <v>1</v>
      </c>
      <c r="DB1059">
        <v>0</v>
      </c>
    </row>
    <row r="1060" spans="1:106" x14ac:dyDescent="0.2">
      <c r="A1060">
        <f>ROW(Source!A403)</f>
        <v>403</v>
      </c>
      <c r="B1060">
        <v>33034105</v>
      </c>
      <c r="C1060">
        <v>33036918</v>
      </c>
      <c r="D1060">
        <v>32521663</v>
      </c>
      <c r="E1060">
        <v>1</v>
      </c>
      <c r="F1060">
        <v>1</v>
      </c>
      <c r="G1060">
        <v>19</v>
      </c>
      <c r="H1060">
        <v>3</v>
      </c>
      <c r="I1060" t="s">
        <v>846</v>
      </c>
      <c r="J1060" t="s">
        <v>847</v>
      </c>
      <c r="K1060" t="s">
        <v>848</v>
      </c>
      <c r="L1060">
        <v>1327</v>
      </c>
      <c r="N1060">
        <v>1005</v>
      </c>
      <c r="O1060" t="s">
        <v>823</v>
      </c>
      <c r="P1060" t="s">
        <v>823</v>
      </c>
      <c r="Q1060">
        <v>1</v>
      </c>
      <c r="W1060">
        <v>0</v>
      </c>
      <c r="X1060">
        <v>603730207</v>
      </c>
      <c r="Y1060">
        <v>49.5</v>
      </c>
      <c r="AA1060">
        <v>207.09</v>
      </c>
      <c r="AB1060">
        <v>0</v>
      </c>
      <c r="AC1060">
        <v>0</v>
      </c>
      <c r="AD1060">
        <v>0</v>
      </c>
      <c r="AE1060">
        <v>207.09</v>
      </c>
      <c r="AF1060">
        <v>0</v>
      </c>
      <c r="AG1060">
        <v>0</v>
      </c>
      <c r="AH1060">
        <v>0</v>
      </c>
      <c r="AI1060">
        <v>1</v>
      </c>
      <c r="AJ1060">
        <v>1</v>
      </c>
      <c r="AK1060">
        <v>1</v>
      </c>
      <c r="AL1060">
        <v>1</v>
      </c>
      <c r="AN1060">
        <v>0</v>
      </c>
      <c r="AO1060">
        <v>1</v>
      </c>
      <c r="AP1060">
        <v>0</v>
      </c>
      <c r="AQ1060">
        <v>0</v>
      </c>
      <c r="AR1060">
        <v>0</v>
      </c>
      <c r="AS1060" t="s">
        <v>3</v>
      </c>
      <c r="AT1060">
        <v>49.5</v>
      </c>
      <c r="AU1060" t="s">
        <v>3</v>
      </c>
      <c r="AV1060">
        <v>0</v>
      </c>
      <c r="AW1060">
        <v>2</v>
      </c>
      <c r="AX1060">
        <v>33036948</v>
      </c>
      <c r="AY1060">
        <v>1</v>
      </c>
      <c r="AZ1060">
        <v>0</v>
      </c>
      <c r="BA1060">
        <v>1007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X1060">
        <f>Y1060*Source!I403</f>
        <v>0.113355</v>
      </c>
      <c r="CY1060">
        <f t="shared" si="156"/>
        <v>207.09</v>
      </c>
      <c r="CZ1060">
        <f t="shared" si="157"/>
        <v>207.09</v>
      </c>
      <c r="DA1060">
        <f t="shared" si="158"/>
        <v>1</v>
      </c>
      <c r="DB1060">
        <v>0</v>
      </c>
    </row>
    <row r="1061" spans="1:106" x14ac:dyDescent="0.2">
      <c r="A1061">
        <f>ROW(Source!A406)</f>
        <v>406</v>
      </c>
      <c r="B1061">
        <v>33034105</v>
      </c>
      <c r="C1061">
        <v>33036951</v>
      </c>
      <c r="D1061">
        <v>32505425</v>
      </c>
      <c r="E1061">
        <v>19</v>
      </c>
      <c r="F1061">
        <v>1</v>
      </c>
      <c r="G1061">
        <v>19</v>
      </c>
      <c r="H1061">
        <v>1</v>
      </c>
      <c r="I1061" t="s">
        <v>795</v>
      </c>
      <c r="J1061" t="s">
        <v>3</v>
      </c>
      <c r="K1061" t="s">
        <v>796</v>
      </c>
      <c r="L1061">
        <v>1191</v>
      </c>
      <c r="N1061">
        <v>1013</v>
      </c>
      <c r="O1061" t="s">
        <v>797</v>
      </c>
      <c r="P1061" t="s">
        <v>797</v>
      </c>
      <c r="Q1061">
        <v>1</v>
      </c>
      <c r="W1061">
        <v>0</v>
      </c>
      <c r="X1061">
        <v>476480486</v>
      </c>
      <c r="Y1061">
        <v>36.11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1</v>
      </c>
      <c r="AJ1061">
        <v>1</v>
      </c>
      <c r="AK1061">
        <v>1</v>
      </c>
      <c r="AL1061">
        <v>1</v>
      </c>
      <c r="AN1061">
        <v>0</v>
      </c>
      <c r="AO1061">
        <v>1</v>
      </c>
      <c r="AP1061">
        <v>0</v>
      </c>
      <c r="AQ1061">
        <v>0</v>
      </c>
      <c r="AR1061">
        <v>0</v>
      </c>
      <c r="AS1061" t="s">
        <v>3</v>
      </c>
      <c r="AT1061">
        <v>36.11</v>
      </c>
      <c r="AU1061" t="s">
        <v>3</v>
      </c>
      <c r="AV1061">
        <v>1</v>
      </c>
      <c r="AW1061">
        <v>2</v>
      </c>
      <c r="AX1061">
        <v>33036957</v>
      </c>
      <c r="AY1061">
        <v>1</v>
      </c>
      <c r="AZ1061">
        <v>0</v>
      </c>
      <c r="BA1061">
        <v>1008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X1061">
        <f>Y1061*Source!I406</f>
        <v>4.7665199999999998E-2</v>
      </c>
      <c r="CY1061">
        <f>AD1061</f>
        <v>0</v>
      </c>
      <c r="CZ1061">
        <f>AH1061</f>
        <v>0</v>
      </c>
      <c r="DA1061">
        <f>AL1061</f>
        <v>1</v>
      </c>
      <c r="DB1061">
        <v>0</v>
      </c>
    </row>
    <row r="1062" spans="1:106" x14ac:dyDescent="0.2">
      <c r="A1062">
        <f>ROW(Source!A406)</f>
        <v>406</v>
      </c>
      <c r="B1062">
        <v>33034105</v>
      </c>
      <c r="C1062">
        <v>33036951</v>
      </c>
      <c r="D1062">
        <v>32516754</v>
      </c>
      <c r="E1062">
        <v>1</v>
      </c>
      <c r="F1062">
        <v>1</v>
      </c>
      <c r="G1062">
        <v>19</v>
      </c>
      <c r="H1062">
        <v>2</v>
      </c>
      <c r="I1062" t="s">
        <v>798</v>
      </c>
      <c r="J1062" t="s">
        <v>799</v>
      </c>
      <c r="K1062" t="s">
        <v>800</v>
      </c>
      <c r="L1062">
        <v>1368</v>
      </c>
      <c r="N1062">
        <v>1011</v>
      </c>
      <c r="O1062" t="s">
        <v>801</v>
      </c>
      <c r="P1062" t="s">
        <v>801</v>
      </c>
      <c r="Q1062">
        <v>1</v>
      </c>
      <c r="W1062">
        <v>0</v>
      </c>
      <c r="X1062">
        <v>-1683917449</v>
      </c>
      <c r="Y1062">
        <v>21.91</v>
      </c>
      <c r="AA1062">
        <v>0</v>
      </c>
      <c r="AB1062">
        <v>70.98</v>
      </c>
      <c r="AC1062">
        <v>6.52</v>
      </c>
      <c r="AD1062">
        <v>0</v>
      </c>
      <c r="AE1062">
        <v>0</v>
      </c>
      <c r="AF1062">
        <v>70.98</v>
      </c>
      <c r="AG1062">
        <v>6.52</v>
      </c>
      <c r="AH1062">
        <v>0</v>
      </c>
      <c r="AI1062">
        <v>1</v>
      </c>
      <c r="AJ1062">
        <v>1</v>
      </c>
      <c r="AK1062">
        <v>1</v>
      </c>
      <c r="AL1062">
        <v>1</v>
      </c>
      <c r="AN1062">
        <v>0</v>
      </c>
      <c r="AO1062">
        <v>1</v>
      </c>
      <c r="AP1062">
        <v>0</v>
      </c>
      <c r="AQ1062">
        <v>0</v>
      </c>
      <c r="AR1062">
        <v>0</v>
      </c>
      <c r="AS1062" t="s">
        <v>3</v>
      </c>
      <c r="AT1062">
        <v>21.91</v>
      </c>
      <c r="AU1062" t="s">
        <v>3</v>
      </c>
      <c r="AV1062">
        <v>0</v>
      </c>
      <c r="AW1062">
        <v>2</v>
      </c>
      <c r="AX1062">
        <v>33036958</v>
      </c>
      <c r="AY1062">
        <v>1</v>
      </c>
      <c r="AZ1062">
        <v>0</v>
      </c>
      <c r="BA1062">
        <v>1009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X1062">
        <f>Y1062*Source!I406</f>
        <v>2.8921200000000001E-2</v>
      </c>
      <c r="CY1062">
        <f>AB1062</f>
        <v>70.98</v>
      </c>
      <c r="CZ1062">
        <f>AF1062</f>
        <v>70.98</v>
      </c>
      <c r="DA1062">
        <f>AJ1062</f>
        <v>1</v>
      </c>
      <c r="DB1062">
        <v>0</v>
      </c>
    </row>
    <row r="1063" spans="1:106" x14ac:dyDescent="0.2">
      <c r="A1063">
        <f>ROW(Source!A406)</f>
        <v>406</v>
      </c>
      <c r="B1063">
        <v>33034105</v>
      </c>
      <c r="C1063">
        <v>33036951</v>
      </c>
      <c r="D1063">
        <v>32518977</v>
      </c>
      <c r="E1063">
        <v>1</v>
      </c>
      <c r="F1063">
        <v>1</v>
      </c>
      <c r="G1063">
        <v>19</v>
      </c>
      <c r="H1063">
        <v>3</v>
      </c>
      <c r="I1063" t="s">
        <v>802</v>
      </c>
      <c r="J1063" t="s">
        <v>803</v>
      </c>
      <c r="K1063" t="s">
        <v>804</v>
      </c>
      <c r="L1063">
        <v>1348</v>
      </c>
      <c r="N1063">
        <v>1009</v>
      </c>
      <c r="O1063" t="s">
        <v>19</v>
      </c>
      <c r="P1063" t="s">
        <v>19</v>
      </c>
      <c r="Q1063">
        <v>1000</v>
      </c>
      <c r="W1063">
        <v>0</v>
      </c>
      <c r="X1063">
        <v>-1592467254</v>
      </c>
      <c r="Y1063">
        <v>0.03</v>
      </c>
      <c r="AA1063">
        <v>117442.26</v>
      </c>
      <c r="AB1063">
        <v>0</v>
      </c>
      <c r="AC1063">
        <v>0</v>
      </c>
      <c r="AD1063">
        <v>0</v>
      </c>
      <c r="AE1063">
        <v>117442.26</v>
      </c>
      <c r="AF1063">
        <v>0</v>
      </c>
      <c r="AG1063">
        <v>0</v>
      </c>
      <c r="AH1063">
        <v>0</v>
      </c>
      <c r="AI1063">
        <v>1</v>
      </c>
      <c r="AJ1063">
        <v>1</v>
      </c>
      <c r="AK1063">
        <v>1</v>
      </c>
      <c r="AL1063">
        <v>1</v>
      </c>
      <c r="AN1063">
        <v>0</v>
      </c>
      <c r="AO1063">
        <v>1</v>
      </c>
      <c r="AP1063">
        <v>0</v>
      </c>
      <c r="AQ1063">
        <v>0</v>
      </c>
      <c r="AR1063">
        <v>0</v>
      </c>
      <c r="AS1063" t="s">
        <v>3</v>
      </c>
      <c r="AT1063">
        <v>0.03</v>
      </c>
      <c r="AU1063" t="s">
        <v>3</v>
      </c>
      <c r="AV1063">
        <v>0</v>
      </c>
      <c r="AW1063">
        <v>2</v>
      </c>
      <c r="AX1063">
        <v>33036959</v>
      </c>
      <c r="AY1063">
        <v>1</v>
      </c>
      <c r="AZ1063">
        <v>0</v>
      </c>
      <c r="BA1063">
        <v>1010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X1063">
        <f>Y1063*Source!I406</f>
        <v>3.96E-5</v>
      </c>
      <c r="CY1063">
        <f>AA1063</f>
        <v>117442.26</v>
      </c>
      <c r="CZ1063">
        <f>AE1063</f>
        <v>117442.26</v>
      </c>
      <c r="DA1063">
        <f>AI1063</f>
        <v>1</v>
      </c>
      <c r="DB1063">
        <v>0</v>
      </c>
    </row>
    <row r="1064" spans="1:106" x14ac:dyDescent="0.2">
      <c r="A1064">
        <f>ROW(Source!A406)</f>
        <v>406</v>
      </c>
      <c r="B1064">
        <v>33034105</v>
      </c>
      <c r="C1064">
        <v>33036951</v>
      </c>
      <c r="D1064">
        <v>32520163</v>
      </c>
      <c r="E1064">
        <v>1</v>
      </c>
      <c r="F1064">
        <v>1</v>
      </c>
      <c r="G1064">
        <v>19</v>
      </c>
      <c r="H1064">
        <v>3</v>
      </c>
      <c r="I1064" t="s">
        <v>25</v>
      </c>
      <c r="J1064" t="s">
        <v>27</v>
      </c>
      <c r="K1064" t="s">
        <v>26</v>
      </c>
      <c r="L1064">
        <v>1348</v>
      </c>
      <c r="N1064">
        <v>1009</v>
      </c>
      <c r="O1064" t="s">
        <v>19</v>
      </c>
      <c r="P1064" t="s">
        <v>19</v>
      </c>
      <c r="Q1064">
        <v>1000</v>
      </c>
      <c r="W1064">
        <v>0</v>
      </c>
      <c r="X1064">
        <v>-1467733540</v>
      </c>
      <c r="Y1064">
        <v>1</v>
      </c>
      <c r="AA1064">
        <v>53410.15</v>
      </c>
      <c r="AB1064">
        <v>0</v>
      </c>
      <c r="AC1064">
        <v>0</v>
      </c>
      <c r="AD1064">
        <v>0</v>
      </c>
      <c r="AE1064">
        <v>53410.15</v>
      </c>
      <c r="AF1064">
        <v>0</v>
      </c>
      <c r="AG1064">
        <v>0</v>
      </c>
      <c r="AH1064">
        <v>0</v>
      </c>
      <c r="AI1064">
        <v>1</v>
      </c>
      <c r="AJ1064">
        <v>1</v>
      </c>
      <c r="AK1064">
        <v>1</v>
      </c>
      <c r="AL1064">
        <v>1</v>
      </c>
      <c r="AN1064">
        <v>0</v>
      </c>
      <c r="AO1064">
        <v>1</v>
      </c>
      <c r="AP1064">
        <v>0</v>
      </c>
      <c r="AQ1064">
        <v>0</v>
      </c>
      <c r="AR1064">
        <v>0</v>
      </c>
      <c r="AS1064" t="s">
        <v>3</v>
      </c>
      <c r="AT1064">
        <v>1</v>
      </c>
      <c r="AU1064" t="s">
        <v>3</v>
      </c>
      <c r="AV1064">
        <v>0</v>
      </c>
      <c r="AW1064">
        <v>2</v>
      </c>
      <c r="AX1064">
        <v>33036960</v>
      </c>
      <c r="AY1064">
        <v>1</v>
      </c>
      <c r="AZ1064">
        <v>0</v>
      </c>
      <c r="BA1064">
        <v>1011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X1064">
        <f>Y1064*Source!I406</f>
        <v>1.32E-3</v>
      </c>
      <c r="CY1064">
        <f>AA1064</f>
        <v>53410.15</v>
      </c>
      <c r="CZ1064">
        <f>AE1064</f>
        <v>53410.15</v>
      </c>
      <c r="DA1064">
        <f>AI1064</f>
        <v>1</v>
      </c>
      <c r="DB1064">
        <v>0</v>
      </c>
    </row>
    <row r="1065" spans="1:106" x14ac:dyDescent="0.2">
      <c r="A1065">
        <f>ROW(Source!A406)</f>
        <v>406</v>
      </c>
      <c r="B1065">
        <v>33034105</v>
      </c>
      <c r="C1065">
        <v>33036951</v>
      </c>
      <c r="D1065">
        <v>32520163</v>
      </c>
      <c r="E1065">
        <v>1</v>
      </c>
      <c r="F1065">
        <v>1</v>
      </c>
      <c r="G1065">
        <v>19</v>
      </c>
      <c r="H1065">
        <v>3</v>
      </c>
      <c r="I1065" t="s">
        <v>25</v>
      </c>
      <c r="J1065" t="s">
        <v>27</v>
      </c>
      <c r="K1065" t="s">
        <v>26</v>
      </c>
      <c r="L1065">
        <v>1348</v>
      </c>
      <c r="N1065">
        <v>1009</v>
      </c>
      <c r="O1065" t="s">
        <v>19</v>
      </c>
      <c r="P1065" t="s">
        <v>19</v>
      </c>
      <c r="Q1065">
        <v>1000</v>
      </c>
      <c r="W1065">
        <v>0</v>
      </c>
      <c r="X1065">
        <v>-1467733540</v>
      </c>
      <c r="Y1065">
        <v>-1</v>
      </c>
      <c r="AA1065">
        <v>53410.15</v>
      </c>
      <c r="AB1065">
        <v>0</v>
      </c>
      <c r="AC1065">
        <v>0</v>
      </c>
      <c r="AD1065">
        <v>0</v>
      </c>
      <c r="AE1065">
        <v>53410.15</v>
      </c>
      <c r="AF1065">
        <v>0</v>
      </c>
      <c r="AG1065">
        <v>0</v>
      </c>
      <c r="AH1065">
        <v>0</v>
      </c>
      <c r="AI1065">
        <v>1</v>
      </c>
      <c r="AJ1065">
        <v>1</v>
      </c>
      <c r="AK1065">
        <v>1</v>
      </c>
      <c r="AL1065">
        <v>1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 t="s">
        <v>3</v>
      </c>
      <c r="AT1065">
        <v>-1</v>
      </c>
      <c r="AU1065" t="s">
        <v>3</v>
      </c>
      <c r="AV1065">
        <v>0</v>
      </c>
      <c r="AW1065">
        <v>1</v>
      </c>
      <c r="AX1065">
        <v>-1</v>
      </c>
      <c r="AY1065">
        <v>0</v>
      </c>
      <c r="AZ1065">
        <v>0</v>
      </c>
      <c r="BA1065" t="s">
        <v>3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X1065">
        <f>Y1065*Source!I406</f>
        <v>-1.32E-3</v>
      </c>
      <c r="CY1065">
        <f>AA1065</f>
        <v>53410.15</v>
      </c>
      <c r="CZ1065">
        <f>AE1065</f>
        <v>53410.15</v>
      </c>
      <c r="DA1065">
        <f>AI1065</f>
        <v>1</v>
      </c>
      <c r="DB1065">
        <v>0</v>
      </c>
    </row>
    <row r="1066" spans="1:106" x14ac:dyDescent="0.2">
      <c r="A1066">
        <f>ROW(Source!A408)</f>
        <v>408</v>
      </c>
      <c r="B1066">
        <v>33034105</v>
      </c>
      <c r="C1066">
        <v>33036962</v>
      </c>
      <c r="D1066">
        <v>32505425</v>
      </c>
      <c r="E1066">
        <v>19</v>
      </c>
      <c r="F1066">
        <v>1</v>
      </c>
      <c r="G1066">
        <v>19</v>
      </c>
      <c r="H1066">
        <v>1</v>
      </c>
      <c r="I1066" t="s">
        <v>795</v>
      </c>
      <c r="J1066" t="s">
        <v>3</v>
      </c>
      <c r="K1066" t="s">
        <v>796</v>
      </c>
      <c r="L1066">
        <v>1191</v>
      </c>
      <c r="N1066">
        <v>1013</v>
      </c>
      <c r="O1066" t="s">
        <v>797</v>
      </c>
      <c r="P1066" t="s">
        <v>797</v>
      </c>
      <c r="Q1066">
        <v>1</v>
      </c>
      <c r="W1066">
        <v>0</v>
      </c>
      <c r="X1066">
        <v>476480486</v>
      </c>
      <c r="Y1066">
        <v>453.1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1</v>
      </c>
      <c r="AJ1066">
        <v>1</v>
      </c>
      <c r="AK1066">
        <v>1</v>
      </c>
      <c r="AL1066">
        <v>1</v>
      </c>
      <c r="AN1066">
        <v>0</v>
      </c>
      <c r="AO1066">
        <v>1</v>
      </c>
      <c r="AP1066">
        <v>0</v>
      </c>
      <c r="AQ1066">
        <v>0</v>
      </c>
      <c r="AR1066">
        <v>0</v>
      </c>
      <c r="AS1066" t="s">
        <v>3</v>
      </c>
      <c r="AT1066">
        <v>453.1</v>
      </c>
      <c r="AU1066" t="s">
        <v>3</v>
      </c>
      <c r="AV1066">
        <v>1</v>
      </c>
      <c r="AW1066">
        <v>2</v>
      </c>
      <c r="AX1066">
        <v>33036978</v>
      </c>
      <c r="AY1066">
        <v>1</v>
      </c>
      <c r="AZ1066">
        <v>0</v>
      </c>
      <c r="BA1066">
        <v>1012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X1066">
        <f>Y1066*Source!I408</f>
        <v>8.1558000000000005E-2</v>
      </c>
      <c r="CY1066">
        <f>AD1066</f>
        <v>0</v>
      </c>
      <c r="CZ1066">
        <f>AH1066</f>
        <v>0</v>
      </c>
      <c r="DA1066">
        <f>AL1066</f>
        <v>1</v>
      </c>
      <c r="DB1066">
        <v>0</v>
      </c>
    </row>
    <row r="1067" spans="1:106" x14ac:dyDescent="0.2">
      <c r="A1067">
        <f>ROW(Source!A408)</f>
        <v>408</v>
      </c>
      <c r="B1067">
        <v>33034105</v>
      </c>
      <c r="C1067">
        <v>33036962</v>
      </c>
      <c r="D1067">
        <v>32517073</v>
      </c>
      <c r="E1067">
        <v>1</v>
      </c>
      <c r="F1067">
        <v>1</v>
      </c>
      <c r="G1067">
        <v>19</v>
      </c>
      <c r="H1067">
        <v>2</v>
      </c>
      <c r="I1067" t="s">
        <v>805</v>
      </c>
      <c r="J1067" t="s">
        <v>806</v>
      </c>
      <c r="K1067" t="s">
        <v>807</v>
      </c>
      <c r="L1067">
        <v>1368</v>
      </c>
      <c r="N1067">
        <v>1011</v>
      </c>
      <c r="O1067" t="s">
        <v>801</v>
      </c>
      <c r="P1067" t="s">
        <v>801</v>
      </c>
      <c r="Q1067">
        <v>1</v>
      </c>
      <c r="W1067">
        <v>0</v>
      </c>
      <c r="X1067">
        <v>-865246060</v>
      </c>
      <c r="Y1067">
        <v>1.38</v>
      </c>
      <c r="AA1067">
        <v>0</v>
      </c>
      <c r="AB1067">
        <v>3.37</v>
      </c>
      <c r="AC1067">
        <v>0.85</v>
      </c>
      <c r="AD1067">
        <v>0</v>
      </c>
      <c r="AE1067">
        <v>0</v>
      </c>
      <c r="AF1067">
        <v>3.37</v>
      </c>
      <c r="AG1067">
        <v>0.85</v>
      </c>
      <c r="AH1067">
        <v>0</v>
      </c>
      <c r="AI1067">
        <v>1</v>
      </c>
      <c r="AJ1067">
        <v>1</v>
      </c>
      <c r="AK1067">
        <v>1</v>
      </c>
      <c r="AL1067">
        <v>1</v>
      </c>
      <c r="AN1067">
        <v>0</v>
      </c>
      <c r="AO1067">
        <v>1</v>
      </c>
      <c r="AP1067">
        <v>0</v>
      </c>
      <c r="AQ1067">
        <v>0</v>
      </c>
      <c r="AR1067">
        <v>0</v>
      </c>
      <c r="AS1067" t="s">
        <v>3</v>
      </c>
      <c r="AT1067">
        <v>1.38</v>
      </c>
      <c r="AU1067" t="s">
        <v>3</v>
      </c>
      <c r="AV1067">
        <v>0</v>
      </c>
      <c r="AW1067">
        <v>2</v>
      </c>
      <c r="AX1067">
        <v>33036979</v>
      </c>
      <c r="AY1067">
        <v>1</v>
      </c>
      <c r="AZ1067">
        <v>0</v>
      </c>
      <c r="BA1067">
        <v>1013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X1067">
        <f>Y1067*Source!I408</f>
        <v>2.4840000000000002E-4</v>
      </c>
      <c r="CY1067">
        <f>AB1067</f>
        <v>3.37</v>
      </c>
      <c r="CZ1067">
        <f>AF1067</f>
        <v>3.37</v>
      </c>
      <c r="DA1067">
        <f>AJ1067</f>
        <v>1</v>
      </c>
      <c r="DB1067">
        <v>0</v>
      </c>
    </row>
    <row r="1068" spans="1:106" x14ac:dyDescent="0.2">
      <c r="A1068">
        <f>ROW(Source!A408)</f>
        <v>408</v>
      </c>
      <c r="B1068">
        <v>33034105</v>
      </c>
      <c r="C1068">
        <v>33036962</v>
      </c>
      <c r="D1068">
        <v>32516433</v>
      </c>
      <c r="E1068">
        <v>1</v>
      </c>
      <c r="F1068">
        <v>1</v>
      </c>
      <c r="G1068">
        <v>19</v>
      </c>
      <c r="H1068">
        <v>2</v>
      </c>
      <c r="I1068" t="s">
        <v>808</v>
      </c>
      <c r="J1068" t="s">
        <v>809</v>
      </c>
      <c r="K1068" t="s">
        <v>810</v>
      </c>
      <c r="L1068">
        <v>1368</v>
      </c>
      <c r="N1068">
        <v>1011</v>
      </c>
      <c r="O1068" t="s">
        <v>801</v>
      </c>
      <c r="P1068" t="s">
        <v>801</v>
      </c>
      <c r="Q1068">
        <v>1</v>
      </c>
      <c r="W1068">
        <v>0</v>
      </c>
      <c r="X1068">
        <v>1483315828</v>
      </c>
      <c r="Y1068">
        <v>0.31</v>
      </c>
      <c r="AA1068">
        <v>0</v>
      </c>
      <c r="AB1068">
        <v>566.44000000000005</v>
      </c>
      <c r="AC1068">
        <v>281.27999999999997</v>
      </c>
      <c r="AD1068">
        <v>0</v>
      </c>
      <c r="AE1068">
        <v>0</v>
      </c>
      <c r="AF1068">
        <v>566.44000000000005</v>
      </c>
      <c r="AG1068">
        <v>281.27999999999997</v>
      </c>
      <c r="AH1068">
        <v>0</v>
      </c>
      <c r="AI1068">
        <v>1</v>
      </c>
      <c r="AJ1068">
        <v>1</v>
      </c>
      <c r="AK1068">
        <v>1</v>
      </c>
      <c r="AL1068">
        <v>1</v>
      </c>
      <c r="AN1068">
        <v>0</v>
      </c>
      <c r="AO1068">
        <v>1</v>
      </c>
      <c r="AP1068">
        <v>0</v>
      </c>
      <c r="AQ1068">
        <v>0</v>
      </c>
      <c r="AR1068">
        <v>0</v>
      </c>
      <c r="AS1068" t="s">
        <v>3</v>
      </c>
      <c r="AT1068">
        <v>0.31</v>
      </c>
      <c r="AU1068" t="s">
        <v>3</v>
      </c>
      <c r="AV1068">
        <v>0</v>
      </c>
      <c r="AW1068">
        <v>2</v>
      </c>
      <c r="AX1068">
        <v>33036980</v>
      </c>
      <c r="AY1068">
        <v>1</v>
      </c>
      <c r="AZ1068">
        <v>0</v>
      </c>
      <c r="BA1068">
        <v>1014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X1068">
        <f>Y1068*Source!I408</f>
        <v>5.5800000000000001E-5</v>
      </c>
      <c r="CY1068">
        <f>AB1068</f>
        <v>566.44000000000005</v>
      </c>
      <c r="CZ1068">
        <f>AF1068</f>
        <v>566.44000000000005</v>
      </c>
      <c r="DA1068">
        <f>AJ1068</f>
        <v>1</v>
      </c>
      <c r="DB1068">
        <v>0</v>
      </c>
    </row>
    <row r="1069" spans="1:106" x14ac:dyDescent="0.2">
      <c r="A1069">
        <f>ROW(Source!A408)</f>
        <v>408</v>
      </c>
      <c r="B1069">
        <v>33034105</v>
      </c>
      <c r="C1069">
        <v>33036962</v>
      </c>
      <c r="D1069">
        <v>32516599</v>
      </c>
      <c r="E1069">
        <v>1</v>
      </c>
      <c r="F1069">
        <v>1</v>
      </c>
      <c r="G1069">
        <v>19</v>
      </c>
      <c r="H1069">
        <v>2</v>
      </c>
      <c r="I1069" t="s">
        <v>811</v>
      </c>
      <c r="J1069" t="s">
        <v>812</v>
      </c>
      <c r="K1069" t="s">
        <v>813</v>
      </c>
      <c r="L1069">
        <v>1368</v>
      </c>
      <c r="N1069">
        <v>1011</v>
      </c>
      <c r="O1069" t="s">
        <v>801</v>
      </c>
      <c r="P1069" t="s">
        <v>801</v>
      </c>
      <c r="Q1069">
        <v>1</v>
      </c>
      <c r="W1069">
        <v>0</v>
      </c>
      <c r="X1069">
        <v>47389749</v>
      </c>
      <c r="Y1069">
        <v>26.25</v>
      </c>
      <c r="AA1069">
        <v>0</v>
      </c>
      <c r="AB1069">
        <v>9.7100000000000009</v>
      </c>
      <c r="AC1069">
        <v>2.25</v>
      </c>
      <c r="AD1069">
        <v>0</v>
      </c>
      <c r="AE1069">
        <v>0</v>
      </c>
      <c r="AF1069">
        <v>9.7100000000000009</v>
      </c>
      <c r="AG1069">
        <v>2.25</v>
      </c>
      <c r="AH1069">
        <v>0</v>
      </c>
      <c r="AI1069">
        <v>1</v>
      </c>
      <c r="AJ1069">
        <v>1</v>
      </c>
      <c r="AK1069">
        <v>1</v>
      </c>
      <c r="AL1069">
        <v>1</v>
      </c>
      <c r="AN1069">
        <v>0</v>
      </c>
      <c r="AO1069">
        <v>1</v>
      </c>
      <c r="AP1069">
        <v>0</v>
      </c>
      <c r="AQ1069">
        <v>0</v>
      </c>
      <c r="AR1069">
        <v>0</v>
      </c>
      <c r="AS1069" t="s">
        <v>3</v>
      </c>
      <c r="AT1069">
        <v>26.25</v>
      </c>
      <c r="AU1069" t="s">
        <v>3</v>
      </c>
      <c r="AV1069">
        <v>0</v>
      </c>
      <c r="AW1069">
        <v>2</v>
      </c>
      <c r="AX1069">
        <v>33036981</v>
      </c>
      <c r="AY1069">
        <v>1</v>
      </c>
      <c r="AZ1069">
        <v>0</v>
      </c>
      <c r="BA1069">
        <v>1015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X1069">
        <f>Y1069*Source!I408</f>
        <v>4.725E-3</v>
      </c>
      <c r="CY1069">
        <f>AB1069</f>
        <v>9.7100000000000009</v>
      </c>
      <c r="CZ1069">
        <f>AF1069</f>
        <v>9.7100000000000009</v>
      </c>
      <c r="DA1069">
        <f>AJ1069</f>
        <v>1</v>
      </c>
      <c r="DB1069">
        <v>0</v>
      </c>
    </row>
    <row r="1070" spans="1:106" x14ac:dyDescent="0.2">
      <c r="A1070">
        <f>ROW(Source!A408)</f>
        <v>408</v>
      </c>
      <c r="B1070">
        <v>33034105</v>
      </c>
      <c r="C1070">
        <v>33036962</v>
      </c>
      <c r="D1070">
        <v>32517836</v>
      </c>
      <c r="E1070">
        <v>1</v>
      </c>
      <c r="F1070">
        <v>1</v>
      </c>
      <c r="G1070">
        <v>19</v>
      </c>
      <c r="H1070">
        <v>3</v>
      </c>
      <c r="I1070" t="s">
        <v>814</v>
      </c>
      <c r="J1070" t="s">
        <v>815</v>
      </c>
      <c r="K1070" t="s">
        <v>816</v>
      </c>
      <c r="L1070">
        <v>1348</v>
      </c>
      <c r="N1070">
        <v>1009</v>
      </c>
      <c r="O1070" t="s">
        <v>19</v>
      </c>
      <c r="P1070" t="s">
        <v>19</v>
      </c>
      <c r="Q1070">
        <v>1000</v>
      </c>
      <c r="W1070">
        <v>0</v>
      </c>
      <c r="X1070">
        <v>1571432467</v>
      </c>
      <c r="Y1070">
        <v>0.04</v>
      </c>
      <c r="AA1070">
        <v>31493.279999999999</v>
      </c>
      <c r="AB1070">
        <v>0</v>
      </c>
      <c r="AC1070">
        <v>0</v>
      </c>
      <c r="AD1070">
        <v>0</v>
      </c>
      <c r="AE1070">
        <v>31493.279999999999</v>
      </c>
      <c r="AF1070">
        <v>0</v>
      </c>
      <c r="AG1070">
        <v>0</v>
      </c>
      <c r="AH1070">
        <v>0</v>
      </c>
      <c r="AI1070">
        <v>1</v>
      </c>
      <c r="AJ1070">
        <v>1</v>
      </c>
      <c r="AK1070">
        <v>1</v>
      </c>
      <c r="AL1070">
        <v>1</v>
      </c>
      <c r="AN1070">
        <v>0</v>
      </c>
      <c r="AO1070">
        <v>1</v>
      </c>
      <c r="AP1070">
        <v>0</v>
      </c>
      <c r="AQ1070">
        <v>0</v>
      </c>
      <c r="AR1070">
        <v>0</v>
      </c>
      <c r="AS1070" t="s">
        <v>3</v>
      </c>
      <c r="AT1070">
        <v>0.04</v>
      </c>
      <c r="AU1070" t="s">
        <v>3</v>
      </c>
      <c r="AV1070">
        <v>0</v>
      </c>
      <c r="AW1070">
        <v>2</v>
      </c>
      <c r="AX1070">
        <v>33036982</v>
      </c>
      <c r="AY1070">
        <v>1</v>
      </c>
      <c r="AZ1070">
        <v>0</v>
      </c>
      <c r="BA1070">
        <v>1016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X1070">
        <f>Y1070*Source!I408</f>
        <v>7.2000000000000005E-6</v>
      </c>
      <c r="CY1070">
        <f t="shared" ref="CY1070:CY1080" si="159">AA1070</f>
        <v>31493.279999999999</v>
      </c>
      <c r="CZ1070">
        <f t="shared" ref="CZ1070:CZ1080" si="160">AE1070</f>
        <v>31493.279999999999</v>
      </c>
      <c r="DA1070">
        <f t="shared" ref="DA1070:DA1080" si="161">AI1070</f>
        <v>1</v>
      </c>
      <c r="DB1070">
        <v>0</v>
      </c>
    </row>
    <row r="1071" spans="1:106" x14ac:dyDescent="0.2">
      <c r="A1071">
        <f>ROW(Source!A408)</f>
        <v>408</v>
      </c>
      <c r="B1071">
        <v>33034105</v>
      </c>
      <c r="C1071">
        <v>33036962</v>
      </c>
      <c r="D1071">
        <v>32518156</v>
      </c>
      <c r="E1071">
        <v>1</v>
      </c>
      <c r="F1071">
        <v>1</v>
      </c>
      <c r="G1071">
        <v>19</v>
      </c>
      <c r="H1071">
        <v>3</v>
      </c>
      <c r="I1071" t="s">
        <v>817</v>
      </c>
      <c r="J1071" t="s">
        <v>818</v>
      </c>
      <c r="K1071" t="s">
        <v>819</v>
      </c>
      <c r="L1071">
        <v>1348</v>
      </c>
      <c r="N1071">
        <v>1009</v>
      </c>
      <c r="O1071" t="s">
        <v>19</v>
      </c>
      <c r="P1071" t="s">
        <v>19</v>
      </c>
      <c r="Q1071">
        <v>1000</v>
      </c>
      <c r="W1071">
        <v>0</v>
      </c>
      <c r="X1071">
        <v>1574046373</v>
      </c>
      <c r="Y1071">
        <v>3.6999999999999998E-2</v>
      </c>
      <c r="AA1071">
        <v>45454.3</v>
      </c>
      <c r="AB1071">
        <v>0</v>
      </c>
      <c r="AC1071">
        <v>0</v>
      </c>
      <c r="AD1071">
        <v>0</v>
      </c>
      <c r="AE1071">
        <v>45454.3</v>
      </c>
      <c r="AF1071">
        <v>0</v>
      </c>
      <c r="AG1071">
        <v>0</v>
      </c>
      <c r="AH1071">
        <v>0</v>
      </c>
      <c r="AI1071">
        <v>1</v>
      </c>
      <c r="AJ1071">
        <v>1</v>
      </c>
      <c r="AK1071">
        <v>1</v>
      </c>
      <c r="AL1071">
        <v>1</v>
      </c>
      <c r="AN1071">
        <v>0</v>
      </c>
      <c r="AO1071">
        <v>1</v>
      </c>
      <c r="AP1071">
        <v>0</v>
      </c>
      <c r="AQ1071">
        <v>0</v>
      </c>
      <c r="AR1071">
        <v>0</v>
      </c>
      <c r="AS1071" t="s">
        <v>3</v>
      </c>
      <c r="AT1071">
        <v>3.6999999999999998E-2</v>
      </c>
      <c r="AU1071" t="s">
        <v>3</v>
      </c>
      <c r="AV1071">
        <v>0</v>
      </c>
      <c r="AW1071">
        <v>2</v>
      </c>
      <c r="AX1071">
        <v>33036983</v>
      </c>
      <c r="AY1071">
        <v>1</v>
      </c>
      <c r="AZ1071">
        <v>0</v>
      </c>
      <c r="BA1071">
        <v>1017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X1071">
        <f>Y1071*Source!I408</f>
        <v>6.6599999999999998E-6</v>
      </c>
      <c r="CY1071">
        <f t="shared" si="159"/>
        <v>45454.3</v>
      </c>
      <c r="CZ1071">
        <f t="shared" si="160"/>
        <v>45454.3</v>
      </c>
      <c r="DA1071">
        <f t="shared" si="161"/>
        <v>1</v>
      </c>
      <c r="DB1071">
        <v>0</v>
      </c>
    </row>
    <row r="1072" spans="1:106" x14ac:dyDescent="0.2">
      <c r="A1072">
        <f>ROW(Source!A408)</f>
        <v>408</v>
      </c>
      <c r="B1072">
        <v>33034105</v>
      </c>
      <c r="C1072">
        <v>33036962</v>
      </c>
      <c r="D1072">
        <v>32518894</v>
      </c>
      <c r="E1072">
        <v>1</v>
      </c>
      <c r="F1072">
        <v>1</v>
      </c>
      <c r="G1072">
        <v>19</v>
      </c>
      <c r="H1072">
        <v>3</v>
      </c>
      <c r="I1072" t="s">
        <v>820</v>
      </c>
      <c r="J1072" t="s">
        <v>821</v>
      </c>
      <c r="K1072" t="s">
        <v>822</v>
      </c>
      <c r="L1072">
        <v>1327</v>
      </c>
      <c r="N1072">
        <v>1005</v>
      </c>
      <c r="O1072" t="s">
        <v>823</v>
      </c>
      <c r="P1072" t="s">
        <v>823</v>
      </c>
      <c r="Q1072">
        <v>1</v>
      </c>
      <c r="W1072">
        <v>0</v>
      </c>
      <c r="X1072">
        <v>-1132375348</v>
      </c>
      <c r="Y1072">
        <v>5.6</v>
      </c>
      <c r="AA1072">
        <v>63.78</v>
      </c>
      <c r="AB1072">
        <v>0</v>
      </c>
      <c r="AC1072">
        <v>0</v>
      </c>
      <c r="AD1072">
        <v>0</v>
      </c>
      <c r="AE1072">
        <v>63.78</v>
      </c>
      <c r="AF1072">
        <v>0</v>
      </c>
      <c r="AG1072">
        <v>0</v>
      </c>
      <c r="AH1072">
        <v>0</v>
      </c>
      <c r="AI1072">
        <v>1</v>
      </c>
      <c r="AJ1072">
        <v>1</v>
      </c>
      <c r="AK1072">
        <v>1</v>
      </c>
      <c r="AL1072">
        <v>1</v>
      </c>
      <c r="AN1072">
        <v>0</v>
      </c>
      <c r="AO1072">
        <v>1</v>
      </c>
      <c r="AP1072">
        <v>0</v>
      </c>
      <c r="AQ1072">
        <v>0</v>
      </c>
      <c r="AR1072">
        <v>0</v>
      </c>
      <c r="AS1072" t="s">
        <v>3</v>
      </c>
      <c r="AT1072">
        <v>5.6</v>
      </c>
      <c r="AU1072" t="s">
        <v>3</v>
      </c>
      <c r="AV1072">
        <v>0</v>
      </c>
      <c r="AW1072">
        <v>2</v>
      </c>
      <c r="AX1072">
        <v>33036985</v>
      </c>
      <c r="AY1072">
        <v>1</v>
      </c>
      <c r="AZ1072">
        <v>0</v>
      </c>
      <c r="BA1072">
        <v>1018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X1072">
        <f>Y1072*Source!I408</f>
        <v>1.008E-3</v>
      </c>
      <c r="CY1072">
        <f t="shared" si="159"/>
        <v>63.78</v>
      </c>
      <c r="CZ1072">
        <f t="shared" si="160"/>
        <v>63.78</v>
      </c>
      <c r="DA1072">
        <f t="shared" si="161"/>
        <v>1</v>
      </c>
      <c r="DB1072">
        <v>0</v>
      </c>
    </row>
    <row r="1073" spans="1:106" x14ac:dyDescent="0.2">
      <c r="A1073">
        <f>ROW(Source!A408)</f>
        <v>408</v>
      </c>
      <c r="B1073">
        <v>33034105</v>
      </c>
      <c r="C1073">
        <v>33036962</v>
      </c>
      <c r="D1073">
        <v>32517311</v>
      </c>
      <c r="E1073">
        <v>1</v>
      </c>
      <c r="F1073">
        <v>1</v>
      </c>
      <c r="G1073">
        <v>19</v>
      </c>
      <c r="H1073">
        <v>3</v>
      </c>
      <c r="I1073" t="s">
        <v>824</v>
      </c>
      <c r="J1073" t="s">
        <v>825</v>
      </c>
      <c r="K1073" t="s">
        <v>826</v>
      </c>
      <c r="L1073">
        <v>1348</v>
      </c>
      <c r="N1073">
        <v>1009</v>
      </c>
      <c r="O1073" t="s">
        <v>19</v>
      </c>
      <c r="P1073" t="s">
        <v>19</v>
      </c>
      <c r="Q1073">
        <v>1000</v>
      </c>
      <c r="W1073">
        <v>0</v>
      </c>
      <c r="X1073">
        <v>1471527661</v>
      </c>
      <c r="Y1073">
        <v>0.05</v>
      </c>
      <c r="AA1073">
        <v>4752.91</v>
      </c>
      <c r="AB1073">
        <v>0</v>
      </c>
      <c r="AC1073">
        <v>0</v>
      </c>
      <c r="AD1073">
        <v>0</v>
      </c>
      <c r="AE1073">
        <v>4752.91</v>
      </c>
      <c r="AF1073">
        <v>0</v>
      </c>
      <c r="AG1073">
        <v>0</v>
      </c>
      <c r="AH1073">
        <v>0</v>
      </c>
      <c r="AI1073">
        <v>1</v>
      </c>
      <c r="AJ1073">
        <v>1</v>
      </c>
      <c r="AK1073">
        <v>1</v>
      </c>
      <c r="AL1073">
        <v>1</v>
      </c>
      <c r="AN1073">
        <v>0</v>
      </c>
      <c r="AO1073">
        <v>1</v>
      </c>
      <c r="AP1073">
        <v>0</v>
      </c>
      <c r="AQ1073">
        <v>0</v>
      </c>
      <c r="AR1073">
        <v>0</v>
      </c>
      <c r="AS1073" t="s">
        <v>3</v>
      </c>
      <c r="AT1073">
        <v>0.05</v>
      </c>
      <c r="AU1073" t="s">
        <v>3</v>
      </c>
      <c r="AV1073">
        <v>0</v>
      </c>
      <c r="AW1073">
        <v>2</v>
      </c>
      <c r="AX1073">
        <v>33036984</v>
      </c>
      <c r="AY1073">
        <v>1</v>
      </c>
      <c r="AZ1073">
        <v>0</v>
      </c>
      <c r="BA1073">
        <v>1019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X1073">
        <f>Y1073*Source!I408</f>
        <v>9.0000000000000002E-6</v>
      </c>
      <c r="CY1073">
        <f t="shared" si="159"/>
        <v>4752.91</v>
      </c>
      <c r="CZ1073">
        <f t="shared" si="160"/>
        <v>4752.91</v>
      </c>
      <c r="DA1073">
        <f t="shared" si="161"/>
        <v>1</v>
      </c>
      <c r="DB1073">
        <v>0</v>
      </c>
    </row>
    <row r="1074" spans="1:106" x14ac:dyDescent="0.2">
      <c r="A1074">
        <f>ROW(Source!A408)</f>
        <v>408</v>
      </c>
      <c r="B1074">
        <v>33034105</v>
      </c>
      <c r="C1074">
        <v>33036962</v>
      </c>
      <c r="D1074">
        <v>32519061</v>
      </c>
      <c r="E1074">
        <v>1</v>
      </c>
      <c r="F1074">
        <v>1</v>
      </c>
      <c r="G1074">
        <v>19</v>
      </c>
      <c r="H1074">
        <v>3</v>
      </c>
      <c r="I1074" t="s">
        <v>827</v>
      </c>
      <c r="J1074" t="s">
        <v>828</v>
      </c>
      <c r="K1074" t="s">
        <v>829</v>
      </c>
      <c r="L1074">
        <v>1339</v>
      </c>
      <c r="N1074">
        <v>1007</v>
      </c>
      <c r="O1074" t="s">
        <v>830</v>
      </c>
      <c r="P1074" t="s">
        <v>830</v>
      </c>
      <c r="Q1074">
        <v>1</v>
      </c>
      <c r="W1074">
        <v>0</v>
      </c>
      <c r="X1074">
        <v>1653821073</v>
      </c>
      <c r="Y1074">
        <v>1.75</v>
      </c>
      <c r="AA1074">
        <v>29.98</v>
      </c>
      <c r="AB1074">
        <v>0</v>
      </c>
      <c r="AC1074">
        <v>0</v>
      </c>
      <c r="AD1074">
        <v>0</v>
      </c>
      <c r="AE1074">
        <v>29.98</v>
      </c>
      <c r="AF1074">
        <v>0</v>
      </c>
      <c r="AG1074">
        <v>0</v>
      </c>
      <c r="AH1074">
        <v>0</v>
      </c>
      <c r="AI1074">
        <v>1</v>
      </c>
      <c r="AJ1074">
        <v>1</v>
      </c>
      <c r="AK1074">
        <v>1</v>
      </c>
      <c r="AL1074">
        <v>1</v>
      </c>
      <c r="AN1074">
        <v>0</v>
      </c>
      <c r="AO1074">
        <v>1</v>
      </c>
      <c r="AP1074">
        <v>0</v>
      </c>
      <c r="AQ1074">
        <v>0</v>
      </c>
      <c r="AR1074">
        <v>0</v>
      </c>
      <c r="AS1074" t="s">
        <v>3</v>
      </c>
      <c r="AT1074">
        <v>1.75</v>
      </c>
      <c r="AU1074" t="s">
        <v>3</v>
      </c>
      <c r="AV1074">
        <v>0</v>
      </c>
      <c r="AW1074">
        <v>2</v>
      </c>
      <c r="AX1074">
        <v>33036986</v>
      </c>
      <c r="AY1074">
        <v>1</v>
      </c>
      <c r="AZ1074">
        <v>0</v>
      </c>
      <c r="BA1074">
        <v>1020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X1074">
        <f>Y1074*Source!I408</f>
        <v>3.1500000000000001E-4</v>
      </c>
      <c r="CY1074">
        <f t="shared" si="159"/>
        <v>29.98</v>
      </c>
      <c r="CZ1074">
        <f t="shared" si="160"/>
        <v>29.98</v>
      </c>
      <c r="DA1074">
        <f t="shared" si="161"/>
        <v>1</v>
      </c>
      <c r="DB1074">
        <v>0</v>
      </c>
    </row>
    <row r="1075" spans="1:106" x14ac:dyDescent="0.2">
      <c r="A1075">
        <f>ROW(Source!A408)</f>
        <v>408</v>
      </c>
      <c r="B1075">
        <v>33034105</v>
      </c>
      <c r="C1075">
        <v>33036962</v>
      </c>
      <c r="D1075">
        <v>32517740</v>
      </c>
      <c r="E1075">
        <v>1</v>
      </c>
      <c r="F1075">
        <v>1</v>
      </c>
      <c r="G1075">
        <v>19</v>
      </c>
      <c r="H1075">
        <v>3</v>
      </c>
      <c r="I1075" t="s">
        <v>831</v>
      </c>
      <c r="J1075" t="s">
        <v>832</v>
      </c>
      <c r="K1075" t="s">
        <v>833</v>
      </c>
      <c r="L1075">
        <v>1339</v>
      </c>
      <c r="N1075">
        <v>1007</v>
      </c>
      <c r="O1075" t="s">
        <v>830</v>
      </c>
      <c r="P1075" t="s">
        <v>830</v>
      </c>
      <c r="Q1075">
        <v>1</v>
      </c>
      <c r="W1075">
        <v>0</v>
      </c>
      <c r="X1075">
        <v>-86784973</v>
      </c>
      <c r="Y1075">
        <v>0.08</v>
      </c>
      <c r="AA1075">
        <v>4993.7</v>
      </c>
      <c r="AB1075">
        <v>0</v>
      </c>
      <c r="AC1075">
        <v>0</v>
      </c>
      <c r="AD1075">
        <v>0</v>
      </c>
      <c r="AE1075">
        <v>4993.7</v>
      </c>
      <c r="AF1075">
        <v>0</v>
      </c>
      <c r="AG1075">
        <v>0</v>
      </c>
      <c r="AH1075">
        <v>0</v>
      </c>
      <c r="AI1075">
        <v>1</v>
      </c>
      <c r="AJ1075">
        <v>1</v>
      </c>
      <c r="AK1075">
        <v>1</v>
      </c>
      <c r="AL1075">
        <v>1</v>
      </c>
      <c r="AN1075">
        <v>0</v>
      </c>
      <c r="AO1075">
        <v>1</v>
      </c>
      <c r="AP1075">
        <v>0</v>
      </c>
      <c r="AQ1075">
        <v>0</v>
      </c>
      <c r="AR1075">
        <v>0</v>
      </c>
      <c r="AS1075" t="s">
        <v>3</v>
      </c>
      <c r="AT1075">
        <v>0.08</v>
      </c>
      <c r="AU1075" t="s">
        <v>3</v>
      </c>
      <c r="AV1075">
        <v>0</v>
      </c>
      <c r="AW1075">
        <v>2</v>
      </c>
      <c r="AX1075">
        <v>33036987</v>
      </c>
      <c r="AY1075">
        <v>1</v>
      </c>
      <c r="AZ1075">
        <v>0</v>
      </c>
      <c r="BA1075">
        <v>1021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X1075">
        <f>Y1075*Source!I408</f>
        <v>1.4400000000000001E-5</v>
      </c>
      <c r="CY1075">
        <f t="shared" si="159"/>
        <v>4993.7</v>
      </c>
      <c r="CZ1075">
        <f t="shared" si="160"/>
        <v>4993.7</v>
      </c>
      <c r="DA1075">
        <f t="shared" si="161"/>
        <v>1</v>
      </c>
      <c r="DB1075">
        <v>0</v>
      </c>
    </row>
    <row r="1076" spans="1:106" x14ac:dyDescent="0.2">
      <c r="A1076">
        <f>ROW(Source!A408)</f>
        <v>408</v>
      </c>
      <c r="B1076">
        <v>33034105</v>
      </c>
      <c r="C1076">
        <v>33036962</v>
      </c>
      <c r="D1076">
        <v>32517729</v>
      </c>
      <c r="E1076">
        <v>1</v>
      </c>
      <c r="F1076">
        <v>1</v>
      </c>
      <c r="G1076">
        <v>19</v>
      </c>
      <c r="H1076">
        <v>3</v>
      </c>
      <c r="I1076" t="s">
        <v>834</v>
      </c>
      <c r="J1076" t="s">
        <v>835</v>
      </c>
      <c r="K1076" t="s">
        <v>836</v>
      </c>
      <c r="L1076">
        <v>1339</v>
      </c>
      <c r="N1076">
        <v>1007</v>
      </c>
      <c r="O1076" t="s">
        <v>830</v>
      </c>
      <c r="P1076" t="s">
        <v>830</v>
      </c>
      <c r="Q1076">
        <v>1</v>
      </c>
      <c r="W1076">
        <v>0</v>
      </c>
      <c r="X1076">
        <v>-36459073</v>
      </c>
      <c r="Y1076">
        <v>0.69</v>
      </c>
      <c r="AA1076">
        <v>3762.19</v>
      </c>
      <c r="AB1076">
        <v>0</v>
      </c>
      <c r="AC1076">
        <v>0</v>
      </c>
      <c r="AD1076">
        <v>0</v>
      </c>
      <c r="AE1076">
        <v>3762.19</v>
      </c>
      <c r="AF1076">
        <v>0</v>
      </c>
      <c r="AG1076">
        <v>0</v>
      </c>
      <c r="AH1076">
        <v>0</v>
      </c>
      <c r="AI1076">
        <v>1</v>
      </c>
      <c r="AJ1076">
        <v>1</v>
      </c>
      <c r="AK1076">
        <v>1</v>
      </c>
      <c r="AL1076">
        <v>1</v>
      </c>
      <c r="AN1076">
        <v>0</v>
      </c>
      <c r="AO1076">
        <v>1</v>
      </c>
      <c r="AP1076">
        <v>0</v>
      </c>
      <c r="AQ1076">
        <v>0</v>
      </c>
      <c r="AR1076">
        <v>0</v>
      </c>
      <c r="AS1076" t="s">
        <v>3</v>
      </c>
      <c r="AT1076">
        <v>0.69</v>
      </c>
      <c r="AU1076" t="s">
        <v>3</v>
      </c>
      <c r="AV1076">
        <v>0</v>
      </c>
      <c r="AW1076">
        <v>2</v>
      </c>
      <c r="AX1076">
        <v>33036988</v>
      </c>
      <c r="AY1076">
        <v>1</v>
      </c>
      <c r="AZ1076">
        <v>0</v>
      </c>
      <c r="BA1076">
        <v>1022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X1076">
        <f>Y1076*Source!I408</f>
        <v>1.2420000000000001E-4</v>
      </c>
      <c r="CY1076">
        <f t="shared" si="159"/>
        <v>3762.19</v>
      </c>
      <c r="CZ1076">
        <f t="shared" si="160"/>
        <v>3762.19</v>
      </c>
      <c r="DA1076">
        <f t="shared" si="161"/>
        <v>1</v>
      </c>
      <c r="DB1076">
        <v>0</v>
      </c>
    </row>
    <row r="1077" spans="1:106" x14ac:dyDescent="0.2">
      <c r="A1077">
        <f>ROW(Source!A408)</f>
        <v>408</v>
      </c>
      <c r="B1077">
        <v>33034105</v>
      </c>
      <c r="C1077">
        <v>33036962</v>
      </c>
      <c r="D1077">
        <v>32517783</v>
      </c>
      <c r="E1077">
        <v>1</v>
      </c>
      <c r="F1077">
        <v>1</v>
      </c>
      <c r="G1077">
        <v>19</v>
      </c>
      <c r="H1077">
        <v>3</v>
      </c>
      <c r="I1077" t="s">
        <v>837</v>
      </c>
      <c r="J1077" t="s">
        <v>838</v>
      </c>
      <c r="K1077" t="s">
        <v>839</v>
      </c>
      <c r="L1077">
        <v>1339</v>
      </c>
      <c r="N1077">
        <v>1007</v>
      </c>
      <c r="O1077" t="s">
        <v>830</v>
      </c>
      <c r="P1077" t="s">
        <v>830</v>
      </c>
      <c r="Q1077">
        <v>1</v>
      </c>
      <c r="W1077">
        <v>0</v>
      </c>
      <c r="X1077">
        <v>-1282603236</v>
      </c>
      <c r="Y1077">
        <v>0.2</v>
      </c>
      <c r="AA1077">
        <v>5631.96</v>
      </c>
      <c r="AB1077">
        <v>0</v>
      </c>
      <c r="AC1077">
        <v>0</v>
      </c>
      <c r="AD1077">
        <v>0</v>
      </c>
      <c r="AE1077">
        <v>5631.96</v>
      </c>
      <c r="AF1077">
        <v>0</v>
      </c>
      <c r="AG1077">
        <v>0</v>
      </c>
      <c r="AH1077">
        <v>0</v>
      </c>
      <c r="AI1077">
        <v>1</v>
      </c>
      <c r="AJ1077">
        <v>1</v>
      </c>
      <c r="AK1077">
        <v>1</v>
      </c>
      <c r="AL1077">
        <v>1</v>
      </c>
      <c r="AN1077">
        <v>0</v>
      </c>
      <c r="AO1077">
        <v>1</v>
      </c>
      <c r="AP1077">
        <v>0</v>
      </c>
      <c r="AQ1077">
        <v>0</v>
      </c>
      <c r="AR1077">
        <v>0</v>
      </c>
      <c r="AS1077" t="s">
        <v>3</v>
      </c>
      <c r="AT1077">
        <v>0.2</v>
      </c>
      <c r="AU1077" t="s">
        <v>3</v>
      </c>
      <c r="AV1077">
        <v>0</v>
      </c>
      <c r="AW1077">
        <v>2</v>
      </c>
      <c r="AX1077">
        <v>33036989</v>
      </c>
      <c r="AY1077">
        <v>1</v>
      </c>
      <c r="AZ1077">
        <v>0</v>
      </c>
      <c r="BA1077">
        <v>1023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X1077">
        <f>Y1077*Source!I408</f>
        <v>3.6000000000000001E-5</v>
      </c>
      <c r="CY1077">
        <f t="shared" si="159"/>
        <v>5631.96</v>
      </c>
      <c r="CZ1077">
        <f t="shared" si="160"/>
        <v>5631.96</v>
      </c>
      <c r="DA1077">
        <f t="shared" si="161"/>
        <v>1</v>
      </c>
      <c r="DB1077">
        <v>0</v>
      </c>
    </row>
    <row r="1078" spans="1:106" x14ac:dyDescent="0.2">
      <c r="A1078">
        <f>ROW(Source!A408)</f>
        <v>408</v>
      </c>
      <c r="B1078">
        <v>33034105</v>
      </c>
      <c r="C1078">
        <v>33036962</v>
      </c>
      <c r="D1078">
        <v>32517784</v>
      </c>
      <c r="E1078">
        <v>1</v>
      </c>
      <c r="F1078">
        <v>1</v>
      </c>
      <c r="G1078">
        <v>19</v>
      </c>
      <c r="H1078">
        <v>3</v>
      </c>
      <c r="I1078" t="s">
        <v>840</v>
      </c>
      <c r="J1078" t="s">
        <v>841</v>
      </c>
      <c r="K1078" t="s">
        <v>842</v>
      </c>
      <c r="L1078">
        <v>1339</v>
      </c>
      <c r="N1078">
        <v>1007</v>
      </c>
      <c r="O1078" t="s">
        <v>830</v>
      </c>
      <c r="P1078" t="s">
        <v>830</v>
      </c>
      <c r="Q1078">
        <v>1</v>
      </c>
      <c r="W1078">
        <v>0</v>
      </c>
      <c r="X1078">
        <v>966492149</v>
      </c>
      <c r="Y1078">
        <v>0.69</v>
      </c>
      <c r="AA1078">
        <v>5631.96</v>
      </c>
      <c r="AB1078">
        <v>0</v>
      </c>
      <c r="AC1078">
        <v>0</v>
      </c>
      <c r="AD1078">
        <v>0</v>
      </c>
      <c r="AE1078">
        <v>5631.96</v>
      </c>
      <c r="AF1078">
        <v>0</v>
      </c>
      <c r="AG1078">
        <v>0</v>
      </c>
      <c r="AH1078">
        <v>0</v>
      </c>
      <c r="AI1078">
        <v>1</v>
      </c>
      <c r="AJ1078">
        <v>1</v>
      </c>
      <c r="AK1078">
        <v>1</v>
      </c>
      <c r="AL1078">
        <v>1</v>
      </c>
      <c r="AN1078">
        <v>0</v>
      </c>
      <c r="AO1078">
        <v>1</v>
      </c>
      <c r="AP1078">
        <v>0</v>
      </c>
      <c r="AQ1078">
        <v>0</v>
      </c>
      <c r="AR1078">
        <v>0</v>
      </c>
      <c r="AS1078" t="s">
        <v>3</v>
      </c>
      <c r="AT1078">
        <v>0.69</v>
      </c>
      <c r="AU1078" t="s">
        <v>3</v>
      </c>
      <c r="AV1078">
        <v>0</v>
      </c>
      <c r="AW1078">
        <v>2</v>
      </c>
      <c r="AX1078">
        <v>33036990</v>
      </c>
      <c r="AY1078">
        <v>1</v>
      </c>
      <c r="AZ1078">
        <v>0</v>
      </c>
      <c r="BA1078">
        <v>1024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X1078">
        <f>Y1078*Source!I408</f>
        <v>1.2420000000000001E-4</v>
      </c>
      <c r="CY1078">
        <f t="shared" si="159"/>
        <v>5631.96</v>
      </c>
      <c r="CZ1078">
        <f t="shared" si="160"/>
        <v>5631.96</v>
      </c>
      <c r="DA1078">
        <f t="shared" si="161"/>
        <v>1</v>
      </c>
      <c r="DB1078">
        <v>0</v>
      </c>
    </row>
    <row r="1079" spans="1:106" x14ac:dyDescent="0.2">
      <c r="A1079">
        <f>ROW(Source!A408)</f>
        <v>408</v>
      </c>
      <c r="B1079">
        <v>33034105</v>
      </c>
      <c r="C1079">
        <v>33036962</v>
      </c>
      <c r="D1079">
        <v>32519911</v>
      </c>
      <c r="E1079">
        <v>1</v>
      </c>
      <c r="F1079">
        <v>1</v>
      </c>
      <c r="G1079">
        <v>19</v>
      </c>
      <c r="H1079">
        <v>3</v>
      </c>
      <c r="I1079" t="s">
        <v>843</v>
      </c>
      <c r="J1079" t="s">
        <v>844</v>
      </c>
      <c r="K1079" t="s">
        <v>845</v>
      </c>
      <c r="L1079">
        <v>1339</v>
      </c>
      <c r="N1079">
        <v>1007</v>
      </c>
      <c r="O1079" t="s">
        <v>830</v>
      </c>
      <c r="P1079" t="s">
        <v>830</v>
      </c>
      <c r="Q1079">
        <v>1</v>
      </c>
      <c r="W1079">
        <v>0</v>
      </c>
      <c r="X1079">
        <v>-1613524913</v>
      </c>
      <c r="Y1079">
        <v>102</v>
      </c>
      <c r="AA1079">
        <v>3195.93</v>
      </c>
      <c r="AB1079">
        <v>0</v>
      </c>
      <c r="AC1079">
        <v>0</v>
      </c>
      <c r="AD1079">
        <v>0</v>
      </c>
      <c r="AE1079">
        <v>3195.93</v>
      </c>
      <c r="AF1079">
        <v>0</v>
      </c>
      <c r="AG1079">
        <v>0</v>
      </c>
      <c r="AH1079">
        <v>0</v>
      </c>
      <c r="AI1079">
        <v>1</v>
      </c>
      <c r="AJ1079">
        <v>1</v>
      </c>
      <c r="AK1079">
        <v>1</v>
      </c>
      <c r="AL1079">
        <v>1</v>
      </c>
      <c r="AN1079">
        <v>0</v>
      </c>
      <c r="AO1079">
        <v>1</v>
      </c>
      <c r="AP1079">
        <v>0</v>
      </c>
      <c r="AQ1079">
        <v>0</v>
      </c>
      <c r="AR1079">
        <v>0</v>
      </c>
      <c r="AS1079" t="s">
        <v>3</v>
      </c>
      <c r="AT1079">
        <v>102</v>
      </c>
      <c r="AU1079" t="s">
        <v>3</v>
      </c>
      <c r="AV1079">
        <v>0</v>
      </c>
      <c r="AW1079">
        <v>2</v>
      </c>
      <c r="AX1079">
        <v>33036991</v>
      </c>
      <c r="AY1079">
        <v>1</v>
      </c>
      <c r="AZ1079">
        <v>0</v>
      </c>
      <c r="BA1079">
        <v>1025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X1079">
        <f>Y1079*Source!I408</f>
        <v>1.8360000000000001E-2</v>
      </c>
      <c r="CY1079">
        <f t="shared" si="159"/>
        <v>3195.93</v>
      </c>
      <c r="CZ1079">
        <f t="shared" si="160"/>
        <v>3195.93</v>
      </c>
      <c r="DA1079">
        <f t="shared" si="161"/>
        <v>1</v>
      </c>
      <c r="DB1079">
        <v>0</v>
      </c>
    </row>
    <row r="1080" spans="1:106" x14ac:dyDescent="0.2">
      <c r="A1080">
        <f>ROW(Source!A408)</f>
        <v>408</v>
      </c>
      <c r="B1080">
        <v>33034105</v>
      </c>
      <c r="C1080">
        <v>33036962</v>
      </c>
      <c r="D1080">
        <v>32521663</v>
      </c>
      <c r="E1080">
        <v>1</v>
      </c>
      <c r="F1080">
        <v>1</v>
      </c>
      <c r="G1080">
        <v>19</v>
      </c>
      <c r="H1080">
        <v>3</v>
      </c>
      <c r="I1080" t="s">
        <v>846</v>
      </c>
      <c r="J1080" t="s">
        <v>847</v>
      </c>
      <c r="K1080" t="s">
        <v>848</v>
      </c>
      <c r="L1080">
        <v>1327</v>
      </c>
      <c r="N1080">
        <v>1005</v>
      </c>
      <c r="O1080" t="s">
        <v>823</v>
      </c>
      <c r="P1080" t="s">
        <v>823</v>
      </c>
      <c r="Q1080">
        <v>1</v>
      </c>
      <c r="W1080">
        <v>0</v>
      </c>
      <c r="X1080">
        <v>603730207</v>
      </c>
      <c r="Y1080">
        <v>49.5</v>
      </c>
      <c r="AA1080">
        <v>207.09</v>
      </c>
      <c r="AB1080">
        <v>0</v>
      </c>
      <c r="AC1080">
        <v>0</v>
      </c>
      <c r="AD1080">
        <v>0</v>
      </c>
      <c r="AE1080">
        <v>207.09</v>
      </c>
      <c r="AF1080">
        <v>0</v>
      </c>
      <c r="AG1080">
        <v>0</v>
      </c>
      <c r="AH1080">
        <v>0</v>
      </c>
      <c r="AI1080">
        <v>1</v>
      </c>
      <c r="AJ1080">
        <v>1</v>
      </c>
      <c r="AK1080">
        <v>1</v>
      </c>
      <c r="AL1080">
        <v>1</v>
      </c>
      <c r="AN1080">
        <v>0</v>
      </c>
      <c r="AO1080">
        <v>1</v>
      </c>
      <c r="AP1080">
        <v>0</v>
      </c>
      <c r="AQ1080">
        <v>0</v>
      </c>
      <c r="AR1080">
        <v>0</v>
      </c>
      <c r="AS1080" t="s">
        <v>3</v>
      </c>
      <c r="AT1080">
        <v>49.5</v>
      </c>
      <c r="AU1080" t="s">
        <v>3</v>
      </c>
      <c r="AV1080">
        <v>0</v>
      </c>
      <c r="AW1080">
        <v>2</v>
      </c>
      <c r="AX1080">
        <v>33036992</v>
      </c>
      <c r="AY1080">
        <v>1</v>
      </c>
      <c r="AZ1080">
        <v>0</v>
      </c>
      <c r="BA1080">
        <v>1026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X1080">
        <f>Y1080*Source!I408</f>
        <v>8.9100000000000013E-3</v>
      </c>
      <c r="CY1080">
        <f t="shared" si="159"/>
        <v>207.09</v>
      </c>
      <c r="CZ1080">
        <f t="shared" si="160"/>
        <v>207.09</v>
      </c>
      <c r="DA1080">
        <f t="shared" si="161"/>
        <v>1</v>
      </c>
      <c r="DB1080">
        <v>0</v>
      </c>
    </row>
    <row r="1081" spans="1:106" x14ac:dyDescent="0.2">
      <c r="A1081">
        <f>ROW(Source!A411)</f>
        <v>411</v>
      </c>
      <c r="B1081">
        <v>33034105</v>
      </c>
      <c r="C1081">
        <v>33036995</v>
      </c>
      <c r="D1081">
        <v>32505425</v>
      </c>
      <c r="E1081">
        <v>19</v>
      </c>
      <c r="F1081">
        <v>1</v>
      </c>
      <c r="G1081">
        <v>19</v>
      </c>
      <c r="H1081">
        <v>1</v>
      </c>
      <c r="I1081" t="s">
        <v>795</v>
      </c>
      <c r="J1081" t="s">
        <v>3</v>
      </c>
      <c r="K1081" t="s">
        <v>796</v>
      </c>
      <c r="L1081">
        <v>1191</v>
      </c>
      <c r="N1081">
        <v>1013</v>
      </c>
      <c r="O1081" t="s">
        <v>797</v>
      </c>
      <c r="P1081" t="s">
        <v>797</v>
      </c>
      <c r="Q1081">
        <v>1</v>
      </c>
      <c r="W1081">
        <v>0</v>
      </c>
      <c r="X1081">
        <v>476480486</v>
      </c>
      <c r="Y1081">
        <v>36.11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1</v>
      </c>
      <c r="AJ1081">
        <v>1</v>
      </c>
      <c r="AK1081">
        <v>1</v>
      </c>
      <c r="AL1081">
        <v>1</v>
      </c>
      <c r="AN1081">
        <v>0</v>
      </c>
      <c r="AO1081">
        <v>1</v>
      </c>
      <c r="AP1081">
        <v>0</v>
      </c>
      <c r="AQ1081">
        <v>0</v>
      </c>
      <c r="AR1081">
        <v>0</v>
      </c>
      <c r="AS1081" t="s">
        <v>3</v>
      </c>
      <c r="AT1081">
        <v>36.11</v>
      </c>
      <c r="AU1081" t="s">
        <v>3</v>
      </c>
      <c r="AV1081">
        <v>1</v>
      </c>
      <c r="AW1081">
        <v>2</v>
      </c>
      <c r="AX1081">
        <v>33037001</v>
      </c>
      <c r="AY1081">
        <v>1</v>
      </c>
      <c r="AZ1081">
        <v>0</v>
      </c>
      <c r="BA1081">
        <v>1027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X1081">
        <f>Y1081*Source!I411</f>
        <v>4.8856830000000002</v>
      </c>
      <c r="CY1081">
        <f>AD1081</f>
        <v>0</v>
      </c>
      <c r="CZ1081">
        <f>AH1081</f>
        <v>0</v>
      </c>
      <c r="DA1081">
        <f>AL1081</f>
        <v>1</v>
      </c>
      <c r="DB1081">
        <v>0</v>
      </c>
    </row>
    <row r="1082" spans="1:106" x14ac:dyDescent="0.2">
      <c r="A1082">
        <f>ROW(Source!A411)</f>
        <v>411</v>
      </c>
      <c r="B1082">
        <v>33034105</v>
      </c>
      <c r="C1082">
        <v>33036995</v>
      </c>
      <c r="D1082">
        <v>32516754</v>
      </c>
      <c r="E1082">
        <v>1</v>
      </c>
      <c r="F1082">
        <v>1</v>
      </c>
      <c r="G1082">
        <v>19</v>
      </c>
      <c r="H1082">
        <v>2</v>
      </c>
      <c r="I1082" t="s">
        <v>798</v>
      </c>
      <c r="J1082" t="s">
        <v>799</v>
      </c>
      <c r="K1082" t="s">
        <v>800</v>
      </c>
      <c r="L1082">
        <v>1368</v>
      </c>
      <c r="N1082">
        <v>1011</v>
      </c>
      <c r="O1082" t="s">
        <v>801</v>
      </c>
      <c r="P1082" t="s">
        <v>801</v>
      </c>
      <c r="Q1082">
        <v>1</v>
      </c>
      <c r="W1082">
        <v>0</v>
      </c>
      <c r="X1082">
        <v>-1683917449</v>
      </c>
      <c r="Y1082">
        <v>21.91</v>
      </c>
      <c r="AA1082">
        <v>0</v>
      </c>
      <c r="AB1082">
        <v>70.98</v>
      </c>
      <c r="AC1082">
        <v>6.52</v>
      </c>
      <c r="AD1082">
        <v>0</v>
      </c>
      <c r="AE1082">
        <v>0</v>
      </c>
      <c r="AF1082">
        <v>70.98</v>
      </c>
      <c r="AG1082">
        <v>6.52</v>
      </c>
      <c r="AH1082">
        <v>0</v>
      </c>
      <c r="AI1082">
        <v>1</v>
      </c>
      <c r="AJ1082">
        <v>1</v>
      </c>
      <c r="AK1082">
        <v>1</v>
      </c>
      <c r="AL1082">
        <v>1</v>
      </c>
      <c r="AN1082">
        <v>0</v>
      </c>
      <c r="AO1082">
        <v>1</v>
      </c>
      <c r="AP1082">
        <v>0</v>
      </c>
      <c r="AQ1082">
        <v>0</v>
      </c>
      <c r="AR1082">
        <v>0</v>
      </c>
      <c r="AS1082" t="s">
        <v>3</v>
      </c>
      <c r="AT1082">
        <v>21.91</v>
      </c>
      <c r="AU1082" t="s">
        <v>3</v>
      </c>
      <c r="AV1082">
        <v>0</v>
      </c>
      <c r="AW1082">
        <v>2</v>
      </c>
      <c r="AX1082">
        <v>33037002</v>
      </c>
      <c r="AY1082">
        <v>1</v>
      </c>
      <c r="AZ1082">
        <v>0</v>
      </c>
      <c r="BA1082">
        <v>1028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X1082">
        <f>Y1082*Source!I411</f>
        <v>2.964423</v>
      </c>
      <c r="CY1082">
        <f>AB1082</f>
        <v>70.98</v>
      </c>
      <c r="CZ1082">
        <f>AF1082</f>
        <v>70.98</v>
      </c>
      <c r="DA1082">
        <f>AJ1082</f>
        <v>1</v>
      </c>
      <c r="DB1082">
        <v>0</v>
      </c>
    </row>
    <row r="1083" spans="1:106" x14ac:dyDescent="0.2">
      <c r="A1083">
        <f>ROW(Source!A411)</f>
        <v>411</v>
      </c>
      <c r="B1083">
        <v>33034105</v>
      </c>
      <c r="C1083">
        <v>33036995</v>
      </c>
      <c r="D1083">
        <v>32518977</v>
      </c>
      <c r="E1083">
        <v>1</v>
      </c>
      <c r="F1083">
        <v>1</v>
      </c>
      <c r="G1083">
        <v>19</v>
      </c>
      <c r="H1083">
        <v>3</v>
      </c>
      <c r="I1083" t="s">
        <v>802</v>
      </c>
      <c r="J1083" t="s">
        <v>803</v>
      </c>
      <c r="K1083" t="s">
        <v>804</v>
      </c>
      <c r="L1083">
        <v>1348</v>
      </c>
      <c r="N1083">
        <v>1009</v>
      </c>
      <c r="O1083" t="s">
        <v>19</v>
      </c>
      <c r="P1083" t="s">
        <v>19</v>
      </c>
      <c r="Q1083">
        <v>1000</v>
      </c>
      <c r="W1083">
        <v>0</v>
      </c>
      <c r="X1083">
        <v>-1592467254</v>
      </c>
      <c r="Y1083">
        <v>0.03</v>
      </c>
      <c r="AA1083">
        <v>117442.26</v>
      </c>
      <c r="AB1083">
        <v>0</v>
      </c>
      <c r="AC1083">
        <v>0</v>
      </c>
      <c r="AD1083">
        <v>0</v>
      </c>
      <c r="AE1083">
        <v>117442.26</v>
      </c>
      <c r="AF1083">
        <v>0</v>
      </c>
      <c r="AG1083">
        <v>0</v>
      </c>
      <c r="AH1083">
        <v>0</v>
      </c>
      <c r="AI1083">
        <v>1</v>
      </c>
      <c r="AJ1083">
        <v>1</v>
      </c>
      <c r="AK1083">
        <v>1</v>
      </c>
      <c r="AL1083">
        <v>1</v>
      </c>
      <c r="AN1083">
        <v>0</v>
      </c>
      <c r="AO1083">
        <v>1</v>
      </c>
      <c r="AP1083">
        <v>0</v>
      </c>
      <c r="AQ1083">
        <v>0</v>
      </c>
      <c r="AR1083">
        <v>0</v>
      </c>
      <c r="AS1083" t="s">
        <v>3</v>
      </c>
      <c r="AT1083">
        <v>0.03</v>
      </c>
      <c r="AU1083" t="s">
        <v>3</v>
      </c>
      <c r="AV1083">
        <v>0</v>
      </c>
      <c r="AW1083">
        <v>2</v>
      </c>
      <c r="AX1083">
        <v>33037003</v>
      </c>
      <c r="AY1083">
        <v>1</v>
      </c>
      <c r="AZ1083">
        <v>0</v>
      </c>
      <c r="BA1083">
        <v>1029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X1083">
        <f>Y1083*Source!I411</f>
        <v>4.0590000000000001E-3</v>
      </c>
      <c r="CY1083">
        <f>AA1083</f>
        <v>117442.26</v>
      </c>
      <c r="CZ1083">
        <f>AE1083</f>
        <v>117442.26</v>
      </c>
      <c r="DA1083">
        <f>AI1083</f>
        <v>1</v>
      </c>
      <c r="DB1083">
        <v>0</v>
      </c>
    </row>
    <row r="1084" spans="1:106" x14ac:dyDescent="0.2">
      <c r="A1084">
        <f>ROW(Source!A411)</f>
        <v>411</v>
      </c>
      <c r="B1084">
        <v>33034105</v>
      </c>
      <c r="C1084">
        <v>33036995</v>
      </c>
      <c r="D1084">
        <v>32520163</v>
      </c>
      <c r="E1084">
        <v>1</v>
      </c>
      <c r="F1084">
        <v>1</v>
      </c>
      <c r="G1084">
        <v>19</v>
      </c>
      <c r="H1084">
        <v>3</v>
      </c>
      <c r="I1084" t="s">
        <v>25</v>
      </c>
      <c r="J1084" t="s">
        <v>27</v>
      </c>
      <c r="K1084" t="s">
        <v>26</v>
      </c>
      <c r="L1084">
        <v>1348</v>
      </c>
      <c r="N1084">
        <v>1009</v>
      </c>
      <c r="O1084" t="s">
        <v>19</v>
      </c>
      <c r="P1084" t="s">
        <v>19</v>
      </c>
      <c r="Q1084">
        <v>1000</v>
      </c>
      <c r="W1084">
        <v>0</v>
      </c>
      <c r="X1084">
        <v>-1467733540</v>
      </c>
      <c r="Y1084">
        <v>1</v>
      </c>
      <c r="AA1084">
        <v>53410.15</v>
      </c>
      <c r="AB1084">
        <v>0</v>
      </c>
      <c r="AC1084">
        <v>0</v>
      </c>
      <c r="AD1084">
        <v>0</v>
      </c>
      <c r="AE1084">
        <v>53410.15</v>
      </c>
      <c r="AF1084">
        <v>0</v>
      </c>
      <c r="AG1084">
        <v>0</v>
      </c>
      <c r="AH1084">
        <v>0</v>
      </c>
      <c r="AI1084">
        <v>1</v>
      </c>
      <c r="AJ1084">
        <v>1</v>
      </c>
      <c r="AK1084">
        <v>1</v>
      </c>
      <c r="AL1084">
        <v>1</v>
      </c>
      <c r="AN1084">
        <v>0</v>
      </c>
      <c r="AO1084">
        <v>1</v>
      </c>
      <c r="AP1084">
        <v>0</v>
      </c>
      <c r="AQ1084">
        <v>0</v>
      </c>
      <c r="AR1084">
        <v>0</v>
      </c>
      <c r="AS1084" t="s">
        <v>3</v>
      </c>
      <c r="AT1084">
        <v>1</v>
      </c>
      <c r="AU1084" t="s">
        <v>3</v>
      </c>
      <c r="AV1084">
        <v>0</v>
      </c>
      <c r="AW1084">
        <v>2</v>
      </c>
      <c r="AX1084">
        <v>33037004</v>
      </c>
      <c r="AY1084">
        <v>1</v>
      </c>
      <c r="AZ1084">
        <v>0</v>
      </c>
      <c r="BA1084">
        <v>1030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X1084">
        <f>Y1084*Source!I411</f>
        <v>0.1353</v>
      </c>
      <c r="CY1084">
        <f>AA1084</f>
        <v>53410.15</v>
      </c>
      <c r="CZ1084">
        <f>AE1084</f>
        <v>53410.15</v>
      </c>
      <c r="DA1084">
        <f>AI1084</f>
        <v>1</v>
      </c>
      <c r="DB1084">
        <v>0</v>
      </c>
    </row>
    <row r="1085" spans="1:106" x14ac:dyDescent="0.2">
      <c r="A1085">
        <f>ROW(Source!A411)</f>
        <v>411</v>
      </c>
      <c r="B1085">
        <v>33034105</v>
      </c>
      <c r="C1085">
        <v>33036995</v>
      </c>
      <c r="D1085">
        <v>32520163</v>
      </c>
      <c r="E1085">
        <v>1</v>
      </c>
      <c r="F1085">
        <v>1</v>
      </c>
      <c r="G1085">
        <v>19</v>
      </c>
      <c r="H1085">
        <v>3</v>
      </c>
      <c r="I1085" t="s">
        <v>25</v>
      </c>
      <c r="J1085" t="s">
        <v>27</v>
      </c>
      <c r="K1085" t="s">
        <v>26</v>
      </c>
      <c r="L1085">
        <v>1348</v>
      </c>
      <c r="N1085">
        <v>1009</v>
      </c>
      <c r="O1085" t="s">
        <v>19</v>
      </c>
      <c r="P1085" t="s">
        <v>19</v>
      </c>
      <c r="Q1085">
        <v>1000</v>
      </c>
      <c r="W1085">
        <v>0</v>
      </c>
      <c r="X1085">
        <v>-1467733540</v>
      </c>
      <c r="Y1085">
        <v>-1</v>
      </c>
      <c r="AA1085">
        <v>53410.15</v>
      </c>
      <c r="AB1085">
        <v>0</v>
      </c>
      <c r="AC1085">
        <v>0</v>
      </c>
      <c r="AD1085">
        <v>0</v>
      </c>
      <c r="AE1085">
        <v>53410.15</v>
      </c>
      <c r="AF1085">
        <v>0</v>
      </c>
      <c r="AG1085">
        <v>0</v>
      </c>
      <c r="AH1085">
        <v>0</v>
      </c>
      <c r="AI1085">
        <v>1</v>
      </c>
      <c r="AJ1085">
        <v>1</v>
      </c>
      <c r="AK1085">
        <v>1</v>
      </c>
      <c r="AL1085">
        <v>1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 t="s">
        <v>3</v>
      </c>
      <c r="AT1085">
        <v>-1</v>
      </c>
      <c r="AU1085" t="s">
        <v>3</v>
      </c>
      <c r="AV1085">
        <v>0</v>
      </c>
      <c r="AW1085">
        <v>1</v>
      </c>
      <c r="AX1085">
        <v>-1</v>
      </c>
      <c r="AY1085">
        <v>0</v>
      </c>
      <c r="AZ1085">
        <v>0</v>
      </c>
      <c r="BA1085" t="s">
        <v>3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X1085">
        <f>Y1085*Source!I411</f>
        <v>-0.1353</v>
      </c>
      <c r="CY1085">
        <f>AA1085</f>
        <v>53410.15</v>
      </c>
      <c r="CZ1085">
        <f>AE1085</f>
        <v>53410.15</v>
      </c>
      <c r="DA1085">
        <f>AI1085</f>
        <v>1</v>
      </c>
      <c r="DB1085">
        <v>0</v>
      </c>
    </row>
    <row r="1086" spans="1:106" x14ac:dyDescent="0.2">
      <c r="A1086">
        <f>ROW(Source!A413)</f>
        <v>413</v>
      </c>
      <c r="B1086">
        <v>33034105</v>
      </c>
      <c r="C1086">
        <v>33037006</v>
      </c>
      <c r="D1086">
        <v>32505425</v>
      </c>
      <c r="E1086">
        <v>19</v>
      </c>
      <c r="F1086">
        <v>1</v>
      </c>
      <c r="G1086">
        <v>19</v>
      </c>
      <c r="H1086">
        <v>1</v>
      </c>
      <c r="I1086" t="s">
        <v>795</v>
      </c>
      <c r="J1086" t="s">
        <v>3</v>
      </c>
      <c r="K1086" t="s">
        <v>796</v>
      </c>
      <c r="L1086">
        <v>1191</v>
      </c>
      <c r="N1086">
        <v>1013</v>
      </c>
      <c r="O1086" t="s">
        <v>797</v>
      </c>
      <c r="P1086" t="s">
        <v>797</v>
      </c>
      <c r="Q1086">
        <v>1</v>
      </c>
      <c r="W1086">
        <v>0</v>
      </c>
      <c r="X1086">
        <v>476480486</v>
      </c>
      <c r="Y1086">
        <v>453.1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1</v>
      </c>
      <c r="AJ1086">
        <v>1</v>
      </c>
      <c r="AK1086">
        <v>1</v>
      </c>
      <c r="AL1086">
        <v>1</v>
      </c>
      <c r="AN1086">
        <v>0</v>
      </c>
      <c r="AO1086">
        <v>1</v>
      </c>
      <c r="AP1086">
        <v>0</v>
      </c>
      <c r="AQ1086">
        <v>0</v>
      </c>
      <c r="AR1086">
        <v>0</v>
      </c>
      <c r="AS1086" t="s">
        <v>3</v>
      </c>
      <c r="AT1086">
        <v>453.1</v>
      </c>
      <c r="AU1086" t="s">
        <v>3</v>
      </c>
      <c r="AV1086">
        <v>1</v>
      </c>
      <c r="AW1086">
        <v>2</v>
      </c>
      <c r="AX1086">
        <v>33037022</v>
      </c>
      <c r="AY1086">
        <v>1</v>
      </c>
      <c r="AZ1086">
        <v>0</v>
      </c>
      <c r="BA1086">
        <v>1031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X1086">
        <f>Y1086*Source!I413</f>
        <v>8.3823500000000006</v>
      </c>
      <c r="CY1086">
        <f>AD1086</f>
        <v>0</v>
      </c>
      <c r="CZ1086">
        <f>AH1086</f>
        <v>0</v>
      </c>
      <c r="DA1086">
        <f>AL1086</f>
        <v>1</v>
      </c>
      <c r="DB1086">
        <v>0</v>
      </c>
    </row>
    <row r="1087" spans="1:106" x14ac:dyDescent="0.2">
      <c r="A1087">
        <f>ROW(Source!A413)</f>
        <v>413</v>
      </c>
      <c r="B1087">
        <v>33034105</v>
      </c>
      <c r="C1087">
        <v>33037006</v>
      </c>
      <c r="D1087">
        <v>32517073</v>
      </c>
      <c r="E1087">
        <v>1</v>
      </c>
      <c r="F1087">
        <v>1</v>
      </c>
      <c r="G1087">
        <v>19</v>
      </c>
      <c r="H1087">
        <v>2</v>
      </c>
      <c r="I1087" t="s">
        <v>805</v>
      </c>
      <c r="J1087" t="s">
        <v>806</v>
      </c>
      <c r="K1087" t="s">
        <v>807</v>
      </c>
      <c r="L1087">
        <v>1368</v>
      </c>
      <c r="N1087">
        <v>1011</v>
      </c>
      <c r="O1087" t="s">
        <v>801</v>
      </c>
      <c r="P1087" t="s">
        <v>801</v>
      </c>
      <c r="Q1087">
        <v>1</v>
      </c>
      <c r="W1087">
        <v>0</v>
      </c>
      <c r="X1087">
        <v>-865246060</v>
      </c>
      <c r="Y1087">
        <v>1.38</v>
      </c>
      <c r="AA1087">
        <v>0</v>
      </c>
      <c r="AB1087">
        <v>3.37</v>
      </c>
      <c r="AC1087">
        <v>0.85</v>
      </c>
      <c r="AD1087">
        <v>0</v>
      </c>
      <c r="AE1087">
        <v>0</v>
      </c>
      <c r="AF1087">
        <v>3.37</v>
      </c>
      <c r="AG1087">
        <v>0.85</v>
      </c>
      <c r="AH1087">
        <v>0</v>
      </c>
      <c r="AI1087">
        <v>1</v>
      </c>
      <c r="AJ1087">
        <v>1</v>
      </c>
      <c r="AK1087">
        <v>1</v>
      </c>
      <c r="AL1087">
        <v>1</v>
      </c>
      <c r="AN1087">
        <v>0</v>
      </c>
      <c r="AO1087">
        <v>1</v>
      </c>
      <c r="AP1087">
        <v>0</v>
      </c>
      <c r="AQ1087">
        <v>0</v>
      </c>
      <c r="AR1087">
        <v>0</v>
      </c>
      <c r="AS1087" t="s">
        <v>3</v>
      </c>
      <c r="AT1087">
        <v>1.38</v>
      </c>
      <c r="AU1087" t="s">
        <v>3</v>
      </c>
      <c r="AV1087">
        <v>0</v>
      </c>
      <c r="AW1087">
        <v>2</v>
      </c>
      <c r="AX1087">
        <v>33037023</v>
      </c>
      <c r="AY1087">
        <v>1</v>
      </c>
      <c r="AZ1087">
        <v>0</v>
      </c>
      <c r="BA1087">
        <v>1032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X1087">
        <f>Y1087*Source!I413</f>
        <v>2.5529999999999997E-2</v>
      </c>
      <c r="CY1087">
        <f>AB1087</f>
        <v>3.37</v>
      </c>
      <c r="CZ1087">
        <f>AF1087</f>
        <v>3.37</v>
      </c>
      <c r="DA1087">
        <f>AJ1087</f>
        <v>1</v>
      </c>
      <c r="DB1087">
        <v>0</v>
      </c>
    </row>
    <row r="1088" spans="1:106" x14ac:dyDescent="0.2">
      <c r="A1088">
        <f>ROW(Source!A413)</f>
        <v>413</v>
      </c>
      <c r="B1088">
        <v>33034105</v>
      </c>
      <c r="C1088">
        <v>33037006</v>
      </c>
      <c r="D1088">
        <v>32516433</v>
      </c>
      <c r="E1088">
        <v>1</v>
      </c>
      <c r="F1088">
        <v>1</v>
      </c>
      <c r="G1088">
        <v>19</v>
      </c>
      <c r="H1088">
        <v>2</v>
      </c>
      <c r="I1088" t="s">
        <v>808</v>
      </c>
      <c r="J1088" t="s">
        <v>809</v>
      </c>
      <c r="K1088" t="s">
        <v>810</v>
      </c>
      <c r="L1088">
        <v>1368</v>
      </c>
      <c r="N1088">
        <v>1011</v>
      </c>
      <c r="O1088" t="s">
        <v>801</v>
      </c>
      <c r="P1088" t="s">
        <v>801</v>
      </c>
      <c r="Q1088">
        <v>1</v>
      </c>
      <c r="W1088">
        <v>0</v>
      </c>
      <c r="X1088">
        <v>1483315828</v>
      </c>
      <c r="Y1088">
        <v>0.31</v>
      </c>
      <c r="AA1088">
        <v>0</v>
      </c>
      <c r="AB1088">
        <v>566.44000000000005</v>
      </c>
      <c r="AC1088">
        <v>281.27999999999997</v>
      </c>
      <c r="AD1088">
        <v>0</v>
      </c>
      <c r="AE1088">
        <v>0</v>
      </c>
      <c r="AF1088">
        <v>566.44000000000005</v>
      </c>
      <c r="AG1088">
        <v>281.27999999999997</v>
      </c>
      <c r="AH1088">
        <v>0</v>
      </c>
      <c r="AI1088">
        <v>1</v>
      </c>
      <c r="AJ1088">
        <v>1</v>
      </c>
      <c r="AK1088">
        <v>1</v>
      </c>
      <c r="AL1088">
        <v>1</v>
      </c>
      <c r="AN1088">
        <v>0</v>
      </c>
      <c r="AO1088">
        <v>1</v>
      </c>
      <c r="AP1088">
        <v>0</v>
      </c>
      <c r="AQ1088">
        <v>0</v>
      </c>
      <c r="AR1088">
        <v>0</v>
      </c>
      <c r="AS1088" t="s">
        <v>3</v>
      </c>
      <c r="AT1088">
        <v>0.31</v>
      </c>
      <c r="AU1088" t="s">
        <v>3</v>
      </c>
      <c r="AV1088">
        <v>0</v>
      </c>
      <c r="AW1088">
        <v>2</v>
      </c>
      <c r="AX1088">
        <v>33037024</v>
      </c>
      <c r="AY1088">
        <v>1</v>
      </c>
      <c r="AZ1088">
        <v>0</v>
      </c>
      <c r="BA1088">
        <v>1033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X1088">
        <f>Y1088*Source!I413</f>
        <v>5.7349999999999996E-3</v>
      </c>
      <c r="CY1088">
        <f>AB1088</f>
        <v>566.44000000000005</v>
      </c>
      <c r="CZ1088">
        <f>AF1088</f>
        <v>566.44000000000005</v>
      </c>
      <c r="DA1088">
        <f>AJ1088</f>
        <v>1</v>
      </c>
      <c r="DB1088">
        <v>0</v>
      </c>
    </row>
    <row r="1089" spans="1:106" x14ac:dyDescent="0.2">
      <c r="A1089">
        <f>ROW(Source!A413)</f>
        <v>413</v>
      </c>
      <c r="B1089">
        <v>33034105</v>
      </c>
      <c r="C1089">
        <v>33037006</v>
      </c>
      <c r="D1089">
        <v>32516599</v>
      </c>
      <c r="E1089">
        <v>1</v>
      </c>
      <c r="F1089">
        <v>1</v>
      </c>
      <c r="G1089">
        <v>19</v>
      </c>
      <c r="H1089">
        <v>2</v>
      </c>
      <c r="I1089" t="s">
        <v>811</v>
      </c>
      <c r="J1089" t="s">
        <v>812</v>
      </c>
      <c r="K1089" t="s">
        <v>813</v>
      </c>
      <c r="L1089">
        <v>1368</v>
      </c>
      <c r="N1089">
        <v>1011</v>
      </c>
      <c r="O1089" t="s">
        <v>801</v>
      </c>
      <c r="P1089" t="s">
        <v>801</v>
      </c>
      <c r="Q1089">
        <v>1</v>
      </c>
      <c r="W1089">
        <v>0</v>
      </c>
      <c r="X1089">
        <v>47389749</v>
      </c>
      <c r="Y1089">
        <v>26.25</v>
      </c>
      <c r="AA1089">
        <v>0</v>
      </c>
      <c r="AB1089">
        <v>9.7100000000000009</v>
      </c>
      <c r="AC1089">
        <v>2.25</v>
      </c>
      <c r="AD1089">
        <v>0</v>
      </c>
      <c r="AE1089">
        <v>0</v>
      </c>
      <c r="AF1089">
        <v>9.7100000000000009</v>
      </c>
      <c r="AG1089">
        <v>2.25</v>
      </c>
      <c r="AH1089">
        <v>0</v>
      </c>
      <c r="AI1089">
        <v>1</v>
      </c>
      <c r="AJ1089">
        <v>1</v>
      </c>
      <c r="AK1089">
        <v>1</v>
      </c>
      <c r="AL1089">
        <v>1</v>
      </c>
      <c r="AN1089">
        <v>0</v>
      </c>
      <c r="AO1089">
        <v>1</v>
      </c>
      <c r="AP1089">
        <v>0</v>
      </c>
      <c r="AQ1089">
        <v>0</v>
      </c>
      <c r="AR1089">
        <v>0</v>
      </c>
      <c r="AS1089" t="s">
        <v>3</v>
      </c>
      <c r="AT1089">
        <v>26.25</v>
      </c>
      <c r="AU1089" t="s">
        <v>3</v>
      </c>
      <c r="AV1089">
        <v>0</v>
      </c>
      <c r="AW1089">
        <v>2</v>
      </c>
      <c r="AX1089">
        <v>33037025</v>
      </c>
      <c r="AY1089">
        <v>1</v>
      </c>
      <c r="AZ1089">
        <v>0</v>
      </c>
      <c r="BA1089">
        <v>1034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X1089">
        <f>Y1089*Source!I413</f>
        <v>0.48562499999999997</v>
      </c>
      <c r="CY1089">
        <f>AB1089</f>
        <v>9.7100000000000009</v>
      </c>
      <c r="CZ1089">
        <f>AF1089</f>
        <v>9.7100000000000009</v>
      </c>
      <c r="DA1089">
        <f>AJ1089</f>
        <v>1</v>
      </c>
      <c r="DB1089">
        <v>0</v>
      </c>
    </row>
    <row r="1090" spans="1:106" x14ac:dyDescent="0.2">
      <c r="A1090">
        <f>ROW(Source!A413)</f>
        <v>413</v>
      </c>
      <c r="B1090">
        <v>33034105</v>
      </c>
      <c r="C1090">
        <v>33037006</v>
      </c>
      <c r="D1090">
        <v>32517836</v>
      </c>
      <c r="E1090">
        <v>1</v>
      </c>
      <c r="F1090">
        <v>1</v>
      </c>
      <c r="G1090">
        <v>19</v>
      </c>
      <c r="H1090">
        <v>3</v>
      </c>
      <c r="I1090" t="s">
        <v>814</v>
      </c>
      <c r="J1090" t="s">
        <v>815</v>
      </c>
      <c r="K1090" t="s">
        <v>816</v>
      </c>
      <c r="L1090">
        <v>1348</v>
      </c>
      <c r="N1090">
        <v>1009</v>
      </c>
      <c r="O1090" t="s">
        <v>19</v>
      </c>
      <c r="P1090" t="s">
        <v>19</v>
      </c>
      <c r="Q1090">
        <v>1000</v>
      </c>
      <c r="W1090">
        <v>0</v>
      </c>
      <c r="X1090">
        <v>1571432467</v>
      </c>
      <c r="Y1090">
        <v>0.04</v>
      </c>
      <c r="AA1090">
        <v>31493.279999999999</v>
      </c>
      <c r="AB1090">
        <v>0</v>
      </c>
      <c r="AC1090">
        <v>0</v>
      </c>
      <c r="AD1090">
        <v>0</v>
      </c>
      <c r="AE1090">
        <v>31493.279999999999</v>
      </c>
      <c r="AF1090">
        <v>0</v>
      </c>
      <c r="AG1090">
        <v>0</v>
      </c>
      <c r="AH1090">
        <v>0</v>
      </c>
      <c r="AI1090">
        <v>1</v>
      </c>
      <c r="AJ1090">
        <v>1</v>
      </c>
      <c r="AK1090">
        <v>1</v>
      </c>
      <c r="AL1090">
        <v>1</v>
      </c>
      <c r="AN1090">
        <v>0</v>
      </c>
      <c r="AO1090">
        <v>1</v>
      </c>
      <c r="AP1090">
        <v>0</v>
      </c>
      <c r="AQ1090">
        <v>0</v>
      </c>
      <c r="AR1090">
        <v>0</v>
      </c>
      <c r="AS1090" t="s">
        <v>3</v>
      </c>
      <c r="AT1090">
        <v>0.04</v>
      </c>
      <c r="AU1090" t="s">
        <v>3</v>
      </c>
      <c r="AV1090">
        <v>0</v>
      </c>
      <c r="AW1090">
        <v>2</v>
      </c>
      <c r="AX1090">
        <v>33037026</v>
      </c>
      <c r="AY1090">
        <v>1</v>
      </c>
      <c r="AZ1090">
        <v>0</v>
      </c>
      <c r="BA1090">
        <v>1035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X1090">
        <f>Y1090*Source!I413</f>
        <v>7.3999999999999999E-4</v>
      </c>
      <c r="CY1090">
        <f t="shared" ref="CY1090:CY1100" si="162">AA1090</f>
        <v>31493.279999999999</v>
      </c>
      <c r="CZ1090">
        <f t="shared" ref="CZ1090:CZ1100" si="163">AE1090</f>
        <v>31493.279999999999</v>
      </c>
      <c r="DA1090">
        <f t="shared" ref="DA1090:DA1100" si="164">AI1090</f>
        <v>1</v>
      </c>
      <c r="DB1090">
        <v>0</v>
      </c>
    </row>
    <row r="1091" spans="1:106" x14ac:dyDescent="0.2">
      <c r="A1091">
        <f>ROW(Source!A413)</f>
        <v>413</v>
      </c>
      <c r="B1091">
        <v>33034105</v>
      </c>
      <c r="C1091">
        <v>33037006</v>
      </c>
      <c r="D1091">
        <v>32518156</v>
      </c>
      <c r="E1091">
        <v>1</v>
      </c>
      <c r="F1091">
        <v>1</v>
      </c>
      <c r="G1091">
        <v>19</v>
      </c>
      <c r="H1091">
        <v>3</v>
      </c>
      <c r="I1091" t="s">
        <v>817</v>
      </c>
      <c r="J1091" t="s">
        <v>818</v>
      </c>
      <c r="K1091" t="s">
        <v>819</v>
      </c>
      <c r="L1091">
        <v>1348</v>
      </c>
      <c r="N1091">
        <v>1009</v>
      </c>
      <c r="O1091" t="s">
        <v>19</v>
      </c>
      <c r="P1091" t="s">
        <v>19</v>
      </c>
      <c r="Q1091">
        <v>1000</v>
      </c>
      <c r="W1091">
        <v>0</v>
      </c>
      <c r="X1091">
        <v>1574046373</v>
      </c>
      <c r="Y1091">
        <v>3.6999999999999998E-2</v>
      </c>
      <c r="AA1091">
        <v>45454.3</v>
      </c>
      <c r="AB1091">
        <v>0</v>
      </c>
      <c r="AC1091">
        <v>0</v>
      </c>
      <c r="AD1091">
        <v>0</v>
      </c>
      <c r="AE1091">
        <v>45454.3</v>
      </c>
      <c r="AF1091">
        <v>0</v>
      </c>
      <c r="AG1091">
        <v>0</v>
      </c>
      <c r="AH1091">
        <v>0</v>
      </c>
      <c r="AI1091">
        <v>1</v>
      </c>
      <c r="AJ1091">
        <v>1</v>
      </c>
      <c r="AK1091">
        <v>1</v>
      </c>
      <c r="AL1091">
        <v>1</v>
      </c>
      <c r="AN1091">
        <v>0</v>
      </c>
      <c r="AO1091">
        <v>1</v>
      </c>
      <c r="AP1091">
        <v>0</v>
      </c>
      <c r="AQ1091">
        <v>0</v>
      </c>
      <c r="AR1091">
        <v>0</v>
      </c>
      <c r="AS1091" t="s">
        <v>3</v>
      </c>
      <c r="AT1091">
        <v>3.6999999999999998E-2</v>
      </c>
      <c r="AU1091" t="s">
        <v>3</v>
      </c>
      <c r="AV1091">
        <v>0</v>
      </c>
      <c r="AW1091">
        <v>2</v>
      </c>
      <c r="AX1091">
        <v>33037027</v>
      </c>
      <c r="AY1091">
        <v>1</v>
      </c>
      <c r="AZ1091">
        <v>0</v>
      </c>
      <c r="BA1091">
        <v>1036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X1091">
        <f>Y1091*Source!I413</f>
        <v>6.8449999999999989E-4</v>
      </c>
      <c r="CY1091">
        <f t="shared" si="162"/>
        <v>45454.3</v>
      </c>
      <c r="CZ1091">
        <f t="shared" si="163"/>
        <v>45454.3</v>
      </c>
      <c r="DA1091">
        <f t="shared" si="164"/>
        <v>1</v>
      </c>
      <c r="DB1091">
        <v>0</v>
      </c>
    </row>
    <row r="1092" spans="1:106" x14ac:dyDescent="0.2">
      <c r="A1092">
        <f>ROW(Source!A413)</f>
        <v>413</v>
      </c>
      <c r="B1092">
        <v>33034105</v>
      </c>
      <c r="C1092">
        <v>33037006</v>
      </c>
      <c r="D1092">
        <v>32518894</v>
      </c>
      <c r="E1092">
        <v>1</v>
      </c>
      <c r="F1092">
        <v>1</v>
      </c>
      <c r="G1092">
        <v>19</v>
      </c>
      <c r="H1092">
        <v>3</v>
      </c>
      <c r="I1092" t="s">
        <v>820</v>
      </c>
      <c r="J1092" t="s">
        <v>821</v>
      </c>
      <c r="K1092" t="s">
        <v>822</v>
      </c>
      <c r="L1092">
        <v>1327</v>
      </c>
      <c r="N1092">
        <v>1005</v>
      </c>
      <c r="O1092" t="s">
        <v>823</v>
      </c>
      <c r="P1092" t="s">
        <v>823</v>
      </c>
      <c r="Q1092">
        <v>1</v>
      </c>
      <c r="W1092">
        <v>0</v>
      </c>
      <c r="X1092">
        <v>-1132375348</v>
      </c>
      <c r="Y1092">
        <v>5.6</v>
      </c>
      <c r="AA1092">
        <v>63.78</v>
      </c>
      <c r="AB1092">
        <v>0</v>
      </c>
      <c r="AC1092">
        <v>0</v>
      </c>
      <c r="AD1092">
        <v>0</v>
      </c>
      <c r="AE1092">
        <v>63.78</v>
      </c>
      <c r="AF1092">
        <v>0</v>
      </c>
      <c r="AG1092">
        <v>0</v>
      </c>
      <c r="AH1092">
        <v>0</v>
      </c>
      <c r="AI1092">
        <v>1</v>
      </c>
      <c r="AJ1092">
        <v>1</v>
      </c>
      <c r="AK1092">
        <v>1</v>
      </c>
      <c r="AL1092">
        <v>1</v>
      </c>
      <c r="AN1092">
        <v>0</v>
      </c>
      <c r="AO1092">
        <v>1</v>
      </c>
      <c r="AP1092">
        <v>0</v>
      </c>
      <c r="AQ1092">
        <v>0</v>
      </c>
      <c r="AR1092">
        <v>0</v>
      </c>
      <c r="AS1092" t="s">
        <v>3</v>
      </c>
      <c r="AT1092">
        <v>5.6</v>
      </c>
      <c r="AU1092" t="s">
        <v>3</v>
      </c>
      <c r="AV1092">
        <v>0</v>
      </c>
      <c r="AW1092">
        <v>2</v>
      </c>
      <c r="AX1092">
        <v>33037029</v>
      </c>
      <c r="AY1092">
        <v>1</v>
      </c>
      <c r="AZ1092">
        <v>0</v>
      </c>
      <c r="BA1092">
        <v>1037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X1092">
        <f>Y1092*Source!I413</f>
        <v>0.10359999999999998</v>
      </c>
      <c r="CY1092">
        <f t="shared" si="162"/>
        <v>63.78</v>
      </c>
      <c r="CZ1092">
        <f t="shared" si="163"/>
        <v>63.78</v>
      </c>
      <c r="DA1092">
        <f t="shared" si="164"/>
        <v>1</v>
      </c>
      <c r="DB1092">
        <v>0</v>
      </c>
    </row>
    <row r="1093" spans="1:106" x14ac:dyDescent="0.2">
      <c r="A1093">
        <f>ROW(Source!A413)</f>
        <v>413</v>
      </c>
      <c r="B1093">
        <v>33034105</v>
      </c>
      <c r="C1093">
        <v>33037006</v>
      </c>
      <c r="D1093">
        <v>32517311</v>
      </c>
      <c r="E1093">
        <v>1</v>
      </c>
      <c r="F1093">
        <v>1</v>
      </c>
      <c r="G1093">
        <v>19</v>
      </c>
      <c r="H1093">
        <v>3</v>
      </c>
      <c r="I1093" t="s">
        <v>824</v>
      </c>
      <c r="J1093" t="s">
        <v>825</v>
      </c>
      <c r="K1093" t="s">
        <v>826</v>
      </c>
      <c r="L1093">
        <v>1348</v>
      </c>
      <c r="N1093">
        <v>1009</v>
      </c>
      <c r="O1093" t="s">
        <v>19</v>
      </c>
      <c r="P1093" t="s">
        <v>19</v>
      </c>
      <c r="Q1093">
        <v>1000</v>
      </c>
      <c r="W1093">
        <v>0</v>
      </c>
      <c r="X1093">
        <v>1471527661</v>
      </c>
      <c r="Y1093">
        <v>0.05</v>
      </c>
      <c r="AA1093">
        <v>4752.91</v>
      </c>
      <c r="AB1093">
        <v>0</v>
      </c>
      <c r="AC1093">
        <v>0</v>
      </c>
      <c r="AD1093">
        <v>0</v>
      </c>
      <c r="AE1093">
        <v>4752.91</v>
      </c>
      <c r="AF1093">
        <v>0</v>
      </c>
      <c r="AG1093">
        <v>0</v>
      </c>
      <c r="AH1093">
        <v>0</v>
      </c>
      <c r="AI1093">
        <v>1</v>
      </c>
      <c r="AJ1093">
        <v>1</v>
      </c>
      <c r="AK1093">
        <v>1</v>
      </c>
      <c r="AL1093">
        <v>1</v>
      </c>
      <c r="AN1093">
        <v>0</v>
      </c>
      <c r="AO1093">
        <v>1</v>
      </c>
      <c r="AP1093">
        <v>0</v>
      </c>
      <c r="AQ1093">
        <v>0</v>
      </c>
      <c r="AR1093">
        <v>0</v>
      </c>
      <c r="AS1093" t="s">
        <v>3</v>
      </c>
      <c r="AT1093">
        <v>0.05</v>
      </c>
      <c r="AU1093" t="s">
        <v>3</v>
      </c>
      <c r="AV1093">
        <v>0</v>
      </c>
      <c r="AW1093">
        <v>2</v>
      </c>
      <c r="AX1093">
        <v>33037028</v>
      </c>
      <c r="AY1093">
        <v>1</v>
      </c>
      <c r="AZ1093">
        <v>0</v>
      </c>
      <c r="BA1093">
        <v>1038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X1093">
        <f>Y1093*Source!I413</f>
        <v>9.2500000000000004E-4</v>
      </c>
      <c r="CY1093">
        <f t="shared" si="162"/>
        <v>4752.91</v>
      </c>
      <c r="CZ1093">
        <f t="shared" si="163"/>
        <v>4752.91</v>
      </c>
      <c r="DA1093">
        <f t="shared" si="164"/>
        <v>1</v>
      </c>
      <c r="DB1093">
        <v>0</v>
      </c>
    </row>
    <row r="1094" spans="1:106" x14ac:dyDescent="0.2">
      <c r="A1094">
        <f>ROW(Source!A413)</f>
        <v>413</v>
      </c>
      <c r="B1094">
        <v>33034105</v>
      </c>
      <c r="C1094">
        <v>33037006</v>
      </c>
      <c r="D1094">
        <v>32519061</v>
      </c>
      <c r="E1094">
        <v>1</v>
      </c>
      <c r="F1094">
        <v>1</v>
      </c>
      <c r="G1094">
        <v>19</v>
      </c>
      <c r="H1094">
        <v>3</v>
      </c>
      <c r="I1094" t="s">
        <v>827</v>
      </c>
      <c r="J1094" t="s">
        <v>828</v>
      </c>
      <c r="K1094" t="s">
        <v>829</v>
      </c>
      <c r="L1094">
        <v>1339</v>
      </c>
      <c r="N1094">
        <v>1007</v>
      </c>
      <c r="O1094" t="s">
        <v>830</v>
      </c>
      <c r="P1094" t="s">
        <v>830</v>
      </c>
      <c r="Q1094">
        <v>1</v>
      </c>
      <c r="W1094">
        <v>0</v>
      </c>
      <c r="X1094">
        <v>1653821073</v>
      </c>
      <c r="Y1094">
        <v>1.75</v>
      </c>
      <c r="AA1094">
        <v>29.98</v>
      </c>
      <c r="AB1094">
        <v>0</v>
      </c>
      <c r="AC1094">
        <v>0</v>
      </c>
      <c r="AD1094">
        <v>0</v>
      </c>
      <c r="AE1094">
        <v>29.98</v>
      </c>
      <c r="AF1094">
        <v>0</v>
      </c>
      <c r="AG1094">
        <v>0</v>
      </c>
      <c r="AH1094">
        <v>0</v>
      </c>
      <c r="AI1094">
        <v>1</v>
      </c>
      <c r="AJ1094">
        <v>1</v>
      </c>
      <c r="AK1094">
        <v>1</v>
      </c>
      <c r="AL1094">
        <v>1</v>
      </c>
      <c r="AN1094">
        <v>0</v>
      </c>
      <c r="AO1094">
        <v>1</v>
      </c>
      <c r="AP1094">
        <v>0</v>
      </c>
      <c r="AQ1094">
        <v>0</v>
      </c>
      <c r="AR1094">
        <v>0</v>
      </c>
      <c r="AS1094" t="s">
        <v>3</v>
      </c>
      <c r="AT1094">
        <v>1.75</v>
      </c>
      <c r="AU1094" t="s">
        <v>3</v>
      </c>
      <c r="AV1094">
        <v>0</v>
      </c>
      <c r="AW1094">
        <v>2</v>
      </c>
      <c r="AX1094">
        <v>33037030</v>
      </c>
      <c r="AY1094">
        <v>1</v>
      </c>
      <c r="AZ1094">
        <v>0</v>
      </c>
      <c r="BA1094">
        <v>1039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X1094">
        <f>Y1094*Source!I413</f>
        <v>3.2375000000000001E-2</v>
      </c>
      <c r="CY1094">
        <f t="shared" si="162"/>
        <v>29.98</v>
      </c>
      <c r="CZ1094">
        <f t="shared" si="163"/>
        <v>29.98</v>
      </c>
      <c r="DA1094">
        <f t="shared" si="164"/>
        <v>1</v>
      </c>
      <c r="DB1094">
        <v>0</v>
      </c>
    </row>
    <row r="1095" spans="1:106" x14ac:dyDescent="0.2">
      <c r="A1095">
        <f>ROW(Source!A413)</f>
        <v>413</v>
      </c>
      <c r="B1095">
        <v>33034105</v>
      </c>
      <c r="C1095">
        <v>33037006</v>
      </c>
      <c r="D1095">
        <v>32517740</v>
      </c>
      <c r="E1095">
        <v>1</v>
      </c>
      <c r="F1095">
        <v>1</v>
      </c>
      <c r="G1095">
        <v>19</v>
      </c>
      <c r="H1095">
        <v>3</v>
      </c>
      <c r="I1095" t="s">
        <v>831</v>
      </c>
      <c r="J1095" t="s">
        <v>832</v>
      </c>
      <c r="K1095" t="s">
        <v>833</v>
      </c>
      <c r="L1095">
        <v>1339</v>
      </c>
      <c r="N1095">
        <v>1007</v>
      </c>
      <c r="O1095" t="s">
        <v>830</v>
      </c>
      <c r="P1095" t="s">
        <v>830</v>
      </c>
      <c r="Q1095">
        <v>1</v>
      </c>
      <c r="W1095">
        <v>0</v>
      </c>
      <c r="X1095">
        <v>-86784973</v>
      </c>
      <c r="Y1095">
        <v>0.08</v>
      </c>
      <c r="AA1095">
        <v>4993.7</v>
      </c>
      <c r="AB1095">
        <v>0</v>
      </c>
      <c r="AC1095">
        <v>0</v>
      </c>
      <c r="AD1095">
        <v>0</v>
      </c>
      <c r="AE1095">
        <v>4993.7</v>
      </c>
      <c r="AF1095">
        <v>0</v>
      </c>
      <c r="AG1095">
        <v>0</v>
      </c>
      <c r="AH1095">
        <v>0</v>
      </c>
      <c r="AI1095">
        <v>1</v>
      </c>
      <c r="AJ1095">
        <v>1</v>
      </c>
      <c r="AK1095">
        <v>1</v>
      </c>
      <c r="AL1095">
        <v>1</v>
      </c>
      <c r="AN1095">
        <v>0</v>
      </c>
      <c r="AO1095">
        <v>1</v>
      </c>
      <c r="AP1095">
        <v>0</v>
      </c>
      <c r="AQ1095">
        <v>0</v>
      </c>
      <c r="AR1095">
        <v>0</v>
      </c>
      <c r="AS1095" t="s">
        <v>3</v>
      </c>
      <c r="AT1095">
        <v>0.08</v>
      </c>
      <c r="AU1095" t="s">
        <v>3</v>
      </c>
      <c r="AV1095">
        <v>0</v>
      </c>
      <c r="AW1095">
        <v>2</v>
      </c>
      <c r="AX1095">
        <v>33037031</v>
      </c>
      <c r="AY1095">
        <v>1</v>
      </c>
      <c r="AZ1095">
        <v>0</v>
      </c>
      <c r="BA1095">
        <v>1040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X1095">
        <f>Y1095*Source!I413</f>
        <v>1.48E-3</v>
      </c>
      <c r="CY1095">
        <f t="shared" si="162"/>
        <v>4993.7</v>
      </c>
      <c r="CZ1095">
        <f t="shared" si="163"/>
        <v>4993.7</v>
      </c>
      <c r="DA1095">
        <f t="shared" si="164"/>
        <v>1</v>
      </c>
      <c r="DB1095">
        <v>0</v>
      </c>
    </row>
    <row r="1096" spans="1:106" x14ac:dyDescent="0.2">
      <c r="A1096">
        <f>ROW(Source!A413)</f>
        <v>413</v>
      </c>
      <c r="B1096">
        <v>33034105</v>
      </c>
      <c r="C1096">
        <v>33037006</v>
      </c>
      <c r="D1096">
        <v>32517729</v>
      </c>
      <c r="E1096">
        <v>1</v>
      </c>
      <c r="F1096">
        <v>1</v>
      </c>
      <c r="G1096">
        <v>19</v>
      </c>
      <c r="H1096">
        <v>3</v>
      </c>
      <c r="I1096" t="s">
        <v>834</v>
      </c>
      <c r="J1096" t="s">
        <v>835</v>
      </c>
      <c r="K1096" t="s">
        <v>836</v>
      </c>
      <c r="L1096">
        <v>1339</v>
      </c>
      <c r="N1096">
        <v>1007</v>
      </c>
      <c r="O1096" t="s">
        <v>830</v>
      </c>
      <c r="P1096" t="s">
        <v>830</v>
      </c>
      <c r="Q1096">
        <v>1</v>
      </c>
      <c r="W1096">
        <v>0</v>
      </c>
      <c r="X1096">
        <v>-36459073</v>
      </c>
      <c r="Y1096">
        <v>0.69</v>
      </c>
      <c r="AA1096">
        <v>3762.19</v>
      </c>
      <c r="AB1096">
        <v>0</v>
      </c>
      <c r="AC1096">
        <v>0</v>
      </c>
      <c r="AD1096">
        <v>0</v>
      </c>
      <c r="AE1096">
        <v>3762.19</v>
      </c>
      <c r="AF1096">
        <v>0</v>
      </c>
      <c r="AG1096">
        <v>0</v>
      </c>
      <c r="AH1096">
        <v>0</v>
      </c>
      <c r="AI1096">
        <v>1</v>
      </c>
      <c r="AJ1096">
        <v>1</v>
      </c>
      <c r="AK1096">
        <v>1</v>
      </c>
      <c r="AL1096">
        <v>1</v>
      </c>
      <c r="AN1096">
        <v>0</v>
      </c>
      <c r="AO1096">
        <v>1</v>
      </c>
      <c r="AP1096">
        <v>0</v>
      </c>
      <c r="AQ1096">
        <v>0</v>
      </c>
      <c r="AR1096">
        <v>0</v>
      </c>
      <c r="AS1096" t="s">
        <v>3</v>
      </c>
      <c r="AT1096">
        <v>0.69</v>
      </c>
      <c r="AU1096" t="s">
        <v>3</v>
      </c>
      <c r="AV1096">
        <v>0</v>
      </c>
      <c r="AW1096">
        <v>2</v>
      </c>
      <c r="AX1096">
        <v>33037032</v>
      </c>
      <c r="AY1096">
        <v>1</v>
      </c>
      <c r="AZ1096">
        <v>0</v>
      </c>
      <c r="BA1096">
        <v>1041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X1096">
        <f>Y1096*Source!I413</f>
        <v>1.2764999999999999E-2</v>
      </c>
      <c r="CY1096">
        <f t="shared" si="162"/>
        <v>3762.19</v>
      </c>
      <c r="CZ1096">
        <f t="shared" si="163"/>
        <v>3762.19</v>
      </c>
      <c r="DA1096">
        <f t="shared" si="164"/>
        <v>1</v>
      </c>
      <c r="DB1096">
        <v>0</v>
      </c>
    </row>
    <row r="1097" spans="1:106" x14ac:dyDescent="0.2">
      <c r="A1097">
        <f>ROW(Source!A413)</f>
        <v>413</v>
      </c>
      <c r="B1097">
        <v>33034105</v>
      </c>
      <c r="C1097">
        <v>33037006</v>
      </c>
      <c r="D1097">
        <v>32517783</v>
      </c>
      <c r="E1097">
        <v>1</v>
      </c>
      <c r="F1097">
        <v>1</v>
      </c>
      <c r="G1097">
        <v>19</v>
      </c>
      <c r="H1097">
        <v>3</v>
      </c>
      <c r="I1097" t="s">
        <v>837</v>
      </c>
      <c r="J1097" t="s">
        <v>838</v>
      </c>
      <c r="K1097" t="s">
        <v>839</v>
      </c>
      <c r="L1097">
        <v>1339</v>
      </c>
      <c r="N1097">
        <v>1007</v>
      </c>
      <c r="O1097" t="s">
        <v>830</v>
      </c>
      <c r="P1097" t="s">
        <v>830</v>
      </c>
      <c r="Q1097">
        <v>1</v>
      </c>
      <c r="W1097">
        <v>0</v>
      </c>
      <c r="X1097">
        <v>-1282603236</v>
      </c>
      <c r="Y1097">
        <v>0.2</v>
      </c>
      <c r="AA1097">
        <v>5631.96</v>
      </c>
      <c r="AB1097">
        <v>0</v>
      </c>
      <c r="AC1097">
        <v>0</v>
      </c>
      <c r="AD1097">
        <v>0</v>
      </c>
      <c r="AE1097">
        <v>5631.96</v>
      </c>
      <c r="AF1097">
        <v>0</v>
      </c>
      <c r="AG1097">
        <v>0</v>
      </c>
      <c r="AH1097">
        <v>0</v>
      </c>
      <c r="AI1097">
        <v>1</v>
      </c>
      <c r="AJ1097">
        <v>1</v>
      </c>
      <c r="AK1097">
        <v>1</v>
      </c>
      <c r="AL1097">
        <v>1</v>
      </c>
      <c r="AN1097">
        <v>0</v>
      </c>
      <c r="AO1097">
        <v>1</v>
      </c>
      <c r="AP1097">
        <v>0</v>
      </c>
      <c r="AQ1097">
        <v>0</v>
      </c>
      <c r="AR1097">
        <v>0</v>
      </c>
      <c r="AS1097" t="s">
        <v>3</v>
      </c>
      <c r="AT1097">
        <v>0.2</v>
      </c>
      <c r="AU1097" t="s">
        <v>3</v>
      </c>
      <c r="AV1097">
        <v>0</v>
      </c>
      <c r="AW1097">
        <v>2</v>
      </c>
      <c r="AX1097">
        <v>33037033</v>
      </c>
      <c r="AY1097">
        <v>1</v>
      </c>
      <c r="AZ1097">
        <v>0</v>
      </c>
      <c r="BA1097">
        <v>1042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X1097">
        <f>Y1097*Source!I413</f>
        <v>3.7000000000000002E-3</v>
      </c>
      <c r="CY1097">
        <f t="shared" si="162"/>
        <v>5631.96</v>
      </c>
      <c r="CZ1097">
        <f t="shared" si="163"/>
        <v>5631.96</v>
      </c>
      <c r="DA1097">
        <f t="shared" si="164"/>
        <v>1</v>
      </c>
      <c r="DB1097">
        <v>0</v>
      </c>
    </row>
    <row r="1098" spans="1:106" x14ac:dyDescent="0.2">
      <c r="A1098">
        <f>ROW(Source!A413)</f>
        <v>413</v>
      </c>
      <c r="B1098">
        <v>33034105</v>
      </c>
      <c r="C1098">
        <v>33037006</v>
      </c>
      <c r="D1098">
        <v>32517784</v>
      </c>
      <c r="E1098">
        <v>1</v>
      </c>
      <c r="F1098">
        <v>1</v>
      </c>
      <c r="G1098">
        <v>19</v>
      </c>
      <c r="H1098">
        <v>3</v>
      </c>
      <c r="I1098" t="s">
        <v>840</v>
      </c>
      <c r="J1098" t="s">
        <v>841</v>
      </c>
      <c r="K1098" t="s">
        <v>842</v>
      </c>
      <c r="L1098">
        <v>1339</v>
      </c>
      <c r="N1098">
        <v>1007</v>
      </c>
      <c r="O1098" t="s">
        <v>830</v>
      </c>
      <c r="P1098" t="s">
        <v>830</v>
      </c>
      <c r="Q1098">
        <v>1</v>
      </c>
      <c r="W1098">
        <v>0</v>
      </c>
      <c r="X1098">
        <v>966492149</v>
      </c>
      <c r="Y1098">
        <v>0.69</v>
      </c>
      <c r="AA1098">
        <v>5631.96</v>
      </c>
      <c r="AB1098">
        <v>0</v>
      </c>
      <c r="AC1098">
        <v>0</v>
      </c>
      <c r="AD1098">
        <v>0</v>
      </c>
      <c r="AE1098">
        <v>5631.96</v>
      </c>
      <c r="AF1098">
        <v>0</v>
      </c>
      <c r="AG1098">
        <v>0</v>
      </c>
      <c r="AH1098">
        <v>0</v>
      </c>
      <c r="AI1098">
        <v>1</v>
      </c>
      <c r="AJ1098">
        <v>1</v>
      </c>
      <c r="AK1098">
        <v>1</v>
      </c>
      <c r="AL1098">
        <v>1</v>
      </c>
      <c r="AN1098">
        <v>0</v>
      </c>
      <c r="AO1098">
        <v>1</v>
      </c>
      <c r="AP1098">
        <v>0</v>
      </c>
      <c r="AQ1098">
        <v>0</v>
      </c>
      <c r="AR1098">
        <v>0</v>
      </c>
      <c r="AS1098" t="s">
        <v>3</v>
      </c>
      <c r="AT1098">
        <v>0.69</v>
      </c>
      <c r="AU1098" t="s">
        <v>3</v>
      </c>
      <c r="AV1098">
        <v>0</v>
      </c>
      <c r="AW1098">
        <v>2</v>
      </c>
      <c r="AX1098">
        <v>33037034</v>
      </c>
      <c r="AY1098">
        <v>1</v>
      </c>
      <c r="AZ1098">
        <v>0</v>
      </c>
      <c r="BA1098">
        <v>1043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X1098">
        <f>Y1098*Source!I413</f>
        <v>1.2764999999999999E-2</v>
      </c>
      <c r="CY1098">
        <f t="shared" si="162"/>
        <v>5631.96</v>
      </c>
      <c r="CZ1098">
        <f t="shared" si="163"/>
        <v>5631.96</v>
      </c>
      <c r="DA1098">
        <f t="shared" si="164"/>
        <v>1</v>
      </c>
      <c r="DB1098">
        <v>0</v>
      </c>
    </row>
    <row r="1099" spans="1:106" x14ac:dyDescent="0.2">
      <c r="A1099">
        <f>ROW(Source!A413)</f>
        <v>413</v>
      </c>
      <c r="B1099">
        <v>33034105</v>
      </c>
      <c r="C1099">
        <v>33037006</v>
      </c>
      <c r="D1099">
        <v>32519911</v>
      </c>
      <c r="E1099">
        <v>1</v>
      </c>
      <c r="F1099">
        <v>1</v>
      </c>
      <c r="G1099">
        <v>19</v>
      </c>
      <c r="H1099">
        <v>3</v>
      </c>
      <c r="I1099" t="s">
        <v>843</v>
      </c>
      <c r="J1099" t="s">
        <v>844</v>
      </c>
      <c r="K1099" t="s">
        <v>845</v>
      </c>
      <c r="L1099">
        <v>1339</v>
      </c>
      <c r="N1099">
        <v>1007</v>
      </c>
      <c r="O1099" t="s">
        <v>830</v>
      </c>
      <c r="P1099" t="s">
        <v>830</v>
      </c>
      <c r="Q1099">
        <v>1</v>
      </c>
      <c r="W1099">
        <v>0</v>
      </c>
      <c r="X1099">
        <v>-1613524913</v>
      </c>
      <c r="Y1099">
        <v>102</v>
      </c>
      <c r="AA1099">
        <v>3195.93</v>
      </c>
      <c r="AB1099">
        <v>0</v>
      </c>
      <c r="AC1099">
        <v>0</v>
      </c>
      <c r="AD1099">
        <v>0</v>
      </c>
      <c r="AE1099">
        <v>3195.93</v>
      </c>
      <c r="AF1099">
        <v>0</v>
      </c>
      <c r="AG1099">
        <v>0</v>
      </c>
      <c r="AH1099">
        <v>0</v>
      </c>
      <c r="AI1099">
        <v>1</v>
      </c>
      <c r="AJ1099">
        <v>1</v>
      </c>
      <c r="AK1099">
        <v>1</v>
      </c>
      <c r="AL1099">
        <v>1</v>
      </c>
      <c r="AN1099">
        <v>0</v>
      </c>
      <c r="AO1099">
        <v>1</v>
      </c>
      <c r="AP1099">
        <v>0</v>
      </c>
      <c r="AQ1099">
        <v>0</v>
      </c>
      <c r="AR1099">
        <v>0</v>
      </c>
      <c r="AS1099" t="s">
        <v>3</v>
      </c>
      <c r="AT1099">
        <v>102</v>
      </c>
      <c r="AU1099" t="s">
        <v>3</v>
      </c>
      <c r="AV1099">
        <v>0</v>
      </c>
      <c r="AW1099">
        <v>2</v>
      </c>
      <c r="AX1099">
        <v>33037035</v>
      </c>
      <c r="AY1099">
        <v>1</v>
      </c>
      <c r="AZ1099">
        <v>0</v>
      </c>
      <c r="BA1099">
        <v>1044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X1099">
        <f>Y1099*Source!I413</f>
        <v>1.887</v>
      </c>
      <c r="CY1099">
        <f t="shared" si="162"/>
        <v>3195.93</v>
      </c>
      <c r="CZ1099">
        <f t="shared" si="163"/>
        <v>3195.93</v>
      </c>
      <c r="DA1099">
        <f t="shared" si="164"/>
        <v>1</v>
      </c>
      <c r="DB1099">
        <v>0</v>
      </c>
    </row>
    <row r="1100" spans="1:106" x14ac:dyDescent="0.2">
      <c r="A1100">
        <f>ROW(Source!A413)</f>
        <v>413</v>
      </c>
      <c r="B1100">
        <v>33034105</v>
      </c>
      <c r="C1100">
        <v>33037006</v>
      </c>
      <c r="D1100">
        <v>32521663</v>
      </c>
      <c r="E1100">
        <v>1</v>
      </c>
      <c r="F1100">
        <v>1</v>
      </c>
      <c r="G1100">
        <v>19</v>
      </c>
      <c r="H1100">
        <v>3</v>
      </c>
      <c r="I1100" t="s">
        <v>846</v>
      </c>
      <c r="J1100" t="s">
        <v>847</v>
      </c>
      <c r="K1100" t="s">
        <v>848</v>
      </c>
      <c r="L1100">
        <v>1327</v>
      </c>
      <c r="N1100">
        <v>1005</v>
      </c>
      <c r="O1100" t="s">
        <v>823</v>
      </c>
      <c r="P1100" t="s">
        <v>823</v>
      </c>
      <c r="Q1100">
        <v>1</v>
      </c>
      <c r="W1100">
        <v>0</v>
      </c>
      <c r="X1100">
        <v>603730207</v>
      </c>
      <c r="Y1100">
        <v>49.5</v>
      </c>
      <c r="AA1100">
        <v>207.09</v>
      </c>
      <c r="AB1100">
        <v>0</v>
      </c>
      <c r="AC1100">
        <v>0</v>
      </c>
      <c r="AD1100">
        <v>0</v>
      </c>
      <c r="AE1100">
        <v>207.09</v>
      </c>
      <c r="AF1100">
        <v>0</v>
      </c>
      <c r="AG1100">
        <v>0</v>
      </c>
      <c r="AH1100">
        <v>0</v>
      </c>
      <c r="AI1100">
        <v>1</v>
      </c>
      <c r="AJ1100">
        <v>1</v>
      </c>
      <c r="AK1100">
        <v>1</v>
      </c>
      <c r="AL1100">
        <v>1</v>
      </c>
      <c r="AN1100">
        <v>0</v>
      </c>
      <c r="AO1100">
        <v>1</v>
      </c>
      <c r="AP1100">
        <v>0</v>
      </c>
      <c r="AQ1100">
        <v>0</v>
      </c>
      <c r="AR1100">
        <v>0</v>
      </c>
      <c r="AS1100" t="s">
        <v>3</v>
      </c>
      <c r="AT1100">
        <v>49.5</v>
      </c>
      <c r="AU1100" t="s">
        <v>3</v>
      </c>
      <c r="AV1100">
        <v>0</v>
      </c>
      <c r="AW1100">
        <v>2</v>
      </c>
      <c r="AX1100">
        <v>33037036</v>
      </c>
      <c r="AY1100">
        <v>1</v>
      </c>
      <c r="AZ1100">
        <v>0</v>
      </c>
      <c r="BA1100">
        <v>1045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X1100">
        <f>Y1100*Source!I413</f>
        <v>0.91574999999999995</v>
      </c>
      <c r="CY1100">
        <f t="shared" si="162"/>
        <v>207.09</v>
      </c>
      <c r="CZ1100">
        <f t="shared" si="163"/>
        <v>207.09</v>
      </c>
      <c r="DA1100">
        <f t="shared" si="164"/>
        <v>1</v>
      </c>
      <c r="DB1100">
        <v>0</v>
      </c>
    </row>
    <row r="1101" spans="1:106" x14ac:dyDescent="0.2">
      <c r="A1101">
        <f>ROW(Source!A453)</f>
        <v>453</v>
      </c>
      <c r="B1101">
        <v>33034105</v>
      </c>
      <c r="C1101">
        <v>33037040</v>
      </c>
      <c r="D1101">
        <v>32505425</v>
      </c>
      <c r="E1101">
        <v>19</v>
      </c>
      <c r="F1101">
        <v>1</v>
      </c>
      <c r="G1101">
        <v>19</v>
      </c>
      <c r="H1101">
        <v>1</v>
      </c>
      <c r="I1101" t="s">
        <v>795</v>
      </c>
      <c r="J1101" t="s">
        <v>3</v>
      </c>
      <c r="K1101" t="s">
        <v>796</v>
      </c>
      <c r="L1101">
        <v>1191</v>
      </c>
      <c r="N1101">
        <v>1013</v>
      </c>
      <c r="O1101" t="s">
        <v>797</v>
      </c>
      <c r="P1101" t="s">
        <v>797</v>
      </c>
      <c r="Q1101">
        <v>1</v>
      </c>
      <c r="W1101">
        <v>0</v>
      </c>
      <c r="X1101">
        <v>476480486</v>
      </c>
      <c r="Y1101">
        <v>36.11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1</v>
      </c>
      <c r="AJ1101">
        <v>1</v>
      </c>
      <c r="AK1101">
        <v>1</v>
      </c>
      <c r="AL1101">
        <v>1</v>
      </c>
      <c r="AN1101">
        <v>0</v>
      </c>
      <c r="AO1101">
        <v>1</v>
      </c>
      <c r="AP1101">
        <v>0</v>
      </c>
      <c r="AQ1101">
        <v>0</v>
      </c>
      <c r="AR1101">
        <v>0</v>
      </c>
      <c r="AS1101" t="s">
        <v>3</v>
      </c>
      <c r="AT1101">
        <v>36.11</v>
      </c>
      <c r="AU1101" t="s">
        <v>3</v>
      </c>
      <c r="AV1101">
        <v>1</v>
      </c>
      <c r="AW1101">
        <v>2</v>
      </c>
      <c r="AX1101">
        <v>33037046</v>
      </c>
      <c r="AY1101">
        <v>1</v>
      </c>
      <c r="AZ1101">
        <v>0</v>
      </c>
      <c r="BA1101">
        <v>1046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X1101">
        <f>Y1101*Source!I453</f>
        <v>3.9720999999999997</v>
      </c>
      <c r="CY1101">
        <f>AD1101</f>
        <v>0</v>
      </c>
      <c r="CZ1101">
        <f>AH1101</f>
        <v>0</v>
      </c>
      <c r="DA1101">
        <f>AL1101</f>
        <v>1</v>
      </c>
      <c r="DB1101">
        <v>0</v>
      </c>
    </row>
    <row r="1102" spans="1:106" x14ac:dyDescent="0.2">
      <c r="A1102">
        <f>ROW(Source!A453)</f>
        <v>453</v>
      </c>
      <c r="B1102">
        <v>33034105</v>
      </c>
      <c r="C1102">
        <v>33037040</v>
      </c>
      <c r="D1102">
        <v>32516754</v>
      </c>
      <c r="E1102">
        <v>1</v>
      </c>
      <c r="F1102">
        <v>1</v>
      </c>
      <c r="G1102">
        <v>19</v>
      </c>
      <c r="H1102">
        <v>2</v>
      </c>
      <c r="I1102" t="s">
        <v>798</v>
      </c>
      <c r="J1102" t="s">
        <v>799</v>
      </c>
      <c r="K1102" t="s">
        <v>800</v>
      </c>
      <c r="L1102">
        <v>1368</v>
      </c>
      <c r="N1102">
        <v>1011</v>
      </c>
      <c r="O1102" t="s">
        <v>801</v>
      </c>
      <c r="P1102" t="s">
        <v>801</v>
      </c>
      <c r="Q1102">
        <v>1</v>
      </c>
      <c r="W1102">
        <v>0</v>
      </c>
      <c r="X1102">
        <v>-1683917449</v>
      </c>
      <c r="Y1102">
        <v>21.91</v>
      </c>
      <c r="AA1102">
        <v>0</v>
      </c>
      <c r="AB1102">
        <v>70.98</v>
      </c>
      <c r="AC1102">
        <v>6.52</v>
      </c>
      <c r="AD1102">
        <v>0</v>
      </c>
      <c r="AE1102">
        <v>0</v>
      </c>
      <c r="AF1102">
        <v>70.98</v>
      </c>
      <c r="AG1102">
        <v>6.52</v>
      </c>
      <c r="AH1102">
        <v>0</v>
      </c>
      <c r="AI1102">
        <v>1</v>
      </c>
      <c r="AJ1102">
        <v>1</v>
      </c>
      <c r="AK1102">
        <v>1</v>
      </c>
      <c r="AL1102">
        <v>1</v>
      </c>
      <c r="AN1102">
        <v>0</v>
      </c>
      <c r="AO1102">
        <v>1</v>
      </c>
      <c r="AP1102">
        <v>0</v>
      </c>
      <c r="AQ1102">
        <v>0</v>
      </c>
      <c r="AR1102">
        <v>0</v>
      </c>
      <c r="AS1102" t="s">
        <v>3</v>
      </c>
      <c r="AT1102">
        <v>21.91</v>
      </c>
      <c r="AU1102" t="s">
        <v>3</v>
      </c>
      <c r="AV1102">
        <v>0</v>
      </c>
      <c r="AW1102">
        <v>2</v>
      </c>
      <c r="AX1102">
        <v>33037047</v>
      </c>
      <c r="AY1102">
        <v>1</v>
      </c>
      <c r="AZ1102">
        <v>0</v>
      </c>
      <c r="BA1102">
        <v>1047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X1102">
        <f>Y1102*Source!I453</f>
        <v>2.4100999999999999</v>
      </c>
      <c r="CY1102">
        <f>AB1102</f>
        <v>70.98</v>
      </c>
      <c r="CZ1102">
        <f>AF1102</f>
        <v>70.98</v>
      </c>
      <c r="DA1102">
        <f>AJ1102</f>
        <v>1</v>
      </c>
      <c r="DB1102">
        <v>0</v>
      </c>
    </row>
    <row r="1103" spans="1:106" x14ac:dyDescent="0.2">
      <c r="A1103">
        <f>ROW(Source!A453)</f>
        <v>453</v>
      </c>
      <c r="B1103">
        <v>33034105</v>
      </c>
      <c r="C1103">
        <v>33037040</v>
      </c>
      <c r="D1103">
        <v>32518977</v>
      </c>
      <c r="E1103">
        <v>1</v>
      </c>
      <c r="F1103">
        <v>1</v>
      </c>
      <c r="G1103">
        <v>19</v>
      </c>
      <c r="H1103">
        <v>3</v>
      </c>
      <c r="I1103" t="s">
        <v>802</v>
      </c>
      <c r="J1103" t="s">
        <v>803</v>
      </c>
      <c r="K1103" t="s">
        <v>804</v>
      </c>
      <c r="L1103">
        <v>1348</v>
      </c>
      <c r="N1103">
        <v>1009</v>
      </c>
      <c r="O1103" t="s">
        <v>19</v>
      </c>
      <c r="P1103" t="s">
        <v>19</v>
      </c>
      <c r="Q1103">
        <v>1000</v>
      </c>
      <c r="W1103">
        <v>0</v>
      </c>
      <c r="X1103">
        <v>-1592467254</v>
      </c>
      <c r="Y1103">
        <v>0.03</v>
      </c>
      <c r="AA1103">
        <v>117442.26</v>
      </c>
      <c r="AB1103">
        <v>0</v>
      </c>
      <c r="AC1103">
        <v>0</v>
      </c>
      <c r="AD1103">
        <v>0</v>
      </c>
      <c r="AE1103">
        <v>117442.26</v>
      </c>
      <c r="AF1103">
        <v>0</v>
      </c>
      <c r="AG1103">
        <v>0</v>
      </c>
      <c r="AH1103">
        <v>0</v>
      </c>
      <c r="AI1103">
        <v>1</v>
      </c>
      <c r="AJ1103">
        <v>1</v>
      </c>
      <c r="AK1103">
        <v>1</v>
      </c>
      <c r="AL1103">
        <v>1</v>
      </c>
      <c r="AN1103">
        <v>0</v>
      </c>
      <c r="AO1103">
        <v>1</v>
      </c>
      <c r="AP1103">
        <v>0</v>
      </c>
      <c r="AQ1103">
        <v>0</v>
      </c>
      <c r="AR1103">
        <v>0</v>
      </c>
      <c r="AS1103" t="s">
        <v>3</v>
      </c>
      <c r="AT1103">
        <v>0.03</v>
      </c>
      <c r="AU1103" t="s">
        <v>3</v>
      </c>
      <c r="AV1103">
        <v>0</v>
      </c>
      <c r="AW1103">
        <v>2</v>
      </c>
      <c r="AX1103">
        <v>33037048</v>
      </c>
      <c r="AY1103">
        <v>1</v>
      </c>
      <c r="AZ1103">
        <v>0</v>
      </c>
      <c r="BA1103">
        <v>1048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X1103">
        <f>Y1103*Source!I453</f>
        <v>3.3E-3</v>
      </c>
      <c r="CY1103">
        <f>AA1103</f>
        <v>117442.26</v>
      </c>
      <c r="CZ1103">
        <f>AE1103</f>
        <v>117442.26</v>
      </c>
      <c r="DA1103">
        <f>AI1103</f>
        <v>1</v>
      </c>
      <c r="DB1103">
        <v>0</v>
      </c>
    </row>
    <row r="1104" spans="1:106" x14ac:dyDescent="0.2">
      <c r="A1104">
        <f>ROW(Source!A453)</f>
        <v>453</v>
      </c>
      <c r="B1104">
        <v>33034105</v>
      </c>
      <c r="C1104">
        <v>33037040</v>
      </c>
      <c r="D1104">
        <v>32520163</v>
      </c>
      <c r="E1104">
        <v>1</v>
      </c>
      <c r="F1104">
        <v>1</v>
      </c>
      <c r="G1104">
        <v>19</v>
      </c>
      <c r="H1104">
        <v>3</v>
      </c>
      <c r="I1104" t="s">
        <v>25</v>
      </c>
      <c r="J1104" t="s">
        <v>27</v>
      </c>
      <c r="K1104" t="s">
        <v>26</v>
      </c>
      <c r="L1104">
        <v>1348</v>
      </c>
      <c r="N1104">
        <v>1009</v>
      </c>
      <c r="O1104" t="s">
        <v>19</v>
      </c>
      <c r="P1104" t="s">
        <v>19</v>
      </c>
      <c r="Q1104">
        <v>1000</v>
      </c>
      <c r="W1104">
        <v>0</v>
      </c>
      <c r="X1104">
        <v>-1467733540</v>
      </c>
      <c r="Y1104">
        <v>1</v>
      </c>
      <c r="AA1104">
        <v>53410.15</v>
      </c>
      <c r="AB1104">
        <v>0</v>
      </c>
      <c r="AC1104">
        <v>0</v>
      </c>
      <c r="AD1104">
        <v>0</v>
      </c>
      <c r="AE1104">
        <v>53410.15</v>
      </c>
      <c r="AF1104">
        <v>0</v>
      </c>
      <c r="AG1104">
        <v>0</v>
      </c>
      <c r="AH1104">
        <v>0</v>
      </c>
      <c r="AI1104">
        <v>1</v>
      </c>
      <c r="AJ1104">
        <v>1</v>
      </c>
      <c r="AK1104">
        <v>1</v>
      </c>
      <c r="AL1104">
        <v>1</v>
      </c>
      <c r="AN1104">
        <v>0</v>
      </c>
      <c r="AO1104">
        <v>1</v>
      </c>
      <c r="AP1104">
        <v>0</v>
      </c>
      <c r="AQ1104">
        <v>0</v>
      </c>
      <c r="AR1104">
        <v>0</v>
      </c>
      <c r="AS1104" t="s">
        <v>3</v>
      </c>
      <c r="AT1104">
        <v>1</v>
      </c>
      <c r="AU1104" t="s">
        <v>3</v>
      </c>
      <c r="AV1104">
        <v>0</v>
      </c>
      <c r="AW1104">
        <v>2</v>
      </c>
      <c r="AX1104">
        <v>33037049</v>
      </c>
      <c r="AY1104">
        <v>1</v>
      </c>
      <c r="AZ1104">
        <v>0</v>
      </c>
      <c r="BA1104">
        <v>1049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X1104">
        <f>Y1104*Source!I453</f>
        <v>0.11</v>
      </c>
      <c r="CY1104">
        <f>AA1104</f>
        <v>53410.15</v>
      </c>
      <c r="CZ1104">
        <f>AE1104</f>
        <v>53410.15</v>
      </c>
      <c r="DA1104">
        <f>AI1104</f>
        <v>1</v>
      </c>
      <c r="DB1104">
        <v>0</v>
      </c>
    </row>
    <row r="1105" spans="1:106" x14ac:dyDescent="0.2">
      <c r="A1105">
        <f>ROW(Source!A453)</f>
        <v>453</v>
      </c>
      <c r="B1105">
        <v>33034105</v>
      </c>
      <c r="C1105">
        <v>33037040</v>
      </c>
      <c r="D1105">
        <v>32520163</v>
      </c>
      <c r="E1105">
        <v>1</v>
      </c>
      <c r="F1105">
        <v>1</v>
      </c>
      <c r="G1105">
        <v>19</v>
      </c>
      <c r="H1105">
        <v>3</v>
      </c>
      <c r="I1105" t="s">
        <v>25</v>
      </c>
      <c r="J1105" t="s">
        <v>27</v>
      </c>
      <c r="K1105" t="s">
        <v>26</v>
      </c>
      <c r="L1105">
        <v>1348</v>
      </c>
      <c r="N1105">
        <v>1009</v>
      </c>
      <c r="O1105" t="s">
        <v>19</v>
      </c>
      <c r="P1105" t="s">
        <v>19</v>
      </c>
      <c r="Q1105">
        <v>1000</v>
      </c>
      <c r="W1105">
        <v>0</v>
      </c>
      <c r="X1105">
        <v>-1467733540</v>
      </c>
      <c r="Y1105">
        <v>-1</v>
      </c>
      <c r="AA1105">
        <v>53410.15</v>
      </c>
      <c r="AB1105">
        <v>0</v>
      </c>
      <c r="AC1105">
        <v>0</v>
      </c>
      <c r="AD1105">
        <v>0</v>
      </c>
      <c r="AE1105">
        <v>53410.15</v>
      </c>
      <c r="AF1105">
        <v>0</v>
      </c>
      <c r="AG1105">
        <v>0</v>
      </c>
      <c r="AH1105">
        <v>0</v>
      </c>
      <c r="AI1105">
        <v>1</v>
      </c>
      <c r="AJ1105">
        <v>1</v>
      </c>
      <c r="AK1105">
        <v>1</v>
      </c>
      <c r="AL1105">
        <v>1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 t="s">
        <v>3</v>
      </c>
      <c r="AT1105">
        <v>-1</v>
      </c>
      <c r="AU1105" t="s">
        <v>3</v>
      </c>
      <c r="AV1105">
        <v>0</v>
      </c>
      <c r="AW1105">
        <v>1</v>
      </c>
      <c r="AX1105">
        <v>-1</v>
      </c>
      <c r="AY1105">
        <v>0</v>
      </c>
      <c r="AZ1105">
        <v>0</v>
      </c>
      <c r="BA1105" t="s">
        <v>3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X1105">
        <f>Y1105*Source!I453</f>
        <v>-0.11</v>
      </c>
      <c r="CY1105">
        <f>AA1105</f>
        <v>53410.15</v>
      </c>
      <c r="CZ1105">
        <f>AE1105</f>
        <v>53410.15</v>
      </c>
      <c r="DA1105">
        <f>AI1105</f>
        <v>1</v>
      </c>
      <c r="DB1105">
        <v>0</v>
      </c>
    </row>
    <row r="1106" spans="1:106" x14ac:dyDescent="0.2">
      <c r="A1106">
        <f>ROW(Source!A455)</f>
        <v>455</v>
      </c>
      <c r="B1106">
        <v>33034105</v>
      </c>
      <c r="C1106">
        <v>33037051</v>
      </c>
      <c r="D1106">
        <v>32505425</v>
      </c>
      <c r="E1106">
        <v>19</v>
      </c>
      <c r="F1106">
        <v>1</v>
      </c>
      <c r="G1106">
        <v>19</v>
      </c>
      <c r="H1106">
        <v>1</v>
      </c>
      <c r="I1106" t="s">
        <v>795</v>
      </c>
      <c r="J1106" t="s">
        <v>3</v>
      </c>
      <c r="K1106" t="s">
        <v>796</v>
      </c>
      <c r="L1106">
        <v>1191</v>
      </c>
      <c r="N1106">
        <v>1013</v>
      </c>
      <c r="O1106" t="s">
        <v>797</v>
      </c>
      <c r="P1106" t="s">
        <v>797</v>
      </c>
      <c r="Q1106">
        <v>1</v>
      </c>
      <c r="W1106">
        <v>0</v>
      </c>
      <c r="X1106">
        <v>476480486</v>
      </c>
      <c r="Y1106">
        <v>453.1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1</v>
      </c>
      <c r="AJ1106">
        <v>1</v>
      </c>
      <c r="AK1106">
        <v>1</v>
      </c>
      <c r="AL1106">
        <v>1</v>
      </c>
      <c r="AN1106">
        <v>0</v>
      </c>
      <c r="AO1106">
        <v>1</v>
      </c>
      <c r="AP1106">
        <v>0</v>
      </c>
      <c r="AQ1106">
        <v>0</v>
      </c>
      <c r="AR1106">
        <v>0</v>
      </c>
      <c r="AS1106" t="s">
        <v>3</v>
      </c>
      <c r="AT1106">
        <v>453.1</v>
      </c>
      <c r="AU1106" t="s">
        <v>3</v>
      </c>
      <c r="AV1106">
        <v>1</v>
      </c>
      <c r="AW1106">
        <v>2</v>
      </c>
      <c r="AX1106">
        <v>33037067</v>
      </c>
      <c r="AY1106">
        <v>1</v>
      </c>
      <c r="AZ1106">
        <v>0</v>
      </c>
      <c r="BA1106">
        <v>1050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X1106">
        <f>Y1106*Source!I455</f>
        <v>10.51192</v>
      </c>
      <c r="CY1106">
        <f>AD1106</f>
        <v>0</v>
      </c>
      <c r="CZ1106">
        <f>AH1106</f>
        <v>0</v>
      </c>
      <c r="DA1106">
        <f>AL1106</f>
        <v>1</v>
      </c>
      <c r="DB1106">
        <v>0</v>
      </c>
    </row>
    <row r="1107" spans="1:106" x14ac:dyDescent="0.2">
      <c r="A1107">
        <f>ROW(Source!A455)</f>
        <v>455</v>
      </c>
      <c r="B1107">
        <v>33034105</v>
      </c>
      <c r="C1107">
        <v>33037051</v>
      </c>
      <c r="D1107">
        <v>32517073</v>
      </c>
      <c r="E1107">
        <v>1</v>
      </c>
      <c r="F1107">
        <v>1</v>
      </c>
      <c r="G1107">
        <v>19</v>
      </c>
      <c r="H1107">
        <v>2</v>
      </c>
      <c r="I1107" t="s">
        <v>805</v>
      </c>
      <c r="J1107" t="s">
        <v>806</v>
      </c>
      <c r="K1107" t="s">
        <v>807</v>
      </c>
      <c r="L1107">
        <v>1368</v>
      </c>
      <c r="N1107">
        <v>1011</v>
      </c>
      <c r="O1107" t="s">
        <v>801</v>
      </c>
      <c r="P1107" t="s">
        <v>801</v>
      </c>
      <c r="Q1107">
        <v>1</v>
      </c>
      <c r="W1107">
        <v>0</v>
      </c>
      <c r="X1107">
        <v>-865246060</v>
      </c>
      <c r="Y1107">
        <v>1.38</v>
      </c>
      <c r="AA1107">
        <v>0</v>
      </c>
      <c r="AB1107">
        <v>3.37</v>
      </c>
      <c r="AC1107">
        <v>0.85</v>
      </c>
      <c r="AD1107">
        <v>0</v>
      </c>
      <c r="AE1107">
        <v>0</v>
      </c>
      <c r="AF1107">
        <v>3.37</v>
      </c>
      <c r="AG1107">
        <v>0.85</v>
      </c>
      <c r="AH1107">
        <v>0</v>
      </c>
      <c r="AI1107">
        <v>1</v>
      </c>
      <c r="AJ1107">
        <v>1</v>
      </c>
      <c r="AK1107">
        <v>1</v>
      </c>
      <c r="AL1107">
        <v>1</v>
      </c>
      <c r="AN1107">
        <v>0</v>
      </c>
      <c r="AO1107">
        <v>1</v>
      </c>
      <c r="AP1107">
        <v>0</v>
      </c>
      <c r="AQ1107">
        <v>0</v>
      </c>
      <c r="AR1107">
        <v>0</v>
      </c>
      <c r="AS1107" t="s">
        <v>3</v>
      </c>
      <c r="AT1107">
        <v>1.38</v>
      </c>
      <c r="AU1107" t="s">
        <v>3</v>
      </c>
      <c r="AV1107">
        <v>0</v>
      </c>
      <c r="AW1107">
        <v>2</v>
      </c>
      <c r="AX1107">
        <v>33037068</v>
      </c>
      <c r="AY1107">
        <v>1</v>
      </c>
      <c r="AZ1107">
        <v>0</v>
      </c>
      <c r="BA1107">
        <v>1051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X1107">
        <f>Y1107*Source!I455</f>
        <v>3.2015999999999996E-2</v>
      </c>
      <c r="CY1107">
        <f>AB1107</f>
        <v>3.37</v>
      </c>
      <c r="CZ1107">
        <f>AF1107</f>
        <v>3.37</v>
      </c>
      <c r="DA1107">
        <f>AJ1107</f>
        <v>1</v>
      </c>
      <c r="DB1107">
        <v>0</v>
      </c>
    </row>
    <row r="1108" spans="1:106" x14ac:dyDescent="0.2">
      <c r="A1108">
        <f>ROW(Source!A455)</f>
        <v>455</v>
      </c>
      <c r="B1108">
        <v>33034105</v>
      </c>
      <c r="C1108">
        <v>33037051</v>
      </c>
      <c r="D1108">
        <v>32516433</v>
      </c>
      <c r="E1108">
        <v>1</v>
      </c>
      <c r="F1108">
        <v>1</v>
      </c>
      <c r="G1108">
        <v>19</v>
      </c>
      <c r="H1108">
        <v>2</v>
      </c>
      <c r="I1108" t="s">
        <v>808</v>
      </c>
      <c r="J1108" t="s">
        <v>809</v>
      </c>
      <c r="K1108" t="s">
        <v>810</v>
      </c>
      <c r="L1108">
        <v>1368</v>
      </c>
      <c r="N1108">
        <v>1011</v>
      </c>
      <c r="O1108" t="s">
        <v>801</v>
      </c>
      <c r="P1108" t="s">
        <v>801</v>
      </c>
      <c r="Q1108">
        <v>1</v>
      </c>
      <c r="W1108">
        <v>0</v>
      </c>
      <c r="X1108">
        <v>1483315828</v>
      </c>
      <c r="Y1108">
        <v>0.31</v>
      </c>
      <c r="AA1108">
        <v>0</v>
      </c>
      <c r="AB1108">
        <v>566.44000000000005</v>
      </c>
      <c r="AC1108">
        <v>281.27999999999997</v>
      </c>
      <c r="AD1108">
        <v>0</v>
      </c>
      <c r="AE1108">
        <v>0</v>
      </c>
      <c r="AF1108">
        <v>566.44000000000005</v>
      </c>
      <c r="AG1108">
        <v>281.27999999999997</v>
      </c>
      <c r="AH1108">
        <v>0</v>
      </c>
      <c r="AI1108">
        <v>1</v>
      </c>
      <c r="AJ1108">
        <v>1</v>
      </c>
      <c r="AK1108">
        <v>1</v>
      </c>
      <c r="AL1108">
        <v>1</v>
      </c>
      <c r="AN1108">
        <v>0</v>
      </c>
      <c r="AO1108">
        <v>1</v>
      </c>
      <c r="AP1108">
        <v>0</v>
      </c>
      <c r="AQ1108">
        <v>0</v>
      </c>
      <c r="AR1108">
        <v>0</v>
      </c>
      <c r="AS1108" t="s">
        <v>3</v>
      </c>
      <c r="AT1108">
        <v>0.31</v>
      </c>
      <c r="AU1108" t="s">
        <v>3</v>
      </c>
      <c r="AV1108">
        <v>0</v>
      </c>
      <c r="AW1108">
        <v>2</v>
      </c>
      <c r="AX1108">
        <v>33037069</v>
      </c>
      <c r="AY1108">
        <v>1</v>
      </c>
      <c r="AZ1108">
        <v>0</v>
      </c>
      <c r="BA1108">
        <v>1052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X1108">
        <f>Y1108*Source!I455</f>
        <v>7.1919999999999996E-3</v>
      </c>
      <c r="CY1108">
        <f>AB1108</f>
        <v>566.44000000000005</v>
      </c>
      <c r="CZ1108">
        <f>AF1108</f>
        <v>566.44000000000005</v>
      </c>
      <c r="DA1108">
        <f>AJ1108</f>
        <v>1</v>
      </c>
      <c r="DB1108">
        <v>0</v>
      </c>
    </row>
    <row r="1109" spans="1:106" x14ac:dyDescent="0.2">
      <c r="A1109">
        <f>ROW(Source!A455)</f>
        <v>455</v>
      </c>
      <c r="B1109">
        <v>33034105</v>
      </c>
      <c r="C1109">
        <v>33037051</v>
      </c>
      <c r="D1109">
        <v>32516599</v>
      </c>
      <c r="E1109">
        <v>1</v>
      </c>
      <c r="F1109">
        <v>1</v>
      </c>
      <c r="G1109">
        <v>19</v>
      </c>
      <c r="H1109">
        <v>2</v>
      </c>
      <c r="I1109" t="s">
        <v>811</v>
      </c>
      <c r="J1109" t="s">
        <v>812</v>
      </c>
      <c r="K1109" t="s">
        <v>813</v>
      </c>
      <c r="L1109">
        <v>1368</v>
      </c>
      <c r="N1109">
        <v>1011</v>
      </c>
      <c r="O1109" t="s">
        <v>801</v>
      </c>
      <c r="P1109" t="s">
        <v>801</v>
      </c>
      <c r="Q1109">
        <v>1</v>
      </c>
      <c r="W1109">
        <v>0</v>
      </c>
      <c r="X1109">
        <v>47389749</v>
      </c>
      <c r="Y1109">
        <v>26.25</v>
      </c>
      <c r="AA1109">
        <v>0</v>
      </c>
      <c r="AB1109">
        <v>9.7100000000000009</v>
      </c>
      <c r="AC1109">
        <v>2.25</v>
      </c>
      <c r="AD1109">
        <v>0</v>
      </c>
      <c r="AE1109">
        <v>0</v>
      </c>
      <c r="AF1109">
        <v>9.7100000000000009</v>
      </c>
      <c r="AG1109">
        <v>2.25</v>
      </c>
      <c r="AH1109">
        <v>0</v>
      </c>
      <c r="AI1109">
        <v>1</v>
      </c>
      <c r="AJ1109">
        <v>1</v>
      </c>
      <c r="AK1109">
        <v>1</v>
      </c>
      <c r="AL1109">
        <v>1</v>
      </c>
      <c r="AN1109">
        <v>0</v>
      </c>
      <c r="AO1109">
        <v>1</v>
      </c>
      <c r="AP1109">
        <v>0</v>
      </c>
      <c r="AQ1109">
        <v>0</v>
      </c>
      <c r="AR1109">
        <v>0</v>
      </c>
      <c r="AS1109" t="s">
        <v>3</v>
      </c>
      <c r="AT1109">
        <v>26.25</v>
      </c>
      <c r="AU1109" t="s">
        <v>3</v>
      </c>
      <c r="AV1109">
        <v>0</v>
      </c>
      <c r="AW1109">
        <v>2</v>
      </c>
      <c r="AX1109">
        <v>33037070</v>
      </c>
      <c r="AY1109">
        <v>1</v>
      </c>
      <c r="AZ1109">
        <v>0</v>
      </c>
      <c r="BA1109">
        <v>1053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X1109">
        <f>Y1109*Source!I455</f>
        <v>0.60899999999999999</v>
      </c>
      <c r="CY1109">
        <f>AB1109</f>
        <v>9.7100000000000009</v>
      </c>
      <c r="CZ1109">
        <f>AF1109</f>
        <v>9.7100000000000009</v>
      </c>
      <c r="DA1109">
        <f>AJ1109</f>
        <v>1</v>
      </c>
      <c r="DB1109">
        <v>0</v>
      </c>
    </row>
    <row r="1110" spans="1:106" x14ac:dyDescent="0.2">
      <c r="A1110">
        <f>ROW(Source!A455)</f>
        <v>455</v>
      </c>
      <c r="B1110">
        <v>33034105</v>
      </c>
      <c r="C1110">
        <v>33037051</v>
      </c>
      <c r="D1110">
        <v>32517836</v>
      </c>
      <c r="E1110">
        <v>1</v>
      </c>
      <c r="F1110">
        <v>1</v>
      </c>
      <c r="G1110">
        <v>19</v>
      </c>
      <c r="H1110">
        <v>3</v>
      </c>
      <c r="I1110" t="s">
        <v>814</v>
      </c>
      <c r="J1110" t="s">
        <v>815</v>
      </c>
      <c r="K1110" t="s">
        <v>816</v>
      </c>
      <c r="L1110">
        <v>1348</v>
      </c>
      <c r="N1110">
        <v>1009</v>
      </c>
      <c r="O1110" t="s">
        <v>19</v>
      </c>
      <c r="P1110" t="s">
        <v>19</v>
      </c>
      <c r="Q1110">
        <v>1000</v>
      </c>
      <c r="W1110">
        <v>0</v>
      </c>
      <c r="X1110">
        <v>1571432467</v>
      </c>
      <c r="Y1110">
        <v>0.04</v>
      </c>
      <c r="AA1110">
        <v>31493.279999999999</v>
      </c>
      <c r="AB1110">
        <v>0</v>
      </c>
      <c r="AC1110">
        <v>0</v>
      </c>
      <c r="AD1110">
        <v>0</v>
      </c>
      <c r="AE1110">
        <v>31493.279999999999</v>
      </c>
      <c r="AF1110">
        <v>0</v>
      </c>
      <c r="AG1110">
        <v>0</v>
      </c>
      <c r="AH1110">
        <v>0</v>
      </c>
      <c r="AI1110">
        <v>1</v>
      </c>
      <c r="AJ1110">
        <v>1</v>
      </c>
      <c r="AK1110">
        <v>1</v>
      </c>
      <c r="AL1110">
        <v>1</v>
      </c>
      <c r="AN1110">
        <v>0</v>
      </c>
      <c r="AO1110">
        <v>1</v>
      </c>
      <c r="AP1110">
        <v>0</v>
      </c>
      <c r="AQ1110">
        <v>0</v>
      </c>
      <c r="AR1110">
        <v>0</v>
      </c>
      <c r="AS1110" t="s">
        <v>3</v>
      </c>
      <c r="AT1110">
        <v>0.04</v>
      </c>
      <c r="AU1110" t="s">
        <v>3</v>
      </c>
      <c r="AV1110">
        <v>0</v>
      </c>
      <c r="AW1110">
        <v>2</v>
      </c>
      <c r="AX1110">
        <v>33037071</v>
      </c>
      <c r="AY1110">
        <v>1</v>
      </c>
      <c r="AZ1110">
        <v>0</v>
      </c>
      <c r="BA1110">
        <v>1054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X1110">
        <f>Y1110*Source!I455</f>
        <v>9.2800000000000001E-4</v>
      </c>
      <c r="CY1110">
        <f t="shared" ref="CY1110:CY1120" si="165">AA1110</f>
        <v>31493.279999999999</v>
      </c>
      <c r="CZ1110">
        <f t="shared" ref="CZ1110:CZ1120" si="166">AE1110</f>
        <v>31493.279999999999</v>
      </c>
      <c r="DA1110">
        <f t="shared" ref="DA1110:DA1120" si="167">AI1110</f>
        <v>1</v>
      </c>
      <c r="DB1110">
        <v>0</v>
      </c>
    </row>
    <row r="1111" spans="1:106" x14ac:dyDescent="0.2">
      <c r="A1111">
        <f>ROW(Source!A455)</f>
        <v>455</v>
      </c>
      <c r="B1111">
        <v>33034105</v>
      </c>
      <c r="C1111">
        <v>33037051</v>
      </c>
      <c r="D1111">
        <v>32518156</v>
      </c>
      <c r="E1111">
        <v>1</v>
      </c>
      <c r="F1111">
        <v>1</v>
      </c>
      <c r="G1111">
        <v>19</v>
      </c>
      <c r="H1111">
        <v>3</v>
      </c>
      <c r="I1111" t="s">
        <v>817</v>
      </c>
      <c r="J1111" t="s">
        <v>818</v>
      </c>
      <c r="K1111" t="s">
        <v>819</v>
      </c>
      <c r="L1111">
        <v>1348</v>
      </c>
      <c r="N1111">
        <v>1009</v>
      </c>
      <c r="O1111" t="s">
        <v>19</v>
      </c>
      <c r="P1111" t="s">
        <v>19</v>
      </c>
      <c r="Q1111">
        <v>1000</v>
      </c>
      <c r="W1111">
        <v>0</v>
      </c>
      <c r="X1111">
        <v>1574046373</v>
      </c>
      <c r="Y1111">
        <v>3.6999999999999998E-2</v>
      </c>
      <c r="AA1111">
        <v>45454.3</v>
      </c>
      <c r="AB1111">
        <v>0</v>
      </c>
      <c r="AC1111">
        <v>0</v>
      </c>
      <c r="AD1111">
        <v>0</v>
      </c>
      <c r="AE1111">
        <v>45454.3</v>
      </c>
      <c r="AF1111">
        <v>0</v>
      </c>
      <c r="AG1111">
        <v>0</v>
      </c>
      <c r="AH1111">
        <v>0</v>
      </c>
      <c r="AI1111">
        <v>1</v>
      </c>
      <c r="AJ1111">
        <v>1</v>
      </c>
      <c r="AK1111">
        <v>1</v>
      </c>
      <c r="AL1111">
        <v>1</v>
      </c>
      <c r="AN1111">
        <v>0</v>
      </c>
      <c r="AO1111">
        <v>1</v>
      </c>
      <c r="AP1111">
        <v>0</v>
      </c>
      <c r="AQ1111">
        <v>0</v>
      </c>
      <c r="AR1111">
        <v>0</v>
      </c>
      <c r="AS1111" t="s">
        <v>3</v>
      </c>
      <c r="AT1111">
        <v>3.6999999999999998E-2</v>
      </c>
      <c r="AU1111" t="s">
        <v>3</v>
      </c>
      <c r="AV1111">
        <v>0</v>
      </c>
      <c r="AW1111">
        <v>2</v>
      </c>
      <c r="AX1111">
        <v>33037072</v>
      </c>
      <c r="AY1111">
        <v>1</v>
      </c>
      <c r="AZ1111">
        <v>0</v>
      </c>
      <c r="BA1111">
        <v>1055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X1111">
        <f>Y1111*Source!I455</f>
        <v>8.5839999999999994E-4</v>
      </c>
      <c r="CY1111">
        <f t="shared" si="165"/>
        <v>45454.3</v>
      </c>
      <c r="CZ1111">
        <f t="shared" si="166"/>
        <v>45454.3</v>
      </c>
      <c r="DA1111">
        <f t="shared" si="167"/>
        <v>1</v>
      </c>
      <c r="DB1111">
        <v>0</v>
      </c>
    </row>
    <row r="1112" spans="1:106" x14ac:dyDescent="0.2">
      <c r="A1112">
        <f>ROW(Source!A455)</f>
        <v>455</v>
      </c>
      <c r="B1112">
        <v>33034105</v>
      </c>
      <c r="C1112">
        <v>33037051</v>
      </c>
      <c r="D1112">
        <v>32518894</v>
      </c>
      <c r="E1112">
        <v>1</v>
      </c>
      <c r="F1112">
        <v>1</v>
      </c>
      <c r="G1112">
        <v>19</v>
      </c>
      <c r="H1112">
        <v>3</v>
      </c>
      <c r="I1112" t="s">
        <v>820</v>
      </c>
      <c r="J1112" t="s">
        <v>821</v>
      </c>
      <c r="K1112" t="s">
        <v>822</v>
      </c>
      <c r="L1112">
        <v>1327</v>
      </c>
      <c r="N1112">
        <v>1005</v>
      </c>
      <c r="O1112" t="s">
        <v>823</v>
      </c>
      <c r="P1112" t="s">
        <v>823</v>
      </c>
      <c r="Q1112">
        <v>1</v>
      </c>
      <c r="W1112">
        <v>0</v>
      </c>
      <c r="X1112">
        <v>-1132375348</v>
      </c>
      <c r="Y1112">
        <v>5.6</v>
      </c>
      <c r="AA1112">
        <v>63.78</v>
      </c>
      <c r="AB1112">
        <v>0</v>
      </c>
      <c r="AC1112">
        <v>0</v>
      </c>
      <c r="AD1112">
        <v>0</v>
      </c>
      <c r="AE1112">
        <v>63.78</v>
      </c>
      <c r="AF1112">
        <v>0</v>
      </c>
      <c r="AG1112">
        <v>0</v>
      </c>
      <c r="AH1112">
        <v>0</v>
      </c>
      <c r="AI1112">
        <v>1</v>
      </c>
      <c r="AJ1112">
        <v>1</v>
      </c>
      <c r="AK1112">
        <v>1</v>
      </c>
      <c r="AL1112">
        <v>1</v>
      </c>
      <c r="AN1112">
        <v>0</v>
      </c>
      <c r="AO1112">
        <v>1</v>
      </c>
      <c r="AP1112">
        <v>0</v>
      </c>
      <c r="AQ1112">
        <v>0</v>
      </c>
      <c r="AR1112">
        <v>0</v>
      </c>
      <c r="AS1112" t="s">
        <v>3</v>
      </c>
      <c r="AT1112">
        <v>5.6</v>
      </c>
      <c r="AU1112" t="s">
        <v>3</v>
      </c>
      <c r="AV1112">
        <v>0</v>
      </c>
      <c r="AW1112">
        <v>2</v>
      </c>
      <c r="AX1112">
        <v>33037074</v>
      </c>
      <c r="AY1112">
        <v>1</v>
      </c>
      <c r="AZ1112">
        <v>0</v>
      </c>
      <c r="BA1112">
        <v>1056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X1112">
        <f>Y1112*Source!I455</f>
        <v>0.12991999999999998</v>
      </c>
      <c r="CY1112">
        <f t="shared" si="165"/>
        <v>63.78</v>
      </c>
      <c r="CZ1112">
        <f t="shared" si="166"/>
        <v>63.78</v>
      </c>
      <c r="DA1112">
        <f t="shared" si="167"/>
        <v>1</v>
      </c>
      <c r="DB1112">
        <v>0</v>
      </c>
    </row>
    <row r="1113" spans="1:106" x14ac:dyDescent="0.2">
      <c r="A1113">
        <f>ROW(Source!A455)</f>
        <v>455</v>
      </c>
      <c r="B1113">
        <v>33034105</v>
      </c>
      <c r="C1113">
        <v>33037051</v>
      </c>
      <c r="D1113">
        <v>32517311</v>
      </c>
      <c r="E1113">
        <v>1</v>
      </c>
      <c r="F1113">
        <v>1</v>
      </c>
      <c r="G1113">
        <v>19</v>
      </c>
      <c r="H1113">
        <v>3</v>
      </c>
      <c r="I1113" t="s">
        <v>824</v>
      </c>
      <c r="J1113" t="s">
        <v>825</v>
      </c>
      <c r="K1113" t="s">
        <v>826</v>
      </c>
      <c r="L1113">
        <v>1348</v>
      </c>
      <c r="N1113">
        <v>1009</v>
      </c>
      <c r="O1113" t="s">
        <v>19</v>
      </c>
      <c r="P1113" t="s">
        <v>19</v>
      </c>
      <c r="Q1113">
        <v>1000</v>
      </c>
      <c r="W1113">
        <v>0</v>
      </c>
      <c r="X1113">
        <v>1471527661</v>
      </c>
      <c r="Y1113">
        <v>0.05</v>
      </c>
      <c r="AA1113">
        <v>4752.91</v>
      </c>
      <c r="AB1113">
        <v>0</v>
      </c>
      <c r="AC1113">
        <v>0</v>
      </c>
      <c r="AD1113">
        <v>0</v>
      </c>
      <c r="AE1113">
        <v>4752.91</v>
      </c>
      <c r="AF1113">
        <v>0</v>
      </c>
      <c r="AG1113">
        <v>0</v>
      </c>
      <c r="AH1113">
        <v>0</v>
      </c>
      <c r="AI1113">
        <v>1</v>
      </c>
      <c r="AJ1113">
        <v>1</v>
      </c>
      <c r="AK1113">
        <v>1</v>
      </c>
      <c r="AL1113">
        <v>1</v>
      </c>
      <c r="AN1113">
        <v>0</v>
      </c>
      <c r="AO1113">
        <v>1</v>
      </c>
      <c r="AP1113">
        <v>0</v>
      </c>
      <c r="AQ1113">
        <v>0</v>
      </c>
      <c r="AR1113">
        <v>0</v>
      </c>
      <c r="AS1113" t="s">
        <v>3</v>
      </c>
      <c r="AT1113">
        <v>0.05</v>
      </c>
      <c r="AU1113" t="s">
        <v>3</v>
      </c>
      <c r="AV1113">
        <v>0</v>
      </c>
      <c r="AW1113">
        <v>2</v>
      </c>
      <c r="AX1113">
        <v>33037073</v>
      </c>
      <c r="AY1113">
        <v>1</v>
      </c>
      <c r="AZ1113">
        <v>0</v>
      </c>
      <c r="BA1113">
        <v>1057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X1113">
        <f>Y1113*Source!I455</f>
        <v>1.16E-3</v>
      </c>
      <c r="CY1113">
        <f t="shared" si="165"/>
        <v>4752.91</v>
      </c>
      <c r="CZ1113">
        <f t="shared" si="166"/>
        <v>4752.91</v>
      </c>
      <c r="DA1113">
        <f t="shared" si="167"/>
        <v>1</v>
      </c>
      <c r="DB1113">
        <v>0</v>
      </c>
    </row>
    <row r="1114" spans="1:106" x14ac:dyDescent="0.2">
      <c r="A1114">
        <f>ROW(Source!A455)</f>
        <v>455</v>
      </c>
      <c r="B1114">
        <v>33034105</v>
      </c>
      <c r="C1114">
        <v>33037051</v>
      </c>
      <c r="D1114">
        <v>32519061</v>
      </c>
      <c r="E1114">
        <v>1</v>
      </c>
      <c r="F1114">
        <v>1</v>
      </c>
      <c r="G1114">
        <v>19</v>
      </c>
      <c r="H1114">
        <v>3</v>
      </c>
      <c r="I1114" t="s">
        <v>827</v>
      </c>
      <c r="J1114" t="s">
        <v>828</v>
      </c>
      <c r="K1114" t="s">
        <v>829</v>
      </c>
      <c r="L1114">
        <v>1339</v>
      </c>
      <c r="N1114">
        <v>1007</v>
      </c>
      <c r="O1114" t="s">
        <v>830</v>
      </c>
      <c r="P1114" t="s">
        <v>830</v>
      </c>
      <c r="Q1114">
        <v>1</v>
      </c>
      <c r="W1114">
        <v>0</v>
      </c>
      <c r="X1114">
        <v>1653821073</v>
      </c>
      <c r="Y1114">
        <v>1.75</v>
      </c>
      <c r="AA1114">
        <v>29.98</v>
      </c>
      <c r="AB1114">
        <v>0</v>
      </c>
      <c r="AC1114">
        <v>0</v>
      </c>
      <c r="AD1114">
        <v>0</v>
      </c>
      <c r="AE1114">
        <v>29.98</v>
      </c>
      <c r="AF1114">
        <v>0</v>
      </c>
      <c r="AG1114">
        <v>0</v>
      </c>
      <c r="AH1114">
        <v>0</v>
      </c>
      <c r="AI1114">
        <v>1</v>
      </c>
      <c r="AJ1114">
        <v>1</v>
      </c>
      <c r="AK1114">
        <v>1</v>
      </c>
      <c r="AL1114">
        <v>1</v>
      </c>
      <c r="AN1114">
        <v>0</v>
      </c>
      <c r="AO1114">
        <v>1</v>
      </c>
      <c r="AP1114">
        <v>0</v>
      </c>
      <c r="AQ1114">
        <v>0</v>
      </c>
      <c r="AR1114">
        <v>0</v>
      </c>
      <c r="AS1114" t="s">
        <v>3</v>
      </c>
      <c r="AT1114">
        <v>1.75</v>
      </c>
      <c r="AU1114" t="s">
        <v>3</v>
      </c>
      <c r="AV1114">
        <v>0</v>
      </c>
      <c r="AW1114">
        <v>2</v>
      </c>
      <c r="AX1114">
        <v>33037075</v>
      </c>
      <c r="AY1114">
        <v>1</v>
      </c>
      <c r="AZ1114">
        <v>0</v>
      </c>
      <c r="BA1114">
        <v>1058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X1114">
        <f>Y1114*Source!I455</f>
        <v>4.0599999999999997E-2</v>
      </c>
      <c r="CY1114">
        <f t="shared" si="165"/>
        <v>29.98</v>
      </c>
      <c r="CZ1114">
        <f t="shared" si="166"/>
        <v>29.98</v>
      </c>
      <c r="DA1114">
        <f t="shared" si="167"/>
        <v>1</v>
      </c>
      <c r="DB1114">
        <v>0</v>
      </c>
    </row>
    <row r="1115" spans="1:106" x14ac:dyDescent="0.2">
      <c r="A1115">
        <f>ROW(Source!A455)</f>
        <v>455</v>
      </c>
      <c r="B1115">
        <v>33034105</v>
      </c>
      <c r="C1115">
        <v>33037051</v>
      </c>
      <c r="D1115">
        <v>32517740</v>
      </c>
      <c r="E1115">
        <v>1</v>
      </c>
      <c r="F1115">
        <v>1</v>
      </c>
      <c r="G1115">
        <v>19</v>
      </c>
      <c r="H1115">
        <v>3</v>
      </c>
      <c r="I1115" t="s">
        <v>831</v>
      </c>
      <c r="J1115" t="s">
        <v>832</v>
      </c>
      <c r="K1115" t="s">
        <v>833</v>
      </c>
      <c r="L1115">
        <v>1339</v>
      </c>
      <c r="N1115">
        <v>1007</v>
      </c>
      <c r="O1115" t="s">
        <v>830</v>
      </c>
      <c r="P1115" t="s">
        <v>830</v>
      </c>
      <c r="Q1115">
        <v>1</v>
      </c>
      <c r="W1115">
        <v>0</v>
      </c>
      <c r="X1115">
        <v>-86784973</v>
      </c>
      <c r="Y1115">
        <v>0.08</v>
      </c>
      <c r="AA1115">
        <v>4993.7</v>
      </c>
      <c r="AB1115">
        <v>0</v>
      </c>
      <c r="AC1115">
        <v>0</v>
      </c>
      <c r="AD1115">
        <v>0</v>
      </c>
      <c r="AE1115">
        <v>4993.7</v>
      </c>
      <c r="AF1115">
        <v>0</v>
      </c>
      <c r="AG1115">
        <v>0</v>
      </c>
      <c r="AH1115">
        <v>0</v>
      </c>
      <c r="AI1115">
        <v>1</v>
      </c>
      <c r="AJ1115">
        <v>1</v>
      </c>
      <c r="AK1115">
        <v>1</v>
      </c>
      <c r="AL1115">
        <v>1</v>
      </c>
      <c r="AN1115">
        <v>0</v>
      </c>
      <c r="AO1115">
        <v>1</v>
      </c>
      <c r="AP1115">
        <v>0</v>
      </c>
      <c r="AQ1115">
        <v>0</v>
      </c>
      <c r="AR1115">
        <v>0</v>
      </c>
      <c r="AS1115" t="s">
        <v>3</v>
      </c>
      <c r="AT1115">
        <v>0.08</v>
      </c>
      <c r="AU1115" t="s">
        <v>3</v>
      </c>
      <c r="AV1115">
        <v>0</v>
      </c>
      <c r="AW1115">
        <v>2</v>
      </c>
      <c r="AX1115">
        <v>33037076</v>
      </c>
      <c r="AY1115">
        <v>1</v>
      </c>
      <c r="AZ1115">
        <v>0</v>
      </c>
      <c r="BA1115">
        <v>1059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X1115">
        <f>Y1115*Source!I455</f>
        <v>1.856E-3</v>
      </c>
      <c r="CY1115">
        <f t="shared" si="165"/>
        <v>4993.7</v>
      </c>
      <c r="CZ1115">
        <f t="shared" si="166"/>
        <v>4993.7</v>
      </c>
      <c r="DA1115">
        <f t="shared" si="167"/>
        <v>1</v>
      </c>
      <c r="DB1115">
        <v>0</v>
      </c>
    </row>
    <row r="1116" spans="1:106" x14ac:dyDescent="0.2">
      <c r="A1116">
        <f>ROW(Source!A455)</f>
        <v>455</v>
      </c>
      <c r="B1116">
        <v>33034105</v>
      </c>
      <c r="C1116">
        <v>33037051</v>
      </c>
      <c r="D1116">
        <v>32517729</v>
      </c>
      <c r="E1116">
        <v>1</v>
      </c>
      <c r="F1116">
        <v>1</v>
      </c>
      <c r="G1116">
        <v>19</v>
      </c>
      <c r="H1116">
        <v>3</v>
      </c>
      <c r="I1116" t="s">
        <v>834</v>
      </c>
      <c r="J1116" t="s">
        <v>835</v>
      </c>
      <c r="K1116" t="s">
        <v>836</v>
      </c>
      <c r="L1116">
        <v>1339</v>
      </c>
      <c r="N1116">
        <v>1007</v>
      </c>
      <c r="O1116" t="s">
        <v>830</v>
      </c>
      <c r="P1116" t="s">
        <v>830</v>
      </c>
      <c r="Q1116">
        <v>1</v>
      </c>
      <c r="W1116">
        <v>0</v>
      </c>
      <c r="X1116">
        <v>-36459073</v>
      </c>
      <c r="Y1116">
        <v>0.69</v>
      </c>
      <c r="AA1116">
        <v>3762.19</v>
      </c>
      <c r="AB1116">
        <v>0</v>
      </c>
      <c r="AC1116">
        <v>0</v>
      </c>
      <c r="AD1116">
        <v>0</v>
      </c>
      <c r="AE1116">
        <v>3762.19</v>
      </c>
      <c r="AF1116">
        <v>0</v>
      </c>
      <c r="AG1116">
        <v>0</v>
      </c>
      <c r="AH1116">
        <v>0</v>
      </c>
      <c r="AI1116">
        <v>1</v>
      </c>
      <c r="AJ1116">
        <v>1</v>
      </c>
      <c r="AK1116">
        <v>1</v>
      </c>
      <c r="AL1116">
        <v>1</v>
      </c>
      <c r="AN1116">
        <v>0</v>
      </c>
      <c r="AO1116">
        <v>1</v>
      </c>
      <c r="AP1116">
        <v>0</v>
      </c>
      <c r="AQ1116">
        <v>0</v>
      </c>
      <c r="AR1116">
        <v>0</v>
      </c>
      <c r="AS1116" t="s">
        <v>3</v>
      </c>
      <c r="AT1116">
        <v>0.69</v>
      </c>
      <c r="AU1116" t="s">
        <v>3</v>
      </c>
      <c r="AV1116">
        <v>0</v>
      </c>
      <c r="AW1116">
        <v>2</v>
      </c>
      <c r="AX1116">
        <v>33037077</v>
      </c>
      <c r="AY1116">
        <v>1</v>
      </c>
      <c r="AZ1116">
        <v>0</v>
      </c>
      <c r="BA1116">
        <v>1060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X1116">
        <f>Y1116*Source!I455</f>
        <v>1.6007999999999998E-2</v>
      </c>
      <c r="CY1116">
        <f t="shared" si="165"/>
        <v>3762.19</v>
      </c>
      <c r="CZ1116">
        <f t="shared" si="166"/>
        <v>3762.19</v>
      </c>
      <c r="DA1116">
        <f t="shared" si="167"/>
        <v>1</v>
      </c>
      <c r="DB1116">
        <v>0</v>
      </c>
    </row>
    <row r="1117" spans="1:106" x14ac:dyDescent="0.2">
      <c r="A1117">
        <f>ROW(Source!A455)</f>
        <v>455</v>
      </c>
      <c r="B1117">
        <v>33034105</v>
      </c>
      <c r="C1117">
        <v>33037051</v>
      </c>
      <c r="D1117">
        <v>32517783</v>
      </c>
      <c r="E1117">
        <v>1</v>
      </c>
      <c r="F1117">
        <v>1</v>
      </c>
      <c r="G1117">
        <v>19</v>
      </c>
      <c r="H1117">
        <v>3</v>
      </c>
      <c r="I1117" t="s">
        <v>837</v>
      </c>
      <c r="J1117" t="s">
        <v>838</v>
      </c>
      <c r="K1117" t="s">
        <v>839</v>
      </c>
      <c r="L1117">
        <v>1339</v>
      </c>
      <c r="N1117">
        <v>1007</v>
      </c>
      <c r="O1117" t="s">
        <v>830</v>
      </c>
      <c r="P1117" t="s">
        <v>830</v>
      </c>
      <c r="Q1117">
        <v>1</v>
      </c>
      <c r="W1117">
        <v>0</v>
      </c>
      <c r="X1117">
        <v>-1282603236</v>
      </c>
      <c r="Y1117">
        <v>0.2</v>
      </c>
      <c r="AA1117">
        <v>5631.96</v>
      </c>
      <c r="AB1117">
        <v>0</v>
      </c>
      <c r="AC1117">
        <v>0</v>
      </c>
      <c r="AD1117">
        <v>0</v>
      </c>
      <c r="AE1117">
        <v>5631.96</v>
      </c>
      <c r="AF1117">
        <v>0</v>
      </c>
      <c r="AG1117">
        <v>0</v>
      </c>
      <c r="AH1117">
        <v>0</v>
      </c>
      <c r="AI1117">
        <v>1</v>
      </c>
      <c r="AJ1117">
        <v>1</v>
      </c>
      <c r="AK1117">
        <v>1</v>
      </c>
      <c r="AL1117">
        <v>1</v>
      </c>
      <c r="AN1117">
        <v>0</v>
      </c>
      <c r="AO1117">
        <v>1</v>
      </c>
      <c r="AP1117">
        <v>0</v>
      </c>
      <c r="AQ1117">
        <v>0</v>
      </c>
      <c r="AR1117">
        <v>0</v>
      </c>
      <c r="AS1117" t="s">
        <v>3</v>
      </c>
      <c r="AT1117">
        <v>0.2</v>
      </c>
      <c r="AU1117" t="s">
        <v>3</v>
      </c>
      <c r="AV1117">
        <v>0</v>
      </c>
      <c r="AW1117">
        <v>2</v>
      </c>
      <c r="AX1117">
        <v>33037078</v>
      </c>
      <c r="AY1117">
        <v>1</v>
      </c>
      <c r="AZ1117">
        <v>0</v>
      </c>
      <c r="BA1117">
        <v>1061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X1117">
        <f>Y1117*Source!I455</f>
        <v>4.64E-3</v>
      </c>
      <c r="CY1117">
        <f t="shared" si="165"/>
        <v>5631.96</v>
      </c>
      <c r="CZ1117">
        <f t="shared" si="166"/>
        <v>5631.96</v>
      </c>
      <c r="DA1117">
        <f t="shared" si="167"/>
        <v>1</v>
      </c>
      <c r="DB1117">
        <v>0</v>
      </c>
    </row>
    <row r="1118" spans="1:106" x14ac:dyDescent="0.2">
      <c r="A1118">
        <f>ROW(Source!A455)</f>
        <v>455</v>
      </c>
      <c r="B1118">
        <v>33034105</v>
      </c>
      <c r="C1118">
        <v>33037051</v>
      </c>
      <c r="D1118">
        <v>32517784</v>
      </c>
      <c r="E1118">
        <v>1</v>
      </c>
      <c r="F1118">
        <v>1</v>
      </c>
      <c r="G1118">
        <v>19</v>
      </c>
      <c r="H1118">
        <v>3</v>
      </c>
      <c r="I1118" t="s">
        <v>840</v>
      </c>
      <c r="J1118" t="s">
        <v>841</v>
      </c>
      <c r="K1118" t="s">
        <v>842</v>
      </c>
      <c r="L1118">
        <v>1339</v>
      </c>
      <c r="N1118">
        <v>1007</v>
      </c>
      <c r="O1118" t="s">
        <v>830</v>
      </c>
      <c r="P1118" t="s">
        <v>830</v>
      </c>
      <c r="Q1118">
        <v>1</v>
      </c>
      <c r="W1118">
        <v>0</v>
      </c>
      <c r="X1118">
        <v>966492149</v>
      </c>
      <c r="Y1118">
        <v>0.69</v>
      </c>
      <c r="AA1118">
        <v>5631.96</v>
      </c>
      <c r="AB1118">
        <v>0</v>
      </c>
      <c r="AC1118">
        <v>0</v>
      </c>
      <c r="AD1118">
        <v>0</v>
      </c>
      <c r="AE1118">
        <v>5631.96</v>
      </c>
      <c r="AF1118">
        <v>0</v>
      </c>
      <c r="AG1118">
        <v>0</v>
      </c>
      <c r="AH1118">
        <v>0</v>
      </c>
      <c r="AI1118">
        <v>1</v>
      </c>
      <c r="AJ1118">
        <v>1</v>
      </c>
      <c r="AK1118">
        <v>1</v>
      </c>
      <c r="AL1118">
        <v>1</v>
      </c>
      <c r="AN1118">
        <v>0</v>
      </c>
      <c r="AO1118">
        <v>1</v>
      </c>
      <c r="AP1118">
        <v>0</v>
      </c>
      <c r="AQ1118">
        <v>0</v>
      </c>
      <c r="AR1118">
        <v>0</v>
      </c>
      <c r="AS1118" t="s">
        <v>3</v>
      </c>
      <c r="AT1118">
        <v>0.69</v>
      </c>
      <c r="AU1118" t="s">
        <v>3</v>
      </c>
      <c r="AV1118">
        <v>0</v>
      </c>
      <c r="AW1118">
        <v>2</v>
      </c>
      <c r="AX1118">
        <v>33037079</v>
      </c>
      <c r="AY1118">
        <v>1</v>
      </c>
      <c r="AZ1118">
        <v>0</v>
      </c>
      <c r="BA1118">
        <v>1062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X1118">
        <f>Y1118*Source!I455</f>
        <v>1.6007999999999998E-2</v>
      </c>
      <c r="CY1118">
        <f t="shared" si="165"/>
        <v>5631.96</v>
      </c>
      <c r="CZ1118">
        <f t="shared" si="166"/>
        <v>5631.96</v>
      </c>
      <c r="DA1118">
        <f t="shared" si="167"/>
        <v>1</v>
      </c>
      <c r="DB1118">
        <v>0</v>
      </c>
    </row>
    <row r="1119" spans="1:106" x14ac:dyDescent="0.2">
      <c r="A1119">
        <f>ROW(Source!A455)</f>
        <v>455</v>
      </c>
      <c r="B1119">
        <v>33034105</v>
      </c>
      <c r="C1119">
        <v>33037051</v>
      </c>
      <c r="D1119">
        <v>32519911</v>
      </c>
      <c r="E1119">
        <v>1</v>
      </c>
      <c r="F1119">
        <v>1</v>
      </c>
      <c r="G1119">
        <v>19</v>
      </c>
      <c r="H1119">
        <v>3</v>
      </c>
      <c r="I1119" t="s">
        <v>843</v>
      </c>
      <c r="J1119" t="s">
        <v>844</v>
      </c>
      <c r="K1119" t="s">
        <v>845</v>
      </c>
      <c r="L1119">
        <v>1339</v>
      </c>
      <c r="N1119">
        <v>1007</v>
      </c>
      <c r="O1119" t="s">
        <v>830</v>
      </c>
      <c r="P1119" t="s">
        <v>830</v>
      </c>
      <c r="Q1119">
        <v>1</v>
      </c>
      <c r="W1119">
        <v>0</v>
      </c>
      <c r="X1119">
        <v>-1613524913</v>
      </c>
      <c r="Y1119">
        <v>102</v>
      </c>
      <c r="AA1119">
        <v>3195.93</v>
      </c>
      <c r="AB1119">
        <v>0</v>
      </c>
      <c r="AC1119">
        <v>0</v>
      </c>
      <c r="AD1119">
        <v>0</v>
      </c>
      <c r="AE1119">
        <v>3195.93</v>
      </c>
      <c r="AF1119">
        <v>0</v>
      </c>
      <c r="AG1119">
        <v>0</v>
      </c>
      <c r="AH1119">
        <v>0</v>
      </c>
      <c r="AI1119">
        <v>1</v>
      </c>
      <c r="AJ1119">
        <v>1</v>
      </c>
      <c r="AK1119">
        <v>1</v>
      </c>
      <c r="AL1119">
        <v>1</v>
      </c>
      <c r="AN1119">
        <v>0</v>
      </c>
      <c r="AO1119">
        <v>1</v>
      </c>
      <c r="AP1119">
        <v>0</v>
      </c>
      <c r="AQ1119">
        <v>0</v>
      </c>
      <c r="AR1119">
        <v>0</v>
      </c>
      <c r="AS1119" t="s">
        <v>3</v>
      </c>
      <c r="AT1119">
        <v>102</v>
      </c>
      <c r="AU1119" t="s">
        <v>3</v>
      </c>
      <c r="AV1119">
        <v>0</v>
      </c>
      <c r="AW1119">
        <v>2</v>
      </c>
      <c r="AX1119">
        <v>33037080</v>
      </c>
      <c r="AY1119">
        <v>1</v>
      </c>
      <c r="AZ1119">
        <v>0</v>
      </c>
      <c r="BA1119">
        <v>1063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X1119">
        <f>Y1119*Source!I455</f>
        <v>2.3663999999999996</v>
      </c>
      <c r="CY1119">
        <f t="shared" si="165"/>
        <v>3195.93</v>
      </c>
      <c r="CZ1119">
        <f t="shared" si="166"/>
        <v>3195.93</v>
      </c>
      <c r="DA1119">
        <f t="shared" si="167"/>
        <v>1</v>
      </c>
      <c r="DB1119">
        <v>0</v>
      </c>
    </row>
    <row r="1120" spans="1:106" x14ac:dyDescent="0.2">
      <c r="A1120">
        <f>ROW(Source!A455)</f>
        <v>455</v>
      </c>
      <c r="B1120">
        <v>33034105</v>
      </c>
      <c r="C1120">
        <v>33037051</v>
      </c>
      <c r="D1120">
        <v>32521663</v>
      </c>
      <c r="E1120">
        <v>1</v>
      </c>
      <c r="F1120">
        <v>1</v>
      </c>
      <c r="G1120">
        <v>19</v>
      </c>
      <c r="H1120">
        <v>3</v>
      </c>
      <c r="I1120" t="s">
        <v>846</v>
      </c>
      <c r="J1120" t="s">
        <v>847</v>
      </c>
      <c r="K1120" t="s">
        <v>848</v>
      </c>
      <c r="L1120">
        <v>1327</v>
      </c>
      <c r="N1120">
        <v>1005</v>
      </c>
      <c r="O1120" t="s">
        <v>823</v>
      </c>
      <c r="P1120" t="s">
        <v>823</v>
      </c>
      <c r="Q1120">
        <v>1</v>
      </c>
      <c r="W1120">
        <v>0</v>
      </c>
      <c r="X1120">
        <v>603730207</v>
      </c>
      <c r="Y1120">
        <v>49.5</v>
      </c>
      <c r="AA1120">
        <v>207.09</v>
      </c>
      <c r="AB1120">
        <v>0</v>
      </c>
      <c r="AC1120">
        <v>0</v>
      </c>
      <c r="AD1120">
        <v>0</v>
      </c>
      <c r="AE1120">
        <v>207.09</v>
      </c>
      <c r="AF1120">
        <v>0</v>
      </c>
      <c r="AG1120">
        <v>0</v>
      </c>
      <c r="AH1120">
        <v>0</v>
      </c>
      <c r="AI1120">
        <v>1</v>
      </c>
      <c r="AJ1120">
        <v>1</v>
      </c>
      <c r="AK1120">
        <v>1</v>
      </c>
      <c r="AL1120">
        <v>1</v>
      </c>
      <c r="AN1120">
        <v>0</v>
      </c>
      <c r="AO1120">
        <v>1</v>
      </c>
      <c r="AP1120">
        <v>0</v>
      </c>
      <c r="AQ1120">
        <v>0</v>
      </c>
      <c r="AR1120">
        <v>0</v>
      </c>
      <c r="AS1120" t="s">
        <v>3</v>
      </c>
      <c r="AT1120">
        <v>49.5</v>
      </c>
      <c r="AU1120" t="s">
        <v>3</v>
      </c>
      <c r="AV1120">
        <v>0</v>
      </c>
      <c r="AW1120">
        <v>2</v>
      </c>
      <c r="AX1120">
        <v>33037081</v>
      </c>
      <c r="AY1120">
        <v>1</v>
      </c>
      <c r="AZ1120">
        <v>0</v>
      </c>
      <c r="BA1120">
        <v>1064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X1120">
        <f>Y1120*Source!I455</f>
        <v>1.1483999999999999</v>
      </c>
      <c r="CY1120">
        <f t="shared" si="165"/>
        <v>207.09</v>
      </c>
      <c r="CZ1120">
        <f t="shared" si="166"/>
        <v>207.09</v>
      </c>
      <c r="DA1120">
        <f t="shared" si="167"/>
        <v>1</v>
      </c>
      <c r="DB1120">
        <v>0</v>
      </c>
    </row>
    <row r="1121" spans="1:106" x14ac:dyDescent="0.2">
      <c r="A1121">
        <f>ROW(Source!A458)</f>
        <v>458</v>
      </c>
      <c r="B1121">
        <v>33034105</v>
      </c>
      <c r="C1121">
        <v>33037084</v>
      </c>
      <c r="D1121">
        <v>32505425</v>
      </c>
      <c r="E1121">
        <v>19</v>
      </c>
      <c r="F1121">
        <v>1</v>
      </c>
      <c r="G1121">
        <v>19</v>
      </c>
      <c r="H1121">
        <v>1</v>
      </c>
      <c r="I1121" t="s">
        <v>795</v>
      </c>
      <c r="J1121" t="s">
        <v>3</v>
      </c>
      <c r="K1121" t="s">
        <v>796</v>
      </c>
      <c r="L1121">
        <v>1191</v>
      </c>
      <c r="N1121">
        <v>1013</v>
      </c>
      <c r="O1121" t="s">
        <v>797</v>
      </c>
      <c r="P1121" t="s">
        <v>797</v>
      </c>
      <c r="Q1121">
        <v>1</v>
      </c>
      <c r="W1121">
        <v>0</v>
      </c>
      <c r="X1121">
        <v>476480486</v>
      </c>
      <c r="Y1121">
        <v>36.11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1</v>
      </c>
      <c r="AJ1121">
        <v>1</v>
      </c>
      <c r="AK1121">
        <v>1</v>
      </c>
      <c r="AL1121">
        <v>1</v>
      </c>
      <c r="AN1121">
        <v>0</v>
      </c>
      <c r="AO1121">
        <v>1</v>
      </c>
      <c r="AP1121">
        <v>0</v>
      </c>
      <c r="AQ1121">
        <v>0</v>
      </c>
      <c r="AR1121">
        <v>0</v>
      </c>
      <c r="AS1121" t="s">
        <v>3</v>
      </c>
      <c r="AT1121">
        <v>36.11</v>
      </c>
      <c r="AU1121" t="s">
        <v>3</v>
      </c>
      <c r="AV1121">
        <v>1</v>
      </c>
      <c r="AW1121">
        <v>2</v>
      </c>
      <c r="AX1121">
        <v>33037090</v>
      </c>
      <c r="AY1121">
        <v>1</v>
      </c>
      <c r="AZ1121">
        <v>0</v>
      </c>
      <c r="BA1121">
        <v>1065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X1121">
        <f>Y1121*Source!I458</f>
        <v>0.714978</v>
      </c>
      <c r="CY1121">
        <f>AD1121</f>
        <v>0</v>
      </c>
      <c r="CZ1121">
        <f>AH1121</f>
        <v>0</v>
      </c>
      <c r="DA1121">
        <f>AL1121</f>
        <v>1</v>
      </c>
      <c r="DB1121">
        <v>0</v>
      </c>
    </row>
    <row r="1122" spans="1:106" x14ac:dyDescent="0.2">
      <c r="A1122">
        <f>ROW(Source!A458)</f>
        <v>458</v>
      </c>
      <c r="B1122">
        <v>33034105</v>
      </c>
      <c r="C1122">
        <v>33037084</v>
      </c>
      <c r="D1122">
        <v>32516754</v>
      </c>
      <c r="E1122">
        <v>1</v>
      </c>
      <c r="F1122">
        <v>1</v>
      </c>
      <c r="G1122">
        <v>19</v>
      </c>
      <c r="H1122">
        <v>2</v>
      </c>
      <c r="I1122" t="s">
        <v>798</v>
      </c>
      <c r="J1122" t="s">
        <v>799</v>
      </c>
      <c r="K1122" t="s">
        <v>800</v>
      </c>
      <c r="L1122">
        <v>1368</v>
      </c>
      <c r="N1122">
        <v>1011</v>
      </c>
      <c r="O1122" t="s">
        <v>801</v>
      </c>
      <c r="P1122" t="s">
        <v>801</v>
      </c>
      <c r="Q1122">
        <v>1</v>
      </c>
      <c r="W1122">
        <v>0</v>
      </c>
      <c r="X1122">
        <v>-1683917449</v>
      </c>
      <c r="Y1122">
        <v>21.91</v>
      </c>
      <c r="AA1122">
        <v>0</v>
      </c>
      <c r="AB1122">
        <v>70.98</v>
      </c>
      <c r="AC1122">
        <v>6.52</v>
      </c>
      <c r="AD1122">
        <v>0</v>
      </c>
      <c r="AE1122">
        <v>0</v>
      </c>
      <c r="AF1122">
        <v>70.98</v>
      </c>
      <c r="AG1122">
        <v>6.52</v>
      </c>
      <c r="AH1122">
        <v>0</v>
      </c>
      <c r="AI1122">
        <v>1</v>
      </c>
      <c r="AJ1122">
        <v>1</v>
      </c>
      <c r="AK1122">
        <v>1</v>
      </c>
      <c r="AL1122">
        <v>1</v>
      </c>
      <c r="AN1122">
        <v>0</v>
      </c>
      <c r="AO1122">
        <v>1</v>
      </c>
      <c r="AP1122">
        <v>0</v>
      </c>
      <c r="AQ1122">
        <v>0</v>
      </c>
      <c r="AR1122">
        <v>0</v>
      </c>
      <c r="AS1122" t="s">
        <v>3</v>
      </c>
      <c r="AT1122">
        <v>21.91</v>
      </c>
      <c r="AU1122" t="s">
        <v>3</v>
      </c>
      <c r="AV1122">
        <v>0</v>
      </c>
      <c r="AW1122">
        <v>2</v>
      </c>
      <c r="AX1122">
        <v>33037091</v>
      </c>
      <c r="AY1122">
        <v>1</v>
      </c>
      <c r="AZ1122">
        <v>0</v>
      </c>
      <c r="BA1122">
        <v>1066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X1122">
        <f>Y1122*Source!I458</f>
        <v>0.43381800000000004</v>
      </c>
      <c r="CY1122">
        <f>AB1122</f>
        <v>70.98</v>
      </c>
      <c r="CZ1122">
        <f>AF1122</f>
        <v>70.98</v>
      </c>
      <c r="DA1122">
        <f>AJ1122</f>
        <v>1</v>
      </c>
      <c r="DB1122">
        <v>0</v>
      </c>
    </row>
    <row r="1123" spans="1:106" x14ac:dyDescent="0.2">
      <c r="A1123">
        <f>ROW(Source!A458)</f>
        <v>458</v>
      </c>
      <c r="B1123">
        <v>33034105</v>
      </c>
      <c r="C1123">
        <v>33037084</v>
      </c>
      <c r="D1123">
        <v>32518977</v>
      </c>
      <c r="E1123">
        <v>1</v>
      </c>
      <c r="F1123">
        <v>1</v>
      </c>
      <c r="G1123">
        <v>19</v>
      </c>
      <c r="H1123">
        <v>3</v>
      </c>
      <c r="I1123" t="s">
        <v>802</v>
      </c>
      <c r="J1123" t="s">
        <v>803</v>
      </c>
      <c r="K1123" t="s">
        <v>804</v>
      </c>
      <c r="L1123">
        <v>1348</v>
      </c>
      <c r="N1123">
        <v>1009</v>
      </c>
      <c r="O1123" t="s">
        <v>19</v>
      </c>
      <c r="P1123" t="s">
        <v>19</v>
      </c>
      <c r="Q1123">
        <v>1000</v>
      </c>
      <c r="W1123">
        <v>0</v>
      </c>
      <c r="X1123">
        <v>-1592467254</v>
      </c>
      <c r="Y1123">
        <v>0.03</v>
      </c>
      <c r="AA1123">
        <v>117442.26</v>
      </c>
      <c r="AB1123">
        <v>0</v>
      </c>
      <c r="AC1123">
        <v>0</v>
      </c>
      <c r="AD1123">
        <v>0</v>
      </c>
      <c r="AE1123">
        <v>117442.26</v>
      </c>
      <c r="AF1123">
        <v>0</v>
      </c>
      <c r="AG1123">
        <v>0</v>
      </c>
      <c r="AH1123">
        <v>0</v>
      </c>
      <c r="AI1123">
        <v>1</v>
      </c>
      <c r="AJ1123">
        <v>1</v>
      </c>
      <c r="AK1123">
        <v>1</v>
      </c>
      <c r="AL1123">
        <v>1</v>
      </c>
      <c r="AN1123">
        <v>0</v>
      </c>
      <c r="AO1123">
        <v>1</v>
      </c>
      <c r="AP1123">
        <v>0</v>
      </c>
      <c r="AQ1123">
        <v>0</v>
      </c>
      <c r="AR1123">
        <v>0</v>
      </c>
      <c r="AS1123" t="s">
        <v>3</v>
      </c>
      <c r="AT1123">
        <v>0.03</v>
      </c>
      <c r="AU1123" t="s">
        <v>3</v>
      </c>
      <c r="AV1123">
        <v>0</v>
      </c>
      <c r="AW1123">
        <v>2</v>
      </c>
      <c r="AX1123">
        <v>33037092</v>
      </c>
      <c r="AY1123">
        <v>1</v>
      </c>
      <c r="AZ1123">
        <v>0</v>
      </c>
      <c r="BA1123">
        <v>1067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X1123">
        <f>Y1123*Source!I458</f>
        <v>5.9400000000000002E-4</v>
      </c>
      <c r="CY1123">
        <f>AA1123</f>
        <v>117442.26</v>
      </c>
      <c r="CZ1123">
        <f>AE1123</f>
        <v>117442.26</v>
      </c>
      <c r="DA1123">
        <f>AI1123</f>
        <v>1</v>
      </c>
      <c r="DB1123">
        <v>0</v>
      </c>
    </row>
    <row r="1124" spans="1:106" x14ac:dyDescent="0.2">
      <c r="A1124">
        <f>ROW(Source!A458)</f>
        <v>458</v>
      </c>
      <c r="B1124">
        <v>33034105</v>
      </c>
      <c r="C1124">
        <v>33037084</v>
      </c>
      <c r="D1124">
        <v>32520163</v>
      </c>
      <c r="E1124">
        <v>1</v>
      </c>
      <c r="F1124">
        <v>1</v>
      </c>
      <c r="G1124">
        <v>19</v>
      </c>
      <c r="H1124">
        <v>3</v>
      </c>
      <c r="I1124" t="s">
        <v>25</v>
      </c>
      <c r="J1124" t="s">
        <v>27</v>
      </c>
      <c r="K1124" t="s">
        <v>26</v>
      </c>
      <c r="L1124">
        <v>1348</v>
      </c>
      <c r="N1124">
        <v>1009</v>
      </c>
      <c r="O1124" t="s">
        <v>19</v>
      </c>
      <c r="P1124" t="s">
        <v>19</v>
      </c>
      <c r="Q1124">
        <v>1000</v>
      </c>
      <c r="W1124">
        <v>0</v>
      </c>
      <c r="X1124">
        <v>-1467733540</v>
      </c>
      <c r="Y1124">
        <v>1</v>
      </c>
      <c r="AA1124">
        <v>53410.15</v>
      </c>
      <c r="AB1124">
        <v>0</v>
      </c>
      <c r="AC1124">
        <v>0</v>
      </c>
      <c r="AD1124">
        <v>0</v>
      </c>
      <c r="AE1124">
        <v>53410.15</v>
      </c>
      <c r="AF1124">
        <v>0</v>
      </c>
      <c r="AG1124">
        <v>0</v>
      </c>
      <c r="AH1124">
        <v>0</v>
      </c>
      <c r="AI1124">
        <v>1</v>
      </c>
      <c r="AJ1124">
        <v>1</v>
      </c>
      <c r="AK1124">
        <v>1</v>
      </c>
      <c r="AL1124">
        <v>1</v>
      </c>
      <c r="AN1124">
        <v>0</v>
      </c>
      <c r="AO1124">
        <v>1</v>
      </c>
      <c r="AP1124">
        <v>0</v>
      </c>
      <c r="AQ1124">
        <v>0</v>
      </c>
      <c r="AR1124">
        <v>0</v>
      </c>
      <c r="AS1124" t="s">
        <v>3</v>
      </c>
      <c r="AT1124">
        <v>1</v>
      </c>
      <c r="AU1124" t="s">
        <v>3</v>
      </c>
      <c r="AV1124">
        <v>0</v>
      </c>
      <c r="AW1124">
        <v>2</v>
      </c>
      <c r="AX1124">
        <v>33037093</v>
      </c>
      <c r="AY1124">
        <v>1</v>
      </c>
      <c r="AZ1124">
        <v>0</v>
      </c>
      <c r="BA1124">
        <v>1068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X1124">
        <f>Y1124*Source!I458</f>
        <v>1.9800000000000002E-2</v>
      </c>
      <c r="CY1124">
        <f>AA1124</f>
        <v>53410.15</v>
      </c>
      <c r="CZ1124">
        <f>AE1124</f>
        <v>53410.15</v>
      </c>
      <c r="DA1124">
        <f>AI1124</f>
        <v>1</v>
      </c>
      <c r="DB1124">
        <v>0</v>
      </c>
    </row>
    <row r="1125" spans="1:106" x14ac:dyDescent="0.2">
      <c r="A1125">
        <f>ROW(Source!A458)</f>
        <v>458</v>
      </c>
      <c r="B1125">
        <v>33034105</v>
      </c>
      <c r="C1125">
        <v>33037084</v>
      </c>
      <c r="D1125">
        <v>32520163</v>
      </c>
      <c r="E1125">
        <v>1</v>
      </c>
      <c r="F1125">
        <v>1</v>
      </c>
      <c r="G1125">
        <v>19</v>
      </c>
      <c r="H1125">
        <v>3</v>
      </c>
      <c r="I1125" t="s">
        <v>25</v>
      </c>
      <c r="J1125" t="s">
        <v>27</v>
      </c>
      <c r="K1125" t="s">
        <v>26</v>
      </c>
      <c r="L1125">
        <v>1348</v>
      </c>
      <c r="N1125">
        <v>1009</v>
      </c>
      <c r="O1125" t="s">
        <v>19</v>
      </c>
      <c r="P1125" t="s">
        <v>19</v>
      </c>
      <c r="Q1125">
        <v>1000</v>
      </c>
      <c r="W1125">
        <v>0</v>
      </c>
      <c r="X1125">
        <v>-1467733540</v>
      </c>
      <c r="Y1125">
        <v>-1</v>
      </c>
      <c r="AA1125">
        <v>53410.15</v>
      </c>
      <c r="AB1125">
        <v>0</v>
      </c>
      <c r="AC1125">
        <v>0</v>
      </c>
      <c r="AD1125">
        <v>0</v>
      </c>
      <c r="AE1125">
        <v>53410.15</v>
      </c>
      <c r="AF1125">
        <v>0</v>
      </c>
      <c r="AG1125">
        <v>0</v>
      </c>
      <c r="AH1125">
        <v>0</v>
      </c>
      <c r="AI1125">
        <v>1</v>
      </c>
      <c r="AJ1125">
        <v>1</v>
      </c>
      <c r="AK1125">
        <v>1</v>
      </c>
      <c r="AL1125">
        <v>1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 t="s">
        <v>3</v>
      </c>
      <c r="AT1125">
        <v>-1</v>
      </c>
      <c r="AU1125" t="s">
        <v>3</v>
      </c>
      <c r="AV1125">
        <v>0</v>
      </c>
      <c r="AW1125">
        <v>1</v>
      </c>
      <c r="AX1125">
        <v>-1</v>
      </c>
      <c r="AY1125">
        <v>0</v>
      </c>
      <c r="AZ1125">
        <v>0</v>
      </c>
      <c r="BA1125" t="s">
        <v>3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X1125">
        <f>Y1125*Source!I458</f>
        <v>-1.9800000000000002E-2</v>
      </c>
      <c r="CY1125">
        <f>AA1125</f>
        <v>53410.15</v>
      </c>
      <c r="CZ1125">
        <f>AE1125</f>
        <v>53410.15</v>
      </c>
      <c r="DA1125">
        <f>AI1125</f>
        <v>1</v>
      </c>
      <c r="DB1125">
        <v>0</v>
      </c>
    </row>
    <row r="1126" spans="1:106" x14ac:dyDescent="0.2">
      <c r="A1126">
        <f>ROW(Source!A460)</f>
        <v>460</v>
      </c>
      <c r="B1126">
        <v>33034105</v>
      </c>
      <c r="C1126">
        <v>33037095</v>
      </c>
      <c r="D1126">
        <v>32505425</v>
      </c>
      <c r="E1126">
        <v>19</v>
      </c>
      <c r="F1126">
        <v>1</v>
      </c>
      <c r="G1126">
        <v>19</v>
      </c>
      <c r="H1126">
        <v>1</v>
      </c>
      <c r="I1126" t="s">
        <v>795</v>
      </c>
      <c r="J1126" t="s">
        <v>3</v>
      </c>
      <c r="K1126" t="s">
        <v>796</v>
      </c>
      <c r="L1126">
        <v>1191</v>
      </c>
      <c r="N1126">
        <v>1013</v>
      </c>
      <c r="O1126" t="s">
        <v>797</v>
      </c>
      <c r="P1126" t="s">
        <v>797</v>
      </c>
      <c r="Q1126">
        <v>1</v>
      </c>
      <c r="W1126">
        <v>0</v>
      </c>
      <c r="X1126">
        <v>476480486</v>
      </c>
      <c r="Y1126">
        <v>453.1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1</v>
      </c>
      <c r="AJ1126">
        <v>1</v>
      </c>
      <c r="AK1126">
        <v>1</v>
      </c>
      <c r="AL1126">
        <v>1</v>
      </c>
      <c r="AN1126">
        <v>0</v>
      </c>
      <c r="AO1126">
        <v>1</v>
      </c>
      <c r="AP1126">
        <v>0</v>
      </c>
      <c r="AQ1126">
        <v>0</v>
      </c>
      <c r="AR1126">
        <v>0</v>
      </c>
      <c r="AS1126" t="s">
        <v>3</v>
      </c>
      <c r="AT1126">
        <v>453.1</v>
      </c>
      <c r="AU1126" t="s">
        <v>3</v>
      </c>
      <c r="AV1126">
        <v>1</v>
      </c>
      <c r="AW1126">
        <v>2</v>
      </c>
      <c r="AX1126">
        <v>33037111</v>
      </c>
      <c r="AY1126">
        <v>1</v>
      </c>
      <c r="AZ1126">
        <v>0</v>
      </c>
      <c r="BA1126">
        <v>1069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X1126">
        <f>Y1126*Source!I460</f>
        <v>1.2233700000000001</v>
      </c>
      <c r="CY1126">
        <f>AD1126</f>
        <v>0</v>
      </c>
      <c r="CZ1126">
        <f>AH1126</f>
        <v>0</v>
      </c>
      <c r="DA1126">
        <f>AL1126</f>
        <v>1</v>
      </c>
      <c r="DB1126">
        <v>0</v>
      </c>
    </row>
    <row r="1127" spans="1:106" x14ac:dyDescent="0.2">
      <c r="A1127">
        <f>ROW(Source!A460)</f>
        <v>460</v>
      </c>
      <c r="B1127">
        <v>33034105</v>
      </c>
      <c r="C1127">
        <v>33037095</v>
      </c>
      <c r="D1127">
        <v>32517073</v>
      </c>
      <c r="E1127">
        <v>1</v>
      </c>
      <c r="F1127">
        <v>1</v>
      </c>
      <c r="G1127">
        <v>19</v>
      </c>
      <c r="H1127">
        <v>2</v>
      </c>
      <c r="I1127" t="s">
        <v>805</v>
      </c>
      <c r="J1127" t="s">
        <v>806</v>
      </c>
      <c r="K1127" t="s">
        <v>807</v>
      </c>
      <c r="L1127">
        <v>1368</v>
      </c>
      <c r="N1127">
        <v>1011</v>
      </c>
      <c r="O1127" t="s">
        <v>801</v>
      </c>
      <c r="P1127" t="s">
        <v>801</v>
      </c>
      <c r="Q1127">
        <v>1</v>
      </c>
      <c r="W1127">
        <v>0</v>
      </c>
      <c r="X1127">
        <v>-865246060</v>
      </c>
      <c r="Y1127">
        <v>1.38</v>
      </c>
      <c r="AA1127">
        <v>0</v>
      </c>
      <c r="AB1127">
        <v>3.37</v>
      </c>
      <c r="AC1127">
        <v>0.85</v>
      </c>
      <c r="AD1127">
        <v>0</v>
      </c>
      <c r="AE1127">
        <v>0</v>
      </c>
      <c r="AF1127">
        <v>3.37</v>
      </c>
      <c r="AG1127">
        <v>0.85</v>
      </c>
      <c r="AH1127">
        <v>0</v>
      </c>
      <c r="AI1127">
        <v>1</v>
      </c>
      <c r="AJ1127">
        <v>1</v>
      </c>
      <c r="AK1127">
        <v>1</v>
      </c>
      <c r="AL1127">
        <v>1</v>
      </c>
      <c r="AN1127">
        <v>0</v>
      </c>
      <c r="AO1127">
        <v>1</v>
      </c>
      <c r="AP1127">
        <v>0</v>
      </c>
      <c r="AQ1127">
        <v>0</v>
      </c>
      <c r="AR1127">
        <v>0</v>
      </c>
      <c r="AS1127" t="s">
        <v>3</v>
      </c>
      <c r="AT1127">
        <v>1.38</v>
      </c>
      <c r="AU1127" t="s">
        <v>3</v>
      </c>
      <c r="AV1127">
        <v>0</v>
      </c>
      <c r="AW1127">
        <v>2</v>
      </c>
      <c r="AX1127">
        <v>33037112</v>
      </c>
      <c r="AY1127">
        <v>1</v>
      </c>
      <c r="AZ1127">
        <v>0</v>
      </c>
      <c r="BA1127">
        <v>1070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X1127">
        <f>Y1127*Source!I460</f>
        <v>3.7259999999999997E-3</v>
      </c>
      <c r="CY1127">
        <f>AB1127</f>
        <v>3.37</v>
      </c>
      <c r="CZ1127">
        <f>AF1127</f>
        <v>3.37</v>
      </c>
      <c r="DA1127">
        <f>AJ1127</f>
        <v>1</v>
      </c>
      <c r="DB1127">
        <v>0</v>
      </c>
    </row>
    <row r="1128" spans="1:106" x14ac:dyDescent="0.2">
      <c r="A1128">
        <f>ROW(Source!A460)</f>
        <v>460</v>
      </c>
      <c r="B1128">
        <v>33034105</v>
      </c>
      <c r="C1128">
        <v>33037095</v>
      </c>
      <c r="D1128">
        <v>32516433</v>
      </c>
      <c r="E1128">
        <v>1</v>
      </c>
      <c r="F1128">
        <v>1</v>
      </c>
      <c r="G1128">
        <v>19</v>
      </c>
      <c r="H1128">
        <v>2</v>
      </c>
      <c r="I1128" t="s">
        <v>808</v>
      </c>
      <c r="J1128" t="s">
        <v>809</v>
      </c>
      <c r="K1128" t="s">
        <v>810</v>
      </c>
      <c r="L1128">
        <v>1368</v>
      </c>
      <c r="N1128">
        <v>1011</v>
      </c>
      <c r="O1128" t="s">
        <v>801</v>
      </c>
      <c r="P1128" t="s">
        <v>801</v>
      </c>
      <c r="Q1128">
        <v>1</v>
      </c>
      <c r="W1128">
        <v>0</v>
      </c>
      <c r="X1128">
        <v>1483315828</v>
      </c>
      <c r="Y1128">
        <v>0.31</v>
      </c>
      <c r="AA1128">
        <v>0</v>
      </c>
      <c r="AB1128">
        <v>566.44000000000005</v>
      </c>
      <c r="AC1128">
        <v>281.27999999999997</v>
      </c>
      <c r="AD1128">
        <v>0</v>
      </c>
      <c r="AE1128">
        <v>0</v>
      </c>
      <c r="AF1128">
        <v>566.44000000000005</v>
      </c>
      <c r="AG1128">
        <v>281.27999999999997</v>
      </c>
      <c r="AH1128">
        <v>0</v>
      </c>
      <c r="AI1128">
        <v>1</v>
      </c>
      <c r="AJ1128">
        <v>1</v>
      </c>
      <c r="AK1128">
        <v>1</v>
      </c>
      <c r="AL1128">
        <v>1</v>
      </c>
      <c r="AN1128">
        <v>0</v>
      </c>
      <c r="AO1128">
        <v>1</v>
      </c>
      <c r="AP1128">
        <v>0</v>
      </c>
      <c r="AQ1128">
        <v>0</v>
      </c>
      <c r="AR1128">
        <v>0</v>
      </c>
      <c r="AS1128" t="s">
        <v>3</v>
      </c>
      <c r="AT1128">
        <v>0.31</v>
      </c>
      <c r="AU1128" t="s">
        <v>3</v>
      </c>
      <c r="AV1128">
        <v>0</v>
      </c>
      <c r="AW1128">
        <v>2</v>
      </c>
      <c r="AX1128">
        <v>33037113</v>
      </c>
      <c r="AY1128">
        <v>1</v>
      </c>
      <c r="AZ1128">
        <v>0</v>
      </c>
      <c r="BA1128">
        <v>1071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CX1128">
        <f>Y1128*Source!I460</f>
        <v>8.3700000000000007E-4</v>
      </c>
      <c r="CY1128">
        <f>AB1128</f>
        <v>566.44000000000005</v>
      </c>
      <c r="CZ1128">
        <f>AF1128</f>
        <v>566.44000000000005</v>
      </c>
      <c r="DA1128">
        <f>AJ1128</f>
        <v>1</v>
      </c>
      <c r="DB1128">
        <v>0</v>
      </c>
    </row>
    <row r="1129" spans="1:106" x14ac:dyDescent="0.2">
      <c r="A1129">
        <f>ROW(Source!A460)</f>
        <v>460</v>
      </c>
      <c r="B1129">
        <v>33034105</v>
      </c>
      <c r="C1129">
        <v>33037095</v>
      </c>
      <c r="D1129">
        <v>32516599</v>
      </c>
      <c r="E1129">
        <v>1</v>
      </c>
      <c r="F1129">
        <v>1</v>
      </c>
      <c r="G1129">
        <v>19</v>
      </c>
      <c r="H1129">
        <v>2</v>
      </c>
      <c r="I1129" t="s">
        <v>811</v>
      </c>
      <c r="J1129" t="s">
        <v>812</v>
      </c>
      <c r="K1129" t="s">
        <v>813</v>
      </c>
      <c r="L1129">
        <v>1368</v>
      </c>
      <c r="N1129">
        <v>1011</v>
      </c>
      <c r="O1129" t="s">
        <v>801</v>
      </c>
      <c r="P1129" t="s">
        <v>801</v>
      </c>
      <c r="Q1129">
        <v>1</v>
      </c>
      <c r="W1129">
        <v>0</v>
      </c>
      <c r="X1129">
        <v>47389749</v>
      </c>
      <c r="Y1129">
        <v>26.25</v>
      </c>
      <c r="AA1129">
        <v>0</v>
      </c>
      <c r="AB1129">
        <v>9.7100000000000009</v>
      </c>
      <c r="AC1129">
        <v>2.25</v>
      </c>
      <c r="AD1129">
        <v>0</v>
      </c>
      <c r="AE1129">
        <v>0</v>
      </c>
      <c r="AF1129">
        <v>9.7100000000000009</v>
      </c>
      <c r="AG1129">
        <v>2.25</v>
      </c>
      <c r="AH1129">
        <v>0</v>
      </c>
      <c r="AI1129">
        <v>1</v>
      </c>
      <c r="AJ1129">
        <v>1</v>
      </c>
      <c r="AK1129">
        <v>1</v>
      </c>
      <c r="AL1129">
        <v>1</v>
      </c>
      <c r="AN1129">
        <v>0</v>
      </c>
      <c r="AO1129">
        <v>1</v>
      </c>
      <c r="AP1129">
        <v>0</v>
      </c>
      <c r="AQ1129">
        <v>0</v>
      </c>
      <c r="AR1129">
        <v>0</v>
      </c>
      <c r="AS1129" t="s">
        <v>3</v>
      </c>
      <c r="AT1129">
        <v>26.25</v>
      </c>
      <c r="AU1129" t="s">
        <v>3</v>
      </c>
      <c r="AV1129">
        <v>0</v>
      </c>
      <c r="AW1129">
        <v>2</v>
      </c>
      <c r="AX1129">
        <v>33037114</v>
      </c>
      <c r="AY1129">
        <v>1</v>
      </c>
      <c r="AZ1129">
        <v>0</v>
      </c>
      <c r="BA1129">
        <v>1072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CX1129">
        <f>Y1129*Source!I460</f>
        <v>7.0875000000000007E-2</v>
      </c>
      <c r="CY1129">
        <f>AB1129</f>
        <v>9.7100000000000009</v>
      </c>
      <c r="CZ1129">
        <f>AF1129</f>
        <v>9.7100000000000009</v>
      </c>
      <c r="DA1129">
        <f>AJ1129</f>
        <v>1</v>
      </c>
      <c r="DB1129">
        <v>0</v>
      </c>
    </row>
    <row r="1130" spans="1:106" x14ac:dyDescent="0.2">
      <c r="A1130">
        <f>ROW(Source!A460)</f>
        <v>460</v>
      </c>
      <c r="B1130">
        <v>33034105</v>
      </c>
      <c r="C1130">
        <v>33037095</v>
      </c>
      <c r="D1130">
        <v>32517836</v>
      </c>
      <c r="E1130">
        <v>1</v>
      </c>
      <c r="F1130">
        <v>1</v>
      </c>
      <c r="G1130">
        <v>19</v>
      </c>
      <c r="H1130">
        <v>3</v>
      </c>
      <c r="I1130" t="s">
        <v>814</v>
      </c>
      <c r="J1130" t="s">
        <v>815</v>
      </c>
      <c r="K1130" t="s">
        <v>816</v>
      </c>
      <c r="L1130">
        <v>1348</v>
      </c>
      <c r="N1130">
        <v>1009</v>
      </c>
      <c r="O1130" t="s">
        <v>19</v>
      </c>
      <c r="P1130" t="s">
        <v>19</v>
      </c>
      <c r="Q1130">
        <v>1000</v>
      </c>
      <c r="W1130">
        <v>0</v>
      </c>
      <c r="X1130">
        <v>1571432467</v>
      </c>
      <c r="Y1130">
        <v>0.04</v>
      </c>
      <c r="AA1130">
        <v>31493.279999999999</v>
      </c>
      <c r="AB1130">
        <v>0</v>
      </c>
      <c r="AC1130">
        <v>0</v>
      </c>
      <c r="AD1130">
        <v>0</v>
      </c>
      <c r="AE1130">
        <v>31493.279999999999</v>
      </c>
      <c r="AF1130">
        <v>0</v>
      </c>
      <c r="AG1130">
        <v>0</v>
      </c>
      <c r="AH1130">
        <v>0</v>
      </c>
      <c r="AI1130">
        <v>1</v>
      </c>
      <c r="AJ1130">
        <v>1</v>
      </c>
      <c r="AK1130">
        <v>1</v>
      </c>
      <c r="AL1130">
        <v>1</v>
      </c>
      <c r="AN1130">
        <v>0</v>
      </c>
      <c r="AO1130">
        <v>1</v>
      </c>
      <c r="AP1130">
        <v>0</v>
      </c>
      <c r="AQ1130">
        <v>0</v>
      </c>
      <c r="AR1130">
        <v>0</v>
      </c>
      <c r="AS1130" t="s">
        <v>3</v>
      </c>
      <c r="AT1130">
        <v>0.04</v>
      </c>
      <c r="AU1130" t="s">
        <v>3</v>
      </c>
      <c r="AV1130">
        <v>0</v>
      </c>
      <c r="AW1130">
        <v>2</v>
      </c>
      <c r="AX1130">
        <v>33037115</v>
      </c>
      <c r="AY1130">
        <v>1</v>
      </c>
      <c r="AZ1130">
        <v>0</v>
      </c>
      <c r="BA1130">
        <v>1073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CX1130">
        <f>Y1130*Source!I460</f>
        <v>1.0800000000000001E-4</v>
      </c>
      <c r="CY1130">
        <f t="shared" ref="CY1130:CY1140" si="168">AA1130</f>
        <v>31493.279999999999</v>
      </c>
      <c r="CZ1130">
        <f t="shared" ref="CZ1130:CZ1140" si="169">AE1130</f>
        <v>31493.279999999999</v>
      </c>
      <c r="DA1130">
        <f t="shared" ref="DA1130:DA1140" si="170">AI1130</f>
        <v>1</v>
      </c>
      <c r="DB1130">
        <v>0</v>
      </c>
    </row>
    <row r="1131" spans="1:106" x14ac:dyDescent="0.2">
      <c r="A1131">
        <f>ROW(Source!A460)</f>
        <v>460</v>
      </c>
      <c r="B1131">
        <v>33034105</v>
      </c>
      <c r="C1131">
        <v>33037095</v>
      </c>
      <c r="D1131">
        <v>32518156</v>
      </c>
      <c r="E1131">
        <v>1</v>
      </c>
      <c r="F1131">
        <v>1</v>
      </c>
      <c r="G1131">
        <v>19</v>
      </c>
      <c r="H1131">
        <v>3</v>
      </c>
      <c r="I1131" t="s">
        <v>817</v>
      </c>
      <c r="J1131" t="s">
        <v>818</v>
      </c>
      <c r="K1131" t="s">
        <v>819</v>
      </c>
      <c r="L1131">
        <v>1348</v>
      </c>
      <c r="N1131">
        <v>1009</v>
      </c>
      <c r="O1131" t="s">
        <v>19</v>
      </c>
      <c r="P1131" t="s">
        <v>19</v>
      </c>
      <c r="Q1131">
        <v>1000</v>
      </c>
      <c r="W1131">
        <v>0</v>
      </c>
      <c r="X1131">
        <v>1574046373</v>
      </c>
      <c r="Y1131">
        <v>3.6999999999999998E-2</v>
      </c>
      <c r="AA1131">
        <v>45454.3</v>
      </c>
      <c r="AB1131">
        <v>0</v>
      </c>
      <c r="AC1131">
        <v>0</v>
      </c>
      <c r="AD1131">
        <v>0</v>
      </c>
      <c r="AE1131">
        <v>45454.3</v>
      </c>
      <c r="AF1131">
        <v>0</v>
      </c>
      <c r="AG1131">
        <v>0</v>
      </c>
      <c r="AH1131">
        <v>0</v>
      </c>
      <c r="AI1131">
        <v>1</v>
      </c>
      <c r="AJ1131">
        <v>1</v>
      </c>
      <c r="AK1131">
        <v>1</v>
      </c>
      <c r="AL1131">
        <v>1</v>
      </c>
      <c r="AN1131">
        <v>0</v>
      </c>
      <c r="AO1131">
        <v>1</v>
      </c>
      <c r="AP1131">
        <v>0</v>
      </c>
      <c r="AQ1131">
        <v>0</v>
      </c>
      <c r="AR1131">
        <v>0</v>
      </c>
      <c r="AS1131" t="s">
        <v>3</v>
      </c>
      <c r="AT1131">
        <v>3.6999999999999998E-2</v>
      </c>
      <c r="AU1131" t="s">
        <v>3</v>
      </c>
      <c r="AV1131">
        <v>0</v>
      </c>
      <c r="AW1131">
        <v>2</v>
      </c>
      <c r="AX1131">
        <v>33037116</v>
      </c>
      <c r="AY1131">
        <v>1</v>
      </c>
      <c r="AZ1131">
        <v>0</v>
      </c>
      <c r="BA1131">
        <v>1074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CX1131">
        <f>Y1131*Source!I460</f>
        <v>9.9900000000000002E-5</v>
      </c>
      <c r="CY1131">
        <f t="shared" si="168"/>
        <v>45454.3</v>
      </c>
      <c r="CZ1131">
        <f t="shared" si="169"/>
        <v>45454.3</v>
      </c>
      <c r="DA1131">
        <f t="shared" si="170"/>
        <v>1</v>
      </c>
      <c r="DB1131">
        <v>0</v>
      </c>
    </row>
    <row r="1132" spans="1:106" x14ac:dyDescent="0.2">
      <c r="A1132">
        <f>ROW(Source!A460)</f>
        <v>460</v>
      </c>
      <c r="B1132">
        <v>33034105</v>
      </c>
      <c r="C1132">
        <v>33037095</v>
      </c>
      <c r="D1132">
        <v>32518894</v>
      </c>
      <c r="E1132">
        <v>1</v>
      </c>
      <c r="F1132">
        <v>1</v>
      </c>
      <c r="G1132">
        <v>19</v>
      </c>
      <c r="H1132">
        <v>3</v>
      </c>
      <c r="I1132" t="s">
        <v>820</v>
      </c>
      <c r="J1132" t="s">
        <v>821</v>
      </c>
      <c r="K1132" t="s">
        <v>822</v>
      </c>
      <c r="L1132">
        <v>1327</v>
      </c>
      <c r="N1132">
        <v>1005</v>
      </c>
      <c r="O1132" t="s">
        <v>823</v>
      </c>
      <c r="P1132" t="s">
        <v>823</v>
      </c>
      <c r="Q1132">
        <v>1</v>
      </c>
      <c r="W1132">
        <v>0</v>
      </c>
      <c r="X1132">
        <v>-1132375348</v>
      </c>
      <c r="Y1132">
        <v>5.6</v>
      </c>
      <c r="AA1132">
        <v>63.78</v>
      </c>
      <c r="AB1132">
        <v>0</v>
      </c>
      <c r="AC1132">
        <v>0</v>
      </c>
      <c r="AD1132">
        <v>0</v>
      </c>
      <c r="AE1132">
        <v>63.78</v>
      </c>
      <c r="AF1132">
        <v>0</v>
      </c>
      <c r="AG1132">
        <v>0</v>
      </c>
      <c r="AH1132">
        <v>0</v>
      </c>
      <c r="AI1132">
        <v>1</v>
      </c>
      <c r="AJ1132">
        <v>1</v>
      </c>
      <c r="AK1132">
        <v>1</v>
      </c>
      <c r="AL1132">
        <v>1</v>
      </c>
      <c r="AN1132">
        <v>0</v>
      </c>
      <c r="AO1132">
        <v>1</v>
      </c>
      <c r="AP1132">
        <v>0</v>
      </c>
      <c r="AQ1132">
        <v>0</v>
      </c>
      <c r="AR1132">
        <v>0</v>
      </c>
      <c r="AS1132" t="s">
        <v>3</v>
      </c>
      <c r="AT1132">
        <v>5.6</v>
      </c>
      <c r="AU1132" t="s">
        <v>3</v>
      </c>
      <c r="AV1132">
        <v>0</v>
      </c>
      <c r="AW1132">
        <v>2</v>
      </c>
      <c r="AX1132">
        <v>33037118</v>
      </c>
      <c r="AY1132">
        <v>1</v>
      </c>
      <c r="AZ1132">
        <v>0</v>
      </c>
      <c r="BA1132">
        <v>1075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CX1132">
        <f>Y1132*Source!I460</f>
        <v>1.512E-2</v>
      </c>
      <c r="CY1132">
        <f t="shared" si="168"/>
        <v>63.78</v>
      </c>
      <c r="CZ1132">
        <f t="shared" si="169"/>
        <v>63.78</v>
      </c>
      <c r="DA1132">
        <f t="shared" si="170"/>
        <v>1</v>
      </c>
      <c r="DB1132">
        <v>0</v>
      </c>
    </row>
    <row r="1133" spans="1:106" x14ac:dyDescent="0.2">
      <c r="A1133">
        <f>ROW(Source!A460)</f>
        <v>460</v>
      </c>
      <c r="B1133">
        <v>33034105</v>
      </c>
      <c r="C1133">
        <v>33037095</v>
      </c>
      <c r="D1133">
        <v>32517311</v>
      </c>
      <c r="E1133">
        <v>1</v>
      </c>
      <c r="F1133">
        <v>1</v>
      </c>
      <c r="G1133">
        <v>19</v>
      </c>
      <c r="H1133">
        <v>3</v>
      </c>
      <c r="I1133" t="s">
        <v>824</v>
      </c>
      <c r="J1133" t="s">
        <v>825</v>
      </c>
      <c r="K1133" t="s">
        <v>826</v>
      </c>
      <c r="L1133">
        <v>1348</v>
      </c>
      <c r="N1133">
        <v>1009</v>
      </c>
      <c r="O1133" t="s">
        <v>19</v>
      </c>
      <c r="P1133" t="s">
        <v>19</v>
      </c>
      <c r="Q1133">
        <v>1000</v>
      </c>
      <c r="W1133">
        <v>0</v>
      </c>
      <c r="X1133">
        <v>1471527661</v>
      </c>
      <c r="Y1133">
        <v>0.05</v>
      </c>
      <c r="AA1133">
        <v>4752.91</v>
      </c>
      <c r="AB1133">
        <v>0</v>
      </c>
      <c r="AC1133">
        <v>0</v>
      </c>
      <c r="AD1133">
        <v>0</v>
      </c>
      <c r="AE1133">
        <v>4752.91</v>
      </c>
      <c r="AF1133">
        <v>0</v>
      </c>
      <c r="AG1133">
        <v>0</v>
      </c>
      <c r="AH1133">
        <v>0</v>
      </c>
      <c r="AI1133">
        <v>1</v>
      </c>
      <c r="AJ1133">
        <v>1</v>
      </c>
      <c r="AK1133">
        <v>1</v>
      </c>
      <c r="AL1133">
        <v>1</v>
      </c>
      <c r="AN1133">
        <v>0</v>
      </c>
      <c r="AO1133">
        <v>1</v>
      </c>
      <c r="AP1133">
        <v>0</v>
      </c>
      <c r="AQ1133">
        <v>0</v>
      </c>
      <c r="AR1133">
        <v>0</v>
      </c>
      <c r="AS1133" t="s">
        <v>3</v>
      </c>
      <c r="AT1133">
        <v>0.05</v>
      </c>
      <c r="AU1133" t="s">
        <v>3</v>
      </c>
      <c r="AV1133">
        <v>0</v>
      </c>
      <c r="AW1133">
        <v>2</v>
      </c>
      <c r="AX1133">
        <v>33037117</v>
      </c>
      <c r="AY1133">
        <v>1</v>
      </c>
      <c r="AZ1133">
        <v>0</v>
      </c>
      <c r="BA1133">
        <v>1076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CX1133">
        <f>Y1133*Source!I460</f>
        <v>1.35E-4</v>
      </c>
      <c r="CY1133">
        <f t="shared" si="168"/>
        <v>4752.91</v>
      </c>
      <c r="CZ1133">
        <f t="shared" si="169"/>
        <v>4752.91</v>
      </c>
      <c r="DA1133">
        <f t="shared" si="170"/>
        <v>1</v>
      </c>
      <c r="DB1133">
        <v>0</v>
      </c>
    </row>
    <row r="1134" spans="1:106" x14ac:dyDescent="0.2">
      <c r="A1134">
        <f>ROW(Source!A460)</f>
        <v>460</v>
      </c>
      <c r="B1134">
        <v>33034105</v>
      </c>
      <c r="C1134">
        <v>33037095</v>
      </c>
      <c r="D1134">
        <v>32519061</v>
      </c>
      <c r="E1134">
        <v>1</v>
      </c>
      <c r="F1134">
        <v>1</v>
      </c>
      <c r="G1134">
        <v>19</v>
      </c>
      <c r="H1134">
        <v>3</v>
      </c>
      <c r="I1134" t="s">
        <v>827</v>
      </c>
      <c r="J1134" t="s">
        <v>828</v>
      </c>
      <c r="K1134" t="s">
        <v>829</v>
      </c>
      <c r="L1134">
        <v>1339</v>
      </c>
      <c r="N1134">
        <v>1007</v>
      </c>
      <c r="O1134" t="s">
        <v>830</v>
      </c>
      <c r="P1134" t="s">
        <v>830</v>
      </c>
      <c r="Q1134">
        <v>1</v>
      </c>
      <c r="W1134">
        <v>0</v>
      </c>
      <c r="X1134">
        <v>1653821073</v>
      </c>
      <c r="Y1134">
        <v>1.75</v>
      </c>
      <c r="AA1134">
        <v>29.98</v>
      </c>
      <c r="AB1134">
        <v>0</v>
      </c>
      <c r="AC1134">
        <v>0</v>
      </c>
      <c r="AD1134">
        <v>0</v>
      </c>
      <c r="AE1134">
        <v>29.98</v>
      </c>
      <c r="AF1134">
        <v>0</v>
      </c>
      <c r="AG1134">
        <v>0</v>
      </c>
      <c r="AH1134">
        <v>0</v>
      </c>
      <c r="AI1134">
        <v>1</v>
      </c>
      <c r="AJ1134">
        <v>1</v>
      </c>
      <c r="AK1134">
        <v>1</v>
      </c>
      <c r="AL1134">
        <v>1</v>
      </c>
      <c r="AN1134">
        <v>0</v>
      </c>
      <c r="AO1134">
        <v>1</v>
      </c>
      <c r="AP1134">
        <v>0</v>
      </c>
      <c r="AQ1134">
        <v>0</v>
      </c>
      <c r="AR1134">
        <v>0</v>
      </c>
      <c r="AS1134" t="s">
        <v>3</v>
      </c>
      <c r="AT1134">
        <v>1.75</v>
      </c>
      <c r="AU1134" t="s">
        <v>3</v>
      </c>
      <c r="AV1134">
        <v>0</v>
      </c>
      <c r="AW1134">
        <v>2</v>
      </c>
      <c r="AX1134">
        <v>33037119</v>
      </c>
      <c r="AY1134">
        <v>1</v>
      </c>
      <c r="AZ1134">
        <v>0</v>
      </c>
      <c r="BA1134">
        <v>1077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CX1134">
        <f>Y1134*Source!I460</f>
        <v>4.725E-3</v>
      </c>
      <c r="CY1134">
        <f t="shared" si="168"/>
        <v>29.98</v>
      </c>
      <c r="CZ1134">
        <f t="shared" si="169"/>
        <v>29.98</v>
      </c>
      <c r="DA1134">
        <f t="shared" si="170"/>
        <v>1</v>
      </c>
      <c r="DB1134">
        <v>0</v>
      </c>
    </row>
    <row r="1135" spans="1:106" x14ac:dyDescent="0.2">
      <c r="A1135">
        <f>ROW(Source!A460)</f>
        <v>460</v>
      </c>
      <c r="B1135">
        <v>33034105</v>
      </c>
      <c r="C1135">
        <v>33037095</v>
      </c>
      <c r="D1135">
        <v>32517740</v>
      </c>
      <c r="E1135">
        <v>1</v>
      </c>
      <c r="F1135">
        <v>1</v>
      </c>
      <c r="G1135">
        <v>19</v>
      </c>
      <c r="H1135">
        <v>3</v>
      </c>
      <c r="I1135" t="s">
        <v>831</v>
      </c>
      <c r="J1135" t="s">
        <v>832</v>
      </c>
      <c r="K1135" t="s">
        <v>833</v>
      </c>
      <c r="L1135">
        <v>1339</v>
      </c>
      <c r="N1135">
        <v>1007</v>
      </c>
      <c r="O1135" t="s">
        <v>830</v>
      </c>
      <c r="P1135" t="s">
        <v>830</v>
      </c>
      <c r="Q1135">
        <v>1</v>
      </c>
      <c r="W1135">
        <v>0</v>
      </c>
      <c r="X1135">
        <v>-86784973</v>
      </c>
      <c r="Y1135">
        <v>0.08</v>
      </c>
      <c r="AA1135">
        <v>4993.7</v>
      </c>
      <c r="AB1135">
        <v>0</v>
      </c>
      <c r="AC1135">
        <v>0</v>
      </c>
      <c r="AD1135">
        <v>0</v>
      </c>
      <c r="AE1135">
        <v>4993.7</v>
      </c>
      <c r="AF1135">
        <v>0</v>
      </c>
      <c r="AG1135">
        <v>0</v>
      </c>
      <c r="AH1135">
        <v>0</v>
      </c>
      <c r="AI1135">
        <v>1</v>
      </c>
      <c r="AJ1135">
        <v>1</v>
      </c>
      <c r="AK1135">
        <v>1</v>
      </c>
      <c r="AL1135">
        <v>1</v>
      </c>
      <c r="AN1135">
        <v>0</v>
      </c>
      <c r="AO1135">
        <v>1</v>
      </c>
      <c r="AP1135">
        <v>0</v>
      </c>
      <c r="AQ1135">
        <v>0</v>
      </c>
      <c r="AR1135">
        <v>0</v>
      </c>
      <c r="AS1135" t="s">
        <v>3</v>
      </c>
      <c r="AT1135">
        <v>0.08</v>
      </c>
      <c r="AU1135" t="s">
        <v>3</v>
      </c>
      <c r="AV1135">
        <v>0</v>
      </c>
      <c r="AW1135">
        <v>2</v>
      </c>
      <c r="AX1135">
        <v>33037120</v>
      </c>
      <c r="AY1135">
        <v>1</v>
      </c>
      <c r="AZ1135">
        <v>0</v>
      </c>
      <c r="BA1135">
        <v>1078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CX1135">
        <f>Y1135*Source!I460</f>
        <v>2.1600000000000002E-4</v>
      </c>
      <c r="CY1135">
        <f t="shared" si="168"/>
        <v>4993.7</v>
      </c>
      <c r="CZ1135">
        <f t="shared" si="169"/>
        <v>4993.7</v>
      </c>
      <c r="DA1135">
        <f t="shared" si="170"/>
        <v>1</v>
      </c>
      <c r="DB1135">
        <v>0</v>
      </c>
    </row>
    <row r="1136" spans="1:106" x14ac:dyDescent="0.2">
      <c r="A1136">
        <f>ROW(Source!A460)</f>
        <v>460</v>
      </c>
      <c r="B1136">
        <v>33034105</v>
      </c>
      <c r="C1136">
        <v>33037095</v>
      </c>
      <c r="D1136">
        <v>32517729</v>
      </c>
      <c r="E1136">
        <v>1</v>
      </c>
      <c r="F1136">
        <v>1</v>
      </c>
      <c r="G1136">
        <v>19</v>
      </c>
      <c r="H1136">
        <v>3</v>
      </c>
      <c r="I1136" t="s">
        <v>834</v>
      </c>
      <c r="J1136" t="s">
        <v>835</v>
      </c>
      <c r="K1136" t="s">
        <v>836</v>
      </c>
      <c r="L1136">
        <v>1339</v>
      </c>
      <c r="N1136">
        <v>1007</v>
      </c>
      <c r="O1136" t="s">
        <v>830</v>
      </c>
      <c r="P1136" t="s">
        <v>830</v>
      </c>
      <c r="Q1136">
        <v>1</v>
      </c>
      <c r="W1136">
        <v>0</v>
      </c>
      <c r="X1136">
        <v>-36459073</v>
      </c>
      <c r="Y1136">
        <v>0.69</v>
      </c>
      <c r="AA1136">
        <v>3762.19</v>
      </c>
      <c r="AB1136">
        <v>0</v>
      </c>
      <c r="AC1136">
        <v>0</v>
      </c>
      <c r="AD1136">
        <v>0</v>
      </c>
      <c r="AE1136">
        <v>3762.19</v>
      </c>
      <c r="AF1136">
        <v>0</v>
      </c>
      <c r="AG1136">
        <v>0</v>
      </c>
      <c r="AH1136">
        <v>0</v>
      </c>
      <c r="AI1136">
        <v>1</v>
      </c>
      <c r="AJ1136">
        <v>1</v>
      </c>
      <c r="AK1136">
        <v>1</v>
      </c>
      <c r="AL1136">
        <v>1</v>
      </c>
      <c r="AN1136">
        <v>0</v>
      </c>
      <c r="AO1136">
        <v>1</v>
      </c>
      <c r="AP1136">
        <v>0</v>
      </c>
      <c r="AQ1136">
        <v>0</v>
      </c>
      <c r="AR1136">
        <v>0</v>
      </c>
      <c r="AS1136" t="s">
        <v>3</v>
      </c>
      <c r="AT1136">
        <v>0.69</v>
      </c>
      <c r="AU1136" t="s">
        <v>3</v>
      </c>
      <c r="AV1136">
        <v>0</v>
      </c>
      <c r="AW1136">
        <v>2</v>
      </c>
      <c r="AX1136">
        <v>33037121</v>
      </c>
      <c r="AY1136">
        <v>1</v>
      </c>
      <c r="AZ1136">
        <v>0</v>
      </c>
      <c r="BA1136">
        <v>1079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CX1136">
        <f>Y1136*Source!I460</f>
        <v>1.8629999999999999E-3</v>
      </c>
      <c r="CY1136">
        <f t="shared" si="168"/>
        <v>3762.19</v>
      </c>
      <c r="CZ1136">
        <f t="shared" si="169"/>
        <v>3762.19</v>
      </c>
      <c r="DA1136">
        <f t="shared" si="170"/>
        <v>1</v>
      </c>
      <c r="DB1136">
        <v>0</v>
      </c>
    </row>
    <row r="1137" spans="1:106" x14ac:dyDescent="0.2">
      <c r="A1137">
        <f>ROW(Source!A460)</f>
        <v>460</v>
      </c>
      <c r="B1137">
        <v>33034105</v>
      </c>
      <c r="C1137">
        <v>33037095</v>
      </c>
      <c r="D1137">
        <v>32517783</v>
      </c>
      <c r="E1137">
        <v>1</v>
      </c>
      <c r="F1137">
        <v>1</v>
      </c>
      <c r="G1137">
        <v>19</v>
      </c>
      <c r="H1137">
        <v>3</v>
      </c>
      <c r="I1137" t="s">
        <v>837</v>
      </c>
      <c r="J1137" t="s">
        <v>838</v>
      </c>
      <c r="K1137" t="s">
        <v>839</v>
      </c>
      <c r="L1137">
        <v>1339</v>
      </c>
      <c r="N1137">
        <v>1007</v>
      </c>
      <c r="O1137" t="s">
        <v>830</v>
      </c>
      <c r="P1137" t="s">
        <v>830</v>
      </c>
      <c r="Q1137">
        <v>1</v>
      </c>
      <c r="W1137">
        <v>0</v>
      </c>
      <c r="X1137">
        <v>-1282603236</v>
      </c>
      <c r="Y1137">
        <v>0.2</v>
      </c>
      <c r="AA1137">
        <v>5631.96</v>
      </c>
      <c r="AB1137">
        <v>0</v>
      </c>
      <c r="AC1137">
        <v>0</v>
      </c>
      <c r="AD1137">
        <v>0</v>
      </c>
      <c r="AE1137">
        <v>5631.96</v>
      </c>
      <c r="AF1137">
        <v>0</v>
      </c>
      <c r="AG1137">
        <v>0</v>
      </c>
      <c r="AH1137">
        <v>0</v>
      </c>
      <c r="AI1137">
        <v>1</v>
      </c>
      <c r="AJ1137">
        <v>1</v>
      </c>
      <c r="AK1137">
        <v>1</v>
      </c>
      <c r="AL1137">
        <v>1</v>
      </c>
      <c r="AN1137">
        <v>0</v>
      </c>
      <c r="AO1137">
        <v>1</v>
      </c>
      <c r="AP1137">
        <v>0</v>
      </c>
      <c r="AQ1137">
        <v>0</v>
      </c>
      <c r="AR1137">
        <v>0</v>
      </c>
      <c r="AS1137" t="s">
        <v>3</v>
      </c>
      <c r="AT1137">
        <v>0.2</v>
      </c>
      <c r="AU1137" t="s">
        <v>3</v>
      </c>
      <c r="AV1137">
        <v>0</v>
      </c>
      <c r="AW1137">
        <v>2</v>
      </c>
      <c r="AX1137">
        <v>33037122</v>
      </c>
      <c r="AY1137">
        <v>1</v>
      </c>
      <c r="AZ1137">
        <v>0</v>
      </c>
      <c r="BA1137">
        <v>1080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CX1137">
        <f>Y1137*Source!I460</f>
        <v>5.4000000000000001E-4</v>
      </c>
      <c r="CY1137">
        <f t="shared" si="168"/>
        <v>5631.96</v>
      </c>
      <c r="CZ1137">
        <f t="shared" si="169"/>
        <v>5631.96</v>
      </c>
      <c r="DA1137">
        <f t="shared" si="170"/>
        <v>1</v>
      </c>
      <c r="DB1137">
        <v>0</v>
      </c>
    </row>
    <row r="1138" spans="1:106" x14ac:dyDescent="0.2">
      <c r="A1138">
        <f>ROW(Source!A460)</f>
        <v>460</v>
      </c>
      <c r="B1138">
        <v>33034105</v>
      </c>
      <c r="C1138">
        <v>33037095</v>
      </c>
      <c r="D1138">
        <v>32517784</v>
      </c>
      <c r="E1138">
        <v>1</v>
      </c>
      <c r="F1138">
        <v>1</v>
      </c>
      <c r="G1138">
        <v>19</v>
      </c>
      <c r="H1138">
        <v>3</v>
      </c>
      <c r="I1138" t="s">
        <v>840</v>
      </c>
      <c r="J1138" t="s">
        <v>841</v>
      </c>
      <c r="K1138" t="s">
        <v>842</v>
      </c>
      <c r="L1138">
        <v>1339</v>
      </c>
      <c r="N1138">
        <v>1007</v>
      </c>
      <c r="O1138" t="s">
        <v>830</v>
      </c>
      <c r="P1138" t="s">
        <v>830</v>
      </c>
      <c r="Q1138">
        <v>1</v>
      </c>
      <c r="W1138">
        <v>0</v>
      </c>
      <c r="X1138">
        <v>966492149</v>
      </c>
      <c r="Y1138">
        <v>0.69</v>
      </c>
      <c r="AA1138">
        <v>5631.96</v>
      </c>
      <c r="AB1138">
        <v>0</v>
      </c>
      <c r="AC1138">
        <v>0</v>
      </c>
      <c r="AD1138">
        <v>0</v>
      </c>
      <c r="AE1138">
        <v>5631.96</v>
      </c>
      <c r="AF1138">
        <v>0</v>
      </c>
      <c r="AG1138">
        <v>0</v>
      </c>
      <c r="AH1138">
        <v>0</v>
      </c>
      <c r="AI1138">
        <v>1</v>
      </c>
      <c r="AJ1138">
        <v>1</v>
      </c>
      <c r="AK1138">
        <v>1</v>
      </c>
      <c r="AL1138">
        <v>1</v>
      </c>
      <c r="AN1138">
        <v>0</v>
      </c>
      <c r="AO1138">
        <v>1</v>
      </c>
      <c r="AP1138">
        <v>0</v>
      </c>
      <c r="AQ1138">
        <v>0</v>
      </c>
      <c r="AR1138">
        <v>0</v>
      </c>
      <c r="AS1138" t="s">
        <v>3</v>
      </c>
      <c r="AT1138">
        <v>0.69</v>
      </c>
      <c r="AU1138" t="s">
        <v>3</v>
      </c>
      <c r="AV1138">
        <v>0</v>
      </c>
      <c r="AW1138">
        <v>2</v>
      </c>
      <c r="AX1138">
        <v>33037123</v>
      </c>
      <c r="AY1138">
        <v>1</v>
      </c>
      <c r="AZ1138">
        <v>0</v>
      </c>
      <c r="BA1138">
        <v>1081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CX1138">
        <f>Y1138*Source!I460</f>
        <v>1.8629999999999999E-3</v>
      </c>
      <c r="CY1138">
        <f t="shared" si="168"/>
        <v>5631.96</v>
      </c>
      <c r="CZ1138">
        <f t="shared" si="169"/>
        <v>5631.96</v>
      </c>
      <c r="DA1138">
        <f t="shared" si="170"/>
        <v>1</v>
      </c>
      <c r="DB1138">
        <v>0</v>
      </c>
    </row>
    <row r="1139" spans="1:106" x14ac:dyDescent="0.2">
      <c r="A1139">
        <f>ROW(Source!A460)</f>
        <v>460</v>
      </c>
      <c r="B1139">
        <v>33034105</v>
      </c>
      <c r="C1139">
        <v>33037095</v>
      </c>
      <c r="D1139">
        <v>32519911</v>
      </c>
      <c r="E1139">
        <v>1</v>
      </c>
      <c r="F1139">
        <v>1</v>
      </c>
      <c r="G1139">
        <v>19</v>
      </c>
      <c r="H1139">
        <v>3</v>
      </c>
      <c r="I1139" t="s">
        <v>843</v>
      </c>
      <c r="J1139" t="s">
        <v>844</v>
      </c>
      <c r="K1139" t="s">
        <v>845</v>
      </c>
      <c r="L1139">
        <v>1339</v>
      </c>
      <c r="N1139">
        <v>1007</v>
      </c>
      <c r="O1139" t="s">
        <v>830</v>
      </c>
      <c r="P1139" t="s">
        <v>830</v>
      </c>
      <c r="Q1139">
        <v>1</v>
      </c>
      <c r="W1139">
        <v>0</v>
      </c>
      <c r="X1139">
        <v>-1613524913</v>
      </c>
      <c r="Y1139">
        <v>102</v>
      </c>
      <c r="AA1139">
        <v>3195.93</v>
      </c>
      <c r="AB1139">
        <v>0</v>
      </c>
      <c r="AC1139">
        <v>0</v>
      </c>
      <c r="AD1139">
        <v>0</v>
      </c>
      <c r="AE1139">
        <v>3195.93</v>
      </c>
      <c r="AF1139">
        <v>0</v>
      </c>
      <c r="AG1139">
        <v>0</v>
      </c>
      <c r="AH1139">
        <v>0</v>
      </c>
      <c r="AI1139">
        <v>1</v>
      </c>
      <c r="AJ1139">
        <v>1</v>
      </c>
      <c r="AK1139">
        <v>1</v>
      </c>
      <c r="AL1139">
        <v>1</v>
      </c>
      <c r="AN1139">
        <v>0</v>
      </c>
      <c r="AO1139">
        <v>1</v>
      </c>
      <c r="AP1139">
        <v>0</v>
      </c>
      <c r="AQ1139">
        <v>0</v>
      </c>
      <c r="AR1139">
        <v>0</v>
      </c>
      <c r="AS1139" t="s">
        <v>3</v>
      </c>
      <c r="AT1139">
        <v>102</v>
      </c>
      <c r="AU1139" t="s">
        <v>3</v>
      </c>
      <c r="AV1139">
        <v>0</v>
      </c>
      <c r="AW1139">
        <v>2</v>
      </c>
      <c r="AX1139">
        <v>33037124</v>
      </c>
      <c r="AY1139">
        <v>1</v>
      </c>
      <c r="AZ1139">
        <v>0</v>
      </c>
      <c r="BA1139">
        <v>1082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CX1139">
        <f>Y1139*Source!I460</f>
        <v>0.27540000000000003</v>
      </c>
      <c r="CY1139">
        <f t="shared" si="168"/>
        <v>3195.93</v>
      </c>
      <c r="CZ1139">
        <f t="shared" si="169"/>
        <v>3195.93</v>
      </c>
      <c r="DA1139">
        <f t="shared" si="170"/>
        <v>1</v>
      </c>
      <c r="DB1139">
        <v>0</v>
      </c>
    </row>
    <row r="1140" spans="1:106" x14ac:dyDescent="0.2">
      <c r="A1140">
        <f>ROW(Source!A460)</f>
        <v>460</v>
      </c>
      <c r="B1140">
        <v>33034105</v>
      </c>
      <c r="C1140">
        <v>33037095</v>
      </c>
      <c r="D1140">
        <v>32521663</v>
      </c>
      <c r="E1140">
        <v>1</v>
      </c>
      <c r="F1140">
        <v>1</v>
      </c>
      <c r="G1140">
        <v>19</v>
      </c>
      <c r="H1140">
        <v>3</v>
      </c>
      <c r="I1140" t="s">
        <v>846</v>
      </c>
      <c r="J1140" t="s">
        <v>847</v>
      </c>
      <c r="K1140" t="s">
        <v>848</v>
      </c>
      <c r="L1140">
        <v>1327</v>
      </c>
      <c r="N1140">
        <v>1005</v>
      </c>
      <c r="O1140" t="s">
        <v>823</v>
      </c>
      <c r="P1140" t="s">
        <v>823</v>
      </c>
      <c r="Q1140">
        <v>1</v>
      </c>
      <c r="W1140">
        <v>0</v>
      </c>
      <c r="X1140">
        <v>603730207</v>
      </c>
      <c r="Y1140">
        <v>49.5</v>
      </c>
      <c r="AA1140">
        <v>207.09</v>
      </c>
      <c r="AB1140">
        <v>0</v>
      </c>
      <c r="AC1140">
        <v>0</v>
      </c>
      <c r="AD1140">
        <v>0</v>
      </c>
      <c r="AE1140">
        <v>207.09</v>
      </c>
      <c r="AF1140">
        <v>0</v>
      </c>
      <c r="AG1140">
        <v>0</v>
      </c>
      <c r="AH1140">
        <v>0</v>
      </c>
      <c r="AI1140">
        <v>1</v>
      </c>
      <c r="AJ1140">
        <v>1</v>
      </c>
      <c r="AK1140">
        <v>1</v>
      </c>
      <c r="AL1140">
        <v>1</v>
      </c>
      <c r="AN1140">
        <v>0</v>
      </c>
      <c r="AO1140">
        <v>1</v>
      </c>
      <c r="AP1140">
        <v>0</v>
      </c>
      <c r="AQ1140">
        <v>0</v>
      </c>
      <c r="AR1140">
        <v>0</v>
      </c>
      <c r="AS1140" t="s">
        <v>3</v>
      </c>
      <c r="AT1140">
        <v>49.5</v>
      </c>
      <c r="AU1140" t="s">
        <v>3</v>
      </c>
      <c r="AV1140">
        <v>0</v>
      </c>
      <c r="AW1140">
        <v>2</v>
      </c>
      <c r="AX1140">
        <v>33037125</v>
      </c>
      <c r="AY1140">
        <v>1</v>
      </c>
      <c r="AZ1140">
        <v>0</v>
      </c>
      <c r="BA1140">
        <v>1083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CX1140">
        <f>Y1140*Source!I460</f>
        <v>0.13365000000000002</v>
      </c>
      <c r="CY1140">
        <f t="shared" si="168"/>
        <v>207.09</v>
      </c>
      <c r="CZ1140">
        <f t="shared" si="169"/>
        <v>207.09</v>
      </c>
      <c r="DA1140">
        <f t="shared" si="170"/>
        <v>1</v>
      </c>
      <c r="DB1140">
        <v>0</v>
      </c>
    </row>
    <row r="1141" spans="1:106" x14ac:dyDescent="0.2">
      <c r="A1141">
        <f>ROW(Source!A463)</f>
        <v>463</v>
      </c>
      <c r="B1141">
        <v>33034105</v>
      </c>
      <c r="C1141">
        <v>33037128</v>
      </c>
      <c r="D1141">
        <v>32505425</v>
      </c>
      <c r="E1141">
        <v>19</v>
      </c>
      <c r="F1141">
        <v>1</v>
      </c>
      <c r="G1141">
        <v>19</v>
      </c>
      <c r="H1141">
        <v>1</v>
      </c>
      <c r="I1141" t="s">
        <v>795</v>
      </c>
      <c r="J1141" t="s">
        <v>3</v>
      </c>
      <c r="K1141" t="s">
        <v>796</v>
      </c>
      <c r="L1141">
        <v>1191</v>
      </c>
      <c r="N1141">
        <v>1013</v>
      </c>
      <c r="O1141" t="s">
        <v>797</v>
      </c>
      <c r="P1141" t="s">
        <v>797</v>
      </c>
      <c r="Q1141">
        <v>1</v>
      </c>
      <c r="W1141">
        <v>0</v>
      </c>
      <c r="X1141">
        <v>476480486</v>
      </c>
      <c r="Y1141">
        <v>36.11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1</v>
      </c>
      <c r="AJ1141">
        <v>1</v>
      </c>
      <c r="AK1141">
        <v>1</v>
      </c>
      <c r="AL1141">
        <v>1</v>
      </c>
      <c r="AN1141">
        <v>0</v>
      </c>
      <c r="AO1141">
        <v>1</v>
      </c>
      <c r="AP1141">
        <v>0</v>
      </c>
      <c r="AQ1141">
        <v>0</v>
      </c>
      <c r="AR1141">
        <v>0</v>
      </c>
      <c r="AS1141" t="s">
        <v>3</v>
      </c>
      <c r="AT1141">
        <v>36.11</v>
      </c>
      <c r="AU1141" t="s">
        <v>3</v>
      </c>
      <c r="AV1141">
        <v>1</v>
      </c>
      <c r="AW1141">
        <v>2</v>
      </c>
      <c r="AX1141">
        <v>33037134</v>
      </c>
      <c r="AY1141">
        <v>1</v>
      </c>
      <c r="AZ1141">
        <v>0</v>
      </c>
      <c r="BA1141">
        <v>1084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CX1141">
        <f>Y1141*Source!I463</f>
        <v>1.2277400000000001</v>
      </c>
      <c r="CY1141">
        <f>AD1141</f>
        <v>0</v>
      </c>
      <c r="CZ1141">
        <f>AH1141</f>
        <v>0</v>
      </c>
      <c r="DA1141">
        <f>AL1141</f>
        <v>1</v>
      </c>
      <c r="DB1141">
        <v>0</v>
      </c>
    </row>
    <row r="1142" spans="1:106" x14ac:dyDescent="0.2">
      <c r="A1142">
        <f>ROW(Source!A463)</f>
        <v>463</v>
      </c>
      <c r="B1142">
        <v>33034105</v>
      </c>
      <c r="C1142">
        <v>33037128</v>
      </c>
      <c r="D1142">
        <v>32516754</v>
      </c>
      <c r="E1142">
        <v>1</v>
      </c>
      <c r="F1142">
        <v>1</v>
      </c>
      <c r="G1142">
        <v>19</v>
      </c>
      <c r="H1142">
        <v>2</v>
      </c>
      <c r="I1142" t="s">
        <v>798</v>
      </c>
      <c r="J1142" t="s">
        <v>799</v>
      </c>
      <c r="K1142" t="s">
        <v>800</v>
      </c>
      <c r="L1142">
        <v>1368</v>
      </c>
      <c r="N1142">
        <v>1011</v>
      </c>
      <c r="O1142" t="s">
        <v>801</v>
      </c>
      <c r="P1142" t="s">
        <v>801</v>
      </c>
      <c r="Q1142">
        <v>1</v>
      </c>
      <c r="W1142">
        <v>0</v>
      </c>
      <c r="X1142">
        <v>-1683917449</v>
      </c>
      <c r="Y1142">
        <v>21.91</v>
      </c>
      <c r="AA1142">
        <v>0</v>
      </c>
      <c r="AB1142">
        <v>70.98</v>
      </c>
      <c r="AC1142">
        <v>6.52</v>
      </c>
      <c r="AD1142">
        <v>0</v>
      </c>
      <c r="AE1142">
        <v>0</v>
      </c>
      <c r="AF1142">
        <v>70.98</v>
      </c>
      <c r="AG1142">
        <v>6.52</v>
      </c>
      <c r="AH1142">
        <v>0</v>
      </c>
      <c r="AI1142">
        <v>1</v>
      </c>
      <c r="AJ1142">
        <v>1</v>
      </c>
      <c r="AK1142">
        <v>1</v>
      </c>
      <c r="AL1142">
        <v>1</v>
      </c>
      <c r="AN1142">
        <v>0</v>
      </c>
      <c r="AO1142">
        <v>1</v>
      </c>
      <c r="AP1142">
        <v>0</v>
      </c>
      <c r="AQ1142">
        <v>0</v>
      </c>
      <c r="AR1142">
        <v>0</v>
      </c>
      <c r="AS1142" t="s">
        <v>3</v>
      </c>
      <c r="AT1142">
        <v>21.91</v>
      </c>
      <c r="AU1142" t="s">
        <v>3</v>
      </c>
      <c r="AV1142">
        <v>0</v>
      </c>
      <c r="AW1142">
        <v>2</v>
      </c>
      <c r="AX1142">
        <v>33037135</v>
      </c>
      <c r="AY1142">
        <v>1</v>
      </c>
      <c r="AZ1142">
        <v>0</v>
      </c>
      <c r="BA1142">
        <v>1085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CX1142">
        <f>Y1142*Source!I463</f>
        <v>0.74494000000000005</v>
      </c>
      <c r="CY1142">
        <f>AB1142</f>
        <v>70.98</v>
      </c>
      <c r="CZ1142">
        <f>AF1142</f>
        <v>70.98</v>
      </c>
      <c r="DA1142">
        <f>AJ1142</f>
        <v>1</v>
      </c>
      <c r="DB1142">
        <v>0</v>
      </c>
    </row>
    <row r="1143" spans="1:106" x14ac:dyDescent="0.2">
      <c r="A1143">
        <f>ROW(Source!A463)</f>
        <v>463</v>
      </c>
      <c r="B1143">
        <v>33034105</v>
      </c>
      <c r="C1143">
        <v>33037128</v>
      </c>
      <c r="D1143">
        <v>32518977</v>
      </c>
      <c r="E1143">
        <v>1</v>
      </c>
      <c r="F1143">
        <v>1</v>
      </c>
      <c r="G1143">
        <v>19</v>
      </c>
      <c r="H1143">
        <v>3</v>
      </c>
      <c r="I1143" t="s">
        <v>802</v>
      </c>
      <c r="J1143" t="s">
        <v>803</v>
      </c>
      <c r="K1143" t="s">
        <v>804</v>
      </c>
      <c r="L1143">
        <v>1348</v>
      </c>
      <c r="N1143">
        <v>1009</v>
      </c>
      <c r="O1143" t="s">
        <v>19</v>
      </c>
      <c r="P1143" t="s">
        <v>19</v>
      </c>
      <c r="Q1143">
        <v>1000</v>
      </c>
      <c r="W1143">
        <v>0</v>
      </c>
      <c r="X1143">
        <v>-1592467254</v>
      </c>
      <c r="Y1143">
        <v>0.03</v>
      </c>
      <c r="AA1143">
        <v>117442.26</v>
      </c>
      <c r="AB1143">
        <v>0</v>
      </c>
      <c r="AC1143">
        <v>0</v>
      </c>
      <c r="AD1143">
        <v>0</v>
      </c>
      <c r="AE1143">
        <v>117442.26</v>
      </c>
      <c r="AF1143">
        <v>0</v>
      </c>
      <c r="AG1143">
        <v>0</v>
      </c>
      <c r="AH1143">
        <v>0</v>
      </c>
      <c r="AI1143">
        <v>1</v>
      </c>
      <c r="AJ1143">
        <v>1</v>
      </c>
      <c r="AK1143">
        <v>1</v>
      </c>
      <c r="AL1143">
        <v>1</v>
      </c>
      <c r="AN1143">
        <v>0</v>
      </c>
      <c r="AO1143">
        <v>1</v>
      </c>
      <c r="AP1143">
        <v>0</v>
      </c>
      <c r="AQ1143">
        <v>0</v>
      </c>
      <c r="AR1143">
        <v>0</v>
      </c>
      <c r="AS1143" t="s">
        <v>3</v>
      </c>
      <c r="AT1143">
        <v>0.03</v>
      </c>
      <c r="AU1143" t="s">
        <v>3</v>
      </c>
      <c r="AV1143">
        <v>0</v>
      </c>
      <c r="AW1143">
        <v>2</v>
      </c>
      <c r="AX1143">
        <v>33037136</v>
      </c>
      <c r="AY1143">
        <v>1</v>
      </c>
      <c r="AZ1143">
        <v>0</v>
      </c>
      <c r="BA1143">
        <v>1086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CX1143">
        <f>Y1143*Source!I463</f>
        <v>1.0200000000000001E-3</v>
      </c>
      <c r="CY1143">
        <f>AA1143</f>
        <v>117442.26</v>
      </c>
      <c r="CZ1143">
        <f>AE1143</f>
        <v>117442.26</v>
      </c>
      <c r="DA1143">
        <f>AI1143</f>
        <v>1</v>
      </c>
      <c r="DB1143">
        <v>0</v>
      </c>
    </row>
    <row r="1144" spans="1:106" x14ac:dyDescent="0.2">
      <c r="A1144">
        <f>ROW(Source!A463)</f>
        <v>463</v>
      </c>
      <c r="B1144">
        <v>33034105</v>
      </c>
      <c r="C1144">
        <v>33037128</v>
      </c>
      <c r="D1144">
        <v>32520163</v>
      </c>
      <c r="E1144">
        <v>1</v>
      </c>
      <c r="F1144">
        <v>1</v>
      </c>
      <c r="G1144">
        <v>19</v>
      </c>
      <c r="H1144">
        <v>3</v>
      </c>
      <c r="I1144" t="s">
        <v>25</v>
      </c>
      <c r="J1144" t="s">
        <v>27</v>
      </c>
      <c r="K1144" t="s">
        <v>26</v>
      </c>
      <c r="L1144">
        <v>1348</v>
      </c>
      <c r="N1144">
        <v>1009</v>
      </c>
      <c r="O1144" t="s">
        <v>19</v>
      </c>
      <c r="P1144" t="s">
        <v>19</v>
      </c>
      <c r="Q1144">
        <v>1000</v>
      </c>
      <c r="W1144">
        <v>0</v>
      </c>
      <c r="X1144">
        <v>-1467733540</v>
      </c>
      <c r="Y1144">
        <v>1</v>
      </c>
      <c r="AA1144">
        <v>53410.15</v>
      </c>
      <c r="AB1144">
        <v>0</v>
      </c>
      <c r="AC1144">
        <v>0</v>
      </c>
      <c r="AD1144">
        <v>0</v>
      </c>
      <c r="AE1144">
        <v>53410.15</v>
      </c>
      <c r="AF1144">
        <v>0</v>
      </c>
      <c r="AG1144">
        <v>0</v>
      </c>
      <c r="AH1144">
        <v>0</v>
      </c>
      <c r="AI1144">
        <v>1</v>
      </c>
      <c r="AJ1144">
        <v>1</v>
      </c>
      <c r="AK1144">
        <v>1</v>
      </c>
      <c r="AL1144">
        <v>1</v>
      </c>
      <c r="AN1144">
        <v>0</v>
      </c>
      <c r="AO1144">
        <v>1</v>
      </c>
      <c r="AP1144">
        <v>0</v>
      </c>
      <c r="AQ1144">
        <v>0</v>
      </c>
      <c r="AR1144">
        <v>0</v>
      </c>
      <c r="AS1144" t="s">
        <v>3</v>
      </c>
      <c r="AT1144">
        <v>1</v>
      </c>
      <c r="AU1144" t="s">
        <v>3</v>
      </c>
      <c r="AV1144">
        <v>0</v>
      </c>
      <c r="AW1144">
        <v>2</v>
      </c>
      <c r="AX1144">
        <v>33037137</v>
      </c>
      <c r="AY1144">
        <v>1</v>
      </c>
      <c r="AZ1144">
        <v>0</v>
      </c>
      <c r="BA1144">
        <v>1087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CX1144">
        <f>Y1144*Source!I463</f>
        <v>3.4000000000000002E-2</v>
      </c>
      <c r="CY1144">
        <f>AA1144</f>
        <v>53410.15</v>
      </c>
      <c r="CZ1144">
        <f>AE1144</f>
        <v>53410.15</v>
      </c>
      <c r="DA1144">
        <f>AI1144</f>
        <v>1</v>
      </c>
      <c r="DB1144">
        <v>0</v>
      </c>
    </row>
    <row r="1145" spans="1:106" x14ac:dyDescent="0.2">
      <c r="A1145">
        <f>ROW(Source!A463)</f>
        <v>463</v>
      </c>
      <c r="B1145">
        <v>33034105</v>
      </c>
      <c r="C1145">
        <v>33037128</v>
      </c>
      <c r="D1145">
        <v>32520163</v>
      </c>
      <c r="E1145">
        <v>1</v>
      </c>
      <c r="F1145">
        <v>1</v>
      </c>
      <c r="G1145">
        <v>19</v>
      </c>
      <c r="H1145">
        <v>3</v>
      </c>
      <c r="I1145" t="s">
        <v>25</v>
      </c>
      <c r="J1145" t="s">
        <v>27</v>
      </c>
      <c r="K1145" t="s">
        <v>26</v>
      </c>
      <c r="L1145">
        <v>1348</v>
      </c>
      <c r="N1145">
        <v>1009</v>
      </c>
      <c r="O1145" t="s">
        <v>19</v>
      </c>
      <c r="P1145" t="s">
        <v>19</v>
      </c>
      <c r="Q1145">
        <v>1000</v>
      </c>
      <c r="W1145">
        <v>0</v>
      </c>
      <c r="X1145">
        <v>-1467733540</v>
      </c>
      <c r="Y1145">
        <v>-1</v>
      </c>
      <c r="AA1145">
        <v>53410.15</v>
      </c>
      <c r="AB1145">
        <v>0</v>
      </c>
      <c r="AC1145">
        <v>0</v>
      </c>
      <c r="AD1145">
        <v>0</v>
      </c>
      <c r="AE1145">
        <v>53410.15</v>
      </c>
      <c r="AF1145">
        <v>0</v>
      </c>
      <c r="AG1145">
        <v>0</v>
      </c>
      <c r="AH1145">
        <v>0</v>
      </c>
      <c r="AI1145">
        <v>1</v>
      </c>
      <c r="AJ1145">
        <v>1</v>
      </c>
      <c r="AK1145">
        <v>1</v>
      </c>
      <c r="AL1145">
        <v>1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 t="s">
        <v>3</v>
      </c>
      <c r="AT1145">
        <v>-1</v>
      </c>
      <c r="AU1145" t="s">
        <v>3</v>
      </c>
      <c r="AV1145">
        <v>0</v>
      </c>
      <c r="AW1145">
        <v>1</v>
      </c>
      <c r="AX1145">
        <v>-1</v>
      </c>
      <c r="AY1145">
        <v>0</v>
      </c>
      <c r="AZ1145">
        <v>0</v>
      </c>
      <c r="BA1145" t="s">
        <v>3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CX1145">
        <f>Y1145*Source!I463</f>
        <v>-3.4000000000000002E-2</v>
      </c>
      <c r="CY1145">
        <f>AA1145</f>
        <v>53410.15</v>
      </c>
      <c r="CZ1145">
        <f>AE1145</f>
        <v>53410.15</v>
      </c>
      <c r="DA1145">
        <f>AI1145</f>
        <v>1</v>
      </c>
      <c r="DB1145">
        <v>0</v>
      </c>
    </row>
    <row r="1146" spans="1:106" x14ac:dyDescent="0.2">
      <c r="A1146">
        <f>ROW(Source!A465)</f>
        <v>465</v>
      </c>
      <c r="B1146">
        <v>33034105</v>
      </c>
      <c r="C1146">
        <v>33037139</v>
      </c>
      <c r="D1146">
        <v>32505425</v>
      </c>
      <c r="E1146">
        <v>19</v>
      </c>
      <c r="F1146">
        <v>1</v>
      </c>
      <c r="G1146">
        <v>19</v>
      </c>
      <c r="H1146">
        <v>1</v>
      </c>
      <c r="I1146" t="s">
        <v>795</v>
      </c>
      <c r="J1146" t="s">
        <v>3</v>
      </c>
      <c r="K1146" t="s">
        <v>796</v>
      </c>
      <c r="L1146">
        <v>1191</v>
      </c>
      <c r="N1146">
        <v>1013</v>
      </c>
      <c r="O1146" t="s">
        <v>797</v>
      </c>
      <c r="P1146" t="s">
        <v>797</v>
      </c>
      <c r="Q1146">
        <v>1</v>
      </c>
      <c r="W1146">
        <v>0</v>
      </c>
      <c r="X1146">
        <v>476480486</v>
      </c>
      <c r="Y1146">
        <v>453.1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1</v>
      </c>
      <c r="AJ1146">
        <v>1</v>
      </c>
      <c r="AK1146">
        <v>1</v>
      </c>
      <c r="AL1146">
        <v>1</v>
      </c>
      <c r="AN1146">
        <v>0</v>
      </c>
      <c r="AO1146">
        <v>1</v>
      </c>
      <c r="AP1146">
        <v>0</v>
      </c>
      <c r="AQ1146">
        <v>0</v>
      </c>
      <c r="AR1146">
        <v>0</v>
      </c>
      <c r="AS1146" t="s">
        <v>3</v>
      </c>
      <c r="AT1146">
        <v>453.1</v>
      </c>
      <c r="AU1146" t="s">
        <v>3</v>
      </c>
      <c r="AV1146">
        <v>1</v>
      </c>
      <c r="AW1146">
        <v>2</v>
      </c>
      <c r="AX1146">
        <v>33037155</v>
      </c>
      <c r="AY1146">
        <v>1</v>
      </c>
      <c r="AZ1146">
        <v>0</v>
      </c>
      <c r="BA1146">
        <v>1088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CX1146">
        <f>Y1146*Source!I465</f>
        <v>2.1069149999999999</v>
      </c>
      <c r="CY1146">
        <f>AD1146</f>
        <v>0</v>
      </c>
      <c r="CZ1146">
        <f>AH1146</f>
        <v>0</v>
      </c>
      <c r="DA1146">
        <f>AL1146</f>
        <v>1</v>
      </c>
      <c r="DB1146">
        <v>0</v>
      </c>
    </row>
    <row r="1147" spans="1:106" x14ac:dyDescent="0.2">
      <c r="A1147">
        <f>ROW(Source!A465)</f>
        <v>465</v>
      </c>
      <c r="B1147">
        <v>33034105</v>
      </c>
      <c r="C1147">
        <v>33037139</v>
      </c>
      <c r="D1147">
        <v>32517073</v>
      </c>
      <c r="E1147">
        <v>1</v>
      </c>
      <c r="F1147">
        <v>1</v>
      </c>
      <c r="G1147">
        <v>19</v>
      </c>
      <c r="H1147">
        <v>2</v>
      </c>
      <c r="I1147" t="s">
        <v>805</v>
      </c>
      <c r="J1147" t="s">
        <v>806</v>
      </c>
      <c r="K1147" t="s">
        <v>807</v>
      </c>
      <c r="L1147">
        <v>1368</v>
      </c>
      <c r="N1147">
        <v>1011</v>
      </c>
      <c r="O1147" t="s">
        <v>801</v>
      </c>
      <c r="P1147" t="s">
        <v>801</v>
      </c>
      <c r="Q1147">
        <v>1</v>
      </c>
      <c r="W1147">
        <v>0</v>
      </c>
      <c r="X1147">
        <v>-865246060</v>
      </c>
      <c r="Y1147">
        <v>1.38</v>
      </c>
      <c r="AA1147">
        <v>0</v>
      </c>
      <c r="AB1147">
        <v>3.37</v>
      </c>
      <c r="AC1147">
        <v>0.85</v>
      </c>
      <c r="AD1147">
        <v>0</v>
      </c>
      <c r="AE1147">
        <v>0</v>
      </c>
      <c r="AF1147">
        <v>3.37</v>
      </c>
      <c r="AG1147">
        <v>0.85</v>
      </c>
      <c r="AH1147">
        <v>0</v>
      </c>
      <c r="AI1147">
        <v>1</v>
      </c>
      <c r="AJ1147">
        <v>1</v>
      </c>
      <c r="AK1147">
        <v>1</v>
      </c>
      <c r="AL1147">
        <v>1</v>
      </c>
      <c r="AN1147">
        <v>0</v>
      </c>
      <c r="AO1147">
        <v>1</v>
      </c>
      <c r="AP1147">
        <v>0</v>
      </c>
      <c r="AQ1147">
        <v>0</v>
      </c>
      <c r="AR1147">
        <v>0</v>
      </c>
      <c r="AS1147" t="s">
        <v>3</v>
      </c>
      <c r="AT1147">
        <v>1.38</v>
      </c>
      <c r="AU1147" t="s">
        <v>3</v>
      </c>
      <c r="AV1147">
        <v>0</v>
      </c>
      <c r="AW1147">
        <v>2</v>
      </c>
      <c r="AX1147">
        <v>33037156</v>
      </c>
      <c r="AY1147">
        <v>1</v>
      </c>
      <c r="AZ1147">
        <v>0</v>
      </c>
      <c r="BA1147">
        <v>1089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CX1147">
        <f>Y1147*Source!I465</f>
        <v>6.4169999999999991E-3</v>
      </c>
      <c r="CY1147">
        <f>AB1147</f>
        <v>3.37</v>
      </c>
      <c r="CZ1147">
        <f>AF1147</f>
        <v>3.37</v>
      </c>
      <c r="DA1147">
        <f>AJ1147</f>
        <v>1</v>
      </c>
      <c r="DB1147">
        <v>0</v>
      </c>
    </row>
    <row r="1148" spans="1:106" x14ac:dyDescent="0.2">
      <c r="A1148">
        <f>ROW(Source!A465)</f>
        <v>465</v>
      </c>
      <c r="B1148">
        <v>33034105</v>
      </c>
      <c r="C1148">
        <v>33037139</v>
      </c>
      <c r="D1148">
        <v>32516433</v>
      </c>
      <c r="E1148">
        <v>1</v>
      </c>
      <c r="F1148">
        <v>1</v>
      </c>
      <c r="G1148">
        <v>19</v>
      </c>
      <c r="H1148">
        <v>2</v>
      </c>
      <c r="I1148" t="s">
        <v>808</v>
      </c>
      <c r="J1148" t="s">
        <v>809</v>
      </c>
      <c r="K1148" t="s">
        <v>810</v>
      </c>
      <c r="L1148">
        <v>1368</v>
      </c>
      <c r="N1148">
        <v>1011</v>
      </c>
      <c r="O1148" t="s">
        <v>801</v>
      </c>
      <c r="P1148" t="s">
        <v>801</v>
      </c>
      <c r="Q1148">
        <v>1</v>
      </c>
      <c r="W1148">
        <v>0</v>
      </c>
      <c r="X1148">
        <v>1483315828</v>
      </c>
      <c r="Y1148">
        <v>0.31</v>
      </c>
      <c r="AA1148">
        <v>0</v>
      </c>
      <c r="AB1148">
        <v>566.44000000000005</v>
      </c>
      <c r="AC1148">
        <v>281.27999999999997</v>
      </c>
      <c r="AD1148">
        <v>0</v>
      </c>
      <c r="AE1148">
        <v>0</v>
      </c>
      <c r="AF1148">
        <v>566.44000000000005</v>
      </c>
      <c r="AG1148">
        <v>281.27999999999997</v>
      </c>
      <c r="AH1148">
        <v>0</v>
      </c>
      <c r="AI1148">
        <v>1</v>
      </c>
      <c r="AJ1148">
        <v>1</v>
      </c>
      <c r="AK1148">
        <v>1</v>
      </c>
      <c r="AL1148">
        <v>1</v>
      </c>
      <c r="AN1148">
        <v>0</v>
      </c>
      <c r="AO1148">
        <v>1</v>
      </c>
      <c r="AP1148">
        <v>0</v>
      </c>
      <c r="AQ1148">
        <v>0</v>
      </c>
      <c r="AR1148">
        <v>0</v>
      </c>
      <c r="AS1148" t="s">
        <v>3</v>
      </c>
      <c r="AT1148">
        <v>0.31</v>
      </c>
      <c r="AU1148" t="s">
        <v>3</v>
      </c>
      <c r="AV1148">
        <v>0</v>
      </c>
      <c r="AW1148">
        <v>2</v>
      </c>
      <c r="AX1148">
        <v>33037157</v>
      </c>
      <c r="AY1148">
        <v>1</v>
      </c>
      <c r="AZ1148">
        <v>0</v>
      </c>
      <c r="BA1148">
        <v>1090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CX1148">
        <f>Y1148*Source!I465</f>
        <v>1.4414999999999999E-3</v>
      </c>
      <c r="CY1148">
        <f>AB1148</f>
        <v>566.44000000000005</v>
      </c>
      <c r="CZ1148">
        <f>AF1148</f>
        <v>566.44000000000005</v>
      </c>
      <c r="DA1148">
        <f>AJ1148</f>
        <v>1</v>
      </c>
      <c r="DB1148">
        <v>0</v>
      </c>
    </row>
    <row r="1149" spans="1:106" x14ac:dyDescent="0.2">
      <c r="A1149">
        <f>ROW(Source!A465)</f>
        <v>465</v>
      </c>
      <c r="B1149">
        <v>33034105</v>
      </c>
      <c r="C1149">
        <v>33037139</v>
      </c>
      <c r="D1149">
        <v>32516599</v>
      </c>
      <c r="E1149">
        <v>1</v>
      </c>
      <c r="F1149">
        <v>1</v>
      </c>
      <c r="G1149">
        <v>19</v>
      </c>
      <c r="H1149">
        <v>2</v>
      </c>
      <c r="I1149" t="s">
        <v>811</v>
      </c>
      <c r="J1149" t="s">
        <v>812</v>
      </c>
      <c r="K1149" t="s">
        <v>813</v>
      </c>
      <c r="L1149">
        <v>1368</v>
      </c>
      <c r="N1149">
        <v>1011</v>
      </c>
      <c r="O1149" t="s">
        <v>801</v>
      </c>
      <c r="P1149" t="s">
        <v>801</v>
      </c>
      <c r="Q1149">
        <v>1</v>
      </c>
      <c r="W1149">
        <v>0</v>
      </c>
      <c r="X1149">
        <v>47389749</v>
      </c>
      <c r="Y1149">
        <v>26.25</v>
      </c>
      <c r="AA1149">
        <v>0</v>
      </c>
      <c r="AB1149">
        <v>9.7100000000000009</v>
      </c>
      <c r="AC1149">
        <v>2.25</v>
      </c>
      <c r="AD1149">
        <v>0</v>
      </c>
      <c r="AE1149">
        <v>0</v>
      </c>
      <c r="AF1149">
        <v>9.7100000000000009</v>
      </c>
      <c r="AG1149">
        <v>2.25</v>
      </c>
      <c r="AH1149">
        <v>0</v>
      </c>
      <c r="AI1149">
        <v>1</v>
      </c>
      <c r="AJ1149">
        <v>1</v>
      </c>
      <c r="AK1149">
        <v>1</v>
      </c>
      <c r="AL1149">
        <v>1</v>
      </c>
      <c r="AN1149">
        <v>0</v>
      </c>
      <c r="AO1149">
        <v>1</v>
      </c>
      <c r="AP1149">
        <v>0</v>
      </c>
      <c r="AQ1149">
        <v>0</v>
      </c>
      <c r="AR1149">
        <v>0</v>
      </c>
      <c r="AS1149" t="s">
        <v>3</v>
      </c>
      <c r="AT1149">
        <v>26.25</v>
      </c>
      <c r="AU1149" t="s">
        <v>3</v>
      </c>
      <c r="AV1149">
        <v>0</v>
      </c>
      <c r="AW1149">
        <v>2</v>
      </c>
      <c r="AX1149">
        <v>33037158</v>
      </c>
      <c r="AY1149">
        <v>1</v>
      </c>
      <c r="AZ1149">
        <v>0</v>
      </c>
      <c r="BA1149">
        <v>1091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CX1149">
        <f>Y1149*Source!I465</f>
        <v>0.12206249999999999</v>
      </c>
      <c r="CY1149">
        <f>AB1149</f>
        <v>9.7100000000000009</v>
      </c>
      <c r="CZ1149">
        <f>AF1149</f>
        <v>9.7100000000000009</v>
      </c>
      <c r="DA1149">
        <f>AJ1149</f>
        <v>1</v>
      </c>
      <c r="DB1149">
        <v>0</v>
      </c>
    </row>
    <row r="1150" spans="1:106" x14ac:dyDescent="0.2">
      <c r="A1150">
        <f>ROW(Source!A465)</f>
        <v>465</v>
      </c>
      <c r="B1150">
        <v>33034105</v>
      </c>
      <c r="C1150">
        <v>33037139</v>
      </c>
      <c r="D1150">
        <v>32517836</v>
      </c>
      <c r="E1150">
        <v>1</v>
      </c>
      <c r="F1150">
        <v>1</v>
      </c>
      <c r="G1150">
        <v>19</v>
      </c>
      <c r="H1150">
        <v>3</v>
      </c>
      <c r="I1150" t="s">
        <v>814</v>
      </c>
      <c r="J1150" t="s">
        <v>815</v>
      </c>
      <c r="K1150" t="s">
        <v>816</v>
      </c>
      <c r="L1150">
        <v>1348</v>
      </c>
      <c r="N1150">
        <v>1009</v>
      </c>
      <c r="O1150" t="s">
        <v>19</v>
      </c>
      <c r="P1150" t="s">
        <v>19</v>
      </c>
      <c r="Q1150">
        <v>1000</v>
      </c>
      <c r="W1150">
        <v>0</v>
      </c>
      <c r="X1150">
        <v>1571432467</v>
      </c>
      <c r="Y1150">
        <v>0.04</v>
      </c>
      <c r="AA1150">
        <v>31493.279999999999</v>
      </c>
      <c r="AB1150">
        <v>0</v>
      </c>
      <c r="AC1150">
        <v>0</v>
      </c>
      <c r="AD1150">
        <v>0</v>
      </c>
      <c r="AE1150">
        <v>31493.279999999999</v>
      </c>
      <c r="AF1150">
        <v>0</v>
      </c>
      <c r="AG1150">
        <v>0</v>
      </c>
      <c r="AH1150">
        <v>0</v>
      </c>
      <c r="AI1150">
        <v>1</v>
      </c>
      <c r="AJ1150">
        <v>1</v>
      </c>
      <c r="AK1150">
        <v>1</v>
      </c>
      <c r="AL1150">
        <v>1</v>
      </c>
      <c r="AN1150">
        <v>0</v>
      </c>
      <c r="AO1150">
        <v>1</v>
      </c>
      <c r="AP1150">
        <v>0</v>
      </c>
      <c r="AQ1150">
        <v>0</v>
      </c>
      <c r="AR1150">
        <v>0</v>
      </c>
      <c r="AS1150" t="s">
        <v>3</v>
      </c>
      <c r="AT1150">
        <v>0.04</v>
      </c>
      <c r="AU1150" t="s">
        <v>3</v>
      </c>
      <c r="AV1150">
        <v>0</v>
      </c>
      <c r="AW1150">
        <v>2</v>
      </c>
      <c r="AX1150">
        <v>33037159</v>
      </c>
      <c r="AY1150">
        <v>1</v>
      </c>
      <c r="AZ1150">
        <v>0</v>
      </c>
      <c r="BA1150">
        <v>1092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CX1150">
        <f>Y1150*Source!I465</f>
        <v>1.8599999999999999E-4</v>
      </c>
      <c r="CY1150">
        <f t="shared" ref="CY1150:CY1160" si="171">AA1150</f>
        <v>31493.279999999999</v>
      </c>
      <c r="CZ1150">
        <f t="shared" ref="CZ1150:CZ1160" si="172">AE1150</f>
        <v>31493.279999999999</v>
      </c>
      <c r="DA1150">
        <f t="shared" ref="DA1150:DA1160" si="173">AI1150</f>
        <v>1</v>
      </c>
      <c r="DB1150">
        <v>0</v>
      </c>
    </row>
    <row r="1151" spans="1:106" x14ac:dyDescent="0.2">
      <c r="A1151">
        <f>ROW(Source!A465)</f>
        <v>465</v>
      </c>
      <c r="B1151">
        <v>33034105</v>
      </c>
      <c r="C1151">
        <v>33037139</v>
      </c>
      <c r="D1151">
        <v>32518156</v>
      </c>
      <c r="E1151">
        <v>1</v>
      </c>
      <c r="F1151">
        <v>1</v>
      </c>
      <c r="G1151">
        <v>19</v>
      </c>
      <c r="H1151">
        <v>3</v>
      </c>
      <c r="I1151" t="s">
        <v>817</v>
      </c>
      <c r="J1151" t="s">
        <v>818</v>
      </c>
      <c r="K1151" t="s">
        <v>819</v>
      </c>
      <c r="L1151">
        <v>1348</v>
      </c>
      <c r="N1151">
        <v>1009</v>
      </c>
      <c r="O1151" t="s">
        <v>19</v>
      </c>
      <c r="P1151" t="s">
        <v>19</v>
      </c>
      <c r="Q1151">
        <v>1000</v>
      </c>
      <c r="W1151">
        <v>0</v>
      </c>
      <c r="X1151">
        <v>1574046373</v>
      </c>
      <c r="Y1151">
        <v>3.6999999999999998E-2</v>
      </c>
      <c r="AA1151">
        <v>45454.3</v>
      </c>
      <c r="AB1151">
        <v>0</v>
      </c>
      <c r="AC1151">
        <v>0</v>
      </c>
      <c r="AD1151">
        <v>0</v>
      </c>
      <c r="AE1151">
        <v>45454.3</v>
      </c>
      <c r="AF1151">
        <v>0</v>
      </c>
      <c r="AG1151">
        <v>0</v>
      </c>
      <c r="AH1151">
        <v>0</v>
      </c>
      <c r="AI1151">
        <v>1</v>
      </c>
      <c r="AJ1151">
        <v>1</v>
      </c>
      <c r="AK1151">
        <v>1</v>
      </c>
      <c r="AL1151">
        <v>1</v>
      </c>
      <c r="AN1151">
        <v>0</v>
      </c>
      <c r="AO1151">
        <v>1</v>
      </c>
      <c r="AP1151">
        <v>0</v>
      </c>
      <c r="AQ1151">
        <v>0</v>
      </c>
      <c r="AR1151">
        <v>0</v>
      </c>
      <c r="AS1151" t="s">
        <v>3</v>
      </c>
      <c r="AT1151">
        <v>3.6999999999999998E-2</v>
      </c>
      <c r="AU1151" t="s">
        <v>3</v>
      </c>
      <c r="AV1151">
        <v>0</v>
      </c>
      <c r="AW1151">
        <v>2</v>
      </c>
      <c r="AX1151">
        <v>33037160</v>
      </c>
      <c r="AY1151">
        <v>1</v>
      </c>
      <c r="AZ1151">
        <v>0</v>
      </c>
      <c r="BA1151">
        <v>1093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CX1151">
        <f>Y1151*Source!I465</f>
        <v>1.7204999999999998E-4</v>
      </c>
      <c r="CY1151">
        <f t="shared" si="171"/>
        <v>45454.3</v>
      </c>
      <c r="CZ1151">
        <f t="shared" si="172"/>
        <v>45454.3</v>
      </c>
      <c r="DA1151">
        <f t="shared" si="173"/>
        <v>1</v>
      </c>
      <c r="DB1151">
        <v>0</v>
      </c>
    </row>
    <row r="1152" spans="1:106" x14ac:dyDescent="0.2">
      <c r="A1152">
        <f>ROW(Source!A465)</f>
        <v>465</v>
      </c>
      <c r="B1152">
        <v>33034105</v>
      </c>
      <c r="C1152">
        <v>33037139</v>
      </c>
      <c r="D1152">
        <v>32518894</v>
      </c>
      <c r="E1152">
        <v>1</v>
      </c>
      <c r="F1152">
        <v>1</v>
      </c>
      <c r="G1152">
        <v>19</v>
      </c>
      <c r="H1152">
        <v>3</v>
      </c>
      <c r="I1152" t="s">
        <v>820</v>
      </c>
      <c r="J1152" t="s">
        <v>821</v>
      </c>
      <c r="K1152" t="s">
        <v>822</v>
      </c>
      <c r="L1152">
        <v>1327</v>
      </c>
      <c r="N1152">
        <v>1005</v>
      </c>
      <c r="O1152" t="s">
        <v>823</v>
      </c>
      <c r="P1152" t="s">
        <v>823</v>
      </c>
      <c r="Q1152">
        <v>1</v>
      </c>
      <c r="W1152">
        <v>0</v>
      </c>
      <c r="X1152">
        <v>-1132375348</v>
      </c>
      <c r="Y1152">
        <v>5.6</v>
      </c>
      <c r="AA1152">
        <v>63.78</v>
      </c>
      <c r="AB1152">
        <v>0</v>
      </c>
      <c r="AC1152">
        <v>0</v>
      </c>
      <c r="AD1152">
        <v>0</v>
      </c>
      <c r="AE1152">
        <v>63.78</v>
      </c>
      <c r="AF1152">
        <v>0</v>
      </c>
      <c r="AG1152">
        <v>0</v>
      </c>
      <c r="AH1152">
        <v>0</v>
      </c>
      <c r="AI1152">
        <v>1</v>
      </c>
      <c r="AJ1152">
        <v>1</v>
      </c>
      <c r="AK1152">
        <v>1</v>
      </c>
      <c r="AL1152">
        <v>1</v>
      </c>
      <c r="AN1152">
        <v>0</v>
      </c>
      <c r="AO1152">
        <v>1</v>
      </c>
      <c r="AP1152">
        <v>0</v>
      </c>
      <c r="AQ1152">
        <v>0</v>
      </c>
      <c r="AR1152">
        <v>0</v>
      </c>
      <c r="AS1152" t="s">
        <v>3</v>
      </c>
      <c r="AT1152">
        <v>5.6</v>
      </c>
      <c r="AU1152" t="s">
        <v>3</v>
      </c>
      <c r="AV1152">
        <v>0</v>
      </c>
      <c r="AW1152">
        <v>2</v>
      </c>
      <c r="AX1152">
        <v>33037162</v>
      </c>
      <c r="AY1152">
        <v>1</v>
      </c>
      <c r="AZ1152">
        <v>0</v>
      </c>
      <c r="BA1152">
        <v>1094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CX1152">
        <f>Y1152*Source!I465</f>
        <v>2.6039999999999997E-2</v>
      </c>
      <c r="CY1152">
        <f t="shared" si="171"/>
        <v>63.78</v>
      </c>
      <c r="CZ1152">
        <f t="shared" si="172"/>
        <v>63.78</v>
      </c>
      <c r="DA1152">
        <f t="shared" si="173"/>
        <v>1</v>
      </c>
      <c r="DB1152">
        <v>0</v>
      </c>
    </row>
    <row r="1153" spans="1:106" x14ac:dyDescent="0.2">
      <c r="A1153">
        <f>ROW(Source!A465)</f>
        <v>465</v>
      </c>
      <c r="B1153">
        <v>33034105</v>
      </c>
      <c r="C1153">
        <v>33037139</v>
      </c>
      <c r="D1153">
        <v>32517311</v>
      </c>
      <c r="E1153">
        <v>1</v>
      </c>
      <c r="F1153">
        <v>1</v>
      </c>
      <c r="G1153">
        <v>19</v>
      </c>
      <c r="H1153">
        <v>3</v>
      </c>
      <c r="I1153" t="s">
        <v>824</v>
      </c>
      <c r="J1153" t="s">
        <v>825</v>
      </c>
      <c r="K1153" t="s">
        <v>826</v>
      </c>
      <c r="L1153">
        <v>1348</v>
      </c>
      <c r="N1153">
        <v>1009</v>
      </c>
      <c r="O1153" t="s">
        <v>19</v>
      </c>
      <c r="P1153" t="s">
        <v>19</v>
      </c>
      <c r="Q1153">
        <v>1000</v>
      </c>
      <c r="W1153">
        <v>0</v>
      </c>
      <c r="X1153">
        <v>1471527661</v>
      </c>
      <c r="Y1153">
        <v>0.05</v>
      </c>
      <c r="AA1153">
        <v>4752.91</v>
      </c>
      <c r="AB1153">
        <v>0</v>
      </c>
      <c r="AC1153">
        <v>0</v>
      </c>
      <c r="AD1153">
        <v>0</v>
      </c>
      <c r="AE1153">
        <v>4752.91</v>
      </c>
      <c r="AF1153">
        <v>0</v>
      </c>
      <c r="AG1153">
        <v>0</v>
      </c>
      <c r="AH1153">
        <v>0</v>
      </c>
      <c r="AI1153">
        <v>1</v>
      </c>
      <c r="AJ1153">
        <v>1</v>
      </c>
      <c r="AK1153">
        <v>1</v>
      </c>
      <c r="AL1153">
        <v>1</v>
      </c>
      <c r="AN1153">
        <v>0</v>
      </c>
      <c r="AO1153">
        <v>1</v>
      </c>
      <c r="AP1153">
        <v>0</v>
      </c>
      <c r="AQ1153">
        <v>0</v>
      </c>
      <c r="AR1153">
        <v>0</v>
      </c>
      <c r="AS1153" t="s">
        <v>3</v>
      </c>
      <c r="AT1153">
        <v>0.05</v>
      </c>
      <c r="AU1153" t="s">
        <v>3</v>
      </c>
      <c r="AV1153">
        <v>0</v>
      </c>
      <c r="AW1153">
        <v>2</v>
      </c>
      <c r="AX1153">
        <v>33037161</v>
      </c>
      <c r="AY1153">
        <v>1</v>
      </c>
      <c r="AZ1153">
        <v>0</v>
      </c>
      <c r="BA1153">
        <v>1095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CX1153">
        <f>Y1153*Source!I465</f>
        <v>2.3249999999999999E-4</v>
      </c>
      <c r="CY1153">
        <f t="shared" si="171"/>
        <v>4752.91</v>
      </c>
      <c r="CZ1153">
        <f t="shared" si="172"/>
        <v>4752.91</v>
      </c>
      <c r="DA1153">
        <f t="shared" si="173"/>
        <v>1</v>
      </c>
      <c r="DB1153">
        <v>0</v>
      </c>
    </row>
    <row r="1154" spans="1:106" x14ac:dyDescent="0.2">
      <c r="A1154">
        <f>ROW(Source!A465)</f>
        <v>465</v>
      </c>
      <c r="B1154">
        <v>33034105</v>
      </c>
      <c r="C1154">
        <v>33037139</v>
      </c>
      <c r="D1154">
        <v>32519061</v>
      </c>
      <c r="E1154">
        <v>1</v>
      </c>
      <c r="F1154">
        <v>1</v>
      </c>
      <c r="G1154">
        <v>19</v>
      </c>
      <c r="H1154">
        <v>3</v>
      </c>
      <c r="I1154" t="s">
        <v>827</v>
      </c>
      <c r="J1154" t="s">
        <v>828</v>
      </c>
      <c r="K1154" t="s">
        <v>829</v>
      </c>
      <c r="L1154">
        <v>1339</v>
      </c>
      <c r="N1154">
        <v>1007</v>
      </c>
      <c r="O1154" t="s">
        <v>830</v>
      </c>
      <c r="P1154" t="s">
        <v>830</v>
      </c>
      <c r="Q1154">
        <v>1</v>
      </c>
      <c r="W1154">
        <v>0</v>
      </c>
      <c r="X1154">
        <v>1653821073</v>
      </c>
      <c r="Y1154">
        <v>1.75</v>
      </c>
      <c r="AA1154">
        <v>29.98</v>
      </c>
      <c r="AB1154">
        <v>0</v>
      </c>
      <c r="AC1154">
        <v>0</v>
      </c>
      <c r="AD1154">
        <v>0</v>
      </c>
      <c r="AE1154">
        <v>29.98</v>
      </c>
      <c r="AF1154">
        <v>0</v>
      </c>
      <c r="AG1154">
        <v>0</v>
      </c>
      <c r="AH1154">
        <v>0</v>
      </c>
      <c r="AI1154">
        <v>1</v>
      </c>
      <c r="AJ1154">
        <v>1</v>
      </c>
      <c r="AK1154">
        <v>1</v>
      </c>
      <c r="AL1154">
        <v>1</v>
      </c>
      <c r="AN1154">
        <v>0</v>
      </c>
      <c r="AO1154">
        <v>1</v>
      </c>
      <c r="AP1154">
        <v>0</v>
      </c>
      <c r="AQ1154">
        <v>0</v>
      </c>
      <c r="AR1154">
        <v>0</v>
      </c>
      <c r="AS1154" t="s">
        <v>3</v>
      </c>
      <c r="AT1154">
        <v>1.75</v>
      </c>
      <c r="AU1154" t="s">
        <v>3</v>
      </c>
      <c r="AV1154">
        <v>0</v>
      </c>
      <c r="AW1154">
        <v>2</v>
      </c>
      <c r="AX1154">
        <v>33037163</v>
      </c>
      <c r="AY1154">
        <v>1</v>
      </c>
      <c r="AZ1154">
        <v>0</v>
      </c>
      <c r="BA1154">
        <v>1096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CX1154">
        <f>Y1154*Source!I465</f>
        <v>8.1374999999999989E-3</v>
      </c>
      <c r="CY1154">
        <f t="shared" si="171"/>
        <v>29.98</v>
      </c>
      <c r="CZ1154">
        <f t="shared" si="172"/>
        <v>29.98</v>
      </c>
      <c r="DA1154">
        <f t="shared" si="173"/>
        <v>1</v>
      </c>
      <c r="DB1154">
        <v>0</v>
      </c>
    </row>
    <row r="1155" spans="1:106" x14ac:dyDescent="0.2">
      <c r="A1155">
        <f>ROW(Source!A465)</f>
        <v>465</v>
      </c>
      <c r="B1155">
        <v>33034105</v>
      </c>
      <c r="C1155">
        <v>33037139</v>
      </c>
      <c r="D1155">
        <v>32517740</v>
      </c>
      <c r="E1155">
        <v>1</v>
      </c>
      <c r="F1155">
        <v>1</v>
      </c>
      <c r="G1155">
        <v>19</v>
      </c>
      <c r="H1155">
        <v>3</v>
      </c>
      <c r="I1155" t="s">
        <v>831</v>
      </c>
      <c r="J1155" t="s">
        <v>832</v>
      </c>
      <c r="K1155" t="s">
        <v>833</v>
      </c>
      <c r="L1155">
        <v>1339</v>
      </c>
      <c r="N1155">
        <v>1007</v>
      </c>
      <c r="O1155" t="s">
        <v>830</v>
      </c>
      <c r="P1155" t="s">
        <v>830</v>
      </c>
      <c r="Q1155">
        <v>1</v>
      </c>
      <c r="W1155">
        <v>0</v>
      </c>
      <c r="X1155">
        <v>-86784973</v>
      </c>
      <c r="Y1155">
        <v>0.08</v>
      </c>
      <c r="AA1155">
        <v>4993.7</v>
      </c>
      <c r="AB1155">
        <v>0</v>
      </c>
      <c r="AC1155">
        <v>0</v>
      </c>
      <c r="AD1155">
        <v>0</v>
      </c>
      <c r="AE1155">
        <v>4993.7</v>
      </c>
      <c r="AF1155">
        <v>0</v>
      </c>
      <c r="AG1155">
        <v>0</v>
      </c>
      <c r="AH1155">
        <v>0</v>
      </c>
      <c r="AI1155">
        <v>1</v>
      </c>
      <c r="AJ1155">
        <v>1</v>
      </c>
      <c r="AK1155">
        <v>1</v>
      </c>
      <c r="AL1155">
        <v>1</v>
      </c>
      <c r="AN1155">
        <v>0</v>
      </c>
      <c r="AO1155">
        <v>1</v>
      </c>
      <c r="AP1155">
        <v>0</v>
      </c>
      <c r="AQ1155">
        <v>0</v>
      </c>
      <c r="AR1155">
        <v>0</v>
      </c>
      <c r="AS1155" t="s">
        <v>3</v>
      </c>
      <c r="AT1155">
        <v>0.08</v>
      </c>
      <c r="AU1155" t="s">
        <v>3</v>
      </c>
      <c r="AV1155">
        <v>0</v>
      </c>
      <c r="AW1155">
        <v>2</v>
      </c>
      <c r="AX1155">
        <v>33037164</v>
      </c>
      <c r="AY1155">
        <v>1</v>
      </c>
      <c r="AZ1155">
        <v>0</v>
      </c>
      <c r="BA1155">
        <v>1097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CX1155">
        <f>Y1155*Source!I465</f>
        <v>3.7199999999999999E-4</v>
      </c>
      <c r="CY1155">
        <f t="shared" si="171"/>
        <v>4993.7</v>
      </c>
      <c r="CZ1155">
        <f t="shared" si="172"/>
        <v>4993.7</v>
      </c>
      <c r="DA1155">
        <f t="shared" si="173"/>
        <v>1</v>
      </c>
      <c r="DB1155">
        <v>0</v>
      </c>
    </row>
    <row r="1156" spans="1:106" x14ac:dyDescent="0.2">
      <c r="A1156">
        <f>ROW(Source!A465)</f>
        <v>465</v>
      </c>
      <c r="B1156">
        <v>33034105</v>
      </c>
      <c r="C1156">
        <v>33037139</v>
      </c>
      <c r="D1156">
        <v>32517729</v>
      </c>
      <c r="E1156">
        <v>1</v>
      </c>
      <c r="F1156">
        <v>1</v>
      </c>
      <c r="G1156">
        <v>19</v>
      </c>
      <c r="H1156">
        <v>3</v>
      </c>
      <c r="I1156" t="s">
        <v>834</v>
      </c>
      <c r="J1156" t="s">
        <v>835</v>
      </c>
      <c r="K1156" t="s">
        <v>836</v>
      </c>
      <c r="L1156">
        <v>1339</v>
      </c>
      <c r="N1156">
        <v>1007</v>
      </c>
      <c r="O1156" t="s">
        <v>830</v>
      </c>
      <c r="P1156" t="s">
        <v>830</v>
      </c>
      <c r="Q1156">
        <v>1</v>
      </c>
      <c r="W1156">
        <v>0</v>
      </c>
      <c r="X1156">
        <v>-36459073</v>
      </c>
      <c r="Y1156">
        <v>0.69</v>
      </c>
      <c r="AA1156">
        <v>3762.19</v>
      </c>
      <c r="AB1156">
        <v>0</v>
      </c>
      <c r="AC1156">
        <v>0</v>
      </c>
      <c r="AD1156">
        <v>0</v>
      </c>
      <c r="AE1156">
        <v>3762.19</v>
      </c>
      <c r="AF1156">
        <v>0</v>
      </c>
      <c r="AG1156">
        <v>0</v>
      </c>
      <c r="AH1156">
        <v>0</v>
      </c>
      <c r="AI1156">
        <v>1</v>
      </c>
      <c r="AJ1156">
        <v>1</v>
      </c>
      <c r="AK1156">
        <v>1</v>
      </c>
      <c r="AL1156">
        <v>1</v>
      </c>
      <c r="AN1156">
        <v>0</v>
      </c>
      <c r="AO1156">
        <v>1</v>
      </c>
      <c r="AP1156">
        <v>0</v>
      </c>
      <c r="AQ1156">
        <v>0</v>
      </c>
      <c r="AR1156">
        <v>0</v>
      </c>
      <c r="AS1156" t="s">
        <v>3</v>
      </c>
      <c r="AT1156">
        <v>0.69</v>
      </c>
      <c r="AU1156" t="s">
        <v>3</v>
      </c>
      <c r="AV1156">
        <v>0</v>
      </c>
      <c r="AW1156">
        <v>2</v>
      </c>
      <c r="AX1156">
        <v>33037165</v>
      </c>
      <c r="AY1156">
        <v>1</v>
      </c>
      <c r="AZ1156">
        <v>0</v>
      </c>
      <c r="BA1156">
        <v>1098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CX1156">
        <f>Y1156*Source!I465</f>
        <v>3.2084999999999995E-3</v>
      </c>
      <c r="CY1156">
        <f t="shared" si="171"/>
        <v>3762.19</v>
      </c>
      <c r="CZ1156">
        <f t="shared" si="172"/>
        <v>3762.19</v>
      </c>
      <c r="DA1156">
        <f t="shared" si="173"/>
        <v>1</v>
      </c>
      <c r="DB1156">
        <v>0</v>
      </c>
    </row>
    <row r="1157" spans="1:106" x14ac:dyDescent="0.2">
      <c r="A1157">
        <f>ROW(Source!A465)</f>
        <v>465</v>
      </c>
      <c r="B1157">
        <v>33034105</v>
      </c>
      <c r="C1157">
        <v>33037139</v>
      </c>
      <c r="D1157">
        <v>32517783</v>
      </c>
      <c r="E1157">
        <v>1</v>
      </c>
      <c r="F1157">
        <v>1</v>
      </c>
      <c r="G1157">
        <v>19</v>
      </c>
      <c r="H1157">
        <v>3</v>
      </c>
      <c r="I1157" t="s">
        <v>837</v>
      </c>
      <c r="J1157" t="s">
        <v>838</v>
      </c>
      <c r="K1157" t="s">
        <v>839</v>
      </c>
      <c r="L1157">
        <v>1339</v>
      </c>
      <c r="N1157">
        <v>1007</v>
      </c>
      <c r="O1157" t="s">
        <v>830</v>
      </c>
      <c r="P1157" t="s">
        <v>830</v>
      </c>
      <c r="Q1157">
        <v>1</v>
      </c>
      <c r="W1157">
        <v>0</v>
      </c>
      <c r="X1157">
        <v>-1282603236</v>
      </c>
      <c r="Y1157">
        <v>0.2</v>
      </c>
      <c r="AA1157">
        <v>5631.96</v>
      </c>
      <c r="AB1157">
        <v>0</v>
      </c>
      <c r="AC1157">
        <v>0</v>
      </c>
      <c r="AD1157">
        <v>0</v>
      </c>
      <c r="AE1157">
        <v>5631.96</v>
      </c>
      <c r="AF1157">
        <v>0</v>
      </c>
      <c r="AG1157">
        <v>0</v>
      </c>
      <c r="AH1157">
        <v>0</v>
      </c>
      <c r="AI1157">
        <v>1</v>
      </c>
      <c r="AJ1157">
        <v>1</v>
      </c>
      <c r="AK1157">
        <v>1</v>
      </c>
      <c r="AL1157">
        <v>1</v>
      </c>
      <c r="AN1157">
        <v>0</v>
      </c>
      <c r="AO1157">
        <v>1</v>
      </c>
      <c r="AP1157">
        <v>0</v>
      </c>
      <c r="AQ1157">
        <v>0</v>
      </c>
      <c r="AR1157">
        <v>0</v>
      </c>
      <c r="AS1157" t="s">
        <v>3</v>
      </c>
      <c r="AT1157">
        <v>0.2</v>
      </c>
      <c r="AU1157" t="s">
        <v>3</v>
      </c>
      <c r="AV1157">
        <v>0</v>
      </c>
      <c r="AW1157">
        <v>2</v>
      </c>
      <c r="AX1157">
        <v>33037166</v>
      </c>
      <c r="AY1157">
        <v>1</v>
      </c>
      <c r="AZ1157">
        <v>0</v>
      </c>
      <c r="BA1157">
        <v>1099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CX1157">
        <f>Y1157*Source!I465</f>
        <v>9.2999999999999995E-4</v>
      </c>
      <c r="CY1157">
        <f t="shared" si="171"/>
        <v>5631.96</v>
      </c>
      <c r="CZ1157">
        <f t="shared" si="172"/>
        <v>5631.96</v>
      </c>
      <c r="DA1157">
        <f t="shared" si="173"/>
        <v>1</v>
      </c>
      <c r="DB1157">
        <v>0</v>
      </c>
    </row>
    <row r="1158" spans="1:106" x14ac:dyDescent="0.2">
      <c r="A1158">
        <f>ROW(Source!A465)</f>
        <v>465</v>
      </c>
      <c r="B1158">
        <v>33034105</v>
      </c>
      <c r="C1158">
        <v>33037139</v>
      </c>
      <c r="D1158">
        <v>32517784</v>
      </c>
      <c r="E1158">
        <v>1</v>
      </c>
      <c r="F1158">
        <v>1</v>
      </c>
      <c r="G1158">
        <v>19</v>
      </c>
      <c r="H1158">
        <v>3</v>
      </c>
      <c r="I1158" t="s">
        <v>840</v>
      </c>
      <c r="J1158" t="s">
        <v>841</v>
      </c>
      <c r="K1158" t="s">
        <v>842</v>
      </c>
      <c r="L1158">
        <v>1339</v>
      </c>
      <c r="N1158">
        <v>1007</v>
      </c>
      <c r="O1158" t="s">
        <v>830</v>
      </c>
      <c r="P1158" t="s">
        <v>830</v>
      </c>
      <c r="Q1158">
        <v>1</v>
      </c>
      <c r="W1158">
        <v>0</v>
      </c>
      <c r="X1158">
        <v>966492149</v>
      </c>
      <c r="Y1158">
        <v>0.69</v>
      </c>
      <c r="AA1158">
        <v>5631.96</v>
      </c>
      <c r="AB1158">
        <v>0</v>
      </c>
      <c r="AC1158">
        <v>0</v>
      </c>
      <c r="AD1158">
        <v>0</v>
      </c>
      <c r="AE1158">
        <v>5631.96</v>
      </c>
      <c r="AF1158">
        <v>0</v>
      </c>
      <c r="AG1158">
        <v>0</v>
      </c>
      <c r="AH1158">
        <v>0</v>
      </c>
      <c r="AI1158">
        <v>1</v>
      </c>
      <c r="AJ1158">
        <v>1</v>
      </c>
      <c r="AK1158">
        <v>1</v>
      </c>
      <c r="AL1158">
        <v>1</v>
      </c>
      <c r="AN1158">
        <v>0</v>
      </c>
      <c r="AO1158">
        <v>1</v>
      </c>
      <c r="AP1158">
        <v>0</v>
      </c>
      <c r="AQ1158">
        <v>0</v>
      </c>
      <c r="AR1158">
        <v>0</v>
      </c>
      <c r="AS1158" t="s">
        <v>3</v>
      </c>
      <c r="AT1158">
        <v>0.69</v>
      </c>
      <c r="AU1158" t="s">
        <v>3</v>
      </c>
      <c r="AV1158">
        <v>0</v>
      </c>
      <c r="AW1158">
        <v>2</v>
      </c>
      <c r="AX1158">
        <v>33037167</v>
      </c>
      <c r="AY1158">
        <v>1</v>
      </c>
      <c r="AZ1158">
        <v>0</v>
      </c>
      <c r="BA1158">
        <v>1100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CX1158">
        <f>Y1158*Source!I465</f>
        <v>3.2084999999999995E-3</v>
      </c>
      <c r="CY1158">
        <f t="shared" si="171"/>
        <v>5631.96</v>
      </c>
      <c r="CZ1158">
        <f t="shared" si="172"/>
        <v>5631.96</v>
      </c>
      <c r="DA1158">
        <f t="shared" si="173"/>
        <v>1</v>
      </c>
      <c r="DB1158">
        <v>0</v>
      </c>
    </row>
    <row r="1159" spans="1:106" x14ac:dyDescent="0.2">
      <c r="A1159">
        <f>ROW(Source!A465)</f>
        <v>465</v>
      </c>
      <c r="B1159">
        <v>33034105</v>
      </c>
      <c r="C1159">
        <v>33037139</v>
      </c>
      <c r="D1159">
        <v>32519911</v>
      </c>
      <c r="E1159">
        <v>1</v>
      </c>
      <c r="F1159">
        <v>1</v>
      </c>
      <c r="G1159">
        <v>19</v>
      </c>
      <c r="H1159">
        <v>3</v>
      </c>
      <c r="I1159" t="s">
        <v>843</v>
      </c>
      <c r="J1159" t="s">
        <v>844</v>
      </c>
      <c r="K1159" t="s">
        <v>845</v>
      </c>
      <c r="L1159">
        <v>1339</v>
      </c>
      <c r="N1159">
        <v>1007</v>
      </c>
      <c r="O1159" t="s">
        <v>830</v>
      </c>
      <c r="P1159" t="s">
        <v>830</v>
      </c>
      <c r="Q1159">
        <v>1</v>
      </c>
      <c r="W1159">
        <v>0</v>
      </c>
      <c r="X1159">
        <v>-1613524913</v>
      </c>
      <c r="Y1159">
        <v>102</v>
      </c>
      <c r="AA1159">
        <v>3195.93</v>
      </c>
      <c r="AB1159">
        <v>0</v>
      </c>
      <c r="AC1159">
        <v>0</v>
      </c>
      <c r="AD1159">
        <v>0</v>
      </c>
      <c r="AE1159">
        <v>3195.93</v>
      </c>
      <c r="AF1159">
        <v>0</v>
      </c>
      <c r="AG1159">
        <v>0</v>
      </c>
      <c r="AH1159">
        <v>0</v>
      </c>
      <c r="AI1159">
        <v>1</v>
      </c>
      <c r="AJ1159">
        <v>1</v>
      </c>
      <c r="AK1159">
        <v>1</v>
      </c>
      <c r="AL1159">
        <v>1</v>
      </c>
      <c r="AN1159">
        <v>0</v>
      </c>
      <c r="AO1159">
        <v>1</v>
      </c>
      <c r="AP1159">
        <v>0</v>
      </c>
      <c r="AQ1159">
        <v>0</v>
      </c>
      <c r="AR1159">
        <v>0</v>
      </c>
      <c r="AS1159" t="s">
        <v>3</v>
      </c>
      <c r="AT1159">
        <v>102</v>
      </c>
      <c r="AU1159" t="s">
        <v>3</v>
      </c>
      <c r="AV1159">
        <v>0</v>
      </c>
      <c r="AW1159">
        <v>2</v>
      </c>
      <c r="AX1159">
        <v>33037168</v>
      </c>
      <c r="AY1159">
        <v>1</v>
      </c>
      <c r="AZ1159">
        <v>0</v>
      </c>
      <c r="BA1159">
        <v>1101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CX1159">
        <f>Y1159*Source!I465</f>
        <v>0.47429999999999994</v>
      </c>
      <c r="CY1159">
        <f t="shared" si="171"/>
        <v>3195.93</v>
      </c>
      <c r="CZ1159">
        <f t="shared" si="172"/>
        <v>3195.93</v>
      </c>
      <c r="DA1159">
        <f t="shared" si="173"/>
        <v>1</v>
      </c>
      <c r="DB1159">
        <v>0</v>
      </c>
    </row>
    <row r="1160" spans="1:106" x14ac:dyDescent="0.2">
      <c r="A1160">
        <f>ROW(Source!A465)</f>
        <v>465</v>
      </c>
      <c r="B1160">
        <v>33034105</v>
      </c>
      <c r="C1160">
        <v>33037139</v>
      </c>
      <c r="D1160">
        <v>32521663</v>
      </c>
      <c r="E1160">
        <v>1</v>
      </c>
      <c r="F1160">
        <v>1</v>
      </c>
      <c r="G1160">
        <v>19</v>
      </c>
      <c r="H1160">
        <v>3</v>
      </c>
      <c r="I1160" t="s">
        <v>846</v>
      </c>
      <c r="J1160" t="s">
        <v>847</v>
      </c>
      <c r="K1160" t="s">
        <v>848</v>
      </c>
      <c r="L1160">
        <v>1327</v>
      </c>
      <c r="N1160">
        <v>1005</v>
      </c>
      <c r="O1160" t="s">
        <v>823</v>
      </c>
      <c r="P1160" t="s">
        <v>823</v>
      </c>
      <c r="Q1160">
        <v>1</v>
      </c>
      <c r="W1160">
        <v>0</v>
      </c>
      <c r="X1160">
        <v>603730207</v>
      </c>
      <c r="Y1160">
        <v>49.5</v>
      </c>
      <c r="AA1160">
        <v>207.09</v>
      </c>
      <c r="AB1160">
        <v>0</v>
      </c>
      <c r="AC1160">
        <v>0</v>
      </c>
      <c r="AD1160">
        <v>0</v>
      </c>
      <c r="AE1160">
        <v>207.09</v>
      </c>
      <c r="AF1160">
        <v>0</v>
      </c>
      <c r="AG1160">
        <v>0</v>
      </c>
      <c r="AH1160">
        <v>0</v>
      </c>
      <c r="AI1160">
        <v>1</v>
      </c>
      <c r="AJ1160">
        <v>1</v>
      </c>
      <c r="AK1160">
        <v>1</v>
      </c>
      <c r="AL1160">
        <v>1</v>
      </c>
      <c r="AN1160">
        <v>0</v>
      </c>
      <c r="AO1160">
        <v>1</v>
      </c>
      <c r="AP1160">
        <v>0</v>
      </c>
      <c r="AQ1160">
        <v>0</v>
      </c>
      <c r="AR1160">
        <v>0</v>
      </c>
      <c r="AS1160" t="s">
        <v>3</v>
      </c>
      <c r="AT1160">
        <v>49.5</v>
      </c>
      <c r="AU1160" t="s">
        <v>3</v>
      </c>
      <c r="AV1160">
        <v>0</v>
      </c>
      <c r="AW1160">
        <v>2</v>
      </c>
      <c r="AX1160">
        <v>33037169</v>
      </c>
      <c r="AY1160">
        <v>1</v>
      </c>
      <c r="AZ1160">
        <v>0</v>
      </c>
      <c r="BA1160">
        <v>1102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CX1160">
        <f>Y1160*Source!I465</f>
        <v>0.23017499999999999</v>
      </c>
      <c r="CY1160">
        <f t="shared" si="171"/>
        <v>207.09</v>
      </c>
      <c r="CZ1160">
        <f t="shared" si="172"/>
        <v>207.09</v>
      </c>
      <c r="DA1160">
        <f t="shared" si="173"/>
        <v>1</v>
      </c>
      <c r="DB1160">
        <v>0</v>
      </c>
    </row>
    <row r="1161" spans="1:106" x14ac:dyDescent="0.2">
      <c r="A1161">
        <f>ROW(Source!A468)</f>
        <v>468</v>
      </c>
      <c r="B1161">
        <v>33034105</v>
      </c>
      <c r="C1161">
        <v>33037172</v>
      </c>
      <c r="D1161">
        <v>32505425</v>
      </c>
      <c r="E1161">
        <v>19</v>
      </c>
      <c r="F1161">
        <v>1</v>
      </c>
      <c r="G1161">
        <v>19</v>
      </c>
      <c r="H1161">
        <v>1</v>
      </c>
      <c r="I1161" t="s">
        <v>795</v>
      </c>
      <c r="J1161" t="s">
        <v>3</v>
      </c>
      <c r="K1161" t="s">
        <v>796</v>
      </c>
      <c r="L1161">
        <v>1191</v>
      </c>
      <c r="N1161">
        <v>1013</v>
      </c>
      <c r="O1161" t="s">
        <v>797</v>
      </c>
      <c r="P1161" t="s">
        <v>797</v>
      </c>
      <c r="Q1161">
        <v>1</v>
      </c>
      <c r="W1161">
        <v>0</v>
      </c>
      <c r="X1161">
        <v>476480486</v>
      </c>
      <c r="Y1161">
        <v>36.11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1</v>
      </c>
      <c r="AJ1161">
        <v>1</v>
      </c>
      <c r="AK1161">
        <v>1</v>
      </c>
      <c r="AL1161">
        <v>1</v>
      </c>
      <c r="AN1161">
        <v>0</v>
      </c>
      <c r="AO1161">
        <v>1</v>
      </c>
      <c r="AP1161">
        <v>0</v>
      </c>
      <c r="AQ1161">
        <v>0</v>
      </c>
      <c r="AR1161">
        <v>0</v>
      </c>
      <c r="AS1161" t="s">
        <v>3</v>
      </c>
      <c r="AT1161">
        <v>36.11</v>
      </c>
      <c r="AU1161" t="s">
        <v>3</v>
      </c>
      <c r="AV1161">
        <v>1</v>
      </c>
      <c r="AW1161">
        <v>2</v>
      </c>
      <c r="AX1161">
        <v>33037178</v>
      </c>
      <c r="AY1161">
        <v>1</v>
      </c>
      <c r="AZ1161">
        <v>0</v>
      </c>
      <c r="BA1161">
        <v>1103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CX1161">
        <f>Y1161*Source!I468</f>
        <v>50.950126699999998</v>
      </c>
      <c r="CY1161">
        <f>AD1161</f>
        <v>0</v>
      </c>
      <c r="CZ1161">
        <f>AH1161</f>
        <v>0</v>
      </c>
      <c r="DA1161">
        <f>AL1161</f>
        <v>1</v>
      </c>
      <c r="DB1161">
        <v>0</v>
      </c>
    </row>
    <row r="1162" spans="1:106" x14ac:dyDescent="0.2">
      <c r="A1162">
        <f>ROW(Source!A468)</f>
        <v>468</v>
      </c>
      <c r="B1162">
        <v>33034105</v>
      </c>
      <c r="C1162">
        <v>33037172</v>
      </c>
      <c r="D1162">
        <v>32516754</v>
      </c>
      <c r="E1162">
        <v>1</v>
      </c>
      <c r="F1162">
        <v>1</v>
      </c>
      <c r="G1162">
        <v>19</v>
      </c>
      <c r="H1162">
        <v>2</v>
      </c>
      <c r="I1162" t="s">
        <v>798</v>
      </c>
      <c r="J1162" t="s">
        <v>799</v>
      </c>
      <c r="K1162" t="s">
        <v>800</v>
      </c>
      <c r="L1162">
        <v>1368</v>
      </c>
      <c r="N1162">
        <v>1011</v>
      </c>
      <c r="O1162" t="s">
        <v>801</v>
      </c>
      <c r="P1162" t="s">
        <v>801</v>
      </c>
      <c r="Q1162">
        <v>1</v>
      </c>
      <c r="W1162">
        <v>0</v>
      </c>
      <c r="X1162">
        <v>-1683917449</v>
      </c>
      <c r="Y1162">
        <v>21.91</v>
      </c>
      <c r="AA1162">
        <v>0</v>
      </c>
      <c r="AB1162">
        <v>70.98</v>
      </c>
      <c r="AC1162">
        <v>6.52</v>
      </c>
      <c r="AD1162">
        <v>0</v>
      </c>
      <c r="AE1162">
        <v>0</v>
      </c>
      <c r="AF1162">
        <v>70.98</v>
      </c>
      <c r="AG1162">
        <v>6.52</v>
      </c>
      <c r="AH1162">
        <v>0</v>
      </c>
      <c r="AI1162">
        <v>1</v>
      </c>
      <c r="AJ1162">
        <v>1</v>
      </c>
      <c r="AK1162">
        <v>1</v>
      </c>
      <c r="AL1162">
        <v>1</v>
      </c>
      <c r="AN1162">
        <v>0</v>
      </c>
      <c r="AO1162">
        <v>1</v>
      </c>
      <c r="AP1162">
        <v>0</v>
      </c>
      <c r="AQ1162">
        <v>0</v>
      </c>
      <c r="AR1162">
        <v>0</v>
      </c>
      <c r="AS1162" t="s">
        <v>3</v>
      </c>
      <c r="AT1162">
        <v>21.91</v>
      </c>
      <c r="AU1162" t="s">
        <v>3</v>
      </c>
      <c r="AV1162">
        <v>0</v>
      </c>
      <c r="AW1162">
        <v>2</v>
      </c>
      <c r="AX1162">
        <v>33037179</v>
      </c>
      <c r="AY1162">
        <v>1</v>
      </c>
      <c r="AZ1162">
        <v>0</v>
      </c>
      <c r="BA1162">
        <v>1104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CX1162">
        <f>Y1162*Source!I468</f>
        <v>30.914352700000002</v>
      </c>
      <c r="CY1162">
        <f>AB1162</f>
        <v>70.98</v>
      </c>
      <c r="CZ1162">
        <f>AF1162</f>
        <v>70.98</v>
      </c>
      <c r="DA1162">
        <f>AJ1162</f>
        <v>1</v>
      </c>
      <c r="DB1162">
        <v>0</v>
      </c>
    </row>
    <row r="1163" spans="1:106" x14ac:dyDescent="0.2">
      <c r="A1163">
        <f>ROW(Source!A468)</f>
        <v>468</v>
      </c>
      <c r="B1163">
        <v>33034105</v>
      </c>
      <c r="C1163">
        <v>33037172</v>
      </c>
      <c r="D1163">
        <v>32518977</v>
      </c>
      <c r="E1163">
        <v>1</v>
      </c>
      <c r="F1163">
        <v>1</v>
      </c>
      <c r="G1163">
        <v>19</v>
      </c>
      <c r="H1163">
        <v>3</v>
      </c>
      <c r="I1163" t="s">
        <v>802</v>
      </c>
      <c r="J1163" t="s">
        <v>803</v>
      </c>
      <c r="K1163" t="s">
        <v>804</v>
      </c>
      <c r="L1163">
        <v>1348</v>
      </c>
      <c r="N1163">
        <v>1009</v>
      </c>
      <c r="O1163" t="s">
        <v>19</v>
      </c>
      <c r="P1163" t="s">
        <v>19</v>
      </c>
      <c r="Q1163">
        <v>1000</v>
      </c>
      <c r="W1163">
        <v>0</v>
      </c>
      <c r="X1163">
        <v>-1592467254</v>
      </c>
      <c r="Y1163">
        <v>0.03</v>
      </c>
      <c r="AA1163">
        <v>117442.26</v>
      </c>
      <c r="AB1163">
        <v>0</v>
      </c>
      <c r="AC1163">
        <v>0</v>
      </c>
      <c r="AD1163">
        <v>0</v>
      </c>
      <c r="AE1163">
        <v>117442.26</v>
      </c>
      <c r="AF1163">
        <v>0</v>
      </c>
      <c r="AG1163">
        <v>0</v>
      </c>
      <c r="AH1163">
        <v>0</v>
      </c>
      <c r="AI1163">
        <v>1</v>
      </c>
      <c r="AJ1163">
        <v>1</v>
      </c>
      <c r="AK1163">
        <v>1</v>
      </c>
      <c r="AL1163">
        <v>1</v>
      </c>
      <c r="AN1163">
        <v>0</v>
      </c>
      <c r="AO1163">
        <v>1</v>
      </c>
      <c r="AP1163">
        <v>0</v>
      </c>
      <c r="AQ1163">
        <v>0</v>
      </c>
      <c r="AR1163">
        <v>0</v>
      </c>
      <c r="AS1163" t="s">
        <v>3</v>
      </c>
      <c r="AT1163">
        <v>0.03</v>
      </c>
      <c r="AU1163" t="s">
        <v>3</v>
      </c>
      <c r="AV1163">
        <v>0</v>
      </c>
      <c r="AW1163">
        <v>2</v>
      </c>
      <c r="AX1163">
        <v>33037180</v>
      </c>
      <c r="AY1163">
        <v>1</v>
      </c>
      <c r="AZ1163">
        <v>0</v>
      </c>
      <c r="BA1163">
        <v>1105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CX1163">
        <f>Y1163*Source!I468</f>
        <v>4.2329100000000001E-2</v>
      </c>
      <c r="CY1163">
        <f>AA1163</f>
        <v>117442.26</v>
      </c>
      <c r="CZ1163">
        <f>AE1163</f>
        <v>117442.26</v>
      </c>
      <c r="DA1163">
        <f>AI1163</f>
        <v>1</v>
      </c>
      <c r="DB1163">
        <v>0</v>
      </c>
    </row>
    <row r="1164" spans="1:106" x14ac:dyDescent="0.2">
      <c r="A1164">
        <f>ROW(Source!A468)</f>
        <v>468</v>
      </c>
      <c r="B1164">
        <v>33034105</v>
      </c>
      <c r="C1164">
        <v>33037172</v>
      </c>
      <c r="D1164">
        <v>32520163</v>
      </c>
      <c r="E1164">
        <v>1</v>
      </c>
      <c r="F1164">
        <v>1</v>
      </c>
      <c r="G1164">
        <v>19</v>
      </c>
      <c r="H1164">
        <v>3</v>
      </c>
      <c r="I1164" t="s">
        <v>25</v>
      </c>
      <c r="J1164" t="s">
        <v>27</v>
      </c>
      <c r="K1164" t="s">
        <v>26</v>
      </c>
      <c r="L1164">
        <v>1348</v>
      </c>
      <c r="N1164">
        <v>1009</v>
      </c>
      <c r="O1164" t="s">
        <v>19</v>
      </c>
      <c r="P1164" t="s">
        <v>19</v>
      </c>
      <c r="Q1164">
        <v>1000</v>
      </c>
      <c r="W1164">
        <v>0</v>
      </c>
      <c r="X1164">
        <v>-1467733540</v>
      </c>
      <c r="Y1164">
        <v>1</v>
      </c>
      <c r="AA1164">
        <v>53410.15</v>
      </c>
      <c r="AB1164">
        <v>0</v>
      </c>
      <c r="AC1164">
        <v>0</v>
      </c>
      <c r="AD1164">
        <v>0</v>
      </c>
      <c r="AE1164">
        <v>53410.15</v>
      </c>
      <c r="AF1164">
        <v>0</v>
      </c>
      <c r="AG1164">
        <v>0</v>
      </c>
      <c r="AH1164">
        <v>0</v>
      </c>
      <c r="AI1164">
        <v>1</v>
      </c>
      <c r="AJ1164">
        <v>1</v>
      </c>
      <c r="AK1164">
        <v>1</v>
      </c>
      <c r="AL1164">
        <v>1</v>
      </c>
      <c r="AN1164">
        <v>0</v>
      </c>
      <c r="AO1164">
        <v>1</v>
      </c>
      <c r="AP1164">
        <v>0</v>
      </c>
      <c r="AQ1164">
        <v>0</v>
      </c>
      <c r="AR1164">
        <v>0</v>
      </c>
      <c r="AS1164" t="s">
        <v>3</v>
      </c>
      <c r="AT1164">
        <v>1</v>
      </c>
      <c r="AU1164" t="s">
        <v>3</v>
      </c>
      <c r="AV1164">
        <v>0</v>
      </c>
      <c r="AW1164">
        <v>2</v>
      </c>
      <c r="AX1164">
        <v>33037181</v>
      </c>
      <c r="AY1164">
        <v>1</v>
      </c>
      <c r="AZ1164">
        <v>0</v>
      </c>
      <c r="BA1164">
        <v>1106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CX1164">
        <f>Y1164*Source!I468</f>
        <v>1.4109700000000001</v>
      </c>
      <c r="CY1164">
        <f>AA1164</f>
        <v>53410.15</v>
      </c>
      <c r="CZ1164">
        <f>AE1164</f>
        <v>53410.15</v>
      </c>
      <c r="DA1164">
        <f>AI1164</f>
        <v>1</v>
      </c>
      <c r="DB1164">
        <v>0</v>
      </c>
    </row>
    <row r="1165" spans="1:106" x14ac:dyDescent="0.2">
      <c r="A1165">
        <f>ROW(Source!A468)</f>
        <v>468</v>
      </c>
      <c r="B1165">
        <v>33034105</v>
      </c>
      <c r="C1165">
        <v>33037172</v>
      </c>
      <c r="D1165">
        <v>32520163</v>
      </c>
      <c r="E1165">
        <v>1</v>
      </c>
      <c r="F1165">
        <v>1</v>
      </c>
      <c r="G1165">
        <v>19</v>
      </c>
      <c r="H1165">
        <v>3</v>
      </c>
      <c r="I1165" t="s">
        <v>25</v>
      </c>
      <c r="J1165" t="s">
        <v>27</v>
      </c>
      <c r="K1165" t="s">
        <v>26</v>
      </c>
      <c r="L1165">
        <v>1348</v>
      </c>
      <c r="N1165">
        <v>1009</v>
      </c>
      <c r="O1165" t="s">
        <v>19</v>
      </c>
      <c r="P1165" t="s">
        <v>19</v>
      </c>
      <c r="Q1165">
        <v>1000</v>
      </c>
      <c r="W1165">
        <v>0</v>
      </c>
      <c r="X1165">
        <v>-1467733540</v>
      </c>
      <c r="Y1165">
        <v>-1</v>
      </c>
      <c r="AA1165">
        <v>53410.15</v>
      </c>
      <c r="AB1165">
        <v>0</v>
      </c>
      <c r="AC1165">
        <v>0</v>
      </c>
      <c r="AD1165">
        <v>0</v>
      </c>
      <c r="AE1165">
        <v>53410.15</v>
      </c>
      <c r="AF1165">
        <v>0</v>
      </c>
      <c r="AG1165">
        <v>0</v>
      </c>
      <c r="AH1165">
        <v>0</v>
      </c>
      <c r="AI1165">
        <v>1</v>
      </c>
      <c r="AJ1165">
        <v>1</v>
      </c>
      <c r="AK1165">
        <v>1</v>
      </c>
      <c r="AL1165">
        <v>1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 t="s">
        <v>3</v>
      </c>
      <c r="AT1165">
        <v>-1</v>
      </c>
      <c r="AU1165" t="s">
        <v>3</v>
      </c>
      <c r="AV1165">
        <v>0</v>
      </c>
      <c r="AW1165">
        <v>1</v>
      </c>
      <c r="AX1165">
        <v>-1</v>
      </c>
      <c r="AY1165">
        <v>0</v>
      </c>
      <c r="AZ1165">
        <v>0</v>
      </c>
      <c r="BA1165" t="s">
        <v>3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CX1165">
        <f>Y1165*Source!I468</f>
        <v>-1.4109700000000001</v>
      </c>
      <c r="CY1165">
        <f>AA1165</f>
        <v>53410.15</v>
      </c>
      <c r="CZ1165">
        <f>AE1165</f>
        <v>53410.15</v>
      </c>
      <c r="DA1165">
        <f>AI1165</f>
        <v>1</v>
      </c>
      <c r="DB1165">
        <v>0</v>
      </c>
    </row>
    <row r="1166" spans="1:106" x14ac:dyDescent="0.2">
      <c r="A1166">
        <f>ROW(Source!A470)</f>
        <v>470</v>
      </c>
      <c r="B1166">
        <v>33034105</v>
      </c>
      <c r="C1166">
        <v>33037183</v>
      </c>
      <c r="D1166">
        <v>32505425</v>
      </c>
      <c r="E1166">
        <v>19</v>
      </c>
      <c r="F1166">
        <v>1</v>
      </c>
      <c r="G1166">
        <v>19</v>
      </c>
      <c r="H1166">
        <v>1</v>
      </c>
      <c r="I1166" t="s">
        <v>795</v>
      </c>
      <c r="J1166" t="s">
        <v>3</v>
      </c>
      <c r="K1166" t="s">
        <v>796</v>
      </c>
      <c r="L1166">
        <v>1191</v>
      </c>
      <c r="N1166">
        <v>1013</v>
      </c>
      <c r="O1166" t="s">
        <v>797</v>
      </c>
      <c r="P1166" t="s">
        <v>797</v>
      </c>
      <c r="Q1166">
        <v>1</v>
      </c>
      <c r="W1166">
        <v>0</v>
      </c>
      <c r="X1166">
        <v>476480486</v>
      </c>
      <c r="Y1166">
        <v>453.1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1</v>
      </c>
      <c r="AJ1166">
        <v>1</v>
      </c>
      <c r="AK1166">
        <v>1</v>
      </c>
      <c r="AL1166">
        <v>1</v>
      </c>
      <c r="AN1166">
        <v>0</v>
      </c>
      <c r="AO1166">
        <v>1</v>
      </c>
      <c r="AP1166">
        <v>0</v>
      </c>
      <c r="AQ1166">
        <v>0</v>
      </c>
      <c r="AR1166">
        <v>0</v>
      </c>
      <c r="AS1166" t="s">
        <v>3</v>
      </c>
      <c r="AT1166">
        <v>453.1</v>
      </c>
      <c r="AU1166" t="s">
        <v>3</v>
      </c>
      <c r="AV1166">
        <v>1</v>
      </c>
      <c r="AW1166">
        <v>2</v>
      </c>
      <c r="AX1166">
        <v>33037199</v>
      </c>
      <c r="AY1166">
        <v>1</v>
      </c>
      <c r="AZ1166">
        <v>0</v>
      </c>
      <c r="BA1166">
        <v>1107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CX1166">
        <f>Y1166*Source!I470</f>
        <v>87.026916999999997</v>
      </c>
      <c r="CY1166">
        <f>AD1166</f>
        <v>0</v>
      </c>
      <c r="CZ1166">
        <f>AH1166</f>
        <v>0</v>
      </c>
      <c r="DA1166">
        <f>AL1166</f>
        <v>1</v>
      </c>
      <c r="DB1166">
        <v>0</v>
      </c>
    </row>
    <row r="1167" spans="1:106" x14ac:dyDescent="0.2">
      <c r="A1167">
        <f>ROW(Source!A470)</f>
        <v>470</v>
      </c>
      <c r="B1167">
        <v>33034105</v>
      </c>
      <c r="C1167">
        <v>33037183</v>
      </c>
      <c r="D1167">
        <v>32517073</v>
      </c>
      <c r="E1167">
        <v>1</v>
      </c>
      <c r="F1167">
        <v>1</v>
      </c>
      <c r="G1167">
        <v>19</v>
      </c>
      <c r="H1167">
        <v>2</v>
      </c>
      <c r="I1167" t="s">
        <v>805</v>
      </c>
      <c r="J1167" t="s">
        <v>806</v>
      </c>
      <c r="K1167" t="s">
        <v>807</v>
      </c>
      <c r="L1167">
        <v>1368</v>
      </c>
      <c r="N1167">
        <v>1011</v>
      </c>
      <c r="O1167" t="s">
        <v>801</v>
      </c>
      <c r="P1167" t="s">
        <v>801</v>
      </c>
      <c r="Q1167">
        <v>1</v>
      </c>
      <c r="W1167">
        <v>0</v>
      </c>
      <c r="X1167">
        <v>-865246060</v>
      </c>
      <c r="Y1167">
        <v>1.38</v>
      </c>
      <c r="AA1167">
        <v>0</v>
      </c>
      <c r="AB1167">
        <v>3.37</v>
      </c>
      <c r="AC1167">
        <v>0.85</v>
      </c>
      <c r="AD1167">
        <v>0</v>
      </c>
      <c r="AE1167">
        <v>0</v>
      </c>
      <c r="AF1167">
        <v>3.37</v>
      </c>
      <c r="AG1167">
        <v>0.85</v>
      </c>
      <c r="AH1167">
        <v>0</v>
      </c>
      <c r="AI1167">
        <v>1</v>
      </c>
      <c r="AJ1167">
        <v>1</v>
      </c>
      <c r="AK1167">
        <v>1</v>
      </c>
      <c r="AL1167">
        <v>1</v>
      </c>
      <c r="AN1167">
        <v>0</v>
      </c>
      <c r="AO1167">
        <v>1</v>
      </c>
      <c r="AP1167">
        <v>0</v>
      </c>
      <c r="AQ1167">
        <v>0</v>
      </c>
      <c r="AR1167">
        <v>0</v>
      </c>
      <c r="AS1167" t="s">
        <v>3</v>
      </c>
      <c r="AT1167">
        <v>1.38</v>
      </c>
      <c r="AU1167" t="s">
        <v>3</v>
      </c>
      <c r="AV1167">
        <v>0</v>
      </c>
      <c r="AW1167">
        <v>2</v>
      </c>
      <c r="AX1167">
        <v>33037200</v>
      </c>
      <c r="AY1167">
        <v>1</v>
      </c>
      <c r="AZ1167">
        <v>0</v>
      </c>
      <c r="BA1167">
        <v>1108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CX1167">
        <f>Y1167*Source!I470</f>
        <v>0.26505659999999998</v>
      </c>
      <c r="CY1167">
        <f>AB1167</f>
        <v>3.37</v>
      </c>
      <c r="CZ1167">
        <f>AF1167</f>
        <v>3.37</v>
      </c>
      <c r="DA1167">
        <f>AJ1167</f>
        <v>1</v>
      </c>
      <c r="DB1167">
        <v>0</v>
      </c>
    </row>
    <row r="1168" spans="1:106" x14ac:dyDescent="0.2">
      <c r="A1168">
        <f>ROW(Source!A470)</f>
        <v>470</v>
      </c>
      <c r="B1168">
        <v>33034105</v>
      </c>
      <c r="C1168">
        <v>33037183</v>
      </c>
      <c r="D1168">
        <v>32516433</v>
      </c>
      <c r="E1168">
        <v>1</v>
      </c>
      <c r="F1168">
        <v>1</v>
      </c>
      <c r="G1168">
        <v>19</v>
      </c>
      <c r="H1168">
        <v>2</v>
      </c>
      <c r="I1168" t="s">
        <v>808</v>
      </c>
      <c r="J1168" t="s">
        <v>809</v>
      </c>
      <c r="K1168" t="s">
        <v>810</v>
      </c>
      <c r="L1168">
        <v>1368</v>
      </c>
      <c r="N1168">
        <v>1011</v>
      </c>
      <c r="O1168" t="s">
        <v>801</v>
      </c>
      <c r="P1168" t="s">
        <v>801</v>
      </c>
      <c r="Q1168">
        <v>1</v>
      </c>
      <c r="W1168">
        <v>0</v>
      </c>
      <c r="X1168">
        <v>1483315828</v>
      </c>
      <c r="Y1168">
        <v>0.31</v>
      </c>
      <c r="AA1168">
        <v>0</v>
      </c>
      <c r="AB1168">
        <v>566.44000000000005</v>
      </c>
      <c r="AC1168">
        <v>281.27999999999997</v>
      </c>
      <c r="AD1168">
        <v>0</v>
      </c>
      <c r="AE1168">
        <v>0</v>
      </c>
      <c r="AF1168">
        <v>566.44000000000005</v>
      </c>
      <c r="AG1168">
        <v>281.27999999999997</v>
      </c>
      <c r="AH1168">
        <v>0</v>
      </c>
      <c r="AI1168">
        <v>1</v>
      </c>
      <c r="AJ1168">
        <v>1</v>
      </c>
      <c r="AK1168">
        <v>1</v>
      </c>
      <c r="AL1168">
        <v>1</v>
      </c>
      <c r="AN1168">
        <v>0</v>
      </c>
      <c r="AO1168">
        <v>1</v>
      </c>
      <c r="AP1168">
        <v>0</v>
      </c>
      <c r="AQ1168">
        <v>0</v>
      </c>
      <c r="AR1168">
        <v>0</v>
      </c>
      <c r="AS1168" t="s">
        <v>3</v>
      </c>
      <c r="AT1168">
        <v>0.31</v>
      </c>
      <c r="AU1168" t="s">
        <v>3</v>
      </c>
      <c r="AV1168">
        <v>0</v>
      </c>
      <c r="AW1168">
        <v>2</v>
      </c>
      <c r="AX1168">
        <v>33037201</v>
      </c>
      <c r="AY1168">
        <v>1</v>
      </c>
      <c r="AZ1168">
        <v>0</v>
      </c>
      <c r="BA1168">
        <v>1109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CX1168">
        <f>Y1168*Source!I470</f>
        <v>5.9541699999999996E-2</v>
      </c>
      <c r="CY1168">
        <f>AB1168</f>
        <v>566.44000000000005</v>
      </c>
      <c r="CZ1168">
        <f>AF1168</f>
        <v>566.44000000000005</v>
      </c>
      <c r="DA1168">
        <f>AJ1168</f>
        <v>1</v>
      </c>
      <c r="DB1168">
        <v>0</v>
      </c>
    </row>
    <row r="1169" spans="1:106" x14ac:dyDescent="0.2">
      <c r="A1169">
        <f>ROW(Source!A470)</f>
        <v>470</v>
      </c>
      <c r="B1169">
        <v>33034105</v>
      </c>
      <c r="C1169">
        <v>33037183</v>
      </c>
      <c r="D1169">
        <v>32516599</v>
      </c>
      <c r="E1169">
        <v>1</v>
      </c>
      <c r="F1169">
        <v>1</v>
      </c>
      <c r="G1169">
        <v>19</v>
      </c>
      <c r="H1169">
        <v>2</v>
      </c>
      <c r="I1169" t="s">
        <v>811</v>
      </c>
      <c r="J1169" t="s">
        <v>812</v>
      </c>
      <c r="K1169" t="s">
        <v>813</v>
      </c>
      <c r="L1169">
        <v>1368</v>
      </c>
      <c r="N1169">
        <v>1011</v>
      </c>
      <c r="O1169" t="s">
        <v>801</v>
      </c>
      <c r="P1169" t="s">
        <v>801</v>
      </c>
      <c r="Q1169">
        <v>1</v>
      </c>
      <c r="W1169">
        <v>0</v>
      </c>
      <c r="X1169">
        <v>47389749</v>
      </c>
      <c r="Y1169">
        <v>26.25</v>
      </c>
      <c r="AA1169">
        <v>0</v>
      </c>
      <c r="AB1169">
        <v>9.7100000000000009</v>
      </c>
      <c r="AC1169">
        <v>2.25</v>
      </c>
      <c r="AD1169">
        <v>0</v>
      </c>
      <c r="AE1169">
        <v>0</v>
      </c>
      <c r="AF1169">
        <v>9.7100000000000009</v>
      </c>
      <c r="AG1169">
        <v>2.25</v>
      </c>
      <c r="AH1169">
        <v>0</v>
      </c>
      <c r="AI1169">
        <v>1</v>
      </c>
      <c r="AJ1169">
        <v>1</v>
      </c>
      <c r="AK1169">
        <v>1</v>
      </c>
      <c r="AL1169">
        <v>1</v>
      </c>
      <c r="AN1169">
        <v>0</v>
      </c>
      <c r="AO1169">
        <v>1</v>
      </c>
      <c r="AP1169">
        <v>0</v>
      </c>
      <c r="AQ1169">
        <v>0</v>
      </c>
      <c r="AR1169">
        <v>0</v>
      </c>
      <c r="AS1169" t="s">
        <v>3</v>
      </c>
      <c r="AT1169">
        <v>26.25</v>
      </c>
      <c r="AU1169" t="s">
        <v>3</v>
      </c>
      <c r="AV1169">
        <v>0</v>
      </c>
      <c r="AW1169">
        <v>2</v>
      </c>
      <c r="AX1169">
        <v>33037202</v>
      </c>
      <c r="AY1169">
        <v>1</v>
      </c>
      <c r="AZ1169">
        <v>0</v>
      </c>
      <c r="BA1169">
        <v>1110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CX1169">
        <f>Y1169*Source!I470</f>
        <v>5.0418374999999997</v>
      </c>
      <c r="CY1169">
        <f>AB1169</f>
        <v>9.7100000000000009</v>
      </c>
      <c r="CZ1169">
        <f>AF1169</f>
        <v>9.7100000000000009</v>
      </c>
      <c r="DA1169">
        <f>AJ1169</f>
        <v>1</v>
      </c>
      <c r="DB1169">
        <v>0</v>
      </c>
    </row>
    <row r="1170" spans="1:106" x14ac:dyDescent="0.2">
      <c r="A1170">
        <f>ROW(Source!A470)</f>
        <v>470</v>
      </c>
      <c r="B1170">
        <v>33034105</v>
      </c>
      <c r="C1170">
        <v>33037183</v>
      </c>
      <c r="D1170">
        <v>32517836</v>
      </c>
      <c r="E1170">
        <v>1</v>
      </c>
      <c r="F1170">
        <v>1</v>
      </c>
      <c r="G1170">
        <v>19</v>
      </c>
      <c r="H1170">
        <v>3</v>
      </c>
      <c r="I1170" t="s">
        <v>814</v>
      </c>
      <c r="J1170" t="s">
        <v>815</v>
      </c>
      <c r="K1170" t="s">
        <v>816</v>
      </c>
      <c r="L1170">
        <v>1348</v>
      </c>
      <c r="N1170">
        <v>1009</v>
      </c>
      <c r="O1170" t="s">
        <v>19</v>
      </c>
      <c r="P1170" t="s">
        <v>19</v>
      </c>
      <c r="Q1170">
        <v>1000</v>
      </c>
      <c r="W1170">
        <v>0</v>
      </c>
      <c r="X1170">
        <v>1571432467</v>
      </c>
      <c r="Y1170">
        <v>0.04</v>
      </c>
      <c r="AA1170">
        <v>31493.279999999999</v>
      </c>
      <c r="AB1170">
        <v>0</v>
      </c>
      <c r="AC1170">
        <v>0</v>
      </c>
      <c r="AD1170">
        <v>0</v>
      </c>
      <c r="AE1170">
        <v>31493.279999999999</v>
      </c>
      <c r="AF1170">
        <v>0</v>
      </c>
      <c r="AG1170">
        <v>0</v>
      </c>
      <c r="AH1170">
        <v>0</v>
      </c>
      <c r="AI1170">
        <v>1</v>
      </c>
      <c r="AJ1170">
        <v>1</v>
      </c>
      <c r="AK1170">
        <v>1</v>
      </c>
      <c r="AL1170">
        <v>1</v>
      </c>
      <c r="AN1170">
        <v>0</v>
      </c>
      <c r="AO1170">
        <v>1</v>
      </c>
      <c r="AP1170">
        <v>0</v>
      </c>
      <c r="AQ1170">
        <v>0</v>
      </c>
      <c r="AR1170">
        <v>0</v>
      </c>
      <c r="AS1170" t="s">
        <v>3</v>
      </c>
      <c r="AT1170">
        <v>0.04</v>
      </c>
      <c r="AU1170" t="s">
        <v>3</v>
      </c>
      <c r="AV1170">
        <v>0</v>
      </c>
      <c r="AW1170">
        <v>2</v>
      </c>
      <c r="AX1170">
        <v>33037203</v>
      </c>
      <c r="AY1170">
        <v>1</v>
      </c>
      <c r="AZ1170">
        <v>0</v>
      </c>
      <c r="BA1170">
        <v>1111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CX1170">
        <f>Y1170*Source!I470</f>
        <v>7.6828E-3</v>
      </c>
      <c r="CY1170">
        <f t="shared" ref="CY1170:CY1180" si="174">AA1170</f>
        <v>31493.279999999999</v>
      </c>
      <c r="CZ1170">
        <f t="shared" ref="CZ1170:CZ1180" si="175">AE1170</f>
        <v>31493.279999999999</v>
      </c>
      <c r="DA1170">
        <f t="shared" ref="DA1170:DA1180" si="176">AI1170</f>
        <v>1</v>
      </c>
      <c r="DB1170">
        <v>0</v>
      </c>
    </row>
    <row r="1171" spans="1:106" x14ac:dyDescent="0.2">
      <c r="A1171">
        <f>ROW(Source!A470)</f>
        <v>470</v>
      </c>
      <c r="B1171">
        <v>33034105</v>
      </c>
      <c r="C1171">
        <v>33037183</v>
      </c>
      <c r="D1171">
        <v>32518156</v>
      </c>
      <c r="E1171">
        <v>1</v>
      </c>
      <c r="F1171">
        <v>1</v>
      </c>
      <c r="G1171">
        <v>19</v>
      </c>
      <c r="H1171">
        <v>3</v>
      </c>
      <c r="I1171" t="s">
        <v>817</v>
      </c>
      <c r="J1171" t="s">
        <v>818</v>
      </c>
      <c r="K1171" t="s">
        <v>819</v>
      </c>
      <c r="L1171">
        <v>1348</v>
      </c>
      <c r="N1171">
        <v>1009</v>
      </c>
      <c r="O1171" t="s">
        <v>19</v>
      </c>
      <c r="P1171" t="s">
        <v>19</v>
      </c>
      <c r="Q1171">
        <v>1000</v>
      </c>
      <c r="W1171">
        <v>0</v>
      </c>
      <c r="X1171">
        <v>1574046373</v>
      </c>
      <c r="Y1171">
        <v>3.6999999999999998E-2</v>
      </c>
      <c r="AA1171">
        <v>45454.3</v>
      </c>
      <c r="AB1171">
        <v>0</v>
      </c>
      <c r="AC1171">
        <v>0</v>
      </c>
      <c r="AD1171">
        <v>0</v>
      </c>
      <c r="AE1171">
        <v>45454.3</v>
      </c>
      <c r="AF1171">
        <v>0</v>
      </c>
      <c r="AG1171">
        <v>0</v>
      </c>
      <c r="AH1171">
        <v>0</v>
      </c>
      <c r="AI1171">
        <v>1</v>
      </c>
      <c r="AJ1171">
        <v>1</v>
      </c>
      <c r="AK1171">
        <v>1</v>
      </c>
      <c r="AL1171">
        <v>1</v>
      </c>
      <c r="AN1171">
        <v>0</v>
      </c>
      <c r="AO1171">
        <v>1</v>
      </c>
      <c r="AP1171">
        <v>0</v>
      </c>
      <c r="AQ1171">
        <v>0</v>
      </c>
      <c r="AR1171">
        <v>0</v>
      </c>
      <c r="AS1171" t="s">
        <v>3</v>
      </c>
      <c r="AT1171">
        <v>3.6999999999999998E-2</v>
      </c>
      <c r="AU1171" t="s">
        <v>3</v>
      </c>
      <c r="AV1171">
        <v>0</v>
      </c>
      <c r="AW1171">
        <v>2</v>
      </c>
      <c r="AX1171">
        <v>33037204</v>
      </c>
      <c r="AY1171">
        <v>1</v>
      </c>
      <c r="AZ1171">
        <v>0</v>
      </c>
      <c r="BA1171">
        <v>1112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CX1171">
        <f>Y1171*Source!I470</f>
        <v>7.1065899999999994E-3</v>
      </c>
      <c r="CY1171">
        <f t="shared" si="174"/>
        <v>45454.3</v>
      </c>
      <c r="CZ1171">
        <f t="shared" si="175"/>
        <v>45454.3</v>
      </c>
      <c r="DA1171">
        <f t="shared" si="176"/>
        <v>1</v>
      </c>
      <c r="DB1171">
        <v>0</v>
      </c>
    </row>
    <row r="1172" spans="1:106" x14ac:dyDescent="0.2">
      <c r="A1172">
        <f>ROW(Source!A470)</f>
        <v>470</v>
      </c>
      <c r="B1172">
        <v>33034105</v>
      </c>
      <c r="C1172">
        <v>33037183</v>
      </c>
      <c r="D1172">
        <v>32518894</v>
      </c>
      <c r="E1172">
        <v>1</v>
      </c>
      <c r="F1172">
        <v>1</v>
      </c>
      <c r="G1172">
        <v>19</v>
      </c>
      <c r="H1172">
        <v>3</v>
      </c>
      <c r="I1172" t="s">
        <v>820</v>
      </c>
      <c r="J1172" t="s">
        <v>821</v>
      </c>
      <c r="K1172" t="s">
        <v>822</v>
      </c>
      <c r="L1172">
        <v>1327</v>
      </c>
      <c r="N1172">
        <v>1005</v>
      </c>
      <c r="O1172" t="s">
        <v>823</v>
      </c>
      <c r="P1172" t="s">
        <v>823</v>
      </c>
      <c r="Q1172">
        <v>1</v>
      </c>
      <c r="W1172">
        <v>0</v>
      </c>
      <c r="X1172">
        <v>-1132375348</v>
      </c>
      <c r="Y1172">
        <v>5.6</v>
      </c>
      <c r="AA1172">
        <v>63.78</v>
      </c>
      <c r="AB1172">
        <v>0</v>
      </c>
      <c r="AC1172">
        <v>0</v>
      </c>
      <c r="AD1172">
        <v>0</v>
      </c>
      <c r="AE1172">
        <v>63.78</v>
      </c>
      <c r="AF1172">
        <v>0</v>
      </c>
      <c r="AG1172">
        <v>0</v>
      </c>
      <c r="AH1172">
        <v>0</v>
      </c>
      <c r="AI1172">
        <v>1</v>
      </c>
      <c r="AJ1172">
        <v>1</v>
      </c>
      <c r="AK1172">
        <v>1</v>
      </c>
      <c r="AL1172">
        <v>1</v>
      </c>
      <c r="AN1172">
        <v>0</v>
      </c>
      <c r="AO1172">
        <v>1</v>
      </c>
      <c r="AP1172">
        <v>0</v>
      </c>
      <c r="AQ1172">
        <v>0</v>
      </c>
      <c r="AR1172">
        <v>0</v>
      </c>
      <c r="AS1172" t="s">
        <v>3</v>
      </c>
      <c r="AT1172">
        <v>5.6</v>
      </c>
      <c r="AU1172" t="s">
        <v>3</v>
      </c>
      <c r="AV1172">
        <v>0</v>
      </c>
      <c r="AW1172">
        <v>2</v>
      </c>
      <c r="AX1172">
        <v>33037206</v>
      </c>
      <c r="AY1172">
        <v>1</v>
      </c>
      <c r="AZ1172">
        <v>0</v>
      </c>
      <c r="BA1172">
        <v>1113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CX1172">
        <f>Y1172*Source!I470</f>
        <v>1.0755919999999999</v>
      </c>
      <c r="CY1172">
        <f t="shared" si="174"/>
        <v>63.78</v>
      </c>
      <c r="CZ1172">
        <f t="shared" si="175"/>
        <v>63.78</v>
      </c>
      <c r="DA1172">
        <f t="shared" si="176"/>
        <v>1</v>
      </c>
      <c r="DB1172">
        <v>0</v>
      </c>
    </row>
    <row r="1173" spans="1:106" x14ac:dyDescent="0.2">
      <c r="A1173">
        <f>ROW(Source!A470)</f>
        <v>470</v>
      </c>
      <c r="B1173">
        <v>33034105</v>
      </c>
      <c r="C1173">
        <v>33037183</v>
      </c>
      <c r="D1173">
        <v>32517311</v>
      </c>
      <c r="E1173">
        <v>1</v>
      </c>
      <c r="F1173">
        <v>1</v>
      </c>
      <c r="G1173">
        <v>19</v>
      </c>
      <c r="H1173">
        <v>3</v>
      </c>
      <c r="I1173" t="s">
        <v>824</v>
      </c>
      <c r="J1173" t="s">
        <v>825</v>
      </c>
      <c r="K1173" t="s">
        <v>826</v>
      </c>
      <c r="L1173">
        <v>1348</v>
      </c>
      <c r="N1173">
        <v>1009</v>
      </c>
      <c r="O1173" t="s">
        <v>19</v>
      </c>
      <c r="P1173" t="s">
        <v>19</v>
      </c>
      <c r="Q1173">
        <v>1000</v>
      </c>
      <c r="W1173">
        <v>0</v>
      </c>
      <c r="X1173">
        <v>1471527661</v>
      </c>
      <c r="Y1173">
        <v>0.05</v>
      </c>
      <c r="AA1173">
        <v>4752.91</v>
      </c>
      <c r="AB1173">
        <v>0</v>
      </c>
      <c r="AC1173">
        <v>0</v>
      </c>
      <c r="AD1173">
        <v>0</v>
      </c>
      <c r="AE1173">
        <v>4752.91</v>
      </c>
      <c r="AF1173">
        <v>0</v>
      </c>
      <c r="AG1173">
        <v>0</v>
      </c>
      <c r="AH1173">
        <v>0</v>
      </c>
      <c r="AI1173">
        <v>1</v>
      </c>
      <c r="AJ1173">
        <v>1</v>
      </c>
      <c r="AK1173">
        <v>1</v>
      </c>
      <c r="AL1173">
        <v>1</v>
      </c>
      <c r="AN1173">
        <v>0</v>
      </c>
      <c r="AO1173">
        <v>1</v>
      </c>
      <c r="AP1173">
        <v>0</v>
      </c>
      <c r="AQ1173">
        <v>0</v>
      </c>
      <c r="AR1173">
        <v>0</v>
      </c>
      <c r="AS1173" t="s">
        <v>3</v>
      </c>
      <c r="AT1173">
        <v>0.05</v>
      </c>
      <c r="AU1173" t="s">
        <v>3</v>
      </c>
      <c r="AV1173">
        <v>0</v>
      </c>
      <c r="AW1173">
        <v>2</v>
      </c>
      <c r="AX1173">
        <v>33037205</v>
      </c>
      <c r="AY1173">
        <v>1</v>
      </c>
      <c r="AZ1173">
        <v>0</v>
      </c>
      <c r="BA1173">
        <v>1114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CX1173">
        <f>Y1173*Source!I470</f>
        <v>9.6035000000000009E-3</v>
      </c>
      <c r="CY1173">
        <f t="shared" si="174"/>
        <v>4752.91</v>
      </c>
      <c r="CZ1173">
        <f t="shared" si="175"/>
        <v>4752.91</v>
      </c>
      <c r="DA1173">
        <f t="shared" si="176"/>
        <v>1</v>
      </c>
      <c r="DB1173">
        <v>0</v>
      </c>
    </row>
    <row r="1174" spans="1:106" x14ac:dyDescent="0.2">
      <c r="A1174">
        <f>ROW(Source!A470)</f>
        <v>470</v>
      </c>
      <c r="B1174">
        <v>33034105</v>
      </c>
      <c r="C1174">
        <v>33037183</v>
      </c>
      <c r="D1174">
        <v>32519061</v>
      </c>
      <c r="E1174">
        <v>1</v>
      </c>
      <c r="F1174">
        <v>1</v>
      </c>
      <c r="G1174">
        <v>19</v>
      </c>
      <c r="H1174">
        <v>3</v>
      </c>
      <c r="I1174" t="s">
        <v>827</v>
      </c>
      <c r="J1174" t="s">
        <v>828</v>
      </c>
      <c r="K1174" t="s">
        <v>829</v>
      </c>
      <c r="L1174">
        <v>1339</v>
      </c>
      <c r="N1174">
        <v>1007</v>
      </c>
      <c r="O1174" t="s">
        <v>830</v>
      </c>
      <c r="P1174" t="s">
        <v>830</v>
      </c>
      <c r="Q1174">
        <v>1</v>
      </c>
      <c r="W1174">
        <v>0</v>
      </c>
      <c r="X1174">
        <v>1653821073</v>
      </c>
      <c r="Y1174">
        <v>1.75</v>
      </c>
      <c r="AA1174">
        <v>29.98</v>
      </c>
      <c r="AB1174">
        <v>0</v>
      </c>
      <c r="AC1174">
        <v>0</v>
      </c>
      <c r="AD1174">
        <v>0</v>
      </c>
      <c r="AE1174">
        <v>29.98</v>
      </c>
      <c r="AF1174">
        <v>0</v>
      </c>
      <c r="AG1174">
        <v>0</v>
      </c>
      <c r="AH1174">
        <v>0</v>
      </c>
      <c r="AI1174">
        <v>1</v>
      </c>
      <c r="AJ1174">
        <v>1</v>
      </c>
      <c r="AK1174">
        <v>1</v>
      </c>
      <c r="AL1174">
        <v>1</v>
      </c>
      <c r="AN1174">
        <v>0</v>
      </c>
      <c r="AO1174">
        <v>1</v>
      </c>
      <c r="AP1174">
        <v>0</v>
      </c>
      <c r="AQ1174">
        <v>0</v>
      </c>
      <c r="AR1174">
        <v>0</v>
      </c>
      <c r="AS1174" t="s">
        <v>3</v>
      </c>
      <c r="AT1174">
        <v>1.75</v>
      </c>
      <c r="AU1174" t="s">
        <v>3</v>
      </c>
      <c r="AV1174">
        <v>0</v>
      </c>
      <c r="AW1174">
        <v>2</v>
      </c>
      <c r="AX1174">
        <v>33037207</v>
      </c>
      <c r="AY1174">
        <v>1</v>
      </c>
      <c r="AZ1174">
        <v>0</v>
      </c>
      <c r="BA1174">
        <v>1115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CX1174">
        <f>Y1174*Source!I470</f>
        <v>0.33612249999999999</v>
      </c>
      <c r="CY1174">
        <f t="shared" si="174"/>
        <v>29.98</v>
      </c>
      <c r="CZ1174">
        <f t="shared" si="175"/>
        <v>29.98</v>
      </c>
      <c r="DA1174">
        <f t="shared" si="176"/>
        <v>1</v>
      </c>
      <c r="DB1174">
        <v>0</v>
      </c>
    </row>
    <row r="1175" spans="1:106" x14ac:dyDescent="0.2">
      <c r="A1175">
        <f>ROW(Source!A470)</f>
        <v>470</v>
      </c>
      <c r="B1175">
        <v>33034105</v>
      </c>
      <c r="C1175">
        <v>33037183</v>
      </c>
      <c r="D1175">
        <v>32517740</v>
      </c>
      <c r="E1175">
        <v>1</v>
      </c>
      <c r="F1175">
        <v>1</v>
      </c>
      <c r="G1175">
        <v>19</v>
      </c>
      <c r="H1175">
        <v>3</v>
      </c>
      <c r="I1175" t="s">
        <v>831</v>
      </c>
      <c r="J1175" t="s">
        <v>832</v>
      </c>
      <c r="K1175" t="s">
        <v>833</v>
      </c>
      <c r="L1175">
        <v>1339</v>
      </c>
      <c r="N1175">
        <v>1007</v>
      </c>
      <c r="O1175" t="s">
        <v>830</v>
      </c>
      <c r="P1175" t="s">
        <v>830</v>
      </c>
      <c r="Q1175">
        <v>1</v>
      </c>
      <c r="W1175">
        <v>0</v>
      </c>
      <c r="X1175">
        <v>-86784973</v>
      </c>
      <c r="Y1175">
        <v>0.08</v>
      </c>
      <c r="AA1175">
        <v>4993.7</v>
      </c>
      <c r="AB1175">
        <v>0</v>
      </c>
      <c r="AC1175">
        <v>0</v>
      </c>
      <c r="AD1175">
        <v>0</v>
      </c>
      <c r="AE1175">
        <v>4993.7</v>
      </c>
      <c r="AF1175">
        <v>0</v>
      </c>
      <c r="AG1175">
        <v>0</v>
      </c>
      <c r="AH1175">
        <v>0</v>
      </c>
      <c r="AI1175">
        <v>1</v>
      </c>
      <c r="AJ1175">
        <v>1</v>
      </c>
      <c r="AK1175">
        <v>1</v>
      </c>
      <c r="AL1175">
        <v>1</v>
      </c>
      <c r="AN1175">
        <v>0</v>
      </c>
      <c r="AO1175">
        <v>1</v>
      </c>
      <c r="AP1175">
        <v>0</v>
      </c>
      <c r="AQ1175">
        <v>0</v>
      </c>
      <c r="AR1175">
        <v>0</v>
      </c>
      <c r="AS1175" t="s">
        <v>3</v>
      </c>
      <c r="AT1175">
        <v>0.08</v>
      </c>
      <c r="AU1175" t="s">
        <v>3</v>
      </c>
      <c r="AV1175">
        <v>0</v>
      </c>
      <c r="AW1175">
        <v>2</v>
      </c>
      <c r="AX1175">
        <v>33037208</v>
      </c>
      <c r="AY1175">
        <v>1</v>
      </c>
      <c r="AZ1175">
        <v>0</v>
      </c>
      <c r="BA1175">
        <v>1116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CX1175">
        <f>Y1175*Source!I470</f>
        <v>1.53656E-2</v>
      </c>
      <c r="CY1175">
        <f t="shared" si="174"/>
        <v>4993.7</v>
      </c>
      <c r="CZ1175">
        <f t="shared" si="175"/>
        <v>4993.7</v>
      </c>
      <c r="DA1175">
        <f t="shared" si="176"/>
        <v>1</v>
      </c>
      <c r="DB1175">
        <v>0</v>
      </c>
    </row>
    <row r="1176" spans="1:106" x14ac:dyDescent="0.2">
      <c r="A1176">
        <f>ROW(Source!A470)</f>
        <v>470</v>
      </c>
      <c r="B1176">
        <v>33034105</v>
      </c>
      <c r="C1176">
        <v>33037183</v>
      </c>
      <c r="D1176">
        <v>32517729</v>
      </c>
      <c r="E1176">
        <v>1</v>
      </c>
      <c r="F1176">
        <v>1</v>
      </c>
      <c r="G1176">
        <v>19</v>
      </c>
      <c r="H1176">
        <v>3</v>
      </c>
      <c r="I1176" t="s">
        <v>834</v>
      </c>
      <c r="J1176" t="s">
        <v>835</v>
      </c>
      <c r="K1176" t="s">
        <v>836</v>
      </c>
      <c r="L1176">
        <v>1339</v>
      </c>
      <c r="N1176">
        <v>1007</v>
      </c>
      <c r="O1176" t="s">
        <v>830</v>
      </c>
      <c r="P1176" t="s">
        <v>830</v>
      </c>
      <c r="Q1176">
        <v>1</v>
      </c>
      <c r="W1176">
        <v>0</v>
      </c>
      <c r="X1176">
        <v>-36459073</v>
      </c>
      <c r="Y1176">
        <v>0.69</v>
      </c>
      <c r="AA1176">
        <v>3762.19</v>
      </c>
      <c r="AB1176">
        <v>0</v>
      </c>
      <c r="AC1176">
        <v>0</v>
      </c>
      <c r="AD1176">
        <v>0</v>
      </c>
      <c r="AE1176">
        <v>3762.19</v>
      </c>
      <c r="AF1176">
        <v>0</v>
      </c>
      <c r="AG1176">
        <v>0</v>
      </c>
      <c r="AH1176">
        <v>0</v>
      </c>
      <c r="AI1176">
        <v>1</v>
      </c>
      <c r="AJ1176">
        <v>1</v>
      </c>
      <c r="AK1176">
        <v>1</v>
      </c>
      <c r="AL1176">
        <v>1</v>
      </c>
      <c r="AN1176">
        <v>0</v>
      </c>
      <c r="AO1176">
        <v>1</v>
      </c>
      <c r="AP1176">
        <v>0</v>
      </c>
      <c r="AQ1176">
        <v>0</v>
      </c>
      <c r="AR1176">
        <v>0</v>
      </c>
      <c r="AS1176" t="s">
        <v>3</v>
      </c>
      <c r="AT1176">
        <v>0.69</v>
      </c>
      <c r="AU1176" t="s">
        <v>3</v>
      </c>
      <c r="AV1176">
        <v>0</v>
      </c>
      <c r="AW1176">
        <v>2</v>
      </c>
      <c r="AX1176">
        <v>33037209</v>
      </c>
      <c r="AY1176">
        <v>1</v>
      </c>
      <c r="AZ1176">
        <v>0</v>
      </c>
      <c r="BA1176">
        <v>1117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CX1176">
        <f>Y1176*Source!I470</f>
        <v>0.13252829999999999</v>
      </c>
      <c r="CY1176">
        <f t="shared" si="174"/>
        <v>3762.19</v>
      </c>
      <c r="CZ1176">
        <f t="shared" si="175"/>
        <v>3762.19</v>
      </c>
      <c r="DA1176">
        <f t="shared" si="176"/>
        <v>1</v>
      </c>
      <c r="DB1176">
        <v>0</v>
      </c>
    </row>
    <row r="1177" spans="1:106" x14ac:dyDescent="0.2">
      <c r="A1177">
        <f>ROW(Source!A470)</f>
        <v>470</v>
      </c>
      <c r="B1177">
        <v>33034105</v>
      </c>
      <c r="C1177">
        <v>33037183</v>
      </c>
      <c r="D1177">
        <v>32517783</v>
      </c>
      <c r="E1177">
        <v>1</v>
      </c>
      <c r="F1177">
        <v>1</v>
      </c>
      <c r="G1177">
        <v>19</v>
      </c>
      <c r="H1177">
        <v>3</v>
      </c>
      <c r="I1177" t="s">
        <v>837</v>
      </c>
      <c r="J1177" t="s">
        <v>838</v>
      </c>
      <c r="K1177" t="s">
        <v>839</v>
      </c>
      <c r="L1177">
        <v>1339</v>
      </c>
      <c r="N1177">
        <v>1007</v>
      </c>
      <c r="O1177" t="s">
        <v>830</v>
      </c>
      <c r="P1177" t="s">
        <v>830</v>
      </c>
      <c r="Q1177">
        <v>1</v>
      </c>
      <c r="W1177">
        <v>0</v>
      </c>
      <c r="X1177">
        <v>-1282603236</v>
      </c>
      <c r="Y1177">
        <v>0.2</v>
      </c>
      <c r="AA1177">
        <v>5631.96</v>
      </c>
      <c r="AB1177">
        <v>0</v>
      </c>
      <c r="AC1177">
        <v>0</v>
      </c>
      <c r="AD1177">
        <v>0</v>
      </c>
      <c r="AE1177">
        <v>5631.96</v>
      </c>
      <c r="AF1177">
        <v>0</v>
      </c>
      <c r="AG1177">
        <v>0</v>
      </c>
      <c r="AH1177">
        <v>0</v>
      </c>
      <c r="AI1177">
        <v>1</v>
      </c>
      <c r="AJ1177">
        <v>1</v>
      </c>
      <c r="AK1177">
        <v>1</v>
      </c>
      <c r="AL1177">
        <v>1</v>
      </c>
      <c r="AN1177">
        <v>0</v>
      </c>
      <c r="AO1177">
        <v>1</v>
      </c>
      <c r="AP1177">
        <v>0</v>
      </c>
      <c r="AQ1177">
        <v>0</v>
      </c>
      <c r="AR1177">
        <v>0</v>
      </c>
      <c r="AS1177" t="s">
        <v>3</v>
      </c>
      <c r="AT1177">
        <v>0.2</v>
      </c>
      <c r="AU1177" t="s">
        <v>3</v>
      </c>
      <c r="AV1177">
        <v>0</v>
      </c>
      <c r="AW1177">
        <v>2</v>
      </c>
      <c r="AX1177">
        <v>33037210</v>
      </c>
      <c r="AY1177">
        <v>1</v>
      </c>
      <c r="AZ1177">
        <v>0</v>
      </c>
      <c r="BA1177">
        <v>1118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CX1177">
        <f>Y1177*Source!I470</f>
        <v>3.8414000000000004E-2</v>
      </c>
      <c r="CY1177">
        <f t="shared" si="174"/>
        <v>5631.96</v>
      </c>
      <c r="CZ1177">
        <f t="shared" si="175"/>
        <v>5631.96</v>
      </c>
      <c r="DA1177">
        <f t="shared" si="176"/>
        <v>1</v>
      </c>
      <c r="DB1177">
        <v>0</v>
      </c>
    </row>
    <row r="1178" spans="1:106" x14ac:dyDescent="0.2">
      <c r="A1178">
        <f>ROW(Source!A470)</f>
        <v>470</v>
      </c>
      <c r="B1178">
        <v>33034105</v>
      </c>
      <c r="C1178">
        <v>33037183</v>
      </c>
      <c r="D1178">
        <v>32517784</v>
      </c>
      <c r="E1178">
        <v>1</v>
      </c>
      <c r="F1178">
        <v>1</v>
      </c>
      <c r="G1178">
        <v>19</v>
      </c>
      <c r="H1178">
        <v>3</v>
      </c>
      <c r="I1178" t="s">
        <v>840</v>
      </c>
      <c r="J1178" t="s">
        <v>841</v>
      </c>
      <c r="K1178" t="s">
        <v>842</v>
      </c>
      <c r="L1178">
        <v>1339</v>
      </c>
      <c r="N1178">
        <v>1007</v>
      </c>
      <c r="O1178" t="s">
        <v>830</v>
      </c>
      <c r="P1178" t="s">
        <v>830</v>
      </c>
      <c r="Q1178">
        <v>1</v>
      </c>
      <c r="W1178">
        <v>0</v>
      </c>
      <c r="X1178">
        <v>966492149</v>
      </c>
      <c r="Y1178">
        <v>0.69</v>
      </c>
      <c r="AA1178">
        <v>5631.96</v>
      </c>
      <c r="AB1178">
        <v>0</v>
      </c>
      <c r="AC1178">
        <v>0</v>
      </c>
      <c r="AD1178">
        <v>0</v>
      </c>
      <c r="AE1178">
        <v>5631.96</v>
      </c>
      <c r="AF1178">
        <v>0</v>
      </c>
      <c r="AG1178">
        <v>0</v>
      </c>
      <c r="AH1178">
        <v>0</v>
      </c>
      <c r="AI1178">
        <v>1</v>
      </c>
      <c r="AJ1178">
        <v>1</v>
      </c>
      <c r="AK1178">
        <v>1</v>
      </c>
      <c r="AL1178">
        <v>1</v>
      </c>
      <c r="AN1178">
        <v>0</v>
      </c>
      <c r="AO1178">
        <v>1</v>
      </c>
      <c r="AP1178">
        <v>0</v>
      </c>
      <c r="AQ1178">
        <v>0</v>
      </c>
      <c r="AR1178">
        <v>0</v>
      </c>
      <c r="AS1178" t="s">
        <v>3</v>
      </c>
      <c r="AT1178">
        <v>0.69</v>
      </c>
      <c r="AU1178" t="s">
        <v>3</v>
      </c>
      <c r="AV1178">
        <v>0</v>
      </c>
      <c r="AW1178">
        <v>2</v>
      </c>
      <c r="AX1178">
        <v>33037211</v>
      </c>
      <c r="AY1178">
        <v>1</v>
      </c>
      <c r="AZ1178">
        <v>0</v>
      </c>
      <c r="BA1178">
        <v>1119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CX1178">
        <f>Y1178*Source!I470</f>
        <v>0.13252829999999999</v>
      </c>
      <c r="CY1178">
        <f t="shared" si="174"/>
        <v>5631.96</v>
      </c>
      <c r="CZ1178">
        <f t="shared" si="175"/>
        <v>5631.96</v>
      </c>
      <c r="DA1178">
        <f t="shared" si="176"/>
        <v>1</v>
      </c>
      <c r="DB1178">
        <v>0</v>
      </c>
    </row>
    <row r="1179" spans="1:106" x14ac:dyDescent="0.2">
      <c r="A1179">
        <f>ROW(Source!A470)</f>
        <v>470</v>
      </c>
      <c r="B1179">
        <v>33034105</v>
      </c>
      <c r="C1179">
        <v>33037183</v>
      </c>
      <c r="D1179">
        <v>32519911</v>
      </c>
      <c r="E1179">
        <v>1</v>
      </c>
      <c r="F1179">
        <v>1</v>
      </c>
      <c r="G1179">
        <v>19</v>
      </c>
      <c r="H1179">
        <v>3</v>
      </c>
      <c r="I1179" t="s">
        <v>843</v>
      </c>
      <c r="J1179" t="s">
        <v>844</v>
      </c>
      <c r="K1179" t="s">
        <v>845</v>
      </c>
      <c r="L1179">
        <v>1339</v>
      </c>
      <c r="N1179">
        <v>1007</v>
      </c>
      <c r="O1179" t="s">
        <v>830</v>
      </c>
      <c r="P1179" t="s">
        <v>830</v>
      </c>
      <c r="Q1179">
        <v>1</v>
      </c>
      <c r="W1179">
        <v>0</v>
      </c>
      <c r="X1179">
        <v>-1613524913</v>
      </c>
      <c r="Y1179">
        <v>102</v>
      </c>
      <c r="AA1179">
        <v>3195.93</v>
      </c>
      <c r="AB1179">
        <v>0</v>
      </c>
      <c r="AC1179">
        <v>0</v>
      </c>
      <c r="AD1179">
        <v>0</v>
      </c>
      <c r="AE1179">
        <v>3195.93</v>
      </c>
      <c r="AF1179">
        <v>0</v>
      </c>
      <c r="AG1179">
        <v>0</v>
      </c>
      <c r="AH1179">
        <v>0</v>
      </c>
      <c r="AI1179">
        <v>1</v>
      </c>
      <c r="AJ1179">
        <v>1</v>
      </c>
      <c r="AK1179">
        <v>1</v>
      </c>
      <c r="AL1179">
        <v>1</v>
      </c>
      <c r="AN1179">
        <v>0</v>
      </c>
      <c r="AO1179">
        <v>1</v>
      </c>
      <c r="AP1179">
        <v>0</v>
      </c>
      <c r="AQ1179">
        <v>0</v>
      </c>
      <c r="AR1179">
        <v>0</v>
      </c>
      <c r="AS1179" t="s">
        <v>3</v>
      </c>
      <c r="AT1179">
        <v>102</v>
      </c>
      <c r="AU1179" t="s">
        <v>3</v>
      </c>
      <c r="AV1179">
        <v>0</v>
      </c>
      <c r="AW1179">
        <v>2</v>
      </c>
      <c r="AX1179">
        <v>33037212</v>
      </c>
      <c r="AY1179">
        <v>1</v>
      </c>
      <c r="AZ1179">
        <v>0</v>
      </c>
      <c r="BA1179">
        <v>1120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CX1179">
        <f>Y1179*Source!I470</f>
        <v>19.591139999999999</v>
      </c>
      <c r="CY1179">
        <f t="shared" si="174"/>
        <v>3195.93</v>
      </c>
      <c r="CZ1179">
        <f t="shared" si="175"/>
        <v>3195.93</v>
      </c>
      <c r="DA1179">
        <f t="shared" si="176"/>
        <v>1</v>
      </c>
      <c r="DB1179">
        <v>0</v>
      </c>
    </row>
    <row r="1180" spans="1:106" x14ac:dyDescent="0.2">
      <c r="A1180">
        <f>ROW(Source!A470)</f>
        <v>470</v>
      </c>
      <c r="B1180">
        <v>33034105</v>
      </c>
      <c r="C1180">
        <v>33037183</v>
      </c>
      <c r="D1180">
        <v>32521663</v>
      </c>
      <c r="E1180">
        <v>1</v>
      </c>
      <c r="F1180">
        <v>1</v>
      </c>
      <c r="G1180">
        <v>19</v>
      </c>
      <c r="H1180">
        <v>3</v>
      </c>
      <c r="I1180" t="s">
        <v>846</v>
      </c>
      <c r="J1180" t="s">
        <v>847</v>
      </c>
      <c r="K1180" t="s">
        <v>848</v>
      </c>
      <c r="L1180">
        <v>1327</v>
      </c>
      <c r="N1180">
        <v>1005</v>
      </c>
      <c r="O1180" t="s">
        <v>823</v>
      </c>
      <c r="P1180" t="s">
        <v>823</v>
      </c>
      <c r="Q1180">
        <v>1</v>
      </c>
      <c r="W1180">
        <v>0</v>
      </c>
      <c r="X1180">
        <v>603730207</v>
      </c>
      <c r="Y1180">
        <v>49.5</v>
      </c>
      <c r="AA1180">
        <v>207.09</v>
      </c>
      <c r="AB1180">
        <v>0</v>
      </c>
      <c r="AC1180">
        <v>0</v>
      </c>
      <c r="AD1180">
        <v>0</v>
      </c>
      <c r="AE1180">
        <v>207.09</v>
      </c>
      <c r="AF1180">
        <v>0</v>
      </c>
      <c r="AG1180">
        <v>0</v>
      </c>
      <c r="AH1180">
        <v>0</v>
      </c>
      <c r="AI1180">
        <v>1</v>
      </c>
      <c r="AJ1180">
        <v>1</v>
      </c>
      <c r="AK1180">
        <v>1</v>
      </c>
      <c r="AL1180">
        <v>1</v>
      </c>
      <c r="AN1180">
        <v>0</v>
      </c>
      <c r="AO1180">
        <v>1</v>
      </c>
      <c r="AP1180">
        <v>0</v>
      </c>
      <c r="AQ1180">
        <v>0</v>
      </c>
      <c r="AR1180">
        <v>0</v>
      </c>
      <c r="AS1180" t="s">
        <v>3</v>
      </c>
      <c r="AT1180">
        <v>49.5</v>
      </c>
      <c r="AU1180" t="s">
        <v>3</v>
      </c>
      <c r="AV1180">
        <v>0</v>
      </c>
      <c r="AW1180">
        <v>2</v>
      </c>
      <c r="AX1180">
        <v>33037213</v>
      </c>
      <c r="AY1180">
        <v>1</v>
      </c>
      <c r="AZ1180">
        <v>0</v>
      </c>
      <c r="BA1180">
        <v>1121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CX1180">
        <f>Y1180*Source!I470</f>
        <v>9.5074649999999998</v>
      </c>
      <c r="CY1180">
        <f t="shared" si="174"/>
        <v>207.09</v>
      </c>
      <c r="CZ1180">
        <f t="shared" si="175"/>
        <v>207.09</v>
      </c>
      <c r="DA1180">
        <f t="shared" si="176"/>
        <v>1</v>
      </c>
      <c r="DB1180">
        <v>0</v>
      </c>
    </row>
    <row r="1181" spans="1:106" x14ac:dyDescent="0.2">
      <c r="A1181">
        <f>ROW(Source!A473)</f>
        <v>473</v>
      </c>
      <c r="B1181">
        <v>33034105</v>
      </c>
      <c r="C1181">
        <v>33037216</v>
      </c>
      <c r="D1181">
        <v>32505425</v>
      </c>
      <c r="E1181">
        <v>19</v>
      </c>
      <c r="F1181">
        <v>1</v>
      </c>
      <c r="G1181">
        <v>19</v>
      </c>
      <c r="H1181">
        <v>1</v>
      </c>
      <c r="I1181" t="s">
        <v>795</v>
      </c>
      <c r="J1181" t="s">
        <v>3</v>
      </c>
      <c r="K1181" t="s">
        <v>796</v>
      </c>
      <c r="L1181">
        <v>1191</v>
      </c>
      <c r="N1181">
        <v>1013</v>
      </c>
      <c r="O1181" t="s">
        <v>797</v>
      </c>
      <c r="P1181" t="s">
        <v>797</v>
      </c>
      <c r="Q1181">
        <v>1</v>
      </c>
      <c r="W1181">
        <v>0</v>
      </c>
      <c r="X1181">
        <v>476480486</v>
      </c>
      <c r="Y1181">
        <v>36.11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1</v>
      </c>
      <c r="AJ1181">
        <v>1</v>
      </c>
      <c r="AK1181">
        <v>1</v>
      </c>
      <c r="AL1181">
        <v>1</v>
      </c>
      <c r="AN1181">
        <v>0</v>
      </c>
      <c r="AO1181">
        <v>1</v>
      </c>
      <c r="AP1181">
        <v>0</v>
      </c>
      <c r="AQ1181">
        <v>0</v>
      </c>
      <c r="AR1181">
        <v>0</v>
      </c>
      <c r="AS1181" t="s">
        <v>3</v>
      </c>
      <c r="AT1181">
        <v>36.11</v>
      </c>
      <c r="AU1181" t="s">
        <v>3</v>
      </c>
      <c r="AV1181">
        <v>1</v>
      </c>
      <c r="AW1181">
        <v>2</v>
      </c>
      <c r="AX1181">
        <v>33037222</v>
      </c>
      <c r="AY1181">
        <v>1</v>
      </c>
      <c r="AZ1181">
        <v>0</v>
      </c>
      <c r="BA1181">
        <v>1122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CX1181">
        <f>Y1181*Source!I473</f>
        <v>2.4518689999999999</v>
      </c>
      <c r="CY1181">
        <f>AD1181</f>
        <v>0</v>
      </c>
      <c r="CZ1181">
        <f>AH1181</f>
        <v>0</v>
      </c>
      <c r="DA1181">
        <f>AL1181</f>
        <v>1</v>
      </c>
      <c r="DB1181">
        <v>0</v>
      </c>
    </row>
    <row r="1182" spans="1:106" x14ac:dyDescent="0.2">
      <c r="A1182">
        <f>ROW(Source!A473)</f>
        <v>473</v>
      </c>
      <c r="B1182">
        <v>33034105</v>
      </c>
      <c r="C1182">
        <v>33037216</v>
      </c>
      <c r="D1182">
        <v>32516754</v>
      </c>
      <c r="E1182">
        <v>1</v>
      </c>
      <c r="F1182">
        <v>1</v>
      </c>
      <c r="G1182">
        <v>19</v>
      </c>
      <c r="H1182">
        <v>2</v>
      </c>
      <c r="I1182" t="s">
        <v>798</v>
      </c>
      <c r="J1182" t="s">
        <v>799</v>
      </c>
      <c r="K1182" t="s">
        <v>800</v>
      </c>
      <c r="L1182">
        <v>1368</v>
      </c>
      <c r="N1182">
        <v>1011</v>
      </c>
      <c r="O1182" t="s">
        <v>801</v>
      </c>
      <c r="P1182" t="s">
        <v>801</v>
      </c>
      <c r="Q1182">
        <v>1</v>
      </c>
      <c r="W1182">
        <v>0</v>
      </c>
      <c r="X1182">
        <v>-1683917449</v>
      </c>
      <c r="Y1182">
        <v>21.91</v>
      </c>
      <c r="AA1182">
        <v>0</v>
      </c>
      <c r="AB1182">
        <v>70.98</v>
      </c>
      <c r="AC1182">
        <v>6.52</v>
      </c>
      <c r="AD1182">
        <v>0</v>
      </c>
      <c r="AE1182">
        <v>0</v>
      </c>
      <c r="AF1182">
        <v>70.98</v>
      </c>
      <c r="AG1182">
        <v>6.52</v>
      </c>
      <c r="AH1182">
        <v>0</v>
      </c>
      <c r="AI1182">
        <v>1</v>
      </c>
      <c r="AJ1182">
        <v>1</v>
      </c>
      <c r="AK1182">
        <v>1</v>
      </c>
      <c r="AL1182">
        <v>1</v>
      </c>
      <c r="AN1182">
        <v>0</v>
      </c>
      <c r="AO1182">
        <v>1</v>
      </c>
      <c r="AP1182">
        <v>0</v>
      </c>
      <c r="AQ1182">
        <v>0</v>
      </c>
      <c r="AR1182">
        <v>0</v>
      </c>
      <c r="AS1182" t="s">
        <v>3</v>
      </c>
      <c r="AT1182">
        <v>21.91</v>
      </c>
      <c r="AU1182" t="s">
        <v>3</v>
      </c>
      <c r="AV1182">
        <v>0</v>
      </c>
      <c r="AW1182">
        <v>2</v>
      </c>
      <c r="AX1182">
        <v>33037223</v>
      </c>
      <c r="AY1182">
        <v>1</v>
      </c>
      <c r="AZ1182">
        <v>0</v>
      </c>
      <c r="BA1182">
        <v>1123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CX1182">
        <f>Y1182*Source!I473</f>
        <v>1.487689</v>
      </c>
      <c r="CY1182">
        <f>AB1182</f>
        <v>70.98</v>
      </c>
      <c r="CZ1182">
        <f>AF1182</f>
        <v>70.98</v>
      </c>
      <c r="DA1182">
        <f>AJ1182</f>
        <v>1</v>
      </c>
      <c r="DB1182">
        <v>0</v>
      </c>
    </row>
    <row r="1183" spans="1:106" x14ac:dyDescent="0.2">
      <c r="A1183">
        <f>ROW(Source!A473)</f>
        <v>473</v>
      </c>
      <c r="B1183">
        <v>33034105</v>
      </c>
      <c r="C1183">
        <v>33037216</v>
      </c>
      <c r="D1183">
        <v>32518977</v>
      </c>
      <c r="E1183">
        <v>1</v>
      </c>
      <c r="F1183">
        <v>1</v>
      </c>
      <c r="G1183">
        <v>19</v>
      </c>
      <c r="H1183">
        <v>3</v>
      </c>
      <c r="I1183" t="s">
        <v>802</v>
      </c>
      <c r="J1183" t="s">
        <v>803</v>
      </c>
      <c r="K1183" t="s">
        <v>804</v>
      </c>
      <c r="L1183">
        <v>1348</v>
      </c>
      <c r="N1183">
        <v>1009</v>
      </c>
      <c r="O1183" t="s">
        <v>19</v>
      </c>
      <c r="P1183" t="s">
        <v>19</v>
      </c>
      <c r="Q1183">
        <v>1000</v>
      </c>
      <c r="W1183">
        <v>0</v>
      </c>
      <c r="X1183">
        <v>-1592467254</v>
      </c>
      <c r="Y1183">
        <v>0.03</v>
      </c>
      <c r="AA1183">
        <v>117442.26</v>
      </c>
      <c r="AB1183">
        <v>0</v>
      </c>
      <c r="AC1183">
        <v>0</v>
      </c>
      <c r="AD1183">
        <v>0</v>
      </c>
      <c r="AE1183">
        <v>117442.26</v>
      </c>
      <c r="AF1183">
        <v>0</v>
      </c>
      <c r="AG1183">
        <v>0</v>
      </c>
      <c r="AH1183">
        <v>0</v>
      </c>
      <c r="AI1183">
        <v>1</v>
      </c>
      <c r="AJ1183">
        <v>1</v>
      </c>
      <c r="AK1183">
        <v>1</v>
      </c>
      <c r="AL1183">
        <v>1</v>
      </c>
      <c r="AN1183">
        <v>0</v>
      </c>
      <c r="AO1183">
        <v>1</v>
      </c>
      <c r="AP1183">
        <v>0</v>
      </c>
      <c r="AQ1183">
        <v>0</v>
      </c>
      <c r="AR1183">
        <v>0</v>
      </c>
      <c r="AS1183" t="s">
        <v>3</v>
      </c>
      <c r="AT1183">
        <v>0.03</v>
      </c>
      <c r="AU1183" t="s">
        <v>3</v>
      </c>
      <c r="AV1183">
        <v>0</v>
      </c>
      <c r="AW1183">
        <v>2</v>
      </c>
      <c r="AX1183">
        <v>33037224</v>
      </c>
      <c r="AY1183">
        <v>1</v>
      </c>
      <c r="AZ1183">
        <v>0</v>
      </c>
      <c r="BA1183">
        <v>1124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CX1183">
        <f>Y1183*Source!I473</f>
        <v>2.0370000000000002E-3</v>
      </c>
      <c r="CY1183">
        <f>AA1183</f>
        <v>117442.26</v>
      </c>
      <c r="CZ1183">
        <f>AE1183</f>
        <v>117442.26</v>
      </c>
      <c r="DA1183">
        <f>AI1183</f>
        <v>1</v>
      </c>
      <c r="DB1183">
        <v>0</v>
      </c>
    </row>
    <row r="1184" spans="1:106" x14ac:dyDescent="0.2">
      <c r="A1184">
        <f>ROW(Source!A473)</f>
        <v>473</v>
      </c>
      <c r="B1184">
        <v>33034105</v>
      </c>
      <c r="C1184">
        <v>33037216</v>
      </c>
      <c r="D1184">
        <v>32520163</v>
      </c>
      <c r="E1184">
        <v>1</v>
      </c>
      <c r="F1184">
        <v>1</v>
      </c>
      <c r="G1184">
        <v>19</v>
      </c>
      <c r="H1184">
        <v>3</v>
      </c>
      <c r="I1184" t="s">
        <v>25</v>
      </c>
      <c r="J1184" t="s">
        <v>27</v>
      </c>
      <c r="K1184" t="s">
        <v>26</v>
      </c>
      <c r="L1184">
        <v>1348</v>
      </c>
      <c r="N1184">
        <v>1009</v>
      </c>
      <c r="O1184" t="s">
        <v>19</v>
      </c>
      <c r="P1184" t="s">
        <v>19</v>
      </c>
      <c r="Q1184">
        <v>1000</v>
      </c>
      <c r="W1184">
        <v>0</v>
      </c>
      <c r="X1184">
        <v>-1467733540</v>
      </c>
      <c r="Y1184">
        <v>1</v>
      </c>
      <c r="AA1184">
        <v>53410.15</v>
      </c>
      <c r="AB1184">
        <v>0</v>
      </c>
      <c r="AC1184">
        <v>0</v>
      </c>
      <c r="AD1184">
        <v>0</v>
      </c>
      <c r="AE1184">
        <v>53410.15</v>
      </c>
      <c r="AF1184">
        <v>0</v>
      </c>
      <c r="AG1184">
        <v>0</v>
      </c>
      <c r="AH1184">
        <v>0</v>
      </c>
      <c r="AI1184">
        <v>1</v>
      </c>
      <c r="AJ1184">
        <v>1</v>
      </c>
      <c r="AK1184">
        <v>1</v>
      </c>
      <c r="AL1184">
        <v>1</v>
      </c>
      <c r="AN1184">
        <v>0</v>
      </c>
      <c r="AO1184">
        <v>1</v>
      </c>
      <c r="AP1184">
        <v>0</v>
      </c>
      <c r="AQ1184">
        <v>0</v>
      </c>
      <c r="AR1184">
        <v>0</v>
      </c>
      <c r="AS1184" t="s">
        <v>3</v>
      </c>
      <c r="AT1184">
        <v>1</v>
      </c>
      <c r="AU1184" t="s">
        <v>3</v>
      </c>
      <c r="AV1184">
        <v>0</v>
      </c>
      <c r="AW1184">
        <v>2</v>
      </c>
      <c r="AX1184">
        <v>33037225</v>
      </c>
      <c r="AY1184">
        <v>1</v>
      </c>
      <c r="AZ1184">
        <v>0</v>
      </c>
      <c r="BA1184">
        <v>1125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CX1184">
        <f>Y1184*Source!I473</f>
        <v>6.7900000000000002E-2</v>
      </c>
      <c r="CY1184">
        <f>AA1184</f>
        <v>53410.15</v>
      </c>
      <c r="CZ1184">
        <f>AE1184</f>
        <v>53410.15</v>
      </c>
      <c r="DA1184">
        <f>AI1184</f>
        <v>1</v>
      </c>
      <c r="DB1184">
        <v>0</v>
      </c>
    </row>
    <row r="1185" spans="1:106" x14ac:dyDescent="0.2">
      <c r="A1185">
        <f>ROW(Source!A473)</f>
        <v>473</v>
      </c>
      <c r="B1185">
        <v>33034105</v>
      </c>
      <c r="C1185">
        <v>33037216</v>
      </c>
      <c r="D1185">
        <v>32520163</v>
      </c>
      <c r="E1185">
        <v>1</v>
      </c>
      <c r="F1185">
        <v>1</v>
      </c>
      <c r="G1185">
        <v>19</v>
      </c>
      <c r="H1185">
        <v>3</v>
      </c>
      <c r="I1185" t="s">
        <v>25</v>
      </c>
      <c r="J1185" t="s">
        <v>27</v>
      </c>
      <c r="K1185" t="s">
        <v>26</v>
      </c>
      <c r="L1185">
        <v>1348</v>
      </c>
      <c r="N1185">
        <v>1009</v>
      </c>
      <c r="O1185" t="s">
        <v>19</v>
      </c>
      <c r="P1185" t="s">
        <v>19</v>
      </c>
      <c r="Q1185">
        <v>1000</v>
      </c>
      <c r="W1185">
        <v>0</v>
      </c>
      <c r="X1185">
        <v>-1467733540</v>
      </c>
      <c r="Y1185">
        <v>-1</v>
      </c>
      <c r="AA1185">
        <v>53410.15</v>
      </c>
      <c r="AB1185">
        <v>0</v>
      </c>
      <c r="AC1185">
        <v>0</v>
      </c>
      <c r="AD1185">
        <v>0</v>
      </c>
      <c r="AE1185">
        <v>53410.15</v>
      </c>
      <c r="AF1185">
        <v>0</v>
      </c>
      <c r="AG1185">
        <v>0</v>
      </c>
      <c r="AH1185">
        <v>0</v>
      </c>
      <c r="AI1185">
        <v>1</v>
      </c>
      <c r="AJ1185">
        <v>1</v>
      </c>
      <c r="AK1185">
        <v>1</v>
      </c>
      <c r="AL1185">
        <v>1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 t="s">
        <v>3</v>
      </c>
      <c r="AT1185">
        <v>-1</v>
      </c>
      <c r="AU1185" t="s">
        <v>3</v>
      </c>
      <c r="AV1185">
        <v>0</v>
      </c>
      <c r="AW1185">
        <v>1</v>
      </c>
      <c r="AX1185">
        <v>-1</v>
      </c>
      <c r="AY1185">
        <v>0</v>
      </c>
      <c r="AZ1185">
        <v>0</v>
      </c>
      <c r="BA1185" t="s">
        <v>3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CX1185">
        <f>Y1185*Source!I473</f>
        <v>-6.7900000000000002E-2</v>
      </c>
      <c r="CY1185">
        <f>AA1185</f>
        <v>53410.15</v>
      </c>
      <c r="CZ1185">
        <f>AE1185</f>
        <v>53410.15</v>
      </c>
      <c r="DA1185">
        <f>AI1185</f>
        <v>1</v>
      </c>
      <c r="DB1185">
        <v>0</v>
      </c>
    </row>
    <row r="1186" spans="1:106" x14ac:dyDescent="0.2">
      <c r="A1186">
        <f>ROW(Source!A475)</f>
        <v>475</v>
      </c>
      <c r="B1186">
        <v>33034105</v>
      </c>
      <c r="C1186">
        <v>33037227</v>
      </c>
      <c r="D1186">
        <v>32505425</v>
      </c>
      <c r="E1186">
        <v>19</v>
      </c>
      <c r="F1186">
        <v>1</v>
      </c>
      <c r="G1186">
        <v>19</v>
      </c>
      <c r="H1186">
        <v>1</v>
      </c>
      <c r="I1186" t="s">
        <v>795</v>
      </c>
      <c r="J1186" t="s">
        <v>3</v>
      </c>
      <c r="K1186" t="s">
        <v>796</v>
      </c>
      <c r="L1186">
        <v>1191</v>
      </c>
      <c r="N1186">
        <v>1013</v>
      </c>
      <c r="O1186" t="s">
        <v>797</v>
      </c>
      <c r="P1186" t="s">
        <v>797</v>
      </c>
      <c r="Q1186">
        <v>1</v>
      </c>
      <c r="W1186">
        <v>0</v>
      </c>
      <c r="X1186">
        <v>476480486</v>
      </c>
      <c r="Y1186">
        <v>453.1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1</v>
      </c>
      <c r="AJ1186">
        <v>1</v>
      </c>
      <c r="AK1186">
        <v>1</v>
      </c>
      <c r="AL1186">
        <v>1</v>
      </c>
      <c r="AN1186">
        <v>0</v>
      </c>
      <c r="AO1186">
        <v>1</v>
      </c>
      <c r="AP1186">
        <v>0</v>
      </c>
      <c r="AQ1186">
        <v>0</v>
      </c>
      <c r="AR1186">
        <v>0</v>
      </c>
      <c r="AS1186" t="s">
        <v>3</v>
      </c>
      <c r="AT1186">
        <v>453.1</v>
      </c>
      <c r="AU1186" t="s">
        <v>3</v>
      </c>
      <c r="AV1186">
        <v>1</v>
      </c>
      <c r="AW1186">
        <v>2</v>
      </c>
      <c r="AX1186">
        <v>33037243</v>
      </c>
      <c r="AY1186">
        <v>1</v>
      </c>
      <c r="AZ1186">
        <v>0</v>
      </c>
      <c r="BA1186">
        <v>1126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CX1186">
        <f>Y1186*Source!I475</f>
        <v>4.1866440000000003</v>
      </c>
      <c r="CY1186">
        <f>AD1186</f>
        <v>0</v>
      </c>
      <c r="CZ1186">
        <f>AH1186</f>
        <v>0</v>
      </c>
      <c r="DA1186">
        <f>AL1186</f>
        <v>1</v>
      </c>
      <c r="DB1186">
        <v>0</v>
      </c>
    </row>
    <row r="1187" spans="1:106" x14ac:dyDescent="0.2">
      <c r="A1187">
        <f>ROW(Source!A475)</f>
        <v>475</v>
      </c>
      <c r="B1187">
        <v>33034105</v>
      </c>
      <c r="C1187">
        <v>33037227</v>
      </c>
      <c r="D1187">
        <v>32517073</v>
      </c>
      <c r="E1187">
        <v>1</v>
      </c>
      <c r="F1187">
        <v>1</v>
      </c>
      <c r="G1187">
        <v>19</v>
      </c>
      <c r="H1187">
        <v>2</v>
      </c>
      <c r="I1187" t="s">
        <v>805</v>
      </c>
      <c r="J1187" t="s">
        <v>806</v>
      </c>
      <c r="K1187" t="s">
        <v>807</v>
      </c>
      <c r="L1187">
        <v>1368</v>
      </c>
      <c r="N1187">
        <v>1011</v>
      </c>
      <c r="O1187" t="s">
        <v>801</v>
      </c>
      <c r="P1187" t="s">
        <v>801</v>
      </c>
      <c r="Q1187">
        <v>1</v>
      </c>
      <c r="W1187">
        <v>0</v>
      </c>
      <c r="X1187">
        <v>-865246060</v>
      </c>
      <c r="Y1187">
        <v>1.38</v>
      </c>
      <c r="AA1187">
        <v>0</v>
      </c>
      <c r="AB1187">
        <v>3.37</v>
      </c>
      <c r="AC1187">
        <v>0.85</v>
      </c>
      <c r="AD1187">
        <v>0</v>
      </c>
      <c r="AE1187">
        <v>0</v>
      </c>
      <c r="AF1187">
        <v>3.37</v>
      </c>
      <c r="AG1187">
        <v>0.85</v>
      </c>
      <c r="AH1187">
        <v>0</v>
      </c>
      <c r="AI1187">
        <v>1</v>
      </c>
      <c r="AJ1187">
        <v>1</v>
      </c>
      <c r="AK1187">
        <v>1</v>
      </c>
      <c r="AL1187">
        <v>1</v>
      </c>
      <c r="AN1187">
        <v>0</v>
      </c>
      <c r="AO1187">
        <v>1</v>
      </c>
      <c r="AP1187">
        <v>0</v>
      </c>
      <c r="AQ1187">
        <v>0</v>
      </c>
      <c r="AR1187">
        <v>0</v>
      </c>
      <c r="AS1187" t="s">
        <v>3</v>
      </c>
      <c r="AT1187">
        <v>1.38</v>
      </c>
      <c r="AU1187" t="s">
        <v>3</v>
      </c>
      <c r="AV1187">
        <v>0</v>
      </c>
      <c r="AW1187">
        <v>2</v>
      </c>
      <c r="AX1187">
        <v>33037244</v>
      </c>
      <c r="AY1187">
        <v>1</v>
      </c>
      <c r="AZ1187">
        <v>0</v>
      </c>
      <c r="BA1187">
        <v>1127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CX1187">
        <f>Y1187*Source!I475</f>
        <v>1.2751199999999999E-2</v>
      </c>
      <c r="CY1187">
        <f>AB1187</f>
        <v>3.37</v>
      </c>
      <c r="CZ1187">
        <f>AF1187</f>
        <v>3.37</v>
      </c>
      <c r="DA1187">
        <f>AJ1187</f>
        <v>1</v>
      </c>
      <c r="DB1187">
        <v>0</v>
      </c>
    </row>
    <row r="1188" spans="1:106" x14ac:dyDescent="0.2">
      <c r="A1188">
        <f>ROW(Source!A475)</f>
        <v>475</v>
      </c>
      <c r="B1188">
        <v>33034105</v>
      </c>
      <c r="C1188">
        <v>33037227</v>
      </c>
      <c r="D1188">
        <v>32516433</v>
      </c>
      <c r="E1188">
        <v>1</v>
      </c>
      <c r="F1188">
        <v>1</v>
      </c>
      <c r="G1188">
        <v>19</v>
      </c>
      <c r="H1188">
        <v>2</v>
      </c>
      <c r="I1188" t="s">
        <v>808</v>
      </c>
      <c r="J1188" t="s">
        <v>809</v>
      </c>
      <c r="K1188" t="s">
        <v>810</v>
      </c>
      <c r="L1188">
        <v>1368</v>
      </c>
      <c r="N1188">
        <v>1011</v>
      </c>
      <c r="O1188" t="s">
        <v>801</v>
      </c>
      <c r="P1188" t="s">
        <v>801</v>
      </c>
      <c r="Q1188">
        <v>1</v>
      </c>
      <c r="W1188">
        <v>0</v>
      </c>
      <c r="X1188">
        <v>1483315828</v>
      </c>
      <c r="Y1188">
        <v>0.31</v>
      </c>
      <c r="AA1188">
        <v>0</v>
      </c>
      <c r="AB1188">
        <v>566.44000000000005</v>
      </c>
      <c r="AC1188">
        <v>281.27999999999997</v>
      </c>
      <c r="AD1188">
        <v>0</v>
      </c>
      <c r="AE1188">
        <v>0</v>
      </c>
      <c r="AF1188">
        <v>566.44000000000005</v>
      </c>
      <c r="AG1188">
        <v>281.27999999999997</v>
      </c>
      <c r="AH1188">
        <v>0</v>
      </c>
      <c r="AI1188">
        <v>1</v>
      </c>
      <c r="AJ1188">
        <v>1</v>
      </c>
      <c r="AK1188">
        <v>1</v>
      </c>
      <c r="AL1188">
        <v>1</v>
      </c>
      <c r="AN1188">
        <v>0</v>
      </c>
      <c r="AO1188">
        <v>1</v>
      </c>
      <c r="AP1188">
        <v>0</v>
      </c>
      <c r="AQ1188">
        <v>0</v>
      </c>
      <c r="AR1188">
        <v>0</v>
      </c>
      <c r="AS1188" t="s">
        <v>3</v>
      </c>
      <c r="AT1188">
        <v>0.31</v>
      </c>
      <c r="AU1188" t="s">
        <v>3</v>
      </c>
      <c r="AV1188">
        <v>0</v>
      </c>
      <c r="AW1188">
        <v>2</v>
      </c>
      <c r="AX1188">
        <v>33037245</v>
      </c>
      <c r="AY1188">
        <v>1</v>
      </c>
      <c r="AZ1188">
        <v>0</v>
      </c>
      <c r="BA1188">
        <v>1128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CX1188">
        <f>Y1188*Source!I475</f>
        <v>2.8644E-3</v>
      </c>
      <c r="CY1188">
        <f>AB1188</f>
        <v>566.44000000000005</v>
      </c>
      <c r="CZ1188">
        <f>AF1188</f>
        <v>566.44000000000005</v>
      </c>
      <c r="DA1188">
        <f>AJ1188</f>
        <v>1</v>
      </c>
      <c r="DB1188">
        <v>0</v>
      </c>
    </row>
    <row r="1189" spans="1:106" x14ac:dyDescent="0.2">
      <c r="A1189">
        <f>ROW(Source!A475)</f>
        <v>475</v>
      </c>
      <c r="B1189">
        <v>33034105</v>
      </c>
      <c r="C1189">
        <v>33037227</v>
      </c>
      <c r="D1189">
        <v>32516599</v>
      </c>
      <c r="E1189">
        <v>1</v>
      </c>
      <c r="F1189">
        <v>1</v>
      </c>
      <c r="G1189">
        <v>19</v>
      </c>
      <c r="H1189">
        <v>2</v>
      </c>
      <c r="I1189" t="s">
        <v>811</v>
      </c>
      <c r="J1189" t="s">
        <v>812</v>
      </c>
      <c r="K1189" t="s">
        <v>813</v>
      </c>
      <c r="L1189">
        <v>1368</v>
      </c>
      <c r="N1189">
        <v>1011</v>
      </c>
      <c r="O1189" t="s">
        <v>801</v>
      </c>
      <c r="P1189" t="s">
        <v>801</v>
      </c>
      <c r="Q1189">
        <v>1</v>
      </c>
      <c r="W1189">
        <v>0</v>
      </c>
      <c r="X1189">
        <v>47389749</v>
      </c>
      <c r="Y1189">
        <v>26.25</v>
      </c>
      <c r="AA1189">
        <v>0</v>
      </c>
      <c r="AB1189">
        <v>9.7100000000000009</v>
      </c>
      <c r="AC1189">
        <v>2.25</v>
      </c>
      <c r="AD1189">
        <v>0</v>
      </c>
      <c r="AE1189">
        <v>0</v>
      </c>
      <c r="AF1189">
        <v>9.7100000000000009</v>
      </c>
      <c r="AG1189">
        <v>2.25</v>
      </c>
      <c r="AH1189">
        <v>0</v>
      </c>
      <c r="AI1189">
        <v>1</v>
      </c>
      <c r="AJ1189">
        <v>1</v>
      </c>
      <c r="AK1189">
        <v>1</v>
      </c>
      <c r="AL1189">
        <v>1</v>
      </c>
      <c r="AN1189">
        <v>0</v>
      </c>
      <c r="AO1189">
        <v>1</v>
      </c>
      <c r="AP1189">
        <v>0</v>
      </c>
      <c r="AQ1189">
        <v>0</v>
      </c>
      <c r="AR1189">
        <v>0</v>
      </c>
      <c r="AS1189" t="s">
        <v>3</v>
      </c>
      <c r="AT1189">
        <v>26.25</v>
      </c>
      <c r="AU1189" t="s">
        <v>3</v>
      </c>
      <c r="AV1189">
        <v>0</v>
      </c>
      <c r="AW1189">
        <v>2</v>
      </c>
      <c r="AX1189">
        <v>33037246</v>
      </c>
      <c r="AY1189">
        <v>1</v>
      </c>
      <c r="AZ1189">
        <v>0</v>
      </c>
      <c r="BA1189">
        <v>1129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CX1189">
        <f>Y1189*Source!I475</f>
        <v>0.24254999999999999</v>
      </c>
      <c r="CY1189">
        <f>AB1189</f>
        <v>9.7100000000000009</v>
      </c>
      <c r="CZ1189">
        <f>AF1189</f>
        <v>9.7100000000000009</v>
      </c>
      <c r="DA1189">
        <f>AJ1189</f>
        <v>1</v>
      </c>
      <c r="DB1189">
        <v>0</v>
      </c>
    </row>
    <row r="1190" spans="1:106" x14ac:dyDescent="0.2">
      <c r="A1190">
        <f>ROW(Source!A475)</f>
        <v>475</v>
      </c>
      <c r="B1190">
        <v>33034105</v>
      </c>
      <c r="C1190">
        <v>33037227</v>
      </c>
      <c r="D1190">
        <v>32517836</v>
      </c>
      <c r="E1190">
        <v>1</v>
      </c>
      <c r="F1190">
        <v>1</v>
      </c>
      <c r="G1190">
        <v>19</v>
      </c>
      <c r="H1190">
        <v>3</v>
      </c>
      <c r="I1190" t="s">
        <v>814</v>
      </c>
      <c r="J1190" t="s">
        <v>815</v>
      </c>
      <c r="K1190" t="s">
        <v>816</v>
      </c>
      <c r="L1190">
        <v>1348</v>
      </c>
      <c r="N1190">
        <v>1009</v>
      </c>
      <c r="O1190" t="s">
        <v>19</v>
      </c>
      <c r="P1190" t="s">
        <v>19</v>
      </c>
      <c r="Q1190">
        <v>1000</v>
      </c>
      <c r="W1190">
        <v>0</v>
      </c>
      <c r="X1190">
        <v>1571432467</v>
      </c>
      <c r="Y1190">
        <v>0.04</v>
      </c>
      <c r="AA1190">
        <v>31493.279999999999</v>
      </c>
      <c r="AB1190">
        <v>0</v>
      </c>
      <c r="AC1190">
        <v>0</v>
      </c>
      <c r="AD1190">
        <v>0</v>
      </c>
      <c r="AE1190">
        <v>31493.279999999999</v>
      </c>
      <c r="AF1190">
        <v>0</v>
      </c>
      <c r="AG1190">
        <v>0</v>
      </c>
      <c r="AH1190">
        <v>0</v>
      </c>
      <c r="AI1190">
        <v>1</v>
      </c>
      <c r="AJ1190">
        <v>1</v>
      </c>
      <c r="AK1190">
        <v>1</v>
      </c>
      <c r="AL1190">
        <v>1</v>
      </c>
      <c r="AN1190">
        <v>0</v>
      </c>
      <c r="AO1190">
        <v>1</v>
      </c>
      <c r="AP1190">
        <v>0</v>
      </c>
      <c r="AQ1190">
        <v>0</v>
      </c>
      <c r="AR1190">
        <v>0</v>
      </c>
      <c r="AS1190" t="s">
        <v>3</v>
      </c>
      <c r="AT1190">
        <v>0.04</v>
      </c>
      <c r="AU1190" t="s">
        <v>3</v>
      </c>
      <c r="AV1190">
        <v>0</v>
      </c>
      <c r="AW1190">
        <v>2</v>
      </c>
      <c r="AX1190">
        <v>33037247</v>
      </c>
      <c r="AY1190">
        <v>1</v>
      </c>
      <c r="AZ1190">
        <v>0</v>
      </c>
      <c r="BA1190">
        <v>1130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CX1190">
        <f>Y1190*Source!I475</f>
        <v>3.6959999999999998E-4</v>
      </c>
      <c r="CY1190">
        <f t="shared" ref="CY1190:CY1200" si="177">AA1190</f>
        <v>31493.279999999999</v>
      </c>
      <c r="CZ1190">
        <f t="shared" ref="CZ1190:CZ1200" si="178">AE1190</f>
        <v>31493.279999999999</v>
      </c>
      <c r="DA1190">
        <f t="shared" ref="DA1190:DA1200" si="179">AI1190</f>
        <v>1</v>
      </c>
      <c r="DB1190">
        <v>0</v>
      </c>
    </row>
    <row r="1191" spans="1:106" x14ac:dyDescent="0.2">
      <c r="A1191">
        <f>ROW(Source!A475)</f>
        <v>475</v>
      </c>
      <c r="B1191">
        <v>33034105</v>
      </c>
      <c r="C1191">
        <v>33037227</v>
      </c>
      <c r="D1191">
        <v>32518156</v>
      </c>
      <c r="E1191">
        <v>1</v>
      </c>
      <c r="F1191">
        <v>1</v>
      </c>
      <c r="G1191">
        <v>19</v>
      </c>
      <c r="H1191">
        <v>3</v>
      </c>
      <c r="I1191" t="s">
        <v>817</v>
      </c>
      <c r="J1191" t="s">
        <v>818</v>
      </c>
      <c r="K1191" t="s">
        <v>819</v>
      </c>
      <c r="L1191">
        <v>1348</v>
      </c>
      <c r="N1191">
        <v>1009</v>
      </c>
      <c r="O1191" t="s">
        <v>19</v>
      </c>
      <c r="P1191" t="s">
        <v>19</v>
      </c>
      <c r="Q1191">
        <v>1000</v>
      </c>
      <c r="W1191">
        <v>0</v>
      </c>
      <c r="X1191">
        <v>1574046373</v>
      </c>
      <c r="Y1191">
        <v>3.6999999999999998E-2</v>
      </c>
      <c r="AA1191">
        <v>45454.3</v>
      </c>
      <c r="AB1191">
        <v>0</v>
      </c>
      <c r="AC1191">
        <v>0</v>
      </c>
      <c r="AD1191">
        <v>0</v>
      </c>
      <c r="AE1191">
        <v>45454.3</v>
      </c>
      <c r="AF1191">
        <v>0</v>
      </c>
      <c r="AG1191">
        <v>0</v>
      </c>
      <c r="AH1191">
        <v>0</v>
      </c>
      <c r="AI1191">
        <v>1</v>
      </c>
      <c r="AJ1191">
        <v>1</v>
      </c>
      <c r="AK1191">
        <v>1</v>
      </c>
      <c r="AL1191">
        <v>1</v>
      </c>
      <c r="AN1191">
        <v>0</v>
      </c>
      <c r="AO1191">
        <v>1</v>
      </c>
      <c r="AP1191">
        <v>0</v>
      </c>
      <c r="AQ1191">
        <v>0</v>
      </c>
      <c r="AR1191">
        <v>0</v>
      </c>
      <c r="AS1191" t="s">
        <v>3</v>
      </c>
      <c r="AT1191">
        <v>3.6999999999999998E-2</v>
      </c>
      <c r="AU1191" t="s">
        <v>3</v>
      </c>
      <c r="AV1191">
        <v>0</v>
      </c>
      <c r="AW1191">
        <v>2</v>
      </c>
      <c r="AX1191">
        <v>33037248</v>
      </c>
      <c r="AY1191">
        <v>1</v>
      </c>
      <c r="AZ1191">
        <v>0</v>
      </c>
      <c r="BA1191">
        <v>1131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CX1191">
        <f>Y1191*Source!I475</f>
        <v>3.4187999999999997E-4</v>
      </c>
      <c r="CY1191">
        <f t="shared" si="177"/>
        <v>45454.3</v>
      </c>
      <c r="CZ1191">
        <f t="shared" si="178"/>
        <v>45454.3</v>
      </c>
      <c r="DA1191">
        <f t="shared" si="179"/>
        <v>1</v>
      </c>
      <c r="DB1191">
        <v>0</v>
      </c>
    </row>
    <row r="1192" spans="1:106" x14ac:dyDescent="0.2">
      <c r="A1192">
        <f>ROW(Source!A475)</f>
        <v>475</v>
      </c>
      <c r="B1192">
        <v>33034105</v>
      </c>
      <c r="C1192">
        <v>33037227</v>
      </c>
      <c r="D1192">
        <v>32518894</v>
      </c>
      <c r="E1192">
        <v>1</v>
      </c>
      <c r="F1192">
        <v>1</v>
      </c>
      <c r="G1192">
        <v>19</v>
      </c>
      <c r="H1192">
        <v>3</v>
      </c>
      <c r="I1192" t="s">
        <v>820</v>
      </c>
      <c r="J1192" t="s">
        <v>821</v>
      </c>
      <c r="K1192" t="s">
        <v>822</v>
      </c>
      <c r="L1192">
        <v>1327</v>
      </c>
      <c r="N1192">
        <v>1005</v>
      </c>
      <c r="O1192" t="s">
        <v>823</v>
      </c>
      <c r="P1192" t="s">
        <v>823</v>
      </c>
      <c r="Q1192">
        <v>1</v>
      </c>
      <c r="W1192">
        <v>0</v>
      </c>
      <c r="X1192">
        <v>-1132375348</v>
      </c>
      <c r="Y1192">
        <v>5.6</v>
      </c>
      <c r="AA1192">
        <v>63.78</v>
      </c>
      <c r="AB1192">
        <v>0</v>
      </c>
      <c r="AC1192">
        <v>0</v>
      </c>
      <c r="AD1192">
        <v>0</v>
      </c>
      <c r="AE1192">
        <v>63.78</v>
      </c>
      <c r="AF1192">
        <v>0</v>
      </c>
      <c r="AG1192">
        <v>0</v>
      </c>
      <c r="AH1192">
        <v>0</v>
      </c>
      <c r="AI1192">
        <v>1</v>
      </c>
      <c r="AJ1192">
        <v>1</v>
      </c>
      <c r="AK1192">
        <v>1</v>
      </c>
      <c r="AL1192">
        <v>1</v>
      </c>
      <c r="AN1192">
        <v>0</v>
      </c>
      <c r="AO1192">
        <v>1</v>
      </c>
      <c r="AP1192">
        <v>0</v>
      </c>
      <c r="AQ1192">
        <v>0</v>
      </c>
      <c r="AR1192">
        <v>0</v>
      </c>
      <c r="AS1192" t="s">
        <v>3</v>
      </c>
      <c r="AT1192">
        <v>5.6</v>
      </c>
      <c r="AU1192" t="s">
        <v>3</v>
      </c>
      <c r="AV1192">
        <v>0</v>
      </c>
      <c r="AW1192">
        <v>2</v>
      </c>
      <c r="AX1192">
        <v>33037250</v>
      </c>
      <c r="AY1192">
        <v>1</v>
      </c>
      <c r="AZ1192">
        <v>0</v>
      </c>
      <c r="BA1192">
        <v>1132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CX1192">
        <f>Y1192*Source!I475</f>
        <v>5.1743999999999998E-2</v>
      </c>
      <c r="CY1192">
        <f t="shared" si="177"/>
        <v>63.78</v>
      </c>
      <c r="CZ1192">
        <f t="shared" si="178"/>
        <v>63.78</v>
      </c>
      <c r="DA1192">
        <f t="shared" si="179"/>
        <v>1</v>
      </c>
      <c r="DB1192">
        <v>0</v>
      </c>
    </row>
    <row r="1193" spans="1:106" x14ac:dyDescent="0.2">
      <c r="A1193">
        <f>ROW(Source!A475)</f>
        <v>475</v>
      </c>
      <c r="B1193">
        <v>33034105</v>
      </c>
      <c r="C1193">
        <v>33037227</v>
      </c>
      <c r="D1193">
        <v>32517311</v>
      </c>
      <c r="E1193">
        <v>1</v>
      </c>
      <c r="F1193">
        <v>1</v>
      </c>
      <c r="G1193">
        <v>19</v>
      </c>
      <c r="H1193">
        <v>3</v>
      </c>
      <c r="I1193" t="s">
        <v>824</v>
      </c>
      <c r="J1193" t="s">
        <v>825</v>
      </c>
      <c r="K1193" t="s">
        <v>826</v>
      </c>
      <c r="L1193">
        <v>1348</v>
      </c>
      <c r="N1193">
        <v>1009</v>
      </c>
      <c r="O1193" t="s">
        <v>19</v>
      </c>
      <c r="P1193" t="s">
        <v>19</v>
      </c>
      <c r="Q1193">
        <v>1000</v>
      </c>
      <c r="W1193">
        <v>0</v>
      </c>
      <c r="X1193">
        <v>1471527661</v>
      </c>
      <c r="Y1193">
        <v>0.05</v>
      </c>
      <c r="AA1193">
        <v>4752.91</v>
      </c>
      <c r="AB1193">
        <v>0</v>
      </c>
      <c r="AC1193">
        <v>0</v>
      </c>
      <c r="AD1193">
        <v>0</v>
      </c>
      <c r="AE1193">
        <v>4752.91</v>
      </c>
      <c r="AF1193">
        <v>0</v>
      </c>
      <c r="AG1193">
        <v>0</v>
      </c>
      <c r="AH1193">
        <v>0</v>
      </c>
      <c r="AI1193">
        <v>1</v>
      </c>
      <c r="AJ1193">
        <v>1</v>
      </c>
      <c r="AK1193">
        <v>1</v>
      </c>
      <c r="AL1193">
        <v>1</v>
      </c>
      <c r="AN1193">
        <v>0</v>
      </c>
      <c r="AO1193">
        <v>1</v>
      </c>
      <c r="AP1193">
        <v>0</v>
      </c>
      <c r="AQ1193">
        <v>0</v>
      </c>
      <c r="AR1193">
        <v>0</v>
      </c>
      <c r="AS1193" t="s">
        <v>3</v>
      </c>
      <c r="AT1193">
        <v>0.05</v>
      </c>
      <c r="AU1193" t="s">
        <v>3</v>
      </c>
      <c r="AV1193">
        <v>0</v>
      </c>
      <c r="AW1193">
        <v>2</v>
      </c>
      <c r="AX1193">
        <v>33037249</v>
      </c>
      <c r="AY1193">
        <v>1</v>
      </c>
      <c r="AZ1193">
        <v>0</v>
      </c>
      <c r="BA1193">
        <v>1133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CX1193">
        <f>Y1193*Source!I475</f>
        <v>4.6200000000000001E-4</v>
      </c>
      <c r="CY1193">
        <f t="shared" si="177"/>
        <v>4752.91</v>
      </c>
      <c r="CZ1193">
        <f t="shared" si="178"/>
        <v>4752.91</v>
      </c>
      <c r="DA1193">
        <f t="shared" si="179"/>
        <v>1</v>
      </c>
      <c r="DB1193">
        <v>0</v>
      </c>
    </row>
    <row r="1194" spans="1:106" x14ac:dyDescent="0.2">
      <c r="A1194">
        <f>ROW(Source!A475)</f>
        <v>475</v>
      </c>
      <c r="B1194">
        <v>33034105</v>
      </c>
      <c r="C1194">
        <v>33037227</v>
      </c>
      <c r="D1194">
        <v>32519061</v>
      </c>
      <c r="E1194">
        <v>1</v>
      </c>
      <c r="F1194">
        <v>1</v>
      </c>
      <c r="G1194">
        <v>19</v>
      </c>
      <c r="H1194">
        <v>3</v>
      </c>
      <c r="I1194" t="s">
        <v>827</v>
      </c>
      <c r="J1194" t="s">
        <v>828</v>
      </c>
      <c r="K1194" t="s">
        <v>829</v>
      </c>
      <c r="L1194">
        <v>1339</v>
      </c>
      <c r="N1194">
        <v>1007</v>
      </c>
      <c r="O1194" t="s">
        <v>830</v>
      </c>
      <c r="P1194" t="s">
        <v>830</v>
      </c>
      <c r="Q1194">
        <v>1</v>
      </c>
      <c r="W1194">
        <v>0</v>
      </c>
      <c r="X1194">
        <v>1653821073</v>
      </c>
      <c r="Y1194">
        <v>1.75</v>
      </c>
      <c r="AA1194">
        <v>29.98</v>
      </c>
      <c r="AB1194">
        <v>0</v>
      </c>
      <c r="AC1194">
        <v>0</v>
      </c>
      <c r="AD1194">
        <v>0</v>
      </c>
      <c r="AE1194">
        <v>29.98</v>
      </c>
      <c r="AF1194">
        <v>0</v>
      </c>
      <c r="AG1194">
        <v>0</v>
      </c>
      <c r="AH1194">
        <v>0</v>
      </c>
      <c r="AI1194">
        <v>1</v>
      </c>
      <c r="AJ1194">
        <v>1</v>
      </c>
      <c r="AK1194">
        <v>1</v>
      </c>
      <c r="AL1194">
        <v>1</v>
      </c>
      <c r="AN1194">
        <v>0</v>
      </c>
      <c r="AO1194">
        <v>1</v>
      </c>
      <c r="AP1194">
        <v>0</v>
      </c>
      <c r="AQ1194">
        <v>0</v>
      </c>
      <c r="AR1194">
        <v>0</v>
      </c>
      <c r="AS1194" t="s">
        <v>3</v>
      </c>
      <c r="AT1194">
        <v>1.75</v>
      </c>
      <c r="AU1194" t="s">
        <v>3</v>
      </c>
      <c r="AV1194">
        <v>0</v>
      </c>
      <c r="AW1194">
        <v>2</v>
      </c>
      <c r="AX1194">
        <v>33037251</v>
      </c>
      <c r="AY1194">
        <v>1</v>
      </c>
      <c r="AZ1194">
        <v>0</v>
      </c>
      <c r="BA1194">
        <v>1134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CX1194">
        <f>Y1194*Source!I475</f>
        <v>1.617E-2</v>
      </c>
      <c r="CY1194">
        <f t="shared" si="177"/>
        <v>29.98</v>
      </c>
      <c r="CZ1194">
        <f t="shared" si="178"/>
        <v>29.98</v>
      </c>
      <c r="DA1194">
        <f t="shared" si="179"/>
        <v>1</v>
      </c>
      <c r="DB1194">
        <v>0</v>
      </c>
    </row>
    <row r="1195" spans="1:106" x14ac:dyDescent="0.2">
      <c r="A1195">
        <f>ROW(Source!A475)</f>
        <v>475</v>
      </c>
      <c r="B1195">
        <v>33034105</v>
      </c>
      <c r="C1195">
        <v>33037227</v>
      </c>
      <c r="D1195">
        <v>32517740</v>
      </c>
      <c r="E1195">
        <v>1</v>
      </c>
      <c r="F1195">
        <v>1</v>
      </c>
      <c r="G1195">
        <v>19</v>
      </c>
      <c r="H1195">
        <v>3</v>
      </c>
      <c r="I1195" t="s">
        <v>831</v>
      </c>
      <c r="J1195" t="s">
        <v>832</v>
      </c>
      <c r="K1195" t="s">
        <v>833</v>
      </c>
      <c r="L1195">
        <v>1339</v>
      </c>
      <c r="N1195">
        <v>1007</v>
      </c>
      <c r="O1195" t="s">
        <v>830</v>
      </c>
      <c r="P1195" t="s">
        <v>830</v>
      </c>
      <c r="Q1195">
        <v>1</v>
      </c>
      <c r="W1195">
        <v>0</v>
      </c>
      <c r="X1195">
        <v>-86784973</v>
      </c>
      <c r="Y1195">
        <v>0.08</v>
      </c>
      <c r="AA1195">
        <v>4993.7</v>
      </c>
      <c r="AB1195">
        <v>0</v>
      </c>
      <c r="AC1195">
        <v>0</v>
      </c>
      <c r="AD1195">
        <v>0</v>
      </c>
      <c r="AE1195">
        <v>4993.7</v>
      </c>
      <c r="AF1195">
        <v>0</v>
      </c>
      <c r="AG1195">
        <v>0</v>
      </c>
      <c r="AH1195">
        <v>0</v>
      </c>
      <c r="AI1195">
        <v>1</v>
      </c>
      <c r="AJ1195">
        <v>1</v>
      </c>
      <c r="AK1195">
        <v>1</v>
      </c>
      <c r="AL1195">
        <v>1</v>
      </c>
      <c r="AN1195">
        <v>0</v>
      </c>
      <c r="AO1195">
        <v>1</v>
      </c>
      <c r="AP1195">
        <v>0</v>
      </c>
      <c r="AQ1195">
        <v>0</v>
      </c>
      <c r="AR1195">
        <v>0</v>
      </c>
      <c r="AS1195" t="s">
        <v>3</v>
      </c>
      <c r="AT1195">
        <v>0.08</v>
      </c>
      <c r="AU1195" t="s">
        <v>3</v>
      </c>
      <c r="AV1195">
        <v>0</v>
      </c>
      <c r="AW1195">
        <v>2</v>
      </c>
      <c r="AX1195">
        <v>33037252</v>
      </c>
      <c r="AY1195">
        <v>1</v>
      </c>
      <c r="AZ1195">
        <v>0</v>
      </c>
      <c r="BA1195">
        <v>1135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CX1195">
        <f>Y1195*Source!I475</f>
        <v>7.3919999999999997E-4</v>
      </c>
      <c r="CY1195">
        <f t="shared" si="177"/>
        <v>4993.7</v>
      </c>
      <c r="CZ1195">
        <f t="shared" si="178"/>
        <v>4993.7</v>
      </c>
      <c r="DA1195">
        <f t="shared" si="179"/>
        <v>1</v>
      </c>
      <c r="DB1195">
        <v>0</v>
      </c>
    </row>
    <row r="1196" spans="1:106" x14ac:dyDescent="0.2">
      <c r="A1196">
        <f>ROW(Source!A475)</f>
        <v>475</v>
      </c>
      <c r="B1196">
        <v>33034105</v>
      </c>
      <c r="C1196">
        <v>33037227</v>
      </c>
      <c r="D1196">
        <v>32517729</v>
      </c>
      <c r="E1196">
        <v>1</v>
      </c>
      <c r="F1196">
        <v>1</v>
      </c>
      <c r="G1196">
        <v>19</v>
      </c>
      <c r="H1196">
        <v>3</v>
      </c>
      <c r="I1196" t="s">
        <v>834</v>
      </c>
      <c r="J1196" t="s">
        <v>835</v>
      </c>
      <c r="K1196" t="s">
        <v>836</v>
      </c>
      <c r="L1196">
        <v>1339</v>
      </c>
      <c r="N1196">
        <v>1007</v>
      </c>
      <c r="O1196" t="s">
        <v>830</v>
      </c>
      <c r="P1196" t="s">
        <v>830</v>
      </c>
      <c r="Q1196">
        <v>1</v>
      </c>
      <c r="W1196">
        <v>0</v>
      </c>
      <c r="X1196">
        <v>-36459073</v>
      </c>
      <c r="Y1196">
        <v>0.69</v>
      </c>
      <c r="AA1196">
        <v>3762.19</v>
      </c>
      <c r="AB1196">
        <v>0</v>
      </c>
      <c r="AC1196">
        <v>0</v>
      </c>
      <c r="AD1196">
        <v>0</v>
      </c>
      <c r="AE1196">
        <v>3762.19</v>
      </c>
      <c r="AF1196">
        <v>0</v>
      </c>
      <c r="AG1196">
        <v>0</v>
      </c>
      <c r="AH1196">
        <v>0</v>
      </c>
      <c r="AI1196">
        <v>1</v>
      </c>
      <c r="AJ1196">
        <v>1</v>
      </c>
      <c r="AK1196">
        <v>1</v>
      </c>
      <c r="AL1196">
        <v>1</v>
      </c>
      <c r="AN1196">
        <v>0</v>
      </c>
      <c r="AO1196">
        <v>1</v>
      </c>
      <c r="AP1196">
        <v>0</v>
      </c>
      <c r="AQ1196">
        <v>0</v>
      </c>
      <c r="AR1196">
        <v>0</v>
      </c>
      <c r="AS1196" t="s">
        <v>3</v>
      </c>
      <c r="AT1196">
        <v>0.69</v>
      </c>
      <c r="AU1196" t="s">
        <v>3</v>
      </c>
      <c r="AV1196">
        <v>0</v>
      </c>
      <c r="AW1196">
        <v>2</v>
      </c>
      <c r="AX1196">
        <v>33037253</v>
      </c>
      <c r="AY1196">
        <v>1</v>
      </c>
      <c r="AZ1196">
        <v>0</v>
      </c>
      <c r="BA1196">
        <v>1136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CX1196">
        <f>Y1196*Source!I475</f>
        <v>6.3755999999999995E-3</v>
      </c>
      <c r="CY1196">
        <f t="shared" si="177"/>
        <v>3762.19</v>
      </c>
      <c r="CZ1196">
        <f t="shared" si="178"/>
        <v>3762.19</v>
      </c>
      <c r="DA1196">
        <f t="shared" si="179"/>
        <v>1</v>
      </c>
      <c r="DB1196">
        <v>0</v>
      </c>
    </row>
    <row r="1197" spans="1:106" x14ac:dyDescent="0.2">
      <c r="A1197">
        <f>ROW(Source!A475)</f>
        <v>475</v>
      </c>
      <c r="B1197">
        <v>33034105</v>
      </c>
      <c r="C1197">
        <v>33037227</v>
      </c>
      <c r="D1197">
        <v>32517783</v>
      </c>
      <c r="E1197">
        <v>1</v>
      </c>
      <c r="F1197">
        <v>1</v>
      </c>
      <c r="G1197">
        <v>19</v>
      </c>
      <c r="H1197">
        <v>3</v>
      </c>
      <c r="I1197" t="s">
        <v>837</v>
      </c>
      <c r="J1197" t="s">
        <v>838</v>
      </c>
      <c r="K1197" t="s">
        <v>839</v>
      </c>
      <c r="L1197">
        <v>1339</v>
      </c>
      <c r="N1197">
        <v>1007</v>
      </c>
      <c r="O1197" t="s">
        <v>830</v>
      </c>
      <c r="P1197" t="s">
        <v>830</v>
      </c>
      <c r="Q1197">
        <v>1</v>
      </c>
      <c r="W1197">
        <v>0</v>
      </c>
      <c r="X1197">
        <v>-1282603236</v>
      </c>
      <c r="Y1197">
        <v>0.2</v>
      </c>
      <c r="AA1197">
        <v>5631.96</v>
      </c>
      <c r="AB1197">
        <v>0</v>
      </c>
      <c r="AC1197">
        <v>0</v>
      </c>
      <c r="AD1197">
        <v>0</v>
      </c>
      <c r="AE1197">
        <v>5631.96</v>
      </c>
      <c r="AF1197">
        <v>0</v>
      </c>
      <c r="AG1197">
        <v>0</v>
      </c>
      <c r="AH1197">
        <v>0</v>
      </c>
      <c r="AI1197">
        <v>1</v>
      </c>
      <c r="AJ1197">
        <v>1</v>
      </c>
      <c r="AK1197">
        <v>1</v>
      </c>
      <c r="AL1197">
        <v>1</v>
      </c>
      <c r="AN1197">
        <v>0</v>
      </c>
      <c r="AO1197">
        <v>1</v>
      </c>
      <c r="AP1197">
        <v>0</v>
      </c>
      <c r="AQ1197">
        <v>0</v>
      </c>
      <c r="AR1197">
        <v>0</v>
      </c>
      <c r="AS1197" t="s">
        <v>3</v>
      </c>
      <c r="AT1197">
        <v>0.2</v>
      </c>
      <c r="AU1197" t="s">
        <v>3</v>
      </c>
      <c r="AV1197">
        <v>0</v>
      </c>
      <c r="AW1197">
        <v>2</v>
      </c>
      <c r="AX1197">
        <v>33037254</v>
      </c>
      <c r="AY1197">
        <v>1</v>
      </c>
      <c r="AZ1197">
        <v>0</v>
      </c>
      <c r="BA1197">
        <v>1137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CX1197">
        <f>Y1197*Source!I475</f>
        <v>1.848E-3</v>
      </c>
      <c r="CY1197">
        <f t="shared" si="177"/>
        <v>5631.96</v>
      </c>
      <c r="CZ1197">
        <f t="shared" si="178"/>
        <v>5631.96</v>
      </c>
      <c r="DA1197">
        <f t="shared" si="179"/>
        <v>1</v>
      </c>
      <c r="DB1197">
        <v>0</v>
      </c>
    </row>
    <row r="1198" spans="1:106" x14ac:dyDescent="0.2">
      <c r="A1198">
        <f>ROW(Source!A475)</f>
        <v>475</v>
      </c>
      <c r="B1198">
        <v>33034105</v>
      </c>
      <c r="C1198">
        <v>33037227</v>
      </c>
      <c r="D1198">
        <v>32517784</v>
      </c>
      <c r="E1198">
        <v>1</v>
      </c>
      <c r="F1198">
        <v>1</v>
      </c>
      <c r="G1198">
        <v>19</v>
      </c>
      <c r="H1198">
        <v>3</v>
      </c>
      <c r="I1198" t="s">
        <v>840</v>
      </c>
      <c r="J1198" t="s">
        <v>841</v>
      </c>
      <c r="K1198" t="s">
        <v>842</v>
      </c>
      <c r="L1198">
        <v>1339</v>
      </c>
      <c r="N1198">
        <v>1007</v>
      </c>
      <c r="O1198" t="s">
        <v>830</v>
      </c>
      <c r="P1198" t="s">
        <v>830</v>
      </c>
      <c r="Q1198">
        <v>1</v>
      </c>
      <c r="W1198">
        <v>0</v>
      </c>
      <c r="X1198">
        <v>966492149</v>
      </c>
      <c r="Y1198">
        <v>0.69</v>
      </c>
      <c r="AA1198">
        <v>5631.96</v>
      </c>
      <c r="AB1198">
        <v>0</v>
      </c>
      <c r="AC1198">
        <v>0</v>
      </c>
      <c r="AD1198">
        <v>0</v>
      </c>
      <c r="AE1198">
        <v>5631.96</v>
      </c>
      <c r="AF1198">
        <v>0</v>
      </c>
      <c r="AG1198">
        <v>0</v>
      </c>
      <c r="AH1198">
        <v>0</v>
      </c>
      <c r="AI1198">
        <v>1</v>
      </c>
      <c r="AJ1198">
        <v>1</v>
      </c>
      <c r="AK1198">
        <v>1</v>
      </c>
      <c r="AL1198">
        <v>1</v>
      </c>
      <c r="AN1198">
        <v>0</v>
      </c>
      <c r="AO1198">
        <v>1</v>
      </c>
      <c r="AP1198">
        <v>0</v>
      </c>
      <c r="AQ1198">
        <v>0</v>
      </c>
      <c r="AR1198">
        <v>0</v>
      </c>
      <c r="AS1198" t="s">
        <v>3</v>
      </c>
      <c r="AT1198">
        <v>0.69</v>
      </c>
      <c r="AU1198" t="s">
        <v>3</v>
      </c>
      <c r="AV1198">
        <v>0</v>
      </c>
      <c r="AW1198">
        <v>2</v>
      </c>
      <c r="AX1198">
        <v>33037255</v>
      </c>
      <c r="AY1198">
        <v>1</v>
      </c>
      <c r="AZ1198">
        <v>0</v>
      </c>
      <c r="BA1198">
        <v>1138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CX1198">
        <f>Y1198*Source!I475</f>
        <v>6.3755999999999995E-3</v>
      </c>
      <c r="CY1198">
        <f t="shared" si="177"/>
        <v>5631.96</v>
      </c>
      <c r="CZ1198">
        <f t="shared" si="178"/>
        <v>5631.96</v>
      </c>
      <c r="DA1198">
        <f t="shared" si="179"/>
        <v>1</v>
      </c>
      <c r="DB1198">
        <v>0</v>
      </c>
    </row>
    <row r="1199" spans="1:106" x14ac:dyDescent="0.2">
      <c r="A1199">
        <f>ROW(Source!A475)</f>
        <v>475</v>
      </c>
      <c r="B1199">
        <v>33034105</v>
      </c>
      <c r="C1199">
        <v>33037227</v>
      </c>
      <c r="D1199">
        <v>32519911</v>
      </c>
      <c r="E1199">
        <v>1</v>
      </c>
      <c r="F1199">
        <v>1</v>
      </c>
      <c r="G1199">
        <v>19</v>
      </c>
      <c r="H1199">
        <v>3</v>
      </c>
      <c r="I1199" t="s">
        <v>843</v>
      </c>
      <c r="J1199" t="s">
        <v>844</v>
      </c>
      <c r="K1199" t="s">
        <v>845</v>
      </c>
      <c r="L1199">
        <v>1339</v>
      </c>
      <c r="N1199">
        <v>1007</v>
      </c>
      <c r="O1199" t="s">
        <v>830</v>
      </c>
      <c r="P1199" t="s">
        <v>830</v>
      </c>
      <c r="Q1199">
        <v>1</v>
      </c>
      <c r="W1199">
        <v>0</v>
      </c>
      <c r="X1199">
        <v>-1613524913</v>
      </c>
      <c r="Y1199">
        <v>102</v>
      </c>
      <c r="AA1199">
        <v>3195.93</v>
      </c>
      <c r="AB1199">
        <v>0</v>
      </c>
      <c r="AC1199">
        <v>0</v>
      </c>
      <c r="AD1199">
        <v>0</v>
      </c>
      <c r="AE1199">
        <v>3195.93</v>
      </c>
      <c r="AF1199">
        <v>0</v>
      </c>
      <c r="AG1199">
        <v>0</v>
      </c>
      <c r="AH1199">
        <v>0</v>
      </c>
      <c r="AI1199">
        <v>1</v>
      </c>
      <c r="AJ1199">
        <v>1</v>
      </c>
      <c r="AK1199">
        <v>1</v>
      </c>
      <c r="AL1199">
        <v>1</v>
      </c>
      <c r="AN1199">
        <v>0</v>
      </c>
      <c r="AO1199">
        <v>1</v>
      </c>
      <c r="AP1199">
        <v>0</v>
      </c>
      <c r="AQ1199">
        <v>0</v>
      </c>
      <c r="AR1199">
        <v>0</v>
      </c>
      <c r="AS1199" t="s">
        <v>3</v>
      </c>
      <c r="AT1199">
        <v>102</v>
      </c>
      <c r="AU1199" t="s">
        <v>3</v>
      </c>
      <c r="AV1199">
        <v>0</v>
      </c>
      <c r="AW1199">
        <v>2</v>
      </c>
      <c r="AX1199">
        <v>33037256</v>
      </c>
      <c r="AY1199">
        <v>1</v>
      </c>
      <c r="AZ1199">
        <v>0</v>
      </c>
      <c r="BA1199">
        <v>1139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CX1199">
        <f>Y1199*Source!I475</f>
        <v>0.94247999999999998</v>
      </c>
      <c r="CY1199">
        <f t="shared" si="177"/>
        <v>3195.93</v>
      </c>
      <c r="CZ1199">
        <f t="shared" si="178"/>
        <v>3195.93</v>
      </c>
      <c r="DA1199">
        <f t="shared" si="179"/>
        <v>1</v>
      </c>
      <c r="DB1199">
        <v>0</v>
      </c>
    </row>
    <row r="1200" spans="1:106" x14ac:dyDescent="0.2">
      <c r="A1200">
        <f>ROW(Source!A475)</f>
        <v>475</v>
      </c>
      <c r="B1200">
        <v>33034105</v>
      </c>
      <c r="C1200">
        <v>33037227</v>
      </c>
      <c r="D1200">
        <v>32521663</v>
      </c>
      <c r="E1200">
        <v>1</v>
      </c>
      <c r="F1200">
        <v>1</v>
      </c>
      <c r="G1200">
        <v>19</v>
      </c>
      <c r="H1200">
        <v>3</v>
      </c>
      <c r="I1200" t="s">
        <v>846</v>
      </c>
      <c r="J1200" t="s">
        <v>847</v>
      </c>
      <c r="K1200" t="s">
        <v>848</v>
      </c>
      <c r="L1200">
        <v>1327</v>
      </c>
      <c r="N1200">
        <v>1005</v>
      </c>
      <c r="O1200" t="s">
        <v>823</v>
      </c>
      <c r="P1200" t="s">
        <v>823</v>
      </c>
      <c r="Q1200">
        <v>1</v>
      </c>
      <c r="W1200">
        <v>0</v>
      </c>
      <c r="X1200">
        <v>603730207</v>
      </c>
      <c r="Y1200">
        <v>49.5</v>
      </c>
      <c r="AA1200">
        <v>207.09</v>
      </c>
      <c r="AB1200">
        <v>0</v>
      </c>
      <c r="AC1200">
        <v>0</v>
      </c>
      <c r="AD1200">
        <v>0</v>
      </c>
      <c r="AE1200">
        <v>207.09</v>
      </c>
      <c r="AF1200">
        <v>0</v>
      </c>
      <c r="AG1200">
        <v>0</v>
      </c>
      <c r="AH1200">
        <v>0</v>
      </c>
      <c r="AI1200">
        <v>1</v>
      </c>
      <c r="AJ1200">
        <v>1</v>
      </c>
      <c r="AK1200">
        <v>1</v>
      </c>
      <c r="AL1200">
        <v>1</v>
      </c>
      <c r="AN1200">
        <v>0</v>
      </c>
      <c r="AO1200">
        <v>1</v>
      </c>
      <c r="AP1200">
        <v>0</v>
      </c>
      <c r="AQ1200">
        <v>0</v>
      </c>
      <c r="AR1200">
        <v>0</v>
      </c>
      <c r="AS1200" t="s">
        <v>3</v>
      </c>
      <c r="AT1200">
        <v>49.5</v>
      </c>
      <c r="AU1200" t="s">
        <v>3</v>
      </c>
      <c r="AV1200">
        <v>0</v>
      </c>
      <c r="AW1200">
        <v>2</v>
      </c>
      <c r="AX1200">
        <v>33037257</v>
      </c>
      <c r="AY1200">
        <v>1</v>
      </c>
      <c r="AZ1200">
        <v>0</v>
      </c>
      <c r="BA1200">
        <v>1140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CX1200">
        <f>Y1200*Source!I475</f>
        <v>0.45738000000000001</v>
      </c>
      <c r="CY1200">
        <f t="shared" si="177"/>
        <v>207.09</v>
      </c>
      <c r="CZ1200">
        <f t="shared" si="178"/>
        <v>207.09</v>
      </c>
      <c r="DA1200">
        <f t="shared" si="179"/>
        <v>1</v>
      </c>
      <c r="DB1200">
        <v>0</v>
      </c>
    </row>
    <row r="1201" spans="1:106" x14ac:dyDescent="0.2">
      <c r="A1201">
        <f>ROW(Source!A478)</f>
        <v>478</v>
      </c>
      <c r="B1201">
        <v>33034105</v>
      </c>
      <c r="C1201">
        <v>33037260</v>
      </c>
      <c r="D1201">
        <v>32505425</v>
      </c>
      <c r="E1201">
        <v>19</v>
      </c>
      <c r="F1201">
        <v>1</v>
      </c>
      <c r="G1201">
        <v>19</v>
      </c>
      <c r="H1201">
        <v>1</v>
      </c>
      <c r="I1201" t="s">
        <v>795</v>
      </c>
      <c r="J1201" t="s">
        <v>3</v>
      </c>
      <c r="K1201" t="s">
        <v>796</v>
      </c>
      <c r="L1201">
        <v>1191</v>
      </c>
      <c r="N1201">
        <v>1013</v>
      </c>
      <c r="O1201" t="s">
        <v>797</v>
      </c>
      <c r="P1201" t="s">
        <v>797</v>
      </c>
      <c r="Q1201">
        <v>1</v>
      </c>
      <c r="W1201">
        <v>0</v>
      </c>
      <c r="X1201">
        <v>476480486</v>
      </c>
      <c r="Y1201">
        <v>36.11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1</v>
      </c>
      <c r="AJ1201">
        <v>1</v>
      </c>
      <c r="AK1201">
        <v>1</v>
      </c>
      <c r="AL1201">
        <v>1</v>
      </c>
      <c r="AN1201">
        <v>0</v>
      </c>
      <c r="AO1201">
        <v>1</v>
      </c>
      <c r="AP1201">
        <v>0</v>
      </c>
      <c r="AQ1201">
        <v>0</v>
      </c>
      <c r="AR1201">
        <v>0</v>
      </c>
      <c r="AS1201" t="s">
        <v>3</v>
      </c>
      <c r="AT1201">
        <v>36.11</v>
      </c>
      <c r="AU1201" t="s">
        <v>3</v>
      </c>
      <c r="AV1201">
        <v>1</v>
      </c>
      <c r="AW1201">
        <v>2</v>
      </c>
      <c r="AX1201">
        <v>33037266</v>
      </c>
      <c r="AY1201">
        <v>1</v>
      </c>
      <c r="AZ1201">
        <v>0</v>
      </c>
      <c r="BA1201">
        <v>1141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CX1201">
        <f>Y1201*Source!I478</f>
        <v>2.5204779999999998</v>
      </c>
      <c r="CY1201">
        <f>AD1201</f>
        <v>0</v>
      </c>
      <c r="CZ1201">
        <f>AH1201</f>
        <v>0</v>
      </c>
      <c r="DA1201">
        <f>AL1201</f>
        <v>1</v>
      </c>
      <c r="DB1201">
        <v>0</v>
      </c>
    </row>
    <row r="1202" spans="1:106" x14ac:dyDescent="0.2">
      <c r="A1202">
        <f>ROW(Source!A478)</f>
        <v>478</v>
      </c>
      <c r="B1202">
        <v>33034105</v>
      </c>
      <c r="C1202">
        <v>33037260</v>
      </c>
      <c r="D1202">
        <v>32516754</v>
      </c>
      <c r="E1202">
        <v>1</v>
      </c>
      <c r="F1202">
        <v>1</v>
      </c>
      <c r="G1202">
        <v>19</v>
      </c>
      <c r="H1202">
        <v>2</v>
      </c>
      <c r="I1202" t="s">
        <v>798</v>
      </c>
      <c r="J1202" t="s">
        <v>799</v>
      </c>
      <c r="K1202" t="s">
        <v>800</v>
      </c>
      <c r="L1202">
        <v>1368</v>
      </c>
      <c r="N1202">
        <v>1011</v>
      </c>
      <c r="O1202" t="s">
        <v>801</v>
      </c>
      <c r="P1202" t="s">
        <v>801</v>
      </c>
      <c r="Q1202">
        <v>1</v>
      </c>
      <c r="W1202">
        <v>0</v>
      </c>
      <c r="X1202">
        <v>-1683917449</v>
      </c>
      <c r="Y1202">
        <v>21.91</v>
      </c>
      <c r="AA1202">
        <v>0</v>
      </c>
      <c r="AB1202">
        <v>70.98</v>
      </c>
      <c r="AC1202">
        <v>6.52</v>
      </c>
      <c r="AD1202">
        <v>0</v>
      </c>
      <c r="AE1202">
        <v>0</v>
      </c>
      <c r="AF1202">
        <v>70.98</v>
      </c>
      <c r="AG1202">
        <v>6.52</v>
      </c>
      <c r="AH1202">
        <v>0</v>
      </c>
      <c r="AI1202">
        <v>1</v>
      </c>
      <c r="AJ1202">
        <v>1</v>
      </c>
      <c r="AK1202">
        <v>1</v>
      </c>
      <c r="AL1202">
        <v>1</v>
      </c>
      <c r="AN1202">
        <v>0</v>
      </c>
      <c r="AO1202">
        <v>1</v>
      </c>
      <c r="AP1202">
        <v>0</v>
      </c>
      <c r="AQ1202">
        <v>0</v>
      </c>
      <c r="AR1202">
        <v>0</v>
      </c>
      <c r="AS1202" t="s">
        <v>3</v>
      </c>
      <c r="AT1202">
        <v>21.91</v>
      </c>
      <c r="AU1202" t="s">
        <v>3</v>
      </c>
      <c r="AV1202">
        <v>0</v>
      </c>
      <c r="AW1202">
        <v>2</v>
      </c>
      <c r="AX1202">
        <v>33037267</v>
      </c>
      <c r="AY1202">
        <v>1</v>
      </c>
      <c r="AZ1202">
        <v>0</v>
      </c>
      <c r="BA1202">
        <v>1142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CX1202">
        <f>Y1202*Source!I478</f>
        <v>1.529318</v>
      </c>
      <c r="CY1202">
        <f>AB1202</f>
        <v>70.98</v>
      </c>
      <c r="CZ1202">
        <f>AF1202</f>
        <v>70.98</v>
      </c>
      <c r="DA1202">
        <f>AJ1202</f>
        <v>1</v>
      </c>
      <c r="DB1202">
        <v>0</v>
      </c>
    </row>
    <row r="1203" spans="1:106" x14ac:dyDescent="0.2">
      <c r="A1203">
        <f>ROW(Source!A478)</f>
        <v>478</v>
      </c>
      <c r="B1203">
        <v>33034105</v>
      </c>
      <c r="C1203">
        <v>33037260</v>
      </c>
      <c r="D1203">
        <v>32518977</v>
      </c>
      <c r="E1203">
        <v>1</v>
      </c>
      <c r="F1203">
        <v>1</v>
      </c>
      <c r="G1203">
        <v>19</v>
      </c>
      <c r="H1203">
        <v>3</v>
      </c>
      <c r="I1203" t="s">
        <v>802</v>
      </c>
      <c r="J1203" t="s">
        <v>803</v>
      </c>
      <c r="K1203" t="s">
        <v>804</v>
      </c>
      <c r="L1203">
        <v>1348</v>
      </c>
      <c r="N1203">
        <v>1009</v>
      </c>
      <c r="O1203" t="s">
        <v>19</v>
      </c>
      <c r="P1203" t="s">
        <v>19</v>
      </c>
      <c r="Q1203">
        <v>1000</v>
      </c>
      <c r="W1203">
        <v>0</v>
      </c>
      <c r="X1203">
        <v>-1592467254</v>
      </c>
      <c r="Y1203">
        <v>0.03</v>
      </c>
      <c r="AA1203">
        <v>117442.26</v>
      </c>
      <c r="AB1203">
        <v>0</v>
      </c>
      <c r="AC1203">
        <v>0</v>
      </c>
      <c r="AD1203">
        <v>0</v>
      </c>
      <c r="AE1203">
        <v>117442.26</v>
      </c>
      <c r="AF1203">
        <v>0</v>
      </c>
      <c r="AG1203">
        <v>0</v>
      </c>
      <c r="AH1203">
        <v>0</v>
      </c>
      <c r="AI1203">
        <v>1</v>
      </c>
      <c r="AJ1203">
        <v>1</v>
      </c>
      <c r="AK1203">
        <v>1</v>
      </c>
      <c r="AL1203">
        <v>1</v>
      </c>
      <c r="AN1203">
        <v>0</v>
      </c>
      <c r="AO1203">
        <v>1</v>
      </c>
      <c r="AP1203">
        <v>0</v>
      </c>
      <c r="AQ1203">
        <v>0</v>
      </c>
      <c r="AR1203">
        <v>0</v>
      </c>
      <c r="AS1203" t="s">
        <v>3</v>
      </c>
      <c r="AT1203">
        <v>0.03</v>
      </c>
      <c r="AU1203" t="s">
        <v>3</v>
      </c>
      <c r="AV1203">
        <v>0</v>
      </c>
      <c r="AW1203">
        <v>2</v>
      </c>
      <c r="AX1203">
        <v>33037268</v>
      </c>
      <c r="AY1203">
        <v>1</v>
      </c>
      <c r="AZ1203">
        <v>0</v>
      </c>
      <c r="BA1203">
        <v>1143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CX1203">
        <f>Y1203*Source!I478</f>
        <v>2.0939999999999999E-3</v>
      </c>
      <c r="CY1203">
        <f>AA1203</f>
        <v>117442.26</v>
      </c>
      <c r="CZ1203">
        <f>AE1203</f>
        <v>117442.26</v>
      </c>
      <c r="DA1203">
        <f>AI1203</f>
        <v>1</v>
      </c>
      <c r="DB1203">
        <v>0</v>
      </c>
    </row>
    <row r="1204" spans="1:106" x14ac:dyDescent="0.2">
      <c r="A1204">
        <f>ROW(Source!A478)</f>
        <v>478</v>
      </c>
      <c r="B1204">
        <v>33034105</v>
      </c>
      <c r="C1204">
        <v>33037260</v>
      </c>
      <c r="D1204">
        <v>32520163</v>
      </c>
      <c r="E1204">
        <v>1</v>
      </c>
      <c r="F1204">
        <v>1</v>
      </c>
      <c r="G1204">
        <v>19</v>
      </c>
      <c r="H1204">
        <v>3</v>
      </c>
      <c r="I1204" t="s">
        <v>25</v>
      </c>
      <c r="J1204" t="s">
        <v>27</v>
      </c>
      <c r="K1204" t="s">
        <v>26</v>
      </c>
      <c r="L1204">
        <v>1348</v>
      </c>
      <c r="N1204">
        <v>1009</v>
      </c>
      <c r="O1204" t="s">
        <v>19</v>
      </c>
      <c r="P1204" t="s">
        <v>19</v>
      </c>
      <c r="Q1204">
        <v>1000</v>
      </c>
      <c r="W1204">
        <v>0</v>
      </c>
      <c r="X1204">
        <v>-1467733540</v>
      </c>
      <c r="Y1204">
        <v>1</v>
      </c>
      <c r="AA1204">
        <v>53410.15</v>
      </c>
      <c r="AB1204">
        <v>0</v>
      </c>
      <c r="AC1204">
        <v>0</v>
      </c>
      <c r="AD1204">
        <v>0</v>
      </c>
      <c r="AE1204">
        <v>53410.15</v>
      </c>
      <c r="AF1204">
        <v>0</v>
      </c>
      <c r="AG1204">
        <v>0</v>
      </c>
      <c r="AH1204">
        <v>0</v>
      </c>
      <c r="AI1204">
        <v>1</v>
      </c>
      <c r="AJ1204">
        <v>1</v>
      </c>
      <c r="AK1204">
        <v>1</v>
      </c>
      <c r="AL1204">
        <v>1</v>
      </c>
      <c r="AN1204">
        <v>0</v>
      </c>
      <c r="AO1204">
        <v>1</v>
      </c>
      <c r="AP1204">
        <v>0</v>
      </c>
      <c r="AQ1204">
        <v>0</v>
      </c>
      <c r="AR1204">
        <v>0</v>
      </c>
      <c r="AS1204" t="s">
        <v>3</v>
      </c>
      <c r="AT1204">
        <v>1</v>
      </c>
      <c r="AU1204" t="s">
        <v>3</v>
      </c>
      <c r="AV1204">
        <v>0</v>
      </c>
      <c r="AW1204">
        <v>2</v>
      </c>
      <c r="AX1204">
        <v>33037269</v>
      </c>
      <c r="AY1204">
        <v>1</v>
      </c>
      <c r="AZ1204">
        <v>0</v>
      </c>
      <c r="BA1204">
        <v>1144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CX1204">
        <f>Y1204*Source!I478</f>
        <v>6.9800000000000001E-2</v>
      </c>
      <c r="CY1204">
        <f>AA1204</f>
        <v>53410.15</v>
      </c>
      <c r="CZ1204">
        <f>AE1204</f>
        <v>53410.15</v>
      </c>
      <c r="DA1204">
        <f>AI1204</f>
        <v>1</v>
      </c>
      <c r="DB1204">
        <v>0</v>
      </c>
    </row>
    <row r="1205" spans="1:106" x14ac:dyDescent="0.2">
      <c r="A1205">
        <f>ROW(Source!A478)</f>
        <v>478</v>
      </c>
      <c r="B1205">
        <v>33034105</v>
      </c>
      <c r="C1205">
        <v>33037260</v>
      </c>
      <c r="D1205">
        <v>32520163</v>
      </c>
      <c r="E1205">
        <v>1</v>
      </c>
      <c r="F1205">
        <v>1</v>
      </c>
      <c r="G1205">
        <v>19</v>
      </c>
      <c r="H1205">
        <v>3</v>
      </c>
      <c r="I1205" t="s">
        <v>25</v>
      </c>
      <c r="J1205" t="s">
        <v>27</v>
      </c>
      <c r="K1205" t="s">
        <v>26</v>
      </c>
      <c r="L1205">
        <v>1348</v>
      </c>
      <c r="N1205">
        <v>1009</v>
      </c>
      <c r="O1205" t="s">
        <v>19</v>
      </c>
      <c r="P1205" t="s">
        <v>19</v>
      </c>
      <c r="Q1205">
        <v>1000</v>
      </c>
      <c r="W1205">
        <v>0</v>
      </c>
      <c r="X1205">
        <v>-1467733540</v>
      </c>
      <c r="Y1205">
        <v>-1</v>
      </c>
      <c r="AA1205">
        <v>53410.15</v>
      </c>
      <c r="AB1205">
        <v>0</v>
      </c>
      <c r="AC1205">
        <v>0</v>
      </c>
      <c r="AD1205">
        <v>0</v>
      </c>
      <c r="AE1205">
        <v>53410.15</v>
      </c>
      <c r="AF1205">
        <v>0</v>
      </c>
      <c r="AG1205">
        <v>0</v>
      </c>
      <c r="AH1205">
        <v>0</v>
      </c>
      <c r="AI1205">
        <v>1</v>
      </c>
      <c r="AJ1205">
        <v>1</v>
      </c>
      <c r="AK1205">
        <v>1</v>
      </c>
      <c r="AL1205">
        <v>1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 t="s">
        <v>3</v>
      </c>
      <c r="AT1205">
        <v>-1</v>
      </c>
      <c r="AU1205" t="s">
        <v>3</v>
      </c>
      <c r="AV1205">
        <v>0</v>
      </c>
      <c r="AW1205">
        <v>1</v>
      </c>
      <c r="AX1205">
        <v>-1</v>
      </c>
      <c r="AY1205">
        <v>0</v>
      </c>
      <c r="AZ1205">
        <v>0</v>
      </c>
      <c r="BA1205" t="s">
        <v>3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CX1205">
        <f>Y1205*Source!I478</f>
        <v>-6.9800000000000001E-2</v>
      </c>
      <c r="CY1205">
        <f>AA1205</f>
        <v>53410.15</v>
      </c>
      <c r="CZ1205">
        <f>AE1205</f>
        <v>53410.15</v>
      </c>
      <c r="DA1205">
        <f>AI1205</f>
        <v>1</v>
      </c>
      <c r="DB1205">
        <v>0</v>
      </c>
    </row>
    <row r="1206" spans="1:106" x14ac:dyDescent="0.2">
      <c r="A1206">
        <f>ROW(Source!A480)</f>
        <v>480</v>
      </c>
      <c r="B1206">
        <v>33034105</v>
      </c>
      <c r="C1206">
        <v>33037271</v>
      </c>
      <c r="D1206">
        <v>32505425</v>
      </c>
      <c r="E1206">
        <v>19</v>
      </c>
      <c r="F1206">
        <v>1</v>
      </c>
      <c r="G1206">
        <v>19</v>
      </c>
      <c r="H1206">
        <v>1</v>
      </c>
      <c r="I1206" t="s">
        <v>795</v>
      </c>
      <c r="J1206" t="s">
        <v>3</v>
      </c>
      <c r="K1206" t="s">
        <v>796</v>
      </c>
      <c r="L1206">
        <v>1191</v>
      </c>
      <c r="N1206">
        <v>1013</v>
      </c>
      <c r="O1206" t="s">
        <v>797</v>
      </c>
      <c r="P1206" t="s">
        <v>797</v>
      </c>
      <c r="Q1206">
        <v>1</v>
      </c>
      <c r="W1206">
        <v>0</v>
      </c>
      <c r="X1206">
        <v>476480486</v>
      </c>
      <c r="Y1206">
        <v>453.1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1</v>
      </c>
      <c r="AJ1206">
        <v>1</v>
      </c>
      <c r="AK1206">
        <v>1</v>
      </c>
      <c r="AL1206">
        <v>1</v>
      </c>
      <c r="AN1206">
        <v>0</v>
      </c>
      <c r="AO1206">
        <v>1</v>
      </c>
      <c r="AP1206">
        <v>0</v>
      </c>
      <c r="AQ1206">
        <v>0</v>
      </c>
      <c r="AR1206">
        <v>0</v>
      </c>
      <c r="AS1206" t="s">
        <v>3</v>
      </c>
      <c r="AT1206">
        <v>453.1</v>
      </c>
      <c r="AU1206" t="s">
        <v>3</v>
      </c>
      <c r="AV1206">
        <v>1</v>
      </c>
      <c r="AW1206">
        <v>2</v>
      </c>
      <c r="AX1206">
        <v>33037287</v>
      </c>
      <c r="AY1206">
        <v>1</v>
      </c>
      <c r="AZ1206">
        <v>0</v>
      </c>
      <c r="BA1206">
        <v>1145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CX1206">
        <f>Y1206*Source!I480</f>
        <v>4.3030907000000003</v>
      </c>
      <c r="CY1206">
        <f>AD1206</f>
        <v>0</v>
      </c>
      <c r="CZ1206">
        <f>AH1206</f>
        <v>0</v>
      </c>
      <c r="DA1206">
        <f>AL1206</f>
        <v>1</v>
      </c>
      <c r="DB1206">
        <v>0</v>
      </c>
    </row>
    <row r="1207" spans="1:106" x14ac:dyDescent="0.2">
      <c r="A1207">
        <f>ROW(Source!A480)</f>
        <v>480</v>
      </c>
      <c r="B1207">
        <v>33034105</v>
      </c>
      <c r="C1207">
        <v>33037271</v>
      </c>
      <c r="D1207">
        <v>32517073</v>
      </c>
      <c r="E1207">
        <v>1</v>
      </c>
      <c r="F1207">
        <v>1</v>
      </c>
      <c r="G1207">
        <v>19</v>
      </c>
      <c r="H1207">
        <v>2</v>
      </c>
      <c r="I1207" t="s">
        <v>805</v>
      </c>
      <c r="J1207" t="s">
        <v>806</v>
      </c>
      <c r="K1207" t="s">
        <v>807</v>
      </c>
      <c r="L1207">
        <v>1368</v>
      </c>
      <c r="N1207">
        <v>1011</v>
      </c>
      <c r="O1207" t="s">
        <v>801</v>
      </c>
      <c r="P1207" t="s">
        <v>801</v>
      </c>
      <c r="Q1207">
        <v>1</v>
      </c>
      <c r="W1207">
        <v>0</v>
      </c>
      <c r="X1207">
        <v>-865246060</v>
      </c>
      <c r="Y1207">
        <v>1.38</v>
      </c>
      <c r="AA1207">
        <v>0</v>
      </c>
      <c r="AB1207">
        <v>3.37</v>
      </c>
      <c r="AC1207">
        <v>0.85</v>
      </c>
      <c r="AD1207">
        <v>0</v>
      </c>
      <c r="AE1207">
        <v>0</v>
      </c>
      <c r="AF1207">
        <v>3.37</v>
      </c>
      <c r="AG1207">
        <v>0.85</v>
      </c>
      <c r="AH1207">
        <v>0</v>
      </c>
      <c r="AI1207">
        <v>1</v>
      </c>
      <c r="AJ1207">
        <v>1</v>
      </c>
      <c r="AK1207">
        <v>1</v>
      </c>
      <c r="AL1207">
        <v>1</v>
      </c>
      <c r="AN1207">
        <v>0</v>
      </c>
      <c r="AO1207">
        <v>1</v>
      </c>
      <c r="AP1207">
        <v>0</v>
      </c>
      <c r="AQ1207">
        <v>0</v>
      </c>
      <c r="AR1207">
        <v>0</v>
      </c>
      <c r="AS1207" t="s">
        <v>3</v>
      </c>
      <c r="AT1207">
        <v>1.38</v>
      </c>
      <c r="AU1207" t="s">
        <v>3</v>
      </c>
      <c r="AV1207">
        <v>0</v>
      </c>
      <c r="AW1207">
        <v>2</v>
      </c>
      <c r="AX1207">
        <v>33037288</v>
      </c>
      <c r="AY1207">
        <v>1</v>
      </c>
      <c r="AZ1207">
        <v>0</v>
      </c>
      <c r="BA1207">
        <v>1146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CX1207">
        <f>Y1207*Source!I480</f>
        <v>1.3105859999999999E-2</v>
      </c>
      <c r="CY1207">
        <f>AB1207</f>
        <v>3.37</v>
      </c>
      <c r="CZ1207">
        <f>AF1207</f>
        <v>3.37</v>
      </c>
      <c r="DA1207">
        <f>AJ1207</f>
        <v>1</v>
      </c>
      <c r="DB1207">
        <v>0</v>
      </c>
    </row>
    <row r="1208" spans="1:106" x14ac:dyDescent="0.2">
      <c r="A1208">
        <f>ROW(Source!A480)</f>
        <v>480</v>
      </c>
      <c r="B1208">
        <v>33034105</v>
      </c>
      <c r="C1208">
        <v>33037271</v>
      </c>
      <c r="D1208">
        <v>32516433</v>
      </c>
      <c r="E1208">
        <v>1</v>
      </c>
      <c r="F1208">
        <v>1</v>
      </c>
      <c r="G1208">
        <v>19</v>
      </c>
      <c r="H1208">
        <v>2</v>
      </c>
      <c r="I1208" t="s">
        <v>808</v>
      </c>
      <c r="J1208" t="s">
        <v>809</v>
      </c>
      <c r="K1208" t="s">
        <v>810</v>
      </c>
      <c r="L1208">
        <v>1368</v>
      </c>
      <c r="N1208">
        <v>1011</v>
      </c>
      <c r="O1208" t="s">
        <v>801</v>
      </c>
      <c r="P1208" t="s">
        <v>801</v>
      </c>
      <c r="Q1208">
        <v>1</v>
      </c>
      <c r="W1208">
        <v>0</v>
      </c>
      <c r="X1208">
        <v>1483315828</v>
      </c>
      <c r="Y1208">
        <v>0.31</v>
      </c>
      <c r="AA1208">
        <v>0</v>
      </c>
      <c r="AB1208">
        <v>566.44000000000005</v>
      </c>
      <c r="AC1208">
        <v>281.27999999999997</v>
      </c>
      <c r="AD1208">
        <v>0</v>
      </c>
      <c r="AE1208">
        <v>0</v>
      </c>
      <c r="AF1208">
        <v>566.44000000000005</v>
      </c>
      <c r="AG1208">
        <v>281.27999999999997</v>
      </c>
      <c r="AH1208">
        <v>0</v>
      </c>
      <c r="AI1208">
        <v>1</v>
      </c>
      <c r="AJ1208">
        <v>1</v>
      </c>
      <c r="AK1208">
        <v>1</v>
      </c>
      <c r="AL1208">
        <v>1</v>
      </c>
      <c r="AN1208">
        <v>0</v>
      </c>
      <c r="AO1208">
        <v>1</v>
      </c>
      <c r="AP1208">
        <v>0</v>
      </c>
      <c r="AQ1208">
        <v>0</v>
      </c>
      <c r="AR1208">
        <v>0</v>
      </c>
      <c r="AS1208" t="s">
        <v>3</v>
      </c>
      <c r="AT1208">
        <v>0.31</v>
      </c>
      <c r="AU1208" t="s">
        <v>3</v>
      </c>
      <c r="AV1208">
        <v>0</v>
      </c>
      <c r="AW1208">
        <v>2</v>
      </c>
      <c r="AX1208">
        <v>33037289</v>
      </c>
      <c r="AY1208">
        <v>1</v>
      </c>
      <c r="AZ1208">
        <v>0</v>
      </c>
      <c r="BA1208">
        <v>1147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CX1208">
        <f>Y1208*Source!I480</f>
        <v>2.94407E-3</v>
      </c>
      <c r="CY1208">
        <f>AB1208</f>
        <v>566.44000000000005</v>
      </c>
      <c r="CZ1208">
        <f>AF1208</f>
        <v>566.44000000000005</v>
      </c>
      <c r="DA1208">
        <f>AJ1208</f>
        <v>1</v>
      </c>
      <c r="DB1208">
        <v>0</v>
      </c>
    </row>
    <row r="1209" spans="1:106" x14ac:dyDescent="0.2">
      <c r="A1209">
        <f>ROW(Source!A480)</f>
        <v>480</v>
      </c>
      <c r="B1209">
        <v>33034105</v>
      </c>
      <c r="C1209">
        <v>33037271</v>
      </c>
      <c r="D1209">
        <v>32516599</v>
      </c>
      <c r="E1209">
        <v>1</v>
      </c>
      <c r="F1209">
        <v>1</v>
      </c>
      <c r="G1209">
        <v>19</v>
      </c>
      <c r="H1209">
        <v>2</v>
      </c>
      <c r="I1209" t="s">
        <v>811</v>
      </c>
      <c r="J1209" t="s">
        <v>812</v>
      </c>
      <c r="K1209" t="s">
        <v>813</v>
      </c>
      <c r="L1209">
        <v>1368</v>
      </c>
      <c r="N1209">
        <v>1011</v>
      </c>
      <c r="O1209" t="s">
        <v>801</v>
      </c>
      <c r="P1209" t="s">
        <v>801</v>
      </c>
      <c r="Q1209">
        <v>1</v>
      </c>
      <c r="W1209">
        <v>0</v>
      </c>
      <c r="X1209">
        <v>47389749</v>
      </c>
      <c r="Y1209">
        <v>26.25</v>
      </c>
      <c r="AA1209">
        <v>0</v>
      </c>
      <c r="AB1209">
        <v>9.7100000000000009</v>
      </c>
      <c r="AC1209">
        <v>2.25</v>
      </c>
      <c r="AD1209">
        <v>0</v>
      </c>
      <c r="AE1209">
        <v>0</v>
      </c>
      <c r="AF1209">
        <v>9.7100000000000009</v>
      </c>
      <c r="AG1209">
        <v>2.25</v>
      </c>
      <c r="AH1209">
        <v>0</v>
      </c>
      <c r="AI1209">
        <v>1</v>
      </c>
      <c r="AJ1209">
        <v>1</v>
      </c>
      <c r="AK1209">
        <v>1</v>
      </c>
      <c r="AL1209">
        <v>1</v>
      </c>
      <c r="AN1209">
        <v>0</v>
      </c>
      <c r="AO1209">
        <v>1</v>
      </c>
      <c r="AP1209">
        <v>0</v>
      </c>
      <c r="AQ1209">
        <v>0</v>
      </c>
      <c r="AR1209">
        <v>0</v>
      </c>
      <c r="AS1209" t="s">
        <v>3</v>
      </c>
      <c r="AT1209">
        <v>26.25</v>
      </c>
      <c r="AU1209" t="s">
        <v>3</v>
      </c>
      <c r="AV1209">
        <v>0</v>
      </c>
      <c r="AW1209">
        <v>2</v>
      </c>
      <c r="AX1209">
        <v>33037290</v>
      </c>
      <c r="AY1209">
        <v>1</v>
      </c>
      <c r="AZ1209">
        <v>0</v>
      </c>
      <c r="BA1209">
        <v>1148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CX1209">
        <f>Y1209*Source!I480</f>
        <v>0.24929625</v>
      </c>
      <c r="CY1209">
        <f>AB1209</f>
        <v>9.7100000000000009</v>
      </c>
      <c r="CZ1209">
        <f>AF1209</f>
        <v>9.7100000000000009</v>
      </c>
      <c r="DA1209">
        <f>AJ1209</f>
        <v>1</v>
      </c>
      <c r="DB1209">
        <v>0</v>
      </c>
    </row>
    <row r="1210" spans="1:106" x14ac:dyDescent="0.2">
      <c r="A1210">
        <f>ROW(Source!A480)</f>
        <v>480</v>
      </c>
      <c r="B1210">
        <v>33034105</v>
      </c>
      <c r="C1210">
        <v>33037271</v>
      </c>
      <c r="D1210">
        <v>32517836</v>
      </c>
      <c r="E1210">
        <v>1</v>
      </c>
      <c r="F1210">
        <v>1</v>
      </c>
      <c r="G1210">
        <v>19</v>
      </c>
      <c r="H1210">
        <v>3</v>
      </c>
      <c r="I1210" t="s">
        <v>814</v>
      </c>
      <c r="J1210" t="s">
        <v>815</v>
      </c>
      <c r="K1210" t="s">
        <v>816</v>
      </c>
      <c r="L1210">
        <v>1348</v>
      </c>
      <c r="N1210">
        <v>1009</v>
      </c>
      <c r="O1210" t="s">
        <v>19</v>
      </c>
      <c r="P1210" t="s">
        <v>19</v>
      </c>
      <c r="Q1210">
        <v>1000</v>
      </c>
      <c r="W1210">
        <v>0</v>
      </c>
      <c r="X1210">
        <v>1571432467</v>
      </c>
      <c r="Y1210">
        <v>0.04</v>
      </c>
      <c r="AA1210">
        <v>31493.279999999999</v>
      </c>
      <c r="AB1210">
        <v>0</v>
      </c>
      <c r="AC1210">
        <v>0</v>
      </c>
      <c r="AD1210">
        <v>0</v>
      </c>
      <c r="AE1210">
        <v>31493.279999999999</v>
      </c>
      <c r="AF1210">
        <v>0</v>
      </c>
      <c r="AG1210">
        <v>0</v>
      </c>
      <c r="AH1210">
        <v>0</v>
      </c>
      <c r="AI1210">
        <v>1</v>
      </c>
      <c r="AJ1210">
        <v>1</v>
      </c>
      <c r="AK1210">
        <v>1</v>
      </c>
      <c r="AL1210">
        <v>1</v>
      </c>
      <c r="AN1210">
        <v>0</v>
      </c>
      <c r="AO1210">
        <v>1</v>
      </c>
      <c r="AP1210">
        <v>0</v>
      </c>
      <c r="AQ1210">
        <v>0</v>
      </c>
      <c r="AR1210">
        <v>0</v>
      </c>
      <c r="AS1210" t="s">
        <v>3</v>
      </c>
      <c r="AT1210">
        <v>0.04</v>
      </c>
      <c r="AU1210" t="s">
        <v>3</v>
      </c>
      <c r="AV1210">
        <v>0</v>
      </c>
      <c r="AW1210">
        <v>2</v>
      </c>
      <c r="AX1210">
        <v>33037291</v>
      </c>
      <c r="AY1210">
        <v>1</v>
      </c>
      <c r="AZ1210">
        <v>0</v>
      </c>
      <c r="BA1210">
        <v>1149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CX1210">
        <f>Y1210*Source!I480</f>
        <v>3.7988000000000003E-4</v>
      </c>
      <c r="CY1210">
        <f t="shared" ref="CY1210:CY1220" si="180">AA1210</f>
        <v>31493.279999999999</v>
      </c>
      <c r="CZ1210">
        <f t="shared" ref="CZ1210:CZ1220" si="181">AE1210</f>
        <v>31493.279999999999</v>
      </c>
      <c r="DA1210">
        <f t="shared" ref="DA1210:DA1220" si="182">AI1210</f>
        <v>1</v>
      </c>
      <c r="DB1210">
        <v>0</v>
      </c>
    </row>
    <row r="1211" spans="1:106" x14ac:dyDescent="0.2">
      <c r="A1211">
        <f>ROW(Source!A480)</f>
        <v>480</v>
      </c>
      <c r="B1211">
        <v>33034105</v>
      </c>
      <c r="C1211">
        <v>33037271</v>
      </c>
      <c r="D1211">
        <v>32518156</v>
      </c>
      <c r="E1211">
        <v>1</v>
      </c>
      <c r="F1211">
        <v>1</v>
      </c>
      <c r="G1211">
        <v>19</v>
      </c>
      <c r="H1211">
        <v>3</v>
      </c>
      <c r="I1211" t="s">
        <v>817</v>
      </c>
      <c r="J1211" t="s">
        <v>818</v>
      </c>
      <c r="K1211" t="s">
        <v>819</v>
      </c>
      <c r="L1211">
        <v>1348</v>
      </c>
      <c r="N1211">
        <v>1009</v>
      </c>
      <c r="O1211" t="s">
        <v>19</v>
      </c>
      <c r="P1211" t="s">
        <v>19</v>
      </c>
      <c r="Q1211">
        <v>1000</v>
      </c>
      <c r="W1211">
        <v>0</v>
      </c>
      <c r="X1211">
        <v>1574046373</v>
      </c>
      <c r="Y1211">
        <v>3.6999999999999998E-2</v>
      </c>
      <c r="AA1211">
        <v>45454.3</v>
      </c>
      <c r="AB1211">
        <v>0</v>
      </c>
      <c r="AC1211">
        <v>0</v>
      </c>
      <c r="AD1211">
        <v>0</v>
      </c>
      <c r="AE1211">
        <v>45454.3</v>
      </c>
      <c r="AF1211">
        <v>0</v>
      </c>
      <c r="AG1211">
        <v>0</v>
      </c>
      <c r="AH1211">
        <v>0</v>
      </c>
      <c r="AI1211">
        <v>1</v>
      </c>
      <c r="AJ1211">
        <v>1</v>
      </c>
      <c r="AK1211">
        <v>1</v>
      </c>
      <c r="AL1211">
        <v>1</v>
      </c>
      <c r="AN1211">
        <v>0</v>
      </c>
      <c r="AO1211">
        <v>1</v>
      </c>
      <c r="AP1211">
        <v>0</v>
      </c>
      <c r="AQ1211">
        <v>0</v>
      </c>
      <c r="AR1211">
        <v>0</v>
      </c>
      <c r="AS1211" t="s">
        <v>3</v>
      </c>
      <c r="AT1211">
        <v>3.6999999999999998E-2</v>
      </c>
      <c r="AU1211" t="s">
        <v>3</v>
      </c>
      <c r="AV1211">
        <v>0</v>
      </c>
      <c r="AW1211">
        <v>2</v>
      </c>
      <c r="AX1211">
        <v>33037292</v>
      </c>
      <c r="AY1211">
        <v>1</v>
      </c>
      <c r="AZ1211">
        <v>0</v>
      </c>
      <c r="BA1211">
        <v>1150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CX1211">
        <f>Y1211*Source!I480</f>
        <v>3.5138899999999997E-4</v>
      </c>
      <c r="CY1211">
        <f t="shared" si="180"/>
        <v>45454.3</v>
      </c>
      <c r="CZ1211">
        <f t="shared" si="181"/>
        <v>45454.3</v>
      </c>
      <c r="DA1211">
        <f t="shared" si="182"/>
        <v>1</v>
      </c>
      <c r="DB1211">
        <v>0</v>
      </c>
    </row>
    <row r="1212" spans="1:106" x14ac:dyDescent="0.2">
      <c r="A1212">
        <f>ROW(Source!A480)</f>
        <v>480</v>
      </c>
      <c r="B1212">
        <v>33034105</v>
      </c>
      <c r="C1212">
        <v>33037271</v>
      </c>
      <c r="D1212">
        <v>32518894</v>
      </c>
      <c r="E1212">
        <v>1</v>
      </c>
      <c r="F1212">
        <v>1</v>
      </c>
      <c r="G1212">
        <v>19</v>
      </c>
      <c r="H1212">
        <v>3</v>
      </c>
      <c r="I1212" t="s">
        <v>820</v>
      </c>
      <c r="J1212" t="s">
        <v>821</v>
      </c>
      <c r="K1212" t="s">
        <v>822</v>
      </c>
      <c r="L1212">
        <v>1327</v>
      </c>
      <c r="N1212">
        <v>1005</v>
      </c>
      <c r="O1212" t="s">
        <v>823</v>
      </c>
      <c r="P1212" t="s">
        <v>823</v>
      </c>
      <c r="Q1212">
        <v>1</v>
      </c>
      <c r="W1212">
        <v>0</v>
      </c>
      <c r="X1212">
        <v>-1132375348</v>
      </c>
      <c r="Y1212">
        <v>5.6</v>
      </c>
      <c r="AA1212">
        <v>63.78</v>
      </c>
      <c r="AB1212">
        <v>0</v>
      </c>
      <c r="AC1212">
        <v>0</v>
      </c>
      <c r="AD1212">
        <v>0</v>
      </c>
      <c r="AE1212">
        <v>63.78</v>
      </c>
      <c r="AF1212">
        <v>0</v>
      </c>
      <c r="AG1212">
        <v>0</v>
      </c>
      <c r="AH1212">
        <v>0</v>
      </c>
      <c r="AI1212">
        <v>1</v>
      </c>
      <c r="AJ1212">
        <v>1</v>
      </c>
      <c r="AK1212">
        <v>1</v>
      </c>
      <c r="AL1212">
        <v>1</v>
      </c>
      <c r="AN1212">
        <v>0</v>
      </c>
      <c r="AO1212">
        <v>1</v>
      </c>
      <c r="AP1212">
        <v>0</v>
      </c>
      <c r="AQ1212">
        <v>0</v>
      </c>
      <c r="AR1212">
        <v>0</v>
      </c>
      <c r="AS1212" t="s">
        <v>3</v>
      </c>
      <c r="AT1212">
        <v>5.6</v>
      </c>
      <c r="AU1212" t="s">
        <v>3</v>
      </c>
      <c r="AV1212">
        <v>0</v>
      </c>
      <c r="AW1212">
        <v>2</v>
      </c>
      <c r="AX1212">
        <v>33037294</v>
      </c>
      <c r="AY1212">
        <v>1</v>
      </c>
      <c r="AZ1212">
        <v>0</v>
      </c>
      <c r="BA1212">
        <v>1151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CX1212">
        <f>Y1212*Source!I480</f>
        <v>5.31832E-2</v>
      </c>
      <c r="CY1212">
        <f t="shared" si="180"/>
        <v>63.78</v>
      </c>
      <c r="CZ1212">
        <f t="shared" si="181"/>
        <v>63.78</v>
      </c>
      <c r="DA1212">
        <f t="shared" si="182"/>
        <v>1</v>
      </c>
      <c r="DB1212">
        <v>0</v>
      </c>
    </row>
    <row r="1213" spans="1:106" x14ac:dyDescent="0.2">
      <c r="A1213">
        <f>ROW(Source!A480)</f>
        <v>480</v>
      </c>
      <c r="B1213">
        <v>33034105</v>
      </c>
      <c r="C1213">
        <v>33037271</v>
      </c>
      <c r="D1213">
        <v>32517311</v>
      </c>
      <c r="E1213">
        <v>1</v>
      </c>
      <c r="F1213">
        <v>1</v>
      </c>
      <c r="G1213">
        <v>19</v>
      </c>
      <c r="H1213">
        <v>3</v>
      </c>
      <c r="I1213" t="s">
        <v>824</v>
      </c>
      <c r="J1213" t="s">
        <v>825</v>
      </c>
      <c r="K1213" t="s">
        <v>826</v>
      </c>
      <c r="L1213">
        <v>1348</v>
      </c>
      <c r="N1213">
        <v>1009</v>
      </c>
      <c r="O1213" t="s">
        <v>19</v>
      </c>
      <c r="P1213" t="s">
        <v>19</v>
      </c>
      <c r="Q1213">
        <v>1000</v>
      </c>
      <c r="W1213">
        <v>0</v>
      </c>
      <c r="X1213">
        <v>1471527661</v>
      </c>
      <c r="Y1213">
        <v>0.05</v>
      </c>
      <c r="AA1213">
        <v>4752.91</v>
      </c>
      <c r="AB1213">
        <v>0</v>
      </c>
      <c r="AC1213">
        <v>0</v>
      </c>
      <c r="AD1213">
        <v>0</v>
      </c>
      <c r="AE1213">
        <v>4752.91</v>
      </c>
      <c r="AF1213">
        <v>0</v>
      </c>
      <c r="AG1213">
        <v>0</v>
      </c>
      <c r="AH1213">
        <v>0</v>
      </c>
      <c r="AI1213">
        <v>1</v>
      </c>
      <c r="AJ1213">
        <v>1</v>
      </c>
      <c r="AK1213">
        <v>1</v>
      </c>
      <c r="AL1213">
        <v>1</v>
      </c>
      <c r="AN1213">
        <v>0</v>
      </c>
      <c r="AO1213">
        <v>1</v>
      </c>
      <c r="AP1213">
        <v>0</v>
      </c>
      <c r="AQ1213">
        <v>0</v>
      </c>
      <c r="AR1213">
        <v>0</v>
      </c>
      <c r="AS1213" t="s">
        <v>3</v>
      </c>
      <c r="AT1213">
        <v>0.05</v>
      </c>
      <c r="AU1213" t="s">
        <v>3</v>
      </c>
      <c r="AV1213">
        <v>0</v>
      </c>
      <c r="AW1213">
        <v>2</v>
      </c>
      <c r="AX1213">
        <v>33037293</v>
      </c>
      <c r="AY1213">
        <v>1</v>
      </c>
      <c r="AZ1213">
        <v>0</v>
      </c>
      <c r="BA1213">
        <v>1152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CX1213">
        <f>Y1213*Source!I480</f>
        <v>4.7485000000000002E-4</v>
      </c>
      <c r="CY1213">
        <f t="shared" si="180"/>
        <v>4752.91</v>
      </c>
      <c r="CZ1213">
        <f t="shared" si="181"/>
        <v>4752.91</v>
      </c>
      <c r="DA1213">
        <f t="shared" si="182"/>
        <v>1</v>
      </c>
      <c r="DB1213">
        <v>0</v>
      </c>
    </row>
    <row r="1214" spans="1:106" x14ac:dyDescent="0.2">
      <c r="A1214">
        <f>ROW(Source!A480)</f>
        <v>480</v>
      </c>
      <c r="B1214">
        <v>33034105</v>
      </c>
      <c r="C1214">
        <v>33037271</v>
      </c>
      <c r="D1214">
        <v>32519061</v>
      </c>
      <c r="E1214">
        <v>1</v>
      </c>
      <c r="F1214">
        <v>1</v>
      </c>
      <c r="G1214">
        <v>19</v>
      </c>
      <c r="H1214">
        <v>3</v>
      </c>
      <c r="I1214" t="s">
        <v>827</v>
      </c>
      <c r="J1214" t="s">
        <v>828</v>
      </c>
      <c r="K1214" t="s">
        <v>829</v>
      </c>
      <c r="L1214">
        <v>1339</v>
      </c>
      <c r="N1214">
        <v>1007</v>
      </c>
      <c r="O1214" t="s">
        <v>830</v>
      </c>
      <c r="P1214" t="s">
        <v>830</v>
      </c>
      <c r="Q1214">
        <v>1</v>
      </c>
      <c r="W1214">
        <v>0</v>
      </c>
      <c r="X1214">
        <v>1653821073</v>
      </c>
      <c r="Y1214">
        <v>1.75</v>
      </c>
      <c r="AA1214">
        <v>29.98</v>
      </c>
      <c r="AB1214">
        <v>0</v>
      </c>
      <c r="AC1214">
        <v>0</v>
      </c>
      <c r="AD1214">
        <v>0</v>
      </c>
      <c r="AE1214">
        <v>29.98</v>
      </c>
      <c r="AF1214">
        <v>0</v>
      </c>
      <c r="AG1214">
        <v>0</v>
      </c>
      <c r="AH1214">
        <v>0</v>
      </c>
      <c r="AI1214">
        <v>1</v>
      </c>
      <c r="AJ1214">
        <v>1</v>
      </c>
      <c r="AK1214">
        <v>1</v>
      </c>
      <c r="AL1214">
        <v>1</v>
      </c>
      <c r="AN1214">
        <v>0</v>
      </c>
      <c r="AO1214">
        <v>1</v>
      </c>
      <c r="AP1214">
        <v>0</v>
      </c>
      <c r="AQ1214">
        <v>0</v>
      </c>
      <c r="AR1214">
        <v>0</v>
      </c>
      <c r="AS1214" t="s">
        <v>3</v>
      </c>
      <c r="AT1214">
        <v>1.75</v>
      </c>
      <c r="AU1214" t="s">
        <v>3</v>
      </c>
      <c r="AV1214">
        <v>0</v>
      </c>
      <c r="AW1214">
        <v>2</v>
      </c>
      <c r="AX1214">
        <v>33037295</v>
      </c>
      <c r="AY1214">
        <v>1</v>
      </c>
      <c r="AZ1214">
        <v>0</v>
      </c>
      <c r="BA1214">
        <v>1153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CX1214">
        <f>Y1214*Source!I480</f>
        <v>1.6619749999999999E-2</v>
      </c>
      <c r="CY1214">
        <f t="shared" si="180"/>
        <v>29.98</v>
      </c>
      <c r="CZ1214">
        <f t="shared" si="181"/>
        <v>29.98</v>
      </c>
      <c r="DA1214">
        <f t="shared" si="182"/>
        <v>1</v>
      </c>
      <c r="DB1214">
        <v>0</v>
      </c>
    </row>
    <row r="1215" spans="1:106" x14ac:dyDescent="0.2">
      <c r="A1215">
        <f>ROW(Source!A480)</f>
        <v>480</v>
      </c>
      <c r="B1215">
        <v>33034105</v>
      </c>
      <c r="C1215">
        <v>33037271</v>
      </c>
      <c r="D1215">
        <v>32517740</v>
      </c>
      <c r="E1215">
        <v>1</v>
      </c>
      <c r="F1215">
        <v>1</v>
      </c>
      <c r="G1215">
        <v>19</v>
      </c>
      <c r="H1215">
        <v>3</v>
      </c>
      <c r="I1215" t="s">
        <v>831</v>
      </c>
      <c r="J1215" t="s">
        <v>832</v>
      </c>
      <c r="K1215" t="s">
        <v>833</v>
      </c>
      <c r="L1215">
        <v>1339</v>
      </c>
      <c r="N1215">
        <v>1007</v>
      </c>
      <c r="O1215" t="s">
        <v>830</v>
      </c>
      <c r="P1215" t="s">
        <v>830</v>
      </c>
      <c r="Q1215">
        <v>1</v>
      </c>
      <c r="W1215">
        <v>0</v>
      </c>
      <c r="X1215">
        <v>-86784973</v>
      </c>
      <c r="Y1215">
        <v>0.08</v>
      </c>
      <c r="AA1215">
        <v>4993.7</v>
      </c>
      <c r="AB1215">
        <v>0</v>
      </c>
      <c r="AC1215">
        <v>0</v>
      </c>
      <c r="AD1215">
        <v>0</v>
      </c>
      <c r="AE1215">
        <v>4993.7</v>
      </c>
      <c r="AF1215">
        <v>0</v>
      </c>
      <c r="AG1215">
        <v>0</v>
      </c>
      <c r="AH1215">
        <v>0</v>
      </c>
      <c r="AI1215">
        <v>1</v>
      </c>
      <c r="AJ1215">
        <v>1</v>
      </c>
      <c r="AK1215">
        <v>1</v>
      </c>
      <c r="AL1215">
        <v>1</v>
      </c>
      <c r="AN1215">
        <v>0</v>
      </c>
      <c r="AO1215">
        <v>1</v>
      </c>
      <c r="AP1215">
        <v>0</v>
      </c>
      <c r="AQ1215">
        <v>0</v>
      </c>
      <c r="AR1215">
        <v>0</v>
      </c>
      <c r="AS1215" t="s">
        <v>3</v>
      </c>
      <c r="AT1215">
        <v>0.08</v>
      </c>
      <c r="AU1215" t="s">
        <v>3</v>
      </c>
      <c r="AV1215">
        <v>0</v>
      </c>
      <c r="AW1215">
        <v>2</v>
      </c>
      <c r="AX1215">
        <v>33037296</v>
      </c>
      <c r="AY1215">
        <v>1</v>
      </c>
      <c r="AZ1215">
        <v>0</v>
      </c>
      <c r="BA1215">
        <v>1154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CX1215">
        <f>Y1215*Source!I480</f>
        <v>7.5976000000000006E-4</v>
      </c>
      <c r="CY1215">
        <f t="shared" si="180"/>
        <v>4993.7</v>
      </c>
      <c r="CZ1215">
        <f t="shared" si="181"/>
        <v>4993.7</v>
      </c>
      <c r="DA1215">
        <f t="shared" si="182"/>
        <v>1</v>
      </c>
      <c r="DB1215">
        <v>0</v>
      </c>
    </row>
    <row r="1216" spans="1:106" x14ac:dyDescent="0.2">
      <c r="A1216">
        <f>ROW(Source!A480)</f>
        <v>480</v>
      </c>
      <c r="B1216">
        <v>33034105</v>
      </c>
      <c r="C1216">
        <v>33037271</v>
      </c>
      <c r="D1216">
        <v>32517729</v>
      </c>
      <c r="E1216">
        <v>1</v>
      </c>
      <c r="F1216">
        <v>1</v>
      </c>
      <c r="G1216">
        <v>19</v>
      </c>
      <c r="H1216">
        <v>3</v>
      </c>
      <c r="I1216" t="s">
        <v>834</v>
      </c>
      <c r="J1216" t="s">
        <v>835</v>
      </c>
      <c r="K1216" t="s">
        <v>836</v>
      </c>
      <c r="L1216">
        <v>1339</v>
      </c>
      <c r="N1216">
        <v>1007</v>
      </c>
      <c r="O1216" t="s">
        <v>830</v>
      </c>
      <c r="P1216" t="s">
        <v>830</v>
      </c>
      <c r="Q1216">
        <v>1</v>
      </c>
      <c r="W1216">
        <v>0</v>
      </c>
      <c r="X1216">
        <v>-36459073</v>
      </c>
      <c r="Y1216">
        <v>0.69</v>
      </c>
      <c r="AA1216">
        <v>3762.19</v>
      </c>
      <c r="AB1216">
        <v>0</v>
      </c>
      <c r="AC1216">
        <v>0</v>
      </c>
      <c r="AD1216">
        <v>0</v>
      </c>
      <c r="AE1216">
        <v>3762.19</v>
      </c>
      <c r="AF1216">
        <v>0</v>
      </c>
      <c r="AG1216">
        <v>0</v>
      </c>
      <c r="AH1216">
        <v>0</v>
      </c>
      <c r="AI1216">
        <v>1</v>
      </c>
      <c r="AJ1216">
        <v>1</v>
      </c>
      <c r="AK1216">
        <v>1</v>
      </c>
      <c r="AL1216">
        <v>1</v>
      </c>
      <c r="AN1216">
        <v>0</v>
      </c>
      <c r="AO1216">
        <v>1</v>
      </c>
      <c r="AP1216">
        <v>0</v>
      </c>
      <c r="AQ1216">
        <v>0</v>
      </c>
      <c r="AR1216">
        <v>0</v>
      </c>
      <c r="AS1216" t="s">
        <v>3</v>
      </c>
      <c r="AT1216">
        <v>0.69</v>
      </c>
      <c r="AU1216" t="s">
        <v>3</v>
      </c>
      <c r="AV1216">
        <v>0</v>
      </c>
      <c r="AW1216">
        <v>2</v>
      </c>
      <c r="AX1216">
        <v>33037297</v>
      </c>
      <c r="AY1216">
        <v>1</v>
      </c>
      <c r="AZ1216">
        <v>0</v>
      </c>
      <c r="BA1216">
        <v>1155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CX1216">
        <f>Y1216*Source!I480</f>
        <v>6.5529299999999993E-3</v>
      </c>
      <c r="CY1216">
        <f t="shared" si="180"/>
        <v>3762.19</v>
      </c>
      <c r="CZ1216">
        <f t="shared" si="181"/>
        <v>3762.19</v>
      </c>
      <c r="DA1216">
        <f t="shared" si="182"/>
        <v>1</v>
      </c>
      <c r="DB1216">
        <v>0</v>
      </c>
    </row>
    <row r="1217" spans="1:106" x14ac:dyDescent="0.2">
      <c r="A1217">
        <f>ROW(Source!A480)</f>
        <v>480</v>
      </c>
      <c r="B1217">
        <v>33034105</v>
      </c>
      <c r="C1217">
        <v>33037271</v>
      </c>
      <c r="D1217">
        <v>32517783</v>
      </c>
      <c r="E1217">
        <v>1</v>
      </c>
      <c r="F1217">
        <v>1</v>
      </c>
      <c r="G1217">
        <v>19</v>
      </c>
      <c r="H1217">
        <v>3</v>
      </c>
      <c r="I1217" t="s">
        <v>837</v>
      </c>
      <c r="J1217" t="s">
        <v>838</v>
      </c>
      <c r="K1217" t="s">
        <v>839</v>
      </c>
      <c r="L1217">
        <v>1339</v>
      </c>
      <c r="N1217">
        <v>1007</v>
      </c>
      <c r="O1217" t="s">
        <v>830</v>
      </c>
      <c r="P1217" t="s">
        <v>830</v>
      </c>
      <c r="Q1217">
        <v>1</v>
      </c>
      <c r="W1217">
        <v>0</v>
      </c>
      <c r="X1217">
        <v>-1282603236</v>
      </c>
      <c r="Y1217">
        <v>0.2</v>
      </c>
      <c r="AA1217">
        <v>5631.96</v>
      </c>
      <c r="AB1217">
        <v>0</v>
      </c>
      <c r="AC1217">
        <v>0</v>
      </c>
      <c r="AD1217">
        <v>0</v>
      </c>
      <c r="AE1217">
        <v>5631.96</v>
      </c>
      <c r="AF1217">
        <v>0</v>
      </c>
      <c r="AG1217">
        <v>0</v>
      </c>
      <c r="AH1217">
        <v>0</v>
      </c>
      <c r="AI1217">
        <v>1</v>
      </c>
      <c r="AJ1217">
        <v>1</v>
      </c>
      <c r="AK1217">
        <v>1</v>
      </c>
      <c r="AL1217">
        <v>1</v>
      </c>
      <c r="AN1217">
        <v>0</v>
      </c>
      <c r="AO1217">
        <v>1</v>
      </c>
      <c r="AP1217">
        <v>0</v>
      </c>
      <c r="AQ1217">
        <v>0</v>
      </c>
      <c r="AR1217">
        <v>0</v>
      </c>
      <c r="AS1217" t="s">
        <v>3</v>
      </c>
      <c r="AT1217">
        <v>0.2</v>
      </c>
      <c r="AU1217" t="s">
        <v>3</v>
      </c>
      <c r="AV1217">
        <v>0</v>
      </c>
      <c r="AW1217">
        <v>2</v>
      </c>
      <c r="AX1217">
        <v>33037298</v>
      </c>
      <c r="AY1217">
        <v>1</v>
      </c>
      <c r="AZ1217">
        <v>0</v>
      </c>
      <c r="BA1217">
        <v>1156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CX1217">
        <f>Y1217*Source!I480</f>
        <v>1.8994000000000001E-3</v>
      </c>
      <c r="CY1217">
        <f t="shared" si="180"/>
        <v>5631.96</v>
      </c>
      <c r="CZ1217">
        <f t="shared" si="181"/>
        <v>5631.96</v>
      </c>
      <c r="DA1217">
        <f t="shared" si="182"/>
        <v>1</v>
      </c>
      <c r="DB1217">
        <v>0</v>
      </c>
    </row>
    <row r="1218" spans="1:106" x14ac:dyDescent="0.2">
      <c r="A1218">
        <f>ROW(Source!A480)</f>
        <v>480</v>
      </c>
      <c r="B1218">
        <v>33034105</v>
      </c>
      <c r="C1218">
        <v>33037271</v>
      </c>
      <c r="D1218">
        <v>32517784</v>
      </c>
      <c r="E1218">
        <v>1</v>
      </c>
      <c r="F1218">
        <v>1</v>
      </c>
      <c r="G1218">
        <v>19</v>
      </c>
      <c r="H1218">
        <v>3</v>
      </c>
      <c r="I1218" t="s">
        <v>840</v>
      </c>
      <c r="J1218" t="s">
        <v>841</v>
      </c>
      <c r="K1218" t="s">
        <v>842</v>
      </c>
      <c r="L1218">
        <v>1339</v>
      </c>
      <c r="N1218">
        <v>1007</v>
      </c>
      <c r="O1218" t="s">
        <v>830</v>
      </c>
      <c r="P1218" t="s">
        <v>830</v>
      </c>
      <c r="Q1218">
        <v>1</v>
      </c>
      <c r="W1218">
        <v>0</v>
      </c>
      <c r="X1218">
        <v>966492149</v>
      </c>
      <c r="Y1218">
        <v>0.69</v>
      </c>
      <c r="AA1218">
        <v>5631.96</v>
      </c>
      <c r="AB1218">
        <v>0</v>
      </c>
      <c r="AC1218">
        <v>0</v>
      </c>
      <c r="AD1218">
        <v>0</v>
      </c>
      <c r="AE1218">
        <v>5631.96</v>
      </c>
      <c r="AF1218">
        <v>0</v>
      </c>
      <c r="AG1218">
        <v>0</v>
      </c>
      <c r="AH1218">
        <v>0</v>
      </c>
      <c r="AI1218">
        <v>1</v>
      </c>
      <c r="AJ1218">
        <v>1</v>
      </c>
      <c r="AK1218">
        <v>1</v>
      </c>
      <c r="AL1218">
        <v>1</v>
      </c>
      <c r="AN1218">
        <v>0</v>
      </c>
      <c r="AO1218">
        <v>1</v>
      </c>
      <c r="AP1218">
        <v>0</v>
      </c>
      <c r="AQ1218">
        <v>0</v>
      </c>
      <c r="AR1218">
        <v>0</v>
      </c>
      <c r="AS1218" t="s">
        <v>3</v>
      </c>
      <c r="AT1218">
        <v>0.69</v>
      </c>
      <c r="AU1218" t="s">
        <v>3</v>
      </c>
      <c r="AV1218">
        <v>0</v>
      </c>
      <c r="AW1218">
        <v>2</v>
      </c>
      <c r="AX1218">
        <v>33037299</v>
      </c>
      <c r="AY1218">
        <v>1</v>
      </c>
      <c r="AZ1218">
        <v>0</v>
      </c>
      <c r="BA1218">
        <v>1157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CX1218">
        <f>Y1218*Source!I480</f>
        <v>6.5529299999999993E-3</v>
      </c>
      <c r="CY1218">
        <f t="shared" si="180"/>
        <v>5631.96</v>
      </c>
      <c r="CZ1218">
        <f t="shared" si="181"/>
        <v>5631.96</v>
      </c>
      <c r="DA1218">
        <f t="shared" si="182"/>
        <v>1</v>
      </c>
      <c r="DB1218">
        <v>0</v>
      </c>
    </row>
    <row r="1219" spans="1:106" x14ac:dyDescent="0.2">
      <c r="A1219">
        <f>ROW(Source!A480)</f>
        <v>480</v>
      </c>
      <c r="B1219">
        <v>33034105</v>
      </c>
      <c r="C1219">
        <v>33037271</v>
      </c>
      <c r="D1219">
        <v>32519911</v>
      </c>
      <c r="E1219">
        <v>1</v>
      </c>
      <c r="F1219">
        <v>1</v>
      </c>
      <c r="G1219">
        <v>19</v>
      </c>
      <c r="H1219">
        <v>3</v>
      </c>
      <c r="I1219" t="s">
        <v>843</v>
      </c>
      <c r="J1219" t="s">
        <v>844</v>
      </c>
      <c r="K1219" t="s">
        <v>845</v>
      </c>
      <c r="L1219">
        <v>1339</v>
      </c>
      <c r="N1219">
        <v>1007</v>
      </c>
      <c r="O1219" t="s">
        <v>830</v>
      </c>
      <c r="P1219" t="s">
        <v>830</v>
      </c>
      <c r="Q1219">
        <v>1</v>
      </c>
      <c r="W1219">
        <v>0</v>
      </c>
      <c r="X1219">
        <v>-1613524913</v>
      </c>
      <c r="Y1219">
        <v>102</v>
      </c>
      <c r="AA1219">
        <v>3195.93</v>
      </c>
      <c r="AB1219">
        <v>0</v>
      </c>
      <c r="AC1219">
        <v>0</v>
      </c>
      <c r="AD1219">
        <v>0</v>
      </c>
      <c r="AE1219">
        <v>3195.93</v>
      </c>
      <c r="AF1219">
        <v>0</v>
      </c>
      <c r="AG1219">
        <v>0</v>
      </c>
      <c r="AH1219">
        <v>0</v>
      </c>
      <c r="AI1219">
        <v>1</v>
      </c>
      <c r="AJ1219">
        <v>1</v>
      </c>
      <c r="AK1219">
        <v>1</v>
      </c>
      <c r="AL1219">
        <v>1</v>
      </c>
      <c r="AN1219">
        <v>0</v>
      </c>
      <c r="AO1219">
        <v>1</v>
      </c>
      <c r="AP1219">
        <v>0</v>
      </c>
      <c r="AQ1219">
        <v>0</v>
      </c>
      <c r="AR1219">
        <v>0</v>
      </c>
      <c r="AS1219" t="s">
        <v>3</v>
      </c>
      <c r="AT1219">
        <v>102</v>
      </c>
      <c r="AU1219" t="s">
        <v>3</v>
      </c>
      <c r="AV1219">
        <v>0</v>
      </c>
      <c r="AW1219">
        <v>2</v>
      </c>
      <c r="AX1219">
        <v>33037300</v>
      </c>
      <c r="AY1219">
        <v>1</v>
      </c>
      <c r="AZ1219">
        <v>0</v>
      </c>
      <c r="BA1219">
        <v>1158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CX1219">
        <f>Y1219*Source!I480</f>
        <v>0.96869400000000006</v>
      </c>
      <c r="CY1219">
        <f t="shared" si="180"/>
        <v>3195.93</v>
      </c>
      <c r="CZ1219">
        <f t="shared" si="181"/>
        <v>3195.93</v>
      </c>
      <c r="DA1219">
        <f t="shared" si="182"/>
        <v>1</v>
      </c>
      <c r="DB1219">
        <v>0</v>
      </c>
    </row>
    <row r="1220" spans="1:106" x14ac:dyDescent="0.2">
      <c r="A1220">
        <f>ROW(Source!A480)</f>
        <v>480</v>
      </c>
      <c r="B1220">
        <v>33034105</v>
      </c>
      <c r="C1220">
        <v>33037271</v>
      </c>
      <c r="D1220">
        <v>32521663</v>
      </c>
      <c r="E1220">
        <v>1</v>
      </c>
      <c r="F1220">
        <v>1</v>
      </c>
      <c r="G1220">
        <v>19</v>
      </c>
      <c r="H1220">
        <v>3</v>
      </c>
      <c r="I1220" t="s">
        <v>846</v>
      </c>
      <c r="J1220" t="s">
        <v>847</v>
      </c>
      <c r="K1220" t="s">
        <v>848</v>
      </c>
      <c r="L1220">
        <v>1327</v>
      </c>
      <c r="N1220">
        <v>1005</v>
      </c>
      <c r="O1220" t="s">
        <v>823</v>
      </c>
      <c r="P1220" t="s">
        <v>823</v>
      </c>
      <c r="Q1220">
        <v>1</v>
      </c>
      <c r="W1220">
        <v>0</v>
      </c>
      <c r="X1220">
        <v>603730207</v>
      </c>
      <c r="Y1220">
        <v>49.5</v>
      </c>
      <c r="AA1220">
        <v>207.09</v>
      </c>
      <c r="AB1220">
        <v>0</v>
      </c>
      <c r="AC1220">
        <v>0</v>
      </c>
      <c r="AD1220">
        <v>0</v>
      </c>
      <c r="AE1220">
        <v>207.09</v>
      </c>
      <c r="AF1220">
        <v>0</v>
      </c>
      <c r="AG1220">
        <v>0</v>
      </c>
      <c r="AH1220">
        <v>0</v>
      </c>
      <c r="AI1220">
        <v>1</v>
      </c>
      <c r="AJ1220">
        <v>1</v>
      </c>
      <c r="AK1220">
        <v>1</v>
      </c>
      <c r="AL1220">
        <v>1</v>
      </c>
      <c r="AN1220">
        <v>0</v>
      </c>
      <c r="AO1220">
        <v>1</v>
      </c>
      <c r="AP1220">
        <v>0</v>
      </c>
      <c r="AQ1220">
        <v>0</v>
      </c>
      <c r="AR1220">
        <v>0</v>
      </c>
      <c r="AS1220" t="s">
        <v>3</v>
      </c>
      <c r="AT1220">
        <v>49.5</v>
      </c>
      <c r="AU1220" t="s">
        <v>3</v>
      </c>
      <c r="AV1220">
        <v>0</v>
      </c>
      <c r="AW1220">
        <v>2</v>
      </c>
      <c r="AX1220">
        <v>33037301</v>
      </c>
      <c r="AY1220">
        <v>1</v>
      </c>
      <c r="AZ1220">
        <v>0</v>
      </c>
      <c r="BA1220">
        <v>1159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CX1220">
        <f>Y1220*Source!I480</f>
        <v>0.47010150000000001</v>
      </c>
      <c r="CY1220">
        <f t="shared" si="180"/>
        <v>207.09</v>
      </c>
      <c r="CZ1220">
        <f t="shared" si="181"/>
        <v>207.09</v>
      </c>
      <c r="DA1220">
        <f t="shared" si="182"/>
        <v>1</v>
      </c>
      <c r="DB1220">
        <v>0</v>
      </c>
    </row>
    <row r="1221" spans="1:106" x14ac:dyDescent="0.2">
      <c r="A1221">
        <f>ROW(Source!A483)</f>
        <v>483</v>
      </c>
      <c r="B1221">
        <v>33034105</v>
      </c>
      <c r="C1221">
        <v>33037304</v>
      </c>
      <c r="D1221">
        <v>32505425</v>
      </c>
      <c r="E1221">
        <v>19</v>
      </c>
      <c r="F1221">
        <v>1</v>
      </c>
      <c r="G1221">
        <v>19</v>
      </c>
      <c r="H1221">
        <v>1</v>
      </c>
      <c r="I1221" t="s">
        <v>795</v>
      </c>
      <c r="J1221" t="s">
        <v>3</v>
      </c>
      <c r="K1221" t="s">
        <v>796</v>
      </c>
      <c r="L1221">
        <v>1191</v>
      </c>
      <c r="N1221">
        <v>1013</v>
      </c>
      <c r="O1221" t="s">
        <v>797</v>
      </c>
      <c r="P1221" t="s">
        <v>797</v>
      </c>
      <c r="Q1221">
        <v>1</v>
      </c>
      <c r="W1221">
        <v>0</v>
      </c>
      <c r="X1221">
        <v>476480486</v>
      </c>
      <c r="Y1221">
        <v>36.11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1</v>
      </c>
      <c r="AJ1221">
        <v>1</v>
      </c>
      <c r="AK1221">
        <v>1</v>
      </c>
      <c r="AL1221">
        <v>1</v>
      </c>
      <c r="AN1221">
        <v>0</v>
      </c>
      <c r="AO1221">
        <v>1</v>
      </c>
      <c r="AP1221">
        <v>0</v>
      </c>
      <c r="AQ1221">
        <v>0</v>
      </c>
      <c r="AR1221">
        <v>0</v>
      </c>
      <c r="AS1221" t="s">
        <v>3</v>
      </c>
      <c r="AT1221">
        <v>36.11</v>
      </c>
      <c r="AU1221" t="s">
        <v>3</v>
      </c>
      <c r="AV1221">
        <v>1</v>
      </c>
      <c r="AW1221">
        <v>2</v>
      </c>
      <c r="AX1221">
        <v>33037310</v>
      </c>
      <c r="AY1221">
        <v>1</v>
      </c>
      <c r="AZ1221">
        <v>0</v>
      </c>
      <c r="BA1221">
        <v>1160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CX1221">
        <f>Y1221*Source!I483</f>
        <v>0.95691499999999996</v>
      </c>
      <c r="CY1221">
        <f>AD1221</f>
        <v>0</v>
      </c>
      <c r="CZ1221">
        <f>AH1221</f>
        <v>0</v>
      </c>
      <c r="DA1221">
        <f>AL1221</f>
        <v>1</v>
      </c>
      <c r="DB1221">
        <v>0</v>
      </c>
    </row>
    <row r="1222" spans="1:106" x14ac:dyDescent="0.2">
      <c r="A1222">
        <f>ROW(Source!A483)</f>
        <v>483</v>
      </c>
      <c r="B1222">
        <v>33034105</v>
      </c>
      <c r="C1222">
        <v>33037304</v>
      </c>
      <c r="D1222">
        <v>32516754</v>
      </c>
      <c r="E1222">
        <v>1</v>
      </c>
      <c r="F1222">
        <v>1</v>
      </c>
      <c r="G1222">
        <v>19</v>
      </c>
      <c r="H1222">
        <v>2</v>
      </c>
      <c r="I1222" t="s">
        <v>798</v>
      </c>
      <c r="J1222" t="s">
        <v>799</v>
      </c>
      <c r="K1222" t="s">
        <v>800</v>
      </c>
      <c r="L1222">
        <v>1368</v>
      </c>
      <c r="N1222">
        <v>1011</v>
      </c>
      <c r="O1222" t="s">
        <v>801</v>
      </c>
      <c r="P1222" t="s">
        <v>801</v>
      </c>
      <c r="Q1222">
        <v>1</v>
      </c>
      <c r="W1222">
        <v>0</v>
      </c>
      <c r="X1222">
        <v>-1683917449</v>
      </c>
      <c r="Y1222">
        <v>21.91</v>
      </c>
      <c r="AA1222">
        <v>0</v>
      </c>
      <c r="AB1222">
        <v>70.98</v>
      </c>
      <c r="AC1222">
        <v>6.52</v>
      </c>
      <c r="AD1222">
        <v>0</v>
      </c>
      <c r="AE1222">
        <v>0</v>
      </c>
      <c r="AF1222">
        <v>70.98</v>
      </c>
      <c r="AG1222">
        <v>6.52</v>
      </c>
      <c r="AH1222">
        <v>0</v>
      </c>
      <c r="AI1222">
        <v>1</v>
      </c>
      <c r="AJ1222">
        <v>1</v>
      </c>
      <c r="AK1222">
        <v>1</v>
      </c>
      <c r="AL1222">
        <v>1</v>
      </c>
      <c r="AN1222">
        <v>0</v>
      </c>
      <c r="AO1222">
        <v>1</v>
      </c>
      <c r="AP1222">
        <v>0</v>
      </c>
      <c r="AQ1222">
        <v>0</v>
      </c>
      <c r="AR1222">
        <v>0</v>
      </c>
      <c r="AS1222" t="s">
        <v>3</v>
      </c>
      <c r="AT1222">
        <v>21.91</v>
      </c>
      <c r="AU1222" t="s">
        <v>3</v>
      </c>
      <c r="AV1222">
        <v>0</v>
      </c>
      <c r="AW1222">
        <v>2</v>
      </c>
      <c r="AX1222">
        <v>33037311</v>
      </c>
      <c r="AY1222">
        <v>1</v>
      </c>
      <c r="AZ1222">
        <v>0</v>
      </c>
      <c r="BA1222">
        <v>1161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CX1222">
        <f>Y1222*Source!I483</f>
        <v>0.58061499999999999</v>
      </c>
      <c r="CY1222">
        <f>AB1222</f>
        <v>70.98</v>
      </c>
      <c r="CZ1222">
        <f>AF1222</f>
        <v>70.98</v>
      </c>
      <c r="DA1222">
        <f>AJ1222</f>
        <v>1</v>
      </c>
      <c r="DB1222">
        <v>0</v>
      </c>
    </row>
    <row r="1223" spans="1:106" x14ac:dyDescent="0.2">
      <c r="A1223">
        <f>ROW(Source!A483)</f>
        <v>483</v>
      </c>
      <c r="B1223">
        <v>33034105</v>
      </c>
      <c r="C1223">
        <v>33037304</v>
      </c>
      <c r="D1223">
        <v>32518977</v>
      </c>
      <c r="E1223">
        <v>1</v>
      </c>
      <c r="F1223">
        <v>1</v>
      </c>
      <c r="G1223">
        <v>19</v>
      </c>
      <c r="H1223">
        <v>3</v>
      </c>
      <c r="I1223" t="s">
        <v>802</v>
      </c>
      <c r="J1223" t="s">
        <v>803</v>
      </c>
      <c r="K1223" t="s">
        <v>804</v>
      </c>
      <c r="L1223">
        <v>1348</v>
      </c>
      <c r="N1223">
        <v>1009</v>
      </c>
      <c r="O1223" t="s">
        <v>19</v>
      </c>
      <c r="P1223" t="s">
        <v>19</v>
      </c>
      <c r="Q1223">
        <v>1000</v>
      </c>
      <c r="W1223">
        <v>0</v>
      </c>
      <c r="X1223">
        <v>-1592467254</v>
      </c>
      <c r="Y1223">
        <v>0.03</v>
      </c>
      <c r="AA1223">
        <v>117442.26</v>
      </c>
      <c r="AB1223">
        <v>0</v>
      </c>
      <c r="AC1223">
        <v>0</v>
      </c>
      <c r="AD1223">
        <v>0</v>
      </c>
      <c r="AE1223">
        <v>117442.26</v>
      </c>
      <c r="AF1223">
        <v>0</v>
      </c>
      <c r="AG1223">
        <v>0</v>
      </c>
      <c r="AH1223">
        <v>0</v>
      </c>
      <c r="AI1223">
        <v>1</v>
      </c>
      <c r="AJ1223">
        <v>1</v>
      </c>
      <c r="AK1223">
        <v>1</v>
      </c>
      <c r="AL1223">
        <v>1</v>
      </c>
      <c r="AN1223">
        <v>0</v>
      </c>
      <c r="AO1223">
        <v>1</v>
      </c>
      <c r="AP1223">
        <v>0</v>
      </c>
      <c r="AQ1223">
        <v>0</v>
      </c>
      <c r="AR1223">
        <v>0</v>
      </c>
      <c r="AS1223" t="s">
        <v>3</v>
      </c>
      <c r="AT1223">
        <v>0.03</v>
      </c>
      <c r="AU1223" t="s">
        <v>3</v>
      </c>
      <c r="AV1223">
        <v>0</v>
      </c>
      <c r="AW1223">
        <v>2</v>
      </c>
      <c r="AX1223">
        <v>33037312</v>
      </c>
      <c r="AY1223">
        <v>1</v>
      </c>
      <c r="AZ1223">
        <v>0</v>
      </c>
      <c r="BA1223">
        <v>1162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CX1223">
        <f>Y1223*Source!I483</f>
        <v>7.9499999999999992E-4</v>
      </c>
      <c r="CY1223">
        <f>AA1223</f>
        <v>117442.26</v>
      </c>
      <c r="CZ1223">
        <f>AE1223</f>
        <v>117442.26</v>
      </c>
      <c r="DA1223">
        <f>AI1223</f>
        <v>1</v>
      </c>
      <c r="DB1223">
        <v>0</v>
      </c>
    </row>
    <row r="1224" spans="1:106" x14ac:dyDescent="0.2">
      <c r="A1224">
        <f>ROW(Source!A483)</f>
        <v>483</v>
      </c>
      <c r="B1224">
        <v>33034105</v>
      </c>
      <c r="C1224">
        <v>33037304</v>
      </c>
      <c r="D1224">
        <v>32520163</v>
      </c>
      <c r="E1224">
        <v>1</v>
      </c>
      <c r="F1224">
        <v>1</v>
      </c>
      <c r="G1224">
        <v>19</v>
      </c>
      <c r="H1224">
        <v>3</v>
      </c>
      <c r="I1224" t="s">
        <v>25</v>
      </c>
      <c r="J1224" t="s">
        <v>27</v>
      </c>
      <c r="K1224" t="s">
        <v>26</v>
      </c>
      <c r="L1224">
        <v>1348</v>
      </c>
      <c r="N1224">
        <v>1009</v>
      </c>
      <c r="O1224" t="s">
        <v>19</v>
      </c>
      <c r="P1224" t="s">
        <v>19</v>
      </c>
      <c r="Q1224">
        <v>1000</v>
      </c>
      <c r="W1224">
        <v>0</v>
      </c>
      <c r="X1224">
        <v>-1467733540</v>
      </c>
      <c r="Y1224">
        <v>1</v>
      </c>
      <c r="AA1224">
        <v>53410.15</v>
      </c>
      <c r="AB1224">
        <v>0</v>
      </c>
      <c r="AC1224">
        <v>0</v>
      </c>
      <c r="AD1224">
        <v>0</v>
      </c>
      <c r="AE1224">
        <v>53410.15</v>
      </c>
      <c r="AF1224">
        <v>0</v>
      </c>
      <c r="AG1224">
        <v>0</v>
      </c>
      <c r="AH1224">
        <v>0</v>
      </c>
      <c r="AI1224">
        <v>1</v>
      </c>
      <c r="AJ1224">
        <v>1</v>
      </c>
      <c r="AK1224">
        <v>1</v>
      </c>
      <c r="AL1224">
        <v>1</v>
      </c>
      <c r="AN1224">
        <v>0</v>
      </c>
      <c r="AO1224">
        <v>1</v>
      </c>
      <c r="AP1224">
        <v>0</v>
      </c>
      <c r="AQ1224">
        <v>0</v>
      </c>
      <c r="AR1224">
        <v>0</v>
      </c>
      <c r="AS1224" t="s">
        <v>3</v>
      </c>
      <c r="AT1224">
        <v>1</v>
      </c>
      <c r="AU1224" t="s">
        <v>3</v>
      </c>
      <c r="AV1224">
        <v>0</v>
      </c>
      <c r="AW1224">
        <v>2</v>
      </c>
      <c r="AX1224">
        <v>33037313</v>
      </c>
      <c r="AY1224">
        <v>1</v>
      </c>
      <c r="AZ1224">
        <v>0</v>
      </c>
      <c r="BA1224">
        <v>1163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CX1224">
        <f>Y1224*Source!I483</f>
        <v>2.6499999999999999E-2</v>
      </c>
      <c r="CY1224">
        <f>AA1224</f>
        <v>53410.15</v>
      </c>
      <c r="CZ1224">
        <f>AE1224</f>
        <v>53410.15</v>
      </c>
      <c r="DA1224">
        <f>AI1224</f>
        <v>1</v>
      </c>
      <c r="DB1224">
        <v>0</v>
      </c>
    </row>
    <row r="1225" spans="1:106" x14ac:dyDescent="0.2">
      <c r="A1225">
        <f>ROW(Source!A483)</f>
        <v>483</v>
      </c>
      <c r="B1225">
        <v>33034105</v>
      </c>
      <c r="C1225">
        <v>33037304</v>
      </c>
      <c r="D1225">
        <v>32520163</v>
      </c>
      <c r="E1225">
        <v>1</v>
      </c>
      <c r="F1225">
        <v>1</v>
      </c>
      <c r="G1225">
        <v>19</v>
      </c>
      <c r="H1225">
        <v>3</v>
      </c>
      <c r="I1225" t="s">
        <v>25</v>
      </c>
      <c r="J1225" t="s">
        <v>27</v>
      </c>
      <c r="K1225" t="s">
        <v>26</v>
      </c>
      <c r="L1225">
        <v>1348</v>
      </c>
      <c r="N1225">
        <v>1009</v>
      </c>
      <c r="O1225" t="s">
        <v>19</v>
      </c>
      <c r="P1225" t="s">
        <v>19</v>
      </c>
      <c r="Q1225">
        <v>1000</v>
      </c>
      <c r="W1225">
        <v>0</v>
      </c>
      <c r="X1225">
        <v>-1467733540</v>
      </c>
      <c r="Y1225">
        <v>-1</v>
      </c>
      <c r="AA1225">
        <v>53410.15</v>
      </c>
      <c r="AB1225">
        <v>0</v>
      </c>
      <c r="AC1225">
        <v>0</v>
      </c>
      <c r="AD1225">
        <v>0</v>
      </c>
      <c r="AE1225">
        <v>53410.15</v>
      </c>
      <c r="AF1225">
        <v>0</v>
      </c>
      <c r="AG1225">
        <v>0</v>
      </c>
      <c r="AH1225">
        <v>0</v>
      </c>
      <c r="AI1225">
        <v>1</v>
      </c>
      <c r="AJ1225">
        <v>1</v>
      </c>
      <c r="AK1225">
        <v>1</v>
      </c>
      <c r="AL1225">
        <v>1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 t="s">
        <v>3</v>
      </c>
      <c r="AT1225">
        <v>-1</v>
      </c>
      <c r="AU1225" t="s">
        <v>3</v>
      </c>
      <c r="AV1225">
        <v>0</v>
      </c>
      <c r="AW1225">
        <v>1</v>
      </c>
      <c r="AX1225">
        <v>-1</v>
      </c>
      <c r="AY1225">
        <v>0</v>
      </c>
      <c r="AZ1225">
        <v>0</v>
      </c>
      <c r="BA1225" t="s">
        <v>3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CX1225">
        <f>Y1225*Source!I483</f>
        <v>-2.6499999999999999E-2</v>
      </c>
      <c r="CY1225">
        <f>AA1225</f>
        <v>53410.15</v>
      </c>
      <c r="CZ1225">
        <f>AE1225</f>
        <v>53410.15</v>
      </c>
      <c r="DA1225">
        <f>AI1225</f>
        <v>1</v>
      </c>
      <c r="DB1225">
        <v>0</v>
      </c>
    </row>
    <row r="1226" spans="1:106" x14ac:dyDescent="0.2">
      <c r="A1226">
        <f>ROW(Source!A485)</f>
        <v>485</v>
      </c>
      <c r="B1226">
        <v>33034105</v>
      </c>
      <c r="C1226">
        <v>33037315</v>
      </c>
      <c r="D1226">
        <v>32505425</v>
      </c>
      <c r="E1226">
        <v>19</v>
      </c>
      <c r="F1226">
        <v>1</v>
      </c>
      <c r="G1226">
        <v>19</v>
      </c>
      <c r="H1226">
        <v>1</v>
      </c>
      <c r="I1226" t="s">
        <v>795</v>
      </c>
      <c r="J1226" t="s">
        <v>3</v>
      </c>
      <c r="K1226" t="s">
        <v>796</v>
      </c>
      <c r="L1226">
        <v>1191</v>
      </c>
      <c r="N1226">
        <v>1013</v>
      </c>
      <c r="O1226" t="s">
        <v>797</v>
      </c>
      <c r="P1226" t="s">
        <v>797</v>
      </c>
      <c r="Q1226">
        <v>1</v>
      </c>
      <c r="W1226">
        <v>0</v>
      </c>
      <c r="X1226">
        <v>476480486</v>
      </c>
      <c r="Y1226">
        <v>453.1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1</v>
      </c>
      <c r="AJ1226">
        <v>1</v>
      </c>
      <c r="AK1226">
        <v>1</v>
      </c>
      <c r="AL1226">
        <v>1</v>
      </c>
      <c r="AN1226">
        <v>0</v>
      </c>
      <c r="AO1226">
        <v>1</v>
      </c>
      <c r="AP1226">
        <v>0</v>
      </c>
      <c r="AQ1226">
        <v>0</v>
      </c>
      <c r="AR1226">
        <v>0</v>
      </c>
      <c r="AS1226" t="s">
        <v>3</v>
      </c>
      <c r="AT1226">
        <v>453.1</v>
      </c>
      <c r="AU1226" t="s">
        <v>3</v>
      </c>
      <c r="AV1226">
        <v>1</v>
      </c>
      <c r="AW1226">
        <v>2</v>
      </c>
      <c r="AX1226">
        <v>33037331</v>
      </c>
      <c r="AY1226">
        <v>1</v>
      </c>
      <c r="AZ1226">
        <v>0</v>
      </c>
      <c r="BA1226">
        <v>1164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CX1226">
        <f>Y1226*Source!I485</f>
        <v>1.6311599999999999</v>
      </c>
      <c r="CY1226">
        <f>AD1226</f>
        <v>0</v>
      </c>
      <c r="CZ1226">
        <f>AH1226</f>
        <v>0</v>
      </c>
      <c r="DA1226">
        <f>AL1226</f>
        <v>1</v>
      </c>
      <c r="DB1226">
        <v>0</v>
      </c>
    </row>
    <row r="1227" spans="1:106" x14ac:dyDescent="0.2">
      <c r="A1227">
        <f>ROW(Source!A485)</f>
        <v>485</v>
      </c>
      <c r="B1227">
        <v>33034105</v>
      </c>
      <c r="C1227">
        <v>33037315</v>
      </c>
      <c r="D1227">
        <v>32517073</v>
      </c>
      <c r="E1227">
        <v>1</v>
      </c>
      <c r="F1227">
        <v>1</v>
      </c>
      <c r="G1227">
        <v>19</v>
      </c>
      <c r="H1227">
        <v>2</v>
      </c>
      <c r="I1227" t="s">
        <v>805</v>
      </c>
      <c r="J1227" t="s">
        <v>806</v>
      </c>
      <c r="K1227" t="s">
        <v>807</v>
      </c>
      <c r="L1227">
        <v>1368</v>
      </c>
      <c r="N1227">
        <v>1011</v>
      </c>
      <c r="O1227" t="s">
        <v>801</v>
      </c>
      <c r="P1227" t="s">
        <v>801</v>
      </c>
      <c r="Q1227">
        <v>1</v>
      </c>
      <c r="W1227">
        <v>0</v>
      </c>
      <c r="X1227">
        <v>-865246060</v>
      </c>
      <c r="Y1227">
        <v>1.38</v>
      </c>
      <c r="AA1227">
        <v>0</v>
      </c>
      <c r="AB1227">
        <v>3.37</v>
      </c>
      <c r="AC1227">
        <v>0.85</v>
      </c>
      <c r="AD1227">
        <v>0</v>
      </c>
      <c r="AE1227">
        <v>0</v>
      </c>
      <c r="AF1227">
        <v>3.37</v>
      </c>
      <c r="AG1227">
        <v>0.85</v>
      </c>
      <c r="AH1227">
        <v>0</v>
      </c>
      <c r="AI1227">
        <v>1</v>
      </c>
      <c r="AJ1227">
        <v>1</v>
      </c>
      <c r="AK1227">
        <v>1</v>
      </c>
      <c r="AL1227">
        <v>1</v>
      </c>
      <c r="AN1227">
        <v>0</v>
      </c>
      <c r="AO1227">
        <v>1</v>
      </c>
      <c r="AP1227">
        <v>0</v>
      </c>
      <c r="AQ1227">
        <v>0</v>
      </c>
      <c r="AR1227">
        <v>0</v>
      </c>
      <c r="AS1227" t="s">
        <v>3</v>
      </c>
      <c r="AT1227">
        <v>1.38</v>
      </c>
      <c r="AU1227" t="s">
        <v>3</v>
      </c>
      <c r="AV1227">
        <v>0</v>
      </c>
      <c r="AW1227">
        <v>2</v>
      </c>
      <c r="AX1227">
        <v>33037332</v>
      </c>
      <c r="AY1227">
        <v>1</v>
      </c>
      <c r="AZ1227">
        <v>0</v>
      </c>
      <c r="BA1227">
        <v>1165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CX1227">
        <f>Y1227*Source!I485</f>
        <v>4.9679999999999993E-3</v>
      </c>
      <c r="CY1227">
        <f>AB1227</f>
        <v>3.37</v>
      </c>
      <c r="CZ1227">
        <f>AF1227</f>
        <v>3.37</v>
      </c>
      <c r="DA1227">
        <f>AJ1227</f>
        <v>1</v>
      </c>
      <c r="DB1227">
        <v>0</v>
      </c>
    </row>
    <row r="1228" spans="1:106" x14ac:dyDescent="0.2">
      <c r="A1228">
        <f>ROW(Source!A485)</f>
        <v>485</v>
      </c>
      <c r="B1228">
        <v>33034105</v>
      </c>
      <c r="C1228">
        <v>33037315</v>
      </c>
      <c r="D1228">
        <v>32516433</v>
      </c>
      <c r="E1228">
        <v>1</v>
      </c>
      <c r="F1228">
        <v>1</v>
      </c>
      <c r="G1228">
        <v>19</v>
      </c>
      <c r="H1228">
        <v>2</v>
      </c>
      <c r="I1228" t="s">
        <v>808</v>
      </c>
      <c r="J1228" t="s">
        <v>809</v>
      </c>
      <c r="K1228" t="s">
        <v>810</v>
      </c>
      <c r="L1228">
        <v>1368</v>
      </c>
      <c r="N1228">
        <v>1011</v>
      </c>
      <c r="O1228" t="s">
        <v>801</v>
      </c>
      <c r="P1228" t="s">
        <v>801</v>
      </c>
      <c r="Q1228">
        <v>1</v>
      </c>
      <c r="W1228">
        <v>0</v>
      </c>
      <c r="X1228">
        <v>1483315828</v>
      </c>
      <c r="Y1228">
        <v>0.31</v>
      </c>
      <c r="AA1228">
        <v>0</v>
      </c>
      <c r="AB1228">
        <v>566.44000000000005</v>
      </c>
      <c r="AC1228">
        <v>281.27999999999997</v>
      </c>
      <c r="AD1228">
        <v>0</v>
      </c>
      <c r="AE1228">
        <v>0</v>
      </c>
      <c r="AF1228">
        <v>566.44000000000005</v>
      </c>
      <c r="AG1228">
        <v>281.27999999999997</v>
      </c>
      <c r="AH1228">
        <v>0</v>
      </c>
      <c r="AI1228">
        <v>1</v>
      </c>
      <c r="AJ1228">
        <v>1</v>
      </c>
      <c r="AK1228">
        <v>1</v>
      </c>
      <c r="AL1228">
        <v>1</v>
      </c>
      <c r="AN1228">
        <v>0</v>
      </c>
      <c r="AO1228">
        <v>1</v>
      </c>
      <c r="AP1228">
        <v>0</v>
      </c>
      <c r="AQ1228">
        <v>0</v>
      </c>
      <c r="AR1228">
        <v>0</v>
      </c>
      <c r="AS1228" t="s">
        <v>3</v>
      </c>
      <c r="AT1228">
        <v>0.31</v>
      </c>
      <c r="AU1228" t="s">
        <v>3</v>
      </c>
      <c r="AV1228">
        <v>0</v>
      </c>
      <c r="AW1228">
        <v>2</v>
      </c>
      <c r="AX1228">
        <v>33037333</v>
      </c>
      <c r="AY1228">
        <v>1</v>
      </c>
      <c r="AZ1228">
        <v>0</v>
      </c>
      <c r="BA1228">
        <v>1166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CX1228">
        <f>Y1228*Source!I485</f>
        <v>1.116E-3</v>
      </c>
      <c r="CY1228">
        <f>AB1228</f>
        <v>566.44000000000005</v>
      </c>
      <c r="CZ1228">
        <f>AF1228</f>
        <v>566.44000000000005</v>
      </c>
      <c r="DA1228">
        <f>AJ1228</f>
        <v>1</v>
      </c>
      <c r="DB1228">
        <v>0</v>
      </c>
    </row>
    <row r="1229" spans="1:106" x14ac:dyDescent="0.2">
      <c r="A1229">
        <f>ROW(Source!A485)</f>
        <v>485</v>
      </c>
      <c r="B1229">
        <v>33034105</v>
      </c>
      <c r="C1229">
        <v>33037315</v>
      </c>
      <c r="D1229">
        <v>32516599</v>
      </c>
      <c r="E1229">
        <v>1</v>
      </c>
      <c r="F1229">
        <v>1</v>
      </c>
      <c r="G1229">
        <v>19</v>
      </c>
      <c r="H1229">
        <v>2</v>
      </c>
      <c r="I1229" t="s">
        <v>811</v>
      </c>
      <c r="J1229" t="s">
        <v>812</v>
      </c>
      <c r="K1229" t="s">
        <v>813</v>
      </c>
      <c r="L1229">
        <v>1368</v>
      </c>
      <c r="N1229">
        <v>1011</v>
      </c>
      <c r="O1229" t="s">
        <v>801</v>
      </c>
      <c r="P1229" t="s">
        <v>801</v>
      </c>
      <c r="Q1229">
        <v>1</v>
      </c>
      <c r="W1229">
        <v>0</v>
      </c>
      <c r="X1229">
        <v>47389749</v>
      </c>
      <c r="Y1229">
        <v>26.25</v>
      </c>
      <c r="AA1229">
        <v>0</v>
      </c>
      <c r="AB1229">
        <v>9.7100000000000009</v>
      </c>
      <c r="AC1229">
        <v>2.25</v>
      </c>
      <c r="AD1229">
        <v>0</v>
      </c>
      <c r="AE1229">
        <v>0</v>
      </c>
      <c r="AF1229">
        <v>9.7100000000000009</v>
      </c>
      <c r="AG1229">
        <v>2.25</v>
      </c>
      <c r="AH1229">
        <v>0</v>
      </c>
      <c r="AI1229">
        <v>1</v>
      </c>
      <c r="AJ1229">
        <v>1</v>
      </c>
      <c r="AK1229">
        <v>1</v>
      </c>
      <c r="AL1229">
        <v>1</v>
      </c>
      <c r="AN1229">
        <v>0</v>
      </c>
      <c r="AO1229">
        <v>1</v>
      </c>
      <c r="AP1229">
        <v>0</v>
      </c>
      <c r="AQ1229">
        <v>0</v>
      </c>
      <c r="AR1229">
        <v>0</v>
      </c>
      <c r="AS1229" t="s">
        <v>3</v>
      </c>
      <c r="AT1229">
        <v>26.25</v>
      </c>
      <c r="AU1229" t="s">
        <v>3</v>
      </c>
      <c r="AV1229">
        <v>0</v>
      </c>
      <c r="AW1229">
        <v>2</v>
      </c>
      <c r="AX1229">
        <v>33037334</v>
      </c>
      <c r="AY1229">
        <v>1</v>
      </c>
      <c r="AZ1229">
        <v>0</v>
      </c>
      <c r="BA1229">
        <v>1167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CX1229">
        <f>Y1229*Source!I485</f>
        <v>9.4500000000000001E-2</v>
      </c>
      <c r="CY1229">
        <f>AB1229</f>
        <v>9.7100000000000009</v>
      </c>
      <c r="CZ1229">
        <f>AF1229</f>
        <v>9.7100000000000009</v>
      </c>
      <c r="DA1229">
        <f>AJ1229</f>
        <v>1</v>
      </c>
      <c r="DB1229">
        <v>0</v>
      </c>
    </row>
    <row r="1230" spans="1:106" x14ac:dyDescent="0.2">
      <c r="A1230">
        <f>ROW(Source!A485)</f>
        <v>485</v>
      </c>
      <c r="B1230">
        <v>33034105</v>
      </c>
      <c r="C1230">
        <v>33037315</v>
      </c>
      <c r="D1230">
        <v>32517836</v>
      </c>
      <c r="E1230">
        <v>1</v>
      </c>
      <c r="F1230">
        <v>1</v>
      </c>
      <c r="G1230">
        <v>19</v>
      </c>
      <c r="H1230">
        <v>3</v>
      </c>
      <c r="I1230" t="s">
        <v>814</v>
      </c>
      <c r="J1230" t="s">
        <v>815</v>
      </c>
      <c r="K1230" t="s">
        <v>816</v>
      </c>
      <c r="L1230">
        <v>1348</v>
      </c>
      <c r="N1230">
        <v>1009</v>
      </c>
      <c r="O1230" t="s">
        <v>19</v>
      </c>
      <c r="P1230" t="s">
        <v>19</v>
      </c>
      <c r="Q1230">
        <v>1000</v>
      </c>
      <c r="W1230">
        <v>0</v>
      </c>
      <c r="X1230">
        <v>1571432467</v>
      </c>
      <c r="Y1230">
        <v>0.04</v>
      </c>
      <c r="AA1230">
        <v>31493.279999999999</v>
      </c>
      <c r="AB1230">
        <v>0</v>
      </c>
      <c r="AC1230">
        <v>0</v>
      </c>
      <c r="AD1230">
        <v>0</v>
      </c>
      <c r="AE1230">
        <v>31493.279999999999</v>
      </c>
      <c r="AF1230">
        <v>0</v>
      </c>
      <c r="AG1230">
        <v>0</v>
      </c>
      <c r="AH1230">
        <v>0</v>
      </c>
      <c r="AI1230">
        <v>1</v>
      </c>
      <c r="AJ1230">
        <v>1</v>
      </c>
      <c r="AK1230">
        <v>1</v>
      </c>
      <c r="AL1230">
        <v>1</v>
      </c>
      <c r="AN1230">
        <v>0</v>
      </c>
      <c r="AO1230">
        <v>1</v>
      </c>
      <c r="AP1230">
        <v>0</v>
      </c>
      <c r="AQ1230">
        <v>0</v>
      </c>
      <c r="AR1230">
        <v>0</v>
      </c>
      <c r="AS1230" t="s">
        <v>3</v>
      </c>
      <c r="AT1230">
        <v>0.04</v>
      </c>
      <c r="AU1230" t="s">
        <v>3</v>
      </c>
      <c r="AV1230">
        <v>0</v>
      </c>
      <c r="AW1230">
        <v>2</v>
      </c>
      <c r="AX1230">
        <v>33037335</v>
      </c>
      <c r="AY1230">
        <v>1</v>
      </c>
      <c r="AZ1230">
        <v>0</v>
      </c>
      <c r="BA1230">
        <v>1168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CX1230">
        <f>Y1230*Source!I485</f>
        <v>1.44E-4</v>
      </c>
      <c r="CY1230">
        <f t="shared" ref="CY1230:CY1240" si="183">AA1230</f>
        <v>31493.279999999999</v>
      </c>
      <c r="CZ1230">
        <f t="shared" ref="CZ1230:CZ1240" si="184">AE1230</f>
        <v>31493.279999999999</v>
      </c>
      <c r="DA1230">
        <f t="shared" ref="DA1230:DA1240" si="185">AI1230</f>
        <v>1</v>
      </c>
      <c r="DB1230">
        <v>0</v>
      </c>
    </row>
    <row r="1231" spans="1:106" x14ac:dyDescent="0.2">
      <c r="A1231">
        <f>ROW(Source!A485)</f>
        <v>485</v>
      </c>
      <c r="B1231">
        <v>33034105</v>
      </c>
      <c r="C1231">
        <v>33037315</v>
      </c>
      <c r="D1231">
        <v>32518156</v>
      </c>
      <c r="E1231">
        <v>1</v>
      </c>
      <c r="F1231">
        <v>1</v>
      </c>
      <c r="G1231">
        <v>19</v>
      </c>
      <c r="H1231">
        <v>3</v>
      </c>
      <c r="I1231" t="s">
        <v>817</v>
      </c>
      <c r="J1231" t="s">
        <v>818</v>
      </c>
      <c r="K1231" t="s">
        <v>819</v>
      </c>
      <c r="L1231">
        <v>1348</v>
      </c>
      <c r="N1231">
        <v>1009</v>
      </c>
      <c r="O1231" t="s">
        <v>19</v>
      </c>
      <c r="P1231" t="s">
        <v>19</v>
      </c>
      <c r="Q1231">
        <v>1000</v>
      </c>
      <c r="W1231">
        <v>0</v>
      </c>
      <c r="X1231">
        <v>1574046373</v>
      </c>
      <c r="Y1231">
        <v>3.6999999999999998E-2</v>
      </c>
      <c r="AA1231">
        <v>45454.3</v>
      </c>
      <c r="AB1231">
        <v>0</v>
      </c>
      <c r="AC1231">
        <v>0</v>
      </c>
      <c r="AD1231">
        <v>0</v>
      </c>
      <c r="AE1231">
        <v>45454.3</v>
      </c>
      <c r="AF1231">
        <v>0</v>
      </c>
      <c r="AG1231">
        <v>0</v>
      </c>
      <c r="AH1231">
        <v>0</v>
      </c>
      <c r="AI1231">
        <v>1</v>
      </c>
      <c r="AJ1231">
        <v>1</v>
      </c>
      <c r="AK1231">
        <v>1</v>
      </c>
      <c r="AL1231">
        <v>1</v>
      </c>
      <c r="AN1231">
        <v>0</v>
      </c>
      <c r="AO1231">
        <v>1</v>
      </c>
      <c r="AP1231">
        <v>0</v>
      </c>
      <c r="AQ1231">
        <v>0</v>
      </c>
      <c r="AR1231">
        <v>0</v>
      </c>
      <c r="AS1231" t="s">
        <v>3</v>
      </c>
      <c r="AT1231">
        <v>3.6999999999999998E-2</v>
      </c>
      <c r="AU1231" t="s">
        <v>3</v>
      </c>
      <c r="AV1231">
        <v>0</v>
      </c>
      <c r="AW1231">
        <v>2</v>
      </c>
      <c r="AX1231">
        <v>33037336</v>
      </c>
      <c r="AY1231">
        <v>1</v>
      </c>
      <c r="AZ1231">
        <v>0</v>
      </c>
      <c r="BA1231">
        <v>1169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CX1231">
        <f>Y1231*Source!I485</f>
        <v>1.3319999999999999E-4</v>
      </c>
      <c r="CY1231">
        <f t="shared" si="183"/>
        <v>45454.3</v>
      </c>
      <c r="CZ1231">
        <f t="shared" si="184"/>
        <v>45454.3</v>
      </c>
      <c r="DA1231">
        <f t="shared" si="185"/>
        <v>1</v>
      </c>
      <c r="DB1231">
        <v>0</v>
      </c>
    </row>
    <row r="1232" spans="1:106" x14ac:dyDescent="0.2">
      <c r="A1232">
        <f>ROW(Source!A485)</f>
        <v>485</v>
      </c>
      <c r="B1232">
        <v>33034105</v>
      </c>
      <c r="C1232">
        <v>33037315</v>
      </c>
      <c r="D1232">
        <v>32518894</v>
      </c>
      <c r="E1232">
        <v>1</v>
      </c>
      <c r="F1232">
        <v>1</v>
      </c>
      <c r="G1232">
        <v>19</v>
      </c>
      <c r="H1232">
        <v>3</v>
      </c>
      <c r="I1232" t="s">
        <v>820</v>
      </c>
      <c r="J1232" t="s">
        <v>821</v>
      </c>
      <c r="K1232" t="s">
        <v>822</v>
      </c>
      <c r="L1232">
        <v>1327</v>
      </c>
      <c r="N1232">
        <v>1005</v>
      </c>
      <c r="O1232" t="s">
        <v>823</v>
      </c>
      <c r="P1232" t="s">
        <v>823</v>
      </c>
      <c r="Q1232">
        <v>1</v>
      </c>
      <c r="W1232">
        <v>0</v>
      </c>
      <c r="X1232">
        <v>-1132375348</v>
      </c>
      <c r="Y1232">
        <v>5.6</v>
      </c>
      <c r="AA1232">
        <v>63.78</v>
      </c>
      <c r="AB1232">
        <v>0</v>
      </c>
      <c r="AC1232">
        <v>0</v>
      </c>
      <c r="AD1232">
        <v>0</v>
      </c>
      <c r="AE1232">
        <v>63.78</v>
      </c>
      <c r="AF1232">
        <v>0</v>
      </c>
      <c r="AG1232">
        <v>0</v>
      </c>
      <c r="AH1232">
        <v>0</v>
      </c>
      <c r="AI1232">
        <v>1</v>
      </c>
      <c r="AJ1232">
        <v>1</v>
      </c>
      <c r="AK1232">
        <v>1</v>
      </c>
      <c r="AL1232">
        <v>1</v>
      </c>
      <c r="AN1232">
        <v>0</v>
      </c>
      <c r="AO1232">
        <v>1</v>
      </c>
      <c r="AP1232">
        <v>0</v>
      </c>
      <c r="AQ1232">
        <v>0</v>
      </c>
      <c r="AR1232">
        <v>0</v>
      </c>
      <c r="AS1232" t="s">
        <v>3</v>
      </c>
      <c r="AT1232">
        <v>5.6</v>
      </c>
      <c r="AU1232" t="s">
        <v>3</v>
      </c>
      <c r="AV1232">
        <v>0</v>
      </c>
      <c r="AW1232">
        <v>2</v>
      </c>
      <c r="AX1232">
        <v>33037338</v>
      </c>
      <c r="AY1232">
        <v>1</v>
      </c>
      <c r="AZ1232">
        <v>0</v>
      </c>
      <c r="BA1232">
        <v>1170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CX1232">
        <f>Y1232*Source!I485</f>
        <v>2.0159999999999997E-2</v>
      </c>
      <c r="CY1232">
        <f t="shared" si="183"/>
        <v>63.78</v>
      </c>
      <c r="CZ1232">
        <f t="shared" si="184"/>
        <v>63.78</v>
      </c>
      <c r="DA1232">
        <f t="shared" si="185"/>
        <v>1</v>
      </c>
      <c r="DB1232">
        <v>0</v>
      </c>
    </row>
    <row r="1233" spans="1:106" x14ac:dyDescent="0.2">
      <c r="A1233">
        <f>ROW(Source!A485)</f>
        <v>485</v>
      </c>
      <c r="B1233">
        <v>33034105</v>
      </c>
      <c r="C1233">
        <v>33037315</v>
      </c>
      <c r="D1233">
        <v>32517311</v>
      </c>
      <c r="E1233">
        <v>1</v>
      </c>
      <c r="F1233">
        <v>1</v>
      </c>
      <c r="G1233">
        <v>19</v>
      </c>
      <c r="H1233">
        <v>3</v>
      </c>
      <c r="I1233" t="s">
        <v>824</v>
      </c>
      <c r="J1233" t="s">
        <v>825</v>
      </c>
      <c r="K1233" t="s">
        <v>826</v>
      </c>
      <c r="L1233">
        <v>1348</v>
      </c>
      <c r="N1233">
        <v>1009</v>
      </c>
      <c r="O1233" t="s">
        <v>19</v>
      </c>
      <c r="P1233" t="s">
        <v>19</v>
      </c>
      <c r="Q1233">
        <v>1000</v>
      </c>
      <c r="W1233">
        <v>0</v>
      </c>
      <c r="X1233">
        <v>1471527661</v>
      </c>
      <c r="Y1233">
        <v>0.05</v>
      </c>
      <c r="AA1233">
        <v>4752.91</v>
      </c>
      <c r="AB1233">
        <v>0</v>
      </c>
      <c r="AC1233">
        <v>0</v>
      </c>
      <c r="AD1233">
        <v>0</v>
      </c>
      <c r="AE1233">
        <v>4752.91</v>
      </c>
      <c r="AF1233">
        <v>0</v>
      </c>
      <c r="AG1233">
        <v>0</v>
      </c>
      <c r="AH1233">
        <v>0</v>
      </c>
      <c r="AI1233">
        <v>1</v>
      </c>
      <c r="AJ1233">
        <v>1</v>
      </c>
      <c r="AK1233">
        <v>1</v>
      </c>
      <c r="AL1233">
        <v>1</v>
      </c>
      <c r="AN1233">
        <v>0</v>
      </c>
      <c r="AO1233">
        <v>1</v>
      </c>
      <c r="AP1233">
        <v>0</v>
      </c>
      <c r="AQ1233">
        <v>0</v>
      </c>
      <c r="AR1233">
        <v>0</v>
      </c>
      <c r="AS1233" t="s">
        <v>3</v>
      </c>
      <c r="AT1233">
        <v>0.05</v>
      </c>
      <c r="AU1233" t="s">
        <v>3</v>
      </c>
      <c r="AV1233">
        <v>0</v>
      </c>
      <c r="AW1233">
        <v>2</v>
      </c>
      <c r="AX1233">
        <v>33037337</v>
      </c>
      <c r="AY1233">
        <v>1</v>
      </c>
      <c r="AZ1233">
        <v>0</v>
      </c>
      <c r="BA1233">
        <v>1171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CX1233">
        <f>Y1233*Source!I485</f>
        <v>1.8000000000000001E-4</v>
      </c>
      <c r="CY1233">
        <f t="shared" si="183"/>
        <v>4752.91</v>
      </c>
      <c r="CZ1233">
        <f t="shared" si="184"/>
        <v>4752.91</v>
      </c>
      <c r="DA1233">
        <f t="shared" si="185"/>
        <v>1</v>
      </c>
      <c r="DB1233">
        <v>0</v>
      </c>
    </row>
    <row r="1234" spans="1:106" x14ac:dyDescent="0.2">
      <c r="A1234">
        <f>ROW(Source!A485)</f>
        <v>485</v>
      </c>
      <c r="B1234">
        <v>33034105</v>
      </c>
      <c r="C1234">
        <v>33037315</v>
      </c>
      <c r="D1234">
        <v>32519061</v>
      </c>
      <c r="E1234">
        <v>1</v>
      </c>
      <c r="F1234">
        <v>1</v>
      </c>
      <c r="G1234">
        <v>19</v>
      </c>
      <c r="H1234">
        <v>3</v>
      </c>
      <c r="I1234" t="s">
        <v>827</v>
      </c>
      <c r="J1234" t="s">
        <v>828</v>
      </c>
      <c r="K1234" t="s">
        <v>829</v>
      </c>
      <c r="L1234">
        <v>1339</v>
      </c>
      <c r="N1234">
        <v>1007</v>
      </c>
      <c r="O1234" t="s">
        <v>830</v>
      </c>
      <c r="P1234" t="s">
        <v>830</v>
      </c>
      <c r="Q1234">
        <v>1</v>
      </c>
      <c r="W1234">
        <v>0</v>
      </c>
      <c r="X1234">
        <v>1653821073</v>
      </c>
      <c r="Y1234">
        <v>1.75</v>
      </c>
      <c r="AA1234">
        <v>29.98</v>
      </c>
      <c r="AB1234">
        <v>0</v>
      </c>
      <c r="AC1234">
        <v>0</v>
      </c>
      <c r="AD1234">
        <v>0</v>
      </c>
      <c r="AE1234">
        <v>29.98</v>
      </c>
      <c r="AF1234">
        <v>0</v>
      </c>
      <c r="AG1234">
        <v>0</v>
      </c>
      <c r="AH1234">
        <v>0</v>
      </c>
      <c r="AI1234">
        <v>1</v>
      </c>
      <c r="AJ1234">
        <v>1</v>
      </c>
      <c r="AK1234">
        <v>1</v>
      </c>
      <c r="AL1234">
        <v>1</v>
      </c>
      <c r="AN1234">
        <v>0</v>
      </c>
      <c r="AO1234">
        <v>1</v>
      </c>
      <c r="AP1234">
        <v>0</v>
      </c>
      <c r="AQ1234">
        <v>0</v>
      </c>
      <c r="AR1234">
        <v>0</v>
      </c>
      <c r="AS1234" t="s">
        <v>3</v>
      </c>
      <c r="AT1234">
        <v>1.75</v>
      </c>
      <c r="AU1234" t="s">
        <v>3</v>
      </c>
      <c r="AV1234">
        <v>0</v>
      </c>
      <c r="AW1234">
        <v>2</v>
      </c>
      <c r="AX1234">
        <v>33037339</v>
      </c>
      <c r="AY1234">
        <v>1</v>
      </c>
      <c r="AZ1234">
        <v>0</v>
      </c>
      <c r="BA1234">
        <v>1172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CX1234">
        <f>Y1234*Source!I485</f>
        <v>6.3E-3</v>
      </c>
      <c r="CY1234">
        <f t="shared" si="183"/>
        <v>29.98</v>
      </c>
      <c r="CZ1234">
        <f t="shared" si="184"/>
        <v>29.98</v>
      </c>
      <c r="DA1234">
        <f t="shared" si="185"/>
        <v>1</v>
      </c>
      <c r="DB1234">
        <v>0</v>
      </c>
    </row>
    <row r="1235" spans="1:106" x14ac:dyDescent="0.2">
      <c r="A1235">
        <f>ROW(Source!A485)</f>
        <v>485</v>
      </c>
      <c r="B1235">
        <v>33034105</v>
      </c>
      <c r="C1235">
        <v>33037315</v>
      </c>
      <c r="D1235">
        <v>32517740</v>
      </c>
      <c r="E1235">
        <v>1</v>
      </c>
      <c r="F1235">
        <v>1</v>
      </c>
      <c r="G1235">
        <v>19</v>
      </c>
      <c r="H1235">
        <v>3</v>
      </c>
      <c r="I1235" t="s">
        <v>831</v>
      </c>
      <c r="J1235" t="s">
        <v>832</v>
      </c>
      <c r="K1235" t="s">
        <v>833</v>
      </c>
      <c r="L1235">
        <v>1339</v>
      </c>
      <c r="N1235">
        <v>1007</v>
      </c>
      <c r="O1235" t="s">
        <v>830</v>
      </c>
      <c r="P1235" t="s">
        <v>830</v>
      </c>
      <c r="Q1235">
        <v>1</v>
      </c>
      <c r="W1235">
        <v>0</v>
      </c>
      <c r="X1235">
        <v>-86784973</v>
      </c>
      <c r="Y1235">
        <v>0.08</v>
      </c>
      <c r="AA1235">
        <v>4993.7</v>
      </c>
      <c r="AB1235">
        <v>0</v>
      </c>
      <c r="AC1235">
        <v>0</v>
      </c>
      <c r="AD1235">
        <v>0</v>
      </c>
      <c r="AE1235">
        <v>4993.7</v>
      </c>
      <c r="AF1235">
        <v>0</v>
      </c>
      <c r="AG1235">
        <v>0</v>
      </c>
      <c r="AH1235">
        <v>0</v>
      </c>
      <c r="AI1235">
        <v>1</v>
      </c>
      <c r="AJ1235">
        <v>1</v>
      </c>
      <c r="AK1235">
        <v>1</v>
      </c>
      <c r="AL1235">
        <v>1</v>
      </c>
      <c r="AN1235">
        <v>0</v>
      </c>
      <c r="AO1235">
        <v>1</v>
      </c>
      <c r="AP1235">
        <v>0</v>
      </c>
      <c r="AQ1235">
        <v>0</v>
      </c>
      <c r="AR1235">
        <v>0</v>
      </c>
      <c r="AS1235" t="s">
        <v>3</v>
      </c>
      <c r="AT1235">
        <v>0.08</v>
      </c>
      <c r="AU1235" t="s">
        <v>3</v>
      </c>
      <c r="AV1235">
        <v>0</v>
      </c>
      <c r="AW1235">
        <v>2</v>
      </c>
      <c r="AX1235">
        <v>33037340</v>
      </c>
      <c r="AY1235">
        <v>1</v>
      </c>
      <c r="AZ1235">
        <v>0</v>
      </c>
      <c r="BA1235">
        <v>1173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CX1235">
        <f>Y1235*Source!I485</f>
        <v>2.8800000000000001E-4</v>
      </c>
      <c r="CY1235">
        <f t="shared" si="183"/>
        <v>4993.7</v>
      </c>
      <c r="CZ1235">
        <f t="shared" si="184"/>
        <v>4993.7</v>
      </c>
      <c r="DA1235">
        <f t="shared" si="185"/>
        <v>1</v>
      </c>
      <c r="DB1235">
        <v>0</v>
      </c>
    </row>
    <row r="1236" spans="1:106" x14ac:dyDescent="0.2">
      <c r="A1236">
        <f>ROW(Source!A485)</f>
        <v>485</v>
      </c>
      <c r="B1236">
        <v>33034105</v>
      </c>
      <c r="C1236">
        <v>33037315</v>
      </c>
      <c r="D1236">
        <v>32517729</v>
      </c>
      <c r="E1236">
        <v>1</v>
      </c>
      <c r="F1236">
        <v>1</v>
      </c>
      <c r="G1236">
        <v>19</v>
      </c>
      <c r="H1236">
        <v>3</v>
      </c>
      <c r="I1236" t="s">
        <v>834</v>
      </c>
      <c r="J1236" t="s">
        <v>835</v>
      </c>
      <c r="K1236" t="s">
        <v>836</v>
      </c>
      <c r="L1236">
        <v>1339</v>
      </c>
      <c r="N1236">
        <v>1007</v>
      </c>
      <c r="O1236" t="s">
        <v>830</v>
      </c>
      <c r="P1236" t="s">
        <v>830</v>
      </c>
      <c r="Q1236">
        <v>1</v>
      </c>
      <c r="W1236">
        <v>0</v>
      </c>
      <c r="X1236">
        <v>-36459073</v>
      </c>
      <c r="Y1236">
        <v>0.69</v>
      </c>
      <c r="AA1236">
        <v>3762.19</v>
      </c>
      <c r="AB1236">
        <v>0</v>
      </c>
      <c r="AC1236">
        <v>0</v>
      </c>
      <c r="AD1236">
        <v>0</v>
      </c>
      <c r="AE1236">
        <v>3762.19</v>
      </c>
      <c r="AF1236">
        <v>0</v>
      </c>
      <c r="AG1236">
        <v>0</v>
      </c>
      <c r="AH1236">
        <v>0</v>
      </c>
      <c r="AI1236">
        <v>1</v>
      </c>
      <c r="AJ1236">
        <v>1</v>
      </c>
      <c r="AK1236">
        <v>1</v>
      </c>
      <c r="AL1236">
        <v>1</v>
      </c>
      <c r="AN1236">
        <v>0</v>
      </c>
      <c r="AO1236">
        <v>1</v>
      </c>
      <c r="AP1236">
        <v>0</v>
      </c>
      <c r="AQ1236">
        <v>0</v>
      </c>
      <c r="AR1236">
        <v>0</v>
      </c>
      <c r="AS1236" t="s">
        <v>3</v>
      </c>
      <c r="AT1236">
        <v>0.69</v>
      </c>
      <c r="AU1236" t="s">
        <v>3</v>
      </c>
      <c r="AV1236">
        <v>0</v>
      </c>
      <c r="AW1236">
        <v>2</v>
      </c>
      <c r="AX1236">
        <v>33037341</v>
      </c>
      <c r="AY1236">
        <v>1</v>
      </c>
      <c r="AZ1236">
        <v>0</v>
      </c>
      <c r="BA1236">
        <v>1174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CX1236">
        <f>Y1236*Source!I485</f>
        <v>2.4839999999999997E-3</v>
      </c>
      <c r="CY1236">
        <f t="shared" si="183"/>
        <v>3762.19</v>
      </c>
      <c r="CZ1236">
        <f t="shared" si="184"/>
        <v>3762.19</v>
      </c>
      <c r="DA1236">
        <f t="shared" si="185"/>
        <v>1</v>
      </c>
      <c r="DB1236">
        <v>0</v>
      </c>
    </row>
    <row r="1237" spans="1:106" x14ac:dyDescent="0.2">
      <c r="A1237">
        <f>ROW(Source!A485)</f>
        <v>485</v>
      </c>
      <c r="B1237">
        <v>33034105</v>
      </c>
      <c r="C1237">
        <v>33037315</v>
      </c>
      <c r="D1237">
        <v>32517783</v>
      </c>
      <c r="E1237">
        <v>1</v>
      </c>
      <c r="F1237">
        <v>1</v>
      </c>
      <c r="G1237">
        <v>19</v>
      </c>
      <c r="H1237">
        <v>3</v>
      </c>
      <c r="I1237" t="s">
        <v>837</v>
      </c>
      <c r="J1237" t="s">
        <v>838</v>
      </c>
      <c r="K1237" t="s">
        <v>839</v>
      </c>
      <c r="L1237">
        <v>1339</v>
      </c>
      <c r="N1237">
        <v>1007</v>
      </c>
      <c r="O1237" t="s">
        <v>830</v>
      </c>
      <c r="P1237" t="s">
        <v>830</v>
      </c>
      <c r="Q1237">
        <v>1</v>
      </c>
      <c r="W1237">
        <v>0</v>
      </c>
      <c r="X1237">
        <v>-1282603236</v>
      </c>
      <c r="Y1237">
        <v>0.2</v>
      </c>
      <c r="AA1237">
        <v>5631.96</v>
      </c>
      <c r="AB1237">
        <v>0</v>
      </c>
      <c r="AC1237">
        <v>0</v>
      </c>
      <c r="AD1237">
        <v>0</v>
      </c>
      <c r="AE1237">
        <v>5631.96</v>
      </c>
      <c r="AF1237">
        <v>0</v>
      </c>
      <c r="AG1237">
        <v>0</v>
      </c>
      <c r="AH1237">
        <v>0</v>
      </c>
      <c r="AI1237">
        <v>1</v>
      </c>
      <c r="AJ1237">
        <v>1</v>
      </c>
      <c r="AK1237">
        <v>1</v>
      </c>
      <c r="AL1237">
        <v>1</v>
      </c>
      <c r="AN1237">
        <v>0</v>
      </c>
      <c r="AO1237">
        <v>1</v>
      </c>
      <c r="AP1237">
        <v>0</v>
      </c>
      <c r="AQ1237">
        <v>0</v>
      </c>
      <c r="AR1237">
        <v>0</v>
      </c>
      <c r="AS1237" t="s">
        <v>3</v>
      </c>
      <c r="AT1237">
        <v>0.2</v>
      </c>
      <c r="AU1237" t="s">
        <v>3</v>
      </c>
      <c r="AV1237">
        <v>0</v>
      </c>
      <c r="AW1237">
        <v>2</v>
      </c>
      <c r="AX1237">
        <v>33037342</v>
      </c>
      <c r="AY1237">
        <v>1</v>
      </c>
      <c r="AZ1237">
        <v>0</v>
      </c>
      <c r="BA1237">
        <v>1175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CX1237">
        <f>Y1237*Source!I485</f>
        <v>7.2000000000000005E-4</v>
      </c>
      <c r="CY1237">
        <f t="shared" si="183"/>
        <v>5631.96</v>
      </c>
      <c r="CZ1237">
        <f t="shared" si="184"/>
        <v>5631.96</v>
      </c>
      <c r="DA1237">
        <f t="shared" si="185"/>
        <v>1</v>
      </c>
      <c r="DB1237">
        <v>0</v>
      </c>
    </row>
    <row r="1238" spans="1:106" x14ac:dyDescent="0.2">
      <c r="A1238">
        <f>ROW(Source!A485)</f>
        <v>485</v>
      </c>
      <c r="B1238">
        <v>33034105</v>
      </c>
      <c r="C1238">
        <v>33037315</v>
      </c>
      <c r="D1238">
        <v>32517784</v>
      </c>
      <c r="E1238">
        <v>1</v>
      </c>
      <c r="F1238">
        <v>1</v>
      </c>
      <c r="G1238">
        <v>19</v>
      </c>
      <c r="H1238">
        <v>3</v>
      </c>
      <c r="I1238" t="s">
        <v>840</v>
      </c>
      <c r="J1238" t="s">
        <v>841</v>
      </c>
      <c r="K1238" t="s">
        <v>842</v>
      </c>
      <c r="L1238">
        <v>1339</v>
      </c>
      <c r="N1238">
        <v>1007</v>
      </c>
      <c r="O1238" t="s">
        <v>830</v>
      </c>
      <c r="P1238" t="s">
        <v>830</v>
      </c>
      <c r="Q1238">
        <v>1</v>
      </c>
      <c r="W1238">
        <v>0</v>
      </c>
      <c r="X1238">
        <v>966492149</v>
      </c>
      <c r="Y1238">
        <v>0.69</v>
      </c>
      <c r="AA1238">
        <v>5631.96</v>
      </c>
      <c r="AB1238">
        <v>0</v>
      </c>
      <c r="AC1238">
        <v>0</v>
      </c>
      <c r="AD1238">
        <v>0</v>
      </c>
      <c r="AE1238">
        <v>5631.96</v>
      </c>
      <c r="AF1238">
        <v>0</v>
      </c>
      <c r="AG1238">
        <v>0</v>
      </c>
      <c r="AH1238">
        <v>0</v>
      </c>
      <c r="AI1238">
        <v>1</v>
      </c>
      <c r="AJ1238">
        <v>1</v>
      </c>
      <c r="AK1238">
        <v>1</v>
      </c>
      <c r="AL1238">
        <v>1</v>
      </c>
      <c r="AN1238">
        <v>0</v>
      </c>
      <c r="AO1238">
        <v>1</v>
      </c>
      <c r="AP1238">
        <v>0</v>
      </c>
      <c r="AQ1238">
        <v>0</v>
      </c>
      <c r="AR1238">
        <v>0</v>
      </c>
      <c r="AS1238" t="s">
        <v>3</v>
      </c>
      <c r="AT1238">
        <v>0.69</v>
      </c>
      <c r="AU1238" t="s">
        <v>3</v>
      </c>
      <c r="AV1238">
        <v>0</v>
      </c>
      <c r="AW1238">
        <v>2</v>
      </c>
      <c r="AX1238">
        <v>33037343</v>
      </c>
      <c r="AY1238">
        <v>1</v>
      </c>
      <c r="AZ1238">
        <v>0</v>
      </c>
      <c r="BA1238">
        <v>1176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CX1238">
        <f>Y1238*Source!I485</f>
        <v>2.4839999999999997E-3</v>
      </c>
      <c r="CY1238">
        <f t="shared" si="183"/>
        <v>5631.96</v>
      </c>
      <c r="CZ1238">
        <f t="shared" si="184"/>
        <v>5631.96</v>
      </c>
      <c r="DA1238">
        <f t="shared" si="185"/>
        <v>1</v>
      </c>
      <c r="DB1238">
        <v>0</v>
      </c>
    </row>
    <row r="1239" spans="1:106" x14ac:dyDescent="0.2">
      <c r="A1239">
        <f>ROW(Source!A485)</f>
        <v>485</v>
      </c>
      <c r="B1239">
        <v>33034105</v>
      </c>
      <c r="C1239">
        <v>33037315</v>
      </c>
      <c r="D1239">
        <v>32519911</v>
      </c>
      <c r="E1239">
        <v>1</v>
      </c>
      <c r="F1239">
        <v>1</v>
      </c>
      <c r="G1239">
        <v>19</v>
      </c>
      <c r="H1239">
        <v>3</v>
      </c>
      <c r="I1239" t="s">
        <v>843</v>
      </c>
      <c r="J1239" t="s">
        <v>844</v>
      </c>
      <c r="K1239" t="s">
        <v>845</v>
      </c>
      <c r="L1239">
        <v>1339</v>
      </c>
      <c r="N1239">
        <v>1007</v>
      </c>
      <c r="O1239" t="s">
        <v>830</v>
      </c>
      <c r="P1239" t="s">
        <v>830</v>
      </c>
      <c r="Q1239">
        <v>1</v>
      </c>
      <c r="W1239">
        <v>0</v>
      </c>
      <c r="X1239">
        <v>-1613524913</v>
      </c>
      <c r="Y1239">
        <v>102</v>
      </c>
      <c r="AA1239">
        <v>3195.93</v>
      </c>
      <c r="AB1239">
        <v>0</v>
      </c>
      <c r="AC1239">
        <v>0</v>
      </c>
      <c r="AD1239">
        <v>0</v>
      </c>
      <c r="AE1239">
        <v>3195.93</v>
      </c>
      <c r="AF1239">
        <v>0</v>
      </c>
      <c r="AG1239">
        <v>0</v>
      </c>
      <c r="AH1239">
        <v>0</v>
      </c>
      <c r="AI1239">
        <v>1</v>
      </c>
      <c r="AJ1239">
        <v>1</v>
      </c>
      <c r="AK1239">
        <v>1</v>
      </c>
      <c r="AL1239">
        <v>1</v>
      </c>
      <c r="AN1239">
        <v>0</v>
      </c>
      <c r="AO1239">
        <v>1</v>
      </c>
      <c r="AP1239">
        <v>0</v>
      </c>
      <c r="AQ1239">
        <v>0</v>
      </c>
      <c r="AR1239">
        <v>0</v>
      </c>
      <c r="AS1239" t="s">
        <v>3</v>
      </c>
      <c r="AT1239">
        <v>102</v>
      </c>
      <c r="AU1239" t="s">
        <v>3</v>
      </c>
      <c r="AV1239">
        <v>0</v>
      </c>
      <c r="AW1239">
        <v>2</v>
      </c>
      <c r="AX1239">
        <v>33037344</v>
      </c>
      <c r="AY1239">
        <v>1</v>
      </c>
      <c r="AZ1239">
        <v>0</v>
      </c>
      <c r="BA1239">
        <v>1177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CX1239">
        <f>Y1239*Source!I485</f>
        <v>0.36719999999999997</v>
      </c>
      <c r="CY1239">
        <f t="shared" si="183"/>
        <v>3195.93</v>
      </c>
      <c r="CZ1239">
        <f t="shared" si="184"/>
        <v>3195.93</v>
      </c>
      <c r="DA1239">
        <f t="shared" si="185"/>
        <v>1</v>
      </c>
      <c r="DB1239">
        <v>0</v>
      </c>
    </row>
    <row r="1240" spans="1:106" x14ac:dyDescent="0.2">
      <c r="A1240">
        <f>ROW(Source!A485)</f>
        <v>485</v>
      </c>
      <c r="B1240">
        <v>33034105</v>
      </c>
      <c r="C1240">
        <v>33037315</v>
      </c>
      <c r="D1240">
        <v>32521663</v>
      </c>
      <c r="E1240">
        <v>1</v>
      </c>
      <c r="F1240">
        <v>1</v>
      </c>
      <c r="G1240">
        <v>19</v>
      </c>
      <c r="H1240">
        <v>3</v>
      </c>
      <c r="I1240" t="s">
        <v>846</v>
      </c>
      <c r="J1240" t="s">
        <v>847</v>
      </c>
      <c r="K1240" t="s">
        <v>848</v>
      </c>
      <c r="L1240">
        <v>1327</v>
      </c>
      <c r="N1240">
        <v>1005</v>
      </c>
      <c r="O1240" t="s">
        <v>823</v>
      </c>
      <c r="P1240" t="s">
        <v>823</v>
      </c>
      <c r="Q1240">
        <v>1</v>
      </c>
      <c r="W1240">
        <v>0</v>
      </c>
      <c r="X1240">
        <v>603730207</v>
      </c>
      <c r="Y1240">
        <v>49.5</v>
      </c>
      <c r="AA1240">
        <v>207.09</v>
      </c>
      <c r="AB1240">
        <v>0</v>
      </c>
      <c r="AC1240">
        <v>0</v>
      </c>
      <c r="AD1240">
        <v>0</v>
      </c>
      <c r="AE1240">
        <v>207.09</v>
      </c>
      <c r="AF1240">
        <v>0</v>
      </c>
      <c r="AG1240">
        <v>0</v>
      </c>
      <c r="AH1240">
        <v>0</v>
      </c>
      <c r="AI1240">
        <v>1</v>
      </c>
      <c r="AJ1240">
        <v>1</v>
      </c>
      <c r="AK1240">
        <v>1</v>
      </c>
      <c r="AL1240">
        <v>1</v>
      </c>
      <c r="AN1240">
        <v>0</v>
      </c>
      <c r="AO1240">
        <v>1</v>
      </c>
      <c r="AP1240">
        <v>0</v>
      </c>
      <c r="AQ1240">
        <v>0</v>
      </c>
      <c r="AR1240">
        <v>0</v>
      </c>
      <c r="AS1240" t="s">
        <v>3</v>
      </c>
      <c r="AT1240">
        <v>49.5</v>
      </c>
      <c r="AU1240" t="s">
        <v>3</v>
      </c>
      <c r="AV1240">
        <v>0</v>
      </c>
      <c r="AW1240">
        <v>2</v>
      </c>
      <c r="AX1240">
        <v>33037345</v>
      </c>
      <c r="AY1240">
        <v>1</v>
      </c>
      <c r="AZ1240">
        <v>0</v>
      </c>
      <c r="BA1240">
        <v>1178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CX1240">
        <f>Y1240*Source!I485</f>
        <v>0.1782</v>
      </c>
      <c r="CY1240">
        <f t="shared" si="183"/>
        <v>207.09</v>
      </c>
      <c r="CZ1240">
        <f t="shared" si="184"/>
        <v>207.09</v>
      </c>
      <c r="DA1240">
        <f t="shared" si="185"/>
        <v>1</v>
      </c>
      <c r="DB1240">
        <v>0</v>
      </c>
    </row>
    <row r="1241" spans="1:106" x14ac:dyDescent="0.2">
      <c r="A1241">
        <f>ROW(Source!A488)</f>
        <v>488</v>
      </c>
      <c r="B1241">
        <v>33034105</v>
      </c>
      <c r="C1241">
        <v>33037348</v>
      </c>
      <c r="D1241">
        <v>32505425</v>
      </c>
      <c r="E1241">
        <v>19</v>
      </c>
      <c r="F1241">
        <v>1</v>
      </c>
      <c r="G1241">
        <v>19</v>
      </c>
      <c r="H1241">
        <v>1</v>
      </c>
      <c r="I1241" t="s">
        <v>795</v>
      </c>
      <c r="J1241" t="s">
        <v>3</v>
      </c>
      <c r="K1241" t="s">
        <v>796</v>
      </c>
      <c r="L1241">
        <v>1191</v>
      </c>
      <c r="N1241">
        <v>1013</v>
      </c>
      <c r="O1241" t="s">
        <v>797</v>
      </c>
      <c r="P1241" t="s">
        <v>797</v>
      </c>
      <c r="Q1241">
        <v>1</v>
      </c>
      <c r="W1241">
        <v>0</v>
      </c>
      <c r="X1241">
        <v>476480486</v>
      </c>
      <c r="Y1241">
        <v>36.11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1</v>
      </c>
      <c r="AJ1241">
        <v>1</v>
      </c>
      <c r="AK1241">
        <v>1</v>
      </c>
      <c r="AL1241">
        <v>1</v>
      </c>
      <c r="AN1241">
        <v>0</v>
      </c>
      <c r="AO1241">
        <v>1</v>
      </c>
      <c r="AP1241">
        <v>0</v>
      </c>
      <c r="AQ1241">
        <v>0</v>
      </c>
      <c r="AR1241">
        <v>0</v>
      </c>
      <c r="AS1241" t="s">
        <v>3</v>
      </c>
      <c r="AT1241">
        <v>36.11</v>
      </c>
      <c r="AU1241" t="s">
        <v>3</v>
      </c>
      <c r="AV1241">
        <v>1</v>
      </c>
      <c r="AW1241">
        <v>2</v>
      </c>
      <c r="AX1241">
        <v>33037354</v>
      </c>
      <c r="AY1241">
        <v>1</v>
      </c>
      <c r="AZ1241">
        <v>0</v>
      </c>
      <c r="BA1241">
        <v>1179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CX1241">
        <f>Y1241*Source!I488</f>
        <v>5.8498200000000002</v>
      </c>
      <c r="CY1241">
        <f>AD1241</f>
        <v>0</v>
      </c>
      <c r="CZ1241">
        <f>AH1241</f>
        <v>0</v>
      </c>
      <c r="DA1241">
        <f>AL1241</f>
        <v>1</v>
      </c>
      <c r="DB1241">
        <v>0</v>
      </c>
    </row>
    <row r="1242" spans="1:106" x14ac:dyDescent="0.2">
      <c r="A1242">
        <f>ROW(Source!A488)</f>
        <v>488</v>
      </c>
      <c r="B1242">
        <v>33034105</v>
      </c>
      <c r="C1242">
        <v>33037348</v>
      </c>
      <c r="D1242">
        <v>32516754</v>
      </c>
      <c r="E1242">
        <v>1</v>
      </c>
      <c r="F1242">
        <v>1</v>
      </c>
      <c r="G1242">
        <v>19</v>
      </c>
      <c r="H1242">
        <v>2</v>
      </c>
      <c r="I1242" t="s">
        <v>798</v>
      </c>
      <c r="J1242" t="s">
        <v>799</v>
      </c>
      <c r="K1242" t="s">
        <v>800</v>
      </c>
      <c r="L1242">
        <v>1368</v>
      </c>
      <c r="N1242">
        <v>1011</v>
      </c>
      <c r="O1242" t="s">
        <v>801</v>
      </c>
      <c r="P1242" t="s">
        <v>801</v>
      </c>
      <c r="Q1242">
        <v>1</v>
      </c>
      <c r="W1242">
        <v>0</v>
      </c>
      <c r="X1242">
        <v>-1683917449</v>
      </c>
      <c r="Y1242">
        <v>21.91</v>
      </c>
      <c r="AA1242">
        <v>0</v>
      </c>
      <c r="AB1242">
        <v>70.98</v>
      </c>
      <c r="AC1242">
        <v>6.52</v>
      </c>
      <c r="AD1242">
        <v>0</v>
      </c>
      <c r="AE1242">
        <v>0</v>
      </c>
      <c r="AF1242">
        <v>70.98</v>
      </c>
      <c r="AG1242">
        <v>6.52</v>
      </c>
      <c r="AH1242">
        <v>0</v>
      </c>
      <c r="AI1242">
        <v>1</v>
      </c>
      <c r="AJ1242">
        <v>1</v>
      </c>
      <c r="AK1242">
        <v>1</v>
      </c>
      <c r="AL1242">
        <v>1</v>
      </c>
      <c r="AN1242">
        <v>0</v>
      </c>
      <c r="AO1242">
        <v>1</v>
      </c>
      <c r="AP1242">
        <v>0</v>
      </c>
      <c r="AQ1242">
        <v>0</v>
      </c>
      <c r="AR1242">
        <v>0</v>
      </c>
      <c r="AS1242" t="s">
        <v>3</v>
      </c>
      <c r="AT1242">
        <v>21.91</v>
      </c>
      <c r="AU1242" t="s">
        <v>3</v>
      </c>
      <c r="AV1242">
        <v>0</v>
      </c>
      <c r="AW1242">
        <v>2</v>
      </c>
      <c r="AX1242">
        <v>33037355</v>
      </c>
      <c r="AY1242">
        <v>1</v>
      </c>
      <c r="AZ1242">
        <v>0</v>
      </c>
      <c r="BA1242">
        <v>1180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CX1242">
        <f>Y1242*Source!I488</f>
        <v>3.54942</v>
      </c>
      <c r="CY1242">
        <f>AB1242</f>
        <v>70.98</v>
      </c>
      <c r="CZ1242">
        <f>AF1242</f>
        <v>70.98</v>
      </c>
      <c r="DA1242">
        <f>AJ1242</f>
        <v>1</v>
      </c>
      <c r="DB1242">
        <v>0</v>
      </c>
    </row>
    <row r="1243" spans="1:106" x14ac:dyDescent="0.2">
      <c r="A1243">
        <f>ROW(Source!A488)</f>
        <v>488</v>
      </c>
      <c r="B1243">
        <v>33034105</v>
      </c>
      <c r="C1243">
        <v>33037348</v>
      </c>
      <c r="D1243">
        <v>32518977</v>
      </c>
      <c r="E1243">
        <v>1</v>
      </c>
      <c r="F1243">
        <v>1</v>
      </c>
      <c r="G1243">
        <v>19</v>
      </c>
      <c r="H1243">
        <v>3</v>
      </c>
      <c r="I1243" t="s">
        <v>802</v>
      </c>
      <c r="J1243" t="s">
        <v>803</v>
      </c>
      <c r="K1243" t="s">
        <v>804</v>
      </c>
      <c r="L1243">
        <v>1348</v>
      </c>
      <c r="N1243">
        <v>1009</v>
      </c>
      <c r="O1243" t="s">
        <v>19</v>
      </c>
      <c r="P1243" t="s">
        <v>19</v>
      </c>
      <c r="Q1243">
        <v>1000</v>
      </c>
      <c r="W1243">
        <v>0</v>
      </c>
      <c r="X1243">
        <v>-1592467254</v>
      </c>
      <c r="Y1243">
        <v>0.03</v>
      </c>
      <c r="AA1243">
        <v>117442.26</v>
      </c>
      <c r="AB1243">
        <v>0</v>
      </c>
      <c r="AC1243">
        <v>0</v>
      </c>
      <c r="AD1243">
        <v>0</v>
      </c>
      <c r="AE1243">
        <v>117442.26</v>
      </c>
      <c r="AF1243">
        <v>0</v>
      </c>
      <c r="AG1243">
        <v>0</v>
      </c>
      <c r="AH1243">
        <v>0</v>
      </c>
      <c r="AI1243">
        <v>1</v>
      </c>
      <c r="AJ1243">
        <v>1</v>
      </c>
      <c r="AK1243">
        <v>1</v>
      </c>
      <c r="AL1243">
        <v>1</v>
      </c>
      <c r="AN1243">
        <v>0</v>
      </c>
      <c r="AO1243">
        <v>1</v>
      </c>
      <c r="AP1243">
        <v>0</v>
      </c>
      <c r="AQ1243">
        <v>0</v>
      </c>
      <c r="AR1243">
        <v>0</v>
      </c>
      <c r="AS1243" t="s">
        <v>3</v>
      </c>
      <c r="AT1243">
        <v>0.03</v>
      </c>
      <c r="AU1243" t="s">
        <v>3</v>
      </c>
      <c r="AV1243">
        <v>0</v>
      </c>
      <c r="AW1243">
        <v>2</v>
      </c>
      <c r="AX1243">
        <v>33037356</v>
      </c>
      <c r="AY1243">
        <v>1</v>
      </c>
      <c r="AZ1243">
        <v>0</v>
      </c>
      <c r="BA1243">
        <v>1181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CX1243">
        <f>Y1243*Source!I488</f>
        <v>4.8599999999999997E-3</v>
      </c>
      <c r="CY1243">
        <f>AA1243</f>
        <v>117442.26</v>
      </c>
      <c r="CZ1243">
        <f>AE1243</f>
        <v>117442.26</v>
      </c>
      <c r="DA1243">
        <f>AI1243</f>
        <v>1</v>
      </c>
      <c r="DB1243">
        <v>0</v>
      </c>
    </row>
    <row r="1244" spans="1:106" x14ac:dyDescent="0.2">
      <c r="A1244">
        <f>ROW(Source!A488)</f>
        <v>488</v>
      </c>
      <c r="B1244">
        <v>33034105</v>
      </c>
      <c r="C1244">
        <v>33037348</v>
      </c>
      <c r="D1244">
        <v>32520163</v>
      </c>
      <c r="E1244">
        <v>1</v>
      </c>
      <c r="F1244">
        <v>1</v>
      </c>
      <c r="G1244">
        <v>19</v>
      </c>
      <c r="H1244">
        <v>3</v>
      </c>
      <c r="I1244" t="s">
        <v>25</v>
      </c>
      <c r="J1244" t="s">
        <v>27</v>
      </c>
      <c r="K1244" t="s">
        <v>26</v>
      </c>
      <c r="L1244">
        <v>1348</v>
      </c>
      <c r="N1244">
        <v>1009</v>
      </c>
      <c r="O1244" t="s">
        <v>19</v>
      </c>
      <c r="P1244" t="s">
        <v>19</v>
      </c>
      <c r="Q1244">
        <v>1000</v>
      </c>
      <c r="W1244">
        <v>0</v>
      </c>
      <c r="X1244">
        <v>-1467733540</v>
      </c>
      <c r="Y1244">
        <v>1</v>
      </c>
      <c r="AA1244">
        <v>53410.15</v>
      </c>
      <c r="AB1244">
        <v>0</v>
      </c>
      <c r="AC1244">
        <v>0</v>
      </c>
      <c r="AD1244">
        <v>0</v>
      </c>
      <c r="AE1244">
        <v>53410.15</v>
      </c>
      <c r="AF1244">
        <v>0</v>
      </c>
      <c r="AG1244">
        <v>0</v>
      </c>
      <c r="AH1244">
        <v>0</v>
      </c>
      <c r="AI1244">
        <v>1</v>
      </c>
      <c r="AJ1244">
        <v>1</v>
      </c>
      <c r="AK1244">
        <v>1</v>
      </c>
      <c r="AL1244">
        <v>1</v>
      </c>
      <c r="AN1244">
        <v>0</v>
      </c>
      <c r="AO1244">
        <v>1</v>
      </c>
      <c r="AP1244">
        <v>0</v>
      </c>
      <c r="AQ1244">
        <v>0</v>
      </c>
      <c r="AR1244">
        <v>0</v>
      </c>
      <c r="AS1244" t="s">
        <v>3</v>
      </c>
      <c r="AT1244">
        <v>1</v>
      </c>
      <c r="AU1244" t="s">
        <v>3</v>
      </c>
      <c r="AV1244">
        <v>0</v>
      </c>
      <c r="AW1244">
        <v>2</v>
      </c>
      <c r="AX1244">
        <v>33037357</v>
      </c>
      <c r="AY1244">
        <v>1</v>
      </c>
      <c r="AZ1244">
        <v>0</v>
      </c>
      <c r="BA1244">
        <v>1182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CX1244">
        <f>Y1244*Source!I488</f>
        <v>0.16200000000000001</v>
      </c>
      <c r="CY1244">
        <f>AA1244</f>
        <v>53410.15</v>
      </c>
      <c r="CZ1244">
        <f>AE1244</f>
        <v>53410.15</v>
      </c>
      <c r="DA1244">
        <f>AI1244</f>
        <v>1</v>
      </c>
      <c r="DB1244">
        <v>0</v>
      </c>
    </row>
    <row r="1245" spans="1:106" x14ac:dyDescent="0.2">
      <c r="A1245">
        <f>ROW(Source!A488)</f>
        <v>488</v>
      </c>
      <c r="B1245">
        <v>33034105</v>
      </c>
      <c r="C1245">
        <v>33037348</v>
      </c>
      <c r="D1245">
        <v>32520163</v>
      </c>
      <c r="E1245">
        <v>1</v>
      </c>
      <c r="F1245">
        <v>1</v>
      </c>
      <c r="G1245">
        <v>19</v>
      </c>
      <c r="H1245">
        <v>3</v>
      </c>
      <c r="I1245" t="s">
        <v>25</v>
      </c>
      <c r="J1245" t="s">
        <v>27</v>
      </c>
      <c r="K1245" t="s">
        <v>26</v>
      </c>
      <c r="L1245">
        <v>1348</v>
      </c>
      <c r="N1245">
        <v>1009</v>
      </c>
      <c r="O1245" t="s">
        <v>19</v>
      </c>
      <c r="P1245" t="s">
        <v>19</v>
      </c>
      <c r="Q1245">
        <v>1000</v>
      </c>
      <c r="W1245">
        <v>0</v>
      </c>
      <c r="X1245">
        <v>-1467733540</v>
      </c>
      <c r="Y1245">
        <v>-1</v>
      </c>
      <c r="AA1245">
        <v>53410.15</v>
      </c>
      <c r="AB1245">
        <v>0</v>
      </c>
      <c r="AC1245">
        <v>0</v>
      </c>
      <c r="AD1245">
        <v>0</v>
      </c>
      <c r="AE1245">
        <v>53410.15</v>
      </c>
      <c r="AF1245">
        <v>0</v>
      </c>
      <c r="AG1245">
        <v>0</v>
      </c>
      <c r="AH1245">
        <v>0</v>
      </c>
      <c r="AI1245">
        <v>1</v>
      </c>
      <c r="AJ1245">
        <v>1</v>
      </c>
      <c r="AK1245">
        <v>1</v>
      </c>
      <c r="AL1245">
        <v>1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 t="s">
        <v>3</v>
      </c>
      <c r="AT1245">
        <v>-1</v>
      </c>
      <c r="AU1245" t="s">
        <v>3</v>
      </c>
      <c r="AV1245">
        <v>0</v>
      </c>
      <c r="AW1245">
        <v>1</v>
      </c>
      <c r="AX1245">
        <v>-1</v>
      </c>
      <c r="AY1245">
        <v>0</v>
      </c>
      <c r="AZ1245">
        <v>0</v>
      </c>
      <c r="BA1245" t="s">
        <v>3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CX1245">
        <f>Y1245*Source!I488</f>
        <v>-0.16200000000000001</v>
      </c>
      <c r="CY1245">
        <f>AA1245</f>
        <v>53410.15</v>
      </c>
      <c r="CZ1245">
        <f>AE1245</f>
        <v>53410.15</v>
      </c>
      <c r="DA1245">
        <f>AI1245</f>
        <v>1</v>
      </c>
      <c r="DB1245">
        <v>0</v>
      </c>
    </row>
    <row r="1246" spans="1:106" x14ac:dyDescent="0.2">
      <c r="A1246">
        <f>ROW(Source!A490)</f>
        <v>490</v>
      </c>
      <c r="B1246">
        <v>33034105</v>
      </c>
      <c r="C1246">
        <v>33037359</v>
      </c>
      <c r="D1246">
        <v>32505425</v>
      </c>
      <c r="E1246">
        <v>19</v>
      </c>
      <c r="F1246">
        <v>1</v>
      </c>
      <c r="G1246">
        <v>19</v>
      </c>
      <c r="H1246">
        <v>1</v>
      </c>
      <c r="I1246" t="s">
        <v>795</v>
      </c>
      <c r="J1246" t="s">
        <v>3</v>
      </c>
      <c r="K1246" t="s">
        <v>796</v>
      </c>
      <c r="L1246">
        <v>1191</v>
      </c>
      <c r="N1246">
        <v>1013</v>
      </c>
      <c r="O1246" t="s">
        <v>797</v>
      </c>
      <c r="P1246" t="s">
        <v>797</v>
      </c>
      <c r="Q1246">
        <v>1</v>
      </c>
      <c r="W1246">
        <v>0</v>
      </c>
      <c r="X1246">
        <v>476480486</v>
      </c>
      <c r="Y1246">
        <v>453.1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1</v>
      </c>
      <c r="AJ1246">
        <v>1</v>
      </c>
      <c r="AK1246">
        <v>1</v>
      </c>
      <c r="AL1246">
        <v>1</v>
      </c>
      <c r="AN1246">
        <v>0</v>
      </c>
      <c r="AO1246">
        <v>1</v>
      </c>
      <c r="AP1246">
        <v>0</v>
      </c>
      <c r="AQ1246">
        <v>0</v>
      </c>
      <c r="AR1246">
        <v>0</v>
      </c>
      <c r="AS1246" t="s">
        <v>3</v>
      </c>
      <c r="AT1246">
        <v>453.1</v>
      </c>
      <c r="AU1246" t="s">
        <v>3</v>
      </c>
      <c r="AV1246">
        <v>1</v>
      </c>
      <c r="AW1246">
        <v>2</v>
      </c>
      <c r="AX1246">
        <v>33037375</v>
      </c>
      <c r="AY1246">
        <v>1</v>
      </c>
      <c r="AZ1246">
        <v>0</v>
      </c>
      <c r="BA1246">
        <v>1183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CX1246">
        <f>Y1246*Source!I490</f>
        <v>9.9681999999999995</v>
      </c>
      <c r="CY1246">
        <f>AD1246</f>
        <v>0</v>
      </c>
      <c r="CZ1246">
        <f>AH1246</f>
        <v>0</v>
      </c>
      <c r="DA1246">
        <f>AL1246</f>
        <v>1</v>
      </c>
      <c r="DB1246">
        <v>0</v>
      </c>
    </row>
    <row r="1247" spans="1:106" x14ac:dyDescent="0.2">
      <c r="A1247">
        <f>ROW(Source!A490)</f>
        <v>490</v>
      </c>
      <c r="B1247">
        <v>33034105</v>
      </c>
      <c r="C1247">
        <v>33037359</v>
      </c>
      <c r="D1247">
        <v>32517073</v>
      </c>
      <c r="E1247">
        <v>1</v>
      </c>
      <c r="F1247">
        <v>1</v>
      </c>
      <c r="G1247">
        <v>19</v>
      </c>
      <c r="H1247">
        <v>2</v>
      </c>
      <c r="I1247" t="s">
        <v>805</v>
      </c>
      <c r="J1247" t="s">
        <v>806</v>
      </c>
      <c r="K1247" t="s">
        <v>807</v>
      </c>
      <c r="L1247">
        <v>1368</v>
      </c>
      <c r="N1247">
        <v>1011</v>
      </c>
      <c r="O1247" t="s">
        <v>801</v>
      </c>
      <c r="P1247" t="s">
        <v>801</v>
      </c>
      <c r="Q1247">
        <v>1</v>
      </c>
      <c r="W1247">
        <v>0</v>
      </c>
      <c r="X1247">
        <v>-865246060</v>
      </c>
      <c r="Y1247">
        <v>1.38</v>
      </c>
      <c r="AA1247">
        <v>0</v>
      </c>
      <c r="AB1247">
        <v>3.37</v>
      </c>
      <c r="AC1247">
        <v>0.85</v>
      </c>
      <c r="AD1247">
        <v>0</v>
      </c>
      <c r="AE1247">
        <v>0</v>
      </c>
      <c r="AF1247">
        <v>3.37</v>
      </c>
      <c r="AG1247">
        <v>0.85</v>
      </c>
      <c r="AH1247">
        <v>0</v>
      </c>
      <c r="AI1247">
        <v>1</v>
      </c>
      <c r="AJ1247">
        <v>1</v>
      </c>
      <c r="AK1247">
        <v>1</v>
      </c>
      <c r="AL1247">
        <v>1</v>
      </c>
      <c r="AN1247">
        <v>0</v>
      </c>
      <c r="AO1247">
        <v>1</v>
      </c>
      <c r="AP1247">
        <v>0</v>
      </c>
      <c r="AQ1247">
        <v>0</v>
      </c>
      <c r="AR1247">
        <v>0</v>
      </c>
      <c r="AS1247" t="s">
        <v>3</v>
      </c>
      <c r="AT1247">
        <v>1.38</v>
      </c>
      <c r="AU1247" t="s">
        <v>3</v>
      </c>
      <c r="AV1247">
        <v>0</v>
      </c>
      <c r="AW1247">
        <v>2</v>
      </c>
      <c r="AX1247">
        <v>33037376</v>
      </c>
      <c r="AY1247">
        <v>1</v>
      </c>
      <c r="AZ1247">
        <v>0</v>
      </c>
      <c r="BA1247">
        <v>1184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CX1247">
        <f>Y1247*Source!I490</f>
        <v>3.0359999999999995E-2</v>
      </c>
      <c r="CY1247">
        <f>AB1247</f>
        <v>3.37</v>
      </c>
      <c r="CZ1247">
        <f>AF1247</f>
        <v>3.37</v>
      </c>
      <c r="DA1247">
        <f>AJ1247</f>
        <v>1</v>
      </c>
      <c r="DB1247">
        <v>0</v>
      </c>
    </row>
    <row r="1248" spans="1:106" x14ac:dyDescent="0.2">
      <c r="A1248">
        <f>ROW(Source!A490)</f>
        <v>490</v>
      </c>
      <c r="B1248">
        <v>33034105</v>
      </c>
      <c r="C1248">
        <v>33037359</v>
      </c>
      <c r="D1248">
        <v>32516433</v>
      </c>
      <c r="E1248">
        <v>1</v>
      </c>
      <c r="F1248">
        <v>1</v>
      </c>
      <c r="G1248">
        <v>19</v>
      </c>
      <c r="H1248">
        <v>2</v>
      </c>
      <c r="I1248" t="s">
        <v>808</v>
      </c>
      <c r="J1248" t="s">
        <v>809</v>
      </c>
      <c r="K1248" t="s">
        <v>810</v>
      </c>
      <c r="L1248">
        <v>1368</v>
      </c>
      <c r="N1248">
        <v>1011</v>
      </c>
      <c r="O1248" t="s">
        <v>801</v>
      </c>
      <c r="P1248" t="s">
        <v>801</v>
      </c>
      <c r="Q1248">
        <v>1</v>
      </c>
      <c r="W1248">
        <v>0</v>
      </c>
      <c r="X1248">
        <v>1483315828</v>
      </c>
      <c r="Y1248">
        <v>0.31</v>
      </c>
      <c r="AA1248">
        <v>0</v>
      </c>
      <c r="AB1248">
        <v>566.44000000000005</v>
      </c>
      <c r="AC1248">
        <v>281.27999999999997</v>
      </c>
      <c r="AD1248">
        <v>0</v>
      </c>
      <c r="AE1248">
        <v>0</v>
      </c>
      <c r="AF1248">
        <v>566.44000000000005</v>
      </c>
      <c r="AG1248">
        <v>281.27999999999997</v>
      </c>
      <c r="AH1248">
        <v>0</v>
      </c>
      <c r="AI1248">
        <v>1</v>
      </c>
      <c r="AJ1248">
        <v>1</v>
      </c>
      <c r="AK1248">
        <v>1</v>
      </c>
      <c r="AL1248">
        <v>1</v>
      </c>
      <c r="AN1248">
        <v>0</v>
      </c>
      <c r="AO1248">
        <v>1</v>
      </c>
      <c r="AP1248">
        <v>0</v>
      </c>
      <c r="AQ1248">
        <v>0</v>
      </c>
      <c r="AR1248">
        <v>0</v>
      </c>
      <c r="AS1248" t="s">
        <v>3</v>
      </c>
      <c r="AT1248">
        <v>0.31</v>
      </c>
      <c r="AU1248" t="s">
        <v>3</v>
      </c>
      <c r="AV1248">
        <v>0</v>
      </c>
      <c r="AW1248">
        <v>2</v>
      </c>
      <c r="AX1248">
        <v>33037377</v>
      </c>
      <c r="AY1248">
        <v>1</v>
      </c>
      <c r="AZ1248">
        <v>0</v>
      </c>
      <c r="BA1248">
        <v>1185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CX1248">
        <f>Y1248*Source!I490</f>
        <v>6.8199999999999997E-3</v>
      </c>
      <c r="CY1248">
        <f>AB1248</f>
        <v>566.44000000000005</v>
      </c>
      <c r="CZ1248">
        <f>AF1248</f>
        <v>566.44000000000005</v>
      </c>
      <c r="DA1248">
        <f>AJ1248</f>
        <v>1</v>
      </c>
      <c r="DB1248">
        <v>0</v>
      </c>
    </row>
    <row r="1249" spans="1:106" x14ac:dyDescent="0.2">
      <c r="A1249">
        <f>ROW(Source!A490)</f>
        <v>490</v>
      </c>
      <c r="B1249">
        <v>33034105</v>
      </c>
      <c r="C1249">
        <v>33037359</v>
      </c>
      <c r="D1249">
        <v>32516599</v>
      </c>
      <c r="E1249">
        <v>1</v>
      </c>
      <c r="F1249">
        <v>1</v>
      </c>
      <c r="G1249">
        <v>19</v>
      </c>
      <c r="H1249">
        <v>2</v>
      </c>
      <c r="I1249" t="s">
        <v>811</v>
      </c>
      <c r="J1249" t="s">
        <v>812</v>
      </c>
      <c r="K1249" t="s">
        <v>813</v>
      </c>
      <c r="L1249">
        <v>1368</v>
      </c>
      <c r="N1249">
        <v>1011</v>
      </c>
      <c r="O1249" t="s">
        <v>801</v>
      </c>
      <c r="P1249" t="s">
        <v>801</v>
      </c>
      <c r="Q1249">
        <v>1</v>
      </c>
      <c r="W1249">
        <v>0</v>
      </c>
      <c r="X1249">
        <v>47389749</v>
      </c>
      <c r="Y1249">
        <v>26.25</v>
      </c>
      <c r="AA1249">
        <v>0</v>
      </c>
      <c r="AB1249">
        <v>9.7100000000000009</v>
      </c>
      <c r="AC1249">
        <v>2.25</v>
      </c>
      <c r="AD1249">
        <v>0</v>
      </c>
      <c r="AE1249">
        <v>0</v>
      </c>
      <c r="AF1249">
        <v>9.7100000000000009</v>
      </c>
      <c r="AG1249">
        <v>2.25</v>
      </c>
      <c r="AH1249">
        <v>0</v>
      </c>
      <c r="AI1249">
        <v>1</v>
      </c>
      <c r="AJ1249">
        <v>1</v>
      </c>
      <c r="AK1249">
        <v>1</v>
      </c>
      <c r="AL1249">
        <v>1</v>
      </c>
      <c r="AN1249">
        <v>0</v>
      </c>
      <c r="AO1249">
        <v>1</v>
      </c>
      <c r="AP1249">
        <v>0</v>
      </c>
      <c r="AQ1249">
        <v>0</v>
      </c>
      <c r="AR1249">
        <v>0</v>
      </c>
      <c r="AS1249" t="s">
        <v>3</v>
      </c>
      <c r="AT1249">
        <v>26.25</v>
      </c>
      <c r="AU1249" t="s">
        <v>3</v>
      </c>
      <c r="AV1249">
        <v>0</v>
      </c>
      <c r="AW1249">
        <v>2</v>
      </c>
      <c r="AX1249">
        <v>33037378</v>
      </c>
      <c r="AY1249">
        <v>1</v>
      </c>
      <c r="AZ1249">
        <v>0</v>
      </c>
      <c r="BA1249">
        <v>1186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CX1249">
        <f>Y1249*Source!I490</f>
        <v>0.57750000000000001</v>
      </c>
      <c r="CY1249">
        <f>AB1249</f>
        <v>9.7100000000000009</v>
      </c>
      <c r="CZ1249">
        <f>AF1249</f>
        <v>9.7100000000000009</v>
      </c>
      <c r="DA1249">
        <f>AJ1249</f>
        <v>1</v>
      </c>
      <c r="DB1249">
        <v>0</v>
      </c>
    </row>
    <row r="1250" spans="1:106" x14ac:dyDescent="0.2">
      <c r="A1250">
        <f>ROW(Source!A490)</f>
        <v>490</v>
      </c>
      <c r="B1250">
        <v>33034105</v>
      </c>
      <c r="C1250">
        <v>33037359</v>
      </c>
      <c r="D1250">
        <v>32517836</v>
      </c>
      <c r="E1250">
        <v>1</v>
      </c>
      <c r="F1250">
        <v>1</v>
      </c>
      <c r="G1250">
        <v>19</v>
      </c>
      <c r="H1250">
        <v>3</v>
      </c>
      <c r="I1250" t="s">
        <v>814</v>
      </c>
      <c r="J1250" t="s">
        <v>815</v>
      </c>
      <c r="K1250" t="s">
        <v>816</v>
      </c>
      <c r="L1250">
        <v>1348</v>
      </c>
      <c r="N1250">
        <v>1009</v>
      </c>
      <c r="O1250" t="s">
        <v>19</v>
      </c>
      <c r="P1250" t="s">
        <v>19</v>
      </c>
      <c r="Q1250">
        <v>1000</v>
      </c>
      <c r="W1250">
        <v>0</v>
      </c>
      <c r="X1250">
        <v>1571432467</v>
      </c>
      <c r="Y1250">
        <v>0.04</v>
      </c>
      <c r="AA1250">
        <v>31493.279999999999</v>
      </c>
      <c r="AB1250">
        <v>0</v>
      </c>
      <c r="AC1250">
        <v>0</v>
      </c>
      <c r="AD1250">
        <v>0</v>
      </c>
      <c r="AE1250">
        <v>31493.279999999999</v>
      </c>
      <c r="AF1250">
        <v>0</v>
      </c>
      <c r="AG1250">
        <v>0</v>
      </c>
      <c r="AH1250">
        <v>0</v>
      </c>
      <c r="AI1250">
        <v>1</v>
      </c>
      <c r="AJ1250">
        <v>1</v>
      </c>
      <c r="AK1250">
        <v>1</v>
      </c>
      <c r="AL1250">
        <v>1</v>
      </c>
      <c r="AN1250">
        <v>0</v>
      </c>
      <c r="AO1250">
        <v>1</v>
      </c>
      <c r="AP1250">
        <v>0</v>
      </c>
      <c r="AQ1250">
        <v>0</v>
      </c>
      <c r="AR1250">
        <v>0</v>
      </c>
      <c r="AS1250" t="s">
        <v>3</v>
      </c>
      <c r="AT1250">
        <v>0.04</v>
      </c>
      <c r="AU1250" t="s">
        <v>3</v>
      </c>
      <c r="AV1250">
        <v>0</v>
      </c>
      <c r="AW1250">
        <v>2</v>
      </c>
      <c r="AX1250">
        <v>33037379</v>
      </c>
      <c r="AY1250">
        <v>1</v>
      </c>
      <c r="AZ1250">
        <v>0</v>
      </c>
      <c r="BA1250">
        <v>1187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CX1250">
        <f>Y1250*Source!I490</f>
        <v>8.7999999999999992E-4</v>
      </c>
      <c r="CY1250">
        <f t="shared" ref="CY1250:CY1260" si="186">AA1250</f>
        <v>31493.279999999999</v>
      </c>
      <c r="CZ1250">
        <f t="shared" ref="CZ1250:CZ1260" si="187">AE1250</f>
        <v>31493.279999999999</v>
      </c>
      <c r="DA1250">
        <f t="shared" ref="DA1250:DA1260" si="188">AI1250</f>
        <v>1</v>
      </c>
      <c r="DB1250">
        <v>0</v>
      </c>
    </row>
    <row r="1251" spans="1:106" x14ac:dyDescent="0.2">
      <c r="A1251">
        <f>ROW(Source!A490)</f>
        <v>490</v>
      </c>
      <c r="B1251">
        <v>33034105</v>
      </c>
      <c r="C1251">
        <v>33037359</v>
      </c>
      <c r="D1251">
        <v>32518156</v>
      </c>
      <c r="E1251">
        <v>1</v>
      </c>
      <c r="F1251">
        <v>1</v>
      </c>
      <c r="G1251">
        <v>19</v>
      </c>
      <c r="H1251">
        <v>3</v>
      </c>
      <c r="I1251" t="s">
        <v>817</v>
      </c>
      <c r="J1251" t="s">
        <v>818</v>
      </c>
      <c r="K1251" t="s">
        <v>819</v>
      </c>
      <c r="L1251">
        <v>1348</v>
      </c>
      <c r="N1251">
        <v>1009</v>
      </c>
      <c r="O1251" t="s">
        <v>19</v>
      </c>
      <c r="P1251" t="s">
        <v>19</v>
      </c>
      <c r="Q1251">
        <v>1000</v>
      </c>
      <c r="W1251">
        <v>0</v>
      </c>
      <c r="X1251">
        <v>1574046373</v>
      </c>
      <c r="Y1251">
        <v>3.6999999999999998E-2</v>
      </c>
      <c r="AA1251">
        <v>45454.3</v>
      </c>
      <c r="AB1251">
        <v>0</v>
      </c>
      <c r="AC1251">
        <v>0</v>
      </c>
      <c r="AD1251">
        <v>0</v>
      </c>
      <c r="AE1251">
        <v>45454.3</v>
      </c>
      <c r="AF1251">
        <v>0</v>
      </c>
      <c r="AG1251">
        <v>0</v>
      </c>
      <c r="AH1251">
        <v>0</v>
      </c>
      <c r="AI1251">
        <v>1</v>
      </c>
      <c r="AJ1251">
        <v>1</v>
      </c>
      <c r="AK1251">
        <v>1</v>
      </c>
      <c r="AL1251">
        <v>1</v>
      </c>
      <c r="AN1251">
        <v>0</v>
      </c>
      <c r="AO1251">
        <v>1</v>
      </c>
      <c r="AP1251">
        <v>0</v>
      </c>
      <c r="AQ1251">
        <v>0</v>
      </c>
      <c r="AR1251">
        <v>0</v>
      </c>
      <c r="AS1251" t="s">
        <v>3</v>
      </c>
      <c r="AT1251">
        <v>3.6999999999999998E-2</v>
      </c>
      <c r="AU1251" t="s">
        <v>3</v>
      </c>
      <c r="AV1251">
        <v>0</v>
      </c>
      <c r="AW1251">
        <v>2</v>
      </c>
      <c r="AX1251">
        <v>33037380</v>
      </c>
      <c r="AY1251">
        <v>1</v>
      </c>
      <c r="AZ1251">
        <v>0</v>
      </c>
      <c r="BA1251">
        <v>1188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CX1251">
        <f>Y1251*Source!I490</f>
        <v>8.1399999999999994E-4</v>
      </c>
      <c r="CY1251">
        <f t="shared" si="186"/>
        <v>45454.3</v>
      </c>
      <c r="CZ1251">
        <f t="shared" si="187"/>
        <v>45454.3</v>
      </c>
      <c r="DA1251">
        <f t="shared" si="188"/>
        <v>1</v>
      </c>
      <c r="DB1251">
        <v>0</v>
      </c>
    </row>
    <row r="1252" spans="1:106" x14ac:dyDescent="0.2">
      <c r="A1252">
        <f>ROW(Source!A490)</f>
        <v>490</v>
      </c>
      <c r="B1252">
        <v>33034105</v>
      </c>
      <c r="C1252">
        <v>33037359</v>
      </c>
      <c r="D1252">
        <v>32518894</v>
      </c>
      <c r="E1252">
        <v>1</v>
      </c>
      <c r="F1252">
        <v>1</v>
      </c>
      <c r="G1252">
        <v>19</v>
      </c>
      <c r="H1252">
        <v>3</v>
      </c>
      <c r="I1252" t="s">
        <v>820</v>
      </c>
      <c r="J1252" t="s">
        <v>821</v>
      </c>
      <c r="K1252" t="s">
        <v>822</v>
      </c>
      <c r="L1252">
        <v>1327</v>
      </c>
      <c r="N1252">
        <v>1005</v>
      </c>
      <c r="O1252" t="s">
        <v>823</v>
      </c>
      <c r="P1252" t="s">
        <v>823</v>
      </c>
      <c r="Q1252">
        <v>1</v>
      </c>
      <c r="W1252">
        <v>0</v>
      </c>
      <c r="X1252">
        <v>-1132375348</v>
      </c>
      <c r="Y1252">
        <v>5.6</v>
      </c>
      <c r="AA1252">
        <v>63.78</v>
      </c>
      <c r="AB1252">
        <v>0</v>
      </c>
      <c r="AC1252">
        <v>0</v>
      </c>
      <c r="AD1252">
        <v>0</v>
      </c>
      <c r="AE1252">
        <v>63.78</v>
      </c>
      <c r="AF1252">
        <v>0</v>
      </c>
      <c r="AG1252">
        <v>0</v>
      </c>
      <c r="AH1252">
        <v>0</v>
      </c>
      <c r="AI1252">
        <v>1</v>
      </c>
      <c r="AJ1252">
        <v>1</v>
      </c>
      <c r="AK1252">
        <v>1</v>
      </c>
      <c r="AL1252">
        <v>1</v>
      </c>
      <c r="AN1252">
        <v>0</v>
      </c>
      <c r="AO1252">
        <v>1</v>
      </c>
      <c r="AP1252">
        <v>0</v>
      </c>
      <c r="AQ1252">
        <v>0</v>
      </c>
      <c r="AR1252">
        <v>0</v>
      </c>
      <c r="AS1252" t="s">
        <v>3</v>
      </c>
      <c r="AT1252">
        <v>5.6</v>
      </c>
      <c r="AU1252" t="s">
        <v>3</v>
      </c>
      <c r="AV1252">
        <v>0</v>
      </c>
      <c r="AW1252">
        <v>2</v>
      </c>
      <c r="AX1252">
        <v>33037382</v>
      </c>
      <c r="AY1252">
        <v>1</v>
      </c>
      <c r="AZ1252">
        <v>0</v>
      </c>
      <c r="BA1252">
        <v>1189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CX1252">
        <f>Y1252*Source!I490</f>
        <v>0.12319999999999999</v>
      </c>
      <c r="CY1252">
        <f t="shared" si="186"/>
        <v>63.78</v>
      </c>
      <c r="CZ1252">
        <f t="shared" si="187"/>
        <v>63.78</v>
      </c>
      <c r="DA1252">
        <f t="shared" si="188"/>
        <v>1</v>
      </c>
      <c r="DB1252">
        <v>0</v>
      </c>
    </row>
    <row r="1253" spans="1:106" x14ac:dyDescent="0.2">
      <c r="A1253">
        <f>ROW(Source!A490)</f>
        <v>490</v>
      </c>
      <c r="B1253">
        <v>33034105</v>
      </c>
      <c r="C1253">
        <v>33037359</v>
      </c>
      <c r="D1253">
        <v>32517311</v>
      </c>
      <c r="E1253">
        <v>1</v>
      </c>
      <c r="F1253">
        <v>1</v>
      </c>
      <c r="G1253">
        <v>19</v>
      </c>
      <c r="H1253">
        <v>3</v>
      </c>
      <c r="I1253" t="s">
        <v>824</v>
      </c>
      <c r="J1253" t="s">
        <v>825</v>
      </c>
      <c r="K1253" t="s">
        <v>826</v>
      </c>
      <c r="L1253">
        <v>1348</v>
      </c>
      <c r="N1253">
        <v>1009</v>
      </c>
      <c r="O1253" t="s">
        <v>19</v>
      </c>
      <c r="P1253" t="s">
        <v>19</v>
      </c>
      <c r="Q1253">
        <v>1000</v>
      </c>
      <c r="W1253">
        <v>0</v>
      </c>
      <c r="X1253">
        <v>1471527661</v>
      </c>
      <c r="Y1253">
        <v>0.05</v>
      </c>
      <c r="AA1253">
        <v>4752.91</v>
      </c>
      <c r="AB1253">
        <v>0</v>
      </c>
      <c r="AC1253">
        <v>0</v>
      </c>
      <c r="AD1253">
        <v>0</v>
      </c>
      <c r="AE1253">
        <v>4752.91</v>
      </c>
      <c r="AF1253">
        <v>0</v>
      </c>
      <c r="AG1253">
        <v>0</v>
      </c>
      <c r="AH1253">
        <v>0</v>
      </c>
      <c r="AI1253">
        <v>1</v>
      </c>
      <c r="AJ1253">
        <v>1</v>
      </c>
      <c r="AK1253">
        <v>1</v>
      </c>
      <c r="AL1253">
        <v>1</v>
      </c>
      <c r="AN1253">
        <v>0</v>
      </c>
      <c r="AO1253">
        <v>1</v>
      </c>
      <c r="AP1253">
        <v>0</v>
      </c>
      <c r="AQ1253">
        <v>0</v>
      </c>
      <c r="AR1253">
        <v>0</v>
      </c>
      <c r="AS1253" t="s">
        <v>3</v>
      </c>
      <c r="AT1253">
        <v>0.05</v>
      </c>
      <c r="AU1253" t="s">
        <v>3</v>
      </c>
      <c r="AV1253">
        <v>0</v>
      </c>
      <c r="AW1253">
        <v>2</v>
      </c>
      <c r="AX1253">
        <v>33037381</v>
      </c>
      <c r="AY1253">
        <v>1</v>
      </c>
      <c r="AZ1253">
        <v>0</v>
      </c>
      <c r="BA1253">
        <v>1190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CX1253">
        <f>Y1253*Source!I490</f>
        <v>1.1000000000000001E-3</v>
      </c>
      <c r="CY1253">
        <f t="shared" si="186"/>
        <v>4752.91</v>
      </c>
      <c r="CZ1253">
        <f t="shared" si="187"/>
        <v>4752.91</v>
      </c>
      <c r="DA1253">
        <f t="shared" si="188"/>
        <v>1</v>
      </c>
      <c r="DB1253">
        <v>0</v>
      </c>
    </row>
    <row r="1254" spans="1:106" x14ac:dyDescent="0.2">
      <c r="A1254">
        <f>ROW(Source!A490)</f>
        <v>490</v>
      </c>
      <c r="B1254">
        <v>33034105</v>
      </c>
      <c r="C1254">
        <v>33037359</v>
      </c>
      <c r="D1254">
        <v>32519061</v>
      </c>
      <c r="E1254">
        <v>1</v>
      </c>
      <c r="F1254">
        <v>1</v>
      </c>
      <c r="G1254">
        <v>19</v>
      </c>
      <c r="H1254">
        <v>3</v>
      </c>
      <c r="I1254" t="s">
        <v>827</v>
      </c>
      <c r="J1254" t="s">
        <v>828</v>
      </c>
      <c r="K1254" t="s">
        <v>829</v>
      </c>
      <c r="L1254">
        <v>1339</v>
      </c>
      <c r="N1254">
        <v>1007</v>
      </c>
      <c r="O1254" t="s">
        <v>830</v>
      </c>
      <c r="P1254" t="s">
        <v>830</v>
      </c>
      <c r="Q1254">
        <v>1</v>
      </c>
      <c r="W1254">
        <v>0</v>
      </c>
      <c r="X1254">
        <v>1653821073</v>
      </c>
      <c r="Y1254">
        <v>1.75</v>
      </c>
      <c r="AA1254">
        <v>29.98</v>
      </c>
      <c r="AB1254">
        <v>0</v>
      </c>
      <c r="AC1254">
        <v>0</v>
      </c>
      <c r="AD1254">
        <v>0</v>
      </c>
      <c r="AE1254">
        <v>29.98</v>
      </c>
      <c r="AF1254">
        <v>0</v>
      </c>
      <c r="AG1254">
        <v>0</v>
      </c>
      <c r="AH1254">
        <v>0</v>
      </c>
      <c r="AI1254">
        <v>1</v>
      </c>
      <c r="AJ1254">
        <v>1</v>
      </c>
      <c r="AK1254">
        <v>1</v>
      </c>
      <c r="AL1254">
        <v>1</v>
      </c>
      <c r="AN1254">
        <v>0</v>
      </c>
      <c r="AO1254">
        <v>1</v>
      </c>
      <c r="AP1254">
        <v>0</v>
      </c>
      <c r="AQ1254">
        <v>0</v>
      </c>
      <c r="AR1254">
        <v>0</v>
      </c>
      <c r="AS1254" t="s">
        <v>3</v>
      </c>
      <c r="AT1254">
        <v>1.75</v>
      </c>
      <c r="AU1254" t="s">
        <v>3</v>
      </c>
      <c r="AV1254">
        <v>0</v>
      </c>
      <c r="AW1254">
        <v>2</v>
      </c>
      <c r="AX1254">
        <v>33037383</v>
      </c>
      <c r="AY1254">
        <v>1</v>
      </c>
      <c r="AZ1254">
        <v>0</v>
      </c>
      <c r="BA1254">
        <v>1191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CX1254">
        <f>Y1254*Source!I490</f>
        <v>3.85E-2</v>
      </c>
      <c r="CY1254">
        <f t="shared" si="186"/>
        <v>29.98</v>
      </c>
      <c r="CZ1254">
        <f t="shared" si="187"/>
        <v>29.98</v>
      </c>
      <c r="DA1254">
        <f t="shared" si="188"/>
        <v>1</v>
      </c>
      <c r="DB1254">
        <v>0</v>
      </c>
    </row>
    <row r="1255" spans="1:106" x14ac:dyDescent="0.2">
      <c r="A1255">
        <f>ROW(Source!A490)</f>
        <v>490</v>
      </c>
      <c r="B1255">
        <v>33034105</v>
      </c>
      <c r="C1255">
        <v>33037359</v>
      </c>
      <c r="D1255">
        <v>32517740</v>
      </c>
      <c r="E1255">
        <v>1</v>
      </c>
      <c r="F1255">
        <v>1</v>
      </c>
      <c r="G1255">
        <v>19</v>
      </c>
      <c r="H1255">
        <v>3</v>
      </c>
      <c r="I1255" t="s">
        <v>831</v>
      </c>
      <c r="J1255" t="s">
        <v>832</v>
      </c>
      <c r="K1255" t="s">
        <v>833</v>
      </c>
      <c r="L1255">
        <v>1339</v>
      </c>
      <c r="N1255">
        <v>1007</v>
      </c>
      <c r="O1255" t="s">
        <v>830</v>
      </c>
      <c r="P1255" t="s">
        <v>830</v>
      </c>
      <c r="Q1255">
        <v>1</v>
      </c>
      <c r="W1255">
        <v>0</v>
      </c>
      <c r="X1255">
        <v>-86784973</v>
      </c>
      <c r="Y1255">
        <v>0.08</v>
      </c>
      <c r="AA1255">
        <v>4993.7</v>
      </c>
      <c r="AB1255">
        <v>0</v>
      </c>
      <c r="AC1255">
        <v>0</v>
      </c>
      <c r="AD1255">
        <v>0</v>
      </c>
      <c r="AE1255">
        <v>4993.7</v>
      </c>
      <c r="AF1255">
        <v>0</v>
      </c>
      <c r="AG1255">
        <v>0</v>
      </c>
      <c r="AH1255">
        <v>0</v>
      </c>
      <c r="AI1255">
        <v>1</v>
      </c>
      <c r="AJ1255">
        <v>1</v>
      </c>
      <c r="AK1255">
        <v>1</v>
      </c>
      <c r="AL1255">
        <v>1</v>
      </c>
      <c r="AN1255">
        <v>0</v>
      </c>
      <c r="AO1255">
        <v>1</v>
      </c>
      <c r="AP1255">
        <v>0</v>
      </c>
      <c r="AQ1255">
        <v>0</v>
      </c>
      <c r="AR1255">
        <v>0</v>
      </c>
      <c r="AS1255" t="s">
        <v>3</v>
      </c>
      <c r="AT1255">
        <v>0.08</v>
      </c>
      <c r="AU1255" t="s">
        <v>3</v>
      </c>
      <c r="AV1255">
        <v>0</v>
      </c>
      <c r="AW1255">
        <v>2</v>
      </c>
      <c r="AX1255">
        <v>33037384</v>
      </c>
      <c r="AY1255">
        <v>1</v>
      </c>
      <c r="AZ1255">
        <v>0</v>
      </c>
      <c r="BA1255">
        <v>1192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CX1255">
        <f>Y1255*Source!I490</f>
        <v>1.7599999999999998E-3</v>
      </c>
      <c r="CY1255">
        <f t="shared" si="186"/>
        <v>4993.7</v>
      </c>
      <c r="CZ1255">
        <f t="shared" si="187"/>
        <v>4993.7</v>
      </c>
      <c r="DA1255">
        <f t="shared" si="188"/>
        <v>1</v>
      </c>
      <c r="DB1255">
        <v>0</v>
      </c>
    </row>
    <row r="1256" spans="1:106" x14ac:dyDescent="0.2">
      <c r="A1256">
        <f>ROW(Source!A490)</f>
        <v>490</v>
      </c>
      <c r="B1256">
        <v>33034105</v>
      </c>
      <c r="C1256">
        <v>33037359</v>
      </c>
      <c r="D1256">
        <v>32517729</v>
      </c>
      <c r="E1256">
        <v>1</v>
      </c>
      <c r="F1256">
        <v>1</v>
      </c>
      <c r="G1256">
        <v>19</v>
      </c>
      <c r="H1256">
        <v>3</v>
      </c>
      <c r="I1256" t="s">
        <v>834</v>
      </c>
      <c r="J1256" t="s">
        <v>835</v>
      </c>
      <c r="K1256" t="s">
        <v>836</v>
      </c>
      <c r="L1256">
        <v>1339</v>
      </c>
      <c r="N1256">
        <v>1007</v>
      </c>
      <c r="O1256" t="s">
        <v>830</v>
      </c>
      <c r="P1256" t="s">
        <v>830</v>
      </c>
      <c r="Q1256">
        <v>1</v>
      </c>
      <c r="W1256">
        <v>0</v>
      </c>
      <c r="X1256">
        <v>-36459073</v>
      </c>
      <c r="Y1256">
        <v>0.69</v>
      </c>
      <c r="AA1256">
        <v>3762.19</v>
      </c>
      <c r="AB1256">
        <v>0</v>
      </c>
      <c r="AC1256">
        <v>0</v>
      </c>
      <c r="AD1256">
        <v>0</v>
      </c>
      <c r="AE1256">
        <v>3762.19</v>
      </c>
      <c r="AF1256">
        <v>0</v>
      </c>
      <c r="AG1256">
        <v>0</v>
      </c>
      <c r="AH1256">
        <v>0</v>
      </c>
      <c r="AI1256">
        <v>1</v>
      </c>
      <c r="AJ1256">
        <v>1</v>
      </c>
      <c r="AK1256">
        <v>1</v>
      </c>
      <c r="AL1256">
        <v>1</v>
      </c>
      <c r="AN1256">
        <v>0</v>
      </c>
      <c r="AO1256">
        <v>1</v>
      </c>
      <c r="AP1256">
        <v>0</v>
      </c>
      <c r="AQ1256">
        <v>0</v>
      </c>
      <c r="AR1256">
        <v>0</v>
      </c>
      <c r="AS1256" t="s">
        <v>3</v>
      </c>
      <c r="AT1256">
        <v>0.69</v>
      </c>
      <c r="AU1256" t="s">
        <v>3</v>
      </c>
      <c r="AV1256">
        <v>0</v>
      </c>
      <c r="AW1256">
        <v>2</v>
      </c>
      <c r="AX1256">
        <v>33037385</v>
      </c>
      <c r="AY1256">
        <v>1</v>
      </c>
      <c r="AZ1256">
        <v>0</v>
      </c>
      <c r="BA1256">
        <v>1193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CX1256">
        <f>Y1256*Source!I490</f>
        <v>1.5179999999999997E-2</v>
      </c>
      <c r="CY1256">
        <f t="shared" si="186"/>
        <v>3762.19</v>
      </c>
      <c r="CZ1256">
        <f t="shared" si="187"/>
        <v>3762.19</v>
      </c>
      <c r="DA1256">
        <f t="shared" si="188"/>
        <v>1</v>
      </c>
      <c r="DB1256">
        <v>0</v>
      </c>
    </row>
    <row r="1257" spans="1:106" x14ac:dyDescent="0.2">
      <c r="A1257">
        <f>ROW(Source!A490)</f>
        <v>490</v>
      </c>
      <c r="B1257">
        <v>33034105</v>
      </c>
      <c r="C1257">
        <v>33037359</v>
      </c>
      <c r="D1257">
        <v>32517783</v>
      </c>
      <c r="E1257">
        <v>1</v>
      </c>
      <c r="F1257">
        <v>1</v>
      </c>
      <c r="G1257">
        <v>19</v>
      </c>
      <c r="H1257">
        <v>3</v>
      </c>
      <c r="I1257" t="s">
        <v>837</v>
      </c>
      <c r="J1257" t="s">
        <v>838</v>
      </c>
      <c r="K1257" t="s">
        <v>839</v>
      </c>
      <c r="L1257">
        <v>1339</v>
      </c>
      <c r="N1257">
        <v>1007</v>
      </c>
      <c r="O1257" t="s">
        <v>830</v>
      </c>
      <c r="P1257" t="s">
        <v>830</v>
      </c>
      <c r="Q1257">
        <v>1</v>
      </c>
      <c r="W1257">
        <v>0</v>
      </c>
      <c r="X1257">
        <v>-1282603236</v>
      </c>
      <c r="Y1257">
        <v>0.2</v>
      </c>
      <c r="AA1257">
        <v>5631.96</v>
      </c>
      <c r="AB1257">
        <v>0</v>
      </c>
      <c r="AC1257">
        <v>0</v>
      </c>
      <c r="AD1257">
        <v>0</v>
      </c>
      <c r="AE1257">
        <v>5631.96</v>
      </c>
      <c r="AF1257">
        <v>0</v>
      </c>
      <c r="AG1257">
        <v>0</v>
      </c>
      <c r="AH1257">
        <v>0</v>
      </c>
      <c r="AI1257">
        <v>1</v>
      </c>
      <c r="AJ1257">
        <v>1</v>
      </c>
      <c r="AK1257">
        <v>1</v>
      </c>
      <c r="AL1257">
        <v>1</v>
      </c>
      <c r="AN1257">
        <v>0</v>
      </c>
      <c r="AO1257">
        <v>1</v>
      </c>
      <c r="AP1257">
        <v>0</v>
      </c>
      <c r="AQ1257">
        <v>0</v>
      </c>
      <c r="AR1257">
        <v>0</v>
      </c>
      <c r="AS1257" t="s">
        <v>3</v>
      </c>
      <c r="AT1257">
        <v>0.2</v>
      </c>
      <c r="AU1257" t="s">
        <v>3</v>
      </c>
      <c r="AV1257">
        <v>0</v>
      </c>
      <c r="AW1257">
        <v>2</v>
      </c>
      <c r="AX1257">
        <v>33037386</v>
      </c>
      <c r="AY1257">
        <v>1</v>
      </c>
      <c r="AZ1257">
        <v>0</v>
      </c>
      <c r="BA1257">
        <v>1194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CX1257">
        <f>Y1257*Source!I490</f>
        <v>4.4000000000000003E-3</v>
      </c>
      <c r="CY1257">
        <f t="shared" si="186"/>
        <v>5631.96</v>
      </c>
      <c r="CZ1257">
        <f t="shared" si="187"/>
        <v>5631.96</v>
      </c>
      <c r="DA1257">
        <f t="shared" si="188"/>
        <v>1</v>
      </c>
      <c r="DB1257">
        <v>0</v>
      </c>
    </row>
    <row r="1258" spans="1:106" x14ac:dyDescent="0.2">
      <c r="A1258">
        <f>ROW(Source!A490)</f>
        <v>490</v>
      </c>
      <c r="B1258">
        <v>33034105</v>
      </c>
      <c r="C1258">
        <v>33037359</v>
      </c>
      <c r="D1258">
        <v>32517784</v>
      </c>
      <c r="E1258">
        <v>1</v>
      </c>
      <c r="F1258">
        <v>1</v>
      </c>
      <c r="G1258">
        <v>19</v>
      </c>
      <c r="H1258">
        <v>3</v>
      </c>
      <c r="I1258" t="s">
        <v>840</v>
      </c>
      <c r="J1258" t="s">
        <v>841</v>
      </c>
      <c r="K1258" t="s">
        <v>842</v>
      </c>
      <c r="L1258">
        <v>1339</v>
      </c>
      <c r="N1258">
        <v>1007</v>
      </c>
      <c r="O1258" t="s">
        <v>830</v>
      </c>
      <c r="P1258" t="s">
        <v>830</v>
      </c>
      <c r="Q1258">
        <v>1</v>
      </c>
      <c r="W1258">
        <v>0</v>
      </c>
      <c r="X1258">
        <v>966492149</v>
      </c>
      <c r="Y1258">
        <v>0.69</v>
      </c>
      <c r="AA1258">
        <v>5631.96</v>
      </c>
      <c r="AB1258">
        <v>0</v>
      </c>
      <c r="AC1258">
        <v>0</v>
      </c>
      <c r="AD1258">
        <v>0</v>
      </c>
      <c r="AE1258">
        <v>5631.96</v>
      </c>
      <c r="AF1258">
        <v>0</v>
      </c>
      <c r="AG1258">
        <v>0</v>
      </c>
      <c r="AH1258">
        <v>0</v>
      </c>
      <c r="AI1258">
        <v>1</v>
      </c>
      <c r="AJ1258">
        <v>1</v>
      </c>
      <c r="AK1258">
        <v>1</v>
      </c>
      <c r="AL1258">
        <v>1</v>
      </c>
      <c r="AN1258">
        <v>0</v>
      </c>
      <c r="AO1258">
        <v>1</v>
      </c>
      <c r="AP1258">
        <v>0</v>
      </c>
      <c r="AQ1258">
        <v>0</v>
      </c>
      <c r="AR1258">
        <v>0</v>
      </c>
      <c r="AS1258" t="s">
        <v>3</v>
      </c>
      <c r="AT1258">
        <v>0.69</v>
      </c>
      <c r="AU1258" t="s">
        <v>3</v>
      </c>
      <c r="AV1258">
        <v>0</v>
      </c>
      <c r="AW1258">
        <v>2</v>
      </c>
      <c r="AX1258">
        <v>33037387</v>
      </c>
      <c r="AY1258">
        <v>1</v>
      </c>
      <c r="AZ1258">
        <v>0</v>
      </c>
      <c r="BA1258">
        <v>1195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CX1258">
        <f>Y1258*Source!I490</f>
        <v>1.5179999999999997E-2</v>
      </c>
      <c r="CY1258">
        <f t="shared" si="186"/>
        <v>5631.96</v>
      </c>
      <c r="CZ1258">
        <f t="shared" si="187"/>
        <v>5631.96</v>
      </c>
      <c r="DA1258">
        <f t="shared" si="188"/>
        <v>1</v>
      </c>
      <c r="DB1258">
        <v>0</v>
      </c>
    </row>
    <row r="1259" spans="1:106" x14ac:dyDescent="0.2">
      <c r="A1259">
        <f>ROW(Source!A490)</f>
        <v>490</v>
      </c>
      <c r="B1259">
        <v>33034105</v>
      </c>
      <c r="C1259">
        <v>33037359</v>
      </c>
      <c r="D1259">
        <v>32519911</v>
      </c>
      <c r="E1259">
        <v>1</v>
      </c>
      <c r="F1259">
        <v>1</v>
      </c>
      <c r="G1259">
        <v>19</v>
      </c>
      <c r="H1259">
        <v>3</v>
      </c>
      <c r="I1259" t="s">
        <v>843</v>
      </c>
      <c r="J1259" t="s">
        <v>844</v>
      </c>
      <c r="K1259" t="s">
        <v>845</v>
      </c>
      <c r="L1259">
        <v>1339</v>
      </c>
      <c r="N1259">
        <v>1007</v>
      </c>
      <c r="O1259" t="s">
        <v>830</v>
      </c>
      <c r="P1259" t="s">
        <v>830</v>
      </c>
      <c r="Q1259">
        <v>1</v>
      </c>
      <c r="W1259">
        <v>0</v>
      </c>
      <c r="X1259">
        <v>-1613524913</v>
      </c>
      <c r="Y1259">
        <v>102</v>
      </c>
      <c r="AA1259">
        <v>3195.93</v>
      </c>
      <c r="AB1259">
        <v>0</v>
      </c>
      <c r="AC1259">
        <v>0</v>
      </c>
      <c r="AD1259">
        <v>0</v>
      </c>
      <c r="AE1259">
        <v>3195.93</v>
      </c>
      <c r="AF1259">
        <v>0</v>
      </c>
      <c r="AG1259">
        <v>0</v>
      </c>
      <c r="AH1259">
        <v>0</v>
      </c>
      <c r="AI1259">
        <v>1</v>
      </c>
      <c r="AJ1259">
        <v>1</v>
      </c>
      <c r="AK1259">
        <v>1</v>
      </c>
      <c r="AL1259">
        <v>1</v>
      </c>
      <c r="AN1259">
        <v>0</v>
      </c>
      <c r="AO1259">
        <v>1</v>
      </c>
      <c r="AP1259">
        <v>0</v>
      </c>
      <c r="AQ1259">
        <v>0</v>
      </c>
      <c r="AR1259">
        <v>0</v>
      </c>
      <c r="AS1259" t="s">
        <v>3</v>
      </c>
      <c r="AT1259">
        <v>102</v>
      </c>
      <c r="AU1259" t="s">
        <v>3</v>
      </c>
      <c r="AV1259">
        <v>0</v>
      </c>
      <c r="AW1259">
        <v>2</v>
      </c>
      <c r="AX1259">
        <v>33037388</v>
      </c>
      <c r="AY1259">
        <v>1</v>
      </c>
      <c r="AZ1259">
        <v>0</v>
      </c>
      <c r="BA1259">
        <v>1196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CX1259">
        <f>Y1259*Source!I490</f>
        <v>2.2439999999999998</v>
      </c>
      <c r="CY1259">
        <f t="shared" si="186"/>
        <v>3195.93</v>
      </c>
      <c r="CZ1259">
        <f t="shared" si="187"/>
        <v>3195.93</v>
      </c>
      <c r="DA1259">
        <f t="shared" si="188"/>
        <v>1</v>
      </c>
      <c r="DB1259">
        <v>0</v>
      </c>
    </row>
    <row r="1260" spans="1:106" x14ac:dyDescent="0.2">
      <c r="A1260">
        <f>ROW(Source!A490)</f>
        <v>490</v>
      </c>
      <c r="B1260">
        <v>33034105</v>
      </c>
      <c r="C1260">
        <v>33037359</v>
      </c>
      <c r="D1260">
        <v>32521663</v>
      </c>
      <c r="E1260">
        <v>1</v>
      </c>
      <c r="F1260">
        <v>1</v>
      </c>
      <c r="G1260">
        <v>19</v>
      </c>
      <c r="H1260">
        <v>3</v>
      </c>
      <c r="I1260" t="s">
        <v>846</v>
      </c>
      <c r="J1260" t="s">
        <v>847</v>
      </c>
      <c r="K1260" t="s">
        <v>848</v>
      </c>
      <c r="L1260">
        <v>1327</v>
      </c>
      <c r="N1260">
        <v>1005</v>
      </c>
      <c r="O1260" t="s">
        <v>823</v>
      </c>
      <c r="P1260" t="s">
        <v>823</v>
      </c>
      <c r="Q1260">
        <v>1</v>
      </c>
      <c r="W1260">
        <v>0</v>
      </c>
      <c r="X1260">
        <v>603730207</v>
      </c>
      <c r="Y1260">
        <v>49.5</v>
      </c>
      <c r="AA1260">
        <v>207.09</v>
      </c>
      <c r="AB1260">
        <v>0</v>
      </c>
      <c r="AC1260">
        <v>0</v>
      </c>
      <c r="AD1260">
        <v>0</v>
      </c>
      <c r="AE1260">
        <v>207.09</v>
      </c>
      <c r="AF1260">
        <v>0</v>
      </c>
      <c r="AG1260">
        <v>0</v>
      </c>
      <c r="AH1260">
        <v>0</v>
      </c>
      <c r="AI1260">
        <v>1</v>
      </c>
      <c r="AJ1260">
        <v>1</v>
      </c>
      <c r="AK1260">
        <v>1</v>
      </c>
      <c r="AL1260">
        <v>1</v>
      </c>
      <c r="AN1260">
        <v>0</v>
      </c>
      <c r="AO1260">
        <v>1</v>
      </c>
      <c r="AP1260">
        <v>0</v>
      </c>
      <c r="AQ1260">
        <v>0</v>
      </c>
      <c r="AR1260">
        <v>0</v>
      </c>
      <c r="AS1260" t="s">
        <v>3</v>
      </c>
      <c r="AT1260">
        <v>49.5</v>
      </c>
      <c r="AU1260" t="s">
        <v>3</v>
      </c>
      <c r="AV1260">
        <v>0</v>
      </c>
      <c r="AW1260">
        <v>2</v>
      </c>
      <c r="AX1260">
        <v>33037389</v>
      </c>
      <c r="AY1260">
        <v>1</v>
      </c>
      <c r="AZ1260">
        <v>0</v>
      </c>
      <c r="BA1260">
        <v>1197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CX1260">
        <f>Y1260*Source!I490</f>
        <v>1.089</v>
      </c>
      <c r="CY1260">
        <f t="shared" si="186"/>
        <v>207.09</v>
      </c>
      <c r="CZ1260">
        <f t="shared" si="187"/>
        <v>207.09</v>
      </c>
      <c r="DA1260">
        <f t="shared" si="188"/>
        <v>1</v>
      </c>
      <c r="DB1260">
        <v>0</v>
      </c>
    </row>
    <row r="1261" spans="1:106" x14ac:dyDescent="0.2">
      <c r="A1261">
        <f>ROW(Source!A493)</f>
        <v>493</v>
      </c>
      <c r="B1261">
        <v>33034105</v>
      </c>
      <c r="C1261">
        <v>33037392</v>
      </c>
      <c r="D1261">
        <v>32505425</v>
      </c>
      <c r="E1261">
        <v>19</v>
      </c>
      <c r="F1261">
        <v>1</v>
      </c>
      <c r="G1261">
        <v>19</v>
      </c>
      <c r="H1261">
        <v>1</v>
      </c>
      <c r="I1261" t="s">
        <v>795</v>
      </c>
      <c r="J1261" t="s">
        <v>3</v>
      </c>
      <c r="K1261" t="s">
        <v>796</v>
      </c>
      <c r="L1261">
        <v>1191</v>
      </c>
      <c r="N1261">
        <v>1013</v>
      </c>
      <c r="O1261" t="s">
        <v>797</v>
      </c>
      <c r="P1261" t="s">
        <v>797</v>
      </c>
      <c r="Q1261">
        <v>1</v>
      </c>
      <c r="W1261">
        <v>0</v>
      </c>
      <c r="X1261">
        <v>476480486</v>
      </c>
      <c r="Y1261">
        <v>36.11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1</v>
      </c>
      <c r="AJ1261">
        <v>1</v>
      </c>
      <c r="AK1261">
        <v>1</v>
      </c>
      <c r="AL1261">
        <v>1</v>
      </c>
      <c r="AN1261">
        <v>0</v>
      </c>
      <c r="AO1261">
        <v>1</v>
      </c>
      <c r="AP1261">
        <v>0</v>
      </c>
      <c r="AQ1261">
        <v>0</v>
      </c>
      <c r="AR1261">
        <v>0</v>
      </c>
      <c r="AS1261" t="s">
        <v>3</v>
      </c>
      <c r="AT1261">
        <v>36.11</v>
      </c>
      <c r="AU1261" t="s">
        <v>3</v>
      </c>
      <c r="AV1261">
        <v>1</v>
      </c>
      <c r="AW1261">
        <v>2</v>
      </c>
      <c r="AX1261">
        <v>33037398</v>
      </c>
      <c r="AY1261">
        <v>1</v>
      </c>
      <c r="AZ1261">
        <v>0</v>
      </c>
      <c r="BA1261">
        <v>1198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CX1261">
        <f>Y1261*Source!I493</f>
        <v>2.5204779999999998</v>
      </c>
      <c r="CY1261">
        <f>AD1261</f>
        <v>0</v>
      </c>
      <c r="CZ1261">
        <f>AH1261</f>
        <v>0</v>
      </c>
      <c r="DA1261">
        <f>AL1261</f>
        <v>1</v>
      </c>
      <c r="DB1261">
        <v>0</v>
      </c>
    </row>
    <row r="1262" spans="1:106" x14ac:dyDescent="0.2">
      <c r="A1262">
        <f>ROW(Source!A493)</f>
        <v>493</v>
      </c>
      <c r="B1262">
        <v>33034105</v>
      </c>
      <c r="C1262">
        <v>33037392</v>
      </c>
      <c r="D1262">
        <v>32516754</v>
      </c>
      <c r="E1262">
        <v>1</v>
      </c>
      <c r="F1262">
        <v>1</v>
      </c>
      <c r="G1262">
        <v>19</v>
      </c>
      <c r="H1262">
        <v>2</v>
      </c>
      <c r="I1262" t="s">
        <v>798</v>
      </c>
      <c r="J1262" t="s">
        <v>799</v>
      </c>
      <c r="K1262" t="s">
        <v>800</v>
      </c>
      <c r="L1262">
        <v>1368</v>
      </c>
      <c r="N1262">
        <v>1011</v>
      </c>
      <c r="O1262" t="s">
        <v>801</v>
      </c>
      <c r="P1262" t="s">
        <v>801</v>
      </c>
      <c r="Q1262">
        <v>1</v>
      </c>
      <c r="W1262">
        <v>0</v>
      </c>
      <c r="X1262">
        <v>-1683917449</v>
      </c>
      <c r="Y1262">
        <v>21.91</v>
      </c>
      <c r="AA1262">
        <v>0</v>
      </c>
      <c r="AB1262">
        <v>70.98</v>
      </c>
      <c r="AC1262">
        <v>6.52</v>
      </c>
      <c r="AD1262">
        <v>0</v>
      </c>
      <c r="AE1262">
        <v>0</v>
      </c>
      <c r="AF1262">
        <v>70.98</v>
      </c>
      <c r="AG1262">
        <v>6.52</v>
      </c>
      <c r="AH1262">
        <v>0</v>
      </c>
      <c r="AI1262">
        <v>1</v>
      </c>
      <c r="AJ1262">
        <v>1</v>
      </c>
      <c r="AK1262">
        <v>1</v>
      </c>
      <c r="AL1262">
        <v>1</v>
      </c>
      <c r="AN1262">
        <v>0</v>
      </c>
      <c r="AO1262">
        <v>1</v>
      </c>
      <c r="AP1262">
        <v>0</v>
      </c>
      <c r="AQ1262">
        <v>0</v>
      </c>
      <c r="AR1262">
        <v>0</v>
      </c>
      <c r="AS1262" t="s">
        <v>3</v>
      </c>
      <c r="AT1262">
        <v>21.91</v>
      </c>
      <c r="AU1262" t="s">
        <v>3</v>
      </c>
      <c r="AV1262">
        <v>0</v>
      </c>
      <c r="AW1262">
        <v>2</v>
      </c>
      <c r="AX1262">
        <v>33037399</v>
      </c>
      <c r="AY1262">
        <v>1</v>
      </c>
      <c r="AZ1262">
        <v>0</v>
      </c>
      <c r="BA1262">
        <v>1199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CX1262">
        <f>Y1262*Source!I493</f>
        <v>1.529318</v>
      </c>
      <c r="CY1262">
        <f>AB1262</f>
        <v>70.98</v>
      </c>
      <c r="CZ1262">
        <f>AF1262</f>
        <v>70.98</v>
      </c>
      <c r="DA1262">
        <f>AJ1262</f>
        <v>1</v>
      </c>
      <c r="DB1262">
        <v>0</v>
      </c>
    </row>
    <row r="1263" spans="1:106" x14ac:dyDescent="0.2">
      <c r="A1263">
        <f>ROW(Source!A493)</f>
        <v>493</v>
      </c>
      <c r="B1263">
        <v>33034105</v>
      </c>
      <c r="C1263">
        <v>33037392</v>
      </c>
      <c r="D1263">
        <v>32518977</v>
      </c>
      <c r="E1263">
        <v>1</v>
      </c>
      <c r="F1263">
        <v>1</v>
      </c>
      <c r="G1263">
        <v>19</v>
      </c>
      <c r="H1263">
        <v>3</v>
      </c>
      <c r="I1263" t="s">
        <v>802</v>
      </c>
      <c r="J1263" t="s">
        <v>803</v>
      </c>
      <c r="K1263" t="s">
        <v>804</v>
      </c>
      <c r="L1263">
        <v>1348</v>
      </c>
      <c r="N1263">
        <v>1009</v>
      </c>
      <c r="O1263" t="s">
        <v>19</v>
      </c>
      <c r="P1263" t="s">
        <v>19</v>
      </c>
      <c r="Q1263">
        <v>1000</v>
      </c>
      <c r="W1263">
        <v>0</v>
      </c>
      <c r="X1263">
        <v>-1592467254</v>
      </c>
      <c r="Y1263">
        <v>0.03</v>
      </c>
      <c r="AA1263">
        <v>117442.26</v>
      </c>
      <c r="AB1263">
        <v>0</v>
      </c>
      <c r="AC1263">
        <v>0</v>
      </c>
      <c r="AD1263">
        <v>0</v>
      </c>
      <c r="AE1263">
        <v>117442.26</v>
      </c>
      <c r="AF1263">
        <v>0</v>
      </c>
      <c r="AG1263">
        <v>0</v>
      </c>
      <c r="AH1263">
        <v>0</v>
      </c>
      <c r="AI1263">
        <v>1</v>
      </c>
      <c r="AJ1263">
        <v>1</v>
      </c>
      <c r="AK1263">
        <v>1</v>
      </c>
      <c r="AL1263">
        <v>1</v>
      </c>
      <c r="AN1263">
        <v>0</v>
      </c>
      <c r="AO1263">
        <v>1</v>
      </c>
      <c r="AP1263">
        <v>0</v>
      </c>
      <c r="AQ1263">
        <v>0</v>
      </c>
      <c r="AR1263">
        <v>0</v>
      </c>
      <c r="AS1263" t="s">
        <v>3</v>
      </c>
      <c r="AT1263">
        <v>0.03</v>
      </c>
      <c r="AU1263" t="s">
        <v>3</v>
      </c>
      <c r="AV1263">
        <v>0</v>
      </c>
      <c r="AW1263">
        <v>2</v>
      </c>
      <c r="AX1263">
        <v>33037400</v>
      </c>
      <c r="AY1263">
        <v>1</v>
      </c>
      <c r="AZ1263">
        <v>0</v>
      </c>
      <c r="BA1263">
        <v>1200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CX1263">
        <f>Y1263*Source!I493</f>
        <v>2.0939999999999999E-3</v>
      </c>
      <c r="CY1263">
        <f>AA1263</f>
        <v>117442.26</v>
      </c>
      <c r="CZ1263">
        <f>AE1263</f>
        <v>117442.26</v>
      </c>
      <c r="DA1263">
        <f>AI1263</f>
        <v>1</v>
      </c>
      <c r="DB1263">
        <v>0</v>
      </c>
    </row>
    <row r="1264" spans="1:106" x14ac:dyDescent="0.2">
      <c r="A1264">
        <f>ROW(Source!A493)</f>
        <v>493</v>
      </c>
      <c r="B1264">
        <v>33034105</v>
      </c>
      <c r="C1264">
        <v>33037392</v>
      </c>
      <c r="D1264">
        <v>32520163</v>
      </c>
      <c r="E1264">
        <v>1</v>
      </c>
      <c r="F1264">
        <v>1</v>
      </c>
      <c r="G1264">
        <v>19</v>
      </c>
      <c r="H1264">
        <v>3</v>
      </c>
      <c r="I1264" t="s">
        <v>25</v>
      </c>
      <c r="J1264" t="s">
        <v>27</v>
      </c>
      <c r="K1264" t="s">
        <v>26</v>
      </c>
      <c r="L1264">
        <v>1348</v>
      </c>
      <c r="N1264">
        <v>1009</v>
      </c>
      <c r="O1264" t="s">
        <v>19</v>
      </c>
      <c r="P1264" t="s">
        <v>19</v>
      </c>
      <c r="Q1264">
        <v>1000</v>
      </c>
      <c r="W1264">
        <v>0</v>
      </c>
      <c r="X1264">
        <v>-1467733540</v>
      </c>
      <c r="Y1264">
        <v>1</v>
      </c>
      <c r="AA1264">
        <v>53410.15</v>
      </c>
      <c r="AB1264">
        <v>0</v>
      </c>
      <c r="AC1264">
        <v>0</v>
      </c>
      <c r="AD1264">
        <v>0</v>
      </c>
      <c r="AE1264">
        <v>53410.15</v>
      </c>
      <c r="AF1264">
        <v>0</v>
      </c>
      <c r="AG1264">
        <v>0</v>
      </c>
      <c r="AH1264">
        <v>0</v>
      </c>
      <c r="AI1264">
        <v>1</v>
      </c>
      <c r="AJ1264">
        <v>1</v>
      </c>
      <c r="AK1264">
        <v>1</v>
      </c>
      <c r="AL1264">
        <v>1</v>
      </c>
      <c r="AN1264">
        <v>0</v>
      </c>
      <c r="AO1264">
        <v>1</v>
      </c>
      <c r="AP1264">
        <v>0</v>
      </c>
      <c r="AQ1264">
        <v>0</v>
      </c>
      <c r="AR1264">
        <v>0</v>
      </c>
      <c r="AS1264" t="s">
        <v>3</v>
      </c>
      <c r="AT1264">
        <v>1</v>
      </c>
      <c r="AU1264" t="s">
        <v>3</v>
      </c>
      <c r="AV1264">
        <v>0</v>
      </c>
      <c r="AW1264">
        <v>2</v>
      </c>
      <c r="AX1264">
        <v>33037401</v>
      </c>
      <c r="AY1264">
        <v>1</v>
      </c>
      <c r="AZ1264">
        <v>0</v>
      </c>
      <c r="BA1264">
        <v>1201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CX1264">
        <f>Y1264*Source!I493</f>
        <v>6.9800000000000001E-2</v>
      </c>
      <c r="CY1264">
        <f>AA1264</f>
        <v>53410.15</v>
      </c>
      <c r="CZ1264">
        <f>AE1264</f>
        <v>53410.15</v>
      </c>
      <c r="DA1264">
        <f>AI1264</f>
        <v>1</v>
      </c>
      <c r="DB1264">
        <v>0</v>
      </c>
    </row>
    <row r="1265" spans="1:106" x14ac:dyDescent="0.2">
      <c r="A1265">
        <f>ROW(Source!A493)</f>
        <v>493</v>
      </c>
      <c r="B1265">
        <v>33034105</v>
      </c>
      <c r="C1265">
        <v>33037392</v>
      </c>
      <c r="D1265">
        <v>32520163</v>
      </c>
      <c r="E1265">
        <v>1</v>
      </c>
      <c r="F1265">
        <v>1</v>
      </c>
      <c r="G1265">
        <v>19</v>
      </c>
      <c r="H1265">
        <v>3</v>
      </c>
      <c r="I1265" t="s">
        <v>25</v>
      </c>
      <c r="J1265" t="s">
        <v>27</v>
      </c>
      <c r="K1265" t="s">
        <v>26</v>
      </c>
      <c r="L1265">
        <v>1348</v>
      </c>
      <c r="N1265">
        <v>1009</v>
      </c>
      <c r="O1265" t="s">
        <v>19</v>
      </c>
      <c r="P1265" t="s">
        <v>19</v>
      </c>
      <c r="Q1265">
        <v>1000</v>
      </c>
      <c r="W1265">
        <v>0</v>
      </c>
      <c r="X1265">
        <v>-1467733540</v>
      </c>
      <c r="Y1265">
        <v>-1</v>
      </c>
      <c r="AA1265">
        <v>53410.15</v>
      </c>
      <c r="AB1265">
        <v>0</v>
      </c>
      <c r="AC1265">
        <v>0</v>
      </c>
      <c r="AD1265">
        <v>0</v>
      </c>
      <c r="AE1265">
        <v>53410.15</v>
      </c>
      <c r="AF1265">
        <v>0</v>
      </c>
      <c r="AG1265">
        <v>0</v>
      </c>
      <c r="AH1265">
        <v>0</v>
      </c>
      <c r="AI1265">
        <v>1</v>
      </c>
      <c r="AJ1265">
        <v>1</v>
      </c>
      <c r="AK1265">
        <v>1</v>
      </c>
      <c r="AL1265">
        <v>1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 t="s">
        <v>3</v>
      </c>
      <c r="AT1265">
        <v>-1</v>
      </c>
      <c r="AU1265" t="s">
        <v>3</v>
      </c>
      <c r="AV1265">
        <v>0</v>
      </c>
      <c r="AW1265">
        <v>1</v>
      </c>
      <c r="AX1265">
        <v>-1</v>
      </c>
      <c r="AY1265">
        <v>0</v>
      </c>
      <c r="AZ1265">
        <v>0</v>
      </c>
      <c r="BA1265" t="s">
        <v>3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CX1265">
        <f>Y1265*Source!I493</f>
        <v>-6.9800000000000001E-2</v>
      </c>
      <c r="CY1265">
        <f>AA1265</f>
        <v>53410.15</v>
      </c>
      <c r="CZ1265">
        <f>AE1265</f>
        <v>53410.15</v>
      </c>
      <c r="DA1265">
        <f>AI1265</f>
        <v>1</v>
      </c>
      <c r="DB1265">
        <v>0</v>
      </c>
    </row>
    <row r="1266" spans="1:106" x14ac:dyDescent="0.2">
      <c r="A1266">
        <f>ROW(Source!A495)</f>
        <v>495</v>
      </c>
      <c r="B1266">
        <v>33034105</v>
      </c>
      <c r="C1266">
        <v>33037403</v>
      </c>
      <c r="D1266">
        <v>32505425</v>
      </c>
      <c r="E1266">
        <v>19</v>
      </c>
      <c r="F1266">
        <v>1</v>
      </c>
      <c r="G1266">
        <v>19</v>
      </c>
      <c r="H1266">
        <v>1</v>
      </c>
      <c r="I1266" t="s">
        <v>795</v>
      </c>
      <c r="J1266" t="s">
        <v>3</v>
      </c>
      <c r="K1266" t="s">
        <v>796</v>
      </c>
      <c r="L1266">
        <v>1191</v>
      </c>
      <c r="N1266">
        <v>1013</v>
      </c>
      <c r="O1266" t="s">
        <v>797</v>
      </c>
      <c r="P1266" t="s">
        <v>797</v>
      </c>
      <c r="Q1266">
        <v>1</v>
      </c>
      <c r="W1266">
        <v>0</v>
      </c>
      <c r="X1266">
        <v>476480486</v>
      </c>
      <c r="Y1266">
        <v>453.1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1</v>
      </c>
      <c r="AJ1266">
        <v>1</v>
      </c>
      <c r="AK1266">
        <v>1</v>
      </c>
      <c r="AL1266">
        <v>1</v>
      </c>
      <c r="AN1266">
        <v>0</v>
      </c>
      <c r="AO1266">
        <v>1</v>
      </c>
      <c r="AP1266">
        <v>0</v>
      </c>
      <c r="AQ1266">
        <v>0</v>
      </c>
      <c r="AR1266">
        <v>0</v>
      </c>
      <c r="AS1266" t="s">
        <v>3</v>
      </c>
      <c r="AT1266">
        <v>453.1</v>
      </c>
      <c r="AU1266" t="s">
        <v>3</v>
      </c>
      <c r="AV1266">
        <v>1</v>
      </c>
      <c r="AW1266">
        <v>2</v>
      </c>
      <c r="AX1266">
        <v>33037419</v>
      </c>
      <c r="AY1266">
        <v>1</v>
      </c>
      <c r="AZ1266">
        <v>0</v>
      </c>
      <c r="BA1266">
        <v>1202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CX1266">
        <f>Y1266*Source!I495</f>
        <v>4.3030907000000003</v>
      </c>
      <c r="CY1266">
        <f>AD1266</f>
        <v>0</v>
      </c>
      <c r="CZ1266">
        <f>AH1266</f>
        <v>0</v>
      </c>
      <c r="DA1266">
        <f>AL1266</f>
        <v>1</v>
      </c>
      <c r="DB1266">
        <v>0</v>
      </c>
    </row>
    <row r="1267" spans="1:106" x14ac:dyDescent="0.2">
      <c r="A1267">
        <f>ROW(Source!A495)</f>
        <v>495</v>
      </c>
      <c r="B1267">
        <v>33034105</v>
      </c>
      <c r="C1267">
        <v>33037403</v>
      </c>
      <c r="D1267">
        <v>32517073</v>
      </c>
      <c r="E1267">
        <v>1</v>
      </c>
      <c r="F1267">
        <v>1</v>
      </c>
      <c r="G1267">
        <v>19</v>
      </c>
      <c r="H1267">
        <v>2</v>
      </c>
      <c r="I1267" t="s">
        <v>805</v>
      </c>
      <c r="J1267" t="s">
        <v>806</v>
      </c>
      <c r="K1267" t="s">
        <v>807</v>
      </c>
      <c r="L1267">
        <v>1368</v>
      </c>
      <c r="N1267">
        <v>1011</v>
      </c>
      <c r="O1267" t="s">
        <v>801</v>
      </c>
      <c r="P1267" t="s">
        <v>801</v>
      </c>
      <c r="Q1267">
        <v>1</v>
      </c>
      <c r="W1267">
        <v>0</v>
      </c>
      <c r="X1267">
        <v>-865246060</v>
      </c>
      <c r="Y1267">
        <v>1.38</v>
      </c>
      <c r="AA1267">
        <v>0</v>
      </c>
      <c r="AB1267">
        <v>3.37</v>
      </c>
      <c r="AC1267">
        <v>0.85</v>
      </c>
      <c r="AD1267">
        <v>0</v>
      </c>
      <c r="AE1267">
        <v>0</v>
      </c>
      <c r="AF1267">
        <v>3.37</v>
      </c>
      <c r="AG1267">
        <v>0.85</v>
      </c>
      <c r="AH1267">
        <v>0</v>
      </c>
      <c r="AI1267">
        <v>1</v>
      </c>
      <c r="AJ1267">
        <v>1</v>
      </c>
      <c r="AK1267">
        <v>1</v>
      </c>
      <c r="AL1267">
        <v>1</v>
      </c>
      <c r="AN1267">
        <v>0</v>
      </c>
      <c r="AO1267">
        <v>1</v>
      </c>
      <c r="AP1267">
        <v>0</v>
      </c>
      <c r="AQ1267">
        <v>0</v>
      </c>
      <c r="AR1267">
        <v>0</v>
      </c>
      <c r="AS1267" t="s">
        <v>3</v>
      </c>
      <c r="AT1267">
        <v>1.38</v>
      </c>
      <c r="AU1267" t="s">
        <v>3</v>
      </c>
      <c r="AV1267">
        <v>0</v>
      </c>
      <c r="AW1267">
        <v>2</v>
      </c>
      <c r="AX1267">
        <v>33037420</v>
      </c>
      <c r="AY1267">
        <v>1</v>
      </c>
      <c r="AZ1267">
        <v>0</v>
      </c>
      <c r="BA1267">
        <v>1203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CX1267">
        <f>Y1267*Source!I495</f>
        <v>1.3105859999999999E-2</v>
      </c>
      <c r="CY1267">
        <f>AB1267</f>
        <v>3.37</v>
      </c>
      <c r="CZ1267">
        <f>AF1267</f>
        <v>3.37</v>
      </c>
      <c r="DA1267">
        <f>AJ1267</f>
        <v>1</v>
      </c>
      <c r="DB1267">
        <v>0</v>
      </c>
    </row>
    <row r="1268" spans="1:106" x14ac:dyDescent="0.2">
      <c r="A1268">
        <f>ROW(Source!A495)</f>
        <v>495</v>
      </c>
      <c r="B1268">
        <v>33034105</v>
      </c>
      <c r="C1268">
        <v>33037403</v>
      </c>
      <c r="D1268">
        <v>32516433</v>
      </c>
      <c r="E1268">
        <v>1</v>
      </c>
      <c r="F1268">
        <v>1</v>
      </c>
      <c r="G1268">
        <v>19</v>
      </c>
      <c r="H1268">
        <v>2</v>
      </c>
      <c r="I1268" t="s">
        <v>808</v>
      </c>
      <c r="J1268" t="s">
        <v>809</v>
      </c>
      <c r="K1268" t="s">
        <v>810</v>
      </c>
      <c r="L1268">
        <v>1368</v>
      </c>
      <c r="N1268">
        <v>1011</v>
      </c>
      <c r="O1268" t="s">
        <v>801</v>
      </c>
      <c r="P1268" t="s">
        <v>801</v>
      </c>
      <c r="Q1268">
        <v>1</v>
      </c>
      <c r="W1268">
        <v>0</v>
      </c>
      <c r="X1268">
        <v>1483315828</v>
      </c>
      <c r="Y1268">
        <v>0.31</v>
      </c>
      <c r="AA1268">
        <v>0</v>
      </c>
      <c r="AB1268">
        <v>566.44000000000005</v>
      </c>
      <c r="AC1268">
        <v>281.27999999999997</v>
      </c>
      <c r="AD1268">
        <v>0</v>
      </c>
      <c r="AE1268">
        <v>0</v>
      </c>
      <c r="AF1268">
        <v>566.44000000000005</v>
      </c>
      <c r="AG1268">
        <v>281.27999999999997</v>
      </c>
      <c r="AH1268">
        <v>0</v>
      </c>
      <c r="AI1268">
        <v>1</v>
      </c>
      <c r="AJ1268">
        <v>1</v>
      </c>
      <c r="AK1268">
        <v>1</v>
      </c>
      <c r="AL1268">
        <v>1</v>
      </c>
      <c r="AN1268">
        <v>0</v>
      </c>
      <c r="AO1268">
        <v>1</v>
      </c>
      <c r="AP1268">
        <v>0</v>
      </c>
      <c r="AQ1268">
        <v>0</v>
      </c>
      <c r="AR1268">
        <v>0</v>
      </c>
      <c r="AS1268" t="s">
        <v>3</v>
      </c>
      <c r="AT1268">
        <v>0.31</v>
      </c>
      <c r="AU1268" t="s">
        <v>3</v>
      </c>
      <c r="AV1268">
        <v>0</v>
      </c>
      <c r="AW1268">
        <v>2</v>
      </c>
      <c r="AX1268">
        <v>33037421</v>
      </c>
      <c r="AY1268">
        <v>1</v>
      </c>
      <c r="AZ1268">
        <v>0</v>
      </c>
      <c r="BA1268">
        <v>1204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CX1268">
        <f>Y1268*Source!I495</f>
        <v>2.94407E-3</v>
      </c>
      <c r="CY1268">
        <f>AB1268</f>
        <v>566.44000000000005</v>
      </c>
      <c r="CZ1268">
        <f>AF1268</f>
        <v>566.44000000000005</v>
      </c>
      <c r="DA1268">
        <f>AJ1268</f>
        <v>1</v>
      </c>
      <c r="DB1268">
        <v>0</v>
      </c>
    </row>
    <row r="1269" spans="1:106" x14ac:dyDescent="0.2">
      <c r="A1269">
        <f>ROW(Source!A495)</f>
        <v>495</v>
      </c>
      <c r="B1269">
        <v>33034105</v>
      </c>
      <c r="C1269">
        <v>33037403</v>
      </c>
      <c r="D1269">
        <v>32516599</v>
      </c>
      <c r="E1269">
        <v>1</v>
      </c>
      <c r="F1269">
        <v>1</v>
      </c>
      <c r="G1269">
        <v>19</v>
      </c>
      <c r="H1269">
        <v>2</v>
      </c>
      <c r="I1269" t="s">
        <v>811</v>
      </c>
      <c r="J1269" t="s">
        <v>812</v>
      </c>
      <c r="K1269" t="s">
        <v>813</v>
      </c>
      <c r="L1269">
        <v>1368</v>
      </c>
      <c r="N1269">
        <v>1011</v>
      </c>
      <c r="O1269" t="s">
        <v>801</v>
      </c>
      <c r="P1269" t="s">
        <v>801</v>
      </c>
      <c r="Q1269">
        <v>1</v>
      </c>
      <c r="W1269">
        <v>0</v>
      </c>
      <c r="X1269">
        <v>47389749</v>
      </c>
      <c r="Y1269">
        <v>26.25</v>
      </c>
      <c r="AA1269">
        <v>0</v>
      </c>
      <c r="AB1269">
        <v>9.7100000000000009</v>
      </c>
      <c r="AC1269">
        <v>2.25</v>
      </c>
      <c r="AD1269">
        <v>0</v>
      </c>
      <c r="AE1269">
        <v>0</v>
      </c>
      <c r="AF1269">
        <v>9.7100000000000009</v>
      </c>
      <c r="AG1269">
        <v>2.25</v>
      </c>
      <c r="AH1269">
        <v>0</v>
      </c>
      <c r="AI1269">
        <v>1</v>
      </c>
      <c r="AJ1269">
        <v>1</v>
      </c>
      <c r="AK1269">
        <v>1</v>
      </c>
      <c r="AL1269">
        <v>1</v>
      </c>
      <c r="AN1269">
        <v>0</v>
      </c>
      <c r="AO1269">
        <v>1</v>
      </c>
      <c r="AP1269">
        <v>0</v>
      </c>
      <c r="AQ1269">
        <v>0</v>
      </c>
      <c r="AR1269">
        <v>0</v>
      </c>
      <c r="AS1269" t="s">
        <v>3</v>
      </c>
      <c r="AT1269">
        <v>26.25</v>
      </c>
      <c r="AU1269" t="s">
        <v>3</v>
      </c>
      <c r="AV1269">
        <v>0</v>
      </c>
      <c r="AW1269">
        <v>2</v>
      </c>
      <c r="AX1269">
        <v>33037422</v>
      </c>
      <c r="AY1269">
        <v>1</v>
      </c>
      <c r="AZ1269">
        <v>0</v>
      </c>
      <c r="BA1269">
        <v>1205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CX1269">
        <f>Y1269*Source!I495</f>
        <v>0.24929625</v>
      </c>
      <c r="CY1269">
        <f>AB1269</f>
        <v>9.7100000000000009</v>
      </c>
      <c r="CZ1269">
        <f>AF1269</f>
        <v>9.7100000000000009</v>
      </c>
      <c r="DA1269">
        <f>AJ1269</f>
        <v>1</v>
      </c>
      <c r="DB1269">
        <v>0</v>
      </c>
    </row>
    <row r="1270" spans="1:106" x14ac:dyDescent="0.2">
      <c r="A1270">
        <f>ROW(Source!A495)</f>
        <v>495</v>
      </c>
      <c r="B1270">
        <v>33034105</v>
      </c>
      <c r="C1270">
        <v>33037403</v>
      </c>
      <c r="D1270">
        <v>32517836</v>
      </c>
      <c r="E1270">
        <v>1</v>
      </c>
      <c r="F1270">
        <v>1</v>
      </c>
      <c r="G1270">
        <v>19</v>
      </c>
      <c r="H1270">
        <v>3</v>
      </c>
      <c r="I1270" t="s">
        <v>814</v>
      </c>
      <c r="J1270" t="s">
        <v>815</v>
      </c>
      <c r="K1270" t="s">
        <v>816</v>
      </c>
      <c r="L1270">
        <v>1348</v>
      </c>
      <c r="N1270">
        <v>1009</v>
      </c>
      <c r="O1270" t="s">
        <v>19</v>
      </c>
      <c r="P1270" t="s">
        <v>19</v>
      </c>
      <c r="Q1270">
        <v>1000</v>
      </c>
      <c r="W1270">
        <v>0</v>
      </c>
      <c r="X1270">
        <v>1571432467</v>
      </c>
      <c r="Y1270">
        <v>0.04</v>
      </c>
      <c r="AA1270">
        <v>31493.279999999999</v>
      </c>
      <c r="AB1270">
        <v>0</v>
      </c>
      <c r="AC1270">
        <v>0</v>
      </c>
      <c r="AD1270">
        <v>0</v>
      </c>
      <c r="AE1270">
        <v>31493.279999999999</v>
      </c>
      <c r="AF1270">
        <v>0</v>
      </c>
      <c r="AG1270">
        <v>0</v>
      </c>
      <c r="AH1270">
        <v>0</v>
      </c>
      <c r="AI1270">
        <v>1</v>
      </c>
      <c r="AJ1270">
        <v>1</v>
      </c>
      <c r="AK1270">
        <v>1</v>
      </c>
      <c r="AL1270">
        <v>1</v>
      </c>
      <c r="AN1270">
        <v>0</v>
      </c>
      <c r="AO1270">
        <v>1</v>
      </c>
      <c r="AP1270">
        <v>0</v>
      </c>
      <c r="AQ1270">
        <v>0</v>
      </c>
      <c r="AR1270">
        <v>0</v>
      </c>
      <c r="AS1270" t="s">
        <v>3</v>
      </c>
      <c r="AT1270">
        <v>0.04</v>
      </c>
      <c r="AU1270" t="s">
        <v>3</v>
      </c>
      <c r="AV1270">
        <v>0</v>
      </c>
      <c r="AW1270">
        <v>2</v>
      </c>
      <c r="AX1270">
        <v>33037423</v>
      </c>
      <c r="AY1270">
        <v>1</v>
      </c>
      <c r="AZ1270">
        <v>0</v>
      </c>
      <c r="BA1270">
        <v>1206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CX1270">
        <f>Y1270*Source!I495</f>
        <v>3.7988000000000003E-4</v>
      </c>
      <c r="CY1270">
        <f t="shared" ref="CY1270:CY1280" si="189">AA1270</f>
        <v>31493.279999999999</v>
      </c>
      <c r="CZ1270">
        <f t="shared" ref="CZ1270:CZ1280" si="190">AE1270</f>
        <v>31493.279999999999</v>
      </c>
      <c r="DA1270">
        <f t="shared" ref="DA1270:DA1280" si="191">AI1270</f>
        <v>1</v>
      </c>
      <c r="DB1270">
        <v>0</v>
      </c>
    </row>
    <row r="1271" spans="1:106" x14ac:dyDescent="0.2">
      <c r="A1271">
        <f>ROW(Source!A495)</f>
        <v>495</v>
      </c>
      <c r="B1271">
        <v>33034105</v>
      </c>
      <c r="C1271">
        <v>33037403</v>
      </c>
      <c r="D1271">
        <v>32518156</v>
      </c>
      <c r="E1271">
        <v>1</v>
      </c>
      <c r="F1271">
        <v>1</v>
      </c>
      <c r="G1271">
        <v>19</v>
      </c>
      <c r="H1271">
        <v>3</v>
      </c>
      <c r="I1271" t="s">
        <v>817</v>
      </c>
      <c r="J1271" t="s">
        <v>818</v>
      </c>
      <c r="K1271" t="s">
        <v>819</v>
      </c>
      <c r="L1271">
        <v>1348</v>
      </c>
      <c r="N1271">
        <v>1009</v>
      </c>
      <c r="O1271" t="s">
        <v>19</v>
      </c>
      <c r="P1271" t="s">
        <v>19</v>
      </c>
      <c r="Q1271">
        <v>1000</v>
      </c>
      <c r="W1271">
        <v>0</v>
      </c>
      <c r="X1271">
        <v>1574046373</v>
      </c>
      <c r="Y1271">
        <v>3.6999999999999998E-2</v>
      </c>
      <c r="AA1271">
        <v>45454.3</v>
      </c>
      <c r="AB1271">
        <v>0</v>
      </c>
      <c r="AC1271">
        <v>0</v>
      </c>
      <c r="AD1271">
        <v>0</v>
      </c>
      <c r="AE1271">
        <v>45454.3</v>
      </c>
      <c r="AF1271">
        <v>0</v>
      </c>
      <c r="AG1271">
        <v>0</v>
      </c>
      <c r="AH1271">
        <v>0</v>
      </c>
      <c r="AI1271">
        <v>1</v>
      </c>
      <c r="AJ1271">
        <v>1</v>
      </c>
      <c r="AK1271">
        <v>1</v>
      </c>
      <c r="AL1271">
        <v>1</v>
      </c>
      <c r="AN1271">
        <v>0</v>
      </c>
      <c r="AO1271">
        <v>1</v>
      </c>
      <c r="AP1271">
        <v>0</v>
      </c>
      <c r="AQ1271">
        <v>0</v>
      </c>
      <c r="AR1271">
        <v>0</v>
      </c>
      <c r="AS1271" t="s">
        <v>3</v>
      </c>
      <c r="AT1271">
        <v>3.6999999999999998E-2</v>
      </c>
      <c r="AU1271" t="s">
        <v>3</v>
      </c>
      <c r="AV1271">
        <v>0</v>
      </c>
      <c r="AW1271">
        <v>2</v>
      </c>
      <c r="AX1271">
        <v>33037424</v>
      </c>
      <c r="AY1271">
        <v>1</v>
      </c>
      <c r="AZ1271">
        <v>0</v>
      </c>
      <c r="BA1271">
        <v>1207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CX1271">
        <f>Y1271*Source!I495</f>
        <v>3.5138899999999997E-4</v>
      </c>
      <c r="CY1271">
        <f t="shared" si="189"/>
        <v>45454.3</v>
      </c>
      <c r="CZ1271">
        <f t="shared" si="190"/>
        <v>45454.3</v>
      </c>
      <c r="DA1271">
        <f t="shared" si="191"/>
        <v>1</v>
      </c>
      <c r="DB1271">
        <v>0</v>
      </c>
    </row>
    <row r="1272" spans="1:106" x14ac:dyDescent="0.2">
      <c r="A1272">
        <f>ROW(Source!A495)</f>
        <v>495</v>
      </c>
      <c r="B1272">
        <v>33034105</v>
      </c>
      <c r="C1272">
        <v>33037403</v>
      </c>
      <c r="D1272">
        <v>32518894</v>
      </c>
      <c r="E1272">
        <v>1</v>
      </c>
      <c r="F1272">
        <v>1</v>
      </c>
      <c r="G1272">
        <v>19</v>
      </c>
      <c r="H1272">
        <v>3</v>
      </c>
      <c r="I1272" t="s">
        <v>820</v>
      </c>
      <c r="J1272" t="s">
        <v>821</v>
      </c>
      <c r="K1272" t="s">
        <v>822</v>
      </c>
      <c r="L1272">
        <v>1327</v>
      </c>
      <c r="N1272">
        <v>1005</v>
      </c>
      <c r="O1272" t="s">
        <v>823</v>
      </c>
      <c r="P1272" t="s">
        <v>823</v>
      </c>
      <c r="Q1272">
        <v>1</v>
      </c>
      <c r="W1272">
        <v>0</v>
      </c>
      <c r="X1272">
        <v>-1132375348</v>
      </c>
      <c r="Y1272">
        <v>5.6</v>
      </c>
      <c r="AA1272">
        <v>63.78</v>
      </c>
      <c r="AB1272">
        <v>0</v>
      </c>
      <c r="AC1272">
        <v>0</v>
      </c>
      <c r="AD1272">
        <v>0</v>
      </c>
      <c r="AE1272">
        <v>63.78</v>
      </c>
      <c r="AF1272">
        <v>0</v>
      </c>
      <c r="AG1272">
        <v>0</v>
      </c>
      <c r="AH1272">
        <v>0</v>
      </c>
      <c r="AI1272">
        <v>1</v>
      </c>
      <c r="AJ1272">
        <v>1</v>
      </c>
      <c r="AK1272">
        <v>1</v>
      </c>
      <c r="AL1272">
        <v>1</v>
      </c>
      <c r="AN1272">
        <v>0</v>
      </c>
      <c r="AO1272">
        <v>1</v>
      </c>
      <c r="AP1272">
        <v>0</v>
      </c>
      <c r="AQ1272">
        <v>0</v>
      </c>
      <c r="AR1272">
        <v>0</v>
      </c>
      <c r="AS1272" t="s">
        <v>3</v>
      </c>
      <c r="AT1272">
        <v>5.6</v>
      </c>
      <c r="AU1272" t="s">
        <v>3</v>
      </c>
      <c r="AV1272">
        <v>0</v>
      </c>
      <c r="AW1272">
        <v>2</v>
      </c>
      <c r="AX1272">
        <v>33037426</v>
      </c>
      <c r="AY1272">
        <v>1</v>
      </c>
      <c r="AZ1272">
        <v>0</v>
      </c>
      <c r="BA1272">
        <v>1208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CX1272">
        <f>Y1272*Source!I495</f>
        <v>5.31832E-2</v>
      </c>
      <c r="CY1272">
        <f t="shared" si="189"/>
        <v>63.78</v>
      </c>
      <c r="CZ1272">
        <f t="shared" si="190"/>
        <v>63.78</v>
      </c>
      <c r="DA1272">
        <f t="shared" si="191"/>
        <v>1</v>
      </c>
      <c r="DB1272">
        <v>0</v>
      </c>
    </row>
    <row r="1273" spans="1:106" x14ac:dyDescent="0.2">
      <c r="A1273">
        <f>ROW(Source!A495)</f>
        <v>495</v>
      </c>
      <c r="B1273">
        <v>33034105</v>
      </c>
      <c r="C1273">
        <v>33037403</v>
      </c>
      <c r="D1273">
        <v>32517311</v>
      </c>
      <c r="E1273">
        <v>1</v>
      </c>
      <c r="F1273">
        <v>1</v>
      </c>
      <c r="G1273">
        <v>19</v>
      </c>
      <c r="H1273">
        <v>3</v>
      </c>
      <c r="I1273" t="s">
        <v>824</v>
      </c>
      <c r="J1273" t="s">
        <v>825</v>
      </c>
      <c r="K1273" t="s">
        <v>826</v>
      </c>
      <c r="L1273">
        <v>1348</v>
      </c>
      <c r="N1273">
        <v>1009</v>
      </c>
      <c r="O1273" t="s">
        <v>19</v>
      </c>
      <c r="P1273" t="s">
        <v>19</v>
      </c>
      <c r="Q1273">
        <v>1000</v>
      </c>
      <c r="W1273">
        <v>0</v>
      </c>
      <c r="X1273">
        <v>1471527661</v>
      </c>
      <c r="Y1273">
        <v>0.05</v>
      </c>
      <c r="AA1273">
        <v>4752.91</v>
      </c>
      <c r="AB1273">
        <v>0</v>
      </c>
      <c r="AC1273">
        <v>0</v>
      </c>
      <c r="AD1273">
        <v>0</v>
      </c>
      <c r="AE1273">
        <v>4752.91</v>
      </c>
      <c r="AF1273">
        <v>0</v>
      </c>
      <c r="AG1273">
        <v>0</v>
      </c>
      <c r="AH1273">
        <v>0</v>
      </c>
      <c r="AI1273">
        <v>1</v>
      </c>
      <c r="AJ1273">
        <v>1</v>
      </c>
      <c r="AK1273">
        <v>1</v>
      </c>
      <c r="AL1273">
        <v>1</v>
      </c>
      <c r="AN1273">
        <v>0</v>
      </c>
      <c r="AO1273">
        <v>1</v>
      </c>
      <c r="AP1273">
        <v>0</v>
      </c>
      <c r="AQ1273">
        <v>0</v>
      </c>
      <c r="AR1273">
        <v>0</v>
      </c>
      <c r="AS1273" t="s">
        <v>3</v>
      </c>
      <c r="AT1273">
        <v>0.05</v>
      </c>
      <c r="AU1273" t="s">
        <v>3</v>
      </c>
      <c r="AV1273">
        <v>0</v>
      </c>
      <c r="AW1273">
        <v>2</v>
      </c>
      <c r="AX1273">
        <v>33037425</v>
      </c>
      <c r="AY1273">
        <v>1</v>
      </c>
      <c r="AZ1273">
        <v>0</v>
      </c>
      <c r="BA1273">
        <v>1209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CX1273">
        <f>Y1273*Source!I495</f>
        <v>4.7485000000000002E-4</v>
      </c>
      <c r="CY1273">
        <f t="shared" si="189"/>
        <v>4752.91</v>
      </c>
      <c r="CZ1273">
        <f t="shared" si="190"/>
        <v>4752.91</v>
      </c>
      <c r="DA1273">
        <f t="shared" si="191"/>
        <v>1</v>
      </c>
      <c r="DB1273">
        <v>0</v>
      </c>
    </row>
    <row r="1274" spans="1:106" x14ac:dyDescent="0.2">
      <c r="A1274">
        <f>ROW(Source!A495)</f>
        <v>495</v>
      </c>
      <c r="B1274">
        <v>33034105</v>
      </c>
      <c r="C1274">
        <v>33037403</v>
      </c>
      <c r="D1274">
        <v>32519061</v>
      </c>
      <c r="E1274">
        <v>1</v>
      </c>
      <c r="F1274">
        <v>1</v>
      </c>
      <c r="G1274">
        <v>19</v>
      </c>
      <c r="H1274">
        <v>3</v>
      </c>
      <c r="I1274" t="s">
        <v>827</v>
      </c>
      <c r="J1274" t="s">
        <v>828</v>
      </c>
      <c r="K1274" t="s">
        <v>829</v>
      </c>
      <c r="L1274">
        <v>1339</v>
      </c>
      <c r="N1274">
        <v>1007</v>
      </c>
      <c r="O1274" t="s">
        <v>830</v>
      </c>
      <c r="P1274" t="s">
        <v>830</v>
      </c>
      <c r="Q1274">
        <v>1</v>
      </c>
      <c r="W1274">
        <v>0</v>
      </c>
      <c r="X1274">
        <v>1653821073</v>
      </c>
      <c r="Y1274">
        <v>1.75</v>
      </c>
      <c r="AA1274">
        <v>29.98</v>
      </c>
      <c r="AB1274">
        <v>0</v>
      </c>
      <c r="AC1274">
        <v>0</v>
      </c>
      <c r="AD1274">
        <v>0</v>
      </c>
      <c r="AE1274">
        <v>29.98</v>
      </c>
      <c r="AF1274">
        <v>0</v>
      </c>
      <c r="AG1274">
        <v>0</v>
      </c>
      <c r="AH1274">
        <v>0</v>
      </c>
      <c r="AI1274">
        <v>1</v>
      </c>
      <c r="AJ1274">
        <v>1</v>
      </c>
      <c r="AK1274">
        <v>1</v>
      </c>
      <c r="AL1274">
        <v>1</v>
      </c>
      <c r="AN1274">
        <v>0</v>
      </c>
      <c r="AO1274">
        <v>1</v>
      </c>
      <c r="AP1274">
        <v>0</v>
      </c>
      <c r="AQ1274">
        <v>0</v>
      </c>
      <c r="AR1274">
        <v>0</v>
      </c>
      <c r="AS1274" t="s">
        <v>3</v>
      </c>
      <c r="AT1274">
        <v>1.75</v>
      </c>
      <c r="AU1274" t="s">
        <v>3</v>
      </c>
      <c r="AV1274">
        <v>0</v>
      </c>
      <c r="AW1274">
        <v>2</v>
      </c>
      <c r="AX1274">
        <v>33037427</v>
      </c>
      <c r="AY1274">
        <v>1</v>
      </c>
      <c r="AZ1274">
        <v>0</v>
      </c>
      <c r="BA1274">
        <v>1210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CX1274">
        <f>Y1274*Source!I495</f>
        <v>1.6619749999999999E-2</v>
      </c>
      <c r="CY1274">
        <f t="shared" si="189"/>
        <v>29.98</v>
      </c>
      <c r="CZ1274">
        <f t="shared" si="190"/>
        <v>29.98</v>
      </c>
      <c r="DA1274">
        <f t="shared" si="191"/>
        <v>1</v>
      </c>
      <c r="DB1274">
        <v>0</v>
      </c>
    </row>
    <row r="1275" spans="1:106" x14ac:dyDescent="0.2">
      <c r="A1275">
        <f>ROW(Source!A495)</f>
        <v>495</v>
      </c>
      <c r="B1275">
        <v>33034105</v>
      </c>
      <c r="C1275">
        <v>33037403</v>
      </c>
      <c r="D1275">
        <v>32517740</v>
      </c>
      <c r="E1275">
        <v>1</v>
      </c>
      <c r="F1275">
        <v>1</v>
      </c>
      <c r="G1275">
        <v>19</v>
      </c>
      <c r="H1275">
        <v>3</v>
      </c>
      <c r="I1275" t="s">
        <v>831</v>
      </c>
      <c r="J1275" t="s">
        <v>832</v>
      </c>
      <c r="K1275" t="s">
        <v>833</v>
      </c>
      <c r="L1275">
        <v>1339</v>
      </c>
      <c r="N1275">
        <v>1007</v>
      </c>
      <c r="O1275" t="s">
        <v>830</v>
      </c>
      <c r="P1275" t="s">
        <v>830</v>
      </c>
      <c r="Q1275">
        <v>1</v>
      </c>
      <c r="W1275">
        <v>0</v>
      </c>
      <c r="X1275">
        <v>-86784973</v>
      </c>
      <c r="Y1275">
        <v>0.08</v>
      </c>
      <c r="AA1275">
        <v>4993.7</v>
      </c>
      <c r="AB1275">
        <v>0</v>
      </c>
      <c r="AC1275">
        <v>0</v>
      </c>
      <c r="AD1275">
        <v>0</v>
      </c>
      <c r="AE1275">
        <v>4993.7</v>
      </c>
      <c r="AF1275">
        <v>0</v>
      </c>
      <c r="AG1275">
        <v>0</v>
      </c>
      <c r="AH1275">
        <v>0</v>
      </c>
      <c r="AI1275">
        <v>1</v>
      </c>
      <c r="AJ1275">
        <v>1</v>
      </c>
      <c r="AK1275">
        <v>1</v>
      </c>
      <c r="AL1275">
        <v>1</v>
      </c>
      <c r="AN1275">
        <v>0</v>
      </c>
      <c r="AO1275">
        <v>1</v>
      </c>
      <c r="AP1275">
        <v>0</v>
      </c>
      <c r="AQ1275">
        <v>0</v>
      </c>
      <c r="AR1275">
        <v>0</v>
      </c>
      <c r="AS1275" t="s">
        <v>3</v>
      </c>
      <c r="AT1275">
        <v>0.08</v>
      </c>
      <c r="AU1275" t="s">
        <v>3</v>
      </c>
      <c r="AV1275">
        <v>0</v>
      </c>
      <c r="AW1275">
        <v>2</v>
      </c>
      <c r="AX1275">
        <v>33037428</v>
      </c>
      <c r="AY1275">
        <v>1</v>
      </c>
      <c r="AZ1275">
        <v>0</v>
      </c>
      <c r="BA1275">
        <v>1211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CX1275">
        <f>Y1275*Source!I495</f>
        <v>7.5976000000000006E-4</v>
      </c>
      <c r="CY1275">
        <f t="shared" si="189"/>
        <v>4993.7</v>
      </c>
      <c r="CZ1275">
        <f t="shared" si="190"/>
        <v>4993.7</v>
      </c>
      <c r="DA1275">
        <f t="shared" si="191"/>
        <v>1</v>
      </c>
      <c r="DB1275">
        <v>0</v>
      </c>
    </row>
    <row r="1276" spans="1:106" x14ac:dyDescent="0.2">
      <c r="A1276">
        <f>ROW(Source!A495)</f>
        <v>495</v>
      </c>
      <c r="B1276">
        <v>33034105</v>
      </c>
      <c r="C1276">
        <v>33037403</v>
      </c>
      <c r="D1276">
        <v>32517729</v>
      </c>
      <c r="E1276">
        <v>1</v>
      </c>
      <c r="F1276">
        <v>1</v>
      </c>
      <c r="G1276">
        <v>19</v>
      </c>
      <c r="H1276">
        <v>3</v>
      </c>
      <c r="I1276" t="s">
        <v>834</v>
      </c>
      <c r="J1276" t="s">
        <v>835</v>
      </c>
      <c r="K1276" t="s">
        <v>836</v>
      </c>
      <c r="L1276">
        <v>1339</v>
      </c>
      <c r="N1276">
        <v>1007</v>
      </c>
      <c r="O1276" t="s">
        <v>830</v>
      </c>
      <c r="P1276" t="s">
        <v>830</v>
      </c>
      <c r="Q1276">
        <v>1</v>
      </c>
      <c r="W1276">
        <v>0</v>
      </c>
      <c r="X1276">
        <v>-36459073</v>
      </c>
      <c r="Y1276">
        <v>0.69</v>
      </c>
      <c r="AA1276">
        <v>3762.19</v>
      </c>
      <c r="AB1276">
        <v>0</v>
      </c>
      <c r="AC1276">
        <v>0</v>
      </c>
      <c r="AD1276">
        <v>0</v>
      </c>
      <c r="AE1276">
        <v>3762.19</v>
      </c>
      <c r="AF1276">
        <v>0</v>
      </c>
      <c r="AG1276">
        <v>0</v>
      </c>
      <c r="AH1276">
        <v>0</v>
      </c>
      <c r="AI1276">
        <v>1</v>
      </c>
      <c r="AJ1276">
        <v>1</v>
      </c>
      <c r="AK1276">
        <v>1</v>
      </c>
      <c r="AL1276">
        <v>1</v>
      </c>
      <c r="AN1276">
        <v>0</v>
      </c>
      <c r="AO1276">
        <v>1</v>
      </c>
      <c r="AP1276">
        <v>0</v>
      </c>
      <c r="AQ1276">
        <v>0</v>
      </c>
      <c r="AR1276">
        <v>0</v>
      </c>
      <c r="AS1276" t="s">
        <v>3</v>
      </c>
      <c r="AT1276">
        <v>0.69</v>
      </c>
      <c r="AU1276" t="s">
        <v>3</v>
      </c>
      <c r="AV1276">
        <v>0</v>
      </c>
      <c r="AW1276">
        <v>2</v>
      </c>
      <c r="AX1276">
        <v>33037429</v>
      </c>
      <c r="AY1276">
        <v>1</v>
      </c>
      <c r="AZ1276">
        <v>0</v>
      </c>
      <c r="BA1276">
        <v>1212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CX1276">
        <f>Y1276*Source!I495</f>
        <v>6.5529299999999993E-3</v>
      </c>
      <c r="CY1276">
        <f t="shared" si="189"/>
        <v>3762.19</v>
      </c>
      <c r="CZ1276">
        <f t="shared" si="190"/>
        <v>3762.19</v>
      </c>
      <c r="DA1276">
        <f t="shared" si="191"/>
        <v>1</v>
      </c>
      <c r="DB1276">
        <v>0</v>
      </c>
    </row>
    <row r="1277" spans="1:106" x14ac:dyDescent="0.2">
      <c r="A1277">
        <f>ROW(Source!A495)</f>
        <v>495</v>
      </c>
      <c r="B1277">
        <v>33034105</v>
      </c>
      <c r="C1277">
        <v>33037403</v>
      </c>
      <c r="D1277">
        <v>32517783</v>
      </c>
      <c r="E1277">
        <v>1</v>
      </c>
      <c r="F1277">
        <v>1</v>
      </c>
      <c r="G1277">
        <v>19</v>
      </c>
      <c r="H1277">
        <v>3</v>
      </c>
      <c r="I1277" t="s">
        <v>837</v>
      </c>
      <c r="J1277" t="s">
        <v>838</v>
      </c>
      <c r="K1277" t="s">
        <v>839</v>
      </c>
      <c r="L1277">
        <v>1339</v>
      </c>
      <c r="N1277">
        <v>1007</v>
      </c>
      <c r="O1277" t="s">
        <v>830</v>
      </c>
      <c r="P1277" t="s">
        <v>830</v>
      </c>
      <c r="Q1277">
        <v>1</v>
      </c>
      <c r="W1277">
        <v>0</v>
      </c>
      <c r="X1277">
        <v>-1282603236</v>
      </c>
      <c r="Y1277">
        <v>0.2</v>
      </c>
      <c r="AA1277">
        <v>5631.96</v>
      </c>
      <c r="AB1277">
        <v>0</v>
      </c>
      <c r="AC1277">
        <v>0</v>
      </c>
      <c r="AD1277">
        <v>0</v>
      </c>
      <c r="AE1277">
        <v>5631.96</v>
      </c>
      <c r="AF1277">
        <v>0</v>
      </c>
      <c r="AG1277">
        <v>0</v>
      </c>
      <c r="AH1277">
        <v>0</v>
      </c>
      <c r="AI1277">
        <v>1</v>
      </c>
      <c r="AJ1277">
        <v>1</v>
      </c>
      <c r="AK1277">
        <v>1</v>
      </c>
      <c r="AL1277">
        <v>1</v>
      </c>
      <c r="AN1277">
        <v>0</v>
      </c>
      <c r="AO1277">
        <v>1</v>
      </c>
      <c r="AP1277">
        <v>0</v>
      </c>
      <c r="AQ1277">
        <v>0</v>
      </c>
      <c r="AR1277">
        <v>0</v>
      </c>
      <c r="AS1277" t="s">
        <v>3</v>
      </c>
      <c r="AT1277">
        <v>0.2</v>
      </c>
      <c r="AU1277" t="s">
        <v>3</v>
      </c>
      <c r="AV1277">
        <v>0</v>
      </c>
      <c r="AW1277">
        <v>2</v>
      </c>
      <c r="AX1277">
        <v>33037430</v>
      </c>
      <c r="AY1277">
        <v>1</v>
      </c>
      <c r="AZ1277">
        <v>0</v>
      </c>
      <c r="BA1277">
        <v>1213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CX1277">
        <f>Y1277*Source!I495</f>
        <v>1.8994000000000001E-3</v>
      </c>
      <c r="CY1277">
        <f t="shared" si="189"/>
        <v>5631.96</v>
      </c>
      <c r="CZ1277">
        <f t="shared" si="190"/>
        <v>5631.96</v>
      </c>
      <c r="DA1277">
        <f t="shared" si="191"/>
        <v>1</v>
      </c>
      <c r="DB1277">
        <v>0</v>
      </c>
    </row>
    <row r="1278" spans="1:106" x14ac:dyDescent="0.2">
      <c r="A1278">
        <f>ROW(Source!A495)</f>
        <v>495</v>
      </c>
      <c r="B1278">
        <v>33034105</v>
      </c>
      <c r="C1278">
        <v>33037403</v>
      </c>
      <c r="D1278">
        <v>32517784</v>
      </c>
      <c r="E1278">
        <v>1</v>
      </c>
      <c r="F1278">
        <v>1</v>
      </c>
      <c r="G1278">
        <v>19</v>
      </c>
      <c r="H1278">
        <v>3</v>
      </c>
      <c r="I1278" t="s">
        <v>840</v>
      </c>
      <c r="J1278" t="s">
        <v>841</v>
      </c>
      <c r="K1278" t="s">
        <v>842</v>
      </c>
      <c r="L1278">
        <v>1339</v>
      </c>
      <c r="N1278">
        <v>1007</v>
      </c>
      <c r="O1278" t="s">
        <v>830</v>
      </c>
      <c r="P1278" t="s">
        <v>830</v>
      </c>
      <c r="Q1278">
        <v>1</v>
      </c>
      <c r="W1278">
        <v>0</v>
      </c>
      <c r="X1278">
        <v>966492149</v>
      </c>
      <c r="Y1278">
        <v>0.69</v>
      </c>
      <c r="AA1278">
        <v>5631.96</v>
      </c>
      <c r="AB1278">
        <v>0</v>
      </c>
      <c r="AC1278">
        <v>0</v>
      </c>
      <c r="AD1278">
        <v>0</v>
      </c>
      <c r="AE1278">
        <v>5631.96</v>
      </c>
      <c r="AF1278">
        <v>0</v>
      </c>
      <c r="AG1278">
        <v>0</v>
      </c>
      <c r="AH1278">
        <v>0</v>
      </c>
      <c r="AI1278">
        <v>1</v>
      </c>
      <c r="AJ1278">
        <v>1</v>
      </c>
      <c r="AK1278">
        <v>1</v>
      </c>
      <c r="AL1278">
        <v>1</v>
      </c>
      <c r="AN1278">
        <v>0</v>
      </c>
      <c r="AO1278">
        <v>1</v>
      </c>
      <c r="AP1278">
        <v>0</v>
      </c>
      <c r="AQ1278">
        <v>0</v>
      </c>
      <c r="AR1278">
        <v>0</v>
      </c>
      <c r="AS1278" t="s">
        <v>3</v>
      </c>
      <c r="AT1278">
        <v>0.69</v>
      </c>
      <c r="AU1278" t="s">
        <v>3</v>
      </c>
      <c r="AV1278">
        <v>0</v>
      </c>
      <c r="AW1278">
        <v>2</v>
      </c>
      <c r="AX1278">
        <v>33037431</v>
      </c>
      <c r="AY1278">
        <v>1</v>
      </c>
      <c r="AZ1278">
        <v>0</v>
      </c>
      <c r="BA1278">
        <v>1214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CX1278">
        <f>Y1278*Source!I495</f>
        <v>6.5529299999999993E-3</v>
      </c>
      <c r="CY1278">
        <f t="shared" si="189"/>
        <v>5631.96</v>
      </c>
      <c r="CZ1278">
        <f t="shared" si="190"/>
        <v>5631.96</v>
      </c>
      <c r="DA1278">
        <f t="shared" si="191"/>
        <v>1</v>
      </c>
      <c r="DB1278">
        <v>0</v>
      </c>
    </row>
    <row r="1279" spans="1:106" x14ac:dyDescent="0.2">
      <c r="A1279">
        <f>ROW(Source!A495)</f>
        <v>495</v>
      </c>
      <c r="B1279">
        <v>33034105</v>
      </c>
      <c r="C1279">
        <v>33037403</v>
      </c>
      <c r="D1279">
        <v>32519911</v>
      </c>
      <c r="E1279">
        <v>1</v>
      </c>
      <c r="F1279">
        <v>1</v>
      </c>
      <c r="G1279">
        <v>19</v>
      </c>
      <c r="H1279">
        <v>3</v>
      </c>
      <c r="I1279" t="s">
        <v>843</v>
      </c>
      <c r="J1279" t="s">
        <v>844</v>
      </c>
      <c r="K1279" t="s">
        <v>845</v>
      </c>
      <c r="L1279">
        <v>1339</v>
      </c>
      <c r="N1279">
        <v>1007</v>
      </c>
      <c r="O1279" t="s">
        <v>830</v>
      </c>
      <c r="P1279" t="s">
        <v>830</v>
      </c>
      <c r="Q1279">
        <v>1</v>
      </c>
      <c r="W1279">
        <v>0</v>
      </c>
      <c r="X1279">
        <v>-1613524913</v>
      </c>
      <c r="Y1279">
        <v>102</v>
      </c>
      <c r="AA1279">
        <v>3195.93</v>
      </c>
      <c r="AB1279">
        <v>0</v>
      </c>
      <c r="AC1279">
        <v>0</v>
      </c>
      <c r="AD1279">
        <v>0</v>
      </c>
      <c r="AE1279">
        <v>3195.93</v>
      </c>
      <c r="AF1279">
        <v>0</v>
      </c>
      <c r="AG1279">
        <v>0</v>
      </c>
      <c r="AH1279">
        <v>0</v>
      </c>
      <c r="AI1279">
        <v>1</v>
      </c>
      <c r="AJ1279">
        <v>1</v>
      </c>
      <c r="AK1279">
        <v>1</v>
      </c>
      <c r="AL1279">
        <v>1</v>
      </c>
      <c r="AN1279">
        <v>0</v>
      </c>
      <c r="AO1279">
        <v>1</v>
      </c>
      <c r="AP1279">
        <v>0</v>
      </c>
      <c r="AQ1279">
        <v>0</v>
      </c>
      <c r="AR1279">
        <v>0</v>
      </c>
      <c r="AS1279" t="s">
        <v>3</v>
      </c>
      <c r="AT1279">
        <v>102</v>
      </c>
      <c r="AU1279" t="s">
        <v>3</v>
      </c>
      <c r="AV1279">
        <v>0</v>
      </c>
      <c r="AW1279">
        <v>2</v>
      </c>
      <c r="AX1279">
        <v>33037432</v>
      </c>
      <c r="AY1279">
        <v>1</v>
      </c>
      <c r="AZ1279">
        <v>0</v>
      </c>
      <c r="BA1279">
        <v>1215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CX1279">
        <f>Y1279*Source!I495</f>
        <v>0.96869400000000006</v>
      </c>
      <c r="CY1279">
        <f t="shared" si="189"/>
        <v>3195.93</v>
      </c>
      <c r="CZ1279">
        <f t="shared" si="190"/>
        <v>3195.93</v>
      </c>
      <c r="DA1279">
        <f t="shared" si="191"/>
        <v>1</v>
      </c>
      <c r="DB1279">
        <v>0</v>
      </c>
    </row>
    <row r="1280" spans="1:106" x14ac:dyDescent="0.2">
      <c r="A1280">
        <f>ROW(Source!A495)</f>
        <v>495</v>
      </c>
      <c r="B1280">
        <v>33034105</v>
      </c>
      <c r="C1280">
        <v>33037403</v>
      </c>
      <c r="D1280">
        <v>32521663</v>
      </c>
      <c r="E1280">
        <v>1</v>
      </c>
      <c r="F1280">
        <v>1</v>
      </c>
      <c r="G1280">
        <v>19</v>
      </c>
      <c r="H1280">
        <v>3</v>
      </c>
      <c r="I1280" t="s">
        <v>846</v>
      </c>
      <c r="J1280" t="s">
        <v>847</v>
      </c>
      <c r="K1280" t="s">
        <v>848</v>
      </c>
      <c r="L1280">
        <v>1327</v>
      </c>
      <c r="N1280">
        <v>1005</v>
      </c>
      <c r="O1280" t="s">
        <v>823</v>
      </c>
      <c r="P1280" t="s">
        <v>823</v>
      </c>
      <c r="Q1280">
        <v>1</v>
      </c>
      <c r="W1280">
        <v>0</v>
      </c>
      <c r="X1280">
        <v>603730207</v>
      </c>
      <c r="Y1280">
        <v>49.5</v>
      </c>
      <c r="AA1280">
        <v>207.09</v>
      </c>
      <c r="AB1280">
        <v>0</v>
      </c>
      <c r="AC1280">
        <v>0</v>
      </c>
      <c r="AD1280">
        <v>0</v>
      </c>
      <c r="AE1280">
        <v>207.09</v>
      </c>
      <c r="AF1280">
        <v>0</v>
      </c>
      <c r="AG1280">
        <v>0</v>
      </c>
      <c r="AH1280">
        <v>0</v>
      </c>
      <c r="AI1280">
        <v>1</v>
      </c>
      <c r="AJ1280">
        <v>1</v>
      </c>
      <c r="AK1280">
        <v>1</v>
      </c>
      <c r="AL1280">
        <v>1</v>
      </c>
      <c r="AN1280">
        <v>0</v>
      </c>
      <c r="AO1280">
        <v>1</v>
      </c>
      <c r="AP1280">
        <v>0</v>
      </c>
      <c r="AQ1280">
        <v>0</v>
      </c>
      <c r="AR1280">
        <v>0</v>
      </c>
      <c r="AS1280" t="s">
        <v>3</v>
      </c>
      <c r="AT1280">
        <v>49.5</v>
      </c>
      <c r="AU1280" t="s">
        <v>3</v>
      </c>
      <c r="AV1280">
        <v>0</v>
      </c>
      <c r="AW1280">
        <v>2</v>
      </c>
      <c r="AX1280">
        <v>33037433</v>
      </c>
      <c r="AY1280">
        <v>1</v>
      </c>
      <c r="AZ1280">
        <v>0</v>
      </c>
      <c r="BA1280">
        <v>1216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CX1280">
        <f>Y1280*Source!I495</f>
        <v>0.47010150000000001</v>
      </c>
      <c r="CY1280">
        <f t="shared" si="189"/>
        <v>207.09</v>
      </c>
      <c r="CZ1280">
        <f t="shared" si="190"/>
        <v>207.09</v>
      </c>
      <c r="DA1280">
        <f t="shared" si="191"/>
        <v>1</v>
      </c>
      <c r="DB1280">
        <v>0</v>
      </c>
    </row>
    <row r="1281" spans="1:106" x14ac:dyDescent="0.2">
      <c r="A1281">
        <f>ROW(Source!A498)</f>
        <v>498</v>
      </c>
      <c r="B1281">
        <v>33034105</v>
      </c>
      <c r="C1281">
        <v>33037436</v>
      </c>
      <c r="D1281">
        <v>32505425</v>
      </c>
      <c r="E1281">
        <v>19</v>
      </c>
      <c r="F1281">
        <v>1</v>
      </c>
      <c r="G1281">
        <v>19</v>
      </c>
      <c r="H1281">
        <v>1</v>
      </c>
      <c r="I1281" t="s">
        <v>795</v>
      </c>
      <c r="J1281" t="s">
        <v>3</v>
      </c>
      <c r="K1281" t="s">
        <v>796</v>
      </c>
      <c r="L1281">
        <v>1191</v>
      </c>
      <c r="N1281">
        <v>1013</v>
      </c>
      <c r="O1281" t="s">
        <v>797</v>
      </c>
      <c r="P1281" t="s">
        <v>797</v>
      </c>
      <c r="Q1281">
        <v>1</v>
      </c>
      <c r="W1281">
        <v>0</v>
      </c>
      <c r="X1281">
        <v>476480486</v>
      </c>
      <c r="Y1281">
        <v>36.11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1</v>
      </c>
      <c r="AJ1281">
        <v>1</v>
      </c>
      <c r="AK1281">
        <v>1</v>
      </c>
      <c r="AL1281">
        <v>1</v>
      </c>
      <c r="AN1281">
        <v>0</v>
      </c>
      <c r="AO1281">
        <v>1</v>
      </c>
      <c r="AP1281">
        <v>0</v>
      </c>
      <c r="AQ1281">
        <v>0</v>
      </c>
      <c r="AR1281">
        <v>0</v>
      </c>
      <c r="AS1281" t="s">
        <v>3</v>
      </c>
      <c r="AT1281">
        <v>36.11</v>
      </c>
      <c r="AU1281" t="s">
        <v>3</v>
      </c>
      <c r="AV1281">
        <v>1</v>
      </c>
      <c r="AW1281">
        <v>2</v>
      </c>
      <c r="AX1281">
        <v>33037442</v>
      </c>
      <c r="AY1281">
        <v>1</v>
      </c>
      <c r="AZ1281">
        <v>0</v>
      </c>
      <c r="BA1281">
        <v>1217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CX1281">
        <f>Y1281*Source!I498</f>
        <v>1.9029969999999998</v>
      </c>
      <c r="CY1281">
        <f>AD1281</f>
        <v>0</v>
      </c>
      <c r="CZ1281">
        <f>AH1281</f>
        <v>0</v>
      </c>
      <c r="DA1281">
        <f>AL1281</f>
        <v>1</v>
      </c>
      <c r="DB1281">
        <v>0</v>
      </c>
    </row>
    <row r="1282" spans="1:106" x14ac:dyDescent="0.2">
      <c r="A1282">
        <f>ROW(Source!A498)</f>
        <v>498</v>
      </c>
      <c r="B1282">
        <v>33034105</v>
      </c>
      <c r="C1282">
        <v>33037436</v>
      </c>
      <c r="D1282">
        <v>32516754</v>
      </c>
      <c r="E1282">
        <v>1</v>
      </c>
      <c r="F1282">
        <v>1</v>
      </c>
      <c r="G1282">
        <v>19</v>
      </c>
      <c r="H1282">
        <v>2</v>
      </c>
      <c r="I1282" t="s">
        <v>798</v>
      </c>
      <c r="J1282" t="s">
        <v>799</v>
      </c>
      <c r="K1282" t="s">
        <v>800</v>
      </c>
      <c r="L1282">
        <v>1368</v>
      </c>
      <c r="N1282">
        <v>1011</v>
      </c>
      <c r="O1282" t="s">
        <v>801</v>
      </c>
      <c r="P1282" t="s">
        <v>801</v>
      </c>
      <c r="Q1282">
        <v>1</v>
      </c>
      <c r="W1282">
        <v>0</v>
      </c>
      <c r="X1282">
        <v>-1683917449</v>
      </c>
      <c r="Y1282">
        <v>21.91</v>
      </c>
      <c r="AA1282">
        <v>0</v>
      </c>
      <c r="AB1282">
        <v>70.98</v>
      </c>
      <c r="AC1282">
        <v>6.52</v>
      </c>
      <c r="AD1282">
        <v>0</v>
      </c>
      <c r="AE1282">
        <v>0</v>
      </c>
      <c r="AF1282">
        <v>70.98</v>
      </c>
      <c r="AG1282">
        <v>6.52</v>
      </c>
      <c r="AH1282">
        <v>0</v>
      </c>
      <c r="AI1282">
        <v>1</v>
      </c>
      <c r="AJ1282">
        <v>1</v>
      </c>
      <c r="AK1282">
        <v>1</v>
      </c>
      <c r="AL1282">
        <v>1</v>
      </c>
      <c r="AN1282">
        <v>0</v>
      </c>
      <c r="AO1282">
        <v>1</v>
      </c>
      <c r="AP1282">
        <v>0</v>
      </c>
      <c r="AQ1282">
        <v>0</v>
      </c>
      <c r="AR1282">
        <v>0</v>
      </c>
      <c r="AS1282" t="s">
        <v>3</v>
      </c>
      <c r="AT1282">
        <v>21.91</v>
      </c>
      <c r="AU1282" t="s">
        <v>3</v>
      </c>
      <c r="AV1282">
        <v>0</v>
      </c>
      <c r="AW1282">
        <v>2</v>
      </c>
      <c r="AX1282">
        <v>33037443</v>
      </c>
      <c r="AY1282">
        <v>1</v>
      </c>
      <c r="AZ1282">
        <v>0</v>
      </c>
      <c r="BA1282">
        <v>1218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CX1282">
        <f>Y1282*Source!I498</f>
        <v>1.154657</v>
      </c>
      <c r="CY1282">
        <f>AB1282</f>
        <v>70.98</v>
      </c>
      <c r="CZ1282">
        <f>AF1282</f>
        <v>70.98</v>
      </c>
      <c r="DA1282">
        <f>AJ1282</f>
        <v>1</v>
      </c>
      <c r="DB1282">
        <v>0</v>
      </c>
    </row>
    <row r="1283" spans="1:106" x14ac:dyDescent="0.2">
      <c r="A1283">
        <f>ROW(Source!A498)</f>
        <v>498</v>
      </c>
      <c r="B1283">
        <v>33034105</v>
      </c>
      <c r="C1283">
        <v>33037436</v>
      </c>
      <c r="D1283">
        <v>32518977</v>
      </c>
      <c r="E1283">
        <v>1</v>
      </c>
      <c r="F1283">
        <v>1</v>
      </c>
      <c r="G1283">
        <v>19</v>
      </c>
      <c r="H1283">
        <v>3</v>
      </c>
      <c r="I1283" t="s">
        <v>802</v>
      </c>
      <c r="J1283" t="s">
        <v>803</v>
      </c>
      <c r="K1283" t="s">
        <v>804</v>
      </c>
      <c r="L1283">
        <v>1348</v>
      </c>
      <c r="N1283">
        <v>1009</v>
      </c>
      <c r="O1283" t="s">
        <v>19</v>
      </c>
      <c r="P1283" t="s">
        <v>19</v>
      </c>
      <c r="Q1283">
        <v>1000</v>
      </c>
      <c r="W1283">
        <v>0</v>
      </c>
      <c r="X1283">
        <v>-1592467254</v>
      </c>
      <c r="Y1283">
        <v>0.03</v>
      </c>
      <c r="AA1283">
        <v>117442.26</v>
      </c>
      <c r="AB1283">
        <v>0</v>
      </c>
      <c r="AC1283">
        <v>0</v>
      </c>
      <c r="AD1283">
        <v>0</v>
      </c>
      <c r="AE1283">
        <v>117442.26</v>
      </c>
      <c r="AF1283">
        <v>0</v>
      </c>
      <c r="AG1283">
        <v>0</v>
      </c>
      <c r="AH1283">
        <v>0</v>
      </c>
      <c r="AI1283">
        <v>1</v>
      </c>
      <c r="AJ1283">
        <v>1</v>
      </c>
      <c r="AK1283">
        <v>1</v>
      </c>
      <c r="AL1283">
        <v>1</v>
      </c>
      <c r="AN1283">
        <v>0</v>
      </c>
      <c r="AO1283">
        <v>1</v>
      </c>
      <c r="AP1283">
        <v>0</v>
      </c>
      <c r="AQ1283">
        <v>0</v>
      </c>
      <c r="AR1283">
        <v>0</v>
      </c>
      <c r="AS1283" t="s">
        <v>3</v>
      </c>
      <c r="AT1283">
        <v>0.03</v>
      </c>
      <c r="AU1283" t="s">
        <v>3</v>
      </c>
      <c r="AV1283">
        <v>0</v>
      </c>
      <c r="AW1283">
        <v>2</v>
      </c>
      <c r="AX1283">
        <v>33037444</v>
      </c>
      <c r="AY1283">
        <v>1</v>
      </c>
      <c r="AZ1283">
        <v>0</v>
      </c>
      <c r="BA1283">
        <v>1219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CX1283">
        <f>Y1283*Source!I498</f>
        <v>1.5809999999999999E-3</v>
      </c>
      <c r="CY1283">
        <f>AA1283</f>
        <v>117442.26</v>
      </c>
      <c r="CZ1283">
        <f>AE1283</f>
        <v>117442.26</v>
      </c>
      <c r="DA1283">
        <f>AI1283</f>
        <v>1</v>
      </c>
      <c r="DB1283">
        <v>0</v>
      </c>
    </row>
    <row r="1284" spans="1:106" x14ac:dyDescent="0.2">
      <c r="A1284">
        <f>ROW(Source!A498)</f>
        <v>498</v>
      </c>
      <c r="B1284">
        <v>33034105</v>
      </c>
      <c r="C1284">
        <v>33037436</v>
      </c>
      <c r="D1284">
        <v>32520163</v>
      </c>
      <c r="E1284">
        <v>1</v>
      </c>
      <c r="F1284">
        <v>1</v>
      </c>
      <c r="G1284">
        <v>19</v>
      </c>
      <c r="H1284">
        <v>3</v>
      </c>
      <c r="I1284" t="s">
        <v>25</v>
      </c>
      <c r="J1284" t="s">
        <v>27</v>
      </c>
      <c r="K1284" t="s">
        <v>26</v>
      </c>
      <c r="L1284">
        <v>1348</v>
      </c>
      <c r="N1284">
        <v>1009</v>
      </c>
      <c r="O1284" t="s">
        <v>19</v>
      </c>
      <c r="P1284" t="s">
        <v>19</v>
      </c>
      <c r="Q1284">
        <v>1000</v>
      </c>
      <c r="W1284">
        <v>0</v>
      </c>
      <c r="X1284">
        <v>-1467733540</v>
      </c>
      <c r="Y1284">
        <v>1</v>
      </c>
      <c r="AA1284">
        <v>53410.15</v>
      </c>
      <c r="AB1284">
        <v>0</v>
      </c>
      <c r="AC1284">
        <v>0</v>
      </c>
      <c r="AD1284">
        <v>0</v>
      </c>
      <c r="AE1284">
        <v>53410.15</v>
      </c>
      <c r="AF1284">
        <v>0</v>
      </c>
      <c r="AG1284">
        <v>0</v>
      </c>
      <c r="AH1284">
        <v>0</v>
      </c>
      <c r="AI1284">
        <v>1</v>
      </c>
      <c r="AJ1284">
        <v>1</v>
      </c>
      <c r="AK1284">
        <v>1</v>
      </c>
      <c r="AL1284">
        <v>1</v>
      </c>
      <c r="AN1284">
        <v>0</v>
      </c>
      <c r="AO1284">
        <v>1</v>
      </c>
      <c r="AP1284">
        <v>0</v>
      </c>
      <c r="AQ1284">
        <v>0</v>
      </c>
      <c r="AR1284">
        <v>0</v>
      </c>
      <c r="AS1284" t="s">
        <v>3</v>
      </c>
      <c r="AT1284">
        <v>1</v>
      </c>
      <c r="AU1284" t="s">
        <v>3</v>
      </c>
      <c r="AV1284">
        <v>0</v>
      </c>
      <c r="AW1284">
        <v>2</v>
      </c>
      <c r="AX1284">
        <v>33037445</v>
      </c>
      <c r="AY1284">
        <v>1</v>
      </c>
      <c r="AZ1284">
        <v>0</v>
      </c>
      <c r="BA1284">
        <v>1220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CX1284">
        <f>Y1284*Source!I498</f>
        <v>5.2699999999999997E-2</v>
      </c>
      <c r="CY1284">
        <f>AA1284</f>
        <v>53410.15</v>
      </c>
      <c r="CZ1284">
        <f>AE1284</f>
        <v>53410.15</v>
      </c>
      <c r="DA1284">
        <f>AI1284</f>
        <v>1</v>
      </c>
      <c r="DB1284">
        <v>0</v>
      </c>
    </row>
    <row r="1285" spans="1:106" x14ac:dyDescent="0.2">
      <c r="A1285">
        <f>ROW(Source!A498)</f>
        <v>498</v>
      </c>
      <c r="B1285">
        <v>33034105</v>
      </c>
      <c r="C1285">
        <v>33037436</v>
      </c>
      <c r="D1285">
        <v>32520163</v>
      </c>
      <c r="E1285">
        <v>1</v>
      </c>
      <c r="F1285">
        <v>1</v>
      </c>
      <c r="G1285">
        <v>19</v>
      </c>
      <c r="H1285">
        <v>3</v>
      </c>
      <c r="I1285" t="s">
        <v>25</v>
      </c>
      <c r="J1285" t="s">
        <v>27</v>
      </c>
      <c r="K1285" t="s">
        <v>26</v>
      </c>
      <c r="L1285">
        <v>1348</v>
      </c>
      <c r="N1285">
        <v>1009</v>
      </c>
      <c r="O1285" t="s">
        <v>19</v>
      </c>
      <c r="P1285" t="s">
        <v>19</v>
      </c>
      <c r="Q1285">
        <v>1000</v>
      </c>
      <c r="W1285">
        <v>0</v>
      </c>
      <c r="X1285">
        <v>-1467733540</v>
      </c>
      <c r="Y1285">
        <v>-1</v>
      </c>
      <c r="AA1285">
        <v>53410.15</v>
      </c>
      <c r="AB1285">
        <v>0</v>
      </c>
      <c r="AC1285">
        <v>0</v>
      </c>
      <c r="AD1285">
        <v>0</v>
      </c>
      <c r="AE1285">
        <v>53410.15</v>
      </c>
      <c r="AF1285">
        <v>0</v>
      </c>
      <c r="AG1285">
        <v>0</v>
      </c>
      <c r="AH1285">
        <v>0</v>
      </c>
      <c r="AI1285">
        <v>1</v>
      </c>
      <c r="AJ1285">
        <v>1</v>
      </c>
      <c r="AK1285">
        <v>1</v>
      </c>
      <c r="AL1285">
        <v>1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 t="s">
        <v>3</v>
      </c>
      <c r="AT1285">
        <v>-1</v>
      </c>
      <c r="AU1285" t="s">
        <v>3</v>
      </c>
      <c r="AV1285">
        <v>0</v>
      </c>
      <c r="AW1285">
        <v>1</v>
      </c>
      <c r="AX1285">
        <v>-1</v>
      </c>
      <c r="AY1285">
        <v>0</v>
      </c>
      <c r="AZ1285">
        <v>0</v>
      </c>
      <c r="BA1285" t="s">
        <v>3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CX1285">
        <f>Y1285*Source!I498</f>
        <v>-5.2699999999999997E-2</v>
      </c>
      <c r="CY1285">
        <f>AA1285</f>
        <v>53410.15</v>
      </c>
      <c r="CZ1285">
        <f>AE1285</f>
        <v>53410.15</v>
      </c>
      <c r="DA1285">
        <f>AI1285</f>
        <v>1</v>
      </c>
      <c r="DB1285">
        <v>0</v>
      </c>
    </row>
    <row r="1286" spans="1:106" x14ac:dyDescent="0.2">
      <c r="A1286">
        <f>ROW(Source!A500)</f>
        <v>500</v>
      </c>
      <c r="B1286">
        <v>33034105</v>
      </c>
      <c r="C1286">
        <v>33037447</v>
      </c>
      <c r="D1286">
        <v>32505425</v>
      </c>
      <c r="E1286">
        <v>19</v>
      </c>
      <c r="F1286">
        <v>1</v>
      </c>
      <c r="G1286">
        <v>19</v>
      </c>
      <c r="H1286">
        <v>1</v>
      </c>
      <c r="I1286" t="s">
        <v>795</v>
      </c>
      <c r="J1286" t="s">
        <v>3</v>
      </c>
      <c r="K1286" t="s">
        <v>796</v>
      </c>
      <c r="L1286">
        <v>1191</v>
      </c>
      <c r="N1286">
        <v>1013</v>
      </c>
      <c r="O1286" t="s">
        <v>797</v>
      </c>
      <c r="P1286" t="s">
        <v>797</v>
      </c>
      <c r="Q1286">
        <v>1</v>
      </c>
      <c r="W1286">
        <v>0</v>
      </c>
      <c r="X1286">
        <v>476480486</v>
      </c>
      <c r="Y1286">
        <v>453.1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1</v>
      </c>
      <c r="AJ1286">
        <v>1</v>
      </c>
      <c r="AK1286">
        <v>1</v>
      </c>
      <c r="AL1286">
        <v>1</v>
      </c>
      <c r="AN1286">
        <v>0</v>
      </c>
      <c r="AO1286">
        <v>1</v>
      </c>
      <c r="AP1286">
        <v>0</v>
      </c>
      <c r="AQ1286">
        <v>0</v>
      </c>
      <c r="AR1286">
        <v>0</v>
      </c>
      <c r="AS1286" t="s">
        <v>3</v>
      </c>
      <c r="AT1286">
        <v>453.1</v>
      </c>
      <c r="AU1286" t="s">
        <v>3</v>
      </c>
      <c r="AV1286">
        <v>1</v>
      </c>
      <c r="AW1286">
        <v>2</v>
      </c>
      <c r="AX1286">
        <v>33037463</v>
      </c>
      <c r="AY1286">
        <v>1</v>
      </c>
      <c r="AZ1286">
        <v>0</v>
      </c>
      <c r="BA1286">
        <v>1221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CX1286">
        <f>Y1286*Source!I500</f>
        <v>3.2487270000000001</v>
      </c>
      <c r="CY1286">
        <f>AD1286</f>
        <v>0</v>
      </c>
      <c r="CZ1286">
        <f>AH1286</f>
        <v>0</v>
      </c>
      <c r="DA1286">
        <f>AL1286</f>
        <v>1</v>
      </c>
      <c r="DB1286">
        <v>0</v>
      </c>
    </row>
    <row r="1287" spans="1:106" x14ac:dyDescent="0.2">
      <c r="A1287">
        <f>ROW(Source!A500)</f>
        <v>500</v>
      </c>
      <c r="B1287">
        <v>33034105</v>
      </c>
      <c r="C1287">
        <v>33037447</v>
      </c>
      <c r="D1287">
        <v>32517073</v>
      </c>
      <c r="E1287">
        <v>1</v>
      </c>
      <c r="F1287">
        <v>1</v>
      </c>
      <c r="G1287">
        <v>19</v>
      </c>
      <c r="H1287">
        <v>2</v>
      </c>
      <c r="I1287" t="s">
        <v>805</v>
      </c>
      <c r="J1287" t="s">
        <v>806</v>
      </c>
      <c r="K1287" t="s">
        <v>807</v>
      </c>
      <c r="L1287">
        <v>1368</v>
      </c>
      <c r="N1287">
        <v>1011</v>
      </c>
      <c r="O1287" t="s">
        <v>801</v>
      </c>
      <c r="P1287" t="s">
        <v>801</v>
      </c>
      <c r="Q1287">
        <v>1</v>
      </c>
      <c r="W1287">
        <v>0</v>
      </c>
      <c r="X1287">
        <v>-865246060</v>
      </c>
      <c r="Y1287">
        <v>1.38</v>
      </c>
      <c r="AA1287">
        <v>0</v>
      </c>
      <c r="AB1287">
        <v>3.37</v>
      </c>
      <c r="AC1287">
        <v>0.85</v>
      </c>
      <c r="AD1287">
        <v>0</v>
      </c>
      <c r="AE1287">
        <v>0</v>
      </c>
      <c r="AF1287">
        <v>3.37</v>
      </c>
      <c r="AG1287">
        <v>0.85</v>
      </c>
      <c r="AH1287">
        <v>0</v>
      </c>
      <c r="AI1287">
        <v>1</v>
      </c>
      <c r="AJ1287">
        <v>1</v>
      </c>
      <c r="AK1287">
        <v>1</v>
      </c>
      <c r="AL1287">
        <v>1</v>
      </c>
      <c r="AN1287">
        <v>0</v>
      </c>
      <c r="AO1287">
        <v>1</v>
      </c>
      <c r="AP1287">
        <v>0</v>
      </c>
      <c r="AQ1287">
        <v>0</v>
      </c>
      <c r="AR1287">
        <v>0</v>
      </c>
      <c r="AS1287" t="s">
        <v>3</v>
      </c>
      <c r="AT1287">
        <v>1.38</v>
      </c>
      <c r="AU1287" t="s">
        <v>3</v>
      </c>
      <c r="AV1287">
        <v>0</v>
      </c>
      <c r="AW1287">
        <v>2</v>
      </c>
      <c r="AX1287">
        <v>33037464</v>
      </c>
      <c r="AY1287">
        <v>1</v>
      </c>
      <c r="AZ1287">
        <v>0</v>
      </c>
      <c r="BA1287">
        <v>1222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CX1287">
        <f>Y1287*Source!I500</f>
        <v>9.8945999999999999E-3</v>
      </c>
      <c r="CY1287">
        <f>AB1287</f>
        <v>3.37</v>
      </c>
      <c r="CZ1287">
        <f>AF1287</f>
        <v>3.37</v>
      </c>
      <c r="DA1287">
        <f>AJ1287</f>
        <v>1</v>
      </c>
      <c r="DB1287">
        <v>0</v>
      </c>
    </row>
    <row r="1288" spans="1:106" x14ac:dyDescent="0.2">
      <c r="A1288">
        <f>ROW(Source!A500)</f>
        <v>500</v>
      </c>
      <c r="B1288">
        <v>33034105</v>
      </c>
      <c r="C1288">
        <v>33037447</v>
      </c>
      <c r="D1288">
        <v>32516433</v>
      </c>
      <c r="E1288">
        <v>1</v>
      </c>
      <c r="F1288">
        <v>1</v>
      </c>
      <c r="G1288">
        <v>19</v>
      </c>
      <c r="H1288">
        <v>2</v>
      </c>
      <c r="I1288" t="s">
        <v>808</v>
      </c>
      <c r="J1288" t="s">
        <v>809</v>
      </c>
      <c r="K1288" t="s">
        <v>810</v>
      </c>
      <c r="L1288">
        <v>1368</v>
      </c>
      <c r="N1288">
        <v>1011</v>
      </c>
      <c r="O1288" t="s">
        <v>801</v>
      </c>
      <c r="P1288" t="s">
        <v>801</v>
      </c>
      <c r="Q1288">
        <v>1</v>
      </c>
      <c r="W1288">
        <v>0</v>
      </c>
      <c r="X1288">
        <v>1483315828</v>
      </c>
      <c r="Y1288">
        <v>0.31</v>
      </c>
      <c r="AA1288">
        <v>0</v>
      </c>
      <c r="AB1288">
        <v>566.44000000000005</v>
      </c>
      <c r="AC1288">
        <v>281.27999999999997</v>
      </c>
      <c r="AD1288">
        <v>0</v>
      </c>
      <c r="AE1288">
        <v>0</v>
      </c>
      <c r="AF1288">
        <v>566.44000000000005</v>
      </c>
      <c r="AG1288">
        <v>281.27999999999997</v>
      </c>
      <c r="AH1288">
        <v>0</v>
      </c>
      <c r="AI1288">
        <v>1</v>
      </c>
      <c r="AJ1288">
        <v>1</v>
      </c>
      <c r="AK1288">
        <v>1</v>
      </c>
      <c r="AL1288">
        <v>1</v>
      </c>
      <c r="AN1288">
        <v>0</v>
      </c>
      <c r="AO1288">
        <v>1</v>
      </c>
      <c r="AP1288">
        <v>0</v>
      </c>
      <c r="AQ1288">
        <v>0</v>
      </c>
      <c r="AR1288">
        <v>0</v>
      </c>
      <c r="AS1288" t="s">
        <v>3</v>
      </c>
      <c r="AT1288">
        <v>0.31</v>
      </c>
      <c r="AU1288" t="s">
        <v>3</v>
      </c>
      <c r="AV1288">
        <v>0</v>
      </c>
      <c r="AW1288">
        <v>2</v>
      </c>
      <c r="AX1288">
        <v>33037465</v>
      </c>
      <c r="AY1288">
        <v>1</v>
      </c>
      <c r="AZ1288">
        <v>0</v>
      </c>
      <c r="BA1288">
        <v>1223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CX1288">
        <f>Y1288*Source!I500</f>
        <v>2.2227000000000002E-3</v>
      </c>
      <c r="CY1288">
        <f>AB1288</f>
        <v>566.44000000000005</v>
      </c>
      <c r="CZ1288">
        <f>AF1288</f>
        <v>566.44000000000005</v>
      </c>
      <c r="DA1288">
        <f>AJ1288</f>
        <v>1</v>
      </c>
      <c r="DB1288">
        <v>0</v>
      </c>
    </row>
    <row r="1289" spans="1:106" x14ac:dyDescent="0.2">
      <c r="A1289">
        <f>ROW(Source!A500)</f>
        <v>500</v>
      </c>
      <c r="B1289">
        <v>33034105</v>
      </c>
      <c r="C1289">
        <v>33037447</v>
      </c>
      <c r="D1289">
        <v>32516599</v>
      </c>
      <c r="E1289">
        <v>1</v>
      </c>
      <c r="F1289">
        <v>1</v>
      </c>
      <c r="G1289">
        <v>19</v>
      </c>
      <c r="H1289">
        <v>2</v>
      </c>
      <c r="I1289" t="s">
        <v>811</v>
      </c>
      <c r="J1289" t="s">
        <v>812</v>
      </c>
      <c r="K1289" t="s">
        <v>813</v>
      </c>
      <c r="L1289">
        <v>1368</v>
      </c>
      <c r="N1289">
        <v>1011</v>
      </c>
      <c r="O1289" t="s">
        <v>801</v>
      </c>
      <c r="P1289" t="s">
        <v>801</v>
      </c>
      <c r="Q1289">
        <v>1</v>
      </c>
      <c r="W1289">
        <v>0</v>
      </c>
      <c r="X1289">
        <v>47389749</v>
      </c>
      <c r="Y1289">
        <v>26.25</v>
      </c>
      <c r="AA1289">
        <v>0</v>
      </c>
      <c r="AB1289">
        <v>9.7100000000000009</v>
      </c>
      <c r="AC1289">
        <v>2.25</v>
      </c>
      <c r="AD1289">
        <v>0</v>
      </c>
      <c r="AE1289">
        <v>0</v>
      </c>
      <c r="AF1289">
        <v>9.7100000000000009</v>
      </c>
      <c r="AG1289">
        <v>2.25</v>
      </c>
      <c r="AH1289">
        <v>0</v>
      </c>
      <c r="AI1289">
        <v>1</v>
      </c>
      <c r="AJ1289">
        <v>1</v>
      </c>
      <c r="AK1289">
        <v>1</v>
      </c>
      <c r="AL1289">
        <v>1</v>
      </c>
      <c r="AN1289">
        <v>0</v>
      </c>
      <c r="AO1289">
        <v>1</v>
      </c>
      <c r="AP1289">
        <v>0</v>
      </c>
      <c r="AQ1289">
        <v>0</v>
      </c>
      <c r="AR1289">
        <v>0</v>
      </c>
      <c r="AS1289" t="s">
        <v>3</v>
      </c>
      <c r="AT1289">
        <v>26.25</v>
      </c>
      <c r="AU1289" t="s">
        <v>3</v>
      </c>
      <c r="AV1289">
        <v>0</v>
      </c>
      <c r="AW1289">
        <v>2</v>
      </c>
      <c r="AX1289">
        <v>33037466</v>
      </c>
      <c r="AY1289">
        <v>1</v>
      </c>
      <c r="AZ1289">
        <v>0</v>
      </c>
      <c r="BA1289">
        <v>1224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CX1289">
        <f>Y1289*Source!I500</f>
        <v>0.1882125</v>
      </c>
      <c r="CY1289">
        <f>AB1289</f>
        <v>9.7100000000000009</v>
      </c>
      <c r="CZ1289">
        <f>AF1289</f>
        <v>9.7100000000000009</v>
      </c>
      <c r="DA1289">
        <f>AJ1289</f>
        <v>1</v>
      </c>
      <c r="DB1289">
        <v>0</v>
      </c>
    </row>
    <row r="1290" spans="1:106" x14ac:dyDescent="0.2">
      <c r="A1290">
        <f>ROW(Source!A500)</f>
        <v>500</v>
      </c>
      <c r="B1290">
        <v>33034105</v>
      </c>
      <c r="C1290">
        <v>33037447</v>
      </c>
      <c r="D1290">
        <v>32517836</v>
      </c>
      <c r="E1290">
        <v>1</v>
      </c>
      <c r="F1290">
        <v>1</v>
      </c>
      <c r="G1290">
        <v>19</v>
      </c>
      <c r="H1290">
        <v>3</v>
      </c>
      <c r="I1290" t="s">
        <v>814</v>
      </c>
      <c r="J1290" t="s">
        <v>815</v>
      </c>
      <c r="K1290" t="s">
        <v>816</v>
      </c>
      <c r="L1290">
        <v>1348</v>
      </c>
      <c r="N1290">
        <v>1009</v>
      </c>
      <c r="O1290" t="s">
        <v>19</v>
      </c>
      <c r="P1290" t="s">
        <v>19</v>
      </c>
      <c r="Q1290">
        <v>1000</v>
      </c>
      <c r="W1290">
        <v>0</v>
      </c>
      <c r="X1290">
        <v>1571432467</v>
      </c>
      <c r="Y1290">
        <v>0.04</v>
      </c>
      <c r="AA1290">
        <v>31493.279999999999</v>
      </c>
      <c r="AB1290">
        <v>0</v>
      </c>
      <c r="AC1290">
        <v>0</v>
      </c>
      <c r="AD1290">
        <v>0</v>
      </c>
      <c r="AE1290">
        <v>31493.279999999999</v>
      </c>
      <c r="AF1290">
        <v>0</v>
      </c>
      <c r="AG1290">
        <v>0</v>
      </c>
      <c r="AH1290">
        <v>0</v>
      </c>
      <c r="AI1290">
        <v>1</v>
      </c>
      <c r="AJ1290">
        <v>1</v>
      </c>
      <c r="AK1290">
        <v>1</v>
      </c>
      <c r="AL1290">
        <v>1</v>
      </c>
      <c r="AN1290">
        <v>0</v>
      </c>
      <c r="AO1290">
        <v>1</v>
      </c>
      <c r="AP1290">
        <v>0</v>
      </c>
      <c r="AQ1290">
        <v>0</v>
      </c>
      <c r="AR1290">
        <v>0</v>
      </c>
      <c r="AS1290" t="s">
        <v>3</v>
      </c>
      <c r="AT1290">
        <v>0.04</v>
      </c>
      <c r="AU1290" t="s">
        <v>3</v>
      </c>
      <c r="AV1290">
        <v>0</v>
      </c>
      <c r="AW1290">
        <v>2</v>
      </c>
      <c r="AX1290">
        <v>33037467</v>
      </c>
      <c r="AY1290">
        <v>1</v>
      </c>
      <c r="AZ1290">
        <v>0</v>
      </c>
      <c r="BA1290">
        <v>1225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CX1290">
        <f>Y1290*Source!I500</f>
        <v>2.8680000000000003E-4</v>
      </c>
      <c r="CY1290">
        <f t="shared" ref="CY1290:CY1300" si="192">AA1290</f>
        <v>31493.279999999999</v>
      </c>
      <c r="CZ1290">
        <f t="shared" ref="CZ1290:CZ1300" si="193">AE1290</f>
        <v>31493.279999999999</v>
      </c>
      <c r="DA1290">
        <f t="shared" ref="DA1290:DA1300" si="194">AI1290</f>
        <v>1</v>
      </c>
      <c r="DB1290">
        <v>0</v>
      </c>
    </row>
    <row r="1291" spans="1:106" x14ac:dyDescent="0.2">
      <c r="A1291">
        <f>ROW(Source!A500)</f>
        <v>500</v>
      </c>
      <c r="B1291">
        <v>33034105</v>
      </c>
      <c r="C1291">
        <v>33037447</v>
      </c>
      <c r="D1291">
        <v>32518156</v>
      </c>
      <c r="E1291">
        <v>1</v>
      </c>
      <c r="F1291">
        <v>1</v>
      </c>
      <c r="G1291">
        <v>19</v>
      </c>
      <c r="H1291">
        <v>3</v>
      </c>
      <c r="I1291" t="s">
        <v>817</v>
      </c>
      <c r="J1291" t="s">
        <v>818</v>
      </c>
      <c r="K1291" t="s">
        <v>819</v>
      </c>
      <c r="L1291">
        <v>1348</v>
      </c>
      <c r="N1291">
        <v>1009</v>
      </c>
      <c r="O1291" t="s">
        <v>19</v>
      </c>
      <c r="P1291" t="s">
        <v>19</v>
      </c>
      <c r="Q1291">
        <v>1000</v>
      </c>
      <c r="W1291">
        <v>0</v>
      </c>
      <c r="X1291">
        <v>1574046373</v>
      </c>
      <c r="Y1291">
        <v>3.6999999999999998E-2</v>
      </c>
      <c r="AA1291">
        <v>45454.3</v>
      </c>
      <c r="AB1291">
        <v>0</v>
      </c>
      <c r="AC1291">
        <v>0</v>
      </c>
      <c r="AD1291">
        <v>0</v>
      </c>
      <c r="AE1291">
        <v>45454.3</v>
      </c>
      <c r="AF1291">
        <v>0</v>
      </c>
      <c r="AG1291">
        <v>0</v>
      </c>
      <c r="AH1291">
        <v>0</v>
      </c>
      <c r="AI1291">
        <v>1</v>
      </c>
      <c r="AJ1291">
        <v>1</v>
      </c>
      <c r="AK1291">
        <v>1</v>
      </c>
      <c r="AL1291">
        <v>1</v>
      </c>
      <c r="AN1291">
        <v>0</v>
      </c>
      <c r="AO1291">
        <v>1</v>
      </c>
      <c r="AP1291">
        <v>0</v>
      </c>
      <c r="AQ1291">
        <v>0</v>
      </c>
      <c r="AR1291">
        <v>0</v>
      </c>
      <c r="AS1291" t="s">
        <v>3</v>
      </c>
      <c r="AT1291">
        <v>3.6999999999999998E-2</v>
      </c>
      <c r="AU1291" t="s">
        <v>3</v>
      </c>
      <c r="AV1291">
        <v>0</v>
      </c>
      <c r="AW1291">
        <v>2</v>
      </c>
      <c r="AX1291">
        <v>33037468</v>
      </c>
      <c r="AY1291">
        <v>1</v>
      </c>
      <c r="AZ1291">
        <v>0</v>
      </c>
      <c r="BA1291">
        <v>1226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CX1291">
        <f>Y1291*Source!I500</f>
        <v>2.6529E-4</v>
      </c>
      <c r="CY1291">
        <f t="shared" si="192"/>
        <v>45454.3</v>
      </c>
      <c r="CZ1291">
        <f t="shared" si="193"/>
        <v>45454.3</v>
      </c>
      <c r="DA1291">
        <f t="shared" si="194"/>
        <v>1</v>
      </c>
      <c r="DB1291">
        <v>0</v>
      </c>
    </row>
    <row r="1292" spans="1:106" x14ac:dyDescent="0.2">
      <c r="A1292">
        <f>ROW(Source!A500)</f>
        <v>500</v>
      </c>
      <c r="B1292">
        <v>33034105</v>
      </c>
      <c r="C1292">
        <v>33037447</v>
      </c>
      <c r="D1292">
        <v>32518894</v>
      </c>
      <c r="E1292">
        <v>1</v>
      </c>
      <c r="F1292">
        <v>1</v>
      </c>
      <c r="G1292">
        <v>19</v>
      </c>
      <c r="H1292">
        <v>3</v>
      </c>
      <c r="I1292" t="s">
        <v>820</v>
      </c>
      <c r="J1292" t="s">
        <v>821</v>
      </c>
      <c r="K1292" t="s">
        <v>822</v>
      </c>
      <c r="L1292">
        <v>1327</v>
      </c>
      <c r="N1292">
        <v>1005</v>
      </c>
      <c r="O1292" t="s">
        <v>823</v>
      </c>
      <c r="P1292" t="s">
        <v>823</v>
      </c>
      <c r="Q1292">
        <v>1</v>
      </c>
      <c r="W1292">
        <v>0</v>
      </c>
      <c r="X1292">
        <v>-1132375348</v>
      </c>
      <c r="Y1292">
        <v>5.6</v>
      </c>
      <c r="AA1292">
        <v>63.78</v>
      </c>
      <c r="AB1292">
        <v>0</v>
      </c>
      <c r="AC1292">
        <v>0</v>
      </c>
      <c r="AD1292">
        <v>0</v>
      </c>
      <c r="AE1292">
        <v>63.78</v>
      </c>
      <c r="AF1292">
        <v>0</v>
      </c>
      <c r="AG1292">
        <v>0</v>
      </c>
      <c r="AH1292">
        <v>0</v>
      </c>
      <c r="AI1292">
        <v>1</v>
      </c>
      <c r="AJ1292">
        <v>1</v>
      </c>
      <c r="AK1292">
        <v>1</v>
      </c>
      <c r="AL1292">
        <v>1</v>
      </c>
      <c r="AN1292">
        <v>0</v>
      </c>
      <c r="AO1292">
        <v>1</v>
      </c>
      <c r="AP1292">
        <v>0</v>
      </c>
      <c r="AQ1292">
        <v>0</v>
      </c>
      <c r="AR1292">
        <v>0</v>
      </c>
      <c r="AS1292" t="s">
        <v>3</v>
      </c>
      <c r="AT1292">
        <v>5.6</v>
      </c>
      <c r="AU1292" t="s">
        <v>3</v>
      </c>
      <c r="AV1292">
        <v>0</v>
      </c>
      <c r="AW1292">
        <v>2</v>
      </c>
      <c r="AX1292">
        <v>33037470</v>
      </c>
      <c r="AY1292">
        <v>1</v>
      </c>
      <c r="AZ1292">
        <v>0</v>
      </c>
      <c r="BA1292">
        <v>1227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CX1292">
        <f>Y1292*Source!I500</f>
        <v>4.0152E-2</v>
      </c>
      <c r="CY1292">
        <f t="shared" si="192"/>
        <v>63.78</v>
      </c>
      <c r="CZ1292">
        <f t="shared" si="193"/>
        <v>63.78</v>
      </c>
      <c r="DA1292">
        <f t="shared" si="194"/>
        <v>1</v>
      </c>
      <c r="DB1292">
        <v>0</v>
      </c>
    </row>
    <row r="1293" spans="1:106" x14ac:dyDescent="0.2">
      <c r="A1293">
        <f>ROW(Source!A500)</f>
        <v>500</v>
      </c>
      <c r="B1293">
        <v>33034105</v>
      </c>
      <c r="C1293">
        <v>33037447</v>
      </c>
      <c r="D1293">
        <v>32517311</v>
      </c>
      <c r="E1293">
        <v>1</v>
      </c>
      <c r="F1293">
        <v>1</v>
      </c>
      <c r="G1293">
        <v>19</v>
      </c>
      <c r="H1293">
        <v>3</v>
      </c>
      <c r="I1293" t="s">
        <v>824</v>
      </c>
      <c r="J1293" t="s">
        <v>825</v>
      </c>
      <c r="K1293" t="s">
        <v>826</v>
      </c>
      <c r="L1293">
        <v>1348</v>
      </c>
      <c r="N1293">
        <v>1009</v>
      </c>
      <c r="O1293" t="s">
        <v>19</v>
      </c>
      <c r="P1293" t="s">
        <v>19</v>
      </c>
      <c r="Q1293">
        <v>1000</v>
      </c>
      <c r="W1293">
        <v>0</v>
      </c>
      <c r="X1293">
        <v>1471527661</v>
      </c>
      <c r="Y1293">
        <v>0.05</v>
      </c>
      <c r="AA1293">
        <v>4752.91</v>
      </c>
      <c r="AB1293">
        <v>0</v>
      </c>
      <c r="AC1293">
        <v>0</v>
      </c>
      <c r="AD1293">
        <v>0</v>
      </c>
      <c r="AE1293">
        <v>4752.91</v>
      </c>
      <c r="AF1293">
        <v>0</v>
      </c>
      <c r="AG1293">
        <v>0</v>
      </c>
      <c r="AH1293">
        <v>0</v>
      </c>
      <c r="AI1293">
        <v>1</v>
      </c>
      <c r="AJ1293">
        <v>1</v>
      </c>
      <c r="AK1293">
        <v>1</v>
      </c>
      <c r="AL1293">
        <v>1</v>
      </c>
      <c r="AN1293">
        <v>0</v>
      </c>
      <c r="AO1293">
        <v>1</v>
      </c>
      <c r="AP1293">
        <v>0</v>
      </c>
      <c r="AQ1293">
        <v>0</v>
      </c>
      <c r="AR1293">
        <v>0</v>
      </c>
      <c r="AS1293" t="s">
        <v>3</v>
      </c>
      <c r="AT1293">
        <v>0.05</v>
      </c>
      <c r="AU1293" t="s">
        <v>3</v>
      </c>
      <c r="AV1293">
        <v>0</v>
      </c>
      <c r="AW1293">
        <v>2</v>
      </c>
      <c r="AX1293">
        <v>33037469</v>
      </c>
      <c r="AY1293">
        <v>1</v>
      </c>
      <c r="AZ1293">
        <v>0</v>
      </c>
      <c r="BA1293">
        <v>1228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CX1293">
        <f>Y1293*Source!I500</f>
        <v>3.5850000000000004E-4</v>
      </c>
      <c r="CY1293">
        <f t="shared" si="192"/>
        <v>4752.91</v>
      </c>
      <c r="CZ1293">
        <f t="shared" si="193"/>
        <v>4752.91</v>
      </c>
      <c r="DA1293">
        <f t="shared" si="194"/>
        <v>1</v>
      </c>
      <c r="DB1293">
        <v>0</v>
      </c>
    </row>
    <row r="1294" spans="1:106" x14ac:dyDescent="0.2">
      <c r="A1294">
        <f>ROW(Source!A500)</f>
        <v>500</v>
      </c>
      <c r="B1294">
        <v>33034105</v>
      </c>
      <c r="C1294">
        <v>33037447</v>
      </c>
      <c r="D1294">
        <v>32519061</v>
      </c>
      <c r="E1294">
        <v>1</v>
      </c>
      <c r="F1294">
        <v>1</v>
      </c>
      <c r="G1294">
        <v>19</v>
      </c>
      <c r="H1294">
        <v>3</v>
      </c>
      <c r="I1294" t="s">
        <v>827</v>
      </c>
      <c r="J1294" t="s">
        <v>828</v>
      </c>
      <c r="K1294" t="s">
        <v>829</v>
      </c>
      <c r="L1294">
        <v>1339</v>
      </c>
      <c r="N1294">
        <v>1007</v>
      </c>
      <c r="O1294" t="s">
        <v>830</v>
      </c>
      <c r="P1294" t="s">
        <v>830</v>
      </c>
      <c r="Q1294">
        <v>1</v>
      </c>
      <c r="W1294">
        <v>0</v>
      </c>
      <c r="X1294">
        <v>1653821073</v>
      </c>
      <c r="Y1294">
        <v>1.75</v>
      </c>
      <c r="AA1294">
        <v>29.98</v>
      </c>
      <c r="AB1294">
        <v>0</v>
      </c>
      <c r="AC1294">
        <v>0</v>
      </c>
      <c r="AD1294">
        <v>0</v>
      </c>
      <c r="AE1294">
        <v>29.98</v>
      </c>
      <c r="AF1294">
        <v>0</v>
      </c>
      <c r="AG1294">
        <v>0</v>
      </c>
      <c r="AH1294">
        <v>0</v>
      </c>
      <c r="AI1294">
        <v>1</v>
      </c>
      <c r="AJ1294">
        <v>1</v>
      </c>
      <c r="AK1294">
        <v>1</v>
      </c>
      <c r="AL1294">
        <v>1</v>
      </c>
      <c r="AN1294">
        <v>0</v>
      </c>
      <c r="AO1294">
        <v>1</v>
      </c>
      <c r="AP1294">
        <v>0</v>
      </c>
      <c r="AQ1294">
        <v>0</v>
      </c>
      <c r="AR1294">
        <v>0</v>
      </c>
      <c r="AS1294" t="s">
        <v>3</v>
      </c>
      <c r="AT1294">
        <v>1.75</v>
      </c>
      <c r="AU1294" t="s">
        <v>3</v>
      </c>
      <c r="AV1294">
        <v>0</v>
      </c>
      <c r="AW1294">
        <v>2</v>
      </c>
      <c r="AX1294">
        <v>33037471</v>
      </c>
      <c r="AY1294">
        <v>1</v>
      </c>
      <c r="AZ1294">
        <v>0</v>
      </c>
      <c r="BA1294">
        <v>1229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CX1294">
        <f>Y1294*Source!I500</f>
        <v>1.25475E-2</v>
      </c>
      <c r="CY1294">
        <f t="shared" si="192"/>
        <v>29.98</v>
      </c>
      <c r="CZ1294">
        <f t="shared" si="193"/>
        <v>29.98</v>
      </c>
      <c r="DA1294">
        <f t="shared" si="194"/>
        <v>1</v>
      </c>
      <c r="DB1294">
        <v>0</v>
      </c>
    </row>
    <row r="1295" spans="1:106" x14ac:dyDescent="0.2">
      <c r="A1295">
        <f>ROW(Source!A500)</f>
        <v>500</v>
      </c>
      <c r="B1295">
        <v>33034105</v>
      </c>
      <c r="C1295">
        <v>33037447</v>
      </c>
      <c r="D1295">
        <v>32517740</v>
      </c>
      <c r="E1295">
        <v>1</v>
      </c>
      <c r="F1295">
        <v>1</v>
      </c>
      <c r="G1295">
        <v>19</v>
      </c>
      <c r="H1295">
        <v>3</v>
      </c>
      <c r="I1295" t="s">
        <v>831</v>
      </c>
      <c r="J1295" t="s">
        <v>832</v>
      </c>
      <c r="K1295" t="s">
        <v>833</v>
      </c>
      <c r="L1295">
        <v>1339</v>
      </c>
      <c r="N1295">
        <v>1007</v>
      </c>
      <c r="O1295" t="s">
        <v>830</v>
      </c>
      <c r="P1295" t="s">
        <v>830</v>
      </c>
      <c r="Q1295">
        <v>1</v>
      </c>
      <c r="W1295">
        <v>0</v>
      </c>
      <c r="X1295">
        <v>-86784973</v>
      </c>
      <c r="Y1295">
        <v>0.08</v>
      </c>
      <c r="AA1295">
        <v>4993.7</v>
      </c>
      <c r="AB1295">
        <v>0</v>
      </c>
      <c r="AC1295">
        <v>0</v>
      </c>
      <c r="AD1295">
        <v>0</v>
      </c>
      <c r="AE1295">
        <v>4993.7</v>
      </c>
      <c r="AF1295">
        <v>0</v>
      </c>
      <c r="AG1295">
        <v>0</v>
      </c>
      <c r="AH1295">
        <v>0</v>
      </c>
      <c r="AI1295">
        <v>1</v>
      </c>
      <c r="AJ1295">
        <v>1</v>
      </c>
      <c r="AK1295">
        <v>1</v>
      </c>
      <c r="AL1295">
        <v>1</v>
      </c>
      <c r="AN1295">
        <v>0</v>
      </c>
      <c r="AO1295">
        <v>1</v>
      </c>
      <c r="AP1295">
        <v>0</v>
      </c>
      <c r="AQ1295">
        <v>0</v>
      </c>
      <c r="AR1295">
        <v>0</v>
      </c>
      <c r="AS1295" t="s">
        <v>3</v>
      </c>
      <c r="AT1295">
        <v>0.08</v>
      </c>
      <c r="AU1295" t="s">
        <v>3</v>
      </c>
      <c r="AV1295">
        <v>0</v>
      </c>
      <c r="AW1295">
        <v>2</v>
      </c>
      <c r="AX1295">
        <v>33037472</v>
      </c>
      <c r="AY1295">
        <v>1</v>
      </c>
      <c r="AZ1295">
        <v>0</v>
      </c>
      <c r="BA1295">
        <v>1230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CX1295">
        <f>Y1295*Source!I500</f>
        <v>5.7360000000000006E-4</v>
      </c>
      <c r="CY1295">
        <f t="shared" si="192"/>
        <v>4993.7</v>
      </c>
      <c r="CZ1295">
        <f t="shared" si="193"/>
        <v>4993.7</v>
      </c>
      <c r="DA1295">
        <f t="shared" si="194"/>
        <v>1</v>
      </c>
      <c r="DB1295">
        <v>0</v>
      </c>
    </row>
    <row r="1296" spans="1:106" x14ac:dyDescent="0.2">
      <c r="A1296">
        <f>ROW(Source!A500)</f>
        <v>500</v>
      </c>
      <c r="B1296">
        <v>33034105</v>
      </c>
      <c r="C1296">
        <v>33037447</v>
      </c>
      <c r="D1296">
        <v>32517729</v>
      </c>
      <c r="E1296">
        <v>1</v>
      </c>
      <c r="F1296">
        <v>1</v>
      </c>
      <c r="G1296">
        <v>19</v>
      </c>
      <c r="H1296">
        <v>3</v>
      </c>
      <c r="I1296" t="s">
        <v>834</v>
      </c>
      <c r="J1296" t="s">
        <v>835</v>
      </c>
      <c r="K1296" t="s">
        <v>836</v>
      </c>
      <c r="L1296">
        <v>1339</v>
      </c>
      <c r="N1296">
        <v>1007</v>
      </c>
      <c r="O1296" t="s">
        <v>830</v>
      </c>
      <c r="P1296" t="s">
        <v>830</v>
      </c>
      <c r="Q1296">
        <v>1</v>
      </c>
      <c r="W1296">
        <v>0</v>
      </c>
      <c r="X1296">
        <v>-36459073</v>
      </c>
      <c r="Y1296">
        <v>0.69</v>
      </c>
      <c r="AA1296">
        <v>3762.19</v>
      </c>
      <c r="AB1296">
        <v>0</v>
      </c>
      <c r="AC1296">
        <v>0</v>
      </c>
      <c r="AD1296">
        <v>0</v>
      </c>
      <c r="AE1296">
        <v>3762.19</v>
      </c>
      <c r="AF1296">
        <v>0</v>
      </c>
      <c r="AG1296">
        <v>0</v>
      </c>
      <c r="AH1296">
        <v>0</v>
      </c>
      <c r="AI1296">
        <v>1</v>
      </c>
      <c r="AJ1296">
        <v>1</v>
      </c>
      <c r="AK1296">
        <v>1</v>
      </c>
      <c r="AL1296">
        <v>1</v>
      </c>
      <c r="AN1296">
        <v>0</v>
      </c>
      <c r="AO1296">
        <v>1</v>
      </c>
      <c r="AP1296">
        <v>0</v>
      </c>
      <c r="AQ1296">
        <v>0</v>
      </c>
      <c r="AR1296">
        <v>0</v>
      </c>
      <c r="AS1296" t="s">
        <v>3</v>
      </c>
      <c r="AT1296">
        <v>0.69</v>
      </c>
      <c r="AU1296" t="s">
        <v>3</v>
      </c>
      <c r="AV1296">
        <v>0</v>
      </c>
      <c r="AW1296">
        <v>2</v>
      </c>
      <c r="AX1296">
        <v>33037473</v>
      </c>
      <c r="AY1296">
        <v>1</v>
      </c>
      <c r="AZ1296">
        <v>0</v>
      </c>
      <c r="BA1296">
        <v>1231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CX1296">
        <f>Y1296*Source!I500</f>
        <v>4.9473E-3</v>
      </c>
      <c r="CY1296">
        <f t="shared" si="192"/>
        <v>3762.19</v>
      </c>
      <c r="CZ1296">
        <f t="shared" si="193"/>
        <v>3762.19</v>
      </c>
      <c r="DA1296">
        <f t="shared" si="194"/>
        <v>1</v>
      </c>
      <c r="DB1296">
        <v>0</v>
      </c>
    </row>
    <row r="1297" spans="1:106" x14ac:dyDescent="0.2">
      <c r="A1297">
        <f>ROW(Source!A500)</f>
        <v>500</v>
      </c>
      <c r="B1297">
        <v>33034105</v>
      </c>
      <c r="C1297">
        <v>33037447</v>
      </c>
      <c r="D1297">
        <v>32517783</v>
      </c>
      <c r="E1297">
        <v>1</v>
      </c>
      <c r="F1297">
        <v>1</v>
      </c>
      <c r="G1297">
        <v>19</v>
      </c>
      <c r="H1297">
        <v>3</v>
      </c>
      <c r="I1297" t="s">
        <v>837</v>
      </c>
      <c r="J1297" t="s">
        <v>838</v>
      </c>
      <c r="K1297" t="s">
        <v>839</v>
      </c>
      <c r="L1297">
        <v>1339</v>
      </c>
      <c r="N1297">
        <v>1007</v>
      </c>
      <c r="O1297" t="s">
        <v>830</v>
      </c>
      <c r="P1297" t="s">
        <v>830</v>
      </c>
      <c r="Q1297">
        <v>1</v>
      </c>
      <c r="W1297">
        <v>0</v>
      </c>
      <c r="X1297">
        <v>-1282603236</v>
      </c>
      <c r="Y1297">
        <v>0.2</v>
      </c>
      <c r="AA1297">
        <v>5631.96</v>
      </c>
      <c r="AB1297">
        <v>0</v>
      </c>
      <c r="AC1297">
        <v>0</v>
      </c>
      <c r="AD1297">
        <v>0</v>
      </c>
      <c r="AE1297">
        <v>5631.96</v>
      </c>
      <c r="AF1297">
        <v>0</v>
      </c>
      <c r="AG1297">
        <v>0</v>
      </c>
      <c r="AH1297">
        <v>0</v>
      </c>
      <c r="AI1297">
        <v>1</v>
      </c>
      <c r="AJ1297">
        <v>1</v>
      </c>
      <c r="AK1297">
        <v>1</v>
      </c>
      <c r="AL1297">
        <v>1</v>
      </c>
      <c r="AN1297">
        <v>0</v>
      </c>
      <c r="AO1297">
        <v>1</v>
      </c>
      <c r="AP1297">
        <v>0</v>
      </c>
      <c r="AQ1297">
        <v>0</v>
      </c>
      <c r="AR1297">
        <v>0</v>
      </c>
      <c r="AS1297" t="s">
        <v>3</v>
      </c>
      <c r="AT1297">
        <v>0.2</v>
      </c>
      <c r="AU1297" t="s">
        <v>3</v>
      </c>
      <c r="AV1297">
        <v>0</v>
      </c>
      <c r="AW1297">
        <v>2</v>
      </c>
      <c r="AX1297">
        <v>33037474</v>
      </c>
      <c r="AY1297">
        <v>1</v>
      </c>
      <c r="AZ1297">
        <v>0</v>
      </c>
      <c r="BA1297">
        <v>1232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CX1297">
        <f>Y1297*Source!I500</f>
        <v>1.4340000000000002E-3</v>
      </c>
      <c r="CY1297">
        <f t="shared" si="192"/>
        <v>5631.96</v>
      </c>
      <c r="CZ1297">
        <f t="shared" si="193"/>
        <v>5631.96</v>
      </c>
      <c r="DA1297">
        <f t="shared" si="194"/>
        <v>1</v>
      </c>
      <c r="DB1297">
        <v>0</v>
      </c>
    </row>
    <row r="1298" spans="1:106" x14ac:dyDescent="0.2">
      <c r="A1298">
        <f>ROW(Source!A500)</f>
        <v>500</v>
      </c>
      <c r="B1298">
        <v>33034105</v>
      </c>
      <c r="C1298">
        <v>33037447</v>
      </c>
      <c r="D1298">
        <v>32517784</v>
      </c>
      <c r="E1298">
        <v>1</v>
      </c>
      <c r="F1298">
        <v>1</v>
      </c>
      <c r="G1298">
        <v>19</v>
      </c>
      <c r="H1298">
        <v>3</v>
      </c>
      <c r="I1298" t="s">
        <v>840</v>
      </c>
      <c r="J1298" t="s">
        <v>841</v>
      </c>
      <c r="K1298" t="s">
        <v>842</v>
      </c>
      <c r="L1298">
        <v>1339</v>
      </c>
      <c r="N1298">
        <v>1007</v>
      </c>
      <c r="O1298" t="s">
        <v>830</v>
      </c>
      <c r="P1298" t="s">
        <v>830</v>
      </c>
      <c r="Q1298">
        <v>1</v>
      </c>
      <c r="W1298">
        <v>0</v>
      </c>
      <c r="X1298">
        <v>966492149</v>
      </c>
      <c r="Y1298">
        <v>0.69</v>
      </c>
      <c r="AA1298">
        <v>5631.96</v>
      </c>
      <c r="AB1298">
        <v>0</v>
      </c>
      <c r="AC1298">
        <v>0</v>
      </c>
      <c r="AD1298">
        <v>0</v>
      </c>
      <c r="AE1298">
        <v>5631.96</v>
      </c>
      <c r="AF1298">
        <v>0</v>
      </c>
      <c r="AG1298">
        <v>0</v>
      </c>
      <c r="AH1298">
        <v>0</v>
      </c>
      <c r="AI1298">
        <v>1</v>
      </c>
      <c r="AJ1298">
        <v>1</v>
      </c>
      <c r="AK1298">
        <v>1</v>
      </c>
      <c r="AL1298">
        <v>1</v>
      </c>
      <c r="AN1298">
        <v>0</v>
      </c>
      <c r="AO1298">
        <v>1</v>
      </c>
      <c r="AP1298">
        <v>0</v>
      </c>
      <c r="AQ1298">
        <v>0</v>
      </c>
      <c r="AR1298">
        <v>0</v>
      </c>
      <c r="AS1298" t="s">
        <v>3</v>
      </c>
      <c r="AT1298">
        <v>0.69</v>
      </c>
      <c r="AU1298" t="s">
        <v>3</v>
      </c>
      <c r="AV1298">
        <v>0</v>
      </c>
      <c r="AW1298">
        <v>2</v>
      </c>
      <c r="AX1298">
        <v>33037475</v>
      </c>
      <c r="AY1298">
        <v>1</v>
      </c>
      <c r="AZ1298">
        <v>0</v>
      </c>
      <c r="BA1298">
        <v>1233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CX1298">
        <f>Y1298*Source!I500</f>
        <v>4.9473E-3</v>
      </c>
      <c r="CY1298">
        <f t="shared" si="192"/>
        <v>5631.96</v>
      </c>
      <c r="CZ1298">
        <f t="shared" si="193"/>
        <v>5631.96</v>
      </c>
      <c r="DA1298">
        <f t="shared" si="194"/>
        <v>1</v>
      </c>
      <c r="DB1298">
        <v>0</v>
      </c>
    </row>
    <row r="1299" spans="1:106" x14ac:dyDescent="0.2">
      <c r="A1299">
        <f>ROW(Source!A500)</f>
        <v>500</v>
      </c>
      <c r="B1299">
        <v>33034105</v>
      </c>
      <c r="C1299">
        <v>33037447</v>
      </c>
      <c r="D1299">
        <v>32519911</v>
      </c>
      <c r="E1299">
        <v>1</v>
      </c>
      <c r="F1299">
        <v>1</v>
      </c>
      <c r="G1299">
        <v>19</v>
      </c>
      <c r="H1299">
        <v>3</v>
      </c>
      <c r="I1299" t="s">
        <v>843</v>
      </c>
      <c r="J1299" t="s">
        <v>844</v>
      </c>
      <c r="K1299" t="s">
        <v>845</v>
      </c>
      <c r="L1299">
        <v>1339</v>
      </c>
      <c r="N1299">
        <v>1007</v>
      </c>
      <c r="O1299" t="s">
        <v>830</v>
      </c>
      <c r="P1299" t="s">
        <v>830</v>
      </c>
      <c r="Q1299">
        <v>1</v>
      </c>
      <c r="W1299">
        <v>0</v>
      </c>
      <c r="X1299">
        <v>-1613524913</v>
      </c>
      <c r="Y1299">
        <v>102</v>
      </c>
      <c r="AA1299">
        <v>3195.93</v>
      </c>
      <c r="AB1299">
        <v>0</v>
      </c>
      <c r="AC1299">
        <v>0</v>
      </c>
      <c r="AD1299">
        <v>0</v>
      </c>
      <c r="AE1299">
        <v>3195.93</v>
      </c>
      <c r="AF1299">
        <v>0</v>
      </c>
      <c r="AG1299">
        <v>0</v>
      </c>
      <c r="AH1299">
        <v>0</v>
      </c>
      <c r="AI1299">
        <v>1</v>
      </c>
      <c r="AJ1299">
        <v>1</v>
      </c>
      <c r="AK1299">
        <v>1</v>
      </c>
      <c r="AL1299">
        <v>1</v>
      </c>
      <c r="AN1299">
        <v>0</v>
      </c>
      <c r="AO1299">
        <v>1</v>
      </c>
      <c r="AP1299">
        <v>0</v>
      </c>
      <c r="AQ1299">
        <v>0</v>
      </c>
      <c r="AR1299">
        <v>0</v>
      </c>
      <c r="AS1299" t="s">
        <v>3</v>
      </c>
      <c r="AT1299">
        <v>102</v>
      </c>
      <c r="AU1299" t="s">
        <v>3</v>
      </c>
      <c r="AV1299">
        <v>0</v>
      </c>
      <c r="AW1299">
        <v>2</v>
      </c>
      <c r="AX1299">
        <v>33037476</v>
      </c>
      <c r="AY1299">
        <v>1</v>
      </c>
      <c r="AZ1299">
        <v>0</v>
      </c>
      <c r="BA1299">
        <v>1234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CX1299">
        <f>Y1299*Source!I500</f>
        <v>0.73133999999999999</v>
      </c>
      <c r="CY1299">
        <f t="shared" si="192"/>
        <v>3195.93</v>
      </c>
      <c r="CZ1299">
        <f t="shared" si="193"/>
        <v>3195.93</v>
      </c>
      <c r="DA1299">
        <f t="shared" si="194"/>
        <v>1</v>
      </c>
      <c r="DB1299">
        <v>0</v>
      </c>
    </row>
    <row r="1300" spans="1:106" x14ac:dyDescent="0.2">
      <c r="A1300">
        <f>ROW(Source!A500)</f>
        <v>500</v>
      </c>
      <c r="B1300">
        <v>33034105</v>
      </c>
      <c r="C1300">
        <v>33037447</v>
      </c>
      <c r="D1300">
        <v>32521663</v>
      </c>
      <c r="E1300">
        <v>1</v>
      </c>
      <c r="F1300">
        <v>1</v>
      </c>
      <c r="G1300">
        <v>19</v>
      </c>
      <c r="H1300">
        <v>3</v>
      </c>
      <c r="I1300" t="s">
        <v>846</v>
      </c>
      <c r="J1300" t="s">
        <v>847</v>
      </c>
      <c r="K1300" t="s">
        <v>848</v>
      </c>
      <c r="L1300">
        <v>1327</v>
      </c>
      <c r="N1300">
        <v>1005</v>
      </c>
      <c r="O1300" t="s">
        <v>823</v>
      </c>
      <c r="P1300" t="s">
        <v>823</v>
      </c>
      <c r="Q1300">
        <v>1</v>
      </c>
      <c r="W1300">
        <v>0</v>
      </c>
      <c r="X1300">
        <v>603730207</v>
      </c>
      <c r="Y1300">
        <v>49.5</v>
      </c>
      <c r="AA1300">
        <v>207.09</v>
      </c>
      <c r="AB1300">
        <v>0</v>
      </c>
      <c r="AC1300">
        <v>0</v>
      </c>
      <c r="AD1300">
        <v>0</v>
      </c>
      <c r="AE1300">
        <v>207.09</v>
      </c>
      <c r="AF1300">
        <v>0</v>
      </c>
      <c r="AG1300">
        <v>0</v>
      </c>
      <c r="AH1300">
        <v>0</v>
      </c>
      <c r="AI1300">
        <v>1</v>
      </c>
      <c r="AJ1300">
        <v>1</v>
      </c>
      <c r="AK1300">
        <v>1</v>
      </c>
      <c r="AL1300">
        <v>1</v>
      </c>
      <c r="AN1300">
        <v>0</v>
      </c>
      <c r="AO1300">
        <v>1</v>
      </c>
      <c r="AP1300">
        <v>0</v>
      </c>
      <c r="AQ1300">
        <v>0</v>
      </c>
      <c r="AR1300">
        <v>0</v>
      </c>
      <c r="AS1300" t="s">
        <v>3</v>
      </c>
      <c r="AT1300">
        <v>49.5</v>
      </c>
      <c r="AU1300" t="s">
        <v>3</v>
      </c>
      <c r="AV1300">
        <v>0</v>
      </c>
      <c r="AW1300">
        <v>2</v>
      </c>
      <c r="AX1300">
        <v>33037477</v>
      </c>
      <c r="AY1300">
        <v>1</v>
      </c>
      <c r="AZ1300">
        <v>0</v>
      </c>
      <c r="BA1300">
        <v>1235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CX1300">
        <f>Y1300*Source!I500</f>
        <v>0.35491499999999998</v>
      </c>
      <c r="CY1300">
        <f t="shared" si="192"/>
        <v>207.09</v>
      </c>
      <c r="CZ1300">
        <f t="shared" si="193"/>
        <v>207.09</v>
      </c>
      <c r="DA1300">
        <f t="shared" si="194"/>
        <v>1</v>
      </c>
      <c r="DB1300">
        <v>0</v>
      </c>
    </row>
    <row r="1301" spans="1:106" x14ac:dyDescent="0.2">
      <c r="A1301">
        <f>ROW(Source!A503)</f>
        <v>503</v>
      </c>
      <c r="B1301">
        <v>33034105</v>
      </c>
      <c r="C1301">
        <v>33037480</v>
      </c>
      <c r="D1301">
        <v>32505425</v>
      </c>
      <c r="E1301">
        <v>19</v>
      </c>
      <c r="F1301">
        <v>1</v>
      </c>
      <c r="G1301">
        <v>19</v>
      </c>
      <c r="H1301">
        <v>1</v>
      </c>
      <c r="I1301" t="s">
        <v>795</v>
      </c>
      <c r="J1301" t="s">
        <v>3</v>
      </c>
      <c r="K1301" t="s">
        <v>796</v>
      </c>
      <c r="L1301">
        <v>1191</v>
      </c>
      <c r="N1301">
        <v>1013</v>
      </c>
      <c r="O1301" t="s">
        <v>797</v>
      </c>
      <c r="P1301" t="s">
        <v>797</v>
      </c>
      <c r="Q1301">
        <v>1</v>
      </c>
      <c r="W1301">
        <v>0</v>
      </c>
      <c r="X1301">
        <v>476480486</v>
      </c>
      <c r="Y1301">
        <v>36.11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1</v>
      </c>
      <c r="AJ1301">
        <v>1</v>
      </c>
      <c r="AK1301">
        <v>1</v>
      </c>
      <c r="AL1301">
        <v>1</v>
      </c>
      <c r="AN1301">
        <v>0</v>
      </c>
      <c r="AO1301">
        <v>1</v>
      </c>
      <c r="AP1301">
        <v>0</v>
      </c>
      <c r="AQ1301">
        <v>0</v>
      </c>
      <c r="AR1301">
        <v>0</v>
      </c>
      <c r="AS1301" t="s">
        <v>3</v>
      </c>
      <c r="AT1301">
        <v>36.11</v>
      </c>
      <c r="AU1301" t="s">
        <v>3</v>
      </c>
      <c r="AV1301">
        <v>1</v>
      </c>
      <c r="AW1301">
        <v>2</v>
      </c>
      <c r="AX1301">
        <v>33037486</v>
      </c>
      <c r="AY1301">
        <v>1</v>
      </c>
      <c r="AZ1301">
        <v>0</v>
      </c>
      <c r="BA1301">
        <v>1236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CX1301">
        <f>Y1301*Source!I503</f>
        <v>1.0832999999999999</v>
      </c>
      <c r="CY1301">
        <f>AD1301</f>
        <v>0</v>
      </c>
      <c r="CZ1301">
        <f>AH1301</f>
        <v>0</v>
      </c>
      <c r="DA1301">
        <f>AL1301</f>
        <v>1</v>
      </c>
      <c r="DB1301">
        <v>0</v>
      </c>
    </row>
    <row r="1302" spans="1:106" x14ac:dyDescent="0.2">
      <c r="A1302">
        <f>ROW(Source!A503)</f>
        <v>503</v>
      </c>
      <c r="B1302">
        <v>33034105</v>
      </c>
      <c r="C1302">
        <v>33037480</v>
      </c>
      <c r="D1302">
        <v>32516754</v>
      </c>
      <c r="E1302">
        <v>1</v>
      </c>
      <c r="F1302">
        <v>1</v>
      </c>
      <c r="G1302">
        <v>19</v>
      </c>
      <c r="H1302">
        <v>2</v>
      </c>
      <c r="I1302" t="s">
        <v>798</v>
      </c>
      <c r="J1302" t="s">
        <v>799</v>
      </c>
      <c r="K1302" t="s">
        <v>800</v>
      </c>
      <c r="L1302">
        <v>1368</v>
      </c>
      <c r="N1302">
        <v>1011</v>
      </c>
      <c r="O1302" t="s">
        <v>801</v>
      </c>
      <c r="P1302" t="s">
        <v>801</v>
      </c>
      <c r="Q1302">
        <v>1</v>
      </c>
      <c r="W1302">
        <v>0</v>
      </c>
      <c r="X1302">
        <v>-1683917449</v>
      </c>
      <c r="Y1302">
        <v>21.91</v>
      </c>
      <c r="AA1302">
        <v>0</v>
      </c>
      <c r="AB1302">
        <v>70.98</v>
      </c>
      <c r="AC1302">
        <v>6.52</v>
      </c>
      <c r="AD1302">
        <v>0</v>
      </c>
      <c r="AE1302">
        <v>0</v>
      </c>
      <c r="AF1302">
        <v>70.98</v>
      </c>
      <c r="AG1302">
        <v>6.52</v>
      </c>
      <c r="AH1302">
        <v>0</v>
      </c>
      <c r="AI1302">
        <v>1</v>
      </c>
      <c r="AJ1302">
        <v>1</v>
      </c>
      <c r="AK1302">
        <v>1</v>
      </c>
      <c r="AL1302">
        <v>1</v>
      </c>
      <c r="AN1302">
        <v>0</v>
      </c>
      <c r="AO1302">
        <v>1</v>
      </c>
      <c r="AP1302">
        <v>0</v>
      </c>
      <c r="AQ1302">
        <v>0</v>
      </c>
      <c r="AR1302">
        <v>0</v>
      </c>
      <c r="AS1302" t="s">
        <v>3</v>
      </c>
      <c r="AT1302">
        <v>21.91</v>
      </c>
      <c r="AU1302" t="s">
        <v>3</v>
      </c>
      <c r="AV1302">
        <v>0</v>
      </c>
      <c r="AW1302">
        <v>2</v>
      </c>
      <c r="AX1302">
        <v>33037487</v>
      </c>
      <c r="AY1302">
        <v>1</v>
      </c>
      <c r="AZ1302">
        <v>0</v>
      </c>
      <c r="BA1302">
        <v>1237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CX1302">
        <f>Y1302*Source!I503</f>
        <v>0.6573</v>
      </c>
      <c r="CY1302">
        <f>AB1302</f>
        <v>70.98</v>
      </c>
      <c r="CZ1302">
        <f>AF1302</f>
        <v>70.98</v>
      </c>
      <c r="DA1302">
        <f>AJ1302</f>
        <v>1</v>
      </c>
      <c r="DB1302">
        <v>0</v>
      </c>
    </row>
    <row r="1303" spans="1:106" x14ac:dyDescent="0.2">
      <c r="A1303">
        <f>ROW(Source!A503)</f>
        <v>503</v>
      </c>
      <c r="B1303">
        <v>33034105</v>
      </c>
      <c r="C1303">
        <v>33037480</v>
      </c>
      <c r="D1303">
        <v>32518977</v>
      </c>
      <c r="E1303">
        <v>1</v>
      </c>
      <c r="F1303">
        <v>1</v>
      </c>
      <c r="G1303">
        <v>19</v>
      </c>
      <c r="H1303">
        <v>3</v>
      </c>
      <c r="I1303" t="s">
        <v>802</v>
      </c>
      <c r="J1303" t="s">
        <v>803</v>
      </c>
      <c r="K1303" t="s">
        <v>804</v>
      </c>
      <c r="L1303">
        <v>1348</v>
      </c>
      <c r="N1303">
        <v>1009</v>
      </c>
      <c r="O1303" t="s">
        <v>19</v>
      </c>
      <c r="P1303" t="s">
        <v>19</v>
      </c>
      <c r="Q1303">
        <v>1000</v>
      </c>
      <c r="W1303">
        <v>0</v>
      </c>
      <c r="X1303">
        <v>-1592467254</v>
      </c>
      <c r="Y1303">
        <v>0.03</v>
      </c>
      <c r="AA1303">
        <v>117442.26</v>
      </c>
      <c r="AB1303">
        <v>0</v>
      </c>
      <c r="AC1303">
        <v>0</v>
      </c>
      <c r="AD1303">
        <v>0</v>
      </c>
      <c r="AE1303">
        <v>117442.26</v>
      </c>
      <c r="AF1303">
        <v>0</v>
      </c>
      <c r="AG1303">
        <v>0</v>
      </c>
      <c r="AH1303">
        <v>0</v>
      </c>
      <c r="AI1303">
        <v>1</v>
      </c>
      <c r="AJ1303">
        <v>1</v>
      </c>
      <c r="AK1303">
        <v>1</v>
      </c>
      <c r="AL1303">
        <v>1</v>
      </c>
      <c r="AN1303">
        <v>0</v>
      </c>
      <c r="AO1303">
        <v>1</v>
      </c>
      <c r="AP1303">
        <v>0</v>
      </c>
      <c r="AQ1303">
        <v>0</v>
      </c>
      <c r="AR1303">
        <v>0</v>
      </c>
      <c r="AS1303" t="s">
        <v>3</v>
      </c>
      <c r="AT1303">
        <v>0.03</v>
      </c>
      <c r="AU1303" t="s">
        <v>3</v>
      </c>
      <c r="AV1303">
        <v>0</v>
      </c>
      <c r="AW1303">
        <v>2</v>
      </c>
      <c r="AX1303">
        <v>33037488</v>
      </c>
      <c r="AY1303">
        <v>1</v>
      </c>
      <c r="AZ1303">
        <v>0</v>
      </c>
      <c r="BA1303">
        <v>1238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CX1303">
        <f>Y1303*Source!I503</f>
        <v>8.9999999999999998E-4</v>
      </c>
      <c r="CY1303">
        <f>AA1303</f>
        <v>117442.26</v>
      </c>
      <c r="CZ1303">
        <f>AE1303</f>
        <v>117442.26</v>
      </c>
      <c r="DA1303">
        <f>AI1303</f>
        <v>1</v>
      </c>
      <c r="DB1303">
        <v>0</v>
      </c>
    </row>
    <row r="1304" spans="1:106" x14ac:dyDescent="0.2">
      <c r="A1304">
        <f>ROW(Source!A503)</f>
        <v>503</v>
      </c>
      <c r="B1304">
        <v>33034105</v>
      </c>
      <c r="C1304">
        <v>33037480</v>
      </c>
      <c r="D1304">
        <v>32520163</v>
      </c>
      <c r="E1304">
        <v>1</v>
      </c>
      <c r="F1304">
        <v>1</v>
      </c>
      <c r="G1304">
        <v>19</v>
      </c>
      <c r="H1304">
        <v>3</v>
      </c>
      <c r="I1304" t="s">
        <v>25</v>
      </c>
      <c r="J1304" t="s">
        <v>27</v>
      </c>
      <c r="K1304" t="s">
        <v>26</v>
      </c>
      <c r="L1304">
        <v>1348</v>
      </c>
      <c r="N1304">
        <v>1009</v>
      </c>
      <c r="O1304" t="s">
        <v>19</v>
      </c>
      <c r="P1304" t="s">
        <v>19</v>
      </c>
      <c r="Q1304">
        <v>1000</v>
      </c>
      <c r="W1304">
        <v>0</v>
      </c>
      <c r="X1304">
        <v>-1467733540</v>
      </c>
      <c r="Y1304">
        <v>1</v>
      </c>
      <c r="AA1304">
        <v>53410.15</v>
      </c>
      <c r="AB1304">
        <v>0</v>
      </c>
      <c r="AC1304">
        <v>0</v>
      </c>
      <c r="AD1304">
        <v>0</v>
      </c>
      <c r="AE1304">
        <v>53410.15</v>
      </c>
      <c r="AF1304">
        <v>0</v>
      </c>
      <c r="AG1304">
        <v>0</v>
      </c>
      <c r="AH1304">
        <v>0</v>
      </c>
      <c r="AI1304">
        <v>1</v>
      </c>
      <c r="AJ1304">
        <v>1</v>
      </c>
      <c r="AK1304">
        <v>1</v>
      </c>
      <c r="AL1304">
        <v>1</v>
      </c>
      <c r="AN1304">
        <v>0</v>
      </c>
      <c r="AO1304">
        <v>1</v>
      </c>
      <c r="AP1304">
        <v>0</v>
      </c>
      <c r="AQ1304">
        <v>0</v>
      </c>
      <c r="AR1304">
        <v>0</v>
      </c>
      <c r="AS1304" t="s">
        <v>3</v>
      </c>
      <c r="AT1304">
        <v>1</v>
      </c>
      <c r="AU1304" t="s">
        <v>3</v>
      </c>
      <c r="AV1304">
        <v>0</v>
      </c>
      <c r="AW1304">
        <v>2</v>
      </c>
      <c r="AX1304">
        <v>33037489</v>
      </c>
      <c r="AY1304">
        <v>1</v>
      </c>
      <c r="AZ1304">
        <v>0</v>
      </c>
      <c r="BA1304">
        <v>1239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CX1304">
        <f>Y1304*Source!I503</f>
        <v>0.03</v>
      </c>
      <c r="CY1304">
        <f>AA1304</f>
        <v>53410.15</v>
      </c>
      <c r="CZ1304">
        <f>AE1304</f>
        <v>53410.15</v>
      </c>
      <c r="DA1304">
        <f>AI1304</f>
        <v>1</v>
      </c>
      <c r="DB1304">
        <v>0</v>
      </c>
    </row>
    <row r="1305" spans="1:106" x14ac:dyDescent="0.2">
      <c r="A1305">
        <f>ROW(Source!A503)</f>
        <v>503</v>
      </c>
      <c r="B1305">
        <v>33034105</v>
      </c>
      <c r="C1305">
        <v>33037480</v>
      </c>
      <c r="D1305">
        <v>32520163</v>
      </c>
      <c r="E1305">
        <v>1</v>
      </c>
      <c r="F1305">
        <v>1</v>
      </c>
      <c r="G1305">
        <v>19</v>
      </c>
      <c r="H1305">
        <v>3</v>
      </c>
      <c r="I1305" t="s">
        <v>25</v>
      </c>
      <c r="J1305" t="s">
        <v>27</v>
      </c>
      <c r="K1305" t="s">
        <v>26</v>
      </c>
      <c r="L1305">
        <v>1348</v>
      </c>
      <c r="N1305">
        <v>1009</v>
      </c>
      <c r="O1305" t="s">
        <v>19</v>
      </c>
      <c r="P1305" t="s">
        <v>19</v>
      </c>
      <c r="Q1305">
        <v>1000</v>
      </c>
      <c r="W1305">
        <v>0</v>
      </c>
      <c r="X1305">
        <v>-1467733540</v>
      </c>
      <c r="Y1305">
        <v>-1</v>
      </c>
      <c r="AA1305">
        <v>53410.15</v>
      </c>
      <c r="AB1305">
        <v>0</v>
      </c>
      <c r="AC1305">
        <v>0</v>
      </c>
      <c r="AD1305">
        <v>0</v>
      </c>
      <c r="AE1305">
        <v>53410.15</v>
      </c>
      <c r="AF1305">
        <v>0</v>
      </c>
      <c r="AG1305">
        <v>0</v>
      </c>
      <c r="AH1305">
        <v>0</v>
      </c>
      <c r="AI1305">
        <v>1</v>
      </c>
      <c r="AJ1305">
        <v>1</v>
      </c>
      <c r="AK1305">
        <v>1</v>
      </c>
      <c r="AL1305">
        <v>1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 t="s">
        <v>3</v>
      </c>
      <c r="AT1305">
        <v>-1</v>
      </c>
      <c r="AU1305" t="s">
        <v>3</v>
      </c>
      <c r="AV1305">
        <v>0</v>
      </c>
      <c r="AW1305">
        <v>1</v>
      </c>
      <c r="AX1305">
        <v>-1</v>
      </c>
      <c r="AY1305">
        <v>0</v>
      </c>
      <c r="AZ1305">
        <v>0</v>
      </c>
      <c r="BA1305" t="s">
        <v>3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CX1305">
        <f>Y1305*Source!I503</f>
        <v>-0.03</v>
      </c>
      <c r="CY1305">
        <f>AA1305</f>
        <v>53410.15</v>
      </c>
      <c r="CZ1305">
        <f>AE1305</f>
        <v>53410.15</v>
      </c>
      <c r="DA1305">
        <f>AI1305</f>
        <v>1</v>
      </c>
      <c r="DB1305">
        <v>0</v>
      </c>
    </row>
    <row r="1306" spans="1:106" x14ac:dyDescent="0.2">
      <c r="A1306">
        <f>ROW(Source!A505)</f>
        <v>505</v>
      </c>
      <c r="B1306">
        <v>33034105</v>
      </c>
      <c r="C1306">
        <v>33037491</v>
      </c>
      <c r="D1306">
        <v>32505425</v>
      </c>
      <c r="E1306">
        <v>19</v>
      </c>
      <c r="F1306">
        <v>1</v>
      </c>
      <c r="G1306">
        <v>19</v>
      </c>
      <c r="H1306">
        <v>1</v>
      </c>
      <c r="I1306" t="s">
        <v>795</v>
      </c>
      <c r="J1306" t="s">
        <v>3</v>
      </c>
      <c r="K1306" t="s">
        <v>796</v>
      </c>
      <c r="L1306">
        <v>1191</v>
      </c>
      <c r="N1306">
        <v>1013</v>
      </c>
      <c r="O1306" t="s">
        <v>797</v>
      </c>
      <c r="P1306" t="s">
        <v>797</v>
      </c>
      <c r="Q1306">
        <v>1</v>
      </c>
      <c r="W1306">
        <v>0</v>
      </c>
      <c r="X1306">
        <v>476480486</v>
      </c>
      <c r="Y1306">
        <v>453.1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1</v>
      </c>
      <c r="AJ1306">
        <v>1</v>
      </c>
      <c r="AK1306">
        <v>1</v>
      </c>
      <c r="AL1306">
        <v>1</v>
      </c>
      <c r="AN1306">
        <v>0</v>
      </c>
      <c r="AO1306">
        <v>1</v>
      </c>
      <c r="AP1306">
        <v>0</v>
      </c>
      <c r="AQ1306">
        <v>0</v>
      </c>
      <c r="AR1306">
        <v>0</v>
      </c>
      <c r="AS1306" t="s">
        <v>3</v>
      </c>
      <c r="AT1306">
        <v>453.1</v>
      </c>
      <c r="AU1306" t="s">
        <v>3</v>
      </c>
      <c r="AV1306">
        <v>1</v>
      </c>
      <c r="AW1306">
        <v>2</v>
      </c>
      <c r="AX1306">
        <v>33037507</v>
      </c>
      <c r="AY1306">
        <v>1</v>
      </c>
      <c r="AZ1306">
        <v>0</v>
      </c>
      <c r="BA1306">
        <v>1240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CX1306">
        <f>Y1306*Source!I505</f>
        <v>1.8124000000000002</v>
      </c>
      <c r="CY1306">
        <f>AD1306</f>
        <v>0</v>
      </c>
      <c r="CZ1306">
        <f>AH1306</f>
        <v>0</v>
      </c>
      <c r="DA1306">
        <f>AL1306</f>
        <v>1</v>
      </c>
      <c r="DB1306">
        <v>0</v>
      </c>
    </row>
    <row r="1307" spans="1:106" x14ac:dyDescent="0.2">
      <c r="A1307">
        <f>ROW(Source!A505)</f>
        <v>505</v>
      </c>
      <c r="B1307">
        <v>33034105</v>
      </c>
      <c r="C1307">
        <v>33037491</v>
      </c>
      <c r="D1307">
        <v>32517073</v>
      </c>
      <c r="E1307">
        <v>1</v>
      </c>
      <c r="F1307">
        <v>1</v>
      </c>
      <c r="G1307">
        <v>19</v>
      </c>
      <c r="H1307">
        <v>2</v>
      </c>
      <c r="I1307" t="s">
        <v>805</v>
      </c>
      <c r="J1307" t="s">
        <v>806</v>
      </c>
      <c r="K1307" t="s">
        <v>807</v>
      </c>
      <c r="L1307">
        <v>1368</v>
      </c>
      <c r="N1307">
        <v>1011</v>
      </c>
      <c r="O1307" t="s">
        <v>801</v>
      </c>
      <c r="P1307" t="s">
        <v>801</v>
      </c>
      <c r="Q1307">
        <v>1</v>
      </c>
      <c r="W1307">
        <v>0</v>
      </c>
      <c r="X1307">
        <v>-865246060</v>
      </c>
      <c r="Y1307">
        <v>1.38</v>
      </c>
      <c r="AA1307">
        <v>0</v>
      </c>
      <c r="AB1307">
        <v>3.37</v>
      </c>
      <c r="AC1307">
        <v>0.85</v>
      </c>
      <c r="AD1307">
        <v>0</v>
      </c>
      <c r="AE1307">
        <v>0</v>
      </c>
      <c r="AF1307">
        <v>3.37</v>
      </c>
      <c r="AG1307">
        <v>0.85</v>
      </c>
      <c r="AH1307">
        <v>0</v>
      </c>
      <c r="AI1307">
        <v>1</v>
      </c>
      <c r="AJ1307">
        <v>1</v>
      </c>
      <c r="AK1307">
        <v>1</v>
      </c>
      <c r="AL1307">
        <v>1</v>
      </c>
      <c r="AN1307">
        <v>0</v>
      </c>
      <c r="AO1307">
        <v>1</v>
      </c>
      <c r="AP1307">
        <v>0</v>
      </c>
      <c r="AQ1307">
        <v>0</v>
      </c>
      <c r="AR1307">
        <v>0</v>
      </c>
      <c r="AS1307" t="s">
        <v>3</v>
      </c>
      <c r="AT1307">
        <v>1.38</v>
      </c>
      <c r="AU1307" t="s">
        <v>3</v>
      </c>
      <c r="AV1307">
        <v>0</v>
      </c>
      <c r="AW1307">
        <v>2</v>
      </c>
      <c r="AX1307">
        <v>33037508</v>
      </c>
      <c r="AY1307">
        <v>1</v>
      </c>
      <c r="AZ1307">
        <v>0</v>
      </c>
      <c r="BA1307">
        <v>1241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CX1307">
        <f>Y1307*Source!I505</f>
        <v>5.5199999999999997E-3</v>
      </c>
      <c r="CY1307">
        <f>AB1307</f>
        <v>3.37</v>
      </c>
      <c r="CZ1307">
        <f>AF1307</f>
        <v>3.37</v>
      </c>
      <c r="DA1307">
        <f>AJ1307</f>
        <v>1</v>
      </c>
      <c r="DB1307">
        <v>0</v>
      </c>
    </row>
    <row r="1308" spans="1:106" x14ac:dyDescent="0.2">
      <c r="A1308">
        <f>ROW(Source!A505)</f>
        <v>505</v>
      </c>
      <c r="B1308">
        <v>33034105</v>
      </c>
      <c r="C1308">
        <v>33037491</v>
      </c>
      <c r="D1308">
        <v>32516433</v>
      </c>
      <c r="E1308">
        <v>1</v>
      </c>
      <c r="F1308">
        <v>1</v>
      </c>
      <c r="G1308">
        <v>19</v>
      </c>
      <c r="H1308">
        <v>2</v>
      </c>
      <c r="I1308" t="s">
        <v>808</v>
      </c>
      <c r="J1308" t="s">
        <v>809</v>
      </c>
      <c r="K1308" t="s">
        <v>810</v>
      </c>
      <c r="L1308">
        <v>1368</v>
      </c>
      <c r="N1308">
        <v>1011</v>
      </c>
      <c r="O1308" t="s">
        <v>801</v>
      </c>
      <c r="P1308" t="s">
        <v>801</v>
      </c>
      <c r="Q1308">
        <v>1</v>
      </c>
      <c r="W1308">
        <v>0</v>
      </c>
      <c r="X1308">
        <v>1483315828</v>
      </c>
      <c r="Y1308">
        <v>0.31</v>
      </c>
      <c r="AA1308">
        <v>0</v>
      </c>
      <c r="AB1308">
        <v>566.44000000000005</v>
      </c>
      <c r="AC1308">
        <v>281.27999999999997</v>
      </c>
      <c r="AD1308">
        <v>0</v>
      </c>
      <c r="AE1308">
        <v>0</v>
      </c>
      <c r="AF1308">
        <v>566.44000000000005</v>
      </c>
      <c r="AG1308">
        <v>281.27999999999997</v>
      </c>
      <c r="AH1308">
        <v>0</v>
      </c>
      <c r="AI1308">
        <v>1</v>
      </c>
      <c r="AJ1308">
        <v>1</v>
      </c>
      <c r="AK1308">
        <v>1</v>
      </c>
      <c r="AL1308">
        <v>1</v>
      </c>
      <c r="AN1308">
        <v>0</v>
      </c>
      <c r="AO1308">
        <v>1</v>
      </c>
      <c r="AP1308">
        <v>0</v>
      </c>
      <c r="AQ1308">
        <v>0</v>
      </c>
      <c r="AR1308">
        <v>0</v>
      </c>
      <c r="AS1308" t="s">
        <v>3</v>
      </c>
      <c r="AT1308">
        <v>0.31</v>
      </c>
      <c r="AU1308" t="s">
        <v>3</v>
      </c>
      <c r="AV1308">
        <v>0</v>
      </c>
      <c r="AW1308">
        <v>2</v>
      </c>
      <c r="AX1308">
        <v>33037509</v>
      </c>
      <c r="AY1308">
        <v>1</v>
      </c>
      <c r="AZ1308">
        <v>0</v>
      </c>
      <c r="BA1308">
        <v>1242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CX1308">
        <f>Y1308*Source!I505</f>
        <v>1.24E-3</v>
      </c>
      <c r="CY1308">
        <f>AB1308</f>
        <v>566.44000000000005</v>
      </c>
      <c r="CZ1308">
        <f>AF1308</f>
        <v>566.44000000000005</v>
      </c>
      <c r="DA1308">
        <f>AJ1308</f>
        <v>1</v>
      </c>
      <c r="DB1308">
        <v>0</v>
      </c>
    </row>
    <row r="1309" spans="1:106" x14ac:dyDescent="0.2">
      <c r="A1309">
        <f>ROW(Source!A505)</f>
        <v>505</v>
      </c>
      <c r="B1309">
        <v>33034105</v>
      </c>
      <c r="C1309">
        <v>33037491</v>
      </c>
      <c r="D1309">
        <v>32516599</v>
      </c>
      <c r="E1309">
        <v>1</v>
      </c>
      <c r="F1309">
        <v>1</v>
      </c>
      <c r="G1309">
        <v>19</v>
      </c>
      <c r="H1309">
        <v>2</v>
      </c>
      <c r="I1309" t="s">
        <v>811</v>
      </c>
      <c r="J1309" t="s">
        <v>812</v>
      </c>
      <c r="K1309" t="s">
        <v>813</v>
      </c>
      <c r="L1309">
        <v>1368</v>
      </c>
      <c r="N1309">
        <v>1011</v>
      </c>
      <c r="O1309" t="s">
        <v>801</v>
      </c>
      <c r="P1309" t="s">
        <v>801</v>
      </c>
      <c r="Q1309">
        <v>1</v>
      </c>
      <c r="W1309">
        <v>0</v>
      </c>
      <c r="X1309">
        <v>47389749</v>
      </c>
      <c r="Y1309">
        <v>26.25</v>
      </c>
      <c r="AA1309">
        <v>0</v>
      </c>
      <c r="AB1309">
        <v>9.7100000000000009</v>
      </c>
      <c r="AC1309">
        <v>2.25</v>
      </c>
      <c r="AD1309">
        <v>0</v>
      </c>
      <c r="AE1309">
        <v>0</v>
      </c>
      <c r="AF1309">
        <v>9.7100000000000009</v>
      </c>
      <c r="AG1309">
        <v>2.25</v>
      </c>
      <c r="AH1309">
        <v>0</v>
      </c>
      <c r="AI1309">
        <v>1</v>
      </c>
      <c r="AJ1309">
        <v>1</v>
      </c>
      <c r="AK1309">
        <v>1</v>
      </c>
      <c r="AL1309">
        <v>1</v>
      </c>
      <c r="AN1309">
        <v>0</v>
      </c>
      <c r="AO1309">
        <v>1</v>
      </c>
      <c r="AP1309">
        <v>0</v>
      </c>
      <c r="AQ1309">
        <v>0</v>
      </c>
      <c r="AR1309">
        <v>0</v>
      </c>
      <c r="AS1309" t="s">
        <v>3</v>
      </c>
      <c r="AT1309">
        <v>26.25</v>
      </c>
      <c r="AU1309" t="s">
        <v>3</v>
      </c>
      <c r="AV1309">
        <v>0</v>
      </c>
      <c r="AW1309">
        <v>2</v>
      </c>
      <c r="AX1309">
        <v>33037510</v>
      </c>
      <c r="AY1309">
        <v>1</v>
      </c>
      <c r="AZ1309">
        <v>0</v>
      </c>
      <c r="BA1309">
        <v>1243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CX1309">
        <f>Y1309*Source!I505</f>
        <v>0.105</v>
      </c>
      <c r="CY1309">
        <f>AB1309</f>
        <v>9.7100000000000009</v>
      </c>
      <c r="CZ1309">
        <f>AF1309</f>
        <v>9.7100000000000009</v>
      </c>
      <c r="DA1309">
        <f>AJ1309</f>
        <v>1</v>
      </c>
      <c r="DB1309">
        <v>0</v>
      </c>
    </row>
    <row r="1310" spans="1:106" x14ac:dyDescent="0.2">
      <c r="A1310">
        <f>ROW(Source!A505)</f>
        <v>505</v>
      </c>
      <c r="B1310">
        <v>33034105</v>
      </c>
      <c r="C1310">
        <v>33037491</v>
      </c>
      <c r="D1310">
        <v>32517836</v>
      </c>
      <c r="E1310">
        <v>1</v>
      </c>
      <c r="F1310">
        <v>1</v>
      </c>
      <c r="G1310">
        <v>19</v>
      </c>
      <c r="H1310">
        <v>3</v>
      </c>
      <c r="I1310" t="s">
        <v>814</v>
      </c>
      <c r="J1310" t="s">
        <v>815</v>
      </c>
      <c r="K1310" t="s">
        <v>816</v>
      </c>
      <c r="L1310">
        <v>1348</v>
      </c>
      <c r="N1310">
        <v>1009</v>
      </c>
      <c r="O1310" t="s">
        <v>19</v>
      </c>
      <c r="P1310" t="s">
        <v>19</v>
      </c>
      <c r="Q1310">
        <v>1000</v>
      </c>
      <c r="W1310">
        <v>0</v>
      </c>
      <c r="X1310">
        <v>1571432467</v>
      </c>
      <c r="Y1310">
        <v>0.04</v>
      </c>
      <c r="AA1310">
        <v>31493.279999999999</v>
      </c>
      <c r="AB1310">
        <v>0</v>
      </c>
      <c r="AC1310">
        <v>0</v>
      </c>
      <c r="AD1310">
        <v>0</v>
      </c>
      <c r="AE1310">
        <v>31493.279999999999</v>
      </c>
      <c r="AF1310">
        <v>0</v>
      </c>
      <c r="AG1310">
        <v>0</v>
      </c>
      <c r="AH1310">
        <v>0</v>
      </c>
      <c r="AI1310">
        <v>1</v>
      </c>
      <c r="AJ1310">
        <v>1</v>
      </c>
      <c r="AK1310">
        <v>1</v>
      </c>
      <c r="AL1310">
        <v>1</v>
      </c>
      <c r="AN1310">
        <v>0</v>
      </c>
      <c r="AO1310">
        <v>1</v>
      </c>
      <c r="AP1310">
        <v>0</v>
      </c>
      <c r="AQ1310">
        <v>0</v>
      </c>
      <c r="AR1310">
        <v>0</v>
      </c>
      <c r="AS1310" t="s">
        <v>3</v>
      </c>
      <c r="AT1310">
        <v>0.04</v>
      </c>
      <c r="AU1310" t="s">
        <v>3</v>
      </c>
      <c r="AV1310">
        <v>0</v>
      </c>
      <c r="AW1310">
        <v>2</v>
      </c>
      <c r="AX1310">
        <v>33037511</v>
      </c>
      <c r="AY1310">
        <v>1</v>
      </c>
      <c r="AZ1310">
        <v>0</v>
      </c>
      <c r="BA1310">
        <v>1244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CX1310">
        <f>Y1310*Source!I505</f>
        <v>1.6000000000000001E-4</v>
      </c>
      <c r="CY1310">
        <f t="shared" ref="CY1310:CY1320" si="195">AA1310</f>
        <v>31493.279999999999</v>
      </c>
      <c r="CZ1310">
        <f t="shared" ref="CZ1310:CZ1320" si="196">AE1310</f>
        <v>31493.279999999999</v>
      </c>
      <c r="DA1310">
        <f t="shared" ref="DA1310:DA1320" si="197">AI1310</f>
        <v>1</v>
      </c>
      <c r="DB1310">
        <v>0</v>
      </c>
    </row>
    <row r="1311" spans="1:106" x14ac:dyDescent="0.2">
      <c r="A1311">
        <f>ROW(Source!A505)</f>
        <v>505</v>
      </c>
      <c r="B1311">
        <v>33034105</v>
      </c>
      <c r="C1311">
        <v>33037491</v>
      </c>
      <c r="D1311">
        <v>32518156</v>
      </c>
      <c r="E1311">
        <v>1</v>
      </c>
      <c r="F1311">
        <v>1</v>
      </c>
      <c r="G1311">
        <v>19</v>
      </c>
      <c r="H1311">
        <v>3</v>
      </c>
      <c r="I1311" t="s">
        <v>817</v>
      </c>
      <c r="J1311" t="s">
        <v>818</v>
      </c>
      <c r="K1311" t="s">
        <v>819</v>
      </c>
      <c r="L1311">
        <v>1348</v>
      </c>
      <c r="N1311">
        <v>1009</v>
      </c>
      <c r="O1311" t="s">
        <v>19</v>
      </c>
      <c r="P1311" t="s">
        <v>19</v>
      </c>
      <c r="Q1311">
        <v>1000</v>
      </c>
      <c r="W1311">
        <v>0</v>
      </c>
      <c r="X1311">
        <v>1574046373</v>
      </c>
      <c r="Y1311">
        <v>3.6999999999999998E-2</v>
      </c>
      <c r="AA1311">
        <v>45454.3</v>
      </c>
      <c r="AB1311">
        <v>0</v>
      </c>
      <c r="AC1311">
        <v>0</v>
      </c>
      <c r="AD1311">
        <v>0</v>
      </c>
      <c r="AE1311">
        <v>45454.3</v>
      </c>
      <c r="AF1311">
        <v>0</v>
      </c>
      <c r="AG1311">
        <v>0</v>
      </c>
      <c r="AH1311">
        <v>0</v>
      </c>
      <c r="AI1311">
        <v>1</v>
      </c>
      <c r="AJ1311">
        <v>1</v>
      </c>
      <c r="AK1311">
        <v>1</v>
      </c>
      <c r="AL1311">
        <v>1</v>
      </c>
      <c r="AN1311">
        <v>0</v>
      </c>
      <c r="AO1311">
        <v>1</v>
      </c>
      <c r="AP1311">
        <v>0</v>
      </c>
      <c r="AQ1311">
        <v>0</v>
      </c>
      <c r="AR1311">
        <v>0</v>
      </c>
      <c r="AS1311" t="s">
        <v>3</v>
      </c>
      <c r="AT1311">
        <v>3.6999999999999998E-2</v>
      </c>
      <c r="AU1311" t="s">
        <v>3</v>
      </c>
      <c r="AV1311">
        <v>0</v>
      </c>
      <c r="AW1311">
        <v>2</v>
      </c>
      <c r="AX1311">
        <v>33037512</v>
      </c>
      <c r="AY1311">
        <v>1</v>
      </c>
      <c r="AZ1311">
        <v>0</v>
      </c>
      <c r="BA1311">
        <v>1245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CX1311">
        <f>Y1311*Source!I505</f>
        <v>1.4799999999999999E-4</v>
      </c>
      <c r="CY1311">
        <f t="shared" si="195"/>
        <v>45454.3</v>
      </c>
      <c r="CZ1311">
        <f t="shared" si="196"/>
        <v>45454.3</v>
      </c>
      <c r="DA1311">
        <f t="shared" si="197"/>
        <v>1</v>
      </c>
      <c r="DB1311">
        <v>0</v>
      </c>
    </row>
    <row r="1312" spans="1:106" x14ac:dyDescent="0.2">
      <c r="A1312">
        <f>ROW(Source!A505)</f>
        <v>505</v>
      </c>
      <c r="B1312">
        <v>33034105</v>
      </c>
      <c r="C1312">
        <v>33037491</v>
      </c>
      <c r="D1312">
        <v>32518894</v>
      </c>
      <c r="E1312">
        <v>1</v>
      </c>
      <c r="F1312">
        <v>1</v>
      </c>
      <c r="G1312">
        <v>19</v>
      </c>
      <c r="H1312">
        <v>3</v>
      </c>
      <c r="I1312" t="s">
        <v>820</v>
      </c>
      <c r="J1312" t="s">
        <v>821</v>
      </c>
      <c r="K1312" t="s">
        <v>822</v>
      </c>
      <c r="L1312">
        <v>1327</v>
      </c>
      <c r="N1312">
        <v>1005</v>
      </c>
      <c r="O1312" t="s">
        <v>823</v>
      </c>
      <c r="P1312" t="s">
        <v>823</v>
      </c>
      <c r="Q1312">
        <v>1</v>
      </c>
      <c r="W1312">
        <v>0</v>
      </c>
      <c r="X1312">
        <v>-1132375348</v>
      </c>
      <c r="Y1312">
        <v>5.6</v>
      </c>
      <c r="AA1312">
        <v>63.78</v>
      </c>
      <c r="AB1312">
        <v>0</v>
      </c>
      <c r="AC1312">
        <v>0</v>
      </c>
      <c r="AD1312">
        <v>0</v>
      </c>
      <c r="AE1312">
        <v>63.78</v>
      </c>
      <c r="AF1312">
        <v>0</v>
      </c>
      <c r="AG1312">
        <v>0</v>
      </c>
      <c r="AH1312">
        <v>0</v>
      </c>
      <c r="AI1312">
        <v>1</v>
      </c>
      <c r="AJ1312">
        <v>1</v>
      </c>
      <c r="AK1312">
        <v>1</v>
      </c>
      <c r="AL1312">
        <v>1</v>
      </c>
      <c r="AN1312">
        <v>0</v>
      </c>
      <c r="AO1312">
        <v>1</v>
      </c>
      <c r="AP1312">
        <v>0</v>
      </c>
      <c r="AQ1312">
        <v>0</v>
      </c>
      <c r="AR1312">
        <v>0</v>
      </c>
      <c r="AS1312" t="s">
        <v>3</v>
      </c>
      <c r="AT1312">
        <v>5.6</v>
      </c>
      <c r="AU1312" t="s">
        <v>3</v>
      </c>
      <c r="AV1312">
        <v>0</v>
      </c>
      <c r="AW1312">
        <v>2</v>
      </c>
      <c r="AX1312">
        <v>33037514</v>
      </c>
      <c r="AY1312">
        <v>1</v>
      </c>
      <c r="AZ1312">
        <v>0</v>
      </c>
      <c r="BA1312">
        <v>1246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CX1312">
        <f>Y1312*Source!I505</f>
        <v>2.24E-2</v>
      </c>
      <c r="CY1312">
        <f t="shared" si="195"/>
        <v>63.78</v>
      </c>
      <c r="CZ1312">
        <f t="shared" si="196"/>
        <v>63.78</v>
      </c>
      <c r="DA1312">
        <f t="shared" si="197"/>
        <v>1</v>
      </c>
      <c r="DB1312">
        <v>0</v>
      </c>
    </row>
    <row r="1313" spans="1:106" x14ac:dyDescent="0.2">
      <c r="A1313">
        <f>ROW(Source!A505)</f>
        <v>505</v>
      </c>
      <c r="B1313">
        <v>33034105</v>
      </c>
      <c r="C1313">
        <v>33037491</v>
      </c>
      <c r="D1313">
        <v>32517311</v>
      </c>
      <c r="E1313">
        <v>1</v>
      </c>
      <c r="F1313">
        <v>1</v>
      </c>
      <c r="G1313">
        <v>19</v>
      </c>
      <c r="H1313">
        <v>3</v>
      </c>
      <c r="I1313" t="s">
        <v>824</v>
      </c>
      <c r="J1313" t="s">
        <v>825</v>
      </c>
      <c r="K1313" t="s">
        <v>826</v>
      </c>
      <c r="L1313">
        <v>1348</v>
      </c>
      <c r="N1313">
        <v>1009</v>
      </c>
      <c r="O1313" t="s">
        <v>19</v>
      </c>
      <c r="P1313" t="s">
        <v>19</v>
      </c>
      <c r="Q1313">
        <v>1000</v>
      </c>
      <c r="W1313">
        <v>0</v>
      </c>
      <c r="X1313">
        <v>1471527661</v>
      </c>
      <c r="Y1313">
        <v>0.05</v>
      </c>
      <c r="AA1313">
        <v>4752.91</v>
      </c>
      <c r="AB1313">
        <v>0</v>
      </c>
      <c r="AC1313">
        <v>0</v>
      </c>
      <c r="AD1313">
        <v>0</v>
      </c>
      <c r="AE1313">
        <v>4752.91</v>
      </c>
      <c r="AF1313">
        <v>0</v>
      </c>
      <c r="AG1313">
        <v>0</v>
      </c>
      <c r="AH1313">
        <v>0</v>
      </c>
      <c r="AI1313">
        <v>1</v>
      </c>
      <c r="AJ1313">
        <v>1</v>
      </c>
      <c r="AK1313">
        <v>1</v>
      </c>
      <c r="AL1313">
        <v>1</v>
      </c>
      <c r="AN1313">
        <v>0</v>
      </c>
      <c r="AO1313">
        <v>1</v>
      </c>
      <c r="AP1313">
        <v>0</v>
      </c>
      <c r="AQ1313">
        <v>0</v>
      </c>
      <c r="AR1313">
        <v>0</v>
      </c>
      <c r="AS1313" t="s">
        <v>3</v>
      </c>
      <c r="AT1313">
        <v>0.05</v>
      </c>
      <c r="AU1313" t="s">
        <v>3</v>
      </c>
      <c r="AV1313">
        <v>0</v>
      </c>
      <c r="AW1313">
        <v>2</v>
      </c>
      <c r="AX1313">
        <v>33037513</v>
      </c>
      <c r="AY1313">
        <v>1</v>
      </c>
      <c r="AZ1313">
        <v>0</v>
      </c>
      <c r="BA1313">
        <v>1247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CX1313">
        <f>Y1313*Source!I505</f>
        <v>2.0000000000000001E-4</v>
      </c>
      <c r="CY1313">
        <f t="shared" si="195"/>
        <v>4752.91</v>
      </c>
      <c r="CZ1313">
        <f t="shared" si="196"/>
        <v>4752.91</v>
      </c>
      <c r="DA1313">
        <f t="shared" si="197"/>
        <v>1</v>
      </c>
      <c r="DB1313">
        <v>0</v>
      </c>
    </row>
    <row r="1314" spans="1:106" x14ac:dyDescent="0.2">
      <c r="A1314">
        <f>ROW(Source!A505)</f>
        <v>505</v>
      </c>
      <c r="B1314">
        <v>33034105</v>
      </c>
      <c r="C1314">
        <v>33037491</v>
      </c>
      <c r="D1314">
        <v>32519061</v>
      </c>
      <c r="E1314">
        <v>1</v>
      </c>
      <c r="F1314">
        <v>1</v>
      </c>
      <c r="G1314">
        <v>19</v>
      </c>
      <c r="H1314">
        <v>3</v>
      </c>
      <c r="I1314" t="s">
        <v>827</v>
      </c>
      <c r="J1314" t="s">
        <v>828</v>
      </c>
      <c r="K1314" t="s">
        <v>829</v>
      </c>
      <c r="L1314">
        <v>1339</v>
      </c>
      <c r="N1314">
        <v>1007</v>
      </c>
      <c r="O1314" t="s">
        <v>830</v>
      </c>
      <c r="P1314" t="s">
        <v>830</v>
      </c>
      <c r="Q1314">
        <v>1</v>
      </c>
      <c r="W1314">
        <v>0</v>
      </c>
      <c r="X1314">
        <v>1653821073</v>
      </c>
      <c r="Y1314">
        <v>1.75</v>
      </c>
      <c r="AA1314">
        <v>29.98</v>
      </c>
      <c r="AB1314">
        <v>0</v>
      </c>
      <c r="AC1314">
        <v>0</v>
      </c>
      <c r="AD1314">
        <v>0</v>
      </c>
      <c r="AE1314">
        <v>29.98</v>
      </c>
      <c r="AF1314">
        <v>0</v>
      </c>
      <c r="AG1314">
        <v>0</v>
      </c>
      <c r="AH1314">
        <v>0</v>
      </c>
      <c r="AI1314">
        <v>1</v>
      </c>
      <c r="AJ1314">
        <v>1</v>
      </c>
      <c r="AK1314">
        <v>1</v>
      </c>
      <c r="AL1314">
        <v>1</v>
      </c>
      <c r="AN1314">
        <v>0</v>
      </c>
      <c r="AO1314">
        <v>1</v>
      </c>
      <c r="AP1314">
        <v>0</v>
      </c>
      <c r="AQ1314">
        <v>0</v>
      </c>
      <c r="AR1314">
        <v>0</v>
      </c>
      <c r="AS1314" t="s">
        <v>3</v>
      </c>
      <c r="AT1314">
        <v>1.75</v>
      </c>
      <c r="AU1314" t="s">
        <v>3</v>
      </c>
      <c r="AV1314">
        <v>0</v>
      </c>
      <c r="AW1314">
        <v>2</v>
      </c>
      <c r="AX1314">
        <v>33037515</v>
      </c>
      <c r="AY1314">
        <v>1</v>
      </c>
      <c r="AZ1314">
        <v>0</v>
      </c>
      <c r="BA1314">
        <v>1248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CX1314">
        <f>Y1314*Source!I505</f>
        <v>7.0000000000000001E-3</v>
      </c>
      <c r="CY1314">
        <f t="shared" si="195"/>
        <v>29.98</v>
      </c>
      <c r="CZ1314">
        <f t="shared" si="196"/>
        <v>29.98</v>
      </c>
      <c r="DA1314">
        <f t="shared" si="197"/>
        <v>1</v>
      </c>
      <c r="DB1314">
        <v>0</v>
      </c>
    </row>
    <row r="1315" spans="1:106" x14ac:dyDescent="0.2">
      <c r="A1315">
        <f>ROW(Source!A505)</f>
        <v>505</v>
      </c>
      <c r="B1315">
        <v>33034105</v>
      </c>
      <c r="C1315">
        <v>33037491</v>
      </c>
      <c r="D1315">
        <v>32517740</v>
      </c>
      <c r="E1315">
        <v>1</v>
      </c>
      <c r="F1315">
        <v>1</v>
      </c>
      <c r="G1315">
        <v>19</v>
      </c>
      <c r="H1315">
        <v>3</v>
      </c>
      <c r="I1315" t="s">
        <v>831</v>
      </c>
      <c r="J1315" t="s">
        <v>832</v>
      </c>
      <c r="K1315" t="s">
        <v>833</v>
      </c>
      <c r="L1315">
        <v>1339</v>
      </c>
      <c r="N1315">
        <v>1007</v>
      </c>
      <c r="O1315" t="s">
        <v>830</v>
      </c>
      <c r="P1315" t="s">
        <v>830</v>
      </c>
      <c r="Q1315">
        <v>1</v>
      </c>
      <c r="W1315">
        <v>0</v>
      </c>
      <c r="X1315">
        <v>-86784973</v>
      </c>
      <c r="Y1315">
        <v>0.08</v>
      </c>
      <c r="AA1315">
        <v>4993.7</v>
      </c>
      <c r="AB1315">
        <v>0</v>
      </c>
      <c r="AC1315">
        <v>0</v>
      </c>
      <c r="AD1315">
        <v>0</v>
      </c>
      <c r="AE1315">
        <v>4993.7</v>
      </c>
      <c r="AF1315">
        <v>0</v>
      </c>
      <c r="AG1315">
        <v>0</v>
      </c>
      <c r="AH1315">
        <v>0</v>
      </c>
      <c r="AI1315">
        <v>1</v>
      </c>
      <c r="AJ1315">
        <v>1</v>
      </c>
      <c r="AK1315">
        <v>1</v>
      </c>
      <c r="AL1315">
        <v>1</v>
      </c>
      <c r="AN1315">
        <v>0</v>
      </c>
      <c r="AO1315">
        <v>1</v>
      </c>
      <c r="AP1315">
        <v>0</v>
      </c>
      <c r="AQ1315">
        <v>0</v>
      </c>
      <c r="AR1315">
        <v>0</v>
      </c>
      <c r="AS1315" t="s">
        <v>3</v>
      </c>
      <c r="AT1315">
        <v>0.08</v>
      </c>
      <c r="AU1315" t="s">
        <v>3</v>
      </c>
      <c r="AV1315">
        <v>0</v>
      </c>
      <c r="AW1315">
        <v>2</v>
      </c>
      <c r="AX1315">
        <v>33037516</v>
      </c>
      <c r="AY1315">
        <v>1</v>
      </c>
      <c r="AZ1315">
        <v>0</v>
      </c>
      <c r="BA1315">
        <v>1249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CX1315">
        <f>Y1315*Source!I505</f>
        <v>3.2000000000000003E-4</v>
      </c>
      <c r="CY1315">
        <f t="shared" si="195"/>
        <v>4993.7</v>
      </c>
      <c r="CZ1315">
        <f t="shared" si="196"/>
        <v>4993.7</v>
      </c>
      <c r="DA1315">
        <f t="shared" si="197"/>
        <v>1</v>
      </c>
      <c r="DB1315">
        <v>0</v>
      </c>
    </row>
    <row r="1316" spans="1:106" x14ac:dyDescent="0.2">
      <c r="A1316">
        <f>ROW(Source!A505)</f>
        <v>505</v>
      </c>
      <c r="B1316">
        <v>33034105</v>
      </c>
      <c r="C1316">
        <v>33037491</v>
      </c>
      <c r="D1316">
        <v>32517729</v>
      </c>
      <c r="E1316">
        <v>1</v>
      </c>
      <c r="F1316">
        <v>1</v>
      </c>
      <c r="G1316">
        <v>19</v>
      </c>
      <c r="H1316">
        <v>3</v>
      </c>
      <c r="I1316" t="s">
        <v>834</v>
      </c>
      <c r="J1316" t="s">
        <v>835</v>
      </c>
      <c r="K1316" t="s">
        <v>836</v>
      </c>
      <c r="L1316">
        <v>1339</v>
      </c>
      <c r="N1316">
        <v>1007</v>
      </c>
      <c r="O1316" t="s">
        <v>830</v>
      </c>
      <c r="P1316" t="s">
        <v>830</v>
      </c>
      <c r="Q1316">
        <v>1</v>
      </c>
      <c r="W1316">
        <v>0</v>
      </c>
      <c r="X1316">
        <v>-36459073</v>
      </c>
      <c r="Y1316">
        <v>0.69</v>
      </c>
      <c r="AA1316">
        <v>3762.19</v>
      </c>
      <c r="AB1316">
        <v>0</v>
      </c>
      <c r="AC1316">
        <v>0</v>
      </c>
      <c r="AD1316">
        <v>0</v>
      </c>
      <c r="AE1316">
        <v>3762.19</v>
      </c>
      <c r="AF1316">
        <v>0</v>
      </c>
      <c r="AG1316">
        <v>0</v>
      </c>
      <c r="AH1316">
        <v>0</v>
      </c>
      <c r="AI1316">
        <v>1</v>
      </c>
      <c r="AJ1316">
        <v>1</v>
      </c>
      <c r="AK1316">
        <v>1</v>
      </c>
      <c r="AL1316">
        <v>1</v>
      </c>
      <c r="AN1316">
        <v>0</v>
      </c>
      <c r="AO1316">
        <v>1</v>
      </c>
      <c r="AP1316">
        <v>0</v>
      </c>
      <c r="AQ1316">
        <v>0</v>
      </c>
      <c r="AR1316">
        <v>0</v>
      </c>
      <c r="AS1316" t="s">
        <v>3</v>
      </c>
      <c r="AT1316">
        <v>0.69</v>
      </c>
      <c r="AU1316" t="s">
        <v>3</v>
      </c>
      <c r="AV1316">
        <v>0</v>
      </c>
      <c r="AW1316">
        <v>2</v>
      </c>
      <c r="AX1316">
        <v>33037517</v>
      </c>
      <c r="AY1316">
        <v>1</v>
      </c>
      <c r="AZ1316">
        <v>0</v>
      </c>
      <c r="BA1316">
        <v>1250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CX1316">
        <f>Y1316*Source!I505</f>
        <v>2.7599999999999999E-3</v>
      </c>
      <c r="CY1316">
        <f t="shared" si="195"/>
        <v>3762.19</v>
      </c>
      <c r="CZ1316">
        <f t="shared" si="196"/>
        <v>3762.19</v>
      </c>
      <c r="DA1316">
        <f t="shared" si="197"/>
        <v>1</v>
      </c>
      <c r="DB1316">
        <v>0</v>
      </c>
    </row>
    <row r="1317" spans="1:106" x14ac:dyDescent="0.2">
      <c r="A1317">
        <f>ROW(Source!A505)</f>
        <v>505</v>
      </c>
      <c r="B1317">
        <v>33034105</v>
      </c>
      <c r="C1317">
        <v>33037491</v>
      </c>
      <c r="D1317">
        <v>32517783</v>
      </c>
      <c r="E1317">
        <v>1</v>
      </c>
      <c r="F1317">
        <v>1</v>
      </c>
      <c r="G1317">
        <v>19</v>
      </c>
      <c r="H1317">
        <v>3</v>
      </c>
      <c r="I1317" t="s">
        <v>837</v>
      </c>
      <c r="J1317" t="s">
        <v>838</v>
      </c>
      <c r="K1317" t="s">
        <v>839</v>
      </c>
      <c r="L1317">
        <v>1339</v>
      </c>
      <c r="N1317">
        <v>1007</v>
      </c>
      <c r="O1317" t="s">
        <v>830</v>
      </c>
      <c r="P1317" t="s">
        <v>830</v>
      </c>
      <c r="Q1317">
        <v>1</v>
      </c>
      <c r="W1317">
        <v>0</v>
      </c>
      <c r="X1317">
        <v>-1282603236</v>
      </c>
      <c r="Y1317">
        <v>0.2</v>
      </c>
      <c r="AA1317">
        <v>5631.96</v>
      </c>
      <c r="AB1317">
        <v>0</v>
      </c>
      <c r="AC1317">
        <v>0</v>
      </c>
      <c r="AD1317">
        <v>0</v>
      </c>
      <c r="AE1317">
        <v>5631.96</v>
      </c>
      <c r="AF1317">
        <v>0</v>
      </c>
      <c r="AG1317">
        <v>0</v>
      </c>
      <c r="AH1317">
        <v>0</v>
      </c>
      <c r="AI1317">
        <v>1</v>
      </c>
      <c r="AJ1317">
        <v>1</v>
      </c>
      <c r="AK1317">
        <v>1</v>
      </c>
      <c r="AL1317">
        <v>1</v>
      </c>
      <c r="AN1317">
        <v>0</v>
      </c>
      <c r="AO1317">
        <v>1</v>
      </c>
      <c r="AP1317">
        <v>0</v>
      </c>
      <c r="AQ1317">
        <v>0</v>
      </c>
      <c r="AR1317">
        <v>0</v>
      </c>
      <c r="AS1317" t="s">
        <v>3</v>
      </c>
      <c r="AT1317">
        <v>0.2</v>
      </c>
      <c r="AU1317" t="s">
        <v>3</v>
      </c>
      <c r="AV1317">
        <v>0</v>
      </c>
      <c r="AW1317">
        <v>2</v>
      </c>
      <c r="AX1317">
        <v>33037518</v>
      </c>
      <c r="AY1317">
        <v>1</v>
      </c>
      <c r="AZ1317">
        <v>0</v>
      </c>
      <c r="BA1317">
        <v>1251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CX1317">
        <f>Y1317*Source!I505</f>
        <v>8.0000000000000004E-4</v>
      </c>
      <c r="CY1317">
        <f t="shared" si="195"/>
        <v>5631.96</v>
      </c>
      <c r="CZ1317">
        <f t="shared" si="196"/>
        <v>5631.96</v>
      </c>
      <c r="DA1317">
        <f t="shared" si="197"/>
        <v>1</v>
      </c>
      <c r="DB1317">
        <v>0</v>
      </c>
    </row>
    <row r="1318" spans="1:106" x14ac:dyDescent="0.2">
      <c r="A1318">
        <f>ROW(Source!A505)</f>
        <v>505</v>
      </c>
      <c r="B1318">
        <v>33034105</v>
      </c>
      <c r="C1318">
        <v>33037491</v>
      </c>
      <c r="D1318">
        <v>32517784</v>
      </c>
      <c r="E1318">
        <v>1</v>
      </c>
      <c r="F1318">
        <v>1</v>
      </c>
      <c r="G1318">
        <v>19</v>
      </c>
      <c r="H1318">
        <v>3</v>
      </c>
      <c r="I1318" t="s">
        <v>840</v>
      </c>
      <c r="J1318" t="s">
        <v>841</v>
      </c>
      <c r="K1318" t="s">
        <v>842</v>
      </c>
      <c r="L1318">
        <v>1339</v>
      </c>
      <c r="N1318">
        <v>1007</v>
      </c>
      <c r="O1318" t="s">
        <v>830</v>
      </c>
      <c r="P1318" t="s">
        <v>830</v>
      </c>
      <c r="Q1318">
        <v>1</v>
      </c>
      <c r="W1318">
        <v>0</v>
      </c>
      <c r="X1318">
        <v>966492149</v>
      </c>
      <c r="Y1318">
        <v>0.69</v>
      </c>
      <c r="AA1318">
        <v>5631.96</v>
      </c>
      <c r="AB1318">
        <v>0</v>
      </c>
      <c r="AC1318">
        <v>0</v>
      </c>
      <c r="AD1318">
        <v>0</v>
      </c>
      <c r="AE1318">
        <v>5631.96</v>
      </c>
      <c r="AF1318">
        <v>0</v>
      </c>
      <c r="AG1318">
        <v>0</v>
      </c>
      <c r="AH1318">
        <v>0</v>
      </c>
      <c r="AI1318">
        <v>1</v>
      </c>
      <c r="AJ1318">
        <v>1</v>
      </c>
      <c r="AK1318">
        <v>1</v>
      </c>
      <c r="AL1318">
        <v>1</v>
      </c>
      <c r="AN1318">
        <v>0</v>
      </c>
      <c r="AO1318">
        <v>1</v>
      </c>
      <c r="AP1318">
        <v>0</v>
      </c>
      <c r="AQ1318">
        <v>0</v>
      </c>
      <c r="AR1318">
        <v>0</v>
      </c>
      <c r="AS1318" t="s">
        <v>3</v>
      </c>
      <c r="AT1318">
        <v>0.69</v>
      </c>
      <c r="AU1318" t="s">
        <v>3</v>
      </c>
      <c r="AV1318">
        <v>0</v>
      </c>
      <c r="AW1318">
        <v>2</v>
      </c>
      <c r="AX1318">
        <v>33037519</v>
      </c>
      <c r="AY1318">
        <v>1</v>
      </c>
      <c r="AZ1318">
        <v>0</v>
      </c>
      <c r="BA1318">
        <v>1252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CX1318">
        <f>Y1318*Source!I505</f>
        <v>2.7599999999999999E-3</v>
      </c>
      <c r="CY1318">
        <f t="shared" si="195"/>
        <v>5631.96</v>
      </c>
      <c r="CZ1318">
        <f t="shared" si="196"/>
        <v>5631.96</v>
      </c>
      <c r="DA1318">
        <f t="shared" si="197"/>
        <v>1</v>
      </c>
      <c r="DB1318">
        <v>0</v>
      </c>
    </row>
    <row r="1319" spans="1:106" x14ac:dyDescent="0.2">
      <c r="A1319">
        <f>ROW(Source!A505)</f>
        <v>505</v>
      </c>
      <c r="B1319">
        <v>33034105</v>
      </c>
      <c r="C1319">
        <v>33037491</v>
      </c>
      <c r="D1319">
        <v>32519911</v>
      </c>
      <c r="E1319">
        <v>1</v>
      </c>
      <c r="F1319">
        <v>1</v>
      </c>
      <c r="G1319">
        <v>19</v>
      </c>
      <c r="H1319">
        <v>3</v>
      </c>
      <c r="I1319" t="s">
        <v>843</v>
      </c>
      <c r="J1319" t="s">
        <v>844</v>
      </c>
      <c r="K1319" t="s">
        <v>845</v>
      </c>
      <c r="L1319">
        <v>1339</v>
      </c>
      <c r="N1319">
        <v>1007</v>
      </c>
      <c r="O1319" t="s">
        <v>830</v>
      </c>
      <c r="P1319" t="s">
        <v>830</v>
      </c>
      <c r="Q1319">
        <v>1</v>
      </c>
      <c r="W1319">
        <v>0</v>
      </c>
      <c r="X1319">
        <v>-1613524913</v>
      </c>
      <c r="Y1319">
        <v>102</v>
      </c>
      <c r="AA1319">
        <v>3195.93</v>
      </c>
      <c r="AB1319">
        <v>0</v>
      </c>
      <c r="AC1319">
        <v>0</v>
      </c>
      <c r="AD1319">
        <v>0</v>
      </c>
      <c r="AE1319">
        <v>3195.93</v>
      </c>
      <c r="AF1319">
        <v>0</v>
      </c>
      <c r="AG1319">
        <v>0</v>
      </c>
      <c r="AH1319">
        <v>0</v>
      </c>
      <c r="AI1319">
        <v>1</v>
      </c>
      <c r="AJ1319">
        <v>1</v>
      </c>
      <c r="AK1319">
        <v>1</v>
      </c>
      <c r="AL1319">
        <v>1</v>
      </c>
      <c r="AN1319">
        <v>0</v>
      </c>
      <c r="AO1319">
        <v>1</v>
      </c>
      <c r="AP1319">
        <v>0</v>
      </c>
      <c r="AQ1319">
        <v>0</v>
      </c>
      <c r="AR1319">
        <v>0</v>
      </c>
      <c r="AS1319" t="s">
        <v>3</v>
      </c>
      <c r="AT1319">
        <v>102</v>
      </c>
      <c r="AU1319" t="s">
        <v>3</v>
      </c>
      <c r="AV1319">
        <v>0</v>
      </c>
      <c r="AW1319">
        <v>2</v>
      </c>
      <c r="AX1319">
        <v>33037520</v>
      </c>
      <c r="AY1319">
        <v>1</v>
      </c>
      <c r="AZ1319">
        <v>0</v>
      </c>
      <c r="BA1319">
        <v>1253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CX1319">
        <f>Y1319*Source!I505</f>
        <v>0.40800000000000003</v>
      </c>
      <c r="CY1319">
        <f t="shared" si="195"/>
        <v>3195.93</v>
      </c>
      <c r="CZ1319">
        <f t="shared" si="196"/>
        <v>3195.93</v>
      </c>
      <c r="DA1319">
        <f t="shared" si="197"/>
        <v>1</v>
      </c>
      <c r="DB1319">
        <v>0</v>
      </c>
    </row>
    <row r="1320" spans="1:106" x14ac:dyDescent="0.2">
      <c r="A1320">
        <f>ROW(Source!A505)</f>
        <v>505</v>
      </c>
      <c r="B1320">
        <v>33034105</v>
      </c>
      <c r="C1320">
        <v>33037491</v>
      </c>
      <c r="D1320">
        <v>32521663</v>
      </c>
      <c r="E1320">
        <v>1</v>
      </c>
      <c r="F1320">
        <v>1</v>
      </c>
      <c r="G1320">
        <v>19</v>
      </c>
      <c r="H1320">
        <v>3</v>
      </c>
      <c r="I1320" t="s">
        <v>846</v>
      </c>
      <c r="J1320" t="s">
        <v>847</v>
      </c>
      <c r="K1320" t="s">
        <v>848</v>
      </c>
      <c r="L1320">
        <v>1327</v>
      </c>
      <c r="N1320">
        <v>1005</v>
      </c>
      <c r="O1320" t="s">
        <v>823</v>
      </c>
      <c r="P1320" t="s">
        <v>823</v>
      </c>
      <c r="Q1320">
        <v>1</v>
      </c>
      <c r="W1320">
        <v>0</v>
      </c>
      <c r="X1320">
        <v>603730207</v>
      </c>
      <c r="Y1320">
        <v>49.5</v>
      </c>
      <c r="AA1320">
        <v>207.09</v>
      </c>
      <c r="AB1320">
        <v>0</v>
      </c>
      <c r="AC1320">
        <v>0</v>
      </c>
      <c r="AD1320">
        <v>0</v>
      </c>
      <c r="AE1320">
        <v>207.09</v>
      </c>
      <c r="AF1320">
        <v>0</v>
      </c>
      <c r="AG1320">
        <v>0</v>
      </c>
      <c r="AH1320">
        <v>0</v>
      </c>
      <c r="AI1320">
        <v>1</v>
      </c>
      <c r="AJ1320">
        <v>1</v>
      </c>
      <c r="AK1320">
        <v>1</v>
      </c>
      <c r="AL1320">
        <v>1</v>
      </c>
      <c r="AN1320">
        <v>0</v>
      </c>
      <c r="AO1320">
        <v>1</v>
      </c>
      <c r="AP1320">
        <v>0</v>
      </c>
      <c r="AQ1320">
        <v>0</v>
      </c>
      <c r="AR1320">
        <v>0</v>
      </c>
      <c r="AS1320" t="s">
        <v>3</v>
      </c>
      <c r="AT1320">
        <v>49.5</v>
      </c>
      <c r="AU1320" t="s">
        <v>3</v>
      </c>
      <c r="AV1320">
        <v>0</v>
      </c>
      <c r="AW1320">
        <v>2</v>
      </c>
      <c r="AX1320">
        <v>33037521</v>
      </c>
      <c r="AY1320">
        <v>1</v>
      </c>
      <c r="AZ1320">
        <v>0</v>
      </c>
      <c r="BA1320">
        <v>1254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CX1320">
        <f>Y1320*Source!I505</f>
        <v>0.19800000000000001</v>
      </c>
      <c r="CY1320">
        <f t="shared" si="195"/>
        <v>207.09</v>
      </c>
      <c r="CZ1320">
        <f t="shared" si="196"/>
        <v>207.09</v>
      </c>
      <c r="DA1320">
        <f t="shared" si="197"/>
        <v>1</v>
      </c>
      <c r="DB1320">
        <v>0</v>
      </c>
    </row>
    <row r="1321" spans="1:106" x14ac:dyDescent="0.2">
      <c r="A1321">
        <f>ROW(Source!A545)</f>
        <v>545</v>
      </c>
      <c r="B1321">
        <v>33034105</v>
      </c>
      <c r="C1321">
        <v>33037525</v>
      </c>
      <c r="D1321">
        <v>32505425</v>
      </c>
      <c r="E1321">
        <v>19</v>
      </c>
      <c r="F1321">
        <v>1</v>
      </c>
      <c r="G1321">
        <v>19</v>
      </c>
      <c r="H1321">
        <v>1</v>
      </c>
      <c r="I1321" t="s">
        <v>795</v>
      </c>
      <c r="J1321" t="s">
        <v>3</v>
      </c>
      <c r="K1321" t="s">
        <v>796</v>
      </c>
      <c r="L1321">
        <v>1191</v>
      </c>
      <c r="N1321">
        <v>1013</v>
      </c>
      <c r="O1321" t="s">
        <v>797</v>
      </c>
      <c r="P1321" t="s">
        <v>797</v>
      </c>
      <c r="Q1321">
        <v>1</v>
      </c>
      <c r="W1321">
        <v>0</v>
      </c>
      <c r="X1321">
        <v>476480486</v>
      </c>
      <c r="Y1321">
        <v>36.11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1</v>
      </c>
      <c r="AJ1321">
        <v>1</v>
      </c>
      <c r="AK1321">
        <v>1</v>
      </c>
      <c r="AL1321">
        <v>1</v>
      </c>
      <c r="AN1321">
        <v>0</v>
      </c>
      <c r="AO1321">
        <v>1</v>
      </c>
      <c r="AP1321">
        <v>0</v>
      </c>
      <c r="AQ1321">
        <v>0</v>
      </c>
      <c r="AR1321">
        <v>0</v>
      </c>
      <c r="AS1321" t="s">
        <v>3</v>
      </c>
      <c r="AT1321">
        <v>36.11</v>
      </c>
      <c r="AU1321" t="s">
        <v>3</v>
      </c>
      <c r="AV1321">
        <v>1</v>
      </c>
      <c r="AW1321">
        <v>2</v>
      </c>
      <c r="AX1321">
        <v>33037531</v>
      </c>
      <c r="AY1321">
        <v>1</v>
      </c>
      <c r="AZ1321">
        <v>0</v>
      </c>
      <c r="BA1321">
        <v>1255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CX1321">
        <f>Y1321*Source!I545</f>
        <v>2.7764978999999999</v>
      </c>
      <c r="CY1321">
        <f>AD1321</f>
        <v>0</v>
      </c>
      <c r="CZ1321">
        <f>AH1321</f>
        <v>0</v>
      </c>
      <c r="DA1321">
        <f>AL1321</f>
        <v>1</v>
      </c>
      <c r="DB1321">
        <v>0</v>
      </c>
    </row>
    <row r="1322" spans="1:106" x14ac:dyDescent="0.2">
      <c r="A1322">
        <f>ROW(Source!A545)</f>
        <v>545</v>
      </c>
      <c r="B1322">
        <v>33034105</v>
      </c>
      <c r="C1322">
        <v>33037525</v>
      </c>
      <c r="D1322">
        <v>32516754</v>
      </c>
      <c r="E1322">
        <v>1</v>
      </c>
      <c r="F1322">
        <v>1</v>
      </c>
      <c r="G1322">
        <v>19</v>
      </c>
      <c r="H1322">
        <v>2</v>
      </c>
      <c r="I1322" t="s">
        <v>798</v>
      </c>
      <c r="J1322" t="s">
        <v>799</v>
      </c>
      <c r="K1322" t="s">
        <v>800</v>
      </c>
      <c r="L1322">
        <v>1368</v>
      </c>
      <c r="N1322">
        <v>1011</v>
      </c>
      <c r="O1322" t="s">
        <v>801</v>
      </c>
      <c r="P1322" t="s">
        <v>801</v>
      </c>
      <c r="Q1322">
        <v>1</v>
      </c>
      <c r="W1322">
        <v>0</v>
      </c>
      <c r="X1322">
        <v>-1683917449</v>
      </c>
      <c r="Y1322">
        <v>21.91</v>
      </c>
      <c r="AA1322">
        <v>0</v>
      </c>
      <c r="AB1322">
        <v>70.98</v>
      </c>
      <c r="AC1322">
        <v>6.52</v>
      </c>
      <c r="AD1322">
        <v>0</v>
      </c>
      <c r="AE1322">
        <v>0</v>
      </c>
      <c r="AF1322">
        <v>70.98</v>
      </c>
      <c r="AG1322">
        <v>6.52</v>
      </c>
      <c r="AH1322">
        <v>0</v>
      </c>
      <c r="AI1322">
        <v>1</v>
      </c>
      <c r="AJ1322">
        <v>1</v>
      </c>
      <c r="AK1322">
        <v>1</v>
      </c>
      <c r="AL1322">
        <v>1</v>
      </c>
      <c r="AN1322">
        <v>0</v>
      </c>
      <c r="AO1322">
        <v>1</v>
      </c>
      <c r="AP1322">
        <v>0</v>
      </c>
      <c r="AQ1322">
        <v>0</v>
      </c>
      <c r="AR1322">
        <v>0</v>
      </c>
      <c r="AS1322" t="s">
        <v>3</v>
      </c>
      <c r="AT1322">
        <v>21.91</v>
      </c>
      <c r="AU1322" t="s">
        <v>3</v>
      </c>
      <c r="AV1322">
        <v>0</v>
      </c>
      <c r="AW1322">
        <v>2</v>
      </c>
      <c r="AX1322">
        <v>33037532</v>
      </c>
      <c r="AY1322">
        <v>1</v>
      </c>
      <c r="AZ1322">
        <v>0</v>
      </c>
      <c r="BA1322">
        <v>1256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CX1322">
        <f>Y1322*Source!I545</f>
        <v>1.6846599</v>
      </c>
      <c r="CY1322">
        <f>AB1322</f>
        <v>70.98</v>
      </c>
      <c r="CZ1322">
        <f>AF1322</f>
        <v>70.98</v>
      </c>
      <c r="DA1322">
        <f>AJ1322</f>
        <v>1</v>
      </c>
      <c r="DB1322">
        <v>0</v>
      </c>
    </row>
    <row r="1323" spans="1:106" x14ac:dyDescent="0.2">
      <c r="A1323">
        <f>ROW(Source!A545)</f>
        <v>545</v>
      </c>
      <c r="B1323">
        <v>33034105</v>
      </c>
      <c r="C1323">
        <v>33037525</v>
      </c>
      <c r="D1323">
        <v>32518977</v>
      </c>
      <c r="E1323">
        <v>1</v>
      </c>
      <c r="F1323">
        <v>1</v>
      </c>
      <c r="G1323">
        <v>19</v>
      </c>
      <c r="H1323">
        <v>3</v>
      </c>
      <c r="I1323" t="s">
        <v>802</v>
      </c>
      <c r="J1323" t="s">
        <v>803</v>
      </c>
      <c r="K1323" t="s">
        <v>804</v>
      </c>
      <c r="L1323">
        <v>1348</v>
      </c>
      <c r="N1323">
        <v>1009</v>
      </c>
      <c r="O1323" t="s">
        <v>19</v>
      </c>
      <c r="P1323" t="s">
        <v>19</v>
      </c>
      <c r="Q1323">
        <v>1000</v>
      </c>
      <c r="W1323">
        <v>0</v>
      </c>
      <c r="X1323">
        <v>-1592467254</v>
      </c>
      <c r="Y1323">
        <v>0.03</v>
      </c>
      <c r="AA1323">
        <v>117442.26</v>
      </c>
      <c r="AB1323">
        <v>0</v>
      </c>
      <c r="AC1323">
        <v>0</v>
      </c>
      <c r="AD1323">
        <v>0</v>
      </c>
      <c r="AE1323">
        <v>117442.26</v>
      </c>
      <c r="AF1323">
        <v>0</v>
      </c>
      <c r="AG1323">
        <v>0</v>
      </c>
      <c r="AH1323">
        <v>0</v>
      </c>
      <c r="AI1323">
        <v>1</v>
      </c>
      <c r="AJ1323">
        <v>1</v>
      </c>
      <c r="AK1323">
        <v>1</v>
      </c>
      <c r="AL1323">
        <v>1</v>
      </c>
      <c r="AN1323">
        <v>0</v>
      </c>
      <c r="AO1323">
        <v>1</v>
      </c>
      <c r="AP1323">
        <v>0</v>
      </c>
      <c r="AQ1323">
        <v>0</v>
      </c>
      <c r="AR1323">
        <v>0</v>
      </c>
      <c r="AS1323" t="s">
        <v>3</v>
      </c>
      <c r="AT1323">
        <v>0.03</v>
      </c>
      <c r="AU1323" t="s">
        <v>3</v>
      </c>
      <c r="AV1323">
        <v>0</v>
      </c>
      <c r="AW1323">
        <v>2</v>
      </c>
      <c r="AX1323">
        <v>33037533</v>
      </c>
      <c r="AY1323">
        <v>1</v>
      </c>
      <c r="AZ1323">
        <v>0</v>
      </c>
      <c r="BA1323">
        <v>1257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CX1323">
        <f>Y1323*Source!I545</f>
        <v>2.3067000000000001E-3</v>
      </c>
      <c r="CY1323">
        <f>AA1323</f>
        <v>117442.26</v>
      </c>
      <c r="CZ1323">
        <f>AE1323</f>
        <v>117442.26</v>
      </c>
      <c r="DA1323">
        <f>AI1323</f>
        <v>1</v>
      </c>
      <c r="DB1323">
        <v>0</v>
      </c>
    </row>
    <row r="1324" spans="1:106" x14ac:dyDescent="0.2">
      <c r="A1324">
        <f>ROW(Source!A545)</f>
        <v>545</v>
      </c>
      <c r="B1324">
        <v>33034105</v>
      </c>
      <c r="C1324">
        <v>33037525</v>
      </c>
      <c r="D1324">
        <v>32520163</v>
      </c>
      <c r="E1324">
        <v>1</v>
      </c>
      <c r="F1324">
        <v>1</v>
      </c>
      <c r="G1324">
        <v>19</v>
      </c>
      <c r="H1324">
        <v>3</v>
      </c>
      <c r="I1324" t="s">
        <v>25</v>
      </c>
      <c r="J1324" t="s">
        <v>27</v>
      </c>
      <c r="K1324" t="s">
        <v>26</v>
      </c>
      <c r="L1324">
        <v>1348</v>
      </c>
      <c r="N1324">
        <v>1009</v>
      </c>
      <c r="O1324" t="s">
        <v>19</v>
      </c>
      <c r="P1324" t="s">
        <v>19</v>
      </c>
      <c r="Q1324">
        <v>1000</v>
      </c>
      <c r="W1324">
        <v>0</v>
      </c>
      <c r="X1324">
        <v>-1467733540</v>
      </c>
      <c r="Y1324">
        <v>1</v>
      </c>
      <c r="AA1324">
        <v>53410.15</v>
      </c>
      <c r="AB1324">
        <v>0</v>
      </c>
      <c r="AC1324">
        <v>0</v>
      </c>
      <c r="AD1324">
        <v>0</v>
      </c>
      <c r="AE1324">
        <v>53410.15</v>
      </c>
      <c r="AF1324">
        <v>0</v>
      </c>
      <c r="AG1324">
        <v>0</v>
      </c>
      <c r="AH1324">
        <v>0</v>
      </c>
      <c r="AI1324">
        <v>1</v>
      </c>
      <c r="AJ1324">
        <v>1</v>
      </c>
      <c r="AK1324">
        <v>1</v>
      </c>
      <c r="AL1324">
        <v>1</v>
      </c>
      <c r="AN1324">
        <v>0</v>
      </c>
      <c r="AO1324">
        <v>1</v>
      </c>
      <c r="AP1324">
        <v>0</v>
      </c>
      <c r="AQ1324">
        <v>0</v>
      </c>
      <c r="AR1324">
        <v>0</v>
      </c>
      <c r="AS1324" t="s">
        <v>3</v>
      </c>
      <c r="AT1324">
        <v>1</v>
      </c>
      <c r="AU1324" t="s">
        <v>3</v>
      </c>
      <c r="AV1324">
        <v>0</v>
      </c>
      <c r="AW1324">
        <v>2</v>
      </c>
      <c r="AX1324">
        <v>33037534</v>
      </c>
      <c r="AY1324">
        <v>1</v>
      </c>
      <c r="AZ1324">
        <v>0</v>
      </c>
      <c r="BA1324">
        <v>1258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CX1324">
        <f>Y1324*Source!I545</f>
        <v>7.689E-2</v>
      </c>
      <c r="CY1324">
        <f>AA1324</f>
        <v>53410.15</v>
      </c>
      <c r="CZ1324">
        <f>AE1324</f>
        <v>53410.15</v>
      </c>
      <c r="DA1324">
        <f>AI1324</f>
        <v>1</v>
      </c>
      <c r="DB1324">
        <v>0</v>
      </c>
    </row>
    <row r="1325" spans="1:106" x14ac:dyDescent="0.2">
      <c r="A1325">
        <f>ROW(Source!A545)</f>
        <v>545</v>
      </c>
      <c r="B1325">
        <v>33034105</v>
      </c>
      <c r="C1325">
        <v>33037525</v>
      </c>
      <c r="D1325">
        <v>32520163</v>
      </c>
      <c r="E1325">
        <v>1</v>
      </c>
      <c r="F1325">
        <v>1</v>
      </c>
      <c r="G1325">
        <v>19</v>
      </c>
      <c r="H1325">
        <v>3</v>
      </c>
      <c r="I1325" t="s">
        <v>25</v>
      </c>
      <c r="J1325" t="s">
        <v>27</v>
      </c>
      <c r="K1325" t="s">
        <v>26</v>
      </c>
      <c r="L1325">
        <v>1348</v>
      </c>
      <c r="N1325">
        <v>1009</v>
      </c>
      <c r="O1325" t="s">
        <v>19</v>
      </c>
      <c r="P1325" t="s">
        <v>19</v>
      </c>
      <c r="Q1325">
        <v>1000</v>
      </c>
      <c r="W1325">
        <v>0</v>
      </c>
      <c r="X1325">
        <v>-1467733540</v>
      </c>
      <c r="Y1325">
        <v>-1</v>
      </c>
      <c r="AA1325">
        <v>53410.15</v>
      </c>
      <c r="AB1325">
        <v>0</v>
      </c>
      <c r="AC1325">
        <v>0</v>
      </c>
      <c r="AD1325">
        <v>0</v>
      </c>
      <c r="AE1325">
        <v>53410.15</v>
      </c>
      <c r="AF1325">
        <v>0</v>
      </c>
      <c r="AG1325">
        <v>0</v>
      </c>
      <c r="AH1325">
        <v>0</v>
      </c>
      <c r="AI1325">
        <v>1</v>
      </c>
      <c r="AJ1325">
        <v>1</v>
      </c>
      <c r="AK1325">
        <v>1</v>
      </c>
      <c r="AL1325">
        <v>1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 t="s">
        <v>3</v>
      </c>
      <c r="AT1325">
        <v>-1</v>
      </c>
      <c r="AU1325" t="s">
        <v>3</v>
      </c>
      <c r="AV1325">
        <v>0</v>
      </c>
      <c r="AW1325">
        <v>1</v>
      </c>
      <c r="AX1325">
        <v>-1</v>
      </c>
      <c r="AY1325">
        <v>0</v>
      </c>
      <c r="AZ1325">
        <v>0</v>
      </c>
      <c r="BA1325" t="s">
        <v>3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CX1325">
        <f>Y1325*Source!I545</f>
        <v>-7.689E-2</v>
      </c>
      <c r="CY1325">
        <f>AA1325</f>
        <v>53410.15</v>
      </c>
      <c r="CZ1325">
        <f>AE1325</f>
        <v>53410.15</v>
      </c>
      <c r="DA1325">
        <f>AI1325</f>
        <v>1</v>
      </c>
      <c r="DB1325">
        <v>0</v>
      </c>
    </row>
    <row r="1326" spans="1:106" x14ac:dyDescent="0.2">
      <c r="A1326">
        <f>ROW(Source!A547)</f>
        <v>547</v>
      </c>
      <c r="B1326">
        <v>33034105</v>
      </c>
      <c r="C1326">
        <v>33037536</v>
      </c>
      <c r="D1326">
        <v>32505425</v>
      </c>
      <c r="E1326">
        <v>19</v>
      </c>
      <c r="F1326">
        <v>1</v>
      </c>
      <c r="G1326">
        <v>19</v>
      </c>
      <c r="H1326">
        <v>1</v>
      </c>
      <c r="I1326" t="s">
        <v>795</v>
      </c>
      <c r="J1326" t="s">
        <v>3</v>
      </c>
      <c r="K1326" t="s">
        <v>796</v>
      </c>
      <c r="L1326">
        <v>1191</v>
      </c>
      <c r="N1326">
        <v>1013</v>
      </c>
      <c r="O1326" t="s">
        <v>797</v>
      </c>
      <c r="P1326" t="s">
        <v>797</v>
      </c>
      <c r="Q1326">
        <v>1</v>
      </c>
      <c r="W1326">
        <v>0</v>
      </c>
      <c r="X1326">
        <v>476480486</v>
      </c>
      <c r="Y1326">
        <v>453.1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1</v>
      </c>
      <c r="AJ1326">
        <v>1</v>
      </c>
      <c r="AK1326">
        <v>1</v>
      </c>
      <c r="AL1326">
        <v>1</v>
      </c>
      <c r="AN1326">
        <v>0</v>
      </c>
      <c r="AO1326">
        <v>1</v>
      </c>
      <c r="AP1326">
        <v>0</v>
      </c>
      <c r="AQ1326">
        <v>0</v>
      </c>
      <c r="AR1326">
        <v>0</v>
      </c>
      <c r="AS1326" t="s">
        <v>3</v>
      </c>
      <c r="AT1326">
        <v>453.1</v>
      </c>
      <c r="AU1326" t="s">
        <v>3</v>
      </c>
      <c r="AV1326">
        <v>1</v>
      </c>
      <c r="AW1326">
        <v>2</v>
      </c>
      <c r="AX1326">
        <v>33037552</v>
      </c>
      <c r="AY1326">
        <v>1</v>
      </c>
      <c r="AZ1326">
        <v>0</v>
      </c>
      <c r="BA1326">
        <v>1259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CX1326">
        <f>Y1326*Source!I547</f>
        <v>4.8028599999999999</v>
      </c>
      <c r="CY1326">
        <f>AD1326</f>
        <v>0</v>
      </c>
      <c r="CZ1326">
        <f>AH1326</f>
        <v>0</v>
      </c>
      <c r="DA1326">
        <f>AL1326</f>
        <v>1</v>
      </c>
      <c r="DB1326">
        <v>0</v>
      </c>
    </row>
    <row r="1327" spans="1:106" x14ac:dyDescent="0.2">
      <c r="A1327">
        <f>ROW(Source!A547)</f>
        <v>547</v>
      </c>
      <c r="B1327">
        <v>33034105</v>
      </c>
      <c r="C1327">
        <v>33037536</v>
      </c>
      <c r="D1327">
        <v>32517073</v>
      </c>
      <c r="E1327">
        <v>1</v>
      </c>
      <c r="F1327">
        <v>1</v>
      </c>
      <c r="G1327">
        <v>19</v>
      </c>
      <c r="H1327">
        <v>2</v>
      </c>
      <c r="I1327" t="s">
        <v>805</v>
      </c>
      <c r="J1327" t="s">
        <v>806</v>
      </c>
      <c r="K1327" t="s">
        <v>807</v>
      </c>
      <c r="L1327">
        <v>1368</v>
      </c>
      <c r="N1327">
        <v>1011</v>
      </c>
      <c r="O1327" t="s">
        <v>801</v>
      </c>
      <c r="P1327" t="s">
        <v>801</v>
      </c>
      <c r="Q1327">
        <v>1</v>
      </c>
      <c r="W1327">
        <v>0</v>
      </c>
      <c r="X1327">
        <v>-865246060</v>
      </c>
      <c r="Y1327">
        <v>1.38</v>
      </c>
      <c r="AA1327">
        <v>0</v>
      </c>
      <c r="AB1327">
        <v>3.37</v>
      </c>
      <c r="AC1327">
        <v>0.85</v>
      </c>
      <c r="AD1327">
        <v>0</v>
      </c>
      <c r="AE1327">
        <v>0</v>
      </c>
      <c r="AF1327">
        <v>3.37</v>
      </c>
      <c r="AG1327">
        <v>0.85</v>
      </c>
      <c r="AH1327">
        <v>0</v>
      </c>
      <c r="AI1327">
        <v>1</v>
      </c>
      <c r="AJ1327">
        <v>1</v>
      </c>
      <c r="AK1327">
        <v>1</v>
      </c>
      <c r="AL1327">
        <v>1</v>
      </c>
      <c r="AN1327">
        <v>0</v>
      </c>
      <c r="AO1327">
        <v>1</v>
      </c>
      <c r="AP1327">
        <v>0</v>
      </c>
      <c r="AQ1327">
        <v>0</v>
      </c>
      <c r="AR1327">
        <v>0</v>
      </c>
      <c r="AS1327" t="s">
        <v>3</v>
      </c>
      <c r="AT1327">
        <v>1.38</v>
      </c>
      <c r="AU1327" t="s">
        <v>3</v>
      </c>
      <c r="AV1327">
        <v>0</v>
      </c>
      <c r="AW1327">
        <v>2</v>
      </c>
      <c r="AX1327">
        <v>33037553</v>
      </c>
      <c r="AY1327">
        <v>1</v>
      </c>
      <c r="AZ1327">
        <v>0</v>
      </c>
      <c r="BA1327">
        <v>1260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CX1327">
        <f>Y1327*Source!I547</f>
        <v>1.4627999999999999E-2</v>
      </c>
      <c r="CY1327">
        <f>AB1327</f>
        <v>3.37</v>
      </c>
      <c r="CZ1327">
        <f>AF1327</f>
        <v>3.37</v>
      </c>
      <c r="DA1327">
        <f>AJ1327</f>
        <v>1</v>
      </c>
      <c r="DB1327">
        <v>0</v>
      </c>
    </row>
    <row r="1328" spans="1:106" x14ac:dyDescent="0.2">
      <c r="A1328">
        <f>ROW(Source!A547)</f>
        <v>547</v>
      </c>
      <c r="B1328">
        <v>33034105</v>
      </c>
      <c r="C1328">
        <v>33037536</v>
      </c>
      <c r="D1328">
        <v>32516433</v>
      </c>
      <c r="E1328">
        <v>1</v>
      </c>
      <c r="F1328">
        <v>1</v>
      </c>
      <c r="G1328">
        <v>19</v>
      </c>
      <c r="H1328">
        <v>2</v>
      </c>
      <c r="I1328" t="s">
        <v>808</v>
      </c>
      <c r="J1328" t="s">
        <v>809</v>
      </c>
      <c r="K1328" t="s">
        <v>810</v>
      </c>
      <c r="L1328">
        <v>1368</v>
      </c>
      <c r="N1328">
        <v>1011</v>
      </c>
      <c r="O1328" t="s">
        <v>801</v>
      </c>
      <c r="P1328" t="s">
        <v>801</v>
      </c>
      <c r="Q1328">
        <v>1</v>
      </c>
      <c r="W1328">
        <v>0</v>
      </c>
      <c r="X1328">
        <v>1483315828</v>
      </c>
      <c r="Y1328">
        <v>0.31</v>
      </c>
      <c r="AA1328">
        <v>0</v>
      </c>
      <c r="AB1328">
        <v>566.44000000000005</v>
      </c>
      <c r="AC1328">
        <v>281.27999999999997</v>
      </c>
      <c r="AD1328">
        <v>0</v>
      </c>
      <c r="AE1328">
        <v>0</v>
      </c>
      <c r="AF1328">
        <v>566.44000000000005</v>
      </c>
      <c r="AG1328">
        <v>281.27999999999997</v>
      </c>
      <c r="AH1328">
        <v>0</v>
      </c>
      <c r="AI1328">
        <v>1</v>
      </c>
      <c r="AJ1328">
        <v>1</v>
      </c>
      <c r="AK1328">
        <v>1</v>
      </c>
      <c r="AL1328">
        <v>1</v>
      </c>
      <c r="AN1328">
        <v>0</v>
      </c>
      <c r="AO1328">
        <v>1</v>
      </c>
      <c r="AP1328">
        <v>0</v>
      </c>
      <c r="AQ1328">
        <v>0</v>
      </c>
      <c r="AR1328">
        <v>0</v>
      </c>
      <c r="AS1328" t="s">
        <v>3</v>
      </c>
      <c r="AT1328">
        <v>0.31</v>
      </c>
      <c r="AU1328" t="s">
        <v>3</v>
      </c>
      <c r="AV1328">
        <v>0</v>
      </c>
      <c r="AW1328">
        <v>2</v>
      </c>
      <c r="AX1328">
        <v>33037554</v>
      </c>
      <c r="AY1328">
        <v>1</v>
      </c>
      <c r="AZ1328">
        <v>0</v>
      </c>
      <c r="BA1328">
        <v>1261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CX1328">
        <f>Y1328*Source!I547</f>
        <v>3.2859999999999999E-3</v>
      </c>
      <c r="CY1328">
        <f>AB1328</f>
        <v>566.44000000000005</v>
      </c>
      <c r="CZ1328">
        <f>AF1328</f>
        <v>566.44000000000005</v>
      </c>
      <c r="DA1328">
        <f>AJ1328</f>
        <v>1</v>
      </c>
      <c r="DB1328">
        <v>0</v>
      </c>
    </row>
    <row r="1329" spans="1:106" x14ac:dyDescent="0.2">
      <c r="A1329">
        <f>ROW(Source!A547)</f>
        <v>547</v>
      </c>
      <c r="B1329">
        <v>33034105</v>
      </c>
      <c r="C1329">
        <v>33037536</v>
      </c>
      <c r="D1329">
        <v>32516599</v>
      </c>
      <c r="E1329">
        <v>1</v>
      </c>
      <c r="F1329">
        <v>1</v>
      </c>
      <c r="G1329">
        <v>19</v>
      </c>
      <c r="H1329">
        <v>2</v>
      </c>
      <c r="I1329" t="s">
        <v>811</v>
      </c>
      <c r="J1329" t="s">
        <v>812</v>
      </c>
      <c r="K1329" t="s">
        <v>813</v>
      </c>
      <c r="L1329">
        <v>1368</v>
      </c>
      <c r="N1329">
        <v>1011</v>
      </c>
      <c r="O1329" t="s">
        <v>801</v>
      </c>
      <c r="P1329" t="s">
        <v>801</v>
      </c>
      <c r="Q1329">
        <v>1</v>
      </c>
      <c r="W1329">
        <v>0</v>
      </c>
      <c r="X1329">
        <v>47389749</v>
      </c>
      <c r="Y1329">
        <v>26.25</v>
      </c>
      <c r="AA1329">
        <v>0</v>
      </c>
      <c r="AB1329">
        <v>9.7100000000000009</v>
      </c>
      <c r="AC1329">
        <v>2.25</v>
      </c>
      <c r="AD1329">
        <v>0</v>
      </c>
      <c r="AE1329">
        <v>0</v>
      </c>
      <c r="AF1329">
        <v>9.7100000000000009</v>
      </c>
      <c r="AG1329">
        <v>2.25</v>
      </c>
      <c r="AH1329">
        <v>0</v>
      </c>
      <c r="AI1329">
        <v>1</v>
      </c>
      <c r="AJ1329">
        <v>1</v>
      </c>
      <c r="AK1329">
        <v>1</v>
      </c>
      <c r="AL1329">
        <v>1</v>
      </c>
      <c r="AN1329">
        <v>0</v>
      </c>
      <c r="AO1329">
        <v>1</v>
      </c>
      <c r="AP1329">
        <v>0</v>
      </c>
      <c r="AQ1329">
        <v>0</v>
      </c>
      <c r="AR1329">
        <v>0</v>
      </c>
      <c r="AS1329" t="s">
        <v>3</v>
      </c>
      <c r="AT1329">
        <v>26.25</v>
      </c>
      <c r="AU1329" t="s">
        <v>3</v>
      </c>
      <c r="AV1329">
        <v>0</v>
      </c>
      <c r="AW1329">
        <v>2</v>
      </c>
      <c r="AX1329">
        <v>33037555</v>
      </c>
      <c r="AY1329">
        <v>1</v>
      </c>
      <c r="AZ1329">
        <v>0</v>
      </c>
      <c r="BA1329">
        <v>1262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CX1329">
        <f>Y1329*Source!I547</f>
        <v>0.27825</v>
      </c>
      <c r="CY1329">
        <f>AB1329</f>
        <v>9.7100000000000009</v>
      </c>
      <c r="CZ1329">
        <f>AF1329</f>
        <v>9.7100000000000009</v>
      </c>
      <c r="DA1329">
        <f>AJ1329</f>
        <v>1</v>
      </c>
      <c r="DB1329">
        <v>0</v>
      </c>
    </row>
    <row r="1330" spans="1:106" x14ac:dyDescent="0.2">
      <c r="A1330">
        <f>ROW(Source!A547)</f>
        <v>547</v>
      </c>
      <c r="B1330">
        <v>33034105</v>
      </c>
      <c r="C1330">
        <v>33037536</v>
      </c>
      <c r="D1330">
        <v>32517836</v>
      </c>
      <c r="E1330">
        <v>1</v>
      </c>
      <c r="F1330">
        <v>1</v>
      </c>
      <c r="G1330">
        <v>19</v>
      </c>
      <c r="H1330">
        <v>3</v>
      </c>
      <c r="I1330" t="s">
        <v>814</v>
      </c>
      <c r="J1330" t="s">
        <v>815</v>
      </c>
      <c r="K1330" t="s">
        <v>816</v>
      </c>
      <c r="L1330">
        <v>1348</v>
      </c>
      <c r="N1330">
        <v>1009</v>
      </c>
      <c r="O1330" t="s">
        <v>19</v>
      </c>
      <c r="P1330" t="s">
        <v>19</v>
      </c>
      <c r="Q1330">
        <v>1000</v>
      </c>
      <c r="W1330">
        <v>0</v>
      </c>
      <c r="X1330">
        <v>1571432467</v>
      </c>
      <c r="Y1330">
        <v>0.04</v>
      </c>
      <c r="AA1330">
        <v>31493.279999999999</v>
      </c>
      <c r="AB1330">
        <v>0</v>
      </c>
      <c r="AC1330">
        <v>0</v>
      </c>
      <c r="AD1330">
        <v>0</v>
      </c>
      <c r="AE1330">
        <v>31493.279999999999</v>
      </c>
      <c r="AF1330">
        <v>0</v>
      </c>
      <c r="AG1330">
        <v>0</v>
      </c>
      <c r="AH1330">
        <v>0</v>
      </c>
      <c r="AI1330">
        <v>1</v>
      </c>
      <c r="AJ1330">
        <v>1</v>
      </c>
      <c r="AK1330">
        <v>1</v>
      </c>
      <c r="AL1330">
        <v>1</v>
      </c>
      <c r="AN1330">
        <v>0</v>
      </c>
      <c r="AO1330">
        <v>1</v>
      </c>
      <c r="AP1330">
        <v>0</v>
      </c>
      <c r="AQ1330">
        <v>0</v>
      </c>
      <c r="AR1330">
        <v>0</v>
      </c>
      <c r="AS1330" t="s">
        <v>3</v>
      </c>
      <c r="AT1330">
        <v>0.04</v>
      </c>
      <c r="AU1330" t="s">
        <v>3</v>
      </c>
      <c r="AV1330">
        <v>0</v>
      </c>
      <c r="AW1330">
        <v>2</v>
      </c>
      <c r="AX1330">
        <v>33037556</v>
      </c>
      <c r="AY1330">
        <v>1</v>
      </c>
      <c r="AZ1330">
        <v>0</v>
      </c>
      <c r="BA1330">
        <v>1263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CX1330">
        <f>Y1330*Source!I547</f>
        <v>4.2400000000000001E-4</v>
      </c>
      <c r="CY1330">
        <f t="shared" ref="CY1330:CY1340" si="198">AA1330</f>
        <v>31493.279999999999</v>
      </c>
      <c r="CZ1330">
        <f t="shared" ref="CZ1330:CZ1340" si="199">AE1330</f>
        <v>31493.279999999999</v>
      </c>
      <c r="DA1330">
        <f t="shared" ref="DA1330:DA1340" si="200">AI1330</f>
        <v>1</v>
      </c>
      <c r="DB1330">
        <v>0</v>
      </c>
    </row>
    <row r="1331" spans="1:106" x14ac:dyDescent="0.2">
      <c r="A1331">
        <f>ROW(Source!A547)</f>
        <v>547</v>
      </c>
      <c r="B1331">
        <v>33034105</v>
      </c>
      <c r="C1331">
        <v>33037536</v>
      </c>
      <c r="D1331">
        <v>32518156</v>
      </c>
      <c r="E1331">
        <v>1</v>
      </c>
      <c r="F1331">
        <v>1</v>
      </c>
      <c r="G1331">
        <v>19</v>
      </c>
      <c r="H1331">
        <v>3</v>
      </c>
      <c r="I1331" t="s">
        <v>817</v>
      </c>
      <c r="J1331" t="s">
        <v>818</v>
      </c>
      <c r="K1331" t="s">
        <v>819</v>
      </c>
      <c r="L1331">
        <v>1348</v>
      </c>
      <c r="N1331">
        <v>1009</v>
      </c>
      <c r="O1331" t="s">
        <v>19</v>
      </c>
      <c r="P1331" t="s">
        <v>19</v>
      </c>
      <c r="Q1331">
        <v>1000</v>
      </c>
      <c r="W1331">
        <v>0</v>
      </c>
      <c r="X1331">
        <v>1574046373</v>
      </c>
      <c r="Y1331">
        <v>3.6999999999999998E-2</v>
      </c>
      <c r="AA1331">
        <v>45454.3</v>
      </c>
      <c r="AB1331">
        <v>0</v>
      </c>
      <c r="AC1331">
        <v>0</v>
      </c>
      <c r="AD1331">
        <v>0</v>
      </c>
      <c r="AE1331">
        <v>45454.3</v>
      </c>
      <c r="AF1331">
        <v>0</v>
      </c>
      <c r="AG1331">
        <v>0</v>
      </c>
      <c r="AH1331">
        <v>0</v>
      </c>
      <c r="AI1331">
        <v>1</v>
      </c>
      <c r="AJ1331">
        <v>1</v>
      </c>
      <c r="AK1331">
        <v>1</v>
      </c>
      <c r="AL1331">
        <v>1</v>
      </c>
      <c r="AN1331">
        <v>0</v>
      </c>
      <c r="AO1331">
        <v>1</v>
      </c>
      <c r="AP1331">
        <v>0</v>
      </c>
      <c r="AQ1331">
        <v>0</v>
      </c>
      <c r="AR1331">
        <v>0</v>
      </c>
      <c r="AS1331" t="s">
        <v>3</v>
      </c>
      <c r="AT1331">
        <v>3.6999999999999998E-2</v>
      </c>
      <c r="AU1331" t="s">
        <v>3</v>
      </c>
      <c r="AV1331">
        <v>0</v>
      </c>
      <c r="AW1331">
        <v>2</v>
      </c>
      <c r="AX1331">
        <v>33037557</v>
      </c>
      <c r="AY1331">
        <v>1</v>
      </c>
      <c r="AZ1331">
        <v>0</v>
      </c>
      <c r="BA1331">
        <v>1264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CX1331">
        <f>Y1331*Source!I547</f>
        <v>3.9219999999999999E-4</v>
      </c>
      <c r="CY1331">
        <f t="shared" si="198"/>
        <v>45454.3</v>
      </c>
      <c r="CZ1331">
        <f t="shared" si="199"/>
        <v>45454.3</v>
      </c>
      <c r="DA1331">
        <f t="shared" si="200"/>
        <v>1</v>
      </c>
      <c r="DB1331">
        <v>0</v>
      </c>
    </row>
    <row r="1332" spans="1:106" x14ac:dyDescent="0.2">
      <c r="A1332">
        <f>ROW(Source!A547)</f>
        <v>547</v>
      </c>
      <c r="B1332">
        <v>33034105</v>
      </c>
      <c r="C1332">
        <v>33037536</v>
      </c>
      <c r="D1332">
        <v>32518894</v>
      </c>
      <c r="E1332">
        <v>1</v>
      </c>
      <c r="F1332">
        <v>1</v>
      </c>
      <c r="G1332">
        <v>19</v>
      </c>
      <c r="H1332">
        <v>3</v>
      </c>
      <c r="I1332" t="s">
        <v>820</v>
      </c>
      <c r="J1332" t="s">
        <v>821</v>
      </c>
      <c r="K1332" t="s">
        <v>822</v>
      </c>
      <c r="L1332">
        <v>1327</v>
      </c>
      <c r="N1332">
        <v>1005</v>
      </c>
      <c r="O1332" t="s">
        <v>823</v>
      </c>
      <c r="P1332" t="s">
        <v>823</v>
      </c>
      <c r="Q1332">
        <v>1</v>
      </c>
      <c r="W1332">
        <v>0</v>
      </c>
      <c r="X1332">
        <v>-1132375348</v>
      </c>
      <c r="Y1332">
        <v>5.6</v>
      </c>
      <c r="AA1332">
        <v>63.78</v>
      </c>
      <c r="AB1332">
        <v>0</v>
      </c>
      <c r="AC1332">
        <v>0</v>
      </c>
      <c r="AD1332">
        <v>0</v>
      </c>
      <c r="AE1332">
        <v>63.78</v>
      </c>
      <c r="AF1332">
        <v>0</v>
      </c>
      <c r="AG1332">
        <v>0</v>
      </c>
      <c r="AH1332">
        <v>0</v>
      </c>
      <c r="AI1332">
        <v>1</v>
      </c>
      <c r="AJ1332">
        <v>1</v>
      </c>
      <c r="AK1332">
        <v>1</v>
      </c>
      <c r="AL1332">
        <v>1</v>
      </c>
      <c r="AN1332">
        <v>0</v>
      </c>
      <c r="AO1332">
        <v>1</v>
      </c>
      <c r="AP1332">
        <v>0</v>
      </c>
      <c r="AQ1332">
        <v>0</v>
      </c>
      <c r="AR1332">
        <v>0</v>
      </c>
      <c r="AS1332" t="s">
        <v>3</v>
      </c>
      <c r="AT1332">
        <v>5.6</v>
      </c>
      <c r="AU1332" t="s">
        <v>3</v>
      </c>
      <c r="AV1332">
        <v>0</v>
      </c>
      <c r="AW1332">
        <v>2</v>
      </c>
      <c r="AX1332">
        <v>33037559</v>
      </c>
      <c r="AY1332">
        <v>1</v>
      </c>
      <c r="AZ1332">
        <v>0</v>
      </c>
      <c r="BA1332">
        <v>1265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CX1332">
        <f>Y1332*Source!I547</f>
        <v>5.9359999999999996E-2</v>
      </c>
      <c r="CY1332">
        <f t="shared" si="198"/>
        <v>63.78</v>
      </c>
      <c r="CZ1332">
        <f t="shared" si="199"/>
        <v>63.78</v>
      </c>
      <c r="DA1332">
        <f t="shared" si="200"/>
        <v>1</v>
      </c>
      <c r="DB1332">
        <v>0</v>
      </c>
    </row>
    <row r="1333" spans="1:106" x14ac:dyDescent="0.2">
      <c r="A1333">
        <f>ROW(Source!A547)</f>
        <v>547</v>
      </c>
      <c r="B1333">
        <v>33034105</v>
      </c>
      <c r="C1333">
        <v>33037536</v>
      </c>
      <c r="D1333">
        <v>32517311</v>
      </c>
      <c r="E1333">
        <v>1</v>
      </c>
      <c r="F1333">
        <v>1</v>
      </c>
      <c r="G1333">
        <v>19</v>
      </c>
      <c r="H1333">
        <v>3</v>
      </c>
      <c r="I1333" t="s">
        <v>824</v>
      </c>
      <c r="J1333" t="s">
        <v>825</v>
      </c>
      <c r="K1333" t="s">
        <v>826</v>
      </c>
      <c r="L1333">
        <v>1348</v>
      </c>
      <c r="N1333">
        <v>1009</v>
      </c>
      <c r="O1333" t="s">
        <v>19</v>
      </c>
      <c r="P1333" t="s">
        <v>19</v>
      </c>
      <c r="Q1333">
        <v>1000</v>
      </c>
      <c r="W1333">
        <v>0</v>
      </c>
      <c r="X1333">
        <v>1471527661</v>
      </c>
      <c r="Y1333">
        <v>0.05</v>
      </c>
      <c r="AA1333">
        <v>4752.91</v>
      </c>
      <c r="AB1333">
        <v>0</v>
      </c>
      <c r="AC1333">
        <v>0</v>
      </c>
      <c r="AD1333">
        <v>0</v>
      </c>
      <c r="AE1333">
        <v>4752.91</v>
      </c>
      <c r="AF1333">
        <v>0</v>
      </c>
      <c r="AG1333">
        <v>0</v>
      </c>
      <c r="AH1333">
        <v>0</v>
      </c>
      <c r="AI1333">
        <v>1</v>
      </c>
      <c r="AJ1333">
        <v>1</v>
      </c>
      <c r="AK1333">
        <v>1</v>
      </c>
      <c r="AL1333">
        <v>1</v>
      </c>
      <c r="AN1333">
        <v>0</v>
      </c>
      <c r="AO1333">
        <v>1</v>
      </c>
      <c r="AP1333">
        <v>0</v>
      </c>
      <c r="AQ1333">
        <v>0</v>
      </c>
      <c r="AR1333">
        <v>0</v>
      </c>
      <c r="AS1333" t="s">
        <v>3</v>
      </c>
      <c r="AT1333">
        <v>0.05</v>
      </c>
      <c r="AU1333" t="s">
        <v>3</v>
      </c>
      <c r="AV1333">
        <v>0</v>
      </c>
      <c r="AW1333">
        <v>2</v>
      </c>
      <c r="AX1333">
        <v>33037558</v>
      </c>
      <c r="AY1333">
        <v>1</v>
      </c>
      <c r="AZ1333">
        <v>0</v>
      </c>
      <c r="BA1333">
        <v>1266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CX1333">
        <f>Y1333*Source!I547</f>
        <v>5.2999999999999998E-4</v>
      </c>
      <c r="CY1333">
        <f t="shared" si="198"/>
        <v>4752.91</v>
      </c>
      <c r="CZ1333">
        <f t="shared" si="199"/>
        <v>4752.91</v>
      </c>
      <c r="DA1333">
        <f t="shared" si="200"/>
        <v>1</v>
      </c>
      <c r="DB1333">
        <v>0</v>
      </c>
    </row>
    <row r="1334" spans="1:106" x14ac:dyDescent="0.2">
      <c r="A1334">
        <f>ROW(Source!A547)</f>
        <v>547</v>
      </c>
      <c r="B1334">
        <v>33034105</v>
      </c>
      <c r="C1334">
        <v>33037536</v>
      </c>
      <c r="D1334">
        <v>32519061</v>
      </c>
      <c r="E1334">
        <v>1</v>
      </c>
      <c r="F1334">
        <v>1</v>
      </c>
      <c r="G1334">
        <v>19</v>
      </c>
      <c r="H1334">
        <v>3</v>
      </c>
      <c r="I1334" t="s">
        <v>827</v>
      </c>
      <c r="J1334" t="s">
        <v>828</v>
      </c>
      <c r="K1334" t="s">
        <v>829</v>
      </c>
      <c r="L1334">
        <v>1339</v>
      </c>
      <c r="N1334">
        <v>1007</v>
      </c>
      <c r="O1334" t="s">
        <v>830</v>
      </c>
      <c r="P1334" t="s">
        <v>830</v>
      </c>
      <c r="Q1334">
        <v>1</v>
      </c>
      <c r="W1334">
        <v>0</v>
      </c>
      <c r="X1334">
        <v>1653821073</v>
      </c>
      <c r="Y1334">
        <v>1.75</v>
      </c>
      <c r="AA1334">
        <v>29.98</v>
      </c>
      <c r="AB1334">
        <v>0</v>
      </c>
      <c r="AC1334">
        <v>0</v>
      </c>
      <c r="AD1334">
        <v>0</v>
      </c>
      <c r="AE1334">
        <v>29.98</v>
      </c>
      <c r="AF1334">
        <v>0</v>
      </c>
      <c r="AG1334">
        <v>0</v>
      </c>
      <c r="AH1334">
        <v>0</v>
      </c>
      <c r="AI1334">
        <v>1</v>
      </c>
      <c r="AJ1334">
        <v>1</v>
      </c>
      <c r="AK1334">
        <v>1</v>
      </c>
      <c r="AL1334">
        <v>1</v>
      </c>
      <c r="AN1334">
        <v>0</v>
      </c>
      <c r="AO1334">
        <v>1</v>
      </c>
      <c r="AP1334">
        <v>0</v>
      </c>
      <c r="AQ1334">
        <v>0</v>
      </c>
      <c r="AR1334">
        <v>0</v>
      </c>
      <c r="AS1334" t="s">
        <v>3</v>
      </c>
      <c r="AT1334">
        <v>1.75</v>
      </c>
      <c r="AU1334" t="s">
        <v>3</v>
      </c>
      <c r="AV1334">
        <v>0</v>
      </c>
      <c r="AW1334">
        <v>2</v>
      </c>
      <c r="AX1334">
        <v>33037560</v>
      </c>
      <c r="AY1334">
        <v>1</v>
      </c>
      <c r="AZ1334">
        <v>0</v>
      </c>
      <c r="BA1334">
        <v>1267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CX1334">
        <f>Y1334*Source!I547</f>
        <v>1.8550000000000001E-2</v>
      </c>
      <c r="CY1334">
        <f t="shared" si="198"/>
        <v>29.98</v>
      </c>
      <c r="CZ1334">
        <f t="shared" si="199"/>
        <v>29.98</v>
      </c>
      <c r="DA1334">
        <f t="shared" si="200"/>
        <v>1</v>
      </c>
      <c r="DB1334">
        <v>0</v>
      </c>
    </row>
    <row r="1335" spans="1:106" x14ac:dyDescent="0.2">
      <c r="A1335">
        <f>ROW(Source!A547)</f>
        <v>547</v>
      </c>
      <c r="B1335">
        <v>33034105</v>
      </c>
      <c r="C1335">
        <v>33037536</v>
      </c>
      <c r="D1335">
        <v>32517740</v>
      </c>
      <c r="E1335">
        <v>1</v>
      </c>
      <c r="F1335">
        <v>1</v>
      </c>
      <c r="G1335">
        <v>19</v>
      </c>
      <c r="H1335">
        <v>3</v>
      </c>
      <c r="I1335" t="s">
        <v>831</v>
      </c>
      <c r="J1335" t="s">
        <v>832</v>
      </c>
      <c r="K1335" t="s">
        <v>833</v>
      </c>
      <c r="L1335">
        <v>1339</v>
      </c>
      <c r="N1335">
        <v>1007</v>
      </c>
      <c r="O1335" t="s">
        <v>830</v>
      </c>
      <c r="P1335" t="s">
        <v>830</v>
      </c>
      <c r="Q1335">
        <v>1</v>
      </c>
      <c r="W1335">
        <v>0</v>
      </c>
      <c r="X1335">
        <v>-86784973</v>
      </c>
      <c r="Y1335">
        <v>0.08</v>
      </c>
      <c r="AA1335">
        <v>4993.7</v>
      </c>
      <c r="AB1335">
        <v>0</v>
      </c>
      <c r="AC1335">
        <v>0</v>
      </c>
      <c r="AD1335">
        <v>0</v>
      </c>
      <c r="AE1335">
        <v>4993.7</v>
      </c>
      <c r="AF1335">
        <v>0</v>
      </c>
      <c r="AG1335">
        <v>0</v>
      </c>
      <c r="AH1335">
        <v>0</v>
      </c>
      <c r="AI1335">
        <v>1</v>
      </c>
      <c r="AJ1335">
        <v>1</v>
      </c>
      <c r="AK1335">
        <v>1</v>
      </c>
      <c r="AL1335">
        <v>1</v>
      </c>
      <c r="AN1335">
        <v>0</v>
      </c>
      <c r="AO1335">
        <v>1</v>
      </c>
      <c r="AP1335">
        <v>0</v>
      </c>
      <c r="AQ1335">
        <v>0</v>
      </c>
      <c r="AR1335">
        <v>0</v>
      </c>
      <c r="AS1335" t="s">
        <v>3</v>
      </c>
      <c r="AT1335">
        <v>0.08</v>
      </c>
      <c r="AU1335" t="s">
        <v>3</v>
      </c>
      <c r="AV1335">
        <v>0</v>
      </c>
      <c r="AW1335">
        <v>2</v>
      </c>
      <c r="AX1335">
        <v>33037561</v>
      </c>
      <c r="AY1335">
        <v>1</v>
      </c>
      <c r="AZ1335">
        <v>0</v>
      </c>
      <c r="BA1335">
        <v>1268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CX1335">
        <f>Y1335*Source!I547</f>
        <v>8.4800000000000001E-4</v>
      </c>
      <c r="CY1335">
        <f t="shared" si="198"/>
        <v>4993.7</v>
      </c>
      <c r="CZ1335">
        <f t="shared" si="199"/>
        <v>4993.7</v>
      </c>
      <c r="DA1335">
        <f t="shared" si="200"/>
        <v>1</v>
      </c>
      <c r="DB1335">
        <v>0</v>
      </c>
    </row>
    <row r="1336" spans="1:106" x14ac:dyDescent="0.2">
      <c r="A1336">
        <f>ROW(Source!A547)</f>
        <v>547</v>
      </c>
      <c r="B1336">
        <v>33034105</v>
      </c>
      <c r="C1336">
        <v>33037536</v>
      </c>
      <c r="D1336">
        <v>32517729</v>
      </c>
      <c r="E1336">
        <v>1</v>
      </c>
      <c r="F1336">
        <v>1</v>
      </c>
      <c r="G1336">
        <v>19</v>
      </c>
      <c r="H1336">
        <v>3</v>
      </c>
      <c r="I1336" t="s">
        <v>834</v>
      </c>
      <c r="J1336" t="s">
        <v>835</v>
      </c>
      <c r="K1336" t="s">
        <v>836</v>
      </c>
      <c r="L1336">
        <v>1339</v>
      </c>
      <c r="N1336">
        <v>1007</v>
      </c>
      <c r="O1336" t="s">
        <v>830</v>
      </c>
      <c r="P1336" t="s">
        <v>830</v>
      </c>
      <c r="Q1336">
        <v>1</v>
      </c>
      <c r="W1336">
        <v>0</v>
      </c>
      <c r="X1336">
        <v>-36459073</v>
      </c>
      <c r="Y1336">
        <v>0.69</v>
      </c>
      <c r="AA1336">
        <v>3762.19</v>
      </c>
      <c r="AB1336">
        <v>0</v>
      </c>
      <c r="AC1336">
        <v>0</v>
      </c>
      <c r="AD1336">
        <v>0</v>
      </c>
      <c r="AE1336">
        <v>3762.19</v>
      </c>
      <c r="AF1336">
        <v>0</v>
      </c>
      <c r="AG1336">
        <v>0</v>
      </c>
      <c r="AH1336">
        <v>0</v>
      </c>
      <c r="AI1336">
        <v>1</v>
      </c>
      <c r="AJ1336">
        <v>1</v>
      </c>
      <c r="AK1336">
        <v>1</v>
      </c>
      <c r="AL1336">
        <v>1</v>
      </c>
      <c r="AN1336">
        <v>0</v>
      </c>
      <c r="AO1336">
        <v>1</v>
      </c>
      <c r="AP1336">
        <v>0</v>
      </c>
      <c r="AQ1336">
        <v>0</v>
      </c>
      <c r="AR1336">
        <v>0</v>
      </c>
      <c r="AS1336" t="s">
        <v>3</v>
      </c>
      <c r="AT1336">
        <v>0.69</v>
      </c>
      <c r="AU1336" t="s">
        <v>3</v>
      </c>
      <c r="AV1336">
        <v>0</v>
      </c>
      <c r="AW1336">
        <v>2</v>
      </c>
      <c r="AX1336">
        <v>33037562</v>
      </c>
      <c r="AY1336">
        <v>1</v>
      </c>
      <c r="AZ1336">
        <v>0</v>
      </c>
      <c r="BA1336">
        <v>1269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CX1336">
        <f>Y1336*Source!I547</f>
        <v>7.3139999999999993E-3</v>
      </c>
      <c r="CY1336">
        <f t="shared" si="198"/>
        <v>3762.19</v>
      </c>
      <c r="CZ1336">
        <f t="shared" si="199"/>
        <v>3762.19</v>
      </c>
      <c r="DA1336">
        <f t="shared" si="200"/>
        <v>1</v>
      </c>
      <c r="DB1336">
        <v>0</v>
      </c>
    </row>
    <row r="1337" spans="1:106" x14ac:dyDescent="0.2">
      <c r="A1337">
        <f>ROW(Source!A547)</f>
        <v>547</v>
      </c>
      <c r="B1337">
        <v>33034105</v>
      </c>
      <c r="C1337">
        <v>33037536</v>
      </c>
      <c r="D1337">
        <v>32517783</v>
      </c>
      <c r="E1337">
        <v>1</v>
      </c>
      <c r="F1337">
        <v>1</v>
      </c>
      <c r="G1337">
        <v>19</v>
      </c>
      <c r="H1337">
        <v>3</v>
      </c>
      <c r="I1337" t="s">
        <v>837</v>
      </c>
      <c r="J1337" t="s">
        <v>838</v>
      </c>
      <c r="K1337" t="s">
        <v>839</v>
      </c>
      <c r="L1337">
        <v>1339</v>
      </c>
      <c r="N1337">
        <v>1007</v>
      </c>
      <c r="O1337" t="s">
        <v>830</v>
      </c>
      <c r="P1337" t="s">
        <v>830</v>
      </c>
      <c r="Q1337">
        <v>1</v>
      </c>
      <c r="W1337">
        <v>0</v>
      </c>
      <c r="X1337">
        <v>-1282603236</v>
      </c>
      <c r="Y1337">
        <v>0.2</v>
      </c>
      <c r="AA1337">
        <v>5631.96</v>
      </c>
      <c r="AB1337">
        <v>0</v>
      </c>
      <c r="AC1337">
        <v>0</v>
      </c>
      <c r="AD1337">
        <v>0</v>
      </c>
      <c r="AE1337">
        <v>5631.96</v>
      </c>
      <c r="AF1337">
        <v>0</v>
      </c>
      <c r="AG1337">
        <v>0</v>
      </c>
      <c r="AH1337">
        <v>0</v>
      </c>
      <c r="AI1337">
        <v>1</v>
      </c>
      <c r="AJ1337">
        <v>1</v>
      </c>
      <c r="AK1337">
        <v>1</v>
      </c>
      <c r="AL1337">
        <v>1</v>
      </c>
      <c r="AN1337">
        <v>0</v>
      </c>
      <c r="AO1337">
        <v>1</v>
      </c>
      <c r="AP1337">
        <v>0</v>
      </c>
      <c r="AQ1337">
        <v>0</v>
      </c>
      <c r="AR1337">
        <v>0</v>
      </c>
      <c r="AS1337" t="s">
        <v>3</v>
      </c>
      <c r="AT1337">
        <v>0.2</v>
      </c>
      <c r="AU1337" t="s">
        <v>3</v>
      </c>
      <c r="AV1337">
        <v>0</v>
      </c>
      <c r="AW1337">
        <v>2</v>
      </c>
      <c r="AX1337">
        <v>33037563</v>
      </c>
      <c r="AY1337">
        <v>1</v>
      </c>
      <c r="AZ1337">
        <v>0</v>
      </c>
      <c r="BA1337">
        <v>1270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CX1337">
        <f>Y1337*Source!I547</f>
        <v>2.1199999999999999E-3</v>
      </c>
      <c r="CY1337">
        <f t="shared" si="198"/>
        <v>5631.96</v>
      </c>
      <c r="CZ1337">
        <f t="shared" si="199"/>
        <v>5631.96</v>
      </c>
      <c r="DA1337">
        <f t="shared" si="200"/>
        <v>1</v>
      </c>
      <c r="DB1337">
        <v>0</v>
      </c>
    </row>
    <row r="1338" spans="1:106" x14ac:dyDescent="0.2">
      <c r="A1338">
        <f>ROW(Source!A547)</f>
        <v>547</v>
      </c>
      <c r="B1338">
        <v>33034105</v>
      </c>
      <c r="C1338">
        <v>33037536</v>
      </c>
      <c r="D1338">
        <v>32517784</v>
      </c>
      <c r="E1338">
        <v>1</v>
      </c>
      <c r="F1338">
        <v>1</v>
      </c>
      <c r="G1338">
        <v>19</v>
      </c>
      <c r="H1338">
        <v>3</v>
      </c>
      <c r="I1338" t="s">
        <v>840</v>
      </c>
      <c r="J1338" t="s">
        <v>841</v>
      </c>
      <c r="K1338" t="s">
        <v>842</v>
      </c>
      <c r="L1338">
        <v>1339</v>
      </c>
      <c r="N1338">
        <v>1007</v>
      </c>
      <c r="O1338" t="s">
        <v>830</v>
      </c>
      <c r="P1338" t="s">
        <v>830</v>
      </c>
      <c r="Q1338">
        <v>1</v>
      </c>
      <c r="W1338">
        <v>0</v>
      </c>
      <c r="X1338">
        <v>966492149</v>
      </c>
      <c r="Y1338">
        <v>0.69</v>
      </c>
      <c r="AA1338">
        <v>5631.96</v>
      </c>
      <c r="AB1338">
        <v>0</v>
      </c>
      <c r="AC1338">
        <v>0</v>
      </c>
      <c r="AD1338">
        <v>0</v>
      </c>
      <c r="AE1338">
        <v>5631.96</v>
      </c>
      <c r="AF1338">
        <v>0</v>
      </c>
      <c r="AG1338">
        <v>0</v>
      </c>
      <c r="AH1338">
        <v>0</v>
      </c>
      <c r="AI1338">
        <v>1</v>
      </c>
      <c r="AJ1338">
        <v>1</v>
      </c>
      <c r="AK1338">
        <v>1</v>
      </c>
      <c r="AL1338">
        <v>1</v>
      </c>
      <c r="AN1338">
        <v>0</v>
      </c>
      <c r="AO1338">
        <v>1</v>
      </c>
      <c r="AP1338">
        <v>0</v>
      </c>
      <c r="AQ1338">
        <v>0</v>
      </c>
      <c r="AR1338">
        <v>0</v>
      </c>
      <c r="AS1338" t="s">
        <v>3</v>
      </c>
      <c r="AT1338">
        <v>0.69</v>
      </c>
      <c r="AU1338" t="s">
        <v>3</v>
      </c>
      <c r="AV1338">
        <v>0</v>
      </c>
      <c r="AW1338">
        <v>2</v>
      </c>
      <c r="AX1338">
        <v>33037564</v>
      </c>
      <c r="AY1338">
        <v>1</v>
      </c>
      <c r="AZ1338">
        <v>0</v>
      </c>
      <c r="BA1338">
        <v>1271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CX1338">
        <f>Y1338*Source!I547</f>
        <v>7.3139999999999993E-3</v>
      </c>
      <c r="CY1338">
        <f t="shared" si="198"/>
        <v>5631.96</v>
      </c>
      <c r="CZ1338">
        <f t="shared" si="199"/>
        <v>5631.96</v>
      </c>
      <c r="DA1338">
        <f t="shared" si="200"/>
        <v>1</v>
      </c>
      <c r="DB1338">
        <v>0</v>
      </c>
    </row>
    <row r="1339" spans="1:106" x14ac:dyDescent="0.2">
      <c r="A1339">
        <f>ROW(Source!A547)</f>
        <v>547</v>
      </c>
      <c r="B1339">
        <v>33034105</v>
      </c>
      <c r="C1339">
        <v>33037536</v>
      </c>
      <c r="D1339">
        <v>32519911</v>
      </c>
      <c r="E1339">
        <v>1</v>
      </c>
      <c r="F1339">
        <v>1</v>
      </c>
      <c r="G1339">
        <v>19</v>
      </c>
      <c r="H1339">
        <v>3</v>
      </c>
      <c r="I1339" t="s">
        <v>843</v>
      </c>
      <c r="J1339" t="s">
        <v>844</v>
      </c>
      <c r="K1339" t="s">
        <v>845</v>
      </c>
      <c r="L1339">
        <v>1339</v>
      </c>
      <c r="N1339">
        <v>1007</v>
      </c>
      <c r="O1339" t="s">
        <v>830</v>
      </c>
      <c r="P1339" t="s">
        <v>830</v>
      </c>
      <c r="Q1339">
        <v>1</v>
      </c>
      <c r="W1339">
        <v>0</v>
      </c>
      <c r="X1339">
        <v>-1613524913</v>
      </c>
      <c r="Y1339">
        <v>102</v>
      </c>
      <c r="AA1339">
        <v>3195.93</v>
      </c>
      <c r="AB1339">
        <v>0</v>
      </c>
      <c r="AC1339">
        <v>0</v>
      </c>
      <c r="AD1339">
        <v>0</v>
      </c>
      <c r="AE1339">
        <v>3195.93</v>
      </c>
      <c r="AF1339">
        <v>0</v>
      </c>
      <c r="AG1339">
        <v>0</v>
      </c>
      <c r="AH1339">
        <v>0</v>
      </c>
      <c r="AI1339">
        <v>1</v>
      </c>
      <c r="AJ1339">
        <v>1</v>
      </c>
      <c r="AK1339">
        <v>1</v>
      </c>
      <c r="AL1339">
        <v>1</v>
      </c>
      <c r="AN1339">
        <v>0</v>
      </c>
      <c r="AO1339">
        <v>1</v>
      </c>
      <c r="AP1339">
        <v>0</v>
      </c>
      <c r="AQ1339">
        <v>0</v>
      </c>
      <c r="AR1339">
        <v>0</v>
      </c>
      <c r="AS1339" t="s">
        <v>3</v>
      </c>
      <c r="AT1339">
        <v>102</v>
      </c>
      <c r="AU1339" t="s">
        <v>3</v>
      </c>
      <c r="AV1339">
        <v>0</v>
      </c>
      <c r="AW1339">
        <v>2</v>
      </c>
      <c r="AX1339">
        <v>33037565</v>
      </c>
      <c r="AY1339">
        <v>1</v>
      </c>
      <c r="AZ1339">
        <v>0</v>
      </c>
      <c r="BA1339">
        <v>1272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CX1339">
        <f>Y1339*Source!I547</f>
        <v>1.0811999999999999</v>
      </c>
      <c r="CY1339">
        <f t="shared" si="198"/>
        <v>3195.93</v>
      </c>
      <c r="CZ1339">
        <f t="shared" si="199"/>
        <v>3195.93</v>
      </c>
      <c r="DA1339">
        <f t="shared" si="200"/>
        <v>1</v>
      </c>
      <c r="DB1339">
        <v>0</v>
      </c>
    </row>
    <row r="1340" spans="1:106" x14ac:dyDescent="0.2">
      <c r="A1340">
        <f>ROW(Source!A547)</f>
        <v>547</v>
      </c>
      <c r="B1340">
        <v>33034105</v>
      </c>
      <c r="C1340">
        <v>33037536</v>
      </c>
      <c r="D1340">
        <v>32521663</v>
      </c>
      <c r="E1340">
        <v>1</v>
      </c>
      <c r="F1340">
        <v>1</v>
      </c>
      <c r="G1340">
        <v>19</v>
      </c>
      <c r="H1340">
        <v>3</v>
      </c>
      <c r="I1340" t="s">
        <v>846</v>
      </c>
      <c r="J1340" t="s">
        <v>847</v>
      </c>
      <c r="K1340" t="s">
        <v>848</v>
      </c>
      <c r="L1340">
        <v>1327</v>
      </c>
      <c r="N1340">
        <v>1005</v>
      </c>
      <c r="O1340" t="s">
        <v>823</v>
      </c>
      <c r="P1340" t="s">
        <v>823</v>
      </c>
      <c r="Q1340">
        <v>1</v>
      </c>
      <c r="W1340">
        <v>0</v>
      </c>
      <c r="X1340">
        <v>603730207</v>
      </c>
      <c r="Y1340">
        <v>49.5</v>
      </c>
      <c r="AA1340">
        <v>207.09</v>
      </c>
      <c r="AB1340">
        <v>0</v>
      </c>
      <c r="AC1340">
        <v>0</v>
      </c>
      <c r="AD1340">
        <v>0</v>
      </c>
      <c r="AE1340">
        <v>207.09</v>
      </c>
      <c r="AF1340">
        <v>0</v>
      </c>
      <c r="AG1340">
        <v>0</v>
      </c>
      <c r="AH1340">
        <v>0</v>
      </c>
      <c r="AI1340">
        <v>1</v>
      </c>
      <c r="AJ1340">
        <v>1</v>
      </c>
      <c r="AK1340">
        <v>1</v>
      </c>
      <c r="AL1340">
        <v>1</v>
      </c>
      <c r="AN1340">
        <v>0</v>
      </c>
      <c r="AO1340">
        <v>1</v>
      </c>
      <c r="AP1340">
        <v>0</v>
      </c>
      <c r="AQ1340">
        <v>0</v>
      </c>
      <c r="AR1340">
        <v>0</v>
      </c>
      <c r="AS1340" t="s">
        <v>3</v>
      </c>
      <c r="AT1340">
        <v>49.5</v>
      </c>
      <c r="AU1340" t="s">
        <v>3</v>
      </c>
      <c r="AV1340">
        <v>0</v>
      </c>
      <c r="AW1340">
        <v>2</v>
      </c>
      <c r="AX1340">
        <v>33037566</v>
      </c>
      <c r="AY1340">
        <v>1</v>
      </c>
      <c r="AZ1340">
        <v>0</v>
      </c>
      <c r="BA1340">
        <v>1273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CX1340">
        <f>Y1340*Source!I547</f>
        <v>0.52470000000000006</v>
      </c>
      <c r="CY1340">
        <f t="shared" si="198"/>
        <v>207.09</v>
      </c>
      <c r="CZ1340">
        <f t="shared" si="199"/>
        <v>207.09</v>
      </c>
      <c r="DA1340">
        <f t="shared" si="200"/>
        <v>1</v>
      </c>
      <c r="DB1340">
        <v>0</v>
      </c>
    </row>
    <row r="1341" spans="1:106" x14ac:dyDescent="0.2">
      <c r="A1341">
        <f>ROW(Source!A550)</f>
        <v>550</v>
      </c>
      <c r="B1341">
        <v>33034105</v>
      </c>
      <c r="C1341">
        <v>33037569</v>
      </c>
      <c r="D1341">
        <v>32505425</v>
      </c>
      <c r="E1341">
        <v>19</v>
      </c>
      <c r="F1341">
        <v>1</v>
      </c>
      <c r="G1341">
        <v>19</v>
      </c>
      <c r="H1341">
        <v>1</v>
      </c>
      <c r="I1341" t="s">
        <v>795</v>
      </c>
      <c r="J1341" t="s">
        <v>3</v>
      </c>
      <c r="K1341" t="s">
        <v>796</v>
      </c>
      <c r="L1341">
        <v>1191</v>
      </c>
      <c r="N1341">
        <v>1013</v>
      </c>
      <c r="O1341" t="s">
        <v>797</v>
      </c>
      <c r="P1341" t="s">
        <v>797</v>
      </c>
      <c r="Q1341">
        <v>1</v>
      </c>
      <c r="W1341">
        <v>0</v>
      </c>
      <c r="X1341">
        <v>476480486</v>
      </c>
      <c r="Y1341">
        <v>36.11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1</v>
      </c>
      <c r="AJ1341">
        <v>1</v>
      </c>
      <c r="AK1341">
        <v>1</v>
      </c>
      <c r="AL1341">
        <v>1</v>
      </c>
      <c r="AN1341">
        <v>0</v>
      </c>
      <c r="AO1341">
        <v>1</v>
      </c>
      <c r="AP1341">
        <v>0</v>
      </c>
      <c r="AQ1341">
        <v>0</v>
      </c>
      <c r="AR1341">
        <v>0</v>
      </c>
      <c r="AS1341" t="s">
        <v>3</v>
      </c>
      <c r="AT1341">
        <v>36.11</v>
      </c>
      <c r="AU1341" t="s">
        <v>3</v>
      </c>
      <c r="AV1341">
        <v>1</v>
      </c>
      <c r="AW1341">
        <v>2</v>
      </c>
      <c r="AX1341">
        <v>33037575</v>
      </c>
      <c r="AY1341">
        <v>1</v>
      </c>
      <c r="AZ1341">
        <v>0</v>
      </c>
      <c r="BA1341">
        <v>1274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CX1341">
        <f>Y1341*Source!I550</f>
        <v>1.2277400000000001</v>
      </c>
      <c r="CY1341">
        <f>AD1341</f>
        <v>0</v>
      </c>
      <c r="CZ1341">
        <f>AH1341</f>
        <v>0</v>
      </c>
      <c r="DA1341">
        <f>AL1341</f>
        <v>1</v>
      </c>
      <c r="DB1341">
        <v>0</v>
      </c>
    </row>
    <row r="1342" spans="1:106" x14ac:dyDescent="0.2">
      <c r="A1342">
        <f>ROW(Source!A550)</f>
        <v>550</v>
      </c>
      <c r="B1342">
        <v>33034105</v>
      </c>
      <c r="C1342">
        <v>33037569</v>
      </c>
      <c r="D1342">
        <v>32516754</v>
      </c>
      <c r="E1342">
        <v>1</v>
      </c>
      <c r="F1342">
        <v>1</v>
      </c>
      <c r="G1342">
        <v>19</v>
      </c>
      <c r="H1342">
        <v>2</v>
      </c>
      <c r="I1342" t="s">
        <v>798</v>
      </c>
      <c r="J1342" t="s">
        <v>799</v>
      </c>
      <c r="K1342" t="s">
        <v>800</v>
      </c>
      <c r="L1342">
        <v>1368</v>
      </c>
      <c r="N1342">
        <v>1011</v>
      </c>
      <c r="O1342" t="s">
        <v>801</v>
      </c>
      <c r="P1342" t="s">
        <v>801</v>
      </c>
      <c r="Q1342">
        <v>1</v>
      </c>
      <c r="W1342">
        <v>0</v>
      </c>
      <c r="X1342">
        <v>-1683917449</v>
      </c>
      <c r="Y1342">
        <v>21.91</v>
      </c>
      <c r="AA1342">
        <v>0</v>
      </c>
      <c r="AB1342">
        <v>70.98</v>
      </c>
      <c r="AC1342">
        <v>6.52</v>
      </c>
      <c r="AD1342">
        <v>0</v>
      </c>
      <c r="AE1342">
        <v>0</v>
      </c>
      <c r="AF1342">
        <v>70.98</v>
      </c>
      <c r="AG1342">
        <v>6.52</v>
      </c>
      <c r="AH1342">
        <v>0</v>
      </c>
      <c r="AI1342">
        <v>1</v>
      </c>
      <c r="AJ1342">
        <v>1</v>
      </c>
      <c r="AK1342">
        <v>1</v>
      </c>
      <c r="AL1342">
        <v>1</v>
      </c>
      <c r="AN1342">
        <v>0</v>
      </c>
      <c r="AO1342">
        <v>1</v>
      </c>
      <c r="AP1342">
        <v>0</v>
      </c>
      <c r="AQ1342">
        <v>0</v>
      </c>
      <c r="AR1342">
        <v>0</v>
      </c>
      <c r="AS1342" t="s">
        <v>3</v>
      </c>
      <c r="AT1342">
        <v>21.91</v>
      </c>
      <c r="AU1342" t="s">
        <v>3</v>
      </c>
      <c r="AV1342">
        <v>0</v>
      </c>
      <c r="AW1342">
        <v>2</v>
      </c>
      <c r="AX1342">
        <v>33037576</v>
      </c>
      <c r="AY1342">
        <v>1</v>
      </c>
      <c r="AZ1342">
        <v>0</v>
      </c>
      <c r="BA1342">
        <v>1275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CX1342">
        <f>Y1342*Source!I550</f>
        <v>0.74494000000000005</v>
      </c>
      <c r="CY1342">
        <f>AB1342</f>
        <v>70.98</v>
      </c>
      <c r="CZ1342">
        <f>AF1342</f>
        <v>70.98</v>
      </c>
      <c r="DA1342">
        <f>AJ1342</f>
        <v>1</v>
      </c>
      <c r="DB1342">
        <v>0</v>
      </c>
    </row>
    <row r="1343" spans="1:106" x14ac:dyDescent="0.2">
      <c r="A1343">
        <f>ROW(Source!A550)</f>
        <v>550</v>
      </c>
      <c r="B1343">
        <v>33034105</v>
      </c>
      <c r="C1343">
        <v>33037569</v>
      </c>
      <c r="D1343">
        <v>32518977</v>
      </c>
      <c r="E1343">
        <v>1</v>
      </c>
      <c r="F1343">
        <v>1</v>
      </c>
      <c r="G1343">
        <v>19</v>
      </c>
      <c r="H1343">
        <v>3</v>
      </c>
      <c r="I1343" t="s">
        <v>802</v>
      </c>
      <c r="J1343" t="s">
        <v>803</v>
      </c>
      <c r="K1343" t="s">
        <v>804</v>
      </c>
      <c r="L1343">
        <v>1348</v>
      </c>
      <c r="N1343">
        <v>1009</v>
      </c>
      <c r="O1343" t="s">
        <v>19</v>
      </c>
      <c r="P1343" t="s">
        <v>19</v>
      </c>
      <c r="Q1343">
        <v>1000</v>
      </c>
      <c r="W1343">
        <v>0</v>
      </c>
      <c r="X1343">
        <v>-1592467254</v>
      </c>
      <c r="Y1343">
        <v>0.03</v>
      </c>
      <c r="AA1343">
        <v>117442.26</v>
      </c>
      <c r="AB1343">
        <v>0</v>
      </c>
      <c r="AC1343">
        <v>0</v>
      </c>
      <c r="AD1343">
        <v>0</v>
      </c>
      <c r="AE1343">
        <v>117442.26</v>
      </c>
      <c r="AF1343">
        <v>0</v>
      </c>
      <c r="AG1343">
        <v>0</v>
      </c>
      <c r="AH1343">
        <v>0</v>
      </c>
      <c r="AI1343">
        <v>1</v>
      </c>
      <c r="AJ1343">
        <v>1</v>
      </c>
      <c r="AK1343">
        <v>1</v>
      </c>
      <c r="AL1343">
        <v>1</v>
      </c>
      <c r="AN1343">
        <v>0</v>
      </c>
      <c r="AO1343">
        <v>1</v>
      </c>
      <c r="AP1343">
        <v>0</v>
      </c>
      <c r="AQ1343">
        <v>0</v>
      </c>
      <c r="AR1343">
        <v>0</v>
      </c>
      <c r="AS1343" t="s">
        <v>3</v>
      </c>
      <c r="AT1343">
        <v>0.03</v>
      </c>
      <c r="AU1343" t="s">
        <v>3</v>
      </c>
      <c r="AV1343">
        <v>0</v>
      </c>
      <c r="AW1343">
        <v>2</v>
      </c>
      <c r="AX1343">
        <v>33037577</v>
      </c>
      <c r="AY1343">
        <v>1</v>
      </c>
      <c r="AZ1343">
        <v>0</v>
      </c>
      <c r="BA1343">
        <v>1276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CX1343">
        <f>Y1343*Source!I550</f>
        <v>1.0200000000000001E-3</v>
      </c>
      <c r="CY1343">
        <f>AA1343</f>
        <v>117442.26</v>
      </c>
      <c r="CZ1343">
        <f>AE1343</f>
        <v>117442.26</v>
      </c>
      <c r="DA1343">
        <f>AI1343</f>
        <v>1</v>
      </c>
      <c r="DB1343">
        <v>0</v>
      </c>
    </row>
    <row r="1344" spans="1:106" x14ac:dyDescent="0.2">
      <c r="A1344">
        <f>ROW(Source!A550)</f>
        <v>550</v>
      </c>
      <c r="B1344">
        <v>33034105</v>
      </c>
      <c r="C1344">
        <v>33037569</v>
      </c>
      <c r="D1344">
        <v>32520163</v>
      </c>
      <c r="E1344">
        <v>1</v>
      </c>
      <c r="F1344">
        <v>1</v>
      </c>
      <c r="G1344">
        <v>19</v>
      </c>
      <c r="H1344">
        <v>3</v>
      </c>
      <c r="I1344" t="s">
        <v>25</v>
      </c>
      <c r="J1344" t="s">
        <v>27</v>
      </c>
      <c r="K1344" t="s">
        <v>26</v>
      </c>
      <c r="L1344">
        <v>1348</v>
      </c>
      <c r="N1344">
        <v>1009</v>
      </c>
      <c r="O1344" t="s">
        <v>19</v>
      </c>
      <c r="P1344" t="s">
        <v>19</v>
      </c>
      <c r="Q1344">
        <v>1000</v>
      </c>
      <c r="W1344">
        <v>0</v>
      </c>
      <c r="X1344">
        <v>-1467733540</v>
      </c>
      <c r="Y1344">
        <v>1</v>
      </c>
      <c r="AA1344">
        <v>53410.15</v>
      </c>
      <c r="AB1344">
        <v>0</v>
      </c>
      <c r="AC1344">
        <v>0</v>
      </c>
      <c r="AD1344">
        <v>0</v>
      </c>
      <c r="AE1344">
        <v>53410.15</v>
      </c>
      <c r="AF1344">
        <v>0</v>
      </c>
      <c r="AG1344">
        <v>0</v>
      </c>
      <c r="AH1344">
        <v>0</v>
      </c>
      <c r="AI1344">
        <v>1</v>
      </c>
      <c r="AJ1344">
        <v>1</v>
      </c>
      <c r="AK1344">
        <v>1</v>
      </c>
      <c r="AL1344">
        <v>1</v>
      </c>
      <c r="AN1344">
        <v>0</v>
      </c>
      <c r="AO1344">
        <v>1</v>
      </c>
      <c r="AP1344">
        <v>0</v>
      </c>
      <c r="AQ1344">
        <v>0</v>
      </c>
      <c r="AR1344">
        <v>0</v>
      </c>
      <c r="AS1344" t="s">
        <v>3</v>
      </c>
      <c r="AT1344">
        <v>1</v>
      </c>
      <c r="AU1344" t="s">
        <v>3</v>
      </c>
      <c r="AV1344">
        <v>0</v>
      </c>
      <c r="AW1344">
        <v>2</v>
      </c>
      <c r="AX1344">
        <v>33037578</v>
      </c>
      <c r="AY1344">
        <v>1</v>
      </c>
      <c r="AZ1344">
        <v>0</v>
      </c>
      <c r="BA1344">
        <v>1277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CX1344">
        <f>Y1344*Source!I550</f>
        <v>3.4000000000000002E-2</v>
      </c>
      <c r="CY1344">
        <f>AA1344</f>
        <v>53410.15</v>
      </c>
      <c r="CZ1344">
        <f>AE1344</f>
        <v>53410.15</v>
      </c>
      <c r="DA1344">
        <f>AI1344</f>
        <v>1</v>
      </c>
      <c r="DB1344">
        <v>0</v>
      </c>
    </row>
    <row r="1345" spans="1:106" x14ac:dyDescent="0.2">
      <c r="A1345">
        <f>ROW(Source!A550)</f>
        <v>550</v>
      </c>
      <c r="B1345">
        <v>33034105</v>
      </c>
      <c r="C1345">
        <v>33037569</v>
      </c>
      <c r="D1345">
        <v>32520163</v>
      </c>
      <c r="E1345">
        <v>1</v>
      </c>
      <c r="F1345">
        <v>1</v>
      </c>
      <c r="G1345">
        <v>19</v>
      </c>
      <c r="H1345">
        <v>3</v>
      </c>
      <c r="I1345" t="s">
        <v>25</v>
      </c>
      <c r="J1345" t="s">
        <v>27</v>
      </c>
      <c r="K1345" t="s">
        <v>26</v>
      </c>
      <c r="L1345">
        <v>1348</v>
      </c>
      <c r="N1345">
        <v>1009</v>
      </c>
      <c r="O1345" t="s">
        <v>19</v>
      </c>
      <c r="P1345" t="s">
        <v>19</v>
      </c>
      <c r="Q1345">
        <v>1000</v>
      </c>
      <c r="W1345">
        <v>0</v>
      </c>
      <c r="X1345">
        <v>-1467733540</v>
      </c>
      <c r="Y1345">
        <v>-1</v>
      </c>
      <c r="AA1345">
        <v>53410.15</v>
      </c>
      <c r="AB1345">
        <v>0</v>
      </c>
      <c r="AC1345">
        <v>0</v>
      </c>
      <c r="AD1345">
        <v>0</v>
      </c>
      <c r="AE1345">
        <v>53410.15</v>
      </c>
      <c r="AF1345">
        <v>0</v>
      </c>
      <c r="AG1345">
        <v>0</v>
      </c>
      <c r="AH1345">
        <v>0</v>
      </c>
      <c r="AI1345">
        <v>1</v>
      </c>
      <c r="AJ1345">
        <v>1</v>
      </c>
      <c r="AK1345">
        <v>1</v>
      </c>
      <c r="AL1345">
        <v>1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 t="s">
        <v>3</v>
      </c>
      <c r="AT1345">
        <v>-1</v>
      </c>
      <c r="AU1345" t="s">
        <v>3</v>
      </c>
      <c r="AV1345">
        <v>0</v>
      </c>
      <c r="AW1345">
        <v>1</v>
      </c>
      <c r="AX1345">
        <v>-1</v>
      </c>
      <c r="AY1345">
        <v>0</v>
      </c>
      <c r="AZ1345">
        <v>0</v>
      </c>
      <c r="BA1345" t="s">
        <v>3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CX1345">
        <f>Y1345*Source!I550</f>
        <v>-3.4000000000000002E-2</v>
      </c>
      <c r="CY1345">
        <f>AA1345</f>
        <v>53410.15</v>
      </c>
      <c r="CZ1345">
        <f>AE1345</f>
        <v>53410.15</v>
      </c>
      <c r="DA1345">
        <f>AI1345</f>
        <v>1</v>
      </c>
      <c r="DB1345">
        <v>0</v>
      </c>
    </row>
    <row r="1346" spans="1:106" x14ac:dyDescent="0.2">
      <c r="A1346">
        <f>ROW(Source!A552)</f>
        <v>552</v>
      </c>
      <c r="B1346">
        <v>33034105</v>
      </c>
      <c r="C1346">
        <v>33037580</v>
      </c>
      <c r="D1346">
        <v>32505425</v>
      </c>
      <c r="E1346">
        <v>19</v>
      </c>
      <c r="F1346">
        <v>1</v>
      </c>
      <c r="G1346">
        <v>19</v>
      </c>
      <c r="H1346">
        <v>1</v>
      </c>
      <c r="I1346" t="s">
        <v>795</v>
      </c>
      <c r="J1346" t="s">
        <v>3</v>
      </c>
      <c r="K1346" t="s">
        <v>796</v>
      </c>
      <c r="L1346">
        <v>1191</v>
      </c>
      <c r="N1346">
        <v>1013</v>
      </c>
      <c r="O1346" t="s">
        <v>797</v>
      </c>
      <c r="P1346" t="s">
        <v>797</v>
      </c>
      <c r="Q1346">
        <v>1</v>
      </c>
      <c r="W1346">
        <v>0</v>
      </c>
      <c r="X1346">
        <v>476480486</v>
      </c>
      <c r="Y1346">
        <v>453.1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1</v>
      </c>
      <c r="AJ1346">
        <v>1</v>
      </c>
      <c r="AK1346">
        <v>1</v>
      </c>
      <c r="AL1346">
        <v>1</v>
      </c>
      <c r="AN1346">
        <v>0</v>
      </c>
      <c r="AO1346">
        <v>1</v>
      </c>
      <c r="AP1346">
        <v>0</v>
      </c>
      <c r="AQ1346">
        <v>0</v>
      </c>
      <c r="AR1346">
        <v>0</v>
      </c>
      <c r="AS1346" t="s">
        <v>3</v>
      </c>
      <c r="AT1346">
        <v>453.1</v>
      </c>
      <c r="AU1346" t="s">
        <v>3</v>
      </c>
      <c r="AV1346">
        <v>1</v>
      </c>
      <c r="AW1346">
        <v>2</v>
      </c>
      <c r="AX1346">
        <v>33037596</v>
      </c>
      <c r="AY1346">
        <v>1</v>
      </c>
      <c r="AZ1346">
        <v>0</v>
      </c>
      <c r="BA1346">
        <v>1278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CX1346">
        <f>Y1346*Source!I552</f>
        <v>2.1069149999999999</v>
      </c>
      <c r="CY1346">
        <f>AD1346</f>
        <v>0</v>
      </c>
      <c r="CZ1346">
        <f>AH1346</f>
        <v>0</v>
      </c>
      <c r="DA1346">
        <f>AL1346</f>
        <v>1</v>
      </c>
      <c r="DB1346">
        <v>0</v>
      </c>
    </row>
    <row r="1347" spans="1:106" x14ac:dyDescent="0.2">
      <c r="A1347">
        <f>ROW(Source!A552)</f>
        <v>552</v>
      </c>
      <c r="B1347">
        <v>33034105</v>
      </c>
      <c r="C1347">
        <v>33037580</v>
      </c>
      <c r="D1347">
        <v>32517073</v>
      </c>
      <c r="E1347">
        <v>1</v>
      </c>
      <c r="F1347">
        <v>1</v>
      </c>
      <c r="G1347">
        <v>19</v>
      </c>
      <c r="H1347">
        <v>2</v>
      </c>
      <c r="I1347" t="s">
        <v>805</v>
      </c>
      <c r="J1347" t="s">
        <v>806</v>
      </c>
      <c r="K1347" t="s">
        <v>807</v>
      </c>
      <c r="L1347">
        <v>1368</v>
      </c>
      <c r="N1347">
        <v>1011</v>
      </c>
      <c r="O1347" t="s">
        <v>801</v>
      </c>
      <c r="P1347" t="s">
        <v>801</v>
      </c>
      <c r="Q1347">
        <v>1</v>
      </c>
      <c r="W1347">
        <v>0</v>
      </c>
      <c r="X1347">
        <v>-865246060</v>
      </c>
      <c r="Y1347">
        <v>1.38</v>
      </c>
      <c r="AA1347">
        <v>0</v>
      </c>
      <c r="AB1347">
        <v>3.37</v>
      </c>
      <c r="AC1347">
        <v>0.85</v>
      </c>
      <c r="AD1347">
        <v>0</v>
      </c>
      <c r="AE1347">
        <v>0</v>
      </c>
      <c r="AF1347">
        <v>3.37</v>
      </c>
      <c r="AG1347">
        <v>0.85</v>
      </c>
      <c r="AH1347">
        <v>0</v>
      </c>
      <c r="AI1347">
        <v>1</v>
      </c>
      <c r="AJ1347">
        <v>1</v>
      </c>
      <c r="AK1347">
        <v>1</v>
      </c>
      <c r="AL1347">
        <v>1</v>
      </c>
      <c r="AN1347">
        <v>0</v>
      </c>
      <c r="AO1347">
        <v>1</v>
      </c>
      <c r="AP1347">
        <v>0</v>
      </c>
      <c r="AQ1347">
        <v>0</v>
      </c>
      <c r="AR1347">
        <v>0</v>
      </c>
      <c r="AS1347" t="s">
        <v>3</v>
      </c>
      <c r="AT1347">
        <v>1.38</v>
      </c>
      <c r="AU1347" t="s">
        <v>3</v>
      </c>
      <c r="AV1347">
        <v>0</v>
      </c>
      <c r="AW1347">
        <v>2</v>
      </c>
      <c r="AX1347">
        <v>33037597</v>
      </c>
      <c r="AY1347">
        <v>1</v>
      </c>
      <c r="AZ1347">
        <v>0</v>
      </c>
      <c r="BA1347">
        <v>1279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CX1347">
        <f>Y1347*Source!I552</f>
        <v>6.4169999999999991E-3</v>
      </c>
      <c r="CY1347">
        <f>AB1347</f>
        <v>3.37</v>
      </c>
      <c r="CZ1347">
        <f>AF1347</f>
        <v>3.37</v>
      </c>
      <c r="DA1347">
        <f>AJ1347</f>
        <v>1</v>
      </c>
      <c r="DB1347">
        <v>0</v>
      </c>
    </row>
    <row r="1348" spans="1:106" x14ac:dyDescent="0.2">
      <c r="A1348">
        <f>ROW(Source!A552)</f>
        <v>552</v>
      </c>
      <c r="B1348">
        <v>33034105</v>
      </c>
      <c r="C1348">
        <v>33037580</v>
      </c>
      <c r="D1348">
        <v>32516433</v>
      </c>
      <c r="E1348">
        <v>1</v>
      </c>
      <c r="F1348">
        <v>1</v>
      </c>
      <c r="G1348">
        <v>19</v>
      </c>
      <c r="H1348">
        <v>2</v>
      </c>
      <c r="I1348" t="s">
        <v>808</v>
      </c>
      <c r="J1348" t="s">
        <v>809</v>
      </c>
      <c r="K1348" t="s">
        <v>810</v>
      </c>
      <c r="L1348">
        <v>1368</v>
      </c>
      <c r="N1348">
        <v>1011</v>
      </c>
      <c r="O1348" t="s">
        <v>801</v>
      </c>
      <c r="P1348" t="s">
        <v>801</v>
      </c>
      <c r="Q1348">
        <v>1</v>
      </c>
      <c r="W1348">
        <v>0</v>
      </c>
      <c r="X1348">
        <v>1483315828</v>
      </c>
      <c r="Y1348">
        <v>0.31</v>
      </c>
      <c r="AA1348">
        <v>0</v>
      </c>
      <c r="AB1348">
        <v>566.44000000000005</v>
      </c>
      <c r="AC1348">
        <v>281.27999999999997</v>
      </c>
      <c r="AD1348">
        <v>0</v>
      </c>
      <c r="AE1348">
        <v>0</v>
      </c>
      <c r="AF1348">
        <v>566.44000000000005</v>
      </c>
      <c r="AG1348">
        <v>281.27999999999997</v>
      </c>
      <c r="AH1348">
        <v>0</v>
      </c>
      <c r="AI1348">
        <v>1</v>
      </c>
      <c r="AJ1348">
        <v>1</v>
      </c>
      <c r="AK1348">
        <v>1</v>
      </c>
      <c r="AL1348">
        <v>1</v>
      </c>
      <c r="AN1348">
        <v>0</v>
      </c>
      <c r="AO1348">
        <v>1</v>
      </c>
      <c r="AP1348">
        <v>0</v>
      </c>
      <c r="AQ1348">
        <v>0</v>
      </c>
      <c r="AR1348">
        <v>0</v>
      </c>
      <c r="AS1348" t="s">
        <v>3</v>
      </c>
      <c r="AT1348">
        <v>0.31</v>
      </c>
      <c r="AU1348" t="s">
        <v>3</v>
      </c>
      <c r="AV1348">
        <v>0</v>
      </c>
      <c r="AW1348">
        <v>2</v>
      </c>
      <c r="AX1348">
        <v>33037598</v>
      </c>
      <c r="AY1348">
        <v>1</v>
      </c>
      <c r="AZ1348">
        <v>0</v>
      </c>
      <c r="BA1348">
        <v>1280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CX1348">
        <f>Y1348*Source!I552</f>
        <v>1.4414999999999999E-3</v>
      </c>
      <c r="CY1348">
        <f>AB1348</f>
        <v>566.44000000000005</v>
      </c>
      <c r="CZ1348">
        <f>AF1348</f>
        <v>566.44000000000005</v>
      </c>
      <c r="DA1348">
        <f>AJ1348</f>
        <v>1</v>
      </c>
      <c r="DB1348">
        <v>0</v>
      </c>
    </row>
    <row r="1349" spans="1:106" x14ac:dyDescent="0.2">
      <c r="A1349">
        <f>ROW(Source!A552)</f>
        <v>552</v>
      </c>
      <c r="B1349">
        <v>33034105</v>
      </c>
      <c r="C1349">
        <v>33037580</v>
      </c>
      <c r="D1349">
        <v>32516599</v>
      </c>
      <c r="E1349">
        <v>1</v>
      </c>
      <c r="F1349">
        <v>1</v>
      </c>
      <c r="G1349">
        <v>19</v>
      </c>
      <c r="H1349">
        <v>2</v>
      </c>
      <c r="I1349" t="s">
        <v>811</v>
      </c>
      <c r="J1349" t="s">
        <v>812</v>
      </c>
      <c r="K1349" t="s">
        <v>813</v>
      </c>
      <c r="L1349">
        <v>1368</v>
      </c>
      <c r="N1349">
        <v>1011</v>
      </c>
      <c r="O1349" t="s">
        <v>801</v>
      </c>
      <c r="P1349" t="s">
        <v>801</v>
      </c>
      <c r="Q1349">
        <v>1</v>
      </c>
      <c r="W1349">
        <v>0</v>
      </c>
      <c r="X1349">
        <v>47389749</v>
      </c>
      <c r="Y1349">
        <v>26.25</v>
      </c>
      <c r="AA1349">
        <v>0</v>
      </c>
      <c r="AB1349">
        <v>9.7100000000000009</v>
      </c>
      <c r="AC1349">
        <v>2.25</v>
      </c>
      <c r="AD1349">
        <v>0</v>
      </c>
      <c r="AE1349">
        <v>0</v>
      </c>
      <c r="AF1349">
        <v>9.7100000000000009</v>
      </c>
      <c r="AG1349">
        <v>2.25</v>
      </c>
      <c r="AH1349">
        <v>0</v>
      </c>
      <c r="AI1349">
        <v>1</v>
      </c>
      <c r="AJ1349">
        <v>1</v>
      </c>
      <c r="AK1349">
        <v>1</v>
      </c>
      <c r="AL1349">
        <v>1</v>
      </c>
      <c r="AN1349">
        <v>0</v>
      </c>
      <c r="AO1349">
        <v>1</v>
      </c>
      <c r="AP1349">
        <v>0</v>
      </c>
      <c r="AQ1349">
        <v>0</v>
      </c>
      <c r="AR1349">
        <v>0</v>
      </c>
      <c r="AS1349" t="s">
        <v>3</v>
      </c>
      <c r="AT1349">
        <v>26.25</v>
      </c>
      <c r="AU1349" t="s">
        <v>3</v>
      </c>
      <c r="AV1349">
        <v>0</v>
      </c>
      <c r="AW1349">
        <v>2</v>
      </c>
      <c r="AX1349">
        <v>33037599</v>
      </c>
      <c r="AY1349">
        <v>1</v>
      </c>
      <c r="AZ1349">
        <v>0</v>
      </c>
      <c r="BA1349">
        <v>1281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CX1349">
        <f>Y1349*Source!I552</f>
        <v>0.12206249999999999</v>
      </c>
      <c r="CY1349">
        <f>AB1349</f>
        <v>9.7100000000000009</v>
      </c>
      <c r="CZ1349">
        <f>AF1349</f>
        <v>9.7100000000000009</v>
      </c>
      <c r="DA1349">
        <f>AJ1349</f>
        <v>1</v>
      </c>
      <c r="DB1349">
        <v>0</v>
      </c>
    </row>
    <row r="1350" spans="1:106" x14ac:dyDescent="0.2">
      <c r="A1350">
        <f>ROW(Source!A552)</f>
        <v>552</v>
      </c>
      <c r="B1350">
        <v>33034105</v>
      </c>
      <c r="C1350">
        <v>33037580</v>
      </c>
      <c r="D1350">
        <v>32517836</v>
      </c>
      <c r="E1350">
        <v>1</v>
      </c>
      <c r="F1350">
        <v>1</v>
      </c>
      <c r="G1350">
        <v>19</v>
      </c>
      <c r="H1350">
        <v>3</v>
      </c>
      <c r="I1350" t="s">
        <v>814</v>
      </c>
      <c r="J1350" t="s">
        <v>815</v>
      </c>
      <c r="K1350" t="s">
        <v>816</v>
      </c>
      <c r="L1350">
        <v>1348</v>
      </c>
      <c r="N1350">
        <v>1009</v>
      </c>
      <c r="O1350" t="s">
        <v>19</v>
      </c>
      <c r="P1350" t="s">
        <v>19</v>
      </c>
      <c r="Q1350">
        <v>1000</v>
      </c>
      <c r="W1350">
        <v>0</v>
      </c>
      <c r="X1350">
        <v>1571432467</v>
      </c>
      <c r="Y1350">
        <v>0.04</v>
      </c>
      <c r="AA1350">
        <v>31493.279999999999</v>
      </c>
      <c r="AB1350">
        <v>0</v>
      </c>
      <c r="AC1350">
        <v>0</v>
      </c>
      <c r="AD1350">
        <v>0</v>
      </c>
      <c r="AE1350">
        <v>31493.279999999999</v>
      </c>
      <c r="AF1350">
        <v>0</v>
      </c>
      <c r="AG1350">
        <v>0</v>
      </c>
      <c r="AH1350">
        <v>0</v>
      </c>
      <c r="AI1350">
        <v>1</v>
      </c>
      <c r="AJ1350">
        <v>1</v>
      </c>
      <c r="AK1350">
        <v>1</v>
      </c>
      <c r="AL1350">
        <v>1</v>
      </c>
      <c r="AN1350">
        <v>0</v>
      </c>
      <c r="AO1350">
        <v>1</v>
      </c>
      <c r="AP1350">
        <v>0</v>
      </c>
      <c r="AQ1350">
        <v>0</v>
      </c>
      <c r="AR1350">
        <v>0</v>
      </c>
      <c r="AS1350" t="s">
        <v>3</v>
      </c>
      <c r="AT1350">
        <v>0.04</v>
      </c>
      <c r="AU1350" t="s">
        <v>3</v>
      </c>
      <c r="AV1350">
        <v>0</v>
      </c>
      <c r="AW1350">
        <v>2</v>
      </c>
      <c r="AX1350">
        <v>33037600</v>
      </c>
      <c r="AY1350">
        <v>1</v>
      </c>
      <c r="AZ1350">
        <v>0</v>
      </c>
      <c r="BA1350">
        <v>1282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CX1350">
        <f>Y1350*Source!I552</f>
        <v>1.8599999999999999E-4</v>
      </c>
      <c r="CY1350">
        <f t="shared" ref="CY1350:CY1360" si="201">AA1350</f>
        <v>31493.279999999999</v>
      </c>
      <c r="CZ1350">
        <f t="shared" ref="CZ1350:CZ1360" si="202">AE1350</f>
        <v>31493.279999999999</v>
      </c>
      <c r="DA1350">
        <f t="shared" ref="DA1350:DA1360" si="203">AI1350</f>
        <v>1</v>
      </c>
      <c r="DB1350">
        <v>0</v>
      </c>
    </row>
    <row r="1351" spans="1:106" x14ac:dyDescent="0.2">
      <c r="A1351">
        <f>ROW(Source!A552)</f>
        <v>552</v>
      </c>
      <c r="B1351">
        <v>33034105</v>
      </c>
      <c r="C1351">
        <v>33037580</v>
      </c>
      <c r="D1351">
        <v>32518156</v>
      </c>
      <c r="E1351">
        <v>1</v>
      </c>
      <c r="F1351">
        <v>1</v>
      </c>
      <c r="G1351">
        <v>19</v>
      </c>
      <c r="H1351">
        <v>3</v>
      </c>
      <c r="I1351" t="s">
        <v>817</v>
      </c>
      <c r="J1351" t="s">
        <v>818</v>
      </c>
      <c r="K1351" t="s">
        <v>819</v>
      </c>
      <c r="L1351">
        <v>1348</v>
      </c>
      <c r="N1351">
        <v>1009</v>
      </c>
      <c r="O1351" t="s">
        <v>19</v>
      </c>
      <c r="P1351" t="s">
        <v>19</v>
      </c>
      <c r="Q1351">
        <v>1000</v>
      </c>
      <c r="W1351">
        <v>0</v>
      </c>
      <c r="X1351">
        <v>1574046373</v>
      </c>
      <c r="Y1351">
        <v>3.6999999999999998E-2</v>
      </c>
      <c r="AA1351">
        <v>45454.3</v>
      </c>
      <c r="AB1351">
        <v>0</v>
      </c>
      <c r="AC1351">
        <v>0</v>
      </c>
      <c r="AD1351">
        <v>0</v>
      </c>
      <c r="AE1351">
        <v>45454.3</v>
      </c>
      <c r="AF1351">
        <v>0</v>
      </c>
      <c r="AG1351">
        <v>0</v>
      </c>
      <c r="AH1351">
        <v>0</v>
      </c>
      <c r="AI1351">
        <v>1</v>
      </c>
      <c r="AJ1351">
        <v>1</v>
      </c>
      <c r="AK1351">
        <v>1</v>
      </c>
      <c r="AL1351">
        <v>1</v>
      </c>
      <c r="AN1351">
        <v>0</v>
      </c>
      <c r="AO1351">
        <v>1</v>
      </c>
      <c r="AP1351">
        <v>0</v>
      </c>
      <c r="AQ1351">
        <v>0</v>
      </c>
      <c r="AR1351">
        <v>0</v>
      </c>
      <c r="AS1351" t="s">
        <v>3</v>
      </c>
      <c r="AT1351">
        <v>3.6999999999999998E-2</v>
      </c>
      <c r="AU1351" t="s">
        <v>3</v>
      </c>
      <c r="AV1351">
        <v>0</v>
      </c>
      <c r="AW1351">
        <v>2</v>
      </c>
      <c r="AX1351">
        <v>33037601</v>
      </c>
      <c r="AY1351">
        <v>1</v>
      </c>
      <c r="AZ1351">
        <v>0</v>
      </c>
      <c r="BA1351">
        <v>1283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CX1351">
        <f>Y1351*Source!I552</f>
        <v>1.7204999999999998E-4</v>
      </c>
      <c r="CY1351">
        <f t="shared" si="201"/>
        <v>45454.3</v>
      </c>
      <c r="CZ1351">
        <f t="shared" si="202"/>
        <v>45454.3</v>
      </c>
      <c r="DA1351">
        <f t="shared" si="203"/>
        <v>1</v>
      </c>
      <c r="DB1351">
        <v>0</v>
      </c>
    </row>
    <row r="1352" spans="1:106" x14ac:dyDescent="0.2">
      <c r="A1352">
        <f>ROW(Source!A552)</f>
        <v>552</v>
      </c>
      <c r="B1352">
        <v>33034105</v>
      </c>
      <c r="C1352">
        <v>33037580</v>
      </c>
      <c r="D1352">
        <v>32518894</v>
      </c>
      <c r="E1352">
        <v>1</v>
      </c>
      <c r="F1352">
        <v>1</v>
      </c>
      <c r="G1352">
        <v>19</v>
      </c>
      <c r="H1352">
        <v>3</v>
      </c>
      <c r="I1352" t="s">
        <v>820</v>
      </c>
      <c r="J1352" t="s">
        <v>821</v>
      </c>
      <c r="K1352" t="s">
        <v>822</v>
      </c>
      <c r="L1352">
        <v>1327</v>
      </c>
      <c r="N1352">
        <v>1005</v>
      </c>
      <c r="O1352" t="s">
        <v>823</v>
      </c>
      <c r="P1352" t="s">
        <v>823</v>
      </c>
      <c r="Q1352">
        <v>1</v>
      </c>
      <c r="W1352">
        <v>0</v>
      </c>
      <c r="X1352">
        <v>-1132375348</v>
      </c>
      <c r="Y1352">
        <v>5.6</v>
      </c>
      <c r="AA1352">
        <v>63.78</v>
      </c>
      <c r="AB1352">
        <v>0</v>
      </c>
      <c r="AC1352">
        <v>0</v>
      </c>
      <c r="AD1352">
        <v>0</v>
      </c>
      <c r="AE1352">
        <v>63.78</v>
      </c>
      <c r="AF1352">
        <v>0</v>
      </c>
      <c r="AG1352">
        <v>0</v>
      </c>
      <c r="AH1352">
        <v>0</v>
      </c>
      <c r="AI1352">
        <v>1</v>
      </c>
      <c r="AJ1352">
        <v>1</v>
      </c>
      <c r="AK1352">
        <v>1</v>
      </c>
      <c r="AL1352">
        <v>1</v>
      </c>
      <c r="AN1352">
        <v>0</v>
      </c>
      <c r="AO1352">
        <v>1</v>
      </c>
      <c r="AP1352">
        <v>0</v>
      </c>
      <c r="AQ1352">
        <v>0</v>
      </c>
      <c r="AR1352">
        <v>0</v>
      </c>
      <c r="AS1352" t="s">
        <v>3</v>
      </c>
      <c r="AT1352">
        <v>5.6</v>
      </c>
      <c r="AU1352" t="s">
        <v>3</v>
      </c>
      <c r="AV1352">
        <v>0</v>
      </c>
      <c r="AW1352">
        <v>2</v>
      </c>
      <c r="AX1352">
        <v>33037603</v>
      </c>
      <c r="AY1352">
        <v>1</v>
      </c>
      <c r="AZ1352">
        <v>0</v>
      </c>
      <c r="BA1352">
        <v>1284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CX1352">
        <f>Y1352*Source!I552</f>
        <v>2.6039999999999997E-2</v>
      </c>
      <c r="CY1352">
        <f t="shared" si="201"/>
        <v>63.78</v>
      </c>
      <c r="CZ1352">
        <f t="shared" si="202"/>
        <v>63.78</v>
      </c>
      <c r="DA1352">
        <f t="shared" si="203"/>
        <v>1</v>
      </c>
      <c r="DB1352">
        <v>0</v>
      </c>
    </row>
    <row r="1353" spans="1:106" x14ac:dyDescent="0.2">
      <c r="A1353">
        <f>ROW(Source!A552)</f>
        <v>552</v>
      </c>
      <c r="B1353">
        <v>33034105</v>
      </c>
      <c r="C1353">
        <v>33037580</v>
      </c>
      <c r="D1353">
        <v>32517311</v>
      </c>
      <c r="E1353">
        <v>1</v>
      </c>
      <c r="F1353">
        <v>1</v>
      </c>
      <c r="G1353">
        <v>19</v>
      </c>
      <c r="H1353">
        <v>3</v>
      </c>
      <c r="I1353" t="s">
        <v>824</v>
      </c>
      <c r="J1353" t="s">
        <v>825</v>
      </c>
      <c r="K1353" t="s">
        <v>826</v>
      </c>
      <c r="L1353">
        <v>1348</v>
      </c>
      <c r="N1353">
        <v>1009</v>
      </c>
      <c r="O1353" t="s">
        <v>19</v>
      </c>
      <c r="P1353" t="s">
        <v>19</v>
      </c>
      <c r="Q1353">
        <v>1000</v>
      </c>
      <c r="W1353">
        <v>0</v>
      </c>
      <c r="X1353">
        <v>1471527661</v>
      </c>
      <c r="Y1353">
        <v>0.05</v>
      </c>
      <c r="AA1353">
        <v>4752.91</v>
      </c>
      <c r="AB1353">
        <v>0</v>
      </c>
      <c r="AC1353">
        <v>0</v>
      </c>
      <c r="AD1353">
        <v>0</v>
      </c>
      <c r="AE1353">
        <v>4752.91</v>
      </c>
      <c r="AF1353">
        <v>0</v>
      </c>
      <c r="AG1353">
        <v>0</v>
      </c>
      <c r="AH1353">
        <v>0</v>
      </c>
      <c r="AI1353">
        <v>1</v>
      </c>
      <c r="AJ1353">
        <v>1</v>
      </c>
      <c r="AK1353">
        <v>1</v>
      </c>
      <c r="AL1353">
        <v>1</v>
      </c>
      <c r="AN1353">
        <v>0</v>
      </c>
      <c r="AO1353">
        <v>1</v>
      </c>
      <c r="AP1353">
        <v>0</v>
      </c>
      <c r="AQ1353">
        <v>0</v>
      </c>
      <c r="AR1353">
        <v>0</v>
      </c>
      <c r="AS1353" t="s">
        <v>3</v>
      </c>
      <c r="AT1353">
        <v>0.05</v>
      </c>
      <c r="AU1353" t="s">
        <v>3</v>
      </c>
      <c r="AV1353">
        <v>0</v>
      </c>
      <c r="AW1353">
        <v>2</v>
      </c>
      <c r="AX1353">
        <v>33037602</v>
      </c>
      <c r="AY1353">
        <v>1</v>
      </c>
      <c r="AZ1353">
        <v>0</v>
      </c>
      <c r="BA1353">
        <v>1285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CX1353">
        <f>Y1353*Source!I552</f>
        <v>2.3249999999999999E-4</v>
      </c>
      <c r="CY1353">
        <f t="shared" si="201"/>
        <v>4752.91</v>
      </c>
      <c r="CZ1353">
        <f t="shared" si="202"/>
        <v>4752.91</v>
      </c>
      <c r="DA1353">
        <f t="shared" si="203"/>
        <v>1</v>
      </c>
      <c r="DB1353">
        <v>0</v>
      </c>
    </row>
    <row r="1354" spans="1:106" x14ac:dyDescent="0.2">
      <c r="A1354">
        <f>ROW(Source!A552)</f>
        <v>552</v>
      </c>
      <c r="B1354">
        <v>33034105</v>
      </c>
      <c r="C1354">
        <v>33037580</v>
      </c>
      <c r="D1354">
        <v>32519061</v>
      </c>
      <c r="E1354">
        <v>1</v>
      </c>
      <c r="F1354">
        <v>1</v>
      </c>
      <c r="G1354">
        <v>19</v>
      </c>
      <c r="H1354">
        <v>3</v>
      </c>
      <c r="I1354" t="s">
        <v>827</v>
      </c>
      <c r="J1354" t="s">
        <v>828</v>
      </c>
      <c r="K1354" t="s">
        <v>829</v>
      </c>
      <c r="L1354">
        <v>1339</v>
      </c>
      <c r="N1354">
        <v>1007</v>
      </c>
      <c r="O1354" t="s">
        <v>830</v>
      </c>
      <c r="P1354" t="s">
        <v>830</v>
      </c>
      <c r="Q1354">
        <v>1</v>
      </c>
      <c r="W1354">
        <v>0</v>
      </c>
      <c r="X1354">
        <v>1653821073</v>
      </c>
      <c r="Y1354">
        <v>1.75</v>
      </c>
      <c r="AA1354">
        <v>29.98</v>
      </c>
      <c r="AB1354">
        <v>0</v>
      </c>
      <c r="AC1354">
        <v>0</v>
      </c>
      <c r="AD1354">
        <v>0</v>
      </c>
      <c r="AE1354">
        <v>29.98</v>
      </c>
      <c r="AF1354">
        <v>0</v>
      </c>
      <c r="AG1354">
        <v>0</v>
      </c>
      <c r="AH1354">
        <v>0</v>
      </c>
      <c r="AI1354">
        <v>1</v>
      </c>
      <c r="AJ1354">
        <v>1</v>
      </c>
      <c r="AK1354">
        <v>1</v>
      </c>
      <c r="AL1354">
        <v>1</v>
      </c>
      <c r="AN1354">
        <v>0</v>
      </c>
      <c r="AO1354">
        <v>1</v>
      </c>
      <c r="AP1354">
        <v>0</v>
      </c>
      <c r="AQ1354">
        <v>0</v>
      </c>
      <c r="AR1354">
        <v>0</v>
      </c>
      <c r="AS1354" t="s">
        <v>3</v>
      </c>
      <c r="AT1354">
        <v>1.75</v>
      </c>
      <c r="AU1354" t="s">
        <v>3</v>
      </c>
      <c r="AV1354">
        <v>0</v>
      </c>
      <c r="AW1354">
        <v>2</v>
      </c>
      <c r="AX1354">
        <v>33037604</v>
      </c>
      <c r="AY1354">
        <v>1</v>
      </c>
      <c r="AZ1354">
        <v>0</v>
      </c>
      <c r="BA1354">
        <v>1286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CX1354">
        <f>Y1354*Source!I552</f>
        <v>8.1374999999999989E-3</v>
      </c>
      <c r="CY1354">
        <f t="shared" si="201"/>
        <v>29.98</v>
      </c>
      <c r="CZ1354">
        <f t="shared" si="202"/>
        <v>29.98</v>
      </c>
      <c r="DA1354">
        <f t="shared" si="203"/>
        <v>1</v>
      </c>
      <c r="DB1354">
        <v>0</v>
      </c>
    </row>
    <row r="1355" spans="1:106" x14ac:dyDescent="0.2">
      <c r="A1355">
        <f>ROW(Source!A552)</f>
        <v>552</v>
      </c>
      <c r="B1355">
        <v>33034105</v>
      </c>
      <c r="C1355">
        <v>33037580</v>
      </c>
      <c r="D1355">
        <v>32517740</v>
      </c>
      <c r="E1355">
        <v>1</v>
      </c>
      <c r="F1355">
        <v>1</v>
      </c>
      <c r="G1355">
        <v>19</v>
      </c>
      <c r="H1355">
        <v>3</v>
      </c>
      <c r="I1355" t="s">
        <v>831</v>
      </c>
      <c r="J1355" t="s">
        <v>832</v>
      </c>
      <c r="K1355" t="s">
        <v>833</v>
      </c>
      <c r="L1355">
        <v>1339</v>
      </c>
      <c r="N1355">
        <v>1007</v>
      </c>
      <c r="O1355" t="s">
        <v>830</v>
      </c>
      <c r="P1355" t="s">
        <v>830</v>
      </c>
      <c r="Q1355">
        <v>1</v>
      </c>
      <c r="W1355">
        <v>0</v>
      </c>
      <c r="X1355">
        <v>-86784973</v>
      </c>
      <c r="Y1355">
        <v>0.08</v>
      </c>
      <c r="AA1355">
        <v>4993.7</v>
      </c>
      <c r="AB1355">
        <v>0</v>
      </c>
      <c r="AC1355">
        <v>0</v>
      </c>
      <c r="AD1355">
        <v>0</v>
      </c>
      <c r="AE1355">
        <v>4993.7</v>
      </c>
      <c r="AF1355">
        <v>0</v>
      </c>
      <c r="AG1355">
        <v>0</v>
      </c>
      <c r="AH1355">
        <v>0</v>
      </c>
      <c r="AI1355">
        <v>1</v>
      </c>
      <c r="AJ1355">
        <v>1</v>
      </c>
      <c r="AK1355">
        <v>1</v>
      </c>
      <c r="AL1355">
        <v>1</v>
      </c>
      <c r="AN1355">
        <v>0</v>
      </c>
      <c r="AO1355">
        <v>1</v>
      </c>
      <c r="AP1355">
        <v>0</v>
      </c>
      <c r="AQ1355">
        <v>0</v>
      </c>
      <c r="AR1355">
        <v>0</v>
      </c>
      <c r="AS1355" t="s">
        <v>3</v>
      </c>
      <c r="AT1355">
        <v>0.08</v>
      </c>
      <c r="AU1355" t="s">
        <v>3</v>
      </c>
      <c r="AV1355">
        <v>0</v>
      </c>
      <c r="AW1355">
        <v>2</v>
      </c>
      <c r="AX1355">
        <v>33037605</v>
      </c>
      <c r="AY1355">
        <v>1</v>
      </c>
      <c r="AZ1355">
        <v>0</v>
      </c>
      <c r="BA1355">
        <v>1287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CX1355">
        <f>Y1355*Source!I552</f>
        <v>3.7199999999999999E-4</v>
      </c>
      <c r="CY1355">
        <f t="shared" si="201"/>
        <v>4993.7</v>
      </c>
      <c r="CZ1355">
        <f t="shared" si="202"/>
        <v>4993.7</v>
      </c>
      <c r="DA1355">
        <f t="shared" si="203"/>
        <v>1</v>
      </c>
      <c r="DB1355">
        <v>0</v>
      </c>
    </row>
    <row r="1356" spans="1:106" x14ac:dyDescent="0.2">
      <c r="A1356">
        <f>ROW(Source!A552)</f>
        <v>552</v>
      </c>
      <c r="B1356">
        <v>33034105</v>
      </c>
      <c r="C1356">
        <v>33037580</v>
      </c>
      <c r="D1356">
        <v>32517729</v>
      </c>
      <c r="E1356">
        <v>1</v>
      </c>
      <c r="F1356">
        <v>1</v>
      </c>
      <c r="G1356">
        <v>19</v>
      </c>
      <c r="H1356">
        <v>3</v>
      </c>
      <c r="I1356" t="s">
        <v>834</v>
      </c>
      <c r="J1356" t="s">
        <v>835</v>
      </c>
      <c r="K1356" t="s">
        <v>836</v>
      </c>
      <c r="L1356">
        <v>1339</v>
      </c>
      <c r="N1356">
        <v>1007</v>
      </c>
      <c r="O1356" t="s">
        <v>830</v>
      </c>
      <c r="P1356" t="s">
        <v>830</v>
      </c>
      <c r="Q1356">
        <v>1</v>
      </c>
      <c r="W1356">
        <v>0</v>
      </c>
      <c r="X1356">
        <v>-36459073</v>
      </c>
      <c r="Y1356">
        <v>0.69</v>
      </c>
      <c r="AA1356">
        <v>3762.19</v>
      </c>
      <c r="AB1356">
        <v>0</v>
      </c>
      <c r="AC1356">
        <v>0</v>
      </c>
      <c r="AD1356">
        <v>0</v>
      </c>
      <c r="AE1356">
        <v>3762.19</v>
      </c>
      <c r="AF1356">
        <v>0</v>
      </c>
      <c r="AG1356">
        <v>0</v>
      </c>
      <c r="AH1356">
        <v>0</v>
      </c>
      <c r="AI1356">
        <v>1</v>
      </c>
      <c r="AJ1356">
        <v>1</v>
      </c>
      <c r="AK1356">
        <v>1</v>
      </c>
      <c r="AL1356">
        <v>1</v>
      </c>
      <c r="AN1356">
        <v>0</v>
      </c>
      <c r="AO1356">
        <v>1</v>
      </c>
      <c r="AP1356">
        <v>0</v>
      </c>
      <c r="AQ1356">
        <v>0</v>
      </c>
      <c r="AR1356">
        <v>0</v>
      </c>
      <c r="AS1356" t="s">
        <v>3</v>
      </c>
      <c r="AT1356">
        <v>0.69</v>
      </c>
      <c r="AU1356" t="s">
        <v>3</v>
      </c>
      <c r="AV1356">
        <v>0</v>
      </c>
      <c r="AW1356">
        <v>2</v>
      </c>
      <c r="AX1356">
        <v>33037606</v>
      </c>
      <c r="AY1356">
        <v>1</v>
      </c>
      <c r="AZ1356">
        <v>0</v>
      </c>
      <c r="BA1356">
        <v>1288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CX1356">
        <f>Y1356*Source!I552</f>
        <v>3.2084999999999995E-3</v>
      </c>
      <c r="CY1356">
        <f t="shared" si="201"/>
        <v>3762.19</v>
      </c>
      <c r="CZ1356">
        <f t="shared" si="202"/>
        <v>3762.19</v>
      </c>
      <c r="DA1356">
        <f t="shared" si="203"/>
        <v>1</v>
      </c>
      <c r="DB1356">
        <v>0</v>
      </c>
    </row>
    <row r="1357" spans="1:106" x14ac:dyDescent="0.2">
      <c r="A1357">
        <f>ROW(Source!A552)</f>
        <v>552</v>
      </c>
      <c r="B1357">
        <v>33034105</v>
      </c>
      <c r="C1357">
        <v>33037580</v>
      </c>
      <c r="D1357">
        <v>32517783</v>
      </c>
      <c r="E1357">
        <v>1</v>
      </c>
      <c r="F1357">
        <v>1</v>
      </c>
      <c r="G1357">
        <v>19</v>
      </c>
      <c r="H1357">
        <v>3</v>
      </c>
      <c r="I1357" t="s">
        <v>837</v>
      </c>
      <c r="J1357" t="s">
        <v>838</v>
      </c>
      <c r="K1357" t="s">
        <v>839</v>
      </c>
      <c r="L1357">
        <v>1339</v>
      </c>
      <c r="N1357">
        <v>1007</v>
      </c>
      <c r="O1357" t="s">
        <v>830</v>
      </c>
      <c r="P1357" t="s">
        <v>830</v>
      </c>
      <c r="Q1357">
        <v>1</v>
      </c>
      <c r="W1357">
        <v>0</v>
      </c>
      <c r="X1357">
        <v>-1282603236</v>
      </c>
      <c r="Y1357">
        <v>0.2</v>
      </c>
      <c r="AA1357">
        <v>5631.96</v>
      </c>
      <c r="AB1357">
        <v>0</v>
      </c>
      <c r="AC1357">
        <v>0</v>
      </c>
      <c r="AD1357">
        <v>0</v>
      </c>
      <c r="AE1357">
        <v>5631.96</v>
      </c>
      <c r="AF1357">
        <v>0</v>
      </c>
      <c r="AG1357">
        <v>0</v>
      </c>
      <c r="AH1357">
        <v>0</v>
      </c>
      <c r="AI1357">
        <v>1</v>
      </c>
      <c r="AJ1357">
        <v>1</v>
      </c>
      <c r="AK1357">
        <v>1</v>
      </c>
      <c r="AL1357">
        <v>1</v>
      </c>
      <c r="AN1357">
        <v>0</v>
      </c>
      <c r="AO1357">
        <v>1</v>
      </c>
      <c r="AP1357">
        <v>0</v>
      </c>
      <c r="AQ1357">
        <v>0</v>
      </c>
      <c r="AR1357">
        <v>0</v>
      </c>
      <c r="AS1357" t="s">
        <v>3</v>
      </c>
      <c r="AT1357">
        <v>0.2</v>
      </c>
      <c r="AU1357" t="s">
        <v>3</v>
      </c>
      <c r="AV1357">
        <v>0</v>
      </c>
      <c r="AW1357">
        <v>2</v>
      </c>
      <c r="AX1357">
        <v>33037607</v>
      </c>
      <c r="AY1357">
        <v>1</v>
      </c>
      <c r="AZ1357">
        <v>0</v>
      </c>
      <c r="BA1357">
        <v>1289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CX1357">
        <f>Y1357*Source!I552</f>
        <v>9.2999999999999995E-4</v>
      </c>
      <c r="CY1357">
        <f t="shared" si="201"/>
        <v>5631.96</v>
      </c>
      <c r="CZ1357">
        <f t="shared" si="202"/>
        <v>5631.96</v>
      </c>
      <c r="DA1357">
        <f t="shared" si="203"/>
        <v>1</v>
      </c>
      <c r="DB1357">
        <v>0</v>
      </c>
    </row>
    <row r="1358" spans="1:106" x14ac:dyDescent="0.2">
      <c r="A1358">
        <f>ROW(Source!A552)</f>
        <v>552</v>
      </c>
      <c r="B1358">
        <v>33034105</v>
      </c>
      <c r="C1358">
        <v>33037580</v>
      </c>
      <c r="D1358">
        <v>32517784</v>
      </c>
      <c r="E1358">
        <v>1</v>
      </c>
      <c r="F1358">
        <v>1</v>
      </c>
      <c r="G1358">
        <v>19</v>
      </c>
      <c r="H1358">
        <v>3</v>
      </c>
      <c r="I1358" t="s">
        <v>840</v>
      </c>
      <c r="J1358" t="s">
        <v>841</v>
      </c>
      <c r="K1358" t="s">
        <v>842</v>
      </c>
      <c r="L1358">
        <v>1339</v>
      </c>
      <c r="N1358">
        <v>1007</v>
      </c>
      <c r="O1358" t="s">
        <v>830</v>
      </c>
      <c r="P1358" t="s">
        <v>830</v>
      </c>
      <c r="Q1358">
        <v>1</v>
      </c>
      <c r="W1358">
        <v>0</v>
      </c>
      <c r="X1358">
        <v>966492149</v>
      </c>
      <c r="Y1358">
        <v>0.69</v>
      </c>
      <c r="AA1358">
        <v>5631.96</v>
      </c>
      <c r="AB1358">
        <v>0</v>
      </c>
      <c r="AC1358">
        <v>0</v>
      </c>
      <c r="AD1358">
        <v>0</v>
      </c>
      <c r="AE1358">
        <v>5631.96</v>
      </c>
      <c r="AF1358">
        <v>0</v>
      </c>
      <c r="AG1358">
        <v>0</v>
      </c>
      <c r="AH1358">
        <v>0</v>
      </c>
      <c r="AI1358">
        <v>1</v>
      </c>
      <c r="AJ1358">
        <v>1</v>
      </c>
      <c r="AK1358">
        <v>1</v>
      </c>
      <c r="AL1358">
        <v>1</v>
      </c>
      <c r="AN1358">
        <v>0</v>
      </c>
      <c r="AO1358">
        <v>1</v>
      </c>
      <c r="AP1358">
        <v>0</v>
      </c>
      <c r="AQ1358">
        <v>0</v>
      </c>
      <c r="AR1358">
        <v>0</v>
      </c>
      <c r="AS1358" t="s">
        <v>3</v>
      </c>
      <c r="AT1358">
        <v>0.69</v>
      </c>
      <c r="AU1358" t="s">
        <v>3</v>
      </c>
      <c r="AV1358">
        <v>0</v>
      </c>
      <c r="AW1358">
        <v>2</v>
      </c>
      <c r="AX1358">
        <v>33037608</v>
      </c>
      <c r="AY1358">
        <v>1</v>
      </c>
      <c r="AZ1358">
        <v>0</v>
      </c>
      <c r="BA1358">
        <v>1290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CX1358">
        <f>Y1358*Source!I552</f>
        <v>3.2084999999999995E-3</v>
      </c>
      <c r="CY1358">
        <f t="shared" si="201"/>
        <v>5631.96</v>
      </c>
      <c r="CZ1358">
        <f t="shared" si="202"/>
        <v>5631.96</v>
      </c>
      <c r="DA1358">
        <f t="shared" si="203"/>
        <v>1</v>
      </c>
      <c r="DB1358">
        <v>0</v>
      </c>
    </row>
    <row r="1359" spans="1:106" x14ac:dyDescent="0.2">
      <c r="A1359">
        <f>ROW(Source!A552)</f>
        <v>552</v>
      </c>
      <c r="B1359">
        <v>33034105</v>
      </c>
      <c r="C1359">
        <v>33037580</v>
      </c>
      <c r="D1359">
        <v>32519911</v>
      </c>
      <c r="E1359">
        <v>1</v>
      </c>
      <c r="F1359">
        <v>1</v>
      </c>
      <c r="G1359">
        <v>19</v>
      </c>
      <c r="H1359">
        <v>3</v>
      </c>
      <c r="I1359" t="s">
        <v>843</v>
      </c>
      <c r="J1359" t="s">
        <v>844</v>
      </c>
      <c r="K1359" t="s">
        <v>845</v>
      </c>
      <c r="L1359">
        <v>1339</v>
      </c>
      <c r="N1359">
        <v>1007</v>
      </c>
      <c r="O1359" t="s">
        <v>830</v>
      </c>
      <c r="P1359" t="s">
        <v>830</v>
      </c>
      <c r="Q1359">
        <v>1</v>
      </c>
      <c r="W1359">
        <v>0</v>
      </c>
      <c r="X1359">
        <v>-1613524913</v>
      </c>
      <c r="Y1359">
        <v>102</v>
      </c>
      <c r="AA1359">
        <v>3195.93</v>
      </c>
      <c r="AB1359">
        <v>0</v>
      </c>
      <c r="AC1359">
        <v>0</v>
      </c>
      <c r="AD1359">
        <v>0</v>
      </c>
      <c r="AE1359">
        <v>3195.93</v>
      </c>
      <c r="AF1359">
        <v>0</v>
      </c>
      <c r="AG1359">
        <v>0</v>
      </c>
      <c r="AH1359">
        <v>0</v>
      </c>
      <c r="AI1359">
        <v>1</v>
      </c>
      <c r="AJ1359">
        <v>1</v>
      </c>
      <c r="AK1359">
        <v>1</v>
      </c>
      <c r="AL1359">
        <v>1</v>
      </c>
      <c r="AN1359">
        <v>0</v>
      </c>
      <c r="AO1359">
        <v>1</v>
      </c>
      <c r="AP1359">
        <v>0</v>
      </c>
      <c r="AQ1359">
        <v>0</v>
      </c>
      <c r="AR1359">
        <v>0</v>
      </c>
      <c r="AS1359" t="s">
        <v>3</v>
      </c>
      <c r="AT1359">
        <v>102</v>
      </c>
      <c r="AU1359" t="s">
        <v>3</v>
      </c>
      <c r="AV1359">
        <v>0</v>
      </c>
      <c r="AW1359">
        <v>2</v>
      </c>
      <c r="AX1359">
        <v>33037609</v>
      </c>
      <c r="AY1359">
        <v>1</v>
      </c>
      <c r="AZ1359">
        <v>0</v>
      </c>
      <c r="BA1359">
        <v>1291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CX1359">
        <f>Y1359*Source!I552</f>
        <v>0.47429999999999994</v>
      </c>
      <c r="CY1359">
        <f t="shared" si="201"/>
        <v>3195.93</v>
      </c>
      <c r="CZ1359">
        <f t="shared" si="202"/>
        <v>3195.93</v>
      </c>
      <c r="DA1359">
        <f t="shared" si="203"/>
        <v>1</v>
      </c>
      <c r="DB1359">
        <v>0</v>
      </c>
    </row>
    <row r="1360" spans="1:106" x14ac:dyDescent="0.2">
      <c r="A1360">
        <f>ROW(Source!A552)</f>
        <v>552</v>
      </c>
      <c r="B1360">
        <v>33034105</v>
      </c>
      <c r="C1360">
        <v>33037580</v>
      </c>
      <c r="D1360">
        <v>32521663</v>
      </c>
      <c r="E1360">
        <v>1</v>
      </c>
      <c r="F1360">
        <v>1</v>
      </c>
      <c r="G1360">
        <v>19</v>
      </c>
      <c r="H1360">
        <v>3</v>
      </c>
      <c r="I1360" t="s">
        <v>846</v>
      </c>
      <c r="J1360" t="s">
        <v>847</v>
      </c>
      <c r="K1360" t="s">
        <v>848</v>
      </c>
      <c r="L1360">
        <v>1327</v>
      </c>
      <c r="N1360">
        <v>1005</v>
      </c>
      <c r="O1360" t="s">
        <v>823</v>
      </c>
      <c r="P1360" t="s">
        <v>823</v>
      </c>
      <c r="Q1360">
        <v>1</v>
      </c>
      <c r="W1360">
        <v>0</v>
      </c>
      <c r="X1360">
        <v>603730207</v>
      </c>
      <c r="Y1360">
        <v>49.5</v>
      </c>
      <c r="AA1360">
        <v>207.09</v>
      </c>
      <c r="AB1360">
        <v>0</v>
      </c>
      <c r="AC1360">
        <v>0</v>
      </c>
      <c r="AD1360">
        <v>0</v>
      </c>
      <c r="AE1360">
        <v>207.09</v>
      </c>
      <c r="AF1360">
        <v>0</v>
      </c>
      <c r="AG1360">
        <v>0</v>
      </c>
      <c r="AH1360">
        <v>0</v>
      </c>
      <c r="AI1360">
        <v>1</v>
      </c>
      <c r="AJ1360">
        <v>1</v>
      </c>
      <c r="AK1360">
        <v>1</v>
      </c>
      <c r="AL1360">
        <v>1</v>
      </c>
      <c r="AN1360">
        <v>0</v>
      </c>
      <c r="AO1360">
        <v>1</v>
      </c>
      <c r="AP1360">
        <v>0</v>
      </c>
      <c r="AQ1360">
        <v>0</v>
      </c>
      <c r="AR1360">
        <v>0</v>
      </c>
      <c r="AS1360" t="s">
        <v>3</v>
      </c>
      <c r="AT1360">
        <v>49.5</v>
      </c>
      <c r="AU1360" t="s">
        <v>3</v>
      </c>
      <c r="AV1360">
        <v>0</v>
      </c>
      <c r="AW1360">
        <v>2</v>
      </c>
      <c r="AX1360">
        <v>33037610</v>
      </c>
      <c r="AY1360">
        <v>1</v>
      </c>
      <c r="AZ1360">
        <v>0</v>
      </c>
      <c r="BA1360">
        <v>1292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CX1360">
        <f>Y1360*Source!I552</f>
        <v>0.23017499999999999</v>
      </c>
      <c r="CY1360">
        <f t="shared" si="201"/>
        <v>207.09</v>
      </c>
      <c r="CZ1360">
        <f t="shared" si="202"/>
        <v>207.09</v>
      </c>
      <c r="DA1360">
        <f t="shared" si="203"/>
        <v>1</v>
      </c>
      <c r="DB1360">
        <v>0</v>
      </c>
    </row>
    <row r="1361" spans="1:106" x14ac:dyDescent="0.2">
      <c r="A1361">
        <f>ROW(Source!A555)</f>
        <v>555</v>
      </c>
      <c r="B1361">
        <v>33034105</v>
      </c>
      <c r="C1361">
        <v>33037613</v>
      </c>
      <c r="D1361">
        <v>32505425</v>
      </c>
      <c r="E1361">
        <v>19</v>
      </c>
      <c r="F1361">
        <v>1</v>
      </c>
      <c r="G1361">
        <v>19</v>
      </c>
      <c r="H1361">
        <v>1</v>
      </c>
      <c r="I1361" t="s">
        <v>795</v>
      </c>
      <c r="J1361" t="s">
        <v>3</v>
      </c>
      <c r="K1361" t="s">
        <v>796</v>
      </c>
      <c r="L1361">
        <v>1191</v>
      </c>
      <c r="N1361">
        <v>1013</v>
      </c>
      <c r="O1361" t="s">
        <v>797</v>
      </c>
      <c r="P1361" t="s">
        <v>797</v>
      </c>
      <c r="Q1361">
        <v>1</v>
      </c>
      <c r="W1361">
        <v>0</v>
      </c>
      <c r="X1361">
        <v>476480486</v>
      </c>
      <c r="Y1361">
        <v>36.11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1</v>
      </c>
      <c r="AJ1361">
        <v>1</v>
      </c>
      <c r="AK1361">
        <v>1</v>
      </c>
      <c r="AL1361">
        <v>1</v>
      </c>
      <c r="AN1361">
        <v>0</v>
      </c>
      <c r="AO1361">
        <v>1</v>
      </c>
      <c r="AP1361">
        <v>0</v>
      </c>
      <c r="AQ1361">
        <v>0</v>
      </c>
      <c r="AR1361">
        <v>0</v>
      </c>
      <c r="AS1361" t="s">
        <v>3</v>
      </c>
      <c r="AT1361">
        <v>36.11</v>
      </c>
      <c r="AU1361" t="s">
        <v>3</v>
      </c>
      <c r="AV1361">
        <v>1</v>
      </c>
      <c r="AW1361">
        <v>2</v>
      </c>
      <c r="AX1361">
        <v>33037619</v>
      </c>
      <c r="AY1361">
        <v>1</v>
      </c>
      <c r="AZ1361">
        <v>0</v>
      </c>
      <c r="BA1361">
        <v>1293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CX1361">
        <f>Y1361*Source!I555</f>
        <v>6.2289749999999993</v>
      </c>
      <c r="CY1361">
        <f>AD1361</f>
        <v>0</v>
      </c>
      <c r="CZ1361">
        <f>AH1361</f>
        <v>0</v>
      </c>
      <c r="DA1361">
        <f>AL1361</f>
        <v>1</v>
      </c>
      <c r="DB1361">
        <v>0</v>
      </c>
    </row>
    <row r="1362" spans="1:106" x14ac:dyDescent="0.2">
      <c r="A1362">
        <f>ROW(Source!A555)</f>
        <v>555</v>
      </c>
      <c r="B1362">
        <v>33034105</v>
      </c>
      <c r="C1362">
        <v>33037613</v>
      </c>
      <c r="D1362">
        <v>32516754</v>
      </c>
      <c r="E1362">
        <v>1</v>
      </c>
      <c r="F1362">
        <v>1</v>
      </c>
      <c r="G1362">
        <v>19</v>
      </c>
      <c r="H1362">
        <v>2</v>
      </c>
      <c r="I1362" t="s">
        <v>798</v>
      </c>
      <c r="J1362" t="s">
        <v>799</v>
      </c>
      <c r="K1362" t="s">
        <v>800</v>
      </c>
      <c r="L1362">
        <v>1368</v>
      </c>
      <c r="N1362">
        <v>1011</v>
      </c>
      <c r="O1362" t="s">
        <v>801</v>
      </c>
      <c r="P1362" t="s">
        <v>801</v>
      </c>
      <c r="Q1362">
        <v>1</v>
      </c>
      <c r="W1362">
        <v>0</v>
      </c>
      <c r="X1362">
        <v>-1683917449</v>
      </c>
      <c r="Y1362">
        <v>21.91</v>
      </c>
      <c r="AA1362">
        <v>0</v>
      </c>
      <c r="AB1362">
        <v>70.98</v>
      </c>
      <c r="AC1362">
        <v>6.52</v>
      </c>
      <c r="AD1362">
        <v>0</v>
      </c>
      <c r="AE1362">
        <v>0</v>
      </c>
      <c r="AF1362">
        <v>70.98</v>
      </c>
      <c r="AG1362">
        <v>6.52</v>
      </c>
      <c r="AH1362">
        <v>0</v>
      </c>
      <c r="AI1362">
        <v>1</v>
      </c>
      <c r="AJ1362">
        <v>1</v>
      </c>
      <c r="AK1362">
        <v>1</v>
      </c>
      <c r="AL1362">
        <v>1</v>
      </c>
      <c r="AN1362">
        <v>0</v>
      </c>
      <c r="AO1362">
        <v>1</v>
      </c>
      <c r="AP1362">
        <v>0</v>
      </c>
      <c r="AQ1362">
        <v>0</v>
      </c>
      <c r="AR1362">
        <v>0</v>
      </c>
      <c r="AS1362" t="s">
        <v>3</v>
      </c>
      <c r="AT1362">
        <v>21.91</v>
      </c>
      <c r="AU1362" t="s">
        <v>3</v>
      </c>
      <c r="AV1362">
        <v>0</v>
      </c>
      <c r="AW1362">
        <v>2</v>
      </c>
      <c r="AX1362">
        <v>33037620</v>
      </c>
      <c r="AY1362">
        <v>1</v>
      </c>
      <c r="AZ1362">
        <v>0</v>
      </c>
      <c r="BA1362">
        <v>1294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CX1362">
        <f>Y1362*Source!I555</f>
        <v>3.7794749999999997</v>
      </c>
      <c r="CY1362">
        <f>AB1362</f>
        <v>70.98</v>
      </c>
      <c r="CZ1362">
        <f>AF1362</f>
        <v>70.98</v>
      </c>
      <c r="DA1362">
        <f>AJ1362</f>
        <v>1</v>
      </c>
      <c r="DB1362">
        <v>0</v>
      </c>
    </row>
    <row r="1363" spans="1:106" x14ac:dyDescent="0.2">
      <c r="A1363">
        <f>ROW(Source!A555)</f>
        <v>555</v>
      </c>
      <c r="B1363">
        <v>33034105</v>
      </c>
      <c r="C1363">
        <v>33037613</v>
      </c>
      <c r="D1363">
        <v>32518977</v>
      </c>
      <c r="E1363">
        <v>1</v>
      </c>
      <c r="F1363">
        <v>1</v>
      </c>
      <c r="G1363">
        <v>19</v>
      </c>
      <c r="H1363">
        <v>3</v>
      </c>
      <c r="I1363" t="s">
        <v>802</v>
      </c>
      <c r="J1363" t="s">
        <v>803</v>
      </c>
      <c r="K1363" t="s">
        <v>804</v>
      </c>
      <c r="L1363">
        <v>1348</v>
      </c>
      <c r="N1363">
        <v>1009</v>
      </c>
      <c r="O1363" t="s">
        <v>19</v>
      </c>
      <c r="P1363" t="s">
        <v>19</v>
      </c>
      <c r="Q1363">
        <v>1000</v>
      </c>
      <c r="W1363">
        <v>0</v>
      </c>
      <c r="X1363">
        <v>-1592467254</v>
      </c>
      <c r="Y1363">
        <v>0.03</v>
      </c>
      <c r="AA1363">
        <v>117442.26</v>
      </c>
      <c r="AB1363">
        <v>0</v>
      </c>
      <c r="AC1363">
        <v>0</v>
      </c>
      <c r="AD1363">
        <v>0</v>
      </c>
      <c r="AE1363">
        <v>117442.26</v>
      </c>
      <c r="AF1363">
        <v>0</v>
      </c>
      <c r="AG1363">
        <v>0</v>
      </c>
      <c r="AH1363">
        <v>0</v>
      </c>
      <c r="AI1363">
        <v>1</v>
      </c>
      <c r="AJ1363">
        <v>1</v>
      </c>
      <c r="AK1363">
        <v>1</v>
      </c>
      <c r="AL1363">
        <v>1</v>
      </c>
      <c r="AN1363">
        <v>0</v>
      </c>
      <c r="AO1363">
        <v>1</v>
      </c>
      <c r="AP1363">
        <v>0</v>
      </c>
      <c r="AQ1363">
        <v>0</v>
      </c>
      <c r="AR1363">
        <v>0</v>
      </c>
      <c r="AS1363" t="s">
        <v>3</v>
      </c>
      <c r="AT1363">
        <v>0.03</v>
      </c>
      <c r="AU1363" t="s">
        <v>3</v>
      </c>
      <c r="AV1363">
        <v>0</v>
      </c>
      <c r="AW1363">
        <v>2</v>
      </c>
      <c r="AX1363">
        <v>33037621</v>
      </c>
      <c r="AY1363">
        <v>1</v>
      </c>
      <c r="AZ1363">
        <v>0</v>
      </c>
      <c r="BA1363">
        <v>1295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CX1363">
        <f>Y1363*Source!I555</f>
        <v>5.174999999999999E-3</v>
      </c>
      <c r="CY1363">
        <f>AA1363</f>
        <v>117442.26</v>
      </c>
      <c r="CZ1363">
        <f>AE1363</f>
        <v>117442.26</v>
      </c>
      <c r="DA1363">
        <f>AI1363</f>
        <v>1</v>
      </c>
      <c r="DB1363">
        <v>0</v>
      </c>
    </row>
    <row r="1364" spans="1:106" x14ac:dyDescent="0.2">
      <c r="A1364">
        <f>ROW(Source!A555)</f>
        <v>555</v>
      </c>
      <c r="B1364">
        <v>33034105</v>
      </c>
      <c r="C1364">
        <v>33037613</v>
      </c>
      <c r="D1364">
        <v>32520163</v>
      </c>
      <c r="E1364">
        <v>1</v>
      </c>
      <c r="F1364">
        <v>1</v>
      </c>
      <c r="G1364">
        <v>19</v>
      </c>
      <c r="H1364">
        <v>3</v>
      </c>
      <c r="I1364" t="s">
        <v>25</v>
      </c>
      <c r="J1364" t="s">
        <v>27</v>
      </c>
      <c r="K1364" t="s">
        <v>26</v>
      </c>
      <c r="L1364">
        <v>1348</v>
      </c>
      <c r="N1364">
        <v>1009</v>
      </c>
      <c r="O1364" t="s">
        <v>19</v>
      </c>
      <c r="P1364" t="s">
        <v>19</v>
      </c>
      <c r="Q1364">
        <v>1000</v>
      </c>
      <c r="W1364">
        <v>0</v>
      </c>
      <c r="X1364">
        <v>-1467733540</v>
      </c>
      <c r="Y1364">
        <v>1</v>
      </c>
      <c r="AA1364">
        <v>53410.15</v>
      </c>
      <c r="AB1364">
        <v>0</v>
      </c>
      <c r="AC1364">
        <v>0</v>
      </c>
      <c r="AD1364">
        <v>0</v>
      </c>
      <c r="AE1364">
        <v>53410.15</v>
      </c>
      <c r="AF1364">
        <v>0</v>
      </c>
      <c r="AG1364">
        <v>0</v>
      </c>
      <c r="AH1364">
        <v>0</v>
      </c>
      <c r="AI1364">
        <v>1</v>
      </c>
      <c r="AJ1364">
        <v>1</v>
      </c>
      <c r="AK1364">
        <v>1</v>
      </c>
      <c r="AL1364">
        <v>1</v>
      </c>
      <c r="AN1364">
        <v>0</v>
      </c>
      <c r="AO1364">
        <v>1</v>
      </c>
      <c r="AP1364">
        <v>0</v>
      </c>
      <c r="AQ1364">
        <v>0</v>
      </c>
      <c r="AR1364">
        <v>0</v>
      </c>
      <c r="AS1364" t="s">
        <v>3</v>
      </c>
      <c r="AT1364">
        <v>1</v>
      </c>
      <c r="AU1364" t="s">
        <v>3</v>
      </c>
      <c r="AV1364">
        <v>0</v>
      </c>
      <c r="AW1364">
        <v>2</v>
      </c>
      <c r="AX1364">
        <v>33037622</v>
      </c>
      <c r="AY1364">
        <v>1</v>
      </c>
      <c r="AZ1364">
        <v>0</v>
      </c>
      <c r="BA1364">
        <v>1296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CX1364">
        <f>Y1364*Source!I555</f>
        <v>0.17249999999999999</v>
      </c>
      <c r="CY1364">
        <f>AA1364</f>
        <v>53410.15</v>
      </c>
      <c r="CZ1364">
        <f>AE1364</f>
        <v>53410.15</v>
      </c>
      <c r="DA1364">
        <f>AI1364</f>
        <v>1</v>
      </c>
      <c r="DB1364">
        <v>0</v>
      </c>
    </row>
    <row r="1365" spans="1:106" x14ac:dyDescent="0.2">
      <c r="A1365">
        <f>ROW(Source!A555)</f>
        <v>555</v>
      </c>
      <c r="B1365">
        <v>33034105</v>
      </c>
      <c r="C1365">
        <v>33037613</v>
      </c>
      <c r="D1365">
        <v>32520163</v>
      </c>
      <c r="E1365">
        <v>1</v>
      </c>
      <c r="F1365">
        <v>1</v>
      </c>
      <c r="G1365">
        <v>19</v>
      </c>
      <c r="H1365">
        <v>3</v>
      </c>
      <c r="I1365" t="s">
        <v>25</v>
      </c>
      <c r="J1365" t="s">
        <v>27</v>
      </c>
      <c r="K1365" t="s">
        <v>26</v>
      </c>
      <c r="L1365">
        <v>1348</v>
      </c>
      <c r="N1365">
        <v>1009</v>
      </c>
      <c r="O1365" t="s">
        <v>19</v>
      </c>
      <c r="P1365" t="s">
        <v>19</v>
      </c>
      <c r="Q1365">
        <v>1000</v>
      </c>
      <c r="W1365">
        <v>0</v>
      </c>
      <c r="X1365">
        <v>-1467733540</v>
      </c>
      <c r="Y1365">
        <v>-1</v>
      </c>
      <c r="AA1365">
        <v>53410.15</v>
      </c>
      <c r="AB1365">
        <v>0</v>
      </c>
      <c r="AC1365">
        <v>0</v>
      </c>
      <c r="AD1365">
        <v>0</v>
      </c>
      <c r="AE1365">
        <v>53410.15</v>
      </c>
      <c r="AF1365">
        <v>0</v>
      </c>
      <c r="AG1365">
        <v>0</v>
      </c>
      <c r="AH1365">
        <v>0</v>
      </c>
      <c r="AI1365">
        <v>1</v>
      </c>
      <c r="AJ1365">
        <v>1</v>
      </c>
      <c r="AK1365">
        <v>1</v>
      </c>
      <c r="AL1365">
        <v>1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 t="s">
        <v>3</v>
      </c>
      <c r="AT1365">
        <v>-1</v>
      </c>
      <c r="AU1365" t="s">
        <v>3</v>
      </c>
      <c r="AV1365">
        <v>0</v>
      </c>
      <c r="AW1365">
        <v>1</v>
      </c>
      <c r="AX1365">
        <v>-1</v>
      </c>
      <c r="AY1365">
        <v>0</v>
      </c>
      <c r="AZ1365">
        <v>0</v>
      </c>
      <c r="BA1365" t="s">
        <v>3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CX1365">
        <f>Y1365*Source!I555</f>
        <v>-0.17249999999999999</v>
      </c>
      <c r="CY1365">
        <f>AA1365</f>
        <v>53410.15</v>
      </c>
      <c r="CZ1365">
        <f>AE1365</f>
        <v>53410.15</v>
      </c>
      <c r="DA1365">
        <f>AI1365</f>
        <v>1</v>
      </c>
      <c r="DB1365">
        <v>0</v>
      </c>
    </row>
    <row r="1366" spans="1:106" x14ac:dyDescent="0.2">
      <c r="A1366">
        <f>ROW(Source!A557)</f>
        <v>557</v>
      </c>
      <c r="B1366">
        <v>33034105</v>
      </c>
      <c r="C1366">
        <v>33037624</v>
      </c>
      <c r="D1366">
        <v>32505425</v>
      </c>
      <c r="E1366">
        <v>19</v>
      </c>
      <c r="F1366">
        <v>1</v>
      </c>
      <c r="G1366">
        <v>19</v>
      </c>
      <c r="H1366">
        <v>1</v>
      </c>
      <c r="I1366" t="s">
        <v>795</v>
      </c>
      <c r="J1366" t="s">
        <v>3</v>
      </c>
      <c r="K1366" t="s">
        <v>796</v>
      </c>
      <c r="L1366">
        <v>1191</v>
      </c>
      <c r="N1366">
        <v>1013</v>
      </c>
      <c r="O1366" t="s">
        <v>797</v>
      </c>
      <c r="P1366" t="s">
        <v>797</v>
      </c>
      <c r="Q1366">
        <v>1</v>
      </c>
      <c r="W1366">
        <v>0</v>
      </c>
      <c r="X1366">
        <v>476480486</v>
      </c>
      <c r="Y1366">
        <v>453.1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1</v>
      </c>
      <c r="AJ1366">
        <v>1</v>
      </c>
      <c r="AK1366">
        <v>1</v>
      </c>
      <c r="AL1366">
        <v>1</v>
      </c>
      <c r="AN1366">
        <v>0</v>
      </c>
      <c r="AO1366">
        <v>1</v>
      </c>
      <c r="AP1366">
        <v>0</v>
      </c>
      <c r="AQ1366">
        <v>0</v>
      </c>
      <c r="AR1366">
        <v>0</v>
      </c>
      <c r="AS1366" t="s">
        <v>3</v>
      </c>
      <c r="AT1366">
        <v>453.1</v>
      </c>
      <c r="AU1366" t="s">
        <v>3</v>
      </c>
      <c r="AV1366">
        <v>1</v>
      </c>
      <c r="AW1366">
        <v>2</v>
      </c>
      <c r="AX1366">
        <v>33037640</v>
      </c>
      <c r="AY1366">
        <v>1</v>
      </c>
      <c r="AZ1366">
        <v>0</v>
      </c>
      <c r="BA1366">
        <v>1297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CX1366">
        <f>Y1366*Source!I557</f>
        <v>10.64785</v>
      </c>
      <c r="CY1366">
        <f>AD1366</f>
        <v>0</v>
      </c>
      <c r="CZ1366">
        <f>AH1366</f>
        <v>0</v>
      </c>
      <c r="DA1366">
        <f>AL1366</f>
        <v>1</v>
      </c>
      <c r="DB1366">
        <v>0</v>
      </c>
    </row>
    <row r="1367" spans="1:106" x14ac:dyDescent="0.2">
      <c r="A1367">
        <f>ROW(Source!A557)</f>
        <v>557</v>
      </c>
      <c r="B1367">
        <v>33034105</v>
      </c>
      <c r="C1367">
        <v>33037624</v>
      </c>
      <c r="D1367">
        <v>32517073</v>
      </c>
      <c r="E1367">
        <v>1</v>
      </c>
      <c r="F1367">
        <v>1</v>
      </c>
      <c r="G1367">
        <v>19</v>
      </c>
      <c r="H1367">
        <v>2</v>
      </c>
      <c r="I1367" t="s">
        <v>805</v>
      </c>
      <c r="J1367" t="s">
        <v>806</v>
      </c>
      <c r="K1367" t="s">
        <v>807</v>
      </c>
      <c r="L1367">
        <v>1368</v>
      </c>
      <c r="N1367">
        <v>1011</v>
      </c>
      <c r="O1367" t="s">
        <v>801</v>
      </c>
      <c r="P1367" t="s">
        <v>801</v>
      </c>
      <c r="Q1367">
        <v>1</v>
      </c>
      <c r="W1367">
        <v>0</v>
      </c>
      <c r="X1367">
        <v>-865246060</v>
      </c>
      <c r="Y1367">
        <v>1.38</v>
      </c>
      <c r="AA1367">
        <v>0</v>
      </c>
      <c r="AB1367">
        <v>3.37</v>
      </c>
      <c r="AC1367">
        <v>0.85</v>
      </c>
      <c r="AD1367">
        <v>0</v>
      </c>
      <c r="AE1367">
        <v>0</v>
      </c>
      <c r="AF1367">
        <v>3.37</v>
      </c>
      <c r="AG1367">
        <v>0.85</v>
      </c>
      <c r="AH1367">
        <v>0</v>
      </c>
      <c r="AI1367">
        <v>1</v>
      </c>
      <c r="AJ1367">
        <v>1</v>
      </c>
      <c r="AK1367">
        <v>1</v>
      </c>
      <c r="AL1367">
        <v>1</v>
      </c>
      <c r="AN1367">
        <v>0</v>
      </c>
      <c r="AO1367">
        <v>1</v>
      </c>
      <c r="AP1367">
        <v>0</v>
      </c>
      <c r="AQ1367">
        <v>0</v>
      </c>
      <c r="AR1367">
        <v>0</v>
      </c>
      <c r="AS1367" t="s">
        <v>3</v>
      </c>
      <c r="AT1367">
        <v>1.38</v>
      </c>
      <c r="AU1367" t="s">
        <v>3</v>
      </c>
      <c r="AV1367">
        <v>0</v>
      </c>
      <c r="AW1367">
        <v>2</v>
      </c>
      <c r="AX1367">
        <v>33037641</v>
      </c>
      <c r="AY1367">
        <v>1</v>
      </c>
      <c r="AZ1367">
        <v>0</v>
      </c>
      <c r="BA1367">
        <v>1298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CX1367">
        <f>Y1367*Source!I557</f>
        <v>3.243E-2</v>
      </c>
      <c r="CY1367">
        <f>AB1367</f>
        <v>3.37</v>
      </c>
      <c r="CZ1367">
        <f>AF1367</f>
        <v>3.37</v>
      </c>
      <c r="DA1367">
        <f>AJ1367</f>
        <v>1</v>
      </c>
      <c r="DB1367">
        <v>0</v>
      </c>
    </row>
    <row r="1368" spans="1:106" x14ac:dyDescent="0.2">
      <c r="A1368">
        <f>ROW(Source!A557)</f>
        <v>557</v>
      </c>
      <c r="B1368">
        <v>33034105</v>
      </c>
      <c r="C1368">
        <v>33037624</v>
      </c>
      <c r="D1368">
        <v>32516433</v>
      </c>
      <c r="E1368">
        <v>1</v>
      </c>
      <c r="F1368">
        <v>1</v>
      </c>
      <c r="G1368">
        <v>19</v>
      </c>
      <c r="H1368">
        <v>2</v>
      </c>
      <c r="I1368" t="s">
        <v>808</v>
      </c>
      <c r="J1368" t="s">
        <v>809</v>
      </c>
      <c r="K1368" t="s">
        <v>810</v>
      </c>
      <c r="L1368">
        <v>1368</v>
      </c>
      <c r="N1368">
        <v>1011</v>
      </c>
      <c r="O1368" t="s">
        <v>801</v>
      </c>
      <c r="P1368" t="s">
        <v>801</v>
      </c>
      <c r="Q1368">
        <v>1</v>
      </c>
      <c r="W1368">
        <v>0</v>
      </c>
      <c r="X1368">
        <v>1483315828</v>
      </c>
      <c r="Y1368">
        <v>0.31</v>
      </c>
      <c r="AA1368">
        <v>0</v>
      </c>
      <c r="AB1368">
        <v>566.44000000000005</v>
      </c>
      <c r="AC1368">
        <v>281.27999999999997</v>
      </c>
      <c r="AD1368">
        <v>0</v>
      </c>
      <c r="AE1368">
        <v>0</v>
      </c>
      <c r="AF1368">
        <v>566.44000000000005</v>
      </c>
      <c r="AG1368">
        <v>281.27999999999997</v>
      </c>
      <c r="AH1368">
        <v>0</v>
      </c>
      <c r="AI1368">
        <v>1</v>
      </c>
      <c r="AJ1368">
        <v>1</v>
      </c>
      <c r="AK1368">
        <v>1</v>
      </c>
      <c r="AL1368">
        <v>1</v>
      </c>
      <c r="AN1368">
        <v>0</v>
      </c>
      <c r="AO1368">
        <v>1</v>
      </c>
      <c r="AP1368">
        <v>0</v>
      </c>
      <c r="AQ1368">
        <v>0</v>
      </c>
      <c r="AR1368">
        <v>0</v>
      </c>
      <c r="AS1368" t="s">
        <v>3</v>
      </c>
      <c r="AT1368">
        <v>0.31</v>
      </c>
      <c r="AU1368" t="s">
        <v>3</v>
      </c>
      <c r="AV1368">
        <v>0</v>
      </c>
      <c r="AW1368">
        <v>2</v>
      </c>
      <c r="AX1368">
        <v>33037642</v>
      </c>
      <c r="AY1368">
        <v>1</v>
      </c>
      <c r="AZ1368">
        <v>0</v>
      </c>
      <c r="BA1368">
        <v>1299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CX1368">
        <f>Y1368*Source!I557</f>
        <v>7.2849999999999998E-3</v>
      </c>
      <c r="CY1368">
        <f>AB1368</f>
        <v>566.44000000000005</v>
      </c>
      <c r="CZ1368">
        <f>AF1368</f>
        <v>566.44000000000005</v>
      </c>
      <c r="DA1368">
        <f>AJ1368</f>
        <v>1</v>
      </c>
      <c r="DB1368">
        <v>0</v>
      </c>
    </row>
    <row r="1369" spans="1:106" x14ac:dyDescent="0.2">
      <c r="A1369">
        <f>ROW(Source!A557)</f>
        <v>557</v>
      </c>
      <c r="B1369">
        <v>33034105</v>
      </c>
      <c r="C1369">
        <v>33037624</v>
      </c>
      <c r="D1369">
        <v>32516599</v>
      </c>
      <c r="E1369">
        <v>1</v>
      </c>
      <c r="F1369">
        <v>1</v>
      </c>
      <c r="G1369">
        <v>19</v>
      </c>
      <c r="H1369">
        <v>2</v>
      </c>
      <c r="I1369" t="s">
        <v>811</v>
      </c>
      <c r="J1369" t="s">
        <v>812</v>
      </c>
      <c r="K1369" t="s">
        <v>813</v>
      </c>
      <c r="L1369">
        <v>1368</v>
      </c>
      <c r="N1369">
        <v>1011</v>
      </c>
      <c r="O1369" t="s">
        <v>801</v>
      </c>
      <c r="P1369" t="s">
        <v>801</v>
      </c>
      <c r="Q1369">
        <v>1</v>
      </c>
      <c r="W1369">
        <v>0</v>
      </c>
      <c r="X1369">
        <v>47389749</v>
      </c>
      <c r="Y1369">
        <v>26.25</v>
      </c>
      <c r="AA1369">
        <v>0</v>
      </c>
      <c r="AB1369">
        <v>9.7100000000000009</v>
      </c>
      <c r="AC1369">
        <v>2.25</v>
      </c>
      <c r="AD1369">
        <v>0</v>
      </c>
      <c r="AE1369">
        <v>0</v>
      </c>
      <c r="AF1369">
        <v>9.7100000000000009</v>
      </c>
      <c r="AG1369">
        <v>2.25</v>
      </c>
      <c r="AH1369">
        <v>0</v>
      </c>
      <c r="AI1369">
        <v>1</v>
      </c>
      <c r="AJ1369">
        <v>1</v>
      </c>
      <c r="AK1369">
        <v>1</v>
      </c>
      <c r="AL1369">
        <v>1</v>
      </c>
      <c r="AN1369">
        <v>0</v>
      </c>
      <c r="AO1369">
        <v>1</v>
      </c>
      <c r="AP1369">
        <v>0</v>
      </c>
      <c r="AQ1369">
        <v>0</v>
      </c>
      <c r="AR1369">
        <v>0</v>
      </c>
      <c r="AS1369" t="s">
        <v>3</v>
      </c>
      <c r="AT1369">
        <v>26.25</v>
      </c>
      <c r="AU1369" t="s">
        <v>3</v>
      </c>
      <c r="AV1369">
        <v>0</v>
      </c>
      <c r="AW1369">
        <v>2</v>
      </c>
      <c r="AX1369">
        <v>33037643</v>
      </c>
      <c r="AY1369">
        <v>1</v>
      </c>
      <c r="AZ1369">
        <v>0</v>
      </c>
      <c r="BA1369">
        <v>1300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CX1369">
        <f>Y1369*Source!I557</f>
        <v>0.61687499999999995</v>
      </c>
      <c r="CY1369">
        <f>AB1369</f>
        <v>9.7100000000000009</v>
      </c>
      <c r="CZ1369">
        <f>AF1369</f>
        <v>9.7100000000000009</v>
      </c>
      <c r="DA1369">
        <f>AJ1369</f>
        <v>1</v>
      </c>
      <c r="DB1369">
        <v>0</v>
      </c>
    </row>
    <row r="1370" spans="1:106" x14ac:dyDescent="0.2">
      <c r="A1370">
        <f>ROW(Source!A557)</f>
        <v>557</v>
      </c>
      <c r="B1370">
        <v>33034105</v>
      </c>
      <c r="C1370">
        <v>33037624</v>
      </c>
      <c r="D1370">
        <v>32517836</v>
      </c>
      <c r="E1370">
        <v>1</v>
      </c>
      <c r="F1370">
        <v>1</v>
      </c>
      <c r="G1370">
        <v>19</v>
      </c>
      <c r="H1370">
        <v>3</v>
      </c>
      <c r="I1370" t="s">
        <v>814</v>
      </c>
      <c r="J1370" t="s">
        <v>815</v>
      </c>
      <c r="K1370" t="s">
        <v>816</v>
      </c>
      <c r="L1370">
        <v>1348</v>
      </c>
      <c r="N1370">
        <v>1009</v>
      </c>
      <c r="O1370" t="s">
        <v>19</v>
      </c>
      <c r="P1370" t="s">
        <v>19</v>
      </c>
      <c r="Q1370">
        <v>1000</v>
      </c>
      <c r="W1370">
        <v>0</v>
      </c>
      <c r="X1370">
        <v>1571432467</v>
      </c>
      <c r="Y1370">
        <v>0.04</v>
      </c>
      <c r="AA1370">
        <v>31493.279999999999</v>
      </c>
      <c r="AB1370">
        <v>0</v>
      </c>
      <c r="AC1370">
        <v>0</v>
      </c>
      <c r="AD1370">
        <v>0</v>
      </c>
      <c r="AE1370">
        <v>31493.279999999999</v>
      </c>
      <c r="AF1370">
        <v>0</v>
      </c>
      <c r="AG1370">
        <v>0</v>
      </c>
      <c r="AH1370">
        <v>0</v>
      </c>
      <c r="AI1370">
        <v>1</v>
      </c>
      <c r="AJ1370">
        <v>1</v>
      </c>
      <c r="AK1370">
        <v>1</v>
      </c>
      <c r="AL1370">
        <v>1</v>
      </c>
      <c r="AN1370">
        <v>0</v>
      </c>
      <c r="AO1370">
        <v>1</v>
      </c>
      <c r="AP1370">
        <v>0</v>
      </c>
      <c r="AQ1370">
        <v>0</v>
      </c>
      <c r="AR1370">
        <v>0</v>
      </c>
      <c r="AS1370" t="s">
        <v>3</v>
      </c>
      <c r="AT1370">
        <v>0.04</v>
      </c>
      <c r="AU1370" t="s">
        <v>3</v>
      </c>
      <c r="AV1370">
        <v>0</v>
      </c>
      <c r="AW1370">
        <v>2</v>
      </c>
      <c r="AX1370">
        <v>33037644</v>
      </c>
      <c r="AY1370">
        <v>1</v>
      </c>
      <c r="AZ1370">
        <v>0</v>
      </c>
      <c r="BA1370">
        <v>1301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CX1370">
        <f>Y1370*Source!I557</f>
        <v>9.3999999999999997E-4</v>
      </c>
      <c r="CY1370">
        <f t="shared" ref="CY1370:CY1380" si="204">AA1370</f>
        <v>31493.279999999999</v>
      </c>
      <c r="CZ1370">
        <f t="shared" ref="CZ1370:CZ1380" si="205">AE1370</f>
        <v>31493.279999999999</v>
      </c>
      <c r="DA1370">
        <f t="shared" ref="DA1370:DA1380" si="206">AI1370</f>
        <v>1</v>
      </c>
      <c r="DB1370">
        <v>0</v>
      </c>
    </row>
    <row r="1371" spans="1:106" x14ac:dyDescent="0.2">
      <c r="A1371">
        <f>ROW(Source!A557)</f>
        <v>557</v>
      </c>
      <c r="B1371">
        <v>33034105</v>
      </c>
      <c r="C1371">
        <v>33037624</v>
      </c>
      <c r="D1371">
        <v>32518156</v>
      </c>
      <c r="E1371">
        <v>1</v>
      </c>
      <c r="F1371">
        <v>1</v>
      </c>
      <c r="G1371">
        <v>19</v>
      </c>
      <c r="H1371">
        <v>3</v>
      </c>
      <c r="I1371" t="s">
        <v>817</v>
      </c>
      <c r="J1371" t="s">
        <v>818</v>
      </c>
      <c r="K1371" t="s">
        <v>819</v>
      </c>
      <c r="L1371">
        <v>1348</v>
      </c>
      <c r="N1371">
        <v>1009</v>
      </c>
      <c r="O1371" t="s">
        <v>19</v>
      </c>
      <c r="P1371" t="s">
        <v>19</v>
      </c>
      <c r="Q1371">
        <v>1000</v>
      </c>
      <c r="W1371">
        <v>0</v>
      </c>
      <c r="X1371">
        <v>1574046373</v>
      </c>
      <c r="Y1371">
        <v>3.6999999999999998E-2</v>
      </c>
      <c r="AA1371">
        <v>45454.3</v>
      </c>
      <c r="AB1371">
        <v>0</v>
      </c>
      <c r="AC1371">
        <v>0</v>
      </c>
      <c r="AD1371">
        <v>0</v>
      </c>
      <c r="AE1371">
        <v>45454.3</v>
      </c>
      <c r="AF1371">
        <v>0</v>
      </c>
      <c r="AG1371">
        <v>0</v>
      </c>
      <c r="AH1371">
        <v>0</v>
      </c>
      <c r="AI1371">
        <v>1</v>
      </c>
      <c r="AJ1371">
        <v>1</v>
      </c>
      <c r="AK1371">
        <v>1</v>
      </c>
      <c r="AL1371">
        <v>1</v>
      </c>
      <c r="AN1371">
        <v>0</v>
      </c>
      <c r="AO1371">
        <v>1</v>
      </c>
      <c r="AP1371">
        <v>0</v>
      </c>
      <c r="AQ1371">
        <v>0</v>
      </c>
      <c r="AR1371">
        <v>0</v>
      </c>
      <c r="AS1371" t="s">
        <v>3</v>
      </c>
      <c r="AT1371">
        <v>3.6999999999999998E-2</v>
      </c>
      <c r="AU1371" t="s">
        <v>3</v>
      </c>
      <c r="AV1371">
        <v>0</v>
      </c>
      <c r="AW1371">
        <v>2</v>
      </c>
      <c r="AX1371">
        <v>33037645</v>
      </c>
      <c r="AY1371">
        <v>1</v>
      </c>
      <c r="AZ1371">
        <v>0</v>
      </c>
      <c r="BA1371">
        <v>1302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CX1371">
        <f>Y1371*Source!I557</f>
        <v>8.6949999999999994E-4</v>
      </c>
      <c r="CY1371">
        <f t="shared" si="204"/>
        <v>45454.3</v>
      </c>
      <c r="CZ1371">
        <f t="shared" si="205"/>
        <v>45454.3</v>
      </c>
      <c r="DA1371">
        <f t="shared" si="206"/>
        <v>1</v>
      </c>
      <c r="DB1371">
        <v>0</v>
      </c>
    </row>
    <row r="1372" spans="1:106" x14ac:dyDescent="0.2">
      <c r="A1372">
        <f>ROW(Source!A557)</f>
        <v>557</v>
      </c>
      <c r="B1372">
        <v>33034105</v>
      </c>
      <c r="C1372">
        <v>33037624</v>
      </c>
      <c r="D1372">
        <v>32518894</v>
      </c>
      <c r="E1372">
        <v>1</v>
      </c>
      <c r="F1372">
        <v>1</v>
      </c>
      <c r="G1372">
        <v>19</v>
      </c>
      <c r="H1372">
        <v>3</v>
      </c>
      <c r="I1372" t="s">
        <v>820</v>
      </c>
      <c r="J1372" t="s">
        <v>821</v>
      </c>
      <c r="K1372" t="s">
        <v>822</v>
      </c>
      <c r="L1372">
        <v>1327</v>
      </c>
      <c r="N1372">
        <v>1005</v>
      </c>
      <c r="O1372" t="s">
        <v>823</v>
      </c>
      <c r="P1372" t="s">
        <v>823</v>
      </c>
      <c r="Q1372">
        <v>1</v>
      </c>
      <c r="W1372">
        <v>0</v>
      </c>
      <c r="X1372">
        <v>-1132375348</v>
      </c>
      <c r="Y1372">
        <v>5.6</v>
      </c>
      <c r="AA1372">
        <v>63.78</v>
      </c>
      <c r="AB1372">
        <v>0</v>
      </c>
      <c r="AC1372">
        <v>0</v>
      </c>
      <c r="AD1372">
        <v>0</v>
      </c>
      <c r="AE1372">
        <v>63.78</v>
      </c>
      <c r="AF1372">
        <v>0</v>
      </c>
      <c r="AG1372">
        <v>0</v>
      </c>
      <c r="AH1372">
        <v>0</v>
      </c>
      <c r="AI1372">
        <v>1</v>
      </c>
      <c r="AJ1372">
        <v>1</v>
      </c>
      <c r="AK1372">
        <v>1</v>
      </c>
      <c r="AL1372">
        <v>1</v>
      </c>
      <c r="AN1372">
        <v>0</v>
      </c>
      <c r="AO1372">
        <v>1</v>
      </c>
      <c r="AP1372">
        <v>0</v>
      </c>
      <c r="AQ1372">
        <v>0</v>
      </c>
      <c r="AR1372">
        <v>0</v>
      </c>
      <c r="AS1372" t="s">
        <v>3</v>
      </c>
      <c r="AT1372">
        <v>5.6</v>
      </c>
      <c r="AU1372" t="s">
        <v>3</v>
      </c>
      <c r="AV1372">
        <v>0</v>
      </c>
      <c r="AW1372">
        <v>2</v>
      </c>
      <c r="AX1372">
        <v>33037647</v>
      </c>
      <c r="AY1372">
        <v>1</v>
      </c>
      <c r="AZ1372">
        <v>0</v>
      </c>
      <c r="BA1372">
        <v>1303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CX1372">
        <f>Y1372*Source!I557</f>
        <v>0.13159999999999999</v>
      </c>
      <c r="CY1372">
        <f t="shared" si="204"/>
        <v>63.78</v>
      </c>
      <c r="CZ1372">
        <f t="shared" si="205"/>
        <v>63.78</v>
      </c>
      <c r="DA1372">
        <f t="shared" si="206"/>
        <v>1</v>
      </c>
      <c r="DB1372">
        <v>0</v>
      </c>
    </row>
    <row r="1373" spans="1:106" x14ac:dyDescent="0.2">
      <c r="A1373">
        <f>ROW(Source!A557)</f>
        <v>557</v>
      </c>
      <c r="B1373">
        <v>33034105</v>
      </c>
      <c r="C1373">
        <v>33037624</v>
      </c>
      <c r="D1373">
        <v>32517311</v>
      </c>
      <c r="E1373">
        <v>1</v>
      </c>
      <c r="F1373">
        <v>1</v>
      </c>
      <c r="G1373">
        <v>19</v>
      </c>
      <c r="H1373">
        <v>3</v>
      </c>
      <c r="I1373" t="s">
        <v>824</v>
      </c>
      <c r="J1373" t="s">
        <v>825</v>
      </c>
      <c r="K1373" t="s">
        <v>826</v>
      </c>
      <c r="L1373">
        <v>1348</v>
      </c>
      <c r="N1373">
        <v>1009</v>
      </c>
      <c r="O1373" t="s">
        <v>19</v>
      </c>
      <c r="P1373" t="s">
        <v>19</v>
      </c>
      <c r="Q1373">
        <v>1000</v>
      </c>
      <c r="W1373">
        <v>0</v>
      </c>
      <c r="X1373">
        <v>1471527661</v>
      </c>
      <c r="Y1373">
        <v>0.05</v>
      </c>
      <c r="AA1373">
        <v>4752.91</v>
      </c>
      <c r="AB1373">
        <v>0</v>
      </c>
      <c r="AC1373">
        <v>0</v>
      </c>
      <c r="AD1373">
        <v>0</v>
      </c>
      <c r="AE1373">
        <v>4752.91</v>
      </c>
      <c r="AF1373">
        <v>0</v>
      </c>
      <c r="AG1373">
        <v>0</v>
      </c>
      <c r="AH1373">
        <v>0</v>
      </c>
      <c r="AI1373">
        <v>1</v>
      </c>
      <c r="AJ1373">
        <v>1</v>
      </c>
      <c r="AK1373">
        <v>1</v>
      </c>
      <c r="AL1373">
        <v>1</v>
      </c>
      <c r="AN1373">
        <v>0</v>
      </c>
      <c r="AO1373">
        <v>1</v>
      </c>
      <c r="AP1373">
        <v>0</v>
      </c>
      <c r="AQ1373">
        <v>0</v>
      </c>
      <c r="AR1373">
        <v>0</v>
      </c>
      <c r="AS1373" t="s">
        <v>3</v>
      </c>
      <c r="AT1373">
        <v>0.05</v>
      </c>
      <c r="AU1373" t="s">
        <v>3</v>
      </c>
      <c r="AV1373">
        <v>0</v>
      </c>
      <c r="AW1373">
        <v>2</v>
      </c>
      <c r="AX1373">
        <v>33037646</v>
      </c>
      <c r="AY1373">
        <v>1</v>
      </c>
      <c r="AZ1373">
        <v>0</v>
      </c>
      <c r="BA1373">
        <v>1304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CX1373">
        <f>Y1373*Source!I557</f>
        <v>1.175E-3</v>
      </c>
      <c r="CY1373">
        <f t="shared" si="204"/>
        <v>4752.91</v>
      </c>
      <c r="CZ1373">
        <f t="shared" si="205"/>
        <v>4752.91</v>
      </c>
      <c r="DA1373">
        <f t="shared" si="206"/>
        <v>1</v>
      </c>
      <c r="DB1373">
        <v>0</v>
      </c>
    </row>
    <row r="1374" spans="1:106" x14ac:dyDescent="0.2">
      <c r="A1374">
        <f>ROW(Source!A557)</f>
        <v>557</v>
      </c>
      <c r="B1374">
        <v>33034105</v>
      </c>
      <c r="C1374">
        <v>33037624</v>
      </c>
      <c r="D1374">
        <v>32519061</v>
      </c>
      <c r="E1374">
        <v>1</v>
      </c>
      <c r="F1374">
        <v>1</v>
      </c>
      <c r="G1374">
        <v>19</v>
      </c>
      <c r="H1374">
        <v>3</v>
      </c>
      <c r="I1374" t="s">
        <v>827</v>
      </c>
      <c r="J1374" t="s">
        <v>828</v>
      </c>
      <c r="K1374" t="s">
        <v>829</v>
      </c>
      <c r="L1374">
        <v>1339</v>
      </c>
      <c r="N1374">
        <v>1007</v>
      </c>
      <c r="O1374" t="s">
        <v>830</v>
      </c>
      <c r="P1374" t="s">
        <v>830</v>
      </c>
      <c r="Q1374">
        <v>1</v>
      </c>
      <c r="W1374">
        <v>0</v>
      </c>
      <c r="X1374">
        <v>1653821073</v>
      </c>
      <c r="Y1374">
        <v>1.75</v>
      </c>
      <c r="AA1374">
        <v>29.98</v>
      </c>
      <c r="AB1374">
        <v>0</v>
      </c>
      <c r="AC1374">
        <v>0</v>
      </c>
      <c r="AD1374">
        <v>0</v>
      </c>
      <c r="AE1374">
        <v>29.98</v>
      </c>
      <c r="AF1374">
        <v>0</v>
      </c>
      <c r="AG1374">
        <v>0</v>
      </c>
      <c r="AH1374">
        <v>0</v>
      </c>
      <c r="AI1374">
        <v>1</v>
      </c>
      <c r="AJ1374">
        <v>1</v>
      </c>
      <c r="AK1374">
        <v>1</v>
      </c>
      <c r="AL1374">
        <v>1</v>
      </c>
      <c r="AN1374">
        <v>0</v>
      </c>
      <c r="AO1374">
        <v>1</v>
      </c>
      <c r="AP1374">
        <v>0</v>
      </c>
      <c r="AQ1374">
        <v>0</v>
      </c>
      <c r="AR1374">
        <v>0</v>
      </c>
      <c r="AS1374" t="s">
        <v>3</v>
      </c>
      <c r="AT1374">
        <v>1.75</v>
      </c>
      <c r="AU1374" t="s">
        <v>3</v>
      </c>
      <c r="AV1374">
        <v>0</v>
      </c>
      <c r="AW1374">
        <v>2</v>
      </c>
      <c r="AX1374">
        <v>33037648</v>
      </c>
      <c r="AY1374">
        <v>1</v>
      </c>
      <c r="AZ1374">
        <v>0</v>
      </c>
      <c r="BA1374">
        <v>1305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CX1374">
        <f>Y1374*Source!I557</f>
        <v>4.1125000000000002E-2</v>
      </c>
      <c r="CY1374">
        <f t="shared" si="204"/>
        <v>29.98</v>
      </c>
      <c r="CZ1374">
        <f t="shared" si="205"/>
        <v>29.98</v>
      </c>
      <c r="DA1374">
        <f t="shared" si="206"/>
        <v>1</v>
      </c>
      <c r="DB1374">
        <v>0</v>
      </c>
    </row>
    <row r="1375" spans="1:106" x14ac:dyDescent="0.2">
      <c r="A1375">
        <f>ROW(Source!A557)</f>
        <v>557</v>
      </c>
      <c r="B1375">
        <v>33034105</v>
      </c>
      <c r="C1375">
        <v>33037624</v>
      </c>
      <c r="D1375">
        <v>32517740</v>
      </c>
      <c r="E1375">
        <v>1</v>
      </c>
      <c r="F1375">
        <v>1</v>
      </c>
      <c r="G1375">
        <v>19</v>
      </c>
      <c r="H1375">
        <v>3</v>
      </c>
      <c r="I1375" t="s">
        <v>831</v>
      </c>
      <c r="J1375" t="s">
        <v>832</v>
      </c>
      <c r="K1375" t="s">
        <v>833</v>
      </c>
      <c r="L1375">
        <v>1339</v>
      </c>
      <c r="N1375">
        <v>1007</v>
      </c>
      <c r="O1375" t="s">
        <v>830</v>
      </c>
      <c r="P1375" t="s">
        <v>830</v>
      </c>
      <c r="Q1375">
        <v>1</v>
      </c>
      <c r="W1375">
        <v>0</v>
      </c>
      <c r="X1375">
        <v>-86784973</v>
      </c>
      <c r="Y1375">
        <v>0.08</v>
      </c>
      <c r="AA1375">
        <v>4993.7</v>
      </c>
      <c r="AB1375">
        <v>0</v>
      </c>
      <c r="AC1375">
        <v>0</v>
      </c>
      <c r="AD1375">
        <v>0</v>
      </c>
      <c r="AE1375">
        <v>4993.7</v>
      </c>
      <c r="AF1375">
        <v>0</v>
      </c>
      <c r="AG1375">
        <v>0</v>
      </c>
      <c r="AH1375">
        <v>0</v>
      </c>
      <c r="AI1375">
        <v>1</v>
      </c>
      <c r="AJ1375">
        <v>1</v>
      </c>
      <c r="AK1375">
        <v>1</v>
      </c>
      <c r="AL1375">
        <v>1</v>
      </c>
      <c r="AN1375">
        <v>0</v>
      </c>
      <c r="AO1375">
        <v>1</v>
      </c>
      <c r="AP1375">
        <v>0</v>
      </c>
      <c r="AQ1375">
        <v>0</v>
      </c>
      <c r="AR1375">
        <v>0</v>
      </c>
      <c r="AS1375" t="s">
        <v>3</v>
      </c>
      <c r="AT1375">
        <v>0.08</v>
      </c>
      <c r="AU1375" t="s">
        <v>3</v>
      </c>
      <c r="AV1375">
        <v>0</v>
      </c>
      <c r="AW1375">
        <v>2</v>
      </c>
      <c r="AX1375">
        <v>33037649</v>
      </c>
      <c r="AY1375">
        <v>1</v>
      </c>
      <c r="AZ1375">
        <v>0</v>
      </c>
      <c r="BA1375">
        <v>1306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CX1375">
        <f>Y1375*Source!I557</f>
        <v>1.8799999999999999E-3</v>
      </c>
      <c r="CY1375">
        <f t="shared" si="204"/>
        <v>4993.7</v>
      </c>
      <c r="CZ1375">
        <f t="shared" si="205"/>
        <v>4993.7</v>
      </c>
      <c r="DA1375">
        <f t="shared" si="206"/>
        <v>1</v>
      </c>
      <c r="DB1375">
        <v>0</v>
      </c>
    </row>
    <row r="1376" spans="1:106" x14ac:dyDescent="0.2">
      <c r="A1376">
        <f>ROW(Source!A557)</f>
        <v>557</v>
      </c>
      <c r="B1376">
        <v>33034105</v>
      </c>
      <c r="C1376">
        <v>33037624</v>
      </c>
      <c r="D1376">
        <v>32517729</v>
      </c>
      <c r="E1376">
        <v>1</v>
      </c>
      <c r="F1376">
        <v>1</v>
      </c>
      <c r="G1376">
        <v>19</v>
      </c>
      <c r="H1376">
        <v>3</v>
      </c>
      <c r="I1376" t="s">
        <v>834</v>
      </c>
      <c r="J1376" t="s">
        <v>835</v>
      </c>
      <c r="K1376" t="s">
        <v>836</v>
      </c>
      <c r="L1376">
        <v>1339</v>
      </c>
      <c r="N1376">
        <v>1007</v>
      </c>
      <c r="O1376" t="s">
        <v>830</v>
      </c>
      <c r="P1376" t="s">
        <v>830</v>
      </c>
      <c r="Q1376">
        <v>1</v>
      </c>
      <c r="W1376">
        <v>0</v>
      </c>
      <c r="X1376">
        <v>-36459073</v>
      </c>
      <c r="Y1376">
        <v>0.69</v>
      </c>
      <c r="AA1376">
        <v>3762.19</v>
      </c>
      <c r="AB1376">
        <v>0</v>
      </c>
      <c r="AC1376">
        <v>0</v>
      </c>
      <c r="AD1376">
        <v>0</v>
      </c>
      <c r="AE1376">
        <v>3762.19</v>
      </c>
      <c r="AF1376">
        <v>0</v>
      </c>
      <c r="AG1376">
        <v>0</v>
      </c>
      <c r="AH1376">
        <v>0</v>
      </c>
      <c r="AI1376">
        <v>1</v>
      </c>
      <c r="AJ1376">
        <v>1</v>
      </c>
      <c r="AK1376">
        <v>1</v>
      </c>
      <c r="AL1376">
        <v>1</v>
      </c>
      <c r="AN1376">
        <v>0</v>
      </c>
      <c r="AO1376">
        <v>1</v>
      </c>
      <c r="AP1376">
        <v>0</v>
      </c>
      <c r="AQ1376">
        <v>0</v>
      </c>
      <c r="AR1376">
        <v>0</v>
      </c>
      <c r="AS1376" t="s">
        <v>3</v>
      </c>
      <c r="AT1376">
        <v>0.69</v>
      </c>
      <c r="AU1376" t="s">
        <v>3</v>
      </c>
      <c r="AV1376">
        <v>0</v>
      </c>
      <c r="AW1376">
        <v>2</v>
      </c>
      <c r="AX1376">
        <v>33037650</v>
      </c>
      <c r="AY1376">
        <v>1</v>
      </c>
      <c r="AZ1376">
        <v>0</v>
      </c>
      <c r="BA1376">
        <v>1307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CX1376">
        <f>Y1376*Source!I557</f>
        <v>1.6215E-2</v>
      </c>
      <c r="CY1376">
        <f t="shared" si="204"/>
        <v>3762.19</v>
      </c>
      <c r="CZ1376">
        <f t="shared" si="205"/>
        <v>3762.19</v>
      </c>
      <c r="DA1376">
        <f t="shared" si="206"/>
        <v>1</v>
      </c>
      <c r="DB1376">
        <v>0</v>
      </c>
    </row>
    <row r="1377" spans="1:106" x14ac:dyDescent="0.2">
      <c r="A1377">
        <f>ROW(Source!A557)</f>
        <v>557</v>
      </c>
      <c r="B1377">
        <v>33034105</v>
      </c>
      <c r="C1377">
        <v>33037624</v>
      </c>
      <c r="D1377">
        <v>32517783</v>
      </c>
      <c r="E1377">
        <v>1</v>
      </c>
      <c r="F1377">
        <v>1</v>
      </c>
      <c r="G1377">
        <v>19</v>
      </c>
      <c r="H1377">
        <v>3</v>
      </c>
      <c r="I1377" t="s">
        <v>837</v>
      </c>
      <c r="J1377" t="s">
        <v>838</v>
      </c>
      <c r="K1377" t="s">
        <v>839</v>
      </c>
      <c r="L1377">
        <v>1339</v>
      </c>
      <c r="N1377">
        <v>1007</v>
      </c>
      <c r="O1377" t="s">
        <v>830</v>
      </c>
      <c r="P1377" t="s">
        <v>830</v>
      </c>
      <c r="Q1377">
        <v>1</v>
      </c>
      <c r="W1377">
        <v>0</v>
      </c>
      <c r="X1377">
        <v>-1282603236</v>
      </c>
      <c r="Y1377">
        <v>0.2</v>
      </c>
      <c r="AA1377">
        <v>5631.96</v>
      </c>
      <c r="AB1377">
        <v>0</v>
      </c>
      <c r="AC1377">
        <v>0</v>
      </c>
      <c r="AD1377">
        <v>0</v>
      </c>
      <c r="AE1377">
        <v>5631.96</v>
      </c>
      <c r="AF1377">
        <v>0</v>
      </c>
      <c r="AG1377">
        <v>0</v>
      </c>
      <c r="AH1377">
        <v>0</v>
      </c>
      <c r="AI1377">
        <v>1</v>
      </c>
      <c r="AJ1377">
        <v>1</v>
      </c>
      <c r="AK1377">
        <v>1</v>
      </c>
      <c r="AL1377">
        <v>1</v>
      </c>
      <c r="AN1377">
        <v>0</v>
      </c>
      <c r="AO1377">
        <v>1</v>
      </c>
      <c r="AP1377">
        <v>0</v>
      </c>
      <c r="AQ1377">
        <v>0</v>
      </c>
      <c r="AR1377">
        <v>0</v>
      </c>
      <c r="AS1377" t="s">
        <v>3</v>
      </c>
      <c r="AT1377">
        <v>0.2</v>
      </c>
      <c r="AU1377" t="s">
        <v>3</v>
      </c>
      <c r="AV1377">
        <v>0</v>
      </c>
      <c r="AW1377">
        <v>2</v>
      </c>
      <c r="AX1377">
        <v>33037651</v>
      </c>
      <c r="AY1377">
        <v>1</v>
      </c>
      <c r="AZ1377">
        <v>0</v>
      </c>
      <c r="BA1377">
        <v>1308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CX1377">
        <f>Y1377*Source!I557</f>
        <v>4.7000000000000002E-3</v>
      </c>
      <c r="CY1377">
        <f t="shared" si="204"/>
        <v>5631.96</v>
      </c>
      <c r="CZ1377">
        <f t="shared" si="205"/>
        <v>5631.96</v>
      </c>
      <c r="DA1377">
        <f t="shared" si="206"/>
        <v>1</v>
      </c>
      <c r="DB1377">
        <v>0</v>
      </c>
    </row>
    <row r="1378" spans="1:106" x14ac:dyDescent="0.2">
      <c r="A1378">
        <f>ROW(Source!A557)</f>
        <v>557</v>
      </c>
      <c r="B1378">
        <v>33034105</v>
      </c>
      <c r="C1378">
        <v>33037624</v>
      </c>
      <c r="D1378">
        <v>32517784</v>
      </c>
      <c r="E1378">
        <v>1</v>
      </c>
      <c r="F1378">
        <v>1</v>
      </c>
      <c r="G1378">
        <v>19</v>
      </c>
      <c r="H1378">
        <v>3</v>
      </c>
      <c r="I1378" t="s">
        <v>840</v>
      </c>
      <c r="J1378" t="s">
        <v>841</v>
      </c>
      <c r="K1378" t="s">
        <v>842</v>
      </c>
      <c r="L1378">
        <v>1339</v>
      </c>
      <c r="N1378">
        <v>1007</v>
      </c>
      <c r="O1378" t="s">
        <v>830</v>
      </c>
      <c r="P1378" t="s">
        <v>830</v>
      </c>
      <c r="Q1378">
        <v>1</v>
      </c>
      <c r="W1378">
        <v>0</v>
      </c>
      <c r="X1378">
        <v>966492149</v>
      </c>
      <c r="Y1378">
        <v>0.69</v>
      </c>
      <c r="AA1378">
        <v>5631.96</v>
      </c>
      <c r="AB1378">
        <v>0</v>
      </c>
      <c r="AC1378">
        <v>0</v>
      </c>
      <c r="AD1378">
        <v>0</v>
      </c>
      <c r="AE1378">
        <v>5631.96</v>
      </c>
      <c r="AF1378">
        <v>0</v>
      </c>
      <c r="AG1378">
        <v>0</v>
      </c>
      <c r="AH1378">
        <v>0</v>
      </c>
      <c r="AI1378">
        <v>1</v>
      </c>
      <c r="AJ1378">
        <v>1</v>
      </c>
      <c r="AK1378">
        <v>1</v>
      </c>
      <c r="AL1378">
        <v>1</v>
      </c>
      <c r="AN1378">
        <v>0</v>
      </c>
      <c r="AO1378">
        <v>1</v>
      </c>
      <c r="AP1378">
        <v>0</v>
      </c>
      <c r="AQ1378">
        <v>0</v>
      </c>
      <c r="AR1378">
        <v>0</v>
      </c>
      <c r="AS1378" t="s">
        <v>3</v>
      </c>
      <c r="AT1378">
        <v>0.69</v>
      </c>
      <c r="AU1378" t="s">
        <v>3</v>
      </c>
      <c r="AV1378">
        <v>0</v>
      </c>
      <c r="AW1378">
        <v>2</v>
      </c>
      <c r="AX1378">
        <v>33037652</v>
      </c>
      <c r="AY1378">
        <v>1</v>
      </c>
      <c r="AZ1378">
        <v>0</v>
      </c>
      <c r="BA1378">
        <v>1309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CX1378">
        <f>Y1378*Source!I557</f>
        <v>1.6215E-2</v>
      </c>
      <c r="CY1378">
        <f t="shared" si="204"/>
        <v>5631.96</v>
      </c>
      <c r="CZ1378">
        <f t="shared" si="205"/>
        <v>5631.96</v>
      </c>
      <c r="DA1378">
        <f t="shared" si="206"/>
        <v>1</v>
      </c>
      <c r="DB1378">
        <v>0</v>
      </c>
    </row>
    <row r="1379" spans="1:106" x14ac:dyDescent="0.2">
      <c r="A1379">
        <f>ROW(Source!A557)</f>
        <v>557</v>
      </c>
      <c r="B1379">
        <v>33034105</v>
      </c>
      <c r="C1379">
        <v>33037624</v>
      </c>
      <c r="D1379">
        <v>32519911</v>
      </c>
      <c r="E1379">
        <v>1</v>
      </c>
      <c r="F1379">
        <v>1</v>
      </c>
      <c r="G1379">
        <v>19</v>
      </c>
      <c r="H1379">
        <v>3</v>
      </c>
      <c r="I1379" t="s">
        <v>843</v>
      </c>
      <c r="J1379" t="s">
        <v>844</v>
      </c>
      <c r="K1379" t="s">
        <v>845</v>
      </c>
      <c r="L1379">
        <v>1339</v>
      </c>
      <c r="N1379">
        <v>1007</v>
      </c>
      <c r="O1379" t="s">
        <v>830</v>
      </c>
      <c r="P1379" t="s">
        <v>830</v>
      </c>
      <c r="Q1379">
        <v>1</v>
      </c>
      <c r="W1379">
        <v>0</v>
      </c>
      <c r="X1379">
        <v>-1613524913</v>
      </c>
      <c r="Y1379">
        <v>102</v>
      </c>
      <c r="AA1379">
        <v>3195.93</v>
      </c>
      <c r="AB1379">
        <v>0</v>
      </c>
      <c r="AC1379">
        <v>0</v>
      </c>
      <c r="AD1379">
        <v>0</v>
      </c>
      <c r="AE1379">
        <v>3195.93</v>
      </c>
      <c r="AF1379">
        <v>0</v>
      </c>
      <c r="AG1379">
        <v>0</v>
      </c>
      <c r="AH1379">
        <v>0</v>
      </c>
      <c r="AI1379">
        <v>1</v>
      </c>
      <c r="AJ1379">
        <v>1</v>
      </c>
      <c r="AK1379">
        <v>1</v>
      </c>
      <c r="AL1379">
        <v>1</v>
      </c>
      <c r="AN1379">
        <v>0</v>
      </c>
      <c r="AO1379">
        <v>1</v>
      </c>
      <c r="AP1379">
        <v>0</v>
      </c>
      <c r="AQ1379">
        <v>0</v>
      </c>
      <c r="AR1379">
        <v>0</v>
      </c>
      <c r="AS1379" t="s">
        <v>3</v>
      </c>
      <c r="AT1379">
        <v>102</v>
      </c>
      <c r="AU1379" t="s">
        <v>3</v>
      </c>
      <c r="AV1379">
        <v>0</v>
      </c>
      <c r="AW1379">
        <v>2</v>
      </c>
      <c r="AX1379">
        <v>33037653</v>
      </c>
      <c r="AY1379">
        <v>1</v>
      </c>
      <c r="AZ1379">
        <v>0</v>
      </c>
      <c r="BA1379">
        <v>1310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CX1379">
        <f>Y1379*Source!I557</f>
        <v>2.3969999999999998</v>
      </c>
      <c r="CY1379">
        <f t="shared" si="204"/>
        <v>3195.93</v>
      </c>
      <c r="CZ1379">
        <f t="shared" si="205"/>
        <v>3195.93</v>
      </c>
      <c r="DA1379">
        <f t="shared" si="206"/>
        <v>1</v>
      </c>
      <c r="DB1379">
        <v>0</v>
      </c>
    </row>
    <row r="1380" spans="1:106" x14ac:dyDescent="0.2">
      <c r="A1380">
        <f>ROW(Source!A557)</f>
        <v>557</v>
      </c>
      <c r="B1380">
        <v>33034105</v>
      </c>
      <c r="C1380">
        <v>33037624</v>
      </c>
      <c r="D1380">
        <v>32521663</v>
      </c>
      <c r="E1380">
        <v>1</v>
      </c>
      <c r="F1380">
        <v>1</v>
      </c>
      <c r="G1380">
        <v>19</v>
      </c>
      <c r="H1380">
        <v>3</v>
      </c>
      <c r="I1380" t="s">
        <v>846</v>
      </c>
      <c r="J1380" t="s">
        <v>847</v>
      </c>
      <c r="K1380" t="s">
        <v>848</v>
      </c>
      <c r="L1380">
        <v>1327</v>
      </c>
      <c r="N1380">
        <v>1005</v>
      </c>
      <c r="O1380" t="s">
        <v>823</v>
      </c>
      <c r="P1380" t="s">
        <v>823</v>
      </c>
      <c r="Q1380">
        <v>1</v>
      </c>
      <c r="W1380">
        <v>0</v>
      </c>
      <c r="X1380">
        <v>603730207</v>
      </c>
      <c r="Y1380">
        <v>49.5</v>
      </c>
      <c r="AA1380">
        <v>207.09</v>
      </c>
      <c r="AB1380">
        <v>0</v>
      </c>
      <c r="AC1380">
        <v>0</v>
      </c>
      <c r="AD1380">
        <v>0</v>
      </c>
      <c r="AE1380">
        <v>207.09</v>
      </c>
      <c r="AF1380">
        <v>0</v>
      </c>
      <c r="AG1380">
        <v>0</v>
      </c>
      <c r="AH1380">
        <v>0</v>
      </c>
      <c r="AI1380">
        <v>1</v>
      </c>
      <c r="AJ1380">
        <v>1</v>
      </c>
      <c r="AK1380">
        <v>1</v>
      </c>
      <c r="AL1380">
        <v>1</v>
      </c>
      <c r="AN1380">
        <v>0</v>
      </c>
      <c r="AO1380">
        <v>1</v>
      </c>
      <c r="AP1380">
        <v>0</v>
      </c>
      <c r="AQ1380">
        <v>0</v>
      </c>
      <c r="AR1380">
        <v>0</v>
      </c>
      <c r="AS1380" t="s">
        <v>3</v>
      </c>
      <c r="AT1380">
        <v>49.5</v>
      </c>
      <c r="AU1380" t="s">
        <v>3</v>
      </c>
      <c r="AV1380">
        <v>0</v>
      </c>
      <c r="AW1380">
        <v>2</v>
      </c>
      <c r="AX1380">
        <v>33037654</v>
      </c>
      <c r="AY1380">
        <v>1</v>
      </c>
      <c r="AZ1380">
        <v>0</v>
      </c>
      <c r="BA1380">
        <v>1311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CX1380">
        <f>Y1380*Source!I557</f>
        <v>1.1632499999999999</v>
      </c>
      <c r="CY1380">
        <f t="shared" si="204"/>
        <v>207.09</v>
      </c>
      <c r="CZ1380">
        <f t="shared" si="205"/>
        <v>207.09</v>
      </c>
      <c r="DA1380">
        <f t="shared" si="206"/>
        <v>1</v>
      </c>
      <c r="DB1380">
        <v>0</v>
      </c>
    </row>
    <row r="1381" spans="1:106" x14ac:dyDescent="0.2">
      <c r="A1381">
        <f>ROW(Source!A560)</f>
        <v>560</v>
      </c>
      <c r="B1381">
        <v>33034105</v>
      </c>
      <c r="C1381">
        <v>33037657</v>
      </c>
      <c r="D1381">
        <v>32505425</v>
      </c>
      <c r="E1381">
        <v>19</v>
      </c>
      <c r="F1381">
        <v>1</v>
      </c>
      <c r="G1381">
        <v>19</v>
      </c>
      <c r="H1381">
        <v>1</v>
      </c>
      <c r="I1381" t="s">
        <v>795</v>
      </c>
      <c r="J1381" t="s">
        <v>3</v>
      </c>
      <c r="K1381" t="s">
        <v>796</v>
      </c>
      <c r="L1381">
        <v>1191</v>
      </c>
      <c r="N1381">
        <v>1013</v>
      </c>
      <c r="O1381" t="s">
        <v>797</v>
      </c>
      <c r="P1381" t="s">
        <v>797</v>
      </c>
      <c r="Q1381">
        <v>1</v>
      </c>
      <c r="W1381">
        <v>0</v>
      </c>
      <c r="X1381">
        <v>476480486</v>
      </c>
      <c r="Y1381">
        <v>36.11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1</v>
      </c>
      <c r="AJ1381">
        <v>1</v>
      </c>
      <c r="AK1381">
        <v>1</v>
      </c>
      <c r="AL1381">
        <v>1</v>
      </c>
      <c r="AN1381">
        <v>0</v>
      </c>
      <c r="AO1381">
        <v>1</v>
      </c>
      <c r="AP1381">
        <v>0</v>
      </c>
      <c r="AQ1381">
        <v>0</v>
      </c>
      <c r="AR1381">
        <v>0</v>
      </c>
      <c r="AS1381" t="s">
        <v>3</v>
      </c>
      <c r="AT1381">
        <v>36.11</v>
      </c>
      <c r="AU1381" t="s">
        <v>3</v>
      </c>
      <c r="AV1381">
        <v>1</v>
      </c>
      <c r="AW1381">
        <v>2</v>
      </c>
      <c r="AX1381">
        <v>33037663</v>
      </c>
      <c r="AY1381">
        <v>1</v>
      </c>
      <c r="AZ1381">
        <v>0</v>
      </c>
      <c r="BA1381">
        <v>1312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CX1381">
        <f>Y1381*Source!I560</f>
        <v>24.607159499999998</v>
      </c>
      <c r="CY1381">
        <f>AD1381</f>
        <v>0</v>
      </c>
      <c r="CZ1381">
        <f>AH1381</f>
        <v>0</v>
      </c>
      <c r="DA1381">
        <f>AL1381</f>
        <v>1</v>
      </c>
      <c r="DB1381">
        <v>0</v>
      </c>
    </row>
    <row r="1382" spans="1:106" x14ac:dyDescent="0.2">
      <c r="A1382">
        <f>ROW(Source!A560)</f>
        <v>560</v>
      </c>
      <c r="B1382">
        <v>33034105</v>
      </c>
      <c r="C1382">
        <v>33037657</v>
      </c>
      <c r="D1382">
        <v>32516754</v>
      </c>
      <c r="E1382">
        <v>1</v>
      </c>
      <c r="F1382">
        <v>1</v>
      </c>
      <c r="G1382">
        <v>19</v>
      </c>
      <c r="H1382">
        <v>2</v>
      </c>
      <c r="I1382" t="s">
        <v>798</v>
      </c>
      <c r="J1382" t="s">
        <v>799</v>
      </c>
      <c r="K1382" t="s">
        <v>800</v>
      </c>
      <c r="L1382">
        <v>1368</v>
      </c>
      <c r="N1382">
        <v>1011</v>
      </c>
      <c r="O1382" t="s">
        <v>801</v>
      </c>
      <c r="P1382" t="s">
        <v>801</v>
      </c>
      <c r="Q1382">
        <v>1</v>
      </c>
      <c r="W1382">
        <v>0</v>
      </c>
      <c r="X1382">
        <v>-1683917449</v>
      </c>
      <c r="Y1382">
        <v>21.91</v>
      </c>
      <c r="AA1382">
        <v>0</v>
      </c>
      <c r="AB1382">
        <v>70.98</v>
      </c>
      <c r="AC1382">
        <v>6.52</v>
      </c>
      <c r="AD1382">
        <v>0</v>
      </c>
      <c r="AE1382">
        <v>0</v>
      </c>
      <c r="AF1382">
        <v>70.98</v>
      </c>
      <c r="AG1382">
        <v>6.52</v>
      </c>
      <c r="AH1382">
        <v>0</v>
      </c>
      <c r="AI1382">
        <v>1</v>
      </c>
      <c r="AJ1382">
        <v>1</v>
      </c>
      <c r="AK1382">
        <v>1</v>
      </c>
      <c r="AL1382">
        <v>1</v>
      </c>
      <c r="AN1382">
        <v>0</v>
      </c>
      <c r="AO1382">
        <v>1</v>
      </c>
      <c r="AP1382">
        <v>0</v>
      </c>
      <c r="AQ1382">
        <v>0</v>
      </c>
      <c r="AR1382">
        <v>0</v>
      </c>
      <c r="AS1382" t="s">
        <v>3</v>
      </c>
      <c r="AT1382">
        <v>21.91</v>
      </c>
      <c r="AU1382" t="s">
        <v>3</v>
      </c>
      <c r="AV1382">
        <v>0</v>
      </c>
      <c r="AW1382">
        <v>2</v>
      </c>
      <c r="AX1382">
        <v>33037664</v>
      </c>
      <c r="AY1382">
        <v>1</v>
      </c>
      <c r="AZ1382">
        <v>0</v>
      </c>
      <c r="BA1382">
        <v>1313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CX1382">
        <f>Y1382*Source!I560</f>
        <v>14.930569500000001</v>
      </c>
      <c r="CY1382">
        <f>AB1382</f>
        <v>70.98</v>
      </c>
      <c r="CZ1382">
        <f>AF1382</f>
        <v>70.98</v>
      </c>
      <c r="DA1382">
        <f>AJ1382</f>
        <v>1</v>
      </c>
      <c r="DB1382">
        <v>0</v>
      </c>
    </row>
    <row r="1383" spans="1:106" x14ac:dyDescent="0.2">
      <c r="A1383">
        <f>ROW(Source!A560)</f>
        <v>560</v>
      </c>
      <c r="B1383">
        <v>33034105</v>
      </c>
      <c r="C1383">
        <v>33037657</v>
      </c>
      <c r="D1383">
        <v>32518977</v>
      </c>
      <c r="E1383">
        <v>1</v>
      </c>
      <c r="F1383">
        <v>1</v>
      </c>
      <c r="G1383">
        <v>19</v>
      </c>
      <c r="H1383">
        <v>3</v>
      </c>
      <c r="I1383" t="s">
        <v>802</v>
      </c>
      <c r="J1383" t="s">
        <v>803</v>
      </c>
      <c r="K1383" t="s">
        <v>804</v>
      </c>
      <c r="L1383">
        <v>1348</v>
      </c>
      <c r="N1383">
        <v>1009</v>
      </c>
      <c r="O1383" t="s">
        <v>19</v>
      </c>
      <c r="P1383" t="s">
        <v>19</v>
      </c>
      <c r="Q1383">
        <v>1000</v>
      </c>
      <c r="W1383">
        <v>0</v>
      </c>
      <c r="X1383">
        <v>-1592467254</v>
      </c>
      <c r="Y1383">
        <v>0.03</v>
      </c>
      <c r="AA1383">
        <v>117442.26</v>
      </c>
      <c r="AB1383">
        <v>0</v>
      </c>
      <c r="AC1383">
        <v>0</v>
      </c>
      <c r="AD1383">
        <v>0</v>
      </c>
      <c r="AE1383">
        <v>117442.26</v>
      </c>
      <c r="AF1383">
        <v>0</v>
      </c>
      <c r="AG1383">
        <v>0</v>
      </c>
      <c r="AH1383">
        <v>0</v>
      </c>
      <c r="AI1383">
        <v>1</v>
      </c>
      <c r="AJ1383">
        <v>1</v>
      </c>
      <c r="AK1383">
        <v>1</v>
      </c>
      <c r="AL1383">
        <v>1</v>
      </c>
      <c r="AN1383">
        <v>0</v>
      </c>
      <c r="AO1383">
        <v>1</v>
      </c>
      <c r="AP1383">
        <v>0</v>
      </c>
      <c r="AQ1383">
        <v>0</v>
      </c>
      <c r="AR1383">
        <v>0</v>
      </c>
      <c r="AS1383" t="s">
        <v>3</v>
      </c>
      <c r="AT1383">
        <v>0.03</v>
      </c>
      <c r="AU1383" t="s">
        <v>3</v>
      </c>
      <c r="AV1383">
        <v>0</v>
      </c>
      <c r="AW1383">
        <v>2</v>
      </c>
      <c r="AX1383">
        <v>33037665</v>
      </c>
      <c r="AY1383">
        <v>1</v>
      </c>
      <c r="AZ1383">
        <v>0</v>
      </c>
      <c r="BA1383">
        <v>1314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CX1383">
        <f>Y1383*Source!I560</f>
        <v>2.04435E-2</v>
      </c>
      <c r="CY1383">
        <f>AA1383</f>
        <v>117442.26</v>
      </c>
      <c r="CZ1383">
        <f>AE1383</f>
        <v>117442.26</v>
      </c>
      <c r="DA1383">
        <f>AI1383</f>
        <v>1</v>
      </c>
      <c r="DB1383">
        <v>0</v>
      </c>
    </row>
    <row r="1384" spans="1:106" x14ac:dyDescent="0.2">
      <c r="A1384">
        <f>ROW(Source!A560)</f>
        <v>560</v>
      </c>
      <c r="B1384">
        <v>33034105</v>
      </c>
      <c r="C1384">
        <v>33037657</v>
      </c>
      <c r="D1384">
        <v>32520163</v>
      </c>
      <c r="E1384">
        <v>1</v>
      </c>
      <c r="F1384">
        <v>1</v>
      </c>
      <c r="G1384">
        <v>19</v>
      </c>
      <c r="H1384">
        <v>3</v>
      </c>
      <c r="I1384" t="s">
        <v>25</v>
      </c>
      <c r="J1384" t="s">
        <v>27</v>
      </c>
      <c r="K1384" t="s">
        <v>26</v>
      </c>
      <c r="L1384">
        <v>1348</v>
      </c>
      <c r="N1384">
        <v>1009</v>
      </c>
      <c r="O1384" t="s">
        <v>19</v>
      </c>
      <c r="P1384" t="s">
        <v>19</v>
      </c>
      <c r="Q1384">
        <v>1000</v>
      </c>
      <c r="W1384">
        <v>0</v>
      </c>
      <c r="X1384">
        <v>-1467733540</v>
      </c>
      <c r="Y1384">
        <v>1</v>
      </c>
      <c r="AA1384">
        <v>53410.15</v>
      </c>
      <c r="AB1384">
        <v>0</v>
      </c>
      <c r="AC1384">
        <v>0</v>
      </c>
      <c r="AD1384">
        <v>0</v>
      </c>
      <c r="AE1384">
        <v>53410.15</v>
      </c>
      <c r="AF1384">
        <v>0</v>
      </c>
      <c r="AG1384">
        <v>0</v>
      </c>
      <c r="AH1384">
        <v>0</v>
      </c>
      <c r="AI1384">
        <v>1</v>
      </c>
      <c r="AJ1384">
        <v>1</v>
      </c>
      <c r="AK1384">
        <v>1</v>
      </c>
      <c r="AL1384">
        <v>1</v>
      </c>
      <c r="AN1384">
        <v>0</v>
      </c>
      <c r="AO1384">
        <v>1</v>
      </c>
      <c r="AP1384">
        <v>0</v>
      </c>
      <c r="AQ1384">
        <v>0</v>
      </c>
      <c r="AR1384">
        <v>0</v>
      </c>
      <c r="AS1384" t="s">
        <v>3</v>
      </c>
      <c r="AT1384">
        <v>1</v>
      </c>
      <c r="AU1384" t="s">
        <v>3</v>
      </c>
      <c r="AV1384">
        <v>0</v>
      </c>
      <c r="AW1384">
        <v>2</v>
      </c>
      <c r="AX1384">
        <v>33037666</v>
      </c>
      <c r="AY1384">
        <v>1</v>
      </c>
      <c r="AZ1384">
        <v>0</v>
      </c>
      <c r="BA1384">
        <v>1315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CX1384">
        <f>Y1384*Source!I560</f>
        <v>0.68145</v>
      </c>
      <c r="CY1384">
        <f>AA1384</f>
        <v>53410.15</v>
      </c>
      <c r="CZ1384">
        <f>AE1384</f>
        <v>53410.15</v>
      </c>
      <c r="DA1384">
        <f>AI1384</f>
        <v>1</v>
      </c>
      <c r="DB1384">
        <v>0</v>
      </c>
    </row>
    <row r="1385" spans="1:106" x14ac:dyDescent="0.2">
      <c r="A1385">
        <f>ROW(Source!A560)</f>
        <v>560</v>
      </c>
      <c r="B1385">
        <v>33034105</v>
      </c>
      <c r="C1385">
        <v>33037657</v>
      </c>
      <c r="D1385">
        <v>32520163</v>
      </c>
      <c r="E1385">
        <v>1</v>
      </c>
      <c r="F1385">
        <v>1</v>
      </c>
      <c r="G1385">
        <v>19</v>
      </c>
      <c r="H1385">
        <v>3</v>
      </c>
      <c r="I1385" t="s">
        <v>25</v>
      </c>
      <c r="J1385" t="s">
        <v>27</v>
      </c>
      <c r="K1385" t="s">
        <v>26</v>
      </c>
      <c r="L1385">
        <v>1348</v>
      </c>
      <c r="N1385">
        <v>1009</v>
      </c>
      <c r="O1385" t="s">
        <v>19</v>
      </c>
      <c r="P1385" t="s">
        <v>19</v>
      </c>
      <c r="Q1385">
        <v>1000</v>
      </c>
      <c r="W1385">
        <v>0</v>
      </c>
      <c r="X1385">
        <v>-1467733540</v>
      </c>
      <c r="Y1385">
        <v>-1</v>
      </c>
      <c r="AA1385">
        <v>53410.15</v>
      </c>
      <c r="AB1385">
        <v>0</v>
      </c>
      <c r="AC1385">
        <v>0</v>
      </c>
      <c r="AD1385">
        <v>0</v>
      </c>
      <c r="AE1385">
        <v>53410.15</v>
      </c>
      <c r="AF1385">
        <v>0</v>
      </c>
      <c r="AG1385">
        <v>0</v>
      </c>
      <c r="AH1385">
        <v>0</v>
      </c>
      <c r="AI1385">
        <v>1</v>
      </c>
      <c r="AJ1385">
        <v>1</v>
      </c>
      <c r="AK1385">
        <v>1</v>
      </c>
      <c r="AL1385">
        <v>1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 t="s">
        <v>3</v>
      </c>
      <c r="AT1385">
        <v>-1</v>
      </c>
      <c r="AU1385" t="s">
        <v>3</v>
      </c>
      <c r="AV1385">
        <v>0</v>
      </c>
      <c r="AW1385">
        <v>1</v>
      </c>
      <c r="AX1385">
        <v>-1</v>
      </c>
      <c r="AY1385">
        <v>0</v>
      </c>
      <c r="AZ1385">
        <v>0</v>
      </c>
      <c r="BA1385" t="s">
        <v>3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CX1385">
        <f>Y1385*Source!I560</f>
        <v>-0.68145</v>
      </c>
      <c r="CY1385">
        <f>AA1385</f>
        <v>53410.15</v>
      </c>
      <c r="CZ1385">
        <f>AE1385</f>
        <v>53410.15</v>
      </c>
      <c r="DA1385">
        <f>AI1385</f>
        <v>1</v>
      </c>
      <c r="DB1385">
        <v>0</v>
      </c>
    </row>
    <row r="1386" spans="1:106" x14ac:dyDescent="0.2">
      <c r="A1386">
        <f>ROW(Source!A562)</f>
        <v>562</v>
      </c>
      <c r="B1386">
        <v>33034105</v>
      </c>
      <c r="C1386">
        <v>33037668</v>
      </c>
      <c r="D1386">
        <v>32505425</v>
      </c>
      <c r="E1386">
        <v>19</v>
      </c>
      <c r="F1386">
        <v>1</v>
      </c>
      <c r="G1386">
        <v>19</v>
      </c>
      <c r="H1386">
        <v>1</v>
      </c>
      <c r="I1386" t="s">
        <v>795</v>
      </c>
      <c r="J1386" t="s">
        <v>3</v>
      </c>
      <c r="K1386" t="s">
        <v>796</v>
      </c>
      <c r="L1386">
        <v>1191</v>
      </c>
      <c r="N1386">
        <v>1013</v>
      </c>
      <c r="O1386" t="s">
        <v>797</v>
      </c>
      <c r="P1386" t="s">
        <v>797</v>
      </c>
      <c r="Q1386">
        <v>1</v>
      </c>
      <c r="W1386">
        <v>0</v>
      </c>
      <c r="X1386">
        <v>476480486</v>
      </c>
      <c r="Y1386">
        <v>453.1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1</v>
      </c>
      <c r="AJ1386">
        <v>1</v>
      </c>
      <c r="AK1386">
        <v>1</v>
      </c>
      <c r="AL1386">
        <v>1</v>
      </c>
      <c r="AN1386">
        <v>0</v>
      </c>
      <c r="AO1386">
        <v>1</v>
      </c>
      <c r="AP1386">
        <v>0</v>
      </c>
      <c r="AQ1386">
        <v>0</v>
      </c>
      <c r="AR1386">
        <v>0</v>
      </c>
      <c r="AS1386" t="s">
        <v>3</v>
      </c>
      <c r="AT1386">
        <v>453.1</v>
      </c>
      <c r="AU1386" t="s">
        <v>3</v>
      </c>
      <c r="AV1386">
        <v>1</v>
      </c>
      <c r="AW1386">
        <v>2</v>
      </c>
      <c r="AX1386">
        <v>33037684</v>
      </c>
      <c r="AY1386">
        <v>1</v>
      </c>
      <c r="AZ1386">
        <v>0</v>
      </c>
      <c r="BA1386">
        <v>1316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CX1386">
        <f>Y1386*Source!I562</f>
        <v>42.034087000000007</v>
      </c>
      <c r="CY1386">
        <f>AD1386</f>
        <v>0</v>
      </c>
      <c r="CZ1386">
        <f>AH1386</f>
        <v>0</v>
      </c>
      <c r="DA1386">
        <f>AL1386</f>
        <v>1</v>
      </c>
      <c r="DB1386">
        <v>0</v>
      </c>
    </row>
    <row r="1387" spans="1:106" x14ac:dyDescent="0.2">
      <c r="A1387">
        <f>ROW(Source!A562)</f>
        <v>562</v>
      </c>
      <c r="B1387">
        <v>33034105</v>
      </c>
      <c r="C1387">
        <v>33037668</v>
      </c>
      <c r="D1387">
        <v>32517073</v>
      </c>
      <c r="E1387">
        <v>1</v>
      </c>
      <c r="F1387">
        <v>1</v>
      </c>
      <c r="G1387">
        <v>19</v>
      </c>
      <c r="H1387">
        <v>2</v>
      </c>
      <c r="I1387" t="s">
        <v>805</v>
      </c>
      <c r="J1387" t="s">
        <v>806</v>
      </c>
      <c r="K1387" t="s">
        <v>807</v>
      </c>
      <c r="L1387">
        <v>1368</v>
      </c>
      <c r="N1387">
        <v>1011</v>
      </c>
      <c r="O1387" t="s">
        <v>801</v>
      </c>
      <c r="P1387" t="s">
        <v>801</v>
      </c>
      <c r="Q1387">
        <v>1</v>
      </c>
      <c r="W1387">
        <v>0</v>
      </c>
      <c r="X1387">
        <v>-865246060</v>
      </c>
      <c r="Y1387">
        <v>1.38</v>
      </c>
      <c r="AA1387">
        <v>0</v>
      </c>
      <c r="AB1387">
        <v>3.37</v>
      </c>
      <c r="AC1387">
        <v>0.85</v>
      </c>
      <c r="AD1387">
        <v>0</v>
      </c>
      <c r="AE1387">
        <v>0</v>
      </c>
      <c r="AF1387">
        <v>3.37</v>
      </c>
      <c r="AG1387">
        <v>0.85</v>
      </c>
      <c r="AH1387">
        <v>0</v>
      </c>
      <c r="AI1387">
        <v>1</v>
      </c>
      <c r="AJ1387">
        <v>1</v>
      </c>
      <c r="AK1387">
        <v>1</v>
      </c>
      <c r="AL1387">
        <v>1</v>
      </c>
      <c r="AN1387">
        <v>0</v>
      </c>
      <c r="AO1387">
        <v>1</v>
      </c>
      <c r="AP1387">
        <v>0</v>
      </c>
      <c r="AQ1387">
        <v>0</v>
      </c>
      <c r="AR1387">
        <v>0</v>
      </c>
      <c r="AS1387" t="s">
        <v>3</v>
      </c>
      <c r="AT1387">
        <v>1.38</v>
      </c>
      <c r="AU1387" t="s">
        <v>3</v>
      </c>
      <c r="AV1387">
        <v>0</v>
      </c>
      <c r="AW1387">
        <v>2</v>
      </c>
      <c r="AX1387">
        <v>33037685</v>
      </c>
      <c r="AY1387">
        <v>1</v>
      </c>
      <c r="AZ1387">
        <v>0</v>
      </c>
      <c r="BA1387">
        <v>1317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CX1387">
        <f>Y1387*Source!I562</f>
        <v>0.12802259999999999</v>
      </c>
      <c r="CY1387">
        <f>AB1387</f>
        <v>3.37</v>
      </c>
      <c r="CZ1387">
        <f>AF1387</f>
        <v>3.37</v>
      </c>
      <c r="DA1387">
        <f>AJ1387</f>
        <v>1</v>
      </c>
      <c r="DB1387">
        <v>0</v>
      </c>
    </row>
    <row r="1388" spans="1:106" x14ac:dyDescent="0.2">
      <c r="A1388">
        <f>ROW(Source!A562)</f>
        <v>562</v>
      </c>
      <c r="B1388">
        <v>33034105</v>
      </c>
      <c r="C1388">
        <v>33037668</v>
      </c>
      <c r="D1388">
        <v>32516433</v>
      </c>
      <c r="E1388">
        <v>1</v>
      </c>
      <c r="F1388">
        <v>1</v>
      </c>
      <c r="G1388">
        <v>19</v>
      </c>
      <c r="H1388">
        <v>2</v>
      </c>
      <c r="I1388" t="s">
        <v>808</v>
      </c>
      <c r="J1388" t="s">
        <v>809</v>
      </c>
      <c r="K1388" t="s">
        <v>810</v>
      </c>
      <c r="L1388">
        <v>1368</v>
      </c>
      <c r="N1388">
        <v>1011</v>
      </c>
      <c r="O1388" t="s">
        <v>801</v>
      </c>
      <c r="P1388" t="s">
        <v>801</v>
      </c>
      <c r="Q1388">
        <v>1</v>
      </c>
      <c r="W1388">
        <v>0</v>
      </c>
      <c r="X1388">
        <v>1483315828</v>
      </c>
      <c r="Y1388">
        <v>0.31</v>
      </c>
      <c r="AA1388">
        <v>0</v>
      </c>
      <c r="AB1388">
        <v>566.44000000000005</v>
      </c>
      <c r="AC1388">
        <v>281.27999999999997</v>
      </c>
      <c r="AD1388">
        <v>0</v>
      </c>
      <c r="AE1388">
        <v>0</v>
      </c>
      <c r="AF1388">
        <v>566.44000000000005</v>
      </c>
      <c r="AG1388">
        <v>281.27999999999997</v>
      </c>
      <c r="AH1388">
        <v>0</v>
      </c>
      <c r="AI1388">
        <v>1</v>
      </c>
      <c r="AJ1388">
        <v>1</v>
      </c>
      <c r="AK1388">
        <v>1</v>
      </c>
      <c r="AL1388">
        <v>1</v>
      </c>
      <c r="AN1388">
        <v>0</v>
      </c>
      <c r="AO1388">
        <v>1</v>
      </c>
      <c r="AP1388">
        <v>0</v>
      </c>
      <c r="AQ1388">
        <v>0</v>
      </c>
      <c r="AR1388">
        <v>0</v>
      </c>
      <c r="AS1388" t="s">
        <v>3</v>
      </c>
      <c r="AT1388">
        <v>0.31</v>
      </c>
      <c r="AU1388" t="s">
        <v>3</v>
      </c>
      <c r="AV1388">
        <v>0</v>
      </c>
      <c r="AW1388">
        <v>2</v>
      </c>
      <c r="AX1388">
        <v>33037686</v>
      </c>
      <c r="AY1388">
        <v>1</v>
      </c>
      <c r="AZ1388">
        <v>0</v>
      </c>
      <c r="BA1388">
        <v>1318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CX1388">
        <f>Y1388*Source!I562</f>
        <v>2.8758700000000002E-2</v>
      </c>
      <c r="CY1388">
        <f>AB1388</f>
        <v>566.44000000000005</v>
      </c>
      <c r="CZ1388">
        <f>AF1388</f>
        <v>566.44000000000005</v>
      </c>
      <c r="DA1388">
        <f>AJ1388</f>
        <v>1</v>
      </c>
      <c r="DB1388">
        <v>0</v>
      </c>
    </row>
    <row r="1389" spans="1:106" x14ac:dyDescent="0.2">
      <c r="A1389">
        <f>ROW(Source!A562)</f>
        <v>562</v>
      </c>
      <c r="B1389">
        <v>33034105</v>
      </c>
      <c r="C1389">
        <v>33037668</v>
      </c>
      <c r="D1389">
        <v>32516599</v>
      </c>
      <c r="E1389">
        <v>1</v>
      </c>
      <c r="F1389">
        <v>1</v>
      </c>
      <c r="G1389">
        <v>19</v>
      </c>
      <c r="H1389">
        <v>2</v>
      </c>
      <c r="I1389" t="s">
        <v>811</v>
      </c>
      <c r="J1389" t="s">
        <v>812</v>
      </c>
      <c r="K1389" t="s">
        <v>813</v>
      </c>
      <c r="L1389">
        <v>1368</v>
      </c>
      <c r="N1389">
        <v>1011</v>
      </c>
      <c r="O1389" t="s">
        <v>801</v>
      </c>
      <c r="P1389" t="s">
        <v>801</v>
      </c>
      <c r="Q1389">
        <v>1</v>
      </c>
      <c r="W1389">
        <v>0</v>
      </c>
      <c r="X1389">
        <v>47389749</v>
      </c>
      <c r="Y1389">
        <v>26.25</v>
      </c>
      <c r="AA1389">
        <v>0</v>
      </c>
      <c r="AB1389">
        <v>9.7100000000000009</v>
      </c>
      <c r="AC1389">
        <v>2.25</v>
      </c>
      <c r="AD1389">
        <v>0</v>
      </c>
      <c r="AE1389">
        <v>0</v>
      </c>
      <c r="AF1389">
        <v>9.7100000000000009</v>
      </c>
      <c r="AG1389">
        <v>2.25</v>
      </c>
      <c r="AH1389">
        <v>0</v>
      </c>
      <c r="AI1389">
        <v>1</v>
      </c>
      <c r="AJ1389">
        <v>1</v>
      </c>
      <c r="AK1389">
        <v>1</v>
      </c>
      <c r="AL1389">
        <v>1</v>
      </c>
      <c r="AN1389">
        <v>0</v>
      </c>
      <c r="AO1389">
        <v>1</v>
      </c>
      <c r="AP1389">
        <v>0</v>
      </c>
      <c r="AQ1389">
        <v>0</v>
      </c>
      <c r="AR1389">
        <v>0</v>
      </c>
      <c r="AS1389" t="s">
        <v>3</v>
      </c>
      <c r="AT1389">
        <v>26.25</v>
      </c>
      <c r="AU1389" t="s">
        <v>3</v>
      </c>
      <c r="AV1389">
        <v>0</v>
      </c>
      <c r="AW1389">
        <v>2</v>
      </c>
      <c r="AX1389">
        <v>33037687</v>
      </c>
      <c r="AY1389">
        <v>1</v>
      </c>
      <c r="AZ1389">
        <v>0</v>
      </c>
      <c r="BA1389">
        <v>1319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CX1389">
        <f>Y1389*Source!I562</f>
        <v>2.4352125</v>
      </c>
      <c r="CY1389">
        <f>AB1389</f>
        <v>9.7100000000000009</v>
      </c>
      <c r="CZ1389">
        <f>AF1389</f>
        <v>9.7100000000000009</v>
      </c>
      <c r="DA1389">
        <f>AJ1389</f>
        <v>1</v>
      </c>
      <c r="DB1389">
        <v>0</v>
      </c>
    </row>
    <row r="1390" spans="1:106" x14ac:dyDescent="0.2">
      <c r="A1390">
        <f>ROW(Source!A562)</f>
        <v>562</v>
      </c>
      <c r="B1390">
        <v>33034105</v>
      </c>
      <c r="C1390">
        <v>33037668</v>
      </c>
      <c r="D1390">
        <v>32517836</v>
      </c>
      <c r="E1390">
        <v>1</v>
      </c>
      <c r="F1390">
        <v>1</v>
      </c>
      <c r="G1390">
        <v>19</v>
      </c>
      <c r="H1390">
        <v>3</v>
      </c>
      <c r="I1390" t="s">
        <v>814</v>
      </c>
      <c r="J1390" t="s">
        <v>815</v>
      </c>
      <c r="K1390" t="s">
        <v>816</v>
      </c>
      <c r="L1390">
        <v>1348</v>
      </c>
      <c r="N1390">
        <v>1009</v>
      </c>
      <c r="O1390" t="s">
        <v>19</v>
      </c>
      <c r="P1390" t="s">
        <v>19</v>
      </c>
      <c r="Q1390">
        <v>1000</v>
      </c>
      <c r="W1390">
        <v>0</v>
      </c>
      <c r="X1390">
        <v>1571432467</v>
      </c>
      <c r="Y1390">
        <v>0.04</v>
      </c>
      <c r="AA1390">
        <v>31493.279999999999</v>
      </c>
      <c r="AB1390">
        <v>0</v>
      </c>
      <c r="AC1390">
        <v>0</v>
      </c>
      <c r="AD1390">
        <v>0</v>
      </c>
      <c r="AE1390">
        <v>31493.279999999999</v>
      </c>
      <c r="AF1390">
        <v>0</v>
      </c>
      <c r="AG1390">
        <v>0</v>
      </c>
      <c r="AH1390">
        <v>0</v>
      </c>
      <c r="AI1390">
        <v>1</v>
      </c>
      <c r="AJ1390">
        <v>1</v>
      </c>
      <c r="AK1390">
        <v>1</v>
      </c>
      <c r="AL1390">
        <v>1</v>
      </c>
      <c r="AN1390">
        <v>0</v>
      </c>
      <c r="AO1390">
        <v>1</v>
      </c>
      <c r="AP1390">
        <v>0</v>
      </c>
      <c r="AQ1390">
        <v>0</v>
      </c>
      <c r="AR1390">
        <v>0</v>
      </c>
      <c r="AS1390" t="s">
        <v>3</v>
      </c>
      <c r="AT1390">
        <v>0.04</v>
      </c>
      <c r="AU1390" t="s">
        <v>3</v>
      </c>
      <c r="AV1390">
        <v>0</v>
      </c>
      <c r="AW1390">
        <v>2</v>
      </c>
      <c r="AX1390">
        <v>33037688</v>
      </c>
      <c r="AY1390">
        <v>1</v>
      </c>
      <c r="AZ1390">
        <v>0</v>
      </c>
      <c r="BA1390">
        <v>1320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CX1390">
        <f>Y1390*Source!I562</f>
        <v>3.7108000000000002E-3</v>
      </c>
      <c r="CY1390">
        <f t="shared" ref="CY1390:CY1400" si="207">AA1390</f>
        <v>31493.279999999999</v>
      </c>
      <c r="CZ1390">
        <f t="shared" ref="CZ1390:CZ1400" si="208">AE1390</f>
        <v>31493.279999999999</v>
      </c>
      <c r="DA1390">
        <f t="shared" ref="DA1390:DA1400" si="209">AI1390</f>
        <v>1</v>
      </c>
      <c r="DB1390">
        <v>0</v>
      </c>
    </row>
    <row r="1391" spans="1:106" x14ac:dyDescent="0.2">
      <c r="A1391">
        <f>ROW(Source!A562)</f>
        <v>562</v>
      </c>
      <c r="B1391">
        <v>33034105</v>
      </c>
      <c r="C1391">
        <v>33037668</v>
      </c>
      <c r="D1391">
        <v>32518156</v>
      </c>
      <c r="E1391">
        <v>1</v>
      </c>
      <c r="F1391">
        <v>1</v>
      </c>
      <c r="G1391">
        <v>19</v>
      </c>
      <c r="H1391">
        <v>3</v>
      </c>
      <c r="I1391" t="s">
        <v>817</v>
      </c>
      <c r="J1391" t="s">
        <v>818</v>
      </c>
      <c r="K1391" t="s">
        <v>819</v>
      </c>
      <c r="L1391">
        <v>1348</v>
      </c>
      <c r="N1391">
        <v>1009</v>
      </c>
      <c r="O1391" t="s">
        <v>19</v>
      </c>
      <c r="P1391" t="s">
        <v>19</v>
      </c>
      <c r="Q1391">
        <v>1000</v>
      </c>
      <c r="W1391">
        <v>0</v>
      </c>
      <c r="X1391">
        <v>1574046373</v>
      </c>
      <c r="Y1391">
        <v>3.6999999999999998E-2</v>
      </c>
      <c r="AA1391">
        <v>45454.3</v>
      </c>
      <c r="AB1391">
        <v>0</v>
      </c>
      <c r="AC1391">
        <v>0</v>
      </c>
      <c r="AD1391">
        <v>0</v>
      </c>
      <c r="AE1391">
        <v>45454.3</v>
      </c>
      <c r="AF1391">
        <v>0</v>
      </c>
      <c r="AG1391">
        <v>0</v>
      </c>
      <c r="AH1391">
        <v>0</v>
      </c>
      <c r="AI1391">
        <v>1</v>
      </c>
      <c r="AJ1391">
        <v>1</v>
      </c>
      <c r="AK1391">
        <v>1</v>
      </c>
      <c r="AL1391">
        <v>1</v>
      </c>
      <c r="AN1391">
        <v>0</v>
      </c>
      <c r="AO1391">
        <v>1</v>
      </c>
      <c r="AP1391">
        <v>0</v>
      </c>
      <c r="AQ1391">
        <v>0</v>
      </c>
      <c r="AR1391">
        <v>0</v>
      </c>
      <c r="AS1391" t="s">
        <v>3</v>
      </c>
      <c r="AT1391">
        <v>3.6999999999999998E-2</v>
      </c>
      <c r="AU1391" t="s">
        <v>3</v>
      </c>
      <c r="AV1391">
        <v>0</v>
      </c>
      <c r="AW1391">
        <v>2</v>
      </c>
      <c r="AX1391">
        <v>33037689</v>
      </c>
      <c r="AY1391">
        <v>1</v>
      </c>
      <c r="AZ1391">
        <v>0</v>
      </c>
      <c r="BA1391">
        <v>1321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CX1391">
        <f>Y1391*Source!I562</f>
        <v>3.4324899999999998E-3</v>
      </c>
      <c r="CY1391">
        <f t="shared" si="207"/>
        <v>45454.3</v>
      </c>
      <c r="CZ1391">
        <f t="shared" si="208"/>
        <v>45454.3</v>
      </c>
      <c r="DA1391">
        <f t="shared" si="209"/>
        <v>1</v>
      </c>
      <c r="DB1391">
        <v>0</v>
      </c>
    </row>
    <row r="1392" spans="1:106" x14ac:dyDescent="0.2">
      <c r="A1392">
        <f>ROW(Source!A562)</f>
        <v>562</v>
      </c>
      <c r="B1392">
        <v>33034105</v>
      </c>
      <c r="C1392">
        <v>33037668</v>
      </c>
      <c r="D1392">
        <v>32518894</v>
      </c>
      <c r="E1392">
        <v>1</v>
      </c>
      <c r="F1392">
        <v>1</v>
      </c>
      <c r="G1392">
        <v>19</v>
      </c>
      <c r="H1392">
        <v>3</v>
      </c>
      <c r="I1392" t="s">
        <v>820</v>
      </c>
      <c r="J1392" t="s">
        <v>821</v>
      </c>
      <c r="K1392" t="s">
        <v>822</v>
      </c>
      <c r="L1392">
        <v>1327</v>
      </c>
      <c r="N1392">
        <v>1005</v>
      </c>
      <c r="O1392" t="s">
        <v>823</v>
      </c>
      <c r="P1392" t="s">
        <v>823</v>
      </c>
      <c r="Q1392">
        <v>1</v>
      </c>
      <c r="W1392">
        <v>0</v>
      </c>
      <c r="X1392">
        <v>-1132375348</v>
      </c>
      <c r="Y1392">
        <v>5.6</v>
      </c>
      <c r="AA1392">
        <v>63.78</v>
      </c>
      <c r="AB1392">
        <v>0</v>
      </c>
      <c r="AC1392">
        <v>0</v>
      </c>
      <c r="AD1392">
        <v>0</v>
      </c>
      <c r="AE1392">
        <v>63.78</v>
      </c>
      <c r="AF1392">
        <v>0</v>
      </c>
      <c r="AG1392">
        <v>0</v>
      </c>
      <c r="AH1392">
        <v>0</v>
      </c>
      <c r="AI1392">
        <v>1</v>
      </c>
      <c r="AJ1392">
        <v>1</v>
      </c>
      <c r="AK1392">
        <v>1</v>
      </c>
      <c r="AL1392">
        <v>1</v>
      </c>
      <c r="AN1392">
        <v>0</v>
      </c>
      <c r="AO1392">
        <v>1</v>
      </c>
      <c r="AP1392">
        <v>0</v>
      </c>
      <c r="AQ1392">
        <v>0</v>
      </c>
      <c r="AR1392">
        <v>0</v>
      </c>
      <c r="AS1392" t="s">
        <v>3</v>
      </c>
      <c r="AT1392">
        <v>5.6</v>
      </c>
      <c r="AU1392" t="s">
        <v>3</v>
      </c>
      <c r="AV1392">
        <v>0</v>
      </c>
      <c r="AW1392">
        <v>2</v>
      </c>
      <c r="AX1392">
        <v>33037691</v>
      </c>
      <c r="AY1392">
        <v>1</v>
      </c>
      <c r="AZ1392">
        <v>0</v>
      </c>
      <c r="BA1392">
        <v>1322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CX1392">
        <f>Y1392*Source!I562</f>
        <v>0.51951199999999997</v>
      </c>
      <c r="CY1392">
        <f t="shared" si="207"/>
        <v>63.78</v>
      </c>
      <c r="CZ1392">
        <f t="shared" si="208"/>
        <v>63.78</v>
      </c>
      <c r="DA1392">
        <f t="shared" si="209"/>
        <v>1</v>
      </c>
      <c r="DB1392">
        <v>0</v>
      </c>
    </row>
    <row r="1393" spans="1:106" x14ac:dyDescent="0.2">
      <c r="A1393">
        <f>ROW(Source!A562)</f>
        <v>562</v>
      </c>
      <c r="B1393">
        <v>33034105</v>
      </c>
      <c r="C1393">
        <v>33037668</v>
      </c>
      <c r="D1393">
        <v>32517311</v>
      </c>
      <c r="E1393">
        <v>1</v>
      </c>
      <c r="F1393">
        <v>1</v>
      </c>
      <c r="G1393">
        <v>19</v>
      </c>
      <c r="H1393">
        <v>3</v>
      </c>
      <c r="I1393" t="s">
        <v>824</v>
      </c>
      <c r="J1393" t="s">
        <v>825</v>
      </c>
      <c r="K1393" t="s">
        <v>826</v>
      </c>
      <c r="L1393">
        <v>1348</v>
      </c>
      <c r="N1393">
        <v>1009</v>
      </c>
      <c r="O1393" t="s">
        <v>19</v>
      </c>
      <c r="P1393" t="s">
        <v>19</v>
      </c>
      <c r="Q1393">
        <v>1000</v>
      </c>
      <c r="W1393">
        <v>0</v>
      </c>
      <c r="X1393">
        <v>1471527661</v>
      </c>
      <c r="Y1393">
        <v>0.05</v>
      </c>
      <c r="AA1393">
        <v>4752.91</v>
      </c>
      <c r="AB1393">
        <v>0</v>
      </c>
      <c r="AC1393">
        <v>0</v>
      </c>
      <c r="AD1393">
        <v>0</v>
      </c>
      <c r="AE1393">
        <v>4752.91</v>
      </c>
      <c r="AF1393">
        <v>0</v>
      </c>
      <c r="AG1393">
        <v>0</v>
      </c>
      <c r="AH1393">
        <v>0</v>
      </c>
      <c r="AI1393">
        <v>1</v>
      </c>
      <c r="AJ1393">
        <v>1</v>
      </c>
      <c r="AK1393">
        <v>1</v>
      </c>
      <c r="AL1393">
        <v>1</v>
      </c>
      <c r="AN1393">
        <v>0</v>
      </c>
      <c r="AO1393">
        <v>1</v>
      </c>
      <c r="AP1393">
        <v>0</v>
      </c>
      <c r="AQ1393">
        <v>0</v>
      </c>
      <c r="AR1393">
        <v>0</v>
      </c>
      <c r="AS1393" t="s">
        <v>3</v>
      </c>
      <c r="AT1393">
        <v>0.05</v>
      </c>
      <c r="AU1393" t="s">
        <v>3</v>
      </c>
      <c r="AV1393">
        <v>0</v>
      </c>
      <c r="AW1393">
        <v>2</v>
      </c>
      <c r="AX1393">
        <v>33037690</v>
      </c>
      <c r="AY1393">
        <v>1</v>
      </c>
      <c r="AZ1393">
        <v>0</v>
      </c>
      <c r="BA1393">
        <v>1323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CX1393">
        <f>Y1393*Source!I562</f>
        <v>4.6385000000000003E-3</v>
      </c>
      <c r="CY1393">
        <f t="shared" si="207"/>
        <v>4752.91</v>
      </c>
      <c r="CZ1393">
        <f t="shared" si="208"/>
        <v>4752.91</v>
      </c>
      <c r="DA1393">
        <f t="shared" si="209"/>
        <v>1</v>
      </c>
      <c r="DB1393">
        <v>0</v>
      </c>
    </row>
    <row r="1394" spans="1:106" x14ac:dyDescent="0.2">
      <c r="A1394">
        <f>ROW(Source!A562)</f>
        <v>562</v>
      </c>
      <c r="B1394">
        <v>33034105</v>
      </c>
      <c r="C1394">
        <v>33037668</v>
      </c>
      <c r="D1394">
        <v>32519061</v>
      </c>
      <c r="E1394">
        <v>1</v>
      </c>
      <c r="F1394">
        <v>1</v>
      </c>
      <c r="G1394">
        <v>19</v>
      </c>
      <c r="H1394">
        <v>3</v>
      </c>
      <c r="I1394" t="s">
        <v>827</v>
      </c>
      <c r="J1394" t="s">
        <v>828</v>
      </c>
      <c r="K1394" t="s">
        <v>829</v>
      </c>
      <c r="L1394">
        <v>1339</v>
      </c>
      <c r="N1394">
        <v>1007</v>
      </c>
      <c r="O1394" t="s">
        <v>830</v>
      </c>
      <c r="P1394" t="s">
        <v>830</v>
      </c>
      <c r="Q1394">
        <v>1</v>
      </c>
      <c r="W1394">
        <v>0</v>
      </c>
      <c r="X1394">
        <v>1653821073</v>
      </c>
      <c r="Y1394">
        <v>1.75</v>
      </c>
      <c r="AA1394">
        <v>29.98</v>
      </c>
      <c r="AB1394">
        <v>0</v>
      </c>
      <c r="AC1394">
        <v>0</v>
      </c>
      <c r="AD1394">
        <v>0</v>
      </c>
      <c r="AE1394">
        <v>29.98</v>
      </c>
      <c r="AF1394">
        <v>0</v>
      </c>
      <c r="AG1394">
        <v>0</v>
      </c>
      <c r="AH1394">
        <v>0</v>
      </c>
      <c r="AI1394">
        <v>1</v>
      </c>
      <c r="AJ1394">
        <v>1</v>
      </c>
      <c r="AK1394">
        <v>1</v>
      </c>
      <c r="AL1394">
        <v>1</v>
      </c>
      <c r="AN1394">
        <v>0</v>
      </c>
      <c r="AO1394">
        <v>1</v>
      </c>
      <c r="AP1394">
        <v>0</v>
      </c>
      <c r="AQ1394">
        <v>0</v>
      </c>
      <c r="AR1394">
        <v>0</v>
      </c>
      <c r="AS1394" t="s">
        <v>3</v>
      </c>
      <c r="AT1394">
        <v>1.75</v>
      </c>
      <c r="AU1394" t="s">
        <v>3</v>
      </c>
      <c r="AV1394">
        <v>0</v>
      </c>
      <c r="AW1394">
        <v>2</v>
      </c>
      <c r="AX1394">
        <v>33037692</v>
      </c>
      <c r="AY1394">
        <v>1</v>
      </c>
      <c r="AZ1394">
        <v>0</v>
      </c>
      <c r="BA1394">
        <v>1324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CX1394">
        <f>Y1394*Source!I562</f>
        <v>0.16234750000000001</v>
      </c>
      <c r="CY1394">
        <f t="shared" si="207"/>
        <v>29.98</v>
      </c>
      <c r="CZ1394">
        <f t="shared" si="208"/>
        <v>29.98</v>
      </c>
      <c r="DA1394">
        <f t="shared" si="209"/>
        <v>1</v>
      </c>
      <c r="DB1394">
        <v>0</v>
      </c>
    </row>
    <row r="1395" spans="1:106" x14ac:dyDescent="0.2">
      <c r="A1395">
        <f>ROW(Source!A562)</f>
        <v>562</v>
      </c>
      <c r="B1395">
        <v>33034105</v>
      </c>
      <c r="C1395">
        <v>33037668</v>
      </c>
      <c r="D1395">
        <v>32517740</v>
      </c>
      <c r="E1395">
        <v>1</v>
      </c>
      <c r="F1395">
        <v>1</v>
      </c>
      <c r="G1395">
        <v>19</v>
      </c>
      <c r="H1395">
        <v>3</v>
      </c>
      <c r="I1395" t="s">
        <v>831</v>
      </c>
      <c r="J1395" t="s">
        <v>832</v>
      </c>
      <c r="K1395" t="s">
        <v>833</v>
      </c>
      <c r="L1395">
        <v>1339</v>
      </c>
      <c r="N1395">
        <v>1007</v>
      </c>
      <c r="O1395" t="s">
        <v>830</v>
      </c>
      <c r="P1395" t="s">
        <v>830</v>
      </c>
      <c r="Q1395">
        <v>1</v>
      </c>
      <c r="W1395">
        <v>0</v>
      </c>
      <c r="X1395">
        <v>-86784973</v>
      </c>
      <c r="Y1395">
        <v>0.08</v>
      </c>
      <c r="AA1395">
        <v>4993.7</v>
      </c>
      <c r="AB1395">
        <v>0</v>
      </c>
      <c r="AC1395">
        <v>0</v>
      </c>
      <c r="AD1395">
        <v>0</v>
      </c>
      <c r="AE1395">
        <v>4993.7</v>
      </c>
      <c r="AF1395">
        <v>0</v>
      </c>
      <c r="AG1395">
        <v>0</v>
      </c>
      <c r="AH1395">
        <v>0</v>
      </c>
      <c r="AI1395">
        <v>1</v>
      </c>
      <c r="AJ1395">
        <v>1</v>
      </c>
      <c r="AK1395">
        <v>1</v>
      </c>
      <c r="AL1395">
        <v>1</v>
      </c>
      <c r="AN1395">
        <v>0</v>
      </c>
      <c r="AO1395">
        <v>1</v>
      </c>
      <c r="AP1395">
        <v>0</v>
      </c>
      <c r="AQ1395">
        <v>0</v>
      </c>
      <c r="AR1395">
        <v>0</v>
      </c>
      <c r="AS1395" t="s">
        <v>3</v>
      </c>
      <c r="AT1395">
        <v>0.08</v>
      </c>
      <c r="AU1395" t="s">
        <v>3</v>
      </c>
      <c r="AV1395">
        <v>0</v>
      </c>
      <c r="AW1395">
        <v>2</v>
      </c>
      <c r="AX1395">
        <v>33037693</v>
      </c>
      <c r="AY1395">
        <v>1</v>
      </c>
      <c r="AZ1395">
        <v>0</v>
      </c>
      <c r="BA1395">
        <v>1325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CX1395">
        <f>Y1395*Source!I562</f>
        <v>7.4216000000000004E-3</v>
      </c>
      <c r="CY1395">
        <f t="shared" si="207"/>
        <v>4993.7</v>
      </c>
      <c r="CZ1395">
        <f t="shared" si="208"/>
        <v>4993.7</v>
      </c>
      <c r="DA1395">
        <f t="shared" si="209"/>
        <v>1</v>
      </c>
      <c r="DB1395">
        <v>0</v>
      </c>
    </row>
    <row r="1396" spans="1:106" x14ac:dyDescent="0.2">
      <c r="A1396">
        <f>ROW(Source!A562)</f>
        <v>562</v>
      </c>
      <c r="B1396">
        <v>33034105</v>
      </c>
      <c r="C1396">
        <v>33037668</v>
      </c>
      <c r="D1396">
        <v>32517729</v>
      </c>
      <c r="E1396">
        <v>1</v>
      </c>
      <c r="F1396">
        <v>1</v>
      </c>
      <c r="G1396">
        <v>19</v>
      </c>
      <c r="H1396">
        <v>3</v>
      </c>
      <c r="I1396" t="s">
        <v>834</v>
      </c>
      <c r="J1396" t="s">
        <v>835</v>
      </c>
      <c r="K1396" t="s">
        <v>836</v>
      </c>
      <c r="L1396">
        <v>1339</v>
      </c>
      <c r="N1396">
        <v>1007</v>
      </c>
      <c r="O1396" t="s">
        <v>830</v>
      </c>
      <c r="P1396" t="s">
        <v>830</v>
      </c>
      <c r="Q1396">
        <v>1</v>
      </c>
      <c r="W1396">
        <v>0</v>
      </c>
      <c r="X1396">
        <v>-36459073</v>
      </c>
      <c r="Y1396">
        <v>0.69</v>
      </c>
      <c r="AA1396">
        <v>3762.19</v>
      </c>
      <c r="AB1396">
        <v>0</v>
      </c>
      <c r="AC1396">
        <v>0</v>
      </c>
      <c r="AD1396">
        <v>0</v>
      </c>
      <c r="AE1396">
        <v>3762.19</v>
      </c>
      <c r="AF1396">
        <v>0</v>
      </c>
      <c r="AG1396">
        <v>0</v>
      </c>
      <c r="AH1396">
        <v>0</v>
      </c>
      <c r="AI1396">
        <v>1</v>
      </c>
      <c r="AJ1396">
        <v>1</v>
      </c>
      <c r="AK1396">
        <v>1</v>
      </c>
      <c r="AL1396">
        <v>1</v>
      </c>
      <c r="AN1396">
        <v>0</v>
      </c>
      <c r="AO1396">
        <v>1</v>
      </c>
      <c r="AP1396">
        <v>0</v>
      </c>
      <c r="AQ1396">
        <v>0</v>
      </c>
      <c r="AR1396">
        <v>0</v>
      </c>
      <c r="AS1396" t="s">
        <v>3</v>
      </c>
      <c r="AT1396">
        <v>0.69</v>
      </c>
      <c r="AU1396" t="s">
        <v>3</v>
      </c>
      <c r="AV1396">
        <v>0</v>
      </c>
      <c r="AW1396">
        <v>2</v>
      </c>
      <c r="AX1396">
        <v>33037694</v>
      </c>
      <c r="AY1396">
        <v>1</v>
      </c>
      <c r="AZ1396">
        <v>0</v>
      </c>
      <c r="BA1396">
        <v>1326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CX1396">
        <f>Y1396*Source!I562</f>
        <v>6.4011299999999993E-2</v>
      </c>
      <c r="CY1396">
        <f t="shared" si="207"/>
        <v>3762.19</v>
      </c>
      <c r="CZ1396">
        <f t="shared" si="208"/>
        <v>3762.19</v>
      </c>
      <c r="DA1396">
        <f t="shared" si="209"/>
        <v>1</v>
      </c>
      <c r="DB1396">
        <v>0</v>
      </c>
    </row>
    <row r="1397" spans="1:106" x14ac:dyDescent="0.2">
      <c r="A1397">
        <f>ROW(Source!A562)</f>
        <v>562</v>
      </c>
      <c r="B1397">
        <v>33034105</v>
      </c>
      <c r="C1397">
        <v>33037668</v>
      </c>
      <c r="D1397">
        <v>32517783</v>
      </c>
      <c r="E1397">
        <v>1</v>
      </c>
      <c r="F1397">
        <v>1</v>
      </c>
      <c r="G1397">
        <v>19</v>
      </c>
      <c r="H1397">
        <v>3</v>
      </c>
      <c r="I1397" t="s">
        <v>837</v>
      </c>
      <c r="J1397" t="s">
        <v>838</v>
      </c>
      <c r="K1397" t="s">
        <v>839</v>
      </c>
      <c r="L1397">
        <v>1339</v>
      </c>
      <c r="N1397">
        <v>1007</v>
      </c>
      <c r="O1397" t="s">
        <v>830</v>
      </c>
      <c r="P1397" t="s">
        <v>830</v>
      </c>
      <c r="Q1397">
        <v>1</v>
      </c>
      <c r="W1397">
        <v>0</v>
      </c>
      <c r="X1397">
        <v>-1282603236</v>
      </c>
      <c r="Y1397">
        <v>0.2</v>
      </c>
      <c r="AA1397">
        <v>5631.96</v>
      </c>
      <c r="AB1397">
        <v>0</v>
      </c>
      <c r="AC1397">
        <v>0</v>
      </c>
      <c r="AD1397">
        <v>0</v>
      </c>
      <c r="AE1397">
        <v>5631.96</v>
      </c>
      <c r="AF1397">
        <v>0</v>
      </c>
      <c r="AG1397">
        <v>0</v>
      </c>
      <c r="AH1397">
        <v>0</v>
      </c>
      <c r="AI1397">
        <v>1</v>
      </c>
      <c r="AJ1397">
        <v>1</v>
      </c>
      <c r="AK1397">
        <v>1</v>
      </c>
      <c r="AL1397">
        <v>1</v>
      </c>
      <c r="AN1397">
        <v>0</v>
      </c>
      <c r="AO1397">
        <v>1</v>
      </c>
      <c r="AP1397">
        <v>0</v>
      </c>
      <c r="AQ1397">
        <v>0</v>
      </c>
      <c r="AR1397">
        <v>0</v>
      </c>
      <c r="AS1397" t="s">
        <v>3</v>
      </c>
      <c r="AT1397">
        <v>0.2</v>
      </c>
      <c r="AU1397" t="s">
        <v>3</v>
      </c>
      <c r="AV1397">
        <v>0</v>
      </c>
      <c r="AW1397">
        <v>2</v>
      </c>
      <c r="AX1397">
        <v>33037695</v>
      </c>
      <c r="AY1397">
        <v>1</v>
      </c>
      <c r="AZ1397">
        <v>0</v>
      </c>
      <c r="BA1397">
        <v>1327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CX1397">
        <f>Y1397*Source!I562</f>
        <v>1.8554000000000001E-2</v>
      </c>
      <c r="CY1397">
        <f t="shared" si="207"/>
        <v>5631.96</v>
      </c>
      <c r="CZ1397">
        <f t="shared" si="208"/>
        <v>5631.96</v>
      </c>
      <c r="DA1397">
        <f t="shared" si="209"/>
        <v>1</v>
      </c>
      <c r="DB1397">
        <v>0</v>
      </c>
    </row>
    <row r="1398" spans="1:106" x14ac:dyDescent="0.2">
      <c r="A1398">
        <f>ROW(Source!A562)</f>
        <v>562</v>
      </c>
      <c r="B1398">
        <v>33034105</v>
      </c>
      <c r="C1398">
        <v>33037668</v>
      </c>
      <c r="D1398">
        <v>32517784</v>
      </c>
      <c r="E1398">
        <v>1</v>
      </c>
      <c r="F1398">
        <v>1</v>
      </c>
      <c r="G1398">
        <v>19</v>
      </c>
      <c r="H1398">
        <v>3</v>
      </c>
      <c r="I1398" t="s">
        <v>840</v>
      </c>
      <c r="J1398" t="s">
        <v>841</v>
      </c>
      <c r="K1398" t="s">
        <v>842</v>
      </c>
      <c r="L1398">
        <v>1339</v>
      </c>
      <c r="N1398">
        <v>1007</v>
      </c>
      <c r="O1398" t="s">
        <v>830</v>
      </c>
      <c r="P1398" t="s">
        <v>830</v>
      </c>
      <c r="Q1398">
        <v>1</v>
      </c>
      <c r="W1398">
        <v>0</v>
      </c>
      <c r="X1398">
        <v>966492149</v>
      </c>
      <c r="Y1398">
        <v>0.69</v>
      </c>
      <c r="AA1398">
        <v>5631.96</v>
      </c>
      <c r="AB1398">
        <v>0</v>
      </c>
      <c r="AC1398">
        <v>0</v>
      </c>
      <c r="AD1398">
        <v>0</v>
      </c>
      <c r="AE1398">
        <v>5631.96</v>
      </c>
      <c r="AF1398">
        <v>0</v>
      </c>
      <c r="AG1398">
        <v>0</v>
      </c>
      <c r="AH1398">
        <v>0</v>
      </c>
      <c r="AI1398">
        <v>1</v>
      </c>
      <c r="AJ1398">
        <v>1</v>
      </c>
      <c r="AK1398">
        <v>1</v>
      </c>
      <c r="AL1398">
        <v>1</v>
      </c>
      <c r="AN1398">
        <v>0</v>
      </c>
      <c r="AO1398">
        <v>1</v>
      </c>
      <c r="AP1398">
        <v>0</v>
      </c>
      <c r="AQ1398">
        <v>0</v>
      </c>
      <c r="AR1398">
        <v>0</v>
      </c>
      <c r="AS1398" t="s">
        <v>3</v>
      </c>
      <c r="AT1398">
        <v>0.69</v>
      </c>
      <c r="AU1398" t="s">
        <v>3</v>
      </c>
      <c r="AV1398">
        <v>0</v>
      </c>
      <c r="AW1398">
        <v>2</v>
      </c>
      <c r="AX1398">
        <v>33037696</v>
      </c>
      <c r="AY1398">
        <v>1</v>
      </c>
      <c r="AZ1398">
        <v>0</v>
      </c>
      <c r="BA1398">
        <v>1328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CX1398">
        <f>Y1398*Source!I562</f>
        <v>6.4011299999999993E-2</v>
      </c>
      <c r="CY1398">
        <f t="shared" si="207"/>
        <v>5631.96</v>
      </c>
      <c r="CZ1398">
        <f t="shared" si="208"/>
        <v>5631.96</v>
      </c>
      <c r="DA1398">
        <f t="shared" si="209"/>
        <v>1</v>
      </c>
      <c r="DB1398">
        <v>0</v>
      </c>
    </row>
    <row r="1399" spans="1:106" x14ac:dyDescent="0.2">
      <c r="A1399">
        <f>ROW(Source!A562)</f>
        <v>562</v>
      </c>
      <c r="B1399">
        <v>33034105</v>
      </c>
      <c r="C1399">
        <v>33037668</v>
      </c>
      <c r="D1399">
        <v>32519911</v>
      </c>
      <c r="E1399">
        <v>1</v>
      </c>
      <c r="F1399">
        <v>1</v>
      </c>
      <c r="G1399">
        <v>19</v>
      </c>
      <c r="H1399">
        <v>3</v>
      </c>
      <c r="I1399" t="s">
        <v>843</v>
      </c>
      <c r="J1399" t="s">
        <v>844</v>
      </c>
      <c r="K1399" t="s">
        <v>845</v>
      </c>
      <c r="L1399">
        <v>1339</v>
      </c>
      <c r="N1399">
        <v>1007</v>
      </c>
      <c r="O1399" t="s">
        <v>830</v>
      </c>
      <c r="P1399" t="s">
        <v>830</v>
      </c>
      <c r="Q1399">
        <v>1</v>
      </c>
      <c r="W1399">
        <v>0</v>
      </c>
      <c r="X1399">
        <v>-1613524913</v>
      </c>
      <c r="Y1399">
        <v>102</v>
      </c>
      <c r="AA1399">
        <v>3195.93</v>
      </c>
      <c r="AB1399">
        <v>0</v>
      </c>
      <c r="AC1399">
        <v>0</v>
      </c>
      <c r="AD1399">
        <v>0</v>
      </c>
      <c r="AE1399">
        <v>3195.93</v>
      </c>
      <c r="AF1399">
        <v>0</v>
      </c>
      <c r="AG1399">
        <v>0</v>
      </c>
      <c r="AH1399">
        <v>0</v>
      </c>
      <c r="AI1399">
        <v>1</v>
      </c>
      <c r="AJ1399">
        <v>1</v>
      </c>
      <c r="AK1399">
        <v>1</v>
      </c>
      <c r="AL1399">
        <v>1</v>
      </c>
      <c r="AN1399">
        <v>0</v>
      </c>
      <c r="AO1399">
        <v>1</v>
      </c>
      <c r="AP1399">
        <v>0</v>
      </c>
      <c r="AQ1399">
        <v>0</v>
      </c>
      <c r="AR1399">
        <v>0</v>
      </c>
      <c r="AS1399" t="s">
        <v>3</v>
      </c>
      <c r="AT1399">
        <v>102</v>
      </c>
      <c r="AU1399" t="s">
        <v>3</v>
      </c>
      <c r="AV1399">
        <v>0</v>
      </c>
      <c r="AW1399">
        <v>2</v>
      </c>
      <c r="AX1399">
        <v>33037697</v>
      </c>
      <c r="AY1399">
        <v>1</v>
      </c>
      <c r="AZ1399">
        <v>0</v>
      </c>
      <c r="BA1399">
        <v>1329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CX1399">
        <f>Y1399*Source!I562</f>
        <v>9.4625400000000006</v>
      </c>
      <c r="CY1399">
        <f t="shared" si="207"/>
        <v>3195.93</v>
      </c>
      <c r="CZ1399">
        <f t="shared" si="208"/>
        <v>3195.93</v>
      </c>
      <c r="DA1399">
        <f t="shared" si="209"/>
        <v>1</v>
      </c>
      <c r="DB1399">
        <v>0</v>
      </c>
    </row>
    <row r="1400" spans="1:106" x14ac:dyDescent="0.2">
      <c r="A1400">
        <f>ROW(Source!A562)</f>
        <v>562</v>
      </c>
      <c r="B1400">
        <v>33034105</v>
      </c>
      <c r="C1400">
        <v>33037668</v>
      </c>
      <c r="D1400">
        <v>32521663</v>
      </c>
      <c r="E1400">
        <v>1</v>
      </c>
      <c r="F1400">
        <v>1</v>
      </c>
      <c r="G1400">
        <v>19</v>
      </c>
      <c r="H1400">
        <v>3</v>
      </c>
      <c r="I1400" t="s">
        <v>846</v>
      </c>
      <c r="J1400" t="s">
        <v>847</v>
      </c>
      <c r="K1400" t="s">
        <v>848</v>
      </c>
      <c r="L1400">
        <v>1327</v>
      </c>
      <c r="N1400">
        <v>1005</v>
      </c>
      <c r="O1400" t="s">
        <v>823</v>
      </c>
      <c r="P1400" t="s">
        <v>823</v>
      </c>
      <c r="Q1400">
        <v>1</v>
      </c>
      <c r="W1400">
        <v>0</v>
      </c>
      <c r="X1400">
        <v>603730207</v>
      </c>
      <c r="Y1400">
        <v>49.5</v>
      </c>
      <c r="AA1400">
        <v>207.09</v>
      </c>
      <c r="AB1400">
        <v>0</v>
      </c>
      <c r="AC1400">
        <v>0</v>
      </c>
      <c r="AD1400">
        <v>0</v>
      </c>
      <c r="AE1400">
        <v>207.09</v>
      </c>
      <c r="AF1400">
        <v>0</v>
      </c>
      <c r="AG1400">
        <v>0</v>
      </c>
      <c r="AH1400">
        <v>0</v>
      </c>
      <c r="AI1400">
        <v>1</v>
      </c>
      <c r="AJ1400">
        <v>1</v>
      </c>
      <c r="AK1400">
        <v>1</v>
      </c>
      <c r="AL1400">
        <v>1</v>
      </c>
      <c r="AN1400">
        <v>0</v>
      </c>
      <c r="AO1400">
        <v>1</v>
      </c>
      <c r="AP1400">
        <v>0</v>
      </c>
      <c r="AQ1400">
        <v>0</v>
      </c>
      <c r="AR1400">
        <v>0</v>
      </c>
      <c r="AS1400" t="s">
        <v>3</v>
      </c>
      <c r="AT1400">
        <v>49.5</v>
      </c>
      <c r="AU1400" t="s">
        <v>3</v>
      </c>
      <c r="AV1400">
        <v>0</v>
      </c>
      <c r="AW1400">
        <v>2</v>
      </c>
      <c r="AX1400">
        <v>33037698</v>
      </c>
      <c r="AY1400">
        <v>1</v>
      </c>
      <c r="AZ1400">
        <v>0</v>
      </c>
      <c r="BA1400">
        <v>1330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CX1400">
        <f>Y1400*Source!I562</f>
        <v>4.5921150000000006</v>
      </c>
      <c r="CY1400">
        <f t="shared" si="207"/>
        <v>207.09</v>
      </c>
      <c r="CZ1400">
        <f t="shared" si="208"/>
        <v>207.09</v>
      </c>
      <c r="DA1400">
        <f t="shared" si="209"/>
        <v>1</v>
      </c>
      <c r="DB1400">
        <v>0</v>
      </c>
    </row>
    <row r="1401" spans="1:106" x14ac:dyDescent="0.2">
      <c r="A1401">
        <f>ROW(Source!A565)</f>
        <v>565</v>
      </c>
      <c r="B1401">
        <v>33034105</v>
      </c>
      <c r="C1401">
        <v>33037701</v>
      </c>
      <c r="D1401">
        <v>32505425</v>
      </c>
      <c r="E1401">
        <v>19</v>
      </c>
      <c r="F1401">
        <v>1</v>
      </c>
      <c r="G1401">
        <v>19</v>
      </c>
      <c r="H1401">
        <v>1</v>
      </c>
      <c r="I1401" t="s">
        <v>795</v>
      </c>
      <c r="J1401" t="s">
        <v>3</v>
      </c>
      <c r="K1401" t="s">
        <v>796</v>
      </c>
      <c r="L1401">
        <v>1191</v>
      </c>
      <c r="N1401">
        <v>1013</v>
      </c>
      <c r="O1401" t="s">
        <v>797</v>
      </c>
      <c r="P1401" t="s">
        <v>797</v>
      </c>
      <c r="Q1401">
        <v>1</v>
      </c>
      <c r="W1401">
        <v>0</v>
      </c>
      <c r="X1401">
        <v>476480486</v>
      </c>
      <c r="Y1401">
        <v>36.11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1</v>
      </c>
      <c r="AJ1401">
        <v>1</v>
      </c>
      <c r="AK1401">
        <v>1</v>
      </c>
      <c r="AL1401">
        <v>1</v>
      </c>
      <c r="AN1401">
        <v>0</v>
      </c>
      <c r="AO1401">
        <v>1</v>
      </c>
      <c r="AP1401">
        <v>0</v>
      </c>
      <c r="AQ1401">
        <v>0</v>
      </c>
      <c r="AR1401">
        <v>0</v>
      </c>
      <c r="AS1401" t="s">
        <v>3</v>
      </c>
      <c r="AT1401">
        <v>36.11</v>
      </c>
      <c r="AU1401" t="s">
        <v>3</v>
      </c>
      <c r="AV1401">
        <v>1</v>
      </c>
      <c r="AW1401">
        <v>2</v>
      </c>
      <c r="AX1401">
        <v>33037707</v>
      </c>
      <c r="AY1401">
        <v>1</v>
      </c>
      <c r="AZ1401">
        <v>0</v>
      </c>
      <c r="BA1401">
        <v>1331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CX1401">
        <f>Y1401*Source!I565</f>
        <v>13.118763</v>
      </c>
      <c r="CY1401">
        <f>AD1401</f>
        <v>0</v>
      </c>
      <c r="CZ1401">
        <f>AH1401</f>
        <v>0</v>
      </c>
      <c r="DA1401">
        <f>AL1401</f>
        <v>1</v>
      </c>
      <c r="DB1401">
        <v>0</v>
      </c>
    </row>
    <row r="1402" spans="1:106" x14ac:dyDescent="0.2">
      <c r="A1402">
        <f>ROW(Source!A565)</f>
        <v>565</v>
      </c>
      <c r="B1402">
        <v>33034105</v>
      </c>
      <c r="C1402">
        <v>33037701</v>
      </c>
      <c r="D1402">
        <v>32516754</v>
      </c>
      <c r="E1402">
        <v>1</v>
      </c>
      <c r="F1402">
        <v>1</v>
      </c>
      <c r="G1402">
        <v>19</v>
      </c>
      <c r="H1402">
        <v>2</v>
      </c>
      <c r="I1402" t="s">
        <v>798</v>
      </c>
      <c r="J1402" t="s">
        <v>799</v>
      </c>
      <c r="K1402" t="s">
        <v>800</v>
      </c>
      <c r="L1402">
        <v>1368</v>
      </c>
      <c r="N1402">
        <v>1011</v>
      </c>
      <c r="O1402" t="s">
        <v>801</v>
      </c>
      <c r="P1402" t="s">
        <v>801</v>
      </c>
      <c r="Q1402">
        <v>1</v>
      </c>
      <c r="W1402">
        <v>0</v>
      </c>
      <c r="X1402">
        <v>-1683917449</v>
      </c>
      <c r="Y1402">
        <v>21.91</v>
      </c>
      <c r="AA1402">
        <v>0</v>
      </c>
      <c r="AB1402">
        <v>70.98</v>
      </c>
      <c r="AC1402">
        <v>6.52</v>
      </c>
      <c r="AD1402">
        <v>0</v>
      </c>
      <c r="AE1402">
        <v>0</v>
      </c>
      <c r="AF1402">
        <v>70.98</v>
      </c>
      <c r="AG1402">
        <v>6.52</v>
      </c>
      <c r="AH1402">
        <v>0</v>
      </c>
      <c r="AI1402">
        <v>1</v>
      </c>
      <c r="AJ1402">
        <v>1</v>
      </c>
      <c r="AK1402">
        <v>1</v>
      </c>
      <c r="AL1402">
        <v>1</v>
      </c>
      <c r="AN1402">
        <v>0</v>
      </c>
      <c r="AO1402">
        <v>1</v>
      </c>
      <c r="AP1402">
        <v>0</v>
      </c>
      <c r="AQ1402">
        <v>0</v>
      </c>
      <c r="AR1402">
        <v>0</v>
      </c>
      <c r="AS1402" t="s">
        <v>3</v>
      </c>
      <c r="AT1402">
        <v>21.91</v>
      </c>
      <c r="AU1402" t="s">
        <v>3</v>
      </c>
      <c r="AV1402">
        <v>0</v>
      </c>
      <c r="AW1402">
        <v>2</v>
      </c>
      <c r="AX1402">
        <v>33037708</v>
      </c>
      <c r="AY1402">
        <v>1</v>
      </c>
      <c r="AZ1402">
        <v>0</v>
      </c>
      <c r="BA1402">
        <v>1332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CX1402">
        <f>Y1402*Source!I565</f>
        <v>7.9599030000000006</v>
      </c>
      <c r="CY1402">
        <f>AB1402</f>
        <v>70.98</v>
      </c>
      <c r="CZ1402">
        <f>AF1402</f>
        <v>70.98</v>
      </c>
      <c r="DA1402">
        <f>AJ1402</f>
        <v>1</v>
      </c>
      <c r="DB1402">
        <v>0</v>
      </c>
    </row>
    <row r="1403" spans="1:106" x14ac:dyDescent="0.2">
      <c r="A1403">
        <f>ROW(Source!A565)</f>
        <v>565</v>
      </c>
      <c r="B1403">
        <v>33034105</v>
      </c>
      <c r="C1403">
        <v>33037701</v>
      </c>
      <c r="D1403">
        <v>32518977</v>
      </c>
      <c r="E1403">
        <v>1</v>
      </c>
      <c r="F1403">
        <v>1</v>
      </c>
      <c r="G1403">
        <v>19</v>
      </c>
      <c r="H1403">
        <v>3</v>
      </c>
      <c r="I1403" t="s">
        <v>802</v>
      </c>
      <c r="J1403" t="s">
        <v>803</v>
      </c>
      <c r="K1403" t="s">
        <v>804</v>
      </c>
      <c r="L1403">
        <v>1348</v>
      </c>
      <c r="N1403">
        <v>1009</v>
      </c>
      <c r="O1403" t="s">
        <v>19</v>
      </c>
      <c r="P1403" t="s">
        <v>19</v>
      </c>
      <c r="Q1403">
        <v>1000</v>
      </c>
      <c r="W1403">
        <v>0</v>
      </c>
      <c r="X1403">
        <v>-1592467254</v>
      </c>
      <c r="Y1403">
        <v>0.03</v>
      </c>
      <c r="AA1403">
        <v>117442.26</v>
      </c>
      <c r="AB1403">
        <v>0</v>
      </c>
      <c r="AC1403">
        <v>0</v>
      </c>
      <c r="AD1403">
        <v>0</v>
      </c>
      <c r="AE1403">
        <v>117442.26</v>
      </c>
      <c r="AF1403">
        <v>0</v>
      </c>
      <c r="AG1403">
        <v>0</v>
      </c>
      <c r="AH1403">
        <v>0</v>
      </c>
      <c r="AI1403">
        <v>1</v>
      </c>
      <c r="AJ1403">
        <v>1</v>
      </c>
      <c r="AK1403">
        <v>1</v>
      </c>
      <c r="AL1403">
        <v>1</v>
      </c>
      <c r="AN1403">
        <v>0</v>
      </c>
      <c r="AO1403">
        <v>1</v>
      </c>
      <c r="AP1403">
        <v>0</v>
      </c>
      <c r="AQ1403">
        <v>0</v>
      </c>
      <c r="AR1403">
        <v>0</v>
      </c>
      <c r="AS1403" t="s">
        <v>3</v>
      </c>
      <c r="AT1403">
        <v>0.03</v>
      </c>
      <c r="AU1403" t="s">
        <v>3</v>
      </c>
      <c r="AV1403">
        <v>0</v>
      </c>
      <c r="AW1403">
        <v>2</v>
      </c>
      <c r="AX1403">
        <v>33037709</v>
      </c>
      <c r="AY1403">
        <v>1</v>
      </c>
      <c r="AZ1403">
        <v>0</v>
      </c>
      <c r="BA1403">
        <v>1333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CX1403">
        <f>Y1403*Source!I565</f>
        <v>1.0899000000000001E-2</v>
      </c>
      <c r="CY1403">
        <f>AA1403</f>
        <v>117442.26</v>
      </c>
      <c r="CZ1403">
        <f>AE1403</f>
        <v>117442.26</v>
      </c>
      <c r="DA1403">
        <f>AI1403</f>
        <v>1</v>
      </c>
      <c r="DB1403">
        <v>0</v>
      </c>
    </row>
    <row r="1404" spans="1:106" x14ac:dyDescent="0.2">
      <c r="A1404">
        <f>ROW(Source!A565)</f>
        <v>565</v>
      </c>
      <c r="B1404">
        <v>33034105</v>
      </c>
      <c r="C1404">
        <v>33037701</v>
      </c>
      <c r="D1404">
        <v>32520163</v>
      </c>
      <c r="E1404">
        <v>1</v>
      </c>
      <c r="F1404">
        <v>1</v>
      </c>
      <c r="G1404">
        <v>19</v>
      </c>
      <c r="H1404">
        <v>3</v>
      </c>
      <c r="I1404" t="s">
        <v>25</v>
      </c>
      <c r="J1404" t="s">
        <v>27</v>
      </c>
      <c r="K1404" t="s">
        <v>26</v>
      </c>
      <c r="L1404">
        <v>1348</v>
      </c>
      <c r="N1404">
        <v>1009</v>
      </c>
      <c r="O1404" t="s">
        <v>19</v>
      </c>
      <c r="P1404" t="s">
        <v>19</v>
      </c>
      <c r="Q1404">
        <v>1000</v>
      </c>
      <c r="W1404">
        <v>0</v>
      </c>
      <c r="X1404">
        <v>-1467733540</v>
      </c>
      <c r="Y1404">
        <v>1</v>
      </c>
      <c r="AA1404">
        <v>53410.15</v>
      </c>
      <c r="AB1404">
        <v>0</v>
      </c>
      <c r="AC1404">
        <v>0</v>
      </c>
      <c r="AD1404">
        <v>0</v>
      </c>
      <c r="AE1404">
        <v>53410.15</v>
      </c>
      <c r="AF1404">
        <v>0</v>
      </c>
      <c r="AG1404">
        <v>0</v>
      </c>
      <c r="AH1404">
        <v>0</v>
      </c>
      <c r="AI1404">
        <v>1</v>
      </c>
      <c r="AJ1404">
        <v>1</v>
      </c>
      <c r="AK1404">
        <v>1</v>
      </c>
      <c r="AL1404">
        <v>1</v>
      </c>
      <c r="AN1404">
        <v>0</v>
      </c>
      <c r="AO1404">
        <v>1</v>
      </c>
      <c r="AP1404">
        <v>0</v>
      </c>
      <c r="AQ1404">
        <v>0</v>
      </c>
      <c r="AR1404">
        <v>0</v>
      </c>
      <c r="AS1404" t="s">
        <v>3</v>
      </c>
      <c r="AT1404">
        <v>1</v>
      </c>
      <c r="AU1404" t="s">
        <v>3</v>
      </c>
      <c r="AV1404">
        <v>0</v>
      </c>
      <c r="AW1404">
        <v>2</v>
      </c>
      <c r="AX1404">
        <v>33037710</v>
      </c>
      <c r="AY1404">
        <v>1</v>
      </c>
      <c r="AZ1404">
        <v>0</v>
      </c>
      <c r="BA1404">
        <v>1334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CX1404">
        <f>Y1404*Source!I565</f>
        <v>0.36330000000000001</v>
      </c>
      <c r="CY1404">
        <f>AA1404</f>
        <v>53410.15</v>
      </c>
      <c r="CZ1404">
        <f>AE1404</f>
        <v>53410.15</v>
      </c>
      <c r="DA1404">
        <f>AI1404</f>
        <v>1</v>
      </c>
      <c r="DB1404">
        <v>0</v>
      </c>
    </row>
    <row r="1405" spans="1:106" x14ac:dyDescent="0.2">
      <c r="A1405">
        <f>ROW(Source!A565)</f>
        <v>565</v>
      </c>
      <c r="B1405">
        <v>33034105</v>
      </c>
      <c r="C1405">
        <v>33037701</v>
      </c>
      <c r="D1405">
        <v>32520163</v>
      </c>
      <c r="E1405">
        <v>1</v>
      </c>
      <c r="F1405">
        <v>1</v>
      </c>
      <c r="G1405">
        <v>19</v>
      </c>
      <c r="H1405">
        <v>3</v>
      </c>
      <c r="I1405" t="s">
        <v>25</v>
      </c>
      <c r="J1405" t="s">
        <v>27</v>
      </c>
      <c r="K1405" t="s">
        <v>26</v>
      </c>
      <c r="L1405">
        <v>1348</v>
      </c>
      <c r="N1405">
        <v>1009</v>
      </c>
      <c r="O1405" t="s">
        <v>19</v>
      </c>
      <c r="P1405" t="s">
        <v>19</v>
      </c>
      <c r="Q1405">
        <v>1000</v>
      </c>
      <c r="W1405">
        <v>0</v>
      </c>
      <c r="X1405">
        <v>-1467733540</v>
      </c>
      <c r="Y1405">
        <v>-1</v>
      </c>
      <c r="AA1405">
        <v>53410.15</v>
      </c>
      <c r="AB1405">
        <v>0</v>
      </c>
      <c r="AC1405">
        <v>0</v>
      </c>
      <c r="AD1405">
        <v>0</v>
      </c>
      <c r="AE1405">
        <v>53410.15</v>
      </c>
      <c r="AF1405">
        <v>0</v>
      </c>
      <c r="AG1405">
        <v>0</v>
      </c>
      <c r="AH1405">
        <v>0</v>
      </c>
      <c r="AI1405">
        <v>1</v>
      </c>
      <c r="AJ1405">
        <v>1</v>
      </c>
      <c r="AK1405">
        <v>1</v>
      </c>
      <c r="AL1405">
        <v>1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 t="s">
        <v>3</v>
      </c>
      <c r="AT1405">
        <v>-1</v>
      </c>
      <c r="AU1405" t="s">
        <v>3</v>
      </c>
      <c r="AV1405">
        <v>0</v>
      </c>
      <c r="AW1405">
        <v>1</v>
      </c>
      <c r="AX1405">
        <v>-1</v>
      </c>
      <c r="AY1405">
        <v>0</v>
      </c>
      <c r="AZ1405">
        <v>0</v>
      </c>
      <c r="BA1405" t="s">
        <v>3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CX1405">
        <f>Y1405*Source!I565</f>
        <v>-0.36330000000000001</v>
      </c>
      <c r="CY1405">
        <f>AA1405</f>
        <v>53410.15</v>
      </c>
      <c r="CZ1405">
        <f>AE1405</f>
        <v>53410.15</v>
      </c>
      <c r="DA1405">
        <f>AI1405</f>
        <v>1</v>
      </c>
      <c r="DB1405">
        <v>0</v>
      </c>
    </row>
    <row r="1406" spans="1:106" x14ac:dyDescent="0.2">
      <c r="A1406">
        <f>ROW(Source!A567)</f>
        <v>567</v>
      </c>
      <c r="B1406">
        <v>33034105</v>
      </c>
      <c r="C1406">
        <v>33037712</v>
      </c>
      <c r="D1406">
        <v>32505425</v>
      </c>
      <c r="E1406">
        <v>19</v>
      </c>
      <c r="F1406">
        <v>1</v>
      </c>
      <c r="G1406">
        <v>19</v>
      </c>
      <c r="H1406">
        <v>1</v>
      </c>
      <c r="I1406" t="s">
        <v>795</v>
      </c>
      <c r="J1406" t="s">
        <v>3</v>
      </c>
      <c r="K1406" t="s">
        <v>796</v>
      </c>
      <c r="L1406">
        <v>1191</v>
      </c>
      <c r="N1406">
        <v>1013</v>
      </c>
      <c r="O1406" t="s">
        <v>797</v>
      </c>
      <c r="P1406" t="s">
        <v>797</v>
      </c>
      <c r="Q1406">
        <v>1</v>
      </c>
      <c r="W1406">
        <v>0</v>
      </c>
      <c r="X1406">
        <v>476480486</v>
      </c>
      <c r="Y1406">
        <v>453.1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1</v>
      </c>
      <c r="AJ1406">
        <v>1</v>
      </c>
      <c r="AK1406">
        <v>1</v>
      </c>
      <c r="AL1406">
        <v>1</v>
      </c>
      <c r="AN1406">
        <v>0</v>
      </c>
      <c r="AO1406">
        <v>1</v>
      </c>
      <c r="AP1406">
        <v>0</v>
      </c>
      <c r="AQ1406">
        <v>0</v>
      </c>
      <c r="AR1406">
        <v>0</v>
      </c>
      <c r="AS1406" t="s">
        <v>3</v>
      </c>
      <c r="AT1406">
        <v>453.1</v>
      </c>
      <c r="AU1406" t="s">
        <v>3</v>
      </c>
      <c r="AV1406">
        <v>1</v>
      </c>
      <c r="AW1406">
        <v>2</v>
      </c>
      <c r="AX1406">
        <v>33037728</v>
      </c>
      <c r="AY1406">
        <v>1</v>
      </c>
      <c r="AZ1406">
        <v>0</v>
      </c>
      <c r="BA1406">
        <v>1335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CX1406">
        <f>Y1406*Source!I567</f>
        <v>22.414857000000001</v>
      </c>
      <c r="CY1406">
        <f>AD1406</f>
        <v>0</v>
      </c>
      <c r="CZ1406">
        <f>AH1406</f>
        <v>0</v>
      </c>
      <c r="DA1406">
        <f>AL1406</f>
        <v>1</v>
      </c>
      <c r="DB1406">
        <v>0</v>
      </c>
    </row>
    <row r="1407" spans="1:106" x14ac:dyDescent="0.2">
      <c r="A1407">
        <f>ROW(Source!A567)</f>
        <v>567</v>
      </c>
      <c r="B1407">
        <v>33034105</v>
      </c>
      <c r="C1407">
        <v>33037712</v>
      </c>
      <c r="D1407">
        <v>32517073</v>
      </c>
      <c r="E1407">
        <v>1</v>
      </c>
      <c r="F1407">
        <v>1</v>
      </c>
      <c r="G1407">
        <v>19</v>
      </c>
      <c r="H1407">
        <v>2</v>
      </c>
      <c r="I1407" t="s">
        <v>805</v>
      </c>
      <c r="J1407" t="s">
        <v>806</v>
      </c>
      <c r="K1407" t="s">
        <v>807</v>
      </c>
      <c r="L1407">
        <v>1368</v>
      </c>
      <c r="N1407">
        <v>1011</v>
      </c>
      <c r="O1407" t="s">
        <v>801</v>
      </c>
      <c r="P1407" t="s">
        <v>801</v>
      </c>
      <c r="Q1407">
        <v>1</v>
      </c>
      <c r="W1407">
        <v>0</v>
      </c>
      <c r="X1407">
        <v>-865246060</v>
      </c>
      <c r="Y1407">
        <v>1.38</v>
      </c>
      <c r="AA1407">
        <v>0</v>
      </c>
      <c r="AB1407">
        <v>3.37</v>
      </c>
      <c r="AC1407">
        <v>0.85</v>
      </c>
      <c r="AD1407">
        <v>0</v>
      </c>
      <c r="AE1407">
        <v>0</v>
      </c>
      <c r="AF1407">
        <v>3.37</v>
      </c>
      <c r="AG1407">
        <v>0.85</v>
      </c>
      <c r="AH1407">
        <v>0</v>
      </c>
      <c r="AI1407">
        <v>1</v>
      </c>
      <c r="AJ1407">
        <v>1</v>
      </c>
      <c r="AK1407">
        <v>1</v>
      </c>
      <c r="AL1407">
        <v>1</v>
      </c>
      <c r="AN1407">
        <v>0</v>
      </c>
      <c r="AO1407">
        <v>1</v>
      </c>
      <c r="AP1407">
        <v>0</v>
      </c>
      <c r="AQ1407">
        <v>0</v>
      </c>
      <c r="AR1407">
        <v>0</v>
      </c>
      <c r="AS1407" t="s">
        <v>3</v>
      </c>
      <c r="AT1407">
        <v>1.38</v>
      </c>
      <c r="AU1407" t="s">
        <v>3</v>
      </c>
      <c r="AV1407">
        <v>0</v>
      </c>
      <c r="AW1407">
        <v>2</v>
      </c>
      <c r="AX1407">
        <v>33037729</v>
      </c>
      <c r="AY1407">
        <v>1</v>
      </c>
      <c r="AZ1407">
        <v>0</v>
      </c>
      <c r="BA1407">
        <v>1336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CX1407">
        <f>Y1407*Source!I567</f>
        <v>6.8268599999999999E-2</v>
      </c>
      <c r="CY1407">
        <f>AB1407</f>
        <v>3.37</v>
      </c>
      <c r="CZ1407">
        <f>AF1407</f>
        <v>3.37</v>
      </c>
      <c r="DA1407">
        <f>AJ1407</f>
        <v>1</v>
      </c>
      <c r="DB1407">
        <v>0</v>
      </c>
    </row>
    <row r="1408" spans="1:106" x14ac:dyDescent="0.2">
      <c r="A1408">
        <f>ROW(Source!A567)</f>
        <v>567</v>
      </c>
      <c r="B1408">
        <v>33034105</v>
      </c>
      <c r="C1408">
        <v>33037712</v>
      </c>
      <c r="D1408">
        <v>32516433</v>
      </c>
      <c r="E1408">
        <v>1</v>
      </c>
      <c r="F1408">
        <v>1</v>
      </c>
      <c r="G1408">
        <v>19</v>
      </c>
      <c r="H1408">
        <v>2</v>
      </c>
      <c r="I1408" t="s">
        <v>808</v>
      </c>
      <c r="J1408" t="s">
        <v>809</v>
      </c>
      <c r="K1408" t="s">
        <v>810</v>
      </c>
      <c r="L1408">
        <v>1368</v>
      </c>
      <c r="N1408">
        <v>1011</v>
      </c>
      <c r="O1408" t="s">
        <v>801</v>
      </c>
      <c r="P1408" t="s">
        <v>801</v>
      </c>
      <c r="Q1408">
        <v>1</v>
      </c>
      <c r="W1408">
        <v>0</v>
      </c>
      <c r="X1408">
        <v>1483315828</v>
      </c>
      <c r="Y1408">
        <v>0.31</v>
      </c>
      <c r="AA1408">
        <v>0</v>
      </c>
      <c r="AB1408">
        <v>566.44000000000005</v>
      </c>
      <c r="AC1408">
        <v>281.27999999999997</v>
      </c>
      <c r="AD1408">
        <v>0</v>
      </c>
      <c r="AE1408">
        <v>0</v>
      </c>
      <c r="AF1408">
        <v>566.44000000000005</v>
      </c>
      <c r="AG1408">
        <v>281.27999999999997</v>
      </c>
      <c r="AH1408">
        <v>0</v>
      </c>
      <c r="AI1408">
        <v>1</v>
      </c>
      <c r="AJ1408">
        <v>1</v>
      </c>
      <c r="AK1408">
        <v>1</v>
      </c>
      <c r="AL1408">
        <v>1</v>
      </c>
      <c r="AN1408">
        <v>0</v>
      </c>
      <c r="AO1408">
        <v>1</v>
      </c>
      <c r="AP1408">
        <v>0</v>
      </c>
      <c r="AQ1408">
        <v>0</v>
      </c>
      <c r="AR1408">
        <v>0</v>
      </c>
      <c r="AS1408" t="s">
        <v>3</v>
      </c>
      <c r="AT1408">
        <v>0.31</v>
      </c>
      <c r="AU1408" t="s">
        <v>3</v>
      </c>
      <c r="AV1408">
        <v>0</v>
      </c>
      <c r="AW1408">
        <v>2</v>
      </c>
      <c r="AX1408">
        <v>33037730</v>
      </c>
      <c r="AY1408">
        <v>1</v>
      </c>
      <c r="AZ1408">
        <v>0</v>
      </c>
      <c r="BA1408">
        <v>1337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CX1408">
        <f>Y1408*Source!I567</f>
        <v>1.5335700000000001E-2</v>
      </c>
      <c r="CY1408">
        <f>AB1408</f>
        <v>566.44000000000005</v>
      </c>
      <c r="CZ1408">
        <f>AF1408</f>
        <v>566.44000000000005</v>
      </c>
      <c r="DA1408">
        <f>AJ1408</f>
        <v>1</v>
      </c>
      <c r="DB1408">
        <v>0</v>
      </c>
    </row>
    <row r="1409" spans="1:106" x14ac:dyDescent="0.2">
      <c r="A1409">
        <f>ROW(Source!A567)</f>
        <v>567</v>
      </c>
      <c r="B1409">
        <v>33034105</v>
      </c>
      <c r="C1409">
        <v>33037712</v>
      </c>
      <c r="D1409">
        <v>32516599</v>
      </c>
      <c r="E1409">
        <v>1</v>
      </c>
      <c r="F1409">
        <v>1</v>
      </c>
      <c r="G1409">
        <v>19</v>
      </c>
      <c r="H1409">
        <v>2</v>
      </c>
      <c r="I1409" t="s">
        <v>811</v>
      </c>
      <c r="J1409" t="s">
        <v>812</v>
      </c>
      <c r="K1409" t="s">
        <v>813</v>
      </c>
      <c r="L1409">
        <v>1368</v>
      </c>
      <c r="N1409">
        <v>1011</v>
      </c>
      <c r="O1409" t="s">
        <v>801</v>
      </c>
      <c r="P1409" t="s">
        <v>801</v>
      </c>
      <c r="Q1409">
        <v>1</v>
      </c>
      <c r="W1409">
        <v>0</v>
      </c>
      <c r="X1409">
        <v>47389749</v>
      </c>
      <c r="Y1409">
        <v>26.25</v>
      </c>
      <c r="AA1409">
        <v>0</v>
      </c>
      <c r="AB1409">
        <v>9.7100000000000009</v>
      </c>
      <c r="AC1409">
        <v>2.25</v>
      </c>
      <c r="AD1409">
        <v>0</v>
      </c>
      <c r="AE1409">
        <v>0</v>
      </c>
      <c r="AF1409">
        <v>9.7100000000000009</v>
      </c>
      <c r="AG1409">
        <v>2.25</v>
      </c>
      <c r="AH1409">
        <v>0</v>
      </c>
      <c r="AI1409">
        <v>1</v>
      </c>
      <c r="AJ1409">
        <v>1</v>
      </c>
      <c r="AK1409">
        <v>1</v>
      </c>
      <c r="AL1409">
        <v>1</v>
      </c>
      <c r="AN1409">
        <v>0</v>
      </c>
      <c r="AO1409">
        <v>1</v>
      </c>
      <c r="AP1409">
        <v>0</v>
      </c>
      <c r="AQ1409">
        <v>0</v>
      </c>
      <c r="AR1409">
        <v>0</v>
      </c>
      <c r="AS1409" t="s">
        <v>3</v>
      </c>
      <c r="AT1409">
        <v>26.25</v>
      </c>
      <c r="AU1409" t="s">
        <v>3</v>
      </c>
      <c r="AV1409">
        <v>0</v>
      </c>
      <c r="AW1409">
        <v>2</v>
      </c>
      <c r="AX1409">
        <v>33037731</v>
      </c>
      <c r="AY1409">
        <v>1</v>
      </c>
      <c r="AZ1409">
        <v>0</v>
      </c>
      <c r="BA1409">
        <v>1338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CX1409">
        <f>Y1409*Source!I567</f>
        <v>1.2985875</v>
      </c>
      <c r="CY1409">
        <f>AB1409</f>
        <v>9.7100000000000009</v>
      </c>
      <c r="CZ1409">
        <f>AF1409</f>
        <v>9.7100000000000009</v>
      </c>
      <c r="DA1409">
        <f>AJ1409</f>
        <v>1</v>
      </c>
      <c r="DB1409">
        <v>0</v>
      </c>
    </row>
    <row r="1410" spans="1:106" x14ac:dyDescent="0.2">
      <c r="A1410">
        <f>ROW(Source!A567)</f>
        <v>567</v>
      </c>
      <c r="B1410">
        <v>33034105</v>
      </c>
      <c r="C1410">
        <v>33037712</v>
      </c>
      <c r="D1410">
        <v>32517836</v>
      </c>
      <c r="E1410">
        <v>1</v>
      </c>
      <c r="F1410">
        <v>1</v>
      </c>
      <c r="G1410">
        <v>19</v>
      </c>
      <c r="H1410">
        <v>3</v>
      </c>
      <c r="I1410" t="s">
        <v>814</v>
      </c>
      <c r="J1410" t="s">
        <v>815</v>
      </c>
      <c r="K1410" t="s">
        <v>816</v>
      </c>
      <c r="L1410">
        <v>1348</v>
      </c>
      <c r="N1410">
        <v>1009</v>
      </c>
      <c r="O1410" t="s">
        <v>19</v>
      </c>
      <c r="P1410" t="s">
        <v>19</v>
      </c>
      <c r="Q1410">
        <v>1000</v>
      </c>
      <c r="W1410">
        <v>0</v>
      </c>
      <c r="X1410">
        <v>1571432467</v>
      </c>
      <c r="Y1410">
        <v>0.04</v>
      </c>
      <c r="AA1410">
        <v>31493.279999999999</v>
      </c>
      <c r="AB1410">
        <v>0</v>
      </c>
      <c r="AC1410">
        <v>0</v>
      </c>
      <c r="AD1410">
        <v>0</v>
      </c>
      <c r="AE1410">
        <v>31493.279999999999</v>
      </c>
      <c r="AF1410">
        <v>0</v>
      </c>
      <c r="AG1410">
        <v>0</v>
      </c>
      <c r="AH1410">
        <v>0</v>
      </c>
      <c r="AI1410">
        <v>1</v>
      </c>
      <c r="AJ1410">
        <v>1</v>
      </c>
      <c r="AK1410">
        <v>1</v>
      </c>
      <c r="AL1410">
        <v>1</v>
      </c>
      <c r="AN1410">
        <v>0</v>
      </c>
      <c r="AO1410">
        <v>1</v>
      </c>
      <c r="AP1410">
        <v>0</v>
      </c>
      <c r="AQ1410">
        <v>0</v>
      </c>
      <c r="AR1410">
        <v>0</v>
      </c>
      <c r="AS1410" t="s">
        <v>3</v>
      </c>
      <c r="AT1410">
        <v>0.04</v>
      </c>
      <c r="AU1410" t="s">
        <v>3</v>
      </c>
      <c r="AV1410">
        <v>0</v>
      </c>
      <c r="AW1410">
        <v>2</v>
      </c>
      <c r="AX1410">
        <v>33037732</v>
      </c>
      <c r="AY1410">
        <v>1</v>
      </c>
      <c r="AZ1410">
        <v>0</v>
      </c>
      <c r="BA1410">
        <v>1339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CX1410">
        <f>Y1410*Source!I567</f>
        <v>1.9788000000000002E-3</v>
      </c>
      <c r="CY1410">
        <f t="shared" ref="CY1410:CY1420" si="210">AA1410</f>
        <v>31493.279999999999</v>
      </c>
      <c r="CZ1410">
        <f t="shared" ref="CZ1410:CZ1420" si="211">AE1410</f>
        <v>31493.279999999999</v>
      </c>
      <c r="DA1410">
        <f t="shared" ref="DA1410:DA1420" si="212">AI1410</f>
        <v>1</v>
      </c>
      <c r="DB1410">
        <v>0</v>
      </c>
    </row>
    <row r="1411" spans="1:106" x14ac:dyDescent="0.2">
      <c r="A1411">
        <f>ROW(Source!A567)</f>
        <v>567</v>
      </c>
      <c r="B1411">
        <v>33034105</v>
      </c>
      <c r="C1411">
        <v>33037712</v>
      </c>
      <c r="D1411">
        <v>32518156</v>
      </c>
      <c r="E1411">
        <v>1</v>
      </c>
      <c r="F1411">
        <v>1</v>
      </c>
      <c r="G1411">
        <v>19</v>
      </c>
      <c r="H1411">
        <v>3</v>
      </c>
      <c r="I1411" t="s">
        <v>817</v>
      </c>
      <c r="J1411" t="s">
        <v>818</v>
      </c>
      <c r="K1411" t="s">
        <v>819</v>
      </c>
      <c r="L1411">
        <v>1348</v>
      </c>
      <c r="N1411">
        <v>1009</v>
      </c>
      <c r="O1411" t="s">
        <v>19</v>
      </c>
      <c r="P1411" t="s">
        <v>19</v>
      </c>
      <c r="Q1411">
        <v>1000</v>
      </c>
      <c r="W1411">
        <v>0</v>
      </c>
      <c r="X1411">
        <v>1574046373</v>
      </c>
      <c r="Y1411">
        <v>3.6999999999999998E-2</v>
      </c>
      <c r="AA1411">
        <v>45454.3</v>
      </c>
      <c r="AB1411">
        <v>0</v>
      </c>
      <c r="AC1411">
        <v>0</v>
      </c>
      <c r="AD1411">
        <v>0</v>
      </c>
      <c r="AE1411">
        <v>45454.3</v>
      </c>
      <c r="AF1411">
        <v>0</v>
      </c>
      <c r="AG1411">
        <v>0</v>
      </c>
      <c r="AH1411">
        <v>0</v>
      </c>
      <c r="AI1411">
        <v>1</v>
      </c>
      <c r="AJ1411">
        <v>1</v>
      </c>
      <c r="AK1411">
        <v>1</v>
      </c>
      <c r="AL1411">
        <v>1</v>
      </c>
      <c r="AN1411">
        <v>0</v>
      </c>
      <c r="AO1411">
        <v>1</v>
      </c>
      <c r="AP1411">
        <v>0</v>
      </c>
      <c r="AQ1411">
        <v>0</v>
      </c>
      <c r="AR1411">
        <v>0</v>
      </c>
      <c r="AS1411" t="s">
        <v>3</v>
      </c>
      <c r="AT1411">
        <v>3.6999999999999998E-2</v>
      </c>
      <c r="AU1411" t="s">
        <v>3</v>
      </c>
      <c r="AV1411">
        <v>0</v>
      </c>
      <c r="AW1411">
        <v>2</v>
      </c>
      <c r="AX1411">
        <v>33037733</v>
      </c>
      <c r="AY1411">
        <v>1</v>
      </c>
      <c r="AZ1411">
        <v>0</v>
      </c>
      <c r="BA1411">
        <v>1340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CX1411">
        <f>Y1411*Source!I567</f>
        <v>1.8303899999999999E-3</v>
      </c>
      <c r="CY1411">
        <f t="shared" si="210"/>
        <v>45454.3</v>
      </c>
      <c r="CZ1411">
        <f t="shared" si="211"/>
        <v>45454.3</v>
      </c>
      <c r="DA1411">
        <f t="shared" si="212"/>
        <v>1</v>
      </c>
      <c r="DB1411">
        <v>0</v>
      </c>
    </row>
    <row r="1412" spans="1:106" x14ac:dyDescent="0.2">
      <c r="A1412">
        <f>ROW(Source!A567)</f>
        <v>567</v>
      </c>
      <c r="B1412">
        <v>33034105</v>
      </c>
      <c r="C1412">
        <v>33037712</v>
      </c>
      <c r="D1412">
        <v>32518894</v>
      </c>
      <c r="E1412">
        <v>1</v>
      </c>
      <c r="F1412">
        <v>1</v>
      </c>
      <c r="G1412">
        <v>19</v>
      </c>
      <c r="H1412">
        <v>3</v>
      </c>
      <c r="I1412" t="s">
        <v>820</v>
      </c>
      <c r="J1412" t="s">
        <v>821</v>
      </c>
      <c r="K1412" t="s">
        <v>822</v>
      </c>
      <c r="L1412">
        <v>1327</v>
      </c>
      <c r="N1412">
        <v>1005</v>
      </c>
      <c r="O1412" t="s">
        <v>823</v>
      </c>
      <c r="P1412" t="s">
        <v>823</v>
      </c>
      <c r="Q1412">
        <v>1</v>
      </c>
      <c r="W1412">
        <v>0</v>
      </c>
      <c r="X1412">
        <v>-1132375348</v>
      </c>
      <c r="Y1412">
        <v>5.6</v>
      </c>
      <c r="AA1412">
        <v>63.78</v>
      </c>
      <c r="AB1412">
        <v>0</v>
      </c>
      <c r="AC1412">
        <v>0</v>
      </c>
      <c r="AD1412">
        <v>0</v>
      </c>
      <c r="AE1412">
        <v>63.78</v>
      </c>
      <c r="AF1412">
        <v>0</v>
      </c>
      <c r="AG1412">
        <v>0</v>
      </c>
      <c r="AH1412">
        <v>0</v>
      </c>
      <c r="AI1412">
        <v>1</v>
      </c>
      <c r="AJ1412">
        <v>1</v>
      </c>
      <c r="AK1412">
        <v>1</v>
      </c>
      <c r="AL1412">
        <v>1</v>
      </c>
      <c r="AN1412">
        <v>0</v>
      </c>
      <c r="AO1412">
        <v>1</v>
      </c>
      <c r="AP1412">
        <v>0</v>
      </c>
      <c r="AQ1412">
        <v>0</v>
      </c>
      <c r="AR1412">
        <v>0</v>
      </c>
      <c r="AS1412" t="s">
        <v>3</v>
      </c>
      <c r="AT1412">
        <v>5.6</v>
      </c>
      <c r="AU1412" t="s">
        <v>3</v>
      </c>
      <c r="AV1412">
        <v>0</v>
      </c>
      <c r="AW1412">
        <v>2</v>
      </c>
      <c r="AX1412">
        <v>33037735</v>
      </c>
      <c r="AY1412">
        <v>1</v>
      </c>
      <c r="AZ1412">
        <v>0</v>
      </c>
      <c r="BA1412">
        <v>1341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CX1412">
        <f>Y1412*Source!I567</f>
        <v>0.277032</v>
      </c>
      <c r="CY1412">
        <f t="shared" si="210"/>
        <v>63.78</v>
      </c>
      <c r="CZ1412">
        <f t="shared" si="211"/>
        <v>63.78</v>
      </c>
      <c r="DA1412">
        <f t="shared" si="212"/>
        <v>1</v>
      </c>
      <c r="DB1412">
        <v>0</v>
      </c>
    </row>
    <row r="1413" spans="1:106" x14ac:dyDescent="0.2">
      <c r="A1413">
        <f>ROW(Source!A567)</f>
        <v>567</v>
      </c>
      <c r="B1413">
        <v>33034105</v>
      </c>
      <c r="C1413">
        <v>33037712</v>
      </c>
      <c r="D1413">
        <v>32517311</v>
      </c>
      <c r="E1413">
        <v>1</v>
      </c>
      <c r="F1413">
        <v>1</v>
      </c>
      <c r="G1413">
        <v>19</v>
      </c>
      <c r="H1413">
        <v>3</v>
      </c>
      <c r="I1413" t="s">
        <v>824</v>
      </c>
      <c r="J1413" t="s">
        <v>825</v>
      </c>
      <c r="K1413" t="s">
        <v>826</v>
      </c>
      <c r="L1413">
        <v>1348</v>
      </c>
      <c r="N1413">
        <v>1009</v>
      </c>
      <c r="O1413" t="s">
        <v>19</v>
      </c>
      <c r="P1413" t="s">
        <v>19</v>
      </c>
      <c r="Q1413">
        <v>1000</v>
      </c>
      <c r="W1413">
        <v>0</v>
      </c>
      <c r="X1413">
        <v>1471527661</v>
      </c>
      <c r="Y1413">
        <v>0.05</v>
      </c>
      <c r="AA1413">
        <v>4752.91</v>
      </c>
      <c r="AB1413">
        <v>0</v>
      </c>
      <c r="AC1413">
        <v>0</v>
      </c>
      <c r="AD1413">
        <v>0</v>
      </c>
      <c r="AE1413">
        <v>4752.91</v>
      </c>
      <c r="AF1413">
        <v>0</v>
      </c>
      <c r="AG1413">
        <v>0</v>
      </c>
      <c r="AH1413">
        <v>0</v>
      </c>
      <c r="AI1413">
        <v>1</v>
      </c>
      <c r="AJ1413">
        <v>1</v>
      </c>
      <c r="AK1413">
        <v>1</v>
      </c>
      <c r="AL1413">
        <v>1</v>
      </c>
      <c r="AN1413">
        <v>0</v>
      </c>
      <c r="AO1413">
        <v>1</v>
      </c>
      <c r="AP1413">
        <v>0</v>
      </c>
      <c r="AQ1413">
        <v>0</v>
      </c>
      <c r="AR1413">
        <v>0</v>
      </c>
      <c r="AS1413" t="s">
        <v>3</v>
      </c>
      <c r="AT1413">
        <v>0.05</v>
      </c>
      <c r="AU1413" t="s">
        <v>3</v>
      </c>
      <c r="AV1413">
        <v>0</v>
      </c>
      <c r="AW1413">
        <v>2</v>
      </c>
      <c r="AX1413">
        <v>33037734</v>
      </c>
      <c r="AY1413">
        <v>1</v>
      </c>
      <c r="AZ1413">
        <v>0</v>
      </c>
      <c r="BA1413">
        <v>1342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CX1413">
        <f>Y1413*Source!I567</f>
        <v>2.4735E-3</v>
      </c>
      <c r="CY1413">
        <f t="shared" si="210"/>
        <v>4752.91</v>
      </c>
      <c r="CZ1413">
        <f t="shared" si="211"/>
        <v>4752.91</v>
      </c>
      <c r="DA1413">
        <f t="shared" si="212"/>
        <v>1</v>
      </c>
      <c r="DB1413">
        <v>0</v>
      </c>
    </row>
    <row r="1414" spans="1:106" x14ac:dyDescent="0.2">
      <c r="A1414">
        <f>ROW(Source!A567)</f>
        <v>567</v>
      </c>
      <c r="B1414">
        <v>33034105</v>
      </c>
      <c r="C1414">
        <v>33037712</v>
      </c>
      <c r="D1414">
        <v>32519061</v>
      </c>
      <c r="E1414">
        <v>1</v>
      </c>
      <c r="F1414">
        <v>1</v>
      </c>
      <c r="G1414">
        <v>19</v>
      </c>
      <c r="H1414">
        <v>3</v>
      </c>
      <c r="I1414" t="s">
        <v>827</v>
      </c>
      <c r="J1414" t="s">
        <v>828</v>
      </c>
      <c r="K1414" t="s">
        <v>829</v>
      </c>
      <c r="L1414">
        <v>1339</v>
      </c>
      <c r="N1414">
        <v>1007</v>
      </c>
      <c r="O1414" t="s">
        <v>830</v>
      </c>
      <c r="P1414" t="s">
        <v>830</v>
      </c>
      <c r="Q1414">
        <v>1</v>
      </c>
      <c r="W1414">
        <v>0</v>
      </c>
      <c r="X1414">
        <v>1653821073</v>
      </c>
      <c r="Y1414">
        <v>1.75</v>
      </c>
      <c r="AA1414">
        <v>29.98</v>
      </c>
      <c r="AB1414">
        <v>0</v>
      </c>
      <c r="AC1414">
        <v>0</v>
      </c>
      <c r="AD1414">
        <v>0</v>
      </c>
      <c r="AE1414">
        <v>29.98</v>
      </c>
      <c r="AF1414">
        <v>0</v>
      </c>
      <c r="AG1414">
        <v>0</v>
      </c>
      <c r="AH1414">
        <v>0</v>
      </c>
      <c r="AI1414">
        <v>1</v>
      </c>
      <c r="AJ1414">
        <v>1</v>
      </c>
      <c r="AK1414">
        <v>1</v>
      </c>
      <c r="AL1414">
        <v>1</v>
      </c>
      <c r="AN1414">
        <v>0</v>
      </c>
      <c r="AO1414">
        <v>1</v>
      </c>
      <c r="AP1414">
        <v>0</v>
      </c>
      <c r="AQ1414">
        <v>0</v>
      </c>
      <c r="AR1414">
        <v>0</v>
      </c>
      <c r="AS1414" t="s">
        <v>3</v>
      </c>
      <c r="AT1414">
        <v>1.75</v>
      </c>
      <c r="AU1414" t="s">
        <v>3</v>
      </c>
      <c r="AV1414">
        <v>0</v>
      </c>
      <c r="AW1414">
        <v>2</v>
      </c>
      <c r="AX1414">
        <v>33037736</v>
      </c>
      <c r="AY1414">
        <v>1</v>
      </c>
      <c r="AZ1414">
        <v>0</v>
      </c>
      <c r="BA1414">
        <v>1343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CX1414">
        <f>Y1414*Source!I567</f>
        <v>8.6572499999999997E-2</v>
      </c>
      <c r="CY1414">
        <f t="shared" si="210"/>
        <v>29.98</v>
      </c>
      <c r="CZ1414">
        <f t="shared" si="211"/>
        <v>29.98</v>
      </c>
      <c r="DA1414">
        <f t="shared" si="212"/>
        <v>1</v>
      </c>
      <c r="DB1414">
        <v>0</v>
      </c>
    </row>
    <row r="1415" spans="1:106" x14ac:dyDescent="0.2">
      <c r="A1415">
        <f>ROW(Source!A567)</f>
        <v>567</v>
      </c>
      <c r="B1415">
        <v>33034105</v>
      </c>
      <c r="C1415">
        <v>33037712</v>
      </c>
      <c r="D1415">
        <v>32517740</v>
      </c>
      <c r="E1415">
        <v>1</v>
      </c>
      <c r="F1415">
        <v>1</v>
      </c>
      <c r="G1415">
        <v>19</v>
      </c>
      <c r="H1415">
        <v>3</v>
      </c>
      <c r="I1415" t="s">
        <v>831</v>
      </c>
      <c r="J1415" t="s">
        <v>832</v>
      </c>
      <c r="K1415" t="s">
        <v>833</v>
      </c>
      <c r="L1415">
        <v>1339</v>
      </c>
      <c r="N1415">
        <v>1007</v>
      </c>
      <c r="O1415" t="s">
        <v>830</v>
      </c>
      <c r="P1415" t="s">
        <v>830</v>
      </c>
      <c r="Q1415">
        <v>1</v>
      </c>
      <c r="W1415">
        <v>0</v>
      </c>
      <c r="X1415">
        <v>-86784973</v>
      </c>
      <c r="Y1415">
        <v>0.08</v>
      </c>
      <c r="AA1415">
        <v>4993.7</v>
      </c>
      <c r="AB1415">
        <v>0</v>
      </c>
      <c r="AC1415">
        <v>0</v>
      </c>
      <c r="AD1415">
        <v>0</v>
      </c>
      <c r="AE1415">
        <v>4993.7</v>
      </c>
      <c r="AF1415">
        <v>0</v>
      </c>
      <c r="AG1415">
        <v>0</v>
      </c>
      <c r="AH1415">
        <v>0</v>
      </c>
      <c r="AI1415">
        <v>1</v>
      </c>
      <c r="AJ1415">
        <v>1</v>
      </c>
      <c r="AK1415">
        <v>1</v>
      </c>
      <c r="AL1415">
        <v>1</v>
      </c>
      <c r="AN1415">
        <v>0</v>
      </c>
      <c r="AO1415">
        <v>1</v>
      </c>
      <c r="AP1415">
        <v>0</v>
      </c>
      <c r="AQ1415">
        <v>0</v>
      </c>
      <c r="AR1415">
        <v>0</v>
      </c>
      <c r="AS1415" t="s">
        <v>3</v>
      </c>
      <c r="AT1415">
        <v>0.08</v>
      </c>
      <c r="AU1415" t="s">
        <v>3</v>
      </c>
      <c r="AV1415">
        <v>0</v>
      </c>
      <c r="AW1415">
        <v>2</v>
      </c>
      <c r="AX1415">
        <v>33037737</v>
      </c>
      <c r="AY1415">
        <v>1</v>
      </c>
      <c r="AZ1415">
        <v>0</v>
      </c>
      <c r="BA1415">
        <v>1344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CX1415">
        <f>Y1415*Source!I567</f>
        <v>3.9576000000000004E-3</v>
      </c>
      <c r="CY1415">
        <f t="shared" si="210"/>
        <v>4993.7</v>
      </c>
      <c r="CZ1415">
        <f t="shared" si="211"/>
        <v>4993.7</v>
      </c>
      <c r="DA1415">
        <f t="shared" si="212"/>
        <v>1</v>
      </c>
      <c r="DB1415">
        <v>0</v>
      </c>
    </row>
    <row r="1416" spans="1:106" x14ac:dyDescent="0.2">
      <c r="A1416">
        <f>ROW(Source!A567)</f>
        <v>567</v>
      </c>
      <c r="B1416">
        <v>33034105</v>
      </c>
      <c r="C1416">
        <v>33037712</v>
      </c>
      <c r="D1416">
        <v>32517729</v>
      </c>
      <c r="E1416">
        <v>1</v>
      </c>
      <c r="F1416">
        <v>1</v>
      </c>
      <c r="G1416">
        <v>19</v>
      </c>
      <c r="H1416">
        <v>3</v>
      </c>
      <c r="I1416" t="s">
        <v>834</v>
      </c>
      <c r="J1416" t="s">
        <v>835</v>
      </c>
      <c r="K1416" t="s">
        <v>836</v>
      </c>
      <c r="L1416">
        <v>1339</v>
      </c>
      <c r="N1416">
        <v>1007</v>
      </c>
      <c r="O1416" t="s">
        <v>830</v>
      </c>
      <c r="P1416" t="s">
        <v>830</v>
      </c>
      <c r="Q1416">
        <v>1</v>
      </c>
      <c r="W1416">
        <v>0</v>
      </c>
      <c r="X1416">
        <v>-36459073</v>
      </c>
      <c r="Y1416">
        <v>0.69</v>
      </c>
      <c r="AA1416">
        <v>3762.19</v>
      </c>
      <c r="AB1416">
        <v>0</v>
      </c>
      <c r="AC1416">
        <v>0</v>
      </c>
      <c r="AD1416">
        <v>0</v>
      </c>
      <c r="AE1416">
        <v>3762.19</v>
      </c>
      <c r="AF1416">
        <v>0</v>
      </c>
      <c r="AG1416">
        <v>0</v>
      </c>
      <c r="AH1416">
        <v>0</v>
      </c>
      <c r="AI1416">
        <v>1</v>
      </c>
      <c r="AJ1416">
        <v>1</v>
      </c>
      <c r="AK1416">
        <v>1</v>
      </c>
      <c r="AL1416">
        <v>1</v>
      </c>
      <c r="AN1416">
        <v>0</v>
      </c>
      <c r="AO1416">
        <v>1</v>
      </c>
      <c r="AP1416">
        <v>0</v>
      </c>
      <c r="AQ1416">
        <v>0</v>
      </c>
      <c r="AR1416">
        <v>0</v>
      </c>
      <c r="AS1416" t="s">
        <v>3</v>
      </c>
      <c r="AT1416">
        <v>0.69</v>
      </c>
      <c r="AU1416" t="s">
        <v>3</v>
      </c>
      <c r="AV1416">
        <v>0</v>
      </c>
      <c r="AW1416">
        <v>2</v>
      </c>
      <c r="AX1416">
        <v>33037738</v>
      </c>
      <c r="AY1416">
        <v>1</v>
      </c>
      <c r="AZ1416">
        <v>0</v>
      </c>
      <c r="BA1416">
        <v>1345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CX1416">
        <f>Y1416*Source!I567</f>
        <v>3.4134299999999999E-2</v>
      </c>
      <c r="CY1416">
        <f t="shared" si="210"/>
        <v>3762.19</v>
      </c>
      <c r="CZ1416">
        <f t="shared" si="211"/>
        <v>3762.19</v>
      </c>
      <c r="DA1416">
        <f t="shared" si="212"/>
        <v>1</v>
      </c>
      <c r="DB1416">
        <v>0</v>
      </c>
    </row>
    <row r="1417" spans="1:106" x14ac:dyDescent="0.2">
      <c r="A1417">
        <f>ROW(Source!A567)</f>
        <v>567</v>
      </c>
      <c r="B1417">
        <v>33034105</v>
      </c>
      <c r="C1417">
        <v>33037712</v>
      </c>
      <c r="D1417">
        <v>32517783</v>
      </c>
      <c r="E1417">
        <v>1</v>
      </c>
      <c r="F1417">
        <v>1</v>
      </c>
      <c r="G1417">
        <v>19</v>
      </c>
      <c r="H1417">
        <v>3</v>
      </c>
      <c r="I1417" t="s">
        <v>837</v>
      </c>
      <c r="J1417" t="s">
        <v>838</v>
      </c>
      <c r="K1417" t="s">
        <v>839</v>
      </c>
      <c r="L1417">
        <v>1339</v>
      </c>
      <c r="N1417">
        <v>1007</v>
      </c>
      <c r="O1417" t="s">
        <v>830</v>
      </c>
      <c r="P1417" t="s">
        <v>830</v>
      </c>
      <c r="Q1417">
        <v>1</v>
      </c>
      <c r="W1417">
        <v>0</v>
      </c>
      <c r="X1417">
        <v>-1282603236</v>
      </c>
      <c r="Y1417">
        <v>0.2</v>
      </c>
      <c r="AA1417">
        <v>5631.96</v>
      </c>
      <c r="AB1417">
        <v>0</v>
      </c>
      <c r="AC1417">
        <v>0</v>
      </c>
      <c r="AD1417">
        <v>0</v>
      </c>
      <c r="AE1417">
        <v>5631.96</v>
      </c>
      <c r="AF1417">
        <v>0</v>
      </c>
      <c r="AG1417">
        <v>0</v>
      </c>
      <c r="AH1417">
        <v>0</v>
      </c>
      <c r="AI1417">
        <v>1</v>
      </c>
      <c r="AJ1417">
        <v>1</v>
      </c>
      <c r="AK1417">
        <v>1</v>
      </c>
      <c r="AL1417">
        <v>1</v>
      </c>
      <c r="AN1417">
        <v>0</v>
      </c>
      <c r="AO1417">
        <v>1</v>
      </c>
      <c r="AP1417">
        <v>0</v>
      </c>
      <c r="AQ1417">
        <v>0</v>
      </c>
      <c r="AR1417">
        <v>0</v>
      </c>
      <c r="AS1417" t="s">
        <v>3</v>
      </c>
      <c r="AT1417">
        <v>0.2</v>
      </c>
      <c r="AU1417" t="s">
        <v>3</v>
      </c>
      <c r="AV1417">
        <v>0</v>
      </c>
      <c r="AW1417">
        <v>2</v>
      </c>
      <c r="AX1417">
        <v>33037739</v>
      </c>
      <c r="AY1417">
        <v>1</v>
      </c>
      <c r="AZ1417">
        <v>0</v>
      </c>
      <c r="BA1417">
        <v>1346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CX1417">
        <f>Y1417*Source!I567</f>
        <v>9.894E-3</v>
      </c>
      <c r="CY1417">
        <f t="shared" si="210"/>
        <v>5631.96</v>
      </c>
      <c r="CZ1417">
        <f t="shared" si="211"/>
        <v>5631.96</v>
      </c>
      <c r="DA1417">
        <f t="shared" si="212"/>
        <v>1</v>
      </c>
      <c r="DB1417">
        <v>0</v>
      </c>
    </row>
    <row r="1418" spans="1:106" x14ac:dyDescent="0.2">
      <c r="A1418">
        <f>ROW(Source!A567)</f>
        <v>567</v>
      </c>
      <c r="B1418">
        <v>33034105</v>
      </c>
      <c r="C1418">
        <v>33037712</v>
      </c>
      <c r="D1418">
        <v>32517784</v>
      </c>
      <c r="E1418">
        <v>1</v>
      </c>
      <c r="F1418">
        <v>1</v>
      </c>
      <c r="G1418">
        <v>19</v>
      </c>
      <c r="H1418">
        <v>3</v>
      </c>
      <c r="I1418" t="s">
        <v>840</v>
      </c>
      <c r="J1418" t="s">
        <v>841</v>
      </c>
      <c r="K1418" t="s">
        <v>842</v>
      </c>
      <c r="L1418">
        <v>1339</v>
      </c>
      <c r="N1418">
        <v>1007</v>
      </c>
      <c r="O1418" t="s">
        <v>830</v>
      </c>
      <c r="P1418" t="s">
        <v>830</v>
      </c>
      <c r="Q1418">
        <v>1</v>
      </c>
      <c r="W1418">
        <v>0</v>
      </c>
      <c r="X1418">
        <v>966492149</v>
      </c>
      <c r="Y1418">
        <v>0.69</v>
      </c>
      <c r="AA1418">
        <v>5631.96</v>
      </c>
      <c r="AB1418">
        <v>0</v>
      </c>
      <c r="AC1418">
        <v>0</v>
      </c>
      <c r="AD1418">
        <v>0</v>
      </c>
      <c r="AE1418">
        <v>5631.96</v>
      </c>
      <c r="AF1418">
        <v>0</v>
      </c>
      <c r="AG1418">
        <v>0</v>
      </c>
      <c r="AH1418">
        <v>0</v>
      </c>
      <c r="AI1418">
        <v>1</v>
      </c>
      <c r="AJ1418">
        <v>1</v>
      </c>
      <c r="AK1418">
        <v>1</v>
      </c>
      <c r="AL1418">
        <v>1</v>
      </c>
      <c r="AN1418">
        <v>0</v>
      </c>
      <c r="AO1418">
        <v>1</v>
      </c>
      <c r="AP1418">
        <v>0</v>
      </c>
      <c r="AQ1418">
        <v>0</v>
      </c>
      <c r="AR1418">
        <v>0</v>
      </c>
      <c r="AS1418" t="s">
        <v>3</v>
      </c>
      <c r="AT1418">
        <v>0.69</v>
      </c>
      <c r="AU1418" t="s">
        <v>3</v>
      </c>
      <c r="AV1418">
        <v>0</v>
      </c>
      <c r="AW1418">
        <v>2</v>
      </c>
      <c r="AX1418">
        <v>33037740</v>
      </c>
      <c r="AY1418">
        <v>1</v>
      </c>
      <c r="AZ1418">
        <v>0</v>
      </c>
      <c r="BA1418">
        <v>1347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CX1418">
        <f>Y1418*Source!I567</f>
        <v>3.4134299999999999E-2</v>
      </c>
      <c r="CY1418">
        <f t="shared" si="210"/>
        <v>5631.96</v>
      </c>
      <c r="CZ1418">
        <f t="shared" si="211"/>
        <v>5631.96</v>
      </c>
      <c r="DA1418">
        <f t="shared" si="212"/>
        <v>1</v>
      </c>
      <c r="DB1418">
        <v>0</v>
      </c>
    </row>
    <row r="1419" spans="1:106" x14ac:dyDescent="0.2">
      <c r="A1419">
        <f>ROW(Source!A567)</f>
        <v>567</v>
      </c>
      <c r="B1419">
        <v>33034105</v>
      </c>
      <c r="C1419">
        <v>33037712</v>
      </c>
      <c r="D1419">
        <v>32519911</v>
      </c>
      <c r="E1419">
        <v>1</v>
      </c>
      <c r="F1419">
        <v>1</v>
      </c>
      <c r="G1419">
        <v>19</v>
      </c>
      <c r="H1419">
        <v>3</v>
      </c>
      <c r="I1419" t="s">
        <v>843</v>
      </c>
      <c r="J1419" t="s">
        <v>844</v>
      </c>
      <c r="K1419" t="s">
        <v>845</v>
      </c>
      <c r="L1419">
        <v>1339</v>
      </c>
      <c r="N1419">
        <v>1007</v>
      </c>
      <c r="O1419" t="s">
        <v>830</v>
      </c>
      <c r="P1419" t="s">
        <v>830</v>
      </c>
      <c r="Q1419">
        <v>1</v>
      </c>
      <c r="W1419">
        <v>0</v>
      </c>
      <c r="X1419">
        <v>-1613524913</v>
      </c>
      <c r="Y1419">
        <v>102</v>
      </c>
      <c r="AA1419">
        <v>3195.93</v>
      </c>
      <c r="AB1419">
        <v>0</v>
      </c>
      <c r="AC1419">
        <v>0</v>
      </c>
      <c r="AD1419">
        <v>0</v>
      </c>
      <c r="AE1419">
        <v>3195.93</v>
      </c>
      <c r="AF1419">
        <v>0</v>
      </c>
      <c r="AG1419">
        <v>0</v>
      </c>
      <c r="AH1419">
        <v>0</v>
      </c>
      <c r="AI1419">
        <v>1</v>
      </c>
      <c r="AJ1419">
        <v>1</v>
      </c>
      <c r="AK1419">
        <v>1</v>
      </c>
      <c r="AL1419">
        <v>1</v>
      </c>
      <c r="AN1419">
        <v>0</v>
      </c>
      <c r="AO1419">
        <v>1</v>
      </c>
      <c r="AP1419">
        <v>0</v>
      </c>
      <c r="AQ1419">
        <v>0</v>
      </c>
      <c r="AR1419">
        <v>0</v>
      </c>
      <c r="AS1419" t="s">
        <v>3</v>
      </c>
      <c r="AT1419">
        <v>102</v>
      </c>
      <c r="AU1419" t="s">
        <v>3</v>
      </c>
      <c r="AV1419">
        <v>0</v>
      </c>
      <c r="AW1419">
        <v>2</v>
      </c>
      <c r="AX1419">
        <v>33037741</v>
      </c>
      <c r="AY1419">
        <v>1</v>
      </c>
      <c r="AZ1419">
        <v>0</v>
      </c>
      <c r="BA1419">
        <v>1348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CX1419">
        <f>Y1419*Source!I567</f>
        <v>5.0459399999999999</v>
      </c>
      <c r="CY1419">
        <f t="shared" si="210"/>
        <v>3195.93</v>
      </c>
      <c r="CZ1419">
        <f t="shared" si="211"/>
        <v>3195.93</v>
      </c>
      <c r="DA1419">
        <f t="shared" si="212"/>
        <v>1</v>
      </c>
      <c r="DB1419">
        <v>0</v>
      </c>
    </row>
    <row r="1420" spans="1:106" x14ac:dyDescent="0.2">
      <c r="A1420">
        <f>ROW(Source!A567)</f>
        <v>567</v>
      </c>
      <c r="B1420">
        <v>33034105</v>
      </c>
      <c r="C1420">
        <v>33037712</v>
      </c>
      <c r="D1420">
        <v>32521663</v>
      </c>
      <c r="E1420">
        <v>1</v>
      </c>
      <c r="F1420">
        <v>1</v>
      </c>
      <c r="G1420">
        <v>19</v>
      </c>
      <c r="H1420">
        <v>3</v>
      </c>
      <c r="I1420" t="s">
        <v>846</v>
      </c>
      <c r="J1420" t="s">
        <v>847</v>
      </c>
      <c r="K1420" t="s">
        <v>848</v>
      </c>
      <c r="L1420">
        <v>1327</v>
      </c>
      <c r="N1420">
        <v>1005</v>
      </c>
      <c r="O1420" t="s">
        <v>823</v>
      </c>
      <c r="P1420" t="s">
        <v>823</v>
      </c>
      <c r="Q1420">
        <v>1</v>
      </c>
      <c r="W1420">
        <v>0</v>
      </c>
      <c r="X1420">
        <v>603730207</v>
      </c>
      <c r="Y1420">
        <v>49.5</v>
      </c>
      <c r="AA1420">
        <v>207.09</v>
      </c>
      <c r="AB1420">
        <v>0</v>
      </c>
      <c r="AC1420">
        <v>0</v>
      </c>
      <c r="AD1420">
        <v>0</v>
      </c>
      <c r="AE1420">
        <v>207.09</v>
      </c>
      <c r="AF1420">
        <v>0</v>
      </c>
      <c r="AG1420">
        <v>0</v>
      </c>
      <c r="AH1420">
        <v>0</v>
      </c>
      <c r="AI1420">
        <v>1</v>
      </c>
      <c r="AJ1420">
        <v>1</v>
      </c>
      <c r="AK1420">
        <v>1</v>
      </c>
      <c r="AL1420">
        <v>1</v>
      </c>
      <c r="AN1420">
        <v>0</v>
      </c>
      <c r="AO1420">
        <v>1</v>
      </c>
      <c r="AP1420">
        <v>0</v>
      </c>
      <c r="AQ1420">
        <v>0</v>
      </c>
      <c r="AR1420">
        <v>0</v>
      </c>
      <c r="AS1420" t="s">
        <v>3</v>
      </c>
      <c r="AT1420">
        <v>49.5</v>
      </c>
      <c r="AU1420" t="s">
        <v>3</v>
      </c>
      <c r="AV1420">
        <v>0</v>
      </c>
      <c r="AW1420">
        <v>2</v>
      </c>
      <c r="AX1420">
        <v>33037742</v>
      </c>
      <c r="AY1420">
        <v>1</v>
      </c>
      <c r="AZ1420">
        <v>0</v>
      </c>
      <c r="BA1420">
        <v>1349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CX1420">
        <f>Y1420*Source!I567</f>
        <v>2.4487649999999999</v>
      </c>
      <c r="CY1420">
        <f t="shared" si="210"/>
        <v>207.09</v>
      </c>
      <c r="CZ1420">
        <f t="shared" si="211"/>
        <v>207.09</v>
      </c>
      <c r="DA1420">
        <f t="shared" si="212"/>
        <v>1</v>
      </c>
      <c r="DB1420">
        <v>0</v>
      </c>
    </row>
    <row r="1421" spans="1:106" x14ac:dyDescent="0.2">
      <c r="A1421">
        <f>ROW(Source!A570)</f>
        <v>570</v>
      </c>
      <c r="B1421">
        <v>33034105</v>
      </c>
      <c r="C1421">
        <v>33037745</v>
      </c>
      <c r="D1421">
        <v>32505425</v>
      </c>
      <c r="E1421">
        <v>19</v>
      </c>
      <c r="F1421">
        <v>1</v>
      </c>
      <c r="G1421">
        <v>19</v>
      </c>
      <c r="H1421">
        <v>1</v>
      </c>
      <c r="I1421" t="s">
        <v>795</v>
      </c>
      <c r="J1421" t="s">
        <v>3</v>
      </c>
      <c r="K1421" t="s">
        <v>796</v>
      </c>
      <c r="L1421">
        <v>1191</v>
      </c>
      <c r="N1421">
        <v>1013</v>
      </c>
      <c r="O1421" t="s">
        <v>797</v>
      </c>
      <c r="P1421" t="s">
        <v>797</v>
      </c>
      <c r="Q1421">
        <v>1</v>
      </c>
      <c r="W1421">
        <v>0</v>
      </c>
      <c r="X1421">
        <v>476480486</v>
      </c>
      <c r="Y1421">
        <v>36.11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1</v>
      </c>
      <c r="AJ1421">
        <v>1</v>
      </c>
      <c r="AK1421">
        <v>1</v>
      </c>
      <c r="AL1421">
        <v>1</v>
      </c>
      <c r="AN1421">
        <v>0</v>
      </c>
      <c r="AO1421">
        <v>1</v>
      </c>
      <c r="AP1421">
        <v>0</v>
      </c>
      <c r="AQ1421">
        <v>0</v>
      </c>
      <c r="AR1421">
        <v>0</v>
      </c>
      <c r="AS1421" t="s">
        <v>3</v>
      </c>
      <c r="AT1421">
        <v>36.11</v>
      </c>
      <c r="AU1421" t="s">
        <v>3</v>
      </c>
      <c r="AV1421">
        <v>1</v>
      </c>
      <c r="AW1421">
        <v>2</v>
      </c>
      <c r="AX1421">
        <v>33037751</v>
      </c>
      <c r="AY1421">
        <v>1</v>
      </c>
      <c r="AZ1421">
        <v>0</v>
      </c>
      <c r="BA1421">
        <v>1350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CX1421">
        <f>Y1421*Source!I570</f>
        <v>93.745170999999999</v>
      </c>
      <c r="CY1421">
        <f>AD1421</f>
        <v>0</v>
      </c>
      <c r="CZ1421">
        <f>AH1421</f>
        <v>0</v>
      </c>
      <c r="DA1421">
        <f>AL1421</f>
        <v>1</v>
      </c>
      <c r="DB1421">
        <v>0</v>
      </c>
    </row>
    <row r="1422" spans="1:106" x14ac:dyDescent="0.2">
      <c r="A1422">
        <f>ROW(Source!A570)</f>
        <v>570</v>
      </c>
      <c r="B1422">
        <v>33034105</v>
      </c>
      <c r="C1422">
        <v>33037745</v>
      </c>
      <c r="D1422">
        <v>32516754</v>
      </c>
      <c r="E1422">
        <v>1</v>
      </c>
      <c r="F1422">
        <v>1</v>
      </c>
      <c r="G1422">
        <v>19</v>
      </c>
      <c r="H1422">
        <v>2</v>
      </c>
      <c r="I1422" t="s">
        <v>798</v>
      </c>
      <c r="J1422" t="s">
        <v>799</v>
      </c>
      <c r="K1422" t="s">
        <v>800</v>
      </c>
      <c r="L1422">
        <v>1368</v>
      </c>
      <c r="N1422">
        <v>1011</v>
      </c>
      <c r="O1422" t="s">
        <v>801</v>
      </c>
      <c r="P1422" t="s">
        <v>801</v>
      </c>
      <c r="Q1422">
        <v>1</v>
      </c>
      <c r="W1422">
        <v>0</v>
      </c>
      <c r="X1422">
        <v>-1683917449</v>
      </c>
      <c r="Y1422">
        <v>21.91</v>
      </c>
      <c r="AA1422">
        <v>0</v>
      </c>
      <c r="AB1422">
        <v>70.98</v>
      </c>
      <c r="AC1422">
        <v>6.52</v>
      </c>
      <c r="AD1422">
        <v>0</v>
      </c>
      <c r="AE1422">
        <v>0</v>
      </c>
      <c r="AF1422">
        <v>70.98</v>
      </c>
      <c r="AG1422">
        <v>6.52</v>
      </c>
      <c r="AH1422">
        <v>0</v>
      </c>
      <c r="AI1422">
        <v>1</v>
      </c>
      <c r="AJ1422">
        <v>1</v>
      </c>
      <c r="AK1422">
        <v>1</v>
      </c>
      <c r="AL1422">
        <v>1</v>
      </c>
      <c r="AN1422">
        <v>0</v>
      </c>
      <c r="AO1422">
        <v>1</v>
      </c>
      <c r="AP1422">
        <v>0</v>
      </c>
      <c r="AQ1422">
        <v>0</v>
      </c>
      <c r="AR1422">
        <v>0</v>
      </c>
      <c r="AS1422" t="s">
        <v>3</v>
      </c>
      <c r="AT1422">
        <v>21.91</v>
      </c>
      <c r="AU1422" t="s">
        <v>3</v>
      </c>
      <c r="AV1422">
        <v>0</v>
      </c>
      <c r="AW1422">
        <v>2</v>
      </c>
      <c r="AX1422">
        <v>33037752</v>
      </c>
      <c r="AY1422">
        <v>1</v>
      </c>
      <c r="AZ1422">
        <v>0</v>
      </c>
      <c r="BA1422">
        <v>1351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CX1422">
        <f>Y1422*Source!I570</f>
        <v>56.880550999999997</v>
      </c>
      <c r="CY1422">
        <f>AB1422</f>
        <v>70.98</v>
      </c>
      <c r="CZ1422">
        <f>AF1422</f>
        <v>70.98</v>
      </c>
      <c r="DA1422">
        <f>AJ1422</f>
        <v>1</v>
      </c>
      <c r="DB1422">
        <v>0</v>
      </c>
    </row>
    <row r="1423" spans="1:106" x14ac:dyDescent="0.2">
      <c r="A1423">
        <f>ROW(Source!A570)</f>
        <v>570</v>
      </c>
      <c r="B1423">
        <v>33034105</v>
      </c>
      <c r="C1423">
        <v>33037745</v>
      </c>
      <c r="D1423">
        <v>32518977</v>
      </c>
      <c r="E1423">
        <v>1</v>
      </c>
      <c r="F1423">
        <v>1</v>
      </c>
      <c r="G1423">
        <v>19</v>
      </c>
      <c r="H1423">
        <v>3</v>
      </c>
      <c r="I1423" t="s">
        <v>802</v>
      </c>
      <c r="J1423" t="s">
        <v>803</v>
      </c>
      <c r="K1423" t="s">
        <v>804</v>
      </c>
      <c r="L1423">
        <v>1348</v>
      </c>
      <c r="N1423">
        <v>1009</v>
      </c>
      <c r="O1423" t="s">
        <v>19</v>
      </c>
      <c r="P1423" t="s">
        <v>19</v>
      </c>
      <c r="Q1423">
        <v>1000</v>
      </c>
      <c r="W1423">
        <v>0</v>
      </c>
      <c r="X1423">
        <v>-1592467254</v>
      </c>
      <c r="Y1423">
        <v>0.03</v>
      </c>
      <c r="AA1423">
        <v>117442.26</v>
      </c>
      <c r="AB1423">
        <v>0</v>
      </c>
      <c r="AC1423">
        <v>0</v>
      </c>
      <c r="AD1423">
        <v>0</v>
      </c>
      <c r="AE1423">
        <v>117442.26</v>
      </c>
      <c r="AF1423">
        <v>0</v>
      </c>
      <c r="AG1423">
        <v>0</v>
      </c>
      <c r="AH1423">
        <v>0</v>
      </c>
      <c r="AI1423">
        <v>1</v>
      </c>
      <c r="AJ1423">
        <v>1</v>
      </c>
      <c r="AK1423">
        <v>1</v>
      </c>
      <c r="AL1423">
        <v>1</v>
      </c>
      <c r="AN1423">
        <v>0</v>
      </c>
      <c r="AO1423">
        <v>1</v>
      </c>
      <c r="AP1423">
        <v>0</v>
      </c>
      <c r="AQ1423">
        <v>0</v>
      </c>
      <c r="AR1423">
        <v>0</v>
      </c>
      <c r="AS1423" t="s">
        <v>3</v>
      </c>
      <c r="AT1423">
        <v>0.03</v>
      </c>
      <c r="AU1423" t="s">
        <v>3</v>
      </c>
      <c r="AV1423">
        <v>0</v>
      </c>
      <c r="AW1423">
        <v>2</v>
      </c>
      <c r="AX1423">
        <v>33037753</v>
      </c>
      <c r="AY1423">
        <v>1</v>
      </c>
      <c r="AZ1423">
        <v>0</v>
      </c>
      <c r="BA1423">
        <v>1352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CX1423">
        <f>Y1423*Source!I570</f>
        <v>7.7882999999999994E-2</v>
      </c>
      <c r="CY1423">
        <f>AA1423</f>
        <v>117442.26</v>
      </c>
      <c r="CZ1423">
        <f>AE1423</f>
        <v>117442.26</v>
      </c>
      <c r="DA1423">
        <f>AI1423</f>
        <v>1</v>
      </c>
      <c r="DB1423">
        <v>0</v>
      </c>
    </row>
    <row r="1424" spans="1:106" x14ac:dyDescent="0.2">
      <c r="A1424">
        <f>ROW(Source!A570)</f>
        <v>570</v>
      </c>
      <c r="B1424">
        <v>33034105</v>
      </c>
      <c r="C1424">
        <v>33037745</v>
      </c>
      <c r="D1424">
        <v>32520163</v>
      </c>
      <c r="E1424">
        <v>1</v>
      </c>
      <c r="F1424">
        <v>1</v>
      </c>
      <c r="G1424">
        <v>19</v>
      </c>
      <c r="H1424">
        <v>3</v>
      </c>
      <c r="I1424" t="s">
        <v>25</v>
      </c>
      <c r="J1424" t="s">
        <v>27</v>
      </c>
      <c r="K1424" t="s">
        <v>26</v>
      </c>
      <c r="L1424">
        <v>1348</v>
      </c>
      <c r="N1424">
        <v>1009</v>
      </c>
      <c r="O1424" t="s">
        <v>19</v>
      </c>
      <c r="P1424" t="s">
        <v>19</v>
      </c>
      <c r="Q1424">
        <v>1000</v>
      </c>
      <c r="W1424">
        <v>0</v>
      </c>
      <c r="X1424">
        <v>-1467733540</v>
      </c>
      <c r="Y1424">
        <v>1</v>
      </c>
      <c r="AA1424">
        <v>53410.15</v>
      </c>
      <c r="AB1424">
        <v>0</v>
      </c>
      <c r="AC1424">
        <v>0</v>
      </c>
      <c r="AD1424">
        <v>0</v>
      </c>
      <c r="AE1424">
        <v>53410.15</v>
      </c>
      <c r="AF1424">
        <v>0</v>
      </c>
      <c r="AG1424">
        <v>0</v>
      </c>
      <c r="AH1424">
        <v>0</v>
      </c>
      <c r="AI1424">
        <v>1</v>
      </c>
      <c r="AJ1424">
        <v>1</v>
      </c>
      <c r="AK1424">
        <v>1</v>
      </c>
      <c r="AL1424">
        <v>1</v>
      </c>
      <c r="AN1424">
        <v>0</v>
      </c>
      <c r="AO1424">
        <v>1</v>
      </c>
      <c r="AP1424">
        <v>0</v>
      </c>
      <c r="AQ1424">
        <v>0</v>
      </c>
      <c r="AR1424">
        <v>0</v>
      </c>
      <c r="AS1424" t="s">
        <v>3</v>
      </c>
      <c r="AT1424">
        <v>1</v>
      </c>
      <c r="AU1424" t="s">
        <v>3</v>
      </c>
      <c r="AV1424">
        <v>0</v>
      </c>
      <c r="AW1424">
        <v>2</v>
      </c>
      <c r="AX1424">
        <v>33037754</v>
      </c>
      <c r="AY1424">
        <v>1</v>
      </c>
      <c r="AZ1424">
        <v>0</v>
      </c>
      <c r="BA1424">
        <v>1353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CX1424">
        <f>Y1424*Source!I570</f>
        <v>2.5960999999999999</v>
      </c>
      <c r="CY1424">
        <f>AA1424</f>
        <v>53410.15</v>
      </c>
      <c r="CZ1424">
        <f>AE1424</f>
        <v>53410.15</v>
      </c>
      <c r="DA1424">
        <f>AI1424</f>
        <v>1</v>
      </c>
      <c r="DB1424">
        <v>0</v>
      </c>
    </row>
    <row r="1425" spans="1:106" x14ac:dyDescent="0.2">
      <c r="A1425">
        <f>ROW(Source!A570)</f>
        <v>570</v>
      </c>
      <c r="B1425">
        <v>33034105</v>
      </c>
      <c r="C1425">
        <v>33037745</v>
      </c>
      <c r="D1425">
        <v>32520163</v>
      </c>
      <c r="E1425">
        <v>1</v>
      </c>
      <c r="F1425">
        <v>1</v>
      </c>
      <c r="G1425">
        <v>19</v>
      </c>
      <c r="H1425">
        <v>3</v>
      </c>
      <c r="I1425" t="s">
        <v>25</v>
      </c>
      <c r="J1425" t="s">
        <v>27</v>
      </c>
      <c r="K1425" t="s">
        <v>26</v>
      </c>
      <c r="L1425">
        <v>1348</v>
      </c>
      <c r="N1425">
        <v>1009</v>
      </c>
      <c r="O1425" t="s">
        <v>19</v>
      </c>
      <c r="P1425" t="s">
        <v>19</v>
      </c>
      <c r="Q1425">
        <v>1000</v>
      </c>
      <c r="W1425">
        <v>0</v>
      </c>
      <c r="X1425">
        <v>-1467733540</v>
      </c>
      <c r="Y1425">
        <v>-1</v>
      </c>
      <c r="AA1425">
        <v>53410.15</v>
      </c>
      <c r="AB1425">
        <v>0</v>
      </c>
      <c r="AC1425">
        <v>0</v>
      </c>
      <c r="AD1425">
        <v>0</v>
      </c>
      <c r="AE1425">
        <v>53410.15</v>
      </c>
      <c r="AF1425">
        <v>0</v>
      </c>
      <c r="AG1425">
        <v>0</v>
      </c>
      <c r="AH1425">
        <v>0</v>
      </c>
      <c r="AI1425">
        <v>1</v>
      </c>
      <c r="AJ1425">
        <v>1</v>
      </c>
      <c r="AK1425">
        <v>1</v>
      </c>
      <c r="AL1425">
        <v>1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 t="s">
        <v>3</v>
      </c>
      <c r="AT1425">
        <v>-1</v>
      </c>
      <c r="AU1425" t="s">
        <v>3</v>
      </c>
      <c r="AV1425">
        <v>0</v>
      </c>
      <c r="AW1425">
        <v>1</v>
      </c>
      <c r="AX1425">
        <v>-1</v>
      </c>
      <c r="AY1425">
        <v>0</v>
      </c>
      <c r="AZ1425">
        <v>0</v>
      </c>
      <c r="BA1425" t="s">
        <v>3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CX1425">
        <f>Y1425*Source!I570</f>
        <v>-2.5960999999999999</v>
      </c>
      <c r="CY1425">
        <f>AA1425</f>
        <v>53410.15</v>
      </c>
      <c r="CZ1425">
        <f>AE1425</f>
        <v>53410.15</v>
      </c>
      <c r="DA1425">
        <f>AI1425</f>
        <v>1</v>
      </c>
      <c r="DB1425">
        <v>0</v>
      </c>
    </row>
    <row r="1426" spans="1:106" x14ac:dyDescent="0.2">
      <c r="A1426">
        <f>ROW(Source!A572)</f>
        <v>572</v>
      </c>
      <c r="B1426">
        <v>33034105</v>
      </c>
      <c r="C1426">
        <v>33037756</v>
      </c>
      <c r="D1426">
        <v>32505425</v>
      </c>
      <c r="E1426">
        <v>19</v>
      </c>
      <c r="F1426">
        <v>1</v>
      </c>
      <c r="G1426">
        <v>19</v>
      </c>
      <c r="H1426">
        <v>1</v>
      </c>
      <c r="I1426" t="s">
        <v>795</v>
      </c>
      <c r="J1426" t="s">
        <v>3</v>
      </c>
      <c r="K1426" t="s">
        <v>796</v>
      </c>
      <c r="L1426">
        <v>1191</v>
      </c>
      <c r="N1426">
        <v>1013</v>
      </c>
      <c r="O1426" t="s">
        <v>797</v>
      </c>
      <c r="P1426" t="s">
        <v>797</v>
      </c>
      <c r="Q1426">
        <v>1</v>
      </c>
      <c r="W1426">
        <v>0</v>
      </c>
      <c r="X1426">
        <v>476480486</v>
      </c>
      <c r="Y1426">
        <v>453.1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1</v>
      </c>
      <c r="AJ1426">
        <v>1</v>
      </c>
      <c r="AK1426">
        <v>1</v>
      </c>
      <c r="AL1426">
        <v>1</v>
      </c>
      <c r="AN1426">
        <v>0</v>
      </c>
      <c r="AO1426">
        <v>1</v>
      </c>
      <c r="AP1426">
        <v>0</v>
      </c>
      <c r="AQ1426">
        <v>0</v>
      </c>
      <c r="AR1426">
        <v>0</v>
      </c>
      <c r="AS1426" t="s">
        <v>3</v>
      </c>
      <c r="AT1426">
        <v>453.1</v>
      </c>
      <c r="AU1426" t="s">
        <v>3</v>
      </c>
      <c r="AV1426">
        <v>1</v>
      </c>
      <c r="AW1426">
        <v>2</v>
      </c>
      <c r="AX1426">
        <v>33037772</v>
      </c>
      <c r="AY1426">
        <v>1</v>
      </c>
      <c r="AZ1426">
        <v>0</v>
      </c>
      <c r="BA1426">
        <v>1354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CX1426">
        <f>Y1426*Source!I572</f>
        <v>160.12554</v>
      </c>
      <c r="CY1426">
        <f>AD1426</f>
        <v>0</v>
      </c>
      <c r="CZ1426">
        <f>AH1426</f>
        <v>0</v>
      </c>
      <c r="DA1426">
        <f>AL1426</f>
        <v>1</v>
      </c>
      <c r="DB1426">
        <v>0</v>
      </c>
    </row>
    <row r="1427" spans="1:106" x14ac:dyDescent="0.2">
      <c r="A1427">
        <f>ROW(Source!A572)</f>
        <v>572</v>
      </c>
      <c r="B1427">
        <v>33034105</v>
      </c>
      <c r="C1427">
        <v>33037756</v>
      </c>
      <c r="D1427">
        <v>32517073</v>
      </c>
      <c r="E1427">
        <v>1</v>
      </c>
      <c r="F1427">
        <v>1</v>
      </c>
      <c r="G1427">
        <v>19</v>
      </c>
      <c r="H1427">
        <v>2</v>
      </c>
      <c r="I1427" t="s">
        <v>805</v>
      </c>
      <c r="J1427" t="s">
        <v>806</v>
      </c>
      <c r="K1427" t="s">
        <v>807</v>
      </c>
      <c r="L1427">
        <v>1368</v>
      </c>
      <c r="N1427">
        <v>1011</v>
      </c>
      <c r="O1427" t="s">
        <v>801</v>
      </c>
      <c r="P1427" t="s">
        <v>801</v>
      </c>
      <c r="Q1427">
        <v>1</v>
      </c>
      <c r="W1427">
        <v>0</v>
      </c>
      <c r="X1427">
        <v>-865246060</v>
      </c>
      <c r="Y1427">
        <v>1.38</v>
      </c>
      <c r="AA1427">
        <v>0</v>
      </c>
      <c r="AB1427">
        <v>3.37</v>
      </c>
      <c r="AC1427">
        <v>0.85</v>
      </c>
      <c r="AD1427">
        <v>0</v>
      </c>
      <c r="AE1427">
        <v>0</v>
      </c>
      <c r="AF1427">
        <v>3.37</v>
      </c>
      <c r="AG1427">
        <v>0.85</v>
      </c>
      <c r="AH1427">
        <v>0</v>
      </c>
      <c r="AI1427">
        <v>1</v>
      </c>
      <c r="AJ1427">
        <v>1</v>
      </c>
      <c r="AK1427">
        <v>1</v>
      </c>
      <c r="AL1427">
        <v>1</v>
      </c>
      <c r="AN1427">
        <v>0</v>
      </c>
      <c r="AO1427">
        <v>1</v>
      </c>
      <c r="AP1427">
        <v>0</v>
      </c>
      <c r="AQ1427">
        <v>0</v>
      </c>
      <c r="AR1427">
        <v>0</v>
      </c>
      <c r="AS1427" t="s">
        <v>3</v>
      </c>
      <c r="AT1427">
        <v>1.38</v>
      </c>
      <c r="AU1427" t="s">
        <v>3</v>
      </c>
      <c r="AV1427">
        <v>0</v>
      </c>
      <c r="AW1427">
        <v>2</v>
      </c>
      <c r="AX1427">
        <v>33037773</v>
      </c>
      <c r="AY1427">
        <v>1</v>
      </c>
      <c r="AZ1427">
        <v>0</v>
      </c>
      <c r="BA1427">
        <v>1355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CX1427">
        <f>Y1427*Source!I572</f>
        <v>0.48769199999999996</v>
      </c>
      <c r="CY1427">
        <f>AB1427</f>
        <v>3.37</v>
      </c>
      <c r="CZ1427">
        <f>AF1427</f>
        <v>3.37</v>
      </c>
      <c r="DA1427">
        <f>AJ1427</f>
        <v>1</v>
      </c>
      <c r="DB1427">
        <v>0</v>
      </c>
    </row>
    <row r="1428" spans="1:106" x14ac:dyDescent="0.2">
      <c r="A1428">
        <f>ROW(Source!A572)</f>
        <v>572</v>
      </c>
      <c r="B1428">
        <v>33034105</v>
      </c>
      <c r="C1428">
        <v>33037756</v>
      </c>
      <c r="D1428">
        <v>32516433</v>
      </c>
      <c r="E1428">
        <v>1</v>
      </c>
      <c r="F1428">
        <v>1</v>
      </c>
      <c r="G1428">
        <v>19</v>
      </c>
      <c r="H1428">
        <v>2</v>
      </c>
      <c r="I1428" t="s">
        <v>808</v>
      </c>
      <c r="J1428" t="s">
        <v>809</v>
      </c>
      <c r="K1428" t="s">
        <v>810</v>
      </c>
      <c r="L1428">
        <v>1368</v>
      </c>
      <c r="N1428">
        <v>1011</v>
      </c>
      <c r="O1428" t="s">
        <v>801</v>
      </c>
      <c r="P1428" t="s">
        <v>801</v>
      </c>
      <c r="Q1428">
        <v>1</v>
      </c>
      <c r="W1428">
        <v>0</v>
      </c>
      <c r="X1428">
        <v>1483315828</v>
      </c>
      <c r="Y1428">
        <v>0.31</v>
      </c>
      <c r="AA1428">
        <v>0</v>
      </c>
      <c r="AB1428">
        <v>566.44000000000005</v>
      </c>
      <c r="AC1428">
        <v>281.27999999999997</v>
      </c>
      <c r="AD1428">
        <v>0</v>
      </c>
      <c r="AE1428">
        <v>0</v>
      </c>
      <c r="AF1428">
        <v>566.44000000000005</v>
      </c>
      <c r="AG1428">
        <v>281.27999999999997</v>
      </c>
      <c r="AH1428">
        <v>0</v>
      </c>
      <c r="AI1428">
        <v>1</v>
      </c>
      <c r="AJ1428">
        <v>1</v>
      </c>
      <c r="AK1428">
        <v>1</v>
      </c>
      <c r="AL1428">
        <v>1</v>
      </c>
      <c r="AN1428">
        <v>0</v>
      </c>
      <c r="AO1428">
        <v>1</v>
      </c>
      <c r="AP1428">
        <v>0</v>
      </c>
      <c r="AQ1428">
        <v>0</v>
      </c>
      <c r="AR1428">
        <v>0</v>
      </c>
      <c r="AS1428" t="s">
        <v>3</v>
      </c>
      <c r="AT1428">
        <v>0.31</v>
      </c>
      <c r="AU1428" t="s">
        <v>3</v>
      </c>
      <c r="AV1428">
        <v>0</v>
      </c>
      <c r="AW1428">
        <v>2</v>
      </c>
      <c r="AX1428">
        <v>33037774</v>
      </c>
      <c r="AY1428">
        <v>1</v>
      </c>
      <c r="AZ1428">
        <v>0</v>
      </c>
      <c r="BA1428">
        <v>1356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CX1428">
        <f>Y1428*Source!I572</f>
        <v>0.109554</v>
      </c>
      <c r="CY1428">
        <f>AB1428</f>
        <v>566.44000000000005</v>
      </c>
      <c r="CZ1428">
        <f>AF1428</f>
        <v>566.44000000000005</v>
      </c>
      <c r="DA1428">
        <f>AJ1428</f>
        <v>1</v>
      </c>
      <c r="DB1428">
        <v>0</v>
      </c>
    </row>
    <row r="1429" spans="1:106" x14ac:dyDescent="0.2">
      <c r="A1429">
        <f>ROW(Source!A572)</f>
        <v>572</v>
      </c>
      <c r="B1429">
        <v>33034105</v>
      </c>
      <c r="C1429">
        <v>33037756</v>
      </c>
      <c r="D1429">
        <v>32516599</v>
      </c>
      <c r="E1429">
        <v>1</v>
      </c>
      <c r="F1429">
        <v>1</v>
      </c>
      <c r="G1429">
        <v>19</v>
      </c>
      <c r="H1429">
        <v>2</v>
      </c>
      <c r="I1429" t="s">
        <v>811</v>
      </c>
      <c r="J1429" t="s">
        <v>812</v>
      </c>
      <c r="K1429" t="s">
        <v>813</v>
      </c>
      <c r="L1429">
        <v>1368</v>
      </c>
      <c r="N1429">
        <v>1011</v>
      </c>
      <c r="O1429" t="s">
        <v>801</v>
      </c>
      <c r="P1429" t="s">
        <v>801</v>
      </c>
      <c r="Q1429">
        <v>1</v>
      </c>
      <c r="W1429">
        <v>0</v>
      </c>
      <c r="X1429">
        <v>47389749</v>
      </c>
      <c r="Y1429">
        <v>26.25</v>
      </c>
      <c r="AA1429">
        <v>0</v>
      </c>
      <c r="AB1429">
        <v>9.7100000000000009</v>
      </c>
      <c r="AC1429">
        <v>2.25</v>
      </c>
      <c r="AD1429">
        <v>0</v>
      </c>
      <c r="AE1429">
        <v>0</v>
      </c>
      <c r="AF1429">
        <v>9.7100000000000009</v>
      </c>
      <c r="AG1429">
        <v>2.25</v>
      </c>
      <c r="AH1429">
        <v>0</v>
      </c>
      <c r="AI1429">
        <v>1</v>
      </c>
      <c r="AJ1429">
        <v>1</v>
      </c>
      <c r="AK1429">
        <v>1</v>
      </c>
      <c r="AL1429">
        <v>1</v>
      </c>
      <c r="AN1429">
        <v>0</v>
      </c>
      <c r="AO1429">
        <v>1</v>
      </c>
      <c r="AP1429">
        <v>0</v>
      </c>
      <c r="AQ1429">
        <v>0</v>
      </c>
      <c r="AR1429">
        <v>0</v>
      </c>
      <c r="AS1429" t="s">
        <v>3</v>
      </c>
      <c r="AT1429">
        <v>26.25</v>
      </c>
      <c r="AU1429" t="s">
        <v>3</v>
      </c>
      <c r="AV1429">
        <v>0</v>
      </c>
      <c r="AW1429">
        <v>2</v>
      </c>
      <c r="AX1429">
        <v>33037775</v>
      </c>
      <c r="AY1429">
        <v>1</v>
      </c>
      <c r="AZ1429">
        <v>0</v>
      </c>
      <c r="BA1429">
        <v>1357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CX1429">
        <f>Y1429*Source!I572</f>
        <v>9.2767499999999998</v>
      </c>
      <c r="CY1429">
        <f>AB1429</f>
        <v>9.7100000000000009</v>
      </c>
      <c r="CZ1429">
        <f>AF1429</f>
        <v>9.7100000000000009</v>
      </c>
      <c r="DA1429">
        <f>AJ1429</f>
        <v>1</v>
      </c>
      <c r="DB1429">
        <v>0</v>
      </c>
    </row>
    <row r="1430" spans="1:106" x14ac:dyDescent="0.2">
      <c r="A1430">
        <f>ROW(Source!A572)</f>
        <v>572</v>
      </c>
      <c r="B1430">
        <v>33034105</v>
      </c>
      <c r="C1430">
        <v>33037756</v>
      </c>
      <c r="D1430">
        <v>32517836</v>
      </c>
      <c r="E1430">
        <v>1</v>
      </c>
      <c r="F1430">
        <v>1</v>
      </c>
      <c r="G1430">
        <v>19</v>
      </c>
      <c r="H1430">
        <v>3</v>
      </c>
      <c r="I1430" t="s">
        <v>814</v>
      </c>
      <c r="J1430" t="s">
        <v>815</v>
      </c>
      <c r="K1430" t="s">
        <v>816</v>
      </c>
      <c r="L1430">
        <v>1348</v>
      </c>
      <c r="N1430">
        <v>1009</v>
      </c>
      <c r="O1430" t="s">
        <v>19</v>
      </c>
      <c r="P1430" t="s">
        <v>19</v>
      </c>
      <c r="Q1430">
        <v>1000</v>
      </c>
      <c r="W1430">
        <v>0</v>
      </c>
      <c r="X1430">
        <v>1571432467</v>
      </c>
      <c r="Y1430">
        <v>0.04</v>
      </c>
      <c r="AA1430">
        <v>31493.279999999999</v>
      </c>
      <c r="AB1430">
        <v>0</v>
      </c>
      <c r="AC1430">
        <v>0</v>
      </c>
      <c r="AD1430">
        <v>0</v>
      </c>
      <c r="AE1430">
        <v>31493.279999999999</v>
      </c>
      <c r="AF1430">
        <v>0</v>
      </c>
      <c r="AG1430">
        <v>0</v>
      </c>
      <c r="AH1430">
        <v>0</v>
      </c>
      <c r="AI1430">
        <v>1</v>
      </c>
      <c r="AJ1430">
        <v>1</v>
      </c>
      <c r="AK1430">
        <v>1</v>
      </c>
      <c r="AL1430">
        <v>1</v>
      </c>
      <c r="AN1430">
        <v>0</v>
      </c>
      <c r="AO1430">
        <v>1</v>
      </c>
      <c r="AP1430">
        <v>0</v>
      </c>
      <c r="AQ1430">
        <v>0</v>
      </c>
      <c r="AR1430">
        <v>0</v>
      </c>
      <c r="AS1430" t="s">
        <v>3</v>
      </c>
      <c r="AT1430">
        <v>0.04</v>
      </c>
      <c r="AU1430" t="s">
        <v>3</v>
      </c>
      <c r="AV1430">
        <v>0</v>
      </c>
      <c r="AW1430">
        <v>2</v>
      </c>
      <c r="AX1430">
        <v>33037776</v>
      </c>
      <c r="AY1430">
        <v>1</v>
      </c>
      <c r="AZ1430">
        <v>0</v>
      </c>
      <c r="BA1430">
        <v>1358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CX1430">
        <f>Y1430*Source!I572</f>
        <v>1.4135999999999999E-2</v>
      </c>
      <c r="CY1430">
        <f t="shared" ref="CY1430:CY1440" si="213">AA1430</f>
        <v>31493.279999999999</v>
      </c>
      <c r="CZ1430">
        <f t="shared" ref="CZ1430:CZ1440" si="214">AE1430</f>
        <v>31493.279999999999</v>
      </c>
      <c r="DA1430">
        <f t="shared" ref="DA1430:DA1440" si="215">AI1430</f>
        <v>1</v>
      </c>
      <c r="DB1430">
        <v>0</v>
      </c>
    </row>
    <row r="1431" spans="1:106" x14ac:dyDescent="0.2">
      <c r="A1431">
        <f>ROW(Source!A572)</f>
        <v>572</v>
      </c>
      <c r="B1431">
        <v>33034105</v>
      </c>
      <c r="C1431">
        <v>33037756</v>
      </c>
      <c r="D1431">
        <v>32518156</v>
      </c>
      <c r="E1431">
        <v>1</v>
      </c>
      <c r="F1431">
        <v>1</v>
      </c>
      <c r="G1431">
        <v>19</v>
      </c>
      <c r="H1431">
        <v>3</v>
      </c>
      <c r="I1431" t="s">
        <v>817</v>
      </c>
      <c r="J1431" t="s">
        <v>818</v>
      </c>
      <c r="K1431" t="s">
        <v>819</v>
      </c>
      <c r="L1431">
        <v>1348</v>
      </c>
      <c r="N1431">
        <v>1009</v>
      </c>
      <c r="O1431" t="s">
        <v>19</v>
      </c>
      <c r="P1431" t="s">
        <v>19</v>
      </c>
      <c r="Q1431">
        <v>1000</v>
      </c>
      <c r="W1431">
        <v>0</v>
      </c>
      <c r="X1431">
        <v>1574046373</v>
      </c>
      <c r="Y1431">
        <v>3.6999999999999998E-2</v>
      </c>
      <c r="AA1431">
        <v>45454.3</v>
      </c>
      <c r="AB1431">
        <v>0</v>
      </c>
      <c r="AC1431">
        <v>0</v>
      </c>
      <c r="AD1431">
        <v>0</v>
      </c>
      <c r="AE1431">
        <v>45454.3</v>
      </c>
      <c r="AF1431">
        <v>0</v>
      </c>
      <c r="AG1431">
        <v>0</v>
      </c>
      <c r="AH1431">
        <v>0</v>
      </c>
      <c r="AI1431">
        <v>1</v>
      </c>
      <c r="AJ1431">
        <v>1</v>
      </c>
      <c r="AK1431">
        <v>1</v>
      </c>
      <c r="AL1431">
        <v>1</v>
      </c>
      <c r="AN1431">
        <v>0</v>
      </c>
      <c r="AO1431">
        <v>1</v>
      </c>
      <c r="AP1431">
        <v>0</v>
      </c>
      <c r="AQ1431">
        <v>0</v>
      </c>
      <c r="AR1431">
        <v>0</v>
      </c>
      <c r="AS1431" t="s">
        <v>3</v>
      </c>
      <c r="AT1431">
        <v>3.6999999999999998E-2</v>
      </c>
      <c r="AU1431" t="s">
        <v>3</v>
      </c>
      <c r="AV1431">
        <v>0</v>
      </c>
      <c r="AW1431">
        <v>2</v>
      </c>
      <c r="AX1431">
        <v>33037777</v>
      </c>
      <c r="AY1431">
        <v>1</v>
      </c>
      <c r="AZ1431">
        <v>0</v>
      </c>
      <c r="BA1431">
        <v>1359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CX1431">
        <f>Y1431*Source!I572</f>
        <v>1.3075799999999999E-2</v>
      </c>
      <c r="CY1431">
        <f t="shared" si="213"/>
        <v>45454.3</v>
      </c>
      <c r="CZ1431">
        <f t="shared" si="214"/>
        <v>45454.3</v>
      </c>
      <c r="DA1431">
        <f t="shared" si="215"/>
        <v>1</v>
      </c>
      <c r="DB1431">
        <v>0</v>
      </c>
    </row>
    <row r="1432" spans="1:106" x14ac:dyDescent="0.2">
      <c r="A1432">
        <f>ROW(Source!A572)</f>
        <v>572</v>
      </c>
      <c r="B1432">
        <v>33034105</v>
      </c>
      <c r="C1432">
        <v>33037756</v>
      </c>
      <c r="D1432">
        <v>32518894</v>
      </c>
      <c r="E1432">
        <v>1</v>
      </c>
      <c r="F1432">
        <v>1</v>
      </c>
      <c r="G1432">
        <v>19</v>
      </c>
      <c r="H1432">
        <v>3</v>
      </c>
      <c r="I1432" t="s">
        <v>820</v>
      </c>
      <c r="J1432" t="s">
        <v>821</v>
      </c>
      <c r="K1432" t="s">
        <v>822</v>
      </c>
      <c r="L1432">
        <v>1327</v>
      </c>
      <c r="N1432">
        <v>1005</v>
      </c>
      <c r="O1432" t="s">
        <v>823</v>
      </c>
      <c r="P1432" t="s">
        <v>823</v>
      </c>
      <c r="Q1432">
        <v>1</v>
      </c>
      <c r="W1432">
        <v>0</v>
      </c>
      <c r="X1432">
        <v>-1132375348</v>
      </c>
      <c r="Y1432">
        <v>5.6</v>
      </c>
      <c r="AA1432">
        <v>63.78</v>
      </c>
      <c r="AB1432">
        <v>0</v>
      </c>
      <c r="AC1432">
        <v>0</v>
      </c>
      <c r="AD1432">
        <v>0</v>
      </c>
      <c r="AE1432">
        <v>63.78</v>
      </c>
      <c r="AF1432">
        <v>0</v>
      </c>
      <c r="AG1432">
        <v>0</v>
      </c>
      <c r="AH1432">
        <v>0</v>
      </c>
      <c r="AI1432">
        <v>1</v>
      </c>
      <c r="AJ1432">
        <v>1</v>
      </c>
      <c r="AK1432">
        <v>1</v>
      </c>
      <c r="AL1432">
        <v>1</v>
      </c>
      <c r="AN1432">
        <v>0</v>
      </c>
      <c r="AO1432">
        <v>1</v>
      </c>
      <c r="AP1432">
        <v>0</v>
      </c>
      <c r="AQ1432">
        <v>0</v>
      </c>
      <c r="AR1432">
        <v>0</v>
      </c>
      <c r="AS1432" t="s">
        <v>3</v>
      </c>
      <c r="AT1432">
        <v>5.6</v>
      </c>
      <c r="AU1432" t="s">
        <v>3</v>
      </c>
      <c r="AV1432">
        <v>0</v>
      </c>
      <c r="AW1432">
        <v>2</v>
      </c>
      <c r="AX1432">
        <v>33037779</v>
      </c>
      <c r="AY1432">
        <v>1</v>
      </c>
      <c r="AZ1432">
        <v>0</v>
      </c>
      <c r="BA1432">
        <v>1360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CX1432">
        <f>Y1432*Source!I572</f>
        <v>1.9790399999999999</v>
      </c>
      <c r="CY1432">
        <f t="shared" si="213"/>
        <v>63.78</v>
      </c>
      <c r="CZ1432">
        <f t="shared" si="214"/>
        <v>63.78</v>
      </c>
      <c r="DA1432">
        <f t="shared" si="215"/>
        <v>1</v>
      </c>
      <c r="DB1432">
        <v>0</v>
      </c>
    </row>
    <row r="1433" spans="1:106" x14ac:dyDescent="0.2">
      <c r="A1433">
        <f>ROW(Source!A572)</f>
        <v>572</v>
      </c>
      <c r="B1433">
        <v>33034105</v>
      </c>
      <c r="C1433">
        <v>33037756</v>
      </c>
      <c r="D1433">
        <v>32517311</v>
      </c>
      <c r="E1433">
        <v>1</v>
      </c>
      <c r="F1433">
        <v>1</v>
      </c>
      <c r="G1433">
        <v>19</v>
      </c>
      <c r="H1433">
        <v>3</v>
      </c>
      <c r="I1433" t="s">
        <v>824</v>
      </c>
      <c r="J1433" t="s">
        <v>825</v>
      </c>
      <c r="K1433" t="s">
        <v>826</v>
      </c>
      <c r="L1433">
        <v>1348</v>
      </c>
      <c r="N1433">
        <v>1009</v>
      </c>
      <c r="O1433" t="s">
        <v>19</v>
      </c>
      <c r="P1433" t="s">
        <v>19</v>
      </c>
      <c r="Q1433">
        <v>1000</v>
      </c>
      <c r="W1433">
        <v>0</v>
      </c>
      <c r="X1433">
        <v>1471527661</v>
      </c>
      <c r="Y1433">
        <v>0.05</v>
      </c>
      <c r="AA1433">
        <v>4752.91</v>
      </c>
      <c r="AB1433">
        <v>0</v>
      </c>
      <c r="AC1433">
        <v>0</v>
      </c>
      <c r="AD1433">
        <v>0</v>
      </c>
      <c r="AE1433">
        <v>4752.91</v>
      </c>
      <c r="AF1433">
        <v>0</v>
      </c>
      <c r="AG1433">
        <v>0</v>
      </c>
      <c r="AH1433">
        <v>0</v>
      </c>
      <c r="AI1433">
        <v>1</v>
      </c>
      <c r="AJ1433">
        <v>1</v>
      </c>
      <c r="AK1433">
        <v>1</v>
      </c>
      <c r="AL1433">
        <v>1</v>
      </c>
      <c r="AN1433">
        <v>0</v>
      </c>
      <c r="AO1433">
        <v>1</v>
      </c>
      <c r="AP1433">
        <v>0</v>
      </c>
      <c r="AQ1433">
        <v>0</v>
      </c>
      <c r="AR1433">
        <v>0</v>
      </c>
      <c r="AS1433" t="s">
        <v>3</v>
      </c>
      <c r="AT1433">
        <v>0.05</v>
      </c>
      <c r="AU1433" t="s">
        <v>3</v>
      </c>
      <c r="AV1433">
        <v>0</v>
      </c>
      <c r="AW1433">
        <v>2</v>
      </c>
      <c r="AX1433">
        <v>33037778</v>
      </c>
      <c r="AY1433">
        <v>1</v>
      </c>
      <c r="AZ1433">
        <v>0</v>
      </c>
      <c r="BA1433">
        <v>1361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CX1433">
        <f>Y1433*Source!I572</f>
        <v>1.7670000000000002E-2</v>
      </c>
      <c r="CY1433">
        <f t="shared" si="213"/>
        <v>4752.91</v>
      </c>
      <c r="CZ1433">
        <f t="shared" si="214"/>
        <v>4752.91</v>
      </c>
      <c r="DA1433">
        <f t="shared" si="215"/>
        <v>1</v>
      </c>
      <c r="DB1433">
        <v>0</v>
      </c>
    </row>
    <row r="1434" spans="1:106" x14ac:dyDescent="0.2">
      <c r="A1434">
        <f>ROW(Source!A572)</f>
        <v>572</v>
      </c>
      <c r="B1434">
        <v>33034105</v>
      </c>
      <c r="C1434">
        <v>33037756</v>
      </c>
      <c r="D1434">
        <v>32519061</v>
      </c>
      <c r="E1434">
        <v>1</v>
      </c>
      <c r="F1434">
        <v>1</v>
      </c>
      <c r="G1434">
        <v>19</v>
      </c>
      <c r="H1434">
        <v>3</v>
      </c>
      <c r="I1434" t="s">
        <v>827</v>
      </c>
      <c r="J1434" t="s">
        <v>828</v>
      </c>
      <c r="K1434" t="s">
        <v>829</v>
      </c>
      <c r="L1434">
        <v>1339</v>
      </c>
      <c r="N1434">
        <v>1007</v>
      </c>
      <c r="O1434" t="s">
        <v>830</v>
      </c>
      <c r="P1434" t="s">
        <v>830</v>
      </c>
      <c r="Q1434">
        <v>1</v>
      </c>
      <c r="W1434">
        <v>0</v>
      </c>
      <c r="X1434">
        <v>1653821073</v>
      </c>
      <c r="Y1434">
        <v>1.75</v>
      </c>
      <c r="AA1434">
        <v>29.98</v>
      </c>
      <c r="AB1434">
        <v>0</v>
      </c>
      <c r="AC1434">
        <v>0</v>
      </c>
      <c r="AD1434">
        <v>0</v>
      </c>
      <c r="AE1434">
        <v>29.98</v>
      </c>
      <c r="AF1434">
        <v>0</v>
      </c>
      <c r="AG1434">
        <v>0</v>
      </c>
      <c r="AH1434">
        <v>0</v>
      </c>
      <c r="AI1434">
        <v>1</v>
      </c>
      <c r="AJ1434">
        <v>1</v>
      </c>
      <c r="AK1434">
        <v>1</v>
      </c>
      <c r="AL1434">
        <v>1</v>
      </c>
      <c r="AN1434">
        <v>0</v>
      </c>
      <c r="AO1434">
        <v>1</v>
      </c>
      <c r="AP1434">
        <v>0</v>
      </c>
      <c r="AQ1434">
        <v>0</v>
      </c>
      <c r="AR1434">
        <v>0</v>
      </c>
      <c r="AS1434" t="s">
        <v>3</v>
      </c>
      <c r="AT1434">
        <v>1.75</v>
      </c>
      <c r="AU1434" t="s">
        <v>3</v>
      </c>
      <c r="AV1434">
        <v>0</v>
      </c>
      <c r="AW1434">
        <v>2</v>
      </c>
      <c r="AX1434">
        <v>33037780</v>
      </c>
      <c r="AY1434">
        <v>1</v>
      </c>
      <c r="AZ1434">
        <v>0</v>
      </c>
      <c r="BA1434">
        <v>1362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CX1434">
        <f>Y1434*Source!I572</f>
        <v>0.61844999999999994</v>
      </c>
      <c r="CY1434">
        <f t="shared" si="213"/>
        <v>29.98</v>
      </c>
      <c r="CZ1434">
        <f t="shared" si="214"/>
        <v>29.98</v>
      </c>
      <c r="DA1434">
        <f t="shared" si="215"/>
        <v>1</v>
      </c>
      <c r="DB1434">
        <v>0</v>
      </c>
    </row>
    <row r="1435" spans="1:106" x14ac:dyDescent="0.2">
      <c r="A1435">
        <f>ROW(Source!A572)</f>
        <v>572</v>
      </c>
      <c r="B1435">
        <v>33034105</v>
      </c>
      <c r="C1435">
        <v>33037756</v>
      </c>
      <c r="D1435">
        <v>32517740</v>
      </c>
      <c r="E1435">
        <v>1</v>
      </c>
      <c r="F1435">
        <v>1</v>
      </c>
      <c r="G1435">
        <v>19</v>
      </c>
      <c r="H1435">
        <v>3</v>
      </c>
      <c r="I1435" t="s">
        <v>831</v>
      </c>
      <c r="J1435" t="s">
        <v>832</v>
      </c>
      <c r="K1435" t="s">
        <v>833</v>
      </c>
      <c r="L1435">
        <v>1339</v>
      </c>
      <c r="N1435">
        <v>1007</v>
      </c>
      <c r="O1435" t="s">
        <v>830</v>
      </c>
      <c r="P1435" t="s">
        <v>830</v>
      </c>
      <c r="Q1435">
        <v>1</v>
      </c>
      <c r="W1435">
        <v>0</v>
      </c>
      <c r="X1435">
        <v>-86784973</v>
      </c>
      <c r="Y1435">
        <v>0.08</v>
      </c>
      <c r="AA1435">
        <v>4993.7</v>
      </c>
      <c r="AB1435">
        <v>0</v>
      </c>
      <c r="AC1435">
        <v>0</v>
      </c>
      <c r="AD1435">
        <v>0</v>
      </c>
      <c r="AE1435">
        <v>4993.7</v>
      </c>
      <c r="AF1435">
        <v>0</v>
      </c>
      <c r="AG1435">
        <v>0</v>
      </c>
      <c r="AH1435">
        <v>0</v>
      </c>
      <c r="AI1435">
        <v>1</v>
      </c>
      <c r="AJ1435">
        <v>1</v>
      </c>
      <c r="AK1435">
        <v>1</v>
      </c>
      <c r="AL1435">
        <v>1</v>
      </c>
      <c r="AN1435">
        <v>0</v>
      </c>
      <c r="AO1435">
        <v>1</v>
      </c>
      <c r="AP1435">
        <v>0</v>
      </c>
      <c r="AQ1435">
        <v>0</v>
      </c>
      <c r="AR1435">
        <v>0</v>
      </c>
      <c r="AS1435" t="s">
        <v>3</v>
      </c>
      <c r="AT1435">
        <v>0.08</v>
      </c>
      <c r="AU1435" t="s">
        <v>3</v>
      </c>
      <c r="AV1435">
        <v>0</v>
      </c>
      <c r="AW1435">
        <v>2</v>
      </c>
      <c r="AX1435">
        <v>33037781</v>
      </c>
      <c r="AY1435">
        <v>1</v>
      </c>
      <c r="AZ1435">
        <v>0</v>
      </c>
      <c r="BA1435">
        <v>1363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CX1435">
        <f>Y1435*Source!I572</f>
        <v>2.8271999999999999E-2</v>
      </c>
      <c r="CY1435">
        <f t="shared" si="213"/>
        <v>4993.7</v>
      </c>
      <c r="CZ1435">
        <f t="shared" si="214"/>
        <v>4993.7</v>
      </c>
      <c r="DA1435">
        <f t="shared" si="215"/>
        <v>1</v>
      </c>
      <c r="DB1435">
        <v>0</v>
      </c>
    </row>
    <row r="1436" spans="1:106" x14ac:dyDescent="0.2">
      <c r="A1436">
        <f>ROW(Source!A572)</f>
        <v>572</v>
      </c>
      <c r="B1436">
        <v>33034105</v>
      </c>
      <c r="C1436">
        <v>33037756</v>
      </c>
      <c r="D1436">
        <v>32517729</v>
      </c>
      <c r="E1436">
        <v>1</v>
      </c>
      <c r="F1436">
        <v>1</v>
      </c>
      <c r="G1436">
        <v>19</v>
      </c>
      <c r="H1436">
        <v>3</v>
      </c>
      <c r="I1436" t="s">
        <v>834</v>
      </c>
      <c r="J1436" t="s">
        <v>835</v>
      </c>
      <c r="K1436" t="s">
        <v>836</v>
      </c>
      <c r="L1436">
        <v>1339</v>
      </c>
      <c r="N1436">
        <v>1007</v>
      </c>
      <c r="O1436" t="s">
        <v>830</v>
      </c>
      <c r="P1436" t="s">
        <v>830</v>
      </c>
      <c r="Q1436">
        <v>1</v>
      </c>
      <c r="W1436">
        <v>0</v>
      </c>
      <c r="X1436">
        <v>-36459073</v>
      </c>
      <c r="Y1436">
        <v>0.69</v>
      </c>
      <c r="AA1436">
        <v>3762.19</v>
      </c>
      <c r="AB1436">
        <v>0</v>
      </c>
      <c r="AC1436">
        <v>0</v>
      </c>
      <c r="AD1436">
        <v>0</v>
      </c>
      <c r="AE1436">
        <v>3762.19</v>
      </c>
      <c r="AF1436">
        <v>0</v>
      </c>
      <c r="AG1436">
        <v>0</v>
      </c>
      <c r="AH1436">
        <v>0</v>
      </c>
      <c r="AI1436">
        <v>1</v>
      </c>
      <c r="AJ1436">
        <v>1</v>
      </c>
      <c r="AK1436">
        <v>1</v>
      </c>
      <c r="AL1436">
        <v>1</v>
      </c>
      <c r="AN1436">
        <v>0</v>
      </c>
      <c r="AO1436">
        <v>1</v>
      </c>
      <c r="AP1436">
        <v>0</v>
      </c>
      <c r="AQ1436">
        <v>0</v>
      </c>
      <c r="AR1436">
        <v>0</v>
      </c>
      <c r="AS1436" t="s">
        <v>3</v>
      </c>
      <c r="AT1436">
        <v>0.69</v>
      </c>
      <c r="AU1436" t="s">
        <v>3</v>
      </c>
      <c r="AV1436">
        <v>0</v>
      </c>
      <c r="AW1436">
        <v>2</v>
      </c>
      <c r="AX1436">
        <v>33037782</v>
      </c>
      <c r="AY1436">
        <v>1</v>
      </c>
      <c r="AZ1436">
        <v>0</v>
      </c>
      <c r="BA1436">
        <v>1364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CX1436">
        <f>Y1436*Source!I572</f>
        <v>0.24384599999999998</v>
      </c>
      <c r="CY1436">
        <f t="shared" si="213"/>
        <v>3762.19</v>
      </c>
      <c r="CZ1436">
        <f t="shared" si="214"/>
        <v>3762.19</v>
      </c>
      <c r="DA1436">
        <f t="shared" si="215"/>
        <v>1</v>
      </c>
      <c r="DB1436">
        <v>0</v>
      </c>
    </row>
    <row r="1437" spans="1:106" x14ac:dyDescent="0.2">
      <c r="A1437">
        <f>ROW(Source!A572)</f>
        <v>572</v>
      </c>
      <c r="B1437">
        <v>33034105</v>
      </c>
      <c r="C1437">
        <v>33037756</v>
      </c>
      <c r="D1437">
        <v>32517783</v>
      </c>
      <c r="E1437">
        <v>1</v>
      </c>
      <c r="F1437">
        <v>1</v>
      </c>
      <c r="G1437">
        <v>19</v>
      </c>
      <c r="H1437">
        <v>3</v>
      </c>
      <c r="I1437" t="s">
        <v>837</v>
      </c>
      <c r="J1437" t="s">
        <v>838</v>
      </c>
      <c r="K1437" t="s">
        <v>839</v>
      </c>
      <c r="L1437">
        <v>1339</v>
      </c>
      <c r="N1437">
        <v>1007</v>
      </c>
      <c r="O1437" t="s">
        <v>830</v>
      </c>
      <c r="P1437" t="s">
        <v>830</v>
      </c>
      <c r="Q1437">
        <v>1</v>
      </c>
      <c r="W1437">
        <v>0</v>
      </c>
      <c r="X1437">
        <v>-1282603236</v>
      </c>
      <c r="Y1437">
        <v>0.2</v>
      </c>
      <c r="AA1437">
        <v>5631.96</v>
      </c>
      <c r="AB1437">
        <v>0</v>
      </c>
      <c r="AC1437">
        <v>0</v>
      </c>
      <c r="AD1437">
        <v>0</v>
      </c>
      <c r="AE1437">
        <v>5631.96</v>
      </c>
      <c r="AF1437">
        <v>0</v>
      </c>
      <c r="AG1437">
        <v>0</v>
      </c>
      <c r="AH1437">
        <v>0</v>
      </c>
      <c r="AI1437">
        <v>1</v>
      </c>
      <c r="AJ1437">
        <v>1</v>
      </c>
      <c r="AK1437">
        <v>1</v>
      </c>
      <c r="AL1437">
        <v>1</v>
      </c>
      <c r="AN1437">
        <v>0</v>
      </c>
      <c r="AO1437">
        <v>1</v>
      </c>
      <c r="AP1437">
        <v>0</v>
      </c>
      <c r="AQ1437">
        <v>0</v>
      </c>
      <c r="AR1437">
        <v>0</v>
      </c>
      <c r="AS1437" t="s">
        <v>3</v>
      </c>
      <c r="AT1437">
        <v>0.2</v>
      </c>
      <c r="AU1437" t="s">
        <v>3</v>
      </c>
      <c r="AV1437">
        <v>0</v>
      </c>
      <c r="AW1437">
        <v>2</v>
      </c>
      <c r="AX1437">
        <v>33037783</v>
      </c>
      <c r="AY1437">
        <v>1</v>
      </c>
      <c r="AZ1437">
        <v>0</v>
      </c>
      <c r="BA1437">
        <v>1365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CX1437">
        <f>Y1437*Source!I572</f>
        <v>7.0680000000000007E-2</v>
      </c>
      <c r="CY1437">
        <f t="shared" si="213"/>
        <v>5631.96</v>
      </c>
      <c r="CZ1437">
        <f t="shared" si="214"/>
        <v>5631.96</v>
      </c>
      <c r="DA1437">
        <f t="shared" si="215"/>
        <v>1</v>
      </c>
      <c r="DB1437">
        <v>0</v>
      </c>
    </row>
    <row r="1438" spans="1:106" x14ac:dyDescent="0.2">
      <c r="A1438">
        <f>ROW(Source!A572)</f>
        <v>572</v>
      </c>
      <c r="B1438">
        <v>33034105</v>
      </c>
      <c r="C1438">
        <v>33037756</v>
      </c>
      <c r="D1438">
        <v>32517784</v>
      </c>
      <c r="E1438">
        <v>1</v>
      </c>
      <c r="F1438">
        <v>1</v>
      </c>
      <c r="G1438">
        <v>19</v>
      </c>
      <c r="H1438">
        <v>3</v>
      </c>
      <c r="I1438" t="s">
        <v>840</v>
      </c>
      <c r="J1438" t="s">
        <v>841</v>
      </c>
      <c r="K1438" t="s">
        <v>842</v>
      </c>
      <c r="L1438">
        <v>1339</v>
      </c>
      <c r="N1438">
        <v>1007</v>
      </c>
      <c r="O1438" t="s">
        <v>830</v>
      </c>
      <c r="P1438" t="s">
        <v>830</v>
      </c>
      <c r="Q1438">
        <v>1</v>
      </c>
      <c r="W1438">
        <v>0</v>
      </c>
      <c r="X1438">
        <v>966492149</v>
      </c>
      <c r="Y1438">
        <v>0.69</v>
      </c>
      <c r="AA1438">
        <v>5631.96</v>
      </c>
      <c r="AB1438">
        <v>0</v>
      </c>
      <c r="AC1438">
        <v>0</v>
      </c>
      <c r="AD1438">
        <v>0</v>
      </c>
      <c r="AE1438">
        <v>5631.96</v>
      </c>
      <c r="AF1438">
        <v>0</v>
      </c>
      <c r="AG1438">
        <v>0</v>
      </c>
      <c r="AH1438">
        <v>0</v>
      </c>
      <c r="AI1438">
        <v>1</v>
      </c>
      <c r="AJ1438">
        <v>1</v>
      </c>
      <c r="AK1438">
        <v>1</v>
      </c>
      <c r="AL1438">
        <v>1</v>
      </c>
      <c r="AN1438">
        <v>0</v>
      </c>
      <c r="AO1438">
        <v>1</v>
      </c>
      <c r="AP1438">
        <v>0</v>
      </c>
      <c r="AQ1438">
        <v>0</v>
      </c>
      <c r="AR1438">
        <v>0</v>
      </c>
      <c r="AS1438" t="s">
        <v>3</v>
      </c>
      <c r="AT1438">
        <v>0.69</v>
      </c>
      <c r="AU1438" t="s">
        <v>3</v>
      </c>
      <c r="AV1438">
        <v>0</v>
      </c>
      <c r="AW1438">
        <v>2</v>
      </c>
      <c r="AX1438">
        <v>33037784</v>
      </c>
      <c r="AY1438">
        <v>1</v>
      </c>
      <c r="AZ1438">
        <v>0</v>
      </c>
      <c r="BA1438">
        <v>1366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CX1438">
        <f>Y1438*Source!I572</f>
        <v>0.24384599999999998</v>
      </c>
      <c r="CY1438">
        <f t="shared" si="213"/>
        <v>5631.96</v>
      </c>
      <c r="CZ1438">
        <f t="shared" si="214"/>
        <v>5631.96</v>
      </c>
      <c r="DA1438">
        <f t="shared" si="215"/>
        <v>1</v>
      </c>
      <c r="DB1438">
        <v>0</v>
      </c>
    </row>
    <row r="1439" spans="1:106" x14ac:dyDescent="0.2">
      <c r="A1439">
        <f>ROW(Source!A572)</f>
        <v>572</v>
      </c>
      <c r="B1439">
        <v>33034105</v>
      </c>
      <c r="C1439">
        <v>33037756</v>
      </c>
      <c r="D1439">
        <v>32519911</v>
      </c>
      <c r="E1439">
        <v>1</v>
      </c>
      <c r="F1439">
        <v>1</v>
      </c>
      <c r="G1439">
        <v>19</v>
      </c>
      <c r="H1439">
        <v>3</v>
      </c>
      <c r="I1439" t="s">
        <v>843</v>
      </c>
      <c r="J1439" t="s">
        <v>844</v>
      </c>
      <c r="K1439" t="s">
        <v>845</v>
      </c>
      <c r="L1439">
        <v>1339</v>
      </c>
      <c r="N1439">
        <v>1007</v>
      </c>
      <c r="O1439" t="s">
        <v>830</v>
      </c>
      <c r="P1439" t="s">
        <v>830</v>
      </c>
      <c r="Q1439">
        <v>1</v>
      </c>
      <c r="W1439">
        <v>0</v>
      </c>
      <c r="X1439">
        <v>-1613524913</v>
      </c>
      <c r="Y1439">
        <v>102</v>
      </c>
      <c r="AA1439">
        <v>3195.93</v>
      </c>
      <c r="AB1439">
        <v>0</v>
      </c>
      <c r="AC1439">
        <v>0</v>
      </c>
      <c r="AD1439">
        <v>0</v>
      </c>
      <c r="AE1439">
        <v>3195.93</v>
      </c>
      <c r="AF1439">
        <v>0</v>
      </c>
      <c r="AG1439">
        <v>0</v>
      </c>
      <c r="AH1439">
        <v>0</v>
      </c>
      <c r="AI1439">
        <v>1</v>
      </c>
      <c r="AJ1439">
        <v>1</v>
      </c>
      <c r="AK1439">
        <v>1</v>
      </c>
      <c r="AL1439">
        <v>1</v>
      </c>
      <c r="AN1439">
        <v>0</v>
      </c>
      <c r="AO1439">
        <v>1</v>
      </c>
      <c r="AP1439">
        <v>0</v>
      </c>
      <c r="AQ1439">
        <v>0</v>
      </c>
      <c r="AR1439">
        <v>0</v>
      </c>
      <c r="AS1439" t="s">
        <v>3</v>
      </c>
      <c r="AT1439">
        <v>102</v>
      </c>
      <c r="AU1439" t="s">
        <v>3</v>
      </c>
      <c r="AV1439">
        <v>0</v>
      </c>
      <c r="AW1439">
        <v>2</v>
      </c>
      <c r="AX1439">
        <v>33037785</v>
      </c>
      <c r="AY1439">
        <v>1</v>
      </c>
      <c r="AZ1439">
        <v>0</v>
      </c>
      <c r="BA1439">
        <v>1367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CX1439">
        <f>Y1439*Source!I572</f>
        <v>36.046799999999998</v>
      </c>
      <c r="CY1439">
        <f t="shared" si="213"/>
        <v>3195.93</v>
      </c>
      <c r="CZ1439">
        <f t="shared" si="214"/>
        <v>3195.93</v>
      </c>
      <c r="DA1439">
        <f t="shared" si="215"/>
        <v>1</v>
      </c>
      <c r="DB1439">
        <v>0</v>
      </c>
    </row>
    <row r="1440" spans="1:106" x14ac:dyDescent="0.2">
      <c r="A1440">
        <f>ROW(Source!A572)</f>
        <v>572</v>
      </c>
      <c r="B1440">
        <v>33034105</v>
      </c>
      <c r="C1440">
        <v>33037756</v>
      </c>
      <c r="D1440">
        <v>32521663</v>
      </c>
      <c r="E1440">
        <v>1</v>
      </c>
      <c r="F1440">
        <v>1</v>
      </c>
      <c r="G1440">
        <v>19</v>
      </c>
      <c r="H1440">
        <v>3</v>
      </c>
      <c r="I1440" t="s">
        <v>846</v>
      </c>
      <c r="J1440" t="s">
        <v>847</v>
      </c>
      <c r="K1440" t="s">
        <v>848</v>
      </c>
      <c r="L1440">
        <v>1327</v>
      </c>
      <c r="N1440">
        <v>1005</v>
      </c>
      <c r="O1440" t="s">
        <v>823</v>
      </c>
      <c r="P1440" t="s">
        <v>823</v>
      </c>
      <c r="Q1440">
        <v>1</v>
      </c>
      <c r="W1440">
        <v>0</v>
      </c>
      <c r="X1440">
        <v>603730207</v>
      </c>
      <c r="Y1440">
        <v>49.5</v>
      </c>
      <c r="AA1440">
        <v>207.09</v>
      </c>
      <c r="AB1440">
        <v>0</v>
      </c>
      <c r="AC1440">
        <v>0</v>
      </c>
      <c r="AD1440">
        <v>0</v>
      </c>
      <c r="AE1440">
        <v>207.09</v>
      </c>
      <c r="AF1440">
        <v>0</v>
      </c>
      <c r="AG1440">
        <v>0</v>
      </c>
      <c r="AH1440">
        <v>0</v>
      </c>
      <c r="AI1440">
        <v>1</v>
      </c>
      <c r="AJ1440">
        <v>1</v>
      </c>
      <c r="AK1440">
        <v>1</v>
      </c>
      <c r="AL1440">
        <v>1</v>
      </c>
      <c r="AN1440">
        <v>0</v>
      </c>
      <c r="AO1440">
        <v>1</v>
      </c>
      <c r="AP1440">
        <v>0</v>
      </c>
      <c r="AQ1440">
        <v>0</v>
      </c>
      <c r="AR1440">
        <v>0</v>
      </c>
      <c r="AS1440" t="s">
        <v>3</v>
      </c>
      <c r="AT1440">
        <v>49.5</v>
      </c>
      <c r="AU1440" t="s">
        <v>3</v>
      </c>
      <c r="AV1440">
        <v>0</v>
      </c>
      <c r="AW1440">
        <v>2</v>
      </c>
      <c r="AX1440">
        <v>33037786</v>
      </c>
      <c r="AY1440">
        <v>1</v>
      </c>
      <c r="AZ1440">
        <v>0</v>
      </c>
      <c r="BA1440">
        <v>1368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CX1440">
        <f>Y1440*Source!I572</f>
        <v>17.493299999999998</v>
      </c>
      <c r="CY1440">
        <f t="shared" si="213"/>
        <v>207.09</v>
      </c>
      <c r="CZ1440">
        <f t="shared" si="214"/>
        <v>207.09</v>
      </c>
      <c r="DA1440">
        <f t="shared" si="215"/>
        <v>1</v>
      </c>
      <c r="DB1440">
        <v>0</v>
      </c>
    </row>
    <row r="1441" spans="1:106" x14ac:dyDescent="0.2">
      <c r="A1441">
        <f>ROW(Source!A575)</f>
        <v>575</v>
      </c>
      <c r="B1441">
        <v>33034105</v>
      </c>
      <c r="C1441">
        <v>33037789</v>
      </c>
      <c r="D1441">
        <v>32505425</v>
      </c>
      <c r="E1441">
        <v>19</v>
      </c>
      <c r="F1441">
        <v>1</v>
      </c>
      <c r="G1441">
        <v>19</v>
      </c>
      <c r="H1441">
        <v>1</v>
      </c>
      <c r="I1441" t="s">
        <v>795</v>
      </c>
      <c r="J1441" t="s">
        <v>3</v>
      </c>
      <c r="K1441" t="s">
        <v>796</v>
      </c>
      <c r="L1441">
        <v>1191</v>
      </c>
      <c r="N1441">
        <v>1013</v>
      </c>
      <c r="O1441" t="s">
        <v>797</v>
      </c>
      <c r="P1441" t="s">
        <v>797</v>
      </c>
      <c r="Q1441">
        <v>1</v>
      </c>
      <c r="W1441">
        <v>0</v>
      </c>
      <c r="X1441">
        <v>476480486</v>
      </c>
      <c r="Y1441">
        <v>36.11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1</v>
      </c>
      <c r="AJ1441">
        <v>1</v>
      </c>
      <c r="AK1441">
        <v>1</v>
      </c>
      <c r="AL1441">
        <v>1</v>
      </c>
      <c r="AN1441">
        <v>0</v>
      </c>
      <c r="AO1441">
        <v>1</v>
      </c>
      <c r="AP1441">
        <v>0</v>
      </c>
      <c r="AQ1441">
        <v>0</v>
      </c>
      <c r="AR1441">
        <v>0</v>
      </c>
      <c r="AS1441" t="s">
        <v>3</v>
      </c>
      <c r="AT1441">
        <v>36.11</v>
      </c>
      <c r="AU1441" t="s">
        <v>3</v>
      </c>
      <c r="AV1441">
        <v>1</v>
      </c>
      <c r="AW1441">
        <v>2</v>
      </c>
      <c r="AX1441">
        <v>33037795</v>
      </c>
      <c r="AY1441">
        <v>1</v>
      </c>
      <c r="AZ1441">
        <v>0</v>
      </c>
      <c r="BA1441">
        <v>1369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CX1441">
        <f>Y1441*Source!I575</f>
        <v>6.2289749999999993</v>
      </c>
      <c r="CY1441">
        <f>AD1441</f>
        <v>0</v>
      </c>
      <c r="CZ1441">
        <f>AH1441</f>
        <v>0</v>
      </c>
      <c r="DA1441">
        <f>AL1441</f>
        <v>1</v>
      </c>
      <c r="DB1441">
        <v>0</v>
      </c>
    </row>
    <row r="1442" spans="1:106" x14ac:dyDescent="0.2">
      <c r="A1442">
        <f>ROW(Source!A575)</f>
        <v>575</v>
      </c>
      <c r="B1442">
        <v>33034105</v>
      </c>
      <c r="C1442">
        <v>33037789</v>
      </c>
      <c r="D1442">
        <v>32516754</v>
      </c>
      <c r="E1442">
        <v>1</v>
      </c>
      <c r="F1442">
        <v>1</v>
      </c>
      <c r="G1442">
        <v>19</v>
      </c>
      <c r="H1442">
        <v>2</v>
      </c>
      <c r="I1442" t="s">
        <v>798</v>
      </c>
      <c r="J1442" t="s">
        <v>799</v>
      </c>
      <c r="K1442" t="s">
        <v>800</v>
      </c>
      <c r="L1442">
        <v>1368</v>
      </c>
      <c r="N1442">
        <v>1011</v>
      </c>
      <c r="O1442" t="s">
        <v>801</v>
      </c>
      <c r="P1442" t="s">
        <v>801</v>
      </c>
      <c r="Q1442">
        <v>1</v>
      </c>
      <c r="W1442">
        <v>0</v>
      </c>
      <c r="X1442">
        <v>-1683917449</v>
      </c>
      <c r="Y1442">
        <v>21.91</v>
      </c>
      <c r="AA1442">
        <v>0</v>
      </c>
      <c r="AB1442">
        <v>70.98</v>
      </c>
      <c r="AC1442">
        <v>6.52</v>
      </c>
      <c r="AD1442">
        <v>0</v>
      </c>
      <c r="AE1442">
        <v>0</v>
      </c>
      <c r="AF1442">
        <v>70.98</v>
      </c>
      <c r="AG1442">
        <v>6.52</v>
      </c>
      <c r="AH1442">
        <v>0</v>
      </c>
      <c r="AI1442">
        <v>1</v>
      </c>
      <c r="AJ1442">
        <v>1</v>
      </c>
      <c r="AK1442">
        <v>1</v>
      </c>
      <c r="AL1442">
        <v>1</v>
      </c>
      <c r="AN1442">
        <v>0</v>
      </c>
      <c r="AO1442">
        <v>1</v>
      </c>
      <c r="AP1442">
        <v>0</v>
      </c>
      <c r="AQ1442">
        <v>0</v>
      </c>
      <c r="AR1442">
        <v>0</v>
      </c>
      <c r="AS1442" t="s">
        <v>3</v>
      </c>
      <c r="AT1442">
        <v>21.91</v>
      </c>
      <c r="AU1442" t="s">
        <v>3</v>
      </c>
      <c r="AV1442">
        <v>0</v>
      </c>
      <c r="AW1442">
        <v>2</v>
      </c>
      <c r="AX1442">
        <v>33037796</v>
      </c>
      <c r="AY1442">
        <v>1</v>
      </c>
      <c r="AZ1442">
        <v>0</v>
      </c>
      <c r="BA1442">
        <v>1370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CX1442">
        <f>Y1442*Source!I575</f>
        <v>3.7794749999999997</v>
      </c>
      <c r="CY1442">
        <f>AB1442</f>
        <v>70.98</v>
      </c>
      <c r="CZ1442">
        <f>AF1442</f>
        <v>70.98</v>
      </c>
      <c r="DA1442">
        <f>AJ1442</f>
        <v>1</v>
      </c>
      <c r="DB1442">
        <v>0</v>
      </c>
    </row>
    <row r="1443" spans="1:106" x14ac:dyDescent="0.2">
      <c r="A1443">
        <f>ROW(Source!A575)</f>
        <v>575</v>
      </c>
      <c r="B1443">
        <v>33034105</v>
      </c>
      <c r="C1443">
        <v>33037789</v>
      </c>
      <c r="D1443">
        <v>32518977</v>
      </c>
      <c r="E1443">
        <v>1</v>
      </c>
      <c r="F1443">
        <v>1</v>
      </c>
      <c r="G1443">
        <v>19</v>
      </c>
      <c r="H1443">
        <v>3</v>
      </c>
      <c r="I1443" t="s">
        <v>802</v>
      </c>
      <c r="J1443" t="s">
        <v>803</v>
      </c>
      <c r="K1443" t="s">
        <v>804</v>
      </c>
      <c r="L1443">
        <v>1348</v>
      </c>
      <c r="N1443">
        <v>1009</v>
      </c>
      <c r="O1443" t="s">
        <v>19</v>
      </c>
      <c r="P1443" t="s">
        <v>19</v>
      </c>
      <c r="Q1443">
        <v>1000</v>
      </c>
      <c r="W1443">
        <v>0</v>
      </c>
      <c r="X1443">
        <v>-1592467254</v>
      </c>
      <c r="Y1443">
        <v>0.03</v>
      </c>
      <c r="AA1443">
        <v>117442.26</v>
      </c>
      <c r="AB1443">
        <v>0</v>
      </c>
      <c r="AC1443">
        <v>0</v>
      </c>
      <c r="AD1443">
        <v>0</v>
      </c>
      <c r="AE1443">
        <v>117442.26</v>
      </c>
      <c r="AF1443">
        <v>0</v>
      </c>
      <c r="AG1443">
        <v>0</v>
      </c>
      <c r="AH1443">
        <v>0</v>
      </c>
      <c r="AI1443">
        <v>1</v>
      </c>
      <c r="AJ1443">
        <v>1</v>
      </c>
      <c r="AK1443">
        <v>1</v>
      </c>
      <c r="AL1443">
        <v>1</v>
      </c>
      <c r="AN1443">
        <v>0</v>
      </c>
      <c r="AO1443">
        <v>1</v>
      </c>
      <c r="AP1443">
        <v>0</v>
      </c>
      <c r="AQ1443">
        <v>0</v>
      </c>
      <c r="AR1443">
        <v>0</v>
      </c>
      <c r="AS1443" t="s">
        <v>3</v>
      </c>
      <c r="AT1443">
        <v>0.03</v>
      </c>
      <c r="AU1443" t="s">
        <v>3</v>
      </c>
      <c r="AV1443">
        <v>0</v>
      </c>
      <c r="AW1443">
        <v>2</v>
      </c>
      <c r="AX1443">
        <v>33037797</v>
      </c>
      <c r="AY1443">
        <v>1</v>
      </c>
      <c r="AZ1443">
        <v>0</v>
      </c>
      <c r="BA1443">
        <v>1371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CX1443">
        <f>Y1443*Source!I575</f>
        <v>5.174999999999999E-3</v>
      </c>
      <c r="CY1443">
        <f>AA1443</f>
        <v>117442.26</v>
      </c>
      <c r="CZ1443">
        <f>AE1443</f>
        <v>117442.26</v>
      </c>
      <c r="DA1443">
        <f>AI1443</f>
        <v>1</v>
      </c>
      <c r="DB1443">
        <v>0</v>
      </c>
    </row>
    <row r="1444" spans="1:106" x14ac:dyDescent="0.2">
      <c r="A1444">
        <f>ROW(Source!A575)</f>
        <v>575</v>
      </c>
      <c r="B1444">
        <v>33034105</v>
      </c>
      <c r="C1444">
        <v>33037789</v>
      </c>
      <c r="D1444">
        <v>32520163</v>
      </c>
      <c r="E1444">
        <v>1</v>
      </c>
      <c r="F1444">
        <v>1</v>
      </c>
      <c r="G1444">
        <v>19</v>
      </c>
      <c r="H1444">
        <v>3</v>
      </c>
      <c r="I1444" t="s">
        <v>25</v>
      </c>
      <c r="J1444" t="s">
        <v>27</v>
      </c>
      <c r="K1444" t="s">
        <v>26</v>
      </c>
      <c r="L1444">
        <v>1348</v>
      </c>
      <c r="N1444">
        <v>1009</v>
      </c>
      <c r="O1444" t="s">
        <v>19</v>
      </c>
      <c r="P1444" t="s">
        <v>19</v>
      </c>
      <c r="Q1444">
        <v>1000</v>
      </c>
      <c r="W1444">
        <v>0</v>
      </c>
      <c r="X1444">
        <v>-1467733540</v>
      </c>
      <c r="Y1444">
        <v>1</v>
      </c>
      <c r="AA1444">
        <v>53410.15</v>
      </c>
      <c r="AB1444">
        <v>0</v>
      </c>
      <c r="AC1444">
        <v>0</v>
      </c>
      <c r="AD1444">
        <v>0</v>
      </c>
      <c r="AE1444">
        <v>53410.15</v>
      </c>
      <c r="AF1444">
        <v>0</v>
      </c>
      <c r="AG1444">
        <v>0</v>
      </c>
      <c r="AH1444">
        <v>0</v>
      </c>
      <c r="AI1444">
        <v>1</v>
      </c>
      <c r="AJ1444">
        <v>1</v>
      </c>
      <c r="AK1444">
        <v>1</v>
      </c>
      <c r="AL1444">
        <v>1</v>
      </c>
      <c r="AN1444">
        <v>0</v>
      </c>
      <c r="AO1444">
        <v>1</v>
      </c>
      <c r="AP1444">
        <v>0</v>
      </c>
      <c r="AQ1444">
        <v>0</v>
      </c>
      <c r="AR1444">
        <v>0</v>
      </c>
      <c r="AS1444" t="s">
        <v>3</v>
      </c>
      <c r="AT1444">
        <v>1</v>
      </c>
      <c r="AU1444" t="s">
        <v>3</v>
      </c>
      <c r="AV1444">
        <v>0</v>
      </c>
      <c r="AW1444">
        <v>2</v>
      </c>
      <c r="AX1444">
        <v>33037798</v>
      </c>
      <c r="AY1444">
        <v>1</v>
      </c>
      <c r="AZ1444">
        <v>0</v>
      </c>
      <c r="BA1444">
        <v>1372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CX1444">
        <f>Y1444*Source!I575</f>
        <v>0.17249999999999999</v>
      </c>
      <c r="CY1444">
        <f>AA1444</f>
        <v>53410.15</v>
      </c>
      <c r="CZ1444">
        <f>AE1444</f>
        <v>53410.15</v>
      </c>
      <c r="DA1444">
        <f>AI1444</f>
        <v>1</v>
      </c>
      <c r="DB1444">
        <v>0</v>
      </c>
    </row>
    <row r="1445" spans="1:106" x14ac:dyDescent="0.2">
      <c r="A1445">
        <f>ROW(Source!A575)</f>
        <v>575</v>
      </c>
      <c r="B1445">
        <v>33034105</v>
      </c>
      <c r="C1445">
        <v>33037789</v>
      </c>
      <c r="D1445">
        <v>32520163</v>
      </c>
      <c r="E1445">
        <v>1</v>
      </c>
      <c r="F1445">
        <v>1</v>
      </c>
      <c r="G1445">
        <v>19</v>
      </c>
      <c r="H1445">
        <v>3</v>
      </c>
      <c r="I1445" t="s">
        <v>25</v>
      </c>
      <c r="J1445" t="s">
        <v>27</v>
      </c>
      <c r="K1445" t="s">
        <v>26</v>
      </c>
      <c r="L1445">
        <v>1348</v>
      </c>
      <c r="N1445">
        <v>1009</v>
      </c>
      <c r="O1445" t="s">
        <v>19</v>
      </c>
      <c r="P1445" t="s">
        <v>19</v>
      </c>
      <c r="Q1445">
        <v>1000</v>
      </c>
      <c r="W1445">
        <v>0</v>
      </c>
      <c r="X1445">
        <v>-1467733540</v>
      </c>
      <c r="Y1445">
        <v>-1</v>
      </c>
      <c r="AA1445">
        <v>53410.15</v>
      </c>
      <c r="AB1445">
        <v>0</v>
      </c>
      <c r="AC1445">
        <v>0</v>
      </c>
      <c r="AD1445">
        <v>0</v>
      </c>
      <c r="AE1445">
        <v>53410.15</v>
      </c>
      <c r="AF1445">
        <v>0</v>
      </c>
      <c r="AG1445">
        <v>0</v>
      </c>
      <c r="AH1445">
        <v>0</v>
      </c>
      <c r="AI1445">
        <v>1</v>
      </c>
      <c r="AJ1445">
        <v>1</v>
      </c>
      <c r="AK1445">
        <v>1</v>
      </c>
      <c r="AL1445">
        <v>1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 t="s">
        <v>3</v>
      </c>
      <c r="AT1445">
        <v>-1</v>
      </c>
      <c r="AU1445" t="s">
        <v>3</v>
      </c>
      <c r="AV1445">
        <v>0</v>
      </c>
      <c r="AW1445">
        <v>1</v>
      </c>
      <c r="AX1445">
        <v>-1</v>
      </c>
      <c r="AY1445">
        <v>0</v>
      </c>
      <c r="AZ1445">
        <v>0</v>
      </c>
      <c r="BA1445" t="s">
        <v>3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CX1445">
        <f>Y1445*Source!I575</f>
        <v>-0.17249999999999999</v>
      </c>
      <c r="CY1445">
        <f>AA1445</f>
        <v>53410.15</v>
      </c>
      <c r="CZ1445">
        <f>AE1445</f>
        <v>53410.15</v>
      </c>
      <c r="DA1445">
        <f>AI1445</f>
        <v>1</v>
      </c>
      <c r="DB1445">
        <v>0</v>
      </c>
    </row>
    <row r="1446" spans="1:106" x14ac:dyDescent="0.2">
      <c r="A1446">
        <f>ROW(Source!A577)</f>
        <v>577</v>
      </c>
      <c r="B1446">
        <v>33034105</v>
      </c>
      <c r="C1446">
        <v>33037800</v>
      </c>
      <c r="D1446">
        <v>32505425</v>
      </c>
      <c r="E1446">
        <v>19</v>
      </c>
      <c r="F1446">
        <v>1</v>
      </c>
      <c r="G1446">
        <v>19</v>
      </c>
      <c r="H1446">
        <v>1</v>
      </c>
      <c r="I1446" t="s">
        <v>795</v>
      </c>
      <c r="J1446" t="s">
        <v>3</v>
      </c>
      <c r="K1446" t="s">
        <v>796</v>
      </c>
      <c r="L1446">
        <v>1191</v>
      </c>
      <c r="N1446">
        <v>1013</v>
      </c>
      <c r="O1446" t="s">
        <v>797</v>
      </c>
      <c r="P1446" t="s">
        <v>797</v>
      </c>
      <c r="Q1446">
        <v>1</v>
      </c>
      <c r="W1446">
        <v>0</v>
      </c>
      <c r="X1446">
        <v>476480486</v>
      </c>
      <c r="Y1446">
        <v>453.1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1</v>
      </c>
      <c r="AJ1446">
        <v>1</v>
      </c>
      <c r="AK1446">
        <v>1</v>
      </c>
      <c r="AL1446">
        <v>1</v>
      </c>
      <c r="AN1446">
        <v>0</v>
      </c>
      <c r="AO1446">
        <v>1</v>
      </c>
      <c r="AP1446">
        <v>0</v>
      </c>
      <c r="AQ1446">
        <v>0</v>
      </c>
      <c r="AR1446">
        <v>0</v>
      </c>
      <c r="AS1446" t="s">
        <v>3</v>
      </c>
      <c r="AT1446">
        <v>453.1</v>
      </c>
      <c r="AU1446" t="s">
        <v>3</v>
      </c>
      <c r="AV1446">
        <v>1</v>
      </c>
      <c r="AW1446">
        <v>2</v>
      </c>
      <c r="AX1446">
        <v>33037816</v>
      </c>
      <c r="AY1446">
        <v>1</v>
      </c>
      <c r="AZ1446">
        <v>0</v>
      </c>
      <c r="BA1446">
        <v>1373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CX1446">
        <f>Y1446*Source!I577</f>
        <v>10.64785</v>
      </c>
      <c r="CY1446">
        <f>AD1446</f>
        <v>0</v>
      </c>
      <c r="CZ1446">
        <f>AH1446</f>
        <v>0</v>
      </c>
      <c r="DA1446">
        <f>AL1446</f>
        <v>1</v>
      </c>
      <c r="DB1446">
        <v>0</v>
      </c>
    </row>
    <row r="1447" spans="1:106" x14ac:dyDescent="0.2">
      <c r="A1447">
        <f>ROW(Source!A577)</f>
        <v>577</v>
      </c>
      <c r="B1447">
        <v>33034105</v>
      </c>
      <c r="C1447">
        <v>33037800</v>
      </c>
      <c r="D1447">
        <v>32517073</v>
      </c>
      <c r="E1447">
        <v>1</v>
      </c>
      <c r="F1447">
        <v>1</v>
      </c>
      <c r="G1447">
        <v>19</v>
      </c>
      <c r="H1447">
        <v>2</v>
      </c>
      <c r="I1447" t="s">
        <v>805</v>
      </c>
      <c r="J1447" t="s">
        <v>806</v>
      </c>
      <c r="K1447" t="s">
        <v>807</v>
      </c>
      <c r="L1447">
        <v>1368</v>
      </c>
      <c r="N1447">
        <v>1011</v>
      </c>
      <c r="O1447" t="s">
        <v>801</v>
      </c>
      <c r="P1447" t="s">
        <v>801</v>
      </c>
      <c r="Q1447">
        <v>1</v>
      </c>
      <c r="W1447">
        <v>0</v>
      </c>
      <c r="X1447">
        <v>-865246060</v>
      </c>
      <c r="Y1447">
        <v>1.38</v>
      </c>
      <c r="AA1447">
        <v>0</v>
      </c>
      <c r="AB1447">
        <v>3.37</v>
      </c>
      <c r="AC1447">
        <v>0.85</v>
      </c>
      <c r="AD1447">
        <v>0</v>
      </c>
      <c r="AE1447">
        <v>0</v>
      </c>
      <c r="AF1447">
        <v>3.37</v>
      </c>
      <c r="AG1447">
        <v>0.85</v>
      </c>
      <c r="AH1447">
        <v>0</v>
      </c>
      <c r="AI1447">
        <v>1</v>
      </c>
      <c r="AJ1447">
        <v>1</v>
      </c>
      <c r="AK1447">
        <v>1</v>
      </c>
      <c r="AL1447">
        <v>1</v>
      </c>
      <c r="AN1447">
        <v>0</v>
      </c>
      <c r="AO1447">
        <v>1</v>
      </c>
      <c r="AP1447">
        <v>0</v>
      </c>
      <c r="AQ1447">
        <v>0</v>
      </c>
      <c r="AR1447">
        <v>0</v>
      </c>
      <c r="AS1447" t="s">
        <v>3</v>
      </c>
      <c r="AT1447">
        <v>1.38</v>
      </c>
      <c r="AU1447" t="s">
        <v>3</v>
      </c>
      <c r="AV1447">
        <v>0</v>
      </c>
      <c r="AW1447">
        <v>2</v>
      </c>
      <c r="AX1447">
        <v>33037817</v>
      </c>
      <c r="AY1447">
        <v>1</v>
      </c>
      <c r="AZ1447">
        <v>0</v>
      </c>
      <c r="BA1447">
        <v>1374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CX1447">
        <f>Y1447*Source!I577</f>
        <v>3.243E-2</v>
      </c>
      <c r="CY1447">
        <f>AB1447</f>
        <v>3.37</v>
      </c>
      <c r="CZ1447">
        <f>AF1447</f>
        <v>3.37</v>
      </c>
      <c r="DA1447">
        <f>AJ1447</f>
        <v>1</v>
      </c>
      <c r="DB1447">
        <v>0</v>
      </c>
    </row>
    <row r="1448" spans="1:106" x14ac:dyDescent="0.2">
      <c r="A1448">
        <f>ROW(Source!A577)</f>
        <v>577</v>
      </c>
      <c r="B1448">
        <v>33034105</v>
      </c>
      <c r="C1448">
        <v>33037800</v>
      </c>
      <c r="D1448">
        <v>32516433</v>
      </c>
      <c r="E1448">
        <v>1</v>
      </c>
      <c r="F1448">
        <v>1</v>
      </c>
      <c r="G1448">
        <v>19</v>
      </c>
      <c r="H1448">
        <v>2</v>
      </c>
      <c r="I1448" t="s">
        <v>808</v>
      </c>
      <c r="J1448" t="s">
        <v>809</v>
      </c>
      <c r="K1448" t="s">
        <v>810</v>
      </c>
      <c r="L1448">
        <v>1368</v>
      </c>
      <c r="N1448">
        <v>1011</v>
      </c>
      <c r="O1448" t="s">
        <v>801</v>
      </c>
      <c r="P1448" t="s">
        <v>801</v>
      </c>
      <c r="Q1448">
        <v>1</v>
      </c>
      <c r="W1448">
        <v>0</v>
      </c>
      <c r="X1448">
        <v>1483315828</v>
      </c>
      <c r="Y1448">
        <v>0.31</v>
      </c>
      <c r="AA1448">
        <v>0</v>
      </c>
      <c r="AB1448">
        <v>566.44000000000005</v>
      </c>
      <c r="AC1448">
        <v>281.27999999999997</v>
      </c>
      <c r="AD1448">
        <v>0</v>
      </c>
      <c r="AE1448">
        <v>0</v>
      </c>
      <c r="AF1448">
        <v>566.44000000000005</v>
      </c>
      <c r="AG1448">
        <v>281.27999999999997</v>
      </c>
      <c r="AH1448">
        <v>0</v>
      </c>
      <c r="AI1448">
        <v>1</v>
      </c>
      <c r="AJ1448">
        <v>1</v>
      </c>
      <c r="AK1448">
        <v>1</v>
      </c>
      <c r="AL1448">
        <v>1</v>
      </c>
      <c r="AN1448">
        <v>0</v>
      </c>
      <c r="AO1448">
        <v>1</v>
      </c>
      <c r="AP1448">
        <v>0</v>
      </c>
      <c r="AQ1448">
        <v>0</v>
      </c>
      <c r="AR1448">
        <v>0</v>
      </c>
      <c r="AS1448" t="s">
        <v>3</v>
      </c>
      <c r="AT1448">
        <v>0.31</v>
      </c>
      <c r="AU1448" t="s">
        <v>3</v>
      </c>
      <c r="AV1448">
        <v>0</v>
      </c>
      <c r="AW1448">
        <v>2</v>
      </c>
      <c r="AX1448">
        <v>33037818</v>
      </c>
      <c r="AY1448">
        <v>1</v>
      </c>
      <c r="AZ1448">
        <v>0</v>
      </c>
      <c r="BA1448">
        <v>1375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CX1448">
        <f>Y1448*Source!I577</f>
        <v>7.2849999999999998E-3</v>
      </c>
      <c r="CY1448">
        <f>AB1448</f>
        <v>566.44000000000005</v>
      </c>
      <c r="CZ1448">
        <f>AF1448</f>
        <v>566.44000000000005</v>
      </c>
      <c r="DA1448">
        <f>AJ1448</f>
        <v>1</v>
      </c>
      <c r="DB1448">
        <v>0</v>
      </c>
    </row>
    <row r="1449" spans="1:106" x14ac:dyDescent="0.2">
      <c r="A1449">
        <f>ROW(Source!A577)</f>
        <v>577</v>
      </c>
      <c r="B1449">
        <v>33034105</v>
      </c>
      <c r="C1449">
        <v>33037800</v>
      </c>
      <c r="D1449">
        <v>32516599</v>
      </c>
      <c r="E1449">
        <v>1</v>
      </c>
      <c r="F1449">
        <v>1</v>
      </c>
      <c r="G1449">
        <v>19</v>
      </c>
      <c r="H1449">
        <v>2</v>
      </c>
      <c r="I1449" t="s">
        <v>811</v>
      </c>
      <c r="J1449" t="s">
        <v>812</v>
      </c>
      <c r="K1449" t="s">
        <v>813</v>
      </c>
      <c r="L1449">
        <v>1368</v>
      </c>
      <c r="N1449">
        <v>1011</v>
      </c>
      <c r="O1449" t="s">
        <v>801</v>
      </c>
      <c r="P1449" t="s">
        <v>801</v>
      </c>
      <c r="Q1449">
        <v>1</v>
      </c>
      <c r="W1449">
        <v>0</v>
      </c>
      <c r="X1449">
        <v>47389749</v>
      </c>
      <c r="Y1449">
        <v>26.25</v>
      </c>
      <c r="AA1449">
        <v>0</v>
      </c>
      <c r="AB1449">
        <v>9.7100000000000009</v>
      </c>
      <c r="AC1449">
        <v>2.25</v>
      </c>
      <c r="AD1449">
        <v>0</v>
      </c>
      <c r="AE1449">
        <v>0</v>
      </c>
      <c r="AF1449">
        <v>9.7100000000000009</v>
      </c>
      <c r="AG1449">
        <v>2.25</v>
      </c>
      <c r="AH1449">
        <v>0</v>
      </c>
      <c r="AI1449">
        <v>1</v>
      </c>
      <c r="AJ1449">
        <v>1</v>
      </c>
      <c r="AK1449">
        <v>1</v>
      </c>
      <c r="AL1449">
        <v>1</v>
      </c>
      <c r="AN1449">
        <v>0</v>
      </c>
      <c r="AO1449">
        <v>1</v>
      </c>
      <c r="AP1449">
        <v>0</v>
      </c>
      <c r="AQ1449">
        <v>0</v>
      </c>
      <c r="AR1449">
        <v>0</v>
      </c>
      <c r="AS1449" t="s">
        <v>3</v>
      </c>
      <c r="AT1449">
        <v>26.25</v>
      </c>
      <c r="AU1449" t="s">
        <v>3</v>
      </c>
      <c r="AV1449">
        <v>0</v>
      </c>
      <c r="AW1449">
        <v>2</v>
      </c>
      <c r="AX1449">
        <v>33037819</v>
      </c>
      <c r="AY1449">
        <v>1</v>
      </c>
      <c r="AZ1449">
        <v>0</v>
      </c>
      <c r="BA1449">
        <v>1376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CX1449">
        <f>Y1449*Source!I577</f>
        <v>0.61687499999999995</v>
      </c>
      <c r="CY1449">
        <f>AB1449</f>
        <v>9.7100000000000009</v>
      </c>
      <c r="CZ1449">
        <f>AF1449</f>
        <v>9.7100000000000009</v>
      </c>
      <c r="DA1449">
        <f>AJ1449</f>
        <v>1</v>
      </c>
      <c r="DB1449">
        <v>0</v>
      </c>
    </row>
    <row r="1450" spans="1:106" x14ac:dyDescent="0.2">
      <c r="A1450">
        <f>ROW(Source!A577)</f>
        <v>577</v>
      </c>
      <c r="B1450">
        <v>33034105</v>
      </c>
      <c r="C1450">
        <v>33037800</v>
      </c>
      <c r="D1450">
        <v>32517836</v>
      </c>
      <c r="E1450">
        <v>1</v>
      </c>
      <c r="F1450">
        <v>1</v>
      </c>
      <c r="G1450">
        <v>19</v>
      </c>
      <c r="H1450">
        <v>3</v>
      </c>
      <c r="I1450" t="s">
        <v>814</v>
      </c>
      <c r="J1450" t="s">
        <v>815</v>
      </c>
      <c r="K1450" t="s">
        <v>816</v>
      </c>
      <c r="L1450">
        <v>1348</v>
      </c>
      <c r="N1450">
        <v>1009</v>
      </c>
      <c r="O1450" t="s">
        <v>19</v>
      </c>
      <c r="P1450" t="s">
        <v>19</v>
      </c>
      <c r="Q1450">
        <v>1000</v>
      </c>
      <c r="W1450">
        <v>0</v>
      </c>
      <c r="X1450">
        <v>1571432467</v>
      </c>
      <c r="Y1450">
        <v>0.04</v>
      </c>
      <c r="AA1450">
        <v>31493.279999999999</v>
      </c>
      <c r="AB1450">
        <v>0</v>
      </c>
      <c r="AC1450">
        <v>0</v>
      </c>
      <c r="AD1450">
        <v>0</v>
      </c>
      <c r="AE1450">
        <v>31493.279999999999</v>
      </c>
      <c r="AF1450">
        <v>0</v>
      </c>
      <c r="AG1450">
        <v>0</v>
      </c>
      <c r="AH1450">
        <v>0</v>
      </c>
      <c r="AI1450">
        <v>1</v>
      </c>
      <c r="AJ1450">
        <v>1</v>
      </c>
      <c r="AK1450">
        <v>1</v>
      </c>
      <c r="AL1450">
        <v>1</v>
      </c>
      <c r="AN1450">
        <v>0</v>
      </c>
      <c r="AO1450">
        <v>1</v>
      </c>
      <c r="AP1450">
        <v>0</v>
      </c>
      <c r="AQ1450">
        <v>0</v>
      </c>
      <c r="AR1450">
        <v>0</v>
      </c>
      <c r="AS1450" t="s">
        <v>3</v>
      </c>
      <c r="AT1450">
        <v>0.04</v>
      </c>
      <c r="AU1450" t="s">
        <v>3</v>
      </c>
      <c r="AV1450">
        <v>0</v>
      </c>
      <c r="AW1450">
        <v>2</v>
      </c>
      <c r="AX1450">
        <v>33037820</v>
      </c>
      <c r="AY1450">
        <v>1</v>
      </c>
      <c r="AZ1450">
        <v>0</v>
      </c>
      <c r="BA1450">
        <v>1377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CX1450">
        <f>Y1450*Source!I577</f>
        <v>9.3999999999999997E-4</v>
      </c>
      <c r="CY1450">
        <f t="shared" ref="CY1450:CY1460" si="216">AA1450</f>
        <v>31493.279999999999</v>
      </c>
      <c r="CZ1450">
        <f t="shared" ref="CZ1450:CZ1460" si="217">AE1450</f>
        <v>31493.279999999999</v>
      </c>
      <c r="DA1450">
        <f t="shared" ref="DA1450:DA1460" si="218">AI1450</f>
        <v>1</v>
      </c>
      <c r="DB1450">
        <v>0</v>
      </c>
    </row>
    <row r="1451" spans="1:106" x14ac:dyDescent="0.2">
      <c r="A1451">
        <f>ROW(Source!A577)</f>
        <v>577</v>
      </c>
      <c r="B1451">
        <v>33034105</v>
      </c>
      <c r="C1451">
        <v>33037800</v>
      </c>
      <c r="D1451">
        <v>32518156</v>
      </c>
      <c r="E1451">
        <v>1</v>
      </c>
      <c r="F1451">
        <v>1</v>
      </c>
      <c r="G1451">
        <v>19</v>
      </c>
      <c r="H1451">
        <v>3</v>
      </c>
      <c r="I1451" t="s">
        <v>817</v>
      </c>
      <c r="J1451" t="s">
        <v>818</v>
      </c>
      <c r="K1451" t="s">
        <v>819</v>
      </c>
      <c r="L1451">
        <v>1348</v>
      </c>
      <c r="N1451">
        <v>1009</v>
      </c>
      <c r="O1451" t="s">
        <v>19</v>
      </c>
      <c r="P1451" t="s">
        <v>19</v>
      </c>
      <c r="Q1451">
        <v>1000</v>
      </c>
      <c r="W1451">
        <v>0</v>
      </c>
      <c r="X1451">
        <v>1574046373</v>
      </c>
      <c r="Y1451">
        <v>3.6999999999999998E-2</v>
      </c>
      <c r="AA1451">
        <v>45454.3</v>
      </c>
      <c r="AB1451">
        <v>0</v>
      </c>
      <c r="AC1451">
        <v>0</v>
      </c>
      <c r="AD1451">
        <v>0</v>
      </c>
      <c r="AE1451">
        <v>45454.3</v>
      </c>
      <c r="AF1451">
        <v>0</v>
      </c>
      <c r="AG1451">
        <v>0</v>
      </c>
      <c r="AH1451">
        <v>0</v>
      </c>
      <c r="AI1451">
        <v>1</v>
      </c>
      <c r="AJ1451">
        <v>1</v>
      </c>
      <c r="AK1451">
        <v>1</v>
      </c>
      <c r="AL1451">
        <v>1</v>
      </c>
      <c r="AN1451">
        <v>0</v>
      </c>
      <c r="AO1451">
        <v>1</v>
      </c>
      <c r="AP1451">
        <v>0</v>
      </c>
      <c r="AQ1451">
        <v>0</v>
      </c>
      <c r="AR1451">
        <v>0</v>
      </c>
      <c r="AS1451" t="s">
        <v>3</v>
      </c>
      <c r="AT1451">
        <v>3.6999999999999998E-2</v>
      </c>
      <c r="AU1451" t="s">
        <v>3</v>
      </c>
      <c r="AV1451">
        <v>0</v>
      </c>
      <c r="AW1451">
        <v>2</v>
      </c>
      <c r="AX1451">
        <v>33037821</v>
      </c>
      <c r="AY1451">
        <v>1</v>
      </c>
      <c r="AZ1451">
        <v>0</v>
      </c>
      <c r="BA1451">
        <v>1378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CX1451">
        <f>Y1451*Source!I577</f>
        <v>8.6949999999999994E-4</v>
      </c>
      <c r="CY1451">
        <f t="shared" si="216"/>
        <v>45454.3</v>
      </c>
      <c r="CZ1451">
        <f t="shared" si="217"/>
        <v>45454.3</v>
      </c>
      <c r="DA1451">
        <f t="shared" si="218"/>
        <v>1</v>
      </c>
      <c r="DB1451">
        <v>0</v>
      </c>
    </row>
    <row r="1452" spans="1:106" x14ac:dyDescent="0.2">
      <c r="A1452">
        <f>ROW(Source!A577)</f>
        <v>577</v>
      </c>
      <c r="B1452">
        <v>33034105</v>
      </c>
      <c r="C1452">
        <v>33037800</v>
      </c>
      <c r="D1452">
        <v>32518894</v>
      </c>
      <c r="E1452">
        <v>1</v>
      </c>
      <c r="F1452">
        <v>1</v>
      </c>
      <c r="G1452">
        <v>19</v>
      </c>
      <c r="H1452">
        <v>3</v>
      </c>
      <c r="I1452" t="s">
        <v>820</v>
      </c>
      <c r="J1452" t="s">
        <v>821</v>
      </c>
      <c r="K1452" t="s">
        <v>822</v>
      </c>
      <c r="L1452">
        <v>1327</v>
      </c>
      <c r="N1452">
        <v>1005</v>
      </c>
      <c r="O1452" t="s">
        <v>823</v>
      </c>
      <c r="P1452" t="s">
        <v>823</v>
      </c>
      <c r="Q1452">
        <v>1</v>
      </c>
      <c r="W1452">
        <v>0</v>
      </c>
      <c r="X1452">
        <v>-1132375348</v>
      </c>
      <c r="Y1452">
        <v>5.6</v>
      </c>
      <c r="AA1452">
        <v>63.78</v>
      </c>
      <c r="AB1452">
        <v>0</v>
      </c>
      <c r="AC1452">
        <v>0</v>
      </c>
      <c r="AD1452">
        <v>0</v>
      </c>
      <c r="AE1452">
        <v>63.78</v>
      </c>
      <c r="AF1452">
        <v>0</v>
      </c>
      <c r="AG1452">
        <v>0</v>
      </c>
      <c r="AH1452">
        <v>0</v>
      </c>
      <c r="AI1452">
        <v>1</v>
      </c>
      <c r="AJ1452">
        <v>1</v>
      </c>
      <c r="AK1452">
        <v>1</v>
      </c>
      <c r="AL1452">
        <v>1</v>
      </c>
      <c r="AN1452">
        <v>0</v>
      </c>
      <c r="AO1452">
        <v>1</v>
      </c>
      <c r="AP1452">
        <v>0</v>
      </c>
      <c r="AQ1452">
        <v>0</v>
      </c>
      <c r="AR1452">
        <v>0</v>
      </c>
      <c r="AS1452" t="s">
        <v>3</v>
      </c>
      <c r="AT1452">
        <v>5.6</v>
      </c>
      <c r="AU1452" t="s">
        <v>3</v>
      </c>
      <c r="AV1452">
        <v>0</v>
      </c>
      <c r="AW1452">
        <v>2</v>
      </c>
      <c r="AX1452">
        <v>33037823</v>
      </c>
      <c r="AY1452">
        <v>1</v>
      </c>
      <c r="AZ1452">
        <v>0</v>
      </c>
      <c r="BA1452">
        <v>1379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CX1452">
        <f>Y1452*Source!I577</f>
        <v>0.13159999999999999</v>
      </c>
      <c r="CY1452">
        <f t="shared" si="216"/>
        <v>63.78</v>
      </c>
      <c r="CZ1452">
        <f t="shared" si="217"/>
        <v>63.78</v>
      </c>
      <c r="DA1452">
        <f t="shared" si="218"/>
        <v>1</v>
      </c>
      <c r="DB1452">
        <v>0</v>
      </c>
    </row>
    <row r="1453" spans="1:106" x14ac:dyDescent="0.2">
      <c r="A1453">
        <f>ROW(Source!A577)</f>
        <v>577</v>
      </c>
      <c r="B1453">
        <v>33034105</v>
      </c>
      <c r="C1453">
        <v>33037800</v>
      </c>
      <c r="D1453">
        <v>32517311</v>
      </c>
      <c r="E1453">
        <v>1</v>
      </c>
      <c r="F1453">
        <v>1</v>
      </c>
      <c r="G1453">
        <v>19</v>
      </c>
      <c r="H1453">
        <v>3</v>
      </c>
      <c r="I1453" t="s">
        <v>824</v>
      </c>
      <c r="J1453" t="s">
        <v>825</v>
      </c>
      <c r="K1453" t="s">
        <v>826</v>
      </c>
      <c r="L1453">
        <v>1348</v>
      </c>
      <c r="N1453">
        <v>1009</v>
      </c>
      <c r="O1453" t="s">
        <v>19</v>
      </c>
      <c r="P1453" t="s">
        <v>19</v>
      </c>
      <c r="Q1453">
        <v>1000</v>
      </c>
      <c r="W1453">
        <v>0</v>
      </c>
      <c r="X1453">
        <v>1471527661</v>
      </c>
      <c r="Y1453">
        <v>0.05</v>
      </c>
      <c r="AA1453">
        <v>4752.91</v>
      </c>
      <c r="AB1453">
        <v>0</v>
      </c>
      <c r="AC1453">
        <v>0</v>
      </c>
      <c r="AD1453">
        <v>0</v>
      </c>
      <c r="AE1453">
        <v>4752.91</v>
      </c>
      <c r="AF1453">
        <v>0</v>
      </c>
      <c r="AG1453">
        <v>0</v>
      </c>
      <c r="AH1453">
        <v>0</v>
      </c>
      <c r="AI1453">
        <v>1</v>
      </c>
      <c r="AJ1453">
        <v>1</v>
      </c>
      <c r="AK1453">
        <v>1</v>
      </c>
      <c r="AL1453">
        <v>1</v>
      </c>
      <c r="AN1453">
        <v>0</v>
      </c>
      <c r="AO1453">
        <v>1</v>
      </c>
      <c r="AP1453">
        <v>0</v>
      </c>
      <c r="AQ1453">
        <v>0</v>
      </c>
      <c r="AR1453">
        <v>0</v>
      </c>
      <c r="AS1453" t="s">
        <v>3</v>
      </c>
      <c r="AT1453">
        <v>0.05</v>
      </c>
      <c r="AU1453" t="s">
        <v>3</v>
      </c>
      <c r="AV1453">
        <v>0</v>
      </c>
      <c r="AW1453">
        <v>2</v>
      </c>
      <c r="AX1453">
        <v>33037822</v>
      </c>
      <c r="AY1453">
        <v>1</v>
      </c>
      <c r="AZ1453">
        <v>0</v>
      </c>
      <c r="BA1453">
        <v>1380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CX1453">
        <f>Y1453*Source!I577</f>
        <v>1.175E-3</v>
      </c>
      <c r="CY1453">
        <f t="shared" si="216"/>
        <v>4752.91</v>
      </c>
      <c r="CZ1453">
        <f t="shared" si="217"/>
        <v>4752.91</v>
      </c>
      <c r="DA1453">
        <f t="shared" si="218"/>
        <v>1</v>
      </c>
      <c r="DB1453">
        <v>0</v>
      </c>
    </row>
    <row r="1454" spans="1:106" x14ac:dyDescent="0.2">
      <c r="A1454">
        <f>ROW(Source!A577)</f>
        <v>577</v>
      </c>
      <c r="B1454">
        <v>33034105</v>
      </c>
      <c r="C1454">
        <v>33037800</v>
      </c>
      <c r="D1454">
        <v>32519061</v>
      </c>
      <c r="E1454">
        <v>1</v>
      </c>
      <c r="F1454">
        <v>1</v>
      </c>
      <c r="G1454">
        <v>19</v>
      </c>
      <c r="H1454">
        <v>3</v>
      </c>
      <c r="I1454" t="s">
        <v>827</v>
      </c>
      <c r="J1454" t="s">
        <v>828</v>
      </c>
      <c r="K1454" t="s">
        <v>829</v>
      </c>
      <c r="L1454">
        <v>1339</v>
      </c>
      <c r="N1454">
        <v>1007</v>
      </c>
      <c r="O1454" t="s">
        <v>830</v>
      </c>
      <c r="P1454" t="s">
        <v>830</v>
      </c>
      <c r="Q1454">
        <v>1</v>
      </c>
      <c r="W1454">
        <v>0</v>
      </c>
      <c r="X1454">
        <v>1653821073</v>
      </c>
      <c r="Y1454">
        <v>1.75</v>
      </c>
      <c r="AA1454">
        <v>29.98</v>
      </c>
      <c r="AB1454">
        <v>0</v>
      </c>
      <c r="AC1454">
        <v>0</v>
      </c>
      <c r="AD1454">
        <v>0</v>
      </c>
      <c r="AE1454">
        <v>29.98</v>
      </c>
      <c r="AF1454">
        <v>0</v>
      </c>
      <c r="AG1454">
        <v>0</v>
      </c>
      <c r="AH1454">
        <v>0</v>
      </c>
      <c r="AI1454">
        <v>1</v>
      </c>
      <c r="AJ1454">
        <v>1</v>
      </c>
      <c r="AK1454">
        <v>1</v>
      </c>
      <c r="AL1454">
        <v>1</v>
      </c>
      <c r="AN1454">
        <v>0</v>
      </c>
      <c r="AO1454">
        <v>1</v>
      </c>
      <c r="AP1454">
        <v>0</v>
      </c>
      <c r="AQ1454">
        <v>0</v>
      </c>
      <c r="AR1454">
        <v>0</v>
      </c>
      <c r="AS1454" t="s">
        <v>3</v>
      </c>
      <c r="AT1454">
        <v>1.75</v>
      </c>
      <c r="AU1454" t="s">
        <v>3</v>
      </c>
      <c r="AV1454">
        <v>0</v>
      </c>
      <c r="AW1454">
        <v>2</v>
      </c>
      <c r="AX1454">
        <v>33037824</v>
      </c>
      <c r="AY1454">
        <v>1</v>
      </c>
      <c r="AZ1454">
        <v>0</v>
      </c>
      <c r="BA1454">
        <v>1381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CX1454">
        <f>Y1454*Source!I577</f>
        <v>4.1125000000000002E-2</v>
      </c>
      <c r="CY1454">
        <f t="shared" si="216"/>
        <v>29.98</v>
      </c>
      <c r="CZ1454">
        <f t="shared" si="217"/>
        <v>29.98</v>
      </c>
      <c r="DA1454">
        <f t="shared" si="218"/>
        <v>1</v>
      </c>
      <c r="DB1454">
        <v>0</v>
      </c>
    </row>
    <row r="1455" spans="1:106" x14ac:dyDescent="0.2">
      <c r="A1455">
        <f>ROW(Source!A577)</f>
        <v>577</v>
      </c>
      <c r="B1455">
        <v>33034105</v>
      </c>
      <c r="C1455">
        <v>33037800</v>
      </c>
      <c r="D1455">
        <v>32517740</v>
      </c>
      <c r="E1455">
        <v>1</v>
      </c>
      <c r="F1455">
        <v>1</v>
      </c>
      <c r="G1455">
        <v>19</v>
      </c>
      <c r="H1455">
        <v>3</v>
      </c>
      <c r="I1455" t="s">
        <v>831</v>
      </c>
      <c r="J1455" t="s">
        <v>832</v>
      </c>
      <c r="K1455" t="s">
        <v>833</v>
      </c>
      <c r="L1455">
        <v>1339</v>
      </c>
      <c r="N1455">
        <v>1007</v>
      </c>
      <c r="O1455" t="s">
        <v>830</v>
      </c>
      <c r="P1455" t="s">
        <v>830</v>
      </c>
      <c r="Q1455">
        <v>1</v>
      </c>
      <c r="W1455">
        <v>0</v>
      </c>
      <c r="X1455">
        <v>-86784973</v>
      </c>
      <c r="Y1455">
        <v>0.08</v>
      </c>
      <c r="AA1455">
        <v>4993.7</v>
      </c>
      <c r="AB1455">
        <v>0</v>
      </c>
      <c r="AC1455">
        <v>0</v>
      </c>
      <c r="AD1455">
        <v>0</v>
      </c>
      <c r="AE1455">
        <v>4993.7</v>
      </c>
      <c r="AF1455">
        <v>0</v>
      </c>
      <c r="AG1455">
        <v>0</v>
      </c>
      <c r="AH1455">
        <v>0</v>
      </c>
      <c r="AI1455">
        <v>1</v>
      </c>
      <c r="AJ1455">
        <v>1</v>
      </c>
      <c r="AK1455">
        <v>1</v>
      </c>
      <c r="AL1455">
        <v>1</v>
      </c>
      <c r="AN1455">
        <v>0</v>
      </c>
      <c r="AO1455">
        <v>1</v>
      </c>
      <c r="AP1455">
        <v>0</v>
      </c>
      <c r="AQ1455">
        <v>0</v>
      </c>
      <c r="AR1455">
        <v>0</v>
      </c>
      <c r="AS1455" t="s">
        <v>3</v>
      </c>
      <c r="AT1455">
        <v>0.08</v>
      </c>
      <c r="AU1455" t="s">
        <v>3</v>
      </c>
      <c r="AV1455">
        <v>0</v>
      </c>
      <c r="AW1455">
        <v>2</v>
      </c>
      <c r="AX1455">
        <v>33037825</v>
      </c>
      <c r="AY1455">
        <v>1</v>
      </c>
      <c r="AZ1455">
        <v>0</v>
      </c>
      <c r="BA1455">
        <v>1382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CX1455">
        <f>Y1455*Source!I577</f>
        <v>1.8799999999999999E-3</v>
      </c>
      <c r="CY1455">
        <f t="shared" si="216"/>
        <v>4993.7</v>
      </c>
      <c r="CZ1455">
        <f t="shared" si="217"/>
        <v>4993.7</v>
      </c>
      <c r="DA1455">
        <f t="shared" si="218"/>
        <v>1</v>
      </c>
      <c r="DB1455">
        <v>0</v>
      </c>
    </row>
    <row r="1456" spans="1:106" x14ac:dyDescent="0.2">
      <c r="A1456">
        <f>ROW(Source!A577)</f>
        <v>577</v>
      </c>
      <c r="B1456">
        <v>33034105</v>
      </c>
      <c r="C1456">
        <v>33037800</v>
      </c>
      <c r="D1456">
        <v>32517729</v>
      </c>
      <c r="E1456">
        <v>1</v>
      </c>
      <c r="F1456">
        <v>1</v>
      </c>
      <c r="G1456">
        <v>19</v>
      </c>
      <c r="H1456">
        <v>3</v>
      </c>
      <c r="I1456" t="s">
        <v>834</v>
      </c>
      <c r="J1456" t="s">
        <v>835</v>
      </c>
      <c r="K1456" t="s">
        <v>836</v>
      </c>
      <c r="L1456">
        <v>1339</v>
      </c>
      <c r="N1456">
        <v>1007</v>
      </c>
      <c r="O1456" t="s">
        <v>830</v>
      </c>
      <c r="P1456" t="s">
        <v>830</v>
      </c>
      <c r="Q1456">
        <v>1</v>
      </c>
      <c r="W1456">
        <v>0</v>
      </c>
      <c r="X1456">
        <v>-36459073</v>
      </c>
      <c r="Y1456">
        <v>0.69</v>
      </c>
      <c r="AA1456">
        <v>3762.19</v>
      </c>
      <c r="AB1456">
        <v>0</v>
      </c>
      <c r="AC1456">
        <v>0</v>
      </c>
      <c r="AD1456">
        <v>0</v>
      </c>
      <c r="AE1456">
        <v>3762.19</v>
      </c>
      <c r="AF1456">
        <v>0</v>
      </c>
      <c r="AG1456">
        <v>0</v>
      </c>
      <c r="AH1456">
        <v>0</v>
      </c>
      <c r="AI1456">
        <v>1</v>
      </c>
      <c r="AJ1456">
        <v>1</v>
      </c>
      <c r="AK1456">
        <v>1</v>
      </c>
      <c r="AL1456">
        <v>1</v>
      </c>
      <c r="AN1456">
        <v>0</v>
      </c>
      <c r="AO1456">
        <v>1</v>
      </c>
      <c r="AP1456">
        <v>0</v>
      </c>
      <c r="AQ1456">
        <v>0</v>
      </c>
      <c r="AR1456">
        <v>0</v>
      </c>
      <c r="AS1456" t="s">
        <v>3</v>
      </c>
      <c r="AT1456">
        <v>0.69</v>
      </c>
      <c r="AU1456" t="s">
        <v>3</v>
      </c>
      <c r="AV1456">
        <v>0</v>
      </c>
      <c r="AW1456">
        <v>2</v>
      </c>
      <c r="AX1456">
        <v>33037826</v>
      </c>
      <c r="AY1456">
        <v>1</v>
      </c>
      <c r="AZ1456">
        <v>0</v>
      </c>
      <c r="BA1456">
        <v>1383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CX1456">
        <f>Y1456*Source!I577</f>
        <v>1.6215E-2</v>
      </c>
      <c r="CY1456">
        <f t="shared" si="216"/>
        <v>3762.19</v>
      </c>
      <c r="CZ1456">
        <f t="shared" si="217"/>
        <v>3762.19</v>
      </c>
      <c r="DA1456">
        <f t="shared" si="218"/>
        <v>1</v>
      </c>
      <c r="DB1456">
        <v>0</v>
      </c>
    </row>
    <row r="1457" spans="1:106" x14ac:dyDescent="0.2">
      <c r="A1457">
        <f>ROW(Source!A577)</f>
        <v>577</v>
      </c>
      <c r="B1457">
        <v>33034105</v>
      </c>
      <c r="C1457">
        <v>33037800</v>
      </c>
      <c r="D1457">
        <v>32517783</v>
      </c>
      <c r="E1457">
        <v>1</v>
      </c>
      <c r="F1457">
        <v>1</v>
      </c>
      <c r="G1457">
        <v>19</v>
      </c>
      <c r="H1457">
        <v>3</v>
      </c>
      <c r="I1457" t="s">
        <v>837</v>
      </c>
      <c r="J1457" t="s">
        <v>838</v>
      </c>
      <c r="K1457" t="s">
        <v>839</v>
      </c>
      <c r="L1457">
        <v>1339</v>
      </c>
      <c r="N1457">
        <v>1007</v>
      </c>
      <c r="O1457" t="s">
        <v>830</v>
      </c>
      <c r="P1457" t="s">
        <v>830</v>
      </c>
      <c r="Q1457">
        <v>1</v>
      </c>
      <c r="W1457">
        <v>0</v>
      </c>
      <c r="X1457">
        <v>-1282603236</v>
      </c>
      <c r="Y1457">
        <v>0.2</v>
      </c>
      <c r="AA1457">
        <v>5631.96</v>
      </c>
      <c r="AB1457">
        <v>0</v>
      </c>
      <c r="AC1457">
        <v>0</v>
      </c>
      <c r="AD1457">
        <v>0</v>
      </c>
      <c r="AE1457">
        <v>5631.96</v>
      </c>
      <c r="AF1457">
        <v>0</v>
      </c>
      <c r="AG1457">
        <v>0</v>
      </c>
      <c r="AH1457">
        <v>0</v>
      </c>
      <c r="AI1457">
        <v>1</v>
      </c>
      <c r="AJ1457">
        <v>1</v>
      </c>
      <c r="AK1457">
        <v>1</v>
      </c>
      <c r="AL1457">
        <v>1</v>
      </c>
      <c r="AN1457">
        <v>0</v>
      </c>
      <c r="AO1457">
        <v>1</v>
      </c>
      <c r="AP1457">
        <v>0</v>
      </c>
      <c r="AQ1457">
        <v>0</v>
      </c>
      <c r="AR1457">
        <v>0</v>
      </c>
      <c r="AS1457" t="s">
        <v>3</v>
      </c>
      <c r="AT1457">
        <v>0.2</v>
      </c>
      <c r="AU1457" t="s">
        <v>3</v>
      </c>
      <c r="AV1457">
        <v>0</v>
      </c>
      <c r="AW1457">
        <v>2</v>
      </c>
      <c r="AX1457">
        <v>33037827</v>
      </c>
      <c r="AY1457">
        <v>1</v>
      </c>
      <c r="AZ1457">
        <v>0</v>
      </c>
      <c r="BA1457">
        <v>1384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CX1457">
        <f>Y1457*Source!I577</f>
        <v>4.7000000000000002E-3</v>
      </c>
      <c r="CY1457">
        <f t="shared" si="216"/>
        <v>5631.96</v>
      </c>
      <c r="CZ1457">
        <f t="shared" si="217"/>
        <v>5631.96</v>
      </c>
      <c r="DA1457">
        <f t="shared" si="218"/>
        <v>1</v>
      </c>
      <c r="DB1457">
        <v>0</v>
      </c>
    </row>
    <row r="1458" spans="1:106" x14ac:dyDescent="0.2">
      <c r="A1458">
        <f>ROW(Source!A577)</f>
        <v>577</v>
      </c>
      <c r="B1458">
        <v>33034105</v>
      </c>
      <c r="C1458">
        <v>33037800</v>
      </c>
      <c r="D1458">
        <v>32517784</v>
      </c>
      <c r="E1458">
        <v>1</v>
      </c>
      <c r="F1458">
        <v>1</v>
      </c>
      <c r="G1458">
        <v>19</v>
      </c>
      <c r="H1458">
        <v>3</v>
      </c>
      <c r="I1458" t="s">
        <v>840</v>
      </c>
      <c r="J1458" t="s">
        <v>841</v>
      </c>
      <c r="K1458" t="s">
        <v>842</v>
      </c>
      <c r="L1458">
        <v>1339</v>
      </c>
      <c r="N1458">
        <v>1007</v>
      </c>
      <c r="O1458" t="s">
        <v>830</v>
      </c>
      <c r="P1458" t="s">
        <v>830</v>
      </c>
      <c r="Q1458">
        <v>1</v>
      </c>
      <c r="W1458">
        <v>0</v>
      </c>
      <c r="X1458">
        <v>966492149</v>
      </c>
      <c r="Y1458">
        <v>0.69</v>
      </c>
      <c r="AA1458">
        <v>5631.96</v>
      </c>
      <c r="AB1458">
        <v>0</v>
      </c>
      <c r="AC1458">
        <v>0</v>
      </c>
      <c r="AD1458">
        <v>0</v>
      </c>
      <c r="AE1458">
        <v>5631.96</v>
      </c>
      <c r="AF1458">
        <v>0</v>
      </c>
      <c r="AG1458">
        <v>0</v>
      </c>
      <c r="AH1458">
        <v>0</v>
      </c>
      <c r="AI1458">
        <v>1</v>
      </c>
      <c r="AJ1458">
        <v>1</v>
      </c>
      <c r="AK1458">
        <v>1</v>
      </c>
      <c r="AL1458">
        <v>1</v>
      </c>
      <c r="AN1458">
        <v>0</v>
      </c>
      <c r="AO1458">
        <v>1</v>
      </c>
      <c r="AP1458">
        <v>0</v>
      </c>
      <c r="AQ1458">
        <v>0</v>
      </c>
      <c r="AR1458">
        <v>0</v>
      </c>
      <c r="AS1458" t="s">
        <v>3</v>
      </c>
      <c r="AT1458">
        <v>0.69</v>
      </c>
      <c r="AU1458" t="s">
        <v>3</v>
      </c>
      <c r="AV1458">
        <v>0</v>
      </c>
      <c r="AW1458">
        <v>2</v>
      </c>
      <c r="AX1458">
        <v>33037828</v>
      </c>
      <c r="AY1458">
        <v>1</v>
      </c>
      <c r="AZ1458">
        <v>0</v>
      </c>
      <c r="BA1458">
        <v>1385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CX1458">
        <f>Y1458*Source!I577</f>
        <v>1.6215E-2</v>
      </c>
      <c r="CY1458">
        <f t="shared" si="216"/>
        <v>5631.96</v>
      </c>
      <c r="CZ1458">
        <f t="shared" si="217"/>
        <v>5631.96</v>
      </c>
      <c r="DA1458">
        <f t="shared" si="218"/>
        <v>1</v>
      </c>
      <c r="DB1458">
        <v>0</v>
      </c>
    </row>
    <row r="1459" spans="1:106" x14ac:dyDescent="0.2">
      <c r="A1459">
        <f>ROW(Source!A577)</f>
        <v>577</v>
      </c>
      <c r="B1459">
        <v>33034105</v>
      </c>
      <c r="C1459">
        <v>33037800</v>
      </c>
      <c r="D1459">
        <v>32519911</v>
      </c>
      <c r="E1459">
        <v>1</v>
      </c>
      <c r="F1459">
        <v>1</v>
      </c>
      <c r="G1459">
        <v>19</v>
      </c>
      <c r="H1459">
        <v>3</v>
      </c>
      <c r="I1459" t="s">
        <v>843</v>
      </c>
      <c r="J1459" t="s">
        <v>844</v>
      </c>
      <c r="K1459" t="s">
        <v>845</v>
      </c>
      <c r="L1459">
        <v>1339</v>
      </c>
      <c r="N1459">
        <v>1007</v>
      </c>
      <c r="O1459" t="s">
        <v>830</v>
      </c>
      <c r="P1459" t="s">
        <v>830</v>
      </c>
      <c r="Q1459">
        <v>1</v>
      </c>
      <c r="W1459">
        <v>0</v>
      </c>
      <c r="X1459">
        <v>-1613524913</v>
      </c>
      <c r="Y1459">
        <v>102</v>
      </c>
      <c r="AA1459">
        <v>3195.93</v>
      </c>
      <c r="AB1459">
        <v>0</v>
      </c>
      <c r="AC1459">
        <v>0</v>
      </c>
      <c r="AD1459">
        <v>0</v>
      </c>
      <c r="AE1459">
        <v>3195.93</v>
      </c>
      <c r="AF1459">
        <v>0</v>
      </c>
      <c r="AG1459">
        <v>0</v>
      </c>
      <c r="AH1459">
        <v>0</v>
      </c>
      <c r="AI1459">
        <v>1</v>
      </c>
      <c r="AJ1459">
        <v>1</v>
      </c>
      <c r="AK1459">
        <v>1</v>
      </c>
      <c r="AL1459">
        <v>1</v>
      </c>
      <c r="AN1459">
        <v>0</v>
      </c>
      <c r="AO1459">
        <v>1</v>
      </c>
      <c r="AP1459">
        <v>0</v>
      </c>
      <c r="AQ1459">
        <v>0</v>
      </c>
      <c r="AR1459">
        <v>0</v>
      </c>
      <c r="AS1459" t="s">
        <v>3</v>
      </c>
      <c r="AT1459">
        <v>102</v>
      </c>
      <c r="AU1459" t="s">
        <v>3</v>
      </c>
      <c r="AV1459">
        <v>0</v>
      </c>
      <c r="AW1459">
        <v>2</v>
      </c>
      <c r="AX1459">
        <v>33037829</v>
      </c>
      <c r="AY1459">
        <v>1</v>
      </c>
      <c r="AZ1459">
        <v>0</v>
      </c>
      <c r="BA1459">
        <v>1386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CX1459">
        <f>Y1459*Source!I577</f>
        <v>2.3969999999999998</v>
      </c>
      <c r="CY1459">
        <f t="shared" si="216"/>
        <v>3195.93</v>
      </c>
      <c r="CZ1459">
        <f t="shared" si="217"/>
        <v>3195.93</v>
      </c>
      <c r="DA1459">
        <f t="shared" si="218"/>
        <v>1</v>
      </c>
      <c r="DB1459">
        <v>0</v>
      </c>
    </row>
    <row r="1460" spans="1:106" x14ac:dyDescent="0.2">
      <c r="A1460">
        <f>ROW(Source!A577)</f>
        <v>577</v>
      </c>
      <c r="B1460">
        <v>33034105</v>
      </c>
      <c r="C1460">
        <v>33037800</v>
      </c>
      <c r="D1460">
        <v>32521663</v>
      </c>
      <c r="E1460">
        <v>1</v>
      </c>
      <c r="F1460">
        <v>1</v>
      </c>
      <c r="G1460">
        <v>19</v>
      </c>
      <c r="H1460">
        <v>3</v>
      </c>
      <c r="I1460" t="s">
        <v>846</v>
      </c>
      <c r="J1460" t="s">
        <v>847</v>
      </c>
      <c r="K1460" t="s">
        <v>848</v>
      </c>
      <c r="L1460">
        <v>1327</v>
      </c>
      <c r="N1460">
        <v>1005</v>
      </c>
      <c r="O1460" t="s">
        <v>823</v>
      </c>
      <c r="P1460" t="s">
        <v>823</v>
      </c>
      <c r="Q1460">
        <v>1</v>
      </c>
      <c r="W1460">
        <v>0</v>
      </c>
      <c r="X1460">
        <v>603730207</v>
      </c>
      <c r="Y1460">
        <v>49.5</v>
      </c>
      <c r="AA1460">
        <v>207.09</v>
      </c>
      <c r="AB1460">
        <v>0</v>
      </c>
      <c r="AC1460">
        <v>0</v>
      </c>
      <c r="AD1460">
        <v>0</v>
      </c>
      <c r="AE1460">
        <v>207.09</v>
      </c>
      <c r="AF1460">
        <v>0</v>
      </c>
      <c r="AG1460">
        <v>0</v>
      </c>
      <c r="AH1460">
        <v>0</v>
      </c>
      <c r="AI1460">
        <v>1</v>
      </c>
      <c r="AJ1460">
        <v>1</v>
      </c>
      <c r="AK1460">
        <v>1</v>
      </c>
      <c r="AL1460">
        <v>1</v>
      </c>
      <c r="AN1460">
        <v>0</v>
      </c>
      <c r="AO1460">
        <v>1</v>
      </c>
      <c r="AP1460">
        <v>0</v>
      </c>
      <c r="AQ1460">
        <v>0</v>
      </c>
      <c r="AR1460">
        <v>0</v>
      </c>
      <c r="AS1460" t="s">
        <v>3</v>
      </c>
      <c r="AT1460">
        <v>49.5</v>
      </c>
      <c r="AU1460" t="s">
        <v>3</v>
      </c>
      <c r="AV1460">
        <v>0</v>
      </c>
      <c r="AW1460">
        <v>2</v>
      </c>
      <c r="AX1460">
        <v>33037830</v>
      </c>
      <c r="AY1460">
        <v>1</v>
      </c>
      <c r="AZ1460">
        <v>0</v>
      </c>
      <c r="BA1460">
        <v>1387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CX1460">
        <f>Y1460*Source!I577</f>
        <v>1.1632499999999999</v>
      </c>
      <c r="CY1460">
        <f t="shared" si="216"/>
        <v>207.09</v>
      </c>
      <c r="CZ1460">
        <f t="shared" si="217"/>
        <v>207.09</v>
      </c>
      <c r="DA1460">
        <f t="shared" si="218"/>
        <v>1</v>
      </c>
      <c r="DB1460">
        <v>0</v>
      </c>
    </row>
    <row r="1461" spans="1:106" x14ac:dyDescent="0.2">
      <c r="A1461">
        <f>ROW(Source!A580)</f>
        <v>580</v>
      </c>
      <c r="B1461">
        <v>33034105</v>
      </c>
      <c r="C1461">
        <v>33037833</v>
      </c>
      <c r="D1461">
        <v>32505425</v>
      </c>
      <c r="E1461">
        <v>19</v>
      </c>
      <c r="F1461">
        <v>1</v>
      </c>
      <c r="G1461">
        <v>19</v>
      </c>
      <c r="H1461">
        <v>1</v>
      </c>
      <c r="I1461" t="s">
        <v>795</v>
      </c>
      <c r="J1461" t="s">
        <v>3</v>
      </c>
      <c r="K1461" t="s">
        <v>796</v>
      </c>
      <c r="L1461">
        <v>1191</v>
      </c>
      <c r="N1461">
        <v>1013</v>
      </c>
      <c r="O1461" t="s">
        <v>797</v>
      </c>
      <c r="P1461" t="s">
        <v>797</v>
      </c>
      <c r="Q1461">
        <v>1</v>
      </c>
      <c r="W1461">
        <v>0</v>
      </c>
      <c r="X1461">
        <v>476480486</v>
      </c>
      <c r="Y1461">
        <v>36.11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1</v>
      </c>
      <c r="AJ1461">
        <v>1</v>
      </c>
      <c r="AK1461">
        <v>1</v>
      </c>
      <c r="AL1461">
        <v>1</v>
      </c>
      <c r="AN1461">
        <v>0</v>
      </c>
      <c r="AO1461">
        <v>1</v>
      </c>
      <c r="AP1461">
        <v>0</v>
      </c>
      <c r="AQ1461">
        <v>0</v>
      </c>
      <c r="AR1461">
        <v>0</v>
      </c>
      <c r="AS1461" t="s">
        <v>3</v>
      </c>
      <c r="AT1461">
        <v>36.11</v>
      </c>
      <c r="AU1461" t="s">
        <v>3</v>
      </c>
      <c r="AV1461">
        <v>1</v>
      </c>
      <c r="AW1461">
        <v>2</v>
      </c>
      <c r="AX1461">
        <v>33037839</v>
      </c>
      <c r="AY1461">
        <v>1</v>
      </c>
      <c r="AZ1461">
        <v>0</v>
      </c>
      <c r="BA1461">
        <v>1388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CX1461">
        <f>Y1461*Source!I580</f>
        <v>86.483450000000005</v>
      </c>
      <c r="CY1461">
        <f>AD1461</f>
        <v>0</v>
      </c>
      <c r="CZ1461">
        <f>AH1461</f>
        <v>0</v>
      </c>
      <c r="DA1461">
        <f>AL1461</f>
        <v>1</v>
      </c>
      <c r="DB1461">
        <v>0</v>
      </c>
    </row>
    <row r="1462" spans="1:106" x14ac:dyDescent="0.2">
      <c r="A1462">
        <f>ROW(Source!A580)</f>
        <v>580</v>
      </c>
      <c r="B1462">
        <v>33034105</v>
      </c>
      <c r="C1462">
        <v>33037833</v>
      </c>
      <c r="D1462">
        <v>32516754</v>
      </c>
      <c r="E1462">
        <v>1</v>
      </c>
      <c r="F1462">
        <v>1</v>
      </c>
      <c r="G1462">
        <v>19</v>
      </c>
      <c r="H1462">
        <v>2</v>
      </c>
      <c r="I1462" t="s">
        <v>798</v>
      </c>
      <c r="J1462" t="s">
        <v>799</v>
      </c>
      <c r="K1462" t="s">
        <v>800</v>
      </c>
      <c r="L1462">
        <v>1368</v>
      </c>
      <c r="N1462">
        <v>1011</v>
      </c>
      <c r="O1462" t="s">
        <v>801</v>
      </c>
      <c r="P1462" t="s">
        <v>801</v>
      </c>
      <c r="Q1462">
        <v>1</v>
      </c>
      <c r="W1462">
        <v>0</v>
      </c>
      <c r="X1462">
        <v>-1683917449</v>
      </c>
      <c r="Y1462">
        <v>21.91</v>
      </c>
      <c r="AA1462">
        <v>0</v>
      </c>
      <c r="AB1462">
        <v>70.98</v>
      </c>
      <c r="AC1462">
        <v>6.52</v>
      </c>
      <c r="AD1462">
        <v>0</v>
      </c>
      <c r="AE1462">
        <v>0</v>
      </c>
      <c r="AF1462">
        <v>70.98</v>
      </c>
      <c r="AG1462">
        <v>6.52</v>
      </c>
      <c r="AH1462">
        <v>0</v>
      </c>
      <c r="AI1462">
        <v>1</v>
      </c>
      <c r="AJ1462">
        <v>1</v>
      </c>
      <c r="AK1462">
        <v>1</v>
      </c>
      <c r="AL1462">
        <v>1</v>
      </c>
      <c r="AN1462">
        <v>0</v>
      </c>
      <c r="AO1462">
        <v>1</v>
      </c>
      <c r="AP1462">
        <v>0</v>
      </c>
      <c r="AQ1462">
        <v>0</v>
      </c>
      <c r="AR1462">
        <v>0</v>
      </c>
      <c r="AS1462" t="s">
        <v>3</v>
      </c>
      <c r="AT1462">
        <v>21.91</v>
      </c>
      <c r="AU1462" t="s">
        <v>3</v>
      </c>
      <c r="AV1462">
        <v>0</v>
      </c>
      <c r="AW1462">
        <v>2</v>
      </c>
      <c r="AX1462">
        <v>33037840</v>
      </c>
      <c r="AY1462">
        <v>1</v>
      </c>
      <c r="AZ1462">
        <v>0</v>
      </c>
      <c r="BA1462">
        <v>1389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CX1462">
        <f>Y1462*Source!I580</f>
        <v>52.474449999999997</v>
      </c>
      <c r="CY1462">
        <f>AB1462</f>
        <v>70.98</v>
      </c>
      <c r="CZ1462">
        <f>AF1462</f>
        <v>70.98</v>
      </c>
      <c r="DA1462">
        <f>AJ1462</f>
        <v>1</v>
      </c>
      <c r="DB1462">
        <v>0</v>
      </c>
    </row>
    <row r="1463" spans="1:106" x14ac:dyDescent="0.2">
      <c r="A1463">
        <f>ROW(Source!A580)</f>
        <v>580</v>
      </c>
      <c r="B1463">
        <v>33034105</v>
      </c>
      <c r="C1463">
        <v>33037833</v>
      </c>
      <c r="D1463">
        <v>32518977</v>
      </c>
      <c r="E1463">
        <v>1</v>
      </c>
      <c r="F1463">
        <v>1</v>
      </c>
      <c r="G1463">
        <v>19</v>
      </c>
      <c r="H1463">
        <v>3</v>
      </c>
      <c r="I1463" t="s">
        <v>802</v>
      </c>
      <c r="J1463" t="s">
        <v>803</v>
      </c>
      <c r="K1463" t="s">
        <v>804</v>
      </c>
      <c r="L1463">
        <v>1348</v>
      </c>
      <c r="N1463">
        <v>1009</v>
      </c>
      <c r="O1463" t="s">
        <v>19</v>
      </c>
      <c r="P1463" t="s">
        <v>19</v>
      </c>
      <c r="Q1463">
        <v>1000</v>
      </c>
      <c r="W1463">
        <v>0</v>
      </c>
      <c r="X1463">
        <v>-1592467254</v>
      </c>
      <c r="Y1463">
        <v>0.03</v>
      </c>
      <c r="AA1463">
        <v>117442.26</v>
      </c>
      <c r="AB1463">
        <v>0</v>
      </c>
      <c r="AC1463">
        <v>0</v>
      </c>
      <c r="AD1463">
        <v>0</v>
      </c>
      <c r="AE1463">
        <v>117442.26</v>
      </c>
      <c r="AF1463">
        <v>0</v>
      </c>
      <c r="AG1463">
        <v>0</v>
      </c>
      <c r="AH1463">
        <v>0</v>
      </c>
      <c r="AI1463">
        <v>1</v>
      </c>
      <c r="AJ1463">
        <v>1</v>
      </c>
      <c r="AK1463">
        <v>1</v>
      </c>
      <c r="AL1463">
        <v>1</v>
      </c>
      <c r="AN1463">
        <v>0</v>
      </c>
      <c r="AO1463">
        <v>1</v>
      </c>
      <c r="AP1463">
        <v>0</v>
      </c>
      <c r="AQ1463">
        <v>0</v>
      </c>
      <c r="AR1463">
        <v>0</v>
      </c>
      <c r="AS1463" t="s">
        <v>3</v>
      </c>
      <c r="AT1463">
        <v>0.03</v>
      </c>
      <c r="AU1463" t="s">
        <v>3</v>
      </c>
      <c r="AV1463">
        <v>0</v>
      </c>
      <c r="AW1463">
        <v>2</v>
      </c>
      <c r="AX1463">
        <v>33037841</v>
      </c>
      <c r="AY1463">
        <v>1</v>
      </c>
      <c r="AZ1463">
        <v>0</v>
      </c>
      <c r="BA1463">
        <v>1390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CX1463">
        <f>Y1463*Source!I580</f>
        <v>7.1849999999999997E-2</v>
      </c>
      <c r="CY1463">
        <f>AA1463</f>
        <v>117442.26</v>
      </c>
      <c r="CZ1463">
        <f>AE1463</f>
        <v>117442.26</v>
      </c>
      <c r="DA1463">
        <f>AI1463</f>
        <v>1</v>
      </c>
      <c r="DB1463">
        <v>0</v>
      </c>
    </row>
    <row r="1464" spans="1:106" x14ac:dyDescent="0.2">
      <c r="A1464">
        <f>ROW(Source!A580)</f>
        <v>580</v>
      </c>
      <c r="B1464">
        <v>33034105</v>
      </c>
      <c r="C1464">
        <v>33037833</v>
      </c>
      <c r="D1464">
        <v>32520163</v>
      </c>
      <c r="E1464">
        <v>1</v>
      </c>
      <c r="F1464">
        <v>1</v>
      </c>
      <c r="G1464">
        <v>19</v>
      </c>
      <c r="H1464">
        <v>3</v>
      </c>
      <c r="I1464" t="s">
        <v>25</v>
      </c>
      <c r="J1464" t="s">
        <v>27</v>
      </c>
      <c r="K1464" t="s">
        <v>26</v>
      </c>
      <c r="L1464">
        <v>1348</v>
      </c>
      <c r="N1464">
        <v>1009</v>
      </c>
      <c r="O1464" t="s">
        <v>19</v>
      </c>
      <c r="P1464" t="s">
        <v>19</v>
      </c>
      <c r="Q1464">
        <v>1000</v>
      </c>
      <c r="W1464">
        <v>0</v>
      </c>
      <c r="X1464">
        <v>-1467733540</v>
      </c>
      <c r="Y1464">
        <v>1</v>
      </c>
      <c r="AA1464">
        <v>53410.15</v>
      </c>
      <c r="AB1464">
        <v>0</v>
      </c>
      <c r="AC1464">
        <v>0</v>
      </c>
      <c r="AD1464">
        <v>0</v>
      </c>
      <c r="AE1464">
        <v>53410.15</v>
      </c>
      <c r="AF1464">
        <v>0</v>
      </c>
      <c r="AG1464">
        <v>0</v>
      </c>
      <c r="AH1464">
        <v>0</v>
      </c>
      <c r="AI1464">
        <v>1</v>
      </c>
      <c r="AJ1464">
        <v>1</v>
      </c>
      <c r="AK1464">
        <v>1</v>
      </c>
      <c r="AL1464">
        <v>1</v>
      </c>
      <c r="AN1464">
        <v>0</v>
      </c>
      <c r="AO1464">
        <v>1</v>
      </c>
      <c r="AP1464">
        <v>0</v>
      </c>
      <c r="AQ1464">
        <v>0</v>
      </c>
      <c r="AR1464">
        <v>0</v>
      </c>
      <c r="AS1464" t="s">
        <v>3</v>
      </c>
      <c r="AT1464">
        <v>1</v>
      </c>
      <c r="AU1464" t="s">
        <v>3</v>
      </c>
      <c r="AV1464">
        <v>0</v>
      </c>
      <c r="AW1464">
        <v>2</v>
      </c>
      <c r="AX1464">
        <v>33037842</v>
      </c>
      <c r="AY1464">
        <v>1</v>
      </c>
      <c r="AZ1464">
        <v>0</v>
      </c>
      <c r="BA1464">
        <v>1391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CX1464">
        <f>Y1464*Source!I580</f>
        <v>2.395</v>
      </c>
      <c r="CY1464">
        <f>AA1464</f>
        <v>53410.15</v>
      </c>
      <c r="CZ1464">
        <f>AE1464</f>
        <v>53410.15</v>
      </c>
      <c r="DA1464">
        <f>AI1464</f>
        <v>1</v>
      </c>
      <c r="DB1464">
        <v>0</v>
      </c>
    </row>
    <row r="1465" spans="1:106" x14ac:dyDescent="0.2">
      <c r="A1465">
        <f>ROW(Source!A580)</f>
        <v>580</v>
      </c>
      <c r="B1465">
        <v>33034105</v>
      </c>
      <c r="C1465">
        <v>33037833</v>
      </c>
      <c r="D1465">
        <v>32520163</v>
      </c>
      <c r="E1465">
        <v>1</v>
      </c>
      <c r="F1465">
        <v>1</v>
      </c>
      <c r="G1465">
        <v>19</v>
      </c>
      <c r="H1465">
        <v>3</v>
      </c>
      <c r="I1465" t="s">
        <v>25</v>
      </c>
      <c r="J1465" t="s">
        <v>27</v>
      </c>
      <c r="K1465" t="s">
        <v>26</v>
      </c>
      <c r="L1465">
        <v>1348</v>
      </c>
      <c r="N1465">
        <v>1009</v>
      </c>
      <c r="O1465" t="s">
        <v>19</v>
      </c>
      <c r="P1465" t="s">
        <v>19</v>
      </c>
      <c r="Q1465">
        <v>1000</v>
      </c>
      <c r="W1465">
        <v>0</v>
      </c>
      <c r="X1465">
        <v>-1467733540</v>
      </c>
      <c r="Y1465">
        <v>-1</v>
      </c>
      <c r="AA1465">
        <v>53410.15</v>
      </c>
      <c r="AB1465">
        <v>0</v>
      </c>
      <c r="AC1465">
        <v>0</v>
      </c>
      <c r="AD1465">
        <v>0</v>
      </c>
      <c r="AE1465">
        <v>53410.15</v>
      </c>
      <c r="AF1465">
        <v>0</v>
      </c>
      <c r="AG1465">
        <v>0</v>
      </c>
      <c r="AH1465">
        <v>0</v>
      </c>
      <c r="AI1465">
        <v>1</v>
      </c>
      <c r="AJ1465">
        <v>1</v>
      </c>
      <c r="AK1465">
        <v>1</v>
      </c>
      <c r="AL1465">
        <v>1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 t="s">
        <v>3</v>
      </c>
      <c r="AT1465">
        <v>-1</v>
      </c>
      <c r="AU1465" t="s">
        <v>3</v>
      </c>
      <c r="AV1465">
        <v>0</v>
      </c>
      <c r="AW1465">
        <v>1</v>
      </c>
      <c r="AX1465">
        <v>-1</v>
      </c>
      <c r="AY1465">
        <v>0</v>
      </c>
      <c r="AZ1465">
        <v>0</v>
      </c>
      <c r="BA1465" t="s">
        <v>3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CX1465">
        <f>Y1465*Source!I580</f>
        <v>-2.395</v>
      </c>
      <c r="CY1465">
        <f>AA1465</f>
        <v>53410.15</v>
      </c>
      <c r="CZ1465">
        <f>AE1465</f>
        <v>53410.15</v>
      </c>
      <c r="DA1465">
        <f>AI1465</f>
        <v>1</v>
      </c>
      <c r="DB1465">
        <v>0</v>
      </c>
    </row>
    <row r="1466" spans="1:106" x14ac:dyDescent="0.2">
      <c r="A1466">
        <f>ROW(Source!A582)</f>
        <v>582</v>
      </c>
      <c r="B1466">
        <v>33034105</v>
      </c>
      <c r="C1466">
        <v>33037844</v>
      </c>
      <c r="D1466">
        <v>32505425</v>
      </c>
      <c r="E1466">
        <v>19</v>
      </c>
      <c r="F1466">
        <v>1</v>
      </c>
      <c r="G1466">
        <v>19</v>
      </c>
      <c r="H1466">
        <v>1</v>
      </c>
      <c r="I1466" t="s">
        <v>795</v>
      </c>
      <c r="J1466" t="s">
        <v>3</v>
      </c>
      <c r="K1466" t="s">
        <v>796</v>
      </c>
      <c r="L1466">
        <v>1191</v>
      </c>
      <c r="N1466">
        <v>1013</v>
      </c>
      <c r="O1466" t="s">
        <v>797</v>
      </c>
      <c r="P1466" t="s">
        <v>797</v>
      </c>
      <c r="Q1466">
        <v>1</v>
      </c>
      <c r="W1466">
        <v>0</v>
      </c>
      <c r="X1466">
        <v>476480486</v>
      </c>
      <c r="Y1466">
        <v>453.1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1</v>
      </c>
      <c r="AJ1466">
        <v>1</v>
      </c>
      <c r="AK1466">
        <v>1</v>
      </c>
      <c r="AL1466">
        <v>1</v>
      </c>
      <c r="AN1466">
        <v>0</v>
      </c>
      <c r="AO1466">
        <v>1</v>
      </c>
      <c r="AP1466">
        <v>0</v>
      </c>
      <c r="AQ1466">
        <v>0</v>
      </c>
      <c r="AR1466">
        <v>0</v>
      </c>
      <c r="AS1466" t="s">
        <v>3</v>
      </c>
      <c r="AT1466">
        <v>453.1</v>
      </c>
      <c r="AU1466" t="s">
        <v>3</v>
      </c>
      <c r="AV1466">
        <v>1</v>
      </c>
      <c r="AW1466">
        <v>2</v>
      </c>
      <c r="AX1466">
        <v>33037860</v>
      </c>
      <c r="AY1466">
        <v>1</v>
      </c>
      <c r="AZ1466">
        <v>0</v>
      </c>
      <c r="BA1466">
        <v>1392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CX1466">
        <f>Y1466*Source!I582</f>
        <v>147.7106</v>
      </c>
      <c r="CY1466">
        <f>AD1466</f>
        <v>0</v>
      </c>
      <c r="CZ1466">
        <f>AH1466</f>
        <v>0</v>
      </c>
      <c r="DA1466">
        <f>AL1466</f>
        <v>1</v>
      </c>
      <c r="DB1466">
        <v>0</v>
      </c>
    </row>
    <row r="1467" spans="1:106" x14ac:dyDescent="0.2">
      <c r="A1467">
        <f>ROW(Source!A582)</f>
        <v>582</v>
      </c>
      <c r="B1467">
        <v>33034105</v>
      </c>
      <c r="C1467">
        <v>33037844</v>
      </c>
      <c r="D1467">
        <v>32517073</v>
      </c>
      <c r="E1467">
        <v>1</v>
      </c>
      <c r="F1467">
        <v>1</v>
      </c>
      <c r="G1467">
        <v>19</v>
      </c>
      <c r="H1467">
        <v>2</v>
      </c>
      <c r="I1467" t="s">
        <v>805</v>
      </c>
      <c r="J1467" t="s">
        <v>806</v>
      </c>
      <c r="K1467" t="s">
        <v>807</v>
      </c>
      <c r="L1467">
        <v>1368</v>
      </c>
      <c r="N1467">
        <v>1011</v>
      </c>
      <c r="O1467" t="s">
        <v>801</v>
      </c>
      <c r="P1467" t="s">
        <v>801</v>
      </c>
      <c r="Q1467">
        <v>1</v>
      </c>
      <c r="W1467">
        <v>0</v>
      </c>
      <c r="X1467">
        <v>-865246060</v>
      </c>
      <c r="Y1467">
        <v>1.38</v>
      </c>
      <c r="AA1467">
        <v>0</v>
      </c>
      <c r="AB1467">
        <v>3.37</v>
      </c>
      <c r="AC1467">
        <v>0.85</v>
      </c>
      <c r="AD1467">
        <v>0</v>
      </c>
      <c r="AE1467">
        <v>0</v>
      </c>
      <c r="AF1467">
        <v>3.37</v>
      </c>
      <c r="AG1467">
        <v>0.85</v>
      </c>
      <c r="AH1467">
        <v>0</v>
      </c>
      <c r="AI1467">
        <v>1</v>
      </c>
      <c r="AJ1467">
        <v>1</v>
      </c>
      <c r="AK1467">
        <v>1</v>
      </c>
      <c r="AL1467">
        <v>1</v>
      </c>
      <c r="AN1467">
        <v>0</v>
      </c>
      <c r="AO1467">
        <v>1</v>
      </c>
      <c r="AP1467">
        <v>0</v>
      </c>
      <c r="AQ1467">
        <v>0</v>
      </c>
      <c r="AR1467">
        <v>0</v>
      </c>
      <c r="AS1467" t="s">
        <v>3</v>
      </c>
      <c r="AT1467">
        <v>1.38</v>
      </c>
      <c r="AU1467" t="s">
        <v>3</v>
      </c>
      <c r="AV1467">
        <v>0</v>
      </c>
      <c r="AW1467">
        <v>2</v>
      </c>
      <c r="AX1467">
        <v>33037861</v>
      </c>
      <c r="AY1467">
        <v>1</v>
      </c>
      <c r="AZ1467">
        <v>0</v>
      </c>
      <c r="BA1467">
        <v>1393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CX1467">
        <f>Y1467*Source!I582</f>
        <v>0.44988</v>
      </c>
      <c r="CY1467">
        <f>AB1467</f>
        <v>3.37</v>
      </c>
      <c r="CZ1467">
        <f>AF1467</f>
        <v>3.37</v>
      </c>
      <c r="DA1467">
        <f>AJ1467</f>
        <v>1</v>
      </c>
      <c r="DB1467">
        <v>0</v>
      </c>
    </row>
    <row r="1468" spans="1:106" x14ac:dyDescent="0.2">
      <c r="A1468">
        <f>ROW(Source!A582)</f>
        <v>582</v>
      </c>
      <c r="B1468">
        <v>33034105</v>
      </c>
      <c r="C1468">
        <v>33037844</v>
      </c>
      <c r="D1468">
        <v>32516433</v>
      </c>
      <c r="E1468">
        <v>1</v>
      </c>
      <c r="F1468">
        <v>1</v>
      </c>
      <c r="G1468">
        <v>19</v>
      </c>
      <c r="H1468">
        <v>2</v>
      </c>
      <c r="I1468" t="s">
        <v>808</v>
      </c>
      <c r="J1468" t="s">
        <v>809</v>
      </c>
      <c r="K1468" t="s">
        <v>810</v>
      </c>
      <c r="L1468">
        <v>1368</v>
      </c>
      <c r="N1468">
        <v>1011</v>
      </c>
      <c r="O1468" t="s">
        <v>801</v>
      </c>
      <c r="P1468" t="s">
        <v>801</v>
      </c>
      <c r="Q1468">
        <v>1</v>
      </c>
      <c r="W1468">
        <v>0</v>
      </c>
      <c r="X1468">
        <v>1483315828</v>
      </c>
      <c r="Y1468">
        <v>0.31</v>
      </c>
      <c r="AA1468">
        <v>0</v>
      </c>
      <c r="AB1468">
        <v>566.44000000000005</v>
      </c>
      <c r="AC1468">
        <v>281.27999999999997</v>
      </c>
      <c r="AD1468">
        <v>0</v>
      </c>
      <c r="AE1468">
        <v>0</v>
      </c>
      <c r="AF1468">
        <v>566.44000000000005</v>
      </c>
      <c r="AG1468">
        <v>281.27999999999997</v>
      </c>
      <c r="AH1468">
        <v>0</v>
      </c>
      <c r="AI1468">
        <v>1</v>
      </c>
      <c r="AJ1468">
        <v>1</v>
      </c>
      <c r="AK1468">
        <v>1</v>
      </c>
      <c r="AL1468">
        <v>1</v>
      </c>
      <c r="AN1468">
        <v>0</v>
      </c>
      <c r="AO1468">
        <v>1</v>
      </c>
      <c r="AP1468">
        <v>0</v>
      </c>
      <c r="AQ1468">
        <v>0</v>
      </c>
      <c r="AR1468">
        <v>0</v>
      </c>
      <c r="AS1468" t="s">
        <v>3</v>
      </c>
      <c r="AT1468">
        <v>0.31</v>
      </c>
      <c r="AU1468" t="s">
        <v>3</v>
      </c>
      <c r="AV1468">
        <v>0</v>
      </c>
      <c r="AW1468">
        <v>2</v>
      </c>
      <c r="AX1468">
        <v>33037862</v>
      </c>
      <c r="AY1468">
        <v>1</v>
      </c>
      <c r="AZ1468">
        <v>0</v>
      </c>
      <c r="BA1468">
        <v>1394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CX1468">
        <f>Y1468*Source!I582</f>
        <v>0.10106</v>
      </c>
      <c r="CY1468">
        <f>AB1468</f>
        <v>566.44000000000005</v>
      </c>
      <c r="CZ1468">
        <f>AF1468</f>
        <v>566.44000000000005</v>
      </c>
      <c r="DA1468">
        <f>AJ1468</f>
        <v>1</v>
      </c>
      <c r="DB1468">
        <v>0</v>
      </c>
    </row>
    <row r="1469" spans="1:106" x14ac:dyDescent="0.2">
      <c r="A1469">
        <f>ROW(Source!A582)</f>
        <v>582</v>
      </c>
      <c r="B1469">
        <v>33034105</v>
      </c>
      <c r="C1469">
        <v>33037844</v>
      </c>
      <c r="D1469">
        <v>32516599</v>
      </c>
      <c r="E1469">
        <v>1</v>
      </c>
      <c r="F1469">
        <v>1</v>
      </c>
      <c r="G1469">
        <v>19</v>
      </c>
      <c r="H1469">
        <v>2</v>
      </c>
      <c r="I1469" t="s">
        <v>811</v>
      </c>
      <c r="J1469" t="s">
        <v>812</v>
      </c>
      <c r="K1469" t="s">
        <v>813</v>
      </c>
      <c r="L1469">
        <v>1368</v>
      </c>
      <c r="N1469">
        <v>1011</v>
      </c>
      <c r="O1469" t="s">
        <v>801</v>
      </c>
      <c r="P1469" t="s">
        <v>801</v>
      </c>
      <c r="Q1469">
        <v>1</v>
      </c>
      <c r="W1469">
        <v>0</v>
      </c>
      <c r="X1469">
        <v>47389749</v>
      </c>
      <c r="Y1469">
        <v>26.25</v>
      </c>
      <c r="AA1469">
        <v>0</v>
      </c>
      <c r="AB1469">
        <v>9.7100000000000009</v>
      </c>
      <c r="AC1469">
        <v>2.25</v>
      </c>
      <c r="AD1469">
        <v>0</v>
      </c>
      <c r="AE1469">
        <v>0</v>
      </c>
      <c r="AF1469">
        <v>9.7100000000000009</v>
      </c>
      <c r="AG1469">
        <v>2.25</v>
      </c>
      <c r="AH1469">
        <v>0</v>
      </c>
      <c r="AI1469">
        <v>1</v>
      </c>
      <c r="AJ1469">
        <v>1</v>
      </c>
      <c r="AK1469">
        <v>1</v>
      </c>
      <c r="AL1469">
        <v>1</v>
      </c>
      <c r="AN1469">
        <v>0</v>
      </c>
      <c r="AO1469">
        <v>1</v>
      </c>
      <c r="AP1469">
        <v>0</v>
      </c>
      <c r="AQ1469">
        <v>0</v>
      </c>
      <c r="AR1469">
        <v>0</v>
      </c>
      <c r="AS1469" t="s">
        <v>3</v>
      </c>
      <c r="AT1469">
        <v>26.25</v>
      </c>
      <c r="AU1469" t="s">
        <v>3</v>
      </c>
      <c r="AV1469">
        <v>0</v>
      </c>
      <c r="AW1469">
        <v>2</v>
      </c>
      <c r="AX1469">
        <v>33037863</v>
      </c>
      <c r="AY1469">
        <v>1</v>
      </c>
      <c r="AZ1469">
        <v>0</v>
      </c>
      <c r="BA1469">
        <v>1395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CX1469">
        <f>Y1469*Source!I582</f>
        <v>8.557500000000001</v>
      </c>
      <c r="CY1469">
        <f>AB1469</f>
        <v>9.7100000000000009</v>
      </c>
      <c r="CZ1469">
        <f>AF1469</f>
        <v>9.7100000000000009</v>
      </c>
      <c r="DA1469">
        <f>AJ1469</f>
        <v>1</v>
      </c>
      <c r="DB1469">
        <v>0</v>
      </c>
    </row>
    <row r="1470" spans="1:106" x14ac:dyDescent="0.2">
      <c r="A1470">
        <f>ROW(Source!A582)</f>
        <v>582</v>
      </c>
      <c r="B1470">
        <v>33034105</v>
      </c>
      <c r="C1470">
        <v>33037844</v>
      </c>
      <c r="D1470">
        <v>32517836</v>
      </c>
      <c r="E1470">
        <v>1</v>
      </c>
      <c r="F1470">
        <v>1</v>
      </c>
      <c r="G1470">
        <v>19</v>
      </c>
      <c r="H1470">
        <v>3</v>
      </c>
      <c r="I1470" t="s">
        <v>814</v>
      </c>
      <c r="J1470" t="s">
        <v>815</v>
      </c>
      <c r="K1470" t="s">
        <v>816</v>
      </c>
      <c r="L1470">
        <v>1348</v>
      </c>
      <c r="N1470">
        <v>1009</v>
      </c>
      <c r="O1470" t="s">
        <v>19</v>
      </c>
      <c r="P1470" t="s">
        <v>19</v>
      </c>
      <c r="Q1470">
        <v>1000</v>
      </c>
      <c r="W1470">
        <v>0</v>
      </c>
      <c r="X1470">
        <v>1571432467</v>
      </c>
      <c r="Y1470">
        <v>0.04</v>
      </c>
      <c r="AA1470">
        <v>31493.279999999999</v>
      </c>
      <c r="AB1470">
        <v>0</v>
      </c>
      <c r="AC1470">
        <v>0</v>
      </c>
      <c r="AD1470">
        <v>0</v>
      </c>
      <c r="AE1470">
        <v>31493.279999999999</v>
      </c>
      <c r="AF1470">
        <v>0</v>
      </c>
      <c r="AG1470">
        <v>0</v>
      </c>
      <c r="AH1470">
        <v>0</v>
      </c>
      <c r="AI1470">
        <v>1</v>
      </c>
      <c r="AJ1470">
        <v>1</v>
      </c>
      <c r="AK1470">
        <v>1</v>
      </c>
      <c r="AL1470">
        <v>1</v>
      </c>
      <c r="AN1470">
        <v>0</v>
      </c>
      <c r="AO1470">
        <v>1</v>
      </c>
      <c r="AP1470">
        <v>0</v>
      </c>
      <c r="AQ1470">
        <v>0</v>
      </c>
      <c r="AR1470">
        <v>0</v>
      </c>
      <c r="AS1470" t="s">
        <v>3</v>
      </c>
      <c r="AT1470">
        <v>0.04</v>
      </c>
      <c r="AU1470" t="s">
        <v>3</v>
      </c>
      <c r="AV1470">
        <v>0</v>
      </c>
      <c r="AW1470">
        <v>2</v>
      </c>
      <c r="AX1470">
        <v>33037864</v>
      </c>
      <c r="AY1470">
        <v>1</v>
      </c>
      <c r="AZ1470">
        <v>0</v>
      </c>
      <c r="BA1470">
        <v>1396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CX1470">
        <f>Y1470*Source!I582</f>
        <v>1.3040000000000001E-2</v>
      </c>
      <c r="CY1470">
        <f t="shared" ref="CY1470:CY1480" si="219">AA1470</f>
        <v>31493.279999999999</v>
      </c>
      <c r="CZ1470">
        <f t="shared" ref="CZ1470:CZ1480" si="220">AE1470</f>
        <v>31493.279999999999</v>
      </c>
      <c r="DA1470">
        <f t="shared" ref="DA1470:DA1480" si="221">AI1470</f>
        <v>1</v>
      </c>
      <c r="DB1470">
        <v>0</v>
      </c>
    </row>
    <row r="1471" spans="1:106" x14ac:dyDescent="0.2">
      <c r="A1471">
        <f>ROW(Source!A582)</f>
        <v>582</v>
      </c>
      <c r="B1471">
        <v>33034105</v>
      </c>
      <c r="C1471">
        <v>33037844</v>
      </c>
      <c r="D1471">
        <v>32518156</v>
      </c>
      <c r="E1471">
        <v>1</v>
      </c>
      <c r="F1471">
        <v>1</v>
      </c>
      <c r="G1471">
        <v>19</v>
      </c>
      <c r="H1471">
        <v>3</v>
      </c>
      <c r="I1471" t="s">
        <v>817</v>
      </c>
      <c r="J1471" t="s">
        <v>818</v>
      </c>
      <c r="K1471" t="s">
        <v>819</v>
      </c>
      <c r="L1471">
        <v>1348</v>
      </c>
      <c r="N1471">
        <v>1009</v>
      </c>
      <c r="O1471" t="s">
        <v>19</v>
      </c>
      <c r="P1471" t="s">
        <v>19</v>
      </c>
      <c r="Q1471">
        <v>1000</v>
      </c>
      <c r="W1471">
        <v>0</v>
      </c>
      <c r="X1471">
        <v>1574046373</v>
      </c>
      <c r="Y1471">
        <v>3.6999999999999998E-2</v>
      </c>
      <c r="AA1471">
        <v>45454.3</v>
      </c>
      <c r="AB1471">
        <v>0</v>
      </c>
      <c r="AC1471">
        <v>0</v>
      </c>
      <c r="AD1471">
        <v>0</v>
      </c>
      <c r="AE1471">
        <v>45454.3</v>
      </c>
      <c r="AF1471">
        <v>0</v>
      </c>
      <c r="AG1471">
        <v>0</v>
      </c>
      <c r="AH1471">
        <v>0</v>
      </c>
      <c r="AI1471">
        <v>1</v>
      </c>
      <c r="AJ1471">
        <v>1</v>
      </c>
      <c r="AK1471">
        <v>1</v>
      </c>
      <c r="AL1471">
        <v>1</v>
      </c>
      <c r="AN1471">
        <v>0</v>
      </c>
      <c r="AO1471">
        <v>1</v>
      </c>
      <c r="AP1471">
        <v>0</v>
      </c>
      <c r="AQ1471">
        <v>0</v>
      </c>
      <c r="AR1471">
        <v>0</v>
      </c>
      <c r="AS1471" t="s">
        <v>3</v>
      </c>
      <c r="AT1471">
        <v>3.6999999999999998E-2</v>
      </c>
      <c r="AU1471" t="s">
        <v>3</v>
      </c>
      <c r="AV1471">
        <v>0</v>
      </c>
      <c r="AW1471">
        <v>2</v>
      </c>
      <c r="AX1471">
        <v>33037865</v>
      </c>
      <c r="AY1471">
        <v>1</v>
      </c>
      <c r="AZ1471">
        <v>0</v>
      </c>
      <c r="BA1471">
        <v>1397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CX1471">
        <f>Y1471*Source!I582</f>
        <v>1.2062E-2</v>
      </c>
      <c r="CY1471">
        <f t="shared" si="219"/>
        <v>45454.3</v>
      </c>
      <c r="CZ1471">
        <f t="shared" si="220"/>
        <v>45454.3</v>
      </c>
      <c r="DA1471">
        <f t="shared" si="221"/>
        <v>1</v>
      </c>
      <c r="DB1471">
        <v>0</v>
      </c>
    </row>
    <row r="1472" spans="1:106" x14ac:dyDescent="0.2">
      <c r="A1472">
        <f>ROW(Source!A582)</f>
        <v>582</v>
      </c>
      <c r="B1472">
        <v>33034105</v>
      </c>
      <c r="C1472">
        <v>33037844</v>
      </c>
      <c r="D1472">
        <v>32518894</v>
      </c>
      <c r="E1472">
        <v>1</v>
      </c>
      <c r="F1472">
        <v>1</v>
      </c>
      <c r="G1472">
        <v>19</v>
      </c>
      <c r="H1472">
        <v>3</v>
      </c>
      <c r="I1472" t="s">
        <v>820</v>
      </c>
      <c r="J1472" t="s">
        <v>821</v>
      </c>
      <c r="K1472" t="s">
        <v>822</v>
      </c>
      <c r="L1472">
        <v>1327</v>
      </c>
      <c r="N1472">
        <v>1005</v>
      </c>
      <c r="O1472" t="s">
        <v>823</v>
      </c>
      <c r="P1472" t="s">
        <v>823</v>
      </c>
      <c r="Q1472">
        <v>1</v>
      </c>
      <c r="W1472">
        <v>0</v>
      </c>
      <c r="X1472">
        <v>-1132375348</v>
      </c>
      <c r="Y1472">
        <v>5.6</v>
      </c>
      <c r="AA1472">
        <v>63.78</v>
      </c>
      <c r="AB1472">
        <v>0</v>
      </c>
      <c r="AC1472">
        <v>0</v>
      </c>
      <c r="AD1472">
        <v>0</v>
      </c>
      <c r="AE1472">
        <v>63.78</v>
      </c>
      <c r="AF1472">
        <v>0</v>
      </c>
      <c r="AG1472">
        <v>0</v>
      </c>
      <c r="AH1472">
        <v>0</v>
      </c>
      <c r="AI1472">
        <v>1</v>
      </c>
      <c r="AJ1472">
        <v>1</v>
      </c>
      <c r="AK1472">
        <v>1</v>
      </c>
      <c r="AL1472">
        <v>1</v>
      </c>
      <c r="AN1472">
        <v>0</v>
      </c>
      <c r="AO1472">
        <v>1</v>
      </c>
      <c r="AP1472">
        <v>0</v>
      </c>
      <c r="AQ1472">
        <v>0</v>
      </c>
      <c r="AR1472">
        <v>0</v>
      </c>
      <c r="AS1472" t="s">
        <v>3</v>
      </c>
      <c r="AT1472">
        <v>5.6</v>
      </c>
      <c r="AU1472" t="s">
        <v>3</v>
      </c>
      <c r="AV1472">
        <v>0</v>
      </c>
      <c r="AW1472">
        <v>2</v>
      </c>
      <c r="AX1472">
        <v>33037867</v>
      </c>
      <c r="AY1472">
        <v>1</v>
      </c>
      <c r="AZ1472">
        <v>0</v>
      </c>
      <c r="BA1472">
        <v>1398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CX1472">
        <f>Y1472*Source!I582</f>
        <v>1.8255999999999999</v>
      </c>
      <c r="CY1472">
        <f t="shared" si="219"/>
        <v>63.78</v>
      </c>
      <c r="CZ1472">
        <f t="shared" si="220"/>
        <v>63.78</v>
      </c>
      <c r="DA1472">
        <f t="shared" si="221"/>
        <v>1</v>
      </c>
      <c r="DB1472">
        <v>0</v>
      </c>
    </row>
    <row r="1473" spans="1:106" x14ac:dyDescent="0.2">
      <c r="A1473">
        <f>ROW(Source!A582)</f>
        <v>582</v>
      </c>
      <c r="B1473">
        <v>33034105</v>
      </c>
      <c r="C1473">
        <v>33037844</v>
      </c>
      <c r="D1473">
        <v>32517311</v>
      </c>
      <c r="E1473">
        <v>1</v>
      </c>
      <c r="F1473">
        <v>1</v>
      </c>
      <c r="G1473">
        <v>19</v>
      </c>
      <c r="H1473">
        <v>3</v>
      </c>
      <c r="I1473" t="s">
        <v>824</v>
      </c>
      <c r="J1473" t="s">
        <v>825</v>
      </c>
      <c r="K1473" t="s">
        <v>826</v>
      </c>
      <c r="L1473">
        <v>1348</v>
      </c>
      <c r="N1473">
        <v>1009</v>
      </c>
      <c r="O1473" t="s">
        <v>19</v>
      </c>
      <c r="P1473" t="s">
        <v>19</v>
      </c>
      <c r="Q1473">
        <v>1000</v>
      </c>
      <c r="W1473">
        <v>0</v>
      </c>
      <c r="X1473">
        <v>1471527661</v>
      </c>
      <c r="Y1473">
        <v>0.05</v>
      </c>
      <c r="AA1473">
        <v>4752.91</v>
      </c>
      <c r="AB1473">
        <v>0</v>
      </c>
      <c r="AC1473">
        <v>0</v>
      </c>
      <c r="AD1473">
        <v>0</v>
      </c>
      <c r="AE1473">
        <v>4752.91</v>
      </c>
      <c r="AF1473">
        <v>0</v>
      </c>
      <c r="AG1473">
        <v>0</v>
      </c>
      <c r="AH1473">
        <v>0</v>
      </c>
      <c r="AI1473">
        <v>1</v>
      </c>
      <c r="AJ1473">
        <v>1</v>
      </c>
      <c r="AK1473">
        <v>1</v>
      </c>
      <c r="AL1473">
        <v>1</v>
      </c>
      <c r="AN1473">
        <v>0</v>
      </c>
      <c r="AO1473">
        <v>1</v>
      </c>
      <c r="AP1473">
        <v>0</v>
      </c>
      <c r="AQ1473">
        <v>0</v>
      </c>
      <c r="AR1473">
        <v>0</v>
      </c>
      <c r="AS1473" t="s">
        <v>3</v>
      </c>
      <c r="AT1473">
        <v>0.05</v>
      </c>
      <c r="AU1473" t="s">
        <v>3</v>
      </c>
      <c r="AV1473">
        <v>0</v>
      </c>
      <c r="AW1473">
        <v>2</v>
      </c>
      <c r="AX1473">
        <v>33037866</v>
      </c>
      <c r="AY1473">
        <v>1</v>
      </c>
      <c r="AZ1473">
        <v>0</v>
      </c>
      <c r="BA1473">
        <v>1399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CX1473">
        <f>Y1473*Source!I582</f>
        <v>1.6300000000000002E-2</v>
      </c>
      <c r="CY1473">
        <f t="shared" si="219"/>
        <v>4752.91</v>
      </c>
      <c r="CZ1473">
        <f t="shared" si="220"/>
        <v>4752.91</v>
      </c>
      <c r="DA1473">
        <f t="shared" si="221"/>
        <v>1</v>
      </c>
      <c r="DB1473">
        <v>0</v>
      </c>
    </row>
    <row r="1474" spans="1:106" x14ac:dyDescent="0.2">
      <c r="A1474">
        <f>ROW(Source!A582)</f>
        <v>582</v>
      </c>
      <c r="B1474">
        <v>33034105</v>
      </c>
      <c r="C1474">
        <v>33037844</v>
      </c>
      <c r="D1474">
        <v>32519061</v>
      </c>
      <c r="E1474">
        <v>1</v>
      </c>
      <c r="F1474">
        <v>1</v>
      </c>
      <c r="G1474">
        <v>19</v>
      </c>
      <c r="H1474">
        <v>3</v>
      </c>
      <c r="I1474" t="s">
        <v>827</v>
      </c>
      <c r="J1474" t="s">
        <v>828</v>
      </c>
      <c r="K1474" t="s">
        <v>829</v>
      </c>
      <c r="L1474">
        <v>1339</v>
      </c>
      <c r="N1474">
        <v>1007</v>
      </c>
      <c r="O1474" t="s">
        <v>830</v>
      </c>
      <c r="P1474" t="s">
        <v>830</v>
      </c>
      <c r="Q1474">
        <v>1</v>
      </c>
      <c r="W1474">
        <v>0</v>
      </c>
      <c r="X1474">
        <v>1653821073</v>
      </c>
      <c r="Y1474">
        <v>1.75</v>
      </c>
      <c r="AA1474">
        <v>29.98</v>
      </c>
      <c r="AB1474">
        <v>0</v>
      </c>
      <c r="AC1474">
        <v>0</v>
      </c>
      <c r="AD1474">
        <v>0</v>
      </c>
      <c r="AE1474">
        <v>29.98</v>
      </c>
      <c r="AF1474">
        <v>0</v>
      </c>
      <c r="AG1474">
        <v>0</v>
      </c>
      <c r="AH1474">
        <v>0</v>
      </c>
      <c r="AI1474">
        <v>1</v>
      </c>
      <c r="AJ1474">
        <v>1</v>
      </c>
      <c r="AK1474">
        <v>1</v>
      </c>
      <c r="AL1474">
        <v>1</v>
      </c>
      <c r="AN1474">
        <v>0</v>
      </c>
      <c r="AO1474">
        <v>1</v>
      </c>
      <c r="AP1474">
        <v>0</v>
      </c>
      <c r="AQ1474">
        <v>0</v>
      </c>
      <c r="AR1474">
        <v>0</v>
      </c>
      <c r="AS1474" t="s">
        <v>3</v>
      </c>
      <c r="AT1474">
        <v>1.75</v>
      </c>
      <c r="AU1474" t="s">
        <v>3</v>
      </c>
      <c r="AV1474">
        <v>0</v>
      </c>
      <c r="AW1474">
        <v>2</v>
      </c>
      <c r="AX1474">
        <v>33037868</v>
      </c>
      <c r="AY1474">
        <v>1</v>
      </c>
      <c r="AZ1474">
        <v>0</v>
      </c>
      <c r="BA1474">
        <v>1400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CX1474">
        <f>Y1474*Source!I582</f>
        <v>0.57050000000000001</v>
      </c>
      <c r="CY1474">
        <f t="shared" si="219"/>
        <v>29.98</v>
      </c>
      <c r="CZ1474">
        <f t="shared" si="220"/>
        <v>29.98</v>
      </c>
      <c r="DA1474">
        <f t="shared" si="221"/>
        <v>1</v>
      </c>
      <c r="DB1474">
        <v>0</v>
      </c>
    </row>
    <row r="1475" spans="1:106" x14ac:dyDescent="0.2">
      <c r="A1475">
        <f>ROW(Source!A582)</f>
        <v>582</v>
      </c>
      <c r="B1475">
        <v>33034105</v>
      </c>
      <c r="C1475">
        <v>33037844</v>
      </c>
      <c r="D1475">
        <v>32517740</v>
      </c>
      <c r="E1475">
        <v>1</v>
      </c>
      <c r="F1475">
        <v>1</v>
      </c>
      <c r="G1475">
        <v>19</v>
      </c>
      <c r="H1475">
        <v>3</v>
      </c>
      <c r="I1475" t="s">
        <v>831</v>
      </c>
      <c r="J1475" t="s">
        <v>832</v>
      </c>
      <c r="K1475" t="s">
        <v>833</v>
      </c>
      <c r="L1475">
        <v>1339</v>
      </c>
      <c r="N1475">
        <v>1007</v>
      </c>
      <c r="O1475" t="s">
        <v>830</v>
      </c>
      <c r="P1475" t="s">
        <v>830</v>
      </c>
      <c r="Q1475">
        <v>1</v>
      </c>
      <c r="W1475">
        <v>0</v>
      </c>
      <c r="X1475">
        <v>-86784973</v>
      </c>
      <c r="Y1475">
        <v>0.08</v>
      </c>
      <c r="AA1475">
        <v>4993.7</v>
      </c>
      <c r="AB1475">
        <v>0</v>
      </c>
      <c r="AC1475">
        <v>0</v>
      </c>
      <c r="AD1475">
        <v>0</v>
      </c>
      <c r="AE1475">
        <v>4993.7</v>
      </c>
      <c r="AF1475">
        <v>0</v>
      </c>
      <c r="AG1475">
        <v>0</v>
      </c>
      <c r="AH1475">
        <v>0</v>
      </c>
      <c r="AI1475">
        <v>1</v>
      </c>
      <c r="AJ1475">
        <v>1</v>
      </c>
      <c r="AK1475">
        <v>1</v>
      </c>
      <c r="AL1475">
        <v>1</v>
      </c>
      <c r="AN1475">
        <v>0</v>
      </c>
      <c r="AO1475">
        <v>1</v>
      </c>
      <c r="AP1475">
        <v>0</v>
      </c>
      <c r="AQ1475">
        <v>0</v>
      </c>
      <c r="AR1475">
        <v>0</v>
      </c>
      <c r="AS1475" t="s">
        <v>3</v>
      </c>
      <c r="AT1475">
        <v>0.08</v>
      </c>
      <c r="AU1475" t="s">
        <v>3</v>
      </c>
      <c r="AV1475">
        <v>0</v>
      </c>
      <c r="AW1475">
        <v>2</v>
      </c>
      <c r="AX1475">
        <v>33037869</v>
      </c>
      <c r="AY1475">
        <v>1</v>
      </c>
      <c r="AZ1475">
        <v>0</v>
      </c>
      <c r="BA1475">
        <v>1401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CX1475">
        <f>Y1475*Source!I582</f>
        <v>2.6080000000000002E-2</v>
      </c>
      <c r="CY1475">
        <f t="shared" si="219"/>
        <v>4993.7</v>
      </c>
      <c r="CZ1475">
        <f t="shared" si="220"/>
        <v>4993.7</v>
      </c>
      <c r="DA1475">
        <f t="shared" si="221"/>
        <v>1</v>
      </c>
      <c r="DB1475">
        <v>0</v>
      </c>
    </row>
    <row r="1476" spans="1:106" x14ac:dyDescent="0.2">
      <c r="A1476">
        <f>ROW(Source!A582)</f>
        <v>582</v>
      </c>
      <c r="B1476">
        <v>33034105</v>
      </c>
      <c r="C1476">
        <v>33037844</v>
      </c>
      <c r="D1476">
        <v>32517729</v>
      </c>
      <c r="E1476">
        <v>1</v>
      </c>
      <c r="F1476">
        <v>1</v>
      </c>
      <c r="G1476">
        <v>19</v>
      </c>
      <c r="H1476">
        <v>3</v>
      </c>
      <c r="I1476" t="s">
        <v>834</v>
      </c>
      <c r="J1476" t="s">
        <v>835</v>
      </c>
      <c r="K1476" t="s">
        <v>836</v>
      </c>
      <c r="L1476">
        <v>1339</v>
      </c>
      <c r="N1476">
        <v>1007</v>
      </c>
      <c r="O1476" t="s">
        <v>830</v>
      </c>
      <c r="P1476" t="s">
        <v>830</v>
      </c>
      <c r="Q1476">
        <v>1</v>
      </c>
      <c r="W1476">
        <v>0</v>
      </c>
      <c r="X1476">
        <v>-36459073</v>
      </c>
      <c r="Y1476">
        <v>0.69</v>
      </c>
      <c r="AA1476">
        <v>3762.19</v>
      </c>
      <c r="AB1476">
        <v>0</v>
      </c>
      <c r="AC1476">
        <v>0</v>
      </c>
      <c r="AD1476">
        <v>0</v>
      </c>
      <c r="AE1476">
        <v>3762.19</v>
      </c>
      <c r="AF1476">
        <v>0</v>
      </c>
      <c r="AG1476">
        <v>0</v>
      </c>
      <c r="AH1476">
        <v>0</v>
      </c>
      <c r="AI1476">
        <v>1</v>
      </c>
      <c r="AJ1476">
        <v>1</v>
      </c>
      <c r="AK1476">
        <v>1</v>
      </c>
      <c r="AL1476">
        <v>1</v>
      </c>
      <c r="AN1476">
        <v>0</v>
      </c>
      <c r="AO1476">
        <v>1</v>
      </c>
      <c r="AP1476">
        <v>0</v>
      </c>
      <c r="AQ1476">
        <v>0</v>
      </c>
      <c r="AR1476">
        <v>0</v>
      </c>
      <c r="AS1476" t="s">
        <v>3</v>
      </c>
      <c r="AT1476">
        <v>0.69</v>
      </c>
      <c r="AU1476" t="s">
        <v>3</v>
      </c>
      <c r="AV1476">
        <v>0</v>
      </c>
      <c r="AW1476">
        <v>2</v>
      </c>
      <c r="AX1476">
        <v>33037870</v>
      </c>
      <c r="AY1476">
        <v>1</v>
      </c>
      <c r="AZ1476">
        <v>0</v>
      </c>
      <c r="BA1476">
        <v>1402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CX1476">
        <f>Y1476*Source!I582</f>
        <v>0.22494</v>
      </c>
      <c r="CY1476">
        <f t="shared" si="219"/>
        <v>3762.19</v>
      </c>
      <c r="CZ1476">
        <f t="shared" si="220"/>
        <v>3762.19</v>
      </c>
      <c r="DA1476">
        <f t="shared" si="221"/>
        <v>1</v>
      </c>
      <c r="DB1476">
        <v>0</v>
      </c>
    </row>
    <row r="1477" spans="1:106" x14ac:dyDescent="0.2">
      <c r="A1477">
        <f>ROW(Source!A582)</f>
        <v>582</v>
      </c>
      <c r="B1477">
        <v>33034105</v>
      </c>
      <c r="C1477">
        <v>33037844</v>
      </c>
      <c r="D1477">
        <v>32517783</v>
      </c>
      <c r="E1477">
        <v>1</v>
      </c>
      <c r="F1477">
        <v>1</v>
      </c>
      <c r="G1477">
        <v>19</v>
      </c>
      <c r="H1477">
        <v>3</v>
      </c>
      <c r="I1477" t="s">
        <v>837</v>
      </c>
      <c r="J1477" t="s">
        <v>838</v>
      </c>
      <c r="K1477" t="s">
        <v>839</v>
      </c>
      <c r="L1477">
        <v>1339</v>
      </c>
      <c r="N1477">
        <v>1007</v>
      </c>
      <c r="O1477" t="s">
        <v>830</v>
      </c>
      <c r="P1477" t="s">
        <v>830</v>
      </c>
      <c r="Q1477">
        <v>1</v>
      </c>
      <c r="W1477">
        <v>0</v>
      </c>
      <c r="X1477">
        <v>-1282603236</v>
      </c>
      <c r="Y1477">
        <v>0.2</v>
      </c>
      <c r="AA1477">
        <v>5631.96</v>
      </c>
      <c r="AB1477">
        <v>0</v>
      </c>
      <c r="AC1477">
        <v>0</v>
      </c>
      <c r="AD1477">
        <v>0</v>
      </c>
      <c r="AE1477">
        <v>5631.96</v>
      </c>
      <c r="AF1477">
        <v>0</v>
      </c>
      <c r="AG1477">
        <v>0</v>
      </c>
      <c r="AH1477">
        <v>0</v>
      </c>
      <c r="AI1477">
        <v>1</v>
      </c>
      <c r="AJ1477">
        <v>1</v>
      </c>
      <c r="AK1477">
        <v>1</v>
      </c>
      <c r="AL1477">
        <v>1</v>
      </c>
      <c r="AN1477">
        <v>0</v>
      </c>
      <c r="AO1477">
        <v>1</v>
      </c>
      <c r="AP1477">
        <v>0</v>
      </c>
      <c r="AQ1477">
        <v>0</v>
      </c>
      <c r="AR1477">
        <v>0</v>
      </c>
      <c r="AS1477" t="s">
        <v>3</v>
      </c>
      <c r="AT1477">
        <v>0.2</v>
      </c>
      <c r="AU1477" t="s">
        <v>3</v>
      </c>
      <c r="AV1477">
        <v>0</v>
      </c>
      <c r="AW1477">
        <v>2</v>
      </c>
      <c r="AX1477">
        <v>33037871</v>
      </c>
      <c r="AY1477">
        <v>1</v>
      </c>
      <c r="AZ1477">
        <v>0</v>
      </c>
      <c r="BA1477">
        <v>1403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CX1477">
        <f>Y1477*Source!I582</f>
        <v>6.5200000000000008E-2</v>
      </c>
      <c r="CY1477">
        <f t="shared" si="219"/>
        <v>5631.96</v>
      </c>
      <c r="CZ1477">
        <f t="shared" si="220"/>
        <v>5631.96</v>
      </c>
      <c r="DA1477">
        <f t="shared" si="221"/>
        <v>1</v>
      </c>
      <c r="DB1477">
        <v>0</v>
      </c>
    </row>
    <row r="1478" spans="1:106" x14ac:dyDescent="0.2">
      <c r="A1478">
        <f>ROW(Source!A582)</f>
        <v>582</v>
      </c>
      <c r="B1478">
        <v>33034105</v>
      </c>
      <c r="C1478">
        <v>33037844</v>
      </c>
      <c r="D1478">
        <v>32517784</v>
      </c>
      <c r="E1478">
        <v>1</v>
      </c>
      <c r="F1478">
        <v>1</v>
      </c>
      <c r="G1478">
        <v>19</v>
      </c>
      <c r="H1478">
        <v>3</v>
      </c>
      <c r="I1478" t="s">
        <v>840</v>
      </c>
      <c r="J1478" t="s">
        <v>841</v>
      </c>
      <c r="K1478" t="s">
        <v>842</v>
      </c>
      <c r="L1478">
        <v>1339</v>
      </c>
      <c r="N1478">
        <v>1007</v>
      </c>
      <c r="O1478" t="s">
        <v>830</v>
      </c>
      <c r="P1478" t="s">
        <v>830</v>
      </c>
      <c r="Q1478">
        <v>1</v>
      </c>
      <c r="W1478">
        <v>0</v>
      </c>
      <c r="X1478">
        <v>966492149</v>
      </c>
      <c r="Y1478">
        <v>0.69</v>
      </c>
      <c r="AA1478">
        <v>5631.96</v>
      </c>
      <c r="AB1478">
        <v>0</v>
      </c>
      <c r="AC1478">
        <v>0</v>
      </c>
      <c r="AD1478">
        <v>0</v>
      </c>
      <c r="AE1478">
        <v>5631.96</v>
      </c>
      <c r="AF1478">
        <v>0</v>
      </c>
      <c r="AG1478">
        <v>0</v>
      </c>
      <c r="AH1478">
        <v>0</v>
      </c>
      <c r="AI1478">
        <v>1</v>
      </c>
      <c r="AJ1478">
        <v>1</v>
      </c>
      <c r="AK1478">
        <v>1</v>
      </c>
      <c r="AL1478">
        <v>1</v>
      </c>
      <c r="AN1478">
        <v>0</v>
      </c>
      <c r="AO1478">
        <v>1</v>
      </c>
      <c r="AP1478">
        <v>0</v>
      </c>
      <c r="AQ1478">
        <v>0</v>
      </c>
      <c r="AR1478">
        <v>0</v>
      </c>
      <c r="AS1478" t="s">
        <v>3</v>
      </c>
      <c r="AT1478">
        <v>0.69</v>
      </c>
      <c r="AU1478" t="s">
        <v>3</v>
      </c>
      <c r="AV1478">
        <v>0</v>
      </c>
      <c r="AW1478">
        <v>2</v>
      </c>
      <c r="AX1478">
        <v>33037872</v>
      </c>
      <c r="AY1478">
        <v>1</v>
      </c>
      <c r="AZ1478">
        <v>0</v>
      </c>
      <c r="BA1478">
        <v>1404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CX1478">
        <f>Y1478*Source!I582</f>
        <v>0.22494</v>
      </c>
      <c r="CY1478">
        <f t="shared" si="219"/>
        <v>5631.96</v>
      </c>
      <c r="CZ1478">
        <f t="shared" si="220"/>
        <v>5631.96</v>
      </c>
      <c r="DA1478">
        <f t="shared" si="221"/>
        <v>1</v>
      </c>
      <c r="DB1478">
        <v>0</v>
      </c>
    </row>
    <row r="1479" spans="1:106" x14ac:dyDescent="0.2">
      <c r="A1479">
        <f>ROW(Source!A582)</f>
        <v>582</v>
      </c>
      <c r="B1479">
        <v>33034105</v>
      </c>
      <c r="C1479">
        <v>33037844</v>
      </c>
      <c r="D1479">
        <v>32519911</v>
      </c>
      <c r="E1479">
        <v>1</v>
      </c>
      <c r="F1479">
        <v>1</v>
      </c>
      <c r="G1479">
        <v>19</v>
      </c>
      <c r="H1479">
        <v>3</v>
      </c>
      <c r="I1479" t="s">
        <v>843</v>
      </c>
      <c r="J1479" t="s">
        <v>844</v>
      </c>
      <c r="K1479" t="s">
        <v>845</v>
      </c>
      <c r="L1479">
        <v>1339</v>
      </c>
      <c r="N1479">
        <v>1007</v>
      </c>
      <c r="O1479" t="s">
        <v>830</v>
      </c>
      <c r="P1479" t="s">
        <v>830</v>
      </c>
      <c r="Q1479">
        <v>1</v>
      </c>
      <c r="W1479">
        <v>0</v>
      </c>
      <c r="X1479">
        <v>-1613524913</v>
      </c>
      <c r="Y1479">
        <v>102</v>
      </c>
      <c r="AA1479">
        <v>3195.93</v>
      </c>
      <c r="AB1479">
        <v>0</v>
      </c>
      <c r="AC1479">
        <v>0</v>
      </c>
      <c r="AD1479">
        <v>0</v>
      </c>
      <c r="AE1479">
        <v>3195.93</v>
      </c>
      <c r="AF1479">
        <v>0</v>
      </c>
      <c r="AG1479">
        <v>0</v>
      </c>
      <c r="AH1479">
        <v>0</v>
      </c>
      <c r="AI1479">
        <v>1</v>
      </c>
      <c r="AJ1479">
        <v>1</v>
      </c>
      <c r="AK1479">
        <v>1</v>
      </c>
      <c r="AL1479">
        <v>1</v>
      </c>
      <c r="AN1479">
        <v>0</v>
      </c>
      <c r="AO1479">
        <v>1</v>
      </c>
      <c r="AP1479">
        <v>0</v>
      </c>
      <c r="AQ1479">
        <v>0</v>
      </c>
      <c r="AR1479">
        <v>0</v>
      </c>
      <c r="AS1479" t="s">
        <v>3</v>
      </c>
      <c r="AT1479">
        <v>102</v>
      </c>
      <c r="AU1479" t="s">
        <v>3</v>
      </c>
      <c r="AV1479">
        <v>0</v>
      </c>
      <c r="AW1479">
        <v>2</v>
      </c>
      <c r="AX1479">
        <v>33037873</v>
      </c>
      <c r="AY1479">
        <v>1</v>
      </c>
      <c r="AZ1479">
        <v>0</v>
      </c>
      <c r="BA1479">
        <v>1405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CX1479">
        <f>Y1479*Source!I582</f>
        <v>33.252000000000002</v>
      </c>
      <c r="CY1479">
        <f t="shared" si="219"/>
        <v>3195.93</v>
      </c>
      <c r="CZ1479">
        <f t="shared" si="220"/>
        <v>3195.93</v>
      </c>
      <c r="DA1479">
        <f t="shared" si="221"/>
        <v>1</v>
      </c>
      <c r="DB1479">
        <v>0</v>
      </c>
    </row>
    <row r="1480" spans="1:106" x14ac:dyDescent="0.2">
      <c r="A1480">
        <f>ROW(Source!A582)</f>
        <v>582</v>
      </c>
      <c r="B1480">
        <v>33034105</v>
      </c>
      <c r="C1480">
        <v>33037844</v>
      </c>
      <c r="D1480">
        <v>32521663</v>
      </c>
      <c r="E1480">
        <v>1</v>
      </c>
      <c r="F1480">
        <v>1</v>
      </c>
      <c r="G1480">
        <v>19</v>
      </c>
      <c r="H1480">
        <v>3</v>
      </c>
      <c r="I1480" t="s">
        <v>846</v>
      </c>
      <c r="J1480" t="s">
        <v>847</v>
      </c>
      <c r="K1480" t="s">
        <v>848</v>
      </c>
      <c r="L1480">
        <v>1327</v>
      </c>
      <c r="N1480">
        <v>1005</v>
      </c>
      <c r="O1480" t="s">
        <v>823</v>
      </c>
      <c r="P1480" t="s">
        <v>823</v>
      </c>
      <c r="Q1480">
        <v>1</v>
      </c>
      <c r="W1480">
        <v>0</v>
      </c>
      <c r="X1480">
        <v>603730207</v>
      </c>
      <c r="Y1480">
        <v>49.5</v>
      </c>
      <c r="AA1480">
        <v>207.09</v>
      </c>
      <c r="AB1480">
        <v>0</v>
      </c>
      <c r="AC1480">
        <v>0</v>
      </c>
      <c r="AD1480">
        <v>0</v>
      </c>
      <c r="AE1480">
        <v>207.09</v>
      </c>
      <c r="AF1480">
        <v>0</v>
      </c>
      <c r="AG1480">
        <v>0</v>
      </c>
      <c r="AH1480">
        <v>0</v>
      </c>
      <c r="AI1480">
        <v>1</v>
      </c>
      <c r="AJ1480">
        <v>1</v>
      </c>
      <c r="AK1480">
        <v>1</v>
      </c>
      <c r="AL1480">
        <v>1</v>
      </c>
      <c r="AN1480">
        <v>0</v>
      </c>
      <c r="AO1480">
        <v>1</v>
      </c>
      <c r="AP1480">
        <v>0</v>
      </c>
      <c r="AQ1480">
        <v>0</v>
      </c>
      <c r="AR1480">
        <v>0</v>
      </c>
      <c r="AS1480" t="s">
        <v>3</v>
      </c>
      <c r="AT1480">
        <v>49.5</v>
      </c>
      <c r="AU1480" t="s">
        <v>3</v>
      </c>
      <c r="AV1480">
        <v>0</v>
      </c>
      <c r="AW1480">
        <v>2</v>
      </c>
      <c r="AX1480">
        <v>33037874</v>
      </c>
      <c r="AY1480">
        <v>1</v>
      </c>
      <c r="AZ1480">
        <v>0</v>
      </c>
      <c r="BA1480">
        <v>1406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CX1480">
        <f>Y1480*Source!I582</f>
        <v>16.137</v>
      </c>
      <c r="CY1480">
        <f t="shared" si="219"/>
        <v>207.09</v>
      </c>
      <c r="CZ1480">
        <f t="shared" si="220"/>
        <v>207.09</v>
      </c>
      <c r="DA1480">
        <f t="shared" si="221"/>
        <v>1</v>
      </c>
      <c r="DB1480">
        <v>0</v>
      </c>
    </row>
    <row r="1481" spans="1:106" x14ac:dyDescent="0.2">
      <c r="A1481">
        <f>ROW(Source!A585)</f>
        <v>585</v>
      </c>
      <c r="B1481">
        <v>33034105</v>
      </c>
      <c r="C1481">
        <v>33037877</v>
      </c>
      <c r="D1481">
        <v>32505425</v>
      </c>
      <c r="E1481">
        <v>19</v>
      </c>
      <c r="F1481">
        <v>1</v>
      </c>
      <c r="G1481">
        <v>19</v>
      </c>
      <c r="H1481">
        <v>1</v>
      </c>
      <c r="I1481" t="s">
        <v>795</v>
      </c>
      <c r="J1481" t="s">
        <v>3</v>
      </c>
      <c r="K1481" t="s">
        <v>796</v>
      </c>
      <c r="L1481">
        <v>1191</v>
      </c>
      <c r="N1481">
        <v>1013</v>
      </c>
      <c r="O1481" t="s">
        <v>797</v>
      </c>
      <c r="P1481" t="s">
        <v>797</v>
      </c>
      <c r="Q1481">
        <v>1</v>
      </c>
      <c r="W1481">
        <v>0</v>
      </c>
      <c r="X1481">
        <v>476480486</v>
      </c>
      <c r="Y1481">
        <v>36.11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1</v>
      </c>
      <c r="AJ1481">
        <v>1</v>
      </c>
      <c r="AK1481">
        <v>1</v>
      </c>
      <c r="AL1481">
        <v>1</v>
      </c>
      <c r="AN1481">
        <v>0</v>
      </c>
      <c r="AO1481">
        <v>1</v>
      </c>
      <c r="AP1481">
        <v>0</v>
      </c>
      <c r="AQ1481">
        <v>0</v>
      </c>
      <c r="AR1481">
        <v>0</v>
      </c>
      <c r="AS1481" t="s">
        <v>3</v>
      </c>
      <c r="AT1481">
        <v>36.11</v>
      </c>
      <c r="AU1481" t="s">
        <v>3</v>
      </c>
      <c r="AV1481">
        <v>1</v>
      </c>
      <c r="AW1481">
        <v>2</v>
      </c>
      <c r="AX1481">
        <v>33037883</v>
      </c>
      <c r="AY1481">
        <v>1</v>
      </c>
      <c r="AZ1481">
        <v>0</v>
      </c>
      <c r="BA1481">
        <v>1407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CX1481">
        <f>Y1481*Source!I585</f>
        <v>3.3943400000000001</v>
      </c>
      <c r="CY1481">
        <f>AD1481</f>
        <v>0</v>
      </c>
      <c r="CZ1481">
        <f>AH1481</f>
        <v>0</v>
      </c>
      <c r="DA1481">
        <f>AL1481</f>
        <v>1</v>
      </c>
      <c r="DB1481">
        <v>0</v>
      </c>
    </row>
    <row r="1482" spans="1:106" x14ac:dyDescent="0.2">
      <c r="A1482">
        <f>ROW(Source!A585)</f>
        <v>585</v>
      </c>
      <c r="B1482">
        <v>33034105</v>
      </c>
      <c r="C1482">
        <v>33037877</v>
      </c>
      <c r="D1482">
        <v>32516754</v>
      </c>
      <c r="E1482">
        <v>1</v>
      </c>
      <c r="F1482">
        <v>1</v>
      </c>
      <c r="G1482">
        <v>19</v>
      </c>
      <c r="H1482">
        <v>2</v>
      </c>
      <c r="I1482" t="s">
        <v>798</v>
      </c>
      <c r="J1482" t="s">
        <v>799</v>
      </c>
      <c r="K1482" t="s">
        <v>800</v>
      </c>
      <c r="L1482">
        <v>1368</v>
      </c>
      <c r="N1482">
        <v>1011</v>
      </c>
      <c r="O1482" t="s">
        <v>801</v>
      </c>
      <c r="P1482" t="s">
        <v>801</v>
      </c>
      <c r="Q1482">
        <v>1</v>
      </c>
      <c r="W1482">
        <v>0</v>
      </c>
      <c r="X1482">
        <v>-1683917449</v>
      </c>
      <c r="Y1482">
        <v>21.91</v>
      </c>
      <c r="AA1482">
        <v>0</v>
      </c>
      <c r="AB1482">
        <v>70.98</v>
      </c>
      <c r="AC1482">
        <v>6.52</v>
      </c>
      <c r="AD1482">
        <v>0</v>
      </c>
      <c r="AE1482">
        <v>0</v>
      </c>
      <c r="AF1482">
        <v>70.98</v>
      </c>
      <c r="AG1482">
        <v>6.52</v>
      </c>
      <c r="AH1482">
        <v>0</v>
      </c>
      <c r="AI1482">
        <v>1</v>
      </c>
      <c r="AJ1482">
        <v>1</v>
      </c>
      <c r="AK1482">
        <v>1</v>
      </c>
      <c r="AL1482">
        <v>1</v>
      </c>
      <c r="AN1482">
        <v>0</v>
      </c>
      <c r="AO1482">
        <v>1</v>
      </c>
      <c r="AP1482">
        <v>0</v>
      </c>
      <c r="AQ1482">
        <v>0</v>
      </c>
      <c r="AR1482">
        <v>0</v>
      </c>
      <c r="AS1482" t="s">
        <v>3</v>
      </c>
      <c r="AT1482">
        <v>21.91</v>
      </c>
      <c r="AU1482" t="s">
        <v>3</v>
      </c>
      <c r="AV1482">
        <v>0</v>
      </c>
      <c r="AW1482">
        <v>2</v>
      </c>
      <c r="AX1482">
        <v>33037884</v>
      </c>
      <c r="AY1482">
        <v>1</v>
      </c>
      <c r="AZ1482">
        <v>0</v>
      </c>
      <c r="BA1482">
        <v>1408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CX1482">
        <f>Y1482*Source!I585</f>
        <v>2.0595400000000001</v>
      </c>
      <c r="CY1482">
        <f>AB1482</f>
        <v>70.98</v>
      </c>
      <c r="CZ1482">
        <f>AF1482</f>
        <v>70.98</v>
      </c>
      <c r="DA1482">
        <f>AJ1482</f>
        <v>1</v>
      </c>
      <c r="DB1482">
        <v>0</v>
      </c>
    </row>
    <row r="1483" spans="1:106" x14ac:dyDescent="0.2">
      <c r="A1483">
        <f>ROW(Source!A585)</f>
        <v>585</v>
      </c>
      <c r="B1483">
        <v>33034105</v>
      </c>
      <c r="C1483">
        <v>33037877</v>
      </c>
      <c r="D1483">
        <v>32518977</v>
      </c>
      <c r="E1483">
        <v>1</v>
      </c>
      <c r="F1483">
        <v>1</v>
      </c>
      <c r="G1483">
        <v>19</v>
      </c>
      <c r="H1483">
        <v>3</v>
      </c>
      <c r="I1483" t="s">
        <v>802</v>
      </c>
      <c r="J1483" t="s">
        <v>803</v>
      </c>
      <c r="K1483" t="s">
        <v>804</v>
      </c>
      <c r="L1483">
        <v>1348</v>
      </c>
      <c r="N1483">
        <v>1009</v>
      </c>
      <c r="O1483" t="s">
        <v>19</v>
      </c>
      <c r="P1483" t="s">
        <v>19</v>
      </c>
      <c r="Q1483">
        <v>1000</v>
      </c>
      <c r="W1483">
        <v>0</v>
      </c>
      <c r="X1483">
        <v>-1592467254</v>
      </c>
      <c r="Y1483">
        <v>0.03</v>
      </c>
      <c r="AA1483">
        <v>117442.26</v>
      </c>
      <c r="AB1483">
        <v>0</v>
      </c>
      <c r="AC1483">
        <v>0</v>
      </c>
      <c r="AD1483">
        <v>0</v>
      </c>
      <c r="AE1483">
        <v>117442.26</v>
      </c>
      <c r="AF1483">
        <v>0</v>
      </c>
      <c r="AG1483">
        <v>0</v>
      </c>
      <c r="AH1483">
        <v>0</v>
      </c>
      <c r="AI1483">
        <v>1</v>
      </c>
      <c r="AJ1483">
        <v>1</v>
      </c>
      <c r="AK1483">
        <v>1</v>
      </c>
      <c r="AL1483">
        <v>1</v>
      </c>
      <c r="AN1483">
        <v>0</v>
      </c>
      <c r="AO1483">
        <v>1</v>
      </c>
      <c r="AP1483">
        <v>0</v>
      </c>
      <c r="AQ1483">
        <v>0</v>
      </c>
      <c r="AR1483">
        <v>0</v>
      </c>
      <c r="AS1483" t="s">
        <v>3</v>
      </c>
      <c r="AT1483">
        <v>0.03</v>
      </c>
      <c r="AU1483" t="s">
        <v>3</v>
      </c>
      <c r="AV1483">
        <v>0</v>
      </c>
      <c r="AW1483">
        <v>2</v>
      </c>
      <c r="AX1483">
        <v>33037885</v>
      </c>
      <c r="AY1483">
        <v>1</v>
      </c>
      <c r="AZ1483">
        <v>0</v>
      </c>
      <c r="BA1483">
        <v>1409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CX1483">
        <f>Y1483*Source!I585</f>
        <v>2.82E-3</v>
      </c>
      <c r="CY1483">
        <f>AA1483</f>
        <v>117442.26</v>
      </c>
      <c r="CZ1483">
        <f>AE1483</f>
        <v>117442.26</v>
      </c>
      <c r="DA1483">
        <f>AI1483</f>
        <v>1</v>
      </c>
      <c r="DB1483">
        <v>0</v>
      </c>
    </row>
    <row r="1484" spans="1:106" x14ac:dyDescent="0.2">
      <c r="A1484">
        <f>ROW(Source!A585)</f>
        <v>585</v>
      </c>
      <c r="B1484">
        <v>33034105</v>
      </c>
      <c r="C1484">
        <v>33037877</v>
      </c>
      <c r="D1484">
        <v>32520163</v>
      </c>
      <c r="E1484">
        <v>1</v>
      </c>
      <c r="F1484">
        <v>1</v>
      </c>
      <c r="G1484">
        <v>19</v>
      </c>
      <c r="H1484">
        <v>3</v>
      </c>
      <c r="I1484" t="s">
        <v>25</v>
      </c>
      <c r="J1484" t="s">
        <v>27</v>
      </c>
      <c r="K1484" t="s">
        <v>26</v>
      </c>
      <c r="L1484">
        <v>1348</v>
      </c>
      <c r="N1484">
        <v>1009</v>
      </c>
      <c r="O1484" t="s">
        <v>19</v>
      </c>
      <c r="P1484" t="s">
        <v>19</v>
      </c>
      <c r="Q1484">
        <v>1000</v>
      </c>
      <c r="W1484">
        <v>0</v>
      </c>
      <c r="X1484">
        <v>-1467733540</v>
      </c>
      <c r="Y1484">
        <v>1</v>
      </c>
      <c r="AA1484">
        <v>53410.15</v>
      </c>
      <c r="AB1484">
        <v>0</v>
      </c>
      <c r="AC1484">
        <v>0</v>
      </c>
      <c r="AD1484">
        <v>0</v>
      </c>
      <c r="AE1484">
        <v>53410.15</v>
      </c>
      <c r="AF1484">
        <v>0</v>
      </c>
      <c r="AG1484">
        <v>0</v>
      </c>
      <c r="AH1484">
        <v>0</v>
      </c>
      <c r="AI1484">
        <v>1</v>
      </c>
      <c r="AJ1484">
        <v>1</v>
      </c>
      <c r="AK1484">
        <v>1</v>
      </c>
      <c r="AL1484">
        <v>1</v>
      </c>
      <c r="AN1484">
        <v>0</v>
      </c>
      <c r="AO1484">
        <v>1</v>
      </c>
      <c r="AP1484">
        <v>0</v>
      </c>
      <c r="AQ1484">
        <v>0</v>
      </c>
      <c r="AR1484">
        <v>0</v>
      </c>
      <c r="AS1484" t="s">
        <v>3</v>
      </c>
      <c r="AT1484">
        <v>1</v>
      </c>
      <c r="AU1484" t="s">
        <v>3</v>
      </c>
      <c r="AV1484">
        <v>0</v>
      </c>
      <c r="AW1484">
        <v>2</v>
      </c>
      <c r="AX1484">
        <v>33037886</v>
      </c>
      <c r="AY1484">
        <v>1</v>
      </c>
      <c r="AZ1484">
        <v>0</v>
      </c>
      <c r="BA1484">
        <v>1410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CX1484">
        <f>Y1484*Source!I585</f>
        <v>9.4E-2</v>
      </c>
      <c r="CY1484">
        <f>AA1484</f>
        <v>53410.15</v>
      </c>
      <c r="CZ1484">
        <f>AE1484</f>
        <v>53410.15</v>
      </c>
      <c r="DA1484">
        <f>AI1484</f>
        <v>1</v>
      </c>
      <c r="DB1484">
        <v>0</v>
      </c>
    </row>
    <row r="1485" spans="1:106" x14ac:dyDescent="0.2">
      <c r="A1485">
        <f>ROW(Source!A585)</f>
        <v>585</v>
      </c>
      <c r="B1485">
        <v>33034105</v>
      </c>
      <c r="C1485">
        <v>33037877</v>
      </c>
      <c r="D1485">
        <v>32520163</v>
      </c>
      <c r="E1485">
        <v>1</v>
      </c>
      <c r="F1485">
        <v>1</v>
      </c>
      <c r="G1485">
        <v>19</v>
      </c>
      <c r="H1485">
        <v>3</v>
      </c>
      <c r="I1485" t="s">
        <v>25</v>
      </c>
      <c r="J1485" t="s">
        <v>27</v>
      </c>
      <c r="K1485" t="s">
        <v>26</v>
      </c>
      <c r="L1485">
        <v>1348</v>
      </c>
      <c r="N1485">
        <v>1009</v>
      </c>
      <c r="O1485" t="s">
        <v>19</v>
      </c>
      <c r="P1485" t="s">
        <v>19</v>
      </c>
      <c r="Q1485">
        <v>1000</v>
      </c>
      <c r="W1485">
        <v>0</v>
      </c>
      <c r="X1485">
        <v>-1467733540</v>
      </c>
      <c r="Y1485">
        <v>-1</v>
      </c>
      <c r="AA1485">
        <v>53410.15</v>
      </c>
      <c r="AB1485">
        <v>0</v>
      </c>
      <c r="AC1485">
        <v>0</v>
      </c>
      <c r="AD1485">
        <v>0</v>
      </c>
      <c r="AE1485">
        <v>53410.15</v>
      </c>
      <c r="AF1485">
        <v>0</v>
      </c>
      <c r="AG1485">
        <v>0</v>
      </c>
      <c r="AH1485">
        <v>0</v>
      </c>
      <c r="AI1485">
        <v>1</v>
      </c>
      <c r="AJ1485">
        <v>1</v>
      </c>
      <c r="AK1485">
        <v>1</v>
      </c>
      <c r="AL1485">
        <v>1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 t="s">
        <v>3</v>
      </c>
      <c r="AT1485">
        <v>-1</v>
      </c>
      <c r="AU1485" t="s">
        <v>3</v>
      </c>
      <c r="AV1485">
        <v>0</v>
      </c>
      <c r="AW1485">
        <v>1</v>
      </c>
      <c r="AX1485">
        <v>-1</v>
      </c>
      <c r="AY1485">
        <v>0</v>
      </c>
      <c r="AZ1485">
        <v>0</v>
      </c>
      <c r="BA1485" t="s">
        <v>3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CX1485">
        <f>Y1485*Source!I585</f>
        <v>-9.4E-2</v>
      </c>
      <c r="CY1485">
        <f>AA1485</f>
        <v>53410.15</v>
      </c>
      <c r="CZ1485">
        <f>AE1485</f>
        <v>53410.15</v>
      </c>
      <c r="DA1485">
        <f>AI1485</f>
        <v>1</v>
      </c>
      <c r="DB1485">
        <v>0</v>
      </c>
    </row>
    <row r="1486" spans="1:106" x14ac:dyDescent="0.2">
      <c r="A1486">
        <f>ROW(Source!A587)</f>
        <v>587</v>
      </c>
      <c r="B1486">
        <v>33034105</v>
      </c>
      <c r="C1486">
        <v>33037888</v>
      </c>
      <c r="D1486">
        <v>32505425</v>
      </c>
      <c r="E1486">
        <v>19</v>
      </c>
      <c r="F1486">
        <v>1</v>
      </c>
      <c r="G1486">
        <v>19</v>
      </c>
      <c r="H1486">
        <v>1</v>
      </c>
      <c r="I1486" t="s">
        <v>795</v>
      </c>
      <c r="J1486" t="s">
        <v>3</v>
      </c>
      <c r="K1486" t="s">
        <v>796</v>
      </c>
      <c r="L1486">
        <v>1191</v>
      </c>
      <c r="N1486">
        <v>1013</v>
      </c>
      <c r="O1486" t="s">
        <v>797</v>
      </c>
      <c r="P1486" t="s">
        <v>797</v>
      </c>
      <c r="Q1486">
        <v>1</v>
      </c>
      <c r="W1486">
        <v>0</v>
      </c>
      <c r="X1486">
        <v>476480486</v>
      </c>
      <c r="Y1486">
        <v>453.1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1</v>
      </c>
      <c r="AJ1486">
        <v>1</v>
      </c>
      <c r="AK1486">
        <v>1</v>
      </c>
      <c r="AL1486">
        <v>1</v>
      </c>
      <c r="AN1486">
        <v>0</v>
      </c>
      <c r="AO1486">
        <v>1</v>
      </c>
      <c r="AP1486">
        <v>0</v>
      </c>
      <c r="AQ1486">
        <v>0</v>
      </c>
      <c r="AR1486">
        <v>0</v>
      </c>
      <c r="AS1486" t="s">
        <v>3</v>
      </c>
      <c r="AT1486">
        <v>453.1</v>
      </c>
      <c r="AU1486" t="s">
        <v>3</v>
      </c>
      <c r="AV1486">
        <v>1</v>
      </c>
      <c r="AW1486">
        <v>2</v>
      </c>
      <c r="AX1486">
        <v>33037904</v>
      </c>
      <c r="AY1486">
        <v>1</v>
      </c>
      <c r="AZ1486">
        <v>0</v>
      </c>
      <c r="BA1486">
        <v>1411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CX1486">
        <f>Y1486*Source!I587</f>
        <v>5.7543699999999998</v>
      </c>
      <c r="CY1486">
        <f>AD1486</f>
        <v>0</v>
      </c>
      <c r="CZ1486">
        <f>AH1486</f>
        <v>0</v>
      </c>
      <c r="DA1486">
        <f>AL1486</f>
        <v>1</v>
      </c>
      <c r="DB1486">
        <v>0</v>
      </c>
    </row>
    <row r="1487" spans="1:106" x14ac:dyDescent="0.2">
      <c r="A1487">
        <f>ROW(Source!A587)</f>
        <v>587</v>
      </c>
      <c r="B1487">
        <v>33034105</v>
      </c>
      <c r="C1487">
        <v>33037888</v>
      </c>
      <c r="D1487">
        <v>32517073</v>
      </c>
      <c r="E1487">
        <v>1</v>
      </c>
      <c r="F1487">
        <v>1</v>
      </c>
      <c r="G1487">
        <v>19</v>
      </c>
      <c r="H1487">
        <v>2</v>
      </c>
      <c r="I1487" t="s">
        <v>805</v>
      </c>
      <c r="J1487" t="s">
        <v>806</v>
      </c>
      <c r="K1487" t="s">
        <v>807</v>
      </c>
      <c r="L1487">
        <v>1368</v>
      </c>
      <c r="N1487">
        <v>1011</v>
      </c>
      <c r="O1487" t="s">
        <v>801</v>
      </c>
      <c r="P1487" t="s">
        <v>801</v>
      </c>
      <c r="Q1487">
        <v>1</v>
      </c>
      <c r="W1487">
        <v>0</v>
      </c>
      <c r="X1487">
        <v>-865246060</v>
      </c>
      <c r="Y1487">
        <v>1.38</v>
      </c>
      <c r="AA1487">
        <v>0</v>
      </c>
      <c r="AB1487">
        <v>3.37</v>
      </c>
      <c r="AC1487">
        <v>0.85</v>
      </c>
      <c r="AD1487">
        <v>0</v>
      </c>
      <c r="AE1487">
        <v>0</v>
      </c>
      <c r="AF1487">
        <v>3.37</v>
      </c>
      <c r="AG1487">
        <v>0.85</v>
      </c>
      <c r="AH1487">
        <v>0</v>
      </c>
      <c r="AI1487">
        <v>1</v>
      </c>
      <c r="AJ1487">
        <v>1</v>
      </c>
      <c r="AK1487">
        <v>1</v>
      </c>
      <c r="AL1487">
        <v>1</v>
      </c>
      <c r="AN1487">
        <v>0</v>
      </c>
      <c r="AO1487">
        <v>1</v>
      </c>
      <c r="AP1487">
        <v>0</v>
      </c>
      <c r="AQ1487">
        <v>0</v>
      </c>
      <c r="AR1487">
        <v>0</v>
      </c>
      <c r="AS1487" t="s">
        <v>3</v>
      </c>
      <c r="AT1487">
        <v>1.38</v>
      </c>
      <c r="AU1487" t="s">
        <v>3</v>
      </c>
      <c r="AV1487">
        <v>0</v>
      </c>
      <c r="AW1487">
        <v>2</v>
      </c>
      <c r="AX1487">
        <v>33037905</v>
      </c>
      <c r="AY1487">
        <v>1</v>
      </c>
      <c r="AZ1487">
        <v>0</v>
      </c>
      <c r="BA1487">
        <v>1412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CX1487">
        <f>Y1487*Source!I587</f>
        <v>1.7525999999999996E-2</v>
      </c>
      <c r="CY1487">
        <f>AB1487</f>
        <v>3.37</v>
      </c>
      <c r="CZ1487">
        <f>AF1487</f>
        <v>3.37</v>
      </c>
      <c r="DA1487">
        <f>AJ1487</f>
        <v>1</v>
      </c>
      <c r="DB1487">
        <v>0</v>
      </c>
    </row>
    <row r="1488" spans="1:106" x14ac:dyDescent="0.2">
      <c r="A1488">
        <f>ROW(Source!A587)</f>
        <v>587</v>
      </c>
      <c r="B1488">
        <v>33034105</v>
      </c>
      <c r="C1488">
        <v>33037888</v>
      </c>
      <c r="D1488">
        <v>32516433</v>
      </c>
      <c r="E1488">
        <v>1</v>
      </c>
      <c r="F1488">
        <v>1</v>
      </c>
      <c r="G1488">
        <v>19</v>
      </c>
      <c r="H1488">
        <v>2</v>
      </c>
      <c r="I1488" t="s">
        <v>808</v>
      </c>
      <c r="J1488" t="s">
        <v>809</v>
      </c>
      <c r="K1488" t="s">
        <v>810</v>
      </c>
      <c r="L1488">
        <v>1368</v>
      </c>
      <c r="N1488">
        <v>1011</v>
      </c>
      <c r="O1488" t="s">
        <v>801</v>
      </c>
      <c r="P1488" t="s">
        <v>801</v>
      </c>
      <c r="Q1488">
        <v>1</v>
      </c>
      <c r="W1488">
        <v>0</v>
      </c>
      <c r="X1488">
        <v>1483315828</v>
      </c>
      <c r="Y1488">
        <v>0.31</v>
      </c>
      <c r="AA1488">
        <v>0</v>
      </c>
      <c r="AB1488">
        <v>566.44000000000005</v>
      </c>
      <c r="AC1488">
        <v>281.27999999999997</v>
      </c>
      <c r="AD1488">
        <v>0</v>
      </c>
      <c r="AE1488">
        <v>0</v>
      </c>
      <c r="AF1488">
        <v>566.44000000000005</v>
      </c>
      <c r="AG1488">
        <v>281.27999999999997</v>
      </c>
      <c r="AH1488">
        <v>0</v>
      </c>
      <c r="AI1488">
        <v>1</v>
      </c>
      <c r="AJ1488">
        <v>1</v>
      </c>
      <c r="AK1488">
        <v>1</v>
      </c>
      <c r="AL1488">
        <v>1</v>
      </c>
      <c r="AN1488">
        <v>0</v>
      </c>
      <c r="AO1488">
        <v>1</v>
      </c>
      <c r="AP1488">
        <v>0</v>
      </c>
      <c r="AQ1488">
        <v>0</v>
      </c>
      <c r="AR1488">
        <v>0</v>
      </c>
      <c r="AS1488" t="s">
        <v>3</v>
      </c>
      <c r="AT1488">
        <v>0.31</v>
      </c>
      <c r="AU1488" t="s">
        <v>3</v>
      </c>
      <c r="AV1488">
        <v>0</v>
      </c>
      <c r="AW1488">
        <v>2</v>
      </c>
      <c r="AX1488">
        <v>33037906</v>
      </c>
      <c r="AY1488">
        <v>1</v>
      </c>
      <c r="AZ1488">
        <v>0</v>
      </c>
      <c r="BA1488">
        <v>1413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CX1488">
        <f>Y1488*Source!I587</f>
        <v>3.9369999999999995E-3</v>
      </c>
      <c r="CY1488">
        <f>AB1488</f>
        <v>566.44000000000005</v>
      </c>
      <c r="CZ1488">
        <f>AF1488</f>
        <v>566.44000000000005</v>
      </c>
      <c r="DA1488">
        <f>AJ1488</f>
        <v>1</v>
      </c>
      <c r="DB1488">
        <v>0</v>
      </c>
    </row>
    <row r="1489" spans="1:106" x14ac:dyDescent="0.2">
      <c r="A1489">
        <f>ROW(Source!A587)</f>
        <v>587</v>
      </c>
      <c r="B1489">
        <v>33034105</v>
      </c>
      <c r="C1489">
        <v>33037888</v>
      </c>
      <c r="D1489">
        <v>32516599</v>
      </c>
      <c r="E1489">
        <v>1</v>
      </c>
      <c r="F1489">
        <v>1</v>
      </c>
      <c r="G1489">
        <v>19</v>
      </c>
      <c r="H1489">
        <v>2</v>
      </c>
      <c r="I1489" t="s">
        <v>811</v>
      </c>
      <c r="J1489" t="s">
        <v>812</v>
      </c>
      <c r="K1489" t="s">
        <v>813</v>
      </c>
      <c r="L1489">
        <v>1368</v>
      </c>
      <c r="N1489">
        <v>1011</v>
      </c>
      <c r="O1489" t="s">
        <v>801</v>
      </c>
      <c r="P1489" t="s">
        <v>801</v>
      </c>
      <c r="Q1489">
        <v>1</v>
      </c>
      <c r="W1489">
        <v>0</v>
      </c>
      <c r="X1489">
        <v>47389749</v>
      </c>
      <c r="Y1489">
        <v>26.25</v>
      </c>
      <c r="AA1489">
        <v>0</v>
      </c>
      <c r="AB1489">
        <v>9.7100000000000009</v>
      </c>
      <c r="AC1489">
        <v>2.25</v>
      </c>
      <c r="AD1489">
        <v>0</v>
      </c>
      <c r="AE1489">
        <v>0</v>
      </c>
      <c r="AF1489">
        <v>9.7100000000000009</v>
      </c>
      <c r="AG1489">
        <v>2.25</v>
      </c>
      <c r="AH1489">
        <v>0</v>
      </c>
      <c r="AI1489">
        <v>1</v>
      </c>
      <c r="AJ1489">
        <v>1</v>
      </c>
      <c r="AK1489">
        <v>1</v>
      </c>
      <c r="AL1489">
        <v>1</v>
      </c>
      <c r="AN1489">
        <v>0</v>
      </c>
      <c r="AO1489">
        <v>1</v>
      </c>
      <c r="AP1489">
        <v>0</v>
      </c>
      <c r="AQ1489">
        <v>0</v>
      </c>
      <c r="AR1489">
        <v>0</v>
      </c>
      <c r="AS1489" t="s">
        <v>3</v>
      </c>
      <c r="AT1489">
        <v>26.25</v>
      </c>
      <c r="AU1489" t="s">
        <v>3</v>
      </c>
      <c r="AV1489">
        <v>0</v>
      </c>
      <c r="AW1489">
        <v>2</v>
      </c>
      <c r="AX1489">
        <v>33037907</v>
      </c>
      <c r="AY1489">
        <v>1</v>
      </c>
      <c r="AZ1489">
        <v>0</v>
      </c>
      <c r="BA1489">
        <v>1414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CX1489">
        <f>Y1489*Source!I587</f>
        <v>0.33337499999999998</v>
      </c>
      <c r="CY1489">
        <f>AB1489</f>
        <v>9.7100000000000009</v>
      </c>
      <c r="CZ1489">
        <f>AF1489</f>
        <v>9.7100000000000009</v>
      </c>
      <c r="DA1489">
        <f>AJ1489</f>
        <v>1</v>
      </c>
      <c r="DB1489">
        <v>0</v>
      </c>
    </row>
    <row r="1490" spans="1:106" x14ac:dyDescent="0.2">
      <c r="A1490">
        <f>ROW(Source!A587)</f>
        <v>587</v>
      </c>
      <c r="B1490">
        <v>33034105</v>
      </c>
      <c r="C1490">
        <v>33037888</v>
      </c>
      <c r="D1490">
        <v>32517836</v>
      </c>
      <c r="E1490">
        <v>1</v>
      </c>
      <c r="F1490">
        <v>1</v>
      </c>
      <c r="G1490">
        <v>19</v>
      </c>
      <c r="H1490">
        <v>3</v>
      </c>
      <c r="I1490" t="s">
        <v>814</v>
      </c>
      <c r="J1490" t="s">
        <v>815</v>
      </c>
      <c r="K1490" t="s">
        <v>816</v>
      </c>
      <c r="L1490">
        <v>1348</v>
      </c>
      <c r="N1490">
        <v>1009</v>
      </c>
      <c r="O1490" t="s">
        <v>19</v>
      </c>
      <c r="P1490" t="s">
        <v>19</v>
      </c>
      <c r="Q1490">
        <v>1000</v>
      </c>
      <c r="W1490">
        <v>0</v>
      </c>
      <c r="X1490">
        <v>1571432467</v>
      </c>
      <c r="Y1490">
        <v>0.04</v>
      </c>
      <c r="AA1490">
        <v>31493.279999999999</v>
      </c>
      <c r="AB1490">
        <v>0</v>
      </c>
      <c r="AC1490">
        <v>0</v>
      </c>
      <c r="AD1490">
        <v>0</v>
      </c>
      <c r="AE1490">
        <v>31493.279999999999</v>
      </c>
      <c r="AF1490">
        <v>0</v>
      </c>
      <c r="AG1490">
        <v>0</v>
      </c>
      <c r="AH1490">
        <v>0</v>
      </c>
      <c r="AI1490">
        <v>1</v>
      </c>
      <c r="AJ1490">
        <v>1</v>
      </c>
      <c r="AK1490">
        <v>1</v>
      </c>
      <c r="AL1490">
        <v>1</v>
      </c>
      <c r="AN1490">
        <v>0</v>
      </c>
      <c r="AO1490">
        <v>1</v>
      </c>
      <c r="AP1490">
        <v>0</v>
      </c>
      <c r="AQ1490">
        <v>0</v>
      </c>
      <c r="AR1490">
        <v>0</v>
      </c>
      <c r="AS1490" t="s">
        <v>3</v>
      </c>
      <c r="AT1490">
        <v>0.04</v>
      </c>
      <c r="AU1490" t="s">
        <v>3</v>
      </c>
      <c r="AV1490">
        <v>0</v>
      </c>
      <c r="AW1490">
        <v>2</v>
      </c>
      <c r="AX1490">
        <v>33037908</v>
      </c>
      <c r="AY1490">
        <v>1</v>
      </c>
      <c r="AZ1490">
        <v>0</v>
      </c>
      <c r="BA1490">
        <v>1415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CX1490">
        <f>Y1490*Source!I587</f>
        <v>5.0799999999999999E-4</v>
      </c>
      <c r="CY1490">
        <f t="shared" ref="CY1490:CY1500" si="222">AA1490</f>
        <v>31493.279999999999</v>
      </c>
      <c r="CZ1490">
        <f t="shared" ref="CZ1490:CZ1500" si="223">AE1490</f>
        <v>31493.279999999999</v>
      </c>
      <c r="DA1490">
        <f t="shared" ref="DA1490:DA1500" si="224">AI1490</f>
        <v>1</v>
      </c>
      <c r="DB1490">
        <v>0</v>
      </c>
    </row>
    <row r="1491" spans="1:106" x14ac:dyDescent="0.2">
      <c r="A1491">
        <f>ROW(Source!A587)</f>
        <v>587</v>
      </c>
      <c r="B1491">
        <v>33034105</v>
      </c>
      <c r="C1491">
        <v>33037888</v>
      </c>
      <c r="D1491">
        <v>32518156</v>
      </c>
      <c r="E1491">
        <v>1</v>
      </c>
      <c r="F1491">
        <v>1</v>
      </c>
      <c r="G1491">
        <v>19</v>
      </c>
      <c r="H1491">
        <v>3</v>
      </c>
      <c r="I1491" t="s">
        <v>817</v>
      </c>
      <c r="J1491" t="s">
        <v>818</v>
      </c>
      <c r="K1491" t="s">
        <v>819</v>
      </c>
      <c r="L1491">
        <v>1348</v>
      </c>
      <c r="N1491">
        <v>1009</v>
      </c>
      <c r="O1491" t="s">
        <v>19</v>
      </c>
      <c r="P1491" t="s">
        <v>19</v>
      </c>
      <c r="Q1491">
        <v>1000</v>
      </c>
      <c r="W1491">
        <v>0</v>
      </c>
      <c r="X1491">
        <v>1574046373</v>
      </c>
      <c r="Y1491">
        <v>3.6999999999999998E-2</v>
      </c>
      <c r="AA1491">
        <v>45454.3</v>
      </c>
      <c r="AB1491">
        <v>0</v>
      </c>
      <c r="AC1491">
        <v>0</v>
      </c>
      <c r="AD1491">
        <v>0</v>
      </c>
      <c r="AE1491">
        <v>45454.3</v>
      </c>
      <c r="AF1491">
        <v>0</v>
      </c>
      <c r="AG1491">
        <v>0</v>
      </c>
      <c r="AH1491">
        <v>0</v>
      </c>
      <c r="AI1491">
        <v>1</v>
      </c>
      <c r="AJ1491">
        <v>1</v>
      </c>
      <c r="AK1491">
        <v>1</v>
      </c>
      <c r="AL1491">
        <v>1</v>
      </c>
      <c r="AN1491">
        <v>0</v>
      </c>
      <c r="AO1491">
        <v>1</v>
      </c>
      <c r="AP1491">
        <v>0</v>
      </c>
      <c r="AQ1491">
        <v>0</v>
      </c>
      <c r="AR1491">
        <v>0</v>
      </c>
      <c r="AS1491" t="s">
        <v>3</v>
      </c>
      <c r="AT1491">
        <v>3.6999999999999998E-2</v>
      </c>
      <c r="AU1491" t="s">
        <v>3</v>
      </c>
      <c r="AV1491">
        <v>0</v>
      </c>
      <c r="AW1491">
        <v>2</v>
      </c>
      <c r="AX1491">
        <v>33037909</v>
      </c>
      <c r="AY1491">
        <v>1</v>
      </c>
      <c r="AZ1491">
        <v>0</v>
      </c>
      <c r="BA1491">
        <v>1416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CX1491">
        <f>Y1491*Source!I587</f>
        <v>4.6989999999999998E-4</v>
      </c>
      <c r="CY1491">
        <f t="shared" si="222"/>
        <v>45454.3</v>
      </c>
      <c r="CZ1491">
        <f t="shared" si="223"/>
        <v>45454.3</v>
      </c>
      <c r="DA1491">
        <f t="shared" si="224"/>
        <v>1</v>
      </c>
      <c r="DB1491">
        <v>0</v>
      </c>
    </row>
    <row r="1492" spans="1:106" x14ac:dyDescent="0.2">
      <c r="A1492">
        <f>ROW(Source!A587)</f>
        <v>587</v>
      </c>
      <c r="B1492">
        <v>33034105</v>
      </c>
      <c r="C1492">
        <v>33037888</v>
      </c>
      <c r="D1492">
        <v>32518894</v>
      </c>
      <c r="E1492">
        <v>1</v>
      </c>
      <c r="F1492">
        <v>1</v>
      </c>
      <c r="G1492">
        <v>19</v>
      </c>
      <c r="H1492">
        <v>3</v>
      </c>
      <c r="I1492" t="s">
        <v>820</v>
      </c>
      <c r="J1492" t="s">
        <v>821</v>
      </c>
      <c r="K1492" t="s">
        <v>822</v>
      </c>
      <c r="L1492">
        <v>1327</v>
      </c>
      <c r="N1492">
        <v>1005</v>
      </c>
      <c r="O1492" t="s">
        <v>823</v>
      </c>
      <c r="P1492" t="s">
        <v>823</v>
      </c>
      <c r="Q1492">
        <v>1</v>
      </c>
      <c r="W1492">
        <v>0</v>
      </c>
      <c r="X1492">
        <v>-1132375348</v>
      </c>
      <c r="Y1492">
        <v>5.6</v>
      </c>
      <c r="AA1492">
        <v>63.78</v>
      </c>
      <c r="AB1492">
        <v>0</v>
      </c>
      <c r="AC1492">
        <v>0</v>
      </c>
      <c r="AD1492">
        <v>0</v>
      </c>
      <c r="AE1492">
        <v>63.78</v>
      </c>
      <c r="AF1492">
        <v>0</v>
      </c>
      <c r="AG1492">
        <v>0</v>
      </c>
      <c r="AH1492">
        <v>0</v>
      </c>
      <c r="AI1492">
        <v>1</v>
      </c>
      <c r="AJ1492">
        <v>1</v>
      </c>
      <c r="AK1492">
        <v>1</v>
      </c>
      <c r="AL1492">
        <v>1</v>
      </c>
      <c r="AN1492">
        <v>0</v>
      </c>
      <c r="AO1492">
        <v>1</v>
      </c>
      <c r="AP1492">
        <v>0</v>
      </c>
      <c r="AQ1492">
        <v>0</v>
      </c>
      <c r="AR1492">
        <v>0</v>
      </c>
      <c r="AS1492" t="s">
        <v>3</v>
      </c>
      <c r="AT1492">
        <v>5.6</v>
      </c>
      <c r="AU1492" t="s">
        <v>3</v>
      </c>
      <c r="AV1492">
        <v>0</v>
      </c>
      <c r="AW1492">
        <v>2</v>
      </c>
      <c r="AX1492">
        <v>33037911</v>
      </c>
      <c r="AY1492">
        <v>1</v>
      </c>
      <c r="AZ1492">
        <v>0</v>
      </c>
      <c r="BA1492">
        <v>1417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CX1492">
        <f>Y1492*Source!I587</f>
        <v>7.1119999999999989E-2</v>
      </c>
      <c r="CY1492">
        <f t="shared" si="222"/>
        <v>63.78</v>
      </c>
      <c r="CZ1492">
        <f t="shared" si="223"/>
        <v>63.78</v>
      </c>
      <c r="DA1492">
        <f t="shared" si="224"/>
        <v>1</v>
      </c>
      <c r="DB1492">
        <v>0</v>
      </c>
    </row>
    <row r="1493" spans="1:106" x14ac:dyDescent="0.2">
      <c r="A1493">
        <f>ROW(Source!A587)</f>
        <v>587</v>
      </c>
      <c r="B1493">
        <v>33034105</v>
      </c>
      <c r="C1493">
        <v>33037888</v>
      </c>
      <c r="D1493">
        <v>32517311</v>
      </c>
      <c r="E1493">
        <v>1</v>
      </c>
      <c r="F1493">
        <v>1</v>
      </c>
      <c r="G1493">
        <v>19</v>
      </c>
      <c r="H1493">
        <v>3</v>
      </c>
      <c r="I1493" t="s">
        <v>824</v>
      </c>
      <c r="J1493" t="s">
        <v>825</v>
      </c>
      <c r="K1493" t="s">
        <v>826</v>
      </c>
      <c r="L1493">
        <v>1348</v>
      </c>
      <c r="N1493">
        <v>1009</v>
      </c>
      <c r="O1493" t="s">
        <v>19</v>
      </c>
      <c r="P1493" t="s">
        <v>19</v>
      </c>
      <c r="Q1493">
        <v>1000</v>
      </c>
      <c r="W1493">
        <v>0</v>
      </c>
      <c r="X1493">
        <v>1471527661</v>
      </c>
      <c r="Y1493">
        <v>0.05</v>
      </c>
      <c r="AA1493">
        <v>4752.91</v>
      </c>
      <c r="AB1493">
        <v>0</v>
      </c>
      <c r="AC1493">
        <v>0</v>
      </c>
      <c r="AD1493">
        <v>0</v>
      </c>
      <c r="AE1493">
        <v>4752.91</v>
      </c>
      <c r="AF1493">
        <v>0</v>
      </c>
      <c r="AG1493">
        <v>0</v>
      </c>
      <c r="AH1493">
        <v>0</v>
      </c>
      <c r="AI1493">
        <v>1</v>
      </c>
      <c r="AJ1493">
        <v>1</v>
      </c>
      <c r="AK1493">
        <v>1</v>
      </c>
      <c r="AL1493">
        <v>1</v>
      </c>
      <c r="AN1493">
        <v>0</v>
      </c>
      <c r="AO1493">
        <v>1</v>
      </c>
      <c r="AP1493">
        <v>0</v>
      </c>
      <c r="AQ1493">
        <v>0</v>
      </c>
      <c r="AR1493">
        <v>0</v>
      </c>
      <c r="AS1493" t="s">
        <v>3</v>
      </c>
      <c r="AT1493">
        <v>0.05</v>
      </c>
      <c r="AU1493" t="s">
        <v>3</v>
      </c>
      <c r="AV1493">
        <v>0</v>
      </c>
      <c r="AW1493">
        <v>2</v>
      </c>
      <c r="AX1493">
        <v>33037910</v>
      </c>
      <c r="AY1493">
        <v>1</v>
      </c>
      <c r="AZ1493">
        <v>0</v>
      </c>
      <c r="BA1493">
        <v>1418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CX1493">
        <f>Y1493*Source!I587</f>
        <v>6.3500000000000004E-4</v>
      </c>
      <c r="CY1493">
        <f t="shared" si="222"/>
        <v>4752.91</v>
      </c>
      <c r="CZ1493">
        <f t="shared" si="223"/>
        <v>4752.91</v>
      </c>
      <c r="DA1493">
        <f t="shared" si="224"/>
        <v>1</v>
      </c>
      <c r="DB1493">
        <v>0</v>
      </c>
    </row>
    <row r="1494" spans="1:106" x14ac:dyDescent="0.2">
      <c r="A1494">
        <f>ROW(Source!A587)</f>
        <v>587</v>
      </c>
      <c r="B1494">
        <v>33034105</v>
      </c>
      <c r="C1494">
        <v>33037888</v>
      </c>
      <c r="D1494">
        <v>32519061</v>
      </c>
      <c r="E1494">
        <v>1</v>
      </c>
      <c r="F1494">
        <v>1</v>
      </c>
      <c r="G1494">
        <v>19</v>
      </c>
      <c r="H1494">
        <v>3</v>
      </c>
      <c r="I1494" t="s">
        <v>827</v>
      </c>
      <c r="J1494" t="s">
        <v>828</v>
      </c>
      <c r="K1494" t="s">
        <v>829</v>
      </c>
      <c r="L1494">
        <v>1339</v>
      </c>
      <c r="N1494">
        <v>1007</v>
      </c>
      <c r="O1494" t="s">
        <v>830</v>
      </c>
      <c r="P1494" t="s">
        <v>830</v>
      </c>
      <c r="Q1494">
        <v>1</v>
      </c>
      <c r="W1494">
        <v>0</v>
      </c>
      <c r="X1494">
        <v>1653821073</v>
      </c>
      <c r="Y1494">
        <v>1.75</v>
      </c>
      <c r="AA1494">
        <v>29.98</v>
      </c>
      <c r="AB1494">
        <v>0</v>
      </c>
      <c r="AC1494">
        <v>0</v>
      </c>
      <c r="AD1494">
        <v>0</v>
      </c>
      <c r="AE1494">
        <v>29.98</v>
      </c>
      <c r="AF1494">
        <v>0</v>
      </c>
      <c r="AG1494">
        <v>0</v>
      </c>
      <c r="AH1494">
        <v>0</v>
      </c>
      <c r="AI1494">
        <v>1</v>
      </c>
      <c r="AJ1494">
        <v>1</v>
      </c>
      <c r="AK1494">
        <v>1</v>
      </c>
      <c r="AL1494">
        <v>1</v>
      </c>
      <c r="AN1494">
        <v>0</v>
      </c>
      <c r="AO1494">
        <v>1</v>
      </c>
      <c r="AP1494">
        <v>0</v>
      </c>
      <c r="AQ1494">
        <v>0</v>
      </c>
      <c r="AR1494">
        <v>0</v>
      </c>
      <c r="AS1494" t="s">
        <v>3</v>
      </c>
      <c r="AT1494">
        <v>1.75</v>
      </c>
      <c r="AU1494" t="s">
        <v>3</v>
      </c>
      <c r="AV1494">
        <v>0</v>
      </c>
      <c r="AW1494">
        <v>2</v>
      </c>
      <c r="AX1494">
        <v>33037912</v>
      </c>
      <c r="AY1494">
        <v>1</v>
      </c>
      <c r="AZ1494">
        <v>0</v>
      </c>
      <c r="BA1494">
        <v>1419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CX1494">
        <f>Y1494*Source!I587</f>
        <v>2.2224999999999998E-2</v>
      </c>
      <c r="CY1494">
        <f t="shared" si="222"/>
        <v>29.98</v>
      </c>
      <c r="CZ1494">
        <f t="shared" si="223"/>
        <v>29.98</v>
      </c>
      <c r="DA1494">
        <f t="shared" si="224"/>
        <v>1</v>
      </c>
      <c r="DB1494">
        <v>0</v>
      </c>
    </row>
    <row r="1495" spans="1:106" x14ac:dyDescent="0.2">
      <c r="A1495">
        <f>ROW(Source!A587)</f>
        <v>587</v>
      </c>
      <c r="B1495">
        <v>33034105</v>
      </c>
      <c r="C1495">
        <v>33037888</v>
      </c>
      <c r="D1495">
        <v>32517740</v>
      </c>
      <c r="E1495">
        <v>1</v>
      </c>
      <c r="F1495">
        <v>1</v>
      </c>
      <c r="G1495">
        <v>19</v>
      </c>
      <c r="H1495">
        <v>3</v>
      </c>
      <c r="I1495" t="s">
        <v>831</v>
      </c>
      <c r="J1495" t="s">
        <v>832</v>
      </c>
      <c r="K1495" t="s">
        <v>833</v>
      </c>
      <c r="L1495">
        <v>1339</v>
      </c>
      <c r="N1495">
        <v>1007</v>
      </c>
      <c r="O1495" t="s">
        <v>830</v>
      </c>
      <c r="P1495" t="s">
        <v>830</v>
      </c>
      <c r="Q1495">
        <v>1</v>
      </c>
      <c r="W1495">
        <v>0</v>
      </c>
      <c r="X1495">
        <v>-86784973</v>
      </c>
      <c r="Y1495">
        <v>0.08</v>
      </c>
      <c r="AA1495">
        <v>4993.7</v>
      </c>
      <c r="AB1495">
        <v>0</v>
      </c>
      <c r="AC1495">
        <v>0</v>
      </c>
      <c r="AD1495">
        <v>0</v>
      </c>
      <c r="AE1495">
        <v>4993.7</v>
      </c>
      <c r="AF1495">
        <v>0</v>
      </c>
      <c r="AG1495">
        <v>0</v>
      </c>
      <c r="AH1495">
        <v>0</v>
      </c>
      <c r="AI1495">
        <v>1</v>
      </c>
      <c r="AJ1495">
        <v>1</v>
      </c>
      <c r="AK1495">
        <v>1</v>
      </c>
      <c r="AL1495">
        <v>1</v>
      </c>
      <c r="AN1495">
        <v>0</v>
      </c>
      <c r="AO1495">
        <v>1</v>
      </c>
      <c r="AP1495">
        <v>0</v>
      </c>
      <c r="AQ1495">
        <v>0</v>
      </c>
      <c r="AR1495">
        <v>0</v>
      </c>
      <c r="AS1495" t="s">
        <v>3</v>
      </c>
      <c r="AT1495">
        <v>0.08</v>
      </c>
      <c r="AU1495" t="s">
        <v>3</v>
      </c>
      <c r="AV1495">
        <v>0</v>
      </c>
      <c r="AW1495">
        <v>2</v>
      </c>
      <c r="AX1495">
        <v>33037913</v>
      </c>
      <c r="AY1495">
        <v>1</v>
      </c>
      <c r="AZ1495">
        <v>0</v>
      </c>
      <c r="BA1495">
        <v>1420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CX1495">
        <f>Y1495*Source!I587</f>
        <v>1.016E-3</v>
      </c>
      <c r="CY1495">
        <f t="shared" si="222"/>
        <v>4993.7</v>
      </c>
      <c r="CZ1495">
        <f t="shared" si="223"/>
        <v>4993.7</v>
      </c>
      <c r="DA1495">
        <f t="shared" si="224"/>
        <v>1</v>
      </c>
      <c r="DB1495">
        <v>0</v>
      </c>
    </row>
    <row r="1496" spans="1:106" x14ac:dyDescent="0.2">
      <c r="A1496">
        <f>ROW(Source!A587)</f>
        <v>587</v>
      </c>
      <c r="B1496">
        <v>33034105</v>
      </c>
      <c r="C1496">
        <v>33037888</v>
      </c>
      <c r="D1496">
        <v>32517729</v>
      </c>
      <c r="E1496">
        <v>1</v>
      </c>
      <c r="F1496">
        <v>1</v>
      </c>
      <c r="G1496">
        <v>19</v>
      </c>
      <c r="H1496">
        <v>3</v>
      </c>
      <c r="I1496" t="s">
        <v>834</v>
      </c>
      <c r="J1496" t="s">
        <v>835</v>
      </c>
      <c r="K1496" t="s">
        <v>836</v>
      </c>
      <c r="L1496">
        <v>1339</v>
      </c>
      <c r="N1496">
        <v>1007</v>
      </c>
      <c r="O1496" t="s">
        <v>830</v>
      </c>
      <c r="P1496" t="s">
        <v>830</v>
      </c>
      <c r="Q1496">
        <v>1</v>
      </c>
      <c r="W1496">
        <v>0</v>
      </c>
      <c r="X1496">
        <v>-36459073</v>
      </c>
      <c r="Y1496">
        <v>0.69</v>
      </c>
      <c r="AA1496">
        <v>3762.19</v>
      </c>
      <c r="AB1496">
        <v>0</v>
      </c>
      <c r="AC1496">
        <v>0</v>
      </c>
      <c r="AD1496">
        <v>0</v>
      </c>
      <c r="AE1496">
        <v>3762.19</v>
      </c>
      <c r="AF1496">
        <v>0</v>
      </c>
      <c r="AG1496">
        <v>0</v>
      </c>
      <c r="AH1496">
        <v>0</v>
      </c>
      <c r="AI1496">
        <v>1</v>
      </c>
      <c r="AJ1496">
        <v>1</v>
      </c>
      <c r="AK1496">
        <v>1</v>
      </c>
      <c r="AL1496">
        <v>1</v>
      </c>
      <c r="AN1496">
        <v>0</v>
      </c>
      <c r="AO1496">
        <v>1</v>
      </c>
      <c r="AP1496">
        <v>0</v>
      </c>
      <c r="AQ1496">
        <v>0</v>
      </c>
      <c r="AR1496">
        <v>0</v>
      </c>
      <c r="AS1496" t="s">
        <v>3</v>
      </c>
      <c r="AT1496">
        <v>0.69</v>
      </c>
      <c r="AU1496" t="s">
        <v>3</v>
      </c>
      <c r="AV1496">
        <v>0</v>
      </c>
      <c r="AW1496">
        <v>2</v>
      </c>
      <c r="AX1496">
        <v>33037914</v>
      </c>
      <c r="AY1496">
        <v>1</v>
      </c>
      <c r="AZ1496">
        <v>0</v>
      </c>
      <c r="BA1496">
        <v>1421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CX1496">
        <f>Y1496*Source!I587</f>
        <v>8.7629999999999982E-3</v>
      </c>
      <c r="CY1496">
        <f t="shared" si="222"/>
        <v>3762.19</v>
      </c>
      <c r="CZ1496">
        <f t="shared" si="223"/>
        <v>3762.19</v>
      </c>
      <c r="DA1496">
        <f t="shared" si="224"/>
        <v>1</v>
      </c>
      <c r="DB1496">
        <v>0</v>
      </c>
    </row>
    <row r="1497" spans="1:106" x14ac:dyDescent="0.2">
      <c r="A1497">
        <f>ROW(Source!A587)</f>
        <v>587</v>
      </c>
      <c r="B1497">
        <v>33034105</v>
      </c>
      <c r="C1497">
        <v>33037888</v>
      </c>
      <c r="D1497">
        <v>32517783</v>
      </c>
      <c r="E1497">
        <v>1</v>
      </c>
      <c r="F1497">
        <v>1</v>
      </c>
      <c r="G1497">
        <v>19</v>
      </c>
      <c r="H1497">
        <v>3</v>
      </c>
      <c r="I1497" t="s">
        <v>837</v>
      </c>
      <c r="J1497" t="s">
        <v>838</v>
      </c>
      <c r="K1497" t="s">
        <v>839</v>
      </c>
      <c r="L1497">
        <v>1339</v>
      </c>
      <c r="N1497">
        <v>1007</v>
      </c>
      <c r="O1497" t="s">
        <v>830</v>
      </c>
      <c r="P1497" t="s">
        <v>830</v>
      </c>
      <c r="Q1497">
        <v>1</v>
      </c>
      <c r="W1497">
        <v>0</v>
      </c>
      <c r="X1497">
        <v>-1282603236</v>
      </c>
      <c r="Y1497">
        <v>0.2</v>
      </c>
      <c r="AA1497">
        <v>5631.96</v>
      </c>
      <c r="AB1497">
        <v>0</v>
      </c>
      <c r="AC1497">
        <v>0</v>
      </c>
      <c r="AD1497">
        <v>0</v>
      </c>
      <c r="AE1497">
        <v>5631.96</v>
      </c>
      <c r="AF1497">
        <v>0</v>
      </c>
      <c r="AG1497">
        <v>0</v>
      </c>
      <c r="AH1497">
        <v>0</v>
      </c>
      <c r="AI1497">
        <v>1</v>
      </c>
      <c r="AJ1497">
        <v>1</v>
      </c>
      <c r="AK1497">
        <v>1</v>
      </c>
      <c r="AL1497">
        <v>1</v>
      </c>
      <c r="AN1497">
        <v>0</v>
      </c>
      <c r="AO1497">
        <v>1</v>
      </c>
      <c r="AP1497">
        <v>0</v>
      </c>
      <c r="AQ1497">
        <v>0</v>
      </c>
      <c r="AR1497">
        <v>0</v>
      </c>
      <c r="AS1497" t="s">
        <v>3</v>
      </c>
      <c r="AT1497">
        <v>0.2</v>
      </c>
      <c r="AU1497" t="s">
        <v>3</v>
      </c>
      <c r="AV1497">
        <v>0</v>
      </c>
      <c r="AW1497">
        <v>2</v>
      </c>
      <c r="AX1497">
        <v>33037915</v>
      </c>
      <c r="AY1497">
        <v>1</v>
      </c>
      <c r="AZ1497">
        <v>0</v>
      </c>
      <c r="BA1497">
        <v>1422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CX1497">
        <f>Y1497*Source!I587</f>
        <v>2.5400000000000002E-3</v>
      </c>
      <c r="CY1497">
        <f t="shared" si="222"/>
        <v>5631.96</v>
      </c>
      <c r="CZ1497">
        <f t="shared" si="223"/>
        <v>5631.96</v>
      </c>
      <c r="DA1497">
        <f t="shared" si="224"/>
        <v>1</v>
      </c>
      <c r="DB1497">
        <v>0</v>
      </c>
    </row>
    <row r="1498" spans="1:106" x14ac:dyDescent="0.2">
      <c r="A1498">
        <f>ROW(Source!A587)</f>
        <v>587</v>
      </c>
      <c r="B1498">
        <v>33034105</v>
      </c>
      <c r="C1498">
        <v>33037888</v>
      </c>
      <c r="D1498">
        <v>32517784</v>
      </c>
      <c r="E1498">
        <v>1</v>
      </c>
      <c r="F1498">
        <v>1</v>
      </c>
      <c r="G1498">
        <v>19</v>
      </c>
      <c r="H1498">
        <v>3</v>
      </c>
      <c r="I1498" t="s">
        <v>840</v>
      </c>
      <c r="J1498" t="s">
        <v>841</v>
      </c>
      <c r="K1498" t="s">
        <v>842</v>
      </c>
      <c r="L1498">
        <v>1339</v>
      </c>
      <c r="N1498">
        <v>1007</v>
      </c>
      <c r="O1498" t="s">
        <v>830</v>
      </c>
      <c r="P1498" t="s">
        <v>830</v>
      </c>
      <c r="Q1498">
        <v>1</v>
      </c>
      <c r="W1498">
        <v>0</v>
      </c>
      <c r="X1498">
        <v>966492149</v>
      </c>
      <c r="Y1498">
        <v>0.69</v>
      </c>
      <c r="AA1498">
        <v>5631.96</v>
      </c>
      <c r="AB1498">
        <v>0</v>
      </c>
      <c r="AC1498">
        <v>0</v>
      </c>
      <c r="AD1498">
        <v>0</v>
      </c>
      <c r="AE1498">
        <v>5631.96</v>
      </c>
      <c r="AF1498">
        <v>0</v>
      </c>
      <c r="AG1498">
        <v>0</v>
      </c>
      <c r="AH1498">
        <v>0</v>
      </c>
      <c r="AI1498">
        <v>1</v>
      </c>
      <c r="AJ1498">
        <v>1</v>
      </c>
      <c r="AK1498">
        <v>1</v>
      </c>
      <c r="AL1498">
        <v>1</v>
      </c>
      <c r="AN1498">
        <v>0</v>
      </c>
      <c r="AO1498">
        <v>1</v>
      </c>
      <c r="AP1498">
        <v>0</v>
      </c>
      <c r="AQ1498">
        <v>0</v>
      </c>
      <c r="AR1498">
        <v>0</v>
      </c>
      <c r="AS1498" t="s">
        <v>3</v>
      </c>
      <c r="AT1498">
        <v>0.69</v>
      </c>
      <c r="AU1498" t="s">
        <v>3</v>
      </c>
      <c r="AV1498">
        <v>0</v>
      </c>
      <c r="AW1498">
        <v>2</v>
      </c>
      <c r="AX1498">
        <v>33037916</v>
      </c>
      <c r="AY1498">
        <v>1</v>
      </c>
      <c r="AZ1498">
        <v>0</v>
      </c>
      <c r="BA1498">
        <v>1423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CX1498">
        <f>Y1498*Source!I587</f>
        <v>8.7629999999999982E-3</v>
      </c>
      <c r="CY1498">
        <f t="shared" si="222"/>
        <v>5631.96</v>
      </c>
      <c r="CZ1498">
        <f t="shared" si="223"/>
        <v>5631.96</v>
      </c>
      <c r="DA1498">
        <f t="shared" si="224"/>
        <v>1</v>
      </c>
      <c r="DB1498">
        <v>0</v>
      </c>
    </row>
    <row r="1499" spans="1:106" x14ac:dyDescent="0.2">
      <c r="A1499">
        <f>ROW(Source!A587)</f>
        <v>587</v>
      </c>
      <c r="B1499">
        <v>33034105</v>
      </c>
      <c r="C1499">
        <v>33037888</v>
      </c>
      <c r="D1499">
        <v>32519911</v>
      </c>
      <c r="E1499">
        <v>1</v>
      </c>
      <c r="F1499">
        <v>1</v>
      </c>
      <c r="G1499">
        <v>19</v>
      </c>
      <c r="H1499">
        <v>3</v>
      </c>
      <c r="I1499" t="s">
        <v>843</v>
      </c>
      <c r="J1499" t="s">
        <v>844</v>
      </c>
      <c r="K1499" t="s">
        <v>845</v>
      </c>
      <c r="L1499">
        <v>1339</v>
      </c>
      <c r="N1499">
        <v>1007</v>
      </c>
      <c r="O1499" t="s">
        <v>830</v>
      </c>
      <c r="P1499" t="s">
        <v>830</v>
      </c>
      <c r="Q1499">
        <v>1</v>
      </c>
      <c r="W1499">
        <v>0</v>
      </c>
      <c r="X1499">
        <v>-1613524913</v>
      </c>
      <c r="Y1499">
        <v>102</v>
      </c>
      <c r="AA1499">
        <v>3195.93</v>
      </c>
      <c r="AB1499">
        <v>0</v>
      </c>
      <c r="AC1499">
        <v>0</v>
      </c>
      <c r="AD1499">
        <v>0</v>
      </c>
      <c r="AE1499">
        <v>3195.93</v>
      </c>
      <c r="AF1499">
        <v>0</v>
      </c>
      <c r="AG1499">
        <v>0</v>
      </c>
      <c r="AH1499">
        <v>0</v>
      </c>
      <c r="AI1499">
        <v>1</v>
      </c>
      <c r="AJ1499">
        <v>1</v>
      </c>
      <c r="AK1499">
        <v>1</v>
      </c>
      <c r="AL1499">
        <v>1</v>
      </c>
      <c r="AN1499">
        <v>0</v>
      </c>
      <c r="AO1499">
        <v>1</v>
      </c>
      <c r="AP1499">
        <v>0</v>
      </c>
      <c r="AQ1499">
        <v>0</v>
      </c>
      <c r="AR1499">
        <v>0</v>
      </c>
      <c r="AS1499" t="s">
        <v>3</v>
      </c>
      <c r="AT1499">
        <v>102</v>
      </c>
      <c r="AU1499" t="s">
        <v>3</v>
      </c>
      <c r="AV1499">
        <v>0</v>
      </c>
      <c r="AW1499">
        <v>2</v>
      </c>
      <c r="AX1499">
        <v>33037917</v>
      </c>
      <c r="AY1499">
        <v>1</v>
      </c>
      <c r="AZ1499">
        <v>0</v>
      </c>
      <c r="BA1499">
        <v>1424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CX1499">
        <f>Y1499*Source!I587</f>
        <v>1.2953999999999999</v>
      </c>
      <c r="CY1499">
        <f t="shared" si="222"/>
        <v>3195.93</v>
      </c>
      <c r="CZ1499">
        <f t="shared" si="223"/>
        <v>3195.93</v>
      </c>
      <c r="DA1499">
        <f t="shared" si="224"/>
        <v>1</v>
      </c>
      <c r="DB1499">
        <v>0</v>
      </c>
    </row>
    <row r="1500" spans="1:106" x14ac:dyDescent="0.2">
      <c r="A1500">
        <f>ROW(Source!A587)</f>
        <v>587</v>
      </c>
      <c r="B1500">
        <v>33034105</v>
      </c>
      <c r="C1500">
        <v>33037888</v>
      </c>
      <c r="D1500">
        <v>32521663</v>
      </c>
      <c r="E1500">
        <v>1</v>
      </c>
      <c r="F1500">
        <v>1</v>
      </c>
      <c r="G1500">
        <v>19</v>
      </c>
      <c r="H1500">
        <v>3</v>
      </c>
      <c r="I1500" t="s">
        <v>846</v>
      </c>
      <c r="J1500" t="s">
        <v>847</v>
      </c>
      <c r="K1500" t="s">
        <v>848</v>
      </c>
      <c r="L1500">
        <v>1327</v>
      </c>
      <c r="N1500">
        <v>1005</v>
      </c>
      <c r="O1500" t="s">
        <v>823</v>
      </c>
      <c r="P1500" t="s">
        <v>823</v>
      </c>
      <c r="Q1500">
        <v>1</v>
      </c>
      <c r="W1500">
        <v>0</v>
      </c>
      <c r="X1500">
        <v>603730207</v>
      </c>
      <c r="Y1500">
        <v>49.5</v>
      </c>
      <c r="AA1500">
        <v>207.09</v>
      </c>
      <c r="AB1500">
        <v>0</v>
      </c>
      <c r="AC1500">
        <v>0</v>
      </c>
      <c r="AD1500">
        <v>0</v>
      </c>
      <c r="AE1500">
        <v>207.09</v>
      </c>
      <c r="AF1500">
        <v>0</v>
      </c>
      <c r="AG1500">
        <v>0</v>
      </c>
      <c r="AH1500">
        <v>0</v>
      </c>
      <c r="AI1500">
        <v>1</v>
      </c>
      <c r="AJ1500">
        <v>1</v>
      </c>
      <c r="AK1500">
        <v>1</v>
      </c>
      <c r="AL1500">
        <v>1</v>
      </c>
      <c r="AN1500">
        <v>0</v>
      </c>
      <c r="AO1500">
        <v>1</v>
      </c>
      <c r="AP1500">
        <v>0</v>
      </c>
      <c r="AQ1500">
        <v>0</v>
      </c>
      <c r="AR1500">
        <v>0</v>
      </c>
      <c r="AS1500" t="s">
        <v>3</v>
      </c>
      <c r="AT1500">
        <v>49.5</v>
      </c>
      <c r="AU1500" t="s">
        <v>3</v>
      </c>
      <c r="AV1500">
        <v>0</v>
      </c>
      <c r="AW1500">
        <v>2</v>
      </c>
      <c r="AX1500">
        <v>33037918</v>
      </c>
      <c r="AY1500">
        <v>1</v>
      </c>
      <c r="AZ1500">
        <v>0</v>
      </c>
      <c r="BA1500">
        <v>1425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CX1500">
        <f>Y1500*Source!I587</f>
        <v>0.62864999999999993</v>
      </c>
      <c r="CY1500">
        <f t="shared" si="222"/>
        <v>207.09</v>
      </c>
      <c r="CZ1500">
        <f t="shared" si="223"/>
        <v>207.09</v>
      </c>
      <c r="DA1500">
        <f t="shared" si="224"/>
        <v>1</v>
      </c>
      <c r="DB1500">
        <v>0</v>
      </c>
    </row>
    <row r="1501" spans="1:106" x14ac:dyDescent="0.2">
      <c r="A1501">
        <f>ROW(Source!A590)</f>
        <v>590</v>
      </c>
      <c r="B1501">
        <v>33034105</v>
      </c>
      <c r="C1501">
        <v>33037921</v>
      </c>
      <c r="D1501">
        <v>32505425</v>
      </c>
      <c r="E1501">
        <v>19</v>
      </c>
      <c r="F1501">
        <v>1</v>
      </c>
      <c r="G1501">
        <v>19</v>
      </c>
      <c r="H1501">
        <v>1</v>
      </c>
      <c r="I1501" t="s">
        <v>795</v>
      </c>
      <c r="J1501" t="s">
        <v>3</v>
      </c>
      <c r="K1501" t="s">
        <v>796</v>
      </c>
      <c r="L1501">
        <v>1191</v>
      </c>
      <c r="N1501">
        <v>1013</v>
      </c>
      <c r="O1501" t="s">
        <v>797</v>
      </c>
      <c r="P1501" t="s">
        <v>797</v>
      </c>
      <c r="Q1501">
        <v>1</v>
      </c>
      <c r="W1501">
        <v>0</v>
      </c>
      <c r="X1501">
        <v>476480486</v>
      </c>
      <c r="Y1501">
        <v>36.11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1</v>
      </c>
      <c r="AJ1501">
        <v>1</v>
      </c>
      <c r="AK1501">
        <v>1</v>
      </c>
      <c r="AL1501">
        <v>1</v>
      </c>
      <c r="AN1501">
        <v>0</v>
      </c>
      <c r="AO1501">
        <v>1</v>
      </c>
      <c r="AP1501">
        <v>0</v>
      </c>
      <c r="AQ1501">
        <v>0</v>
      </c>
      <c r="AR1501">
        <v>0</v>
      </c>
      <c r="AS1501" t="s">
        <v>3</v>
      </c>
      <c r="AT1501">
        <v>36.11</v>
      </c>
      <c r="AU1501" t="s">
        <v>3</v>
      </c>
      <c r="AV1501">
        <v>1</v>
      </c>
      <c r="AW1501">
        <v>2</v>
      </c>
      <c r="AX1501">
        <v>33037927</v>
      </c>
      <c r="AY1501">
        <v>1</v>
      </c>
      <c r="AZ1501">
        <v>0</v>
      </c>
      <c r="BA1501">
        <v>1426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CX1501">
        <f>Y1501*Source!I590</f>
        <v>3.0874050000000004</v>
      </c>
      <c r="CY1501">
        <f>AD1501</f>
        <v>0</v>
      </c>
      <c r="CZ1501">
        <f>AH1501</f>
        <v>0</v>
      </c>
      <c r="DA1501">
        <f>AL1501</f>
        <v>1</v>
      </c>
      <c r="DB1501">
        <v>0</v>
      </c>
    </row>
    <row r="1502" spans="1:106" x14ac:dyDescent="0.2">
      <c r="A1502">
        <f>ROW(Source!A590)</f>
        <v>590</v>
      </c>
      <c r="B1502">
        <v>33034105</v>
      </c>
      <c r="C1502">
        <v>33037921</v>
      </c>
      <c r="D1502">
        <v>32516754</v>
      </c>
      <c r="E1502">
        <v>1</v>
      </c>
      <c r="F1502">
        <v>1</v>
      </c>
      <c r="G1502">
        <v>19</v>
      </c>
      <c r="H1502">
        <v>2</v>
      </c>
      <c r="I1502" t="s">
        <v>798</v>
      </c>
      <c r="J1502" t="s">
        <v>799</v>
      </c>
      <c r="K1502" t="s">
        <v>800</v>
      </c>
      <c r="L1502">
        <v>1368</v>
      </c>
      <c r="N1502">
        <v>1011</v>
      </c>
      <c r="O1502" t="s">
        <v>801</v>
      </c>
      <c r="P1502" t="s">
        <v>801</v>
      </c>
      <c r="Q1502">
        <v>1</v>
      </c>
      <c r="W1502">
        <v>0</v>
      </c>
      <c r="X1502">
        <v>-1683917449</v>
      </c>
      <c r="Y1502">
        <v>21.91</v>
      </c>
      <c r="AA1502">
        <v>0</v>
      </c>
      <c r="AB1502">
        <v>70.98</v>
      </c>
      <c r="AC1502">
        <v>6.52</v>
      </c>
      <c r="AD1502">
        <v>0</v>
      </c>
      <c r="AE1502">
        <v>0</v>
      </c>
      <c r="AF1502">
        <v>70.98</v>
      </c>
      <c r="AG1502">
        <v>6.52</v>
      </c>
      <c r="AH1502">
        <v>0</v>
      </c>
      <c r="AI1502">
        <v>1</v>
      </c>
      <c r="AJ1502">
        <v>1</v>
      </c>
      <c r="AK1502">
        <v>1</v>
      </c>
      <c r="AL1502">
        <v>1</v>
      </c>
      <c r="AN1502">
        <v>0</v>
      </c>
      <c r="AO1502">
        <v>1</v>
      </c>
      <c r="AP1502">
        <v>0</v>
      </c>
      <c r="AQ1502">
        <v>0</v>
      </c>
      <c r="AR1502">
        <v>0</v>
      </c>
      <c r="AS1502" t="s">
        <v>3</v>
      </c>
      <c r="AT1502">
        <v>21.91</v>
      </c>
      <c r="AU1502" t="s">
        <v>3</v>
      </c>
      <c r="AV1502">
        <v>0</v>
      </c>
      <c r="AW1502">
        <v>2</v>
      </c>
      <c r="AX1502">
        <v>33037928</v>
      </c>
      <c r="AY1502">
        <v>1</v>
      </c>
      <c r="AZ1502">
        <v>0</v>
      </c>
      <c r="BA1502">
        <v>1427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CX1502">
        <f>Y1502*Source!I590</f>
        <v>1.8733050000000002</v>
      </c>
      <c r="CY1502">
        <f>AB1502</f>
        <v>70.98</v>
      </c>
      <c r="CZ1502">
        <f>AF1502</f>
        <v>70.98</v>
      </c>
      <c r="DA1502">
        <f>AJ1502</f>
        <v>1</v>
      </c>
      <c r="DB1502">
        <v>0</v>
      </c>
    </row>
    <row r="1503" spans="1:106" x14ac:dyDescent="0.2">
      <c r="A1503">
        <f>ROW(Source!A590)</f>
        <v>590</v>
      </c>
      <c r="B1503">
        <v>33034105</v>
      </c>
      <c r="C1503">
        <v>33037921</v>
      </c>
      <c r="D1503">
        <v>32518977</v>
      </c>
      <c r="E1503">
        <v>1</v>
      </c>
      <c r="F1503">
        <v>1</v>
      </c>
      <c r="G1503">
        <v>19</v>
      </c>
      <c r="H1503">
        <v>3</v>
      </c>
      <c r="I1503" t="s">
        <v>802</v>
      </c>
      <c r="J1503" t="s">
        <v>803</v>
      </c>
      <c r="K1503" t="s">
        <v>804</v>
      </c>
      <c r="L1503">
        <v>1348</v>
      </c>
      <c r="N1503">
        <v>1009</v>
      </c>
      <c r="O1503" t="s">
        <v>19</v>
      </c>
      <c r="P1503" t="s">
        <v>19</v>
      </c>
      <c r="Q1503">
        <v>1000</v>
      </c>
      <c r="W1503">
        <v>0</v>
      </c>
      <c r="X1503">
        <v>-1592467254</v>
      </c>
      <c r="Y1503">
        <v>0.03</v>
      </c>
      <c r="AA1503">
        <v>117442.26</v>
      </c>
      <c r="AB1503">
        <v>0</v>
      </c>
      <c r="AC1503">
        <v>0</v>
      </c>
      <c r="AD1503">
        <v>0</v>
      </c>
      <c r="AE1503">
        <v>117442.26</v>
      </c>
      <c r="AF1503">
        <v>0</v>
      </c>
      <c r="AG1503">
        <v>0</v>
      </c>
      <c r="AH1503">
        <v>0</v>
      </c>
      <c r="AI1503">
        <v>1</v>
      </c>
      <c r="AJ1503">
        <v>1</v>
      </c>
      <c r="AK1503">
        <v>1</v>
      </c>
      <c r="AL1503">
        <v>1</v>
      </c>
      <c r="AN1503">
        <v>0</v>
      </c>
      <c r="AO1503">
        <v>1</v>
      </c>
      <c r="AP1503">
        <v>0</v>
      </c>
      <c r="AQ1503">
        <v>0</v>
      </c>
      <c r="AR1503">
        <v>0</v>
      </c>
      <c r="AS1503" t="s">
        <v>3</v>
      </c>
      <c r="AT1503">
        <v>0.03</v>
      </c>
      <c r="AU1503" t="s">
        <v>3</v>
      </c>
      <c r="AV1503">
        <v>0</v>
      </c>
      <c r="AW1503">
        <v>2</v>
      </c>
      <c r="AX1503">
        <v>33037929</v>
      </c>
      <c r="AY1503">
        <v>1</v>
      </c>
      <c r="AZ1503">
        <v>0</v>
      </c>
      <c r="BA1503">
        <v>1428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CX1503">
        <f>Y1503*Source!I590</f>
        <v>2.565E-3</v>
      </c>
      <c r="CY1503">
        <f>AA1503</f>
        <v>117442.26</v>
      </c>
      <c r="CZ1503">
        <f>AE1503</f>
        <v>117442.26</v>
      </c>
      <c r="DA1503">
        <f>AI1503</f>
        <v>1</v>
      </c>
      <c r="DB1503">
        <v>0</v>
      </c>
    </row>
    <row r="1504" spans="1:106" x14ac:dyDescent="0.2">
      <c r="A1504">
        <f>ROW(Source!A590)</f>
        <v>590</v>
      </c>
      <c r="B1504">
        <v>33034105</v>
      </c>
      <c r="C1504">
        <v>33037921</v>
      </c>
      <c r="D1504">
        <v>32520163</v>
      </c>
      <c r="E1504">
        <v>1</v>
      </c>
      <c r="F1504">
        <v>1</v>
      </c>
      <c r="G1504">
        <v>19</v>
      </c>
      <c r="H1504">
        <v>3</v>
      </c>
      <c r="I1504" t="s">
        <v>25</v>
      </c>
      <c r="J1504" t="s">
        <v>27</v>
      </c>
      <c r="K1504" t="s">
        <v>26</v>
      </c>
      <c r="L1504">
        <v>1348</v>
      </c>
      <c r="N1504">
        <v>1009</v>
      </c>
      <c r="O1504" t="s">
        <v>19</v>
      </c>
      <c r="P1504" t="s">
        <v>19</v>
      </c>
      <c r="Q1504">
        <v>1000</v>
      </c>
      <c r="W1504">
        <v>0</v>
      </c>
      <c r="X1504">
        <v>-1467733540</v>
      </c>
      <c r="Y1504">
        <v>1</v>
      </c>
      <c r="AA1504">
        <v>53410.15</v>
      </c>
      <c r="AB1504">
        <v>0</v>
      </c>
      <c r="AC1504">
        <v>0</v>
      </c>
      <c r="AD1504">
        <v>0</v>
      </c>
      <c r="AE1504">
        <v>53410.15</v>
      </c>
      <c r="AF1504">
        <v>0</v>
      </c>
      <c r="AG1504">
        <v>0</v>
      </c>
      <c r="AH1504">
        <v>0</v>
      </c>
      <c r="AI1504">
        <v>1</v>
      </c>
      <c r="AJ1504">
        <v>1</v>
      </c>
      <c r="AK1504">
        <v>1</v>
      </c>
      <c r="AL1504">
        <v>1</v>
      </c>
      <c r="AN1504">
        <v>0</v>
      </c>
      <c r="AO1504">
        <v>1</v>
      </c>
      <c r="AP1504">
        <v>0</v>
      </c>
      <c r="AQ1504">
        <v>0</v>
      </c>
      <c r="AR1504">
        <v>0</v>
      </c>
      <c r="AS1504" t="s">
        <v>3</v>
      </c>
      <c r="AT1504">
        <v>1</v>
      </c>
      <c r="AU1504" t="s">
        <v>3</v>
      </c>
      <c r="AV1504">
        <v>0</v>
      </c>
      <c r="AW1504">
        <v>2</v>
      </c>
      <c r="AX1504">
        <v>33037930</v>
      </c>
      <c r="AY1504">
        <v>1</v>
      </c>
      <c r="AZ1504">
        <v>0</v>
      </c>
      <c r="BA1504">
        <v>1429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CX1504">
        <f>Y1504*Source!I590</f>
        <v>8.5500000000000007E-2</v>
      </c>
      <c r="CY1504">
        <f>AA1504</f>
        <v>53410.15</v>
      </c>
      <c r="CZ1504">
        <f>AE1504</f>
        <v>53410.15</v>
      </c>
      <c r="DA1504">
        <f>AI1504</f>
        <v>1</v>
      </c>
      <c r="DB1504">
        <v>0</v>
      </c>
    </row>
    <row r="1505" spans="1:106" x14ac:dyDescent="0.2">
      <c r="A1505">
        <f>ROW(Source!A590)</f>
        <v>590</v>
      </c>
      <c r="B1505">
        <v>33034105</v>
      </c>
      <c r="C1505">
        <v>33037921</v>
      </c>
      <c r="D1505">
        <v>32520163</v>
      </c>
      <c r="E1505">
        <v>1</v>
      </c>
      <c r="F1505">
        <v>1</v>
      </c>
      <c r="G1505">
        <v>19</v>
      </c>
      <c r="H1505">
        <v>3</v>
      </c>
      <c r="I1505" t="s">
        <v>25</v>
      </c>
      <c r="J1505" t="s">
        <v>27</v>
      </c>
      <c r="K1505" t="s">
        <v>26</v>
      </c>
      <c r="L1505">
        <v>1348</v>
      </c>
      <c r="N1505">
        <v>1009</v>
      </c>
      <c r="O1505" t="s">
        <v>19</v>
      </c>
      <c r="P1505" t="s">
        <v>19</v>
      </c>
      <c r="Q1505">
        <v>1000</v>
      </c>
      <c r="W1505">
        <v>0</v>
      </c>
      <c r="X1505">
        <v>-1467733540</v>
      </c>
      <c r="Y1505">
        <v>-1</v>
      </c>
      <c r="AA1505">
        <v>53410.15</v>
      </c>
      <c r="AB1505">
        <v>0</v>
      </c>
      <c r="AC1505">
        <v>0</v>
      </c>
      <c r="AD1505">
        <v>0</v>
      </c>
      <c r="AE1505">
        <v>53410.15</v>
      </c>
      <c r="AF1505">
        <v>0</v>
      </c>
      <c r="AG1505">
        <v>0</v>
      </c>
      <c r="AH1505">
        <v>0</v>
      </c>
      <c r="AI1505">
        <v>1</v>
      </c>
      <c r="AJ1505">
        <v>1</v>
      </c>
      <c r="AK1505">
        <v>1</v>
      </c>
      <c r="AL1505">
        <v>1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 t="s">
        <v>3</v>
      </c>
      <c r="AT1505">
        <v>-1</v>
      </c>
      <c r="AU1505" t="s">
        <v>3</v>
      </c>
      <c r="AV1505">
        <v>0</v>
      </c>
      <c r="AW1505">
        <v>1</v>
      </c>
      <c r="AX1505">
        <v>-1</v>
      </c>
      <c r="AY1505">
        <v>0</v>
      </c>
      <c r="AZ1505">
        <v>0</v>
      </c>
      <c r="BA1505" t="s">
        <v>3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CX1505">
        <f>Y1505*Source!I590</f>
        <v>-8.5500000000000007E-2</v>
      </c>
      <c r="CY1505">
        <f>AA1505</f>
        <v>53410.15</v>
      </c>
      <c r="CZ1505">
        <f>AE1505</f>
        <v>53410.15</v>
      </c>
      <c r="DA1505">
        <f>AI1505</f>
        <v>1</v>
      </c>
      <c r="DB1505">
        <v>0</v>
      </c>
    </row>
    <row r="1506" spans="1:106" x14ac:dyDescent="0.2">
      <c r="A1506">
        <f>ROW(Source!A592)</f>
        <v>592</v>
      </c>
      <c r="B1506">
        <v>33034105</v>
      </c>
      <c r="C1506">
        <v>33037932</v>
      </c>
      <c r="D1506">
        <v>32505425</v>
      </c>
      <c r="E1506">
        <v>19</v>
      </c>
      <c r="F1506">
        <v>1</v>
      </c>
      <c r="G1506">
        <v>19</v>
      </c>
      <c r="H1506">
        <v>1</v>
      </c>
      <c r="I1506" t="s">
        <v>795</v>
      </c>
      <c r="J1506" t="s">
        <v>3</v>
      </c>
      <c r="K1506" t="s">
        <v>796</v>
      </c>
      <c r="L1506">
        <v>1191</v>
      </c>
      <c r="N1506">
        <v>1013</v>
      </c>
      <c r="O1506" t="s">
        <v>797</v>
      </c>
      <c r="P1506" t="s">
        <v>797</v>
      </c>
      <c r="Q1506">
        <v>1</v>
      </c>
      <c r="W1506">
        <v>0</v>
      </c>
      <c r="X1506">
        <v>476480486</v>
      </c>
      <c r="Y1506">
        <v>453.1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1</v>
      </c>
      <c r="AJ1506">
        <v>1</v>
      </c>
      <c r="AK1506">
        <v>1</v>
      </c>
      <c r="AL1506">
        <v>1</v>
      </c>
      <c r="AN1506">
        <v>0</v>
      </c>
      <c r="AO1506">
        <v>1</v>
      </c>
      <c r="AP1506">
        <v>0</v>
      </c>
      <c r="AQ1506">
        <v>0</v>
      </c>
      <c r="AR1506">
        <v>0</v>
      </c>
      <c r="AS1506" t="s">
        <v>3</v>
      </c>
      <c r="AT1506">
        <v>453.1</v>
      </c>
      <c r="AU1506" t="s">
        <v>3</v>
      </c>
      <c r="AV1506">
        <v>1</v>
      </c>
      <c r="AW1506">
        <v>2</v>
      </c>
      <c r="AX1506">
        <v>33037948</v>
      </c>
      <c r="AY1506">
        <v>1</v>
      </c>
      <c r="AZ1506">
        <v>0</v>
      </c>
      <c r="BA1506">
        <v>1430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CX1506">
        <f>Y1506*Source!I592</f>
        <v>5.2831460000000003</v>
      </c>
      <c r="CY1506">
        <f>AD1506</f>
        <v>0</v>
      </c>
      <c r="CZ1506">
        <f>AH1506</f>
        <v>0</v>
      </c>
      <c r="DA1506">
        <f>AL1506</f>
        <v>1</v>
      </c>
      <c r="DB1506">
        <v>0</v>
      </c>
    </row>
    <row r="1507" spans="1:106" x14ac:dyDescent="0.2">
      <c r="A1507">
        <f>ROW(Source!A592)</f>
        <v>592</v>
      </c>
      <c r="B1507">
        <v>33034105</v>
      </c>
      <c r="C1507">
        <v>33037932</v>
      </c>
      <c r="D1507">
        <v>32517073</v>
      </c>
      <c r="E1507">
        <v>1</v>
      </c>
      <c r="F1507">
        <v>1</v>
      </c>
      <c r="G1507">
        <v>19</v>
      </c>
      <c r="H1507">
        <v>2</v>
      </c>
      <c r="I1507" t="s">
        <v>805</v>
      </c>
      <c r="J1507" t="s">
        <v>806</v>
      </c>
      <c r="K1507" t="s">
        <v>807</v>
      </c>
      <c r="L1507">
        <v>1368</v>
      </c>
      <c r="N1507">
        <v>1011</v>
      </c>
      <c r="O1507" t="s">
        <v>801</v>
      </c>
      <c r="P1507" t="s">
        <v>801</v>
      </c>
      <c r="Q1507">
        <v>1</v>
      </c>
      <c r="W1507">
        <v>0</v>
      </c>
      <c r="X1507">
        <v>-865246060</v>
      </c>
      <c r="Y1507">
        <v>1.38</v>
      </c>
      <c r="AA1507">
        <v>0</v>
      </c>
      <c r="AB1507">
        <v>3.37</v>
      </c>
      <c r="AC1507">
        <v>0.85</v>
      </c>
      <c r="AD1507">
        <v>0</v>
      </c>
      <c r="AE1507">
        <v>0</v>
      </c>
      <c r="AF1507">
        <v>3.37</v>
      </c>
      <c r="AG1507">
        <v>0.85</v>
      </c>
      <c r="AH1507">
        <v>0</v>
      </c>
      <c r="AI1507">
        <v>1</v>
      </c>
      <c r="AJ1507">
        <v>1</v>
      </c>
      <c r="AK1507">
        <v>1</v>
      </c>
      <c r="AL1507">
        <v>1</v>
      </c>
      <c r="AN1507">
        <v>0</v>
      </c>
      <c r="AO1507">
        <v>1</v>
      </c>
      <c r="AP1507">
        <v>0</v>
      </c>
      <c r="AQ1507">
        <v>0</v>
      </c>
      <c r="AR1507">
        <v>0</v>
      </c>
      <c r="AS1507" t="s">
        <v>3</v>
      </c>
      <c r="AT1507">
        <v>1.38</v>
      </c>
      <c r="AU1507" t="s">
        <v>3</v>
      </c>
      <c r="AV1507">
        <v>0</v>
      </c>
      <c r="AW1507">
        <v>2</v>
      </c>
      <c r="AX1507">
        <v>33037949</v>
      </c>
      <c r="AY1507">
        <v>1</v>
      </c>
      <c r="AZ1507">
        <v>0</v>
      </c>
      <c r="BA1507">
        <v>1431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CX1507">
        <f>Y1507*Source!I592</f>
        <v>1.6090799999999999E-2</v>
      </c>
      <c r="CY1507">
        <f>AB1507</f>
        <v>3.37</v>
      </c>
      <c r="CZ1507">
        <f>AF1507</f>
        <v>3.37</v>
      </c>
      <c r="DA1507">
        <f>AJ1507</f>
        <v>1</v>
      </c>
      <c r="DB1507">
        <v>0</v>
      </c>
    </row>
    <row r="1508" spans="1:106" x14ac:dyDescent="0.2">
      <c r="A1508">
        <f>ROW(Source!A592)</f>
        <v>592</v>
      </c>
      <c r="B1508">
        <v>33034105</v>
      </c>
      <c r="C1508">
        <v>33037932</v>
      </c>
      <c r="D1508">
        <v>32516433</v>
      </c>
      <c r="E1508">
        <v>1</v>
      </c>
      <c r="F1508">
        <v>1</v>
      </c>
      <c r="G1508">
        <v>19</v>
      </c>
      <c r="H1508">
        <v>2</v>
      </c>
      <c r="I1508" t="s">
        <v>808</v>
      </c>
      <c r="J1508" t="s">
        <v>809</v>
      </c>
      <c r="K1508" t="s">
        <v>810</v>
      </c>
      <c r="L1508">
        <v>1368</v>
      </c>
      <c r="N1508">
        <v>1011</v>
      </c>
      <c r="O1508" t="s">
        <v>801</v>
      </c>
      <c r="P1508" t="s">
        <v>801</v>
      </c>
      <c r="Q1508">
        <v>1</v>
      </c>
      <c r="W1508">
        <v>0</v>
      </c>
      <c r="X1508">
        <v>1483315828</v>
      </c>
      <c r="Y1508">
        <v>0.31</v>
      </c>
      <c r="AA1508">
        <v>0</v>
      </c>
      <c r="AB1508">
        <v>566.44000000000005</v>
      </c>
      <c r="AC1508">
        <v>281.27999999999997</v>
      </c>
      <c r="AD1508">
        <v>0</v>
      </c>
      <c r="AE1508">
        <v>0</v>
      </c>
      <c r="AF1508">
        <v>566.44000000000005</v>
      </c>
      <c r="AG1508">
        <v>281.27999999999997</v>
      </c>
      <c r="AH1508">
        <v>0</v>
      </c>
      <c r="AI1508">
        <v>1</v>
      </c>
      <c r="AJ1508">
        <v>1</v>
      </c>
      <c r="AK1508">
        <v>1</v>
      </c>
      <c r="AL1508">
        <v>1</v>
      </c>
      <c r="AN1508">
        <v>0</v>
      </c>
      <c r="AO1508">
        <v>1</v>
      </c>
      <c r="AP1508">
        <v>0</v>
      </c>
      <c r="AQ1508">
        <v>0</v>
      </c>
      <c r="AR1508">
        <v>0</v>
      </c>
      <c r="AS1508" t="s">
        <v>3</v>
      </c>
      <c r="AT1508">
        <v>0.31</v>
      </c>
      <c r="AU1508" t="s">
        <v>3</v>
      </c>
      <c r="AV1508">
        <v>0</v>
      </c>
      <c r="AW1508">
        <v>2</v>
      </c>
      <c r="AX1508">
        <v>33037950</v>
      </c>
      <c r="AY1508">
        <v>1</v>
      </c>
      <c r="AZ1508">
        <v>0</v>
      </c>
      <c r="BA1508">
        <v>1432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CX1508">
        <f>Y1508*Source!I592</f>
        <v>3.6145999999999999E-3</v>
      </c>
      <c r="CY1508">
        <f>AB1508</f>
        <v>566.44000000000005</v>
      </c>
      <c r="CZ1508">
        <f>AF1508</f>
        <v>566.44000000000005</v>
      </c>
      <c r="DA1508">
        <f>AJ1508</f>
        <v>1</v>
      </c>
      <c r="DB1508">
        <v>0</v>
      </c>
    </row>
    <row r="1509" spans="1:106" x14ac:dyDescent="0.2">
      <c r="A1509">
        <f>ROW(Source!A592)</f>
        <v>592</v>
      </c>
      <c r="B1509">
        <v>33034105</v>
      </c>
      <c r="C1509">
        <v>33037932</v>
      </c>
      <c r="D1509">
        <v>32516599</v>
      </c>
      <c r="E1509">
        <v>1</v>
      </c>
      <c r="F1509">
        <v>1</v>
      </c>
      <c r="G1509">
        <v>19</v>
      </c>
      <c r="H1509">
        <v>2</v>
      </c>
      <c r="I1509" t="s">
        <v>811</v>
      </c>
      <c r="J1509" t="s">
        <v>812</v>
      </c>
      <c r="K1509" t="s">
        <v>813</v>
      </c>
      <c r="L1509">
        <v>1368</v>
      </c>
      <c r="N1509">
        <v>1011</v>
      </c>
      <c r="O1509" t="s">
        <v>801</v>
      </c>
      <c r="P1509" t="s">
        <v>801</v>
      </c>
      <c r="Q1509">
        <v>1</v>
      </c>
      <c r="W1509">
        <v>0</v>
      </c>
      <c r="X1509">
        <v>47389749</v>
      </c>
      <c r="Y1509">
        <v>26.25</v>
      </c>
      <c r="AA1509">
        <v>0</v>
      </c>
      <c r="AB1509">
        <v>9.7100000000000009</v>
      </c>
      <c r="AC1509">
        <v>2.25</v>
      </c>
      <c r="AD1509">
        <v>0</v>
      </c>
      <c r="AE1509">
        <v>0</v>
      </c>
      <c r="AF1509">
        <v>9.7100000000000009</v>
      </c>
      <c r="AG1509">
        <v>2.25</v>
      </c>
      <c r="AH1509">
        <v>0</v>
      </c>
      <c r="AI1509">
        <v>1</v>
      </c>
      <c r="AJ1509">
        <v>1</v>
      </c>
      <c r="AK1509">
        <v>1</v>
      </c>
      <c r="AL1509">
        <v>1</v>
      </c>
      <c r="AN1509">
        <v>0</v>
      </c>
      <c r="AO1509">
        <v>1</v>
      </c>
      <c r="AP1509">
        <v>0</v>
      </c>
      <c r="AQ1509">
        <v>0</v>
      </c>
      <c r="AR1509">
        <v>0</v>
      </c>
      <c r="AS1509" t="s">
        <v>3</v>
      </c>
      <c r="AT1509">
        <v>26.25</v>
      </c>
      <c r="AU1509" t="s">
        <v>3</v>
      </c>
      <c r="AV1509">
        <v>0</v>
      </c>
      <c r="AW1509">
        <v>2</v>
      </c>
      <c r="AX1509">
        <v>33037951</v>
      </c>
      <c r="AY1509">
        <v>1</v>
      </c>
      <c r="AZ1509">
        <v>0</v>
      </c>
      <c r="BA1509">
        <v>1433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CX1509">
        <f>Y1509*Source!I592</f>
        <v>0.30607499999999999</v>
      </c>
      <c r="CY1509">
        <f>AB1509</f>
        <v>9.7100000000000009</v>
      </c>
      <c r="CZ1509">
        <f>AF1509</f>
        <v>9.7100000000000009</v>
      </c>
      <c r="DA1509">
        <f>AJ1509</f>
        <v>1</v>
      </c>
      <c r="DB1509">
        <v>0</v>
      </c>
    </row>
    <row r="1510" spans="1:106" x14ac:dyDescent="0.2">
      <c r="A1510">
        <f>ROW(Source!A592)</f>
        <v>592</v>
      </c>
      <c r="B1510">
        <v>33034105</v>
      </c>
      <c r="C1510">
        <v>33037932</v>
      </c>
      <c r="D1510">
        <v>32517836</v>
      </c>
      <c r="E1510">
        <v>1</v>
      </c>
      <c r="F1510">
        <v>1</v>
      </c>
      <c r="G1510">
        <v>19</v>
      </c>
      <c r="H1510">
        <v>3</v>
      </c>
      <c r="I1510" t="s">
        <v>814</v>
      </c>
      <c r="J1510" t="s">
        <v>815</v>
      </c>
      <c r="K1510" t="s">
        <v>816</v>
      </c>
      <c r="L1510">
        <v>1348</v>
      </c>
      <c r="N1510">
        <v>1009</v>
      </c>
      <c r="O1510" t="s">
        <v>19</v>
      </c>
      <c r="P1510" t="s">
        <v>19</v>
      </c>
      <c r="Q1510">
        <v>1000</v>
      </c>
      <c r="W1510">
        <v>0</v>
      </c>
      <c r="X1510">
        <v>1571432467</v>
      </c>
      <c r="Y1510">
        <v>0.04</v>
      </c>
      <c r="AA1510">
        <v>31493.279999999999</v>
      </c>
      <c r="AB1510">
        <v>0</v>
      </c>
      <c r="AC1510">
        <v>0</v>
      </c>
      <c r="AD1510">
        <v>0</v>
      </c>
      <c r="AE1510">
        <v>31493.279999999999</v>
      </c>
      <c r="AF1510">
        <v>0</v>
      </c>
      <c r="AG1510">
        <v>0</v>
      </c>
      <c r="AH1510">
        <v>0</v>
      </c>
      <c r="AI1510">
        <v>1</v>
      </c>
      <c r="AJ1510">
        <v>1</v>
      </c>
      <c r="AK1510">
        <v>1</v>
      </c>
      <c r="AL1510">
        <v>1</v>
      </c>
      <c r="AN1510">
        <v>0</v>
      </c>
      <c r="AO1510">
        <v>1</v>
      </c>
      <c r="AP1510">
        <v>0</v>
      </c>
      <c r="AQ1510">
        <v>0</v>
      </c>
      <c r="AR1510">
        <v>0</v>
      </c>
      <c r="AS1510" t="s">
        <v>3</v>
      </c>
      <c r="AT1510">
        <v>0.04</v>
      </c>
      <c r="AU1510" t="s">
        <v>3</v>
      </c>
      <c r="AV1510">
        <v>0</v>
      </c>
      <c r="AW1510">
        <v>2</v>
      </c>
      <c r="AX1510">
        <v>33037952</v>
      </c>
      <c r="AY1510">
        <v>1</v>
      </c>
      <c r="AZ1510">
        <v>0</v>
      </c>
      <c r="BA1510">
        <v>1434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CX1510">
        <f>Y1510*Source!I592</f>
        <v>4.6640000000000001E-4</v>
      </c>
      <c r="CY1510">
        <f t="shared" ref="CY1510:CY1520" si="225">AA1510</f>
        <v>31493.279999999999</v>
      </c>
      <c r="CZ1510">
        <f t="shared" ref="CZ1510:CZ1520" si="226">AE1510</f>
        <v>31493.279999999999</v>
      </c>
      <c r="DA1510">
        <f t="shared" ref="DA1510:DA1520" si="227">AI1510</f>
        <v>1</v>
      </c>
      <c r="DB1510">
        <v>0</v>
      </c>
    </row>
    <row r="1511" spans="1:106" x14ac:dyDescent="0.2">
      <c r="A1511">
        <f>ROW(Source!A592)</f>
        <v>592</v>
      </c>
      <c r="B1511">
        <v>33034105</v>
      </c>
      <c r="C1511">
        <v>33037932</v>
      </c>
      <c r="D1511">
        <v>32518156</v>
      </c>
      <c r="E1511">
        <v>1</v>
      </c>
      <c r="F1511">
        <v>1</v>
      </c>
      <c r="G1511">
        <v>19</v>
      </c>
      <c r="H1511">
        <v>3</v>
      </c>
      <c r="I1511" t="s">
        <v>817</v>
      </c>
      <c r="J1511" t="s">
        <v>818</v>
      </c>
      <c r="K1511" t="s">
        <v>819</v>
      </c>
      <c r="L1511">
        <v>1348</v>
      </c>
      <c r="N1511">
        <v>1009</v>
      </c>
      <c r="O1511" t="s">
        <v>19</v>
      </c>
      <c r="P1511" t="s">
        <v>19</v>
      </c>
      <c r="Q1511">
        <v>1000</v>
      </c>
      <c r="W1511">
        <v>0</v>
      </c>
      <c r="X1511">
        <v>1574046373</v>
      </c>
      <c r="Y1511">
        <v>3.6999999999999998E-2</v>
      </c>
      <c r="AA1511">
        <v>45454.3</v>
      </c>
      <c r="AB1511">
        <v>0</v>
      </c>
      <c r="AC1511">
        <v>0</v>
      </c>
      <c r="AD1511">
        <v>0</v>
      </c>
      <c r="AE1511">
        <v>45454.3</v>
      </c>
      <c r="AF1511">
        <v>0</v>
      </c>
      <c r="AG1511">
        <v>0</v>
      </c>
      <c r="AH1511">
        <v>0</v>
      </c>
      <c r="AI1511">
        <v>1</v>
      </c>
      <c r="AJ1511">
        <v>1</v>
      </c>
      <c r="AK1511">
        <v>1</v>
      </c>
      <c r="AL1511">
        <v>1</v>
      </c>
      <c r="AN1511">
        <v>0</v>
      </c>
      <c r="AO1511">
        <v>1</v>
      </c>
      <c r="AP1511">
        <v>0</v>
      </c>
      <c r="AQ1511">
        <v>0</v>
      </c>
      <c r="AR1511">
        <v>0</v>
      </c>
      <c r="AS1511" t="s">
        <v>3</v>
      </c>
      <c r="AT1511">
        <v>3.6999999999999998E-2</v>
      </c>
      <c r="AU1511" t="s">
        <v>3</v>
      </c>
      <c r="AV1511">
        <v>0</v>
      </c>
      <c r="AW1511">
        <v>2</v>
      </c>
      <c r="AX1511">
        <v>33037953</v>
      </c>
      <c r="AY1511">
        <v>1</v>
      </c>
      <c r="AZ1511">
        <v>0</v>
      </c>
      <c r="BA1511">
        <v>1435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CX1511">
        <f>Y1511*Source!I592</f>
        <v>4.3142000000000001E-4</v>
      </c>
      <c r="CY1511">
        <f t="shared" si="225"/>
        <v>45454.3</v>
      </c>
      <c r="CZ1511">
        <f t="shared" si="226"/>
        <v>45454.3</v>
      </c>
      <c r="DA1511">
        <f t="shared" si="227"/>
        <v>1</v>
      </c>
      <c r="DB1511">
        <v>0</v>
      </c>
    </row>
    <row r="1512" spans="1:106" x14ac:dyDescent="0.2">
      <c r="A1512">
        <f>ROW(Source!A592)</f>
        <v>592</v>
      </c>
      <c r="B1512">
        <v>33034105</v>
      </c>
      <c r="C1512">
        <v>33037932</v>
      </c>
      <c r="D1512">
        <v>32518894</v>
      </c>
      <c r="E1512">
        <v>1</v>
      </c>
      <c r="F1512">
        <v>1</v>
      </c>
      <c r="G1512">
        <v>19</v>
      </c>
      <c r="H1512">
        <v>3</v>
      </c>
      <c r="I1512" t="s">
        <v>820</v>
      </c>
      <c r="J1512" t="s">
        <v>821</v>
      </c>
      <c r="K1512" t="s">
        <v>822</v>
      </c>
      <c r="L1512">
        <v>1327</v>
      </c>
      <c r="N1512">
        <v>1005</v>
      </c>
      <c r="O1512" t="s">
        <v>823</v>
      </c>
      <c r="P1512" t="s">
        <v>823</v>
      </c>
      <c r="Q1512">
        <v>1</v>
      </c>
      <c r="W1512">
        <v>0</v>
      </c>
      <c r="X1512">
        <v>-1132375348</v>
      </c>
      <c r="Y1512">
        <v>5.6</v>
      </c>
      <c r="AA1512">
        <v>63.78</v>
      </c>
      <c r="AB1512">
        <v>0</v>
      </c>
      <c r="AC1512">
        <v>0</v>
      </c>
      <c r="AD1512">
        <v>0</v>
      </c>
      <c r="AE1512">
        <v>63.78</v>
      </c>
      <c r="AF1512">
        <v>0</v>
      </c>
      <c r="AG1512">
        <v>0</v>
      </c>
      <c r="AH1512">
        <v>0</v>
      </c>
      <c r="AI1512">
        <v>1</v>
      </c>
      <c r="AJ1512">
        <v>1</v>
      </c>
      <c r="AK1512">
        <v>1</v>
      </c>
      <c r="AL1512">
        <v>1</v>
      </c>
      <c r="AN1512">
        <v>0</v>
      </c>
      <c r="AO1512">
        <v>1</v>
      </c>
      <c r="AP1512">
        <v>0</v>
      </c>
      <c r="AQ1512">
        <v>0</v>
      </c>
      <c r="AR1512">
        <v>0</v>
      </c>
      <c r="AS1512" t="s">
        <v>3</v>
      </c>
      <c r="AT1512">
        <v>5.6</v>
      </c>
      <c r="AU1512" t="s">
        <v>3</v>
      </c>
      <c r="AV1512">
        <v>0</v>
      </c>
      <c r="AW1512">
        <v>2</v>
      </c>
      <c r="AX1512">
        <v>33037955</v>
      </c>
      <c r="AY1512">
        <v>1</v>
      </c>
      <c r="AZ1512">
        <v>0</v>
      </c>
      <c r="BA1512">
        <v>1436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CX1512">
        <f>Y1512*Source!I592</f>
        <v>6.5295999999999993E-2</v>
      </c>
      <c r="CY1512">
        <f t="shared" si="225"/>
        <v>63.78</v>
      </c>
      <c r="CZ1512">
        <f t="shared" si="226"/>
        <v>63.78</v>
      </c>
      <c r="DA1512">
        <f t="shared" si="227"/>
        <v>1</v>
      </c>
      <c r="DB1512">
        <v>0</v>
      </c>
    </row>
    <row r="1513" spans="1:106" x14ac:dyDescent="0.2">
      <c r="A1513">
        <f>ROW(Source!A592)</f>
        <v>592</v>
      </c>
      <c r="B1513">
        <v>33034105</v>
      </c>
      <c r="C1513">
        <v>33037932</v>
      </c>
      <c r="D1513">
        <v>32517311</v>
      </c>
      <c r="E1513">
        <v>1</v>
      </c>
      <c r="F1513">
        <v>1</v>
      </c>
      <c r="G1513">
        <v>19</v>
      </c>
      <c r="H1513">
        <v>3</v>
      </c>
      <c r="I1513" t="s">
        <v>824</v>
      </c>
      <c r="J1513" t="s">
        <v>825</v>
      </c>
      <c r="K1513" t="s">
        <v>826</v>
      </c>
      <c r="L1513">
        <v>1348</v>
      </c>
      <c r="N1513">
        <v>1009</v>
      </c>
      <c r="O1513" t="s">
        <v>19</v>
      </c>
      <c r="P1513" t="s">
        <v>19</v>
      </c>
      <c r="Q1513">
        <v>1000</v>
      </c>
      <c r="W1513">
        <v>0</v>
      </c>
      <c r="X1513">
        <v>1471527661</v>
      </c>
      <c r="Y1513">
        <v>0.05</v>
      </c>
      <c r="AA1513">
        <v>4752.91</v>
      </c>
      <c r="AB1513">
        <v>0</v>
      </c>
      <c r="AC1513">
        <v>0</v>
      </c>
      <c r="AD1513">
        <v>0</v>
      </c>
      <c r="AE1513">
        <v>4752.91</v>
      </c>
      <c r="AF1513">
        <v>0</v>
      </c>
      <c r="AG1513">
        <v>0</v>
      </c>
      <c r="AH1513">
        <v>0</v>
      </c>
      <c r="AI1513">
        <v>1</v>
      </c>
      <c r="AJ1513">
        <v>1</v>
      </c>
      <c r="AK1513">
        <v>1</v>
      </c>
      <c r="AL1513">
        <v>1</v>
      </c>
      <c r="AN1513">
        <v>0</v>
      </c>
      <c r="AO1513">
        <v>1</v>
      </c>
      <c r="AP1513">
        <v>0</v>
      </c>
      <c r="AQ1513">
        <v>0</v>
      </c>
      <c r="AR1513">
        <v>0</v>
      </c>
      <c r="AS1513" t="s">
        <v>3</v>
      </c>
      <c r="AT1513">
        <v>0.05</v>
      </c>
      <c r="AU1513" t="s">
        <v>3</v>
      </c>
      <c r="AV1513">
        <v>0</v>
      </c>
      <c r="AW1513">
        <v>2</v>
      </c>
      <c r="AX1513">
        <v>33037954</v>
      </c>
      <c r="AY1513">
        <v>1</v>
      </c>
      <c r="AZ1513">
        <v>0</v>
      </c>
      <c r="BA1513">
        <v>1437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CX1513">
        <f>Y1513*Source!I592</f>
        <v>5.8300000000000008E-4</v>
      </c>
      <c r="CY1513">
        <f t="shared" si="225"/>
        <v>4752.91</v>
      </c>
      <c r="CZ1513">
        <f t="shared" si="226"/>
        <v>4752.91</v>
      </c>
      <c r="DA1513">
        <f t="shared" si="227"/>
        <v>1</v>
      </c>
      <c r="DB1513">
        <v>0</v>
      </c>
    </row>
    <row r="1514" spans="1:106" x14ac:dyDescent="0.2">
      <c r="A1514">
        <f>ROW(Source!A592)</f>
        <v>592</v>
      </c>
      <c r="B1514">
        <v>33034105</v>
      </c>
      <c r="C1514">
        <v>33037932</v>
      </c>
      <c r="D1514">
        <v>32519061</v>
      </c>
      <c r="E1514">
        <v>1</v>
      </c>
      <c r="F1514">
        <v>1</v>
      </c>
      <c r="G1514">
        <v>19</v>
      </c>
      <c r="H1514">
        <v>3</v>
      </c>
      <c r="I1514" t="s">
        <v>827</v>
      </c>
      <c r="J1514" t="s">
        <v>828</v>
      </c>
      <c r="K1514" t="s">
        <v>829</v>
      </c>
      <c r="L1514">
        <v>1339</v>
      </c>
      <c r="N1514">
        <v>1007</v>
      </c>
      <c r="O1514" t="s">
        <v>830</v>
      </c>
      <c r="P1514" t="s">
        <v>830</v>
      </c>
      <c r="Q1514">
        <v>1</v>
      </c>
      <c r="W1514">
        <v>0</v>
      </c>
      <c r="X1514">
        <v>1653821073</v>
      </c>
      <c r="Y1514">
        <v>1.75</v>
      </c>
      <c r="AA1514">
        <v>29.98</v>
      </c>
      <c r="AB1514">
        <v>0</v>
      </c>
      <c r="AC1514">
        <v>0</v>
      </c>
      <c r="AD1514">
        <v>0</v>
      </c>
      <c r="AE1514">
        <v>29.98</v>
      </c>
      <c r="AF1514">
        <v>0</v>
      </c>
      <c r="AG1514">
        <v>0</v>
      </c>
      <c r="AH1514">
        <v>0</v>
      </c>
      <c r="AI1514">
        <v>1</v>
      </c>
      <c r="AJ1514">
        <v>1</v>
      </c>
      <c r="AK1514">
        <v>1</v>
      </c>
      <c r="AL1514">
        <v>1</v>
      </c>
      <c r="AN1514">
        <v>0</v>
      </c>
      <c r="AO1514">
        <v>1</v>
      </c>
      <c r="AP1514">
        <v>0</v>
      </c>
      <c r="AQ1514">
        <v>0</v>
      </c>
      <c r="AR1514">
        <v>0</v>
      </c>
      <c r="AS1514" t="s">
        <v>3</v>
      </c>
      <c r="AT1514">
        <v>1.75</v>
      </c>
      <c r="AU1514" t="s">
        <v>3</v>
      </c>
      <c r="AV1514">
        <v>0</v>
      </c>
      <c r="AW1514">
        <v>2</v>
      </c>
      <c r="AX1514">
        <v>33037956</v>
      </c>
      <c r="AY1514">
        <v>1</v>
      </c>
      <c r="AZ1514">
        <v>0</v>
      </c>
      <c r="BA1514">
        <v>1438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CX1514">
        <f>Y1514*Source!I592</f>
        <v>2.0405E-2</v>
      </c>
      <c r="CY1514">
        <f t="shared" si="225"/>
        <v>29.98</v>
      </c>
      <c r="CZ1514">
        <f t="shared" si="226"/>
        <v>29.98</v>
      </c>
      <c r="DA1514">
        <f t="shared" si="227"/>
        <v>1</v>
      </c>
      <c r="DB1514">
        <v>0</v>
      </c>
    </row>
    <row r="1515" spans="1:106" x14ac:dyDescent="0.2">
      <c r="A1515">
        <f>ROW(Source!A592)</f>
        <v>592</v>
      </c>
      <c r="B1515">
        <v>33034105</v>
      </c>
      <c r="C1515">
        <v>33037932</v>
      </c>
      <c r="D1515">
        <v>32517740</v>
      </c>
      <c r="E1515">
        <v>1</v>
      </c>
      <c r="F1515">
        <v>1</v>
      </c>
      <c r="G1515">
        <v>19</v>
      </c>
      <c r="H1515">
        <v>3</v>
      </c>
      <c r="I1515" t="s">
        <v>831</v>
      </c>
      <c r="J1515" t="s">
        <v>832</v>
      </c>
      <c r="K1515" t="s">
        <v>833</v>
      </c>
      <c r="L1515">
        <v>1339</v>
      </c>
      <c r="N1515">
        <v>1007</v>
      </c>
      <c r="O1515" t="s">
        <v>830</v>
      </c>
      <c r="P1515" t="s">
        <v>830</v>
      </c>
      <c r="Q1515">
        <v>1</v>
      </c>
      <c r="W1515">
        <v>0</v>
      </c>
      <c r="X1515">
        <v>-86784973</v>
      </c>
      <c r="Y1515">
        <v>0.08</v>
      </c>
      <c r="AA1515">
        <v>4993.7</v>
      </c>
      <c r="AB1515">
        <v>0</v>
      </c>
      <c r="AC1515">
        <v>0</v>
      </c>
      <c r="AD1515">
        <v>0</v>
      </c>
      <c r="AE1515">
        <v>4993.7</v>
      </c>
      <c r="AF1515">
        <v>0</v>
      </c>
      <c r="AG1515">
        <v>0</v>
      </c>
      <c r="AH1515">
        <v>0</v>
      </c>
      <c r="AI1515">
        <v>1</v>
      </c>
      <c r="AJ1515">
        <v>1</v>
      </c>
      <c r="AK1515">
        <v>1</v>
      </c>
      <c r="AL1515">
        <v>1</v>
      </c>
      <c r="AN1515">
        <v>0</v>
      </c>
      <c r="AO1515">
        <v>1</v>
      </c>
      <c r="AP1515">
        <v>0</v>
      </c>
      <c r="AQ1515">
        <v>0</v>
      </c>
      <c r="AR1515">
        <v>0</v>
      </c>
      <c r="AS1515" t="s">
        <v>3</v>
      </c>
      <c r="AT1515">
        <v>0.08</v>
      </c>
      <c r="AU1515" t="s">
        <v>3</v>
      </c>
      <c r="AV1515">
        <v>0</v>
      </c>
      <c r="AW1515">
        <v>2</v>
      </c>
      <c r="AX1515">
        <v>33037957</v>
      </c>
      <c r="AY1515">
        <v>1</v>
      </c>
      <c r="AZ1515">
        <v>0</v>
      </c>
      <c r="BA1515">
        <v>1439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CX1515">
        <f>Y1515*Source!I592</f>
        <v>9.3280000000000001E-4</v>
      </c>
      <c r="CY1515">
        <f t="shared" si="225"/>
        <v>4993.7</v>
      </c>
      <c r="CZ1515">
        <f t="shared" si="226"/>
        <v>4993.7</v>
      </c>
      <c r="DA1515">
        <f t="shared" si="227"/>
        <v>1</v>
      </c>
      <c r="DB1515">
        <v>0</v>
      </c>
    </row>
    <row r="1516" spans="1:106" x14ac:dyDescent="0.2">
      <c r="A1516">
        <f>ROW(Source!A592)</f>
        <v>592</v>
      </c>
      <c r="B1516">
        <v>33034105</v>
      </c>
      <c r="C1516">
        <v>33037932</v>
      </c>
      <c r="D1516">
        <v>32517729</v>
      </c>
      <c r="E1516">
        <v>1</v>
      </c>
      <c r="F1516">
        <v>1</v>
      </c>
      <c r="G1516">
        <v>19</v>
      </c>
      <c r="H1516">
        <v>3</v>
      </c>
      <c r="I1516" t="s">
        <v>834</v>
      </c>
      <c r="J1516" t="s">
        <v>835</v>
      </c>
      <c r="K1516" t="s">
        <v>836</v>
      </c>
      <c r="L1516">
        <v>1339</v>
      </c>
      <c r="N1516">
        <v>1007</v>
      </c>
      <c r="O1516" t="s">
        <v>830</v>
      </c>
      <c r="P1516" t="s">
        <v>830</v>
      </c>
      <c r="Q1516">
        <v>1</v>
      </c>
      <c r="W1516">
        <v>0</v>
      </c>
      <c r="X1516">
        <v>-36459073</v>
      </c>
      <c r="Y1516">
        <v>0.69</v>
      </c>
      <c r="AA1516">
        <v>3762.19</v>
      </c>
      <c r="AB1516">
        <v>0</v>
      </c>
      <c r="AC1516">
        <v>0</v>
      </c>
      <c r="AD1516">
        <v>0</v>
      </c>
      <c r="AE1516">
        <v>3762.19</v>
      </c>
      <c r="AF1516">
        <v>0</v>
      </c>
      <c r="AG1516">
        <v>0</v>
      </c>
      <c r="AH1516">
        <v>0</v>
      </c>
      <c r="AI1516">
        <v>1</v>
      </c>
      <c r="AJ1516">
        <v>1</v>
      </c>
      <c r="AK1516">
        <v>1</v>
      </c>
      <c r="AL1516">
        <v>1</v>
      </c>
      <c r="AN1516">
        <v>0</v>
      </c>
      <c r="AO1516">
        <v>1</v>
      </c>
      <c r="AP1516">
        <v>0</v>
      </c>
      <c r="AQ1516">
        <v>0</v>
      </c>
      <c r="AR1516">
        <v>0</v>
      </c>
      <c r="AS1516" t="s">
        <v>3</v>
      </c>
      <c r="AT1516">
        <v>0.69</v>
      </c>
      <c r="AU1516" t="s">
        <v>3</v>
      </c>
      <c r="AV1516">
        <v>0</v>
      </c>
      <c r="AW1516">
        <v>2</v>
      </c>
      <c r="AX1516">
        <v>33037958</v>
      </c>
      <c r="AY1516">
        <v>1</v>
      </c>
      <c r="AZ1516">
        <v>0</v>
      </c>
      <c r="BA1516">
        <v>1440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CX1516">
        <f>Y1516*Source!I592</f>
        <v>8.0453999999999994E-3</v>
      </c>
      <c r="CY1516">
        <f t="shared" si="225"/>
        <v>3762.19</v>
      </c>
      <c r="CZ1516">
        <f t="shared" si="226"/>
        <v>3762.19</v>
      </c>
      <c r="DA1516">
        <f t="shared" si="227"/>
        <v>1</v>
      </c>
      <c r="DB1516">
        <v>0</v>
      </c>
    </row>
    <row r="1517" spans="1:106" x14ac:dyDescent="0.2">
      <c r="A1517">
        <f>ROW(Source!A592)</f>
        <v>592</v>
      </c>
      <c r="B1517">
        <v>33034105</v>
      </c>
      <c r="C1517">
        <v>33037932</v>
      </c>
      <c r="D1517">
        <v>32517783</v>
      </c>
      <c r="E1517">
        <v>1</v>
      </c>
      <c r="F1517">
        <v>1</v>
      </c>
      <c r="G1517">
        <v>19</v>
      </c>
      <c r="H1517">
        <v>3</v>
      </c>
      <c r="I1517" t="s">
        <v>837</v>
      </c>
      <c r="J1517" t="s">
        <v>838</v>
      </c>
      <c r="K1517" t="s">
        <v>839</v>
      </c>
      <c r="L1517">
        <v>1339</v>
      </c>
      <c r="N1517">
        <v>1007</v>
      </c>
      <c r="O1517" t="s">
        <v>830</v>
      </c>
      <c r="P1517" t="s">
        <v>830</v>
      </c>
      <c r="Q1517">
        <v>1</v>
      </c>
      <c r="W1517">
        <v>0</v>
      </c>
      <c r="X1517">
        <v>-1282603236</v>
      </c>
      <c r="Y1517">
        <v>0.2</v>
      </c>
      <c r="AA1517">
        <v>5631.96</v>
      </c>
      <c r="AB1517">
        <v>0</v>
      </c>
      <c r="AC1517">
        <v>0</v>
      </c>
      <c r="AD1517">
        <v>0</v>
      </c>
      <c r="AE1517">
        <v>5631.96</v>
      </c>
      <c r="AF1517">
        <v>0</v>
      </c>
      <c r="AG1517">
        <v>0</v>
      </c>
      <c r="AH1517">
        <v>0</v>
      </c>
      <c r="AI1517">
        <v>1</v>
      </c>
      <c r="AJ1517">
        <v>1</v>
      </c>
      <c r="AK1517">
        <v>1</v>
      </c>
      <c r="AL1517">
        <v>1</v>
      </c>
      <c r="AN1517">
        <v>0</v>
      </c>
      <c r="AO1517">
        <v>1</v>
      </c>
      <c r="AP1517">
        <v>0</v>
      </c>
      <c r="AQ1517">
        <v>0</v>
      </c>
      <c r="AR1517">
        <v>0</v>
      </c>
      <c r="AS1517" t="s">
        <v>3</v>
      </c>
      <c r="AT1517">
        <v>0.2</v>
      </c>
      <c r="AU1517" t="s">
        <v>3</v>
      </c>
      <c r="AV1517">
        <v>0</v>
      </c>
      <c r="AW1517">
        <v>2</v>
      </c>
      <c r="AX1517">
        <v>33037959</v>
      </c>
      <c r="AY1517">
        <v>1</v>
      </c>
      <c r="AZ1517">
        <v>0</v>
      </c>
      <c r="BA1517">
        <v>1441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CX1517">
        <f>Y1517*Source!I592</f>
        <v>2.3320000000000003E-3</v>
      </c>
      <c r="CY1517">
        <f t="shared" si="225"/>
        <v>5631.96</v>
      </c>
      <c r="CZ1517">
        <f t="shared" si="226"/>
        <v>5631.96</v>
      </c>
      <c r="DA1517">
        <f t="shared" si="227"/>
        <v>1</v>
      </c>
      <c r="DB1517">
        <v>0</v>
      </c>
    </row>
    <row r="1518" spans="1:106" x14ac:dyDescent="0.2">
      <c r="A1518">
        <f>ROW(Source!A592)</f>
        <v>592</v>
      </c>
      <c r="B1518">
        <v>33034105</v>
      </c>
      <c r="C1518">
        <v>33037932</v>
      </c>
      <c r="D1518">
        <v>32517784</v>
      </c>
      <c r="E1518">
        <v>1</v>
      </c>
      <c r="F1518">
        <v>1</v>
      </c>
      <c r="G1518">
        <v>19</v>
      </c>
      <c r="H1518">
        <v>3</v>
      </c>
      <c r="I1518" t="s">
        <v>840</v>
      </c>
      <c r="J1518" t="s">
        <v>841</v>
      </c>
      <c r="K1518" t="s">
        <v>842</v>
      </c>
      <c r="L1518">
        <v>1339</v>
      </c>
      <c r="N1518">
        <v>1007</v>
      </c>
      <c r="O1518" t="s">
        <v>830</v>
      </c>
      <c r="P1518" t="s">
        <v>830</v>
      </c>
      <c r="Q1518">
        <v>1</v>
      </c>
      <c r="W1518">
        <v>0</v>
      </c>
      <c r="X1518">
        <v>966492149</v>
      </c>
      <c r="Y1518">
        <v>0.69</v>
      </c>
      <c r="AA1518">
        <v>5631.96</v>
      </c>
      <c r="AB1518">
        <v>0</v>
      </c>
      <c r="AC1518">
        <v>0</v>
      </c>
      <c r="AD1518">
        <v>0</v>
      </c>
      <c r="AE1518">
        <v>5631.96</v>
      </c>
      <c r="AF1518">
        <v>0</v>
      </c>
      <c r="AG1518">
        <v>0</v>
      </c>
      <c r="AH1518">
        <v>0</v>
      </c>
      <c r="AI1518">
        <v>1</v>
      </c>
      <c r="AJ1518">
        <v>1</v>
      </c>
      <c r="AK1518">
        <v>1</v>
      </c>
      <c r="AL1518">
        <v>1</v>
      </c>
      <c r="AN1518">
        <v>0</v>
      </c>
      <c r="AO1518">
        <v>1</v>
      </c>
      <c r="AP1518">
        <v>0</v>
      </c>
      <c r="AQ1518">
        <v>0</v>
      </c>
      <c r="AR1518">
        <v>0</v>
      </c>
      <c r="AS1518" t="s">
        <v>3</v>
      </c>
      <c r="AT1518">
        <v>0.69</v>
      </c>
      <c r="AU1518" t="s">
        <v>3</v>
      </c>
      <c r="AV1518">
        <v>0</v>
      </c>
      <c r="AW1518">
        <v>2</v>
      </c>
      <c r="AX1518">
        <v>33037960</v>
      </c>
      <c r="AY1518">
        <v>1</v>
      </c>
      <c r="AZ1518">
        <v>0</v>
      </c>
      <c r="BA1518">
        <v>1442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CX1518">
        <f>Y1518*Source!I592</f>
        <v>8.0453999999999994E-3</v>
      </c>
      <c r="CY1518">
        <f t="shared" si="225"/>
        <v>5631.96</v>
      </c>
      <c r="CZ1518">
        <f t="shared" si="226"/>
        <v>5631.96</v>
      </c>
      <c r="DA1518">
        <f t="shared" si="227"/>
        <v>1</v>
      </c>
      <c r="DB1518">
        <v>0</v>
      </c>
    </row>
    <row r="1519" spans="1:106" x14ac:dyDescent="0.2">
      <c r="A1519">
        <f>ROW(Source!A592)</f>
        <v>592</v>
      </c>
      <c r="B1519">
        <v>33034105</v>
      </c>
      <c r="C1519">
        <v>33037932</v>
      </c>
      <c r="D1519">
        <v>32519911</v>
      </c>
      <c r="E1519">
        <v>1</v>
      </c>
      <c r="F1519">
        <v>1</v>
      </c>
      <c r="G1519">
        <v>19</v>
      </c>
      <c r="H1519">
        <v>3</v>
      </c>
      <c r="I1519" t="s">
        <v>843</v>
      </c>
      <c r="J1519" t="s">
        <v>844</v>
      </c>
      <c r="K1519" t="s">
        <v>845</v>
      </c>
      <c r="L1519">
        <v>1339</v>
      </c>
      <c r="N1519">
        <v>1007</v>
      </c>
      <c r="O1519" t="s">
        <v>830</v>
      </c>
      <c r="P1519" t="s">
        <v>830</v>
      </c>
      <c r="Q1519">
        <v>1</v>
      </c>
      <c r="W1519">
        <v>0</v>
      </c>
      <c r="X1519">
        <v>-1613524913</v>
      </c>
      <c r="Y1519">
        <v>102</v>
      </c>
      <c r="AA1519">
        <v>3195.93</v>
      </c>
      <c r="AB1519">
        <v>0</v>
      </c>
      <c r="AC1519">
        <v>0</v>
      </c>
      <c r="AD1519">
        <v>0</v>
      </c>
      <c r="AE1519">
        <v>3195.93</v>
      </c>
      <c r="AF1519">
        <v>0</v>
      </c>
      <c r="AG1519">
        <v>0</v>
      </c>
      <c r="AH1519">
        <v>0</v>
      </c>
      <c r="AI1519">
        <v>1</v>
      </c>
      <c r="AJ1519">
        <v>1</v>
      </c>
      <c r="AK1519">
        <v>1</v>
      </c>
      <c r="AL1519">
        <v>1</v>
      </c>
      <c r="AN1519">
        <v>0</v>
      </c>
      <c r="AO1519">
        <v>1</v>
      </c>
      <c r="AP1519">
        <v>0</v>
      </c>
      <c r="AQ1519">
        <v>0</v>
      </c>
      <c r="AR1519">
        <v>0</v>
      </c>
      <c r="AS1519" t="s">
        <v>3</v>
      </c>
      <c r="AT1519">
        <v>102</v>
      </c>
      <c r="AU1519" t="s">
        <v>3</v>
      </c>
      <c r="AV1519">
        <v>0</v>
      </c>
      <c r="AW1519">
        <v>2</v>
      </c>
      <c r="AX1519">
        <v>33037961</v>
      </c>
      <c r="AY1519">
        <v>1</v>
      </c>
      <c r="AZ1519">
        <v>0</v>
      </c>
      <c r="BA1519">
        <v>1443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CX1519">
        <f>Y1519*Source!I592</f>
        <v>1.1893199999999999</v>
      </c>
      <c r="CY1519">
        <f t="shared" si="225"/>
        <v>3195.93</v>
      </c>
      <c r="CZ1519">
        <f t="shared" si="226"/>
        <v>3195.93</v>
      </c>
      <c r="DA1519">
        <f t="shared" si="227"/>
        <v>1</v>
      </c>
      <c r="DB1519">
        <v>0</v>
      </c>
    </row>
    <row r="1520" spans="1:106" x14ac:dyDescent="0.2">
      <c r="A1520">
        <f>ROW(Source!A592)</f>
        <v>592</v>
      </c>
      <c r="B1520">
        <v>33034105</v>
      </c>
      <c r="C1520">
        <v>33037932</v>
      </c>
      <c r="D1520">
        <v>32521663</v>
      </c>
      <c r="E1520">
        <v>1</v>
      </c>
      <c r="F1520">
        <v>1</v>
      </c>
      <c r="G1520">
        <v>19</v>
      </c>
      <c r="H1520">
        <v>3</v>
      </c>
      <c r="I1520" t="s">
        <v>846</v>
      </c>
      <c r="J1520" t="s">
        <v>847</v>
      </c>
      <c r="K1520" t="s">
        <v>848</v>
      </c>
      <c r="L1520">
        <v>1327</v>
      </c>
      <c r="N1520">
        <v>1005</v>
      </c>
      <c r="O1520" t="s">
        <v>823</v>
      </c>
      <c r="P1520" t="s">
        <v>823</v>
      </c>
      <c r="Q1520">
        <v>1</v>
      </c>
      <c r="W1520">
        <v>0</v>
      </c>
      <c r="X1520">
        <v>603730207</v>
      </c>
      <c r="Y1520">
        <v>49.5</v>
      </c>
      <c r="AA1520">
        <v>207.09</v>
      </c>
      <c r="AB1520">
        <v>0</v>
      </c>
      <c r="AC1520">
        <v>0</v>
      </c>
      <c r="AD1520">
        <v>0</v>
      </c>
      <c r="AE1520">
        <v>207.09</v>
      </c>
      <c r="AF1520">
        <v>0</v>
      </c>
      <c r="AG1520">
        <v>0</v>
      </c>
      <c r="AH1520">
        <v>0</v>
      </c>
      <c r="AI1520">
        <v>1</v>
      </c>
      <c r="AJ1520">
        <v>1</v>
      </c>
      <c r="AK1520">
        <v>1</v>
      </c>
      <c r="AL1520">
        <v>1</v>
      </c>
      <c r="AN1520">
        <v>0</v>
      </c>
      <c r="AO1520">
        <v>1</v>
      </c>
      <c r="AP1520">
        <v>0</v>
      </c>
      <c r="AQ1520">
        <v>0</v>
      </c>
      <c r="AR1520">
        <v>0</v>
      </c>
      <c r="AS1520" t="s">
        <v>3</v>
      </c>
      <c r="AT1520">
        <v>49.5</v>
      </c>
      <c r="AU1520" t="s">
        <v>3</v>
      </c>
      <c r="AV1520">
        <v>0</v>
      </c>
      <c r="AW1520">
        <v>2</v>
      </c>
      <c r="AX1520">
        <v>33037962</v>
      </c>
      <c r="AY1520">
        <v>1</v>
      </c>
      <c r="AZ1520">
        <v>0</v>
      </c>
      <c r="BA1520">
        <v>1444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CX1520">
        <f>Y1520*Source!I592</f>
        <v>0.57716999999999996</v>
      </c>
      <c r="CY1520">
        <f t="shared" si="225"/>
        <v>207.09</v>
      </c>
      <c r="CZ1520">
        <f t="shared" si="226"/>
        <v>207.09</v>
      </c>
      <c r="DA1520">
        <f t="shared" si="227"/>
        <v>1</v>
      </c>
      <c r="DB1520">
        <v>0</v>
      </c>
    </row>
    <row r="1521" spans="1:106" x14ac:dyDescent="0.2">
      <c r="A1521">
        <f>ROW(Source!A595)</f>
        <v>595</v>
      </c>
      <c r="B1521">
        <v>33034105</v>
      </c>
      <c r="C1521">
        <v>33037965</v>
      </c>
      <c r="D1521">
        <v>32505425</v>
      </c>
      <c r="E1521">
        <v>19</v>
      </c>
      <c r="F1521">
        <v>1</v>
      </c>
      <c r="G1521">
        <v>19</v>
      </c>
      <c r="H1521">
        <v>1</v>
      </c>
      <c r="I1521" t="s">
        <v>795</v>
      </c>
      <c r="J1521" t="s">
        <v>3</v>
      </c>
      <c r="K1521" t="s">
        <v>796</v>
      </c>
      <c r="L1521">
        <v>1191</v>
      </c>
      <c r="N1521">
        <v>1013</v>
      </c>
      <c r="O1521" t="s">
        <v>797</v>
      </c>
      <c r="P1521" t="s">
        <v>797</v>
      </c>
      <c r="Q1521">
        <v>1</v>
      </c>
      <c r="W1521">
        <v>0</v>
      </c>
      <c r="X1521">
        <v>476480486</v>
      </c>
      <c r="Y1521">
        <v>36.11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1</v>
      </c>
      <c r="AJ1521">
        <v>1</v>
      </c>
      <c r="AK1521">
        <v>1</v>
      </c>
      <c r="AL1521">
        <v>1</v>
      </c>
      <c r="AN1521">
        <v>0</v>
      </c>
      <c r="AO1521">
        <v>1</v>
      </c>
      <c r="AP1521">
        <v>0</v>
      </c>
      <c r="AQ1521">
        <v>0</v>
      </c>
      <c r="AR1521">
        <v>0</v>
      </c>
      <c r="AS1521" t="s">
        <v>3</v>
      </c>
      <c r="AT1521">
        <v>36.11</v>
      </c>
      <c r="AU1521" t="s">
        <v>3</v>
      </c>
      <c r="AV1521">
        <v>1</v>
      </c>
      <c r="AW1521">
        <v>2</v>
      </c>
      <c r="AX1521">
        <v>33037971</v>
      </c>
      <c r="AY1521">
        <v>1</v>
      </c>
      <c r="AZ1521">
        <v>0</v>
      </c>
      <c r="BA1521">
        <v>1445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CX1521">
        <f>Y1521*Source!I595</f>
        <v>1.6249499999999999</v>
      </c>
      <c r="CY1521">
        <f>AD1521</f>
        <v>0</v>
      </c>
      <c r="CZ1521">
        <f>AH1521</f>
        <v>0</v>
      </c>
      <c r="DA1521">
        <f>AL1521</f>
        <v>1</v>
      </c>
      <c r="DB1521">
        <v>0</v>
      </c>
    </row>
    <row r="1522" spans="1:106" x14ac:dyDescent="0.2">
      <c r="A1522">
        <f>ROW(Source!A595)</f>
        <v>595</v>
      </c>
      <c r="B1522">
        <v>33034105</v>
      </c>
      <c r="C1522">
        <v>33037965</v>
      </c>
      <c r="D1522">
        <v>32516754</v>
      </c>
      <c r="E1522">
        <v>1</v>
      </c>
      <c r="F1522">
        <v>1</v>
      </c>
      <c r="G1522">
        <v>19</v>
      </c>
      <c r="H1522">
        <v>2</v>
      </c>
      <c r="I1522" t="s">
        <v>798</v>
      </c>
      <c r="J1522" t="s">
        <v>799</v>
      </c>
      <c r="K1522" t="s">
        <v>800</v>
      </c>
      <c r="L1522">
        <v>1368</v>
      </c>
      <c r="N1522">
        <v>1011</v>
      </c>
      <c r="O1522" t="s">
        <v>801</v>
      </c>
      <c r="P1522" t="s">
        <v>801</v>
      </c>
      <c r="Q1522">
        <v>1</v>
      </c>
      <c r="W1522">
        <v>0</v>
      </c>
      <c r="X1522">
        <v>-1683917449</v>
      </c>
      <c r="Y1522">
        <v>21.91</v>
      </c>
      <c r="AA1522">
        <v>0</v>
      </c>
      <c r="AB1522">
        <v>70.98</v>
      </c>
      <c r="AC1522">
        <v>6.52</v>
      </c>
      <c r="AD1522">
        <v>0</v>
      </c>
      <c r="AE1522">
        <v>0</v>
      </c>
      <c r="AF1522">
        <v>70.98</v>
      </c>
      <c r="AG1522">
        <v>6.52</v>
      </c>
      <c r="AH1522">
        <v>0</v>
      </c>
      <c r="AI1522">
        <v>1</v>
      </c>
      <c r="AJ1522">
        <v>1</v>
      </c>
      <c r="AK1522">
        <v>1</v>
      </c>
      <c r="AL1522">
        <v>1</v>
      </c>
      <c r="AN1522">
        <v>0</v>
      </c>
      <c r="AO1522">
        <v>1</v>
      </c>
      <c r="AP1522">
        <v>0</v>
      </c>
      <c r="AQ1522">
        <v>0</v>
      </c>
      <c r="AR1522">
        <v>0</v>
      </c>
      <c r="AS1522" t="s">
        <v>3</v>
      </c>
      <c r="AT1522">
        <v>21.91</v>
      </c>
      <c r="AU1522" t="s">
        <v>3</v>
      </c>
      <c r="AV1522">
        <v>0</v>
      </c>
      <c r="AW1522">
        <v>2</v>
      </c>
      <c r="AX1522">
        <v>33037972</v>
      </c>
      <c r="AY1522">
        <v>1</v>
      </c>
      <c r="AZ1522">
        <v>0</v>
      </c>
      <c r="BA1522">
        <v>1446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CX1522">
        <f>Y1522*Source!I595</f>
        <v>0.98594999999999999</v>
      </c>
      <c r="CY1522">
        <f>AB1522</f>
        <v>70.98</v>
      </c>
      <c r="CZ1522">
        <f>AF1522</f>
        <v>70.98</v>
      </c>
      <c r="DA1522">
        <f>AJ1522</f>
        <v>1</v>
      </c>
      <c r="DB1522">
        <v>0</v>
      </c>
    </row>
    <row r="1523" spans="1:106" x14ac:dyDescent="0.2">
      <c r="A1523">
        <f>ROW(Source!A595)</f>
        <v>595</v>
      </c>
      <c r="B1523">
        <v>33034105</v>
      </c>
      <c r="C1523">
        <v>33037965</v>
      </c>
      <c r="D1523">
        <v>32518977</v>
      </c>
      <c r="E1523">
        <v>1</v>
      </c>
      <c r="F1523">
        <v>1</v>
      </c>
      <c r="G1523">
        <v>19</v>
      </c>
      <c r="H1523">
        <v>3</v>
      </c>
      <c r="I1523" t="s">
        <v>802</v>
      </c>
      <c r="J1523" t="s">
        <v>803</v>
      </c>
      <c r="K1523" t="s">
        <v>804</v>
      </c>
      <c r="L1523">
        <v>1348</v>
      </c>
      <c r="N1523">
        <v>1009</v>
      </c>
      <c r="O1523" t="s">
        <v>19</v>
      </c>
      <c r="P1523" t="s">
        <v>19</v>
      </c>
      <c r="Q1523">
        <v>1000</v>
      </c>
      <c r="W1523">
        <v>0</v>
      </c>
      <c r="X1523">
        <v>-1592467254</v>
      </c>
      <c r="Y1523">
        <v>0.03</v>
      </c>
      <c r="AA1523">
        <v>117442.26</v>
      </c>
      <c r="AB1523">
        <v>0</v>
      </c>
      <c r="AC1523">
        <v>0</v>
      </c>
      <c r="AD1523">
        <v>0</v>
      </c>
      <c r="AE1523">
        <v>117442.26</v>
      </c>
      <c r="AF1523">
        <v>0</v>
      </c>
      <c r="AG1523">
        <v>0</v>
      </c>
      <c r="AH1523">
        <v>0</v>
      </c>
      <c r="AI1523">
        <v>1</v>
      </c>
      <c r="AJ1523">
        <v>1</v>
      </c>
      <c r="AK1523">
        <v>1</v>
      </c>
      <c r="AL1523">
        <v>1</v>
      </c>
      <c r="AN1523">
        <v>0</v>
      </c>
      <c r="AO1523">
        <v>1</v>
      </c>
      <c r="AP1523">
        <v>0</v>
      </c>
      <c r="AQ1523">
        <v>0</v>
      </c>
      <c r="AR1523">
        <v>0</v>
      </c>
      <c r="AS1523" t="s">
        <v>3</v>
      </c>
      <c r="AT1523">
        <v>0.03</v>
      </c>
      <c r="AU1523" t="s">
        <v>3</v>
      </c>
      <c r="AV1523">
        <v>0</v>
      </c>
      <c r="AW1523">
        <v>2</v>
      </c>
      <c r="AX1523">
        <v>33037973</v>
      </c>
      <c r="AY1523">
        <v>1</v>
      </c>
      <c r="AZ1523">
        <v>0</v>
      </c>
      <c r="BA1523">
        <v>1447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CX1523">
        <f>Y1523*Source!I595</f>
        <v>1.3499999999999999E-3</v>
      </c>
      <c r="CY1523">
        <f>AA1523</f>
        <v>117442.26</v>
      </c>
      <c r="CZ1523">
        <f>AE1523</f>
        <v>117442.26</v>
      </c>
      <c r="DA1523">
        <f>AI1523</f>
        <v>1</v>
      </c>
      <c r="DB1523">
        <v>0</v>
      </c>
    </row>
    <row r="1524" spans="1:106" x14ac:dyDescent="0.2">
      <c r="A1524">
        <f>ROW(Source!A595)</f>
        <v>595</v>
      </c>
      <c r="B1524">
        <v>33034105</v>
      </c>
      <c r="C1524">
        <v>33037965</v>
      </c>
      <c r="D1524">
        <v>32520163</v>
      </c>
      <c r="E1524">
        <v>1</v>
      </c>
      <c r="F1524">
        <v>1</v>
      </c>
      <c r="G1524">
        <v>19</v>
      </c>
      <c r="H1524">
        <v>3</v>
      </c>
      <c r="I1524" t="s">
        <v>25</v>
      </c>
      <c r="J1524" t="s">
        <v>27</v>
      </c>
      <c r="K1524" t="s">
        <v>26</v>
      </c>
      <c r="L1524">
        <v>1348</v>
      </c>
      <c r="N1524">
        <v>1009</v>
      </c>
      <c r="O1524" t="s">
        <v>19</v>
      </c>
      <c r="P1524" t="s">
        <v>19</v>
      </c>
      <c r="Q1524">
        <v>1000</v>
      </c>
      <c r="W1524">
        <v>0</v>
      </c>
      <c r="X1524">
        <v>-1467733540</v>
      </c>
      <c r="Y1524">
        <v>1</v>
      </c>
      <c r="AA1524">
        <v>53410.15</v>
      </c>
      <c r="AB1524">
        <v>0</v>
      </c>
      <c r="AC1524">
        <v>0</v>
      </c>
      <c r="AD1524">
        <v>0</v>
      </c>
      <c r="AE1524">
        <v>53410.15</v>
      </c>
      <c r="AF1524">
        <v>0</v>
      </c>
      <c r="AG1524">
        <v>0</v>
      </c>
      <c r="AH1524">
        <v>0</v>
      </c>
      <c r="AI1524">
        <v>1</v>
      </c>
      <c r="AJ1524">
        <v>1</v>
      </c>
      <c r="AK1524">
        <v>1</v>
      </c>
      <c r="AL1524">
        <v>1</v>
      </c>
      <c r="AN1524">
        <v>0</v>
      </c>
      <c r="AO1524">
        <v>1</v>
      </c>
      <c r="AP1524">
        <v>0</v>
      </c>
      <c r="AQ1524">
        <v>0</v>
      </c>
      <c r="AR1524">
        <v>0</v>
      </c>
      <c r="AS1524" t="s">
        <v>3</v>
      </c>
      <c r="AT1524">
        <v>1</v>
      </c>
      <c r="AU1524" t="s">
        <v>3</v>
      </c>
      <c r="AV1524">
        <v>0</v>
      </c>
      <c r="AW1524">
        <v>2</v>
      </c>
      <c r="AX1524">
        <v>33037974</v>
      </c>
      <c r="AY1524">
        <v>1</v>
      </c>
      <c r="AZ1524">
        <v>0</v>
      </c>
      <c r="BA1524">
        <v>1448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CX1524">
        <f>Y1524*Source!I595</f>
        <v>4.4999999999999998E-2</v>
      </c>
      <c r="CY1524">
        <f>AA1524</f>
        <v>53410.15</v>
      </c>
      <c r="CZ1524">
        <f>AE1524</f>
        <v>53410.15</v>
      </c>
      <c r="DA1524">
        <f>AI1524</f>
        <v>1</v>
      </c>
      <c r="DB1524">
        <v>0</v>
      </c>
    </row>
    <row r="1525" spans="1:106" x14ac:dyDescent="0.2">
      <c r="A1525">
        <f>ROW(Source!A595)</f>
        <v>595</v>
      </c>
      <c r="B1525">
        <v>33034105</v>
      </c>
      <c r="C1525">
        <v>33037965</v>
      </c>
      <c r="D1525">
        <v>32520163</v>
      </c>
      <c r="E1525">
        <v>1</v>
      </c>
      <c r="F1525">
        <v>1</v>
      </c>
      <c r="G1525">
        <v>19</v>
      </c>
      <c r="H1525">
        <v>3</v>
      </c>
      <c r="I1525" t="s">
        <v>25</v>
      </c>
      <c r="J1525" t="s">
        <v>27</v>
      </c>
      <c r="K1525" t="s">
        <v>26</v>
      </c>
      <c r="L1525">
        <v>1348</v>
      </c>
      <c r="N1525">
        <v>1009</v>
      </c>
      <c r="O1525" t="s">
        <v>19</v>
      </c>
      <c r="P1525" t="s">
        <v>19</v>
      </c>
      <c r="Q1525">
        <v>1000</v>
      </c>
      <c r="W1525">
        <v>0</v>
      </c>
      <c r="X1525">
        <v>-1467733540</v>
      </c>
      <c r="Y1525">
        <v>-1</v>
      </c>
      <c r="AA1525">
        <v>53410.15</v>
      </c>
      <c r="AB1525">
        <v>0</v>
      </c>
      <c r="AC1525">
        <v>0</v>
      </c>
      <c r="AD1525">
        <v>0</v>
      </c>
      <c r="AE1525">
        <v>53410.15</v>
      </c>
      <c r="AF1525">
        <v>0</v>
      </c>
      <c r="AG1525">
        <v>0</v>
      </c>
      <c r="AH1525">
        <v>0</v>
      </c>
      <c r="AI1525">
        <v>1</v>
      </c>
      <c r="AJ1525">
        <v>1</v>
      </c>
      <c r="AK1525">
        <v>1</v>
      </c>
      <c r="AL1525">
        <v>1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 t="s">
        <v>3</v>
      </c>
      <c r="AT1525">
        <v>-1</v>
      </c>
      <c r="AU1525" t="s">
        <v>3</v>
      </c>
      <c r="AV1525">
        <v>0</v>
      </c>
      <c r="AW1525">
        <v>1</v>
      </c>
      <c r="AX1525">
        <v>-1</v>
      </c>
      <c r="AY1525">
        <v>0</v>
      </c>
      <c r="AZ1525">
        <v>0</v>
      </c>
      <c r="BA1525" t="s">
        <v>3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CX1525">
        <f>Y1525*Source!I595</f>
        <v>-4.4999999999999998E-2</v>
      </c>
      <c r="CY1525">
        <f>AA1525</f>
        <v>53410.15</v>
      </c>
      <c r="CZ1525">
        <f>AE1525</f>
        <v>53410.15</v>
      </c>
      <c r="DA1525">
        <f>AI1525</f>
        <v>1</v>
      </c>
      <c r="DB1525">
        <v>0</v>
      </c>
    </row>
    <row r="1526" spans="1:106" x14ac:dyDescent="0.2">
      <c r="A1526">
        <f>ROW(Source!A597)</f>
        <v>597</v>
      </c>
      <c r="B1526">
        <v>33034105</v>
      </c>
      <c r="C1526">
        <v>33037976</v>
      </c>
      <c r="D1526">
        <v>32505425</v>
      </c>
      <c r="E1526">
        <v>19</v>
      </c>
      <c r="F1526">
        <v>1</v>
      </c>
      <c r="G1526">
        <v>19</v>
      </c>
      <c r="H1526">
        <v>1</v>
      </c>
      <c r="I1526" t="s">
        <v>795</v>
      </c>
      <c r="J1526" t="s">
        <v>3</v>
      </c>
      <c r="K1526" t="s">
        <v>796</v>
      </c>
      <c r="L1526">
        <v>1191</v>
      </c>
      <c r="N1526">
        <v>1013</v>
      </c>
      <c r="O1526" t="s">
        <v>797</v>
      </c>
      <c r="P1526" t="s">
        <v>797</v>
      </c>
      <c r="Q1526">
        <v>1</v>
      </c>
      <c r="W1526">
        <v>0</v>
      </c>
      <c r="X1526">
        <v>476480486</v>
      </c>
      <c r="Y1526">
        <v>453.1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1</v>
      </c>
      <c r="AJ1526">
        <v>1</v>
      </c>
      <c r="AK1526">
        <v>1</v>
      </c>
      <c r="AL1526">
        <v>1</v>
      </c>
      <c r="AN1526">
        <v>0</v>
      </c>
      <c r="AO1526">
        <v>1</v>
      </c>
      <c r="AP1526">
        <v>0</v>
      </c>
      <c r="AQ1526">
        <v>0</v>
      </c>
      <c r="AR1526">
        <v>0</v>
      </c>
      <c r="AS1526" t="s">
        <v>3</v>
      </c>
      <c r="AT1526">
        <v>453.1</v>
      </c>
      <c r="AU1526" t="s">
        <v>3</v>
      </c>
      <c r="AV1526">
        <v>1</v>
      </c>
      <c r="AW1526">
        <v>2</v>
      </c>
      <c r="AX1526">
        <v>33037992</v>
      </c>
      <c r="AY1526">
        <v>1</v>
      </c>
      <c r="AZ1526">
        <v>0</v>
      </c>
      <c r="BA1526">
        <v>1449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CX1526">
        <f>Y1526*Source!I597</f>
        <v>2.7639100000000005</v>
      </c>
      <c r="CY1526">
        <f>AD1526</f>
        <v>0</v>
      </c>
      <c r="CZ1526">
        <f>AH1526</f>
        <v>0</v>
      </c>
      <c r="DA1526">
        <f>AL1526</f>
        <v>1</v>
      </c>
      <c r="DB1526">
        <v>0</v>
      </c>
    </row>
    <row r="1527" spans="1:106" x14ac:dyDescent="0.2">
      <c r="A1527">
        <f>ROW(Source!A597)</f>
        <v>597</v>
      </c>
      <c r="B1527">
        <v>33034105</v>
      </c>
      <c r="C1527">
        <v>33037976</v>
      </c>
      <c r="D1527">
        <v>32517073</v>
      </c>
      <c r="E1527">
        <v>1</v>
      </c>
      <c r="F1527">
        <v>1</v>
      </c>
      <c r="G1527">
        <v>19</v>
      </c>
      <c r="H1527">
        <v>2</v>
      </c>
      <c r="I1527" t="s">
        <v>805</v>
      </c>
      <c r="J1527" t="s">
        <v>806</v>
      </c>
      <c r="K1527" t="s">
        <v>807</v>
      </c>
      <c r="L1527">
        <v>1368</v>
      </c>
      <c r="N1527">
        <v>1011</v>
      </c>
      <c r="O1527" t="s">
        <v>801</v>
      </c>
      <c r="P1527" t="s">
        <v>801</v>
      </c>
      <c r="Q1527">
        <v>1</v>
      </c>
      <c r="W1527">
        <v>0</v>
      </c>
      <c r="X1527">
        <v>-865246060</v>
      </c>
      <c r="Y1527">
        <v>1.38</v>
      </c>
      <c r="AA1527">
        <v>0</v>
      </c>
      <c r="AB1527">
        <v>3.37</v>
      </c>
      <c r="AC1527">
        <v>0.85</v>
      </c>
      <c r="AD1527">
        <v>0</v>
      </c>
      <c r="AE1527">
        <v>0</v>
      </c>
      <c r="AF1527">
        <v>3.37</v>
      </c>
      <c r="AG1527">
        <v>0.85</v>
      </c>
      <c r="AH1527">
        <v>0</v>
      </c>
      <c r="AI1527">
        <v>1</v>
      </c>
      <c r="AJ1527">
        <v>1</v>
      </c>
      <c r="AK1527">
        <v>1</v>
      </c>
      <c r="AL1527">
        <v>1</v>
      </c>
      <c r="AN1527">
        <v>0</v>
      </c>
      <c r="AO1527">
        <v>1</v>
      </c>
      <c r="AP1527">
        <v>0</v>
      </c>
      <c r="AQ1527">
        <v>0</v>
      </c>
      <c r="AR1527">
        <v>0</v>
      </c>
      <c r="AS1527" t="s">
        <v>3</v>
      </c>
      <c r="AT1527">
        <v>1.38</v>
      </c>
      <c r="AU1527" t="s">
        <v>3</v>
      </c>
      <c r="AV1527">
        <v>0</v>
      </c>
      <c r="AW1527">
        <v>2</v>
      </c>
      <c r="AX1527">
        <v>33037993</v>
      </c>
      <c r="AY1527">
        <v>1</v>
      </c>
      <c r="AZ1527">
        <v>0</v>
      </c>
      <c r="BA1527">
        <v>1450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CX1527">
        <f>Y1527*Source!I597</f>
        <v>8.4180000000000001E-3</v>
      </c>
      <c r="CY1527">
        <f>AB1527</f>
        <v>3.37</v>
      </c>
      <c r="CZ1527">
        <f>AF1527</f>
        <v>3.37</v>
      </c>
      <c r="DA1527">
        <f>AJ1527</f>
        <v>1</v>
      </c>
      <c r="DB1527">
        <v>0</v>
      </c>
    </row>
    <row r="1528" spans="1:106" x14ac:dyDescent="0.2">
      <c r="A1528">
        <f>ROW(Source!A597)</f>
        <v>597</v>
      </c>
      <c r="B1528">
        <v>33034105</v>
      </c>
      <c r="C1528">
        <v>33037976</v>
      </c>
      <c r="D1528">
        <v>32516433</v>
      </c>
      <c r="E1528">
        <v>1</v>
      </c>
      <c r="F1528">
        <v>1</v>
      </c>
      <c r="G1528">
        <v>19</v>
      </c>
      <c r="H1528">
        <v>2</v>
      </c>
      <c r="I1528" t="s">
        <v>808</v>
      </c>
      <c r="J1528" t="s">
        <v>809</v>
      </c>
      <c r="K1528" t="s">
        <v>810</v>
      </c>
      <c r="L1528">
        <v>1368</v>
      </c>
      <c r="N1528">
        <v>1011</v>
      </c>
      <c r="O1528" t="s">
        <v>801</v>
      </c>
      <c r="P1528" t="s">
        <v>801</v>
      </c>
      <c r="Q1528">
        <v>1</v>
      </c>
      <c r="W1528">
        <v>0</v>
      </c>
      <c r="X1528">
        <v>1483315828</v>
      </c>
      <c r="Y1528">
        <v>0.31</v>
      </c>
      <c r="AA1528">
        <v>0</v>
      </c>
      <c r="AB1528">
        <v>566.44000000000005</v>
      </c>
      <c r="AC1528">
        <v>281.27999999999997</v>
      </c>
      <c r="AD1528">
        <v>0</v>
      </c>
      <c r="AE1528">
        <v>0</v>
      </c>
      <c r="AF1528">
        <v>566.44000000000005</v>
      </c>
      <c r="AG1528">
        <v>281.27999999999997</v>
      </c>
      <c r="AH1528">
        <v>0</v>
      </c>
      <c r="AI1528">
        <v>1</v>
      </c>
      <c r="AJ1528">
        <v>1</v>
      </c>
      <c r="AK1528">
        <v>1</v>
      </c>
      <c r="AL1528">
        <v>1</v>
      </c>
      <c r="AN1528">
        <v>0</v>
      </c>
      <c r="AO1528">
        <v>1</v>
      </c>
      <c r="AP1528">
        <v>0</v>
      </c>
      <c r="AQ1528">
        <v>0</v>
      </c>
      <c r="AR1528">
        <v>0</v>
      </c>
      <c r="AS1528" t="s">
        <v>3</v>
      </c>
      <c r="AT1528">
        <v>0.31</v>
      </c>
      <c r="AU1528" t="s">
        <v>3</v>
      </c>
      <c r="AV1528">
        <v>0</v>
      </c>
      <c r="AW1528">
        <v>2</v>
      </c>
      <c r="AX1528">
        <v>33037994</v>
      </c>
      <c r="AY1528">
        <v>1</v>
      </c>
      <c r="AZ1528">
        <v>0</v>
      </c>
      <c r="BA1528">
        <v>1451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CX1528">
        <f>Y1528*Source!I597</f>
        <v>1.8910000000000001E-3</v>
      </c>
      <c r="CY1528">
        <f>AB1528</f>
        <v>566.44000000000005</v>
      </c>
      <c r="CZ1528">
        <f>AF1528</f>
        <v>566.44000000000005</v>
      </c>
      <c r="DA1528">
        <f>AJ1528</f>
        <v>1</v>
      </c>
      <c r="DB1528">
        <v>0</v>
      </c>
    </row>
    <row r="1529" spans="1:106" x14ac:dyDescent="0.2">
      <c r="A1529">
        <f>ROW(Source!A597)</f>
        <v>597</v>
      </c>
      <c r="B1529">
        <v>33034105</v>
      </c>
      <c r="C1529">
        <v>33037976</v>
      </c>
      <c r="D1529">
        <v>32516599</v>
      </c>
      <c r="E1529">
        <v>1</v>
      </c>
      <c r="F1529">
        <v>1</v>
      </c>
      <c r="G1529">
        <v>19</v>
      </c>
      <c r="H1529">
        <v>2</v>
      </c>
      <c r="I1529" t="s">
        <v>811</v>
      </c>
      <c r="J1529" t="s">
        <v>812</v>
      </c>
      <c r="K1529" t="s">
        <v>813</v>
      </c>
      <c r="L1529">
        <v>1368</v>
      </c>
      <c r="N1529">
        <v>1011</v>
      </c>
      <c r="O1529" t="s">
        <v>801</v>
      </c>
      <c r="P1529" t="s">
        <v>801</v>
      </c>
      <c r="Q1529">
        <v>1</v>
      </c>
      <c r="W1529">
        <v>0</v>
      </c>
      <c r="X1529">
        <v>47389749</v>
      </c>
      <c r="Y1529">
        <v>26.25</v>
      </c>
      <c r="AA1529">
        <v>0</v>
      </c>
      <c r="AB1529">
        <v>9.7100000000000009</v>
      </c>
      <c r="AC1529">
        <v>2.25</v>
      </c>
      <c r="AD1529">
        <v>0</v>
      </c>
      <c r="AE1529">
        <v>0</v>
      </c>
      <c r="AF1529">
        <v>9.7100000000000009</v>
      </c>
      <c r="AG1529">
        <v>2.25</v>
      </c>
      <c r="AH1529">
        <v>0</v>
      </c>
      <c r="AI1529">
        <v>1</v>
      </c>
      <c r="AJ1529">
        <v>1</v>
      </c>
      <c r="AK1529">
        <v>1</v>
      </c>
      <c r="AL1529">
        <v>1</v>
      </c>
      <c r="AN1529">
        <v>0</v>
      </c>
      <c r="AO1529">
        <v>1</v>
      </c>
      <c r="AP1529">
        <v>0</v>
      </c>
      <c r="AQ1529">
        <v>0</v>
      </c>
      <c r="AR1529">
        <v>0</v>
      </c>
      <c r="AS1529" t="s">
        <v>3</v>
      </c>
      <c r="AT1529">
        <v>26.25</v>
      </c>
      <c r="AU1529" t="s">
        <v>3</v>
      </c>
      <c r="AV1529">
        <v>0</v>
      </c>
      <c r="AW1529">
        <v>2</v>
      </c>
      <c r="AX1529">
        <v>33037995</v>
      </c>
      <c r="AY1529">
        <v>1</v>
      </c>
      <c r="AZ1529">
        <v>0</v>
      </c>
      <c r="BA1529">
        <v>1452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CX1529">
        <f>Y1529*Source!I597</f>
        <v>0.16012500000000002</v>
      </c>
      <c r="CY1529">
        <f>AB1529</f>
        <v>9.7100000000000009</v>
      </c>
      <c r="CZ1529">
        <f>AF1529</f>
        <v>9.7100000000000009</v>
      </c>
      <c r="DA1529">
        <f>AJ1529</f>
        <v>1</v>
      </c>
      <c r="DB1529">
        <v>0</v>
      </c>
    </row>
    <row r="1530" spans="1:106" x14ac:dyDescent="0.2">
      <c r="A1530">
        <f>ROW(Source!A597)</f>
        <v>597</v>
      </c>
      <c r="B1530">
        <v>33034105</v>
      </c>
      <c r="C1530">
        <v>33037976</v>
      </c>
      <c r="D1530">
        <v>32517836</v>
      </c>
      <c r="E1530">
        <v>1</v>
      </c>
      <c r="F1530">
        <v>1</v>
      </c>
      <c r="G1530">
        <v>19</v>
      </c>
      <c r="H1530">
        <v>3</v>
      </c>
      <c r="I1530" t="s">
        <v>814</v>
      </c>
      <c r="J1530" t="s">
        <v>815</v>
      </c>
      <c r="K1530" t="s">
        <v>816</v>
      </c>
      <c r="L1530">
        <v>1348</v>
      </c>
      <c r="N1530">
        <v>1009</v>
      </c>
      <c r="O1530" t="s">
        <v>19</v>
      </c>
      <c r="P1530" t="s">
        <v>19</v>
      </c>
      <c r="Q1530">
        <v>1000</v>
      </c>
      <c r="W1530">
        <v>0</v>
      </c>
      <c r="X1530">
        <v>1571432467</v>
      </c>
      <c r="Y1530">
        <v>0.04</v>
      </c>
      <c r="AA1530">
        <v>31493.279999999999</v>
      </c>
      <c r="AB1530">
        <v>0</v>
      </c>
      <c r="AC1530">
        <v>0</v>
      </c>
      <c r="AD1530">
        <v>0</v>
      </c>
      <c r="AE1530">
        <v>31493.279999999999</v>
      </c>
      <c r="AF1530">
        <v>0</v>
      </c>
      <c r="AG1530">
        <v>0</v>
      </c>
      <c r="AH1530">
        <v>0</v>
      </c>
      <c r="AI1530">
        <v>1</v>
      </c>
      <c r="AJ1530">
        <v>1</v>
      </c>
      <c r="AK1530">
        <v>1</v>
      </c>
      <c r="AL1530">
        <v>1</v>
      </c>
      <c r="AN1530">
        <v>0</v>
      </c>
      <c r="AO1530">
        <v>1</v>
      </c>
      <c r="AP1530">
        <v>0</v>
      </c>
      <c r="AQ1530">
        <v>0</v>
      </c>
      <c r="AR1530">
        <v>0</v>
      </c>
      <c r="AS1530" t="s">
        <v>3</v>
      </c>
      <c r="AT1530">
        <v>0.04</v>
      </c>
      <c r="AU1530" t="s">
        <v>3</v>
      </c>
      <c r="AV1530">
        <v>0</v>
      </c>
      <c r="AW1530">
        <v>2</v>
      </c>
      <c r="AX1530">
        <v>33037996</v>
      </c>
      <c r="AY1530">
        <v>1</v>
      </c>
      <c r="AZ1530">
        <v>0</v>
      </c>
      <c r="BA1530">
        <v>1453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CX1530">
        <f>Y1530*Source!I597</f>
        <v>2.4400000000000002E-4</v>
      </c>
      <c r="CY1530">
        <f t="shared" ref="CY1530:CY1540" si="228">AA1530</f>
        <v>31493.279999999999</v>
      </c>
      <c r="CZ1530">
        <f t="shared" ref="CZ1530:CZ1540" si="229">AE1530</f>
        <v>31493.279999999999</v>
      </c>
      <c r="DA1530">
        <f t="shared" ref="DA1530:DA1540" si="230">AI1530</f>
        <v>1</v>
      </c>
      <c r="DB1530">
        <v>0</v>
      </c>
    </row>
    <row r="1531" spans="1:106" x14ac:dyDescent="0.2">
      <c r="A1531">
        <f>ROW(Source!A597)</f>
        <v>597</v>
      </c>
      <c r="B1531">
        <v>33034105</v>
      </c>
      <c r="C1531">
        <v>33037976</v>
      </c>
      <c r="D1531">
        <v>32518156</v>
      </c>
      <c r="E1531">
        <v>1</v>
      </c>
      <c r="F1531">
        <v>1</v>
      </c>
      <c r="G1531">
        <v>19</v>
      </c>
      <c r="H1531">
        <v>3</v>
      </c>
      <c r="I1531" t="s">
        <v>817</v>
      </c>
      <c r="J1531" t="s">
        <v>818</v>
      </c>
      <c r="K1531" t="s">
        <v>819</v>
      </c>
      <c r="L1531">
        <v>1348</v>
      </c>
      <c r="N1531">
        <v>1009</v>
      </c>
      <c r="O1531" t="s">
        <v>19</v>
      </c>
      <c r="P1531" t="s">
        <v>19</v>
      </c>
      <c r="Q1531">
        <v>1000</v>
      </c>
      <c r="W1531">
        <v>0</v>
      </c>
      <c r="X1531">
        <v>1574046373</v>
      </c>
      <c r="Y1531">
        <v>3.6999999999999998E-2</v>
      </c>
      <c r="AA1531">
        <v>45454.3</v>
      </c>
      <c r="AB1531">
        <v>0</v>
      </c>
      <c r="AC1531">
        <v>0</v>
      </c>
      <c r="AD1531">
        <v>0</v>
      </c>
      <c r="AE1531">
        <v>45454.3</v>
      </c>
      <c r="AF1531">
        <v>0</v>
      </c>
      <c r="AG1531">
        <v>0</v>
      </c>
      <c r="AH1531">
        <v>0</v>
      </c>
      <c r="AI1531">
        <v>1</v>
      </c>
      <c r="AJ1531">
        <v>1</v>
      </c>
      <c r="AK1531">
        <v>1</v>
      </c>
      <c r="AL1531">
        <v>1</v>
      </c>
      <c r="AN1531">
        <v>0</v>
      </c>
      <c r="AO1531">
        <v>1</v>
      </c>
      <c r="AP1531">
        <v>0</v>
      </c>
      <c r="AQ1531">
        <v>0</v>
      </c>
      <c r="AR1531">
        <v>0</v>
      </c>
      <c r="AS1531" t="s">
        <v>3</v>
      </c>
      <c r="AT1531">
        <v>3.6999999999999998E-2</v>
      </c>
      <c r="AU1531" t="s">
        <v>3</v>
      </c>
      <c r="AV1531">
        <v>0</v>
      </c>
      <c r="AW1531">
        <v>2</v>
      </c>
      <c r="AX1531">
        <v>33037997</v>
      </c>
      <c r="AY1531">
        <v>1</v>
      </c>
      <c r="AZ1531">
        <v>0</v>
      </c>
      <c r="BA1531">
        <v>1454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CX1531">
        <f>Y1531*Source!I597</f>
        <v>2.2570000000000001E-4</v>
      </c>
      <c r="CY1531">
        <f t="shared" si="228"/>
        <v>45454.3</v>
      </c>
      <c r="CZ1531">
        <f t="shared" si="229"/>
        <v>45454.3</v>
      </c>
      <c r="DA1531">
        <f t="shared" si="230"/>
        <v>1</v>
      </c>
      <c r="DB1531">
        <v>0</v>
      </c>
    </row>
    <row r="1532" spans="1:106" x14ac:dyDescent="0.2">
      <c r="A1532">
        <f>ROW(Source!A597)</f>
        <v>597</v>
      </c>
      <c r="B1532">
        <v>33034105</v>
      </c>
      <c r="C1532">
        <v>33037976</v>
      </c>
      <c r="D1532">
        <v>32518894</v>
      </c>
      <c r="E1532">
        <v>1</v>
      </c>
      <c r="F1532">
        <v>1</v>
      </c>
      <c r="G1532">
        <v>19</v>
      </c>
      <c r="H1532">
        <v>3</v>
      </c>
      <c r="I1532" t="s">
        <v>820</v>
      </c>
      <c r="J1532" t="s">
        <v>821</v>
      </c>
      <c r="K1532" t="s">
        <v>822</v>
      </c>
      <c r="L1532">
        <v>1327</v>
      </c>
      <c r="N1532">
        <v>1005</v>
      </c>
      <c r="O1532" t="s">
        <v>823</v>
      </c>
      <c r="P1532" t="s">
        <v>823</v>
      </c>
      <c r="Q1532">
        <v>1</v>
      </c>
      <c r="W1532">
        <v>0</v>
      </c>
      <c r="X1532">
        <v>-1132375348</v>
      </c>
      <c r="Y1532">
        <v>5.6</v>
      </c>
      <c r="AA1532">
        <v>63.78</v>
      </c>
      <c r="AB1532">
        <v>0</v>
      </c>
      <c r="AC1532">
        <v>0</v>
      </c>
      <c r="AD1532">
        <v>0</v>
      </c>
      <c r="AE1532">
        <v>63.78</v>
      </c>
      <c r="AF1532">
        <v>0</v>
      </c>
      <c r="AG1532">
        <v>0</v>
      </c>
      <c r="AH1532">
        <v>0</v>
      </c>
      <c r="AI1532">
        <v>1</v>
      </c>
      <c r="AJ1532">
        <v>1</v>
      </c>
      <c r="AK1532">
        <v>1</v>
      </c>
      <c r="AL1532">
        <v>1</v>
      </c>
      <c r="AN1532">
        <v>0</v>
      </c>
      <c r="AO1532">
        <v>1</v>
      </c>
      <c r="AP1532">
        <v>0</v>
      </c>
      <c r="AQ1532">
        <v>0</v>
      </c>
      <c r="AR1532">
        <v>0</v>
      </c>
      <c r="AS1532" t="s">
        <v>3</v>
      </c>
      <c r="AT1532">
        <v>5.6</v>
      </c>
      <c r="AU1532" t="s">
        <v>3</v>
      </c>
      <c r="AV1532">
        <v>0</v>
      </c>
      <c r="AW1532">
        <v>2</v>
      </c>
      <c r="AX1532">
        <v>33037999</v>
      </c>
      <c r="AY1532">
        <v>1</v>
      </c>
      <c r="AZ1532">
        <v>0</v>
      </c>
      <c r="BA1532">
        <v>1455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CX1532">
        <f>Y1532*Source!I597</f>
        <v>3.4160000000000003E-2</v>
      </c>
      <c r="CY1532">
        <f t="shared" si="228"/>
        <v>63.78</v>
      </c>
      <c r="CZ1532">
        <f t="shared" si="229"/>
        <v>63.78</v>
      </c>
      <c r="DA1532">
        <f t="shared" si="230"/>
        <v>1</v>
      </c>
      <c r="DB1532">
        <v>0</v>
      </c>
    </row>
    <row r="1533" spans="1:106" x14ac:dyDescent="0.2">
      <c r="A1533">
        <f>ROW(Source!A597)</f>
        <v>597</v>
      </c>
      <c r="B1533">
        <v>33034105</v>
      </c>
      <c r="C1533">
        <v>33037976</v>
      </c>
      <c r="D1533">
        <v>32517311</v>
      </c>
      <c r="E1533">
        <v>1</v>
      </c>
      <c r="F1533">
        <v>1</v>
      </c>
      <c r="G1533">
        <v>19</v>
      </c>
      <c r="H1533">
        <v>3</v>
      </c>
      <c r="I1533" t="s">
        <v>824</v>
      </c>
      <c r="J1533" t="s">
        <v>825</v>
      </c>
      <c r="K1533" t="s">
        <v>826</v>
      </c>
      <c r="L1533">
        <v>1348</v>
      </c>
      <c r="N1533">
        <v>1009</v>
      </c>
      <c r="O1533" t="s">
        <v>19</v>
      </c>
      <c r="P1533" t="s">
        <v>19</v>
      </c>
      <c r="Q1533">
        <v>1000</v>
      </c>
      <c r="W1533">
        <v>0</v>
      </c>
      <c r="X1533">
        <v>1471527661</v>
      </c>
      <c r="Y1533">
        <v>0.05</v>
      </c>
      <c r="AA1533">
        <v>4752.91</v>
      </c>
      <c r="AB1533">
        <v>0</v>
      </c>
      <c r="AC1533">
        <v>0</v>
      </c>
      <c r="AD1533">
        <v>0</v>
      </c>
      <c r="AE1533">
        <v>4752.91</v>
      </c>
      <c r="AF1533">
        <v>0</v>
      </c>
      <c r="AG1533">
        <v>0</v>
      </c>
      <c r="AH1533">
        <v>0</v>
      </c>
      <c r="AI1533">
        <v>1</v>
      </c>
      <c r="AJ1533">
        <v>1</v>
      </c>
      <c r="AK1533">
        <v>1</v>
      </c>
      <c r="AL1533">
        <v>1</v>
      </c>
      <c r="AN1533">
        <v>0</v>
      </c>
      <c r="AO1533">
        <v>1</v>
      </c>
      <c r="AP1533">
        <v>0</v>
      </c>
      <c r="AQ1533">
        <v>0</v>
      </c>
      <c r="AR1533">
        <v>0</v>
      </c>
      <c r="AS1533" t="s">
        <v>3</v>
      </c>
      <c r="AT1533">
        <v>0.05</v>
      </c>
      <c r="AU1533" t="s">
        <v>3</v>
      </c>
      <c r="AV1533">
        <v>0</v>
      </c>
      <c r="AW1533">
        <v>2</v>
      </c>
      <c r="AX1533">
        <v>33037998</v>
      </c>
      <c r="AY1533">
        <v>1</v>
      </c>
      <c r="AZ1533">
        <v>0</v>
      </c>
      <c r="BA1533">
        <v>1456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CX1533">
        <f>Y1533*Source!I597</f>
        <v>3.0500000000000004E-4</v>
      </c>
      <c r="CY1533">
        <f t="shared" si="228"/>
        <v>4752.91</v>
      </c>
      <c r="CZ1533">
        <f t="shared" si="229"/>
        <v>4752.91</v>
      </c>
      <c r="DA1533">
        <f t="shared" si="230"/>
        <v>1</v>
      </c>
      <c r="DB1533">
        <v>0</v>
      </c>
    </row>
    <row r="1534" spans="1:106" x14ac:dyDescent="0.2">
      <c r="A1534">
        <f>ROW(Source!A597)</f>
        <v>597</v>
      </c>
      <c r="B1534">
        <v>33034105</v>
      </c>
      <c r="C1534">
        <v>33037976</v>
      </c>
      <c r="D1534">
        <v>32519061</v>
      </c>
      <c r="E1534">
        <v>1</v>
      </c>
      <c r="F1534">
        <v>1</v>
      </c>
      <c r="G1534">
        <v>19</v>
      </c>
      <c r="H1534">
        <v>3</v>
      </c>
      <c r="I1534" t="s">
        <v>827</v>
      </c>
      <c r="J1534" t="s">
        <v>828</v>
      </c>
      <c r="K1534" t="s">
        <v>829</v>
      </c>
      <c r="L1534">
        <v>1339</v>
      </c>
      <c r="N1534">
        <v>1007</v>
      </c>
      <c r="O1534" t="s">
        <v>830</v>
      </c>
      <c r="P1534" t="s">
        <v>830</v>
      </c>
      <c r="Q1534">
        <v>1</v>
      </c>
      <c r="W1534">
        <v>0</v>
      </c>
      <c r="X1534">
        <v>1653821073</v>
      </c>
      <c r="Y1534">
        <v>1.75</v>
      </c>
      <c r="AA1534">
        <v>29.98</v>
      </c>
      <c r="AB1534">
        <v>0</v>
      </c>
      <c r="AC1534">
        <v>0</v>
      </c>
      <c r="AD1534">
        <v>0</v>
      </c>
      <c r="AE1534">
        <v>29.98</v>
      </c>
      <c r="AF1534">
        <v>0</v>
      </c>
      <c r="AG1534">
        <v>0</v>
      </c>
      <c r="AH1534">
        <v>0</v>
      </c>
      <c r="AI1534">
        <v>1</v>
      </c>
      <c r="AJ1534">
        <v>1</v>
      </c>
      <c r="AK1534">
        <v>1</v>
      </c>
      <c r="AL1534">
        <v>1</v>
      </c>
      <c r="AN1534">
        <v>0</v>
      </c>
      <c r="AO1534">
        <v>1</v>
      </c>
      <c r="AP1534">
        <v>0</v>
      </c>
      <c r="AQ1534">
        <v>0</v>
      </c>
      <c r="AR1534">
        <v>0</v>
      </c>
      <c r="AS1534" t="s">
        <v>3</v>
      </c>
      <c r="AT1534">
        <v>1.75</v>
      </c>
      <c r="AU1534" t="s">
        <v>3</v>
      </c>
      <c r="AV1534">
        <v>0</v>
      </c>
      <c r="AW1534">
        <v>2</v>
      </c>
      <c r="AX1534">
        <v>33038000</v>
      </c>
      <c r="AY1534">
        <v>1</v>
      </c>
      <c r="AZ1534">
        <v>0</v>
      </c>
      <c r="BA1534">
        <v>1457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CX1534">
        <f>Y1534*Source!I597</f>
        <v>1.0675E-2</v>
      </c>
      <c r="CY1534">
        <f t="shared" si="228"/>
        <v>29.98</v>
      </c>
      <c r="CZ1534">
        <f t="shared" si="229"/>
        <v>29.98</v>
      </c>
      <c r="DA1534">
        <f t="shared" si="230"/>
        <v>1</v>
      </c>
      <c r="DB1534">
        <v>0</v>
      </c>
    </row>
    <row r="1535" spans="1:106" x14ac:dyDescent="0.2">
      <c r="A1535">
        <f>ROW(Source!A597)</f>
        <v>597</v>
      </c>
      <c r="B1535">
        <v>33034105</v>
      </c>
      <c r="C1535">
        <v>33037976</v>
      </c>
      <c r="D1535">
        <v>32517740</v>
      </c>
      <c r="E1535">
        <v>1</v>
      </c>
      <c r="F1535">
        <v>1</v>
      </c>
      <c r="G1535">
        <v>19</v>
      </c>
      <c r="H1535">
        <v>3</v>
      </c>
      <c r="I1535" t="s">
        <v>831</v>
      </c>
      <c r="J1535" t="s">
        <v>832</v>
      </c>
      <c r="K1535" t="s">
        <v>833</v>
      </c>
      <c r="L1535">
        <v>1339</v>
      </c>
      <c r="N1535">
        <v>1007</v>
      </c>
      <c r="O1535" t="s">
        <v>830</v>
      </c>
      <c r="P1535" t="s">
        <v>830</v>
      </c>
      <c r="Q1535">
        <v>1</v>
      </c>
      <c r="W1535">
        <v>0</v>
      </c>
      <c r="X1535">
        <v>-86784973</v>
      </c>
      <c r="Y1535">
        <v>0.08</v>
      </c>
      <c r="AA1535">
        <v>4993.7</v>
      </c>
      <c r="AB1535">
        <v>0</v>
      </c>
      <c r="AC1535">
        <v>0</v>
      </c>
      <c r="AD1535">
        <v>0</v>
      </c>
      <c r="AE1535">
        <v>4993.7</v>
      </c>
      <c r="AF1535">
        <v>0</v>
      </c>
      <c r="AG1535">
        <v>0</v>
      </c>
      <c r="AH1535">
        <v>0</v>
      </c>
      <c r="AI1535">
        <v>1</v>
      </c>
      <c r="AJ1535">
        <v>1</v>
      </c>
      <c r="AK1535">
        <v>1</v>
      </c>
      <c r="AL1535">
        <v>1</v>
      </c>
      <c r="AN1535">
        <v>0</v>
      </c>
      <c r="AO1535">
        <v>1</v>
      </c>
      <c r="AP1535">
        <v>0</v>
      </c>
      <c r="AQ1535">
        <v>0</v>
      </c>
      <c r="AR1535">
        <v>0</v>
      </c>
      <c r="AS1535" t="s">
        <v>3</v>
      </c>
      <c r="AT1535">
        <v>0.08</v>
      </c>
      <c r="AU1535" t="s">
        <v>3</v>
      </c>
      <c r="AV1535">
        <v>0</v>
      </c>
      <c r="AW1535">
        <v>2</v>
      </c>
      <c r="AX1535">
        <v>33038001</v>
      </c>
      <c r="AY1535">
        <v>1</v>
      </c>
      <c r="AZ1535">
        <v>0</v>
      </c>
      <c r="BA1535">
        <v>1458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CX1535">
        <f>Y1535*Source!I597</f>
        <v>4.8800000000000004E-4</v>
      </c>
      <c r="CY1535">
        <f t="shared" si="228"/>
        <v>4993.7</v>
      </c>
      <c r="CZ1535">
        <f t="shared" si="229"/>
        <v>4993.7</v>
      </c>
      <c r="DA1535">
        <f t="shared" si="230"/>
        <v>1</v>
      </c>
      <c r="DB1535">
        <v>0</v>
      </c>
    </row>
    <row r="1536" spans="1:106" x14ac:dyDescent="0.2">
      <c r="A1536">
        <f>ROW(Source!A597)</f>
        <v>597</v>
      </c>
      <c r="B1536">
        <v>33034105</v>
      </c>
      <c r="C1536">
        <v>33037976</v>
      </c>
      <c r="D1536">
        <v>32517729</v>
      </c>
      <c r="E1536">
        <v>1</v>
      </c>
      <c r="F1536">
        <v>1</v>
      </c>
      <c r="G1536">
        <v>19</v>
      </c>
      <c r="H1536">
        <v>3</v>
      </c>
      <c r="I1536" t="s">
        <v>834</v>
      </c>
      <c r="J1536" t="s">
        <v>835</v>
      </c>
      <c r="K1536" t="s">
        <v>836</v>
      </c>
      <c r="L1536">
        <v>1339</v>
      </c>
      <c r="N1536">
        <v>1007</v>
      </c>
      <c r="O1536" t="s">
        <v>830</v>
      </c>
      <c r="P1536" t="s">
        <v>830</v>
      </c>
      <c r="Q1536">
        <v>1</v>
      </c>
      <c r="W1536">
        <v>0</v>
      </c>
      <c r="X1536">
        <v>-36459073</v>
      </c>
      <c r="Y1536">
        <v>0.69</v>
      </c>
      <c r="AA1536">
        <v>3762.19</v>
      </c>
      <c r="AB1536">
        <v>0</v>
      </c>
      <c r="AC1536">
        <v>0</v>
      </c>
      <c r="AD1536">
        <v>0</v>
      </c>
      <c r="AE1536">
        <v>3762.19</v>
      </c>
      <c r="AF1536">
        <v>0</v>
      </c>
      <c r="AG1536">
        <v>0</v>
      </c>
      <c r="AH1536">
        <v>0</v>
      </c>
      <c r="AI1536">
        <v>1</v>
      </c>
      <c r="AJ1536">
        <v>1</v>
      </c>
      <c r="AK1536">
        <v>1</v>
      </c>
      <c r="AL1536">
        <v>1</v>
      </c>
      <c r="AN1536">
        <v>0</v>
      </c>
      <c r="AO1536">
        <v>1</v>
      </c>
      <c r="AP1536">
        <v>0</v>
      </c>
      <c r="AQ1536">
        <v>0</v>
      </c>
      <c r="AR1536">
        <v>0</v>
      </c>
      <c r="AS1536" t="s">
        <v>3</v>
      </c>
      <c r="AT1536">
        <v>0.69</v>
      </c>
      <c r="AU1536" t="s">
        <v>3</v>
      </c>
      <c r="AV1536">
        <v>0</v>
      </c>
      <c r="AW1536">
        <v>2</v>
      </c>
      <c r="AX1536">
        <v>33038002</v>
      </c>
      <c r="AY1536">
        <v>1</v>
      </c>
      <c r="AZ1536">
        <v>0</v>
      </c>
      <c r="BA1536">
        <v>1459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CX1536">
        <f>Y1536*Source!I597</f>
        <v>4.2090000000000001E-3</v>
      </c>
      <c r="CY1536">
        <f t="shared" si="228"/>
        <v>3762.19</v>
      </c>
      <c r="CZ1536">
        <f t="shared" si="229"/>
        <v>3762.19</v>
      </c>
      <c r="DA1536">
        <f t="shared" si="230"/>
        <v>1</v>
      </c>
      <c r="DB1536">
        <v>0</v>
      </c>
    </row>
    <row r="1537" spans="1:106" x14ac:dyDescent="0.2">
      <c r="A1537">
        <f>ROW(Source!A597)</f>
        <v>597</v>
      </c>
      <c r="B1537">
        <v>33034105</v>
      </c>
      <c r="C1537">
        <v>33037976</v>
      </c>
      <c r="D1537">
        <v>32517783</v>
      </c>
      <c r="E1537">
        <v>1</v>
      </c>
      <c r="F1537">
        <v>1</v>
      </c>
      <c r="G1537">
        <v>19</v>
      </c>
      <c r="H1537">
        <v>3</v>
      </c>
      <c r="I1537" t="s">
        <v>837</v>
      </c>
      <c r="J1537" t="s">
        <v>838</v>
      </c>
      <c r="K1537" t="s">
        <v>839</v>
      </c>
      <c r="L1537">
        <v>1339</v>
      </c>
      <c r="N1537">
        <v>1007</v>
      </c>
      <c r="O1537" t="s">
        <v>830</v>
      </c>
      <c r="P1537" t="s">
        <v>830</v>
      </c>
      <c r="Q1537">
        <v>1</v>
      </c>
      <c r="W1537">
        <v>0</v>
      </c>
      <c r="X1537">
        <v>-1282603236</v>
      </c>
      <c r="Y1537">
        <v>0.2</v>
      </c>
      <c r="AA1537">
        <v>5631.96</v>
      </c>
      <c r="AB1537">
        <v>0</v>
      </c>
      <c r="AC1537">
        <v>0</v>
      </c>
      <c r="AD1537">
        <v>0</v>
      </c>
      <c r="AE1537">
        <v>5631.96</v>
      </c>
      <c r="AF1537">
        <v>0</v>
      </c>
      <c r="AG1537">
        <v>0</v>
      </c>
      <c r="AH1537">
        <v>0</v>
      </c>
      <c r="AI1537">
        <v>1</v>
      </c>
      <c r="AJ1537">
        <v>1</v>
      </c>
      <c r="AK1537">
        <v>1</v>
      </c>
      <c r="AL1537">
        <v>1</v>
      </c>
      <c r="AN1537">
        <v>0</v>
      </c>
      <c r="AO1537">
        <v>1</v>
      </c>
      <c r="AP1537">
        <v>0</v>
      </c>
      <c r="AQ1537">
        <v>0</v>
      </c>
      <c r="AR1537">
        <v>0</v>
      </c>
      <c r="AS1537" t="s">
        <v>3</v>
      </c>
      <c r="AT1537">
        <v>0.2</v>
      </c>
      <c r="AU1537" t="s">
        <v>3</v>
      </c>
      <c r="AV1537">
        <v>0</v>
      </c>
      <c r="AW1537">
        <v>2</v>
      </c>
      <c r="AX1537">
        <v>33038003</v>
      </c>
      <c r="AY1537">
        <v>1</v>
      </c>
      <c r="AZ1537">
        <v>0</v>
      </c>
      <c r="BA1537">
        <v>1460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CX1537">
        <f>Y1537*Source!I597</f>
        <v>1.2200000000000002E-3</v>
      </c>
      <c r="CY1537">
        <f t="shared" si="228"/>
        <v>5631.96</v>
      </c>
      <c r="CZ1537">
        <f t="shared" si="229"/>
        <v>5631.96</v>
      </c>
      <c r="DA1537">
        <f t="shared" si="230"/>
        <v>1</v>
      </c>
      <c r="DB1537">
        <v>0</v>
      </c>
    </row>
    <row r="1538" spans="1:106" x14ac:dyDescent="0.2">
      <c r="A1538">
        <f>ROW(Source!A597)</f>
        <v>597</v>
      </c>
      <c r="B1538">
        <v>33034105</v>
      </c>
      <c r="C1538">
        <v>33037976</v>
      </c>
      <c r="D1538">
        <v>32517784</v>
      </c>
      <c r="E1538">
        <v>1</v>
      </c>
      <c r="F1538">
        <v>1</v>
      </c>
      <c r="G1538">
        <v>19</v>
      </c>
      <c r="H1538">
        <v>3</v>
      </c>
      <c r="I1538" t="s">
        <v>840</v>
      </c>
      <c r="J1538" t="s">
        <v>841</v>
      </c>
      <c r="K1538" t="s">
        <v>842</v>
      </c>
      <c r="L1538">
        <v>1339</v>
      </c>
      <c r="N1538">
        <v>1007</v>
      </c>
      <c r="O1538" t="s">
        <v>830</v>
      </c>
      <c r="P1538" t="s">
        <v>830</v>
      </c>
      <c r="Q1538">
        <v>1</v>
      </c>
      <c r="W1538">
        <v>0</v>
      </c>
      <c r="X1538">
        <v>966492149</v>
      </c>
      <c r="Y1538">
        <v>0.69</v>
      </c>
      <c r="AA1538">
        <v>5631.96</v>
      </c>
      <c r="AB1538">
        <v>0</v>
      </c>
      <c r="AC1538">
        <v>0</v>
      </c>
      <c r="AD1538">
        <v>0</v>
      </c>
      <c r="AE1538">
        <v>5631.96</v>
      </c>
      <c r="AF1538">
        <v>0</v>
      </c>
      <c r="AG1538">
        <v>0</v>
      </c>
      <c r="AH1538">
        <v>0</v>
      </c>
      <c r="AI1538">
        <v>1</v>
      </c>
      <c r="AJ1538">
        <v>1</v>
      </c>
      <c r="AK1538">
        <v>1</v>
      </c>
      <c r="AL1538">
        <v>1</v>
      </c>
      <c r="AN1538">
        <v>0</v>
      </c>
      <c r="AO1538">
        <v>1</v>
      </c>
      <c r="AP1538">
        <v>0</v>
      </c>
      <c r="AQ1538">
        <v>0</v>
      </c>
      <c r="AR1538">
        <v>0</v>
      </c>
      <c r="AS1538" t="s">
        <v>3</v>
      </c>
      <c r="AT1538">
        <v>0.69</v>
      </c>
      <c r="AU1538" t="s">
        <v>3</v>
      </c>
      <c r="AV1538">
        <v>0</v>
      </c>
      <c r="AW1538">
        <v>2</v>
      </c>
      <c r="AX1538">
        <v>33038004</v>
      </c>
      <c r="AY1538">
        <v>1</v>
      </c>
      <c r="AZ1538">
        <v>0</v>
      </c>
      <c r="BA1538">
        <v>1461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CX1538">
        <f>Y1538*Source!I597</f>
        <v>4.2090000000000001E-3</v>
      </c>
      <c r="CY1538">
        <f t="shared" si="228"/>
        <v>5631.96</v>
      </c>
      <c r="CZ1538">
        <f t="shared" si="229"/>
        <v>5631.96</v>
      </c>
      <c r="DA1538">
        <f t="shared" si="230"/>
        <v>1</v>
      </c>
      <c r="DB1538">
        <v>0</v>
      </c>
    </row>
    <row r="1539" spans="1:106" x14ac:dyDescent="0.2">
      <c r="A1539">
        <f>ROW(Source!A597)</f>
        <v>597</v>
      </c>
      <c r="B1539">
        <v>33034105</v>
      </c>
      <c r="C1539">
        <v>33037976</v>
      </c>
      <c r="D1539">
        <v>32519911</v>
      </c>
      <c r="E1539">
        <v>1</v>
      </c>
      <c r="F1539">
        <v>1</v>
      </c>
      <c r="G1539">
        <v>19</v>
      </c>
      <c r="H1539">
        <v>3</v>
      </c>
      <c r="I1539" t="s">
        <v>843</v>
      </c>
      <c r="J1539" t="s">
        <v>844</v>
      </c>
      <c r="K1539" t="s">
        <v>845</v>
      </c>
      <c r="L1539">
        <v>1339</v>
      </c>
      <c r="N1539">
        <v>1007</v>
      </c>
      <c r="O1539" t="s">
        <v>830</v>
      </c>
      <c r="P1539" t="s">
        <v>830</v>
      </c>
      <c r="Q1539">
        <v>1</v>
      </c>
      <c r="W1539">
        <v>0</v>
      </c>
      <c r="X1539">
        <v>-1613524913</v>
      </c>
      <c r="Y1539">
        <v>102</v>
      </c>
      <c r="AA1539">
        <v>3195.93</v>
      </c>
      <c r="AB1539">
        <v>0</v>
      </c>
      <c r="AC1539">
        <v>0</v>
      </c>
      <c r="AD1539">
        <v>0</v>
      </c>
      <c r="AE1539">
        <v>3195.93</v>
      </c>
      <c r="AF1539">
        <v>0</v>
      </c>
      <c r="AG1539">
        <v>0</v>
      </c>
      <c r="AH1539">
        <v>0</v>
      </c>
      <c r="AI1539">
        <v>1</v>
      </c>
      <c r="AJ1539">
        <v>1</v>
      </c>
      <c r="AK1539">
        <v>1</v>
      </c>
      <c r="AL1539">
        <v>1</v>
      </c>
      <c r="AN1539">
        <v>0</v>
      </c>
      <c r="AO1539">
        <v>1</v>
      </c>
      <c r="AP1539">
        <v>0</v>
      </c>
      <c r="AQ1539">
        <v>0</v>
      </c>
      <c r="AR1539">
        <v>0</v>
      </c>
      <c r="AS1539" t="s">
        <v>3</v>
      </c>
      <c r="AT1539">
        <v>102</v>
      </c>
      <c r="AU1539" t="s">
        <v>3</v>
      </c>
      <c r="AV1539">
        <v>0</v>
      </c>
      <c r="AW1539">
        <v>2</v>
      </c>
      <c r="AX1539">
        <v>33038005</v>
      </c>
      <c r="AY1539">
        <v>1</v>
      </c>
      <c r="AZ1539">
        <v>0</v>
      </c>
      <c r="BA1539">
        <v>1462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CX1539">
        <f>Y1539*Source!I597</f>
        <v>0.62220000000000009</v>
      </c>
      <c r="CY1539">
        <f t="shared" si="228"/>
        <v>3195.93</v>
      </c>
      <c r="CZ1539">
        <f t="shared" si="229"/>
        <v>3195.93</v>
      </c>
      <c r="DA1539">
        <f t="shared" si="230"/>
        <v>1</v>
      </c>
      <c r="DB1539">
        <v>0</v>
      </c>
    </row>
    <row r="1540" spans="1:106" x14ac:dyDescent="0.2">
      <c r="A1540">
        <f>ROW(Source!A597)</f>
        <v>597</v>
      </c>
      <c r="B1540">
        <v>33034105</v>
      </c>
      <c r="C1540">
        <v>33037976</v>
      </c>
      <c r="D1540">
        <v>32521663</v>
      </c>
      <c r="E1540">
        <v>1</v>
      </c>
      <c r="F1540">
        <v>1</v>
      </c>
      <c r="G1540">
        <v>19</v>
      </c>
      <c r="H1540">
        <v>3</v>
      </c>
      <c r="I1540" t="s">
        <v>846</v>
      </c>
      <c r="J1540" t="s">
        <v>847</v>
      </c>
      <c r="K1540" t="s">
        <v>848</v>
      </c>
      <c r="L1540">
        <v>1327</v>
      </c>
      <c r="N1540">
        <v>1005</v>
      </c>
      <c r="O1540" t="s">
        <v>823</v>
      </c>
      <c r="P1540" t="s">
        <v>823</v>
      </c>
      <c r="Q1540">
        <v>1</v>
      </c>
      <c r="W1540">
        <v>0</v>
      </c>
      <c r="X1540">
        <v>603730207</v>
      </c>
      <c r="Y1540">
        <v>49.5</v>
      </c>
      <c r="AA1540">
        <v>207.09</v>
      </c>
      <c r="AB1540">
        <v>0</v>
      </c>
      <c r="AC1540">
        <v>0</v>
      </c>
      <c r="AD1540">
        <v>0</v>
      </c>
      <c r="AE1540">
        <v>207.09</v>
      </c>
      <c r="AF1540">
        <v>0</v>
      </c>
      <c r="AG1540">
        <v>0</v>
      </c>
      <c r="AH1540">
        <v>0</v>
      </c>
      <c r="AI1540">
        <v>1</v>
      </c>
      <c r="AJ1540">
        <v>1</v>
      </c>
      <c r="AK1540">
        <v>1</v>
      </c>
      <c r="AL1540">
        <v>1</v>
      </c>
      <c r="AN1540">
        <v>0</v>
      </c>
      <c r="AO1540">
        <v>1</v>
      </c>
      <c r="AP1540">
        <v>0</v>
      </c>
      <c r="AQ1540">
        <v>0</v>
      </c>
      <c r="AR1540">
        <v>0</v>
      </c>
      <c r="AS1540" t="s">
        <v>3</v>
      </c>
      <c r="AT1540">
        <v>49.5</v>
      </c>
      <c r="AU1540" t="s">
        <v>3</v>
      </c>
      <c r="AV1540">
        <v>0</v>
      </c>
      <c r="AW1540">
        <v>2</v>
      </c>
      <c r="AX1540">
        <v>33038006</v>
      </c>
      <c r="AY1540">
        <v>1</v>
      </c>
      <c r="AZ1540">
        <v>0</v>
      </c>
      <c r="BA1540">
        <v>1463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CX1540">
        <f>Y1540*Source!I597</f>
        <v>0.30195</v>
      </c>
      <c r="CY1540">
        <f t="shared" si="228"/>
        <v>207.09</v>
      </c>
      <c r="CZ1540">
        <f t="shared" si="229"/>
        <v>207.09</v>
      </c>
      <c r="DA1540">
        <f t="shared" si="230"/>
        <v>1</v>
      </c>
      <c r="DB1540">
        <v>0</v>
      </c>
    </row>
    <row r="1541" spans="1:106" x14ac:dyDescent="0.2">
      <c r="A1541">
        <f>ROW(Source!A600)</f>
        <v>600</v>
      </c>
      <c r="B1541">
        <v>33034105</v>
      </c>
      <c r="C1541">
        <v>33038009</v>
      </c>
      <c r="D1541">
        <v>32505425</v>
      </c>
      <c r="E1541">
        <v>19</v>
      </c>
      <c r="F1541">
        <v>1</v>
      </c>
      <c r="G1541">
        <v>19</v>
      </c>
      <c r="H1541">
        <v>1</v>
      </c>
      <c r="I1541" t="s">
        <v>795</v>
      </c>
      <c r="J1541" t="s">
        <v>3</v>
      </c>
      <c r="K1541" t="s">
        <v>796</v>
      </c>
      <c r="L1541">
        <v>1191</v>
      </c>
      <c r="N1541">
        <v>1013</v>
      </c>
      <c r="O1541" t="s">
        <v>797</v>
      </c>
      <c r="P1541" t="s">
        <v>797</v>
      </c>
      <c r="Q1541">
        <v>1</v>
      </c>
      <c r="W1541">
        <v>0</v>
      </c>
      <c r="X1541">
        <v>476480486</v>
      </c>
      <c r="Y1541">
        <v>36.11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1</v>
      </c>
      <c r="AJ1541">
        <v>1</v>
      </c>
      <c r="AK1541">
        <v>1</v>
      </c>
      <c r="AL1541">
        <v>1</v>
      </c>
      <c r="AN1541">
        <v>0</v>
      </c>
      <c r="AO1541">
        <v>1</v>
      </c>
      <c r="AP1541">
        <v>0</v>
      </c>
      <c r="AQ1541">
        <v>0</v>
      </c>
      <c r="AR1541">
        <v>0</v>
      </c>
      <c r="AS1541" t="s">
        <v>3</v>
      </c>
      <c r="AT1541">
        <v>36.11</v>
      </c>
      <c r="AU1541" t="s">
        <v>3</v>
      </c>
      <c r="AV1541">
        <v>1</v>
      </c>
      <c r="AW1541">
        <v>2</v>
      </c>
      <c r="AX1541">
        <v>33038015</v>
      </c>
      <c r="AY1541">
        <v>1</v>
      </c>
      <c r="AZ1541">
        <v>0</v>
      </c>
      <c r="BA1541">
        <v>1464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CX1541">
        <f>Y1541*Source!I600</f>
        <v>9.7460889999999996</v>
      </c>
      <c r="CY1541">
        <f>AD1541</f>
        <v>0</v>
      </c>
      <c r="CZ1541">
        <f>AH1541</f>
        <v>0</v>
      </c>
      <c r="DA1541">
        <f>AL1541</f>
        <v>1</v>
      </c>
      <c r="DB1541">
        <v>0</v>
      </c>
    </row>
    <row r="1542" spans="1:106" x14ac:dyDescent="0.2">
      <c r="A1542">
        <f>ROW(Source!A600)</f>
        <v>600</v>
      </c>
      <c r="B1542">
        <v>33034105</v>
      </c>
      <c r="C1542">
        <v>33038009</v>
      </c>
      <c r="D1542">
        <v>32516754</v>
      </c>
      <c r="E1542">
        <v>1</v>
      </c>
      <c r="F1542">
        <v>1</v>
      </c>
      <c r="G1542">
        <v>19</v>
      </c>
      <c r="H1542">
        <v>2</v>
      </c>
      <c r="I1542" t="s">
        <v>798</v>
      </c>
      <c r="J1542" t="s">
        <v>799</v>
      </c>
      <c r="K1542" t="s">
        <v>800</v>
      </c>
      <c r="L1542">
        <v>1368</v>
      </c>
      <c r="N1542">
        <v>1011</v>
      </c>
      <c r="O1542" t="s">
        <v>801</v>
      </c>
      <c r="P1542" t="s">
        <v>801</v>
      </c>
      <c r="Q1542">
        <v>1</v>
      </c>
      <c r="W1542">
        <v>0</v>
      </c>
      <c r="X1542">
        <v>-1683917449</v>
      </c>
      <c r="Y1542">
        <v>21.91</v>
      </c>
      <c r="AA1542">
        <v>0</v>
      </c>
      <c r="AB1542">
        <v>70.98</v>
      </c>
      <c r="AC1542">
        <v>6.52</v>
      </c>
      <c r="AD1542">
        <v>0</v>
      </c>
      <c r="AE1542">
        <v>0</v>
      </c>
      <c r="AF1542">
        <v>70.98</v>
      </c>
      <c r="AG1542">
        <v>6.52</v>
      </c>
      <c r="AH1542">
        <v>0</v>
      </c>
      <c r="AI1542">
        <v>1</v>
      </c>
      <c r="AJ1542">
        <v>1</v>
      </c>
      <c r="AK1542">
        <v>1</v>
      </c>
      <c r="AL1542">
        <v>1</v>
      </c>
      <c r="AN1542">
        <v>0</v>
      </c>
      <c r="AO1542">
        <v>1</v>
      </c>
      <c r="AP1542">
        <v>0</v>
      </c>
      <c r="AQ1542">
        <v>0</v>
      </c>
      <c r="AR1542">
        <v>0</v>
      </c>
      <c r="AS1542" t="s">
        <v>3</v>
      </c>
      <c r="AT1542">
        <v>21.91</v>
      </c>
      <c r="AU1542" t="s">
        <v>3</v>
      </c>
      <c r="AV1542">
        <v>0</v>
      </c>
      <c r="AW1542">
        <v>2</v>
      </c>
      <c r="AX1542">
        <v>33038016</v>
      </c>
      <c r="AY1542">
        <v>1</v>
      </c>
      <c r="AZ1542">
        <v>0</v>
      </c>
      <c r="BA1542">
        <v>1465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CX1542">
        <f>Y1542*Source!I600</f>
        <v>5.9135089999999995</v>
      </c>
      <c r="CY1542">
        <f>AB1542</f>
        <v>70.98</v>
      </c>
      <c r="CZ1542">
        <f>AF1542</f>
        <v>70.98</v>
      </c>
      <c r="DA1542">
        <f>AJ1542</f>
        <v>1</v>
      </c>
      <c r="DB1542">
        <v>0</v>
      </c>
    </row>
    <row r="1543" spans="1:106" x14ac:dyDescent="0.2">
      <c r="A1543">
        <f>ROW(Source!A600)</f>
        <v>600</v>
      </c>
      <c r="B1543">
        <v>33034105</v>
      </c>
      <c r="C1543">
        <v>33038009</v>
      </c>
      <c r="D1543">
        <v>32518977</v>
      </c>
      <c r="E1543">
        <v>1</v>
      </c>
      <c r="F1543">
        <v>1</v>
      </c>
      <c r="G1543">
        <v>19</v>
      </c>
      <c r="H1543">
        <v>3</v>
      </c>
      <c r="I1543" t="s">
        <v>802</v>
      </c>
      <c r="J1543" t="s">
        <v>803</v>
      </c>
      <c r="K1543" t="s">
        <v>804</v>
      </c>
      <c r="L1543">
        <v>1348</v>
      </c>
      <c r="N1543">
        <v>1009</v>
      </c>
      <c r="O1543" t="s">
        <v>19</v>
      </c>
      <c r="P1543" t="s">
        <v>19</v>
      </c>
      <c r="Q1543">
        <v>1000</v>
      </c>
      <c r="W1543">
        <v>0</v>
      </c>
      <c r="X1543">
        <v>-1592467254</v>
      </c>
      <c r="Y1543">
        <v>0.03</v>
      </c>
      <c r="AA1543">
        <v>117442.26</v>
      </c>
      <c r="AB1543">
        <v>0</v>
      </c>
      <c r="AC1543">
        <v>0</v>
      </c>
      <c r="AD1543">
        <v>0</v>
      </c>
      <c r="AE1543">
        <v>117442.26</v>
      </c>
      <c r="AF1543">
        <v>0</v>
      </c>
      <c r="AG1543">
        <v>0</v>
      </c>
      <c r="AH1543">
        <v>0</v>
      </c>
      <c r="AI1543">
        <v>1</v>
      </c>
      <c r="AJ1543">
        <v>1</v>
      </c>
      <c r="AK1543">
        <v>1</v>
      </c>
      <c r="AL1543">
        <v>1</v>
      </c>
      <c r="AN1543">
        <v>0</v>
      </c>
      <c r="AO1543">
        <v>1</v>
      </c>
      <c r="AP1543">
        <v>0</v>
      </c>
      <c r="AQ1543">
        <v>0</v>
      </c>
      <c r="AR1543">
        <v>0</v>
      </c>
      <c r="AS1543" t="s">
        <v>3</v>
      </c>
      <c r="AT1543">
        <v>0.03</v>
      </c>
      <c r="AU1543" t="s">
        <v>3</v>
      </c>
      <c r="AV1543">
        <v>0</v>
      </c>
      <c r="AW1543">
        <v>2</v>
      </c>
      <c r="AX1543">
        <v>33038017</v>
      </c>
      <c r="AY1543">
        <v>1</v>
      </c>
      <c r="AZ1543">
        <v>0</v>
      </c>
      <c r="BA1543">
        <v>1466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CX1543">
        <f>Y1543*Source!I600</f>
        <v>8.0969999999999983E-3</v>
      </c>
      <c r="CY1543">
        <f>AA1543</f>
        <v>117442.26</v>
      </c>
      <c r="CZ1543">
        <f>AE1543</f>
        <v>117442.26</v>
      </c>
      <c r="DA1543">
        <f>AI1543</f>
        <v>1</v>
      </c>
      <c r="DB1543">
        <v>0</v>
      </c>
    </row>
    <row r="1544" spans="1:106" x14ac:dyDescent="0.2">
      <c r="A1544">
        <f>ROW(Source!A600)</f>
        <v>600</v>
      </c>
      <c r="B1544">
        <v>33034105</v>
      </c>
      <c r="C1544">
        <v>33038009</v>
      </c>
      <c r="D1544">
        <v>32520163</v>
      </c>
      <c r="E1544">
        <v>1</v>
      </c>
      <c r="F1544">
        <v>1</v>
      </c>
      <c r="G1544">
        <v>19</v>
      </c>
      <c r="H1544">
        <v>3</v>
      </c>
      <c r="I1544" t="s">
        <v>25</v>
      </c>
      <c r="J1544" t="s">
        <v>27</v>
      </c>
      <c r="K1544" t="s">
        <v>26</v>
      </c>
      <c r="L1544">
        <v>1348</v>
      </c>
      <c r="N1544">
        <v>1009</v>
      </c>
      <c r="O1544" t="s">
        <v>19</v>
      </c>
      <c r="P1544" t="s">
        <v>19</v>
      </c>
      <c r="Q1544">
        <v>1000</v>
      </c>
      <c r="W1544">
        <v>0</v>
      </c>
      <c r="X1544">
        <v>-1467733540</v>
      </c>
      <c r="Y1544">
        <v>1</v>
      </c>
      <c r="AA1544">
        <v>53410.15</v>
      </c>
      <c r="AB1544">
        <v>0</v>
      </c>
      <c r="AC1544">
        <v>0</v>
      </c>
      <c r="AD1544">
        <v>0</v>
      </c>
      <c r="AE1544">
        <v>53410.15</v>
      </c>
      <c r="AF1544">
        <v>0</v>
      </c>
      <c r="AG1544">
        <v>0</v>
      </c>
      <c r="AH1544">
        <v>0</v>
      </c>
      <c r="AI1544">
        <v>1</v>
      </c>
      <c r="AJ1544">
        <v>1</v>
      </c>
      <c r="AK1544">
        <v>1</v>
      </c>
      <c r="AL1544">
        <v>1</v>
      </c>
      <c r="AN1544">
        <v>0</v>
      </c>
      <c r="AO1544">
        <v>1</v>
      </c>
      <c r="AP1544">
        <v>0</v>
      </c>
      <c r="AQ1544">
        <v>0</v>
      </c>
      <c r="AR1544">
        <v>0</v>
      </c>
      <c r="AS1544" t="s">
        <v>3</v>
      </c>
      <c r="AT1544">
        <v>1</v>
      </c>
      <c r="AU1544" t="s">
        <v>3</v>
      </c>
      <c r="AV1544">
        <v>0</v>
      </c>
      <c r="AW1544">
        <v>2</v>
      </c>
      <c r="AX1544">
        <v>33038018</v>
      </c>
      <c r="AY1544">
        <v>1</v>
      </c>
      <c r="AZ1544">
        <v>0</v>
      </c>
      <c r="BA1544">
        <v>1467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CX1544">
        <f>Y1544*Source!I600</f>
        <v>0.26989999999999997</v>
      </c>
      <c r="CY1544">
        <f>AA1544</f>
        <v>53410.15</v>
      </c>
      <c r="CZ1544">
        <f>AE1544</f>
        <v>53410.15</v>
      </c>
      <c r="DA1544">
        <f>AI1544</f>
        <v>1</v>
      </c>
      <c r="DB1544">
        <v>0</v>
      </c>
    </row>
    <row r="1545" spans="1:106" x14ac:dyDescent="0.2">
      <c r="A1545">
        <f>ROW(Source!A600)</f>
        <v>600</v>
      </c>
      <c r="B1545">
        <v>33034105</v>
      </c>
      <c r="C1545">
        <v>33038009</v>
      </c>
      <c r="D1545">
        <v>32520163</v>
      </c>
      <c r="E1545">
        <v>1</v>
      </c>
      <c r="F1545">
        <v>1</v>
      </c>
      <c r="G1545">
        <v>19</v>
      </c>
      <c r="H1545">
        <v>3</v>
      </c>
      <c r="I1545" t="s">
        <v>25</v>
      </c>
      <c r="J1545" t="s">
        <v>27</v>
      </c>
      <c r="K1545" t="s">
        <v>26</v>
      </c>
      <c r="L1545">
        <v>1348</v>
      </c>
      <c r="N1545">
        <v>1009</v>
      </c>
      <c r="O1545" t="s">
        <v>19</v>
      </c>
      <c r="P1545" t="s">
        <v>19</v>
      </c>
      <c r="Q1545">
        <v>1000</v>
      </c>
      <c r="W1545">
        <v>0</v>
      </c>
      <c r="X1545">
        <v>-1467733540</v>
      </c>
      <c r="Y1545">
        <v>-1</v>
      </c>
      <c r="AA1545">
        <v>53410.15</v>
      </c>
      <c r="AB1545">
        <v>0</v>
      </c>
      <c r="AC1545">
        <v>0</v>
      </c>
      <c r="AD1545">
        <v>0</v>
      </c>
      <c r="AE1545">
        <v>53410.15</v>
      </c>
      <c r="AF1545">
        <v>0</v>
      </c>
      <c r="AG1545">
        <v>0</v>
      </c>
      <c r="AH1545">
        <v>0</v>
      </c>
      <c r="AI1545">
        <v>1</v>
      </c>
      <c r="AJ1545">
        <v>1</v>
      </c>
      <c r="AK1545">
        <v>1</v>
      </c>
      <c r="AL1545">
        <v>1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 t="s">
        <v>3</v>
      </c>
      <c r="AT1545">
        <v>-1</v>
      </c>
      <c r="AU1545" t="s">
        <v>3</v>
      </c>
      <c r="AV1545">
        <v>0</v>
      </c>
      <c r="AW1545">
        <v>1</v>
      </c>
      <c r="AX1545">
        <v>-1</v>
      </c>
      <c r="AY1545">
        <v>0</v>
      </c>
      <c r="AZ1545">
        <v>0</v>
      </c>
      <c r="BA1545" t="s">
        <v>3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CX1545">
        <f>Y1545*Source!I600</f>
        <v>-0.26989999999999997</v>
      </c>
      <c r="CY1545">
        <f>AA1545</f>
        <v>53410.15</v>
      </c>
      <c r="CZ1545">
        <f>AE1545</f>
        <v>53410.15</v>
      </c>
      <c r="DA1545">
        <f>AI1545</f>
        <v>1</v>
      </c>
      <c r="DB1545">
        <v>0</v>
      </c>
    </row>
    <row r="1546" spans="1:106" x14ac:dyDescent="0.2">
      <c r="A1546">
        <f>ROW(Source!A602)</f>
        <v>602</v>
      </c>
      <c r="B1546">
        <v>33034105</v>
      </c>
      <c r="C1546">
        <v>33038020</v>
      </c>
      <c r="D1546">
        <v>32505425</v>
      </c>
      <c r="E1546">
        <v>19</v>
      </c>
      <c r="F1546">
        <v>1</v>
      </c>
      <c r="G1546">
        <v>19</v>
      </c>
      <c r="H1546">
        <v>1</v>
      </c>
      <c r="I1546" t="s">
        <v>795</v>
      </c>
      <c r="J1546" t="s">
        <v>3</v>
      </c>
      <c r="K1546" t="s">
        <v>796</v>
      </c>
      <c r="L1546">
        <v>1191</v>
      </c>
      <c r="N1546">
        <v>1013</v>
      </c>
      <c r="O1546" t="s">
        <v>797</v>
      </c>
      <c r="P1546" t="s">
        <v>797</v>
      </c>
      <c r="Q1546">
        <v>1</v>
      </c>
      <c r="W1546">
        <v>0</v>
      </c>
      <c r="X1546">
        <v>476480486</v>
      </c>
      <c r="Y1546">
        <v>453.1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1</v>
      </c>
      <c r="AJ1546">
        <v>1</v>
      </c>
      <c r="AK1546">
        <v>1</v>
      </c>
      <c r="AL1546">
        <v>1</v>
      </c>
      <c r="AN1546">
        <v>0</v>
      </c>
      <c r="AO1546">
        <v>1</v>
      </c>
      <c r="AP1546">
        <v>0</v>
      </c>
      <c r="AQ1546">
        <v>0</v>
      </c>
      <c r="AR1546">
        <v>0</v>
      </c>
      <c r="AS1546" t="s">
        <v>3</v>
      </c>
      <c r="AT1546">
        <v>453.1</v>
      </c>
      <c r="AU1546" t="s">
        <v>3</v>
      </c>
      <c r="AV1546">
        <v>1</v>
      </c>
      <c r="AW1546">
        <v>2</v>
      </c>
      <c r="AX1546">
        <v>33038036</v>
      </c>
      <c r="AY1546">
        <v>1</v>
      </c>
      <c r="AZ1546">
        <v>0</v>
      </c>
      <c r="BA1546">
        <v>1468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CX1546">
        <f>Y1546*Source!I602</f>
        <v>16.646894000000003</v>
      </c>
      <c r="CY1546">
        <f>AD1546</f>
        <v>0</v>
      </c>
      <c r="CZ1546">
        <f>AH1546</f>
        <v>0</v>
      </c>
      <c r="DA1546">
        <f>AL1546</f>
        <v>1</v>
      </c>
      <c r="DB1546">
        <v>0</v>
      </c>
    </row>
    <row r="1547" spans="1:106" x14ac:dyDescent="0.2">
      <c r="A1547">
        <f>ROW(Source!A602)</f>
        <v>602</v>
      </c>
      <c r="B1547">
        <v>33034105</v>
      </c>
      <c r="C1547">
        <v>33038020</v>
      </c>
      <c r="D1547">
        <v>32517073</v>
      </c>
      <c r="E1547">
        <v>1</v>
      </c>
      <c r="F1547">
        <v>1</v>
      </c>
      <c r="G1547">
        <v>19</v>
      </c>
      <c r="H1547">
        <v>2</v>
      </c>
      <c r="I1547" t="s">
        <v>805</v>
      </c>
      <c r="J1547" t="s">
        <v>806</v>
      </c>
      <c r="K1547" t="s">
        <v>807</v>
      </c>
      <c r="L1547">
        <v>1368</v>
      </c>
      <c r="N1547">
        <v>1011</v>
      </c>
      <c r="O1547" t="s">
        <v>801</v>
      </c>
      <c r="P1547" t="s">
        <v>801</v>
      </c>
      <c r="Q1547">
        <v>1</v>
      </c>
      <c r="W1547">
        <v>0</v>
      </c>
      <c r="X1547">
        <v>-865246060</v>
      </c>
      <c r="Y1547">
        <v>1.38</v>
      </c>
      <c r="AA1547">
        <v>0</v>
      </c>
      <c r="AB1547">
        <v>3.37</v>
      </c>
      <c r="AC1547">
        <v>0.85</v>
      </c>
      <c r="AD1547">
        <v>0</v>
      </c>
      <c r="AE1547">
        <v>0</v>
      </c>
      <c r="AF1547">
        <v>3.37</v>
      </c>
      <c r="AG1547">
        <v>0.85</v>
      </c>
      <c r="AH1547">
        <v>0</v>
      </c>
      <c r="AI1547">
        <v>1</v>
      </c>
      <c r="AJ1547">
        <v>1</v>
      </c>
      <c r="AK1547">
        <v>1</v>
      </c>
      <c r="AL1547">
        <v>1</v>
      </c>
      <c r="AN1547">
        <v>0</v>
      </c>
      <c r="AO1547">
        <v>1</v>
      </c>
      <c r="AP1547">
        <v>0</v>
      </c>
      <c r="AQ1547">
        <v>0</v>
      </c>
      <c r="AR1547">
        <v>0</v>
      </c>
      <c r="AS1547" t="s">
        <v>3</v>
      </c>
      <c r="AT1547">
        <v>1.38</v>
      </c>
      <c r="AU1547" t="s">
        <v>3</v>
      </c>
      <c r="AV1547">
        <v>0</v>
      </c>
      <c r="AW1547">
        <v>2</v>
      </c>
      <c r="AX1547">
        <v>33038037</v>
      </c>
      <c r="AY1547">
        <v>1</v>
      </c>
      <c r="AZ1547">
        <v>0</v>
      </c>
      <c r="BA1547">
        <v>1469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CX1547">
        <f>Y1547*Source!I602</f>
        <v>5.0701200000000002E-2</v>
      </c>
      <c r="CY1547">
        <f>AB1547</f>
        <v>3.37</v>
      </c>
      <c r="CZ1547">
        <f>AF1547</f>
        <v>3.37</v>
      </c>
      <c r="DA1547">
        <f>AJ1547</f>
        <v>1</v>
      </c>
      <c r="DB1547">
        <v>0</v>
      </c>
    </row>
    <row r="1548" spans="1:106" x14ac:dyDescent="0.2">
      <c r="A1548">
        <f>ROW(Source!A602)</f>
        <v>602</v>
      </c>
      <c r="B1548">
        <v>33034105</v>
      </c>
      <c r="C1548">
        <v>33038020</v>
      </c>
      <c r="D1548">
        <v>32516433</v>
      </c>
      <c r="E1548">
        <v>1</v>
      </c>
      <c r="F1548">
        <v>1</v>
      </c>
      <c r="G1548">
        <v>19</v>
      </c>
      <c r="H1548">
        <v>2</v>
      </c>
      <c r="I1548" t="s">
        <v>808</v>
      </c>
      <c r="J1548" t="s">
        <v>809</v>
      </c>
      <c r="K1548" t="s">
        <v>810</v>
      </c>
      <c r="L1548">
        <v>1368</v>
      </c>
      <c r="N1548">
        <v>1011</v>
      </c>
      <c r="O1548" t="s">
        <v>801</v>
      </c>
      <c r="P1548" t="s">
        <v>801</v>
      </c>
      <c r="Q1548">
        <v>1</v>
      </c>
      <c r="W1548">
        <v>0</v>
      </c>
      <c r="X1548">
        <v>1483315828</v>
      </c>
      <c r="Y1548">
        <v>0.31</v>
      </c>
      <c r="AA1548">
        <v>0</v>
      </c>
      <c r="AB1548">
        <v>566.44000000000005</v>
      </c>
      <c r="AC1548">
        <v>281.27999999999997</v>
      </c>
      <c r="AD1548">
        <v>0</v>
      </c>
      <c r="AE1548">
        <v>0</v>
      </c>
      <c r="AF1548">
        <v>566.44000000000005</v>
      </c>
      <c r="AG1548">
        <v>281.27999999999997</v>
      </c>
      <c r="AH1548">
        <v>0</v>
      </c>
      <c r="AI1548">
        <v>1</v>
      </c>
      <c r="AJ1548">
        <v>1</v>
      </c>
      <c r="AK1548">
        <v>1</v>
      </c>
      <c r="AL1548">
        <v>1</v>
      </c>
      <c r="AN1548">
        <v>0</v>
      </c>
      <c r="AO1548">
        <v>1</v>
      </c>
      <c r="AP1548">
        <v>0</v>
      </c>
      <c r="AQ1548">
        <v>0</v>
      </c>
      <c r="AR1548">
        <v>0</v>
      </c>
      <c r="AS1548" t="s">
        <v>3</v>
      </c>
      <c r="AT1548">
        <v>0.31</v>
      </c>
      <c r="AU1548" t="s">
        <v>3</v>
      </c>
      <c r="AV1548">
        <v>0</v>
      </c>
      <c r="AW1548">
        <v>2</v>
      </c>
      <c r="AX1548">
        <v>33038038</v>
      </c>
      <c r="AY1548">
        <v>1</v>
      </c>
      <c r="AZ1548">
        <v>0</v>
      </c>
      <c r="BA1548">
        <v>1470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CX1548">
        <f>Y1548*Source!I602</f>
        <v>1.1389400000000001E-2</v>
      </c>
      <c r="CY1548">
        <f>AB1548</f>
        <v>566.44000000000005</v>
      </c>
      <c r="CZ1548">
        <f>AF1548</f>
        <v>566.44000000000005</v>
      </c>
      <c r="DA1548">
        <f>AJ1548</f>
        <v>1</v>
      </c>
      <c r="DB1548">
        <v>0</v>
      </c>
    </row>
    <row r="1549" spans="1:106" x14ac:dyDescent="0.2">
      <c r="A1549">
        <f>ROW(Source!A602)</f>
        <v>602</v>
      </c>
      <c r="B1549">
        <v>33034105</v>
      </c>
      <c r="C1549">
        <v>33038020</v>
      </c>
      <c r="D1549">
        <v>32516599</v>
      </c>
      <c r="E1549">
        <v>1</v>
      </c>
      <c r="F1549">
        <v>1</v>
      </c>
      <c r="G1549">
        <v>19</v>
      </c>
      <c r="H1549">
        <v>2</v>
      </c>
      <c r="I1549" t="s">
        <v>811</v>
      </c>
      <c r="J1549" t="s">
        <v>812</v>
      </c>
      <c r="K1549" t="s">
        <v>813</v>
      </c>
      <c r="L1549">
        <v>1368</v>
      </c>
      <c r="N1549">
        <v>1011</v>
      </c>
      <c r="O1549" t="s">
        <v>801</v>
      </c>
      <c r="P1549" t="s">
        <v>801</v>
      </c>
      <c r="Q1549">
        <v>1</v>
      </c>
      <c r="W1549">
        <v>0</v>
      </c>
      <c r="X1549">
        <v>47389749</v>
      </c>
      <c r="Y1549">
        <v>26.25</v>
      </c>
      <c r="AA1549">
        <v>0</v>
      </c>
      <c r="AB1549">
        <v>9.7100000000000009</v>
      </c>
      <c r="AC1549">
        <v>2.25</v>
      </c>
      <c r="AD1549">
        <v>0</v>
      </c>
      <c r="AE1549">
        <v>0</v>
      </c>
      <c r="AF1549">
        <v>9.7100000000000009</v>
      </c>
      <c r="AG1549">
        <v>2.25</v>
      </c>
      <c r="AH1549">
        <v>0</v>
      </c>
      <c r="AI1549">
        <v>1</v>
      </c>
      <c r="AJ1549">
        <v>1</v>
      </c>
      <c r="AK1549">
        <v>1</v>
      </c>
      <c r="AL1549">
        <v>1</v>
      </c>
      <c r="AN1549">
        <v>0</v>
      </c>
      <c r="AO1549">
        <v>1</v>
      </c>
      <c r="AP1549">
        <v>0</v>
      </c>
      <c r="AQ1549">
        <v>0</v>
      </c>
      <c r="AR1549">
        <v>0</v>
      </c>
      <c r="AS1549" t="s">
        <v>3</v>
      </c>
      <c r="AT1549">
        <v>26.25</v>
      </c>
      <c r="AU1549" t="s">
        <v>3</v>
      </c>
      <c r="AV1549">
        <v>0</v>
      </c>
      <c r="AW1549">
        <v>2</v>
      </c>
      <c r="AX1549">
        <v>33038039</v>
      </c>
      <c r="AY1549">
        <v>1</v>
      </c>
      <c r="AZ1549">
        <v>0</v>
      </c>
      <c r="BA1549">
        <v>1471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CX1549">
        <f>Y1549*Source!I602</f>
        <v>0.96442500000000009</v>
      </c>
      <c r="CY1549">
        <f>AB1549</f>
        <v>9.7100000000000009</v>
      </c>
      <c r="CZ1549">
        <f>AF1549</f>
        <v>9.7100000000000009</v>
      </c>
      <c r="DA1549">
        <f>AJ1549</f>
        <v>1</v>
      </c>
      <c r="DB1549">
        <v>0</v>
      </c>
    </row>
    <row r="1550" spans="1:106" x14ac:dyDescent="0.2">
      <c r="A1550">
        <f>ROW(Source!A602)</f>
        <v>602</v>
      </c>
      <c r="B1550">
        <v>33034105</v>
      </c>
      <c r="C1550">
        <v>33038020</v>
      </c>
      <c r="D1550">
        <v>32517836</v>
      </c>
      <c r="E1550">
        <v>1</v>
      </c>
      <c r="F1550">
        <v>1</v>
      </c>
      <c r="G1550">
        <v>19</v>
      </c>
      <c r="H1550">
        <v>3</v>
      </c>
      <c r="I1550" t="s">
        <v>814</v>
      </c>
      <c r="J1550" t="s">
        <v>815</v>
      </c>
      <c r="K1550" t="s">
        <v>816</v>
      </c>
      <c r="L1550">
        <v>1348</v>
      </c>
      <c r="N1550">
        <v>1009</v>
      </c>
      <c r="O1550" t="s">
        <v>19</v>
      </c>
      <c r="P1550" t="s">
        <v>19</v>
      </c>
      <c r="Q1550">
        <v>1000</v>
      </c>
      <c r="W1550">
        <v>0</v>
      </c>
      <c r="X1550">
        <v>1571432467</v>
      </c>
      <c r="Y1550">
        <v>0.04</v>
      </c>
      <c r="AA1550">
        <v>31493.279999999999</v>
      </c>
      <c r="AB1550">
        <v>0</v>
      </c>
      <c r="AC1550">
        <v>0</v>
      </c>
      <c r="AD1550">
        <v>0</v>
      </c>
      <c r="AE1550">
        <v>31493.279999999999</v>
      </c>
      <c r="AF1550">
        <v>0</v>
      </c>
      <c r="AG1550">
        <v>0</v>
      </c>
      <c r="AH1550">
        <v>0</v>
      </c>
      <c r="AI1550">
        <v>1</v>
      </c>
      <c r="AJ1550">
        <v>1</v>
      </c>
      <c r="AK1550">
        <v>1</v>
      </c>
      <c r="AL1550">
        <v>1</v>
      </c>
      <c r="AN1550">
        <v>0</v>
      </c>
      <c r="AO1550">
        <v>1</v>
      </c>
      <c r="AP1550">
        <v>0</v>
      </c>
      <c r="AQ1550">
        <v>0</v>
      </c>
      <c r="AR1550">
        <v>0</v>
      </c>
      <c r="AS1550" t="s">
        <v>3</v>
      </c>
      <c r="AT1550">
        <v>0.04</v>
      </c>
      <c r="AU1550" t="s">
        <v>3</v>
      </c>
      <c r="AV1550">
        <v>0</v>
      </c>
      <c r="AW1550">
        <v>2</v>
      </c>
      <c r="AX1550">
        <v>33038040</v>
      </c>
      <c r="AY1550">
        <v>1</v>
      </c>
      <c r="AZ1550">
        <v>0</v>
      </c>
      <c r="BA1550">
        <v>1472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CX1550">
        <f>Y1550*Source!I602</f>
        <v>1.4696000000000002E-3</v>
      </c>
      <c r="CY1550">
        <f t="shared" ref="CY1550:CY1560" si="231">AA1550</f>
        <v>31493.279999999999</v>
      </c>
      <c r="CZ1550">
        <f t="shared" ref="CZ1550:CZ1560" si="232">AE1550</f>
        <v>31493.279999999999</v>
      </c>
      <c r="DA1550">
        <f t="shared" ref="DA1550:DA1560" si="233">AI1550</f>
        <v>1</v>
      </c>
      <c r="DB1550">
        <v>0</v>
      </c>
    </row>
    <row r="1551" spans="1:106" x14ac:dyDescent="0.2">
      <c r="A1551">
        <f>ROW(Source!A602)</f>
        <v>602</v>
      </c>
      <c r="B1551">
        <v>33034105</v>
      </c>
      <c r="C1551">
        <v>33038020</v>
      </c>
      <c r="D1551">
        <v>32518156</v>
      </c>
      <c r="E1551">
        <v>1</v>
      </c>
      <c r="F1551">
        <v>1</v>
      </c>
      <c r="G1551">
        <v>19</v>
      </c>
      <c r="H1551">
        <v>3</v>
      </c>
      <c r="I1551" t="s">
        <v>817</v>
      </c>
      <c r="J1551" t="s">
        <v>818</v>
      </c>
      <c r="K1551" t="s">
        <v>819</v>
      </c>
      <c r="L1551">
        <v>1348</v>
      </c>
      <c r="N1551">
        <v>1009</v>
      </c>
      <c r="O1551" t="s">
        <v>19</v>
      </c>
      <c r="P1551" t="s">
        <v>19</v>
      </c>
      <c r="Q1551">
        <v>1000</v>
      </c>
      <c r="W1551">
        <v>0</v>
      </c>
      <c r="X1551">
        <v>1574046373</v>
      </c>
      <c r="Y1551">
        <v>3.6999999999999998E-2</v>
      </c>
      <c r="AA1551">
        <v>45454.3</v>
      </c>
      <c r="AB1551">
        <v>0</v>
      </c>
      <c r="AC1551">
        <v>0</v>
      </c>
      <c r="AD1551">
        <v>0</v>
      </c>
      <c r="AE1551">
        <v>45454.3</v>
      </c>
      <c r="AF1551">
        <v>0</v>
      </c>
      <c r="AG1551">
        <v>0</v>
      </c>
      <c r="AH1551">
        <v>0</v>
      </c>
      <c r="AI1551">
        <v>1</v>
      </c>
      <c r="AJ1551">
        <v>1</v>
      </c>
      <c r="AK1551">
        <v>1</v>
      </c>
      <c r="AL1551">
        <v>1</v>
      </c>
      <c r="AN1551">
        <v>0</v>
      </c>
      <c r="AO1551">
        <v>1</v>
      </c>
      <c r="AP1551">
        <v>0</v>
      </c>
      <c r="AQ1551">
        <v>0</v>
      </c>
      <c r="AR1551">
        <v>0</v>
      </c>
      <c r="AS1551" t="s">
        <v>3</v>
      </c>
      <c r="AT1551">
        <v>3.6999999999999998E-2</v>
      </c>
      <c r="AU1551" t="s">
        <v>3</v>
      </c>
      <c r="AV1551">
        <v>0</v>
      </c>
      <c r="AW1551">
        <v>2</v>
      </c>
      <c r="AX1551">
        <v>33038041</v>
      </c>
      <c r="AY1551">
        <v>1</v>
      </c>
      <c r="AZ1551">
        <v>0</v>
      </c>
      <c r="BA1551">
        <v>1473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CX1551">
        <f>Y1551*Source!I602</f>
        <v>1.3593800000000001E-3</v>
      </c>
      <c r="CY1551">
        <f t="shared" si="231"/>
        <v>45454.3</v>
      </c>
      <c r="CZ1551">
        <f t="shared" si="232"/>
        <v>45454.3</v>
      </c>
      <c r="DA1551">
        <f t="shared" si="233"/>
        <v>1</v>
      </c>
      <c r="DB1551">
        <v>0</v>
      </c>
    </row>
    <row r="1552" spans="1:106" x14ac:dyDescent="0.2">
      <c r="A1552">
        <f>ROW(Source!A602)</f>
        <v>602</v>
      </c>
      <c r="B1552">
        <v>33034105</v>
      </c>
      <c r="C1552">
        <v>33038020</v>
      </c>
      <c r="D1552">
        <v>32518894</v>
      </c>
      <c r="E1552">
        <v>1</v>
      </c>
      <c r="F1552">
        <v>1</v>
      </c>
      <c r="G1552">
        <v>19</v>
      </c>
      <c r="H1552">
        <v>3</v>
      </c>
      <c r="I1552" t="s">
        <v>820</v>
      </c>
      <c r="J1552" t="s">
        <v>821</v>
      </c>
      <c r="K1552" t="s">
        <v>822</v>
      </c>
      <c r="L1552">
        <v>1327</v>
      </c>
      <c r="N1552">
        <v>1005</v>
      </c>
      <c r="O1552" t="s">
        <v>823</v>
      </c>
      <c r="P1552" t="s">
        <v>823</v>
      </c>
      <c r="Q1552">
        <v>1</v>
      </c>
      <c r="W1552">
        <v>0</v>
      </c>
      <c r="X1552">
        <v>-1132375348</v>
      </c>
      <c r="Y1552">
        <v>5.6</v>
      </c>
      <c r="AA1552">
        <v>63.78</v>
      </c>
      <c r="AB1552">
        <v>0</v>
      </c>
      <c r="AC1552">
        <v>0</v>
      </c>
      <c r="AD1552">
        <v>0</v>
      </c>
      <c r="AE1552">
        <v>63.78</v>
      </c>
      <c r="AF1552">
        <v>0</v>
      </c>
      <c r="AG1552">
        <v>0</v>
      </c>
      <c r="AH1552">
        <v>0</v>
      </c>
      <c r="AI1552">
        <v>1</v>
      </c>
      <c r="AJ1552">
        <v>1</v>
      </c>
      <c r="AK1552">
        <v>1</v>
      </c>
      <c r="AL1552">
        <v>1</v>
      </c>
      <c r="AN1552">
        <v>0</v>
      </c>
      <c r="AO1552">
        <v>1</v>
      </c>
      <c r="AP1552">
        <v>0</v>
      </c>
      <c r="AQ1552">
        <v>0</v>
      </c>
      <c r="AR1552">
        <v>0</v>
      </c>
      <c r="AS1552" t="s">
        <v>3</v>
      </c>
      <c r="AT1552">
        <v>5.6</v>
      </c>
      <c r="AU1552" t="s">
        <v>3</v>
      </c>
      <c r="AV1552">
        <v>0</v>
      </c>
      <c r="AW1552">
        <v>2</v>
      </c>
      <c r="AX1552">
        <v>33038043</v>
      </c>
      <c r="AY1552">
        <v>1</v>
      </c>
      <c r="AZ1552">
        <v>0</v>
      </c>
      <c r="BA1552">
        <v>1474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CX1552">
        <f>Y1552*Source!I602</f>
        <v>0.20574400000000001</v>
      </c>
      <c r="CY1552">
        <f t="shared" si="231"/>
        <v>63.78</v>
      </c>
      <c r="CZ1552">
        <f t="shared" si="232"/>
        <v>63.78</v>
      </c>
      <c r="DA1552">
        <f t="shared" si="233"/>
        <v>1</v>
      </c>
      <c r="DB1552">
        <v>0</v>
      </c>
    </row>
    <row r="1553" spans="1:106" x14ac:dyDescent="0.2">
      <c r="A1553">
        <f>ROW(Source!A602)</f>
        <v>602</v>
      </c>
      <c r="B1553">
        <v>33034105</v>
      </c>
      <c r="C1553">
        <v>33038020</v>
      </c>
      <c r="D1553">
        <v>32517311</v>
      </c>
      <c r="E1553">
        <v>1</v>
      </c>
      <c r="F1553">
        <v>1</v>
      </c>
      <c r="G1553">
        <v>19</v>
      </c>
      <c r="H1553">
        <v>3</v>
      </c>
      <c r="I1553" t="s">
        <v>824</v>
      </c>
      <c r="J1553" t="s">
        <v>825</v>
      </c>
      <c r="K1553" t="s">
        <v>826</v>
      </c>
      <c r="L1553">
        <v>1348</v>
      </c>
      <c r="N1553">
        <v>1009</v>
      </c>
      <c r="O1553" t="s">
        <v>19</v>
      </c>
      <c r="P1553" t="s">
        <v>19</v>
      </c>
      <c r="Q1553">
        <v>1000</v>
      </c>
      <c r="W1553">
        <v>0</v>
      </c>
      <c r="X1553">
        <v>1471527661</v>
      </c>
      <c r="Y1553">
        <v>0.05</v>
      </c>
      <c r="AA1553">
        <v>4752.91</v>
      </c>
      <c r="AB1553">
        <v>0</v>
      </c>
      <c r="AC1553">
        <v>0</v>
      </c>
      <c r="AD1553">
        <v>0</v>
      </c>
      <c r="AE1553">
        <v>4752.91</v>
      </c>
      <c r="AF1553">
        <v>0</v>
      </c>
      <c r="AG1553">
        <v>0</v>
      </c>
      <c r="AH1553">
        <v>0</v>
      </c>
      <c r="AI1553">
        <v>1</v>
      </c>
      <c r="AJ1553">
        <v>1</v>
      </c>
      <c r="AK1553">
        <v>1</v>
      </c>
      <c r="AL1553">
        <v>1</v>
      </c>
      <c r="AN1553">
        <v>0</v>
      </c>
      <c r="AO1553">
        <v>1</v>
      </c>
      <c r="AP1553">
        <v>0</v>
      </c>
      <c r="AQ1553">
        <v>0</v>
      </c>
      <c r="AR1553">
        <v>0</v>
      </c>
      <c r="AS1553" t="s">
        <v>3</v>
      </c>
      <c r="AT1553">
        <v>0.05</v>
      </c>
      <c r="AU1553" t="s">
        <v>3</v>
      </c>
      <c r="AV1553">
        <v>0</v>
      </c>
      <c r="AW1553">
        <v>2</v>
      </c>
      <c r="AX1553">
        <v>33038042</v>
      </c>
      <c r="AY1553">
        <v>1</v>
      </c>
      <c r="AZ1553">
        <v>0</v>
      </c>
      <c r="BA1553">
        <v>1475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CX1553">
        <f>Y1553*Source!I602</f>
        <v>1.8370000000000001E-3</v>
      </c>
      <c r="CY1553">
        <f t="shared" si="231"/>
        <v>4752.91</v>
      </c>
      <c r="CZ1553">
        <f t="shared" si="232"/>
        <v>4752.91</v>
      </c>
      <c r="DA1553">
        <f t="shared" si="233"/>
        <v>1</v>
      </c>
      <c r="DB1553">
        <v>0</v>
      </c>
    </row>
    <row r="1554" spans="1:106" x14ac:dyDescent="0.2">
      <c r="A1554">
        <f>ROW(Source!A602)</f>
        <v>602</v>
      </c>
      <c r="B1554">
        <v>33034105</v>
      </c>
      <c r="C1554">
        <v>33038020</v>
      </c>
      <c r="D1554">
        <v>32519061</v>
      </c>
      <c r="E1554">
        <v>1</v>
      </c>
      <c r="F1554">
        <v>1</v>
      </c>
      <c r="G1554">
        <v>19</v>
      </c>
      <c r="H1554">
        <v>3</v>
      </c>
      <c r="I1554" t="s">
        <v>827</v>
      </c>
      <c r="J1554" t="s">
        <v>828</v>
      </c>
      <c r="K1554" t="s">
        <v>829</v>
      </c>
      <c r="L1554">
        <v>1339</v>
      </c>
      <c r="N1554">
        <v>1007</v>
      </c>
      <c r="O1554" t="s">
        <v>830</v>
      </c>
      <c r="P1554" t="s">
        <v>830</v>
      </c>
      <c r="Q1554">
        <v>1</v>
      </c>
      <c r="W1554">
        <v>0</v>
      </c>
      <c r="X1554">
        <v>1653821073</v>
      </c>
      <c r="Y1554">
        <v>1.75</v>
      </c>
      <c r="AA1554">
        <v>29.98</v>
      </c>
      <c r="AB1554">
        <v>0</v>
      </c>
      <c r="AC1554">
        <v>0</v>
      </c>
      <c r="AD1554">
        <v>0</v>
      </c>
      <c r="AE1554">
        <v>29.98</v>
      </c>
      <c r="AF1554">
        <v>0</v>
      </c>
      <c r="AG1554">
        <v>0</v>
      </c>
      <c r="AH1554">
        <v>0</v>
      </c>
      <c r="AI1554">
        <v>1</v>
      </c>
      <c r="AJ1554">
        <v>1</v>
      </c>
      <c r="AK1554">
        <v>1</v>
      </c>
      <c r="AL1554">
        <v>1</v>
      </c>
      <c r="AN1554">
        <v>0</v>
      </c>
      <c r="AO1554">
        <v>1</v>
      </c>
      <c r="AP1554">
        <v>0</v>
      </c>
      <c r="AQ1554">
        <v>0</v>
      </c>
      <c r="AR1554">
        <v>0</v>
      </c>
      <c r="AS1554" t="s">
        <v>3</v>
      </c>
      <c r="AT1554">
        <v>1.75</v>
      </c>
      <c r="AU1554" t="s">
        <v>3</v>
      </c>
      <c r="AV1554">
        <v>0</v>
      </c>
      <c r="AW1554">
        <v>2</v>
      </c>
      <c r="AX1554">
        <v>33038044</v>
      </c>
      <c r="AY1554">
        <v>1</v>
      </c>
      <c r="AZ1554">
        <v>0</v>
      </c>
      <c r="BA1554">
        <v>1476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CX1554">
        <f>Y1554*Source!I602</f>
        <v>6.4295000000000005E-2</v>
      </c>
      <c r="CY1554">
        <f t="shared" si="231"/>
        <v>29.98</v>
      </c>
      <c r="CZ1554">
        <f t="shared" si="232"/>
        <v>29.98</v>
      </c>
      <c r="DA1554">
        <f t="shared" si="233"/>
        <v>1</v>
      </c>
      <c r="DB1554">
        <v>0</v>
      </c>
    </row>
    <row r="1555" spans="1:106" x14ac:dyDescent="0.2">
      <c r="A1555">
        <f>ROW(Source!A602)</f>
        <v>602</v>
      </c>
      <c r="B1555">
        <v>33034105</v>
      </c>
      <c r="C1555">
        <v>33038020</v>
      </c>
      <c r="D1555">
        <v>32517740</v>
      </c>
      <c r="E1555">
        <v>1</v>
      </c>
      <c r="F1555">
        <v>1</v>
      </c>
      <c r="G1555">
        <v>19</v>
      </c>
      <c r="H1555">
        <v>3</v>
      </c>
      <c r="I1555" t="s">
        <v>831</v>
      </c>
      <c r="J1555" t="s">
        <v>832</v>
      </c>
      <c r="K1555" t="s">
        <v>833</v>
      </c>
      <c r="L1555">
        <v>1339</v>
      </c>
      <c r="N1555">
        <v>1007</v>
      </c>
      <c r="O1555" t="s">
        <v>830</v>
      </c>
      <c r="P1555" t="s">
        <v>830</v>
      </c>
      <c r="Q1555">
        <v>1</v>
      </c>
      <c r="W1555">
        <v>0</v>
      </c>
      <c r="X1555">
        <v>-86784973</v>
      </c>
      <c r="Y1555">
        <v>0.08</v>
      </c>
      <c r="AA1555">
        <v>4993.7</v>
      </c>
      <c r="AB1555">
        <v>0</v>
      </c>
      <c r="AC1555">
        <v>0</v>
      </c>
      <c r="AD1555">
        <v>0</v>
      </c>
      <c r="AE1555">
        <v>4993.7</v>
      </c>
      <c r="AF1555">
        <v>0</v>
      </c>
      <c r="AG1555">
        <v>0</v>
      </c>
      <c r="AH1555">
        <v>0</v>
      </c>
      <c r="AI1555">
        <v>1</v>
      </c>
      <c r="AJ1555">
        <v>1</v>
      </c>
      <c r="AK1555">
        <v>1</v>
      </c>
      <c r="AL1555">
        <v>1</v>
      </c>
      <c r="AN1555">
        <v>0</v>
      </c>
      <c r="AO1555">
        <v>1</v>
      </c>
      <c r="AP1555">
        <v>0</v>
      </c>
      <c r="AQ1555">
        <v>0</v>
      </c>
      <c r="AR1555">
        <v>0</v>
      </c>
      <c r="AS1555" t="s">
        <v>3</v>
      </c>
      <c r="AT1555">
        <v>0.08</v>
      </c>
      <c r="AU1555" t="s">
        <v>3</v>
      </c>
      <c r="AV1555">
        <v>0</v>
      </c>
      <c r="AW1555">
        <v>2</v>
      </c>
      <c r="AX1555">
        <v>33038045</v>
      </c>
      <c r="AY1555">
        <v>1</v>
      </c>
      <c r="AZ1555">
        <v>0</v>
      </c>
      <c r="BA1555">
        <v>1477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CX1555">
        <f>Y1555*Source!I602</f>
        <v>2.9392000000000003E-3</v>
      </c>
      <c r="CY1555">
        <f t="shared" si="231"/>
        <v>4993.7</v>
      </c>
      <c r="CZ1555">
        <f t="shared" si="232"/>
        <v>4993.7</v>
      </c>
      <c r="DA1555">
        <f t="shared" si="233"/>
        <v>1</v>
      </c>
      <c r="DB1555">
        <v>0</v>
      </c>
    </row>
    <row r="1556" spans="1:106" x14ac:dyDescent="0.2">
      <c r="A1556">
        <f>ROW(Source!A602)</f>
        <v>602</v>
      </c>
      <c r="B1556">
        <v>33034105</v>
      </c>
      <c r="C1556">
        <v>33038020</v>
      </c>
      <c r="D1556">
        <v>32517729</v>
      </c>
      <c r="E1556">
        <v>1</v>
      </c>
      <c r="F1556">
        <v>1</v>
      </c>
      <c r="G1556">
        <v>19</v>
      </c>
      <c r="H1556">
        <v>3</v>
      </c>
      <c r="I1556" t="s">
        <v>834</v>
      </c>
      <c r="J1556" t="s">
        <v>835</v>
      </c>
      <c r="K1556" t="s">
        <v>836</v>
      </c>
      <c r="L1556">
        <v>1339</v>
      </c>
      <c r="N1556">
        <v>1007</v>
      </c>
      <c r="O1556" t="s">
        <v>830</v>
      </c>
      <c r="P1556" t="s">
        <v>830</v>
      </c>
      <c r="Q1556">
        <v>1</v>
      </c>
      <c r="W1556">
        <v>0</v>
      </c>
      <c r="X1556">
        <v>-36459073</v>
      </c>
      <c r="Y1556">
        <v>0.69</v>
      </c>
      <c r="AA1556">
        <v>3762.19</v>
      </c>
      <c r="AB1556">
        <v>0</v>
      </c>
      <c r="AC1556">
        <v>0</v>
      </c>
      <c r="AD1556">
        <v>0</v>
      </c>
      <c r="AE1556">
        <v>3762.19</v>
      </c>
      <c r="AF1556">
        <v>0</v>
      </c>
      <c r="AG1556">
        <v>0</v>
      </c>
      <c r="AH1556">
        <v>0</v>
      </c>
      <c r="AI1556">
        <v>1</v>
      </c>
      <c r="AJ1556">
        <v>1</v>
      </c>
      <c r="AK1556">
        <v>1</v>
      </c>
      <c r="AL1556">
        <v>1</v>
      </c>
      <c r="AN1556">
        <v>0</v>
      </c>
      <c r="AO1556">
        <v>1</v>
      </c>
      <c r="AP1556">
        <v>0</v>
      </c>
      <c r="AQ1556">
        <v>0</v>
      </c>
      <c r="AR1556">
        <v>0</v>
      </c>
      <c r="AS1556" t="s">
        <v>3</v>
      </c>
      <c r="AT1556">
        <v>0.69</v>
      </c>
      <c r="AU1556" t="s">
        <v>3</v>
      </c>
      <c r="AV1556">
        <v>0</v>
      </c>
      <c r="AW1556">
        <v>2</v>
      </c>
      <c r="AX1556">
        <v>33038046</v>
      </c>
      <c r="AY1556">
        <v>1</v>
      </c>
      <c r="AZ1556">
        <v>0</v>
      </c>
      <c r="BA1556">
        <v>1478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CX1556">
        <f>Y1556*Source!I602</f>
        <v>2.5350600000000001E-2</v>
      </c>
      <c r="CY1556">
        <f t="shared" si="231"/>
        <v>3762.19</v>
      </c>
      <c r="CZ1556">
        <f t="shared" si="232"/>
        <v>3762.19</v>
      </c>
      <c r="DA1556">
        <f t="shared" si="233"/>
        <v>1</v>
      </c>
      <c r="DB1556">
        <v>0</v>
      </c>
    </row>
    <row r="1557" spans="1:106" x14ac:dyDescent="0.2">
      <c r="A1557">
        <f>ROW(Source!A602)</f>
        <v>602</v>
      </c>
      <c r="B1557">
        <v>33034105</v>
      </c>
      <c r="C1557">
        <v>33038020</v>
      </c>
      <c r="D1557">
        <v>32517783</v>
      </c>
      <c r="E1557">
        <v>1</v>
      </c>
      <c r="F1557">
        <v>1</v>
      </c>
      <c r="G1557">
        <v>19</v>
      </c>
      <c r="H1557">
        <v>3</v>
      </c>
      <c r="I1557" t="s">
        <v>837</v>
      </c>
      <c r="J1557" t="s">
        <v>838</v>
      </c>
      <c r="K1557" t="s">
        <v>839</v>
      </c>
      <c r="L1557">
        <v>1339</v>
      </c>
      <c r="N1557">
        <v>1007</v>
      </c>
      <c r="O1557" t="s">
        <v>830</v>
      </c>
      <c r="P1557" t="s">
        <v>830</v>
      </c>
      <c r="Q1557">
        <v>1</v>
      </c>
      <c r="W1557">
        <v>0</v>
      </c>
      <c r="X1557">
        <v>-1282603236</v>
      </c>
      <c r="Y1557">
        <v>0.2</v>
      </c>
      <c r="AA1557">
        <v>5631.96</v>
      </c>
      <c r="AB1557">
        <v>0</v>
      </c>
      <c r="AC1557">
        <v>0</v>
      </c>
      <c r="AD1557">
        <v>0</v>
      </c>
      <c r="AE1557">
        <v>5631.96</v>
      </c>
      <c r="AF1557">
        <v>0</v>
      </c>
      <c r="AG1557">
        <v>0</v>
      </c>
      <c r="AH1557">
        <v>0</v>
      </c>
      <c r="AI1557">
        <v>1</v>
      </c>
      <c r="AJ1557">
        <v>1</v>
      </c>
      <c r="AK1557">
        <v>1</v>
      </c>
      <c r="AL1557">
        <v>1</v>
      </c>
      <c r="AN1557">
        <v>0</v>
      </c>
      <c r="AO1557">
        <v>1</v>
      </c>
      <c r="AP1557">
        <v>0</v>
      </c>
      <c r="AQ1557">
        <v>0</v>
      </c>
      <c r="AR1557">
        <v>0</v>
      </c>
      <c r="AS1557" t="s">
        <v>3</v>
      </c>
      <c r="AT1557">
        <v>0.2</v>
      </c>
      <c r="AU1557" t="s">
        <v>3</v>
      </c>
      <c r="AV1557">
        <v>0</v>
      </c>
      <c r="AW1557">
        <v>2</v>
      </c>
      <c r="AX1557">
        <v>33038047</v>
      </c>
      <c r="AY1557">
        <v>1</v>
      </c>
      <c r="AZ1557">
        <v>0</v>
      </c>
      <c r="BA1557">
        <v>1479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CX1557">
        <f>Y1557*Source!I602</f>
        <v>7.3480000000000004E-3</v>
      </c>
      <c r="CY1557">
        <f t="shared" si="231"/>
        <v>5631.96</v>
      </c>
      <c r="CZ1557">
        <f t="shared" si="232"/>
        <v>5631.96</v>
      </c>
      <c r="DA1557">
        <f t="shared" si="233"/>
        <v>1</v>
      </c>
      <c r="DB1557">
        <v>0</v>
      </c>
    </row>
    <row r="1558" spans="1:106" x14ac:dyDescent="0.2">
      <c r="A1558">
        <f>ROW(Source!A602)</f>
        <v>602</v>
      </c>
      <c r="B1558">
        <v>33034105</v>
      </c>
      <c r="C1558">
        <v>33038020</v>
      </c>
      <c r="D1558">
        <v>32517784</v>
      </c>
      <c r="E1558">
        <v>1</v>
      </c>
      <c r="F1558">
        <v>1</v>
      </c>
      <c r="G1558">
        <v>19</v>
      </c>
      <c r="H1558">
        <v>3</v>
      </c>
      <c r="I1558" t="s">
        <v>840</v>
      </c>
      <c r="J1558" t="s">
        <v>841</v>
      </c>
      <c r="K1558" t="s">
        <v>842</v>
      </c>
      <c r="L1558">
        <v>1339</v>
      </c>
      <c r="N1558">
        <v>1007</v>
      </c>
      <c r="O1558" t="s">
        <v>830</v>
      </c>
      <c r="P1558" t="s">
        <v>830</v>
      </c>
      <c r="Q1558">
        <v>1</v>
      </c>
      <c r="W1558">
        <v>0</v>
      </c>
      <c r="X1558">
        <v>966492149</v>
      </c>
      <c r="Y1558">
        <v>0.69</v>
      </c>
      <c r="AA1558">
        <v>5631.96</v>
      </c>
      <c r="AB1558">
        <v>0</v>
      </c>
      <c r="AC1558">
        <v>0</v>
      </c>
      <c r="AD1558">
        <v>0</v>
      </c>
      <c r="AE1558">
        <v>5631.96</v>
      </c>
      <c r="AF1558">
        <v>0</v>
      </c>
      <c r="AG1558">
        <v>0</v>
      </c>
      <c r="AH1558">
        <v>0</v>
      </c>
      <c r="AI1558">
        <v>1</v>
      </c>
      <c r="AJ1558">
        <v>1</v>
      </c>
      <c r="AK1558">
        <v>1</v>
      </c>
      <c r="AL1558">
        <v>1</v>
      </c>
      <c r="AN1558">
        <v>0</v>
      </c>
      <c r="AO1558">
        <v>1</v>
      </c>
      <c r="AP1558">
        <v>0</v>
      </c>
      <c r="AQ1558">
        <v>0</v>
      </c>
      <c r="AR1558">
        <v>0</v>
      </c>
      <c r="AS1558" t="s">
        <v>3</v>
      </c>
      <c r="AT1558">
        <v>0.69</v>
      </c>
      <c r="AU1558" t="s">
        <v>3</v>
      </c>
      <c r="AV1558">
        <v>0</v>
      </c>
      <c r="AW1558">
        <v>2</v>
      </c>
      <c r="AX1558">
        <v>33038048</v>
      </c>
      <c r="AY1558">
        <v>1</v>
      </c>
      <c r="AZ1558">
        <v>0</v>
      </c>
      <c r="BA1558">
        <v>1480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CX1558">
        <f>Y1558*Source!I602</f>
        <v>2.5350600000000001E-2</v>
      </c>
      <c r="CY1558">
        <f t="shared" si="231"/>
        <v>5631.96</v>
      </c>
      <c r="CZ1558">
        <f t="shared" si="232"/>
        <v>5631.96</v>
      </c>
      <c r="DA1558">
        <f t="shared" si="233"/>
        <v>1</v>
      </c>
      <c r="DB1558">
        <v>0</v>
      </c>
    </row>
    <row r="1559" spans="1:106" x14ac:dyDescent="0.2">
      <c r="A1559">
        <f>ROW(Source!A602)</f>
        <v>602</v>
      </c>
      <c r="B1559">
        <v>33034105</v>
      </c>
      <c r="C1559">
        <v>33038020</v>
      </c>
      <c r="D1559">
        <v>32519911</v>
      </c>
      <c r="E1559">
        <v>1</v>
      </c>
      <c r="F1559">
        <v>1</v>
      </c>
      <c r="G1559">
        <v>19</v>
      </c>
      <c r="H1559">
        <v>3</v>
      </c>
      <c r="I1559" t="s">
        <v>843</v>
      </c>
      <c r="J1559" t="s">
        <v>844</v>
      </c>
      <c r="K1559" t="s">
        <v>845</v>
      </c>
      <c r="L1559">
        <v>1339</v>
      </c>
      <c r="N1559">
        <v>1007</v>
      </c>
      <c r="O1559" t="s">
        <v>830</v>
      </c>
      <c r="P1559" t="s">
        <v>830</v>
      </c>
      <c r="Q1559">
        <v>1</v>
      </c>
      <c r="W1559">
        <v>0</v>
      </c>
      <c r="X1559">
        <v>-1613524913</v>
      </c>
      <c r="Y1559">
        <v>102</v>
      </c>
      <c r="AA1559">
        <v>3195.93</v>
      </c>
      <c r="AB1559">
        <v>0</v>
      </c>
      <c r="AC1559">
        <v>0</v>
      </c>
      <c r="AD1559">
        <v>0</v>
      </c>
      <c r="AE1559">
        <v>3195.93</v>
      </c>
      <c r="AF1559">
        <v>0</v>
      </c>
      <c r="AG1559">
        <v>0</v>
      </c>
      <c r="AH1559">
        <v>0</v>
      </c>
      <c r="AI1559">
        <v>1</v>
      </c>
      <c r="AJ1559">
        <v>1</v>
      </c>
      <c r="AK1559">
        <v>1</v>
      </c>
      <c r="AL1559">
        <v>1</v>
      </c>
      <c r="AN1559">
        <v>0</v>
      </c>
      <c r="AO1559">
        <v>1</v>
      </c>
      <c r="AP1559">
        <v>0</v>
      </c>
      <c r="AQ1559">
        <v>0</v>
      </c>
      <c r="AR1559">
        <v>0</v>
      </c>
      <c r="AS1559" t="s">
        <v>3</v>
      </c>
      <c r="AT1559">
        <v>102</v>
      </c>
      <c r="AU1559" t="s">
        <v>3</v>
      </c>
      <c r="AV1559">
        <v>0</v>
      </c>
      <c r="AW1559">
        <v>2</v>
      </c>
      <c r="AX1559">
        <v>33038049</v>
      </c>
      <c r="AY1559">
        <v>1</v>
      </c>
      <c r="AZ1559">
        <v>0</v>
      </c>
      <c r="BA1559">
        <v>1481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CX1559">
        <f>Y1559*Source!I602</f>
        <v>3.7474800000000004</v>
      </c>
      <c r="CY1559">
        <f t="shared" si="231"/>
        <v>3195.93</v>
      </c>
      <c r="CZ1559">
        <f t="shared" si="232"/>
        <v>3195.93</v>
      </c>
      <c r="DA1559">
        <f t="shared" si="233"/>
        <v>1</v>
      </c>
      <c r="DB1559">
        <v>0</v>
      </c>
    </row>
    <row r="1560" spans="1:106" x14ac:dyDescent="0.2">
      <c r="A1560">
        <f>ROW(Source!A602)</f>
        <v>602</v>
      </c>
      <c r="B1560">
        <v>33034105</v>
      </c>
      <c r="C1560">
        <v>33038020</v>
      </c>
      <c r="D1560">
        <v>32521663</v>
      </c>
      <c r="E1560">
        <v>1</v>
      </c>
      <c r="F1560">
        <v>1</v>
      </c>
      <c r="G1560">
        <v>19</v>
      </c>
      <c r="H1560">
        <v>3</v>
      </c>
      <c r="I1560" t="s">
        <v>846</v>
      </c>
      <c r="J1560" t="s">
        <v>847</v>
      </c>
      <c r="K1560" t="s">
        <v>848</v>
      </c>
      <c r="L1560">
        <v>1327</v>
      </c>
      <c r="N1560">
        <v>1005</v>
      </c>
      <c r="O1560" t="s">
        <v>823</v>
      </c>
      <c r="P1560" t="s">
        <v>823</v>
      </c>
      <c r="Q1560">
        <v>1</v>
      </c>
      <c r="W1560">
        <v>0</v>
      </c>
      <c r="X1560">
        <v>603730207</v>
      </c>
      <c r="Y1560">
        <v>49.5</v>
      </c>
      <c r="AA1560">
        <v>207.09</v>
      </c>
      <c r="AB1560">
        <v>0</v>
      </c>
      <c r="AC1560">
        <v>0</v>
      </c>
      <c r="AD1560">
        <v>0</v>
      </c>
      <c r="AE1560">
        <v>207.09</v>
      </c>
      <c r="AF1560">
        <v>0</v>
      </c>
      <c r="AG1560">
        <v>0</v>
      </c>
      <c r="AH1560">
        <v>0</v>
      </c>
      <c r="AI1560">
        <v>1</v>
      </c>
      <c r="AJ1560">
        <v>1</v>
      </c>
      <c r="AK1560">
        <v>1</v>
      </c>
      <c r="AL1560">
        <v>1</v>
      </c>
      <c r="AN1560">
        <v>0</v>
      </c>
      <c r="AO1560">
        <v>1</v>
      </c>
      <c r="AP1560">
        <v>0</v>
      </c>
      <c r="AQ1560">
        <v>0</v>
      </c>
      <c r="AR1560">
        <v>0</v>
      </c>
      <c r="AS1560" t="s">
        <v>3</v>
      </c>
      <c r="AT1560">
        <v>49.5</v>
      </c>
      <c r="AU1560" t="s">
        <v>3</v>
      </c>
      <c r="AV1560">
        <v>0</v>
      </c>
      <c r="AW1560">
        <v>2</v>
      </c>
      <c r="AX1560">
        <v>33038050</v>
      </c>
      <c r="AY1560">
        <v>1</v>
      </c>
      <c r="AZ1560">
        <v>0</v>
      </c>
      <c r="BA1560">
        <v>1482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CX1560">
        <f>Y1560*Source!I602</f>
        <v>1.8186300000000002</v>
      </c>
      <c r="CY1560">
        <f t="shared" si="231"/>
        <v>207.09</v>
      </c>
      <c r="CZ1560">
        <f t="shared" si="232"/>
        <v>207.09</v>
      </c>
      <c r="DA1560">
        <f t="shared" si="233"/>
        <v>1</v>
      </c>
      <c r="DB1560">
        <v>0</v>
      </c>
    </row>
    <row r="1561" spans="1:106" x14ac:dyDescent="0.2">
      <c r="A1561">
        <f>ROW(Source!A605)</f>
        <v>605</v>
      </c>
      <c r="B1561">
        <v>33034105</v>
      </c>
      <c r="C1561">
        <v>33038053</v>
      </c>
      <c r="D1561">
        <v>32505425</v>
      </c>
      <c r="E1561">
        <v>19</v>
      </c>
      <c r="F1561">
        <v>1</v>
      </c>
      <c r="G1561">
        <v>19</v>
      </c>
      <c r="H1561">
        <v>1</v>
      </c>
      <c r="I1561" t="s">
        <v>795</v>
      </c>
      <c r="J1561" t="s">
        <v>3</v>
      </c>
      <c r="K1561" t="s">
        <v>796</v>
      </c>
      <c r="L1561">
        <v>1191</v>
      </c>
      <c r="N1561">
        <v>1013</v>
      </c>
      <c r="O1561" t="s">
        <v>797</v>
      </c>
      <c r="P1561" t="s">
        <v>797</v>
      </c>
      <c r="Q1561">
        <v>1</v>
      </c>
      <c r="W1561">
        <v>0</v>
      </c>
      <c r="X1561">
        <v>476480486</v>
      </c>
      <c r="Y1561">
        <v>36.11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1</v>
      </c>
      <c r="AJ1561">
        <v>1</v>
      </c>
      <c r="AK1561">
        <v>1</v>
      </c>
      <c r="AL1561">
        <v>1</v>
      </c>
      <c r="AN1561">
        <v>0</v>
      </c>
      <c r="AO1561">
        <v>1</v>
      </c>
      <c r="AP1561">
        <v>0</v>
      </c>
      <c r="AQ1561">
        <v>0</v>
      </c>
      <c r="AR1561">
        <v>0</v>
      </c>
      <c r="AS1561" t="s">
        <v>3</v>
      </c>
      <c r="AT1561">
        <v>36.11</v>
      </c>
      <c r="AU1561" t="s">
        <v>3</v>
      </c>
      <c r="AV1561">
        <v>1</v>
      </c>
      <c r="AW1561">
        <v>2</v>
      </c>
      <c r="AX1561">
        <v>33038059</v>
      </c>
      <c r="AY1561">
        <v>1</v>
      </c>
      <c r="AZ1561">
        <v>0</v>
      </c>
      <c r="BA1561">
        <v>1483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CX1561">
        <f>Y1561*Source!I605</f>
        <v>3.8240489999999996</v>
      </c>
      <c r="CY1561">
        <f>AD1561</f>
        <v>0</v>
      </c>
      <c r="CZ1561">
        <f>AH1561</f>
        <v>0</v>
      </c>
      <c r="DA1561">
        <f>AL1561</f>
        <v>1</v>
      </c>
      <c r="DB1561">
        <v>0</v>
      </c>
    </row>
    <row r="1562" spans="1:106" x14ac:dyDescent="0.2">
      <c r="A1562">
        <f>ROW(Source!A605)</f>
        <v>605</v>
      </c>
      <c r="B1562">
        <v>33034105</v>
      </c>
      <c r="C1562">
        <v>33038053</v>
      </c>
      <c r="D1562">
        <v>32516754</v>
      </c>
      <c r="E1562">
        <v>1</v>
      </c>
      <c r="F1562">
        <v>1</v>
      </c>
      <c r="G1562">
        <v>19</v>
      </c>
      <c r="H1562">
        <v>2</v>
      </c>
      <c r="I1562" t="s">
        <v>798</v>
      </c>
      <c r="J1562" t="s">
        <v>799</v>
      </c>
      <c r="K1562" t="s">
        <v>800</v>
      </c>
      <c r="L1562">
        <v>1368</v>
      </c>
      <c r="N1562">
        <v>1011</v>
      </c>
      <c r="O1562" t="s">
        <v>801</v>
      </c>
      <c r="P1562" t="s">
        <v>801</v>
      </c>
      <c r="Q1562">
        <v>1</v>
      </c>
      <c r="W1562">
        <v>0</v>
      </c>
      <c r="X1562">
        <v>-1683917449</v>
      </c>
      <c r="Y1562">
        <v>21.91</v>
      </c>
      <c r="AA1562">
        <v>0</v>
      </c>
      <c r="AB1562">
        <v>70.98</v>
      </c>
      <c r="AC1562">
        <v>6.52</v>
      </c>
      <c r="AD1562">
        <v>0</v>
      </c>
      <c r="AE1562">
        <v>0</v>
      </c>
      <c r="AF1562">
        <v>70.98</v>
      </c>
      <c r="AG1562">
        <v>6.52</v>
      </c>
      <c r="AH1562">
        <v>0</v>
      </c>
      <c r="AI1562">
        <v>1</v>
      </c>
      <c r="AJ1562">
        <v>1</v>
      </c>
      <c r="AK1562">
        <v>1</v>
      </c>
      <c r="AL1562">
        <v>1</v>
      </c>
      <c r="AN1562">
        <v>0</v>
      </c>
      <c r="AO1562">
        <v>1</v>
      </c>
      <c r="AP1562">
        <v>0</v>
      </c>
      <c r="AQ1562">
        <v>0</v>
      </c>
      <c r="AR1562">
        <v>0</v>
      </c>
      <c r="AS1562" t="s">
        <v>3</v>
      </c>
      <c r="AT1562">
        <v>21.91</v>
      </c>
      <c r="AU1562" t="s">
        <v>3</v>
      </c>
      <c r="AV1562">
        <v>0</v>
      </c>
      <c r="AW1562">
        <v>2</v>
      </c>
      <c r="AX1562">
        <v>33038060</v>
      </c>
      <c r="AY1562">
        <v>1</v>
      </c>
      <c r="AZ1562">
        <v>0</v>
      </c>
      <c r="BA1562">
        <v>1484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CX1562">
        <f>Y1562*Source!I605</f>
        <v>2.3202689999999997</v>
      </c>
      <c r="CY1562">
        <f>AB1562</f>
        <v>70.98</v>
      </c>
      <c r="CZ1562">
        <f>AF1562</f>
        <v>70.98</v>
      </c>
      <c r="DA1562">
        <f>AJ1562</f>
        <v>1</v>
      </c>
      <c r="DB1562">
        <v>0</v>
      </c>
    </row>
    <row r="1563" spans="1:106" x14ac:dyDescent="0.2">
      <c r="A1563">
        <f>ROW(Source!A605)</f>
        <v>605</v>
      </c>
      <c r="B1563">
        <v>33034105</v>
      </c>
      <c r="C1563">
        <v>33038053</v>
      </c>
      <c r="D1563">
        <v>32518977</v>
      </c>
      <c r="E1563">
        <v>1</v>
      </c>
      <c r="F1563">
        <v>1</v>
      </c>
      <c r="G1563">
        <v>19</v>
      </c>
      <c r="H1563">
        <v>3</v>
      </c>
      <c r="I1563" t="s">
        <v>802</v>
      </c>
      <c r="J1563" t="s">
        <v>803</v>
      </c>
      <c r="K1563" t="s">
        <v>804</v>
      </c>
      <c r="L1563">
        <v>1348</v>
      </c>
      <c r="N1563">
        <v>1009</v>
      </c>
      <c r="O1563" t="s">
        <v>19</v>
      </c>
      <c r="P1563" t="s">
        <v>19</v>
      </c>
      <c r="Q1563">
        <v>1000</v>
      </c>
      <c r="W1563">
        <v>0</v>
      </c>
      <c r="X1563">
        <v>-1592467254</v>
      </c>
      <c r="Y1563">
        <v>0.03</v>
      </c>
      <c r="AA1563">
        <v>117442.26</v>
      </c>
      <c r="AB1563">
        <v>0</v>
      </c>
      <c r="AC1563">
        <v>0</v>
      </c>
      <c r="AD1563">
        <v>0</v>
      </c>
      <c r="AE1563">
        <v>117442.26</v>
      </c>
      <c r="AF1563">
        <v>0</v>
      </c>
      <c r="AG1563">
        <v>0</v>
      </c>
      <c r="AH1563">
        <v>0</v>
      </c>
      <c r="AI1563">
        <v>1</v>
      </c>
      <c r="AJ1563">
        <v>1</v>
      </c>
      <c r="AK1563">
        <v>1</v>
      </c>
      <c r="AL1563">
        <v>1</v>
      </c>
      <c r="AN1563">
        <v>0</v>
      </c>
      <c r="AO1563">
        <v>1</v>
      </c>
      <c r="AP1563">
        <v>0</v>
      </c>
      <c r="AQ1563">
        <v>0</v>
      </c>
      <c r="AR1563">
        <v>0</v>
      </c>
      <c r="AS1563" t="s">
        <v>3</v>
      </c>
      <c r="AT1563">
        <v>0.03</v>
      </c>
      <c r="AU1563" t="s">
        <v>3</v>
      </c>
      <c r="AV1563">
        <v>0</v>
      </c>
      <c r="AW1563">
        <v>2</v>
      </c>
      <c r="AX1563">
        <v>33038061</v>
      </c>
      <c r="AY1563">
        <v>1</v>
      </c>
      <c r="AZ1563">
        <v>0</v>
      </c>
      <c r="BA1563">
        <v>1485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CX1563">
        <f>Y1563*Source!I605</f>
        <v>3.1769999999999997E-3</v>
      </c>
      <c r="CY1563">
        <f>AA1563</f>
        <v>117442.26</v>
      </c>
      <c r="CZ1563">
        <f>AE1563</f>
        <v>117442.26</v>
      </c>
      <c r="DA1563">
        <f>AI1563</f>
        <v>1</v>
      </c>
      <c r="DB1563">
        <v>0</v>
      </c>
    </row>
    <row r="1564" spans="1:106" x14ac:dyDescent="0.2">
      <c r="A1564">
        <f>ROW(Source!A605)</f>
        <v>605</v>
      </c>
      <c r="B1564">
        <v>33034105</v>
      </c>
      <c r="C1564">
        <v>33038053</v>
      </c>
      <c r="D1564">
        <v>32520163</v>
      </c>
      <c r="E1564">
        <v>1</v>
      </c>
      <c r="F1564">
        <v>1</v>
      </c>
      <c r="G1564">
        <v>19</v>
      </c>
      <c r="H1564">
        <v>3</v>
      </c>
      <c r="I1564" t="s">
        <v>25</v>
      </c>
      <c r="J1564" t="s">
        <v>27</v>
      </c>
      <c r="K1564" t="s">
        <v>26</v>
      </c>
      <c r="L1564">
        <v>1348</v>
      </c>
      <c r="N1564">
        <v>1009</v>
      </c>
      <c r="O1564" t="s">
        <v>19</v>
      </c>
      <c r="P1564" t="s">
        <v>19</v>
      </c>
      <c r="Q1564">
        <v>1000</v>
      </c>
      <c r="W1564">
        <v>0</v>
      </c>
      <c r="X1564">
        <v>-1467733540</v>
      </c>
      <c r="Y1564">
        <v>1</v>
      </c>
      <c r="AA1564">
        <v>53410.15</v>
      </c>
      <c r="AB1564">
        <v>0</v>
      </c>
      <c r="AC1564">
        <v>0</v>
      </c>
      <c r="AD1564">
        <v>0</v>
      </c>
      <c r="AE1564">
        <v>53410.15</v>
      </c>
      <c r="AF1564">
        <v>0</v>
      </c>
      <c r="AG1564">
        <v>0</v>
      </c>
      <c r="AH1564">
        <v>0</v>
      </c>
      <c r="AI1564">
        <v>1</v>
      </c>
      <c r="AJ1564">
        <v>1</v>
      </c>
      <c r="AK1564">
        <v>1</v>
      </c>
      <c r="AL1564">
        <v>1</v>
      </c>
      <c r="AN1564">
        <v>0</v>
      </c>
      <c r="AO1564">
        <v>1</v>
      </c>
      <c r="AP1564">
        <v>0</v>
      </c>
      <c r="AQ1564">
        <v>0</v>
      </c>
      <c r="AR1564">
        <v>0</v>
      </c>
      <c r="AS1564" t="s">
        <v>3</v>
      </c>
      <c r="AT1564">
        <v>1</v>
      </c>
      <c r="AU1564" t="s">
        <v>3</v>
      </c>
      <c r="AV1564">
        <v>0</v>
      </c>
      <c r="AW1564">
        <v>2</v>
      </c>
      <c r="AX1564">
        <v>33038062</v>
      </c>
      <c r="AY1564">
        <v>1</v>
      </c>
      <c r="AZ1564">
        <v>0</v>
      </c>
      <c r="BA1564">
        <v>1486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CX1564">
        <f>Y1564*Source!I605</f>
        <v>0.10589999999999999</v>
      </c>
      <c r="CY1564">
        <f>AA1564</f>
        <v>53410.15</v>
      </c>
      <c r="CZ1564">
        <f>AE1564</f>
        <v>53410.15</v>
      </c>
      <c r="DA1564">
        <f>AI1564</f>
        <v>1</v>
      </c>
      <c r="DB1564">
        <v>0</v>
      </c>
    </row>
    <row r="1565" spans="1:106" x14ac:dyDescent="0.2">
      <c r="A1565">
        <f>ROW(Source!A605)</f>
        <v>605</v>
      </c>
      <c r="B1565">
        <v>33034105</v>
      </c>
      <c r="C1565">
        <v>33038053</v>
      </c>
      <c r="D1565">
        <v>32520163</v>
      </c>
      <c r="E1565">
        <v>1</v>
      </c>
      <c r="F1565">
        <v>1</v>
      </c>
      <c r="G1565">
        <v>19</v>
      </c>
      <c r="H1565">
        <v>3</v>
      </c>
      <c r="I1565" t="s">
        <v>25</v>
      </c>
      <c r="J1565" t="s">
        <v>27</v>
      </c>
      <c r="K1565" t="s">
        <v>26</v>
      </c>
      <c r="L1565">
        <v>1348</v>
      </c>
      <c r="N1565">
        <v>1009</v>
      </c>
      <c r="O1565" t="s">
        <v>19</v>
      </c>
      <c r="P1565" t="s">
        <v>19</v>
      </c>
      <c r="Q1565">
        <v>1000</v>
      </c>
      <c r="W1565">
        <v>0</v>
      </c>
      <c r="X1565">
        <v>-1467733540</v>
      </c>
      <c r="Y1565">
        <v>-1</v>
      </c>
      <c r="AA1565">
        <v>53410.15</v>
      </c>
      <c r="AB1565">
        <v>0</v>
      </c>
      <c r="AC1565">
        <v>0</v>
      </c>
      <c r="AD1565">
        <v>0</v>
      </c>
      <c r="AE1565">
        <v>53410.15</v>
      </c>
      <c r="AF1565">
        <v>0</v>
      </c>
      <c r="AG1565">
        <v>0</v>
      </c>
      <c r="AH1565">
        <v>0</v>
      </c>
      <c r="AI1565">
        <v>1</v>
      </c>
      <c r="AJ1565">
        <v>1</v>
      </c>
      <c r="AK1565">
        <v>1</v>
      </c>
      <c r="AL1565">
        <v>1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 t="s">
        <v>3</v>
      </c>
      <c r="AT1565">
        <v>-1</v>
      </c>
      <c r="AU1565" t="s">
        <v>3</v>
      </c>
      <c r="AV1565">
        <v>0</v>
      </c>
      <c r="AW1565">
        <v>1</v>
      </c>
      <c r="AX1565">
        <v>-1</v>
      </c>
      <c r="AY1565">
        <v>0</v>
      </c>
      <c r="AZ1565">
        <v>0</v>
      </c>
      <c r="BA1565" t="s">
        <v>3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CX1565">
        <f>Y1565*Source!I605</f>
        <v>-0.10589999999999999</v>
      </c>
      <c r="CY1565">
        <f>AA1565</f>
        <v>53410.15</v>
      </c>
      <c r="CZ1565">
        <f>AE1565</f>
        <v>53410.15</v>
      </c>
      <c r="DA1565">
        <f>AI1565</f>
        <v>1</v>
      </c>
      <c r="DB1565">
        <v>0</v>
      </c>
    </row>
    <row r="1566" spans="1:106" x14ac:dyDescent="0.2">
      <c r="A1566">
        <f>ROW(Source!A607)</f>
        <v>607</v>
      </c>
      <c r="B1566">
        <v>33034105</v>
      </c>
      <c r="C1566">
        <v>33038064</v>
      </c>
      <c r="D1566">
        <v>32505425</v>
      </c>
      <c r="E1566">
        <v>19</v>
      </c>
      <c r="F1566">
        <v>1</v>
      </c>
      <c r="G1566">
        <v>19</v>
      </c>
      <c r="H1566">
        <v>1</v>
      </c>
      <c r="I1566" t="s">
        <v>795</v>
      </c>
      <c r="J1566" t="s">
        <v>3</v>
      </c>
      <c r="K1566" t="s">
        <v>796</v>
      </c>
      <c r="L1566">
        <v>1191</v>
      </c>
      <c r="N1566">
        <v>1013</v>
      </c>
      <c r="O1566" t="s">
        <v>797</v>
      </c>
      <c r="P1566" t="s">
        <v>797</v>
      </c>
      <c r="Q1566">
        <v>1</v>
      </c>
      <c r="W1566">
        <v>0</v>
      </c>
      <c r="X1566">
        <v>476480486</v>
      </c>
      <c r="Y1566">
        <v>453.1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1</v>
      </c>
      <c r="AJ1566">
        <v>1</v>
      </c>
      <c r="AK1566">
        <v>1</v>
      </c>
      <c r="AL1566">
        <v>1</v>
      </c>
      <c r="AN1566">
        <v>0</v>
      </c>
      <c r="AO1566">
        <v>1</v>
      </c>
      <c r="AP1566">
        <v>0</v>
      </c>
      <c r="AQ1566">
        <v>0</v>
      </c>
      <c r="AR1566">
        <v>0</v>
      </c>
      <c r="AS1566" t="s">
        <v>3</v>
      </c>
      <c r="AT1566">
        <v>453.1</v>
      </c>
      <c r="AU1566" t="s">
        <v>3</v>
      </c>
      <c r="AV1566">
        <v>1</v>
      </c>
      <c r="AW1566">
        <v>2</v>
      </c>
      <c r="AX1566">
        <v>33038080</v>
      </c>
      <c r="AY1566">
        <v>1</v>
      </c>
      <c r="AZ1566">
        <v>0</v>
      </c>
      <c r="BA1566">
        <v>1487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CX1566">
        <f>Y1566*Source!I607</f>
        <v>6.5699500000000004</v>
      </c>
      <c r="CY1566">
        <f>AD1566</f>
        <v>0</v>
      </c>
      <c r="CZ1566">
        <f>AH1566</f>
        <v>0</v>
      </c>
      <c r="DA1566">
        <f>AL1566</f>
        <v>1</v>
      </c>
      <c r="DB1566">
        <v>0</v>
      </c>
    </row>
    <row r="1567" spans="1:106" x14ac:dyDescent="0.2">
      <c r="A1567">
        <f>ROW(Source!A607)</f>
        <v>607</v>
      </c>
      <c r="B1567">
        <v>33034105</v>
      </c>
      <c r="C1567">
        <v>33038064</v>
      </c>
      <c r="D1567">
        <v>32517073</v>
      </c>
      <c r="E1567">
        <v>1</v>
      </c>
      <c r="F1567">
        <v>1</v>
      </c>
      <c r="G1567">
        <v>19</v>
      </c>
      <c r="H1567">
        <v>2</v>
      </c>
      <c r="I1567" t="s">
        <v>805</v>
      </c>
      <c r="J1567" t="s">
        <v>806</v>
      </c>
      <c r="K1567" t="s">
        <v>807</v>
      </c>
      <c r="L1567">
        <v>1368</v>
      </c>
      <c r="N1567">
        <v>1011</v>
      </c>
      <c r="O1567" t="s">
        <v>801</v>
      </c>
      <c r="P1567" t="s">
        <v>801</v>
      </c>
      <c r="Q1567">
        <v>1</v>
      </c>
      <c r="W1567">
        <v>0</v>
      </c>
      <c r="X1567">
        <v>-865246060</v>
      </c>
      <c r="Y1567">
        <v>1.38</v>
      </c>
      <c r="AA1567">
        <v>0</v>
      </c>
      <c r="AB1567">
        <v>3.37</v>
      </c>
      <c r="AC1567">
        <v>0.85</v>
      </c>
      <c r="AD1567">
        <v>0</v>
      </c>
      <c r="AE1567">
        <v>0</v>
      </c>
      <c r="AF1567">
        <v>3.37</v>
      </c>
      <c r="AG1567">
        <v>0.85</v>
      </c>
      <c r="AH1567">
        <v>0</v>
      </c>
      <c r="AI1567">
        <v>1</v>
      </c>
      <c r="AJ1567">
        <v>1</v>
      </c>
      <c r="AK1567">
        <v>1</v>
      </c>
      <c r="AL1567">
        <v>1</v>
      </c>
      <c r="AN1567">
        <v>0</v>
      </c>
      <c r="AO1567">
        <v>1</v>
      </c>
      <c r="AP1567">
        <v>0</v>
      </c>
      <c r="AQ1567">
        <v>0</v>
      </c>
      <c r="AR1567">
        <v>0</v>
      </c>
      <c r="AS1567" t="s">
        <v>3</v>
      </c>
      <c r="AT1567">
        <v>1.38</v>
      </c>
      <c r="AU1567" t="s">
        <v>3</v>
      </c>
      <c r="AV1567">
        <v>0</v>
      </c>
      <c r="AW1567">
        <v>2</v>
      </c>
      <c r="AX1567">
        <v>33038081</v>
      </c>
      <c r="AY1567">
        <v>1</v>
      </c>
      <c r="AZ1567">
        <v>0</v>
      </c>
      <c r="BA1567">
        <v>1488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CX1567">
        <f>Y1567*Source!I607</f>
        <v>2.001E-2</v>
      </c>
      <c r="CY1567">
        <f>AB1567</f>
        <v>3.37</v>
      </c>
      <c r="CZ1567">
        <f>AF1567</f>
        <v>3.37</v>
      </c>
      <c r="DA1567">
        <f>AJ1567</f>
        <v>1</v>
      </c>
      <c r="DB1567">
        <v>0</v>
      </c>
    </row>
    <row r="1568" spans="1:106" x14ac:dyDescent="0.2">
      <c r="A1568">
        <f>ROW(Source!A607)</f>
        <v>607</v>
      </c>
      <c r="B1568">
        <v>33034105</v>
      </c>
      <c r="C1568">
        <v>33038064</v>
      </c>
      <c r="D1568">
        <v>32516433</v>
      </c>
      <c r="E1568">
        <v>1</v>
      </c>
      <c r="F1568">
        <v>1</v>
      </c>
      <c r="G1568">
        <v>19</v>
      </c>
      <c r="H1568">
        <v>2</v>
      </c>
      <c r="I1568" t="s">
        <v>808</v>
      </c>
      <c r="J1568" t="s">
        <v>809</v>
      </c>
      <c r="K1568" t="s">
        <v>810</v>
      </c>
      <c r="L1568">
        <v>1368</v>
      </c>
      <c r="N1568">
        <v>1011</v>
      </c>
      <c r="O1568" t="s">
        <v>801</v>
      </c>
      <c r="P1568" t="s">
        <v>801</v>
      </c>
      <c r="Q1568">
        <v>1</v>
      </c>
      <c r="W1568">
        <v>0</v>
      </c>
      <c r="X1568">
        <v>1483315828</v>
      </c>
      <c r="Y1568">
        <v>0.31</v>
      </c>
      <c r="AA1568">
        <v>0</v>
      </c>
      <c r="AB1568">
        <v>566.44000000000005</v>
      </c>
      <c r="AC1568">
        <v>281.27999999999997</v>
      </c>
      <c r="AD1568">
        <v>0</v>
      </c>
      <c r="AE1568">
        <v>0</v>
      </c>
      <c r="AF1568">
        <v>566.44000000000005</v>
      </c>
      <c r="AG1568">
        <v>281.27999999999997</v>
      </c>
      <c r="AH1568">
        <v>0</v>
      </c>
      <c r="AI1568">
        <v>1</v>
      </c>
      <c r="AJ1568">
        <v>1</v>
      </c>
      <c r="AK1568">
        <v>1</v>
      </c>
      <c r="AL1568">
        <v>1</v>
      </c>
      <c r="AN1568">
        <v>0</v>
      </c>
      <c r="AO1568">
        <v>1</v>
      </c>
      <c r="AP1568">
        <v>0</v>
      </c>
      <c r="AQ1568">
        <v>0</v>
      </c>
      <c r="AR1568">
        <v>0</v>
      </c>
      <c r="AS1568" t="s">
        <v>3</v>
      </c>
      <c r="AT1568">
        <v>0.31</v>
      </c>
      <c r="AU1568" t="s">
        <v>3</v>
      </c>
      <c r="AV1568">
        <v>0</v>
      </c>
      <c r="AW1568">
        <v>2</v>
      </c>
      <c r="AX1568">
        <v>33038082</v>
      </c>
      <c r="AY1568">
        <v>1</v>
      </c>
      <c r="AZ1568">
        <v>0</v>
      </c>
      <c r="BA1568">
        <v>1489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CX1568">
        <f>Y1568*Source!I607</f>
        <v>4.4949999999999999E-3</v>
      </c>
      <c r="CY1568">
        <f>AB1568</f>
        <v>566.44000000000005</v>
      </c>
      <c r="CZ1568">
        <f>AF1568</f>
        <v>566.44000000000005</v>
      </c>
      <c r="DA1568">
        <f>AJ1568</f>
        <v>1</v>
      </c>
      <c r="DB1568">
        <v>0</v>
      </c>
    </row>
    <row r="1569" spans="1:106" x14ac:dyDescent="0.2">
      <c r="A1569">
        <f>ROW(Source!A607)</f>
        <v>607</v>
      </c>
      <c r="B1569">
        <v>33034105</v>
      </c>
      <c r="C1569">
        <v>33038064</v>
      </c>
      <c r="D1569">
        <v>32516599</v>
      </c>
      <c r="E1569">
        <v>1</v>
      </c>
      <c r="F1569">
        <v>1</v>
      </c>
      <c r="G1569">
        <v>19</v>
      </c>
      <c r="H1569">
        <v>2</v>
      </c>
      <c r="I1569" t="s">
        <v>811</v>
      </c>
      <c r="J1569" t="s">
        <v>812</v>
      </c>
      <c r="K1569" t="s">
        <v>813</v>
      </c>
      <c r="L1569">
        <v>1368</v>
      </c>
      <c r="N1569">
        <v>1011</v>
      </c>
      <c r="O1569" t="s">
        <v>801</v>
      </c>
      <c r="P1569" t="s">
        <v>801</v>
      </c>
      <c r="Q1569">
        <v>1</v>
      </c>
      <c r="W1569">
        <v>0</v>
      </c>
      <c r="X1569">
        <v>47389749</v>
      </c>
      <c r="Y1569">
        <v>26.25</v>
      </c>
      <c r="AA1569">
        <v>0</v>
      </c>
      <c r="AB1569">
        <v>9.7100000000000009</v>
      </c>
      <c r="AC1569">
        <v>2.25</v>
      </c>
      <c r="AD1569">
        <v>0</v>
      </c>
      <c r="AE1569">
        <v>0</v>
      </c>
      <c r="AF1569">
        <v>9.7100000000000009</v>
      </c>
      <c r="AG1569">
        <v>2.25</v>
      </c>
      <c r="AH1569">
        <v>0</v>
      </c>
      <c r="AI1569">
        <v>1</v>
      </c>
      <c r="AJ1569">
        <v>1</v>
      </c>
      <c r="AK1569">
        <v>1</v>
      </c>
      <c r="AL1569">
        <v>1</v>
      </c>
      <c r="AN1569">
        <v>0</v>
      </c>
      <c r="AO1569">
        <v>1</v>
      </c>
      <c r="AP1569">
        <v>0</v>
      </c>
      <c r="AQ1569">
        <v>0</v>
      </c>
      <c r="AR1569">
        <v>0</v>
      </c>
      <c r="AS1569" t="s">
        <v>3</v>
      </c>
      <c r="AT1569">
        <v>26.25</v>
      </c>
      <c r="AU1569" t="s">
        <v>3</v>
      </c>
      <c r="AV1569">
        <v>0</v>
      </c>
      <c r="AW1569">
        <v>2</v>
      </c>
      <c r="AX1569">
        <v>33038083</v>
      </c>
      <c r="AY1569">
        <v>1</v>
      </c>
      <c r="AZ1569">
        <v>0</v>
      </c>
      <c r="BA1569">
        <v>1490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CX1569">
        <f>Y1569*Source!I607</f>
        <v>0.38062500000000005</v>
      </c>
      <c r="CY1569">
        <f>AB1569</f>
        <v>9.7100000000000009</v>
      </c>
      <c r="CZ1569">
        <f>AF1569</f>
        <v>9.7100000000000009</v>
      </c>
      <c r="DA1569">
        <f>AJ1569</f>
        <v>1</v>
      </c>
      <c r="DB1569">
        <v>0</v>
      </c>
    </row>
    <row r="1570" spans="1:106" x14ac:dyDescent="0.2">
      <c r="A1570">
        <f>ROW(Source!A607)</f>
        <v>607</v>
      </c>
      <c r="B1570">
        <v>33034105</v>
      </c>
      <c r="C1570">
        <v>33038064</v>
      </c>
      <c r="D1570">
        <v>32517836</v>
      </c>
      <c r="E1570">
        <v>1</v>
      </c>
      <c r="F1570">
        <v>1</v>
      </c>
      <c r="G1570">
        <v>19</v>
      </c>
      <c r="H1570">
        <v>3</v>
      </c>
      <c r="I1570" t="s">
        <v>814</v>
      </c>
      <c r="J1570" t="s">
        <v>815</v>
      </c>
      <c r="K1570" t="s">
        <v>816</v>
      </c>
      <c r="L1570">
        <v>1348</v>
      </c>
      <c r="N1570">
        <v>1009</v>
      </c>
      <c r="O1570" t="s">
        <v>19</v>
      </c>
      <c r="P1570" t="s">
        <v>19</v>
      </c>
      <c r="Q1570">
        <v>1000</v>
      </c>
      <c r="W1570">
        <v>0</v>
      </c>
      <c r="X1570">
        <v>1571432467</v>
      </c>
      <c r="Y1570">
        <v>0.04</v>
      </c>
      <c r="AA1570">
        <v>31493.279999999999</v>
      </c>
      <c r="AB1570">
        <v>0</v>
      </c>
      <c r="AC1570">
        <v>0</v>
      </c>
      <c r="AD1570">
        <v>0</v>
      </c>
      <c r="AE1570">
        <v>31493.279999999999</v>
      </c>
      <c r="AF1570">
        <v>0</v>
      </c>
      <c r="AG1570">
        <v>0</v>
      </c>
      <c r="AH1570">
        <v>0</v>
      </c>
      <c r="AI1570">
        <v>1</v>
      </c>
      <c r="AJ1570">
        <v>1</v>
      </c>
      <c r="AK1570">
        <v>1</v>
      </c>
      <c r="AL1570">
        <v>1</v>
      </c>
      <c r="AN1570">
        <v>0</v>
      </c>
      <c r="AO1570">
        <v>1</v>
      </c>
      <c r="AP1570">
        <v>0</v>
      </c>
      <c r="AQ1570">
        <v>0</v>
      </c>
      <c r="AR1570">
        <v>0</v>
      </c>
      <c r="AS1570" t="s">
        <v>3</v>
      </c>
      <c r="AT1570">
        <v>0.04</v>
      </c>
      <c r="AU1570" t="s">
        <v>3</v>
      </c>
      <c r="AV1570">
        <v>0</v>
      </c>
      <c r="AW1570">
        <v>2</v>
      </c>
      <c r="AX1570">
        <v>33038084</v>
      </c>
      <c r="AY1570">
        <v>1</v>
      </c>
      <c r="AZ1570">
        <v>0</v>
      </c>
      <c r="BA1570">
        <v>1491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CX1570">
        <f>Y1570*Source!I607</f>
        <v>5.8E-4</v>
      </c>
      <c r="CY1570">
        <f t="shared" ref="CY1570:CY1580" si="234">AA1570</f>
        <v>31493.279999999999</v>
      </c>
      <c r="CZ1570">
        <f t="shared" ref="CZ1570:CZ1580" si="235">AE1570</f>
        <v>31493.279999999999</v>
      </c>
      <c r="DA1570">
        <f t="shared" ref="DA1570:DA1580" si="236">AI1570</f>
        <v>1</v>
      </c>
      <c r="DB1570">
        <v>0</v>
      </c>
    </row>
    <row r="1571" spans="1:106" x14ac:dyDescent="0.2">
      <c r="A1571">
        <f>ROW(Source!A607)</f>
        <v>607</v>
      </c>
      <c r="B1571">
        <v>33034105</v>
      </c>
      <c r="C1571">
        <v>33038064</v>
      </c>
      <c r="D1571">
        <v>32518156</v>
      </c>
      <c r="E1571">
        <v>1</v>
      </c>
      <c r="F1571">
        <v>1</v>
      </c>
      <c r="G1571">
        <v>19</v>
      </c>
      <c r="H1571">
        <v>3</v>
      </c>
      <c r="I1571" t="s">
        <v>817</v>
      </c>
      <c r="J1571" t="s">
        <v>818</v>
      </c>
      <c r="K1571" t="s">
        <v>819</v>
      </c>
      <c r="L1571">
        <v>1348</v>
      </c>
      <c r="N1571">
        <v>1009</v>
      </c>
      <c r="O1571" t="s">
        <v>19</v>
      </c>
      <c r="P1571" t="s">
        <v>19</v>
      </c>
      <c r="Q1571">
        <v>1000</v>
      </c>
      <c r="W1571">
        <v>0</v>
      </c>
      <c r="X1571">
        <v>1574046373</v>
      </c>
      <c r="Y1571">
        <v>3.6999999999999998E-2</v>
      </c>
      <c r="AA1571">
        <v>45454.3</v>
      </c>
      <c r="AB1571">
        <v>0</v>
      </c>
      <c r="AC1571">
        <v>0</v>
      </c>
      <c r="AD1571">
        <v>0</v>
      </c>
      <c r="AE1571">
        <v>45454.3</v>
      </c>
      <c r="AF1571">
        <v>0</v>
      </c>
      <c r="AG1571">
        <v>0</v>
      </c>
      <c r="AH1571">
        <v>0</v>
      </c>
      <c r="AI1571">
        <v>1</v>
      </c>
      <c r="AJ1571">
        <v>1</v>
      </c>
      <c r="AK1571">
        <v>1</v>
      </c>
      <c r="AL1571">
        <v>1</v>
      </c>
      <c r="AN1571">
        <v>0</v>
      </c>
      <c r="AO1571">
        <v>1</v>
      </c>
      <c r="AP1571">
        <v>0</v>
      </c>
      <c r="AQ1571">
        <v>0</v>
      </c>
      <c r="AR1571">
        <v>0</v>
      </c>
      <c r="AS1571" t="s">
        <v>3</v>
      </c>
      <c r="AT1571">
        <v>3.6999999999999998E-2</v>
      </c>
      <c r="AU1571" t="s">
        <v>3</v>
      </c>
      <c r="AV1571">
        <v>0</v>
      </c>
      <c r="AW1571">
        <v>2</v>
      </c>
      <c r="AX1571">
        <v>33038085</v>
      </c>
      <c r="AY1571">
        <v>1</v>
      </c>
      <c r="AZ1571">
        <v>0</v>
      </c>
      <c r="BA1571">
        <v>1492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CX1571">
        <f>Y1571*Source!I607</f>
        <v>5.3649999999999998E-4</v>
      </c>
      <c r="CY1571">
        <f t="shared" si="234"/>
        <v>45454.3</v>
      </c>
      <c r="CZ1571">
        <f t="shared" si="235"/>
        <v>45454.3</v>
      </c>
      <c r="DA1571">
        <f t="shared" si="236"/>
        <v>1</v>
      </c>
      <c r="DB1571">
        <v>0</v>
      </c>
    </row>
    <row r="1572" spans="1:106" x14ac:dyDescent="0.2">
      <c r="A1572">
        <f>ROW(Source!A607)</f>
        <v>607</v>
      </c>
      <c r="B1572">
        <v>33034105</v>
      </c>
      <c r="C1572">
        <v>33038064</v>
      </c>
      <c r="D1572">
        <v>32518894</v>
      </c>
      <c r="E1572">
        <v>1</v>
      </c>
      <c r="F1572">
        <v>1</v>
      </c>
      <c r="G1572">
        <v>19</v>
      </c>
      <c r="H1572">
        <v>3</v>
      </c>
      <c r="I1572" t="s">
        <v>820</v>
      </c>
      <c r="J1572" t="s">
        <v>821</v>
      </c>
      <c r="K1572" t="s">
        <v>822</v>
      </c>
      <c r="L1572">
        <v>1327</v>
      </c>
      <c r="N1572">
        <v>1005</v>
      </c>
      <c r="O1572" t="s">
        <v>823</v>
      </c>
      <c r="P1572" t="s">
        <v>823</v>
      </c>
      <c r="Q1572">
        <v>1</v>
      </c>
      <c r="W1572">
        <v>0</v>
      </c>
      <c r="X1572">
        <v>-1132375348</v>
      </c>
      <c r="Y1572">
        <v>5.6</v>
      </c>
      <c r="AA1572">
        <v>63.78</v>
      </c>
      <c r="AB1572">
        <v>0</v>
      </c>
      <c r="AC1572">
        <v>0</v>
      </c>
      <c r="AD1572">
        <v>0</v>
      </c>
      <c r="AE1572">
        <v>63.78</v>
      </c>
      <c r="AF1572">
        <v>0</v>
      </c>
      <c r="AG1572">
        <v>0</v>
      </c>
      <c r="AH1572">
        <v>0</v>
      </c>
      <c r="AI1572">
        <v>1</v>
      </c>
      <c r="AJ1572">
        <v>1</v>
      </c>
      <c r="AK1572">
        <v>1</v>
      </c>
      <c r="AL1572">
        <v>1</v>
      </c>
      <c r="AN1572">
        <v>0</v>
      </c>
      <c r="AO1572">
        <v>1</v>
      </c>
      <c r="AP1572">
        <v>0</v>
      </c>
      <c r="AQ1572">
        <v>0</v>
      </c>
      <c r="AR1572">
        <v>0</v>
      </c>
      <c r="AS1572" t="s">
        <v>3</v>
      </c>
      <c r="AT1572">
        <v>5.6</v>
      </c>
      <c r="AU1572" t="s">
        <v>3</v>
      </c>
      <c r="AV1572">
        <v>0</v>
      </c>
      <c r="AW1572">
        <v>2</v>
      </c>
      <c r="AX1572">
        <v>33038087</v>
      </c>
      <c r="AY1572">
        <v>1</v>
      </c>
      <c r="AZ1572">
        <v>0</v>
      </c>
      <c r="BA1572">
        <v>1493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CX1572">
        <f>Y1572*Source!I607</f>
        <v>8.1199999999999994E-2</v>
      </c>
      <c r="CY1572">
        <f t="shared" si="234"/>
        <v>63.78</v>
      </c>
      <c r="CZ1572">
        <f t="shared" si="235"/>
        <v>63.78</v>
      </c>
      <c r="DA1572">
        <f t="shared" si="236"/>
        <v>1</v>
      </c>
      <c r="DB1572">
        <v>0</v>
      </c>
    </row>
    <row r="1573" spans="1:106" x14ac:dyDescent="0.2">
      <c r="A1573">
        <f>ROW(Source!A607)</f>
        <v>607</v>
      </c>
      <c r="B1573">
        <v>33034105</v>
      </c>
      <c r="C1573">
        <v>33038064</v>
      </c>
      <c r="D1573">
        <v>32517311</v>
      </c>
      <c r="E1573">
        <v>1</v>
      </c>
      <c r="F1573">
        <v>1</v>
      </c>
      <c r="G1573">
        <v>19</v>
      </c>
      <c r="H1573">
        <v>3</v>
      </c>
      <c r="I1573" t="s">
        <v>824</v>
      </c>
      <c r="J1573" t="s">
        <v>825</v>
      </c>
      <c r="K1573" t="s">
        <v>826</v>
      </c>
      <c r="L1573">
        <v>1348</v>
      </c>
      <c r="N1573">
        <v>1009</v>
      </c>
      <c r="O1573" t="s">
        <v>19</v>
      </c>
      <c r="P1573" t="s">
        <v>19</v>
      </c>
      <c r="Q1573">
        <v>1000</v>
      </c>
      <c r="W1573">
        <v>0</v>
      </c>
      <c r="X1573">
        <v>1471527661</v>
      </c>
      <c r="Y1573">
        <v>0.05</v>
      </c>
      <c r="AA1573">
        <v>4752.91</v>
      </c>
      <c r="AB1573">
        <v>0</v>
      </c>
      <c r="AC1573">
        <v>0</v>
      </c>
      <c r="AD1573">
        <v>0</v>
      </c>
      <c r="AE1573">
        <v>4752.91</v>
      </c>
      <c r="AF1573">
        <v>0</v>
      </c>
      <c r="AG1573">
        <v>0</v>
      </c>
      <c r="AH1573">
        <v>0</v>
      </c>
      <c r="AI1573">
        <v>1</v>
      </c>
      <c r="AJ1573">
        <v>1</v>
      </c>
      <c r="AK1573">
        <v>1</v>
      </c>
      <c r="AL1573">
        <v>1</v>
      </c>
      <c r="AN1573">
        <v>0</v>
      </c>
      <c r="AO1573">
        <v>1</v>
      </c>
      <c r="AP1573">
        <v>0</v>
      </c>
      <c r="AQ1573">
        <v>0</v>
      </c>
      <c r="AR1573">
        <v>0</v>
      </c>
      <c r="AS1573" t="s">
        <v>3</v>
      </c>
      <c r="AT1573">
        <v>0.05</v>
      </c>
      <c r="AU1573" t="s">
        <v>3</v>
      </c>
      <c r="AV1573">
        <v>0</v>
      </c>
      <c r="AW1573">
        <v>2</v>
      </c>
      <c r="AX1573">
        <v>33038086</v>
      </c>
      <c r="AY1573">
        <v>1</v>
      </c>
      <c r="AZ1573">
        <v>0</v>
      </c>
      <c r="BA1573">
        <v>1494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CX1573">
        <f>Y1573*Source!I607</f>
        <v>7.2500000000000006E-4</v>
      </c>
      <c r="CY1573">
        <f t="shared" si="234"/>
        <v>4752.91</v>
      </c>
      <c r="CZ1573">
        <f t="shared" si="235"/>
        <v>4752.91</v>
      </c>
      <c r="DA1573">
        <f t="shared" si="236"/>
        <v>1</v>
      </c>
      <c r="DB1573">
        <v>0</v>
      </c>
    </row>
    <row r="1574" spans="1:106" x14ac:dyDescent="0.2">
      <c r="A1574">
        <f>ROW(Source!A607)</f>
        <v>607</v>
      </c>
      <c r="B1574">
        <v>33034105</v>
      </c>
      <c r="C1574">
        <v>33038064</v>
      </c>
      <c r="D1574">
        <v>32519061</v>
      </c>
      <c r="E1574">
        <v>1</v>
      </c>
      <c r="F1574">
        <v>1</v>
      </c>
      <c r="G1574">
        <v>19</v>
      </c>
      <c r="H1574">
        <v>3</v>
      </c>
      <c r="I1574" t="s">
        <v>827</v>
      </c>
      <c r="J1574" t="s">
        <v>828</v>
      </c>
      <c r="K1574" t="s">
        <v>829</v>
      </c>
      <c r="L1574">
        <v>1339</v>
      </c>
      <c r="N1574">
        <v>1007</v>
      </c>
      <c r="O1574" t="s">
        <v>830</v>
      </c>
      <c r="P1574" t="s">
        <v>830</v>
      </c>
      <c r="Q1574">
        <v>1</v>
      </c>
      <c r="W1574">
        <v>0</v>
      </c>
      <c r="X1574">
        <v>1653821073</v>
      </c>
      <c r="Y1574">
        <v>1.75</v>
      </c>
      <c r="AA1574">
        <v>29.98</v>
      </c>
      <c r="AB1574">
        <v>0</v>
      </c>
      <c r="AC1574">
        <v>0</v>
      </c>
      <c r="AD1574">
        <v>0</v>
      </c>
      <c r="AE1574">
        <v>29.98</v>
      </c>
      <c r="AF1574">
        <v>0</v>
      </c>
      <c r="AG1574">
        <v>0</v>
      </c>
      <c r="AH1574">
        <v>0</v>
      </c>
      <c r="AI1574">
        <v>1</v>
      </c>
      <c r="AJ1574">
        <v>1</v>
      </c>
      <c r="AK1574">
        <v>1</v>
      </c>
      <c r="AL1574">
        <v>1</v>
      </c>
      <c r="AN1574">
        <v>0</v>
      </c>
      <c r="AO1574">
        <v>1</v>
      </c>
      <c r="AP1574">
        <v>0</v>
      </c>
      <c r="AQ1574">
        <v>0</v>
      </c>
      <c r="AR1574">
        <v>0</v>
      </c>
      <c r="AS1574" t="s">
        <v>3</v>
      </c>
      <c r="AT1574">
        <v>1.75</v>
      </c>
      <c r="AU1574" t="s">
        <v>3</v>
      </c>
      <c r="AV1574">
        <v>0</v>
      </c>
      <c r="AW1574">
        <v>2</v>
      </c>
      <c r="AX1574">
        <v>33038088</v>
      </c>
      <c r="AY1574">
        <v>1</v>
      </c>
      <c r="AZ1574">
        <v>0</v>
      </c>
      <c r="BA1574">
        <v>1495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CX1574">
        <f>Y1574*Source!I607</f>
        <v>2.5375000000000002E-2</v>
      </c>
      <c r="CY1574">
        <f t="shared" si="234"/>
        <v>29.98</v>
      </c>
      <c r="CZ1574">
        <f t="shared" si="235"/>
        <v>29.98</v>
      </c>
      <c r="DA1574">
        <f t="shared" si="236"/>
        <v>1</v>
      </c>
      <c r="DB1574">
        <v>0</v>
      </c>
    </row>
    <row r="1575" spans="1:106" x14ac:dyDescent="0.2">
      <c r="A1575">
        <f>ROW(Source!A607)</f>
        <v>607</v>
      </c>
      <c r="B1575">
        <v>33034105</v>
      </c>
      <c r="C1575">
        <v>33038064</v>
      </c>
      <c r="D1575">
        <v>32517740</v>
      </c>
      <c r="E1575">
        <v>1</v>
      </c>
      <c r="F1575">
        <v>1</v>
      </c>
      <c r="G1575">
        <v>19</v>
      </c>
      <c r="H1575">
        <v>3</v>
      </c>
      <c r="I1575" t="s">
        <v>831</v>
      </c>
      <c r="J1575" t="s">
        <v>832</v>
      </c>
      <c r="K1575" t="s">
        <v>833</v>
      </c>
      <c r="L1575">
        <v>1339</v>
      </c>
      <c r="N1575">
        <v>1007</v>
      </c>
      <c r="O1575" t="s">
        <v>830</v>
      </c>
      <c r="P1575" t="s">
        <v>830</v>
      </c>
      <c r="Q1575">
        <v>1</v>
      </c>
      <c r="W1575">
        <v>0</v>
      </c>
      <c r="X1575">
        <v>-86784973</v>
      </c>
      <c r="Y1575">
        <v>0.08</v>
      </c>
      <c r="AA1575">
        <v>4993.7</v>
      </c>
      <c r="AB1575">
        <v>0</v>
      </c>
      <c r="AC1575">
        <v>0</v>
      </c>
      <c r="AD1575">
        <v>0</v>
      </c>
      <c r="AE1575">
        <v>4993.7</v>
      </c>
      <c r="AF1575">
        <v>0</v>
      </c>
      <c r="AG1575">
        <v>0</v>
      </c>
      <c r="AH1575">
        <v>0</v>
      </c>
      <c r="AI1575">
        <v>1</v>
      </c>
      <c r="AJ1575">
        <v>1</v>
      </c>
      <c r="AK1575">
        <v>1</v>
      </c>
      <c r="AL1575">
        <v>1</v>
      </c>
      <c r="AN1575">
        <v>0</v>
      </c>
      <c r="AO1575">
        <v>1</v>
      </c>
      <c r="AP1575">
        <v>0</v>
      </c>
      <c r="AQ1575">
        <v>0</v>
      </c>
      <c r="AR1575">
        <v>0</v>
      </c>
      <c r="AS1575" t="s">
        <v>3</v>
      </c>
      <c r="AT1575">
        <v>0.08</v>
      </c>
      <c r="AU1575" t="s">
        <v>3</v>
      </c>
      <c r="AV1575">
        <v>0</v>
      </c>
      <c r="AW1575">
        <v>2</v>
      </c>
      <c r="AX1575">
        <v>33038089</v>
      </c>
      <c r="AY1575">
        <v>1</v>
      </c>
      <c r="AZ1575">
        <v>0</v>
      </c>
      <c r="BA1575">
        <v>1496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CX1575">
        <f>Y1575*Source!I607</f>
        <v>1.16E-3</v>
      </c>
      <c r="CY1575">
        <f t="shared" si="234"/>
        <v>4993.7</v>
      </c>
      <c r="CZ1575">
        <f t="shared" si="235"/>
        <v>4993.7</v>
      </c>
      <c r="DA1575">
        <f t="shared" si="236"/>
        <v>1</v>
      </c>
      <c r="DB1575">
        <v>0</v>
      </c>
    </row>
    <row r="1576" spans="1:106" x14ac:dyDescent="0.2">
      <c r="A1576">
        <f>ROW(Source!A607)</f>
        <v>607</v>
      </c>
      <c r="B1576">
        <v>33034105</v>
      </c>
      <c r="C1576">
        <v>33038064</v>
      </c>
      <c r="D1576">
        <v>32517729</v>
      </c>
      <c r="E1576">
        <v>1</v>
      </c>
      <c r="F1576">
        <v>1</v>
      </c>
      <c r="G1576">
        <v>19</v>
      </c>
      <c r="H1576">
        <v>3</v>
      </c>
      <c r="I1576" t="s">
        <v>834</v>
      </c>
      <c r="J1576" t="s">
        <v>835</v>
      </c>
      <c r="K1576" t="s">
        <v>836</v>
      </c>
      <c r="L1576">
        <v>1339</v>
      </c>
      <c r="N1576">
        <v>1007</v>
      </c>
      <c r="O1576" t="s">
        <v>830</v>
      </c>
      <c r="P1576" t="s">
        <v>830</v>
      </c>
      <c r="Q1576">
        <v>1</v>
      </c>
      <c r="W1576">
        <v>0</v>
      </c>
      <c r="X1576">
        <v>-36459073</v>
      </c>
      <c r="Y1576">
        <v>0.69</v>
      </c>
      <c r="AA1576">
        <v>3762.19</v>
      </c>
      <c r="AB1576">
        <v>0</v>
      </c>
      <c r="AC1576">
        <v>0</v>
      </c>
      <c r="AD1576">
        <v>0</v>
      </c>
      <c r="AE1576">
        <v>3762.19</v>
      </c>
      <c r="AF1576">
        <v>0</v>
      </c>
      <c r="AG1576">
        <v>0</v>
      </c>
      <c r="AH1576">
        <v>0</v>
      </c>
      <c r="AI1576">
        <v>1</v>
      </c>
      <c r="AJ1576">
        <v>1</v>
      </c>
      <c r="AK1576">
        <v>1</v>
      </c>
      <c r="AL1576">
        <v>1</v>
      </c>
      <c r="AN1576">
        <v>0</v>
      </c>
      <c r="AO1576">
        <v>1</v>
      </c>
      <c r="AP1576">
        <v>0</v>
      </c>
      <c r="AQ1576">
        <v>0</v>
      </c>
      <c r="AR1576">
        <v>0</v>
      </c>
      <c r="AS1576" t="s">
        <v>3</v>
      </c>
      <c r="AT1576">
        <v>0.69</v>
      </c>
      <c r="AU1576" t="s">
        <v>3</v>
      </c>
      <c r="AV1576">
        <v>0</v>
      </c>
      <c r="AW1576">
        <v>2</v>
      </c>
      <c r="AX1576">
        <v>33038090</v>
      </c>
      <c r="AY1576">
        <v>1</v>
      </c>
      <c r="AZ1576">
        <v>0</v>
      </c>
      <c r="BA1576">
        <v>1497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CX1576">
        <f>Y1576*Source!I607</f>
        <v>1.0005E-2</v>
      </c>
      <c r="CY1576">
        <f t="shared" si="234"/>
        <v>3762.19</v>
      </c>
      <c r="CZ1576">
        <f t="shared" si="235"/>
        <v>3762.19</v>
      </c>
      <c r="DA1576">
        <f t="shared" si="236"/>
        <v>1</v>
      </c>
      <c r="DB1576">
        <v>0</v>
      </c>
    </row>
    <row r="1577" spans="1:106" x14ac:dyDescent="0.2">
      <c r="A1577">
        <f>ROW(Source!A607)</f>
        <v>607</v>
      </c>
      <c r="B1577">
        <v>33034105</v>
      </c>
      <c r="C1577">
        <v>33038064</v>
      </c>
      <c r="D1577">
        <v>32517783</v>
      </c>
      <c r="E1577">
        <v>1</v>
      </c>
      <c r="F1577">
        <v>1</v>
      </c>
      <c r="G1577">
        <v>19</v>
      </c>
      <c r="H1577">
        <v>3</v>
      </c>
      <c r="I1577" t="s">
        <v>837</v>
      </c>
      <c r="J1577" t="s">
        <v>838</v>
      </c>
      <c r="K1577" t="s">
        <v>839</v>
      </c>
      <c r="L1577">
        <v>1339</v>
      </c>
      <c r="N1577">
        <v>1007</v>
      </c>
      <c r="O1577" t="s">
        <v>830</v>
      </c>
      <c r="P1577" t="s">
        <v>830</v>
      </c>
      <c r="Q1577">
        <v>1</v>
      </c>
      <c r="W1577">
        <v>0</v>
      </c>
      <c r="X1577">
        <v>-1282603236</v>
      </c>
      <c r="Y1577">
        <v>0.2</v>
      </c>
      <c r="AA1577">
        <v>5631.96</v>
      </c>
      <c r="AB1577">
        <v>0</v>
      </c>
      <c r="AC1577">
        <v>0</v>
      </c>
      <c r="AD1577">
        <v>0</v>
      </c>
      <c r="AE1577">
        <v>5631.96</v>
      </c>
      <c r="AF1577">
        <v>0</v>
      </c>
      <c r="AG1577">
        <v>0</v>
      </c>
      <c r="AH1577">
        <v>0</v>
      </c>
      <c r="AI1577">
        <v>1</v>
      </c>
      <c r="AJ1577">
        <v>1</v>
      </c>
      <c r="AK1577">
        <v>1</v>
      </c>
      <c r="AL1577">
        <v>1</v>
      </c>
      <c r="AN1577">
        <v>0</v>
      </c>
      <c r="AO1577">
        <v>1</v>
      </c>
      <c r="AP1577">
        <v>0</v>
      </c>
      <c r="AQ1577">
        <v>0</v>
      </c>
      <c r="AR1577">
        <v>0</v>
      </c>
      <c r="AS1577" t="s">
        <v>3</v>
      </c>
      <c r="AT1577">
        <v>0.2</v>
      </c>
      <c r="AU1577" t="s">
        <v>3</v>
      </c>
      <c r="AV1577">
        <v>0</v>
      </c>
      <c r="AW1577">
        <v>2</v>
      </c>
      <c r="AX1577">
        <v>33038091</v>
      </c>
      <c r="AY1577">
        <v>1</v>
      </c>
      <c r="AZ1577">
        <v>0</v>
      </c>
      <c r="BA1577">
        <v>1498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CX1577">
        <f>Y1577*Source!I607</f>
        <v>2.9000000000000002E-3</v>
      </c>
      <c r="CY1577">
        <f t="shared" si="234"/>
        <v>5631.96</v>
      </c>
      <c r="CZ1577">
        <f t="shared" si="235"/>
        <v>5631.96</v>
      </c>
      <c r="DA1577">
        <f t="shared" si="236"/>
        <v>1</v>
      </c>
      <c r="DB1577">
        <v>0</v>
      </c>
    </row>
    <row r="1578" spans="1:106" x14ac:dyDescent="0.2">
      <c r="A1578">
        <f>ROW(Source!A607)</f>
        <v>607</v>
      </c>
      <c r="B1578">
        <v>33034105</v>
      </c>
      <c r="C1578">
        <v>33038064</v>
      </c>
      <c r="D1578">
        <v>32517784</v>
      </c>
      <c r="E1578">
        <v>1</v>
      </c>
      <c r="F1578">
        <v>1</v>
      </c>
      <c r="G1578">
        <v>19</v>
      </c>
      <c r="H1578">
        <v>3</v>
      </c>
      <c r="I1578" t="s">
        <v>840</v>
      </c>
      <c r="J1578" t="s">
        <v>841</v>
      </c>
      <c r="K1578" t="s">
        <v>842</v>
      </c>
      <c r="L1578">
        <v>1339</v>
      </c>
      <c r="N1578">
        <v>1007</v>
      </c>
      <c r="O1578" t="s">
        <v>830</v>
      </c>
      <c r="P1578" t="s">
        <v>830</v>
      </c>
      <c r="Q1578">
        <v>1</v>
      </c>
      <c r="W1578">
        <v>0</v>
      </c>
      <c r="X1578">
        <v>966492149</v>
      </c>
      <c r="Y1578">
        <v>0.69</v>
      </c>
      <c r="AA1578">
        <v>5631.96</v>
      </c>
      <c r="AB1578">
        <v>0</v>
      </c>
      <c r="AC1578">
        <v>0</v>
      </c>
      <c r="AD1578">
        <v>0</v>
      </c>
      <c r="AE1578">
        <v>5631.96</v>
      </c>
      <c r="AF1578">
        <v>0</v>
      </c>
      <c r="AG1578">
        <v>0</v>
      </c>
      <c r="AH1578">
        <v>0</v>
      </c>
      <c r="AI1578">
        <v>1</v>
      </c>
      <c r="AJ1578">
        <v>1</v>
      </c>
      <c r="AK1578">
        <v>1</v>
      </c>
      <c r="AL1578">
        <v>1</v>
      </c>
      <c r="AN1578">
        <v>0</v>
      </c>
      <c r="AO1578">
        <v>1</v>
      </c>
      <c r="AP1578">
        <v>0</v>
      </c>
      <c r="AQ1578">
        <v>0</v>
      </c>
      <c r="AR1578">
        <v>0</v>
      </c>
      <c r="AS1578" t="s">
        <v>3</v>
      </c>
      <c r="AT1578">
        <v>0.69</v>
      </c>
      <c r="AU1578" t="s">
        <v>3</v>
      </c>
      <c r="AV1578">
        <v>0</v>
      </c>
      <c r="AW1578">
        <v>2</v>
      </c>
      <c r="AX1578">
        <v>33038092</v>
      </c>
      <c r="AY1578">
        <v>1</v>
      </c>
      <c r="AZ1578">
        <v>0</v>
      </c>
      <c r="BA1578">
        <v>1499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CX1578">
        <f>Y1578*Source!I607</f>
        <v>1.0005E-2</v>
      </c>
      <c r="CY1578">
        <f t="shared" si="234"/>
        <v>5631.96</v>
      </c>
      <c r="CZ1578">
        <f t="shared" si="235"/>
        <v>5631.96</v>
      </c>
      <c r="DA1578">
        <f t="shared" si="236"/>
        <v>1</v>
      </c>
      <c r="DB1578">
        <v>0</v>
      </c>
    </row>
    <row r="1579" spans="1:106" x14ac:dyDescent="0.2">
      <c r="A1579">
        <f>ROW(Source!A607)</f>
        <v>607</v>
      </c>
      <c r="B1579">
        <v>33034105</v>
      </c>
      <c r="C1579">
        <v>33038064</v>
      </c>
      <c r="D1579">
        <v>32519911</v>
      </c>
      <c r="E1579">
        <v>1</v>
      </c>
      <c r="F1579">
        <v>1</v>
      </c>
      <c r="G1579">
        <v>19</v>
      </c>
      <c r="H1579">
        <v>3</v>
      </c>
      <c r="I1579" t="s">
        <v>843</v>
      </c>
      <c r="J1579" t="s">
        <v>844</v>
      </c>
      <c r="K1579" t="s">
        <v>845</v>
      </c>
      <c r="L1579">
        <v>1339</v>
      </c>
      <c r="N1579">
        <v>1007</v>
      </c>
      <c r="O1579" t="s">
        <v>830</v>
      </c>
      <c r="P1579" t="s">
        <v>830</v>
      </c>
      <c r="Q1579">
        <v>1</v>
      </c>
      <c r="W1579">
        <v>0</v>
      </c>
      <c r="X1579">
        <v>-1613524913</v>
      </c>
      <c r="Y1579">
        <v>102</v>
      </c>
      <c r="AA1579">
        <v>3195.93</v>
      </c>
      <c r="AB1579">
        <v>0</v>
      </c>
      <c r="AC1579">
        <v>0</v>
      </c>
      <c r="AD1579">
        <v>0</v>
      </c>
      <c r="AE1579">
        <v>3195.93</v>
      </c>
      <c r="AF1579">
        <v>0</v>
      </c>
      <c r="AG1579">
        <v>0</v>
      </c>
      <c r="AH1579">
        <v>0</v>
      </c>
      <c r="AI1579">
        <v>1</v>
      </c>
      <c r="AJ1579">
        <v>1</v>
      </c>
      <c r="AK1579">
        <v>1</v>
      </c>
      <c r="AL1579">
        <v>1</v>
      </c>
      <c r="AN1579">
        <v>0</v>
      </c>
      <c r="AO1579">
        <v>1</v>
      </c>
      <c r="AP1579">
        <v>0</v>
      </c>
      <c r="AQ1579">
        <v>0</v>
      </c>
      <c r="AR1579">
        <v>0</v>
      </c>
      <c r="AS1579" t="s">
        <v>3</v>
      </c>
      <c r="AT1579">
        <v>102</v>
      </c>
      <c r="AU1579" t="s">
        <v>3</v>
      </c>
      <c r="AV1579">
        <v>0</v>
      </c>
      <c r="AW1579">
        <v>2</v>
      </c>
      <c r="AX1579">
        <v>33038093</v>
      </c>
      <c r="AY1579">
        <v>1</v>
      </c>
      <c r="AZ1579">
        <v>0</v>
      </c>
      <c r="BA1579">
        <v>1500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CX1579">
        <f>Y1579*Source!I607</f>
        <v>1.4790000000000001</v>
      </c>
      <c r="CY1579">
        <f t="shared" si="234"/>
        <v>3195.93</v>
      </c>
      <c r="CZ1579">
        <f t="shared" si="235"/>
        <v>3195.93</v>
      </c>
      <c r="DA1579">
        <f t="shared" si="236"/>
        <v>1</v>
      </c>
      <c r="DB1579">
        <v>0</v>
      </c>
    </row>
    <row r="1580" spans="1:106" x14ac:dyDescent="0.2">
      <c r="A1580">
        <f>ROW(Source!A607)</f>
        <v>607</v>
      </c>
      <c r="B1580">
        <v>33034105</v>
      </c>
      <c r="C1580">
        <v>33038064</v>
      </c>
      <c r="D1580">
        <v>32521663</v>
      </c>
      <c r="E1580">
        <v>1</v>
      </c>
      <c r="F1580">
        <v>1</v>
      </c>
      <c r="G1580">
        <v>19</v>
      </c>
      <c r="H1580">
        <v>3</v>
      </c>
      <c r="I1580" t="s">
        <v>846</v>
      </c>
      <c r="J1580" t="s">
        <v>847</v>
      </c>
      <c r="K1580" t="s">
        <v>848</v>
      </c>
      <c r="L1580">
        <v>1327</v>
      </c>
      <c r="N1580">
        <v>1005</v>
      </c>
      <c r="O1580" t="s">
        <v>823</v>
      </c>
      <c r="P1580" t="s">
        <v>823</v>
      </c>
      <c r="Q1580">
        <v>1</v>
      </c>
      <c r="W1580">
        <v>0</v>
      </c>
      <c r="X1580">
        <v>603730207</v>
      </c>
      <c r="Y1580">
        <v>49.5</v>
      </c>
      <c r="AA1580">
        <v>207.09</v>
      </c>
      <c r="AB1580">
        <v>0</v>
      </c>
      <c r="AC1580">
        <v>0</v>
      </c>
      <c r="AD1580">
        <v>0</v>
      </c>
      <c r="AE1580">
        <v>207.09</v>
      </c>
      <c r="AF1580">
        <v>0</v>
      </c>
      <c r="AG1580">
        <v>0</v>
      </c>
      <c r="AH1580">
        <v>0</v>
      </c>
      <c r="AI1580">
        <v>1</v>
      </c>
      <c r="AJ1580">
        <v>1</v>
      </c>
      <c r="AK1580">
        <v>1</v>
      </c>
      <c r="AL1580">
        <v>1</v>
      </c>
      <c r="AN1580">
        <v>0</v>
      </c>
      <c r="AO1580">
        <v>1</v>
      </c>
      <c r="AP1580">
        <v>0</v>
      </c>
      <c r="AQ1580">
        <v>0</v>
      </c>
      <c r="AR1580">
        <v>0</v>
      </c>
      <c r="AS1580" t="s">
        <v>3</v>
      </c>
      <c r="AT1580">
        <v>49.5</v>
      </c>
      <c r="AU1580" t="s">
        <v>3</v>
      </c>
      <c r="AV1580">
        <v>0</v>
      </c>
      <c r="AW1580">
        <v>2</v>
      </c>
      <c r="AX1580">
        <v>33038094</v>
      </c>
      <c r="AY1580">
        <v>1</v>
      </c>
      <c r="AZ1580">
        <v>0</v>
      </c>
      <c r="BA1580">
        <v>1501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CX1580">
        <f>Y1580*Source!I607</f>
        <v>0.71775</v>
      </c>
      <c r="CY1580">
        <f t="shared" si="234"/>
        <v>207.09</v>
      </c>
      <c r="CZ1580">
        <f t="shared" si="235"/>
        <v>207.09</v>
      </c>
      <c r="DA1580">
        <f t="shared" si="236"/>
        <v>1</v>
      </c>
      <c r="DB1580">
        <v>0</v>
      </c>
    </row>
    <row r="1581" spans="1:106" x14ac:dyDescent="0.2">
      <c r="A1581">
        <f>ROW(Source!A610)</f>
        <v>610</v>
      </c>
      <c r="B1581">
        <v>33034105</v>
      </c>
      <c r="C1581">
        <v>33038097</v>
      </c>
      <c r="D1581">
        <v>32505425</v>
      </c>
      <c r="E1581">
        <v>19</v>
      </c>
      <c r="F1581">
        <v>1</v>
      </c>
      <c r="G1581">
        <v>19</v>
      </c>
      <c r="H1581">
        <v>1</v>
      </c>
      <c r="I1581" t="s">
        <v>795</v>
      </c>
      <c r="J1581" t="s">
        <v>3</v>
      </c>
      <c r="K1581" t="s">
        <v>796</v>
      </c>
      <c r="L1581">
        <v>1191</v>
      </c>
      <c r="N1581">
        <v>1013</v>
      </c>
      <c r="O1581" t="s">
        <v>797</v>
      </c>
      <c r="P1581" t="s">
        <v>797</v>
      </c>
      <c r="Q1581">
        <v>1</v>
      </c>
      <c r="W1581">
        <v>0</v>
      </c>
      <c r="X1581">
        <v>476480486</v>
      </c>
      <c r="Y1581">
        <v>36.11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1</v>
      </c>
      <c r="AJ1581">
        <v>1</v>
      </c>
      <c r="AK1581">
        <v>1</v>
      </c>
      <c r="AL1581">
        <v>1</v>
      </c>
      <c r="AN1581">
        <v>0</v>
      </c>
      <c r="AO1581">
        <v>1</v>
      </c>
      <c r="AP1581">
        <v>0</v>
      </c>
      <c r="AQ1581">
        <v>0</v>
      </c>
      <c r="AR1581">
        <v>0</v>
      </c>
      <c r="AS1581" t="s">
        <v>3</v>
      </c>
      <c r="AT1581">
        <v>36.11</v>
      </c>
      <c r="AU1581" t="s">
        <v>3</v>
      </c>
      <c r="AV1581">
        <v>1</v>
      </c>
      <c r="AW1581">
        <v>2</v>
      </c>
      <c r="AX1581">
        <v>33038103</v>
      </c>
      <c r="AY1581">
        <v>1</v>
      </c>
      <c r="AZ1581">
        <v>0</v>
      </c>
      <c r="BA1581">
        <v>1502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CX1581">
        <f>Y1581*Source!I610</f>
        <v>4.8856830000000002</v>
      </c>
      <c r="CY1581">
        <f>AD1581</f>
        <v>0</v>
      </c>
      <c r="CZ1581">
        <f>AH1581</f>
        <v>0</v>
      </c>
      <c r="DA1581">
        <f>AL1581</f>
        <v>1</v>
      </c>
      <c r="DB1581">
        <v>0</v>
      </c>
    </row>
    <row r="1582" spans="1:106" x14ac:dyDescent="0.2">
      <c r="A1582">
        <f>ROW(Source!A610)</f>
        <v>610</v>
      </c>
      <c r="B1582">
        <v>33034105</v>
      </c>
      <c r="C1582">
        <v>33038097</v>
      </c>
      <c r="D1582">
        <v>32516754</v>
      </c>
      <c r="E1582">
        <v>1</v>
      </c>
      <c r="F1582">
        <v>1</v>
      </c>
      <c r="G1582">
        <v>19</v>
      </c>
      <c r="H1582">
        <v>2</v>
      </c>
      <c r="I1582" t="s">
        <v>798</v>
      </c>
      <c r="J1582" t="s">
        <v>799</v>
      </c>
      <c r="K1582" t="s">
        <v>800</v>
      </c>
      <c r="L1582">
        <v>1368</v>
      </c>
      <c r="N1582">
        <v>1011</v>
      </c>
      <c r="O1582" t="s">
        <v>801</v>
      </c>
      <c r="P1582" t="s">
        <v>801</v>
      </c>
      <c r="Q1582">
        <v>1</v>
      </c>
      <c r="W1582">
        <v>0</v>
      </c>
      <c r="X1582">
        <v>-1683917449</v>
      </c>
      <c r="Y1582">
        <v>21.91</v>
      </c>
      <c r="AA1582">
        <v>0</v>
      </c>
      <c r="AB1582">
        <v>70.98</v>
      </c>
      <c r="AC1582">
        <v>6.52</v>
      </c>
      <c r="AD1582">
        <v>0</v>
      </c>
      <c r="AE1582">
        <v>0</v>
      </c>
      <c r="AF1582">
        <v>70.98</v>
      </c>
      <c r="AG1582">
        <v>6.52</v>
      </c>
      <c r="AH1582">
        <v>0</v>
      </c>
      <c r="AI1582">
        <v>1</v>
      </c>
      <c r="AJ1582">
        <v>1</v>
      </c>
      <c r="AK1582">
        <v>1</v>
      </c>
      <c r="AL1582">
        <v>1</v>
      </c>
      <c r="AN1582">
        <v>0</v>
      </c>
      <c r="AO1582">
        <v>1</v>
      </c>
      <c r="AP1582">
        <v>0</v>
      </c>
      <c r="AQ1582">
        <v>0</v>
      </c>
      <c r="AR1582">
        <v>0</v>
      </c>
      <c r="AS1582" t="s">
        <v>3</v>
      </c>
      <c r="AT1582">
        <v>21.91</v>
      </c>
      <c r="AU1582" t="s">
        <v>3</v>
      </c>
      <c r="AV1582">
        <v>0</v>
      </c>
      <c r="AW1582">
        <v>2</v>
      </c>
      <c r="AX1582">
        <v>33038104</v>
      </c>
      <c r="AY1582">
        <v>1</v>
      </c>
      <c r="AZ1582">
        <v>0</v>
      </c>
      <c r="BA1582">
        <v>1503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CX1582">
        <f>Y1582*Source!I610</f>
        <v>2.964423</v>
      </c>
      <c r="CY1582">
        <f>AB1582</f>
        <v>70.98</v>
      </c>
      <c r="CZ1582">
        <f>AF1582</f>
        <v>70.98</v>
      </c>
      <c r="DA1582">
        <f>AJ1582</f>
        <v>1</v>
      </c>
      <c r="DB1582">
        <v>0</v>
      </c>
    </row>
    <row r="1583" spans="1:106" x14ac:dyDescent="0.2">
      <c r="A1583">
        <f>ROW(Source!A610)</f>
        <v>610</v>
      </c>
      <c r="B1583">
        <v>33034105</v>
      </c>
      <c r="C1583">
        <v>33038097</v>
      </c>
      <c r="D1583">
        <v>32518977</v>
      </c>
      <c r="E1583">
        <v>1</v>
      </c>
      <c r="F1583">
        <v>1</v>
      </c>
      <c r="G1583">
        <v>19</v>
      </c>
      <c r="H1583">
        <v>3</v>
      </c>
      <c r="I1583" t="s">
        <v>802</v>
      </c>
      <c r="J1583" t="s">
        <v>803</v>
      </c>
      <c r="K1583" t="s">
        <v>804</v>
      </c>
      <c r="L1583">
        <v>1348</v>
      </c>
      <c r="N1583">
        <v>1009</v>
      </c>
      <c r="O1583" t="s">
        <v>19</v>
      </c>
      <c r="P1583" t="s">
        <v>19</v>
      </c>
      <c r="Q1583">
        <v>1000</v>
      </c>
      <c r="W1583">
        <v>0</v>
      </c>
      <c r="X1583">
        <v>-1592467254</v>
      </c>
      <c r="Y1583">
        <v>0.03</v>
      </c>
      <c r="AA1583">
        <v>117442.26</v>
      </c>
      <c r="AB1583">
        <v>0</v>
      </c>
      <c r="AC1583">
        <v>0</v>
      </c>
      <c r="AD1583">
        <v>0</v>
      </c>
      <c r="AE1583">
        <v>117442.26</v>
      </c>
      <c r="AF1583">
        <v>0</v>
      </c>
      <c r="AG1583">
        <v>0</v>
      </c>
      <c r="AH1583">
        <v>0</v>
      </c>
      <c r="AI1583">
        <v>1</v>
      </c>
      <c r="AJ1583">
        <v>1</v>
      </c>
      <c r="AK1583">
        <v>1</v>
      </c>
      <c r="AL1583">
        <v>1</v>
      </c>
      <c r="AN1583">
        <v>0</v>
      </c>
      <c r="AO1583">
        <v>1</v>
      </c>
      <c r="AP1583">
        <v>0</v>
      </c>
      <c r="AQ1583">
        <v>0</v>
      </c>
      <c r="AR1583">
        <v>0</v>
      </c>
      <c r="AS1583" t="s">
        <v>3</v>
      </c>
      <c r="AT1583">
        <v>0.03</v>
      </c>
      <c r="AU1583" t="s">
        <v>3</v>
      </c>
      <c r="AV1583">
        <v>0</v>
      </c>
      <c r="AW1583">
        <v>2</v>
      </c>
      <c r="AX1583">
        <v>33038105</v>
      </c>
      <c r="AY1583">
        <v>1</v>
      </c>
      <c r="AZ1583">
        <v>0</v>
      </c>
      <c r="BA1583">
        <v>1504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CX1583">
        <f>Y1583*Source!I610</f>
        <v>4.0590000000000001E-3</v>
      </c>
      <c r="CY1583">
        <f>AA1583</f>
        <v>117442.26</v>
      </c>
      <c r="CZ1583">
        <f>AE1583</f>
        <v>117442.26</v>
      </c>
      <c r="DA1583">
        <f>AI1583</f>
        <v>1</v>
      </c>
      <c r="DB1583">
        <v>0</v>
      </c>
    </row>
    <row r="1584" spans="1:106" x14ac:dyDescent="0.2">
      <c r="A1584">
        <f>ROW(Source!A610)</f>
        <v>610</v>
      </c>
      <c r="B1584">
        <v>33034105</v>
      </c>
      <c r="C1584">
        <v>33038097</v>
      </c>
      <c r="D1584">
        <v>32520163</v>
      </c>
      <c r="E1584">
        <v>1</v>
      </c>
      <c r="F1584">
        <v>1</v>
      </c>
      <c r="G1584">
        <v>19</v>
      </c>
      <c r="H1584">
        <v>3</v>
      </c>
      <c r="I1584" t="s">
        <v>25</v>
      </c>
      <c r="J1584" t="s">
        <v>27</v>
      </c>
      <c r="K1584" t="s">
        <v>26</v>
      </c>
      <c r="L1584">
        <v>1348</v>
      </c>
      <c r="N1584">
        <v>1009</v>
      </c>
      <c r="O1584" t="s">
        <v>19</v>
      </c>
      <c r="P1584" t="s">
        <v>19</v>
      </c>
      <c r="Q1584">
        <v>1000</v>
      </c>
      <c r="W1584">
        <v>0</v>
      </c>
      <c r="X1584">
        <v>-1467733540</v>
      </c>
      <c r="Y1584">
        <v>1</v>
      </c>
      <c r="AA1584">
        <v>53410.15</v>
      </c>
      <c r="AB1584">
        <v>0</v>
      </c>
      <c r="AC1584">
        <v>0</v>
      </c>
      <c r="AD1584">
        <v>0</v>
      </c>
      <c r="AE1584">
        <v>53410.15</v>
      </c>
      <c r="AF1584">
        <v>0</v>
      </c>
      <c r="AG1584">
        <v>0</v>
      </c>
      <c r="AH1584">
        <v>0</v>
      </c>
      <c r="AI1584">
        <v>1</v>
      </c>
      <c r="AJ1584">
        <v>1</v>
      </c>
      <c r="AK1584">
        <v>1</v>
      </c>
      <c r="AL1584">
        <v>1</v>
      </c>
      <c r="AN1584">
        <v>0</v>
      </c>
      <c r="AO1584">
        <v>1</v>
      </c>
      <c r="AP1584">
        <v>0</v>
      </c>
      <c r="AQ1584">
        <v>0</v>
      </c>
      <c r="AR1584">
        <v>0</v>
      </c>
      <c r="AS1584" t="s">
        <v>3</v>
      </c>
      <c r="AT1584">
        <v>1</v>
      </c>
      <c r="AU1584" t="s">
        <v>3</v>
      </c>
      <c r="AV1584">
        <v>0</v>
      </c>
      <c r="AW1584">
        <v>2</v>
      </c>
      <c r="AX1584">
        <v>33038106</v>
      </c>
      <c r="AY1584">
        <v>1</v>
      </c>
      <c r="AZ1584">
        <v>0</v>
      </c>
      <c r="BA1584">
        <v>1505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CX1584">
        <f>Y1584*Source!I610</f>
        <v>0.1353</v>
      </c>
      <c r="CY1584">
        <f>AA1584</f>
        <v>53410.15</v>
      </c>
      <c r="CZ1584">
        <f>AE1584</f>
        <v>53410.15</v>
      </c>
      <c r="DA1584">
        <f>AI1584</f>
        <v>1</v>
      </c>
      <c r="DB1584">
        <v>0</v>
      </c>
    </row>
    <row r="1585" spans="1:106" x14ac:dyDescent="0.2">
      <c r="A1585">
        <f>ROW(Source!A610)</f>
        <v>610</v>
      </c>
      <c r="B1585">
        <v>33034105</v>
      </c>
      <c r="C1585">
        <v>33038097</v>
      </c>
      <c r="D1585">
        <v>32520163</v>
      </c>
      <c r="E1585">
        <v>1</v>
      </c>
      <c r="F1585">
        <v>1</v>
      </c>
      <c r="G1585">
        <v>19</v>
      </c>
      <c r="H1585">
        <v>3</v>
      </c>
      <c r="I1585" t="s">
        <v>25</v>
      </c>
      <c r="J1585" t="s">
        <v>27</v>
      </c>
      <c r="K1585" t="s">
        <v>26</v>
      </c>
      <c r="L1585">
        <v>1348</v>
      </c>
      <c r="N1585">
        <v>1009</v>
      </c>
      <c r="O1585" t="s">
        <v>19</v>
      </c>
      <c r="P1585" t="s">
        <v>19</v>
      </c>
      <c r="Q1585">
        <v>1000</v>
      </c>
      <c r="W1585">
        <v>0</v>
      </c>
      <c r="X1585">
        <v>-1467733540</v>
      </c>
      <c r="Y1585">
        <v>-1</v>
      </c>
      <c r="AA1585">
        <v>53410.15</v>
      </c>
      <c r="AB1585">
        <v>0</v>
      </c>
      <c r="AC1585">
        <v>0</v>
      </c>
      <c r="AD1585">
        <v>0</v>
      </c>
      <c r="AE1585">
        <v>53410.15</v>
      </c>
      <c r="AF1585">
        <v>0</v>
      </c>
      <c r="AG1585">
        <v>0</v>
      </c>
      <c r="AH1585">
        <v>0</v>
      </c>
      <c r="AI1585">
        <v>1</v>
      </c>
      <c r="AJ1585">
        <v>1</v>
      </c>
      <c r="AK1585">
        <v>1</v>
      </c>
      <c r="AL1585">
        <v>1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 t="s">
        <v>3</v>
      </c>
      <c r="AT1585">
        <v>-1</v>
      </c>
      <c r="AU1585" t="s">
        <v>3</v>
      </c>
      <c r="AV1585">
        <v>0</v>
      </c>
      <c r="AW1585">
        <v>1</v>
      </c>
      <c r="AX1585">
        <v>-1</v>
      </c>
      <c r="AY1585">
        <v>0</v>
      </c>
      <c r="AZ1585">
        <v>0</v>
      </c>
      <c r="BA1585" t="s">
        <v>3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CX1585">
        <f>Y1585*Source!I610</f>
        <v>-0.1353</v>
      </c>
      <c r="CY1585">
        <f>AA1585</f>
        <v>53410.15</v>
      </c>
      <c r="CZ1585">
        <f>AE1585</f>
        <v>53410.15</v>
      </c>
      <c r="DA1585">
        <f>AI1585</f>
        <v>1</v>
      </c>
      <c r="DB1585">
        <v>0</v>
      </c>
    </row>
    <row r="1586" spans="1:106" x14ac:dyDescent="0.2">
      <c r="A1586">
        <f>ROW(Source!A612)</f>
        <v>612</v>
      </c>
      <c r="B1586">
        <v>33034105</v>
      </c>
      <c r="C1586">
        <v>33038108</v>
      </c>
      <c r="D1586">
        <v>32505425</v>
      </c>
      <c r="E1586">
        <v>19</v>
      </c>
      <c r="F1586">
        <v>1</v>
      </c>
      <c r="G1586">
        <v>19</v>
      </c>
      <c r="H1586">
        <v>1</v>
      </c>
      <c r="I1586" t="s">
        <v>795</v>
      </c>
      <c r="J1586" t="s">
        <v>3</v>
      </c>
      <c r="K1586" t="s">
        <v>796</v>
      </c>
      <c r="L1586">
        <v>1191</v>
      </c>
      <c r="N1586">
        <v>1013</v>
      </c>
      <c r="O1586" t="s">
        <v>797</v>
      </c>
      <c r="P1586" t="s">
        <v>797</v>
      </c>
      <c r="Q1586">
        <v>1</v>
      </c>
      <c r="W1586">
        <v>0</v>
      </c>
      <c r="X1586">
        <v>476480486</v>
      </c>
      <c r="Y1586">
        <v>453.1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1</v>
      </c>
      <c r="AJ1586">
        <v>1</v>
      </c>
      <c r="AK1586">
        <v>1</v>
      </c>
      <c r="AL1586">
        <v>1</v>
      </c>
      <c r="AN1586">
        <v>0</v>
      </c>
      <c r="AO1586">
        <v>1</v>
      </c>
      <c r="AP1586">
        <v>0</v>
      </c>
      <c r="AQ1586">
        <v>0</v>
      </c>
      <c r="AR1586">
        <v>0</v>
      </c>
      <c r="AS1586" t="s">
        <v>3</v>
      </c>
      <c r="AT1586">
        <v>453.1</v>
      </c>
      <c r="AU1586" t="s">
        <v>3</v>
      </c>
      <c r="AV1586">
        <v>1</v>
      </c>
      <c r="AW1586">
        <v>2</v>
      </c>
      <c r="AX1586">
        <v>33038124</v>
      </c>
      <c r="AY1586">
        <v>1</v>
      </c>
      <c r="AZ1586">
        <v>0</v>
      </c>
      <c r="BA1586">
        <v>1506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CX1586">
        <f>Y1586*Source!I612</f>
        <v>8.3823500000000006</v>
      </c>
      <c r="CY1586">
        <f>AD1586</f>
        <v>0</v>
      </c>
      <c r="CZ1586">
        <f>AH1586</f>
        <v>0</v>
      </c>
      <c r="DA1586">
        <f>AL1586</f>
        <v>1</v>
      </c>
      <c r="DB1586">
        <v>0</v>
      </c>
    </row>
    <row r="1587" spans="1:106" x14ac:dyDescent="0.2">
      <c r="A1587">
        <f>ROW(Source!A612)</f>
        <v>612</v>
      </c>
      <c r="B1587">
        <v>33034105</v>
      </c>
      <c r="C1587">
        <v>33038108</v>
      </c>
      <c r="D1587">
        <v>32517073</v>
      </c>
      <c r="E1587">
        <v>1</v>
      </c>
      <c r="F1587">
        <v>1</v>
      </c>
      <c r="G1587">
        <v>19</v>
      </c>
      <c r="H1587">
        <v>2</v>
      </c>
      <c r="I1587" t="s">
        <v>805</v>
      </c>
      <c r="J1587" t="s">
        <v>806</v>
      </c>
      <c r="K1587" t="s">
        <v>807</v>
      </c>
      <c r="L1587">
        <v>1368</v>
      </c>
      <c r="N1587">
        <v>1011</v>
      </c>
      <c r="O1587" t="s">
        <v>801</v>
      </c>
      <c r="P1587" t="s">
        <v>801</v>
      </c>
      <c r="Q1587">
        <v>1</v>
      </c>
      <c r="W1587">
        <v>0</v>
      </c>
      <c r="X1587">
        <v>-865246060</v>
      </c>
      <c r="Y1587">
        <v>1.38</v>
      </c>
      <c r="AA1587">
        <v>0</v>
      </c>
      <c r="AB1587">
        <v>3.37</v>
      </c>
      <c r="AC1587">
        <v>0.85</v>
      </c>
      <c r="AD1587">
        <v>0</v>
      </c>
      <c r="AE1587">
        <v>0</v>
      </c>
      <c r="AF1587">
        <v>3.37</v>
      </c>
      <c r="AG1587">
        <v>0.85</v>
      </c>
      <c r="AH1587">
        <v>0</v>
      </c>
      <c r="AI1587">
        <v>1</v>
      </c>
      <c r="AJ1587">
        <v>1</v>
      </c>
      <c r="AK1587">
        <v>1</v>
      </c>
      <c r="AL1587">
        <v>1</v>
      </c>
      <c r="AN1587">
        <v>0</v>
      </c>
      <c r="AO1587">
        <v>1</v>
      </c>
      <c r="AP1587">
        <v>0</v>
      </c>
      <c r="AQ1587">
        <v>0</v>
      </c>
      <c r="AR1587">
        <v>0</v>
      </c>
      <c r="AS1587" t="s">
        <v>3</v>
      </c>
      <c r="AT1587">
        <v>1.38</v>
      </c>
      <c r="AU1587" t="s">
        <v>3</v>
      </c>
      <c r="AV1587">
        <v>0</v>
      </c>
      <c r="AW1587">
        <v>2</v>
      </c>
      <c r="AX1587">
        <v>33038125</v>
      </c>
      <c r="AY1587">
        <v>1</v>
      </c>
      <c r="AZ1587">
        <v>0</v>
      </c>
      <c r="BA1587">
        <v>1507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CX1587">
        <f>Y1587*Source!I612</f>
        <v>2.5529999999999997E-2</v>
      </c>
      <c r="CY1587">
        <f>AB1587</f>
        <v>3.37</v>
      </c>
      <c r="CZ1587">
        <f>AF1587</f>
        <v>3.37</v>
      </c>
      <c r="DA1587">
        <f>AJ1587</f>
        <v>1</v>
      </c>
      <c r="DB1587">
        <v>0</v>
      </c>
    </row>
    <row r="1588" spans="1:106" x14ac:dyDescent="0.2">
      <c r="A1588">
        <f>ROW(Source!A612)</f>
        <v>612</v>
      </c>
      <c r="B1588">
        <v>33034105</v>
      </c>
      <c r="C1588">
        <v>33038108</v>
      </c>
      <c r="D1588">
        <v>32516433</v>
      </c>
      <c r="E1588">
        <v>1</v>
      </c>
      <c r="F1588">
        <v>1</v>
      </c>
      <c r="G1588">
        <v>19</v>
      </c>
      <c r="H1588">
        <v>2</v>
      </c>
      <c r="I1588" t="s">
        <v>808</v>
      </c>
      <c r="J1588" t="s">
        <v>809</v>
      </c>
      <c r="K1588" t="s">
        <v>810</v>
      </c>
      <c r="L1588">
        <v>1368</v>
      </c>
      <c r="N1588">
        <v>1011</v>
      </c>
      <c r="O1588" t="s">
        <v>801</v>
      </c>
      <c r="P1588" t="s">
        <v>801</v>
      </c>
      <c r="Q1588">
        <v>1</v>
      </c>
      <c r="W1588">
        <v>0</v>
      </c>
      <c r="X1588">
        <v>1483315828</v>
      </c>
      <c r="Y1588">
        <v>0.31</v>
      </c>
      <c r="AA1588">
        <v>0</v>
      </c>
      <c r="AB1588">
        <v>566.44000000000005</v>
      </c>
      <c r="AC1588">
        <v>281.27999999999997</v>
      </c>
      <c r="AD1588">
        <v>0</v>
      </c>
      <c r="AE1588">
        <v>0</v>
      </c>
      <c r="AF1588">
        <v>566.44000000000005</v>
      </c>
      <c r="AG1588">
        <v>281.27999999999997</v>
      </c>
      <c r="AH1588">
        <v>0</v>
      </c>
      <c r="AI1588">
        <v>1</v>
      </c>
      <c r="AJ1588">
        <v>1</v>
      </c>
      <c r="AK1588">
        <v>1</v>
      </c>
      <c r="AL1588">
        <v>1</v>
      </c>
      <c r="AN1588">
        <v>0</v>
      </c>
      <c r="AO1588">
        <v>1</v>
      </c>
      <c r="AP1588">
        <v>0</v>
      </c>
      <c r="AQ1588">
        <v>0</v>
      </c>
      <c r="AR1588">
        <v>0</v>
      </c>
      <c r="AS1588" t="s">
        <v>3</v>
      </c>
      <c r="AT1588">
        <v>0.31</v>
      </c>
      <c r="AU1588" t="s">
        <v>3</v>
      </c>
      <c r="AV1588">
        <v>0</v>
      </c>
      <c r="AW1588">
        <v>2</v>
      </c>
      <c r="AX1588">
        <v>33038126</v>
      </c>
      <c r="AY1588">
        <v>1</v>
      </c>
      <c r="AZ1588">
        <v>0</v>
      </c>
      <c r="BA1588">
        <v>1508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CX1588">
        <f>Y1588*Source!I612</f>
        <v>5.7349999999999996E-3</v>
      </c>
      <c r="CY1588">
        <f>AB1588</f>
        <v>566.44000000000005</v>
      </c>
      <c r="CZ1588">
        <f>AF1588</f>
        <v>566.44000000000005</v>
      </c>
      <c r="DA1588">
        <f>AJ1588</f>
        <v>1</v>
      </c>
      <c r="DB1588">
        <v>0</v>
      </c>
    </row>
    <row r="1589" spans="1:106" x14ac:dyDescent="0.2">
      <c r="A1589">
        <f>ROW(Source!A612)</f>
        <v>612</v>
      </c>
      <c r="B1589">
        <v>33034105</v>
      </c>
      <c r="C1589">
        <v>33038108</v>
      </c>
      <c r="D1589">
        <v>32516599</v>
      </c>
      <c r="E1589">
        <v>1</v>
      </c>
      <c r="F1589">
        <v>1</v>
      </c>
      <c r="G1589">
        <v>19</v>
      </c>
      <c r="H1589">
        <v>2</v>
      </c>
      <c r="I1589" t="s">
        <v>811</v>
      </c>
      <c r="J1589" t="s">
        <v>812</v>
      </c>
      <c r="K1589" t="s">
        <v>813</v>
      </c>
      <c r="L1589">
        <v>1368</v>
      </c>
      <c r="N1589">
        <v>1011</v>
      </c>
      <c r="O1589" t="s">
        <v>801</v>
      </c>
      <c r="P1589" t="s">
        <v>801</v>
      </c>
      <c r="Q1589">
        <v>1</v>
      </c>
      <c r="W1589">
        <v>0</v>
      </c>
      <c r="X1589">
        <v>47389749</v>
      </c>
      <c r="Y1589">
        <v>26.25</v>
      </c>
      <c r="AA1589">
        <v>0</v>
      </c>
      <c r="AB1589">
        <v>9.7100000000000009</v>
      </c>
      <c r="AC1589">
        <v>2.25</v>
      </c>
      <c r="AD1589">
        <v>0</v>
      </c>
      <c r="AE1589">
        <v>0</v>
      </c>
      <c r="AF1589">
        <v>9.7100000000000009</v>
      </c>
      <c r="AG1589">
        <v>2.25</v>
      </c>
      <c r="AH1589">
        <v>0</v>
      </c>
      <c r="AI1589">
        <v>1</v>
      </c>
      <c r="AJ1589">
        <v>1</v>
      </c>
      <c r="AK1589">
        <v>1</v>
      </c>
      <c r="AL1589">
        <v>1</v>
      </c>
      <c r="AN1589">
        <v>0</v>
      </c>
      <c r="AO1589">
        <v>1</v>
      </c>
      <c r="AP1589">
        <v>0</v>
      </c>
      <c r="AQ1589">
        <v>0</v>
      </c>
      <c r="AR1589">
        <v>0</v>
      </c>
      <c r="AS1589" t="s">
        <v>3</v>
      </c>
      <c r="AT1589">
        <v>26.25</v>
      </c>
      <c r="AU1589" t="s">
        <v>3</v>
      </c>
      <c r="AV1589">
        <v>0</v>
      </c>
      <c r="AW1589">
        <v>2</v>
      </c>
      <c r="AX1589">
        <v>33038127</v>
      </c>
      <c r="AY1589">
        <v>1</v>
      </c>
      <c r="AZ1589">
        <v>0</v>
      </c>
      <c r="BA1589">
        <v>1509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CX1589">
        <f>Y1589*Source!I612</f>
        <v>0.48562499999999997</v>
      </c>
      <c r="CY1589">
        <f>AB1589</f>
        <v>9.7100000000000009</v>
      </c>
      <c r="CZ1589">
        <f>AF1589</f>
        <v>9.7100000000000009</v>
      </c>
      <c r="DA1589">
        <f>AJ1589</f>
        <v>1</v>
      </c>
      <c r="DB1589">
        <v>0</v>
      </c>
    </row>
    <row r="1590" spans="1:106" x14ac:dyDescent="0.2">
      <c r="A1590">
        <f>ROW(Source!A612)</f>
        <v>612</v>
      </c>
      <c r="B1590">
        <v>33034105</v>
      </c>
      <c r="C1590">
        <v>33038108</v>
      </c>
      <c r="D1590">
        <v>32517836</v>
      </c>
      <c r="E1590">
        <v>1</v>
      </c>
      <c r="F1590">
        <v>1</v>
      </c>
      <c r="G1590">
        <v>19</v>
      </c>
      <c r="H1590">
        <v>3</v>
      </c>
      <c r="I1590" t="s">
        <v>814</v>
      </c>
      <c r="J1590" t="s">
        <v>815</v>
      </c>
      <c r="K1590" t="s">
        <v>816</v>
      </c>
      <c r="L1590">
        <v>1348</v>
      </c>
      <c r="N1590">
        <v>1009</v>
      </c>
      <c r="O1590" t="s">
        <v>19</v>
      </c>
      <c r="P1590" t="s">
        <v>19</v>
      </c>
      <c r="Q1590">
        <v>1000</v>
      </c>
      <c r="W1590">
        <v>0</v>
      </c>
      <c r="X1590">
        <v>1571432467</v>
      </c>
      <c r="Y1590">
        <v>0.04</v>
      </c>
      <c r="AA1590">
        <v>31493.279999999999</v>
      </c>
      <c r="AB1590">
        <v>0</v>
      </c>
      <c r="AC1590">
        <v>0</v>
      </c>
      <c r="AD1590">
        <v>0</v>
      </c>
      <c r="AE1590">
        <v>31493.279999999999</v>
      </c>
      <c r="AF1590">
        <v>0</v>
      </c>
      <c r="AG1590">
        <v>0</v>
      </c>
      <c r="AH1590">
        <v>0</v>
      </c>
      <c r="AI1590">
        <v>1</v>
      </c>
      <c r="AJ1590">
        <v>1</v>
      </c>
      <c r="AK1590">
        <v>1</v>
      </c>
      <c r="AL1590">
        <v>1</v>
      </c>
      <c r="AN1590">
        <v>0</v>
      </c>
      <c r="AO1590">
        <v>1</v>
      </c>
      <c r="AP1590">
        <v>0</v>
      </c>
      <c r="AQ1590">
        <v>0</v>
      </c>
      <c r="AR1590">
        <v>0</v>
      </c>
      <c r="AS1590" t="s">
        <v>3</v>
      </c>
      <c r="AT1590">
        <v>0.04</v>
      </c>
      <c r="AU1590" t="s">
        <v>3</v>
      </c>
      <c r="AV1590">
        <v>0</v>
      </c>
      <c r="AW1590">
        <v>2</v>
      </c>
      <c r="AX1590">
        <v>33038128</v>
      </c>
      <c r="AY1590">
        <v>1</v>
      </c>
      <c r="AZ1590">
        <v>0</v>
      </c>
      <c r="BA1590">
        <v>1510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CX1590">
        <f>Y1590*Source!I612</f>
        <v>7.3999999999999999E-4</v>
      </c>
      <c r="CY1590">
        <f t="shared" ref="CY1590:CY1600" si="237">AA1590</f>
        <v>31493.279999999999</v>
      </c>
      <c r="CZ1590">
        <f t="shared" ref="CZ1590:CZ1600" si="238">AE1590</f>
        <v>31493.279999999999</v>
      </c>
      <c r="DA1590">
        <f t="shared" ref="DA1590:DA1600" si="239">AI1590</f>
        <v>1</v>
      </c>
      <c r="DB1590">
        <v>0</v>
      </c>
    </row>
    <row r="1591" spans="1:106" x14ac:dyDescent="0.2">
      <c r="A1591">
        <f>ROW(Source!A612)</f>
        <v>612</v>
      </c>
      <c r="B1591">
        <v>33034105</v>
      </c>
      <c r="C1591">
        <v>33038108</v>
      </c>
      <c r="D1591">
        <v>32518156</v>
      </c>
      <c r="E1591">
        <v>1</v>
      </c>
      <c r="F1591">
        <v>1</v>
      </c>
      <c r="G1591">
        <v>19</v>
      </c>
      <c r="H1591">
        <v>3</v>
      </c>
      <c r="I1591" t="s">
        <v>817</v>
      </c>
      <c r="J1591" t="s">
        <v>818</v>
      </c>
      <c r="K1591" t="s">
        <v>819</v>
      </c>
      <c r="L1591">
        <v>1348</v>
      </c>
      <c r="N1591">
        <v>1009</v>
      </c>
      <c r="O1591" t="s">
        <v>19</v>
      </c>
      <c r="P1591" t="s">
        <v>19</v>
      </c>
      <c r="Q1591">
        <v>1000</v>
      </c>
      <c r="W1591">
        <v>0</v>
      </c>
      <c r="X1591">
        <v>1574046373</v>
      </c>
      <c r="Y1591">
        <v>3.6999999999999998E-2</v>
      </c>
      <c r="AA1591">
        <v>45454.3</v>
      </c>
      <c r="AB1591">
        <v>0</v>
      </c>
      <c r="AC1591">
        <v>0</v>
      </c>
      <c r="AD1591">
        <v>0</v>
      </c>
      <c r="AE1591">
        <v>45454.3</v>
      </c>
      <c r="AF1591">
        <v>0</v>
      </c>
      <c r="AG1591">
        <v>0</v>
      </c>
      <c r="AH1591">
        <v>0</v>
      </c>
      <c r="AI1591">
        <v>1</v>
      </c>
      <c r="AJ1591">
        <v>1</v>
      </c>
      <c r="AK1591">
        <v>1</v>
      </c>
      <c r="AL1591">
        <v>1</v>
      </c>
      <c r="AN1591">
        <v>0</v>
      </c>
      <c r="AO1591">
        <v>1</v>
      </c>
      <c r="AP1591">
        <v>0</v>
      </c>
      <c r="AQ1591">
        <v>0</v>
      </c>
      <c r="AR1591">
        <v>0</v>
      </c>
      <c r="AS1591" t="s">
        <v>3</v>
      </c>
      <c r="AT1591">
        <v>3.6999999999999998E-2</v>
      </c>
      <c r="AU1591" t="s">
        <v>3</v>
      </c>
      <c r="AV1591">
        <v>0</v>
      </c>
      <c r="AW1591">
        <v>2</v>
      </c>
      <c r="AX1591">
        <v>33038129</v>
      </c>
      <c r="AY1591">
        <v>1</v>
      </c>
      <c r="AZ1591">
        <v>0</v>
      </c>
      <c r="BA1591">
        <v>1511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CX1591">
        <f>Y1591*Source!I612</f>
        <v>6.8449999999999989E-4</v>
      </c>
      <c r="CY1591">
        <f t="shared" si="237"/>
        <v>45454.3</v>
      </c>
      <c r="CZ1591">
        <f t="shared" si="238"/>
        <v>45454.3</v>
      </c>
      <c r="DA1591">
        <f t="shared" si="239"/>
        <v>1</v>
      </c>
      <c r="DB1591">
        <v>0</v>
      </c>
    </row>
    <row r="1592" spans="1:106" x14ac:dyDescent="0.2">
      <c r="A1592">
        <f>ROW(Source!A612)</f>
        <v>612</v>
      </c>
      <c r="B1592">
        <v>33034105</v>
      </c>
      <c r="C1592">
        <v>33038108</v>
      </c>
      <c r="D1592">
        <v>32518894</v>
      </c>
      <c r="E1592">
        <v>1</v>
      </c>
      <c r="F1592">
        <v>1</v>
      </c>
      <c r="G1592">
        <v>19</v>
      </c>
      <c r="H1592">
        <v>3</v>
      </c>
      <c r="I1592" t="s">
        <v>820</v>
      </c>
      <c r="J1592" t="s">
        <v>821</v>
      </c>
      <c r="K1592" t="s">
        <v>822</v>
      </c>
      <c r="L1592">
        <v>1327</v>
      </c>
      <c r="N1592">
        <v>1005</v>
      </c>
      <c r="O1592" t="s">
        <v>823</v>
      </c>
      <c r="P1592" t="s">
        <v>823</v>
      </c>
      <c r="Q1592">
        <v>1</v>
      </c>
      <c r="W1592">
        <v>0</v>
      </c>
      <c r="X1592">
        <v>-1132375348</v>
      </c>
      <c r="Y1592">
        <v>5.6</v>
      </c>
      <c r="AA1592">
        <v>63.78</v>
      </c>
      <c r="AB1592">
        <v>0</v>
      </c>
      <c r="AC1592">
        <v>0</v>
      </c>
      <c r="AD1592">
        <v>0</v>
      </c>
      <c r="AE1592">
        <v>63.78</v>
      </c>
      <c r="AF1592">
        <v>0</v>
      </c>
      <c r="AG1592">
        <v>0</v>
      </c>
      <c r="AH1592">
        <v>0</v>
      </c>
      <c r="AI1592">
        <v>1</v>
      </c>
      <c r="AJ1592">
        <v>1</v>
      </c>
      <c r="AK1592">
        <v>1</v>
      </c>
      <c r="AL1592">
        <v>1</v>
      </c>
      <c r="AN1592">
        <v>0</v>
      </c>
      <c r="AO1592">
        <v>1</v>
      </c>
      <c r="AP1592">
        <v>0</v>
      </c>
      <c r="AQ1592">
        <v>0</v>
      </c>
      <c r="AR1592">
        <v>0</v>
      </c>
      <c r="AS1592" t="s">
        <v>3</v>
      </c>
      <c r="AT1592">
        <v>5.6</v>
      </c>
      <c r="AU1592" t="s">
        <v>3</v>
      </c>
      <c r="AV1592">
        <v>0</v>
      </c>
      <c r="AW1592">
        <v>2</v>
      </c>
      <c r="AX1592">
        <v>33038131</v>
      </c>
      <c r="AY1592">
        <v>1</v>
      </c>
      <c r="AZ1592">
        <v>0</v>
      </c>
      <c r="BA1592">
        <v>1512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CX1592">
        <f>Y1592*Source!I612</f>
        <v>0.10359999999999998</v>
      </c>
      <c r="CY1592">
        <f t="shared" si="237"/>
        <v>63.78</v>
      </c>
      <c r="CZ1592">
        <f t="shared" si="238"/>
        <v>63.78</v>
      </c>
      <c r="DA1592">
        <f t="shared" si="239"/>
        <v>1</v>
      </c>
      <c r="DB1592">
        <v>0</v>
      </c>
    </row>
    <row r="1593" spans="1:106" x14ac:dyDescent="0.2">
      <c r="A1593">
        <f>ROW(Source!A612)</f>
        <v>612</v>
      </c>
      <c r="B1593">
        <v>33034105</v>
      </c>
      <c r="C1593">
        <v>33038108</v>
      </c>
      <c r="D1593">
        <v>32517311</v>
      </c>
      <c r="E1593">
        <v>1</v>
      </c>
      <c r="F1593">
        <v>1</v>
      </c>
      <c r="G1593">
        <v>19</v>
      </c>
      <c r="H1593">
        <v>3</v>
      </c>
      <c r="I1593" t="s">
        <v>824</v>
      </c>
      <c r="J1593" t="s">
        <v>825</v>
      </c>
      <c r="K1593" t="s">
        <v>826</v>
      </c>
      <c r="L1593">
        <v>1348</v>
      </c>
      <c r="N1593">
        <v>1009</v>
      </c>
      <c r="O1593" t="s">
        <v>19</v>
      </c>
      <c r="P1593" t="s">
        <v>19</v>
      </c>
      <c r="Q1593">
        <v>1000</v>
      </c>
      <c r="W1593">
        <v>0</v>
      </c>
      <c r="X1593">
        <v>1471527661</v>
      </c>
      <c r="Y1593">
        <v>0.05</v>
      </c>
      <c r="AA1593">
        <v>4752.91</v>
      </c>
      <c r="AB1593">
        <v>0</v>
      </c>
      <c r="AC1593">
        <v>0</v>
      </c>
      <c r="AD1593">
        <v>0</v>
      </c>
      <c r="AE1593">
        <v>4752.91</v>
      </c>
      <c r="AF1593">
        <v>0</v>
      </c>
      <c r="AG1593">
        <v>0</v>
      </c>
      <c r="AH1593">
        <v>0</v>
      </c>
      <c r="AI1593">
        <v>1</v>
      </c>
      <c r="AJ1593">
        <v>1</v>
      </c>
      <c r="AK1593">
        <v>1</v>
      </c>
      <c r="AL1593">
        <v>1</v>
      </c>
      <c r="AN1593">
        <v>0</v>
      </c>
      <c r="AO1593">
        <v>1</v>
      </c>
      <c r="AP1593">
        <v>0</v>
      </c>
      <c r="AQ1593">
        <v>0</v>
      </c>
      <c r="AR1593">
        <v>0</v>
      </c>
      <c r="AS1593" t="s">
        <v>3</v>
      </c>
      <c r="AT1593">
        <v>0.05</v>
      </c>
      <c r="AU1593" t="s">
        <v>3</v>
      </c>
      <c r="AV1593">
        <v>0</v>
      </c>
      <c r="AW1593">
        <v>2</v>
      </c>
      <c r="AX1593">
        <v>33038130</v>
      </c>
      <c r="AY1593">
        <v>1</v>
      </c>
      <c r="AZ1593">
        <v>0</v>
      </c>
      <c r="BA1593">
        <v>1513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CX1593">
        <f>Y1593*Source!I612</f>
        <v>9.2500000000000004E-4</v>
      </c>
      <c r="CY1593">
        <f t="shared" si="237"/>
        <v>4752.91</v>
      </c>
      <c r="CZ1593">
        <f t="shared" si="238"/>
        <v>4752.91</v>
      </c>
      <c r="DA1593">
        <f t="shared" si="239"/>
        <v>1</v>
      </c>
      <c r="DB1593">
        <v>0</v>
      </c>
    </row>
    <row r="1594" spans="1:106" x14ac:dyDescent="0.2">
      <c r="A1594">
        <f>ROW(Source!A612)</f>
        <v>612</v>
      </c>
      <c r="B1594">
        <v>33034105</v>
      </c>
      <c r="C1594">
        <v>33038108</v>
      </c>
      <c r="D1594">
        <v>32519061</v>
      </c>
      <c r="E1594">
        <v>1</v>
      </c>
      <c r="F1594">
        <v>1</v>
      </c>
      <c r="G1594">
        <v>19</v>
      </c>
      <c r="H1594">
        <v>3</v>
      </c>
      <c r="I1594" t="s">
        <v>827</v>
      </c>
      <c r="J1594" t="s">
        <v>828</v>
      </c>
      <c r="K1594" t="s">
        <v>829</v>
      </c>
      <c r="L1594">
        <v>1339</v>
      </c>
      <c r="N1594">
        <v>1007</v>
      </c>
      <c r="O1594" t="s">
        <v>830</v>
      </c>
      <c r="P1594" t="s">
        <v>830</v>
      </c>
      <c r="Q1594">
        <v>1</v>
      </c>
      <c r="W1594">
        <v>0</v>
      </c>
      <c r="X1594">
        <v>1653821073</v>
      </c>
      <c r="Y1594">
        <v>1.75</v>
      </c>
      <c r="AA1594">
        <v>29.98</v>
      </c>
      <c r="AB1594">
        <v>0</v>
      </c>
      <c r="AC1594">
        <v>0</v>
      </c>
      <c r="AD1594">
        <v>0</v>
      </c>
      <c r="AE1594">
        <v>29.98</v>
      </c>
      <c r="AF1594">
        <v>0</v>
      </c>
      <c r="AG1594">
        <v>0</v>
      </c>
      <c r="AH1594">
        <v>0</v>
      </c>
      <c r="AI1594">
        <v>1</v>
      </c>
      <c r="AJ1594">
        <v>1</v>
      </c>
      <c r="AK1594">
        <v>1</v>
      </c>
      <c r="AL1594">
        <v>1</v>
      </c>
      <c r="AN1594">
        <v>0</v>
      </c>
      <c r="AO1594">
        <v>1</v>
      </c>
      <c r="AP1594">
        <v>0</v>
      </c>
      <c r="AQ1594">
        <v>0</v>
      </c>
      <c r="AR1594">
        <v>0</v>
      </c>
      <c r="AS1594" t="s">
        <v>3</v>
      </c>
      <c r="AT1594">
        <v>1.75</v>
      </c>
      <c r="AU1594" t="s">
        <v>3</v>
      </c>
      <c r="AV1594">
        <v>0</v>
      </c>
      <c r="AW1594">
        <v>2</v>
      </c>
      <c r="AX1594">
        <v>33038132</v>
      </c>
      <c r="AY1594">
        <v>1</v>
      </c>
      <c r="AZ1594">
        <v>0</v>
      </c>
      <c r="BA1594">
        <v>1514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CX1594">
        <f>Y1594*Source!I612</f>
        <v>3.2375000000000001E-2</v>
      </c>
      <c r="CY1594">
        <f t="shared" si="237"/>
        <v>29.98</v>
      </c>
      <c r="CZ1594">
        <f t="shared" si="238"/>
        <v>29.98</v>
      </c>
      <c r="DA1594">
        <f t="shared" si="239"/>
        <v>1</v>
      </c>
      <c r="DB1594">
        <v>0</v>
      </c>
    </row>
    <row r="1595" spans="1:106" x14ac:dyDescent="0.2">
      <c r="A1595">
        <f>ROW(Source!A612)</f>
        <v>612</v>
      </c>
      <c r="B1595">
        <v>33034105</v>
      </c>
      <c r="C1595">
        <v>33038108</v>
      </c>
      <c r="D1595">
        <v>32517740</v>
      </c>
      <c r="E1595">
        <v>1</v>
      </c>
      <c r="F1595">
        <v>1</v>
      </c>
      <c r="G1595">
        <v>19</v>
      </c>
      <c r="H1595">
        <v>3</v>
      </c>
      <c r="I1595" t="s">
        <v>831</v>
      </c>
      <c r="J1595" t="s">
        <v>832</v>
      </c>
      <c r="K1595" t="s">
        <v>833</v>
      </c>
      <c r="L1595">
        <v>1339</v>
      </c>
      <c r="N1595">
        <v>1007</v>
      </c>
      <c r="O1595" t="s">
        <v>830</v>
      </c>
      <c r="P1595" t="s">
        <v>830</v>
      </c>
      <c r="Q1595">
        <v>1</v>
      </c>
      <c r="W1595">
        <v>0</v>
      </c>
      <c r="X1595">
        <v>-86784973</v>
      </c>
      <c r="Y1595">
        <v>0.08</v>
      </c>
      <c r="AA1595">
        <v>4993.7</v>
      </c>
      <c r="AB1595">
        <v>0</v>
      </c>
      <c r="AC1595">
        <v>0</v>
      </c>
      <c r="AD1595">
        <v>0</v>
      </c>
      <c r="AE1595">
        <v>4993.7</v>
      </c>
      <c r="AF1595">
        <v>0</v>
      </c>
      <c r="AG1595">
        <v>0</v>
      </c>
      <c r="AH1595">
        <v>0</v>
      </c>
      <c r="AI1595">
        <v>1</v>
      </c>
      <c r="AJ1595">
        <v>1</v>
      </c>
      <c r="AK1595">
        <v>1</v>
      </c>
      <c r="AL1595">
        <v>1</v>
      </c>
      <c r="AN1595">
        <v>0</v>
      </c>
      <c r="AO1595">
        <v>1</v>
      </c>
      <c r="AP1595">
        <v>0</v>
      </c>
      <c r="AQ1595">
        <v>0</v>
      </c>
      <c r="AR1595">
        <v>0</v>
      </c>
      <c r="AS1595" t="s">
        <v>3</v>
      </c>
      <c r="AT1595">
        <v>0.08</v>
      </c>
      <c r="AU1595" t="s">
        <v>3</v>
      </c>
      <c r="AV1595">
        <v>0</v>
      </c>
      <c r="AW1595">
        <v>2</v>
      </c>
      <c r="AX1595">
        <v>33038133</v>
      </c>
      <c r="AY1595">
        <v>1</v>
      </c>
      <c r="AZ1595">
        <v>0</v>
      </c>
      <c r="BA1595">
        <v>1515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CX1595">
        <f>Y1595*Source!I612</f>
        <v>1.48E-3</v>
      </c>
      <c r="CY1595">
        <f t="shared" si="237"/>
        <v>4993.7</v>
      </c>
      <c r="CZ1595">
        <f t="shared" si="238"/>
        <v>4993.7</v>
      </c>
      <c r="DA1595">
        <f t="shared" si="239"/>
        <v>1</v>
      </c>
      <c r="DB1595">
        <v>0</v>
      </c>
    </row>
    <row r="1596" spans="1:106" x14ac:dyDescent="0.2">
      <c r="A1596">
        <f>ROW(Source!A612)</f>
        <v>612</v>
      </c>
      <c r="B1596">
        <v>33034105</v>
      </c>
      <c r="C1596">
        <v>33038108</v>
      </c>
      <c r="D1596">
        <v>32517729</v>
      </c>
      <c r="E1596">
        <v>1</v>
      </c>
      <c r="F1596">
        <v>1</v>
      </c>
      <c r="G1596">
        <v>19</v>
      </c>
      <c r="H1596">
        <v>3</v>
      </c>
      <c r="I1596" t="s">
        <v>834</v>
      </c>
      <c r="J1596" t="s">
        <v>835</v>
      </c>
      <c r="K1596" t="s">
        <v>836</v>
      </c>
      <c r="L1596">
        <v>1339</v>
      </c>
      <c r="N1596">
        <v>1007</v>
      </c>
      <c r="O1596" t="s">
        <v>830</v>
      </c>
      <c r="P1596" t="s">
        <v>830</v>
      </c>
      <c r="Q1596">
        <v>1</v>
      </c>
      <c r="W1596">
        <v>0</v>
      </c>
      <c r="X1596">
        <v>-36459073</v>
      </c>
      <c r="Y1596">
        <v>0.69</v>
      </c>
      <c r="AA1596">
        <v>3762.19</v>
      </c>
      <c r="AB1596">
        <v>0</v>
      </c>
      <c r="AC1596">
        <v>0</v>
      </c>
      <c r="AD1596">
        <v>0</v>
      </c>
      <c r="AE1596">
        <v>3762.19</v>
      </c>
      <c r="AF1596">
        <v>0</v>
      </c>
      <c r="AG1596">
        <v>0</v>
      </c>
      <c r="AH1596">
        <v>0</v>
      </c>
      <c r="AI1596">
        <v>1</v>
      </c>
      <c r="AJ1596">
        <v>1</v>
      </c>
      <c r="AK1596">
        <v>1</v>
      </c>
      <c r="AL1596">
        <v>1</v>
      </c>
      <c r="AN1596">
        <v>0</v>
      </c>
      <c r="AO1596">
        <v>1</v>
      </c>
      <c r="AP1596">
        <v>0</v>
      </c>
      <c r="AQ1596">
        <v>0</v>
      </c>
      <c r="AR1596">
        <v>0</v>
      </c>
      <c r="AS1596" t="s">
        <v>3</v>
      </c>
      <c r="AT1596">
        <v>0.69</v>
      </c>
      <c r="AU1596" t="s">
        <v>3</v>
      </c>
      <c r="AV1596">
        <v>0</v>
      </c>
      <c r="AW1596">
        <v>2</v>
      </c>
      <c r="AX1596">
        <v>33038134</v>
      </c>
      <c r="AY1596">
        <v>1</v>
      </c>
      <c r="AZ1596">
        <v>0</v>
      </c>
      <c r="BA1596">
        <v>1516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CX1596">
        <f>Y1596*Source!I612</f>
        <v>1.2764999999999999E-2</v>
      </c>
      <c r="CY1596">
        <f t="shared" si="237"/>
        <v>3762.19</v>
      </c>
      <c r="CZ1596">
        <f t="shared" si="238"/>
        <v>3762.19</v>
      </c>
      <c r="DA1596">
        <f t="shared" si="239"/>
        <v>1</v>
      </c>
      <c r="DB1596">
        <v>0</v>
      </c>
    </row>
    <row r="1597" spans="1:106" x14ac:dyDescent="0.2">
      <c r="A1597">
        <f>ROW(Source!A612)</f>
        <v>612</v>
      </c>
      <c r="B1597">
        <v>33034105</v>
      </c>
      <c r="C1597">
        <v>33038108</v>
      </c>
      <c r="D1597">
        <v>32517783</v>
      </c>
      <c r="E1597">
        <v>1</v>
      </c>
      <c r="F1597">
        <v>1</v>
      </c>
      <c r="G1597">
        <v>19</v>
      </c>
      <c r="H1597">
        <v>3</v>
      </c>
      <c r="I1597" t="s">
        <v>837</v>
      </c>
      <c r="J1597" t="s">
        <v>838</v>
      </c>
      <c r="K1597" t="s">
        <v>839</v>
      </c>
      <c r="L1597">
        <v>1339</v>
      </c>
      <c r="N1597">
        <v>1007</v>
      </c>
      <c r="O1597" t="s">
        <v>830</v>
      </c>
      <c r="P1597" t="s">
        <v>830</v>
      </c>
      <c r="Q1597">
        <v>1</v>
      </c>
      <c r="W1597">
        <v>0</v>
      </c>
      <c r="X1597">
        <v>-1282603236</v>
      </c>
      <c r="Y1597">
        <v>0.2</v>
      </c>
      <c r="AA1597">
        <v>5631.96</v>
      </c>
      <c r="AB1597">
        <v>0</v>
      </c>
      <c r="AC1597">
        <v>0</v>
      </c>
      <c r="AD1597">
        <v>0</v>
      </c>
      <c r="AE1597">
        <v>5631.96</v>
      </c>
      <c r="AF1597">
        <v>0</v>
      </c>
      <c r="AG1597">
        <v>0</v>
      </c>
      <c r="AH1597">
        <v>0</v>
      </c>
      <c r="AI1597">
        <v>1</v>
      </c>
      <c r="AJ1597">
        <v>1</v>
      </c>
      <c r="AK1597">
        <v>1</v>
      </c>
      <c r="AL1597">
        <v>1</v>
      </c>
      <c r="AN1597">
        <v>0</v>
      </c>
      <c r="AO1597">
        <v>1</v>
      </c>
      <c r="AP1597">
        <v>0</v>
      </c>
      <c r="AQ1597">
        <v>0</v>
      </c>
      <c r="AR1597">
        <v>0</v>
      </c>
      <c r="AS1597" t="s">
        <v>3</v>
      </c>
      <c r="AT1597">
        <v>0.2</v>
      </c>
      <c r="AU1597" t="s">
        <v>3</v>
      </c>
      <c r="AV1597">
        <v>0</v>
      </c>
      <c r="AW1597">
        <v>2</v>
      </c>
      <c r="AX1597">
        <v>33038135</v>
      </c>
      <c r="AY1597">
        <v>1</v>
      </c>
      <c r="AZ1597">
        <v>0</v>
      </c>
      <c r="BA1597">
        <v>1517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CX1597">
        <f>Y1597*Source!I612</f>
        <v>3.7000000000000002E-3</v>
      </c>
      <c r="CY1597">
        <f t="shared" si="237"/>
        <v>5631.96</v>
      </c>
      <c r="CZ1597">
        <f t="shared" si="238"/>
        <v>5631.96</v>
      </c>
      <c r="DA1597">
        <f t="shared" si="239"/>
        <v>1</v>
      </c>
      <c r="DB1597">
        <v>0</v>
      </c>
    </row>
    <row r="1598" spans="1:106" x14ac:dyDescent="0.2">
      <c r="A1598">
        <f>ROW(Source!A612)</f>
        <v>612</v>
      </c>
      <c r="B1598">
        <v>33034105</v>
      </c>
      <c r="C1598">
        <v>33038108</v>
      </c>
      <c r="D1598">
        <v>32517784</v>
      </c>
      <c r="E1598">
        <v>1</v>
      </c>
      <c r="F1598">
        <v>1</v>
      </c>
      <c r="G1598">
        <v>19</v>
      </c>
      <c r="H1598">
        <v>3</v>
      </c>
      <c r="I1598" t="s">
        <v>840</v>
      </c>
      <c r="J1598" t="s">
        <v>841</v>
      </c>
      <c r="K1598" t="s">
        <v>842</v>
      </c>
      <c r="L1598">
        <v>1339</v>
      </c>
      <c r="N1598">
        <v>1007</v>
      </c>
      <c r="O1598" t="s">
        <v>830</v>
      </c>
      <c r="P1598" t="s">
        <v>830</v>
      </c>
      <c r="Q1598">
        <v>1</v>
      </c>
      <c r="W1598">
        <v>0</v>
      </c>
      <c r="X1598">
        <v>966492149</v>
      </c>
      <c r="Y1598">
        <v>0.69</v>
      </c>
      <c r="AA1598">
        <v>5631.96</v>
      </c>
      <c r="AB1598">
        <v>0</v>
      </c>
      <c r="AC1598">
        <v>0</v>
      </c>
      <c r="AD1598">
        <v>0</v>
      </c>
      <c r="AE1598">
        <v>5631.96</v>
      </c>
      <c r="AF1598">
        <v>0</v>
      </c>
      <c r="AG1598">
        <v>0</v>
      </c>
      <c r="AH1598">
        <v>0</v>
      </c>
      <c r="AI1598">
        <v>1</v>
      </c>
      <c r="AJ1598">
        <v>1</v>
      </c>
      <c r="AK1598">
        <v>1</v>
      </c>
      <c r="AL1598">
        <v>1</v>
      </c>
      <c r="AN1598">
        <v>0</v>
      </c>
      <c r="AO1598">
        <v>1</v>
      </c>
      <c r="AP1598">
        <v>0</v>
      </c>
      <c r="AQ1598">
        <v>0</v>
      </c>
      <c r="AR1598">
        <v>0</v>
      </c>
      <c r="AS1598" t="s">
        <v>3</v>
      </c>
      <c r="AT1598">
        <v>0.69</v>
      </c>
      <c r="AU1598" t="s">
        <v>3</v>
      </c>
      <c r="AV1598">
        <v>0</v>
      </c>
      <c r="AW1598">
        <v>2</v>
      </c>
      <c r="AX1598">
        <v>33038136</v>
      </c>
      <c r="AY1598">
        <v>1</v>
      </c>
      <c r="AZ1598">
        <v>0</v>
      </c>
      <c r="BA1598">
        <v>1518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CX1598">
        <f>Y1598*Source!I612</f>
        <v>1.2764999999999999E-2</v>
      </c>
      <c r="CY1598">
        <f t="shared" si="237"/>
        <v>5631.96</v>
      </c>
      <c r="CZ1598">
        <f t="shared" si="238"/>
        <v>5631.96</v>
      </c>
      <c r="DA1598">
        <f t="shared" si="239"/>
        <v>1</v>
      </c>
      <c r="DB1598">
        <v>0</v>
      </c>
    </row>
    <row r="1599" spans="1:106" x14ac:dyDescent="0.2">
      <c r="A1599">
        <f>ROW(Source!A612)</f>
        <v>612</v>
      </c>
      <c r="B1599">
        <v>33034105</v>
      </c>
      <c r="C1599">
        <v>33038108</v>
      </c>
      <c r="D1599">
        <v>32519911</v>
      </c>
      <c r="E1599">
        <v>1</v>
      </c>
      <c r="F1599">
        <v>1</v>
      </c>
      <c r="G1599">
        <v>19</v>
      </c>
      <c r="H1599">
        <v>3</v>
      </c>
      <c r="I1599" t="s">
        <v>843</v>
      </c>
      <c r="J1599" t="s">
        <v>844</v>
      </c>
      <c r="K1599" t="s">
        <v>845</v>
      </c>
      <c r="L1599">
        <v>1339</v>
      </c>
      <c r="N1599">
        <v>1007</v>
      </c>
      <c r="O1599" t="s">
        <v>830</v>
      </c>
      <c r="P1599" t="s">
        <v>830</v>
      </c>
      <c r="Q1599">
        <v>1</v>
      </c>
      <c r="W1599">
        <v>0</v>
      </c>
      <c r="X1599">
        <v>-1613524913</v>
      </c>
      <c r="Y1599">
        <v>102</v>
      </c>
      <c r="AA1599">
        <v>3195.93</v>
      </c>
      <c r="AB1599">
        <v>0</v>
      </c>
      <c r="AC1599">
        <v>0</v>
      </c>
      <c r="AD1599">
        <v>0</v>
      </c>
      <c r="AE1599">
        <v>3195.93</v>
      </c>
      <c r="AF1599">
        <v>0</v>
      </c>
      <c r="AG1599">
        <v>0</v>
      </c>
      <c r="AH1599">
        <v>0</v>
      </c>
      <c r="AI1599">
        <v>1</v>
      </c>
      <c r="AJ1599">
        <v>1</v>
      </c>
      <c r="AK1599">
        <v>1</v>
      </c>
      <c r="AL1599">
        <v>1</v>
      </c>
      <c r="AN1599">
        <v>0</v>
      </c>
      <c r="AO1599">
        <v>1</v>
      </c>
      <c r="AP1599">
        <v>0</v>
      </c>
      <c r="AQ1599">
        <v>0</v>
      </c>
      <c r="AR1599">
        <v>0</v>
      </c>
      <c r="AS1599" t="s">
        <v>3</v>
      </c>
      <c r="AT1599">
        <v>102</v>
      </c>
      <c r="AU1599" t="s">
        <v>3</v>
      </c>
      <c r="AV1599">
        <v>0</v>
      </c>
      <c r="AW1599">
        <v>2</v>
      </c>
      <c r="AX1599">
        <v>33038137</v>
      </c>
      <c r="AY1599">
        <v>1</v>
      </c>
      <c r="AZ1599">
        <v>0</v>
      </c>
      <c r="BA1599">
        <v>1519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CX1599">
        <f>Y1599*Source!I612</f>
        <v>1.887</v>
      </c>
      <c r="CY1599">
        <f t="shared" si="237"/>
        <v>3195.93</v>
      </c>
      <c r="CZ1599">
        <f t="shared" si="238"/>
        <v>3195.93</v>
      </c>
      <c r="DA1599">
        <f t="shared" si="239"/>
        <v>1</v>
      </c>
      <c r="DB1599">
        <v>0</v>
      </c>
    </row>
    <row r="1600" spans="1:106" x14ac:dyDescent="0.2">
      <c r="A1600">
        <f>ROW(Source!A612)</f>
        <v>612</v>
      </c>
      <c r="B1600">
        <v>33034105</v>
      </c>
      <c r="C1600">
        <v>33038108</v>
      </c>
      <c r="D1600">
        <v>32521663</v>
      </c>
      <c r="E1600">
        <v>1</v>
      </c>
      <c r="F1600">
        <v>1</v>
      </c>
      <c r="G1600">
        <v>19</v>
      </c>
      <c r="H1600">
        <v>3</v>
      </c>
      <c r="I1600" t="s">
        <v>846</v>
      </c>
      <c r="J1600" t="s">
        <v>847</v>
      </c>
      <c r="K1600" t="s">
        <v>848</v>
      </c>
      <c r="L1600">
        <v>1327</v>
      </c>
      <c r="N1600">
        <v>1005</v>
      </c>
      <c r="O1600" t="s">
        <v>823</v>
      </c>
      <c r="P1600" t="s">
        <v>823</v>
      </c>
      <c r="Q1600">
        <v>1</v>
      </c>
      <c r="W1600">
        <v>0</v>
      </c>
      <c r="X1600">
        <v>603730207</v>
      </c>
      <c r="Y1600">
        <v>49.5</v>
      </c>
      <c r="AA1600">
        <v>207.09</v>
      </c>
      <c r="AB1600">
        <v>0</v>
      </c>
      <c r="AC1600">
        <v>0</v>
      </c>
      <c r="AD1600">
        <v>0</v>
      </c>
      <c r="AE1600">
        <v>207.09</v>
      </c>
      <c r="AF1600">
        <v>0</v>
      </c>
      <c r="AG1600">
        <v>0</v>
      </c>
      <c r="AH1600">
        <v>0</v>
      </c>
      <c r="AI1600">
        <v>1</v>
      </c>
      <c r="AJ1600">
        <v>1</v>
      </c>
      <c r="AK1600">
        <v>1</v>
      </c>
      <c r="AL1600">
        <v>1</v>
      </c>
      <c r="AN1600">
        <v>0</v>
      </c>
      <c r="AO1600">
        <v>1</v>
      </c>
      <c r="AP1600">
        <v>0</v>
      </c>
      <c r="AQ1600">
        <v>0</v>
      </c>
      <c r="AR1600">
        <v>0</v>
      </c>
      <c r="AS1600" t="s">
        <v>3</v>
      </c>
      <c r="AT1600">
        <v>49.5</v>
      </c>
      <c r="AU1600" t="s">
        <v>3</v>
      </c>
      <c r="AV1600">
        <v>0</v>
      </c>
      <c r="AW1600">
        <v>2</v>
      </c>
      <c r="AX1600">
        <v>33038138</v>
      </c>
      <c r="AY1600">
        <v>1</v>
      </c>
      <c r="AZ1600">
        <v>0</v>
      </c>
      <c r="BA1600">
        <v>1520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CX1600">
        <f>Y1600*Source!I612</f>
        <v>0.91574999999999995</v>
      </c>
      <c r="CY1600">
        <f t="shared" si="237"/>
        <v>207.09</v>
      </c>
      <c r="CZ1600">
        <f t="shared" si="238"/>
        <v>207.09</v>
      </c>
      <c r="DA1600">
        <f t="shared" si="239"/>
        <v>1</v>
      </c>
      <c r="DB1600">
        <v>0</v>
      </c>
    </row>
    <row r="1601" spans="1:106" x14ac:dyDescent="0.2">
      <c r="A1601">
        <f>ROW(Source!A615)</f>
        <v>615</v>
      </c>
      <c r="B1601">
        <v>33034105</v>
      </c>
      <c r="C1601">
        <v>33038141</v>
      </c>
      <c r="D1601">
        <v>32505425</v>
      </c>
      <c r="E1601">
        <v>19</v>
      </c>
      <c r="F1601">
        <v>1</v>
      </c>
      <c r="G1601">
        <v>19</v>
      </c>
      <c r="H1601">
        <v>1</v>
      </c>
      <c r="I1601" t="s">
        <v>795</v>
      </c>
      <c r="J1601" t="s">
        <v>3</v>
      </c>
      <c r="K1601" t="s">
        <v>796</v>
      </c>
      <c r="L1601">
        <v>1191</v>
      </c>
      <c r="N1601">
        <v>1013</v>
      </c>
      <c r="O1601" t="s">
        <v>797</v>
      </c>
      <c r="P1601" t="s">
        <v>797</v>
      </c>
      <c r="Q1601">
        <v>1</v>
      </c>
      <c r="W1601">
        <v>0</v>
      </c>
      <c r="X1601">
        <v>476480486</v>
      </c>
      <c r="Y1601">
        <v>36.11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1</v>
      </c>
      <c r="AJ1601">
        <v>1</v>
      </c>
      <c r="AK1601">
        <v>1</v>
      </c>
      <c r="AL1601">
        <v>1</v>
      </c>
      <c r="AN1601">
        <v>0</v>
      </c>
      <c r="AO1601">
        <v>1</v>
      </c>
      <c r="AP1601">
        <v>0</v>
      </c>
      <c r="AQ1601">
        <v>0</v>
      </c>
      <c r="AR1601">
        <v>0</v>
      </c>
      <c r="AS1601" t="s">
        <v>3</v>
      </c>
      <c r="AT1601">
        <v>36.11</v>
      </c>
      <c r="AU1601" t="s">
        <v>3</v>
      </c>
      <c r="AV1601">
        <v>1</v>
      </c>
      <c r="AW1601">
        <v>2</v>
      </c>
      <c r="AX1601">
        <v>33038147</v>
      </c>
      <c r="AY1601">
        <v>1</v>
      </c>
      <c r="AZ1601">
        <v>0</v>
      </c>
      <c r="BA1601">
        <v>1521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CX1601">
        <f>Y1601*Source!I615</f>
        <v>3.8240489999999996</v>
      </c>
      <c r="CY1601">
        <f>AD1601</f>
        <v>0</v>
      </c>
      <c r="CZ1601">
        <f>AH1601</f>
        <v>0</v>
      </c>
      <c r="DA1601">
        <f>AL1601</f>
        <v>1</v>
      </c>
      <c r="DB1601">
        <v>0</v>
      </c>
    </row>
    <row r="1602" spans="1:106" x14ac:dyDescent="0.2">
      <c r="A1602">
        <f>ROW(Source!A615)</f>
        <v>615</v>
      </c>
      <c r="B1602">
        <v>33034105</v>
      </c>
      <c r="C1602">
        <v>33038141</v>
      </c>
      <c r="D1602">
        <v>32516754</v>
      </c>
      <c r="E1602">
        <v>1</v>
      </c>
      <c r="F1602">
        <v>1</v>
      </c>
      <c r="G1602">
        <v>19</v>
      </c>
      <c r="H1602">
        <v>2</v>
      </c>
      <c r="I1602" t="s">
        <v>798</v>
      </c>
      <c r="J1602" t="s">
        <v>799</v>
      </c>
      <c r="K1602" t="s">
        <v>800</v>
      </c>
      <c r="L1602">
        <v>1368</v>
      </c>
      <c r="N1602">
        <v>1011</v>
      </c>
      <c r="O1602" t="s">
        <v>801</v>
      </c>
      <c r="P1602" t="s">
        <v>801</v>
      </c>
      <c r="Q1602">
        <v>1</v>
      </c>
      <c r="W1602">
        <v>0</v>
      </c>
      <c r="X1602">
        <v>-1683917449</v>
      </c>
      <c r="Y1602">
        <v>21.91</v>
      </c>
      <c r="AA1602">
        <v>0</v>
      </c>
      <c r="AB1602">
        <v>70.98</v>
      </c>
      <c r="AC1602">
        <v>6.52</v>
      </c>
      <c r="AD1602">
        <v>0</v>
      </c>
      <c r="AE1602">
        <v>0</v>
      </c>
      <c r="AF1602">
        <v>70.98</v>
      </c>
      <c r="AG1602">
        <v>6.52</v>
      </c>
      <c r="AH1602">
        <v>0</v>
      </c>
      <c r="AI1602">
        <v>1</v>
      </c>
      <c r="AJ1602">
        <v>1</v>
      </c>
      <c r="AK1602">
        <v>1</v>
      </c>
      <c r="AL1602">
        <v>1</v>
      </c>
      <c r="AN1602">
        <v>0</v>
      </c>
      <c r="AO1602">
        <v>1</v>
      </c>
      <c r="AP1602">
        <v>0</v>
      </c>
      <c r="AQ1602">
        <v>0</v>
      </c>
      <c r="AR1602">
        <v>0</v>
      </c>
      <c r="AS1602" t="s">
        <v>3</v>
      </c>
      <c r="AT1602">
        <v>21.91</v>
      </c>
      <c r="AU1602" t="s">
        <v>3</v>
      </c>
      <c r="AV1602">
        <v>0</v>
      </c>
      <c r="AW1602">
        <v>2</v>
      </c>
      <c r="AX1602">
        <v>33038148</v>
      </c>
      <c r="AY1602">
        <v>1</v>
      </c>
      <c r="AZ1602">
        <v>0</v>
      </c>
      <c r="BA1602">
        <v>1522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CX1602">
        <f>Y1602*Source!I615</f>
        <v>2.3202689999999997</v>
      </c>
      <c r="CY1602">
        <f>AB1602</f>
        <v>70.98</v>
      </c>
      <c r="CZ1602">
        <f>AF1602</f>
        <v>70.98</v>
      </c>
      <c r="DA1602">
        <f>AJ1602</f>
        <v>1</v>
      </c>
      <c r="DB1602">
        <v>0</v>
      </c>
    </row>
    <row r="1603" spans="1:106" x14ac:dyDescent="0.2">
      <c r="A1603">
        <f>ROW(Source!A615)</f>
        <v>615</v>
      </c>
      <c r="B1603">
        <v>33034105</v>
      </c>
      <c r="C1603">
        <v>33038141</v>
      </c>
      <c r="D1603">
        <v>32518977</v>
      </c>
      <c r="E1603">
        <v>1</v>
      </c>
      <c r="F1603">
        <v>1</v>
      </c>
      <c r="G1603">
        <v>19</v>
      </c>
      <c r="H1603">
        <v>3</v>
      </c>
      <c r="I1603" t="s">
        <v>802</v>
      </c>
      <c r="J1603" t="s">
        <v>803</v>
      </c>
      <c r="K1603" t="s">
        <v>804</v>
      </c>
      <c r="L1603">
        <v>1348</v>
      </c>
      <c r="N1603">
        <v>1009</v>
      </c>
      <c r="O1603" t="s">
        <v>19</v>
      </c>
      <c r="P1603" t="s">
        <v>19</v>
      </c>
      <c r="Q1603">
        <v>1000</v>
      </c>
      <c r="W1603">
        <v>0</v>
      </c>
      <c r="X1603">
        <v>-1592467254</v>
      </c>
      <c r="Y1603">
        <v>0.03</v>
      </c>
      <c r="AA1603">
        <v>117442.26</v>
      </c>
      <c r="AB1603">
        <v>0</v>
      </c>
      <c r="AC1603">
        <v>0</v>
      </c>
      <c r="AD1603">
        <v>0</v>
      </c>
      <c r="AE1603">
        <v>117442.26</v>
      </c>
      <c r="AF1603">
        <v>0</v>
      </c>
      <c r="AG1603">
        <v>0</v>
      </c>
      <c r="AH1603">
        <v>0</v>
      </c>
      <c r="AI1603">
        <v>1</v>
      </c>
      <c r="AJ1603">
        <v>1</v>
      </c>
      <c r="AK1603">
        <v>1</v>
      </c>
      <c r="AL1603">
        <v>1</v>
      </c>
      <c r="AN1603">
        <v>0</v>
      </c>
      <c r="AO1603">
        <v>1</v>
      </c>
      <c r="AP1603">
        <v>0</v>
      </c>
      <c r="AQ1603">
        <v>0</v>
      </c>
      <c r="AR1603">
        <v>0</v>
      </c>
      <c r="AS1603" t="s">
        <v>3</v>
      </c>
      <c r="AT1603">
        <v>0.03</v>
      </c>
      <c r="AU1603" t="s">
        <v>3</v>
      </c>
      <c r="AV1603">
        <v>0</v>
      </c>
      <c r="AW1603">
        <v>2</v>
      </c>
      <c r="AX1603">
        <v>33038149</v>
      </c>
      <c r="AY1603">
        <v>1</v>
      </c>
      <c r="AZ1603">
        <v>0</v>
      </c>
      <c r="BA1603">
        <v>1523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CX1603">
        <f>Y1603*Source!I615</f>
        <v>3.1769999999999997E-3</v>
      </c>
      <c r="CY1603">
        <f>AA1603</f>
        <v>117442.26</v>
      </c>
      <c r="CZ1603">
        <f>AE1603</f>
        <v>117442.26</v>
      </c>
      <c r="DA1603">
        <f>AI1603</f>
        <v>1</v>
      </c>
      <c r="DB1603">
        <v>0</v>
      </c>
    </row>
    <row r="1604" spans="1:106" x14ac:dyDescent="0.2">
      <c r="A1604">
        <f>ROW(Source!A615)</f>
        <v>615</v>
      </c>
      <c r="B1604">
        <v>33034105</v>
      </c>
      <c r="C1604">
        <v>33038141</v>
      </c>
      <c r="D1604">
        <v>32520163</v>
      </c>
      <c r="E1604">
        <v>1</v>
      </c>
      <c r="F1604">
        <v>1</v>
      </c>
      <c r="G1604">
        <v>19</v>
      </c>
      <c r="H1604">
        <v>3</v>
      </c>
      <c r="I1604" t="s">
        <v>25</v>
      </c>
      <c r="J1604" t="s">
        <v>27</v>
      </c>
      <c r="K1604" t="s">
        <v>26</v>
      </c>
      <c r="L1604">
        <v>1348</v>
      </c>
      <c r="N1604">
        <v>1009</v>
      </c>
      <c r="O1604" t="s">
        <v>19</v>
      </c>
      <c r="P1604" t="s">
        <v>19</v>
      </c>
      <c r="Q1604">
        <v>1000</v>
      </c>
      <c r="W1604">
        <v>0</v>
      </c>
      <c r="X1604">
        <v>-1467733540</v>
      </c>
      <c r="Y1604">
        <v>1</v>
      </c>
      <c r="AA1604">
        <v>53410.15</v>
      </c>
      <c r="AB1604">
        <v>0</v>
      </c>
      <c r="AC1604">
        <v>0</v>
      </c>
      <c r="AD1604">
        <v>0</v>
      </c>
      <c r="AE1604">
        <v>53410.15</v>
      </c>
      <c r="AF1604">
        <v>0</v>
      </c>
      <c r="AG1604">
        <v>0</v>
      </c>
      <c r="AH1604">
        <v>0</v>
      </c>
      <c r="AI1604">
        <v>1</v>
      </c>
      <c r="AJ1604">
        <v>1</v>
      </c>
      <c r="AK1604">
        <v>1</v>
      </c>
      <c r="AL1604">
        <v>1</v>
      </c>
      <c r="AN1604">
        <v>0</v>
      </c>
      <c r="AO1604">
        <v>1</v>
      </c>
      <c r="AP1604">
        <v>0</v>
      </c>
      <c r="AQ1604">
        <v>0</v>
      </c>
      <c r="AR1604">
        <v>0</v>
      </c>
      <c r="AS1604" t="s">
        <v>3</v>
      </c>
      <c r="AT1604">
        <v>1</v>
      </c>
      <c r="AU1604" t="s">
        <v>3</v>
      </c>
      <c r="AV1604">
        <v>0</v>
      </c>
      <c r="AW1604">
        <v>2</v>
      </c>
      <c r="AX1604">
        <v>33038150</v>
      </c>
      <c r="AY1604">
        <v>1</v>
      </c>
      <c r="AZ1604">
        <v>0</v>
      </c>
      <c r="BA1604">
        <v>1524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CX1604">
        <f>Y1604*Source!I615</f>
        <v>0.10589999999999999</v>
      </c>
      <c r="CY1604">
        <f>AA1604</f>
        <v>53410.15</v>
      </c>
      <c r="CZ1604">
        <f>AE1604</f>
        <v>53410.15</v>
      </c>
      <c r="DA1604">
        <f>AI1604</f>
        <v>1</v>
      </c>
      <c r="DB1604">
        <v>0</v>
      </c>
    </row>
    <row r="1605" spans="1:106" x14ac:dyDescent="0.2">
      <c r="A1605">
        <f>ROW(Source!A615)</f>
        <v>615</v>
      </c>
      <c r="B1605">
        <v>33034105</v>
      </c>
      <c r="C1605">
        <v>33038141</v>
      </c>
      <c r="D1605">
        <v>32520163</v>
      </c>
      <c r="E1605">
        <v>1</v>
      </c>
      <c r="F1605">
        <v>1</v>
      </c>
      <c r="G1605">
        <v>19</v>
      </c>
      <c r="H1605">
        <v>3</v>
      </c>
      <c r="I1605" t="s">
        <v>25</v>
      </c>
      <c r="J1605" t="s">
        <v>27</v>
      </c>
      <c r="K1605" t="s">
        <v>26</v>
      </c>
      <c r="L1605">
        <v>1348</v>
      </c>
      <c r="N1605">
        <v>1009</v>
      </c>
      <c r="O1605" t="s">
        <v>19</v>
      </c>
      <c r="P1605" t="s">
        <v>19</v>
      </c>
      <c r="Q1605">
        <v>1000</v>
      </c>
      <c r="W1605">
        <v>0</v>
      </c>
      <c r="X1605">
        <v>-1467733540</v>
      </c>
      <c r="Y1605">
        <v>-1</v>
      </c>
      <c r="AA1605">
        <v>53410.15</v>
      </c>
      <c r="AB1605">
        <v>0</v>
      </c>
      <c r="AC1605">
        <v>0</v>
      </c>
      <c r="AD1605">
        <v>0</v>
      </c>
      <c r="AE1605">
        <v>53410.15</v>
      </c>
      <c r="AF1605">
        <v>0</v>
      </c>
      <c r="AG1605">
        <v>0</v>
      </c>
      <c r="AH1605">
        <v>0</v>
      </c>
      <c r="AI1605">
        <v>1</v>
      </c>
      <c r="AJ1605">
        <v>1</v>
      </c>
      <c r="AK1605">
        <v>1</v>
      </c>
      <c r="AL1605">
        <v>1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 t="s">
        <v>3</v>
      </c>
      <c r="AT1605">
        <v>-1</v>
      </c>
      <c r="AU1605" t="s">
        <v>3</v>
      </c>
      <c r="AV1605">
        <v>0</v>
      </c>
      <c r="AW1605">
        <v>1</v>
      </c>
      <c r="AX1605">
        <v>-1</v>
      </c>
      <c r="AY1605">
        <v>0</v>
      </c>
      <c r="AZ1605">
        <v>0</v>
      </c>
      <c r="BA1605" t="s">
        <v>3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CX1605">
        <f>Y1605*Source!I615</f>
        <v>-0.10589999999999999</v>
      </c>
      <c r="CY1605">
        <f>AA1605</f>
        <v>53410.15</v>
      </c>
      <c r="CZ1605">
        <f>AE1605</f>
        <v>53410.15</v>
      </c>
      <c r="DA1605">
        <f>AI1605</f>
        <v>1</v>
      </c>
      <c r="DB1605">
        <v>0</v>
      </c>
    </row>
    <row r="1606" spans="1:106" x14ac:dyDescent="0.2">
      <c r="A1606">
        <f>ROW(Source!A617)</f>
        <v>617</v>
      </c>
      <c r="B1606">
        <v>33034105</v>
      </c>
      <c r="C1606">
        <v>33038152</v>
      </c>
      <c r="D1606">
        <v>32505425</v>
      </c>
      <c r="E1606">
        <v>19</v>
      </c>
      <c r="F1606">
        <v>1</v>
      </c>
      <c r="G1606">
        <v>19</v>
      </c>
      <c r="H1606">
        <v>1</v>
      </c>
      <c r="I1606" t="s">
        <v>795</v>
      </c>
      <c r="J1606" t="s">
        <v>3</v>
      </c>
      <c r="K1606" t="s">
        <v>796</v>
      </c>
      <c r="L1606">
        <v>1191</v>
      </c>
      <c r="N1606">
        <v>1013</v>
      </c>
      <c r="O1606" t="s">
        <v>797</v>
      </c>
      <c r="P1606" t="s">
        <v>797</v>
      </c>
      <c r="Q1606">
        <v>1</v>
      </c>
      <c r="W1606">
        <v>0</v>
      </c>
      <c r="X1606">
        <v>476480486</v>
      </c>
      <c r="Y1606">
        <v>453.1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1</v>
      </c>
      <c r="AJ1606">
        <v>1</v>
      </c>
      <c r="AK1606">
        <v>1</v>
      </c>
      <c r="AL1606">
        <v>1</v>
      </c>
      <c r="AN1606">
        <v>0</v>
      </c>
      <c r="AO1606">
        <v>1</v>
      </c>
      <c r="AP1606">
        <v>0</v>
      </c>
      <c r="AQ1606">
        <v>0</v>
      </c>
      <c r="AR1606">
        <v>0</v>
      </c>
      <c r="AS1606" t="s">
        <v>3</v>
      </c>
      <c r="AT1606">
        <v>453.1</v>
      </c>
      <c r="AU1606" t="s">
        <v>3</v>
      </c>
      <c r="AV1606">
        <v>1</v>
      </c>
      <c r="AW1606">
        <v>2</v>
      </c>
      <c r="AX1606">
        <v>33038168</v>
      </c>
      <c r="AY1606">
        <v>1</v>
      </c>
      <c r="AZ1606">
        <v>0</v>
      </c>
      <c r="BA1606">
        <v>1525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CX1606">
        <f>Y1606*Source!I617</f>
        <v>6.5699500000000004</v>
      </c>
      <c r="CY1606">
        <f>AD1606</f>
        <v>0</v>
      </c>
      <c r="CZ1606">
        <f>AH1606</f>
        <v>0</v>
      </c>
      <c r="DA1606">
        <f>AL1606</f>
        <v>1</v>
      </c>
      <c r="DB1606">
        <v>0</v>
      </c>
    </row>
    <row r="1607" spans="1:106" x14ac:dyDescent="0.2">
      <c r="A1607">
        <f>ROW(Source!A617)</f>
        <v>617</v>
      </c>
      <c r="B1607">
        <v>33034105</v>
      </c>
      <c r="C1607">
        <v>33038152</v>
      </c>
      <c r="D1607">
        <v>32517073</v>
      </c>
      <c r="E1607">
        <v>1</v>
      </c>
      <c r="F1607">
        <v>1</v>
      </c>
      <c r="G1607">
        <v>19</v>
      </c>
      <c r="H1607">
        <v>2</v>
      </c>
      <c r="I1607" t="s">
        <v>805</v>
      </c>
      <c r="J1607" t="s">
        <v>806</v>
      </c>
      <c r="K1607" t="s">
        <v>807</v>
      </c>
      <c r="L1607">
        <v>1368</v>
      </c>
      <c r="N1607">
        <v>1011</v>
      </c>
      <c r="O1607" t="s">
        <v>801</v>
      </c>
      <c r="P1607" t="s">
        <v>801</v>
      </c>
      <c r="Q1607">
        <v>1</v>
      </c>
      <c r="W1607">
        <v>0</v>
      </c>
      <c r="X1607">
        <v>-865246060</v>
      </c>
      <c r="Y1607">
        <v>1.38</v>
      </c>
      <c r="AA1607">
        <v>0</v>
      </c>
      <c r="AB1607">
        <v>3.37</v>
      </c>
      <c r="AC1607">
        <v>0.85</v>
      </c>
      <c r="AD1607">
        <v>0</v>
      </c>
      <c r="AE1607">
        <v>0</v>
      </c>
      <c r="AF1607">
        <v>3.37</v>
      </c>
      <c r="AG1607">
        <v>0.85</v>
      </c>
      <c r="AH1607">
        <v>0</v>
      </c>
      <c r="AI1607">
        <v>1</v>
      </c>
      <c r="AJ1607">
        <v>1</v>
      </c>
      <c r="AK1607">
        <v>1</v>
      </c>
      <c r="AL1607">
        <v>1</v>
      </c>
      <c r="AN1607">
        <v>0</v>
      </c>
      <c r="AO1607">
        <v>1</v>
      </c>
      <c r="AP1607">
        <v>0</v>
      </c>
      <c r="AQ1607">
        <v>0</v>
      </c>
      <c r="AR1607">
        <v>0</v>
      </c>
      <c r="AS1607" t="s">
        <v>3</v>
      </c>
      <c r="AT1607">
        <v>1.38</v>
      </c>
      <c r="AU1607" t="s">
        <v>3</v>
      </c>
      <c r="AV1607">
        <v>0</v>
      </c>
      <c r="AW1607">
        <v>2</v>
      </c>
      <c r="AX1607">
        <v>33038169</v>
      </c>
      <c r="AY1607">
        <v>1</v>
      </c>
      <c r="AZ1607">
        <v>0</v>
      </c>
      <c r="BA1607">
        <v>1526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CX1607">
        <f>Y1607*Source!I617</f>
        <v>2.001E-2</v>
      </c>
      <c r="CY1607">
        <f>AB1607</f>
        <v>3.37</v>
      </c>
      <c r="CZ1607">
        <f>AF1607</f>
        <v>3.37</v>
      </c>
      <c r="DA1607">
        <f>AJ1607</f>
        <v>1</v>
      </c>
      <c r="DB1607">
        <v>0</v>
      </c>
    </row>
    <row r="1608" spans="1:106" x14ac:dyDescent="0.2">
      <c r="A1608">
        <f>ROW(Source!A617)</f>
        <v>617</v>
      </c>
      <c r="B1608">
        <v>33034105</v>
      </c>
      <c r="C1608">
        <v>33038152</v>
      </c>
      <c r="D1608">
        <v>32516433</v>
      </c>
      <c r="E1608">
        <v>1</v>
      </c>
      <c r="F1608">
        <v>1</v>
      </c>
      <c r="G1608">
        <v>19</v>
      </c>
      <c r="H1608">
        <v>2</v>
      </c>
      <c r="I1608" t="s">
        <v>808</v>
      </c>
      <c r="J1608" t="s">
        <v>809</v>
      </c>
      <c r="K1608" t="s">
        <v>810</v>
      </c>
      <c r="L1608">
        <v>1368</v>
      </c>
      <c r="N1608">
        <v>1011</v>
      </c>
      <c r="O1608" t="s">
        <v>801</v>
      </c>
      <c r="P1608" t="s">
        <v>801</v>
      </c>
      <c r="Q1608">
        <v>1</v>
      </c>
      <c r="W1608">
        <v>0</v>
      </c>
      <c r="X1608">
        <v>1483315828</v>
      </c>
      <c r="Y1608">
        <v>0.31</v>
      </c>
      <c r="AA1608">
        <v>0</v>
      </c>
      <c r="AB1608">
        <v>566.44000000000005</v>
      </c>
      <c r="AC1608">
        <v>281.27999999999997</v>
      </c>
      <c r="AD1608">
        <v>0</v>
      </c>
      <c r="AE1608">
        <v>0</v>
      </c>
      <c r="AF1608">
        <v>566.44000000000005</v>
      </c>
      <c r="AG1608">
        <v>281.27999999999997</v>
      </c>
      <c r="AH1608">
        <v>0</v>
      </c>
      <c r="AI1608">
        <v>1</v>
      </c>
      <c r="AJ1608">
        <v>1</v>
      </c>
      <c r="AK1608">
        <v>1</v>
      </c>
      <c r="AL1608">
        <v>1</v>
      </c>
      <c r="AN1608">
        <v>0</v>
      </c>
      <c r="AO1608">
        <v>1</v>
      </c>
      <c r="AP1608">
        <v>0</v>
      </c>
      <c r="AQ1608">
        <v>0</v>
      </c>
      <c r="AR1608">
        <v>0</v>
      </c>
      <c r="AS1608" t="s">
        <v>3</v>
      </c>
      <c r="AT1608">
        <v>0.31</v>
      </c>
      <c r="AU1608" t="s">
        <v>3</v>
      </c>
      <c r="AV1608">
        <v>0</v>
      </c>
      <c r="AW1608">
        <v>2</v>
      </c>
      <c r="AX1608">
        <v>33038170</v>
      </c>
      <c r="AY1608">
        <v>1</v>
      </c>
      <c r="AZ1608">
        <v>0</v>
      </c>
      <c r="BA1608">
        <v>1527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CX1608">
        <f>Y1608*Source!I617</f>
        <v>4.4949999999999999E-3</v>
      </c>
      <c r="CY1608">
        <f>AB1608</f>
        <v>566.44000000000005</v>
      </c>
      <c r="CZ1608">
        <f>AF1608</f>
        <v>566.44000000000005</v>
      </c>
      <c r="DA1608">
        <f>AJ1608</f>
        <v>1</v>
      </c>
      <c r="DB1608">
        <v>0</v>
      </c>
    </row>
    <row r="1609" spans="1:106" x14ac:dyDescent="0.2">
      <c r="A1609">
        <f>ROW(Source!A617)</f>
        <v>617</v>
      </c>
      <c r="B1609">
        <v>33034105</v>
      </c>
      <c r="C1609">
        <v>33038152</v>
      </c>
      <c r="D1609">
        <v>32516599</v>
      </c>
      <c r="E1609">
        <v>1</v>
      </c>
      <c r="F1609">
        <v>1</v>
      </c>
      <c r="G1609">
        <v>19</v>
      </c>
      <c r="H1609">
        <v>2</v>
      </c>
      <c r="I1609" t="s">
        <v>811</v>
      </c>
      <c r="J1609" t="s">
        <v>812</v>
      </c>
      <c r="K1609" t="s">
        <v>813</v>
      </c>
      <c r="L1609">
        <v>1368</v>
      </c>
      <c r="N1609">
        <v>1011</v>
      </c>
      <c r="O1609" t="s">
        <v>801</v>
      </c>
      <c r="P1609" t="s">
        <v>801</v>
      </c>
      <c r="Q1609">
        <v>1</v>
      </c>
      <c r="W1609">
        <v>0</v>
      </c>
      <c r="X1609">
        <v>47389749</v>
      </c>
      <c r="Y1609">
        <v>26.25</v>
      </c>
      <c r="AA1609">
        <v>0</v>
      </c>
      <c r="AB1609">
        <v>9.7100000000000009</v>
      </c>
      <c r="AC1609">
        <v>2.25</v>
      </c>
      <c r="AD1609">
        <v>0</v>
      </c>
      <c r="AE1609">
        <v>0</v>
      </c>
      <c r="AF1609">
        <v>9.7100000000000009</v>
      </c>
      <c r="AG1609">
        <v>2.25</v>
      </c>
      <c r="AH1609">
        <v>0</v>
      </c>
      <c r="AI1609">
        <v>1</v>
      </c>
      <c r="AJ1609">
        <v>1</v>
      </c>
      <c r="AK1609">
        <v>1</v>
      </c>
      <c r="AL1609">
        <v>1</v>
      </c>
      <c r="AN1609">
        <v>0</v>
      </c>
      <c r="AO1609">
        <v>1</v>
      </c>
      <c r="AP1609">
        <v>0</v>
      </c>
      <c r="AQ1609">
        <v>0</v>
      </c>
      <c r="AR1609">
        <v>0</v>
      </c>
      <c r="AS1609" t="s">
        <v>3</v>
      </c>
      <c r="AT1609">
        <v>26.25</v>
      </c>
      <c r="AU1609" t="s">
        <v>3</v>
      </c>
      <c r="AV1609">
        <v>0</v>
      </c>
      <c r="AW1609">
        <v>2</v>
      </c>
      <c r="AX1609">
        <v>33038171</v>
      </c>
      <c r="AY1609">
        <v>1</v>
      </c>
      <c r="AZ1609">
        <v>0</v>
      </c>
      <c r="BA1609">
        <v>1528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CX1609">
        <f>Y1609*Source!I617</f>
        <v>0.38062500000000005</v>
      </c>
      <c r="CY1609">
        <f>AB1609</f>
        <v>9.7100000000000009</v>
      </c>
      <c r="CZ1609">
        <f>AF1609</f>
        <v>9.7100000000000009</v>
      </c>
      <c r="DA1609">
        <f>AJ1609</f>
        <v>1</v>
      </c>
      <c r="DB1609">
        <v>0</v>
      </c>
    </row>
    <row r="1610" spans="1:106" x14ac:dyDescent="0.2">
      <c r="A1610">
        <f>ROW(Source!A617)</f>
        <v>617</v>
      </c>
      <c r="B1610">
        <v>33034105</v>
      </c>
      <c r="C1610">
        <v>33038152</v>
      </c>
      <c r="D1610">
        <v>32517836</v>
      </c>
      <c r="E1610">
        <v>1</v>
      </c>
      <c r="F1610">
        <v>1</v>
      </c>
      <c r="G1610">
        <v>19</v>
      </c>
      <c r="H1610">
        <v>3</v>
      </c>
      <c r="I1610" t="s">
        <v>814</v>
      </c>
      <c r="J1610" t="s">
        <v>815</v>
      </c>
      <c r="K1610" t="s">
        <v>816</v>
      </c>
      <c r="L1610">
        <v>1348</v>
      </c>
      <c r="N1610">
        <v>1009</v>
      </c>
      <c r="O1610" t="s">
        <v>19</v>
      </c>
      <c r="P1610" t="s">
        <v>19</v>
      </c>
      <c r="Q1610">
        <v>1000</v>
      </c>
      <c r="W1610">
        <v>0</v>
      </c>
      <c r="X1610">
        <v>1571432467</v>
      </c>
      <c r="Y1610">
        <v>0.04</v>
      </c>
      <c r="AA1610">
        <v>31493.279999999999</v>
      </c>
      <c r="AB1610">
        <v>0</v>
      </c>
      <c r="AC1610">
        <v>0</v>
      </c>
      <c r="AD1610">
        <v>0</v>
      </c>
      <c r="AE1610">
        <v>31493.279999999999</v>
      </c>
      <c r="AF1610">
        <v>0</v>
      </c>
      <c r="AG1610">
        <v>0</v>
      </c>
      <c r="AH1610">
        <v>0</v>
      </c>
      <c r="AI1610">
        <v>1</v>
      </c>
      <c r="AJ1610">
        <v>1</v>
      </c>
      <c r="AK1610">
        <v>1</v>
      </c>
      <c r="AL1610">
        <v>1</v>
      </c>
      <c r="AN1610">
        <v>0</v>
      </c>
      <c r="AO1610">
        <v>1</v>
      </c>
      <c r="AP1610">
        <v>0</v>
      </c>
      <c r="AQ1610">
        <v>0</v>
      </c>
      <c r="AR1610">
        <v>0</v>
      </c>
      <c r="AS1610" t="s">
        <v>3</v>
      </c>
      <c r="AT1610">
        <v>0.04</v>
      </c>
      <c r="AU1610" t="s">
        <v>3</v>
      </c>
      <c r="AV1610">
        <v>0</v>
      </c>
      <c r="AW1610">
        <v>2</v>
      </c>
      <c r="AX1610">
        <v>33038172</v>
      </c>
      <c r="AY1610">
        <v>1</v>
      </c>
      <c r="AZ1610">
        <v>0</v>
      </c>
      <c r="BA1610">
        <v>1529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CX1610">
        <f>Y1610*Source!I617</f>
        <v>5.8E-4</v>
      </c>
      <c r="CY1610">
        <f t="shared" ref="CY1610:CY1620" si="240">AA1610</f>
        <v>31493.279999999999</v>
      </c>
      <c r="CZ1610">
        <f t="shared" ref="CZ1610:CZ1620" si="241">AE1610</f>
        <v>31493.279999999999</v>
      </c>
      <c r="DA1610">
        <f t="shared" ref="DA1610:DA1620" si="242">AI1610</f>
        <v>1</v>
      </c>
      <c r="DB1610">
        <v>0</v>
      </c>
    </row>
    <row r="1611" spans="1:106" x14ac:dyDescent="0.2">
      <c r="A1611">
        <f>ROW(Source!A617)</f>
        <v>617</v>
      </c>
      <c r="B1611">
        <v>33034105</v>
      </c>
      <c r="C1611">
        <v>33038152</v>
      </c>
      <c r="D1611">
        <v>32518156</v>
      </c>
      <c r="E1611">
        <v>1</v>
      </c>
      <c r="F1611">
        <v>1</v>
      </c>
      <c r="G1611">
        <v>19</v>
      </c>
      <c r="H1611">
        <v>3</v>
      </c>
      <c r="I1611" t="s">
        <v>817</v>
      </c>
      <c r="J1611" t="s">
        <v>818</v>
      </c>
      <c r="K1611" t="s">
        <v>819</v>
      </c>
      <c r="L1611">
        <v>1348</v>
      </c>
      <c r="N1611">
        <v>1009</v>
      </c>
      <c r="O1611" t="s">
        <v>19</v>
      </c>
      <c r="P1611" t="s">
        <v>19</v>
      </c>
      <c r="Q1611">
        <v>1000</v>
      </c>
      <c r="W1611">
        <v>0</v>
      </c>
      <c r="X1611">
        <v>1574046373</v>
      </c>
      <c r="Y1611">
        <v>3.6999999999999998E-2</v>
      </c>
      <c r="AA1611">
        <v>45454.3</v>
      </c>
      <c r="AB1611">
        <v>0</v>
      </c>
      <c r="AC1611">
        <v>0</v>
      </c>
      <c r="AD1611">
        <v>0</v>
      </c>
      <c r="AE1611">
        <v>45454.3</v>
      </c>
      <c r="AF1611">
        <v>0</v>
      </c>
      <c r="AG1611">
        <v>0</v>
      </c>
      <c r="AH1611">
        <v>0</v>
      </c>
      <c r="AI1611">
        <v>1</v>
      </c>
      <c r="AJ1611">
        <v>1</v>
      </c>
      <c r="AK1611">
        <v>1</v>
      </c>
      <c r="AL1611">
        <v>1</v>
      </c>
      <c r="AN1611">
        <v>0</v>
      </c>
      <c r="AO1611">
        <v>1</v>
      </c>
      <c r="AP1611">
        <v>0</v>
      </c>
      <c r="AQ1611">
        <v>0</v>
      </c>
      <c r="AR1611">
        <v>0</v>
      </c>
      <c r="AS1611" t="s">
        <v>3</v>
      </c>
      <c r="AT1611">
        <v>3.6999999999999998E-2</v>
      </c>
      <c r="AU1611" t="s">
        <v>3</v>
      </c>
      <c r="AV1611">
        <v>0</v>
      </c>
      <c r="AW1611">
        <v>2</v>
      </c>
      <c r="AX1611">
        <v>33038173</v>
      </c>
      <c r="AY1611">
        <v>1</v>
      </c>
      <c r="AZ1611">
        <v>0</v>
      </c>
      <c r="BA1611">
        <v>1530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CX1611">
        <f>Y1611*Source!I617</f>
        <v>5.3649999999999998E-4</v>
      </c>
      <c r="CY1611">
        <f t="shared" si="240"/>
        <v>45454.3</v>
      </c>
      <c r="CZ1611">
        <f t="shared" si="241"/>
        <v>45454.3</v>
      </c>
      <c r="DA1611">
        <f t="shared" si="242"/>
        <v>1</v>
      </c>
      <c r="DB1611">
        <v>0</v>
      </c>
    </row>
    <row r="1612" spans="1:106" x14ac:dyDescent="0.2">
      <c r="A1612">
        <f>ROW(Source!A617)</f>
        <v>617</v>
      </c>
      <c r="B1612">
        <v>33034105</v>
      </c>
      <c r="C1612">
        <v>33038152</v>
      </c>
      <c r="D1612">
        <v>32518894</v>
      </c>
      <c r="E1612">
        <v>1</v>
      </c>
      <c r="F1612">
        <v>1</v>
      </c>
      <c r="G1612">
        <v>19</v>
      </c>
      <c r="H1612">
        <v>3</v>
      </c>
      <c r="I1612" t="s">
        <v>820</v>
      </c>
      <c r="J1612" t="s">
        <v>821</v>
      </c>
      <c r="K1612" t="s">
        <v>822</v>
      </c>
      <c r="L1612">
        <v>1327</v>
      </c>
      <c r="N1612">
        <v>1005</v>
      </c>
      <c r="O1612" t="s">
        <v>823</v>
      </c>
      <c r="P1612" t="s">
        <v>823</v>
      </c>
      <c r="Q1612">
        <v>1</v>
      </c>
      <c r="W1612">
        <v>0</v>
      </c>
      <c r="X1612">
        <v>-1132375348</v>
      </c>
      <c r="Y1612">
        <v>5.6</v>
      </c>
      <c r="AA1612">
        <v>63.78</v>
      </c>
      <c r="AB1612">
        <v>0</v>
      </c>
      <c r="AC1612">
        <v>0</v>
      </c>
      <c r="AD1612">
        <v>0</v>
      </c>
      <c r="AE1612">
        <v>63.78</v>
      </c>
      <c r="AF1612">
        <v>0</v>
      </c>
      <c r="AG1612">
        <v>0</v>
      </c>
      <c r="AH1612">
        <v>0</v>
      </c>
      <c r="AI1612">
        <v>1</v>
      </c>
      <c r="AJ1612">
        <v>1</v>
      </c>
      <c r="AK1612">
        <v>1</v>
      </c>
      <c r="AL1612">
        <v>1</v>
      </c>
      <c r="AN1612">
        <v>0</v>
      </c>
      <c r="AO1612">
        <v>1</v>
      </c>
      <c r="AP1612">
        <v>0</v>
      </c>
      <c r="AQ1612">
        <v>0</v>
      </c>
      <c r="AR1612">
        <v>0</v>
      </c>
      <c r="AS1612" t="s">
        <v>3</v>
      </c>
      <c r="AT1612">
        <v>5.6</v>
      </c>
      <c r="AU1612" t="s">
        <v>3</v>
      </c>
      <c r="AV1612">
        <v>0</v>
      </c>
      <c r="AW1612">
        <v>2</v>
      </c>
      <c r="AX1612">
        <v>33038175</v>
      </c>
      <c r="AY1612">
        <v>1</v>
      </c>
      <c r="AZ1612">
        <v>0</v>
      </c>
      <c r="BA1612">
        <v>1531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CX1612">
        <f>Y1612*Source!I617</f>
        <v>8.1199999999999994E-2</v>
      </c>
      <c r="CY1612">
        <f t="shared" si="240"/>
        <v>63.78</v>
      </c>
      <c r="CZ1612">
        <f t="shared" si="241"/>
        <v>63.78</v>
      </c>
      <c r="DA1612">
        <f t="shared" si="242"/>
        <v>1</v>
      </c>
      <c r="DB1612">
        <v>0</v>
      </c>
    </row>
    <row r="1613" spans="1:106" x14ac:dyDescent="0.2">
      <c r="A1613">
        <f>ROW(Source!A617)</f>
        <v>617</v>
      </c>
      <c r="B1613">
        <v>33034105</v>
      </c>
      <c r="C1613">
        <v>33038152</v>
      </c>
      <c r="D1613">
        <v>32517311</v>
      </c>
      <c r="E1613">
        <v>1</v>
      </c>
      <c r="F1613">
        <v>1</v>
      </c>
      <c r="G1613">
        <v>19</v>
      </c>
      <c r="H1613">
        <v>3</v>
      </c>
      <c r="I1613" t="s">
        <v>824</v>
      </c>
      <c r="J1613" t="s">
        <v>825</v>
      </c>
      <c r="K1613" t="s">
        <v>826</v>
      </c>
      <c r="L1613">
        <v>1348</v>
      </c>
      <c r="N1613">
        <v>1009</v>
      </c>
      <c r="O1613" t="s">
        <v>19</v>
      </c>
      <c r="P1613" t="s">
        <v>19</v>
      </c>
      <c r="Q1613">
        <v>1000</v>
      </c>
      <c r="W1613">
        <v>0</v>
      </c>
      <c r="X1613">
        <v>1471527661</v>
      </c>
      <c r="Y1613">
        <v>0.05</v>
      </c>
      <c r="AA1613">
        <v>4752.91</v>
      </c>
      <c r="AB1613">
        <v>0</v>
      </c>
      <c r="AC1613">
        <v>0</v>
      </c>
      <c r="AD1613">
        <v>0</v>
      </c>
      <c r="AE1613">
        <v>4752.91</v>
      </c>
      <c r="AF1613">
        <v>0</v>
      </c>
      <c r="AG1613">
        <v>0</v>
      </c>
      <c r="AH1613">
        <v>0</v>
      </c>
      <c r="AI1613">
        <v>1</v>
      </c>
      <c r="AJ1613">
        <v>1</v>
      </c>
      <c r="AK1613">
        <v>1</v>
      </c>
      <c r="AL1613">
        <v>1</v>
      </c>
      <c r="AN1613">
        <v>0</v>
      </c>
      <c r="AO1613">
        <v>1</v>
      </c>
      <c r="AP1613">
        <v>0</v>
      </c>
      <c r="AQ1613">
        <v>0</v>
      </c>
      <c r="AR1613">
        <v>0</v>
      </c>
      <c r="AS1613" t="s">
        <v>3</v>
      </c>
      <c r="AT1613">
        <v>0.05</v>
      </c>
      <c r="AU1613" t="s">
        <v>3</v>
      </c>
      <c r="AV1613">
        <v>0</v>
      </c>
      <c r="AW1613">
        <v>2</v>
      </c>
      <c r="AX1613">
        <v>33038174</v>
      </c>
      <c r="AY1613">
        <v>1</v>
      </c>
      <c r="AZ1613">
        <v>0</v>
      </c>
      <c r="BA1613">
        <v>1532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CX1613">
        <f>Y1613*Source!I617</f>
        <v>7.2500000000000006E-4</v>
      </c>
      <c r="CY1613">
        <f t="shared" si="240"/>
        <v>4752.91</v>
      </c>
      <c r="CZ1613">
        <f t="shared" si="241"/>
        <v>4752.91</v>
      </c>
      <c r="DA1613">
        <f t="shared" si="242"/>
        <v>1</v>
      </c>
      <c r="DB1613">
        <v>0</v>
      </c>
    </row>
    <row r="1614" spans="1:106" x14ac:dyDescent="0.2">
      <c r="A1614">
        <f>ROW(Source!A617)</f>
        <v>617</v>
      </c>
      <c r="B1614">
        <v>33034105</v>
      </c>
      <c r="C1614">
        <v>33038152</v>
      </c>
      <c r="D1614">
        <v>32519061</v>
      </c>
      <c r="E1614">
        <v>1</v>
      </c>
      <c r="F1614">
        <v>1</v>
      </c>
      <c r="G1614">
        <v>19</v>
      </c>
      <c r="H1614">
        <v>3</v>
      </c>
      <c r="I1614" t="s">
        <v>827</v>
      </c>
      <c r="J1614" t="s">
        <v>828</v>
      </c>
      <c r="K1614" t="s">
        <v>829</v>
      </c>
      <c r="L1614">
        <v>1339</v>
      </c>
      <c r="N1614">
        <v>1007</v>
      </c>
      <c r="O1614" t="s">
        <v>830</v>
      </c>
      <c r="P1614" t="s">
        <v>830</v>
      </c>
      <c r="Q1614">
        <v>1</v>
      </c>
      <c r="W1614">
        <v>0</v>
      </c>
      <c r="X1614">
        <v>1653821073</v>
      </c>
      <c r="Y1614">
        <v>1.75</v>
      </c>
      <c r="AA1614">
        <v>29.98</v>
      </c>
      <c r="AB1614">
        <v>0</v>
      </c>
      <c r="AC1614">
        <v>0</v>
      </c>
      <c r="AD1614">
        <v>0</v>
      </c>
      <c r="AE1614">
        <v>29.98</v>
      </c>
      <c r="AF1614">
        <v>0</v>
      </c>
      <c r="AG1614">
        <v>0</v>
      </c>
      <c r="AH1614">
        <v>0</v>
      </c>
      <c r="AI1614">
        <v>1</v>
      </c>
      <c r="AJ1614">
        <v>1</v>
      </c>
      <c r="AK1614">
        <v>1</v>
      </c>
      <c r="AL1614">
        <v>1</v>
      </c>
      <c r="AN1614">
        <v>0</v>
      </c>
      <c r="AO1614">
        <v>1</v>
      </c>
      <c r="AP1614">
        <v>0</v>
      </c>
      <c r="AQ1614">
        <v>0</v>
      </c>
      <c r="AR1614">
        <v>0</v>
      </c>
      <c r="AS1614" t="s">
        <v>3</v>
      </c>
      <c r="AT1614">
        <v>1.75</v>
      </c>
      <c r="AU1614" t="s">
        <v>3</v>
      </c>
      <c r="AV1614">
        <v>0</v>
      </c>
      <c r="AW1614">
        <v>2</v>
      </c>
      <c r="AX1614">
        <v>33038176</v>
      </c>
      <c r="AY1614">
        <v>1</v>
      </c>
      <c r="AZ1614">
        <v>0</v>
      </c>
      <c r="BA1614">
        <v>1533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CX1614">
        <f>Y1614*Source!I617</f>
        <v>2.5375000000000002E-2</v>
      </c>
      <c r="CY1614">
        <f t="shared" si="240"/>
        <v>29.98</v>
      </c>
      <c r="CZ1614">
        <f t="shared" si="241"/>
        <v>29.98</v>
      </c>
      <c r="DA1614">
        <f t="shared" si="242"/>
        <v>1</v>
      </c>
      <c r="DB1614">
        <v>0</v>
      </c>
    </row>
    <row r="1615" spans="1:106" x14ac:dyDescent="0.2">
      <c r="A1615">
        <f>ROW(Source!A617)</f>
        <v>617</v>
      </c>
      <c r="B1615">
        <v>33034105</v>
      </c>
      <c r="C1615">
        <v>33038152</v>
      </c>
      <c r="D1615">
        <v>32517740</v>
      </c>
      <c r="E1615">
        <v>1</v>
      </c>
      <c r="F1615">
        <v>1</v>
      </c>
      <c r="G1615">
        <v>19</v>
      </c>
      <c r="H1615">
        <v>3</v>
      </c>
      <c r="I1615" t="s">
        <v>831</v>
      </c>
      <c r="J1615" t="s">
        <v>832</v>
      </c>
      <c r="K1615" t="s">
        <v>833</v>
      </c>
      <c r="L1615">
        <v>1339</v>
      </c>
      <c r="N1615">
        <v>1007</v>
      </c>
      <c r="O1615" t="s">
        <v>830</v>
      </c>
      <c r="P1615" t="s">
        <v>830</v>
      </c>
      <c r="Q1615">
        <v>1</v>
      </c>
      <c r="W1615">
        <v>0</v>
      </c>
      <c r="X1615">
        <v>-86784973</v>
      </c>
      <c r="Y1615">
        <v>0.08</v>
      </c>
      <c r="AA1615">
        <v>4993.7</v>
      </c>
      <c r="AB1615">
        <v>0</v>
      </c>
      <c r="AC1615">
        <v>0</v>
      </c>
      <c r="AD1615">
        <v>0</v>
      </c>
      <c r="AE1615">
        <v>4993.7</v>
      </c>
      <c r="AF1615">
        <v>0</v>
      </c>
      <c r="AG1615">
        <v>0</v>
      </c>
      <c r="AH1615">
        <v>0</v>
      </c>
      <c r="AI1615">
        <v>1</v>
      </c>
      <c r="AJ1615">
        <v>1</v>
      </c>
      <c r="AK1615">
        <v>1</v>
      </c>
      <c r="AL1615">
        <v>1</v>
      </c>
      <c r="AN1615">
        <v>0</v>
      </c>
      <c r="AO1615">
        <v>1</v>
      </c>
      <c r="AP1615">
        <v>0</v>
      </c>
      <c r="AQ1615">
        <v>0</v>
      </c>
      <c r="AR1615">
        <v>0</v>
      </c>
      <c r="AS1615" t="s">
        <v>3</v>
      </c>
      <c r="AT1615">
        <v>0.08</v>
      </c>
      <c r="AU1615" t="s">
        <v>3</v>
      </c>
      <c r="AV1615">
        <v>0</v>
      </c>
      <c r="AW1615">
        <v>2</v>
      </c>
      <c r="AX1615">
        <v>33038177</v>
      </c>
      <c r="AY1615">
        <v>1</v>
      </c>
      <c r="AZ1615">
        <v>0</v>
      </c>
      <c r="BA1615">
        <v>1534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CX1615">
        <f>Y1615*Source!I617</f>
        <v>1.16E-3</v>
      </c>
      <c r="CY1615">
        <f t="shared" si="240"/>
        <v>4993.7</v>
      </c>
      <c r="CZ1615">
        <f t="shared" si="241"/>
        <v>4993.7</v>
      </c>
      <c r="DA1615">
        <f t="shared" si="242"/>
        <v>1</v>
      </c>
      <c r="DB1615">
        <v>0</v>
      </c>
    </row>
    <row r="1616" spans="1:106" x14ac:dyDescent="0.2">
      <c r="A1616">
        <f>ROW(Source!A617)</f>
        <v>617</v>
      </c>
      <c r="B1616">
        <v>33034105</v>
      </c>
      <c r="C1616">
        <v>33038152</v>
      </c>
      <c r="D1616">
        <v>32517729</v>
      </c>
      <c r="E1616">
        <v>1</v>
      </c>
      <c r="F1616">
        <v>1</v>
      </c>
      <c r="G1616">
        <v>19</v>
      </c>
      <c r="H1616">
        <v>3</v>
      </c>
      <c r="I1616" t="s">
        <v>834</v>
      </c>
      <c r="J1616" t="s">
        <v>835</v>
      </c>
      <c r="K1616" t="s">
        <v>836</v>
      </c>
      <c r="L1616">
        <v>1339</v>
      </c>
      <c r="N1616">
        <v>1007</v>
      </c>
      <c r="O1616" t="s">
        <v>830</v>
      </c>
      <c r="P1616" t="s">
        <v>830</v>
      </c>
      <c r="Q1616">
        <v>1</v>
      </c>
      <c r="W1616">
        <v>0</v>
      </c>
      <c r="X1616">
        <v>-36459073</v>
      </c>
      <c r="Y1616">
        <v>0.69</v>
      </c>
      <c r="AA1616">
        <v>3762.19</v>
      </c>
      <c r="AB1616">
        <v>0</v>
      </c>
      <c r="AC1616">
        <v>0</v>
      </c>
      <c r="AD1616">
        <v>0</v>
      </c>
      <c r="AE1616">
        <v>3762.19</v>
      </c>
      <c r="AF1616">
        <v>0</v>
      </c>
      <c r="AG1616">
        <v>0</v>
      </c>
      <c r="AH1616">
        <v>0</v>
      </c>
      <c r="AI1616">
        <v>1</v>
      </c>
      <c r="AJ1616">
        <v>1</v>
      </c>
      <c r="AK1616">
        <v>1</v>
      </c>
      <c r="AL1616">
        <v>1</v>
      </c>
      <c r="AN1616">
        <v>0</v>
      </c>
      <c r="AO1616">
        <v>1</v>
      </c>
      <c r="AP1616">
        <v>0</v>
      </c>
      <c r="AQ1616">
        <v>0</v>
      </c>
      <c r="AR1616">
        <v>0</v>
      </c>
      <c r="AS1616" t="s">
        <v>3</v>
      </c>
      <c r="AT1616">
        <v>0.69</v>
      </c>
      <c r="AU1616" t="s">
        <v>3</v>
      </c>
      <c r="AV1616">
        <v>0</v>
      </c>
      <c r="AW1616">
        <v>2</v>
      </c>
      <c r="AX1616">
        <v>33038178</v>
      </c>
      <c r="AY1616">
        <v>1</v>
      </c>
      <c r="AZ1616">
        <v>0</v>
      </c>
      <c r="BA1616">
        <v>1535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CX1616">
        <f>Y1616*Source!I617</f>
        <v>1.0005E-2</v>
      </c>
      <c r="CY1616">
        <f t="shared" si="240"/>
        <v>3762.19</v>
      </c>
      <c r="CZ1616">
        <f t="shared" si="241"/>
        <v>3762.19</v>
      </c>
      <c r="DA1616">
        <f t="shared" si="242"/>
        <v>1</v>
      </c>
      <c r="DB1616">
        <v>0</v>
      </c>
    </row>
    <row r="1617" spans="1:106" x14ac:dyDescent="0.2">
      <c r="A1617">
        <f>ROW(Source!A617)</f>
        <v>617</v>
      </c>
      <c r="B1617">
        <v>33034105</v>
      </c>
      <c r="C1617">
        <v>33038152</v>
      </c>
      <c r="D1617">
        <v>32517783</v>
      </c>
      <c r="E1617">
        <v>1</v>
      </c>
      <c r="F1617">
        <v>1</v>
      </c>
      <c r="G1617">
        <v>19</v>
      </c>
      <c r="H1617">
        <v>3</v>
      </c>
      <c r="I1617" t="s">
        <v>837</v>
      </c>
      <c r="J1617" t="s">
        <v>838</v>
      </c>
      <c r="K1617" t="s">
        <v>839</v>
      </c>
      <c r="L1617">
        <v>1339</v>
      </c>
      <c r="N1617">
        <v>1007</v>
      </c>
      <c r="O1617" t="s">
        <v>830</v>
      </c>
      <c r="P1617" t="s">
        <v>830</v>
      </c>
      <c r="Q1617">
        <v>1</v>
      </c>
      <c r="W1617">
        <v>0</v>
      </c>
      <c r="X1617">
        <v>-1282603236</v>
      </c>
      <c r="Y1617">
        <v>0.2</v>
      </c>
      <c r="AA1617">
        <v>5631.96</v>
      </c>
      <c r="AB1617">
        <v>0</v>
      </c>
      <c r="AC1617">
        <v>0</v>
      </c>
      <c r="AD1617">
        <v>0</v>
      </c>
      <c r="AE1617">
        <v>5631.96</v>
      </c>
      <c r="AF1617">
        <v>0</v>
      </c>
      <c r="AG1617">
        <v>0</v>
      </c>
      <c r="AH1617">
        <v>0</v>
      </c>
      <c r="AI1617">
        <v>1</v>
      </c>
      <c r="AJ1617">
        <v>1</v>
      </c>
      <c r="AK1617">
        <v>1</v>
      </c>
      <c r="AL1617">
        <v>1</v>
      </c>
      <c r="AN1617">
        <v>0</v>
      </c>
      <c r="AO1617">
        <v>1</v>
      </c>
      <c r="AP1617">
        <v>0</v>
      </c>
      <c r="AQ1617">
        <v>0</v>
      </c>
      <c r="AR1617">
        <v>0</v>
      </c>
      <c r="AS1617" t="s">
        <v>3</v>
      </c>
      <c r="AT1617">
        <v>0.2</v>
      </c>
      <c r="AU1617" t="s">
        <v>3</v>
      </c>
      <c r="AV1617">
        <v>0</v>
      </c>
      <c r="AW1617">
        <v>2</v>
      </c>
      <c r="AX1617">
        <v>33038179</v>
      </c>
      <c r="AY1617">
        <v>1</v>
      </c>
      <c r="AZ1617">
        <v>0</v>
      </c>
      <c r="BA1617">
        <v>1536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CX1617">
        <f>Y1617*Source!I617</f>
        <v>2.9000000000000002E-3</v>
      </c>
      <c r="CY1617">
        <f t="shared" si="240"/>
        <v>5631.96</v>
      </c>
      <c r="CZ1617">
        <f t="shared" si="241"/>
        <v>5631.96</v>
      </c>
      <c r="DA1617">
        <f t="shared" si="242"/>
        <v>1</v>
      </c>
      <c r="DB1617">
        <v>0</v>
      </c>
    </row>
    <row r="1618" spans="1:106" x14ac:dyDescent="0.2">
      <c r="A1618">
        <f>ROW(Source!A617)</f>
        <v>617</v>
      </c>
      <c r="B1618">
        <v>33034105</v>
      </c>
      <c r="C1618">
        <v>33038152</v>
      </c>
      <c r="D1618">
        <v>32517784</v>
      </c>
      <c r="E1618">
        <v>1</v>
      </c>
      <c r="F1618">
        <v>1</v>
      </c>
      <c r="G1618">
        <v>19</v>
      </c>
      <c r="H1618">
        <v>3</v>
      </c>
      <c r="I1618" t="s">
        <v>840</v>
      </c>
      <c r="J1618" t="s">
        <v>841</v>
      </c>
      <c r="K1618" t="s">
        <v>842</v>
      </c>
      <c r="L1618">
        <v>1339</v>
      </c>
      <c r="N1618">
        <v>1007</v>
      </c>
      <c r="O1618" t="s">
        <v>830</v>
      </c>
      <c r="P1618" t="s">
        <v>830</v>
      </c>
      <c r="Q1618">
        <v>1</v>
      </c>
      <c r="W1618">
        <v>0</v>
      </c>
      <c r="X1618">
        <v>966492149</v>
      </c>
      <c r="Y1618">
        <v>0.69</v>
      </c>
      <c r="AA1618">
        <v>5631.96</v>
      </c>
      <c r="AB1618">
        <v>0</v>
      </c>
      <c r="AC1618">
        <v>0</v>
      </c>
      <c r="AD1618">
        <v>0</v>
      </c>
      <c r="AE1618">
        <v>5631.96</v>
      </c>
      <c r="AF1618">
        <v>0</v>
      </c>
      <c r="AG1618">
        <v>0</v>
      </c>
      <c r="AH1618">
        <v>0</v>
      </c>
      <c r="AI1618">
        <v>1</v>
      </c>
      <c r="AJ1618">
        <v>1</v>
      </c>
      <c r="AK1618">
        <v>1</v>
      </c>
      <c r="AL1618">
        <v>1</v>
      </c>
      <c r="AN1618">
        <v>0</v>
      </c>
      <c r="AO1618">
        <v>1</v>
      </c>
      <c r="AP1618">
        <v>0</v>
      </c>
      <c r="AQ1618">
        <v>0</v>
      </c>
      <c r="AR1618">
        <v>0</v>
      </c>
      <c r="AS1618" t="s">
        <v>3</v>
      </c>
      <c r="AT1618">
        <v>0.69</v>
      </c>
      <c r="AU1618" t="s">
        <v>3</v>
      </c>
      <c r="AV1618">
        <v>0</v>
      </c>
      <c r="AW1618">
        <v>2</v>
      </c>
      <c r="AX1618">
        <v>33038180</v>
      </c>
      <c r="AY1618">
        <v>1</v>
      </c>
      <c r="AZ1618">
        <v>0</v>
      </c>
      <c r="BA1618">
        <v>1537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CX1618">
        <f>Y1618*Source!I617</f>
        <v>1.0005E-2</v>
      </c>
      <c r="CY1618">
        <f t="shared" si="240"/>
        <v>5631.96</v>
      </c>
      <c r="CZ1618">
        <f t="shared" si="241"/>
        <v>5631.96</v>
      </c>
      <c r="DA1618">
        <f t="shared" si="242"/>
        <v>1</v>
      </c>
      <c r="DB1618">
        <v>0</v>
      </c>
    </row>
    <row r="1619" spans="1:106" x14ac:dyDescent="0.2">
      <c r="A1619">
        <f>ROW(Source!A617)</f>
        <v>617</v>
      </c>
      <c r="B1619">
        <v>33034105</v>
      </c>
      <c r="C1619">
        <v>33038152</v>
      </c>
      <c r="D1619">
        <v>32519911</v>
      </c>
      <c r="E1619">
        <v>1</v>
      </c>
      <c r="F1619">
        <v>1</v>
      </c>
      <c r="G1619">
        <v>19</v>
      </c>
      <c r="H1619">
        <v>3</v>
      </c>
      <c r="I1619" t="s">
        <v>843</v>
      </c>
      <c r="J1619" t="s">
        <v>844</v>
      </c>
      <c r="K1619" t="s">
        <v>845</v>
      </c>
      <c r="L1619">
        <v>1339</v>
      </c>
      <c r="N1619">
        <v>1007</v>
      </c>
      <c r="O1619" t="s">
        <v>830</v>
      </c>
      <c r="P1619" t="s">
        <v>830</v>
      </c>
      <c r="Q1619">
        <v>1</v>
      </c>
      <c r="W1619">
        <v>0</v>
      </c>
      <c r="X1619">
        <v>-1613524913</v>
      </c>
      <c r="Y1619">
        <v>102</v>
      </c>
      <c r="AA1619">
        <v>3195.93</v>
      </c>
      <c r="AB1619">
        <v>0</v>
      </c>
      <c r="AC1619">
        <v>0</v>
      </c>
      <c r="AD1619">
        <v>0</v>
      </c>
      <c r="AE1619">
        <v>3195.93</v>
      </c>
      <c r="AF1619">
        <v>0</v>
      </c>
      <c r="AG1619">
        <v>0</v>
      </c>
      <c r="AH1619">
        <v>0</v>
      </c>
      <c r="AI1619">
        <v>1</v>
      </c>
      <c r="AJ1619">
        <v>1</v>
      </c>
      <c r="AK1619">
        <v>1</v>
      </c>
      <c r="AL1619">
        <v>1</v>
      </c>
      <c r="AN1619">
        <v>0</v>
      </c>
      <c r="AO1619">
        <v>1</v>
      </c>
      <c r="AP1619">
        <v>0</v>
      </c>
      <c r="AQ1619">
        <v>0</v>
      </c>
      <c r="AR1619">
        <v>0</v>
      </c>
      <c r="AS1619" t="s">
        <v>3</v>
      </c>
      <c r="AT1619">
        <v>102</v>
      </c>
      <c r="AU1619" t="s">
        <v>3</v>
      </c>
      <c r="AV1619">
        <v>0</v>
      </c>
      <c r="AW1619">
        <v>2</v>
      </c>
      <c r="AX1619">
        <v>33038181</v>
      </c>
      <c r="AY1619">
        <v>1</v>
      </c>
      <c r="AZ1619">
        <v>0</v>
      </c>
      <c r="BA1619">
        <v>1538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CX1619">
        <f>Y1619*Source!I617</f>
        <v>1.4790000000000001</v>
      </c>
      <c r="CY1619">
        <f t="shared" si="240"/>
        <v>3195.93</v>
      </c>
      <c r="CZ1619">
        <f t="shared" si="241"/>
        <v>3195.93</v>
      </c>
      <c r="DA1619">
        <f t="shared" si="242"/>
        <v>1</v>
      </c>
      <c r="DB1619">
        <v>0</v>
      </c>
    </row>
    <row r="1620" spans="1:106" x14ac:dyDescent="0.2">
      <c r="A1620">
        <f>ROW(Source!A617)</f>
        <v>617</v>
      </c>
      <c r="B1620">
        <v>33034105</v>
      </c>
      <c r="C1620">
        <v>33038152</v>
      </c>
      <c r="D1620">
        <v>32521663</v>
      </c>
      <c r="E1620">
        <v>1</v>
      </c>
      <c r="F1620">
        <v>1</v>
      </c>
      <c r="G1620">
        <v>19</v>
      </c>
      <c r="H1620">
        <v>3</v>
      </c>
      <c r="I1620" t="s">
        <v>846</v>
      </c>
      <c r="J1620" t="s">
        <v>847</v>
      </c>
      <c r="K1620" t="s">
        <v>848</v>
      </c>
      <c r="L1620">
        <v>1327</v>
      </c>
      <c r="N1620">
        <v>1005</v>
      </c>
      <c r="O1620" t="s">
        <v>823</v>
      </c>
      <c r="P1620" t="s">
        <v>823</v>
      </c>
      <c r="Q1620">
        <v>1</v>
      </c>
      <c r="W1620">
        <v>0</v>
      </c>
      <c r="X1620">
        <v>603730207</v>
      </c>
      <c r="Y1620">
        <v>49.5</v>
      </c>
      <c r="AA1620">
        <v>207.09</v>
      </c>
      <c r="AB1620">
        <v>0</v>
      </c>
      <c r="AC1620">
        <v>0</v>
      </c>
      <c r="AD1620">
        <v>0</v>
      </c>
      <c r="AE1620">
        <v>207.09</v>
      </c>
      <c r="AF1620">
        <v>0</v>
      </c>
      <c r="AG1620">
        <v>0</v>
      </c>
      <c r="AH1620">
        <v>0</v>
      </c>
      <c r="AI1620">
        <v>1</v>
      </c>
      <c r="AJ1620">
        <v>1</v>
      </c>
      <c r="AK1620">
        <v>1</v>
      </c>
      <c r="AL1620">
        <v>1</v>
      </c>
      <c r="AN1620">
        <v>0</v>
      </c>
      <c r="AO1620">
        <v>1</v>
      </c>
      <c r="AP1620">
        <v>0</v>
      </c>
      <c r="AQ1620">
        <v>0</v>
      </c>
      <c r="AR1620">
        <v>0</v>
      </c>
      <c r="AS1620" t="s">
        <v>3</v>
      </c>
      <c r="AT1620">
        <v>49.5</v>
      </c>
      <c r="AU1620" t="s">
        <v>3</v>
      </c>
      <c r="AV1620">
        <v>0</v>
      </c>
      <c r="AW1620">
        <v>2</v>
      </c>
      <c r="AX1620">
        <v>33038182</v>
      </c>
      <c r="AY1620">
        <v>1</v>
      </c>
      <c r="AZ1620">
        <v>0</v>
      </c>
      <c r="BA1620">
        <v>1539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CX1620">
        <f>Y1620*Source!I617</f>
        <v>0.71775</v>
      </c>
      <c r="CY1620">
        <f t="shared" si="240"/>
        <v>207.09</v>
      </c>
      <c r="CZ1620">
        <f t="shared" si="241"/>
        <v>207.09</v>
      </c>
      <c r="DA1620">
        <f t="shared" si="242"/>
        <v>1</v>
      </c>
      <c r="DB1620">
        <v>0</v>
      </c>
    </row>
    <row r="1621" spans="1:106" x14ac:dyDescent="0.2">
      <c r="A1621">
        <f>ROW(Source!A620)</f>
        <v>620</v>
      </c>
      <c r="B1621">
        <v>33034105</v>
      </c>
      <c r="C1621">
        <v>33038185</v>
      </c>
      <c r="D1621">
        <v>32505425</v>
      </c>
      <c r="E1621">
        <v>19</v>
      </c>
      <c r="F1621">
        <v>1</v>
      </c>
      <c r="G1621">
        <v>19</v>
      </c>
      <c r="H1621">
        <v>1</v>
      </c>
      <c r="I1621" t="s">
        <v>795</v>
      </c>
      <c r="J1621" t="s">
        <v>3</v>
      </c>
      <c r="K1621" t="s">
        <v>796</v>
      </c>
      <c r="L1621">
        <v>1191</v>
      </c>
      <c r="N1621">
        <v>1013</v>
      </c>
      <c r="O1621" t="s">
        <v>797</v>
      </c>
      <c r="P1621" t="s">
        <v>797</v>
      </c>
      <c r="Q1621">
        <v>1</v>
      </c>
      <c r="W1621">
        <v>0</v>
      </c>
      <c r="X1621">
        <v>476480486</v>
      </c>
      <c r="Y1621">
        <v>36.11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1</v>
      </c>
      <c r="AJ1621">
        <v>1</v>
      </c>
      <c r="AK1621">
        <v>1</v>
      </c>
      <c r="AL1621">
        <v>1</v>
      </c>
      <c r="AN1621">
        <v>0</v>
      </c>
      <c r="AO1621">
        <v>1</v>
      </c>
      <c r="AP1621">
        <v>0</v>
      </c>
      <c r="AQ1621">
        <v>0</v>
      </c>
      <c r="AR1621">
        <v>0</v>
      </c>
      <c r="AS1621" t="s">
        <v>3</v>
      </c>
      <c r="AT1621">
        <v>36.11</v>
      </c>
      <c r="AU1621" t="s">
        <v>3</v>
      </c>
      <c r="AV1621">
        <v>1</v>
      </c>
      <c r="AW1621">
        <v>2</v>
      </c>
      <c r="AX1621">
        <v>33038191</v>
      </c>
      <c r="AY1621">
        <v>1</v>
      </c>
      <c r="AZ1621">
        <v>0</v>
      </c>
      <c r="BA1621">
        <v>1540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CX1621">
        <f>Y1621*Source!I620</f>
        <v>3.2174009999999997</v>
      </c>
      <c r="CY1621">
        <f>AD1621</f>
        <v>0</v>
      </c>
      <c r="CZ1621">
        <f>AH1621</f>
        <v>0</v>
      </c>
      <c r="DA1621">
        <f>AL1621</f>
        <v>1</v>
      </c>
      <c r="DB1621">
        <v>0</v>
      </c>
    </row>
    <row r="1622" spans="1:106" x14ac:dyDescent="0.2">
      <c r="A1622">
        <f>ROW(Source!A620)</f>
        <v>620</v>
      </c>
      <c r="B1622">
        <v>33034105</v>
      </c>
      <c r="C1622">
        <v>33038185</v>
      </c>
      <c r="D1622">
        <v>32516754</v>
      </c>
      <c r="E1622">
        <v>1</v>
      </c>
      <c r="F1622">
        <v>1</v>
      </c>
      <c r="G1622">
        <v>19</v>
      </c>
      <c r="H1622">
        <v>2</v>
      </c>
      <c r="I1622" t="s">
        <v>798</v>
      </c>
      <c r="J1622" t="s">
        <v>799</v>
      </c>
      <c r="K1622" t="s">
        <v>800</v>
      </c>
      <c r="L1622">
        <v>1368</v>
      </c>
      <c r="N1622">
        <v>1011</v>
      </c>
      <c r="O1622" t="s">
        <v>801</v>
      </c>
      <c r="P1622" t="s">
        <v>801</v>
      </c>
      <c r="Q1622">
        <v>1</v>
      </c>
      <c r="W1622">
        <v>0</v>
      </c>
      <c r="X1622">
        <v>-1683917449</v>
      </c>
      <c r="Y1622">
        <v>21.91</v>
      </c>
      <c r="AA1622">
        <v>0</v>
      </c>
      <c r="AB1622">
        <v>70.98</v>
      </c>
      <c r="AC1622">
        <v>6.52</v>
      </c>
      <c r="AD1622">
        <v>0</v>
      </c>
      <c r="AE1622">
        <v>0</v>
      </c>
      <c r="AF1622">
        <v>70.98</v>
      </c>
      <c r="AG1622">
        <v>6.52</v>
      </c>
      <c r="AH1622">
        <v>0</v>
      </c>
      <c r="AI1622">
        <v>1</v>
      </c>
      <c r="AJ1622">
        <v>1</v>
      </c>
      <c r="AK1622">
        <v>1</v>
      </c>
      <c r="AL1622">
        <v>1</v>
      </c>
      <c r="AN1622">
        <v>0</v>
      </c>
      <c r="AO1622">
        <v>1</v>
      </c>
      <c r="AP1622">
        <v>0</v>
      </c>
      <c r="AQ1622">
        <v>0</v>
      </c>
      <c r="AR1622">
        <v>0</v>
      </c>
      <c r="AS1622" t="s">
        <v>3</v>
      </c>
      <c r="AT1622">
        <v>21.91</v>
      </c>
      <c r="AU1622" t="s">
        <v>3</v>
      </c>
      <c r="AV1622">
        <v>0</v>
      </c>
      <c r="AW1622">
        <v>2</v>
      </c>
      <c r="AX1622">
        <v>33038192</v>
      </c>
      <c r="AY1622">
        <v>1</v>
      </c>
      <c r="AZ1622">
        <v>0</v>
      </c>
      <c r="BA1622">
        <v>1541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CX1622">
        <f>Y1622*Source!I620</f>
        <v>1.9521809999999999</v>
      </c>
      <c r="CY1622">
        <f>AB1622</f>
        <v>70.98</v>
      </c>
      <c r="CZ1622">
        <f>AF1622</f>
        <v>70.98</v>
      </c>
      <c r="DA1622">
        <f>AJ1622</f>
        <v>1</v>
      </c>
      <c r="DB1622">
        <v>0</v>
      </c>
    </row>
    <row r="1623" spans="1:106" x14ac:dyDescent="0.2">
      <c r="A1623">
        <f>ROW(Source!A620)</f>
        <v>620</v>
      </c>
      <c r="B1623">
        <v>33034105</v>
      </c>
      <c r="C1623">
        <v>33038185</v>
      </c>
      <c r="D1623">
        <v>32518977</v>
      </c>
      <c r="E1623">
        <v>1</v>
      </c>
      <c r="F1623">
        <v>1</v>
      </c>
      <c r="G1623">
        <v>19</v>
      </c>
      <c r="H1623">
        <v>3</v>
      </c>
      <c r="I1623" t="s">
        <v>802</v>
      </c>
      <c r="J1623" t="s">
        <v>803</v>
      </c>
      <c r="K1623" t="s">
        <v>804</v>
      </c>
      <c r="L1623">
        <v>1348</v>
      </c>
      <c r="N1623">
        <v>1009</v>
      </c>
      <c r="O1623" t="s">
        <v>19</v>
      </c>
      <c r="P1623" t="s">
        <v>19</v>
      </c>
      <c r="Q1623">
        <v>1000</v>
      </c>
      <c r="W1623">
        <v>0</v>
      </c>
      <c r="X1623">
        <v>-1592467254</v>
      </c>
      <c r="Y1623">
        <v>0.03</v>
      </c>
      <c r="AA1623">
        <v>117442.26</v>
      </c>
      <c r="AB1623">
        <v>0</v>
      </c>
      <c r="AC1623">
        <v>0</v>
      </c>
      <c r="AD1623">
        <v>0</v>
      </c>
      <c r="AE1623">
        <v>117442.26</v>
      </c>
      <c r="AF1623">
        <v>0</v>
      </c>
      <c r="AG1623">
        <v>0</v>
      </c>
      <c r="AH1623">
        <v>0</v>
      </c>
      <c r="AI1623">
        <v>1</v>
      </c>
      <c r="AJ1623">
        <v>1</v>
      </c>
      <c r="AK1623">
        <v>1</v>
      </c>
      <c r="AL1623">
        <v>1</v>
      </c>
      <c r="AN1623">
        <v>0</v>
      </c>
      <c r="AO1623">
        <v>1</v>
      </c>
      <c r="AP1623">
        <v>0</v>
      </c>
      <c r="AQ1623">
        <v>0</v>
      </c>
      <c r="AR1623">
        <v>0</v>
      </c>
      <c r="AS1623" t="s">
        <v>3</v>
      </c>
      <c r="AT1623">
        <v>0.03</v>
      </c>
      <c r="AU1623" t="s">
        <v>3</v>
      </c>
      <c r="AV1623">
        <v>0</v>
      </c>
      <c r="AW1623">
        <v>2</v>
      </c>
      <c r="AX1623">
        <v>33038193</v>
      </c>
      <c r="AY1623">
        <v>1</v>
      </c>
      <c r="AZ1623">
        <v>0</v>
      </c>
      <c r="BA1623">
        <v>1542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CX1623">
        <f>Y1623*Source!I620</f>
        <v>2.673E-3</v>
      </c>
      <c r="CY1623">
        <f>AA1623</f>
        <v>117442.26</v>
      </c>
      <c r="CZ1623">
        <f>AE1623</f>
        <v>117442.26</v>
      </c>
      <c r="DA1623">
        <f>AI1623</f>
        <v>1</v>
      </c>
      <c r="DB1623">
        <v>0</v>
      </c>
    </row>
    <row r="1624" spans="1:106" x14ac:dyDescent="0.2">
      <c r="A1624">
        <f>ROW(Source!A620)</f>
        <v>620</v>
      </c>
      <c r="B1624">
        <v>33034105</v>
      </c>
      <c r="C1624">
        <v>33038185</v>
      </c>
      <c r="D1624">
        <v>32520163</v>
      </c>
      <c r="E1624">
        <v>1</v>
      </c>
      <c r="F1624">
        <v>1</v>
      </c>
      <c r="G1624">
        <v>19</v>
      </c>
      <c r="H1624">
        <v>3</v>
      </c>
      <c r="I1624" t="s">
        <v>25</v>
      </c>
      <c r="J1624" t="s">
        <v>27</v>
      </c>
      <c r="K1624" t="s">
        <v>26</v>
      </c>
      <c r="L1624">
        <v>1348</v>
      </c>
      <c r="N1624">
        <v>1009</v>
      </c>
      <c r="O1624" t="s">
        <v>19</v>
      </c>
      <c r="P1624" t="s">
        <v>19</v>
      </c>
      <c r="Q1624">
        <v>1000</v>
      </c>
      <c r="W1624">
        <v>0</v>
      </c>
      <c r="X1624">
        <v>-1467733540</v>
      </c>
      <c r="Y1624">
        <v>1</v>
      </c>
      <c r="AA1624">
        <v>53410.15</v>
      </c>
      <c r="AB1624">
        <v>0</v>
      </c>
      <c r="AC1624">
        <v>0</v>
      </c>
      <c r="AD1624">
        <v>0</v>
      </c>
      <c r="AE1624">
        <v>53410.15</v>
      </c>
      <c r="AF1624">
        <v>0</v>
      </c>
      <c r="AG1624">
        <v>0</v>
      </c>
      <c r="AH1624">
        <v>0</v>
      </c>
      <c r="AI1624">
        <v>1</v>
      </c>
      <c r="AJ1624">
        <v>1</v>
      </c>
      <c r="AK1624">
        <v>1</v>
      </c>
      <c r="AL1624">
        <v>1</v>
      </c>
      <c r="AN1624">
        <v>0</v>
      </c>
      <c r="AO1624">
        <v>1</v>
      </c>
      <c r="AP1624">
        <v>0</v>
      </c>
      <c r="AQ1624">
        <v>0</v>
      </c>
      <c r="AR1624">
        <v>0</v>
      </c>
      <c r="AS1624" t="s">
        <v>3</v>
      </c>
      <c r="AT1624">
        <v>1</v>
      </c>
      <c r="AU1624" t="s">
        <v>3</v>
      </c>
      <c r="AV1624">
        <v>0</v>
      </c>
      <c r="AW1624">
        <v>2</v>
      </c>
      <c r="AX1624">
        <v>33038194</v>
      </c>
      <c r="AY1624">
        <v>1</v>
      </c>
      <c r="AZ1624">
        <v>0</v>
      </c>
      <c r="BA1624">
        <v>1543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CX1624">
        <f>Y1624*Source!I620</f>
        <v>8.9099999999999999E-2</v>
      </c>
      <c r="CY1624">
        <f>AA1624</f>
        <v>53410.15</v>
      </c>
      <c r="CZ1624">
        <f>AE1624</f>
        <v>53410.15</v>
      </c>
      <c r="DA1624">
        <f>AI1624</f>
        <v>1</v>
      </c>
      <c r="DB1624">
        <v>0</v>
      </c>
    </row>
    <row r="1625" spans="1:106" x14ac:dyDescent="0.2">
      <c r="A1625">
        <f>ROW(Source!A620)</f>
        <v>620</v>
      </c>
      <c r="B1625">
        <v>33034105</v>
      </c>
      <c r="C1625">
        <v>33038185</v>
      </c>
      <c r="D1625">
        <v>32520163</v>
      </c>
      <c r="E1625">
        <v>1</v>
      </c>
      <c r="F1625">
        <v>1</v>
      </c>
      <c r="G1625">
        <v>19</v>
      </c>
      <c r="H1625">
        <v>3</v>
      </c>
      <c r="I1625" t="s">
        <v>25</v>
      </c>
      <c r="J1625" t="s">
        <v>27</v>
      </c>
      <c r="K1625" t="s">
        <v>26</v>
      </c>
      <c r="L1625">
        <v>1348</v>
      </c>
      <c r="N1625">
        <v>1009</v>
      </c>
      <c r="O1625" t="s">
        <v>19</v>
      </c>
      <c r="P1625" t="s">
        <v>19</v>
      </c>
      <c r="Q1625">
        <v>1000</v>
      </c>
      <c r="W1625">
        <v>0</v>
      </c>
      <c r="X1625">
        <v>-1467733540</v>
      </c>
      <c r="Y1625">
        <v>-1</v>
      </c>
      <c r="AA1625">
        <v>53410.15</v>
      </c>
      <c r="AB1625">
        <v>0</v>
      </c>
      <c r="AC1625">
        <v>0</v>
      </c>
      <c r="AD1625">
        <v>0</v>
      </c>
      <c r="AE1625">
        <v>53410.15</v>
      </c>
      <c r="AF1625">
        <v>0</v>
      </c>
      <c r="AG1625">
        <v>0</v>
      </c>
      <c r="AH1625">
        <v>0</v>
      </c>
      <c r="AI1625">
        <v>1</v>
      </c>
      <c r="AJ1625">
        <v>1</v>
      </c>
      <c r="AK1625">
        <v>1</v>
      </c>
      <c r="AL1625">
        <v>1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 t="s">
        <v>3</v>
      </c>
      <c r="AT1625">
        <v>-1</v>
      </c>
      <c r="AU1625" t="s">
        <v>3</v>
      </c>
      <c r="AV1625">
        <v>0</v>
      </c>
      <c r="AW1625">
        <v>1</v>
      </c>
      <c r="AX1625">
        <v>-1</v>
      </c>
      <c r="AY1625">
        <v>0</v>
      </c>
      <c r="AZ1625">
        <v>0</v>
      </c>
      <c r="BA1625" t="s">
        <v>3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CX1625">
        <f>Y1625*Source!I620</f>
        <v>-8.9099999999999999E-2</v>
      </c>
      <c r="CY1625">
        <f>AA1625</f>
        <v>53410.15</v>
      </c>
      <c r="CZ1625">
        <f>AE1625</f>
        <v>53410.15</v>
      </c>
      <c r="DA1625">
        <f>AI1625</f>
        <v>1</v>
      </c>
      <c r="DB1625">
        <v>0</v>
      </c>
    </row>
    <row r="1626" spans="1:106" x14ac:dyDescent="0.2">
      <c r="A1626">
        <f>ROW(Source!A622)</f>
        <v>622</v>
      </c>
      <c r="B1626">
        <v>33034105</v>
      </c>
      <c r="C1626">
        <v>33038196</v>
      </c>
      <c r="D1626">
        <v>32505425</v>
      </c>
      <c r="E1626">
        <v>19</v>
      </c>
      <c r="F1626">
        <v>1</v>
      </c>
      <c r="G1626">
        <v>19</v>
      </c>
      <c r="H1626">
        <v>1</v>
      </c>
      <c r="I1626" t="s">
        <v>795</v>
      </c>
      <c r="J1626" t="s">
        <v>3</v>
      </c>
      <c r="K1626" t="s">
        <v>796</v>
      </c>
      <c r="L1626">
        <v>1191</v>
      </c>
      <c r="N1626">
        <v>1013</v>
      </c>
      <c r="O1626" t="s">
        <v>797</v>
      </c>
      <c r="P1626" t="s">
        <v>797</v>
      </c>
      <c r="Q1626">
        <v>1</v>
      </c>
      <c r="W1626">
        <v>0</v>
      </c>
      <c r="X1626">
        <v>476480486</v>
      </c>
      <c r="Y1626">
        <v>453.1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1</v>
      </c>
      <c r="AJ1626">
        <v>1</v>
      </c>
      <c r="AK1626">
        <v>1</v>
      </c>
      <c r="AL1626">
        <v>1</v>
      </c>
      <c r="AN1626">
        <v>0</v>
      </c>
      <c r="AO1626">
        <v>1</v>
      </c>
      <c r="AP1626">
        <v>0</v>
      </c>
      <c r="AQ1626">
        <v>0</v>
      </c>
      <c r="AR1626">
        <v>0</v>
      </c>
      <c r="AS1626" t="s">
        <v>3</v>
      </c>
      <c r="AT1626">
        <v>453.1</v>
      </c>
      <c r="AU1626" t="s">
        <v>3</v>
      </c>
      <c r="AV1626">
        <v>1</v>
      </c>
      <c r="AW1626">
        <v>2</v>
      </c>
      <c r="AX1626">
        <v>33038212</v>
      </c>
      <c r="AY1626">
        <v>1</v>
      </c>
      <c r="AZ1626">
        <v>0</v>
      </c>
      <c r="BA1626">
        <v>1544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CX1626">
        <f>Y1626*Source!I622</f>
        <v>5.4372000000000007</v>
      </c>
      <c r="CY1626">
        <f>AD1626</f>
        <v>0</v>
      </c>
      <c r="CZ1626">
        <f>AH1626</f>
        <v>0</v>
      </c>
      <c r="DA1626">
        <f>AL1626</f>
        <v>1</v>
      </c>
      <c r="DB1626">
        <v>0</v>
      </c>
    </row>
    <row r="1627" spans="1:106" x14ac:dyDescent="0.2">
      <c r="A1627">
        <f>ROW(Source!A622)</f>
        <v>622</v>
      </c>
      <c r="B1627">
        <v>33034105</v>
      </c>
      <c r="C1627">
        <v>33038196</v>
      </c>
      <c r="D1627">
        <v>32517073</v>
      </c>
      <c r="E1627">
        <v>1</v>
      </c>
      <c r="F1627">
        <v>1</v>
      </c>
      <c r="G1627">
        <v>19</v>
      </c>
      <c r="H1627">
        <v>2</v>
      </c>
      <c r="I1627" t="s">
        <v>805</v>
      </c>
      <c r="J1627" t="s">
        <v>806</v>
      </c>
      <c r="K1627" t="s">
        <v>807</v>
      </c>
      <c r="L1627">
        <v>1368</v>
      </c>
      <c r="N1627">
        <v>1011</v>
      </c>
      <c r="O1627" t="s">
        <v>801</v>
      </c>
      <c r="P1627" t="s">
        <v>801</v>
      </c>
      <c r="Q1627">
        <v>1</v>
      </c>
      <c r="W1627">
        <v>0</v>
      </c>
      <c r="X1627">
        <v>-865246060</v>
      </c>
      <c r="Y1627">
        <v>1.38</v>
      </c>
      <c r="AA1627">
        <v>0</v>
      </c>
      <c r="AB1627">
        <v>3.37</v>
      </c>
      <c r="AC1627">
        <v>0.85</v>
      </c>
      <c r="AD1627">
        <v>0</v>
      </c>
      <c r="AE1627">
        <v>0</v>
      </c>
      <c r="AF1627">
        <v>3.37</v>
      </c>
      <c r="AG1627">
        <v>0.85</v>
      </c>
      <c r="AH1627">
        <v>0</v>
      </c>
      <c r="AI1627">
        <v>1</v>
      </c>
      <c r="AJ1627">
        <v>1</v>
      </c>
      <c r="AK1627">
        <v>1</v>
      </c>
      <c r="AL1627">
        <v>1</v>
      </c>
      <c r="AN1627">
        <v>0</v>
      </c>
      <c r="AO1627">
        <v>1</v>
      </c>
      <c r="AP1627">
        <v>0</v>
      </c>
      <c r="AQ1627">
        <v>0</v>
      </c>
      <c r="AR1627">
        <v>0</v>
      </c>
      <c r="AS1627" t="s">
        <v>3</v>
      </c>
      <c r="AT1627">
        <v>1.38</v>
      </c>
      <c r="AU1627" t="s">
        <v>3</v>
      </c>
      <c r="AV1627">
        <v>0</v>
      </c>
      <c r="AW1627">
        <v>2</v>
      </c>
      <c r="AX1627">
        <v>33038213</v>
      </c>
      <c r="AY1627">
        <v>1</v>
      </c>
      <c r="AZ1627">
        <v>0</v>
      </c>
      <c r="BA1627">
        <v>1545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CX1627">
        <f>Y1627*Source!I622</f>
        <v>1.6559999999999998E-2</v>
      </c>
      <c r="CY1627">
        <f>AB1627</f>
        <v>3.37</v>
      </c>
      <c r="CZ1627">
        <f>AF1627</f>
        <v>3.37</v>
      </c>
      <c r="DA1627">
        <f>AJ1627</f>
        <v>1</v>
      </c>
      <c r="DB1627">
        <v>0</v>
      </c>
    </row>
    <row r="1628" spans="1:106" x14ac:dyDescent="0.2">
      <c r="A1628">
        <f>ROW(Source!A622)</f>
        <v>622</v>
      </c>
      <c r="B1628">
        <v>33034105</v>
      </c>
      <c r="C1628">
        <v>33038196</v>
      </c>
      <c r="D1628">
        <v>32516433</v>
      </c>
      <c r="E1628">
        <v>1</v>
      </c>
      <c r="F1628">
        <v>1</v>
      </c>
      <c r="G1628">
        <v>19</v>
      </c>
      <c r="H1628">
        <v>2</v>
      </c>
      <c r="I1628" t="s">
        <v>808</v>
      </c>
      <c r="J1628" t="s">
        <v>809</v>
      </c>
      <c r="K1628" t="s">
        <v>810</v>
      </c>
      <c r="L1628">
        <v>1368</v>
      </c>
      <c r="N1628">
        <v>1011</v>
      </c>
      <c r="O1628" t="s">
        <v>801</v>
      </c>
      <c r="P1628" t="s">
        <v>801</v>
      </c>
      <c r="Q1628">
        <v>1</v>
      </c>
      <c r="W1628">
        <v>0</v>
      </c>
      <c r="X1628">
        <v>1483315828</v>
      </c>
      <c r="Y1628">
        <v>0.31</v>
      </c>
      <c r="AA1628">
        <v>0</v>
      </c>
      <c r="AB1628">
        <v>566.44000000000005</v>
      </c>
      <c r="AC1628">
        <v>281.27999999999997</v>
      </c>
      <c r="AD1628">
        <v>0</v>
      </c>
      <c r="AE1628">
        <v>0</v>
      </c>
      <c r="AF1628">
        <v>566.44000000000005</v>
      </c>
      <c r="AG1628">
        <v>281.27999999999997</v>
      </c>
      <c r="AH1628">
        <v>0</v>
      </c>
      <c r="AI1628">
        <v>1</v>
      </c>
      <c r="AJ1628">
        <v>1</v>
      </c>
      <c r="AK1628">
        <v>1</v>
      </c>
      <c r="AL1628">
        <v>1</v>
      </c>
      <c r="AN1628">
        <v>0</v>
      </c>
      <c r="AO1628">
        <v>1</v>
      </c>
      <c r="AP1628">
        <v>0</v>
      </c>
      <c r="AQ1628">
        <v>0</v>
      </c>
      <c r="AR1628">
        <v>0</v>
      </c>
      <c r="AS1628" t="s">
        <v>3</v>
      </c>
      <c r="AT1628">
        <v>0.31</v>
      </c>
      <c r="AU1628" t="s">
        <v>3</v>
      </c>
      <c r="AV1628">
        <v>0</v>
      </c>
      <c r="AW1628">
        <v>2</v>
      </c>
      <c r="AX1628">
        <v>33038214</v>
      </c>
      <c r="AY1628">
        <v>1</v>
      </c>
      <c r="AZ1628">
        <v>0</v>
      </c>
      <c r="BA1628">
        <v>1546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CX1628">
        <f>Y1628*Source!I622</f>
        <v>3.7200000000000002E-3</v>
      </c>
      <c r="CY1628">
        <f>AB1628</f>
        <v>566.44000000000005</v>
      </c>
      <c r="CZ1628">
        <f>AF1628</f>
        <v>566.44000000000005</v>
      </c>
      <c r="DA1628">
        <f>AJ1628</f>
        <v>1</v>
      </c>
      <c r="DB1628">
        <v>0</v>
      </c>
    </row>
    <row r="1629" spans="1:106" x14ac:dyDescent="0.2">
      <c r="A1629">
        <f>ROW(Source!A622)</f>
        <v>622</v>
      </c>
      <c r="B1629">
        <v>33034105</v>
      </c>
      <c r="C1629">
        <v>33038196</v>
      </c>
      <c r="D1629">
        <v>32516599</v>
      </c>
      <c r="E1629">
        <v>1</v>
      </c>
      <c r="F1629">
        <v>1</v>
      </c>
      <c r="G1629">
        <v>19</v>
      </c>
      <c r="H1629">
        <v>2</v>
      </c>
      <c r="I1629" t="s">
        <v>811</v>
      </c>
      <c r="J1629" t="s">
        <v>812</v>
      </c>
      <c r="K1629" t="s">
        <v>813</v>
      </c>
      <c r="L1629">
        <v>1368</v>
      </c>
      <c r="N1629">
        <v>1011</v>
      </c>
      <c r="O1629" t="s">
        <v>801</v>
      </c>
      <c r="P1629" t="s">
        <v>801</v>
      </c>
      <c r="Q1629">
        <v>1</v>
      </c>
      <c r="W1629">
        <v>0</v>
      </c>
      <c r="X1629">
        <v>47389749</v>
      </c>
      <c r="Y1629">
        <v>26.25</v>
      </c>
      <c r="AA1629">
        <v>0</v>
      </c>
      <c r="AB1629">
        <v>9.7100000000000009</v>
      </c>
      <c r="AC1629">
        <v>2.25</v>
      </c>
      <c r="AD1629">
        <v>0</v>
      </c>
      <c r="AE1629">
        <v>0</v>
      </c>
      <c r="AF1629">
        <v>9.7100000000000009</v>
      </c>
      <c r="AG1629">
        <v>2.25</v>
      </c>
      <c r="AH1629">
        <v>0</v>
      </c>
      <c r="AI1629">
        <v>1</v>
      </c>
      <c r="AJ1629">
        <v>1</v>
      </c>
      <c r="AK1629">
        <v>1</v>
      </c>
      <c r="AL1629">
        <v>1</v>
      </c>
      <c r="AN1629">
        <v>0</v>
      </c>
      <c r="AO1629">
        <v>1</v>
      </c>
      <c r="AP1629">
        <v>0</v>
      </c>
      <c r="AQ1629">
        <v>0</v>
      </c>
      <c r="AR1629">
        <v>0</v>
      </c>
      <c r="AS1629" t="s">
        <v>3</v>
      </c>
      <c r="AT1629">
        <v>26.25</v>
      </c>
      <c r="AU1629" t="s">
        <v>3</v>
      </c>
      <c r="AV1629">
        <v>0</v>
      </c>
      <c r="AW1629">
        <v>2</v>
      </c>
      <c r="AX1629">
        <v>33038215</v>
      </c>
      <c r="AY1629">
        <v>1</v>
      </c>
      <c r="AZ1629">
        <v>0</v>
      </c>
      <c r="BA1629">
        <v>1547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CX1629">
        <f>Y1629*Source!I622</f>
        <v>0.315</v>
      </c>
      <c r="CY1629">
        <f>AB1629</f>
        <v>9.7100000000000009</v>
      </c>
      <c r="CZ1629">
        <f>AF1629</f>
        <v>9.7100000000000009</v>
      </c>
      <c r="DA1629">
        <f>AJ1629</f>
        <v>1</v>
      </c>
      <c r="DB1629">
        <v>0</v>
      </c>
    </row>
    <row r="1630" spans="1:106" x14ac:dyDescent="0.2">
      <c r="A1630">
        <f>ROW(Source!A622)</f>
        <v>622</v>
      </c>
      <c r="B1630">
        <v>33034105</v>
      </c>
      <c r="C1630">
        <v>33038196</v>
      </c>
      <c r="D1630">
        <v>32517836</v>
      </c>
      <c r="E1630">
        <v>1</v>
      </c>
      <c r="F1630">
        <v>1</v>
      </c>
      <c r="G1630">
        <v>19</v>
      </c>
      <c r="H1630">
        <v>3</v>
      </c>
      <c r="I1630" t="s">
        <v>814</v>
      </c>
      <c r="J1630" t="s">
        <v>815</v>
      </c>
      <c r="K1630" t="s">
        <v>816</v>
      </c>
      <c r="L1630">
        <v>1348</v>
      </c>
      <c r="N1630">
        <v>1009</v>
      </c>
      <c r="O1630" t="s">
        <v>19</v>
      </c>
      <c r="P1630" t="s">
        <v>19</v>
      </c>
      <c r="Q1630">
        <v>1000</v>
      </c>
      <c r="W1630">
        <v>0</v>
      </c>
      <c r="X1630">
        <v>1571432467</v>
      </c>
      <c r="Y1630">
        <v>0.04</v>
      </c>
      <c r="AA1630">
        <v>31493.279999999999</v>
      </c>
      <c r="AB1630">
        <v>0</v>
      </c>
      <c r="AC1630">
        <v>0</v>
      </c>
      <c r="AD1630">
        <v>0</v>
      </c>
      <c r="AE1630">
        <v>31493.279999999999</v>
      </c>
      <c r="AF1630">
        <v>0</v>
      </c>
      <c r="AG1630">
        <v>0</v>
      </c>
      <c r="AH1630">
        <v>0</v>
      </c>
      <c r="AI1630">
        <v>1</v>
      </c>
      <c r="AJ1630">
        <v>1</v>
      </c>
      <c r="AK1630">
        <v>1</v>
      </c>
      <c r="AL1630">
        <v>1</v>
      </c>
      <c r="AN1630">
        <v>0</v>
      </c>
      <c r="AO1630">
        <v>1</v>
      </c>
      <c r="AP1630">
        <v>0</v>
      </c>
      <c r="AQ1630">
        <v>0</v>
      </c>
      <c r="AR1630">
        <v>0</v>
      </c>
      <c r="AS1630" t="s">
        <v>3</v>
      </c>
      <c r="AT1630">
        <v>0.04</v>
      </c>
      <c r="AU1630" t="s">
        <v>3</v>
      </c>
      <c r="AV1630">
        <v>0</v>
      </c>
      <c r="AW1630">
        <v>2</v>
      </c>
      <c r="AX1630">
        <v>33038216</v>
      </c>
      <c r="AY1630">
        <v>1</v>
      </c>
      <c r="AZ1630">
        <v>0</v>
      </c>
      <c r="BA1630">
        <v>1548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CX1630">
        <f>Y1630*Source!I622</f>
        <v>4.8000000000000001E-4</v>
      </c>
      <c r="CY1630">
        <f t="shared" ref="CY1630:CY1640" si="243">AA1630</f>
        <v>31493.279999999999</v>
      </c>
      <c r="CZ1630">
        <f t="shared" ref="CZ1630:CZ1640" si="244">AE1630</f>
        <v>31493.279999999999</v>
      </c>
      <c r="DA1630">
        <f t="shared" ref="DA1630:DA1640" si="245">AI1630</f>
        <v>1</v>
      </c>
      <c r="DB1630">
        <v>0</v>
      </c>
    </row>
    <row r="1631" spans="1:106" x14ac:dyDescent="0.2">
      <c r="A1631">
        <f>ROW(Source!A622)</f>
        <v>622</v>
      </c>
      <c r="B1631">
        <v>33034105</v>
      </c>
      <c r="C1631">
        <v>33038196</v>
      </c>
      <c r="D1631">
        <v>32518156</v>
      </c>
      <c r="E1631">
        <v>1</v>
      </c>
      <c r="F1631">
        <v>1</v>
      </c>
      <c r="G1631">
        <v>19</v>
      </c>
      <c r="H1631">
        <v>3</v>
      </c>
      <c r="I1631" t="s">
        <v>817</v>
      </c>
      <c r="J1631" t="s">
        <v>818</v>
      </c>
      <c r="K1631" t="s">
        <v>819</v>
      </c>
      <c r="L1631">
        <v>1348</v>
      </c>
      <c r="N1631">
        <v>1009</v>
      </c>
      <c r="O1631" t="s">
        <v>19</v>
      </c>
      <c r="P1631" t="s">
        <v>19</v>
      </c>
      <c r="Q1631">
        <v>1000</v>
      </c>
      <c r="W1631">
        <v>0</v>
      </c>
      <c r="X1631">
        <v>1574046373</v>
      </c>
      <c r="Y1631">
        <v>3.6999999999999998E-2</v>
      </c>
      <c r="AA1631">
        <v>45454.3</v>
      </c>
      <c r="AB1631">
        <v>0</v>
      </c>
      <c r="AC1631">
        <v>0</v>
      </c>
      <c r="AD1631">
        <v>0</v>
      </c>
      <c r="AE1631">
        <v>45454.3</v>
      </c>
      <c r="AF1631">
        <v>0</v>
      </c>
      <c r="AG1631">
        <v>0</v>
      </c>
      <c r="AH1631">
        <v>0</v>
      </c>
      <c r="AI1631">
        <v>1</v>
      </c>
      <c r="AJ1631">
        <v>1</v>
      </c>
      <c r="AK1631">
        <v>1</v>
      </c>
      <c r="AL1631">
        <v>1</v>
      </c>
      <c r="AN1631">
        <v>0</v>
      </c>
      <c r="AO1631">
        <v>1</v>
      </c>
      <c r="AP1631">
        <v>0</v>
      </c>
      <c r="AQ1631">
        <v>0</v>
      </c>
      <c r="AR1631">
        <v>0</v>
      </c>
      <c r="AS1631" t="s">
        <v>3</v>
      </c>
      <c r="AT1631">
        <v>3.6999999999999998E-2</v>
      </c>
      <c r="AU1631" t="s">
        <v>3</v>
      </c>
      <c r="AV1631">
        <v>0</v>
      </c>
      <c r="AW1631">
        <v>2</v>
      </c>
      <c r="AX1631">
        <v>33038217</v>
      </c>
      <c r="AY1631">
        <v>1</v>
      </c>
      <c r="AZ1631">
        <v>0</v>
      </c>
      <c r="BA1631">
        <v>1549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CX1631">
        <f>Y1631*Source!I622</f>
        <v>4.44E-4</v>
      </c>
      <c r="CY1631">
        <f t="shared" si="243"/>
        <v>45454.3</v>
      </c>
      <c r="CZ1631">
        <f t="shared" si="244"/>
        <v>45454.3</v>
      </c>
      <c r="DA1631">
        <f t="shared" si="245"/>
        <v>1</v>
      </c>
      <c r="DB1631">
        <v>0</v>
      </c>
    </row>
    <row r="1632" spans="1:106" x14ac:dyDescent="0.2">
      <c r="A1632">
        <f>ROW(Source!A622)</f>
        <v>622</v>
      </c>
      <c r="B1632">
        <v>33034105</v>
      </c>
      <c r="C1632">
        <v>33038196</v>
      </c>
      <c r="D1632">
        <v>32518894</v>
      </c>
      <c r="E1632">
        <v>1</v>
      </c>
      <c r="F1632">
        <v>1</v>
      </c>
      <c r="G1632">
        <v>19</v>
      </c>
      <c r="H1632">
        <v>3</v>
      </c>
      <c r="I1632" t="s">
        <v>820</v>
      </c>
      <c r="J1632" t="s">
        <v>821</v>
      </c>
      <c r="K1632" t="s">
        <v>822</v>
      </c>
      <c r="L1632">
        <v>1327</v>
      </c>
      <c r="N1632">
        <v>1005</v>
      </c>
      <c r="O1632" t="s">
        <v>823</v>
      </c>
      <c r="P1632" t="s">
        <v>823</v>
      </c>
      <c r="Q1632">
        <v>1</v>
      </c>
      <c r="W1632">
        <v>0</v>
      </c>
      <c r="X1632">
        <v>-1132375348</v>
      </c>
      <c r="Y1632">
        <v>5.6</v>
      </c>
      <c r="AA1632">
        <v>63.78</v>
      </c>
      <c r="AB1632">
        <v>0</v>
      </c>
      <c r="AC1632">
        <v>0</v>
      </c>
      <c r="AD1632">
        <v>0</v>
      </c>
      <c r="AE1632">
        <v>63.78</v>
      </c>
      <c r="AF1632">
        <v>0</v>
      </c>
      <c r="AG1632">
        <v>0</v>
      </c>
      <c r="AH1632">
        <v>0</v>
      </c>
      <c r="AI1632">
        <v>1</v>
      </c>
      <c r="AJ1632">
        <v>1</v>
      </c>
      <c r="AK1632">
        <v>1</v>
      </c>
      <c r="AL1632">
        <v>1</v>
      </c>
      <c r="AN1632">
        <v>0</v>
      </c>
      <c r="AO1632">
        <v>1</v>
      </c>
      <c r="AP1632">
        <v>0</v>
      </c>
      <c r="AQ1632">
        <v>0</v>
      </c>
      <c r="AR1632">
        <v>0</v>
      </c>
      <c r="AS1632" t="s">
        <v>3</v>
      </c>
      <c r="AT1632">
        <v>5.6</v>
      </c>
      <c r="AU1632" t="s">
        <v>3</v>
      </c>
      <c r="AV1632">
        <v>0</v>
      </c>
      <c r="AW1632">
        <v>2</v>
      </c>
      <c r="AX1632">
        <v>33038219</v>
      </c>
      <c r="AY1632">
        <v>1</v>
      </c>
      <c r="AZ1632">
        <v>0</v>
      </c>
      <c r="BA1632">
        <v>1550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CX1632">
        <f>Y1632*Source!I622</f>
        <v>6.7199999999999996E-2</v>
      </c>
      <c r="CY1632">
        <f t="shared" si="243"/>
        <v>63.78</v>
      </c>
      <c r="CZ1632">
        <f t="shared" si="244"/>
        <v>63.78</v>
      </c>
      <c r="DA1632">
        <f t="shared" si="245"/>
        <v>1</v>
      </c>
      <c r="DB1632">
        <v>0</v>
      </c>
    </row>
    <row r="1633" spans="1:106" x14ac:dyDescent="0.2">
      <c r="A1633">
        <f>ROW(Source!A622)</f>
        <v>622</v>
      </c>
      <c r="B1633">
        <v>33034105</v>
      </c>
      <c r="C1633">
        <v>33038196</v>
      </c>
      <c r="D1633">
        <v>32517311</v>
      </c>
      <c r="E1633">
        <v>1</v>
      </c>
      <c r="F1633">
        <v>1</v>
      </c>
      <c r="G1633">
        <v>19</v>
      </c>
      <c r="H1633">
        <v>3</v>
      </c>
      <c r="I1633" t="s">
        <v>824</v>
      </c>
      <c r="J1633" t="s">
        <v>825</v>
      </c>
      <c r="K1633" t="s">
        <v>826</v>
      </c>
      <c r="L1633">
        <v>1348</v>
      </c>
      <c r="N1633">
        <v>1009</v>
      </c>
      <c r="O1633" t="s">
        <v>19</v>
      </c>
      <c r="P1633" t="s">
        <v>19</v>
      </c>
      <c r="Q1633">
        <v>1000</v>
      </c>
      <c r="W1633">
        <v>0</v>
      </c>
      <c r="X1633">
        <v>1471527661</v>
      </c>
      <c r="Y1633">
        <v>0.05</v>
      </c>
      <c r="AA1633">
        <v>4752.91</v>
      </c>
      <c r="AB1633">
        <v>0</v>
      </c>
      <c r="AC1633">
        <v>0</v>
      </c>
      <c r="AD1633">
        <v>0</v>
      </c>
      <c r="AE1633">
        <v>4752.91</v>
      </c>
      <c r="AF1633">
        <v>0</v>
      </c>
      <c r="AG1633">
        <v>0</v>
      </c>
      <c r="AH1633">
        <v>0</v>
      </c>
      <c r="AI1633">
        <v>1</v>
      </c>
      <c r="AJ1633">
        <v>1</v>
      </c>
      <c r="AK1633">
        <v>1</v>
      </c>
      <c r="AL1633">
        <v>1</v>
      </c>
      <c r="AN1633">
        <v>0</v>
      </c>
      <c r="AO1633">
        <v>1</v>
      </c>
      <c r="AP1633">
        <v>0</v>
      </c>
      <c r="AQ1633">
        <v>0</v>
      </c>
      <c r="AR1633">
        <v>0</v>
      </c>
      <c r="AS1633" t="s">
        <v>3</v>
      </c>
      <c r="AT1633">
        <v>0.05</v>
      </c>
      <c r="AU1633" t="s">
        <v>3</v>
      </c>
      <c r="AV1633">
        <v>0</v>
      </c>
      <c r="AW1633">
        <v>2</v>
      </c>
      <c r="AX1633">
        <v>33038218</v>
      </c>
      <c r="AY1633">
        <v>1</v>
      </c>
      <c r="AZ1633">
        <v>0</v>
      </c>
      <c r="BA1633">
        <v>1551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CX1633">
        <f>Y1633*Source!I622</f>
        <v>6.0000000000000006E-4</v>
      </c>
      <c r="CY1633">
        <f t="shared" si="243"/>
        <v>4752.91</v>
      </c>
      <c r="CZ1633">
        <f t="shared" si="244"/>
        <v>4752.91</v>
      </c>
      <c r="DA1633">
        <f t="shared" si="245"/>
        <v>1</v>
      </c>
      <c r="DB1633">
        <v>0</v>
      </c>
    </row>
    <row r="1634" spans="1:106" x14ac:dyDescent="0.2">
      <c r="A1634">
        <f>ROW(Source!A622)</f>
        <v>622</v>
      </c>
      <c r="B1634">
        <v>33034105</v>
      </c>
      <c r="C1634">
        <v>33038196</v>
      </c>
      <c r="D1634">
        <v>32519061</v>
      </c>
      <c r="E1634">
        <v>1</v>
      </c>
      <c r="F1634">
        <v>1</v>
      </c>
      <c r="G1634">
        <v>19</v>
      </c>
      <c r="H1634">
        <v>3</v>
      </c>
      <c r="I1634" t="s">
        <v>827</v>
      </c>
      <c r="J1634" t="s">
        <v>828</v>
      </c>
      <c r="K1634" t="s">
        <v>829</v>
      </c>
      <c r="L1634">
        <v>1339</v>
      </c>
      <c r="N1634">
        <v>1007</v>
      </c>
      <c r="O1634" t="s">
        <v>830</v>
      </c>
      <c r="P1634" t="s">
        <v>830</v>
      </c>
      <c r="Q1634">
        <v>1</v>
      </c>
      <c r="W1634">
        <v>0</v>
      </c>
      <c r="X1634">
        <v>1653821073</v>
      </c>
      <c r="Y1634">
        <v>1.75</v>
      </c>
      <c r="AA1634">
        <v>29.98</v>
      </c>
      <c r="AB1634">
        <v>0</v>
      </c>
      <c r="AC1634">
        <v>0</v>
      </c>
      <c r="AD1634">
        <v>0</v>
      </c>
      <c r="AE1634">
        <v>29.98</v>
      </c>
      <c r="AF1634">
        <v>0</v>
      </c>
      <c r="AG1634">
        <v>0</v>
      </c>
      <c r="AH1634">
        <v>0</v>
      </c>
      <c r="AI1634">
        <v>1</v>
      </c>
      <c r="AJ1634">
        <v>1</v>
      </c>
      <c r="AK1634">
        <v>1</v>
      </c>
      <c r="AL1634">
        <v>1</v>
      </c>
      <c r="AN1634">
        <v>0</v>
      </c>
      <c r="AO1634">
        <v>1</v>
      </c>
      <c r="AP1634">
        <v>0</v>
      </c>
      <c r="AQ1634">
        <v>0</v>
      </c>
      <c r="AR1634">
        <v>0</v>
      </c>
      <c r="AS1634" t="s">
        <v>3</v>
      </c>
      <c r="AT1634">
        <v>1.75</v>
      </c>
      <c r="AU1634" t="s">
        <v>3</v>
      </c>
      <c r="AV1634">
        <v>0</v>
      </c>
      <c r="AW1634">
        <v>2</v>
      </c>
      <c r="AX1634">
        <v>33038220</v>
      </c>
      <c r="AY1634">
        <v>1</v>
      </c>
      <c r="AZ1634">
        <v>0</v>
      </c>
      <c r="BA1634">
        <v>1552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CX1634">
        <f>Y1634*Source!I622</f>
        <v>2.1000000000000001E-2</v>
      </c>
      <c r="CY1634">
        <f t="shared" si="243"/>
        <v>29.98</v>
      </c>
      <c r="CZ1634">
        <f t="shared" si="244"/>
        <v>29.98</v>
      </c>
      <c r="DA1634">
        <f t="shared" si="245"/>
        <v>1</v>
      </c>
      <c r="DB1634">
        <v>0</v>
      </c>
    </row>
    <row r="1635" spans="1:106" x14ac:dyDescent="0.2">
      <c r="A1635">
        <f>ROW(Source!A622)</f>
        <v>622</v>
      </c>
      <c r="B1635">
        <v>33034105</v>
      </c>
      <c r="C1635">
        <v>33038196</v>
      </c>
      <c r="D1635">
        <v>32517740</v>
      </c>
      <c r="E1635">
        <v>1</v>
      </c>
      <c r="F1635">
        <v>1</v>
      </c>
      <c r="G1635">
        <v>19</v>
      </c>
      <c r="H1635">
        <v>3</v>
      </c>
      <c r="I1635" t="s">
        <v>831</v>
      </c>
      <c r="J1635" t="s">
        <v>832</v>
      </c>
      <c r="K1635" t="s">
        <v>833</v>
      </c>
      <c r="L1635">
        <v>1339</v>
      </c>
      <c r="N1635">
        <v>1007</v>
      </c>
      <c r="O1635" t="s">
        <v>830</v>
      </c>
      <c r="P1635" t="s">
        <v>830</v>
      </c>
      <c r="Q1635">
        <v>1</v>
      </c>
      <c r="W1635">
        <v>0</v>
      </c>
      <c r="X1635">
        <v>-86784973</v>
      </c>
      <c r="Y1635">
        <v>0.08</v>
      </c>
      <c r="AA1635">
        <v>4993.7</v>
      </c>
      <c r="AB1635">
        <v>0</v>
      </c>
      <c r="AC1635">
        <v>0</v>
      </c>
      <c r="AD1635">
        <v>0</v>
      </c>
      <c r="AE1635">
        <v>4993.7</v>
      </c>
      <c r="AF1635">
        <v>0</v>
      </c>
      <c r="AG1635">
        <v>0</v>
      </c>
      <c r="AH1635">
        <v>0</v>
      </c>
      <c r="AI1635">
        <v>1</v>
      </c>
      <c r="AJ1635">
        <v>1</v>
      </c>
      <c r="AK1635">
        <v>1</v>
      </c>
      <c r="AL1635">
        <v>1</v>
      </c>
      <c r="AN1635">
        <v>0</v>
      </c>
      <c r="AO1635">
        <v>1</v>
      </c>
      <c r="AP1635">
        <v>0</v>
      </c>
      <c r="AQ1635">
        <v>0</v>
      </c>
      <c r="AR1635">
        <v>0</v>
      </c>
      <c r="AS1635" t="s">
        <v>3</v>
      </c>
      <c r="AT1635">
        <v>0.08</v>
      </c>
      <c r="AU1635" t="s">
        <v>3</v>
      </c>
      <c r="AV1635">
        <v>0</v>
      </c>
      <c r="AW1635">
        <v>2</v>
      </c>
      <c r="AX1635">
        <v>33038221</v>
      </c>
      <c r="AY1635">
        <v>1</v>
      </c>
      <c r="AZ1635">
        <v>0</v>
      </c>
      <c r="BA1635">
        <v>1553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CX1635">
        <f>Y1635*Source!I622</f>
        <v>9.6000000000000002E-4</v>
      </c>
      <c r="CY1635">
        <f t="shared" si="243"/>
        <v>4993.7</v>
      </c>
      <c r="CZ1635">
        <f t="shared" si="244"/>
        <v>4993.7</v>
      </c>
      <c r="DA1635">
        <f t="shared" si="245"/>
        <v>1</v>
      </c>
      <c r="DB1635">
        <v>0</v>
      </c>
    </row>
    <row r="1636" spans="1:106" x14ac:dyDescent="0.2">
      <c r="A1636">
        <f>ROW(Source!A622)</f>
        <v>622</v>
      </c>
      <c r="B1636">
        <v>33034105</v>
      </c>
      <c r="C1636">
        <v>33038196</v>
      </c>
      <c r="D1636">
        <v>32517729</v>
      </c>
      <c r="E1636">
        <v>1</v>
      </c>
      <c r="F1636">
        <v>1</v>
      </c>
      <c r="G1636">
        <v>19</v>
      </c>
      <c r="H1636">
        <v>3</v>
      </c>
      <c r="I1636" t="s">
        <v>834</v>
      </c>
      <c r="J1636" t="s">
        <v>835</v>
      </c>
      <c r="K1636" t="s">
        <v>836</v>
      </c>
      <c r="L1636">
        <v>1339</v>
      </c>
      <c r="N1636">
        <v>1007</v>
      </c>
      <c r="O1636" t="s">
        <v>830</v>
      </c>
      <c r="P1636" t="s">
        <v>830</v>
      </c>
      <c r="Q1636">
        <v>1</v>
      </c>
      <c r="W1636">
        <v>0</v>
      </c>
      <c r="X1636">
        <v>-36459073</v>
      </c>
      <c r="Y1636">
        <v>0.69</v>
      </c>
      <c r="AA1636">
        <v>3762.19</v>
      </c>
      <c r="AB1636">
        <v>0</v>
      </c>
      <c r="AC1636">
        <v>0</v>
      </c>
      <c r="AD1636">
        <v>0</v>
      </c>
      <c r="AE1636">
        <v>3762.19</v>
      </c>
      <c r="AF1636">
        <v>0</v>
      </c>
      <c r="AG1636">
        <v>0</v>
      </c>
      <c r="AH1636">
        <v>0</v>
      </c>
      <c r="AI1636">
        <v>1</v>
      </c>
      <c r="AJ1636">
        <v>1</v>
      </c>
      <c r="AK1636">
        <v>1</v>
      </c>
      <c r="AL1636">
        <v>1</v>
      </c>
      <c r="AN1636">
        <v>0</v>
      </c>
      <c r="AO1636">
        <v>1</v>
      </c>
      <c r="AP1636">
        <v>0</v>
      </c>
      <c r="AQ1636">
        <v>0</v>
      </c>
      <c r="AR1636">
        <v>0</v>
      </c>
      <c r="AS1636" t="s">
        <v>3</v>
      </c>
      <c r="AT1636">
        <v>0.69</v>
      </c>
      <c r="AU1636" t="s">
        <v>3</v>
      </c>
      <c r="AV1636">
        <v>0</v>
      </c>
      <c r="AW1636">
        <v>2</v>
      </c>
      <c r="AX1636">
        <v>33038222</v>
      </c>
      <c r="AY1636">
        <v>1</v>
      </c>
      <c r="AZ1636">
        <v>0</v>
      </c>
      <c r="BA1636">
        <v>1554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CX1636">
        <f>Y1636*Source!I622</f>
        <v>8.2799999999999992E-3</v>
      </c>
      <c r="CY1636">
        <f t="shared" si="243"/>
        <v>3762.19</v>
      </c>
      <c r="CZ1636">
        <f t="shared" si="244"/>
        <v>3762.19</v>
      </c>
      <c r="DA1636">
        <f t="shared" si="245"/>
        <v>1</v>
      </c>
      <c r="DB1636">
        <v>0</v>
      </c>
    </row>
    <row r="1637" spans="1:106" x14ac:dyDescent="0.2">
      <c r="A1637">
        <f>ROW(Source!A622)</f>
        <v>622</v>
      </c>
      <c r="B1637">
        <v>33034105</v>
      </c>
      <c r="C1637">
        <v>33038196</v>
      </c>
      <c r="D1637">
        <v>32517783</v>
      </c>
      <c r="E1637">
        <v>1</v>
      </c>
      <c r="F1637">
        <v>1</v>
      </c>
      <c r="G1637">
        <v>19</v>
      </c>
      <c r="H1637">
        <v>3</v>
      </c>
      <c r="I1637" t="s">
        <v>837</v>
      </c>
      <c r="J1637" t="s">
        <v>838</v>
      </c>
      <c r="K1637" t="s">
        <v>839</v>
      </c>
      <c r="L1637">
        <v>1339</v>
      </c>
      <c r="N1637">
        <v>1007</v>
      </c>
      <c r="O1637" t="s">
        <v>830</v>
      </c>
      <c r="P1637" t="s">
        <v>830</v>
      </c>
      <c r="Q1637">
        <v>1</v>
      </c>
      <c r="W1637">
        <v>0</v>
      </c>
      <c r="X1637">
        <v>-1282603236</v>
      </c>
      <c r="Y1637">
        <v>0.2</v>
      </c>
      <c r="AA1637">
        <v>5631.96</v>
      </c>
      <c r="AB1637">
        <v>0</v>
      </c>
      <c r="AC1637">
        <v>0</v>
      </c>
      <c r="AD1637">
        <v>0</v>
      </c>
      <c r="AE1637">
        <v>5631.96</v>
      </c>
      <c r="AF1637">
        <v>0</v>
      </c>
      <c r="AG1637">
        <v>0</v>
      </c>
      <c r="AH1637">
        <v>0</v>
      </c>
      <c r="AI1637">
        <v>1</v>
      </c>
      <c r="AJ1637">
        <v>1</v>
      </c>
      <c r="AK1637">
        <v>1</v>
      </c>
      <c r="AL1637">
        <v>1</v>
      </c>
      <c r="AN1637">
        <v>0</v>
      </c>
      <c r="AO1637">
        <v>1</v>
      </c>
      <c r="AP1637">
        <v>0</v>
      </c>
      <c r="AQ1637">
        <v>0</v>
      </c>
      <c r="AR1637">
        <v>0</v>
      </c>
      <c r="AS1637" t="s">
        <v>3</v>
      </c>
      <c r="AT1637">
        <v>0.2</v>
      </c>
      <c r="AU1637" t="s">
        <v>3</v>
      </c>
      <c r="AV1637">
        <v>0</v>
      </c>
      <c r="AW1637">
        <v>2</v>
      </c>
      <c r="AX1637">
        <v>33038223</v>
      </c>
      <c r="AY1637">
        <v>1</v>
      </c>
      <c r="AZ1637">
        <v>0</v>
      </c>
      <c r="BA1637">
        <v>1555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CX1637">
        <f>Y1637*Source!I622</f>
        <v>2.4000000000000002E-3</v>
      </c>
      <c r="CY1637">
        <f t="shared" si="243"/>
        <v>5631.96</v>
      </c>
      <c r="CZ1637">
        <f t="shared" si="244"/>
        <v>5631.96</v>
      </c>
      <c r="DA1637">
        <f t="shared" si="245"/>
        <v>1</v>
      </c>
      <c r="DB1637">
        <v>0</v>
      </c>
    </row>
    <row r="1638" spans="1:106" x14ac:dyDescent="0.2">
      <c r="A1638">
        <f>ROW(Source!A622)</f>
        <v>622</v>
      </c>
      <c r="B1638">
        <v>33034105</v>
      </c>
      <c r="C1638">
        <v>33038196</v>
      </c>
      <c r="D1638">
        <v>32517784</v>
      </c>
      <c r="E1638">
        <v>1</v>
      </c>
      <c r="F1638">
        <v>1</v>
      </c>
      <c r="G1638">
        <v>19</v>
      </c>
      <c r="H1638">
        <v>3</v>
      </c>
      <c r="I1638" t="s">
        <v>840</v>
      </c>
      <c r="J1638" t="s">
        <v>841</v>
      </c>
      <c r="K1638" t="s">
        <v>842</v>
      </c>
      <c r="L1638">
        <v>1339</v>
      </c>
      <c r="N1638">
        <v>1007</v>
      </c>
      <c r="O1638" t="s">
        <v>830</v>
      </c>
      <c r="P1638" t="s">
        <v>830</v>
      </c>
      <c r="Q1638">
        <v>1</v>
      </c>
      <c r="W1638">
        <v>0</v>
      </c>
      <c r="X1638">
        <v>966492149</v>
      </c>
      <c r="Y1638">
        <v>0.69</v>
      </c>
      <c r="AA1638">
        <v>5631.96</v>
      </c>
      <c r="AB1638">
        <v>0</v>
      </c>
      <c r="AC1638">
        <v>0</v>
      </c>
      <c r="AD1638">
        <v>0</v>
      </c>
      <c r="AE1638">
        <v>5631.96</v>
      </c>
      <c r="AF1638">
        <v>0</v>
      </c>
      <c r="AG1638">
        <v>0</v>
      </c>
      <c r="AH1638">
        <v>0</v>
      </c>
      <c r="AI1638">
        <v>1</v>
      </c>
      <c r="AJ1638">
        <v>1</v>
      </c>
      <c r="AK1638">
        <v>1</v>
      </c>
      <c r="AL1638">
        <v>1</v>
      </c>
      <c r="AN1638">
        <v>0</v>
      </c>
      <c r="AO1638">
        <v>1</v>
      </c>
      <c r="AP1638">
        <v>0</v>
      </c>
      <c r="AQ1638">
        <v>0</v>
      </c>
      <c r="AR1638">
        <v>0</v>
      </c>
      <c r="AS1638" t="s">
        <v>3</v>
      </c>
      <c r="AT1638">
        <v>0.69</v>
      </c>
      <c r="AU1638" t="s">
        <v>3</v>
      </c>
      <c r="AV1638">
        <v>0</v>
      </c>
      <c r="AW1638">
        <v>2</v>
      </c>
      <c r="AX1638">
        <v>33038224</v>
      </c>
      <c r="AY1638">
        <v>1</v>
      </c>
      <c r="AZ1638">
        <v>0</v>
      </c>
      <c r="BA1638">
        <v>1556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CX1638">
        <f>Y1638*Source!I622</f>
        <v>8.2799999999999992E-3</v>
      </c>
      <c r="CY1638">
        <f t="shared" si="243"/>
        <v>5631.96</v>
      </c>
      <c r="CZ1638">
        <f t="shared" si="244"/>
        <v>5631.96</v>
      </c>
      <c r="DA1638">
        <f t="shared" si="245"/>
        <v>1</v>
      </c>
      <c r="DB1638">
        <v>0</v>
      </c>
    </row>
    <row r="1639" spans="1:106" x14ac:dyDescent="0.2">
      <c r="A1639">
        <f>ROW(Source!A622)</f>
        <v>622</v>
      </c>
      <c r="B1639">
        <v>33034105</v>
      </c>
      <c r="C1639">
        <v>33038196</v>
      </c>
      <c r="D1639">
        <v>32519911</v>
      </c>
      <c r="E1639">
        <v>1</v>
      </c>
      <c r="F1639">
        <v>1</v>
      </c>
      <c r="G1639">
        <v>19</v>
      </c>
      <c r="H1639">
        <v>3</v>
      </c>
      <c r="I1639" t="s">
        <v>843</v>
      </c>
      <c r="J1639" t="s">
        <v>844</v>
      </c>
      <c r="K1639" t="s">
        <v>845</v>
      </c>
      <c r="L1639">
        <v>1339</v>
      </c>
      <c r="N1639">
        <v>1007</v>
      </c>
      <c r="O1639" t="s">
        <v>830</v>
      </c>
      <c r="P1639" t="s">
        <v>830</v>
      </c>
      <c r="Q1639">
        <v>1</v>
      </c>
      <c r="W1639">
        <v>0</v>
      </c>
      <c r="X1639">
        <v>-1613524913</v>
      </c>
      <c r="Y1639">
        <v>102</v>
      </c>
      <c r="AA1639">
        <v>3195.93</v>
      </c>
      <c r="AB1639">
        <v>0</v>
      </c>
      <c r="AC1639">
        <v>0</v>
      </c>
      <c r="AD1639">
        <v>0</v>
      </c>
      <c r="AE1639">
        <v>3195.93</v>
      </c>
      <c r="AF1639">
        <v>0</v>
      </c>
      <c r="AG1639">
        <v>0</v>
      </c>
      <c r="AH1639">
        <v>0</v>
      </c>
      <c r="AI1639">
        <v>1</v>
      </c>
      <c r="AJ1639">
        <v>1</v>
      </c>
      <c r="AK1639">
        <v>1</v>
      </c>
      <c r="AL1639">
        <v>1</v>
      </c>
      <c r="AN1639">
        <v>0</v>
      </c>
      <c r="AO1639">
        <v>1</v>
      </c>
      <c r="AP1639">
        <v>0</v>
      </c>
      <c r="AQ1639">
        <v>0</v>
      </c>
      <c r="AR1639">
        <v>0</v>
      </c>
      <c r="AS1639" t="s">
        <v>3</v>
      </c>
      <c r="AT1639">
        <v>102</v>
      </c>
      <c r="AU1639" t="s">
        <v>3</v>
      </c>
      <c r="AV1639">
        <v>0</v>
      </c>
      <c r="AW1639">
        <v>2</v>
      </c>
      <c r="AX1639">
        <v>33038225</v>
      </c>
      <c r="AY1639">
        <v>1</v>
      </c>
      <c r="AZ1639">
        <v>0</v>
      </c>
      <c r="BA1639">
        <v>1557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CX1639">
        <f>Y1639*Source!I622</f>
        <v>1.224</v>
      </c>
      <c r="CY1639">
        <f t="shared" si="243"/>
        <v>3195.93</v>
      </c>
      <c r="CZ1639">
        <f t="shared" si="244"/>
        <v>3195.93</v>
      </c>
      <c r="DA1639">
        <f t="shared" si="245"/>
        <v>1</v>
      </c>
      <c r="DB1639">
        <v>0</v>
      </c>
    </row>
    <row r="1640" spans="1:106" x14ac:dyDescent="0.2">
      <c r="A1640">
        <f>ROW(Source!A622)</f>
        <v>622</v>
      </c>
      <c r="B1640">
        <v>33034105</v>
      </c>
      <c r="C1640">
        <v>33038196</v>
      </c>
      <c r="D1640">
        <v>32521663</v>
      </c>
      <c r="E1640">
        <v>1</v>
      </c>
      <c r="F1640">
        <v>1</v>
      </c>
      <c r="G1640">
        <v>19</v>
      </c>
      <c r="H1640">
        <v>3</v>
      </c>
      <c r="I1640" t="s">
        <v>846</v>
      </c>
      <c r="J1640" t="s">
        <v>847</v>
      </c>
      <c r="K1640" t="s">
        <v>848</v>
      </c>
      <c r="L1640">
        <v>1327</v>
      </c>
      <c r="N1640">
        <v>1005</v>
      </c>
      <c r="O1640" t="s">
        <v>823</v>
      </c>
      <c r="P1640" t="s">
        <v>823</v>
      </c>
      <c r="Q1640">
        <v>1</v>
      </c>
      <c r="W1640">
        <v>0</v>
      </c>
      <c r="X1640">
        <v>603730207</v>
      </c>
      <c r="Y1640">
        <v>49.5</v>
      </c>
      <c r="AA1640">
        <v>207.09</v>
      </c>
      <c r="AB1640">
        <v>0</v>
      </c>
      <c r="AC1640">
        <v>0</v>
      </c>
      <c r="AD1640">
        <v>0</v>
      </c>
      <c r="AE1640">
        <v>207.09</v>
      </c>
      <c r="AF1640">
        <v>0</v>
      </c>
      <c r="AG1640">
        <v>0</v>
      </c>
      <c r="AH1640">
        <v>0</v>
      </c>
      <c r="AI1640">
        <v>1</v>
      </c>
      <c r="AJ1640">
        <v>1</v>
      </c>
      <c r="AK1640">
        <v>1</v>
      </c>
      <c r="AL1640">
        <v>1</v>
      </c>
      <c r="AN1640">
        <v>0</v>
      </c>
      <c r="AO1640">
        <v>1</v>
      </c>
      <c r="AP1640">
        <v>0</v>
      </c>
      <c r="AQ1640">
        <v>0</v>
      </c>
      <c r="AR1640">
        <v>0</v>
      </c>
      <c r="AS1640" t="s">
        <v>3</v>
      </c>
      <c r="AT1640">
        <v>49.5</v>
      </c>
      <c r="AU1640" t="s">
        <v>3</v>
      </c>
      <c r="AV1640">
        <v>0</v>
      </c>
      <c r="AW1640">
        <v>2</v>
      </c>
      <c r="AX1640">
        <v>33038226</v>
      </c>
      <c r="AY1640">
        <v>1</v>
      </c>
      <c r="AZ1640">
        <v>0</v>
      </c>
      <c r="BA1640">
        <v>1558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CX1640">
        <f>Y1640*Source!I622</f>
        <v>0.59399999999999997</v>
      </c>
      <c r="CY1640">
        <f t="shared" si="243"/>
        <v>207.09</v>
      </c>
      <c r="CZ1640">
        <f t="shared" si="244"/>
        <v>207.09</v>
      </c>
      <c r="DA1640">
        <f t="shared" si="245"/>
        <v>1</v>
      </c>
      <c r="DB1640">
        <v>0</v>
      </c>
    </row>
    <row r="1641" spans="1:106" x14ac:dyDescent="0.2">
      <c r="A1641">
        <f>ROW(Source!A625)</f>
        <v>625</v>
      </c>
      <c r="B1641">
        <v>33034105</v>
      </c>
      <c r="C1641">
        <v>33038229</v>
      </c>
      <c r="D1641">
        <v>32505425</v>
      </c>
      <c r="E1641">
        <v>19</v>
      </c>
      <c r="F1641">
        <v>1</v>
      </c>
      <c r="G1641">
        <v>19</v>
      </c>
      <c r="H1641">
        <v>1</v>
      </c>
      <c r="I1641" t="s">
        <v>795</v>
      </c>
      <c r="J1641" t="s">
        <v>3</v>
      </c>
      <c r="K1641" t="s">
        <v>796</v>
      </c>
      <c r="L1641">
        <v>1191</v>
      </c>
      <c r="N1641">
        <v>1013</v>
      </c>
      <c r="O1641" t="s">
        <v>797</v>
      </c>
      <c r="P1641" t="s">
        <v>797</v>
      </c>
      <c r="Q1641">
        <v>1</v>
      </c>
      <c r="W1641">
        <v>0</v>
      </c>
      <c r="X1641">
        <v>476480486</v>
      </c>
      <c r="Y1641">
        <v>36.11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1</v>
      </c>
      <c r="AJ1641">
        <v>1</v>
      </c>
      <c r="AK1641">
        <v>1</v>
      </c>
      <c r="AL1641">
        <v>1</v>
      </c>
      <c r="AN1641">
        <v>0</v>
      </c>
      <c r="AO1641">
        <v>1</v>
      </c>
      <c r="AP1641">
        <v>0</v>
      </c>
      <c r="AQ1641">
        <v>0</v>
      </c>
      <c r="AR1641">
        <v>0</v>
      </c>
      <c r="AS1641" t="s">
        <v>3</v>
      </c>
      <c r="AT1641">
        <v>36.11</v>
      </c>
      <c r="AU1641" t="s">
        <v>3</v>
      </c>
      <c r="AV1641">
        <v>1</v>
      </c>
      <c r="AW1641">
        <v>2</v>
      </c>
      <c r="AX1641">
        <v>33038235</v>
      </c>
      <c r="AY1641">
        <v>1</v>
      </c>
      <c r="AZ1641">
        <v>0</v>
      </c>
      <c r="BA1641">
        <v>1559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CX1641">
        <f>Y1641*Source!I625</f>
        <v>8.8325060000000004</v>
      </c>
      <c r="CY1641">
        <f>AD1641</f>
        <v>0</v>
      </c>
      <c r="CZ1641">
        <f>AH1641</f>
        <v>0</v>
      </c>
      <c r="DA1641">
        <f>AL1641</f>
        <v>1</v>
      </c>
      <c r="DB1641">
        <v>0</v>
      </c>
    </row>
    <row r="1642" spans="1:106" x14ac:dyDescent="0.2">
      <c r="A1642">
        <f>ROW(Source!A625)</f>
        <v>625</v>
      </c>
      <c r="B1642">
        <v>33034105</v>
      </c>
      <c r="C1642">
        <v>33038229</v>
      </c>
      <c r="D1642">
        <v>32516754</v>
      </c>
      <c r="E1642">
        <v>1</v>
      </c>
      <c r="F1642">
        <v>1</v>
      </c>
      <c r="G1642">
        <v>19</v>
      </c>
      <c r="H1642">
        <v>2</v>
      </c>
      <c r="I1642" t="s">
        <v>798</v>
      </c>
      <c r="J1642" t="s">
        <v>799</v>
      </c>
      <c r="K1642" t="s">
        <v>800</v>
      </c>
      <c r="L1642">
        <v>1368</v>
      </c>
      <c r="N1642">
        <v>1011</v>
      </c>
      <c r="O1642" t="s">
        <v>801</v>
      </c>
      <c r="P1642" t="s">
        <v>801</v>
      </c>
      <c r="Q1642">
        <v>1</v>
      </c>
      <c r="W1642">
        <v>0</v>
      </c>
      <c r="X1642">
        <v>-1683917449</v>
      </c>
      <c r="Y1642">
        <v>21.91</v>
      </c>
      <c r="AA1642">
        <v>0</v>
      </c>
      <c r="AB1642">
        <v>70.98</v>
      </c>
      <c r="AC1642">
        <v>6.52</v>
      </c>
      <c r="AD1642">
        <v>0</v>
      </c>
      <c r="AE1642">
        <v>0</v>
      </c>
      <c r="AF1642">
        <v>70.98</v>
      </c>
      <c r="AG1642">
        <v>6.52</v>
      </c>
      <c r="AH1642">
        <v>0</v>
      </c>
      <c r="AI1642">
        <v>1</v>
      </c>
      <c r="AJ1642">
        <v>1</v>
      </c>
      <c r="AK1642">
        <v>1</v>
      </c>
      <c r="AL1642">
        <v>1</v>
      </c>
      <c r="AN1642">
        <v>0</v>
      </c>
      <c r="AO1642">
        <v>1</v>
      </c>
      <c r="AP1642">
        <v>0</v>
      </c>
      <c r="AQ1642">
        <v>0</v>
      </c>
      <c r="AR1642">
        <v>0</v>
      </c>
      <c r="AS1642" t="s">
        <v>3</v>
      </c>
      <c r="AT1642">
        <v>21.91</v>
      </c>
      <c r="AU1642" t="s">
        <v>3</v>
      </c>
      <c r="AV1642">
        <v>0</v>
      </c>
      <c r="AW1642">
        <v>2</v>
      </c>
      <c r="AX1642">
        <v>33038236</v>
      </c>
      <c r="AY1642">
        <v>1</v>
      </c>
      <c r="AZ1642">
        <v>0</v>
      </c>
      <c r="BA1642">
        <v>1560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CX1642">
        <f>Y1642*Source!I625</f>
        <v>5.3591860000000002</v>
      </c>
      <c r="CY1642">
        <f>AB1642</f>
        <v>70.98</v>
      </c>
      <c r="CZ1642">
        <f>AF1642</f>
        <v>70.98</v>
      </c>
      <c r="DA1642">
        <f>AJ1642</f>
        <v>1</v>
      </c>
      <c r="DB1642">
        <v>0</v>
      </c>
    </row>
    <row r="1643" spans="1:106" x14ac:dyDescent="0.2">
      <c r="A1643">
        <f>ROW(Source!A625)</f>
        <v>625</v>
      </c>
      <c r="B1643">
        <v>33034105</v>
      </c>
      <c r="C1643">
        <v>33038229</v>
      </c>
      <c r="D1643">
        <v>32518977</v>
      </c>
      <c r="E1643">
        <v>1</v>
      </c>
      <c r="F1643">
        <v>1</v>
      </c>
      <c r="G1643">
        <v>19</v>
      </c>
      <c r="H1643">
        <v>3</v>
      </c>
      <c r="I1643" t="s">
        <v>802</v>
      </c>
      <c r="J1643" t="s">
        <v>803</v>
      </c>
      <c r="K1643" t="s">
        <v>804</v>
      </c>
      <c r="L1643">
        <v>1348</v>
      </c>
      <c r="N1643">
        <v>1009</v>
      </c>
      <c r="O1643" t="s">
        <v>19</v>
      </c>
      <c r="P1643" t="s">
        <v>19</v>
      </c>
      <c r="Q1643">
        <v>1000</v>
      </c>
      <c r="W1643">
        <v>0</v>
      </c>
      <c r="X1643">
        <v>-1592467254</v>
      </c>
      <c r="Y1643">
        <v>0.03</v>
      </c>
      <c r="AA1643">
        <v>117442.26</v>
      </c>
      <c r="AB1643">
        <v>0</v>
      </c>
      <c r="AC1643">
        <v>0</v>
      </c>
      <c r="AD1643">
        <v>0</v>
      </c>
      <c r="AE1643">
        <v>117442.26</v>
      </c>
      <c r="AF1643">
        <v>0</v>
      </c>
      <c r="AG1643">
        <v>0</v>
      </c>
      <c r="AH1643">
        <v>0</v>
      </c>
      <c r="AI1643">
        <v>1</v>
      </c>
      <c r="AJ1643">
        <v>1</v>
      </c>
      <c r="AK1643">
        <v>1</v>
      </c>
      <c r="AL1643">
        <v>1</v>
      </c>
      <c r="AN1643">
        <v>0</v>
      </c>
      <c r="AO1643">
        <v>1</v>
      </c>
      <c r="AP1643">
        <v>0</v>
      </c>
      <c r="AQ1643">
        <v>0</v>
      </c>
      <c r="AR1643">
        <v>0</v>
      </c>
      <c r="AS1643" t="s">
        <v>3</v>
      </c>
      <c r="AT1643">
        <v>0.03</v>
      </c>
      <c r="AU1643" t="s">
        <v>3</v>
      </c>
      <c r="AV1643">
        <v>0</v>
      </c>
      <c r="AW1643">
        <v>2</v>
      </c>
      <c r="AX1643">
        <v>33038237</v>
      </c>
      <c r="AY1643">
        <v>1</v>
      </c>
      <c r="AZ1643">
        <v>0</v>
      </c>
      <c r="BA1643">
        <v>1561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CX1643">
        <f>Y1643*Source!I625</f>
        <v>7.3379999999999999E-3</v>
      </c>
      <c r="CY1643">
        <f>AA1643</f>
        <v>117442.26</v>
      </c>
      <c r="CZ1643">
        <f>AE1643</f>
        <v>117442.26</v>
      </c>
      <c r="DA1643">
        <f>AI1643</f>
        <v>1</v>
      </c>
      <c r="DB1643">
        <v>0</v>
      </c>
    </row>
    <row r="1644" spans="1:106" x14ac:dyDescent="0.2">
      <c r="A1644">
        <f>ROW(Source!A625)</f>
        <v>625</v>
      </c>
      <c r="B1644">
        <v>33034105</v>
      </c>
      <c r="C1644">
        <v>33038229</v>
      </c>
      <c r="D1644">
        <v>32520163</v>
      </c>
      <c r="E1644">
        <v>1</v>
      </c>
      <c r="F1644">
        <v>1</v>
      </c>
      <c r="G1644">
        <v>19</v>
      </c>
      <c r="H1644">
        <v>3</v>
      </c>
      <c r="I1644" t="s">
        <v>25</v>
      </c>
      <c r="J1644" t="s">
        <v>27</v>
      </c>
      <c r="K1644" t="s">
        <v>26</v>
      </c>
      <c r="L1644">
        <v>1348</v>
      </c>
      <c r="N1644">
        <v>1009</v>
      </c>
      <c r="O1644" t="s">
        <v>19</v>
      </c>
      <c r="P1644" t="s">
        <v>19</v>
      </c>
      <c r="Q1644">
        <v>1000</v>
      </c>
      <c r="W1644">
        <v>0</v>
      </c>
      <c r="X1644">
        <v>-1467733540</v>
      </c>
      <c r="Y1644">
        <v>1</v>
      </c>
      <c r="AA1644">
        <v>53410.15</v>
      </c>
      <c r="AB1644">
        <v>0</v>
      </c>
      <c r="AC1644">
        <v>0</v>
      </c>
      <c r="AD1644">
        <v>0</v>
      </c>
      <c r="AE1644">
        <v>53410.15</v>
      </c>
      <c r="AF1644">
        <v>0</v>
      </c>
      <c r="AG1644">
        <v>0</v>
      </c>
      <c r="AH1644">
        <v>0</v>
      </c>
      <c r="AI1644">
        <v>1</v>
      </c>
      <c r="AJ1644">
        <v>1</v>
      </c>
      <c r="AK1644">
        <v>1</v>
      </c>
      <c r="AL1644">
        <v>1</v>
      </c>
      <c r="AN1644">
        <v>0</v>
      </c>
      <c r="AO1644">
        <v>1</v>
      </c>
      <c r="AP1644">
        <v>0</v>
      </c>
      <c r="AQ1644">
        <v>0</v>
      </c>
      <c r="AR1644">
        <v>0</v>
      </c>
      <c r="AS1644" t="s">
        <v>3</v>
      </c>
      <c r="AT1644">
        <v>1</v>
      </c>
      <c r="AU1644" t="s">
        <v>3</v>
      </c>
      <c r="AV1644">
        <v>0</v>
      </c>
      <c r="AW1644">
        <v>2</v>
      </c>
      <c r="AX1644">
        <v>33038238</v>
      </c>
      <c r="AY1644">
        <v>1</v>
      </c>
      <c r="AZ1644">
        <v>0</v>
      </c>
      <c r="BA1644">
        <v>1562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CX1644">
        <f>Y1644*Source!I625</f>
        <v>0.24460000000000001</v>
      </c>
      <c r="CY1644">
        <f>AA1644</f>
        <v>53410.15</v>
      </c>
      <c r="CZ1644">
        <f>AE1644</f>
        <v>53410.15</v>
      </c>
      <c r="DA1644">
        <f>AI1644</f>
        <v>1</v>
      </c>
      <c r="DB1644">
        <v>0</v>
      </c>
    </row>
    <row r="1645" spans="1:106" x14ac:dyDescent="0.2">
      <c r="A1645">
        <f>ROW(Source!A625)</f>
        <v>625</v>
      </c>
      <c r="B1645">
        <v>33034105</v>
      </c>
      <c r="C1645">
        <v>33038229</v>
      </c>
      <c r="D1645">
        <v>32520163</v>
      </c>
      <c r="E1645">
        <v>1</v>
      </c>
      <c r="F1645">
        <v>1</v>
      </c>
      <c r="G1645">
        <v>19</v>
      </c>
      <c r="H1645">
        <v>3</v>
      </c>
      <c r="I1645" t="s">
        <v>25</v>
      </c>
      <c r="J1645" t="s">
        <v>27</v>
      </c>
      <c r="K1645" t="s">
        <v>26</v>
      </c>
      <c r="L1645">
        <v>1348</v>
      </c>
      <c r="N1645">
        <v>1009</v>
      </c>
      <c r="O1645" t="s">
        <v>19</v>
      </c>
      <c r="P1645" t="s">
        <v>19</v>
      </c>
      <c r="Q1645">
        <v>1000</v>
      </c>
      <c r="W1645">
        <v>0</v>
      </c>
      <c r="X1645">
        <v>-1467733540</v>
      </c>
      <c r="Y1645">
        <v>-1</v>
      </c>
      <c r="AA1645">
        <v>53410.15</v>
      </c>
      <c r="AB1645">
        <v>0</v>
      </c>
      <c r="AC1645">
        <v>0</v>
      </c>
      <c r="AD1645">
        <v>0</v>
      </c>
      <c r="AE1645">
        <v>53410.15</v>
      </c>
      <c r="AF1645">
        <v>0</v>
      </c>
      <c r="AG1645">
        <v>0</v>
      </c>
      <c r="AH1645">
        <v>0</v>
      </c>
      <c r="AI1645">
        <v>1</v>
      </c>
      <c r="AJ1645">
        <v>1</v>
      </c>
      <c r="AK1645">
        <v>1</v>
      </c>
      <c r="AL1645">
        <v>1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 t="s">
        <v>3</v>
      </c>
      <c r="AT1645">
        <v>-1</v>
      </c>
      <c r="AU1645" t="s">
        <v>3</v>
      </c>
      <c r="AV1645">
        <v>0</v>
      </c>
      <c r="AW1645">
        <v>1</v>
      </c>
      <c r="AX1645">
        <v>-1</v>
      </c>
      <c r="AY1645">
        <v>0</v>
      </c>
      <c r="AZ1645">
        <v>0</v>
      </c>
      <c r="BA1645" t="s">
        <v>3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CX1645">
        <f>Y1645*Source!I625</f>
        <v>-0.24460000000000001</v>
      </c>
      <c r="CY1645">
        <f>AA1645</f>
        <v>53410.15</v>
      </c>
      <c r="CZ1645">
        <f>AE1645</f>
        <v>53410.15</v>
      </c>
      <c r="DA1645">
        <f>AI1645</f>
        <v>1</v>
      </c>
      <c r="DB1645">
        <v>0</v>
      </c>
    </row>
    <row r="1646" spans="1:106" x14ac:dyDescent="0.2">
      <c r="A1646">
        <f>ROW(Source!A627)</f>
        <v>627</v>
      </c>
      <c r="B1646">
        <v>33034105</v>
      </c>
      <c r="C1646">
        <v>33038240</v>
      </c>
      <c r="D1646">
        <v>32505425</v>
      </c>
      <c r="E1646">
        <v>19</v>
      </c>
      <c r="F1646">
        <v>1</v>
      </c>
      <c r="G1646">
        <v>19</v>
      </c>
      <c r="H1646">
        <v>1</v>
      </c>
      <c r="I1646" t="s">
        <v>795</v>
      </c>
      <c r="J1646" t="s">
        <v>3</v>
      </c>
      <c r="K1646" t="s">
        <v>796</v>
      </c>
      <c r="L1646">
        <v>1191</v>
      </c>
      <c r="N1646">
        <v>1013</v>
      </c>
      <c r="O1646" t="s">
        <v>797</v>
      </c>
      <c r="P1646" t="s">
        <v>797</v>
      </c>
      <c r="Q1646">
        <v>1</v>
      </c>
      <c r="W1646">
        <v>0</v>
      </c>
      <c r="X1646">
        <v>476480486</v>
      </c>
      <c r="Y1646">
        <v>453.1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1</v>
      </c>
      <c r="AJ1646">
        <v>1</v>
      </c>
      <c r="AK1646">
        <v>1</v>
      </c>
      <c r="AL1646">
        <v>1</v>
      </c>
      <c r="AN1646">
        <v>0</v>
      </c>
      <c r="AO1646">
        <v>1</v>
      </c>
      <c r="AP1646">
        <v>0</v>
      </c>
      <c r="AQ1646">
        <v>0</v>
      </c>
      <c r="AR1646">
        <v>0</v>
      </c>
      <c r="AS1646" t="s">
        <v>3</v>
      </c>
      <c r="AT1646">
        <v>453.1</v>
      </c>
      <c r="AU1646" t="s">
        <v>3</v>
      </c>
      <c r="AV1646">
        <v>1</v>
      </c>
      <c r="AW1646">
        <v>2</v>
      </c>
      <c r="AX1646">
        <v>33038256</v>
      </c>
      <c r="AY1646">
        <v>1</v>
      </c>
      <c r="AZ1646">
        <v>0</v>
      </c>
      <c r="BA1646">
        <v>1563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CX1646">
        <f>Y1646*Source!I627</f>
        <v>15.088230000000003</v>
      </c>
      <c r="CY1646">
        <f>AD1646</f>
        <v>0</v>
      </c>
      <c r="CZ1646">
        <f>AH1646</f>
        <v>0</v>
      </c>
      <c r="DA1646">
        <f>AL1646</f>
        <v>1</v>
      </c>
      <c r="DB1646">
        <v>0</v>
      </c>
    </row>
    <row r="1647" spans="1:106" x14ac:dyDescent="0.2">
      <c r="A1647">
        <f>ROW(Source!A627)</f>
        <v>627</v>
      </c>
      <c r="B1647">
        <v>33034105</v>
      </c>
      <c r="C1647">
        <v>33038240</v>
      </c>
      <c r="D1647">
        <v>32517073</v>
      </c>
      <c r="E1647">
        <v>1</v>
      </c>
      <c r="F1647">
        <v>1</v>
      </c>
      <c r="G1647">
        <v>19</v>
      </c>
      <c r="H1647">
        <v>2</v>
      </c>
      <c r="I1647" t="s">
        <v>805</v>
      </c>
      <c r="J1647" t="s">
        <v>806</v>
      </c>
      <c r="K1647" t="s">
        <v>807</v>
      </c>
      <c r="L1647">
        <v>1368</v>
      </c>
      <c r="N1647">
        <v>1011</v>
      </c>
      <c r="O1647" t="s">
        <v>801</v>
      </c>
      <c r="P1647" t="s">
        <v>801</v>
      </c>
      <c r="Q1647">
        <v>1</v>
      </c>
      <c r="W1647">
        <v>0</v>
      </c>
      <c r="X1647">
        <v>-865246060</v>
      </c>
      <c r="Y1647">
        <v>1.38</v>
      </c>
      <c r="AA1647">
        <v>0</v>
      </c>
      <c r="AB1647">
        <v>3.37</v>
      </c>
      <c r="AC1647">
        <v>0.85</v>
      </c>
      <c r="AD1647">
        <v>0</v>
      </c>
      <c r="AE1647">
        <v>0</v>
      </c>
      <c r="AF1647">
        <v>3.37</v>
      </c>
      <c r="AG1647">
        <v>0.85</v>
      </c>
      <c r="AH1647">
        <v>0</v>
      </c>
      <c r="AI1647">
        <v>1</v>
      </c>
      <c r="AJ1647">
        <v>1</v>
      </c>
      <c r="AK1647">
        <v>1</v>
      </c>
      <c r="AL1647">
        <v>1</v>
      </c>
      <c r="AN1647">
        <v>0</v>
      </c>
      <c r="AO1647">
        <v>1</v>
      </c>
      <c r="AP1647">
        <v>0</v>
      </c>
      <c r="AQ1647">
        <v>0</v>
      </c>
      <c r="AR1647">
        <v>0</v>
      </c>
      <c r="AS1647" t="s">
        <v>3</v>
      </c>
      <c r="AT1647">
        <v>1.38</v>
      </c>
      <c r="AU1647" t="s">
        <v>3</v>
      </c>
      <c r="AV1647">
        <v>0</v>
      </c>
      <c r="AW1647">
        <v>2</v>
      </c>
      <c r="AX1647">
        <v>33038257</v>
      </c>
      <c r="AY1647">
        <v>1</v>
      </c>
      <c r="AZ1647">
        <v>0</v>
      </c>
      <c r="BA1647">
        <v>1564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CX1647">
        <f>Y1647*Source!I627</f>
        <v>4.5954000000000002E-2</v>
      </c>
      <c r="CY1647">
        <f>AB1647</f>
        <v>3.37</v>
      </c>
      <c r="CZ1647">
        <f>AF1647</f>
        <v>3.37</v>
      </c>
      <c r="DA1647">
        <f>AJ1647</f>
        <v>1</v>
      </c>
      <c r="DB1647">
        <v>0</v>
      </c>
    </row>
    <row r="1648" spans="1:106" x14ac:dyDescent="0.2">
      <c r="A1648">
        <f>ROW(Source!A627)</f>
        <v>627</v>
      </c>
      <c r="B1648">
        <v>33034105</v>
      </c>
      <c r="C1648">
        <v>33038240</v>
      </c>
      <c r="D1648">
        <v>32516433</v>
      </c>
      <c r="E1648">
        <v>1</v>
      </c>
      <c r="F1648">
        <v>1</v>
      </c>
      <c r="G1648">
        <v>19</v>
      </c>
      <c r="H1648">
        <v>2</v>
      </c>
      <c r="I1648" t="s">
        <v>808</v>
      </c>
      <c r="J1648" t="s">
        <v>809</v>
      </c>
      <c r="K1648" t="s">
        <v>810</v>
      </c>
      <c r="L1648">
        <v>1368</v>
      </c>
      <c r="N1648">
        <v>1011</v>
      </c>
      <c r="O1648" t="s">
        <v>801</v>
      </c>
      <c r="P1648" t="s">
        <v>801</v>
      </c>
      <c r="Q1648">
        <v>1</v>
      </c>
      <c r="W1648">
        <v>0</v>
      </c>
      <c r="X1648">
        <v>1483315828</v>
      </c>
      <c r="Y1648">
        <v>0.31</v>
      </c>
      <c r="AA1648">
        <v>0</v>
      </c>
      <c r="AB1648">
        <v>566.44000000000005</v>
      </c>
      <c r="AC1648">
        <v>281.27999999999997</v>
      </c>
      <c r="AD1648">
        <v>0</v>
      </c>
      <c r="AE1648">
        <v>0</v>
      </c>
      <c r="AF1648">
        <v>566.44000000000005</v>
      </c>
      <c r="AG1648">
        <v>281.27999999999997</v>
      </c>
      <c r="AH1648">
        <v>0</v>
      </c>
      <c r="AI1648">
        <v>1</v>
      </c>
      <c r="AJ1648">
        <v>1</v>
      </c>
      <c r="AK1648">
        <v>1</v>
      </c>
      <c r="AL1648">
        <v>1</v>
      </c>
      <c r="AN1648">
        <v>0</v>
      </c>
      <c r="AO1648">
        <v>1</v>
      </c>
      <c r="AP1648">
        <v>0</v>
      </c>
      <c r="AQ1648">
        <v>0</v>
      </c>
      <c r="AR1648">
        <v>0</v>
      </c>
      <c r="AS1648" t="s">
        <v>3</v>
      </c>
      <c r="AT1648">
        <v>0.31</v>
      </c>
      <c r="AU1648" t="s">
        <v>3</v>
      </c>
      <c r="AV1648">
        <v>0</v>
      </c>
      <c r="AW1648">
        <v>2</v>
      </c>
      <c r="AX1648">
        <v>33038258</v>
      </c>
      <c r="AY1648">
        <v>1</v>
      </c>
      <c r="AZ1648">
        <v>0</v>
      </c>
      <c r="BA1648">
        <v>1565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CX1648">
        <f>Y1648*Source!I627</f>
        <v>1.0323000000000001E-2</v>
      </c>
      <c r="CY1648">
        <f>AB1648</f>
        <v>566.44000000000005</v>
      </c>
      <c r="CZ1648">
        <f>AF1648</f>
        <v>566.44000000000005</v>
      </c>
      <c r="DA1648">
        <f>AJ1648</f>
        <v>1</v>
      </c>
      <c r="DB1648">
        <v>0</v>
      </c>
    </row>
    <row r="1649" spans="1:106" x14ac:dyDescent="0.2">
      <c r="A1649">
        <f>ROW(Source!A627)</f>
        <v>627</v>
      </c>
      <c r="B1649">
        <v>33034105</v>
      </c>
      <c r="C1649">
        <v>33038240</v>
      </c>
      <c r="D1649">
        <v>32516599</v>
      </c>
      <c r="E1649">
        <v>1</v>
      </c>
      <c r="F1649">
        <v>1</v>
      </c>
      <c r="G1649">
        <v>19</v>
      </c>
      <c r="H1649">
        <v>2</v>
      </c>
      <c r="I1649" t="s">
        <v>811</v>
      </c>
      <c r="J1649" t="s">
        <v>812</v>
      </c>
      <c r="K1649" t="s">
        <v>813</v>
      </c>
      <c r="L1649">
        <v>1368</v>
      </c>
      <c r="N1649">
        <v>1011</v>
      </c>
      <c r="O1649" t="s">
        <v>801</v>
      </c>
      <c r="P1649" t="s">
        <v>801</v>
      </c>
      <c r="Q1649">
        <v>1</v>
      </c>
      <c r="W1649">
        <v>0</v>
      </c>
      <c r="X1649">
        <v>47389749</v>
      </c>
      <c r="Y1649">
        <v>26.25</v>
      </c>
      <c r="AA1649">
        <v>0</v>
      </c>
      <c r="AB1649">
        <v>9.7100000000000009</v>
      </c>
      <c r="AC1649">
        <v>2.25</v>
      </c>
      <c r="AD1649">
        <v>0</v>
      </c>
      <c r="AE1649">
        <v>0</v>
      </c>
      <c r="AF1649">
        <v>9.7100000000000009</v>
      </c>
      <c r="AG1649">
        <v>2.25</v>
      </c>
      <c r="AH1649">
        <v>0</v>
      </c>
      <c r="AI1649">
        <v>1</v>
      </c>
      <c r="AJ1649">
        <v>1</v>
      </c>
      <c r="AK1649">
        <v>1</v>
      </c>
      <c r="AL1649">
        <v>1</v>
      </c>
      <c r="AN1649">
        <v>0</v>
      </c>
      <c r="AO1649">
        <v>1</v>
      </c>
      <c r="AP1649">
        <v>0</v>
      </c>
      <c r="AQ1649">
        <v>0</v>
      </c>
      <c r="AR1649">
        <v>0</v>
      </c>
      <c r="AS1649" t="s">
        <v>3</v>
      </c>
      <c r="AT1649">
        <v>26.25</v>
      </c>
      <c r="AU1649" t="s">
        <v>3</v>
      </c>
      <c r="AV1649">
        <v>0</v>
      </c>
      <c r="AW1649">
        <v>2</v>
      </c>
      <c r="AX1649">
        <v>33038259</v>
      </c>
      <c r="AY1649">
        <v>1</v>
      </c>
      <c r="AZ1649">
        <v>0</v>
      </c>
      <c r="BA1649">
        <v>1566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CX1649">
        <f>Y1649*Source!I627</f>
        <v>0.87412500000000004</v>
      </c>
      <c r="CY1649">
        <f>AB1649</f>
        <v>9.7100000000000009</v>
      </c>
      <c r="CZ1649">
        <f>AF1649</f>
        <v>9.7100000000000009</v>
      </c>
      <c r="DA1649">
        <f>AJ1649</f>
        <v>1</v>
      </c>
      <c r="DB1649">
        <v>0</v>
      </c>
    </row>
    <row r="1650" spans="1:106" x14ac:dyDescent="0.2">
      <c r="A1650">
        <f>ROW(Source!A627)</f>
        <v>627</v>
      </c>
      <c r="B1650">
        <v>33034105</v>
      </c>
      <c r="C1650">
        <v>33038240</v>
      </c>
      <c r="D1650">
        <v>32517836</v>
      </c>
      <c r="E1650">
        <v>1</v>
      </c>
      <c r="F1650">
        <v>1</v>
      </c>
      <c r="G1650">
        <v>19</v>
      </c>
      <c r="H1650">
        <v>3</v>
      </c>
      <c r="I1650" t="s">
        <v>814</v>
      </c>
      <c r="J1650" t="s">
        <v>815</v>
      </c>
      <c r="K1650" t="s">
        <v>816</v>
      </c>
      <c r="L1650">
        <v>1348</v>
      </c>
      <c r="N1650">
        <v>1009</v>
      </c>
      <c r="O1650" t="s">
        <v>19</v>
      </c>
      <c r="P1650" t="s">
        <v>19</v>
      </c>
      <c r="Q1650">
        <v>1000</v>
      </c>
      <c r="W1650">
        <v>0</v>
      </c>
      <c r="X1650">
        <v>1571432467</v>
      </c>
      <c r="Y1650">
        <v>0.04</v>
      </c>
      <c r="AA1650">
        <v>31493.279999999999</v>
      </c>
      <c r="AB1650">
        <v>0</v>
      </c>
      <c r="AC1650">
        <v>0</v>
      </c>
      <c r="AD1650">
        <v>0</v>
      </c>
      <c r="AE1650">
        <v>31493.279999999999</v>
      </c>
      <c r="AF1650">
        <v>0</v>
      </c>
      <c r="AG1650">
        <v>0</v>
      </c>
      <c r="AH1650">
        <v>0</v>
      </c>
      <c r="AI1650">
        <v>1</v>
      </c>
      <c r="AJ1650">
        <v>1</v>
      </c>
      <c r="AK1650">
        <v>1</v>
      </c>
      <c r="AL1650">
        <v>1</v>
      </c>
      <c r="AN1650">
        <v>0</v>
      </c>
      <c r="AO1650">
        <v>1</v>
      </c>
      <c r="AP1650">
        <v>0</v>
      </c>
      <c r="AQ1650">
        <v>0</v>
      </c>
      <c r="AR1650">
        <v>0</v>
      </c>
      <c r="AS1650" t="s">
        <v>3</v>
      </c>
      <c r="AT1650">
        <v>0.04</v>
      </c>
      <c r="AU1650" t="s">
        <v>3</v>
      </c>
      <c r="AV1650">
        <v>0</v>
      </c>
      <c r="AW1650">
        <v>2</v>
      </c>
      <c r="AX1650">
        <v>33038260</v>
      </c>
      <c r="AY1650">
        <v>1</v>
      </c>
      <c r="AZ1650">
        <v>0</v>
      </c>
      <c r="BA1650">
        <v>1567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CX1650">
        <f>Y1650*Source!I627</f>
        <v>1.3320000000000001E-3</v>
      </c>
      <c r="CY1650">
        <f t="shared" ref="CY1650:CY1660" si="246">AA1650</f>
        <v>31493.279999999999</v>
      </c>
      <c r="CZ1650">
        <f t="shared" ref="CZ1650:CZ1660" si="247">AE1650</f>
        <v>31493.279999999999</v>
      </c>
      <c r="DA1650">
        <f t="shared" ref="DA1650:DA1660" si="248">AI1650</f>
        <v>1</v>
      </c>
      <c r="DB1650">
        <v>0</v>
      </c>
    </row>
    <row r="1651" spans="1:106" x14ac:dyDescent="0.2">
      <c r="A1651">
        <f>ROW(Source!A627)</f>
        <v>627</v>
      </c>
      <c r="B1651">
        <v>33034105</v>
      </c>
      <c r="C1651">
        <v>33038240</v>
      </c>
      <c r="D1651">
        <v>32518156</v>
      </c>
      <c r="E1651">
        <v>1</v>
      </c>
      <c r="F1651">
        <v>1</v>
      </c>
      <c r="G1651">
        <v>19</v>
      </c>
      <c r="H1651">
        <v>3</v>
      </c>
      <c r="I1651" t="s">
        <v>817</v>
      </c>
      <c r="J1651" t="s">
        <v>818</v>
      </c>
      <c r="K1651" t="s">
        <v>819</v>
      </c>
      <c r="L1651">
        <v>1348</v>
      </c>
      <c r="N1651">
        <v>1009</v>
      </c>
      <c r="O1651" t="s">
        <v>19</v>
      </c>
      <c r="P1651" t="s">
        <v>19</v>
      </c>
      <c r="Q1651">
        <v>1000</v>
      </c>
      <c r="W1651">
        <v>0</v>
      </c>
      <c r="X1651">
        <v>1574046373</v>
      </c>
      <c r="Y1651">
        <v>3.6999999999999998E-2</v>
      </c>
      <c r="AA1651">
        <v>45454.3</v>
      </c>
      <c r="AB1651">
        <v>0</v>
      </c>
      <c r="AC1651">
        <v>0</v>
      </c>
      <c r="AD1651">
        <v>0</v>
      </c>
      <c r="AE1651">
        <v>45454.3</v>
      </c>
      <c r="AF1651">
        <v>0</v>
      </c>
      <c r="AG1651">
        <v>0</v>
      </c>
      <c r="AH1651">
        <v>0</v>
      </c>
      <c r="AI1651">
        <v>1</v>
      </c>
      <c r="AJ1651">
        <v>1</v>
      </c>
      <c r="AK1651">
        <v>1</v>
      </c>
      <c r="AL1651">
        <v>1</v>
      </c>
      <c r="AN1651">
        <v>0</v>
      </c>
      <c r="AO1651">
        <v>1</v>
      </c>
      <c r="AP1651">
        <v>0</v>
      </c>
      <c r="AQ1651">
        <v>0</v>
      </c>
      <c r="AR1651">
        <v>0</v>
      </c>
      <c r="AS1651" t="s">
        <v>3</v>
      </c>
      <c r="AT1651">
        <v>3.6999999999999998E-2</v>
      </c>
      <c r="AU1651" t="s">
        <v>3</v>
      </c>
      <c r="AV1651">
        <v>0</v>
      </c>
      <c r="AW1651">
        <v>2</v>
      </c>
      <c r="AX1651">
        <v>33038261</v>
      </c>
      <c r="AY1651">
        <v>1</v>
      </c>
      <c r="AZ1651">
        <v>0</v>
      </c>
      <c r="BA1651">
        <v>1568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CX1651">
        <f>Y1651*Source!I627</f>
        <v>1.2321000000000001E-3</v>
      </c>
      <c r="CY1651">
        <f t="shared" si="246"/>
        <v>45454.3</v>
      </c>
      <c r="CZ1651">
        <f t="shared" si="247"/>
        <v>45454.3</v>
      </c>
      <c r="DA1651">
        <f t="shared" si="248"/>
        <v>1</v>
      </c>
      <c r="DB1651">
        <v>0</v>
      </c>
    </row>
    <row r="1652" spans="1:106" x14ac:dyDescent="0.2">
      <c r="A1652">
        <f>ROW(Source!A627)</f>
        <v>627</v>
      </c>
      <c r="B1652">
        <v>33034105</v>
      </c>
      <c r="C1652">
        <v>33038240</v>
      </c>
      <c r="D1652">
        <v>32518894</v>
      </c>
      <c r="E1652">
        <v>1</v>
      </c>
      <c r="F1652">
        <v>1</v>
      </c>
      <c r="G1652">
        <v>19</v>
      </c>
      <c r="H1652">
        <v>3</v>
      </c>
      <c r="I1652" t="s">
        <v>820</v>
      </c>
      <c r="J1652" t="s">
        <v>821</v>
      </c>
      <c r="K1652" t="s">
        <v>822</v>
      </c>
      <c r="L1652">
        <v>1327</v>
      </c>
      <c r="N1652">
        <v>1005</v>
      </c>
      <c r="O1652" t="s">
        <v>823</v>
      </c>
      <c r="P1652" t="s">
        <v>823</v>
      </c>
      <c r="Q1652">
        <v>1</v>
      </c>
      <c r="W1652">
        <v>0</v>
      </c>
      <c r="X1652">
        <v>-1132375348</v>
      </c>
      <c r="Y1652">
        <v>5.6</v>
      </c>
      <c r="AA1652">
        <v>63.78</v>
      </c>
      <c r="AB1652">
        <v>0</v>
      </c>
      <c r="AC1652">
        <v>0</v>
      </c>
      <c r="AD1652">
        <v>0</v>
      </c>
      <c r="AE1652">
        <v>63.78</v>
      </c>
      <c r="AF1652">
        <v>0</v>
      </c>
      <c r="AG1652">
        <v>0</v>
      </c>
      <c r="AH1652">
        <v>0</v>
      </c>
      <c r="AI1652">
        <v>1</v>
      </c>
      <c r="AJ1652">
        <v>1</v>
      </c>
      <c r="AK1652">
        <v>1</v>
      </c>
      <c r="AL1652">
        <v>1</v>
      </c>
      <c r="AN1652">
        <v>0</v>
      </c>
      <c r="AO1652">
        <v>1</v>
      </c>
      <c r="AP1652">
        <v>0</v>
      </c>
      <c r="AQ1652">
        <v>0</v>
      </c>
      <c r="AR1652">
        <v>0</v>
      </c>
      <c r="AS1652" t="s">
        <v>3</v>
      </c>
      <c r="AT1652">
        <v>5.6</v>
      </c>
      <c r="AU1652" t="s">
        <v>3</v>
      </c>
      <c r="AV1652">
        <v>0</v>
      </c>
      <c r="AW1652">
        <v>2</v>
      </c>
      <c r="AX1652">
        <v>33038263</v>
      </c>
      <c r="AY1652">
        <v>1</v>
      </c>
      <c r="AZ1652">
        <v>0</v>
      </c>
      <c r="BA1652">
        <v>1569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CX1652">
        <f>Y1652*Source!I627</f>
        <v>0.18648000000000001</v>
      </c>
      <c r="CY1652">
        <f t="shared" si="246"/>
        <v>63.78</v>
      </c>
      <c r="CZ1652">
        <f t="shared" si="247"/>
        <v>63.78</v>
      </c>
      <c r="DA1652">
        <f t="shared" si="248"/>
        <v>1</v>
      </c>
      <c r="DB1652">
        <v>0</v>
      </c>
    </row>
    <row r="1653" spans="1:106" x14ac:dyDescent="0.2">
      <c r="A1653">
        <f>ROW(Source!A627)</f>
        <v>627</v>
      </c>
      <c r="B1653">
        <v>33034105</v>
      </c>
      <c r="C1653">
        <v>33038240</v>
      </c>
      <c r="D1653">
        <v>32517311</v>
      </c>
      <c r="E1653">
        <v>1</v>
      </c>
      <c r="F1653">
        <v>1</v>
      </c>
      <c r="G1653">
        <v>19</v>
      </c>
      <c r="H1653">
        <v>3</v>
      </c>
      <c r="I1653" t="s">
        <v>824</v>
      </c>
      <c r="J1653" t="s">
        <v>825</v>
      </c>
      <c r="K1653" t="s">
        <v>826</v>
      </c>
      <c r="L1653">
        <v>1348</v>
      </c>
      <c r="N1653">
        <v>1009</v>
      </c>
      <c r="O1653" t="s">
        <v>19</v>
      </c>
      <c r="P1653" t="s">
        <v>19</v>
      </c>
      <c r="Q1653">
        <v>1000</v>
      </c>
      <c r="W1653">
        <v>0</v>
      </c>
      <c r="X1653">
        <v>1471527661</v>
      </c>
      <c r="Y1653">
        <v>0.05</v>
      </c>
      <c r="AA1653">
        <v>4752.91</v>
      </c>
      <c r="AB1653">
        <v>0</v>
      </c>
      <c r="AC1653">
        <v>0</v>
      </c>
      <c r="AD1653">
        <v>0</v>
      </c>
      <c r="AE1653">
        <v>4752.91</v>
      </c>
      <c r="AF1653">
        <v>0</v>
      </c>
      <c r="AG1653">
        <v>0</v>
      </c>
      <c r="AH1653">
        <v>0</v>
      </c>
      <c r="AI1653">
        <v>1</v>
      </c>
      <c r="AJ1653">
        <v>1</v>
      </c>
      <c r="AK1653">
        <v>1</v>
      </c>
      <c r="AL1653">
        <v>1</v>
      </c>
      <c r="AN1653">
        <v>0</v>
      </c>
      <c r="AO1653">
        <v>1</v>
      </c>
      <c r="AP1653">
        <v>0</v>
      </c>
      <c r="AQ1653">
        <v>0</v>
      </c>
      <c r="AR1653">
        <v>0</v>
      </c>
      <c r="AS1653" t="s">
        <v>3</v>
      </c>
      <c r="AT1653">
        <v>0.05</v>
      </c>
      <c r="AU1653" t="s">
        <v>3</v>
      </c>
      <c r="AV1653">
        <v>0</v>
      </c>
      <c r="AW1653">
        <v>2</v>
      </c>
      <c r="AX1653">
        <v>33038262</v>
      </c>
      <c r="AY1653">
        <v>1</v>
      </c>
      <c r="AZ1653">
        <v>0</v>
      </c>
      <c r="BA1653">
        <v>1570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CX1653">
        <f>Y1653*Source!I627</f>
        <v>1.6650000000000002E-3</v>
      </c>
      <c r="CY1653">
        <f t="shared" si="246"/>
        <v>4752.91</v>
      </c>
      <c r="CZ1653">
        <f t="shared" si="247"/>
        <v>4752.91</v>
      </c>
      <c r="DA1653">
        <f t="shared" si="248"/>
        <v>1</v>
      </c>
      <c r="DB1653">
        <v>0</v>
      </c>
    </row>
    <row r="1654" spans="1:106" x14ac:dyDescent="0.2">
      <c r="A1654">
        <f>ROW(Source!A627)</f>
        <v>627</v>
      </c>
      <c r="B1654">
        <v>33034105</v>
      </c>
      <c r="C1654">
        <v>33038240</v>
      </c>
      <c r="D1654">
        <v>32519061</v>
      </c>
      <c r="E1654">
        <v>1</v>
      </c>
      <c r="F1654">
        <v>1</v>
      </c>
      <c r="G1654">
        <v>19</v>
      </c>
      <c r="H1654">
        <v>3</v>
      </c>
      <c r="I1654" t="s">
        <v>827</v>
      </c>
      <c r="J1654" t="s">
        <v>828</v>
      </c>
      <c r="K1654" t="s">
        <v>829</v>
      </c>
      <c r="L1654">
        <v>1339</v>
      </c>
      <c r="N1654">
        <v>1007</v>
      </c>
      <c r="O1654" t="s">
        <v>830</v>
      </c>
      <c r="P1654" t="s">
        <v>830</v>
      </c>
      <c r="Q1654">
        <v>1</v>
      </c>
      <c r="W1654">
        <v>0</v>
      </c>
      <c r="X1654">
        <v>1653821073</v>
      </c>
      <c r="Y1654">
        <v>1.75</v>
      </c>
      <c r="AA1654">
        <v>29.98</v>
      </c>
      <c r="AB1654">
        <v>0</v>
      </c>
      <c r="AC1654">
        <v>0</v>
      </c>
      <c r="AD1654">
        <v>0</v>
      </c>
      <c r="AE1654">
        <v>29.98</v>
      </c>
      <c r="AF1654">
        <v>0</v>
      </c>
      <c r="AG1654">
        <v>0</v>
      </c>
      <c r="AH1654">
        <v>0</v>
      </c>
      <c r="AI1654">
        <v>1</v>
      </c>
      <c r="AJ1654">
        <v>1</v>
      </c>
      <c r="AK1654">
        <v>1</v>
      </c>
      <c r="AL1654">
        <v>1</v>
      </c>
      <c r="AN1654">
        <v>0</v>
      </c>
      <c r="AO1654">
        <v>1</v>
      </c>
      <c r="AP1654">
        <v>0</v>
      </c>
      <c r="AQ1654">
        <v>0</v>
      </c>
      <c r="AR1654">
        <v>0</v>
      </c>
      <c r="AS1654" t="s">
        <v>3</v>
      </c>
      <c r="AT1654">
        <v>1.75</v>
      </c>
      <c r="AU1654" t="s">
        <v>3</v>
      </c>
      <c r="AV1654">
        <v>0</v>
      </c>
      <c r="AW1654">
        <v>2</v>
      </c>
      <c r="AX1654">
        <v>33038264</v>
      </c>
      <c r="AY1654">
        <v>1</v>
      </c>
      <c r="AZ1654">
        <v>0</v>
      </c>
      <c r="BA1654">
        <v>1571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CX1654">
        <f>Y1654*Source!I627</f>
        <v>5.8275000000000007E-2</v>
      </c>
      <c r="CY1654">
        <f t="shared" si="246"/>
        <v>29.98</v>
      </c>
      <c r="CZ1654">
        <f t="shared" si="247"/>
        <v>29.98</v>
      </c>
      <c r="DA1654">
        <f t="shared" si="248"/>
        <v>1</v>
      </c>
      <c r="DB1654">
        <v>0</v>
      </c>
    </row>
    <row r="1655" spans="1:106" x14ac:dyDescent="0.2">
      <c r="A1655">
        <f>ROW(Source!A627)</f>
        <v>627</v>
      </c>
      <c r="B1655">
        <v>33034105</v>
      </c>
      <c r="C1655">
        <v>33038240</v>
      </c>
      <c r="D1655">
        <v>32517740</v>
      </c>
      <c r="E1655">
        <v>1</v>
      </c>
      <c r="F1655">
        <v>1</v>
      </c>
      <c r="G1655">
        <v>19</v>
      </c>
      <c r="H1655">
        <v>3</v>
      </c>
      <c r="I1655" t="s">
        <v>831</v>
      </c>
      <c r="J1655" t="s">
        <v>832</v>
      </c>
      <c r="K1655" t="s">
        <v>833</v>
      </c>
      <c r="L1655">
        <v>1339</v>
      </c>
      <c r="N1655">
        <v>1007</v>
      </c>
      <c r="O1655" t="s">
        <v>830</v>
      </c>
      <c r="P1655" t="s">
        <v>830</v>
      </c>
      <c r="Q1655">
        <v>1</v>
      </c>
      <c r="W1655">
        <v>0</v>
      </c>
      <c r="X1655">
        <v>-86784973</v>
      </c>
      <c r="Y1655">
        <v>0.08</v>
      </c>
      <c r="AA1655">
        <v>4993.7</v>
      </c>
      <c r="AB1655">
        <v>0</v>
      </c>
      <c r="AC1655">
        <v>0</v>
      </c>
      <c r="AD1655">
        <v>0</v>
      </c>
      <c r="AE1655">
        <v>4993.7</v>
      </c>
      <c r="AF1655">
        <v>0</v>
      </c>
      <c r="AG1655">
        <v>0</v>
      </c>
      <c r="AH1655">
        <v>0</v>
      </c>
      <c r="AI1655">
        <v>1</v>
      </c>
      <c r="AJ1655">
        <v>1</v>
      </c>
      <c r="AK1655">
        <v>1</v>
      </c>
      <c r="AL1655">
        <v>1</v>
      </c>
      <c r="AN1655">
        <v>0</v>
      </c>
      <c r="AO1655">
        <v>1</v>
      </c>
      <c r="AP1655">
        <v>0</v>
      </c>
      <c r="AQ1655">
        <v>0</v>
      </c>
      <c r="AR1655">
        <v>0</v>
      </c>
      <c r="AS1655" t="s">
        <v>3</v>
      </c>
      <c r="AT1655">
        <v>0.08</v>
      </c>
      <c r="AU1655" t="s">
        <v>3</v>
      </c>
      <c r="AV1655">
        <v>0</v>
      </c>
      <c r="AW1655">
        <v>2</v>
      </c>
      <c r="AX1655">
        <v>33038265</v>
      </c>
      <c r="AY1655">
        <v>1</v>
      </c>
      <c r="AZ1655">
        <v>0</v>
      </c>
      <c r="BA1655">
        <v>1572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CX1655">
        <f>Y1655*Source!I627</f>
        <v>2.6640000000000001E-3</v>
      </c>
      <c r="CY1655">
        <f t="shared" si="246"/>
        <v>4993.7</v>
      </c>
      <c r="CZ1655">
        <f t="shared" si="247"/>
        <v>4993.7</v>
      </c>
      <c r="DA1655">
        <f t="shared" si="248"/>
        <v>1</v>
      </c>
      <c r="DB1655">
        <v>0</v>
      </c>
    </row>
    <row r="1656" spans="1:106" x14ac:dyDescent="0.2">
      <c r="A1656">
        <f>ROW(Source!A627)</f>
        <v>627</v>
      </c>
      <c r="B1656">
        <v>33034105</v>
      </c>
      <c r="C1656">
        <v>33038240</v>
      </c>
      <c r="D1656">
        <v>32517729</v>
      </c>
      <c r="E1656">
        <v>1</v>
      </c>
      <c r="F1656">
        <v>1</v>
      </c>
      <c r="G1656">
        <v>19</v>
      </c>
      <c r="H1656">
        <v>3</v>
      </c>
      <c r="I1656" t="s">
        <v>834</v>
      </c>
      <c r="J1656" t="s">
        <v>835</v>
      </c>
      <c r="K1656" t="s">
        <v>836</v>
      </c>
      <c r="L1656">
        <v>1339</v>
      </c>
      <c r="N1656">
        <v>1007</v>
      </c>
      <c r="O1656" t="s">
        <v>830</v>
      </c>
      <c r="P1656" t="s">
        <v>830</v>
      </c>
      <c r="Q1656">
        <v>1</v>
      </c>
      <c r="W1656">
        <v>0</v>
      </c>
      <c r="X1656">
        <v>-36459073</v>
      </c>
      <c r="Y1656">
        <v>0.69</v>
      </c>
      <c r="AA1656">
        <v>3762.19</v>
      </c>
      <c r="AB1656">
        <v>0</v>
      </c>
      <c r="AC1656">
        <v>0</v>
      </c>
      <c r="AD1656">
        <v>0</v>
      </c>
      <c r="AE1656">
        <v>3762.19</v>
      </c>
      <c r="AF1656">
        <v>0</v>
      </c>
      <c r="AG1656">
        <v>0</v>
      </c>
      <c r="AH1656">
        <v>0</v>
      </c>
      <c r="AI1656">
        <v>1</v>
      </c>
      <c r="AJ1656">
        <v>1</v>
      </c>
      <c r="AK1656">
        <v>1</v>
      </c>
      <c r="AL1656">
        <v>1</v>
      </c>
      <c r="AN1656">
        <v>0</v>
      </c>
      <c r="AO1656">
        <v>1</v>
      </c>
      <c r="AP1656">
        <v>0</v>
      </c>
      <c r="AQ1656">
        <v>0</v>
      </c>
      <c r="AR1656">
        <v>0</v>
      </c>
      <c r="AS1656" t="s">
        <v>3</v>
      </c>
      <c r="AT1656">
        <v>0.69</v>
      </c>
      <c r="AU1656" t="s">
        <v>3</v>
      </c>
      <c r="AV1656">
        <v>0</v>
      </c>
      <c r="AW1656">
        <v>2</v>
      </c>
      <c r="AX1656">
        <v>33038266</v>
      </c>
      <c r="AY1656">
        <v>1</v>
      </c>
      <c r="AZ1656">
        <v>0</v>
      </c>
      <c r="BA1656">
        <v>1573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CX1656">
        <f>Y1656*Source!I627</f>
        <v>2.2977000000000001E-2</v>
      </c>
      <c r="CY1656">
        <f t="shared" si="246"/>
        <v>3762.19</v>
      </c>
      <c r="CZ1656">
        <f t="shared" si="247"/>
        <v>3762.19</v>
      </c>
      <c r="DA1656">
        <f t="shared" si="248"/>
        <v>1</v>
      </c>
      <c r="DB1656">
        <v>0</v>
      </c>
    </row>
    <row r="1657" spans="1:106" x14ac:dyDescent="0.2">
      <c r="A1657">
        <f>ROW(Source!A627)</f>
        <v>627</v>
      </c>
      <c r="B1657">
        <v>33034105</v>
      </c>
      <c r="C1657">
        <v>33038240</v>
      </c>
      <c r="D1657">
        <v>32517783</v>
      </c>
      <c r="E1657">
        <v>1</v>
      </c>
      <c r="F1657">
        <v>1</v>
      </c>
      <c r="G1657">
        <v>19</v>
      </c>
      <c r="H1657">
        <v>3</v>
      </c>
      <c r="I1657" t="s">
        <v>837</v>
      </c>
      <c r="J1657" t="s">
        <v>838</v>
      </c>
      <c r="K1657" t="s">
        <v>839</v>
      </c>
      <c r="L1657">
        <v>1339</v>
      </c>
      <c r="N1657">
        <v>1007</v>
      </c>
      <c r="O1657" t="s">
        <v>830</v>
      </c>
      <c r="P1657" t="s">
        <v>830</v>
      </c>
      <c r="Q1657">
        <v>1</v>
      </c>
      <c r="W1657">
        <v>0</v>
      </c>
      <c r="X1657">
        <v>-1282603236</v>
      </c>
      <c r="Y1657">
        <v>0.2</v>
      </c>
      <c r="AA1657">
        <v>5631.96</v>
      </c>
      <c r="AB1657">
        <v>0</v>
      </c>
      <c r="AC1657">
        <v>0</v>
      </c>
      <c r="AD1657">
        <v>0</v>
      </c>
      <c r="AE1657">
        <v>5631.96</v>
      </c>
      <c r="AF1657">
        <v>0</v>
      </c>
      <c r="AG1657">
        <v>0</v>
      </c>
      <c r="AH1657">
        <v>0</v>
      </c>
      <c r="AI1657">
        <v>1</v>
      </c>
      <c r="AJ1657">
        <v>1</v>
      </c>
      <c r="AK1657">
        <v>1</v>
      </c>
      <c r="AL1657">
        <v>1</v>
      </c>
      <c r="AN1657">
        <v>0</v>
      </c>
      <c r="AO1657">
        <v>1</v>
      </c>
      <c r="AP1657">
        <v>0</v>
      </c>
      <c r="AQ1657">
        <v>0</v>
      </c>
      <c r="AR1657">
        <v>0</v>
      </c>
      <c r="AS1657" t="s">
        <v>3</v>
      </c>
      <c r="AT1657">
        <v>0.2</v>
      </c>
      <c r="AU1657" t="s">
        <v>3</v>
      </c>
      <c r="AV1657">
        <v>0</v>
      </c>
      <c r="AW1657">
        <v>2</v>
      </c>
      <c r="AX1657">
        <v>33038267</v>
      </c>
      <c r="AY1657">
        <v>1</v>
      </c>
      <c r="AZ1657">
        <v>0</v>
      </c>
      <c r="BA1657">
        <v>1574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CX1657">
        <f>Y1657*Source!I627</f>
        <v>6.660000000000001E-3</v>
      </c>
      <c r="CY1657">
        <f t="shared" si="246"/>
        <v>5631.96</v>
      </c>
      <c r="CZ1657">
        <f t="shared" si="247"/>
        <v>5631.96</v>
      </c>
      <c r="DA1657">
        <f t="shared" si="248"/>
        <v>1</v>
      </c>
      <c r="DB1657">
        <v>0</v>
      </c>
    </row>
    <row r="1658" spans="1:106" x14ac:dyDescent="0.2">
      <c r="A1658">
        <f>ROW(Source!A627)</f>
        <v>627</v>
      </c>
      <c r="B1658">
        <v>33034105</v>
      </c>
      <c r="C1658">
        <v>33038240</v>
      </c>
      <c r="D1658">
        <v>32517784</v>
      </c>
      <c r="E1658">
        <v>1</v>
      </c>
      <c r="F1658">
        <v>1</v>
      </c>
      <c r="G1658">
        <v>19</v>
      </c>
      <c r="H1658">
        <v>3</v>
      </c>
      <c r="I1658" t="s">
        <v>840</v>
      </c>
      <c r="J1658" t="s">
        <v>841</v>
      </c>
      <c r="K1658" t="s">
        <v>842</v>
      </c>
      <c r="L1658">
        <v>1339</v>
      </c>
      <c r="N1658">
        <v>1007</v>
      </c>
      <c r="O1658" t="s">
        <v>830</v>
      </c>
      <c r="P1658" t="s">
        <v>830</v>
      </c>
      <c r="Q1658">
        <v>1</v>
      </c>
      <c r="W1658">
        <v>0</v>
      </c>
      <c r="X1658">
        <v>966492149</v>
      </c>
      <c r="Y1658">
        <v>0.69</v>
      </c>
      <c r="AA1658">
        <v>5631.96</v>
      </c>
      <c r="AB1658">
        <v>0</v>
      </c>
      <c r="AC1658">
        <v>0</v>
      </c>
      <c r="AD1658">
        <v>0</v>
      </c>
      <c r="AE1658">
        <v>5631.96</v>
      </c>
      <c r="AF1658">
        <v>0</v>
      </c>
      <c r="AG1658">
        <v>0</v>
      </c>
      <c r="AH1658">
        <v>0</v>
      </c>
      <c r="AI1658">
        <v>1</v>
      </c>
      <c r="AJ1658">
        <v>1</v>
      </c>
      <c r="AK1658">
        <v>1</v>
      </c>
      <c r="AL1658">
        <v>1</v>
      </c>
      <c r="AN1658">
        <v>0</v>
      </c>
      <c r="AO1658">
        <v>1</v>
      </c>
      <c r="AP1658">
        <v>0</v>
      </c>
      <c r="AQ1658">
        <v>0</v>
      </c>
      <c r="AR1658">
        <v>0</v>
      </c>
      <c r="AS1658" t="s">
        <v>3</v>
      </c>
      <c r="AT1658">
        <v>0.69</v>
      </c>
      <c r="AU1658" t="s">
        <v>3</v>
      </c>
      <c r="AV1658">
        <v>0</v>
      </c>
      <c r="AW1658">
        <v>2</v>
      </c>
      <c r="AX1658">
        <v>33038268</v>
      </c>
      <c r="AY1658">
        <v>1</v>
      </c>
      <c r="AZ1658">
        <v>0</v>
      </c>
      <c r="BA1658">
        <v>1575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CX1658">
        <f>Y1658*Source!I627</f>
        <v>2.2977000000000001E-2</v>
      </c>
      <c r="CY1658">
        <f t="shared" si="246"/>
        <v>5631.96</v>
      </c>
      <c r="CZ1658">
        <f t="shared" si="247"/>
        <v>5631.96</v>
      </c>
      <c r="DA1658">
        <f t="shared" si="248"/>
        <v>1</v>
      </c>
      <c r="DB1658">
        <v>0</v>
      </c>
    </row>
    <row r="1659" spans="1:106" x14ac:dyDescent="0.2">
      <c r="A1659">
        <f>ROW(Source!A627)</f>
        <v>627</v>
      </c>
      <c r="B1659">
        <v>33034105</v>
      </c>
      <c r="C1659">
        <v>33038240</v>
      </c>
      <c r="D1659">
        <v>32519911</v>
      </c>
      <c r="E1659">
        <v>1</v>
      </c>
      <c r="F1659">
        <v>1</v>
      </c>
      <c r="G1659">
        <v>19</v>
      </c>
      <c r="H1659">
        <v>3</v>
      </c>
      <c r="I1659" t="s">
        <v>843</v>
      </c>
      <c r="J1659" t="s">
        <v>844</v>
      </c>
      <c r="K1659" t="s">
        <v>845</v>
      </c>
      <c r="L1659">
        <v>1339</v>
      </c>
      <c r="N1659">
        <v>1007</v>
      </c>
      <c r="O1659" t="s">
        <v>830</v>
      </c>
      <c r="P1659" t="s">
        <v>830</v>
      </c>
      <c r="Q1659">
        <v>1</v>
      </c>
      <c r="W1659">
        <v>0</v>
      </c>
      <c r="X1659">
        <v>-1613524913</v>
      </c>
      <c r="Y1659">
        <v>102</v>
      </c>
      <c r="AA1659">
        <v>3195.93</v>
      </c>
      <c r="AB1659">
        <v>0</v>
      </c>
      <c r="AC1659">
        <v>0</v>
      </c>
      <c r="AD1659">
        <v>0</v>
      </c>
      <c r="AE1659">
        <v>3195.93</v>
      </c>
      <c r="AF1659">
        <v>0</v>
      </c>
      <c r="AG1659">
        <v>0</v>
      </c>
      <c r="AH1659">
        <v>0</v>
      </c>
      <c r="AI1659">
        <v>1</v>
      </c>
      <c r="AJ1659">
        <v>1</v>
      </c>
      <c r="AK1659">
        <v>1</v>
      </c>
      <c r="AL1659">
        <v>1</v>
      </c>
      <c r="AN1659">
        <v>0</v>
      </c>
      <c r="AO1659">
        <v>1</v>
      </c>
      <c r="AP1659">
        <v>0</v>
      </c>
      <c r="AQ1659">
        <v>0</v>
      </c>
      <c r="AR1659">
        <v>0</v>
      </c>
      <c r="AS1659" t="s">
        <v>3</v>
      </c>
      <c r="AT1659">
        <v>102</v>
      </c>
      <c r="AU1659" t="s">
        <v>3</v>
      </c>
      <c r="AV1659">
        <v>0</v>
      </c>
      <c r="AW1659">
        <v>2</v>
      </c>
      <c r="AX1659">
        <v>33038269</v>
      </c>
      <c r="AY1659">
        <v>1</v>
      </c>
      <c r="AZ1659">
        <v>0</v>
      </c>
      <c r="BA1659">
        <v>1576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CX1659">
        <f>Y1659*Source!I627</f>
        <v>3.3966000000000003</v>
      </c>
      <c r="CY1659">
        <f t="shared" si="246"/>
        <v>3195.93</v>
      </c>
      <c r="CZ1659">
        <f t="shared" si="247"/>
        <v>3195.93</v>
      </c>
      <c r="DA1659">
        <f t="shared" si="248"/>
        <v>1</v>
      </c>
      <c r="DB1659">
        <v>0</v>
      </c>
    </row>
    <row r="1660" spans="1:106" x14ac:dyDescent="0.2">
      <c r="A1660">
        <f>ROW(Source!A627)</f>
        <v>627</v>
      </c>
      <c r="B1660">
        <v>33034105</v>
      </c>
      <c r="C1660">
        <v>33038240</v>
      </c>
      <c r="D1660">
        <v>32521663</v>
      </c>
      <c r="E1660">
        <v>1</v>
      </c>
      <c r="F1660">
        <v>1</v>
      </c>
      <c r="G1660">
        <v>19</v>
      </c>
      <c r="H1660">
        <v>3</v>
      </c>
      <c r="I1660" t="s">
        <v>846</v>
      </c>
      <c r="J1660" t="s">
        <v>847</v>
      </c>
      <c r="K1660" t="s">
        <v>848</v>
      </c>
      <c r="L1660">
        <v>1327</v>
      </c>
      <c r="N1660">
        <v>1005</v>
      </c>
      <c r="O1660" t="s">
        <v>823</v>
      </c>
      <c r="P1660" t="s">
        <v>823</v>
      </c>
      <c r="Q1660">
        <v>1</v>
      </c>
      <c r="W1660">
        <v>0</v>
      </c>
      <c r="X1660">
        <v>603730207</v>
      </c>
      <c r="Y1660">
        <v>49.5</v>
      </c>
      <c r="AA1660">
        <v>207.09</v>
      </c>
      <c r="AB1660">
        <v>0</v>
      </c>
      <c r="AC1660">
        <v>0</v>
      </c>
      <c r="AD1660">
        <v>0</v>
      </c>
      <c r="AE1660">
        <v>207.09</v>
      </c>
      <c r="AF1660">
        <v>0</v>
      </c>
      <c r="AG1660">
        <v>0</v>
      </c>
      <c r="AH1660">
        <v>0</v>
      </c>
      <c r="AI1660">
        <v>1</v>
      </c>
      <c r="AJ1660">
        <v>1</v>
      </c>
      <c r="AK1660">
        <v>1</v>
      </c>
      <c r="AL1660">
        <v>1</v>
      </c>
      <c r="AN1660">
        <v>0</v>
      </c>
      <c r="AO1660">
        <v>1</v>
      </c>
      <c r="AP1660">
        <v>0</v>
      </c>
      <c r="AQ1660">
        <v>0</v>
      </c>
      <c r="AR1660">
        <v>0</v>
      </c>
      <c r="AS1660" t="s">
        <v>3</v>
      </c>
      <c r="AT1660">
        <v>49.5</v>
      </c>
      <c r="AU1660" t="s">
        <v>3</v>
      </c>
      <c r="AV1660">
        <v>0</v>
      </c>
      <c r="AW1660">
        <v>2</v>
      </c>
      <c r="AX1660">
        <v>33038270</v>
      </c>
      <c r="AY1660">
        <v>1</v>
      </c>
      <c r="AZ1660">
        <v>0</v>
      </c>
      <c r="BA1660">
        <v>1577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CX1660">
        <f>Y1660*Source!I627</f>
        <v>1.6483500000000002</v>
      </c>
      <c r="CY1660">
        <f t="shared" si="246"/>
        <v>207.09</v>
      </c>
      <c r="CZ1660">
        <f t="shared" si="247"/>
        <v>207.09</v>
      </c>
      <c r="DA1660">
        <f t="shared" si="248"/>
        <v>1</v>
      </c>
      <c r="DB1660">
        <v>0</v>
      </c>
    </row>
    <row r="1661" spans="1:106" x14ac:dyDescent="0.2">
      <c r="A1661">
        <f>ROW(Source!A630)</f>
        <v>630</v>
      </c>
      <c r="B1661">
        <v>33034105</v>
      </c>
      <c r="C1661">
        <v>33038273</v>
      </c>
      <c r="D1661">
        <v>32505425</v>
      </c>
      <c r="E1661">
        <v>19</v>
      </c>
      <c r="F1661">
        <v>1</v>
      </c>
      <c r="G1661">
        <v>19</v>
      </c>
      <c r="H1661">
        <v>1</v>
      </c>
      <c r="I1661" t="s">
        <v>795</v>
      </c>
      <c r="J1661" t="s">
        <v>3</v>
      </c>
      <c r="K1661" t="s">
        <v>796</v>
      </c>
      <c r="L1661">
        <v>1191</v>
      </c>
      <c r="N1661">
        <v>1013</v>
      </c>
      <c r="O1661" t="s">
        <v>797</v>
      </c>
      <c r="P1661" t="s">
        <v>797</v>
      </c>
      <c r="Q1661">
        <v>1</v>
      </c>
      <c r="W1661">
        <v>0</v>
      </c>
      <c r="X1661">
        <v>476480486</v>
      </c>
      <c r="Y1661">
        <v>36.11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1</v>
      </c>
      <c r="AJ1661">
        <v>1</v>
      </c>
      <c r="AK1661">
        <v>1</v>
      </c>
      <c r="AL1661">
        <v>1</v>
      </c>
      <c r="AN1661">
        <v>0</v>
      </c>
      <c r="AO1661">
        <v>1</v>
      </c>
      <c r="AP1661">
        <v>0</v>
      </c>
      <c r="AQ1661">
        <v>0</v>
      </c>
      <c r="AR1661">
        <v>0</v>
      </c>
      <c r="AS1661" t="s">
        <v>3</v>
      </c>
      <c r="AT1661">
        <v>36.11</v>
      </c>
      <c r="AU1661" t="s">
        <v>3</v>
      </c>
      <c r="AV1661">
        <v>1</v>
      </c>
      <c r="AW1661">
        <v>2</v>
      </c>
      <c r="AX1661">
        <v>33038279</v>
      </c>
      <c r="AY1661">
        <v>1</v>
      </c>
      <c r="AZ1661">
        <v>0</v>
      </c>
      <c r="BA1661">
        <v>1578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CX1661">
        <f>Y1661*Source!I630</f>
        <v>10.399679999999998</v>
      </c>
      <c r="CY1661">
        <f>AD1661</f>
        <v>0</v>
      </c>
      <c r="CZ1661">
        <f>AH1661</f>
        <v>0</v>
      </c>
      <c r="DA1661">
        <f>AL1661</f>
        <v>1</v>
      </c>
      <c r="DB1661">
        <v>0</v>
      </c>
    </row>
    <row r="1662" spans="1:106" x14ac:dyDescent="0.2">
      <c r="A1662">
        <f>ROW(Source!A630)</f>
        <v>630</v>
      </c>
      <c r="B1662">
        <v>33034105</v>
      </c>
      <c r="C1662">
        <v>33038273</v>
      </c>
      <c r="D1662">
        <v>32516754</v>
      </c>
      <c r="E1662">
        <v>1</v>
      </c>
      <c r="F1662">
        <v>1</v>
      </c>
      <c r="G1662">
        <v>19</v>
      </c>
      <c r="H1662">
        <v>2</v>
      </c>
      <c r="I1662" t="s">
        <v>798</v>
      </c>
      <c r="J1662" t="s">
        <v>799</v>
      </c>
      <c r="K1662" t="s">
        <v>800</v>
      </c>
      <c r="L1662">
        <v>1368</v>
      </c>
      <c r="N1662">
        <v>1011</v>
      </c>
      <c r="O1662" t="s">
        <v>801</v>
      </c>
      <c r="P1662" t="s">
        <v>801</v>
      </c>
      <c r="Q1662">
        <v>1</v>
      </c>
      <c r="W1662">
        <v>0</v>
      </c>
      <c r="X1662">
        <v>-1683917449</v>
      </c>
      <c r="Y1662">
        <v>21.91</v>
      </c>
      <c r="AA1662">
        <v>0</v>
      </c>
      <c r="AB1662">
        <v>70.98</v>
      </c>
      <c r="AC1662">
        <v>6.52</v>
      </c>
      <c r="AD1662">
        <v>0</v>
      </c>
      <c r="AE1662">
        <v>0</v>
      </c>
      <c r="AF1662">
        <v>70.98</v>
      </c>
      <c r="AG1662">
        <v>6.52</v>
      </c>
      <c r="AH1662">
        <v>0</v>
      </c>
      <c r="AI1662">
        <v>1</v>
      </c>
      <c r="AJ1662">
        <v>1</v>
      </c>
      <c r="AK1662">
        <v>1</v>
      </c>
      <c r="AL1662">
        <v>1</v>
      </c>
      <c r="AN1662">
        <v>0</v>
      </c>
      <c r="AO1662">
        <v>1</v>
      </c>
      <c r="AP1662">
        <v>0</v>
      </c>
      <c r="AQ1662">
        <v>0</v>
      </c>
      <c r="AR1662">
        <v>0</v>
      </c>
      <c r="AS1662" t="s">
        <v>3</v>
      </c>
      <c r="AT1662">
        <v>21.91</v>
      </c>
      <c r="AU1662" t="s">
        <v>3</v>
      </c>
      <c r="AV1662">
        <v>0</v>
      </c>
      <c r="AW1662">
        <v>2</v>
      </c>
      <c r="AX1662">
        <v>33038280</v>
      </c>
      <c r="AY1662">
        <v>1</v>
      </c>
      <c r="AZ1662">
        <v>0</v>
      </c>
      <c r="BA1662">
        <v>1579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CX1662">
        <f>Y1662*Source!I630</f>
        <v>6.3100799999999992</v>
      </c>
      <c r="CY1662">
        <f>AB1662</f>
        <v>70.98</v>
      </c>
      <c r="CZ1662">
        <f>AF1662</f>
        <v>70.98</v>
      </c>
      <c r="DA1662">
        <f>AJ1662</f>
        <v>1</v>
      </c>
      <c r="DB1662">
        <v>0</v>
      </c>
    </row>
    <row r="1663" spans="1:106" x14ac:dyDescent="0.2">
      <c r="A1663">
        <f>ROW(Source!A630)</f>
        <v>630</v>
      </c>
      <c r="B1663">
        <v>33034105</v>
      </c>
      <c r="C1663">
        <v>33038273</v>
      </c>
      <c r="D1663">
        <v>32518977</v>
      </c>
      <c r="E1663">
        <v>1</v>
      </c>
      <c r="F1663">
        <v>1</v>
      </c>
      <c r="G1663">
        <v>19</v>
      </c>
      <c r="H1663">
        <v>3</v>
      </c>
      <c r="I1663" t="s">
        <v>802</v>
      </c>
      <c r="J1663" t="s">
        <v>803</v>
      </c>
      <c r="K1663" t="s">
        <v>804</v>
      </c>
      <c r="L1663">
        <v>1348</v>
      </c>
      <c r="N1663">
        <v>1009</v>
      </c>
      <c r="O1663" t="s">
        <v>19</v>
      </c>
      <c r="P1663" t="s">
        <v>19</v>
      </c>
      <c r="Q1663">
        <v>1000</v>
      </c>
      <c r="W1663">
        <v>0</v>
      </c>
      <c r="X1663">
        <v>-1592467254</v>
      </c>
      <c r="Y1663">
        <v>0.03</v>
      </c>
      <c r="AA1663">
        <v>117442.26</v>
      </c>
      <c r="AB1663">
        <v>0</v>
      </c>
      <c r="AC1663">
        <v>0</v>
      </c>
      <c r="AD1663">
        <v>0</v>
      </c>
      <c r="AE1663">
        <v>117442.26</v>
      </c>
      <c r="AF1663">
        <v>0</v>
      </c>
      <c r="AG1663">
        <v>0</v>
      </c>
      <c r="AH1663">
        <v>0</v>
      </c>
      <c r="AI1663">
        <v>1</v>
      </c>
      <c r="AJ1663">
        <v>1</v>
      </c>
      <c r="AK1663">
        <v>1</v>
      </c>
      <c r="AL1663">
        <v>1</v>
      </c>
      <c r="AN1663">
        <v>0</v>
      </c>
      <c r="AO1663">
        <v>1</v>
      </c>
      <c r="AP1663">
        <v>0</v>
      </c>
      <c r="AQ1663">
        <v>0</v>
      </c>
      <c r="AR1663">
        <v>0</v>
      </c>
      <c r="AS1663" t="s">
        <v>3</v>
      </c>
      <c r="AT1663">
        <v>0.03</v>
      </c>
      <c r="AU1663" t="s">
        <v>3</v>
      </c>
      <c r="AV1663">
        <v>0</v>
      </c>
      <c r="AW1663">
        <v>2</v>
      </c>
      <c r="AX1663">
        <v>33038281</v>
      </c>
      <c r="AY1663">
        <v>1</v>
      </c>
      <c r="AZ1663">
        <v>0</v>
      </c>
      <c r="BA1663">
        <v>1580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CX1663">
        <f>Y1663*Source!I630</f>
        <v>8.6399999999999984E-3</v>
      </c>
      <c r="CY1663">
        <f>AA1663</f>
        <v>117442.26</v>
      </c>
      <c r="CZ1663">
        <f>AE1663</f>
        <v>117442.26</v>
      </c>
      <c r="DA1663">
        <f>AI1663</f>
        <v>1</v>
      </c>
      <c r="DB1663">
        <v>0</v>
      </c>
    </row>
    <row r="1664" spans="1:106" x14ac:dyDescent="0.2">
      <c r="A1664">
        <f>ROW(Source!A630)</f>
        <v>630</v>
      </c>
      <c r="B1664">
        <v>33034105</v>
      </c>
      <c r="C1664">
        <v>33038273</v>
      </c>
      <c r="D1664">
        <v>32520163</v>
      </c>
      <c r="E1664">
        <v>1</v>
      </c>
      <c r="F1664">
        <v>1</v>
      </c>
      <c r="G1664">
        <v>19</v>
      </c>
      <c r="H1664">
        <v>3</v>
      </c>
      <c r="I1664" t="s">
        <v>25</v>
      </c>
      <c r="J1664" t="s">
        <v>27</v>
      </c>
      <c r="K1664" t="s">
        <v>26</v>
      </c>
      <c r="L1664">
        <v>1348</v>
      </c>
      <c r="N1664">
        <v>1009</v>
      </c>
      <c r="O1664" t="s">
        <v>19</v>
      </c>
      <c r="P1664" t="s">
        <v>19</v>
      </c>
      <c r="Q1664">
        <v>1000</v>
      </c>
      <c r="W1664">
        <v>0</v>
      </c>
      <c r="X1664">
        <v>-1467733540</v>
      </c>
      <c r="Y1664">
        <v>1</v>
      </c>
      <c r="AA1664">
        <v>53410.15</v>
      </c>
      <c r="AB1664">
        <v>0</v>
      </c>
      <c r="AC1664">
        <v>0</v>
      </c>
      <c r="AD1664">
        <v>0</v>
      </c>
      <c r="AE1664">
        <v>53410.15</v>
      </c>
      <c r="AF1664">
        <v>0</v>
      </c>
      <c r="AG1664">
        <v>0</v>
      </c>
      <c r="AH1664">
        <v>0</v>
      </c>
      <c r="AI1664">
        <v>1</v>
      </c>
      <c r="AJ1664">
        <v>1</v>
      </c>
      <c r="AK1664">
        <v>1</v>
      </c>
      <c r="AL1664">
        <v>1</v>
      </c>
      <c r="AN1664">
        <v>0</v>
      </c>
      <c r="AO1664">
        <v>1</v>
      </c>
      <c r="AP1664">
        <v>0</v>
      </c>
      <c r="AQ1664">
        <v>0</v>
      </c>
      <c r="AR1664">
        <v>0</v>
      </c>
      <c r="AS1664" t="s">
        <v>3</v>
      </c>
      <c r="AT1664">
        <v>1</v>
      </c>
      <c r="AU1664" t="s">
        <v>3</v>
      </c>
      <c r="AV1664">
        <v>0</v>
      </c>
      <c r="AW1664">
        <v>2</v>
      </c>
      <c r="AX1664">
        <v>33038282</v>
      </c>
      <c r="AY1664">
        <v>1</v>
      </c>
      <c r="AZ1664">
        <v>0</v>
      </c>
      <c r="BA1664">
        <v>1581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CX1664">
        <f>Y1664*Source!I630</f>
        <v>0.28799999999999998</v>
      </c>
      <c r="CY1664">
        <f>AA1664</f>
        <v>53410.15</v>
      </c>
      <c r="CZ1664">
        <f>AE1664</f>
        <v>53410.15</v>
      </c>
      <c r="DA1664">
        <f>AI1664</f>
        <v>1</v>
      </c>
      <c r="DB1664">
        <v>0</v>
      </c>
    </row>
    <row r="1665" spans="1:106" x14ac:dyDescent="0.2">
      <c r="A1665">
        <f>ROW(Source!A630)</f>
        <v>630</v>
      </c>
      <c r="B1665">
        <v>33034105</v>
      </c>
      <c r="C1665">
        <v>33038273</v>
      </c>
      <c r="D1665">
        <v>32520163</v>
      </c>
      <c r="E1665">
        <v>1</v>
      </c>
      <c r="F1665">
        <v>1</v>
      </c>
      <c r="G1665">
        <v>19</v>
      </c>
      <c r="H1665">
        <v>3</v>
      </c>
      <c r="I1665" t="s">
        <v>25</v>
      </c>
      <c r="J1665" t="s">
        <v>27</v>
      </c>
      <c r="K1665" t="s">
        <v>26</v>
      </c>
      <c r="L1665">
        <v>1348</v>
      </c>
      <c r="N1665">
        <v>1009</v>
      </c>
      <c r="O1665" t="s">
        <v>19</v>
      </c>
      <c r="P1665" t="s">
        <v>19</v>
      </c>
      <c r="Q1665">
        <v>1000</v>
      </c>
      <c r="W1665">
        <v>0</v>
      </c>
      <c r="X1665">
        <v>-1467733540</v>
      </c>
      <c r="Y1665">
        <v>-1</v>
      </c>
      <c r="AA1665">
        <v>53410.15</v>
      </c>
      <c r="AB1665">
        <v>0</v>
      </c>
      <c r="AC1665">
        <v>0</v>
      </c>
      <c r="AD1665">
        <v>0</v>
      </c>
      <c r="AE1665">
        <v>53410.15</v>
      </c>
      <c r="AF1665">
        <v>0</v>
      </c>
      <c r="AG1665">
        <v>0</v>
      </c>
      <c r="AH1665">
        <v>0</v>
      </c>
      <c r="AI1665">
        <v>1</v>
      </c>
      <c r="AJ1665">
        <v>1</v>
      </c>
      <c r="AK1665">
        <v>1</v>
      </c>
      <c r="AL1665">
        <v>1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 t="s">
        <v>3</v>
      </c>
      <c r="AT1665">
        <v>-1</v>
      </c>
      <c r="AU1665" t="s">
        <v>3</v>
      </c>
      <c r="AV1665">
        <v>0</v>
      </c>
      <c r="AW1665">
        <v>1</v>
      </c>
      <c r="AX1665">
        <v>-1</v>
      </c>
      <c r="AY1665">
        <v>0</v>
      </c>
      <c r="AZ1665">
        <v>0</v>
      </c>
      <c r="BA1665" t="s">
        <v>3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CX1665">
        <f>Y1665*Source!I630</f>
        <v>-0.28799999999999998</v>
      </c>
      <c r="CY1665">
        <f>AA1665</f>
        <v>53410.15</v>
      </c>
      <c r="CZ1665">
        <f>AE1665</f>
        <v>53410.15</v>
      </c>
      <c r="DA1665">
        <f>AI1665</f>
        <v>1</v>
      </c>
      <c r="DB1665">
        <v>0</v>
      </c>
    </row>
    <row r="1666" spans="1:106" x14ac:dyDescent="0.2">
      <c r="A1666">
        <f>ROW(Source!A632)</f>
        <v>632</v>
      </c>
      <c r="B1666">
        <v>33034105</v>
      </c>
      <c r="C1666">
        <v>33038284</v>
      </c>
      <c r="D1666">
        <v>32505425</v>
      </c>
      <c r="E1666">
        <v>19</v>
      </c>
      <c r="F1666">
        <v>1</v>
      </c>
      <c r="G1666">
        <v>19</v>
      </c>
      <c r="H1666">
        <v>1</v>
      </c>
      <c r="I1666" t="s">
        <v>795</v>
      </c>
      <c r="J1666" t="s">
        <v>3</v>
      </c>
      <c r="K1666" t="s">
        <v>796</v>
      </c>
      <c r="L1666">
        <v>1191</v>
      </c>
      <c r="N1666">
        <v>1013</v>
      </c>
      <c r="O1666" t="s">
        <v>797</v>
      </c>
      <c r="P1666" t="s">
        <v>797</v>
      </c>
      <c r="Q1666">
        <v>1</v>
      </c>
      <c r="W1666">
        <v>0</v>
      </c>
      <c r="X1666">
        <v>476480486</v>
      </c>
      <c r="Y1666">
        <v>453.1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1</v>
      </c>
      <c r="AJ1666">
        <v>1</v>
      </c>
      <c r="AK1666">
        <v>1</v>
      </c>
      <c r="AL1666">
        <v>1</v>
      </c>
      <c r="AN1666">
        <v>0</v>
      </c>
      <c r="AO1666">
        <v>1</v>
      </c>
      <c r="AP1666">
        <v>0</v>
      </c>
      <c r="AQ1666">
        <v>0</v>
      </c>
      <c r="AR1666">
        <v>0</v>
      </c>
      <c r="AS1666" t="s">
        <v>3</v>
      </c>
      <c r="AT1666">
        <v>453.1</v>
      </c>
      <c r="AU1666" t="s">
        <v>3</v>
      </c>
      <c r="AV1666">
        <v>1</v>
      </c>
      <c r="AW1666">
        <v>2</v>
      </c>
      <c r="AX1666">
        <v>33038300</v>
      </c>
      <c r="AY1666">
        <v>1</v>
      </c>
      <c r="AZ1666">
        <v>0</v>
      </c>
      <c r="BA1666">
        <v>1582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CX1666">
        <f>Y1666*Source!I632</f>
        <v>17.761520000000001</v>
      </c>
      <c r="CY1666">
        <f>AD1666</f>
        <v>0</v>
      </c>
      <c r="CZ1666">
        <f>AH1666</f>
        <v>0</v>
      </c>
      <c r="DA1666">
        <f>AL1666</f>
        <v>1</v>
      </c>
      <c r="DB1666">
        <v>0</v>
      </c>
    </row>
    <row r="1667" spans="1:106" x14ac:dyDescent="0.2">
      <c r="A1667">
        <f>ROW(Source!A632)</f>
        <v>632</v>
      </c>
      <c r="B1667">
        <v>33034105</v>
      </c>
      <c r="C1667">
        <v>33038284</v>
      </c>
      <c r="D1667">
        <v>32517073</v>
      </c>
      <c r="E1667">
        <v>1</v>
      </c>
      <c r="F1667">
        <v>1</v>
      </c>
      <c r="G1667">
        <v>19</v>
      </c>
      <c r="H1667">
        <v>2</v>
      </c>
      <c r="I1667" t="s">
        <v>805</v>
      </c>
      <c r="J1667" t="s">
        <v>806</v>
      </c>
      <c r="K1667" t="s">
        <v>807</v>
      </c>
      <c r="L1667">
        <v>1368</v>
      </c>
      <c r="N1667">
        <v>1011</v>
      </c>
      <c r="O1667" t="s">
        <v>801</v>
      </c>
      <c r="P1667" t="s">
        <v>801</v>
      </c>
      <c r="Q1667">
        <v>1</v>
      </c>
      <c r="W1667">
        <v>0</v>
      </c>
      <c r="X1667">
        <v>-865246060</v>
      </c>
      <c r="Y1667">
        <v>1.38</v>
      </c>
      <c r="AA1667">
        <v>0</v>
      </c>
      <c r="AB1667">
        <v>3.37</v>
      </c>
      <c r="AC1667">
        <v>0.85</v>
      </c>
      <c r="AD1667">
        <v>0</v>
      </c>
      <c r="AE1667">
        <v>0</v>
      </c>
      <c r="AF1667">
        <v>3.37</v>
      </c>
      <c r="AG1667">
        <v>0.85</v>
      </c>
      <c r="AH1667">
        <v>0</v>
      </c>
      <c r="AI1667">
        <v>1</v>
      </c>
      <c r="AJ1667">
        <v>1</v>
      </c>
      <c r="AK1667">
        <v>1</v>
      </c>
      <c r="AL1667">
        <v>1</v>
      </c>
      <c r="AN1667">
        <v>0</v>
      </c>
      <c r="AO1667">
        <v>1</v>
      </c>
      <c r="AP1667">
        <v>0</v>
      </c>
      <c r="AQ1667">
        <v>0</v>
      </c>
      <c r="AR1667">
        <v>0</v>
      </c>
      <c r="AS1667" t="s">
        <v>3</v>
      </c>
      <c r="AT1667">
        <v>1.38</v>
      </c>
      <c r="AU1667" t="s">
        <v>3</v>
      </c>
      <c r="AV1667">
        <v>0</v>
      </c>
      <c r="AW1667">
        <v>2</v>
      </c>
      <c r="AX1667">
        <v>33038301</v>
      </c>
      <c r="AY1667">
        <v>1</v>
      </c>
      <c r="AZ1667">
        <v>0</v>
      </c>
      <c r="BA1667">
        <v>1583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CX1667">
        <f>Y1667*Source!I632</f>
        <v>5.4095999999999991E-2</v>
      </c>
      <c r="CY1667">
        <f>AB1667</f>
        <v>3.37</v>
      </c>
      <c r="CZ1667">
        <f>AF1667</f>
        <v>3.37</v>
      </c>
      <c r="DA1667">
        <f>AJ1667</f>
        <v>1</v>
      </c>
      <c r="DB1667">
        <v>0</v>
      </c>
    </row>
    <row r="1668" spans="1:106" x14ac:dyDescent="0.2">
      <c r="A1668">
        <f>ROW(Source!A632)</f>
        <v>632</v>
      </c>
      <c r="B1668">
        <v>33034105</v>
      </c>
      <c r="C1668">
        <v>33038284</v>
      </c>
      <c r="D1668">
        <v>32516433</v>
      </c>
      <c r="E1668">
        <v>1</v>
      </c>
      <c r="F1668">
        <v>1</v>
      </c>
      <c r="G1668">
        <v>19</v>
      </c>
      <c r="H1668">
        <v>2</v>
      </c>
      <c r="I1668" t="s">
        <v>808</v>
      </c>
      <c r="J1668" t="s">
        <v>809</v>
      </c>
      <c r="K1668" t="s">
        <v>810</v>
      </c>
      <c r="L1668">
        <v>1368</v>
      </c>
      <c r="N1668">
        <v>1011</v>
      </c>
      <c r="O1668" t="s">
        <v>801</v>
      </c>
      <c r="P1668" t="s">
        <v>801</v>
      </c>
      <c r="Q1668">
        <v>1</v>
      </c>
      <c r="W1668">
        <v>0</v>
      </c>
      <c r="X1668">
        <v>1483315828</v>
      </c>
      <c r="Y1668">
        <v>0.31</v>
      </c>
      <c r="AA1668">
        <v>0</v>
      </c>
      <c r="AB1668">
        <v>566.44000000000005</v>
      </c>
      <c r="AC1668">
        <v>281.27999999999997</v>
      </c>
      <c r="AD1668">
        <v>0</v>
      </c>
      <c r="AE1668">
        <v>0</v>
      </c>
      <c r="AF1668">
        <v>566.44000000000005</v>
      </c>
      <c r="AG1668">
        <v>281.27999999999997</v>
      </c>
      <c r="AH1668">
        <v>0</v>
      </c>
      <c r="AI1668">
        <v>1</v>
      </c>
      <c r="AJ1668">
        <v>1</v>
      </c>
      <c r="AK1668">
        <v>1</v>
      </c>
      <c r="AL1668">
        <v>1</v>
      </c>
      <c r="AN1668">
        <v>0</v>
      </c>
      <c r="AO1668">
        <v>1</v>
      </c>
      <c r="AP1668">
        <v>0</v>
      </c>
      <c r="AQ1668">
        <v>0</v>
      </c>
      <c r="AR1668">
        <v>0</v>
      </c>
      <c r="AS1668" t="s">
        <v>3</v>
      </c>
      <c r="AT1668">
        <v>0.31</v>
      </c>
      <c r="AU1668" t="s">
        <v>3</v>
      </c>
      <c r="AV1668">
        <v>0</v>
      </c>
      <c r="AW1668">
        <v>2</v>
      </c>
      <c r="AX1668">
        <v>33038302</v>
      </c>
      <c r="AY1668">
        <v>1</v>
      </c>
      <c r="AZ1668">
        <v>0</v>
      </c>
      <c r="BA1668">
        <v>1584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CX1668">
        <f>Y1668*Source!I632</f>
        <v>1.2152E-2</v>
      </c>
      <c r="CY1668">
        <f>AB1668</f>
        <v>566.44000000000005</v>
      </c>
      <c r="CZ1668">
        <f>AF1668</f>
        <v>566.44000000000005</v>
      </c>
      <c r="DA1668">
        <f>AJ1668</f>
        <v>1</v>
      </c>
      <c r="DB1668">
        <v>0</v>
      </c>
    </row>
    <row r="1669" spans="1:106" x14ac:dyDescent="0.2">
      <c r="A1669">
        <f>ROW(Source!A632)</f>
        <v>632</v>
      </c>
      <c r="B1669">
        <v>33034105</v>
      </c>
      <c r="C1669">
        <v>33038284</v>
      </c>
      <c r="D1669">
        <v>32516599</v>
      </c>
      <c r="E1669">
        <v>1</v>
      </c>
      <c r="F1669">
        <v>1</v>
      </c>
      <c r="G1669">
        <v>19</v>
      </c>
      <c r="H1669">
        <v>2</v>
      </c>
      <c r="I1669" t="s">
        <v>811</v>
      </c>
      <c r="J1669" t="s">
        <v>812</v>
      </c>
      <c r="K1669" t="s">
        <v>813</v>
      </c>
      <c r="L1669">
        <v>1368</v>
      </c>
      <c r="N1669">
        <v>1011</v>
      </c>
      <c r="O1669" t="s">
        <v>801</v>
      </c>
      <c r="P1669" t="s">
        <v>801</v>
      </c>
      <c r="Q1669">
        <v>1</v>
      </c>
      <c r="W1669">
        <v>0</v>
      </c>
      <c r="X1669">
        <v>47389749</v>
      </c>
      <c r="Y1669">
        <v>26.25</v>
      </c>
      <c r="AA1669">
        <v>0</v>
      </c>
      <c r="AB1669">
        <v>9.7100000000000009</v>
      </c>
      <c r="AC1669">
        <v>2.25</v>
      </c>
      <c r="AD1669">
        <v>0</v>
      </c>
      <c r="AE1669">
        <v>0</v>
      </c>
      <c r="AF1669">
        <v>9.7100000000000009</v>
      </c>
      <c r="AG1669">
        <v>2.25</v>
      </c>
      <c r="AH1669">
        <v>0</v>
      </c>
      <c r="AI1669">
        <v>1</v>
      </c>
      <c r="AJ1669">
        <v>1</v>
      </c>
      <c r="AK1669">
        <v>1</v>
      </c>
      <c r="AL1669">
        <v>1</v>
      </c>
      <c r="AN1669">
        <v>0</v>
      </c>
      <c r="AO1669">
        <v>1</v>
      </c>
      <c r="AP1669">
        <v>0</v>
      </c>
      <c r="AQ1669">
        <v>0</v>
      </c>
      <c r="AR1669">
        <v>0</v>
      </c>
      <c r="AS1669" t="s">
        <v>3</v>
      </c>
      <c r="AT1669">
        <v>26.25</v>
      </c>
      <c r="AU1669" t="s">
        <v>3</v>
      </c>
      <c r="AV1669">
        <v>0</v>
      </c>
      <c r="AW1669">
        <v>2</v>
      </c>
      <c r="AX1669">
        <v>33038303</v>
      </c>
      <c r="AY1669">
        <v>1</v>
      </c>
      <c r="AZ1669">
        <v>0</v>
      </c>
      <c r="BA1669">
        <v>1585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CX1669">
        <f>Y1669*Source!I632</f>
        <v>1.0289999999999999</v>
      </c>
      <c r="CY1669">
        <f>AB1669</f>
        <v>9.7100000000000009</v>
      </c>
      <c r="CZ1669">
        <f>AF1669</f>
        <v>9.7100000000000009</v>
      </c>
      <c r="DA1669">
        <f>AJ1669</f>
        <v>1</v>
      </c>
      <c r="DB1669">
        <v>0</v>
      </c>
    </row>
    <row r="1670" spans="1:106" x14ac:dyDescent="0.2">
      <c r="A1670">
        <f>ROW(Source!A632)</f>
        <v>632</v>
      </c>
      <c r="B1670">
        <v>33034105</v>
      </c>
      <c r="C1670">
        <v>33038284</v>
      </c>
      <c r="D1670">
        <v>32517836</v>
      </c>
      <c r="E1670">
        <v>1</v>
      </c>
      <c r="F1670">
        <v>1</v>
      </c>
      <c r="G1670">
        <v>19</v>
      </c>
      <c r="H1670">
        <v>3</v>
      </c>
      <c r="I1670" t="s">
        <v>814</v>
      </c>
      <c r="J1670" t="s">
        <v>815</v>
      </c>
      <c r="K1670" t="s">
        <v>816</v>
      </c>
      <c r="L1670">
        <v>1348</v>
      </c>
      <c r="N1670">
        <v>1009</v>
      </c>
      <c r="O1670" t="s">
        <v>19</v>
      </c>
      <c r="P1670" t="s">
        <v>19</v>
      </c>
      <c r="Q1670">
        <v>1000</v>
      </c>
      <c r="W1670">
        <v>0</v>
      </c>
      <c r="X1670">
        <v>1571432467</v>
      </c>
      <c r="Y1670">
        <v>0.04</v>
      </c>
      <c r="AA1670">
        <v>31493.279999999999</v>
      </c>
      <c r="AB1670">
        <v>0</v>
      </c>
      <c r="AC1670">
        <v>0</v>
      </c>
      <c r="AD1670">
        <v>0</v>
      </c>
      <c r="AE1670">
        <v>31493.279999999999</v>
      </c>
      <c r="AF1670">
        <v>0</v>
      </c>
      <c r="AG1670">
        <v>0</v>
      </c>
      <c r="AH1670">
        <v>0</v>
      </c>
      <c r="AI1670">
        <v>1</v>
      </c>
      <c r="AJ1670">
        <v>1</v>
      </c>
      <c r="AK1670">
        <v>1</v>
      </c>
      <c r="AL1670">
        <v>1</v>
      </c>
      <c r="AN1670">
        <v>0</v>
      </c>
      <c r="AO1670">
        <v>1</v>
      </c>
      <c r="AP1670">
        <v>0</v>
      </c>
      <c r="AQ1670">
        <v>0</v>
      </c>
      <c r="AR1670">
        <v>0</v>
      </c>
      <c r="AS1670" t="s">
        <v>3</v>
      </c>
      <c r="AT1670">
        <v>0.04</v>
      </c>
      <c r="AU1670" t="s">
        <v>3</v>
      </c>
      <c r="AV1670">
        <v>0</v>
      </c>
      <c r="AW1670">
        <v>2</v>
      </c>
      <c r="AX1670">
        <v>33038304</v>
      </c>
      <c r="AY1670">
        <v>1</v>
      </c>
      <c r="AZ1670">
        <v>0</v>
      </c>
      <c r="BA1670">
        <v>1586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CX1670">
        <f>Y1670*Source!I632</f>
        <v>1.5679999999999999E-3</v>
      </c>
      <c r="CY1670">
        <f t="shared" ref="CY1670:CY1680" si="249">AA1670</f>
        <v>31493.279999999999</v>
      </c>
      <c r="CZ1670">
        <f t="shared" ref="CZ1670:CZ1680" si="250">AE1670</f>
        <v>31493.279999999999</v>
      </c>
      <c r="DA1670">
        <f t="shared" ref="DA1670:DA1680" si="251">AI1670</f>
        <v>1</v>
      </c>
      <c r="DB1670">
        <v>0</v>
      </c>
    </row>
    <row r="1671" spans="1:106" x14ac:dyDescent="0.2">
      <c r="A1671">
        <f>ROW(Source!A632)</f>
        <v>632</v>
      </c>
      <c r="B1671">
        <v>33034105</v>
      </c>
      <c r="C1671">
        <v>33038284</v>
      </c>
      <c r="D1671">
        <v>32518156</v>
      </c>
      <c r="E1671">
        <v>1</v>
      </c>
      <c r="F1671">
        <v>1</v>
      </c>
      <c r="G1671">
        <v>19</v>
      </c>
      <c r="H1671">
        <v>3</v>
      </c>
      <c r="I1671" t="s">
        <v>817</v>
      </c>
      <c r="J1671" t="s">
        <v>818</v>
      </c>
      <c r="K1671" t="s">
        <v>819</v>
      </c>
      <c r="L1671">
        <v>1348</v>
      </c>
      <c r="N1671">
        <v>1009</v>
      </c>
      <c r="O1671" t="s">
        <v>19</v>
      </c>
      <c r="P1671" t="s">
        <v>19</v>
      </c>
      <c r="Q1671">
        <v>1000</v>
      </c>
      <c r="W1671">
        <v>0</v>
      </c>
      <c r="X1671">
        <v>1574046373</v>
      </c>
      <c r="Y1671">
        <v>3.6999999999999998E-2</v>
      </c>
      <c r="AA1671">
        <v>45454.3</v>
      </c>
      <c r="AB1671">
        <v>0</v>
      </c>
      <c r="AC1671">
        <v>0</v>
      </c>
      <c r="AD1671">
        <v>0</v>
      </c>
      <c r="AE1671">
        <v>45454.3</v>
      </c>
      <c r="AF1671">
        <v>0</v>
      </c>
      <c r="AG1671">
        <v>0</v>
      </c>
      <c r="AH1671">
        <v>0</v>
      </c>
      <c r="AI1671">
        <v>1</v>
      </c>
      <c r="AJ1671">
        <v>1</v>
      </c>
      <c r="AK1671">
        <v>1</v>
      </c>
      <c r="AL1671">
        <v>1</v>
      </c>
      <c r="AN1671">
        <v>0</v>
      </c>
      <c r="AO1671">
        <v>1</v>
      </c>
      <c r="AP1671">
        <v>0</v>
      </c>
      <c r="AQ1671">
        <v>0</v>
      </c>
      <c r="AR1671">
        <v>0</v>
      </c>
      <c r="AS1671" t="s">
        <v>3</v>
      </c>
      <c r="AT1671">
        <v>3.6999999999999998E-2</v>
      </c>
      <c r="AU1671" t="s">
        <v>3</v>
      </c>
      <c r="AV1671">
        <v>0</v>
      </c>
      <c r="AW1671">
        <v>2</v>
      </c>
      <c r="AX1671">
        <v>33038305</v>
      </c>
      <c r="AY1671">
        <v>1</v>
      </c>
      <c r="AZ1671">
        <v>0</v>
      </c>
      <c r="BA1671">
        <v>1587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CX1671">
        <f>Y1671*Source!I632</f>
        <v>1.4503999999999999E-3</v>
      </c>
      <c r="CY1671">
        <f t="shared" si="249"/>
        <v>45454.3</v>
      </c>
      <c r="CZ1671">
        <f t="shared" si="250"/>
        <v>45454.3</v>
      </c>
      <c r="DA1671">
        <f t="shared" si="251"/>
        <v>1</v>
      </c>
      <c r="DB1671">
        <v>0</v>
      </c>
    </row>
    <row r="1672" spans="1:106" x14ac:dyDescent="0.2">
      <c r="A1672">
        <f>ROW(Source!A632)</f>
        <v>632</v>
      </c>
      <c r="B1672">
        <v>33034105</v>
      </c>
      <c r="C1672">
        <v>33038284</v>
      </c>
      <c r="D1672">
        <v>32518894</v>
      </c>
      <c r="E1672">
        <v>1</v>
      </c>
      <c r="F1672">
        <v>1</v>
      </c>
      <c r="G1672">
        <v>19</v>
      </c>
      <c r="H1672">
        <v>3</v>
      </c>
      <c r="I1672" t="s">
        <v>820</v>
      </c>
      <c r="J1672" t="s">
        <v>821</v>
      </c>
      <c r="K1672" t="s">
        <v>822</v>
      </c>
      <c r="L1672">
        <v>1327</v>
      </c>
      <c r="N1672">
        <v>1005</v>
      </c>
      <c r="O1672" t="s">
        <v>823</v>
      </c>
      <c r="P1672" t="s">
        <v>823</v>
      </c>
      <c r="Q1672">
        <v>1</v>
      </c>
      <c r="W1672">
        <v>0</v>
      </c>
      <c r="X1672">
        <v>-1132375348</v>
      </c>
      <c r="Y1672">
        <v>5.6</v>
      </c>
      <c r="AA1672">
        <v>63.78</v>
      </c>
      <c r="AB1672">
        <v>0</v>
      </c>
      <c r="AC1672">
        <v>0</v>
      </c>
      <c r="AD1672">
        <v>0</v>
      </c>
      <c r="AE1672">
        <v>63.78</v>
      </c>
      <c r="AF1672">
        <v>0</v>
      </c>
      <c r="AG1672">
        <v>0</v>
      </c>
      <c r="AH1672">
        <v>0</v>
      </c>
      <c r="AI1672">
        <v>1</v>
      </c>
      <c r="AJ1672">
        <v>1</v>
      </c>
      <c r="AK1672">
        <v>1</v>
      </c>
      <c r="AL1672">
        <v>1</v>
      </c>
      <c r="AN1672">
        <v>0</v>
      </c>
      <c r="AO1672">
        <v>1</v>
      </c>
      <c r="AP1672">
        <v>0</v>
      </c>
      <c r="AQ1672">
        <v>0</v>
      </c>
      <c r="AR1672">
        <v>0</v>
      </c>
      <c r="AS1672" t="s">
        <v>3</v>
      </c>
      <c r="AT1672">
        <v>5.6</v>
      </c>
      <c r="AU1672" t="s">
        <v>3</v>
      </c>
      <c r="AV1672">
        <v>0</v>
      </c>
      <c r="AW1672">
        <v>2</v>
      </c>
      <c r="AX1672">
        <v>33038307</v>
      </c>
      <c r="AY1672">
        <v>1</v>
      </c>
      <c r="AZ1672">
        <v>0</v>
      </c>
      <c r="BA1672">
        <v>1588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CX1672">
        <f>Y1672*Source!I632</f>
        <v>0.21951999999999997</v>
      </c>
      <c r="CY1672">
        <f t="shared" si="249"/>
        <v>63.78</v>
      </c>
      <c r="CZ1672">
        <f t="shared" si="250"/>
        <v>63.78</v>
      </c>
      <c r="DA1672">
        <f t="shared" si="251"/>
        <v>1</v>
      </c>
      <c r="DB1672">
        <v>0</v>
      </c>
    </row>
    <row r="1673" spans="1:106" x14ac:dyDescent="0.2">
      <c r="A1673">
        <f>ROW(Source!A632)</f>
        <v>632</v>
      </c>
      <c r="B1673">
        <v>33034105</v>
      </c>
      <c r="C1673">
        <v>33038284</v>
      </c>
      <c r="D1673">
        <v>32517311</v>
      </c>
      <c r="E1673">
        <v>1</v>
      </c>
      <c r="F1673">
        <v>1</v>
      </c>
      <c r="G1673">
        <v>19</v>
      </c>
      <c r="H1673">
        <v>3</v>
      </c>
      <c r="I1673" t="s">
        <v>824</v>
      </c>
      <c r="J1673" t="s">
        <v>825</v>
      </c>
      <c r="K1673" t="s">
        <v>826</v>
      </c>
      <c r="L1673">
        <v>1348</v>
      </c>
      <c r="N1673">
        <v>1009</v>
      </c>
      <c r="O1673" t="s">
        <v>19</v>
      </c>
      <c r="P1673" t="s">
        <v>19</v>
      </c>
      <c r="Q1673">
        <v>1000</v>
      </c>
      <c r="W1673">
        <v>0</v>
      </c>
      <c r="X1673">
        <v>1471527661</v>
      </c>
      <c r="Y1673">
        <v>0.05</v>
      </c>
      <c r="AA1673">
        <v>4752.91</v>
      </c>
      <c r="AB1673">
        <v>0</v>
      </c>
      <c r="AC1673">
        <v>0</v>
      </c>
      <c r="AD1673">
        <v>0</v>
      </c>
      <c r="AE1673">
        <v>4752.91</v>
      </c>
      <c r="AF1673">
        <v>0</v>
      </c>
      <c r="AG1673">
        <v>0</v>
      </c>
      <c r="AH1673">
        <v>0</v>
      </c>
      <c r="AI1673">
        <v>1</v>
      </c>
      <c r="AJ1673">
        <v>1</v>
      </c>
      <c r="AK1673">
        <v>1</v>
      </c>
      <c r="AL1673">
        <v>1</v>
      </c>
      <c r="AN1673">
        <v>0</v>
      </c>
      <c r="AO1673">
        <v>1</v>
      </c>
      <c r="AP1673">
        <v>0</v>
      </c>
      <c r="AQ1673">
        <v>0</v>
      </c>
      <c r="AR1673">
        <v>0</v>
      </c>
      <c r="AS1673" t="s">
        <v>3</v>
      </c>
      <c r="AT1673">
        <v>0.05</v>
      </c>
      <c r="AU1673" t="s">
        <v>3</v>
      </c>
      <c r="AV1673">
        <v>0</v>
      </c>
      <c r="AW1673">
        <v>2</v>
      </c>
      <c r="AX1673">
        <v>33038306</v>
      </c>
      <c r="AY1673">
        <v>1</v>
      </c>
      <c r="AZ1673">
        <v>0</v>
      </c>
      <c r="BA1673">
        <v>1589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CX1673">
        <f>Y1673*Source!I632</f>
        <v>1.9599999999999999E-3</v>
      </c>
      <c r="CY1673">
        <f t="shared" si="249"/>
        <v>4752.91</v>
      </c>
      <c r="CZ1673">
        <f t="shared" si="250"/>
        <v>4752.91</v>
      </c>
      <c r="DA1673">
        <f t="shared" si="251"/>
        <v>1</v>
      </c>
      <c r="DB1673">
        <v>0</v>
      </c>
    </row>
    <row r="1674" spans="1:106" x14ac:dyDescent="0.2">
      <c r="A1674">
        <f>ROW(Source!A632)</f>
        <v>632</v>
      </c>
      <c r="B1674">
        <v>33034105</v>
      </c>
      <c r="C1674">
        <v>33038284</v>
      </c>
      <c r="D1674">
        <v>32519061</v>
      </c>
      <c r="E1674">
        <v>1</v>
      </c>
      <c r="F1674">
        <v>1</v>
      </c>
      <c r="G1674">
        <v>19</v>
      </c>
      <c r="H1674">
        <v>3</v>
      </c>
      <c r="I1674" t="s">
        <v>827</v>
      </c>
      <c r="J1674" t="s">
        <v>828</v>
      </c>
      <c r="K1674" t="s">
        <v>829</v>
      </c>
      <c r="L1674">
        <v>1339</v>
      </c>
      <c r="N1674">
        <v>1007</v>
      </c>
      <c r="O1674" t="s">
        <v>830</v>
      </c>
      <c r="P1674" t="s">
        <v>830</v>
      </c>
      <c r="Q1674">
        <v>1</v>
      </c>
      <c r="W1674">
        <v>0</v>
      </c>
      <c r="X1674">
        <v>1653821073</v>
      </c>
      <c r="Y1674">
        <v>1.75</v>
      </c>
      <c r="AA1674">
        <v>29.98</v>
      </c>
      <c r="AB1674">
        <v>0</v>
      </c>
      <c r="AC1674">
        <v>0</v>
      </c>
      <c r="AD1674">
        <v>0</v>
      </c>
      <c r="AE1674">
        <v>29.98</v>
      </c>
      <c r="AF1674">
        <v>0</v>
      </c>
      <c r="AG1674">
        <v>0</v>
      </c>
      <c r="AH1674">
        <v>0</v>
      </c>
      <c r="AI1674">
        <v>1</v>
      </c>
      <c r="AJ1674">
        <v>1</v>
      </c>
      <c r="AK1674">
        <v>1</v>
      </c>
      <c r="AL1674">
        <v>1</v>
      </c>
      <c r="AN1674">
        <v>0</v>
      </c>
      <c r="AO1674">
        <v>1</v>
      </c>
      <c r="AP1674">
        <v>0</v>
      </c>
      <c r="AQ1674">
        <v>0</v>
      </c>
      <c r="AR1674">
        <v>0</v>
      </c>
      <c r="AS1674" t="s">
        <v>3</v>
      </c>
      <c r="AT1674">
        <v>1.75</v>
      </c>
      <c r="AU1674" t="s">
        <v>3</v>
      </c>
      <c r="AV1674">
        <v>0</v>
      </c>
      <c r="AW1674">
        <v>2</v>
      </c>
      <c r="AX1674">
        <v>33038308</v>
      </c>
      <c r="AY1674">
        <v>1</v>
      </c>
      <c r="AZ1674">
        <v>0</v>
      </c>
      <c r="BA1674">
        <v>1590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CX1674">
        <f>Y1674*Source!I632</f>
        <v>6.8599999999999994E-2</v>
      </c>
      <c r="CY1674">
        <f t="shared" si="249"/>
        <v>29.98</v>
      </c>
      <c r="CZ1674">
        <f t="shared" si="250"/>
        <v>29.98</v>
      </c>
      <c r="DA1674">
        <f t="shared" si="251"/>
        <v>1</v>
      </c>
      <c r="DB1674">
        <v>0</v>
      </c>
    </row>
    <row r="1675" spans="1:106" x14ac:dyDescent="0.2">
      <c r="A1675">
        <f>ROW(Source!A632)</f>
        <v>632</v>
      </c>
      <c r="B1675">
        <v>33034105</v>
      </c>
      <c r="C1675">
        <v>33038284</v>
      </c>
      <c r="D1675">
        <v>32517740</v>
      </c>
      <c r="E1675">
        <v>1</v>
      </c>
      <c r="F1675">
        <v>1</v>
      </c>
      <c r="G1675">
        <v>19</v>
      </c>
      <c r="H1675">
        <v>3</v>
      </c>
      <c r="I1675" t="s">
        <v>831</v>
      </c>
      <c r="J1675" t="s">
        <v>832</v>
      </c>
      <c r="K1675" t="s">
        <v>833</v>
      </c>
      <c r="L1675">
        <v>1339</v>
      </c>
      <c r="N1675">
        <v>1007</v>
      </c>
      <c r="O1675" t="s">
        <v>830</v>
      </c>
      <c r="P1675" t="s">
        <v>830</v>
      </c>
      <c r="Q1675">
        <v>1</v>
      </c>
      <c r="W1675">
        <v>0</v>
      </c>
      <c r="X1675">
        <v>-86784973</v>
      </c>
      <c r="Y1675">
        <v>0.08</v>
      </c>
      <c r="AA1675">
        <v>4993.7</v>
      </c>
      <c r="AB1675">
        <v>0</v>
      </c>
      <c r="AC1675">
        <v>0</v>
      </c>
      <c r="AD1675">
        <v>0</v>
      </c>
      <c r="AE1675">
        <v>4993.7</v>
      </c>
      <c r="AF1675">
        <v>0</v>
      </c>
      <c r="AG1675">
        <v>0</v>
      </c>
      <c r="AH1675">
        <v>0</v>
      </c>
      <c r="AI1675">
        <v>1</v>
      </c>
      <c r="AJ1675">
        <v>1</v>
      </c>
      <c r="AK1675">
        <v>1</v>
      </c>
      <c r="AL1675">
        <v>1</v>
      </c>
      <c r="AN1675">
        <v>0</v>
      </c>
      <c r="AO1675">
        <v>1</v>
      </c>
      <c r="AP1675">
        <v>0</v>
      </c>
      <c r="AQ1675">
        <v>0</v>
      </c>
      <c r="AR1675">
        <v>0</v>
      </c>
      <c r="AS1675" t="s">
        <v>3</v>
      </c>
      <c r="AT1675">
        <v>0.08</v>
      </c>
      <c r="AU1675" t="s">
        <v>3</v>
      </c>
      <c r="AV1675">
        <v>0</v>
      </c>
      <c r="AW1675">
        <v>2</v>
      </c>
      <c r="AX1675">
        <v>33038309</v>
      </c>
      <c r="AY1675">
        <v>1</v>
      </c>
      <c r="AZ1675">
        <v>0</v>
      </c>
      <c r="BA1675">
        <v>1591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CX1675">
        <f>Y1675*Source!I632</f>
        <v>3.1359999999999999E-3</v>
      </c>
      <c r="CY1675">
        <f t="shared" si="249"/>
        <v>4993.7</v>
      </c>
      <c r="CZ1675">
        <f t="shared" si="250"/>
        <v>4993.7</v>
      </c>
      <c r="DA1675">
        <f t="shared" si="251"/>
        <v>1</v>
      </c>
      <c r="DB1675">
        <v>0</v>
      </c>
    </row>
    <row r="1676" spans="1:106" x14ac:dyDescent="0.2">
      <c r="A1676">
        <f>ROW(Source!A632)</f>
        <v>632</v>
      </c>
      <c r="B1676">
        <v>33034105</v>
      </c>
      <c r="C1676">
        <v>33038284</v>
      </c>
      <c r="D1676">
        <v>32517729</v>
      </c>
      <c r="E1676">
        <v>1</v>
      </c>
      <c r="F1676">
        <v>1</v>
      </c>
      <c r="G1676">
        <v>19</v>
      </c>
      <c r="H1676">
        <v>3</v>
      </c>
      <c r="I1676" t="s">
        <v>834</v>
      </c>
      <c r="J1676" t="s">
        <v>835</v>
      </c>
      <c r="K1676" t="s">
        <v>836</v>
      </c>
      <c r="L1676">
        <v>1339</v>
      </c>
      <c r="N1676">
        <v>1007</v>
      </c>
      <c r="O1676" t="s">
        <v>830</v>
      </c>
      <c r="P1676" t="s">
        <v>830</v>
      </c>
      <c r="Q1676">
        <v>1</v>
      </c>
      <c r="W1676">
        <v>0</v>
      </c>
      <c r="X1676">
        <v>-36459073</v>
      </c>
      <c r="Y1676">
        <v>0.69</v>
      </c>
      <c r="AA1676">
        <v>3762.19</v>
      </c>
      <c r="AB1676">
        <v>0</v>
      </c>
      <c r="AC1676">
        <v>0</v>
      </c>
      <c r="AD1676">
        <v>0</v>
      </c>
      <c r="AE1676">
        <v>3762.19</v>
      </c>
      <c r="AF1676">
        <v>0</v>
      </c>
      <c r="AG1676">
        <v>0</v>
      </c>
      <c r="AH1676">
        <v>0</v>
      </c>
      <c r="AI1676">
        <v>1</v>
      </c>
      <c r="AJ1676">
        <v>1</v>
      </c>
      <c r="AK1676">
        <v>1</v>
      </c>
      <c r="AL1676">
        <v>1</v>
      </c>
      <c r="AN1676">
        <v>0</v>
      </c>
      <c r="AO1676">
        <v>1</v>
      </c>
      <c r="AP1676">
        <v>0</v>
      </c>
      <c r="AQ1676">
        <v>0</v>
      </c>
      <c r="AR1676">
        <v>0</v>
      </c>
      <c r="AS1676" t="s">
        <v>3</v>
      </c>
      <c r="AT1676">
        <v>0.69</v>
      </c>
      <c r="AU1676" t="s">
        <v>3</v>
      </c>
      <c r="AV1676">
        <v>0</v>
      </c>
      <c r="AW1676">
        <v>2</v>
      </c>
      <c r="AX1676">
        <v>33038310</v>
      </c>
      <c r="AY1676">
        <v>1</v>
      </c>
      <c r="AZ1676">
        <v>0</v>
      </c>
      <c r="BA1676">
        <v>1592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CX1676">
        <f>Y1676*Source!I632</f>
        <v>2.7047999999999996E-2</v>
      </c>
      <c r="CY1676">
        <f t="shared" si="249"/>
        <v>3762.19</v>
      </c>
      <c r="CZ1676">
        <f t="shared" si="250"/>
        <v>3762.19</v>
      </c>
      <c r="DA1676">
        <f t="shared" si="251"/>
        <v>1</v>
      </c>
      <c r="DB1676">
        <v>0</v>
      </c>
    </row>
    <row r="1677" spans="1:106" x14ac:dyDescent="0.2">
      <c r="A1677">
        <f>ROW(Source!A632)</f>
        <v>632</v>
      </c>
      <c r="B1677">
        <v>33034105</v>
      </c>
      <c r="C1677">
        <v>33038284</v>
      </c>
      <c r="D1677">
        <v>32517783</v>
      </c>
      <c r="E1677">
        <v>1</v>
      </c>
      <c r="F1677">
        <v>1</v>
      </c>
      <c r="G1677">
        <v>19</v>
      </c>
      <c r="H1677">
        <v>3</v>
      </c>
      <c r="I1677" t="s">
        <v>837</v>
      </c>
      <c r="J1677" t="s">
        <v>838</v>
      </c>
      <c r="K1677" t="s">
        <v>839</v>
      </c>
      <c r="L1677">
        <v>1339</v>
      </c>
      <c r="N1677">
        <v>1007</v>
      </c>
      <c r="O1677" t="s">
        <v>830</v>
      </c>
      <c r="P1677" t="s">
        <v>830</v>
      </c>
      <c r="Q1677">
        <v>1</v>
      </c>
      <c r="W1677">
        <v>0</v>
      </c>
      <c r="X1677">
        <v>-1282603236</v>
      </c>
      <c r="Y1677">
        <v>0.2</v>
      </c>
      <c r="AA1677">
        <v>5631.96</v>
      </c>
      <c r="AB1677">
        <v>0</v>
      </c>
      <c r="AC1677">
        <v>0</v>
      </c>
      <c r="AD1677">
        <v>0</v>
      </c>
      <c r="AE1677">
        <v>5631.96</v>
      </c>
      <c r="AF1677">
        <v>0</v>
      </c>
      <c r="AG1677">
        <v>0</v>
      </c>
      <c r="AH1677">
        <v>0</v>
      </c>
      <c r="AI1677">
        <v>1</v>
      </c>
      <c r="AJ1677">
        <v>1</v>
      </c>
      <c r="AK1677">
        <v>1</v>
      </c>
      <c r="AL1677">
        <v>1</v>
      </c>
      <c r="AN1677">
        <v>0</v>
      </c>
      <c r="AO1677">
        <v>1</v>
      </c>
      <c r="AP1677">
        <v>0</v>
      </c>
      <c r="AQ1677">
        <v>0</v>
      </c>
      <c r="AR1677">
        <v>0</v>
      </c>
      <c r="AS1677" t="s">
        <v>3</v>
      </c>
      <c r="AT1677">
        <v>0.2</v>
      </c>
      <c r="AU1677" t="s">
        <v>3</v>
      </c>
      <c r="AV1677">
        <v>0</v>
      </c>
      <c r="AW1677">
        <v>2</v>
      </c>
      <c r="AX1677">
        <v>33038311</v>
      </c>
      <c r="AY1677">
        <v>1</v>
      </c>
      <c r="AZ1677">
        <v>0</v>
      </c>
      <c r="BA1677">
        <v>1593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CX1677">
        <f>Y1677*Source!I632</f>
        <v>7.8399999999999997E-3</v>
      </c>
      <c r="CY1677">
        <f t="shared" si="249"/>
        <v>5631.96</v>
      </c>
      <c r="CZ1677">
        <f t="shared" si="250"/>
        <v>5631.96</v>
      </c>
      <c r="DA1677">
        <f t="shared" si="251"/>
        <v>1</v>
      </c>
      <c r="DB1677">
        <v>0</v>
      </c>
    </row>
    <row r="1678" spans="1:106" x14ac:dyDescent="0.2">
      <c r="A1678">
        <f>ROW(Source!A632)</f>
        <v>632</v>
      </c>
      <c r="B1678">
        <v>33034105</v>
      </c>
      <c r="C1678">
        <v>33038284</v>
      </c>
      <c r="D1678">
        <v>32517784</v>
      </c>
      <c r="E1678">
        <v>1</v>
      </c>
      <c r="F1678">
        <v>1</v>
      </c>
      <c r="G1678">
        <v>19</v>
      </c>
      <c r="H1678">
        <v>3</v>
      </c>
      <c r="I1678" t="s">
        <v>840</v>
      </c>
      <c r="J1678" t="s">
        <v>841</v>
      </c>
      <c r="K1678" t="s">
        <v>842</v>
      </c>
      <c r="L1678">
        <v>1339</v>
      </c>
      <c r="N1678">
        <v>1007</v>
      </c>
      <c r="O1678" t="s">
        <v>830</v>
      </c>
      <c r="P1678" t="s">
        <v>830</v>
      </c>
      <c r="Q1678">
        <v>1</v>
      </c>
      <c r="W1678">
        <v>0</v>
      </c>
      <c r="X1678">
        <v>966492149</v>
      </c>
      <c r="Y1678">
        <v>0.69</v>
      </c>
      <c r="AA1678">
        <v>5631.96</v>
      </c>
      <c r="AB1678">
        <v>0</v>
      </c>
      <c r="AC1678">
        <v>0</v>
      </c>
      <c r="AD1678">
        <v>0</v>
      </c>
      <c r="AE1678">
        <v>5631.96</v>
      </c>
      <c r="AF1678">
        <v>0</v>
      </c>
      <c r="AG1678">
        <v>0</v>
      </c>
      <c r="AH1678">
        <v>0</v>
      </c>
      <c r="AI1678">
        <v>1</v>
      </c>
      <c r="AJ1678">
        <v>1</v>
      </c>
      <c r="AK1678">
        <v>1</v>
      </c>
      <c r="AL1678">
        <v>1</v>
      </c>
      <c r="AN1678">
        <v>0</v>
      </c>
      <c r="AO1678">
        <v>1</v>
      </c>
      <c r="AP1678">
        <v>0</v>
      </c>
      <c r="AQ1678">
        <v>0</v>
      </c>
      <c r="AR1678">
        <v>0</v>
      </c>
      <c r="AS1678" t="s">
        <v>3</v>
      </c>
      <c r="AT1678">
        <v>0.69</v>
      </c>
      <c r="AU1678" t="s">
        <v>3</v>
      </c>
      <c r="AV1678">
        <v>0</v>
      </c>
      <c r="AW1678">
        <v>2</v>
      </c>
      <c r="AX1678">
        <v>33038312</v>
      </c>
      <c r="AY1678">
        <v>1</v>
      </c>
      <c r="AZ1678">
        <v>0</v>
      </c>
      <c r="BA1678">
        <v>1594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CX1678">
        <f>Y1678*Source!I632</f>
        <v>2.7047999999999996E-2</v>
      </c>
      <c r="CY1678">
        <f t="shared" si="249"/>
        <v>5631.96</v>
      </c>
      <c r="CZ1678">
        <f t="shared" si="250"/>
        <v>5631.96</v>
      </c>
      <c r="DA1678">
        <f t="shared" si="251"/>
        <v>1</v>
      </c>
      <c r="DB1678">
        <v>0</v>
      </c>
    </row>
    <row r="1679" spans="1:106" x14ac:dyDescent="0.2">
      <c r="A1679">
        <f>ROW(Source!A632)</f>
        <v>632</v>
      </c>
      <c r="B1679">
        <v>33034105</v>
      </c>
      <c r="C1679">
        <v>33038284</v>
      </c>
      <c r="D1679">
        <v>32519911</v>
      </c>
      <c r="E1679">
        <v>1</v>
      </c>
      <c r="F1679">
        <v>1</v>
      </c>
      <c r="G1679">
        <v>19</v>
      </c>
      <c r="H1679">
        <v>3</v>
      </c>
      <c r="I1679" t="s">
        <v>843</v>
      </c>
      <c r="J1679" t="s">
        <v>844</v>
      </c>
      <c r="K1679" t="s">
        <v>845</v>
      </c>
      <c r="L1679">
        <v>1339</v>
      </c>
      <c r="N1679">
        <v>1007</v>
      </c>
      <c r="O1679" t="s">
        <v>830</v>
      </c>
      <c r="P1679" t="s">
        <v>830</v>
      </c>
      <c r="Q1679">
        <v>1</v>
      </c>
      <c r="W1679">
        <v>0</v>
      </c>
      <c r="X1679">
        <v>-1613524913</v>
      </c>
      <c r="Y1679">
        <v>102</v>
      </c>
      <c r="AA1679">
        <v>3195.93</v>
      </c>
      <c r="AB1679">
        <v>0</v>
      </c>
      <c r="AC1679">
        <v>0</v>
      </c>
      <c r="AD1679">
        <v>0</v>
      </c>
      <c r="AE1679">
        <v>3195.93</v>
      </c>
      <c r="AF1679">
        <v>0</v>
      </c>
      <c r="AG1679">
        <v>0</v>
      </c>
      <c r="AH1679">
        <v>0</v>
      </c>
      <c r="AI1679">
        <v>1</v>
      </c>
      <c r="AJ1679">
        <v>1</v>
      </c>
      <c r="AK1679">
        <v>1</v>
      </c>
      <c r="AL1679">
        <v>1</v>
      </c>
      <c r="AN1679">
        <v>0</v>
      </c>
      <c r="AO1679">
        <v>1</v>
      </c>
      <c r="AP1679">
        <v>0</v>
      </c>
      <c r="AQ1679">
        <v>0</v>
      </c>
      <c r="AR1679">
        <v>0</v>
      </c>
      <c r="AS1679" t="s">
        <v>3</v>
      </c>
      <c r="AT1679">
        <v>102</v>
      </c>
      <c r="AU1679" t="s">
        <v>3</v>
      </c>
      <c r="AV1679">
        <v>0</v>
      </c>
      <c r="AW1679">
        <v>2</v>
      </c>
      <c r="AX1679">
        <v>33038313</v>
      </c>
      <c r="AY1679">
        <v>1</v>
      </c>
      <c r="AZ1679">
        <v>0</v>
      </c>
      <c r="BA1679">
        <v>1595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CX1679">
        <f>Y1679*Source!I632</f>
        <v>3.9983999999999997</v>
      </c>
      <c r="CY1679">
        <f t="shared" si="249"/>
        <v>3195.93</v>
      </c>
      <c r="CZ1679">
        <f t="shared" si="250"/>
        <v>3195.93</v>
      </c>
      <c r="DA1679">
        <f t="shared" si="251"/>
        <v>1</v>
      </c>
      <c r="DB1679">
        <v>0</v>
      </c>
    </row>
    <row r="1680" spans="1:106" x14ac:dyDescent="0.2">
      <c r="A1680">
        <f>ROW(Source!A632)</f>
        <v>632</v>
      </c>
      <c r="B1680">
        <v>33034105</v>
      </c>
      <c r="C1680">
        <v>33038284</v>
      </c>
      <c r="D1680">
        <v>32521663</v>
      </c>
      <c r="E1680">
        <v>1</v>
      </c>
      <c r="F1680">
        <v>1</v>
      </c>
      <c r="G1680">
        <v>19</v>
      </c>
      <c r="H1680">
        <v>3</v>
      </c>
      <c r="I1680" t="s">
        <v>846</v>
      </c>
      <c r="J1680" t="s">
        <v>847</v>
      </c>
      <c r="K1680" t="s">
        <v>848</v>
      </c>
      <c r="L1680">
        <v>1327</v>
      </c>
      <c r="N1680">
        <v>1005</v>
      </c>
      <c r="O1680" t="s">
        <v>823</v>
      </c>
      <c r="P1680" t="s">
        <v>823</v>
      </c>
      <c r="Q1680">
        <v>1</v>
      </c>
      <c r="W1680">
        <v>0</v>
      </c>
      <c r="X1680">
        <v>603730207</v>
      </c>
      <c r="Y1680">
        <v>49.5</v>
      </c>
      <c r="AA1680">
        <v>207.09</v>
      </c>
      <c r="AB1680">
        <v>0</v>
      </c>
      <c r="AC1680">
        <v>0</v>
      </c>
      <c r="AD1680">
        <v>0</v>
      </c>
      <c r="AE1680">
        <v>207.09</v>
      </c>
      <c r="AF1680">
        <v>0</v>
      </c>
      <c r="AG1680">
        <v>0</v>
      </c>
      <c r="AH1680">
        <v>0</v>
      </c>
      <c r="AI1680">
        <v>1</v>
      </c>
      <c r="AJ1680">
        <v>1</v>
      </c>
      <c r="AK1680">
        <v>1</v>
      </c>
      <c r="AL1680">
        <v>1</v>
      </c>
      <c r="AN1680">
        <v>0</v>
      </c>
      <c r="AO1680">
        <v>1</v>
      </c>
      <c r="AP1680">
        <v>0</v>
      </c>
      <c r="AQ1680">
        <v>0</v>
      </c>
      <c r="AR1680">
        <v>0</v>
      </c>
      <c r="AS1680" t="s">
        <v>3</v>
      </c>
      <c r="AT1680">
        <v>49.5</v>
      </c>
      <c r="AU1680" t="s">
        <v>3</v>
      </c>
      <c r="AV1680">
        <v>0</v>
      </c>
      <c r="AW1680">
        <v>2</v>
      </c>
      <c r="AX1680">
        <v>33038314</v>
      </c>
      <c r="AY1680">
        <v>1</v>
      </c>
      <c r="AZ1680">
        <v>0</v>
      </c>
      <c r="BA1680">
        <v>1596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CX1680">
        <f>Y1680*Source!I632</f>
        <v>1.9403999999999999</v>
      </c>
      <c r="CY1680">
        <f t="shared" si="249"/>
        <v>207.09</v>
      </c>
      <c r="CZ1680">
        <f t="shared" si="250"/>
        <v>207.09</v>
      </c>
      <c r="DA1680">
        <f t="shared" si="251"/>
        <v>1</v>
      </c>
      <c r="DB1680">
        <v>0</v>
      </c>
    </row>
    <row r="1681" spans="1:106" x14ac:dyDescent="0.2">
      <c r="A1681">
        <f>ROW(Source!A635)</f>
        <v>635</v>
      </c>
      <c r="B1681">
        <v>33034105</v>
      </c>
      <c r="C1681">
        <v>33038317</v>
      </c>
      <c r="D1681">
        <v>32505425</v>
      </c>
      <c r="E1681">
        <v>19</v>
      </c>
      <c r="F1681">
        <v>1</v>
      </c>
      <c r="G1681">
        <v>19</v>
      </c>
      <c r="H1681">
        <v>1</v>
      </c>
      <c r="I1681" t="s">
        <v>795</v>
      </c>
      <c r="J1681" t="s">
        <v>3</v>
      </c>
      <c r="K1681" t="s">
        <v>796</v>
      </c>
      <c r="L1681">
        <v>1191</v>
      </c>
      <c r="N1681">
        <v>1013</v>
      </c>
      <c r="O1681" t="s">
        <v>797</v>
      </c>
      <c r="P1681" t="s">
        <v>797</v>
      </c>
      <c r="Q1681">
        <v>1</v>
      </c>
      <c r="W1681">
        <v>0</v>
      </c>
      <c r="X1681">
        <v>476480486</v>
      </c>
      <c r="Y1681">
        <v>36.11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1</v>
      </c>
      <c r="AJ1681">
        <v>1</v>
      </c>
      <c r="AK1681">
        <v>1</v>
      </c>
      <c r="AL1681">
        <v>1</v>
      </c>
      <c r="AN1681">
        <v>0</v>
      </c>
      <c r="AO1681">
        <v>1</v>
      </c>
      <c r="AP1681">
        <v>0</v>
      </c>
      <c r="AQ1681">
        <v>0</v>
      </c>
      <c r="AR1681">
        <v>0</v>
      </c>
      <c r="AS1681" t="s">
        <v>3</v>
      </c>
      <c r="AT1681">
        <v>36.11</v>
      </c>
      <c r="AU1681" t="s">
        <v>3</v>
      </c>
      <c r="AV1681">
        <v>1</v>
      </c>
      <c r="AW1681">
        <v>2</v>
      </c>
      <c r="AX1681">
        <v>33038323</v>
      </c>
      <c r="AY1681">
        <v>1</v>
      </c>
      <c r="AZ1681">
        <v>0</v>
      </c>
      <c r="BA1681">
        <v>1597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CX1681">
        <f>Y1681*Source!I635</f>
        <v>0.87638969999999994</v>
      </c>
      <c r="CY1681">
        <f>AD1681</f>
        <v>0</v>
      </c>
      <c r="CZ1681">
        <f>AH1681</f>
        <v>0</v>
      </c>
      <c r="DA1681">
        <f>AL1681</f>
        <v>1</v>
      </c>
      <c r="DB1681">
        <v>0</v>
      </c>
    </row>
    <row r="1682" spans="1:106" x14ac:dyDescent="0.2">
      <c r="A1682">
        <f>ROW(Source!A635)</f>
        <v>635</v>
      </c>
      <c r="B1682">
        <v>33034105</v>
      </c>
      <c r="C1682">
        <v>33038317</v>
      </c>
      <c r="D1682">
        <v>32516754</v>
      </c>
      <c r="E1682">
        <v>1</v>
      </c>
      <c r="F1682">
        <v>1</v>
      </c>
      <c r="G1682">
        <v>19</v>
      </c>
      <c r="H1682">
        <v>2</v>
      </c>
      <c r="I1682" t="s">
        <v>798</v>
      </c>
      <c r="J1682" t="s">
        <v>799</v>
      </c>
      <c r="K1682" t="s">
        <v>800</v>
      </c>
      <c r="L1682">
        <v>1368</v>
      </c>
      <c r="N1682">
        <v>1011</v>
      </c>
      <c r="O1682" t="s">
        <v>801</v>
      </c>
      <c r="P1682" t="s">
        <v>801</v>
      </c>
      <c r="Q1682">
        <v>1</v>
      </c>
      <c r="W1682">
        <v>0</v>
      </c>
      <c r="X1682">
        <v>-1683917449</v>
      </c>
      <c r="Y1682">
        <v>21.91</v>
      </c>
      <c r="AA1682">
        <v>0</v>
      </c>
      <c r="AB1682">
        <v>70.98</v>
      </c>
      <c r="AC1682">
        <v>6.52</v>
      </c>
      <c r="AD1682">
        <v>0</v>
      </c>
      <c r="AE1682">
        <v>0</v>
      </c>
      <c r="AF1682">
        <v>70.98</v>
      </c>
      <c r="AG1682">
        <v>6.52</v>
      </c>
      <c r="AH1682">
        <v>0</v>
      </c>
      <c r="AI1682">
        <v>1</v>
      </c>
      <c r="AJ1682">
        <v>1</v>
      </c>
      <c r="AK1682">
        <v>1</v>
      </c>
      <c r="AL1682">
        <v>1</v>
      </c>
      <c r="AN1682">
        <v>0</v>
      </c>
      <c r="AO1682">
        <v>1</v>
      </c>
      <c r="AP1682">
        <v>0</v>
      </c>
      <c r="AQ1682">
        <v>0</v>
      </c>
      <c r="AR1682">
        <v>0</v>
      </c>
      <c r="AS1682" t="s">
        <v>3</v>
      </c>
      <c r="AT1682">
        <v>21.91</v>
      </c>
      <c r="AU1682" t="s">
        <v>3</v>
      </c>
      <c r="AV1682">
        <v>0</v>
      </c>
      <c r="AW1682">
        <v>2</v>
      </c>
      <c r="AX1682">
        <v>33038324</v>
      </c>
      <c r="AY1682">
        <v>1</v>
      </c>
      <c r="AZ1682">
        <v>0</v>
      </c>
      <c r="BA1682">
        <v>1598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CX1682">
        <f>Y1682*Source!I635</f>
        <v>0.53175570000000005</v>
      </c>
      <c r="CY1682">
        <f>AB1682</f>
        <v>70.98</v>
      </c>
      <c r="CZ1682">
        <f>AF1682</f>
        <v>70.98</v>
      </c>
      <c r="DA1682">
        <f>AJ1682</f>
        <v>1</v>
      </c>
      <c r="DB1682">
        <v>0</v>
      </c>
    </row>
    <row r="1683" spans="1:106" x14ac:dyDescent="0.2">
      <c r="A1683">
        <f>ROW(Source!A635)</f>
        <v>635</v>
      </c>
      <c r="B1683">
        <v>33034105</v>
      </c>
      <c r="C1683">
        <v>33038317</v>
      </c>
      <c r="D1683">
        <v>32518977</v>
      </c>
      <c r="E1683">
        <v>1</v>
      </c>
      <c r="F1683">
        <v>1</v>
      </c>
      <c r="G1683">
        <v>19</v>
      </c>
      <c r="H1683">
        <v>3</v>
      </c>
      <c r="I1683" t="s">
        <v>802</v>
      </c>
      <c r="J1683" t="s">
        <v>803</v>
      </c>
      <c r="K1683" t="s">
        <v>804</v>
      </c>
      <c r="L1683">
        <v>1348</v>
      </c>
      <c r="N1683">
        <v>1009</v>
      </c>
      <c r="O1683" t="s">
        <v>19</v>
      </c>
      <c r="P1683" t="s">
        <v>19</v>
      </c>
      <c r="Q1683">
        <v>1000</v>
      </c>
      <c r="W1683">
        <v>0</v>
      </c>
      <c r="X1683">
        <v>-1592467254</v>
      </c>
      <c r="Y1683">
        <v>0.03</v>
      </c>
      <c r="AA1683">
        <v>117442.26</v>
      </c>
      <c r="AB1683">
        <v>0</v>
      </c>
      <c r="AC1683">
        <v>0</v>
      </c>
      <c r="AD1683">
        <v>0</v>
      </c>
      <c r="AE1683">
        <v>117442.26</v>
      </c>
      <c r="AF1683">
        <v>0</v>
      </c>
      <c r="AG1683">
        <v>0</v>
      </c>
      <c r="AH1683">
        <v>0</v>
      </c>
      <c r="AI1683">
        <v>1</v>
      </c>
      <c r="AJ1683">
        <v>1</v>
      </c>
      <c r="AK1683">
        <v>1</v>
      </c>
      <c r="AL1683">
        <v>1</v>
      </c>
      <c r="AN1683">
        <v>0</v>
      </c>
      <c r="AO1683">
        <v>1</v>
      </c>
      <c r="AP1683">
        <v>0</v>
      </c>
      <c r="AQ1683">
        <v>0</v>
      </c>
      <c r="AR1683">
        <v>0</v>
      </c>
      <c r="AS1683" t="s">
        <v>3</v>
      </c>
      <c r="AT1683">
        <v>0.03</v>
      </c>
      <c r="AU1683" t="s">
        <v>3</v>
      </c>
      <c r="AV1683">
        <v>0</v>
      </c>
      <c r="AW1683">
        <v>2</v>
      </c>
      <c r="AX1683">
        <v>33038325</v>
      </c>
      <c r="AY1683">
        <v>1</v>
      </c>
      <c r="AZ1683">
        <v>0</v>
      </c>
      <c r="BA1683">
        <v>1599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CX1683">
        <f>Y1683*Source!I635</f>
        <v>7.2809999999999997E-4</v>
      </c>
      <c r="CY1683">
        <f>AA1683</f>
        <v>117442.26</v>
      </c>
      <c r="CZ1683">
        <f>AE1683</f>
        <v>117442.26</v>
      </c>
      <c r="DA1683">
        <f>AI1683</f>
        <v>1</v>
      </c>
      <c r="DB1683">
        <v>0</v>
      </c>
    </row>
    <row r="1684" spans="1:106" x14ac:dyDescent="0.2">
      <c r="A1684">
        <f>ROW(Source!A635)</f>
        <v>635</v>
      </c>
      <c r="B1684">
        <v>33034105</v>
      </c>
      <c r="C1684">
        <v>33038317</v>
      </c>
      <c r="D1684">
        <v>32520163</v>
      </c>
      <c r="E1684">
        <v>1</v>
      </c>
      <c r="F1684">
        <v>1</v>
      </c>
      <c r="G1684">
        <v>19</v>
      </c>
      <c r="H1684">
        <v>3</v>
      </c>
      <c r="I1684" t="s">
        <v>25</v>
      </c>
      <c r="J1684" t="s">
        <v>27</v>
      </c>
      <c r="K1684" t="s">
        <v>26</v>
      </c>
      <c r="L1684">
        <v>1348</v>
      </c>
      <c r="N1684">
        <v>1009</v>
      </c>
      <c r="O1684" t="s">
        <v>19</v>
      </c>
      <c r="P1684" t="s">
        <v>19</v>
      </c>
      <c r="Q1684">
        <v>1000</v>
      </c>
      <c r="W1684">
        <v>0</v>
      </c>
      <c r="X1684">
        <v>-1467733540</v>
      </c>
      <c r="Y1684">
        <v>1</v>
      </c>
      <c r="AA1684">
        <v>53410.15</v>
      </c>
      <c r="AB1684">
        <v>0</v>
      </c>
      <c r="AC1684">
        <v>0</v>
      </c>
      <c r="AD1684">
        <v>0</v>
      </c>
      <c r="AE1684">
        <v>53410.15</v>
      </c>
      <c r="AF1684">
        <v>0</v>
      </c>
      <c r="AG1684">
        <v>0</v>
      </c>
      <c r="AH1684">
        <v>0</v>
      </c>
      <c r="AI1684">
        <v>1</v>
      </c>
      <c r="AJ1684">
        <v>1</v>
      </c>
      <c r="AK1684">
        <v>1</v>
      </c>
      <c r="AL1684">
        <v>1</v>
      </c>
      <c r="AN1684">
        <v>0</v>
      </c>
      <c r="AO1684">
        <v>1</v>
      </c>
      <c r="AP1684">
        <v>0</v>
      </c>
      <c r="AQ1684">
        <v>0</v>
      </c>
      <c r="AR1684">
        <v>0</v>
      </c>
      <c r="AS1684" t="s">
        <v>3</v>
      </c>
      <c r="AT1684">
        <v>1</v>
      </c>
      <c r="AU1684" t="s">
        <v>3</v>
      </c>
      <c r="AV1684">
        <v>0</v>
      </c>
      <c r="AW1684">
        <v>2</v>
      </c>
      <c r="AX1684">
        <v>33038326</v>
      </c>
      <c r="AY1684">
        <v>1</v>
      </c>
      <c r="AZ1684">
        <v>0</v>
      </c>
      <c r="BA1684">
        <v>1600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CX1684">
        <f>Y1684*Source!I635</f>
        <v>2.427E-2</v>
      </c>
      <c r="CY1684">
        <f>AA1684</f>
        <v>53410.15</v>
      </c>
      <c r="CZ1684">
        <f>AE1684</f>
        <v>53410.15</v>
      </c>
      <c r="DA1684">
        <f>AI1684</f>
        <v>1</v>
      </c>
      <c r="DB1684">
        <v>0</v>
      </c>
    </row>
    <row r="1685" spans="1:106" x14ac:dyDescent="0.2">
      <c r="A1685">
        <f>ROW(Source!A635)</f>
        <v>635</v>
      </c>
      <c r="B1685">
        <v>33034105</v>
      </c>
      <c r="C1685">
        <v>33038317</v>
      </c>
      <c r="D1685">
        <v>32520163</v>
      </c>
      <c r="E1685">
        <v>1</v>
      </c>
      <c r="F1685">
        <v>1</v>
      </c>
      <c r="G1685">
        <v>19</v>
      </c>
      <c r="H1685">
        <v>3</v>
      </c>
      <c r="I1685" t="s">
        <v>25</v>
      </c>
      <c r="J1685" t="s">
        <v>27</v>
      </c>
      <c r="K1685" t="s">
        <v>26</v>
      </c>
      <c r="L1685">
        <v>1348</v>
      </c>
      <c r="N1685">
        <v>1009</v>
      </c>
      <c r="O1685" t="s">
        <v>19</v>
      </c>
      <c r="P1685" t="s">
        <v>19</v>
      </c>
      <c r="Q1685">
        <v>1000</v>
      </c>
      <c r="W1685">
        <v>0</v>
      </c>
      <c r="X1685">
        <v>-1467733540</v>
      </c>
      <c r="Y1685">
        <v>-1</v>
      </c>
      <c r="AA1685">
        <v>53410.15</v>
      </c>
      <c r="AB1685">
        <v>0</v>
      </c>
      <c r="AC1685">
        <v>0</v>
      </c>
      <c r="AD1685">
        <v>0</v>
      </c>
      <c r="AE1685">
        <v>53410.15</v>
      </c>
      <c r="AF1685">
        <v>0</v>
      </c>
      <c r="AG1685">
        <v>0</v>
      </c>
      <c r="AH1685">
        <v>0</v>
      </c>
      <c r="AI1685">
        <v>1</v>
      </c>
      <c r="AJ1685">
        <v>1</v>
      </c>
      <c r="AK1685">
        <v>1</v>
      </c>
      <c r="AL1685">
        <v>1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 t="s">
        <v>3</v>
      </c>
      <c r="AT1685">
        <v>-1</v>
      </c>
      <c r="AU1685" t="s">
        <v>3</v>
      </c>
      <c r="AV1685">
        <v>0</v>
      </c>
      <c r="AW1685">
        <v>1</v>
      </c>
      <c r="AX1685">
        <v>-1</v>
      </c>
      <c r="AY1685">
        <v>0</v>
      </c>
      <c r="AZ1685">
        <v>0</v>
      </c>
      <c r="BA1685" t="s">
        <v>3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CX1685">
        <f>Y1685*Source!I635</f>
        <v>-2.427E-2</v>
      </c>
      <c r="CY1685">
        <f>AA1685</f>
        <v>53410.15</v>
      </c>
      <c r="CZ1685">
        <f>AE1685</f>
        <v>53410.15</v>
      </c>
      <c r="DA1685">
        <f>AI1685</f>
        <v>1</v>
      </c>
      <c r="DB1685">
        <v>0</v>
      </c>
    </row>
    <row r="1686" spans="1:106" x14ac:dyDescent="0.2">
      <c r="A1686">
        <f>ROW(Source!A637)</f>
        <v>637</v>
      </c>
      <c r="B1686">
        <v>33034105</v>
      </c>
      <c r="C1686">
        <v>33038328</v>
      </c>
      <c r="D1686">
        <v>32505425</v>
      </c>
      <c r="E1686">
        <v>19</v>
      </c>
      <c r="F1686">
        <v>1</v>
      </c>
      <c r="G1686">
        <v>19</v>
      </c>
      <c r="H1686">
        <v>1</v>
      </c>
      <c r="I1686" t="s">
        <v>795</v>
      </c>
      <c r="J1686" t="s">
        <v>3</v>
      </c>
      <c r="K1686" t="s">
        <v>796</v>
      </c>
      <c r="L1686">
        <v>1191</v>
      </c>
      <c r="N1686">
        <v>1013</v>
      </c>
      <c r="O1686" t="s">
        <v>797</v>
      </c>
      <c r="P1686" t="s">
        <v>797</v>
      </c>
      <c r="Q1686">
        <v>1</v>
      </c>
      <c r="W1686">
        <v>0</v>
      </c>
      <c r="X1686">
        <v>476480486</v>
      </c>
      <c r="Y1686">
        <v>453.1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1</v>
      </c>
      <c r="AJ1686">
        <v>1</v>
      </c>
      <c r="AK1686">
        <v>1</v>
      </c>
      <c r="AL1686">
        <v>1</v>
      </c>
      <c r="AN1686">
        <v>0</v>
      </c>
      <c r="AO1686">
        <v>1</v>
      </c>
      <c r="AP1686">
        <v>0</v>
      </c>
      <c r="AQ1686">
        <v>0</v>
      </c>
      <c r="AR1686">
        <v>0</v>
      </c>
      <c r="AS1686" t="s">
        <v>3</v>
      </c>
      <c r="AT1686">
        <v>453.1</v>
      </c>
      <c r="AU1686" t="s">
        <v>3</v>
      </c>
      <c r="AV1686">
        <v>1</v>
      </c>
      <c r="AW1686">
        <v>2</v>
      </c>
      <c r="AX1686">
        <v>33038344</v>
      </c>
      <c r="AY1686">
        <v>1</v>
      </c>
      <c r="AZ1686">
        <v>0</v>
      </c>
      <c r="BA1686">
        <v>1601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CX1686">
        <f>Y1686*Source!I637</f>
        <v>1.4997610000000001</v>
      </c>
      <c r="CY1686">
        <f>AD1686</f>
        <v>0</v>
      </c>
      <c r="CZ1686">
        <f>AH1686</f>
        <v>0</v>
      </c>
      <c r="DA1686">
        <f>AL1686</f>
        <v>1</v>
      </c>
      <c r="DB1686">
        <v>0</v>
      </c>
    </row>
    <row r="1687" spans="1:106" x14ac:dyDescent="0.2">
      <c r="A1687">
        <f>ROW(Source!A637)</f>
        <v>637</v>
      </c>
      <c r="B1687">
        <v>33034105</v>
      </c>
      <c r="C1687">
        <v>33038328</v>
      </c>
      <c r="D1687">
        <v>32517073</v>
      </c>
      <c r="E1687">
        <v>1</v>
      </c>
      <c r="F1687">
        <v>1</v>
      </c>
      <c r="G1687">
        <v>19</v>
      </c>
      <c r="H1687">
        <v>2</v>
      </c>
      <c r="I1687" t="s">
        <v>805</v>
      </c>
      <c r="J1687" t="s">
        <v>806</v>
      </c>
      <c r="K1687" t="s">
        <v>807</v>
      </c>
      <c r="L1687">
        <v>1368</v>
      </c>
      <c r="N1687">
        <v>1011</v>
      </c>
      <c r="O1687" t="s">
        <v>801</v>
      </c>
      <c r="P1687" t="s">
        <v>801</v>
      </c>
      <c r="Q1687">
        <v>1</v>
      </c>
      <c r="W1687">
        <v>0</v>
      </c>
      <c r="X1687">
        <v>-865246060</v>
      </c>
      <c r="Y1687">
        <v>1.38</v>
      </c>
      <c r="AA1687">
        <v>0</v>
      </c>
      <c r="AB1687">
        <v>3.37</v>
      </c>
      <c r="AC1687">
        <v>0.85</v>
      </c>
      <c r="AD1687">
        <v>0</v>
      </c>
      <c r="AE1687">
        <v>0</v>
      </c>
      <c r="AF1687">
        <v>3.37</v>
      </c>
      <c r="AG1687">
        <v>0.85</v>
      </c>
      <c r="AH1687">
        <v>0</v>
      </c>
      <c r="AI1687">
        <v>1</v>
      </c>
      <c r="AJ1687">
        <v>1</v>
      </c>
      <c r="AK1687">
        <v>1</v>
      </c>
      <c r="AL1687">
        <v>1</v>
      </c>
      <c r="AN1687">
        <v>0</v>
      </c>
      <c r="AO1687">
        <v>1</v>
      </c>
      <c r="AP1687">
        <v>0</v>
      </c>
      <c r="AQ1687">
        <v>0</v>
      </c>
      <c r="AR1687">
        <v>0</v>
      </c>
      <c r="AS1687" t="s">
        <v>3</v>
      </c>
      <c r="AT1687">
        <v>1.38</v>
      </c>
      <c r="AU1687" t="s">
        <v>3</v>
      </c>
      <c r="AV1687">
        <v>0</v>
      </c>
      <c r="AW1687">
        <v>2</v>
      </c>
      <c r="AX1687">
        <v>33038345</v>
      </c>
      <c r="AY1687">
        <v>1</v>
      </c>
      <c r="AZ1687">
        <v>0</v>
      </c>
      <c r="BA1687">
        <v>1602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CX1687">
        <f>Y1687*Source!I637</f>
        <v>4.5677999999999995E-3</v>
      </c>
      <c r="CY1687">
        <f>AB1687</f>
        <v>3.37</v>
      </c>
      <c r="CZ1687">
        <f>AF1687</f>
        <v>3.37</v>
      </c>
      <c r="DA1687">
        <f>AJ1687</f>
        <v>1</v>
      </c>
      <c r="DB1687">
        <v>0</v>
      </c>
    </row>
    <row r="1688" spans="1:106" x14ac:dyDescent="0.2">
      <c r="A1688">
        <f>ROW(Source!A637)</f>
        <v>637</v>
      </c>
      <c r="B1688">
        <v>33034105</v>
      </c>
      <c r="C1688">
        <v>33038328</v>
      </c>
      <c r="D1688">
        <v>32516433</v>
      </c>
      <c r="E1688">
        <v>1</v>
      </c>
      <c r="F1688">
        <v>1</v>
      </c>
      <c r="G1688">
        <v>19</v>
      </c>
      <c r="H1688">
        <v>2</v>
      </c>
      <c r="I1688" t="s">
        <v>808</v>
      </c>
      <c r="J1688" t="s">
        <v>809</v>
      </c>
      <c r="K1688" t="s">
        <v>810</v>
      </c>
      <c r="L1688">
        <v>1368</v>
      </c>
      <c r="N1688">
        <v>1011</v>
      </c>
      <c r="O1688" t="s">
        <v>801</v>
      </c>
      <c r="P1688" t="s">
        <v>801</v>
      </c>
      <c r="Q1688">
        <v>1</v>
      </c>
      <c r="W1688">
        <v>0</v>
      </c>
      <c r="X1688">
        <v>1483315828</v>
      </c>
      <c r="Y1688">
        <v>0.31</v>
      </c>
      <c r="AA1688">
        <v>0</v>
      </c>
      <c r="AB1688">
        <v>566.44000000000005</v>
      </c>
      <c r="AC1688">
        <v>281.27999999999997</v>
      </c>
      <c r="AD1688">
        <v>0</v>
      </c>
      <c r="AE1688">
        <v>0</v>
      </c>
      <c r="AF1688">
        <v>566.44000000000005</v>
      </c>
      <c r="AG1688">
        <v>281.27999999999997</v>
      </c>
      <c r="AH1688">
        <v>0</v>
      </c>
      <c r="AI1688">
        <v>1</v>
      </c>
      <c r="AJ1688">
        <v>1</v>
      </c>
      <c r="AK1688">
        <v>1</v>
      </c>
      <c r="AL1688">
        <v>1</v>
      </c>
      <c r="AN1688">
        <v>0</v>
      </c>
      <c r="AO1688">
        <v>1</v>
      </c>
      <c r="AP1688">
        <v>0</v>
      </c>
      <c r="AQ1688">
        <v>0</v>
      </c>
      <c r="AR1688">
        <v>0</v>
      </c>
      <c r="AS1688" t="s">
        <v>3</v>
      </c>
      <c r="AT1688">
        <v>0.31</v>
      </c>
      <c r="AU1688" t="s">
        <v>3</v>
      </c>
      <c r="AV1688">
        <v>0</v>
      </c>
      <c r="AW1688">
        <v>2</v>
      </c>
      <c r="AX1688">
        <v>33038346</v>
      </c>
      <c r="AY1688">
        <v>1</v>
      </c>
      <c r="AZ1688">
        <v>0</v>
      </c>
      <c r="BA1688">
        <v>1603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CX1688">
        <f>Y1688*Source!I637</f>
        <v>1.0261000000000001E-3</v>
      </c>
      <c r="CY1688">
        <f>AB1688</f>
        <v>566.44000000000005</v>
      </c>
      <c r="CZ1688">
        <f>AF1688</f>
        <v>566.44000000000005</v>
      </c>
      <c r="DA1688">
        <f>AJ1688</f>
        <v>1</v>
      </c>
      <c r="DB1688">
        <v>0</v>
      </c>
    </row>
    <row r="1689" spans="1:106" x14ac:dyDescent="0.2">
      <c r="A1689">
        <f>ROW(Source!A637)</f>
        <v>637</v>
      </c>
      <c r="B1689">
        <v>33034105</v>
      </c>
      <c r="C1689">
        <v>33038328</v>
      </c>
      <c r="D1689">
        <v>32516599</v>
      </c>
      <c r="E1689">
        <v>1</v>
      </c>
      <c r="F1689">
        <v>1</v>
      </c>
      <c r="G1689">
        <v>19</v>
      </c>
      <c r="H1689">
        <v>2</v>
      </c>
      <c r="I1689" t="s">
        <v>811</v>
      </c>
      <c r="J1689" t="s">
        <v>812</v>
      </c>
      <c r="K1689" t="s">
        <v>813</v>
      </c>
      <c r="L1689">
        <v>1368</v>
      </c>
      <c r="N1689">
        <v>1011</v>
      </c>
      <c r="O1689" t="s">
        <v>801</v>
      </c>
      <c r="P1689" t="s">
        <v>801</v>
      </c>
      <c r="Q1689">
        <v>1</v>
      </c>
      <c r="W1689">
        <v>0</v>
      </c>
      <c r="X1689">
        <v>47389749</v>
      </c>
      <c r="Y1689">
        <v>26.25</v>
      </c>
      <c r="AA1689">
        <v>0</v>
      </c>
      <c r="AB1689">
        <v>9.7100000000000009</v>
      </c>
      <c r="AC1689">
        <v>2.25</v>
      </c>
      <c r="AD1689">
        <v>0</v>
      </c>
      <c r="AE1689">
        <v>0</v>
      </c>
      <c r="AF1689">
        <v>9.7100000000000009</v>
      </c>
      <c r="AG1689">
        <v>2.25</v>
      </c>
      <c r="AH1689">
        <v>0</v>
      </c>
      <c r="AI1689">
        <v>1</v>
      </c>
      <c r="AJ1689">
        <v>1</v>
      </c>
      <c r="AK1689">
        <v>1</v>
      </c>
      <c r="AL1689">
        <v>1</v>
      </c>
      <c r="AN1689">
        <v>0</v>
      </c>
      <c r="AO1689">
        <v>1</v>
      </c>
      <c r="AP1689">
        <v>0</v>
      </c>
      <c r="AQ1689">
        <v>0</v>
      </c>
      <c r="AR1689">
        <v>0</v>
      </c>
      <c r="AS1689" t="s">
        <v>3</v>
      </c>
      <c r="AT1689">
        <v>26.25</v>
      </c>
      <c r="AU1689" t="s">
        <v>3</v>
      </c>
      <c r="AV1689">
        <v>0</v>
      </c>
      <c r="AW1689">
        <v>2</v>
      </c>
      <c r="AX1689">
        <v>33038347</v>
      </c>
      <c r="AY1689">
        <v>1</v>
      </c>
      <c r="AZ1689">
        <v>0</v>
      </c>
      <c r="BA1689">
        <v>1604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CX1689">
        <f>Y1689*Source!I637</f>
        <v>8.6887500000000006E-2</v>
      </c>
      <c r="CY1689">
        <f>AB1689</f>
        <v>9.7100000000000009</v>
      </c>
      <c r="CZ1689">
        <f>AF1689</f>
        <v>9.7100000000000009</v>
      </c>
      <c r="DA1689">
        <f>AJ1689</f>
        <v>1</v>
      </c>
      <c r="DB1689">
        <v>0</v>
      </c>
    </row>
    <row r="1690" spans="1:106" x14ac:dyDescent="0.2">
      <c r="A1690">
        <f>ROW(Source!A637)</f>
        <v>637</v>
      </c>
      <c r="B1690">
        <v>33034105</v>
      </c>
      <c r="C1690">
        <v>33038328</v>
      </c>
      <c r="D1690">
        <v>32517836</v>
      </c>
      <c r="E1690">
        <v>1</v>
      </c>
      <c r="F1690">
        <v>1</v>
      </c>
      <c r="G1690">
        <v>19</v>
      </c>
      <c r="H1690">
        <v>3</v>
      </c>
      <c r="I1690" t="s">
        <v>814</v>
      </c>
      <c r="J1690" t="s">
        <v>815</v>
      </c>
      <c r="K1690" t="s">
        <v>816</v>
      </c>
      <c r="L1690">
        <v>1348</v>
      </c>
      <c r="N1690">
        <v>1009</v>
      </c>
      <c r="O1690" t="s">
        <v>19</v>
      </c>
      <c r="P1690" t="s">
        <v>19</v>
      </c>
      <c r="Q1690">
        <v>1000</v>
      </c>
      <c r="W1690">
        <v>0</v>
      </c>
      <c r="X1690">
        <v>1571432467</v>
      </c>
      <c r="Y1690">
        <v>0.04</v>
      </c>
      <c r="AA1690">
        <v>31493.279999999999</v>
      </c>
      <c r="AB1690">
        <v>0</v>
      </c>
      <c r="AC1690">
        <v>0</v>
      </c>
      <c r="AD1690">
        <v>0</v>
      </c>
      <c r="AE1690">
        <v>31493.279999999999</v>
      </c>
      <c r="AF1690">
        <v>0</v>
      </c>
      <c r="AG1690">
        <v>0</v>
      </c>
      <c r="AH1690">
        <v>0</v>
      </c>
      <c r="AI1690">
        <v>1</v>
      </c>
      <c r="AJ1690">
        <v>1</v>
      </c>
      <c r="AK1690">
        <v>1</v>
      </c>
      <c r="AL1690">
        <v>1</v>
      </c>
      <c r="AN1690">
        <v>0</v>
      </c>
      <c r="AO1690">
        <v>1</v>
      </c>
      <c r="AP1690">
        <v>0</v>
      </c>
      <c r="AQ1690">
        <v>0</v>
      </c>
      <c r="AR1690">
        <v>0</v>
      </c>
      <c r="AS1690" t="s">
        <v>3</v>
      </c>
      <c r="AT1690">
        <v>0.04</v>
      </c>
      <c r="AU1690" t="s">
        <v>3</v>
      </c>
      <c r="AV1690">
        <v>0</v>
      </c>
      <c r="AW1690">
        <v>2</v>
      </c>
      <c r="AX1690">
        <v>33038348</v>
      </c>
      <c r="AY1690">
        <v>1</v>
      </c>
      <c r="AZ1690">
        <v>0</v>
      </c>
      <c r="BA1690">
        <v>1605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CX1690">
        <f>Y1690*Source!I637</f>
        <v>1.3239999999999999E-4</v>
      </c>
      <c r="CY1690">
        <f t="shared" ref="CY1690:CY1700" si="252">AA1690</f>
        <v>31493.279999999999</v>
      </c>
      <c r="CZ1690">
        <f t="shared" ref="CZ1690:CZ1700" si="253">AE1690</f>
        <v>31493.279999999999</v>
      </c>
      <c r="DA1690">
        <f t="shared" ref="DA1690:DA1700" si="254">AI1690</f>
        <v>1</v>
      </c>
      <c r="DB1690">
        <v>0</v>
      </c>
    </row>
    <row r="1691" spans="1:106" x14ac:dyDescent="0.2">
      <c r="A1691">
        <f>ROW(Source!A637)</f>
        <v>637</v>
      </c>
      <c r="B1691">
        <v>33034105</v>
      </c>
      <c r="C1691">
        <v>33038328</v>
      </c>
      <c r="D1691">
        <v>32518156</v>
      </c>
      <c r="E1691">
        <v>1</v>
      </c>
      <c r="F1691">
        <v>1</v>
      </c>
      <c r="G1691">
        <v>19</v>
      </c>
      <c r="H1691">
        <v>3</v>
      </c>
      <c r="I1691" t="s">
        <v>817</v>
      </c>
      <c r="J1691" t="s">
        <v>818</v>
      </c>
      <c r="K1691" t="s">
        <v>819</v>
      </c>
      <c r="L1691">
        <v>1348</v>
      </c>
      <c r="N1691">
        <v>1009</v>
      </c>
      <c r="O1691" t="s">
        <v>19</v>
      </c>
      <c r="P1691" t="s">
        <v>19</v>
      </c>
      <c r="Q1691">
        <v>1000</v>
      </c>
      <c r="W1691">
        <v>0</v>
      </c>
      <c r="X1691">
        <v>1574046373</v>
      </c>
      <c r="Y1691">
        <v>3.6999999999999998E-2</v>
      </c>
      <c r="AA1691">
        <v>45454.3</v>
      </c>
      <c r="AB1691">
        <v>0</v>
      </c>
      <c r="AC1691">
        <v>0</v>
      </c>
      <c r="AD1691">
        <v>0</v>
      </c>
      <c r="AE1691">
        <v>45454.3</v>
      </c>
      <c r="AF1691">
        <v>0</v>
      </c>
      <c r="AG1691">
        <v>0</v>
      </c>
      <c r="AH1691">
        <v>0</v>
      </c>
      <c r="AI1691">
        <v>1</v>
      </c>
      <c r="AJ1691">
        <v>1</v>
      </c>
      <c r="AK1691">
        <v>1</v>
      </c>
      <c r="AL1691">
        <v>1</v>
      </c>
      <c r="AN1691">
        <v>0</v>
      </c>
      <c r="AO1691">
        <v>1</v>
      </c>
      <c r="AP1691">
        <v>0</v>
      </c>
      <c r="AQ1691">
        <v>0</v>
      </c>
      <c r="AR1691">
        <v>0</v>
      </c>
      <c r="AS1691" t="s">
        <v>3</v>
      </c>
      <c r="AT1691">
        <v>3.6999999999999998E-2</v>
      </c>
      <c r="AU1691" t="s">
        <v>3</v>
      </c>
      <c r="AV1691">
        <v>0</v>
      </c>
      <c r="AW1691">
        <v>2</v>
      </c>
      <c r="AX1691">
        <v>33038349</v>
      </c>
      <c r="AY1691">
        <v>1</v>
      </c>
      <c r="AZ1691">
        <v>0</v>
      </c>
      <c r="BA1691">
        <v>1606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CX1691">
        <f>Y1691*Source!I637</f>
        <v>1.2246999999999998E-4</v>
      </c>
      <c r="CY1691">
        <f t="shared" si="252"/>
        <v>45454.3</v>
      </c>
      <c r="CZ1691">
        <f t="shared" si="253"/>
        <v>45454.3</v>
      </c>
      <c r="DA1691">
        <f t="shared" si="254"/>
        <v>1</v>
      </c>
      <c r="DB1691">
        <v>0</v>
      </c>
    </row>
    <row r="1692" spans="1:106" x14ac:dyDescent="0.2">
      <c r="A1692">
        <f>ROW(Source!A637)</f>
        <v>637</v>
      </c>
      <c r="B1692">
        <v>33034105</v>
      </c>
      <c r="C1692">
        <v>33038328</v>
      </c>
      <c r="D1692">
        <v>32518894</v>
      </c>
      <c r="E1692">
        <v>1</v>
      </c>
      <c r="F1692">
        <v>1</v>
      </c>
      <c r="G1692">
        <v>19</v>
      </c>
      <c r="H1692">
        <v>3</v>
      </c>
      <c r="I1692" t="s">
        <v>820</v>
      </c>
      <c r="J1692" t="s">
        <v>821</v>
      </c>
      <c r="K1692" t="s">
        <v>822</v>
      </c>
      <c r="L1692">
        <v>1327</v>
      </c>
      <c r="N1692">
        <v>1005</v>
      </c>
      <c r="O1692" t="s">
        <v>823</v>
      </c>
      <c r="P1692" t="s">
        <v>823</v>
      </c>
      <c r="Q1692">
        <v>1</v>
      </c>
      <c r="W1692">
        <v>0</v>
      </c>
      <c r="X1692">
        <v>-1132375348</v>
      </c>
      <c r="Y1692">
        <v>5.6</v>
      </c>
      <c r="AA1692">
        <v>63.78</v>
      </c>
      <c r="AB1692">
        <v>0</v>
      </c>
      <c r="AC1692">
        <v>0</v>
      </c>
      <c r="AD1692">
        <v>0</v>
      </c>
      <c r="AE1692">
        <v>63.78</v>
      </c>
      <c r="AF1692">
        <v>0</v>
      </c>
      <c r="AG1692">
        <v>0</v>
      </c>
      <c r="AH1692">
        <v>0</v>
      </c>
      <c r="AI1692">
        <v>1</v>
      </c>
      <c r="AJ1692">
        <v>1</v>
      </c>
      <c r="AK1692">
        <v>1</v>
      </c>
      <c r="AL1692">
        <v>1</v>
      </c>
      <c r="AN1692">
        <v>0</v>
      </c>
      <c r="AO1692">
        <v>1</v>
      </c>
      <c r="AP1692">
        <v>0</v>
      </c>
      <c r="AQ1692">
        <v>0</v>
      </c>
      <c r="AR1692">
        <v>0</v>
      </c>
      <c r="AS1692" t="s">
        <v>3</v>
      </c>
      <c r="AT1692">
        <v>5.6</v>
      </c>
      <c r="AU1692" t="s">
        <v>3</v>
      </c>
      <c r="AV1692">
        <v>0</v>
      </c>
      <c r="AW1692">
        <v>2</v>
      </c>
      <c r="AX1692">
        <v>33038351</v>
      </c>
      <c r="AY1692">
        <v>1</v>
      </c>
      <c r="AZ1692">
        <v>0</v>
      </c>
      <c r="BA1692">
        <v>1607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CX1692">
        <f>Y1692*Source!I637</f>
        <v>1.8536E-2</v>
      </c>
      <c r="CY1692">
        <f t="shared" si="252"/>
        <v>63.78</v>
      </c>
      <c r="CZ1692">
        <f t="shared" si="253"/>
        <v>63.78</v>
      </c>
      <c r="DA1692">
        <f t="shared" si="254"/>
        <v>1</v>
      </c>
      <c r="DB1692">
        <v>0</v>
      </c>
    </row>
    <row r="1693" spans="1:106" x14ac:dyDescent="0.2">
      <c r="A1693">
        <f>ROW(Source!A637)</f>
        <v>637</v>
      </c>
      <c r="B1693">
        <v>33034105</v>
      </c>
      <c r="C1693">
        <v>33038328</v>
      </c>
      <c r="D1693">
        <v>32517311</v>
      </c>
      <c r="E1693">
        <v>1</v>
      </c>
      <c r="F1693">
        <v>1</v>
      </c>
      <c r="G1693">
        <v>19</v>
      </c>
      <c r="H1693">
        <v>3</v>
      </c>
      <c r="I1693" t="s">
        <v>824</v>
      </c>
      <c r="J1693" t="s">
        <v>825</v>
      </c>
      <c r="K1693" t="s">
        <v>826</v>
      </c>
      <c r="L1693">
        <v>1348</v>
      </c>
      <c r="N1693">
        <v>1009</v>
      </c>
      <c r="O1693" t="s">
        <v>19</v>
      </c>
      <c r="P1693" t="s">
        <v>19</v>
      </c>
      <c r="Q1693">
        <v>1000</v>
      </c>
      <c r="W1693">
        <v>0</v>
      </c>
      <c r="X1693">
        <v>1471527661</v>
      </c>
      <c r="Y1693">
        <v>0.05</v>
      </c>
      <c r="AA1693">
        <v>4752.91</v>
      </c>
      <c r="AB1693">
        <v>0</v>
      </c>
      <c r="AC1693">
        <v>0</v>
      </c>
      <c r="AD1693">
        <v>0</v>
      </c>
      <c r="AE1693">
        <v>4752.91</v>
      </c>
      <c r="AF1693">
        <v>0</v>
      </c>
      <c r="AG1693">
        <v>0</v>
      </c>
      <c r="AH1693">
        <v>0</v>
      </c>
      <c r="AI1693">
        <v>1</v>
      </c>
      <c r="AJ1693">
        <v>1</v>
      </c>
      <c r="AK1693">
        <v>1</v>
      </c>
      <c r="AL1693">
        <v>1</v>
      </c>
      <c r="AN1693">
        <v>0</v>
      </c>
      <c r="AO1693">
        <v>1</v>
      </c>
      <c r="AP1693">
        <v>0</v>
      </c>
      <c r="AQ1693">
        <v>0</v>
      </c>
      <c r="AR1693">
        <v>0</v>
      </c>
      <c r="AS1693" t="s">
        <v>3</v>
      </c>
      <c r="AT1693">
        <v>0.05</v>
      </c>
      <c r="AU1693" t="s">
        <v>3</v>
      </c>
      <c r="AV1693">
        <v>0</v>
      </c>
      <c r="AW1693">
        <v>2</v>
      </c>
      <c r="AX1693">
        <v>33038350</v>
      </c>
      <c r="AY1693">
        <v>1</v>
      </c>
      <c r="AZ1693">
        <v>0</v>
      </c>
      <c r="BA1693">
        <v>1608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CX1693">
        <f>Y1693*Source!I637</f>
        <v>1.6550000000000001E-4</v>
      </c>
      <c r="CY1693">
        <f t="shared" si="252"/>
        <v>4752.91</v>
      </c>
      <c r="CZ1693">
        <f t="shared" si="253"/>
        <v>4752.91</v>
      </c>
      <c r="DA1693">
        <f t="shared" si="254"/>
        <v>1</v>
      </c>
      <c r="DB1693">
        <v>0</v>
      </c>
    </row>
    <row r="1694" spans="1:106" x14ac:dyDescent="0.2">
      <c r="A1694">
        <f>ROW(Source!A637)</f>
        <v>637</v>
      </c>
      <c r="B1694">
        <v>33034105</v>
      </c>
      <c r="C1694">
        <v>33038328</v>
      </c>
      <c r="D1694">
        <v>32519061</v>
      </c>
      <c r="E1694">
        <v>1</v>
      </c>
      <c r="F1694">
        <v>1</v>
      </c>
      <c r="G1694">
        <v>19</v>
      </c>
      <c r="H1694">
        <v>3</v>
      </c>
      <c r="I1694" t="s">
        <v>827</v>
      </c>
      <c r="J1694" t="s">
        <v>828</v>
      </c>
      <c r="K1694" t="s">
        <v>829</v>
      </c>
      <c r="L1694">
        <v>1339</v>
      </c>
      <c r="N1694">
        <v>1007</v>
      </c>
      <c r="O1694" t="s">
        <v>830</v>
      </c>
      <c r="P1694" t="s">
        <v>830</v>
      </c>
      <c r="Q1694">
        <v>1</v>
      </c>
      <c r="W1694">
        <v>0</v>
      </c>
      <c r="X1694">
        <v>1653821073</v>
      </c>
      <c r="Y1694">
        <v>1.75</v>
      </c>
      <c r="AA1694">
        <v>29.98</v>
      </c>
      <c r="AB1694">
        <v>0</v>
      </c>
      <c r="AC1694">
        <v>0</v>
      </c>
      <c r="AD1694">
        <v>0</v>
      </c>
      <c r="AE1694">
        <v>29.98</v>
      </c>
      <c r="AF1694">
        <v>0</v>
      </c>
      <c r="AG1694">
        <v>0</v>
      </c>
      <c r="AH1694">
        <v>0</v>
      </c>
      <c r="AI1694">
        <v>1</v>
      </c>
      <c r="AJ1694">
        <v>1</v>
      </c>
      <c r="AK1694">
        <v>1</v>
      </c>
      <c r="AL1694">
        <v>1</v>
      </c>
      <c r="AN1694">
        <v>0</v>
      </c>
      <c r="AO1694">
        <v>1</v>
      </c>
      <c r="AP1694">
        <v>0</v>
      </c>
      <c r="AQ1694">
        <v>0</v>
      </c>
      <c r="AR1694">
        <v>0</v>
      </c>
      <c r="AS1694" t="s">
        <v>3</v>
      </c>
      <c r="AT1694">
        <v>1.75</v>
      </c>
      <c r="AU1694" t="s">
        <v>3</v>
      </c>
      <c r="AV1694">
        <v>0</v>
      </c>
      <c r="AW1694">
        <v>2</v>
      </c>
      <c r="AX1694">
        <v>33038352</v>
      </c>
      <c r="AY1694">
        <v>1</v>
      </c>
      <c r="AZ1694">
        <v>0</v>
      </c>
      <c r="BA1694">
        <v>1609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CX1694">
        <f>Y1694*Source!I637</f>
        <v>5.7924999999999999E-3</v>
      </c>
      <c r="CY1694">
        <f t="shared" si="252"/>
        <v>29.98</v>
      </c>
      <c r="CZ1694">
        <f t="shared" si="253"/>
        <v>29.98</v>
      </c>
      <c r="DA1694">
        <f t="shared" si="254"/>
        <v>1</v>
      </c>
      <c r="DB1694">
        <v>0</v>
      </c>
    </row>
    <row r="1695" spans="1:106" x14ac:dyDescent="0.2">
      <c r="A1695">
        <f>ROW(Source!A637)</f>
        <v>637</v>
      </c>
      <c r="B1695">
        <v>33034105</v>
      </c>
      <c r="C1695">
        <v>33038328</v>
      </c>
      <c r="D1695">
        <v>32517740</v>
      </c>
      <c r="E1695">
        <v>1</v>
      </c>
      <c r="F1695">
        <v>1</v>
      </c>
      <c r="G1695">
        <v>19</v>
      </c>
      <c r="H1695">
        <v>3</v>
      </c>
      <c r="I1695" t="s">
        <v>831</v>
      </c>
      <c r="J1695" t="s">
        <v>832</v>
      </c>
      <c r="K1695" t="s">
        <v>833</v>
      </c>
      <c r="L1695">
        <v>1339</v>
      </c>
      <c r="N1695">
        <v>1007</v>
      </c>
      <c r="O1695" t="s">
        <v>830</v>
      </c>
      <c r="P1695" t="s">
        <v>830</v>
      </c>
      <c r="Q1695">
        <v>1</v>
      </c>
      <c r="W1695">
        <v>0</v>
      </c>
      <c r="X1695">
        <v>-86784973</v>
      </c>
      <c r="Y1695">
        <v>0.08</v>
      </c>
      <c r="AA1695">
        <v>4993.7</v>
      </c>
      <c r="AB1695">
        <v>0</v>
      </c>
      <c r="AC1695">
        <v>0</v>
      </c>
      <c r="AD1695">
        <v>0</v>
      </c>
      <c r="AE1695">
        <v>4993.7</v>
      </c>
      <c r="AF1695">
        <v>0</v>
      </c>
      <c r="AG1695">
        <v>0</v>
      </c>
      <c r="AH1695">
        <v>0</v>
      </c>
      <c r="AI1695">
        <v>1</v>
      </c>
      <c r="AJ1695">
        <v>1</v>
      </c>
      <c r="AK1695">
        <v>1</v>
      </c>
      <c r="AL1695">
        <v>1</v>
      </c>
      <c r="AN1695">
        <v>0</v>
      </c>
      <c r="AO1695">
        <v>1</v>
      </c>
      <c r="AP1695">
        <v>0</v>
      </c>
      <c r="AQ1695">
        <v>0</v>
      </c>
      <c r="AR1695">
        <v>0</v>
      </c>
      <c r="AS1695" t="s">
        <v>3</v>
      </c>
      <c r="AT1695">
        <v>0.08</v>
      </c>
      <c r="AU1695" t="s">
        <v>3</v>
      </c>
      <c r="AV1695">
        <v>0</v>
      </c>
      <c r="AW1695">
        <v>2</v>
      </c>
      <c r="AX1695">
        <v>33038353</v>
      </c>
      <c r="AY1695">
        <v>1</v>
      </c>
      <c r="AZ1695">
        <v>0</v>
      </c>
      <c r="BA1695">
        <v>1610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CX1695">
        <f>Y1695*Source!I637</f>
        <v>2.6479999999999999E-4</v>
      </c>
      <c r="CY1695">
        <f t="shared" si="252"/>
        <v>4993.7</v>
      </c>
      <c r="CZ1695">
        <f t="shared" si="253"/>
        <v>4993.7</v>
      </c>
      <c r="DA1695">
        <f t="shared" si="254"/>
        <v>1</v>
      </c>
      <c r="DB1695">
        <v>0</v>
      </c>
    </row>
    <row r="1696" spans="1:106" x14ac:dyDescent="0.2">
      <c r="A1696">
        <f>ROW(Source!A637)</f>
        <v>637</v>
      </c>
      <c r="B1696">
        <v>33034105</v>
      </c>
      <c r="C1696">
        <v>33038328</v>
      </c>
      <c r="D1696">
        <v>32517729</v>
      </c>
      <c r="E1696">
        <v>1</v>
      </c>
      <c r="F1696">
        <v>1</v>
      </c>
      <c r="G1696">
        <v>19</v>
      </c>
      <c r="H1696">
        <v>3</v>
      </c>
      <c r="I1696" t="s">
        <v>834</v>
      </c>
      <c r="J1696" t="s">
        <v>835</v>
      </c>
      <c r="K1696" t="s">
        <v>836</v>
      </c>
      <c r="L1696">
        <v>1339</v>
      </c>
      <c r="N1696">
        <v>1007</v>
      </c>
      <c r="O1696" t="s">
        <v>830</v>
      </c>
      <c r="P1696" t="s">
        <v>830</v>
      </c>
      <c r="Q1696">
        <v>1</v>
      </c>
      <c r="W1696">
        <v>0</v>
      </c>
      <c r="X1696">
        <v>-36459073</v>
      </c>
      <c r="Y1696">
        <v>0.69</v>
      </c>
      <c r="AA1696">
        <v>3762.19</v>
      </c>
      <c r="AB1696">
        <v>0</v>
      </c>
      <c r="AC1696">
        <v>0</v>
      </c>
      <c r="AD1696">
        <v>0</v>
      </c>
      <c r="AE1696">
        <v>3762.19</v>
      </c>
      <c r="AF1696">
        <v>0</v>
      </c>
      <c r="AG1696">
        <v>0</v>
      </c>
      <c r="AH1696">
        <v>0</v>
      </c>
      <c r="AI1696">
        <v>1</v>
      </c>
      <c r="AJ1696">
        <v>1</v>
      </c>
      <c r="AK1696">
        <v>1</v>
      </c>
      <c r="AL1696">
        <v>1</v>
      </c>
      <c r="AN1696">
        <v>0</v>
      </c>
      <c r="AO1696">
        <v>1</v>
      </c>
      <c r="AP1696">
        <v>0</v>
      </c>
      <c r="AQ1696">
        <v>0</v>
      </c>
      <c r="AR1696">
        <v>0</v>
      </c>
      <c r="AS1696" t="s">
        <v>3</v>
      </c>
      <c r="AT1696">
        <v>0.69</v>
      </c>
      <c r="AU1696" t="s">
        <v>3</v>
      </c>
      <c r="AV1696">
        <v>0</v>
      </c>
      <c r="AW1696">
        <v>2</v>
      </c>
      <c r="AX1696">
        <v>33038354</v>
      </c>
      <c r="AY1696">
        <v>1</v>
      </c>
      <c r="AZ1696">
        <v>0</v>
      </c>
      <c r="BA1696">
        <v>1611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CX1696">
        <f>Y1696*Source!I637</f>
        <v>2.2838999999999997E-3</v>
      </c>
      <c r="CY1696">
        <f t="shared" si="252"/>
        <v>3762.19</v>
      </c>
      <c r="CZ1696">
        <f t="shared" si="253"/>
        <v>3762.19</v>
      </c>
      <c r="DA1696">
        <f t="shared" si="254"/>
        <v>1</v>
      </c>
      <c r="DB1696">
        <v>0</v>
      </c>
    </row>
    <row r="1697" spans="1:106" x14ac:dyDescent="0.2">
      <c r="A1697">
        <f>ROW(Source!A637)</f>
        <v>637</v>
      </c>
      <c r="B1697">
        <v>33034105</v>
      </c>
      <c r="C1697">
        <v>33038328</v>
      </c>
      <c r="D1697">
        <v>32517783</v>
      </c>
      <c r="E1697">
        <v>1</v>
      </c>
      <c r="F1697">
        <v>1</v>
      </c>
      <c r="G1697">
        <v>19</v>
      </c>
      <c r="H1697">
        <v>3</v>
      </c>
      <c r="I1697" t="s">
        <v>837</v>
      </c>
      <c r="J1697" t="s">
        <v>838</v>
      </c>
      <c r="K1697" t="s">
        <v>839</v>
      </c>
      <c r="L1697">
        <v>1339</v>
      </c>
      <c r="N1697">
        <v>1007</v>
      </c>
      <c r="O1697" t="s">
        <v>830</v>
      </c>
      <c r="P1697" t="s">
        <v>830</v>
      </c>
      <c r="Q1697">
        <v>1</v>
      </c>
      <c r="W1697">
        <v>0</v>
      </c>
      <c r="X1697">
        <v>-1282603236</v>
      </c>
      <c r="Y1697">
        <v>0.2</v>
      </c>
      <c r="AA1697">
        <v>5631.96</v>
      </c>
      <c r="AB1697">
        <v>0</v>
      </c>
      <c r="AC1697">
        <v>0</v>
      </c>
      <c r="AD1697">
        <v>0</v>
      </c>
      <c r="AE1697">
        <v>5631.96</v>
      </c>
      <c r="AF1697">
        <v>0</v>
      </c>
      <c r="AG1697">
        <v>0</v>
      </c>
      <c r="AH1697">
        <v>0</v>
      </c>
      <c r="AI1697">
        <v>1</v>
      </c>
      <c r="AJ1697">
        <v>1</v>
      </c>
      <c r="AK1697">
        <v>1</v>
      </c>
      <c r="AL1697">
        <v>1</v>
      </c>
      <c r="AN1697">
        <v>0</v>
      </c>
      <c r="AO1697">
        <v>1</v>
      </c>
      <c r="AP1697">
        <v>0</v>
      </c>
      <c r="AQ1697">
        <v>0</v>
      </c>
      <c r="AR1697">
        <v>0</v>
      </c>
      <c r="AS1697" t="s">
        <v>3</v>
      </c>
      <c r="AT1697">
        <v>0.2</v>
      </c>
      <c r="AU1697" t="s">
        <v>3</v>
      </c>
      <c r="AV1697">
        <v>0</v>
      </c>
      <c r="AW1697">
        <v>2</v>
      </c>
      <c r="AX1697">
        <v>33038355</v>
      </c>
      <c r="AY1697">
        <v>1</v>
      </c>
      <c r="AZ1697">
        <v>0</v>
      </c>
      <c r="BA1697">
        <v>1612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CX1697">
        <f>Y1697*Source!I637</f>
        <v>6.6200000000000005E-4</v>
      </c>
      <c r="CY1697">
        <f t="shared" si="252"/>
        <v>5631.96</v>
      </c>
      <c r="CZ1697">
        <f t="shared" si="253"/>
        <v>5631.96</v>
      </c>
      <c r="DA1697">
        <f t="shared" si="254"/>
        <v>1</v>
      </c>
      <c r="DB1697">
        <v>0</v>
      </c>
    </row>
    <row r="1698" spans="1:106" x14ac:dyDescent="0.2">
      <c r="A1698">
        <f>ROW(Source!A637)</f>
        <v>637</v>
      </c>
      <c r="B1698">
        <v>33034105</v>
      </c>
      <c r="C1698">
        <v>33038328</v>
      </c>
      <c r="D1698">
        <v>32517784</v>
      </c>
      <c r="E1698">
        <v>1</v>
      </c>
      <c r="F1698">
        <v>1</v>
      </c>
      <c r="G1698">
        <v>19</v>
      </c>
      <c r="H1698">
        <v>3</v>
      </c>
      <c r="I1698" t="s">
        <v>840</v>
      </c>
      <c r="J1698" t="s">
        <v>841</v>
      </c>
      <c r="K1698" t="s">
        <v>842</v>
      </c>
      <c r="L1698">
        <v>1339</v>
      </c>
      <c r="N1698">
        <v>1007</v>
      </c>
      <c r="O1698" t="s">
        <v>830</v>
      </c>
      <c r="P1698" t="s">
        <v>830</v>
      </c>
      <c r="Q1698">
        <v>1</v>
      </c>
      <c r="W1698">
        <v>0</v>
      </c>
      <c r="X1698">
        <v>966492149</v>
      </c>
      <c r="Y1698">
        <v>0.69</v>
      </c>
      <c r="AA1698">
        <v>5631.96</v>
      </c>
      <c r="AB1698">
        <v>0</v>
      </c>
      <c r="AC1698">
        <v>0</v>
      </c>
      <c r="AD1698">
        <v>0</v>
      </c>
      <c r="AE1698">
        <v>5631.96</v>
      </c>
      <c r="AF1698">
        <v>0</v>
      </c>
      <c r="AG1698">
        <v>0</v>
      </c>
      <c r="AH1698">
        <v>0</v>
      </c>
      <c r="AI1698">
        <v>1</v>
      </c>
      <c r="AJ1698">
        <v>1</v>
      </c>
      <c r="AK1698">
        <v>1</v>
      </c>
      <c r="AL1698">
        <v>1</v>
      </c>
      <c r="AN1698">
        <v>0</v>
      </c>
      <c r="AO1698">
        <v>1</v>
      </c>
      <c r="AP1698">
        <v>0</v>
      </c>
      <c r="AQ1698">
        <v>0</v>
      </c>
      <c r="AR1698">
        <v>0</v>
      </c>
      <c r="AS1698" t="s">
        <v>3</v>
      </c>
      <c r="AT1698">
        <v>0.69</v>
      </c>
      <c r="AU1698" t="s">
        <v>3</v>
      </c>
      <c r="AV1698">
        <v>0</v>
      </c>
      <c r="AW1698">
        <v>2</v>
      </c>
      <c r="AX1698">
        <v>33038356</v>
      </c>
      <c r="AY1698">
        <v>1</v>
      </c>
      <c r="AZ1698">
        <v>0</v>
      </c>
      <c r="BA1698">
        <v>1613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CX1698">
        <f>Y1698*Source!I637</f>
        <v>2.2838999999999997E-3</v>
      </c>
      <c r="CY1698">
        <f t="shared" si="252"/>
        <v>5631.96</v>
      </c>
      <c r="CZ1698">
        <f t="shared" si="253"/>
        <v>5631.96</v>
      </c>
      <c r="DA1698">
        <f t="shared" si="254"/>
        <v>1</v>
      </c>
      <c r="DB1698">
        <v>0</v>
      </c>
    </row>
    <row r="1699" spans="1:106" x14ac:dyDescent="0.2">
      <c r="A1699">
        <f>ROW(Source!A637)</f>
        <v>637</v>
      </c>
      <c r="B1699">
        <v>33034105</v>
      </c>
      <c r="C1699">
        <v>33038328</v>
      </c>
      <c r="D1699">
        <v>32519911</v>
      </c>
      <c r="E1699">
        <v>1</v>
      </c>
      <c r="F1699">
        <v>1</v>
      </c>
      <c r="G1699">
        <v>19</v>
      </c>
      <c r="H1699">
        <v>3</v>
      </c>
      <c r="I1699" t="s">
        <v>843</v>
      </c>
      <c r="J1699" t="s">
        <v>844</v>
      </c>
      <c r="K1699" t="s">
        <v>845</v>
      </c>
      <c r="L1699">
        <v>1339</v>
      </c>
      <c r="N1699">
        <v>1007</v>
      </c>
      <c r="O1699" t="s">
        <v>830</v>
      </c>
      <c r="P1699" t="s">
        <v>830</v>
      </c>
      <c r="Q1699">
        <v>1</v>
      </c>
      <c r="W1699">
        <v>0</v>
      </c>
      <c r="X1699">
        <v>-1613524913</v>
      </c>
      <c r="Y1699">
        <v>102</v>
      </c>
      <c r="AA1699">
        <v>3195.93</v>
      </c>
      <c r="AB1699">
        <v>0</v>
      </c>
      <c r="AC1699">
        <v>0</v>
      </c>
      <c r="AD1699">
        <v>0</v>
      </c>
      <c r="AE1699">
        <v>3195.93</v>
      </c>
      <c r="AF1699">
        <v>0</v>
      </c>
      <c r="AG1699">
        <v>0</v>
      </c>
      <c r="AH1699">
        <v>0</v>
      </c>
      <c r="AI1699">
        <v>1</v>
      </c>
      <c r="AJ1699">
        <v>1</v>
      </c>
      <c r="AK1699">
        <v>1</v>
      </c>
      <c r="AL1699">
        <v>1</v>
      </c>
      <c r="AN1699">
        <v>0</v>
      </c>
      <c r="AO1699">
        <v>1</v>
      </c>
      <c r="AP1699">
        <v>0</v>
      </c>
      <c r="AQ1699">
        <v>0</v>
      </c>
      <c r="AR1699">
        <v>0</v>
      </c>
      <c r="AS1699" t="s">
        <v>3</v>
      </c>
      <c r="AT1699">
        <v>102</v>
      </c>
      <c r="AU1699" t="s">
        <v>3</v>
      </c>
      <c r="AV1699">
        <v>0</v>
      </c>
      <c r="AW1699">
        <v>2</v>
      </c>
      <c r="AX1699">
        <v>33038357</v>
      </c>
      <c r="AY1699">
        <v>1</v>
      </c>
      <c r="AZ1699">
        <v>0</v>
      </c>
      <c r="BA1699">
        <v>1614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CX1699">
        <f>Y1699*Source!I637</f>
        <v>0.33761999999999998</v>
      </c>
      <c r="CY1699">
        <f t="shared" si="252"/>
        <v>3195.93</v>
      </c>
      <c r="CZ1699">
        <f t="shared" si="253"/>
        <v>3195.93</v>
      </c>
      <c r="DA1699">
        <f t="shared" si="254"/>
        <v>1</v>
      </c>
      <c r="DB1699">
        <v>0</v>
      </c>
    </row>
    <row r="1700" spans="1:106" x14ac:dyDescent="0.2">
      <c r="A1700">
        <f>ROW(Source!A637)</f>
        <v>637</v>
      </c>
      <c r="B1700">
        <v>33034105</v>
      </c>
      <c r="C1700">
        <v>33038328</v>
      </c>
      <c r="D1700">
        <v>32521663</v>
      </c>
      <c r="E1700">
        <v>1</v>
      </c>
      <c r="F1700">
        <v>1</v>
      </c>
      <c r="G1700">
        <v>19</v>
      </c>
      <c r="H1700">
        <v>3</v>
      </c>
      <c r="I1700" t="s">
        <v>846</v>
      </c>
      <c r="J1700" t="s">
        <v>847</v>
      </c>
      <c r="K1700" t="s">
        <v>848</v>
      </c>
      <c r="L1700">
        <v>1327</v>
      </c>
      <c r="N1700">
        <v>1005</v>
      </c>
      <c r="O1700" t="s">
        <v>823</v>
      </c>
      <c r="P1700" t="s">
        <v>823</v>
      </c>
      <c r="Q1700">
        <v>1</v>
      </c>
      <c r="W1700">
        <v>0</v>
      </c>
      <c r="X1700">
        <v>603730207</v>
      </c>
      <c r="Y1700">
        <v>49.5</v>
      </c>
      <c r="AA1700">
        <v>207.09</v>
      </c>
      <c r="AB1700">
        <v>0</v>
      </c>
      <c r="AC1700">
        <v>0</v>
      </c>
      <c r="AD1700">
        <v>0</v>
      </c>
      <c r="AE1700">
        <v>207.09</v>
      </c>
      <c r="AF1700">
        <v>0</v>
      </c>
      <c r="AG1700">
        <v>0</v>
      </c>
      <c r="AH1700">
        <v>0</v>
      </c>
      <c r="AI1700">
        <v>1</v>
      </c>
      <c r="AJ1700">
        <v>1</v>
      </c>
      <c r="AK1700">
        <v>1</v>
      </c>
      <c r="AL1700">
        <v>1</v>
      </c>
      <c r="AN1700">
        <v>0</v>
      </c>
      <c r="AO1700">
        <v>1</v>
      </c>
      <c r="AP1700">
        <v>0</v>
      </c>
      <c r="AQ1700">
        <v>0</v>
      </c>
      <c r="AR1700">
        <v>0</v>
      </c>
      <c r="AS1700" t="s">
        <v>3</v>
      </c>
      <c r="AT1700">
        <v>49.5</v>
      </c>
      <c r="AU1700" t="s">
        <v>3</v>
      </c>
      <c r="AV1700">
        <v>0</v>
      </c>
      <c r="AW1700">
        <v>2</v>
      </c>
      <c r="AX1700">
        <v>33038358</v>
      </c>
      <c r="AY1700">
        <v>1</v>
      </c>
      <c r="AZ1700">
        <v>0</v>
      </c>
      <c r="BA1700">
        <v>1615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CX1700">
        <f>Y1700*Source!I637</f>
        <v>0.16384499999999999</v>
      </c>
      <c r="CY1700">
        <f t="shared" si="252"/>
        <v>207.09</v>
      </c>
      <c r="CZ1700">
        <f t="shared" si="253"/>
        <v>207.09</v>
      </c>
      <c r="DA1700">
        <f t="shared" si="254"/>
        <v>1</v>
      </c>
      <c r="DB1700">
        <v>0</v>
      </c>
    </row>
    <row r="1701" spans="1:106" x14ac:dyDescent="0.2">
      <c r="A1701">
        <f>ROW(Source!A640)</f>
        <v>640</v>
      </c>
      <c r="B1701">
        <v>33034105</v>
      </c>
      <c r="C1701">
        <v>33038361</v>
      </c>
      <c r="D1701">
        <v>32505425</v>
      </c>
      <c r="E1701">
        <v>19</v>
      </c>
      <c r="F1701">
        <v>1</v>
      </c>
      <c r="G1701">
        <v>19</v>
      </c>
      <c r="H1701">
        <v>1</v>
      </c>
      <c r="I1701" t="s">
        <v>795</v>
      </c>
      <c r="J1701" t="s">
        <v>3</v>
      </c>
      <c r="K1701" t="s">
        <v>796</v>
      </c>
      <c r="L1701">
        <v>1191</v>
      </c>
      <c r="N1701">
        <v>1013</v>
      </c>
      <c r="O1701" t="s">
        <v>797</v>
      </c>
      <c r="P1701" t="s">
        <v>797</v>
      </c>
      <c r="Q1701">
        <v>1</v>
      </c>
      <c r="W1701">
        <v>0</v>
      </c>
      <c r="X1701">
        <v>476480486</v>
      </c>
      <c r="Y1701">
        <v>36.11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1</v>
      </c>
      <c r="AJ1701">
        <v>1</v>
      </c>
      <c r="AK1701">
        <v>1</v>
      </c>
      <c r="AL1701">
        <v>1</v>
      </c>
      <c r="AN1701">
        <v>0</v>
      </c>
      <c r="AO1701">
        <v>1</v>
      </c>
      <c r="AP1701">
        <v>0</v>
      </c>
      <c r="AQ1701">
        <v>0</v>
      </c>
      <c r="AR1701">
        <v>0</v>
      </c>
      <c r="AS1701" t="s">
        <v>3</v>
      </c>
      <c r="AT1701">
        <v>36.11</v>
      </c>
      <c r="AU1701" t="s">
        <v>3</v>
      </c>
      <c r="AV1701">
        <v>1</v>
      </c>
      <c r="AW1701">
        <v>2</v>
      </c>
      <c r="AX1701">
        <v>33038367</v>
      </c>
      <c r="AY1701">
        <v>1</v>
      </c>
      <c r="AZ1701">
        <v>0</v>
      </c>
      <c r="BA1701">
        <v>1616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CX1701">
        <f>Y1701*Source!I640</f>
        <v>0.87638969999999994</v>
      </c>
      <c r="CY1701">
        <f>AD1701</f>
        <v>0</v>
      </c>
      <c r="CZ1701">
        <f>AH1701</f>
        <v>0</v>
      </c>
      <c r="DA1701">
        <f>AL1701</f>
        <v>1</v>
      </c>
      <c r="DB1701">
        <v>0</v>
      </c>
    </row>
    <row r="1702" spans="1:106" x14ac:dyDescent="0.2">
      <c r="A1702">
        <f>ROW(Source!A640)</f>
        <v>640</v>
      </c>
      <c r="B1702">
        <v>33034105</v>
      </c>
      <c r="C1702">
        <v>33038361</v>
      </c>
      <c r="D1702">
        <v>32516754</v>
      </c>
      <c r="E1702">
        <v>1</v>
      </c>
      <c r="F1702">
        <v>1</v>
      </c>
      <c r="G1702">
        <v>19</v>
      </c>
      <c r="H1702">
        <v>2</v>
      </c>
      <c r="I1702" t="s">
        <v>798</v>
      </c>
      <c r="J1702" t="s">
        <v>799</v>
      </c>
      <c r="K1702" t="s">
        <v>800</v>
      </c>
      <c r="L1702">
        <v>1368</v>
      </c>
      <c r="N1702">
        <v>1011</v>
      </c>
      <c r="O1702" t="s">
        <v>801</v>
      </c>
      <c r="P1702" t="s">
        <v>801</v>
      </c>
      <c r="Q1702">
        <v>1</v>
      </c>
      <c r="W1702">
        <v>0</v>
      </c>
      <c r="X1702">
        <v>-1683917449</v>
      </c>
      <c r="Y1702">
        <v>21.91</v>
      </c>
      <c r="AA1702">
        <v>0</v>
      </c>
      <c r="AB1702">
        <v>70.98</v>
      </c>
      <c r="AC1702">
        <v>6.52</v>
      </c>
      <c r="AD1702">
        <v>0</v>
      </c>
      <c r="AE1702">
        <v>0</v>
      </c>
      <c r="AF1702">
        <v>70.98</v>
      </c>
      <c r="AG1702">
        <v>6.52</v>
      </c>
      <c r="AH1702">
        <v>0</v>
      </c>
      <c r="AI1702">
        <v>1</v>
      </c>
      <c r="AJ1702">
        <v>1</v>
      </c>
      <c r="AK1702">
        <v>1</v>
      </c>
      <c r="AL1702">
        <v>1</v>
      </c>
      <c r="AN1702">
        <v>0</v>
      </c>
      <c r="AO1702">
        <v>1</v>
      </c>
      <c r="AP1702">
        <v>0</v>
      </c>
      <c r="AQ1702">
        <v>0</v>
      </c>
      <c r="AR1702">
        <v>0</v>
      </c>
      <c r="AS1702" t="s">
        <v>3</v>
      </c>
      <c r="AT1702">
        <v>21.91</v>
      </c>
      <c r="AU1702" t="s">
        <v>3</v>
      </c>
      <c r="AV1702">
        <v>0</v>
      </c>
      <c r="AW1702">
        <v>2</v>
      </c>
      <c r="AX1702">
        <v>33038368</v>
      </c>
      <c r="AY1702">
        <v>1</v>
      </c>
      <c r="AZ1702">
        <v>0</v>
      </c>
      <c r="BA1702">
        <v>1617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CX1702">
        <f>Y1702*Source!I640</f>
        <v>0.53175570000000005</v>
      </c>
      <c r="CY1702">
        <f>AB1702</f>
        <v>70.98</v>
      </c>
      <c r="CZ1702">
        <f>AF1702</f>
        <v>70.98</v>
      </c>
      <c r="DA1702">
        <f>AJ1702</f>
        <v>1</v>
      </c>
      <c r="DB1702">
        <v>0</v>
      </c>
    </row>
    <row r="1703" spans="1:106" x14ac:dyDescent="0.2">
      <c r="A1703">
        <f>ROW(Source!A640)</f>
        <v>640</v>
      </c>
      <c r="B1703">
        <v>33034105</v>
      </c>
      <c r="C1703">
        <v>33038361</v>
      </c>
      <c r="D1703">
        <v>32518977</v>
      </c>
      <c r="E1703">
        <v>1</v>
      </c>
      <c r="F1703">
        <v>1</v>
      </c>
      <c r="G1703">
        <v>19</v>
      </c>
      <c r="H1703">
        <v>3</v>
      </c>
      <c r="I1703" t="s">
        <v>802</v>
      </c>
      <c r="J1703" t="s">
        <v>803</v>
      </c>
      <c r="K1703" t="s">
        <v>804</v>
      </c>
      <c r="L1703">
        <v>1348</v>
      </c>
      <c r="N1703">
        <v>1009</v>
      </c>
      <c r="O1703" t="s">
        <v>19</v>
      </c>
      <c r="P1703" t="s">
        <v>19</v>
      </c>
      <c r="Q1703">
        <v>1000</v>
      </c>
      <c r="W1703">
        <v>0</v>
      </c>
      <c r="X1703">
        <v>-1592467254</v>
      </c>
      <c r="Y1703">
        <v>0.03</v>
      </c>
      <c r="AA1703">
        <v>117442.26</v>
      </c>
      <c r="AB1703">
        <v>0</v>
      </c>
      <c r="AC1703">
        <v>0</v>
      </c>
      <c r="AD1703">
        <v>0</v>
      </c>
      <c r="AE1703">
        <v>117442.26</v>
      </c>
      <c r="AF1703">
        <v>0</v>
      </c>
      <c r="AG1703">
        <v>0</v>
      </c>
      <c r="AH1703">
        <v>0</v>
      </c>
      <c r="AI1703">
        <v>1</v>
      </c>
      <c r="AJ1703">
        <v>1</v>
      </c>
      <c r="AK1703">
        <v>1</v>
      </c>
      <c r="AL1703">
        <v>1</v>
      </c>
      <c r="AN1703">
        <v>0</v>
      </c>
      <c r="AO1703">
        <v>1</v>
      </c>
      <c r="AP1703">
        <v>0</v>
      </c>
      <c r="AQ1703">
        <v>0</v>
      </c>
      <c r="AR1703">
        <v>0</v>
      </c>
      <c r="AS1703" t="s">
        <v>3</v>
      </c>
      <c r="AT1703">
        <v>0.03</v>
      </c>
      <c r="AU1703" t="s">
        <v>3</v>
      </c>
      <c r="AV1703">
        <v>0</v>
      </c>
      <c r="AW1703">
        <v>2</v>
      </c>
      <c r="AX1703">
        <v>33038369</v>
      </c>
      <c r="AY1703">
        <v>1</v>
      </c>
      <c r="AZ1703">
        <v>0</v>
      </c>
      <c r="BA1703">
        <v>1618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CX1703">
        <f>Y1703*Source!I640</f>
        <v>7.2809999999999997E-4</v>
      </c>
      <c r="CY1703">
        <f>AA1703</f>
        <v>117442.26</v>
      </c>
      <c r="CZ1703">
        <f>AE1703</f>
        <v>117442.26</v>
      </c>
      <c r="DA1703">
        <f>AI1703</f>
        <v>1</v>
      </c>
      <c r="DB1703">
        <v>0</v>
      </c>
    </row>
    <row r="1704" spans="1:106" x14ac:dyDescent="0.2">
      <c r="A1704">
        <f>ROW(Source!A640)</f>
        <v>640</v>
      </c>
      <c r="B1704">
        <v>33034105</v>
      </c>
      <c r="C1704">
        <v>33038361</v>
      </c>
      <c r="D1704">
        <v>32520163</v>
      </c>
      <c r="E1704">
        <v>1</v>
      </c>
      <c r="F1704">
        <v>1</v>
      </c>
      <c r="G1704">
        <v>19</v>
      </c>
      <c r="H1704">
        <v>3</v>
      </c>
      <c r="I1704" t="s">
        <v>25</v>
      </c>
      <c r="J1704" t="s">
        <v>27</v>
      </c>
      <c r="K1704" t="s">
        <v>26</v>
      </c>
      <c r="L1704">
        <v>1348</v>
      </c>
      <c r="N1704">
        <v>1009</v>
      </c>
      <c r="O1704" t="s">
        <v>19</v>
      </c>
      <c r="P1704" t="s">
        <v>19</v>
      </c>
      <c r="Q1704">
        <v>1000</v>
      </c>
      <c r="W1704">
        <v>0</v>
      </c>
      <c r="X1704">
        <v>-1467733540</v>
      </c>
      <c r="Y1704">
        <v>1</v>
      </c>
      <c r="AA1704">
        <v>53410.15</v>
      </c>
      <c r="AB1704">
        <v>0</v>
      </c>
      <c r="AC1704">
        <v>0</v>
      </c>
      <c r="AD1704">
        <v>0</v>
      </c>
      <c r="AE1704">
        <v>53410.15</v>
      </c>
      <c r="AF1704">
        <v>0</v>
      </c>
      <c r="AG1704">
        <v>0</v>
      </c>
      <c r="AH1704">
        <v>0</v>
      </c>
      <c r="AI1704">
        <v>1</v>
      </c>
      <c r="AJ1704">
        <v>1</v>
      </c>
      <c r="AK1704">
        <v>1</v>
      </c>
      <c r="AL1704">
        <v>1</v>
      </c>
      <c r="AN1704">
        <v>0</v>
      </c>
      <c r="AO1704">
        <v>1</v>
      </c>
      <c r="AP1704">
        <v>0</v>
      </c>
      <c r="AQ1704">
        <v>0</v>
      </c>
      <c r="AR1704">
        <v>0</v>
      </c>
      <c r="AS1704" t="s">
        <v>3</v>
      </c>
      <c r="AT1704">
        <v>1</v>
      </c>
      <c r="AU1704" t="s">
        <v>3</v>
      </c>
      <c r="AV1704">
        <v>0</v>
      </c>
      <c r="AW1704">
        <v>2</v>
      </c>
      <c r="AX1704">
        <v>33038370</v>
      </c>
      <c r="AY1704">
        <v>1</v>
      </c>
      <c r="AZ1704">
        <v>0</v>
      </c>
      <c r="BA1704">
        <v>1619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CX1704">
        <f>Y1704*Source!I640</f>
        <v>2.427E-2</v>
      </c>
      <c r="CY1704">
        <f>AA1704</f>
        <v>53410.15</v>
      </c>
      <c r="CZ1704">
        <f>AE1704</f>
        <v>53410.15</v>
      </c>
      <c r="DA1704">
        <f>AI1704</f>
        <v>1</v>
      </c>
      <c r="DB1704">
        <v>0</v>
      </c>
    </row>
    <row r="1705" spans="1:106" x14ac:dyDescent="0.2">
      <c r="A1705">
        <f>ROW(Source!A640)</f>
        <v>640</v>
      </c>
      <c r="B1705">
        <v>33034105</v>
      </c>
      <c r="C1705">
        <v>33038361</v>
      </c>
      <c r="D1705">
        <v>32520163</v>
      </c>
      <c r="E1705">
        <v>1</v>
      </c>
      <c r="F1705">
        <v>1</v>
      </c>
      <c r="G1705">
        <v>19</v>
      </c>
      <c r="H1705">
        <v>3</v>
      </c>
      <c r="I1705" t="s">
        <v>25</v>
      </c>
      <c r="J1705" t="s">
        <v>27</v>
      </c>
      <c r="K1705" t="s">
        <v>26</v>
      </c>
      <c r="L1705">
        <v>1348</v>
      </c>
      <c r="N1705">
        <v>1009</v>
      </c>
      <c r="O1705" t="s">
        <v>19</v>
      </c>
      <c r="P1705" t="s">
        <v>19</v>
      </c>
      <c r="Q1705">
        <v>1000</v>
      </c>
      <c r="W1705">
        <v>0</v>
      </c>
      <c r="X1705">
        <v>-1467733540</v>
      </c>
      <c r="Y1705">
        <v>-1</v>
      </c>
      <c r="AA1705">
        <v>53410.15</v>
      </c>
      <c r="AB1705">
        <v>0</v>
      </c>
      <c r="AC1705">
        <v>0</v>
      </c>
      <c r="AD1705">
        <v>0</v>
      </c>
      <c r="AE1705">
        <v>53410.15</v>
      </c>
      <c r="AF1705">
        <v>0</v>
      </c>
      <c r="AG1705">
        <v>0</v>
      </c>
      <c r="AH1705">
        <v>0</v>
      </c>
      <c r="AI1705">
        <v>1</v>
      </c>
      <c r="AJ1705">
        <v>1</v>
      </c>
      <c r="AK1705">
        <v>1</v>
      </c>
      <c r="AL1705">
        <v>1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 t="s">
        <v>3</v>
      </c>
      <c r="AT1705">
        <v>-1</v>
      </c>
      <c r="AU1705" t="s">
        <v>3</v>
      </c>
      <c r="AV1705">
        <v>0</v>
      </c>
      <c r="AW1705">
        <v>1</v>
      </c>
      <c r="AX1705">
        <v>-1</v>
      </c>
      <c r="AY1705">
        <v>0</v>
      </c>
      <c r="AZ1705">
        <v>0</v>
      </c>
      <c r="BA1705" t="s">
        <v>3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CX1705">
        <f>Y1705*Source!I640</f>
        <v>-2.427E-2</v>
      </c>
      <c r="CY1705">
        <f>AA1705</f>
        <v>53410.15</v>
      </c>
      <c r="CZ1705">
        <f>AE1705</f>
        <v>53410.15</v>
      </c>
      <c r="DA1705">
        <f>AI1705</f>
        <v>1</v>
      </c>
      <c r="DB1705">
        <v>0</v>
      </c>
    </row>
    <row r="1706" spans="1:106" x14ac:dyDescent="0.2">
      <c r="A1706">
        <f>ROW(Source!A642)</f>
        <v>642</v>
      </c>
      <c r="B1706">
        <v>33034105</v>
      </c>
      <c r="C1706">
        <v>33038372</v>
      </c>
      <c r="D1706">
        <v>32505425</v>
      </c>
      <c r="E1706">
        <v>19</v>
      </c>
      <c r="F1706">
        <v>1</v>
      </c>
      <c r="G1706">
        <v>19</v>
      </c>
      <c r="H1706">
        <v>1</v>
      </c>
      <c r="I1706" t="s">
        <v>795</v>
      </c>
      <c r="J1706" t="s">
        <v>3</v>
      </c>
      <c r="K1706" t="s">
        <v>796</v>
      </c>
      <c r="L1706">
        <v>1191</v>
      </c>
      <c r="N1706">
        <v>1013</v>
      </c>
      <c r="O1706" t="s">
        <v>797</v>
      </c>
      <c r="P1706" t="s">
        <v>797</v>
      </c>
      <c r="Q1706">
        <v>1</v>
      </c>
      <c r="W1706">
        <v>0</v>
      </c>
      <c r="X1706">
        <v>476480486</v>
      </c>
      <c r="Y1706">
        <v>453.1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1</v>
      </c>
      <c r="AJ1706">
        <v>1</v>
      </c>
      <c r="AK1706">
        <v>1</v>
      </c>
      <c r="AL1706">
        <v>1</v>
      </c>
      <c r="AN1706">
        <v>0</v>
      </c>
      <c r="AO1706">
        <v>1</v>
      </c>
      <c r="AP1706">
        <v>0</v>
      </c>
      <c r="AQ1706">
        <v>0</v>
      </c>
      <c r="AR1706">
        <v>0</v>
      </c>
      <c r="AS1706" t="s">
        <v>3</v>
      </c>
      <c r="AT1706">
        <v>453.1</v>
      </c>
      <c r="AU1706" t="s">
        <v>3</v>
      </c>
      <c r="AV1706">
        <v>1</v>
      </c>
      <c r="AW1706">
        <v>2</v>
      </c>
      <c r="AX1706">
        <v>33038388</v>
      </c>
      <c r="AY1706">
        <v>1</v>
      </c>
      <c r="AZ1706">
        <v>0</v>
      </c>
      <c r="BA1706">
        <v>1620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CX1706">
        <f>Y1706*Source!I642</f>
        <v>1.4997610000000001</v>
      </c>
      <c r="CY1706">
        <f>AD1706</f>
        <v>0</v>
      </c>
      <c r="CZ1706">
        <f>AH1706</f>
        <v>0</v>
      </c>
      <c r="DA1706">
        <f>AL1706</f>
        <v>1</v>
      </c>
      <c r="DB1706">
        <v>0</v>
      </c>
    </row>
    <row r="1707" spans="1:106" x14ac:dyDescent="0.2">
      <c r="A1707">
        <f>ROW(Source!A642)</f>
        <v>642</v>
      </c>
      <c r="B1707">
        <v>33034105</v>
      </c>
      <c r="C1707">
        <v>33038372</v>
      </c>
      <c r="D1707">
        <v>32517073</v>
      </c>
      <c r="E1707">
        <v>1</v>
      </c>
      <c r="F1707">
        <v>1</v>
      </c>
      <c r="G1707">
        <v>19</v>
      </c>
      <c r="H1707">
        <v>2</v>
      </c>
      <c r="I1707" t="s">
        <v>805</v>
      </c>
      <c r="J1707" t="s">
        <v>806</v>
      </c>
      <c r="K1707" t="s">
        <v>807</v>
      </c>
      <c r="L1707">
        <v>1368</v>
      </c>
      <c r="N1707">
        <v>1011</v>
      </c>
      <c r="O1707" t="s">
        <v>801</v>
      </c>
      <c r="P1707" t="s">
        <v>801</v>
      </c>
      <c r="Q1707">
        <v>1</v>
      </c>
      <c r="W1707">
        <v>0</v>
      </c>
      <c r="X1707">
        <v>-865246060</v>
      </c>
      <c r="Y1707">
        <v>1.38</v>
      </c>
      <c r="AA1707">
        <v>0</v>
      </c>
      <c r="AB1707">
        <v>3.37</v>
      </c>
      <c r="AC1707">
        <v>0.85</v>
      </c>
      <c r="AD1707">
        <v>0</v>
      </c>
      <c r="AE1707">
        <v>0</v>
      </c>
      <c r="AF1707">
        <v>3.37</v>
      </c>
      <c r="AG1707">
        <v>0.85</v>
      </c>
      <c r="AH1707">
        <v>0</v>
      </c>
      <c r="AI1707">
        <v>1</v>
      </c>
      <c r="AJ1707">
        <v>1</v>
      </c>
      <c r="AK1707">
        <v>1</v>
      </c>
      <c r="AL1707">
        <v>1</v>
      </c>
      <c r="AN1707">
        <v>0</v>
      </c>
      <c r="AO1707">
        <v>1</v>
      </c>
      <c r="AP1707">
        <v>0</v>
      </c>
      <c r="AQ1707">
        <v>0</v>
      </c>
      <c r="AR1707">
        <v>0</v>
      </c>
      <c r="AS1707" t="s">
        <v>3</v>
      </c>
      <c r="AT1707">
        <v>1.38</v>
      </c>
      <c r="AU1707" t="s">
        <v>3</v>
      </c>
      <c r="AV1707">
        <v>0</v>
      </c>
      <c r="AW1707">
        <v>2</v>
      </c>
      <c r="AX1707">
        <v>33038389</v>
      </c>
      <c r="AY1707">
        <v>1</v>
      </c>
      <c r="AZ1707">
        <v>0</v>
      </c>
      <c r="BA1707">
        <v>1621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CX1707">
        <f>Y1707*Source!I642</f>
        <v>4.5677999999999995E-3</v>
      </c>
      <c r="CY1707">
        <f>AB1707</f>
        <v>3.37</v>
      </c>
      <c r="CZ1707">
        <f>AF1707</f>
        <v>3.37</v>
      </c>
      <c r="DA1707">
        <f>AJ1707</f>
        <v>1</v>
      </c>
      <c r="DB1707">
        <v>0</v>
      </c>
    </row>
    <row r="1708" spans="1:106" x14ac:dyDescent="0.2">
      <c r="A1708">
        <f>ROW(Source!A642)</f>
        <v>642</v>
      </c>
      <c r="B1708">
        <v>33034105</v>
      </c>
      <c r="C1708">
        <v>33038372</v>
      </c>
      <c r="D1708">
        <v>32516433</v>
      </c>
      <c r="E1708">
        <v>1</v>
      </c>
      <c r="F1708">
        <v>1</v>
      </c>
      <c r="G1708">
        <v>19</v>
      </c>
      <c r="H1708">
        <v>2</v>
      </c>
      <c r="I1708" t="s">
        <v>808</v>
      </c>
      <c r="J1708" t="s">
        <v>809</v>
      </c>
      <c r="K1708" t="s">
        <v>810</v>
      </c>
      <c r="L1708">
        <v>1368</v>
      </c>
      <c r="N1708">
        <v>1011</v>
      </c>
      <c r="O1708" t="s">
        <v>801</v>
      </c>
      <c r="P1708" t="s">
        <v>801</v>
      </c>
      <c r="Q1708">
        <v>1</v>
      </c>
      <c r="W1708">
        <v>0</v>
      </c>
      <c r="X1708">
        <v>1483315828</v>
      </c>
      <c r="Y1708">
        <v>0.31</v>
      </c>
      <c r="AA1708">
        <v>0</v>
      </c>
      <c r="AB1708">
        <v>566.44000000000005</v>
      </c>
      <c r="AC1708">
        <v>281.27999999999997</v>
      </c>
      <c r="AD1708">
        <v>0</v>
      </c>
      <c r="AE1708">
        <v>0</v>
      </c>
      <c r="AF1708">
        <v>566.44000000000005</v>
      </c>
      <c r="AG1708">
        <v>281.27999999999997</v>
      </c>
      <c r="AH1708">
        <v>0</v>
      </c>
      <c r="AI1708">
        <v>1</v>
      </c>
      <c r="AJ1708">
        <v>1</v>
      </c>
      <c r="AK1708">
        <v>1</v>
      </c>
      <c r="AL1708">
        <v>1</v>
      </c>
      <c r="AN1708">
        <v>0</v>
      </c>
      <c r="AO1708">
        <v>1</v>
      </c>
      <c r="AP1708">
        <v>0</v>
      </c>
      <c r="AQ1708">
        <v>0</v>
      </c>
      <c r="AR1708">
        <v>0</v>
      </c>
      <c r="AS1708" t="s">
        <v>3</v>
      </c>
      <c r="AT1708">
        <v>0.31</v>
      </c>
      <c r="AU1708" t="s">
        <v>3</v>
      </c>
      <c r="AV1708">
        <v>0</v>
      </c>
      <c r="AW1708">
        <v>2</v>
      </c>
      <c r="AX1708">
        <v>33038390</v>
      </c>
      <c r="AY1708">
        <v>1</v>
      </c>
      <c r="AZ1708">
        <v>0</v>
      </c>
      <c r="BA1708">
        <v>1622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CX1708">
        <f>Y1708*Source!I642</f>
        <v>1.0261000000000001E-3</v>
      </c>
      <c r="CY1708">
        <f>AB1708</f>
        <v>566.44000000000005</v>
      </c>
      <c r="CZ1708">
        <f>AF1708</f>
        <v>566.44000000000005</v>
      </c>
      <c r="DA1708">
        <f>AJ1708</f>
        <v>1</v>
      </c>
      <c r="DB1708">
        <v>0</v>
      </c>
    </row>
    <row r="1709" spans="1:106" x14ac:dyDescent="0.2">
      <c r="A1709">
        <f>ROW(Source!A642)</f>
        <v>642</v>
      </c>
      <c r="B1709">
        <v>33034105</v>
      </c>
      <c r="C1709">
        <v>33038372</v>
      </c>
      <c r="D1709">
        <v>32516599</v>
      </c>
      <c r="E1709">
        <v>1</v>
      </c>
      <c r="F1709">
        <v>1</v>
      </c>
      <c r="G1709">
        <v>19</v>
      </c>
      <c r="H1709">
        <v>2</v>
      </c>
      <c r="I1709" t="s">
        <v>811</v>
      </c>
      <c r="J1709" t="s">
        <v>812</v>
      </c>
      <c r="K1709" t="s">
        <v>813</v>
      </c>
      <c r="L1709">
        <v>1368</v>
      </c>
      <c r="N1709">
        <v>1011</v>
      </c>
      <c r="O1709" t="s">
        <v>801</v>
      </c>
      <c r="P1709" t="s">
        <v>801</v>
      </c>
      <c r="Q1709">
        <v>1</v>
      </c>
      <c r="W1709">
        <v>0</v>
      </c>
      <c r="X1709">
        <v>47389749</v>
      </c>
      <c r="Y1709">
        <v>26.25</v>
      </c>
      <c r="AA1709">
        <v>0</v>
      </c>
      <c r="AB1709">
        <v>9.7100000000000009</v>
      </c>
      <c r="AC1709">
        <v>2.25</v>
      </c>
      <c r="AD1709">
        <v>0</v>
      </c>
      <c r="AE1709">
        <v>0</v>
      </c>
      <c r="AF1709">
        <v>9.7100000000000009</v>
      </c>
      <c r="AG1709">
        <v>2.25</v>
      </c>
      <c r="AH1709">
        <v>0</v>
      </c>
      <c r="AI1709">
        <v>1</v>
      </c>
      <c r="AJ1709">
        <v>1</v>
      </c>
      <c r="AK1709">
        <v>1</v>
      </c>
      <c r="AL1709">
        <v>1</v>
      </c>
      <c r="AN1709">
        <v>0</v>
      </c>
      <c r="AO1709">
        <v>1</v>
      </c>
      <c r="AP1709">
        <v>0</v>
      </c>
      <c r="AQ1709">
        <v>0</v>
      </c>
      <c r="AR1709">
        <v>0</v>
      </c>
      <c r="AS1709" t="s">
        <v>3</v>
      </c>
      <c r="AT1709">
        <v>26.25</v>
      </c>
      <c r="AU1709" t="s">
        <v>3</v>
      </c>
      <c r="AV1709">
        <v>0</v>
      </c>
      <c r="AW1709">
        <v>2</v>
      </c>
      <c r="AX1709">
        <v>33038391</v>
      </c>
      <c r="AY1709">
        <v>1</v>
      </c>
      <c r="AZ1709">
        <v>0</v>
      </c>
      <c r="BA1709">
        <v>1623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CX1709">
        <f>Y1709*Source!I642</f>
        <v>8.6887500000000006E-2</v>
      </c>
      <c r="CY1709">
        <f>AB1709</f>
        <v>9.7100000000000009</v>
      </c>
      <c r="CZ1709">
        <f>AF1709</f>
        <v>9.7100000000000009</v>
      </c>
      <c r="DA1709">
        <f>AJ1709</f>
        <v>1</v>
      </c>
      <c r="DB1709">
        <v>0</v>
      </c>
    </row>
    <row r="1710" spans="1:106" x14ac:dyDescent="0.2">
      <c r="A1710">
        <f>ROW(Source!A642)</f>
        <v>642</v>
      </c>
      <c r="B1710">
        <v>33034105</v>
      </c>
      <c r="C1710">
        <v>33038372</v>
      </c>
      <c r="D1710">
        <v>32517836</v>
      </c>
      <c r="E1710">
        <v>1</v>
      </c>
      <c r="F1710">
        <v>1</v>
      </c>
      <c r="G1710">
        <v>19</v>
      </c>
      <c r="H1710">
        <v>3</v>
      </c>
      <c r="I1710" t="s">
        <v>814</v>
      </c>
      <c r="J1710" t="s">
        <v>815</v>
      </c>
      <c r="K1710" t="s">
        <v>816</v>
      </c>
      <c r="L1710">
        <v>1348</v>
      </c>
      <c r="N1710">
        <v>1009</v>
      </c>
      <c r="O1710" t="s">
        <v>19</v>
      </c>
      <c r="P1710" t="s">
        <v>19</v>
      </c>
      <c r="Q1710">
        <v>1000</v>
      </c>
      <c r="W1710">
        <v>0</v>
      </c>
      <c r="X1710">
        <v>1571432467</v>
      </c>
      <c r="Y1710">
        <v>0.04</v>
      </c>
      <c r="AA1710">
        <v>31493.279999999999</v>
      </c>
      <c r="AB1710">
        <v>0</v>
      </c>
      <c r="AC1710">
        <v>0</v>
      </c>
      <c r="AD1710">
        <v>0</v>
      </c>
      <c r="AE1710">
        <v>31493.279999999999</v>
      </c>
      <c r="AF1710">
        <v>0</v>
      </c>
      <c r="AG1710">
        <v>0</v>
      </c>
      <c r="AH1710">
        <v>0</v>
      </c>
      <c r="AI1710">
        <v>1</v>
      </c>
      <c r="AJ1710">
        <v>1</v>
      </c>
      <c r="AK1710">
        <v>1</v>
      </c>
      <c r="AL1710">
        <v>1</v>
      </c>
      <c r="AN1710">
        <v>0</v>
      </c>
      <c r="AO1710">
        <v>1</v>
      </c>
      <c r="AP1710">
        <v>0</v>
      </c>
      <c r="AQ1710">
        <v>0</v>
      </c>
      <c r="AR1710">
        <v>0</v>
      </c>
      <c r="AS1710" t="s">
        <v>3</v>
      </c>
      <c r="AT1710">
        <v>0.04</v>
      </c>
      <c r="AU1710" t="s">
        <v>3</v>
      </c>
      <c r="AV1710">
        <v>0</v>
      </c>
      <c r="AW1710">
        <v>2</v>
      </c>
      <c r="AX1710">
        <v>33038392</v>
      </c>
      <c r="AY1710">
        <v>1</v>
      </c>
      <c r="AZ1710">
        <v>0</v>
      </c>
      <c r="BA1710">
        <v>1624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CX1710">
        <f>Y1710*Source!I642</f>
        <v>1.3239999999999999E-4</v>
      </c>
      <c r="CY1710">
        <f t="shared" ref="CY1710:CY1720" si="255">AA1710</f>
        <v>31493.279999999999</v>
      </c>
      <c r="CZ1710">
        <f t="shared" ref="CZ1710:CZ1720" si="256">AE1710</f>
        <v>31493.279999999999</v>
      </c>
      <c r="DA1710">
        <f t="shared" ref="DA1710:DA1720" si="257">AI1710</f>
        <v>1</v>
      </c>
      <c r="DB1710">
        <v>0</v>
      </c>
    </row>
    <row r="1711" spans="1:106" x14ac:dyDescent="0.2">
      <c r="A1711">
        <f>ROW(Source!A642)</f>
        <v>642</v>
      </c>
      <c r="B1711">
        <v>33034105</v>
      </c>
      <c r="C1711">
        <v>33038372</v>
      </c>
      <c r="D1711">
        <v>32518156</v>
      </c>
      <c r="E1711">
        <v>1</v>
      </c>
      <c r="F1711">
        <v>1</v>
      </c>
      <c r="G1711">
        <v>19</v>
      </c>
      <c r="H1711">
        <v>3</v>
      </c>
      <c r="I1711" t="s">
        <v>817</v>
      </c>
      <c r="J1711" t="s">
        <v>818</v>
      </c>
      <c r="K1711" t="s">
        <v>819</v>
      </c>
      <c r="L1711">
        <v>1348</v>
      </c>
      <c r="N1711">
        <v>1009</v>
      </c>
      <c r="O1711" t="s">
        <v>19</v>
      </c>
      <c r="P1711" t="s">
        <v>19</v>
      </c>
      <c r="Q1711">
        <v>1000</v>
      </c>
      <c r="W1711">
        <v>0</v>
      </c>
      <c r="X1711">
        <v>1574046373</v>
      </c>
      <c r="Y1711">
        <v>3.6999999999999998E-2</v>
      </c>
      <c r="AA1711">
        <v>45454.3</v>
      </c>
      <c r="AB1711">
        <v>0</v>
      </c>
      <c r="AC1711">
        <v>0</v>
      </c>
      <c r="AD1711">
        <v>0</v>
      </c>
      <c r="AE1711">
        <v>45454.3</v>
      </c>
      <c r="AF1711">
        <v>0</v>
      </c>
      <c r="AG1711">
        <v>0</v>
      </c>
      <c r="AH1711">
        <v>0</v>
      </c>
      <c r="AI1711">
        <v>1</v>
      </c>
      <c r="AJ1711">
        <v>1</v>
      </c>
      <c r="AK1711">
        <v>1</v>
      </c>
      <c r="AL1711">
        <v>1</v>
      </c>
      <c r="AN1711">
        <v>0</v>
      </c>
      <c r="AO1711">
        <v>1</v>
      </c>
      <c r="AP1711">
        <v>0</v>
      </c>
      <c r="AQ1711">
        <v>0</v>
      </c>
      <c r="AR1711">
        <v>0</v>
      </c>
      <c r="AS1711" t="s">
        <v>3</v>
      </c>
      <c r="AT1711">
        <v>3.6999999999999998E-2</v>
      </c>
      <c r="AU1711" t="s">
        <v>3</v>
      </c>
      <c r="AV1711">
        <v>0</v>
      </c>
      <c r="AW1711">
        <v>2</v>
      </c>
      <c r="AX1711">
        <v>33038393</v>
      </c>
      <c r="AY1711">
        <v>1</v>
      </c>
      <c r="AZ1711">
        <v>0</v>
      </c>
      <c r="BA1711">
        <v>1625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CX1711">
        <f>Y1711*Source!I642</f>
        <v>1.2246999999999998E-4</v>
      </c>
      <c r="CY1711">
        <f t="shared" si="255"/>
        <v>45454.3</v>
      </c>
      <c r="CZ1711">
        <f t="shared" si="256"/>
        <v>45454.3</v>
      </c>
      <c r="DA1711">
        <f t="shared" si="257"/>
        <v>1</v>
      </c>
      <c r="DB1711">
        <v>0</v>
      </c>
    </row>
    <row r="1712" spans="1:106" x14ac:dyDescent="0.2">
      <c r="A1712">
        <f>ROW(Source!A642)</f>
        <v>642</v>
      </c>
      <c r="B1712">
        <v>33034105</v>
      </c>
      <c r="C1712">
        <v>33038372</v>
      </c>
      <c r="D1712">
        <v>32518894</v>
      </c>
      <c r="E1712">
        <v>1</v>
      </c>
      <c r="F1712">
        <v>1</v>
      </c>
      <c r="G1712">
        <v>19</v>
      </c>
      <c r="H1712">
        <v>3</v>
      </c>
      <c r="I1712" t="s">
        <v>820</v>
      </c>
      <c r="J1712" t="s">
        <v>821</v>
      </c>
      <c r="K1712" t="s">
        <v>822</v>
      </c>
      <c r="L1712">
        <v>1327</v>
      </c>
      <c r="N1712">
        <v>1005</v>
      </c>
      <c r="O1712" t="s">
        <v>823</v>
      </c>
      <c r="P1712" t="s">
        <v>823</v>
      </c>
      <c r="Q1712">
        <v>1</v>
      </c>
      <c r="W1712">
        <v>0</v>
      </c>
      <c r="X1712">
        <v>-1132375348</v>
      </c>
      <c r="Y1712">
        <v>5.6</v>
      </c>
      <c r="AA1712">
        <v>63.78</v>
      </c>
      <c r="AB1712">
        <v>0</v>
      </c>
      <c r="AC1712">
        <v>0</v>
      </c>
      <c r="AD1712">
        <v>0</v>
      </c>
      <c r="AE1712">
        <v>63.78</v>
      </c>
      <c r="AF1712">
        <v>0</v>
      </c>
      <c r="AG1712">
        <v>0</v>
      </c>
      <c r="AH1712">
        <v>0</v>
      </c>
      <c r="AI1712">
        <v>1</v>
      </c>
      <c r="AJ1712">
        <v>1</v>
      </c>
      <c r="AK1712">
        <v>1</v>
      </c>
      <c r="AL1712">
        <v>1</v>
      </c>
      <c r="AN1712">
        <v>0</v>
      </c>
      <c r="AO1712">
        <v>1</v>
      </c>
      <c r="AP1712">
        <v>0</v>
      </c>
      <c r="AQ1712">
        <v>0</v>
      </c>
      <c r="AR1712">
        <v>0</v>
      </c>
      <c r="AS1712" t="s">
        <v>3</v>
      </c>
      <c r="AT1712">
        <v>5.6</v>
      </c>
      <c r="AU1712" t="s">
        <v>3</v>
      </c>
      <c r="AV1712">
        <v>0</v>
      </c>
      <c r="AW1712">
        <v>2</v>
      </c>
      <c r="AX1712">
        <v>33038395</v>
      </c>
      <c r="AY1712">
        <v>1</v>
      </c>
      <c r="AZ1712">
        <v>0</v>
      </c>
      <c r="BA1712">
        <v>1626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CX1712">
        <f>Y1712*Source!I642</f>
        <v>1.8536E-2</v>
      </c>
      <c r="CY1712">
        <f t="shared" si="255"/>
        <v>63.78</v>
      </c>
      <c r="CZ1712">
        <f t="shared" si="256"/>
        <v>63.78</v>
      </c>
      <c r="DA1712">
        <f t="shared" si="257"/>
        <v>1</v>
      </c>
      <c r="DB1712">
        <v>0</v>
      </c>
    </row>
    <row r="1713" spans="1:106" x14ac:dyDescent="0.2">
      <c r="A1713">
        <f>ROW(Source!A642)</f>
        <v>642</v>
      </c>
      <c r="B1713">
        <v>33034105</v>
      </c>
      <c r="C1713">
        <v>33038372</v>
      </c>
      <c r="D1713">
        <v>32517311</v>
      </c>
      <c r="E1713">
        <v>1</v>
      </c>
      <c r="F1713">
        <v>1</v>
      </c>
      <c r="G1713">
        <v>19</v>
      </c>
      <c r="H1713">
        <v>3</v>
      </c>
      <c r="I1713" t="s">
        <v>824</v>
      </c>
      <c r="J1713" t="s">
        <v>825</v>
      </c>
      <c r="K1713" t="s">
        <v>826</v>
      </c>
      <c r="L1713">
        <v>1348</v>
      </c>
      <c r="N1713">
        <v>1009</v>
      </c>
      <c r="O1713" t="s">
        <v>19</v>
      </c>
      <c r="P1713" t="s">
        <v>19</v>
      </c>
      <c r="Q1713">
        <v>1000</v>
      </c>
      <c r="W1713">
        <v>0</v>
      </c>
      <c r="X1713">
        <v>1471527661</v>
      </c>
      <c r="Y1713">
        <v>0.05</v>
      </c>
      <c r="AA1713">
        <v>4752.91</v>
      </c>
      <c r="AB1713">
        <v>0</v>
      </c>
      <c r="AC1713">
        <v>0</v>
      </c>
      <c r="AD1713">
        <v>0</v>
      </c>
      <c r="AE1713">
        <v>4752.91</v>
      </c>
      <c r="AF1713">
        <v>0</v>
      </c>
      <c r="AG1713">
        <v>0</v>
      </c>
      <c r="AH1713">
        <v>0</v>
      </c>
      <c r="AI1713">
        <v>1</v>
      </c>
      <c r="AJ1713">
        <v>1</v>
      </c>
      <c r="AK1713">
        <v>1</v>
      </c>
      <c r="AL1713">
        <v>1</v>
      </c>
      <c r="AN1713">
        <v>0</v>
      </c>
      <c r="AO1713">
        <v>1</v>
      </c>
      <c r="AP1713">
        <v>0</v>
      </c>
      <c r="AQ1713">
        <v>0</v>
      </c>
      <c r="AR1713">
        <v>0</v>
      </c>
      <c r="AS1713" t="s">
        <v>3</v>
      </c>
      <c r="AT1713">
        <v>0.05</v>
      </c>
      <c r="AU1713" t="s">
        <v>3</v>
      </c>
      <c r="AV1713">
        <v>0</v>
      </c>
      <c r="AW1713">
        <v>2</v>
      </c>
      <c r="AX1713">
        <v>33038394</v>
      </c>
      <c r="AY1713">
        <v>1</v>
      </c>
      <c r="AZ1713">
        <v>0</v>
      </c>
      <c r="BA1713">
        <v>1627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CX1713">
        <f>Y1713*Source!I642</f>
        <v>1.6550000000000001E-4</v>
      </c>
      <c r="CY1713">
        <f t="shared" si="255"/>
        <v>4752.91</v>
      </c>
      <c r="CZ1713">
        <f t="shared" si="256"/>
        <v>4752.91</v>
      </c>
      <c r="DA1713">
        <f t="shared" si="257"/>
        <v>1</v>
      </c>
      <c r="DB1713">
        <v>0</v>
      </c>
    </row>
    <row r="1714" spans="1:106" x14ac:dyDescent="0.2">
      <c r="A1714">
        <f>ROW(Source!A642)</f>
        <v>642</v>
      </c>
      <c r="B1714">
        <v>33034105</v>
      </c>
      <c r="C1714">
        <v>33038372</v>
      </c>
      <c r="D1714">
        <v>32519061</v>
      </c>
      <c r="E1714">
        <v>1</v>
      </c>
      <c r="F1714">
        <v>1</v>
      </c>
      <c r="G1714">
        <v>19</v>
      </c>
      <c r="H1714">
        <v>3</v>
      </c>
      <c r="I1714" t="s">
        <v>827</v>
      </c>
      <c r="J1714" t="s">
        <v>828</v>
      </c>
      <c r="K1714" t="s">
        <v>829</v>
      </c>
      <c r="L1714">
        <v>1339</v>
      </c>
      <c r="N1714">
        <v>1007</v>
      </c>
      <c r="O1714" t="s">
        <v>830</v>
      </c>
      <c r="P1714" t="s">
        <v>830</v>
      </c>
      <c r="Q1714">
        <v>1</v>
      </c>
      <c r="W1714">
        <v>0</v>
      </c>
      <c r="X1714">
        <v>1653821073</v>
      </c>
      <c r="Y1714">
        <v>1.75</v>
      </c>
      <c r="AA1714">
        <v>29.98</v>
      </c>
      <c r="AB1714">
        <v>0</v>
      </c>
      <c r="AC1714">
        <v>0</v>
      </c>
      <c r="AD1714">
        <v>0</v>
      </c>
      <c r="AE1714">
        <v>29.98</v>
      </c>
      <c r="AF1714">
        <v>0</v>
      </c>
      <c r="AG1714">
        <v>0</v>
      </c>
      <c r="AH1714">
        <v>0</v>
      </c>
      <c r="AI1714">
        <v>1</v>
      </c>
      <c r="AJ1714">
        <v>1</v>
      </c>
      <c r="AK1714">
        <v>1</v>
      </c>
      <c r="AL1714">
        <v>1</v>
      </c>
      <c r="AN1714">
        <v>0</v>
      </c>
      <c r="AO1714">
        <v>1</v>
      </c>
      <c r="AP1714">
        <v>0</v>
      </c>
      <c r="AQ1714">
        <v>0</v>
      </c>
      <c r="AR1714">
        <v>0</v>
      </c>
      <c r="AS1714" t="s">
        <v>3</v>
      </c>
      <c r="AT1714">
        <v>1.75</v>
      </c>
      <c r="AU1714" t="s">
        <v>3</v>
      </c>
      <c r="AV1714">
        <v>0</v>
      </c>
      <c r="AW1714">
        <v>2</v>
      </c>
      <c r="AX1714">
        <v>33038396</v>
      </c>
      <c r="AY1714">
        <v>1</v>
      </c>
      <c r="AZ1714">
        <v>0</v>
      </c>
      <c r="BA1714">
        <v>1628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CX1714">
        <f>Y1714*Source!I642</f>
        <v>5.7924999999999999E-3</v>
      </c>
      <c r="CY1714">
        <f t="shared" si="255"/>
        <v>29.98</v>
      </c>
      <c r="CZ1714">
        <f t="shared" si="256"/>
        <v>29.98</v>
      </c>
      <c r="DA1714">
        <f t="shared" si="257"/>
        <v>1</v>
      </c>
      <c r="DB1714">
        <v>0</v>
      </c>
    </row>
    <row r="1715" spans="1:106" x14ac:dyDescent="0.2">
      <c r="A1715">
        <f>ROW(Source!A642)</f>
        <v>642</v>
      </c>
      <c r="B1715">
        <v>33034105</v>
      </c>
      <c r="C1715">
        <v>33038372</v>
      </c>
      <c r="D1715">
        <v>32517740</v>
      </c>
      <c r="E1715">
        <v>1</v>
      </c>
      <c r="F1715">
        <v>1</v>
      </c>
      <c r="G1715">
        <v>19</v>
      </c>
      <c r="H1715">
        <v>3</v>
      </c>
      <c r="I1715" t="s">
        <v>831</v>
      </c>
      <c r="J1715" t="s">
        <v>832</v>
      </c>
      <c r="K1715" t="s">
        <v>833</v>
      </c>
      <c r="L1715">
        <v>1339</v>
      </c>
      <c r="N1715">
        <v>1007</v>
      </c>
      <c r="O1715" t="s">
        <v>830</v>
      </c>
      <c r="P1715" t="s">
        <v>830</v>
      </c>
      <c r="Q1715">
        <v>1</v>
      </c>
      <c r="W1715">
        <v>0</v>
      </c>
      <c r="X1715">
        <v>-86784973</v>
      </c>
      <c r="Y1715">
        <v>0.08</v>
      </c>
      <c r="AA1715">
        <v>4993.7</v>
      </c>
      <c r="AB1715">
        <v>0</v>
      </c>
      <c r="AC1715">
        <v>0</v>
      </c>
      <c r="AD1715">
        <v>0</v>
      </c>
      <c r="AE1715">
        <v>4993.7</v>
      </c>
      <c r="AF1715">
        <v>0</v>
      </c>
      <c r="AG1715">
        <v>0</v>
      </c>
      <c r="AH1715">
        <v>0</v>
      </c>
      <c r="AI1715">
        <v>1</v>
      </c>
      <c r="AJ1715">
        <v>1</v>
      </c>
      <c r="AK1715">
        <v>1</v>
      </c>
      <c r="AL1715">
        <v>1</v>
      </c>
      <c r="AN1715">
        <v>0</v>
      </c>
      <c r="AO1715">
        <v>1</v>
      </c>
      <c r="AP1715">
        <v>0</v>
      </c>
      <c r="AQ1715">
        <v>0</v>
      </c>
      <c r="AR1715">
        <v>0</v>
      </c>
      <c r="AS1715" t="s">
        <v>3</v>
      </c>
      <c r="AT1715">
        <v>0.08</v>
      </c>
      <c r="AU1715" t="s">
        <v>3</v>
      </c>
      <c r="AV1715">
        <v>0</v>
      </c>
      <c r="AW1715">
        <v>2</v>
      </c>
      <c r="AX1715">
        <v>33038397</v>
      </c>
      <c r="AY1715">
        <v>1</v>
      </c>
      <c r="AZ1715">
        <v>0</v>
      </c>
      <c r="BA1715">
        <v>1629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CX1715">
        <f>Y1715*Source!I642</f>
        <v>2.6479999999999999E-4</v>
      </c>
      <c r="CY1715">
        <f t="shared" si="255"/>
        <v>4993.7</v>
      </c>
      <c r="CZ1715">
        <f t="shared" si="256"/>
        <v>4993.7</v>
      </c>
      <c r="DA1715">
        <f t="shared" si="257"/>
        <v>1</v>
      </c>
      <c r="DB1715">
        <v>0</v>
      </c>
    </row>
    <row r="1716" spans="1:106" x14ac:dyDescent="0.2">
      <c r="A1716">
        <f>ROW(Source!A642)</f>
        <v>642</v>
      </c>
      <c r="B1716">
        <v>33034105</v>
      </c>
      <c r="C1716">
        <v>33038372</v>
      </c>
      <c r="D1716">
        <v>32517729</v>
      </c>
      <c r="E1716">
        <v>1</v>
      </c>
      <c r="F1716">
        <v>1</v>
      </c>
      <c r="G1716">
        <v>19</v>
      </c>
      <c r="H1716">
        <v>3</v>
      </c>
      <c r="I1716" t="s">
        <v>834</v>
      </c>
      <c r="J1716" t="s">
        <v>835</v>
      </c>
      <c r="K1716" t="s">
        <v>836</v>
      </c>
      <c r="L1716">
        <v>1339</v>
      </c>
      <c r="N1716">
        <v>1007</v>
      </c>
      <c r="O1716" t="s">
        <v>830</v>
      </c>
      <c r="P1716" t="s">
        <v>830</v>
      </c>
      <c r="Q1716">
        <v>1</v>
      </c>
      <c r="W1716">
        <v>0</v>
      </c>
      <c r="X1716">
        <v>-36459073</v>
      </c>
      <c r="Y1716">
        <v>0.69</v>
      </c>
      <c r="AA1716">
        <v>3762.19</v>
      </c>
      <c r="AB1716">
        <v>0</v>
      </c>
      <c r="AC1716">
        <v>0</v>
      </c>
      <c r="AD1716">
        <v>0</v>
      </c>
      <c r="AE1716">
        <v>3762.19</v>
      </c>
      <c r="AF1716">
        <v>0</v>
      </c>
      <c r="AG1716">
        <v>0</v>
      </c>
      <c r="AH1716">
        <v>0</v>
      </c>
      <c r="AI1716">
        <v>1</v>
      </c>
      <c r="AJ1716">
        <v>1</v>
      </c>
      <c r="AK1716">
        <v>1</v>
      </c>
      <c r="AL1716">
        <v>1</v>
      </c>
      <c r="AN1716">
        <v>0</v>
      </c>
      <c r="AO1716">
        <v>1</v>
      </c>
      <c r="AP1716">
        <v>0</v>
      </c>
      <c r="AQ1716">
        <v>0</v>
      </c>
      <c r="AR1716">
        <v>0</v>
      </c>
      <c r="AS1716" t="s">
        <v>3</v>
      </c>
      <c r="AT1716">
        <v>0.69</v>
      </c>
      <c r="AU1716" t="s">
        <v>3</v>
      </c>
      <c r="AV1716">
        <v>0</v>
      </c>
      <c r="AW1716">
        <v>2</v>
      </c>
      <c r="AX1716">
        <v>33038398</v>
      </c>
      <c r="AY1716">
        <v>1</v>
      </c>
      <c r="AZ1716">
        <v>0</v>
      </c>
      <c r="BA1716">
        <v>1630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CX1716">
        <f>Y1716*Source!I642</f>
        <v>2.2838999999999997E-3</v>
      </c>
      <c r="CY1716">
        <f t="shared" si="255"/>
        <v>3762.19</v>
      </c>
      <c r="CZ1716">
        <f t="shared" si="256"/>
        <v>3762.19</v>
      </c>
      <c r="DA1716">
        <f t="shared" si="257"/>
        <v>1</v>
      </c>
      <c r="DB1716">
        <v>0</v>
      </c>
    </row>
    <row r="1717" spans="1:106" x14ac:dyDescent="0.2">
      <c r="A1717">
        <f>ROW(Source!A642)</f>
        <v>642</v>
      </c>
      <c r="B1717">
        <v>33034105</v>
      </c>
      <c r="C1717">
        <v>33038372</v>
      </c>
      <c r="D1717">
        <v>32517783</v>
      </c>
      <c r="E1717">
        <v>1</v>
      </c>
      <c r="F1717">
        <v>1</v>
      </c>
      <c r="G1717">
        <v>19</v>
      </c>
      <c r="H1717">
        <v>3</v>
      </c>
      <c r="I1717" t="s">
        <v>837</v>
      </c>
      <c r="J1717" t="s">
        <v>838</v>
      </c>
      <c r="K1717" t="s">
        <v>839</v>
      </c>
      <c r="L1717">
        <v>1339</v>
      </c>
      <c r="N1717">
        <v>1007</v>
      </c>
      <c r="O1717" t="s">
        <v>830</v>
      </c>
      <c r="P1717" t="s">
        <v>830</v>
      </c>
      <c r="Q1717">
        <v>1</v>
      </c>
      <c r="W1717">
        <v>0</v>
      </c>
      <c r="X1717">
        <v>-1282603236</v>
      </c>
      <c r="Y1717">
        <v>0.2</v>
      </c>
      <c r="AA1717">
        <v>5631.96</v>
      </c>
      <c r="AB1717">
        <v>0</v>
      </c>
      <c r="AC1717">
        <v>0</v>
      </c>
      <c r="AD1717">
        <v>0</v>
      </c>
      <c r="AE1717">
        <v>5631.96</v>
      </c>
      <c r="AF1717">
        <v>0</v>
      </c>
      <c r="AG1717">
        <v>0</v>
      </c>
      <c r="AH1717">
        <v>0</v>
      </c>
      <c r="AI1717">
        <v>1</v>
      </c>
      <c r="AJ1717">
        <v>1</v>
      </c>
      <c r="AK1717">
        <v>1</v>
      </c>
      <c r="AL1717">
        <v>1</v>
      </c>
      <c r="AN1717">
        <v>0</v>
      </c>
      <c r="AO1717">
        <v>1</v>
      </c>
      <c r="AP1717">
        <v>0</v>
      </c>
      <c r="AQ1717">
        <v>0</v>
      </c>
      <c r="AR1717">
        <v>0</v>
      </c>
      <c r="AS1717" t="s">
        <v>3</v>
      </c>
      <c r="AT1717">
        <v>0.2</v>
      </c>
      <c r="AU1717" t="s">
        <v>3</v>
      </c>
      <c r="AV1717">
        <v>0</v>
      </c>
      <c r="AW1717">
        <v>2</v>
      </c>
      <c r="AX1717">
        <v>33038399</v>
      </c>
      <c r="AY1717">
        <v>1</v>
      </c>
      <c r="AZ1717">
        <v>0</v>
      </c>
      <c r="BA1717">
        <v>1631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CX1717">
        <f>Y1717*Source!I642</f>
        <v>6.6200000000000005E-4</v>
      </c>
      <c r="CY1717">
        <f t="shared" si="255"/>
        <v>5631.96</v>
      </c>
      <c r="CZ1717">
        <f t="shared" si="256"/>
        <v>5631.96</v>
      </c>
      <c r="DA1717">
        <f t="shared" si="257"/>
        <v>1</v>
      </c>
      <c r="DB1717">
        <v>0</v>
      </c>
    </row>
    <row r="1718" spans="1:106" x14ac:dyDescent="0.2">
      <c r="A1718">
        <f>ROW(Source!A642)</f>
        <v>642</v>
      </c>
      <c r="B1718">
        <v>33034105</v>
      </c>
      <c r="C1718">
        <v>33038372</v>
      </c>
      <c r="D1718">
        <v>32517784</v>
      </c>
      <c r="E1718">
        <v>1</v>
      </c>
      <c r="F1718">
        <v>1</v>
      </c>
      <c r="G1718">
        <v>19</v>
      </c>
      <c r="H1718">
        <v>3</v>
      </c>
      <c r="I1718" t="s">
        <v>840</v>
      </c>
      <c r="J1718" t="s">
        <v>841</v>
      </c>
      <c r="K1718" t="s">
        <v>842</v>
      </c>
      <c r="L1718">
        <v>1339</v>
      </c>
      <c r="N1718">
        <v>1007</v>
      </c>
      <c r="O1718" t="s">
        <v>830</v>
      </c>
      <c r="P1718" t="s">
        <v>830</v>
      </c>
      <c r="Q1718">
        <v>1</v>
      </c>
      <c r="W1718">
        <v>0</v>
      </c>
      <c r="X1718">
        <v>966492149</v>
      </c>
      <c r="Y1718">
        <v>0.69</v>
      </c>
      <c r="AA1718">
        <v>5631.96</v>
      </c>
      <c r="AB1718">
        <v>0</v>
      </c>
      <c r="AC1718">
        <v>0</v>
      </c>
      <c r="AD1718">
        <v>0</v>
      </c>
      <c r="AE1718">
        <v>5631.96</v>
      </c>
      <c r="AF1718">
        <v>0</v>
      </c>
      <c r="AG1718">
        <v>0</v>
      </c>
      <c r="AH1718">
        <v>0</v>
      </c>
      <c r="AI1718">
        <v>1</v>
      </c>
      <c r="AJ1718">
        <v>1</v>
      </c>
      <c r="AK1718">
        <v>1</v>
      </c>
      <c r="AL1718">
        <v>1</v>
      </c>
      <c r="AN1718">
        <v>0</v>
      </c>
      <c r="AO1718">
        <v>1</v>
      </c>
      <c r="AP1718">
        <v>0</v>
      </c>
      <c r="AQ1718">
        <v>0</v>
      </c>
      <c r="AR1718">
        <v>0</v>
      </c>
      <c r="AS1718" t="s">
        <v>3</v>
      </c>
      <c r="AT1718">
        <v>0.69</v>
      </c>
      <c r="AU1718" t="s">
        <v>3</v>
      </c>
      <c r="AV1718">
        <v>0</v>
      </c>
      <c r="AW1718">
        <v>2</v>
      </c>
      <c r="AX1718">
        <v>33038400</v>
      </c>
      <c r="AY1718">
        <v>1</v>
      </c>
      <c r="AZ1718">
        <v>0</v>
      </c>
      <c r="BA1718">
        <v>1632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CX1718">
        <f>Y1718*Source!I642</f>
        <v>2.2838999999999997E-3</v>
      </c>
      <c r="CY1718">
        <f t="shared" si="255"/>
        <v>5631.96</v>
      </c>
      <c r="CZ1718">
        <f t="shared" si="256"/>
        <v>5631.96</v>
      </c>
      <c r="DA1718">
        <f t="shared" si="257"/>
        <v>1</v>
      </c>
      <c r="DB1718">
        <v>0</v>
      </c>
    </row>
    <row r="1719" spans="1:106" x14ac:dyDescent="0.2">
      <c r="A1719">
        <f>ROW(Source!A642)</f>
        <v>642</v>
      </c>
      <c r="B1719">
        <v>33034105</v>
      </c>
      <c r="C1719">
        <v>33038372</v>
      </c>
      <c r="D1719">
        <v>32519911</v>
      </c>
      <c r="E1719">
        <v>1</v>
      </c>
      <c r="F1719">
        <v>1</v>
      </c>
      <c r="G1719">
        <v>19</v>
      </c>
      <c r="H1719">
        <v>3</v>
      </c>
      <c r="I1719" t="s">
        <v>843</v>
      </c>
      <c r="J1719" t="s">
        <v>844</v>
      </c>
      <c r="K1719" t="s">
        <v>845</v>
      </c>
      <c r="L1719">
        <v>1339</v>
      </c>
      <c r="N1719">
        <v>1007</v>
      </c>
      <c r="O1719" t="s">
        <v>830</v>
      </c>
      <c r="P1719" t="s">
        <v>830</v>
      </c>
      <c r="Q1719">
        <v>1</v>
      </c>
      <c r="W1719">
        <v>0</v>
      </c>
      <c r="X1719">
        <v>-1613524913</v>
      </c>
      <c r="Y1719">
        <v>102</v>
      </c>
      <c r="AA1719">
        <v>3195.93</v>
      </c>
      <c r="AB1719">
        <v>0</v>
      </c>
      <c r="AC1719">
        <v>0</v>
      </c>
      <c r="AD1719">
        <v>0</v>
      </c>
      <c r="AE1719">
        <v>3195.93</v>
      </c>
      <c r="AF1719">
        <v>0</v>
      </c>
      <c r="AG1719">
        <v>0</v>
      </c>
      <c r="AH1719">
        <v>0</v>
      </c>
      <c r="AI1719">
        <v>1</v>
      </c>
      <c r="AJ1719">
        <v>1</v>
      </c>
      <c r="AK1719">
        <v>1</v>
      </c>
      <c r="AL1719">
        <v>1</v>
      </c>
      <c r="AN1719">
        <v>0</v>
      </c>
      <c r="AO1719">
        <v>1</v>
      </c>
      <c r="AP1719">
        <v>0</v>
      </c>
      <c r="AQ1719">
        <v>0</v>
      </c>
      <c r="AR1719">
        <v>0</v>
      </c>
      <c r="AS1719" t="s">
        <v>3</v>
      </c>
      <c r="AT1719">
        <v>102</v>
      </c>
      <c r="AU1719" t="s">
        <v>3</v>
      </c>
      <c r="AV1719">
        <v>0</v>
      </c>
      <c r="AW1719">
        <v>2</v>
      </c>
      <c r="AX1719">
        <v>33038401</v>
      </c>
      <c r="AY1719">
        <v>1</v>
      </c>
      <c r="AZ1719">
        <v>0</v>
      </c>
      <c r="BA1719">
        <v>1633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CX1719">
        <f>Y1719*Source!I642</f>
        <v>0.33761999999999998</v>
      </c>
      <c r="CY1719">
        <f t="shared" si="255"/>
        <v>3195.93</v>
      </c>
      <c r="CZ1719">
        <f t="shared" si="256"/>
        <v>3195.93</v>
      </c>
      <c r="DA1719">
        <f t="shared" si="257"/>
        <v>1</v>
      </c>
      <c r="DB1719">
        <v>0</v>
      </c>
    </row>
    <row r="1720" spans="1:106" x14ac:dyDescent="0.2">
      <c r="A1720">
        <f>ROW(Source!A642)</f>
        <v>642</v>
      </c>
      <c r="B1720">
        <v>33034105</v>
      </c>
      <c r="C1720">
        <v>33038372</v>
      </c>
      <c r="D1720">
        <v>32521663</v>
      </c>
      <c r="E1720">
        <v>1</v>
      </c>
      <c r="F1720">
        <v>1</v>
      </c>
      <c r="G1720">
        <v>19</v>
      </c>
      <c r="H1720">
        <v>3</v>
      </c>
      <c r="I1720" t="s">
        <v>846</v>
      </c>
      <c r="J1720" t="s">
        <v>847</v>
      </c>
      <c r="K1720" t="s">
        <v>848</v>
      </c>
      <c r="L1720">
        <v>1327</v>
      </c>
      <c r="N1720">
        <v>1005</v>
      </c>
      <c r="O1720" t="s">
        <v>823</v>
      </c>
      <c r="P1720" t="s">
        <v>823</v>
      </c>
      <c r="Q1720">
        <v>1</v>
      </c>
      <c r="W1720">
        <v>0</v>
      </c>
      <c r="X1720">
        <v>603730207</v>
      </c>
      <c r="Y1720">
        <v>49.5</v>
      </c>
      <c r="AA1720">
        <v>207.09</v>
      </c>
      <c r="AB1720">
        <v>0</v>
      </c>
      <c r="AC1720">
        <v>0</v>
      </c>
      <c r="AD1720">
        <v>0</v>
      </c>
      <c r="AE1720">
        <v>207.09</v>
      </c>
      <c r="AF1720">
        <v>0</v>
      </c>
      <c r="AG1720">
        <v>0</v>
      </c>
      <c r="AH1720">
        <v>0</v>
      </c>
      <c r="AI1720">
        <v>1</v>
      </c>
      <c r="AJ1720">
        <v>1</v>
      </c>
      <c r="AK1720">
        <v>1</v>
      </c>
      <c r="AL1720">
        <v>1</v>
      </c>
      <c r="AN1720">
        <v>0</v>
      </c>
      <c r="AO1720">
        <v>1</v>
      </c>
      <c r="AP1720">
        <v>0</v>
      </c>
      <c r="AQ1720">
        <v>0</v>
      </c>
      <c r="AR1720">
        <v>0</v>
      </c>
      <c r="AS1720" t="s">
        <v>3</v>
      </c>
      <c r="AT1720">
        <v>49.5</v>
      </c>
      <c r="AU1720" t="s">
        <v>3</v>
      </c>
      <c r="AV1720">
        <v>0</v>
      </c>
      <c r="AW1720">
        <v>2</v>
      </c>
      <c r="AX1720">
        <v>33038402</v>
      </c>
      <c r="AY1720">
        <v>1</v>
      </c>
      <c r="AZ1720">
        <v>0</v>
      </c>
      <c r="BA1720">
        <v>1634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CX1720">
        <f>Y1720*Source!I642</f>
        <v>0.16384499999999999</v>
      </c>
      <c r="CY1720">
        <f t="shared" si="255"/>
        <v>207.09</v>
      </c>
      <c r="CZ1720">
        <f t="shared" si="256"/>
        <v>207.09</v>
      </c>
      <c r="DA1720">
        <f t="shared" si="257"/>
        <v>1</v>
      </c>
      <c r="DB1720">
        <v>0</v>
      </c>
    </row>
    <row r="1721" spans="1:106" x14ac:dyDescent="0.2">
      <c r="A1721">
        <f>ROW(Source!A645)</f>
        <v>645</v>
      </c>
      <c r="B1721">
        <v>33034105</v>
      </c>
      <c r="C1721">
        <v>33038405</v>
      </c>
      <c r="D1721">
        <v>32505425</v>
      </c>
      <c r="E1721">
        <v>19</v>
      </c>
      <c r="F1721">
        <v>1</v>
      </c>
      <c r="G1721">
        <v>19</v>
      </c>
      <c r="H1721">
        <v>1</v>
      </c>
      <c r="I1721" t="s">
        <v>795</v>
      </c>
      <c r="J1721" t="s">
        <v>3</v>
      </c>
      <c r="K1721" t="s">
        <v>796</v>
      </c>
      <c r="L1721">
        <v>1191</v>
      </c>
      <c r="N1721">
        <v>1013</v>
      </c>
      <c r="O1721" t="s">
        <v>797</v>
      </c>
      <c r="P1721" t="s">
        <v>797</v>
      </c>
      <c r="Q1721">
        <v>1</v>
      </c>
      <c r="W1721">
        <v>0</v>
      </c>
      <c r="X1721">
        <v>476480486</v>
      </c>
      <c r="Y1721">
        <v>36.11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1</v>
      </c>
      <c r="AJ1721">
        <v>1</v>
      </c>
      <c r="AK1721">
        <v>1</v>
      </c>
      <c r="AL1721">
        <v>1</v>
      </c>
      <c r="AN1721">
        <v>0</v>
      </c>
      <c r="AO1721">
        <v>1</v>
      </c>
      <c r="AP1721">
        <v>0</v>
      </c>
      <c r="AQ1721">
        <v>0</v>
      </c>
      <c r="AR1721">
        <v>0</v>
      </c>
      <c r="AS1721" t="s">
        <v>3</v>
      </c>
      <c r="AT1721">
        <v>36.11</v>
      </c>
      <c r="AU1721" t="s">
        <v>3</v>
      </c>
      <c r="AV1721">
        <v>1</v>
      </c>
      <c r="AW1721">
        <v>2</v>
      </c>
      <c r="AX1721">
        <v>33038411</v>
      </c>
      <c r="AY1721">
        <v>1</v>
      </c>
      <c r="AZ1721">
        <v>0</v>
      </c>
      <c r="BA1721">
        <v>1635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CX1721">
        <f>Y1721*Source!I645</f>
        <v>0.87638969999999994</v>
      </c>
      <c r="CY1721">
        <f>AD1721</f>
        <v>0</v>
      </c>
      <c r="CZ1721">
        <f>AH1721</f>
        <v>0</v>
      </c>
      <c r="DA1721">
        <f>AL1721</f>
        <v>1</v>
      </c>
      <c r="DB1721">
        <v>0</v>
      </c>
    </row>
    <row r="1722" spans="1:106" x14ac:dyDescent="0.2">
      <c r="A1722">
        <f>ROW(Source!A645)</f>
        <v>645</v>
      </c>
      <c r="B1722">
        <v>33034105</v>
      </c>
      <c r="C1722">
        <v>33038405</v>
      </c>
      <c r="D1722">
        <v>32516754</v>
      </c>
      <c r="E1722">
        <v>1</v>
      </c>
      <c r="F1722">
        <v>1</v>
      </c>
      <c r="G1722">
        <v>19</v>
      </c>
      <c r="H1722">
        <v>2</v>
      </c>
      <c r="I1722" t="s">
        <v>798</v>
      </c>
      <c r="J1722" t="s">
        <v>799</v>
      </c>
      <c r="K1722" t="s">
        <v>800</v>
      </c>
      <c r="L1722">
        <v>1368</v>
      </c>
      <c r="N1722">
        <v>1011</v>
      </c>
      <c r="O1722" t="s">
        <v>801</v>
      </c>
      <c r="P1722" t="s">
        <v>801</v>
      </c>
      <c r="Q1722">
        <v>1</v>
      </c>
      <c r="W1722">
        <v>0</v>
      </c>
      <c r="X1722">
        <v>-1683917449</v>
      </c>
      <c r="Y1722">
        <v>21.91</v>
      </c>
      <c r="AA1722">
        <v>0</v>
      </c>
      <c r="AB1722">
        <v>70.98</v>
      </c>
      <c r="AC1722">
        <v>6.52</v>
      </c>
      <c r="AD1722">
        <v>0</v>
      </c>
      <c r="AE1722">
        <v>0</v>
      </c>
      <c r="AF1722">
        <v>70.98</v>
      </c>
      <c r="AG1722">
        <v>6.52</v>
      </c>
      <c r="AH1722">
        <v>0</v>
      </c>
      <c r="AI1722">
        <v>1</v>
      </c>
      <c r="AJ1722">
        <v>1</v>
      </c>
      <c r="AK1722">
        <v>1</v>
      </c>
      <c r="AL1722">
        <v>1</v>
      </c>
      <c r="AN1722">
        <v>0</v>
      </c>
      <c r="AO1722">
        <v>1</v>
      </c>
      <c r="AP1722">
        <v>0</v>
      </c>
      <c r="AQ1722">
        <v>0</v>
      </c>
      <c r="AR1722">
        <v>0</v>
      </c>
      <c r="AS1722" t="s">
        <v>3</v>
      </c>
      <c r="AT1722">
        <v>21.91</v>
      </c>
      <c r="AU1722" t="s">
        <v>3</v>
      </c>
      <c r="AV1722">
        <v>0</v>
      </c>
      <c r="AW1722">
        <v>2</v>
      </c>
      <c r="AX1722">
        <v>33038412</v>
      </c>
      <c r="AY1722">
        <v>1</v>
      </c>
      <c r="AZ1722">
        <v>0</v>
      </c>
      <c r="BA1722">
        <v>1636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CX1722">
        <f>Y1722*Source!I645</f>
        <v>0.53175570000000005</v>
      </c>
      <c r="CY1722">
        <f>AB1722</f>
        <v>70.98</v>
      </c>
      <c r="CZ1722">
        <f>AF1722</f>
        <v>70.98</v>
      </c>
      <c r="DA1722">
        <f>AJ1722</f>
        <v>1</v>
      </c>
      <c r="DB1722">
        <v>0</v>
      </c>
    </row>
    <row r="1723" spans="1:106" x14ac:dyDescent="0.2">
      <c r="A1723">
        <f>ROW(Source!A645)</f>
        <v>645</v>
      </c>
      <c r="B1723">
        <v>33034105</v>
      </c>
      <c r="C1723">
        <v>33038405</v>
      </c>
      <c r="D1723">
        <v>32518977</v>
      </c>
      <c r="E1723">
        <v>1</v>
      </c>
      <c r="F1723">
        <v>1</v>
      </c>
      <c r="G1723">
        <v>19</v>
      </c>
      <c r="H1723">
        <v>3</v>
      </c>
      <c r="I1723" t="s">
        <v>802</v>
      </c>
      <c r="J1723" t="s">
        <v>803</v>
      </c>
      <c r="K1723" t="s">
        <v>804</v>
      </c>
      <c r="L1723">
        <v>1348</v>
      </c>
      <c r="N1723">
        <v>1009</v>
      </c>
      <c r="O1723" t="s">
        <v>19</v>
      </c>
      <c r="P1723" t="s">
        <v>19</v>
      </c>
      <c r="Q1723">
        <v>1000</v>
      </c>
      <c r="W1723">
        <v>0</v>
      </c>
      <c r="X1723">
        <v>-1592467254</v>
      </c>
      <c r="Y1723">
        <v>0.03</v>
      </c>
      <c r="AA1723">
        <v>117442.26</v>
      </c>
      <c r="AB1723">
        <v>0</v>
      </c>
      <c r="AC1723">
        <v>0</v>
      </c>
      <c r="AD1723">
        <v>0</v>
      </c>
      <c r="AE1723">
        <v>117442.26</v>
      </c>
      <c r="AF1723">
        <v>0</v>
      </c>
      <c r="AG1723">
        <v>0</v>
      </c>
      <c r="AH1723">
        <v>0</v>
      </c>
      <c r="AI1723">
        <v>1</v>
      </c>
      <c r="AJ1723">
        <v>1</v>
      </c>
      <c r="AK1723">
        <v>1</v>
      </c>
      <c r="AL1723">
        <v>1</v>
      </c>
      <c r="AN1723">
        <v>0</v>
      </c>
      <c r="AO1723">
        <v>1</v>
      </c>
      <c r="AP1723">
        <v>0</v>
      </c>
      <c r="AQ1723">
        <v>0</v>
      </c>
      <c r="AR1723">
        <v>0</v>
      </c>
      <c r="AS1723" t="s">
        <v>3</v>
      </c>
      <c r="AT1723">
        <v>0.03</v>
      </c>
      <c r="AU1723" t="s">
        <v>3</v>
      </c>
      <c r="AV1723">
        <v>0</v>
      </c>
      <c r="AW1723">
        <v>2</v>
      </c>
      <c r="AX1723">
        <v>33038413</v>
      </c>
      <c r="AY1723">
        <v>1</v>
      </c>
      <c r="AZ1723">
        <v>0</v>
      </c>
      <c r="BA1723">
        <v>1637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CX1723">
        <f>Y1723*Source!I645</f>
        <v>7.2809999999999997E-4</v>
      </c>
      <c r="CY1723">
        <f>AA1723</f>
        <v>117442.26</v>
      </c>
      <c r="CZ1723">
        <f>AE1723</f>
        <v>117442.26</v>
      </c>
      <c r="DA1723">
        <f>AI1723</f>
        <v>1</v>
      </c>
      <c r="DB1723">
        <v>0</v>
      </c>
    </row>
    <row r="1724" spans="1:106" x14ac:dyDescent="0.2">
      <c r="A1724">
        <f>ROW(Source!A645)</f>
        <v>645</v>
      </c>
      <c r="B1724">
        <v>33034105</v>
      </c>
      <c r="C1724">
        <v>33038405</v>
      </c>
      <c r="D1724">
        <v>32520163</v>
      </c>
      <c r="E1724">
        <v>1</v>
      </c>
      <c r="F1724">
        <v>1</v>
      </c>
      <c r="G1724">
        <v>19</v>
      </c>
      <c r="H1724">
        <v>3</v>
      </c>
      <c r="I1724" t="s">
        <v>25</v>
      </c>
      <c r="J1724" t="s">
        <v>27</v>
      </c>
      <c r="K1724" t="s">
        <v>26</v>
      </c>
      <c r="L1724">
        <v>1348</v>
      </c>
      <c r="N1724">
        <v>1009</v>
      </c>
      <c r="O1724" t="s">
        <v>19</v>
      </c>
      <c r="P1724" t="s">
        <v>19</v>
      </c>
      <c r="Q1724">
        <v>1000</v>
      </c>
      <c r="W1724">
        <v>0</v>
      </c>
      <c r="X1724">
        <v>-1467733540</v>
      </c>
      <c r="Y1724">
        <v>1</v>
      </c>
      <c r="AA1724">
        <v>53410.15</v>
      </c>
      <c r="AB1724">
        <v>0</v>
      </c>
      <c r="AC1724">
        <v>0</v>
      </c>
      <c r="AD1724">
        <v>0</v>
      </c>
      <c r="AE1724">
        <v>53410.15</v>
      </c>
      <c r="AF1724">
        <v>0</v>
      </c>
      <c r="AG1724">
        <v>0</v>
      </c>
      <c r="AH1724">
        <v>0</v>
      </c>
      <c r="AI1724">
        <v>1</v>
      </c>
      <c r="AJ1724">
        <v>1</v>
      </c>
      <c r="AK1724">
        <v>1</v>
      </c>
      <c r="AL1724">
        <v>1</v>
      </c>
      <c r="AN1724">
        <v>0</v>
      </c>
      <c r="AO1724">
        <v>1</v>
      </c>
      <c r="AP1724">
        <v>0</v>
      </c>
      <c r="AQ1724">
        <v>0</v>
      </c>
      <c r="AR1724">
        <v>0</v>
      </c>
      <c r="AS1724" t="s">
        <v>3</v>
      </c>
      <c r="AT1724">
        <v>1</v>
      </c>
      <c r="AU1724" t="s">
        <v>3</v>
      </c>
      <c r="AV1724">
        <v>0</v>
      </c>
      <c r="AW1724">
        <v>2</v>
      </c>
      <c r="AX1724">
        <v>33038414</v>
      </c>
      <c r="AY1724">
        <v>1</v>
      </c>
      <c r="AZ1724">
        <v>0</v>
      </c>
      <c r="BA1724">
        <v>1638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CX1724">
        <f>Y1724*Source!I645</f>
        <v>2.427E-2</v>
      </c>
      <c r="CY1724">
        <f>AA1724</f>
        <v>53410.15</v>
      </c>
      <c r="CZ1724">
        <f>AE1724</f>
        <v>53410.15</v>
      </c>
      <c r="DA1724">
        <f>AI1724</f>
        <v>1</v>
      </c>
      <c r="DB1724">
        <v>0</v>
      </c>
    </row>
    <row r="1725" spans="1:106" x14ac:dyDescent="0.2">
      <c r="A1725">
        <f>ROW(Source!A645)</f>
        <v>645</v>
      </c>
      <c r="B1725">
        <v>33034105</v>
      </c>
      <c r="C1725">
        <v>33038405</v>
      </c>
      <c r="D1725">
        <v>32520163</v>
      </c>
      <c r="E1725">
        <v>1</v>
      </c>
      <c r="F1725">
        <v>1</v>
      </c>
      <c r="G1725">
        <v>19</v>
      </c>
      <c r="H1725">
        <v>3</v>
      </c>
      <c r="I1725" t="s">
        <v>25</v>
      </c>
      <c r="J1725" t="s">
        <v>27</v>
      </c>
      <c r="K1725" t="s">
        <v>26</v>
      </c>
      <c r="L1725">
        <v>1348</v>
      </c>
      <c r="N1725">
        <v>1009</v>
      </c>
      <c r="O1725" t="s">
        <v>19</v>
      </c>
      <c r="P1725" t="s">
        <v>19</v>
      </c>
      <c r="Q1725">
        <v>1000</v>
      </c>
      <c r="W1725">
        <v>0</v>
      </c>
      <c r="X1725">
        <v>-1467733540</v>
      </c>
      <c r="Y1725">
        <v>-1</v>
      </c>
      <c r="AA1725">
        <v>53410.15</v>
      </c>
      <c r="AB1725">
        <v>0</v>
      </c>
      <c r="AC1725">
        <v>0</v>
      </c>
      <c r="AD1725">
        <v>0</v>
      </c>
      <c r="AE1725">
        <v>53410.15</v>
      </c>
      <c r="AF1725">
        <v>0</v>
      </c>
      <c r="AG1725">
        <v>0</v>
      </c>
      <c r="AH1725">
        <v>0</v>
      </c>
      <c r="AI1725">
        <v>1</v>
      </c>
      <c r="AJ1725">
        <v>1</v>
      </c>
      <c r="AK1725">
        <v>1</v>
      </c>
      <c r="AL1725">
        <v>1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 t="s">
        <v>3</v>
      </c>
      <c r="AT1725">
        <v>-1</v>
      </c>
      <c r="AU1725" t="s">
        <v>3</v>
      </c>
      <c r="AV1725">
        <v>0</v>
      </c>
      <c r="AW1725">
        <v>1</v>
      </c>
      <c r="AX1725">
        <v>-1</v>
      </c>
      <c r="AY1725">
        <v>0</v>
      </c>
      <c r="AZ1725">
        <v>0</v>
      </c>
      <c r="BA1725" t="s">
        <v>3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CX1725">
        <f>Y1725*Source!I645</f>
        <v>-2.427E-2</v>
      </c>
      <c r="CY1725">
        <f>AA1725</f>
        <v>53410.15</v>
      </c>
      <c r="CZ1725">
        <f>AE1725</f>
        <v>53410.15</v>
      </c>
      <c r="DA1725">
        <f>AI1725</f>
        <v>1</v>
      </c>
      <c r="DB1725">
        <v>0</v>
      </c>
    </row>
    <row r="1726" spans="1:106" x14ac:dyDescent="0.2">
      <c r="A1726">
        <f>ROW(Source!A647)</f>
        <v>647</v>
      </c>
      <c r="B1726">
        <v>33034105</v>
      </c>
      <c r="C1726">
        <v>33038416</v>
      </c>
      <c r="D1726">
        <v>32505425</v>
      </c>
      <c r="E1726">
        <v>19</v>
      </c>
      <c r="F1726">
        <v>1</v>
      </c>
      <c r="G1726">
        <v>19</v>
      </c>
      <c r="H1726">
        <v>1</v>
      </c>
      <c r="I1726" t="s">
        <v>795</v>
      </c>
      <c r="J1726" t="s">
        <v>3</v>
      </c>
      <c r="K1726" t="s">
        <v>796</v>
      </c>
      <c r="L1726">
        <v>1191</v>
      </c>
      <c r="N1726">
        <v>1013</v>
      </c>
      <c r="O1726" t="s">
        <v>797</v>
      </c>
      <c r="P1726" t="s">
        <v>797</v>
      </c>
      <c r="Q1726">
        <v>1</v>
      </c>
      <c r="W1726">
        <v>0</v>
      </c>
      <c r="X1726">
        <v>476480486</v>
      </c>
      <c r="Y1726">
        <v>453.1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1</v>
      </c>
      <c r="AJ1726">
        <v>1</v>
      </c>
      <c r="AK1726">
        <v>1</v>
      </c>
      <c r="AL1726">
        <v>1</v>
      </c>
      <c r="AN1726">
        <v>0</v>
      </c>
      <c r="AO1726">
        <v>1</v>
      </c>
      <c r="AP1726">
        <v>0</v>
      </c>
      <c r="AQ1726">
        <v>0</v>
      </c>
      <c r="AR1726">
        <v>0</v>
      </c>
      <c r="AS1726" t="s">
        <v>3</v>
      </c>
      <c r="AT1726">
        <v>453.1</v>
      </c>
      <c r="AU1726" t="s">
        <v>3</v>
      </c>
      <c r="AV1726">
        <v>1</v>
      </c>
      <c r="AW1726">
        <v>2</v>
      </c>
      <c r="AX1726">
        <v>33038432</v>
      </c>
      <c r="AY1726">
        <v>1</v>
      </c>
      <c r="AZ1726">
        <v>0</v>
      </c>
      <c r="BA1726">
        <v>1639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CX1726">
        <f>Y1726*Source!I647</f>
        <v>1.4997610000000001</v>
      </c>
      <c r="CY1726">
        <f>AD1726</f>
        <v>0</v>
      </c>
      <c r="CZ1726">
        <f>AH1726</f>
        <v>0</v>
      </c>
      <c r="DA1726">
        <f>AL1726</f>
        <v>1</v>
      </c>
      <c r="DB1726">
        <v>0</v>
      </c>
    </row>
    <row r="1727" spans="1:106" x14ac:dyDescent="0.2">
      <c r="A1727">
        <f>ROW(Source!A647)</f>
        <v>647</v>
      </c>
      <c r="B1727">
        <v>33034105</v>
      </c>
      <c r="C1727">
        <v>33038416</v>
      </c>
      <c r="D1727">
        <v>32517073</v>
      </c>
      <c r="E1727">
        <v>1</v>
      </c>
      <c r="F1727">
        <v>1</v>
      </c>
      <c r="G1727">
        <v>19</v>
      </c>
      <c r="H1727">
        <v>2</v>
      </c>
      <c r="I1727" t="s">
        <v>805</v>
      </c>
      <c r="J1727" t="s">
        <v>806</v>
      </c>
      <c r="K1727" t="s">
        <v>807</v>
      </c>
      <c r="L1727">
        <v>1368</v>
      </c>
      <c r="N1727">
        <v>1011</v>
      </c>
      <c r="O1727" t="s">
        <v>801</v>
      </c>
      <c r="P1727" t="s">
        <v>801</v>
      </c>
      <c r="Q1727">
        <v>1</v>
      </c>
      <c r="W1727">
        <v>0</v>
      </c>
      <c r="X1727">
        <v>-865246060</v>
      </c>
      <c r="Y1727">
        <v>1.38</v>
      </c>
      <c r="AA1727">
        <v>0</v>
      </c>
      <c r="AB1727">
        <v>3.37</v>
      </c>
      <c r="AC1727">
        <v>0.85</v>
      </c>
      <c r="AD1727">
        <v>0</v>
      </c>
      <c r="AE1727">
        <v>0</v>
      </c>
      <c r="AF1727">
        <v>3.37</v>
      </c>
      <c r="AG1727">
        <v>0.85</v>
      </c>
      <c r="AH1727">
        <v>0</v>
      </c>
      <c r="AI1727">
        <v>1</v>
      </c>
      <c r="AJ1727">
        <v>1</v>
      </c>
      <c r="AK1727">
        <v>1</v>
      </c>
      <c r="AL1727">
        <v>1</v>
      </c>
      <c r="AN1727">
        <v>0</v>
      </c>
      <c r="AO1727">
        <v>1</v>
      </c>
      <c r="AP1727">
        <v>0</v>
      </c>
      <c r="AQ1727">
        <v>0</v>
      </c>
      <c r="AR1727">
        <v>0</v>
      </c>
      <c r="AS1727" t="s">
        <v>3</v>
      </c>
      <c r="AT1727">
        <v>1.38</v>
      </c>
      <c r="AU1727" t="s">
        <v>3</v>
      </c>
      <c r="AV1727">
        <v>0</v>
      </c>
      <c r="AW1727">
        <v>2</v>
      </c>
      <c r="AX1727">
        <v>33038433</v>
      </c>
      <c r="AY1727">
        <v>1</v>
      </c>
      <c r="AZ1727">
        <v>0</v>
      </c>
      <c r="BA1727">
        <v>1640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CX1727">
        <f>Y1727*Source!I647</f>
        <v>4.5677999999999995E-3</v>
      </c>
      <c r="CY1727">
        <f>AB1727</f>
        <v>3.37</v>
      </c>
      <c r="CZ1727">
        <f>AF1727</f>
        <v>3.37</v>
      </c>
      <c r="DA1727">
        <f>AJ1727</f>
        <v>1</v>
      </c>
      <c r="DB1727">
        <v>0</v>
      </c>
    </row>
    <row r="1728" spans="1:106" x14ac:dyDescent="0.2">
      <c r="A1728">
        <f>ROW(Source!A647)</f>
        <v>647</v>
      </c>
      <c r="B1728">
        <v>33034105</v>
      </c>
      <c r="C1728">
        <v>33038416</v>
      </c>
      <c r="D1728">
        <v>32516433</v>
      </c>
      <c r="E1728">
        <v>1</v>
      </c>
      <c r="F1728">
        <v>1</v>
      </c>
      <c r="G1728">
        <v>19</v>
      </c>
      <c r="H1728">
        <v>2</v>
      </c>
      <c r="I1728" t="s">
        <v>808</v>
      </c>
      <c r="J1728" t="s">
        <v>809</v>
      </c>
      <c r="K1728" t="s">
        <v>810</v>
      </c>
      <c r="L1728">
        <v>1368</v>
      </c>
      <c r="N1728">
        <v>1011</v>
      </c>
      <c r="O1728" t="s">
        <v>801</v>
      </c>
      <c r="P1728" t="s">
        <v>801</v>
      </c>
      <c r="Q1728">
        <v>1</v>
      </c>
      <c r="W1728">
        <v>0</v>
      </c>
      <c r="X1728">
        <v>1483315828</v>
      </c>
      <c r="Y1728">
        <v>0.31</v>
      </c>
      <c r="AA1728">
        <v>0</v>
      </c>
      <c r="AB1728">
        <v>566.44000000000005</v>
      </c>
      <c r="AC1728">
        <v>281.27999999999997</v>
      </c>
      <c r="AD1728">
        <v>0</v>
      </c>
      <c r="AE1728">
        <v>0</v>
      </c>
      <c r="AF1728">
        <v>566.44000000000005</v>
      </c>
      <c r="AG1728">
        <v>281.27999999999997</v>
      </c>
      <c r="AH1728">
        <v>0</v>
      </c>
      <c r="AI1728">
        <v>1</v>
      </c>
      <c r="AJ1728">
        <v>1</v>
      </c>
      <c r="AK1728">
        <v>1</v>
      </c>
      <c r="AL1728">
        <v>1</v>
      </c>
      <c r="AN1728">
        <v>0</v>
      </c>
      <c r="AO1728">
        <v>1</v>
      </c>
      <c r="AP1728">
        <v>0</v>
      </c>
      <c r="AQ1728">
        <v>0</v>
      </c>
      <c r="AR1728">
        <v>0</v>
      </c>
      <c r="AS1728" t="s">
        <v>3</v>
      </c>
      <c r="AT1728">
        <v>0.31</v>
      </c>
      <c r="AU1728" t="s">
        <v>3</v>
      </c>
      <c r="AV1728">
        <v>0</v>
      </c>
      <c r="AW1728">
        <v>2</v>
      </c>
      <c r="AX1728">
        <v>33038434</v>
      </c>
      <c r="AY1728">
        <v>1</v>
      </c>
      <c r="AZ1728">
        <v>0</v>
      </c>
      <c r="BA1728">
        <v>1641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CX1728">
        <f>Y1728*Source!I647</f>
        <v>1.0261000000000001E-3</v>
      </c>
      <c r="CY1728">
        <f>AB1728</f>
        <v>566.44000000000005</v>
      </c>
      <c r="CZ1728">
        <f>AF1728</f>
        <v>566.44000000000005</v>
      </c>
      <c r="DA1728">
        <f>AJ1728</f>
        <v>1</v>
      </c>
      <c r="DB1728">
        <v>0</v>
      </c>
    </row>
    <row r="1729" spans="1:106" x14ac:dyDescent="0.2">
      <c r="A1729">
        <f>ROW(Source!A647)</f>
        <v>647</v>
      </c>
      <c r="B1729">
        <v>33034105</v>
      </c>
      <c r="C1729">
        <v>33038416</v>
      </c>
      <c r="D1729">
        <v>32516599</v>
      </c>
      <c r="E1729">
        <v>1</v>
      </c>
      <c r="F1729">
        <v>1</v>
      </c>
      <c r="G1729">
        <v>19</v>
      </c>
      <c r="H1729">
        <v>2</v>
      </c>
      <c r="I1729" t="s">
        <v>811</v>
      </c>
      <c r="J1729" t="s">
        <v>812</v>
      </c>
      <c r="K1729" t="s">
        <v>813</v>
      </c>
      <c r="L1729">
        <v>1368</v>
      </c>
      <c r="N1729">
        <v>1011</v>
      </c>
      <c r="O1729" t="s">
        <v>801</v>
      </c>
      <c r="P1729" t="s">
        <v>801</v>
      </c>
      <c r="Q1729">
        <v>1</v>
      </c>
      <c r="W1729">
        <v>0</v>
      </c>
      <c r="X1729">
        <v>47389749</v>
      </c>
      <c r="Y1729">
        <v>26.25</v>
      </c>
      <c r="AA1729">
        <v>0</v>
      </c>
      <c r="AB1729">
        <v>9.7100000000000009</v>
      </c>
      <c r="AC1729">
        <v>2.25</v>
      </c>
      <c r="AD1729">
        <v>0</v>
      </c>
      <c r="AE1729">
        <v>0</v>
      </c>
      <c r="AF1729">
        <v>9.7100000000000009</v>
      </c>
      <c r="AG1729">
        <v>2.25</v>
      </c>
      <c r="AH1729">
        <v>0</v>
      </c>
      <c r="AI1729">
        <v>1</v>
      </c>
      <c r="AJ1729">
        <v>1</v>
      </c>
      <c r="AK1729">
        <v>1</v>
      </c>
      <c r="AL1729">
        <v>1</v>
      </c>
      <c r="AN1729">
        <v>0</v>
      </c>
      <c r="AO1729">
        <v>1</v>
      </c>
      <c r="AP1729">
        <v>0</v>
      </c>
      <c r="AQ1729">
        <v>0</v>
      </c>
      <c r="AR1729">
        <v>0</v>
      </c>
      <c r="AS1729" t="s">
        <v>3</v>
      </c>
      <c r="AT1729">
        <v>26.25</v>
      </c>
      <c r="AU1729" t="s">
        <v>3</v>
      </c>
      <c r="AV1729">
        <v>0</v>
      </c>
      <c r="AW1729">
        <v>2</v>
      </c>
      <c r="AX1729">
        <v>33038435</v>
      </c>
      <c r="AY1729">
        <v>1</v>
      </c>
      <c r="AZ1729">
        <v>0</v>
      </c>
      <c r="BA1729">
        <v>1642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CX1729">
        <f>Y1729*Source!I647</f>
        <v>8.6887500000000006E-2</v>
      </c>
      <c r="CY1729">
        <f>AB1729</f>
        <v>9.7100000000000009</v>
      </c>
      <c r="CZ1729">
        <f>AF1729</f>
        <v>9.7100000000000009</v>
      </c>
      <c r="DA1729">
        <f>AJ1729</f>
        <v>1</v>
      </c>
      <c r="DB1729">
        <v>0</v>
      </c>
    </row>
    <row r="1730" spans="1:106" x14ac:dyDescent="0.2">
      <c r="A1730">
        <f>ROW(Source!A647)</f>
        <v>647</v>
      </c>
      <c r="B1730">
        <v>33034105</v>
      </c>
      <c r="C1730">
        <v>33038416</v>
      </c>
      <c r="D1730">
        <v>32517836</v>
      </c>
      <c r="E1730">
        <v>1</v>
      </c>
      <c r="F1730">
        <v>1</v>
      </c>
      <c r="G1730">
        <v>19</v>
      </c>
      <c r="H1730">
        <v>3</v>
      </c>
      <c r="I1730" t="s">
        <v>814</v>
      </c>
      <c r="J1730" t="s">
        <v>815</v>
      </c>
      <c r="K1730" t="s">
        <v>816</v>
      </c>
      <c r="L1730">
        <v>1348</v>
      </c>
      <c r="N1730">
        <v>1009</v>
      </c>
      <c r="O1730" t="s">
        <v>19</v>
      </c>
      <c r="P1730" t="s">
        <v>19</v>
      </c>
      <c r="Q1730">
        <v>1000</v>
      </c>
      <c r="W1730">
        <v>0</v>
      </c>
      <c r="X1730">
        <v>1571432467</v>
      </c>
      <c r="Y1730">
        <v>0.04</v>
      </c>
      <c r="AA1730">
        <v>31493.279999999999</v>
      </c>
      <c r="AB1730">
        <v>0</v>
      </c>
      <c r="AC1730">
        <v>0</v>
      </c>
      <c r="AD1730">
        <v>0</v>
      </c>
      <c r="AE1730">
        <v>31493.279999999999</v>
      </c>
      <c r="AF1730">
        <v>0</v>
      </c>
      <c r="AG1730">
        <v>0</v>
      </c>
      <c r="AH1730">
        <v>0</v>
      </c>
      <c r="AI1730">
        <v>1</v>
      </c>
      <c r="AJ1730">
        <v>1</v>
      </c>
      <c r="AK1730">
        <v>1</v>
      </c>
      <c r="AL1730">
        <v>1</v>
      </c>
      <c r="AN1730">
        <v>0</v>
      </c>
      <c r="AO1730">
        <v>1</v>
      </c>
      <c r="AP1730">
        <v>0</v>
      </c>
      <c r="AQ1730">
        <v>0</v>
      </c>
      <c r="AR1730">
        <v>0</v>
      </c>
      <c r="AS1730" t="s">
        <v>3</v>
      </c>
      <c r="AT1730">
        <v>0.04</v>
      </c>
      <c r="AU1730" t="s">
        <v>3</v>
      </c>
      <c r="AV1730">
        <v>0</v>
      </c>
      <c r="AW1730">
        <v>2</v>
      </c>
      <c r="AX1730">
        <v>33038436</v>
      </c>
      <c r="AY1730">
        <v>1</v>
      </c>
      <c r="AZ1730">
        <v>0</v>
      </c>
      <c r="BA1730">
        <v>1643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CX1730">
        <f>Y1730*Source!I647</f>
        <v>1.3239999999999999E-4</v>
      </c>
      <c r="CY1730">
        <f t="shared" ref="CY1730:CY1740" si="258">AA1730</f>
        <v>31493.279999999999</v>
      </c>
      <c r="CZ1730">
        <f t="shared" ref="CZ1730:CZ1740" si="259">AE1730</f>
        <v>31493.279999999999</v>
      </c>
      <c r="DA1730">
        <f t="shared" ref="DA1730:DA1740" si="260">AI1730</f>
        <v>1</v>
      </c>
      <c r="DB1730">
        <v>0</v>
      </c>
    </row>
    <row r="1731" spans="1:106" x14ac:dyDescent="0.2">
      <c r="A1731">
        <f>ROW(Source!A647)</f>
        <v>647</v>
      </c>
      <c r="B1731">
        <v>33034105</v>
      </c>
      <c r="C1731">
        <v>33038416</v>
      </c>
      <c r="D1731">
        <v>32518156</v>
      </c>
      <c r="E1731">
        <v>1</v>
      </c>
      <c r="F1731">
        <v>1</v>
      </c>
      <c r="G1731">
        <v>19</v>
      </c>
      <c r="H1731">
        <v>3</v>
      </c>
      <c r="I1731" t="s">
        <v>817</v>
      </c>
      <c r="J1731" t="s">
        <v>818</v>
      </c>
      <c r="K1731" t="s">
        <v>819</v>
      </c>
      <c r="L1731">
        <v>1348</v>
      </c>
      <c r="N1731">
        <v>1009</v>
      </c>
      <c r="O1731" t="s">
        <v>19</v>
      </c>
      <c r="P1731" t="s">
        <v>19</v>
      </c>
      <c r="Q1731">
        <v>1000</v>
      </c>
      <c r="W1731">
        <v>0</v>
      </c>
      <c r="X1731">
        <v>1574046373</v>
      </c>
      <c r="Y1731">
        <v>3.6999999999999998E-2</v>
      </c>
      <c r="AA1731">
        <v>45454.3</v>
      </c>
      <c r="AB1731">
        <v>0</v>
      </c>
      <c r="AC1731">
        <v>0</v>
      </c>
      <c r="AD1731">
        <v>0</v>
      </c>
      <c r="AE1731">
        <v>45454.3</v>
      </c>
      <c r="AF1731">
        <v>0</v>
      </c>
      <c r="AG1731">
        <v>0</v>
      </c>
      <c r="AH1731">
        <v>0</v>
      </c>
      <c r="AI1731">
        <v>1</v>
      </c>
      <c r="AJ1731">
        <v>1</v>
      </c>
      <c r="AK1731">
        <v>1</v>
      </c>
      <c r="AL1731">
        <v>1</v>
      </c>
      <c r="AN1731">
        <v>0</v>
      </c>
      <c r="AO1731">
        <v>1</v>
      </c>
      <c r="AP1731">
        <v>0</v>
      </c>
      <c r="AQ1731">
        <v>0</v>
      </c>
      <c r="AR1731">
        <v>0</v>
      </c>
      <c r="AS1731" t="s">
        <v>3</v>
      </c>
      <c r="AT1731">
        <v>3.6999999999999998E-2</v>
      </c>
      <c r="AU1731" t="s">
        <v>3</v>
      </c>
      <c r="AV1731">
        <v>0</v>
      </c>
      <c r="AW1731">
        <v>2</v>
      </c>
      <c r="AX1731">
        <v>33038437</v>
      </c>
      <c r="AY1731">
        <v>1</v>
      </c>
      <c r="AZ1731">
        <v>0</v>
      </c>
      <c r="BA1731">
        <v>1644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CX1731">
        <f>Y1731*Source!I647</f>
        <v>1.2246999999999998E-4</v>
      </c>
      <c r="CY1731">
        <f t="shared" si="258"/>
        <v>45454.3</v>
      </c>
      <c r="CZ1731">
        <f t="shared" si="259"/>
        <v>45454.3</v>
      </c>
      <c r="DA1731">
        <f t="shared" si="260"/>
        <v>1</v>
      </c>
      <c r="DB1731">
        <v>0</v>
      </c>
    </row>
    <row r="1732" spans="1:106" x14ac:dyDescent="0.2">
      <c r="A1732">
        <f>ROW(Source!A647)</f>
        <v>647</v>
      </c>
      <c r="B1732">
        <v>33034105</v>
      </c>
      <c r="C1732">
        <v>33038416</v>
      </c>
      <c r="D1732">
        <v>32518894</v>
      </c>
      <c r="E1732">
        <v>1</v>
      </c>
      <c r="F1732">
        <v>1</v>
      </c>
      <c r="G1732">
        <v>19</v>
      </c>
      <c r="H1732">
        <v>3</v>
      </c>
      <c r="I1732" t="s">
        <v>820</v>
      </c>
      <c r="J1732" t="s">
        <v>821</v>
      </c>
      <c r="K1732" t="s">
        <v>822</v>
      </c>
      <c r="L1732">
        <v>1327</v>
      </c>
      <c r="N1732">
        <v>1005</v>
      </c>
      <c r="O1732" t="s">
        <v>823</v>
      </c>
      <c r="P1732" t="s">
        <v>823</v>
      </c>
      <c r="Q1732">
        <v>1</v>
      </c>
      <c r="W1732">
        <v>0</v>
      </c>
      <c r="X1732">
        <v>-1132375348</v>
      </c>
      <c r="Y1732">
        <v>5.6</v>
      </c>
      <c r="AA1732">
        <v>63.78</v>
      </c>
      <c r="AB1732">
        <v>0</v>
      </c>
      <c r="AC1732">
        <v>0</v>
      </c>
      <c r="AD1732">
        <v>0</v>
      </c>
      <c r="AE1732">
        <v>63.78</v>
      </c>
      <c r="AF1732">
        <v>0</v>
      </c>
      <c r="AG1732">
        <v>0</v>
      </c>
      <c r="AH1732">
        <v>0</v>
      </c>
      <c r="AI1732">
        <v>1</v>
      </c>
      <c r="AJ1732">
        <v>1</v>
      </c>
      <c r="AK1732">
        <v>1</v>
      </c>
      <c r="AL1732">
        <v>1</v>
      </c>
      <c r="AN1732">
        <v>0</v>
      </c>
      <c r="AO1732">
        <v>1</v>
      </c>
      <c r="AP1732">
        <v>0</v>
      </c>
      <c r="AQ1732">
        <v>0</v>
      </c>
      <c r="AR1732">
        <v>0</v>
      </c>
      <c r="AS1732" t="s">
        <v>3</v>
      </c>
      <c r="AT1732">
        <v>5.6</v>
      </c>
      <c r="AU1732" t="s">
        <v>3</v>
      </c>
      <c r="AV1732">
        <v>0</v>
      </c>
      <c r="AW1732">
        <v>2</v>
      </c>
      <c r="AX1732">
        <v>33038439</v>
      </c>
      <c r="AY1732">
        <v>1</v>
      </c>
      <c r="AZ1732">
        <v>0</v>
      </c>
      <c r="BA1732">
        <v>1645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CX1732">
        <f>Y1732*Source!I647</f>
        <v>1.8536E-2</v>
      </c>
      <c r="CY1732">
        <f t="shared" si="258"/>
        <v>63.78</v>
      </c>
      <c r="CZ1732">
        <f t="shared" si="259"/>
        <v>63.78</v>
      </c>
      <c r="DA1732">
        <f t="shared" si="260"/>
        <v>1</v>
      </c>
      <c r="DB1732">
        <v>0</v>
      </c>
    </row>
    <row r="1733" spans="1:106" x14ac:dyDescent="0.2">
      <c r="A1733">
        <f>ROW(Source!A647)</f>
        <v>647</v>
      </c>
      <c r="B1733">
        <v>33034105</v>
      </c>
      <c r="C1733">
        <v>33038416</v>
      </c>
      <c r="D1733">
        <v>32517311</v>
      </c>
      <c r="E1733">
        <v>1</v>
      </c>
      <c r="F1733">
        <v>1</v>
      </c>
      <c r="G1733">
        <v>19</v>
      </c>
      <c r="H1733">
        <v>3</v>
      </c>
      <c r="I1733" t="s">
        <v>824</v>
      </c>
      <c r="J1733" t="s">
        <v>825</v>
      </c>
      <c r="K1733" t="s">
        <v>826</v>
      </c>
      <c r="L1733">
        <v>1348</v>
      </c>
      <c r="N1733">
        <v>1009</v>
      </c>
      <c r="O1733" t="s">
        <v>19</v>
      </c>
      <c r="P1733" t="s">
        <v>19</v>
      </c>
      <c r="Q1733">
        <v>1000</v>
      </c>
      <c r="W1733">
        <v>0</v>
      </c>
      <c r="X1733">
        <v>1471527661</v>
      </c>
      <c r="Y1733">
        <v>0.05</v>
      </c>
      <c r="AA1733">
        <v>4752.91</v>
      </c>
      <c r="AB1733">
        <v>0</v>
      </c>
      <c r="AC1733">
        <v>0</v>
      </c>
      <c r="AD1733">
        <v>0</v>
      </c>
      <c r="AE1733">
        <v>4752.91</v>
      </c>
      <c r="AF1733">
        <v>0</v>
      </c>
      <c r="AG1733">
        <v>0</v>
      </c>
      <c r="AH1733">
        <v>0</v>
      </c>
      <c r="AI1733">
        <v>1</v>
      </c>
      <c r="AJ1733">
        <v>1</v>
      </c>
      <c r="AK1733">
        <v>1</v>
      </c>
      <c r="AL1733">
        <v>1</v>
      </c>
      <c r="AN1733">
        <v>0</v>
      </c>
      <c r="AO1733">
        <v>1</v>
      </c>
      <c r="AP1733">
        <v>0</v>
      </c>
      <c r="AQ1733">
        <v>0</v>
      </c>
      <c r="AR1733">
        <v>0</v>
      </c>
      <c r="AS1733" t="s">
        <v>3</v>
      </c>
      <c r="AT1733">
        <v>0.05</v>
      </c>
      <c r="AU1733" t="s">
        <v>3</v>
      </c>
      <c r="AV1733">
        <v>0</v>
      </c>
      <c r="AW1733">
        <v>2</v>
      </c>
      <c r="AX1733">
        <v>33038438</v>
      </c>
      <c r="AY1733">
        <v>1</v>
      </c>
      <c r="AZ1733">
        <v>0</v>
      </c>
      <c r="BA1733">
        <v>1646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CX1733">
        <f>Y1733*Source!I647</f>
        <v>1.6550000000000001E-4</v>
      </c>
      <c r="CY1733">
        <f t="shared" si="258"/>
        <v>4752.91</v>
      </c>
      <c r="CZ1733">
        <f t="shared" si="259"/>
        <v>4752.91</v>
      </c>
      <c r="DA1733">
        <f t="shared" si="260"/>
        <v>1</v>
      </c>
      <c r="DB1733">
        <v>0</v>
      </c>
    </row>
    <row r="1734" spans="1:106" x14ac:dyDescent="0.2">
      <c r="A1734">
        <f>ROW(Source!A647)</f>
        <v>647</v>
      </c>
      <c r="B1734">
        <v>33034105</v>
      </c>
      <c r="C1734">
        <v>33038416</v>
      </c>
      <c r="D1734">
        <v>32519061</v>
      </c>
      <c r="E1734">
        <v>1</v>
      </c>
      <c r="F1734">
        <v>1</v>
      </c>
      <c r="G1734">
        <v>19</v>
      </c>
      <c r="H1734">
        <v>3</v>
      </c>
      <c r="I1734" t="s">
        <v>827</v>
      </c>
      <c r="J1734" t="s">
        <v>828</v>
      </c>
      <c r="K1734" t="s">
        <v>829</v>
      </c>
      <c r="L1734">
        <v>1339</v>
      </c>
      <c r="N1734">
        <v>1007</v>
      </c>
      <c r="O1734" t="s">
        <v>830</v>
      </c>
      <c r="P1734" t="s">
        <v>830</v>
      </c>
      <c r="Q1734">
        <v>1</v>
      </c>
      <c r="W1734">
        <v>0</v>
      </c>
      <c r="X1734">
        <v>1653821073</v>
      </c>
      <c r="Y1734">
        <v>1.75</v>
      </c>
      <c r="AA1734">
        <v>29.98</v>
      </c>
      <c r="AB1734">
        <v>0</v>
      </c>
      <c r="AC1734">
        <v>0</v>
      </c>
      <c r="AD1734">
        <v>0</v>
      </c>
      <c r="AE1734">
        <v>29.98</v>
      </c>
      <c r="AF1734">
        <v>0</v>
      </c>
      <c r="AG1734">
        <v>0</v>
      </c>
      <c r="AH1734">
        <v>0</v>
      </c>
      <c r="AI1734">
        <v>1</v>
      </c>
      <c r="AJ1734">
        <v>1</v>
      </c>
      <c r="AK1734">
        <v>1</v>
      </c>
      <c r="AL1734">
        <v>1</v>
      </c>
      <c r="AN1734">
        <v>0</v>
      </c>
      <c r="AO1734">
        <v>1</v>
      </c>
      <c r="AP1734">
        <v>0</v>
      </c>
      <c r="AQ1734">
        <v>0</v>
      </c>
      <c r="AR1734">
        <v>0</v>
      </c>
      <c r="AS1734" t="s">
        <v>3</v>
      </c>
      <c r="AT1734">
        <v>1.75</v>
      </c>
      <c r="AU1734" t="s">
        <v>3</v>
      </c>
      <c r="AV1734">
        <v>0</v>
      </c>
      <c r="AW1734">
        <v>2</v>
      </c>
      <c r="AX1734">
        <v>33038440</v>
      </c>
      <c r="AY1734">
        <v>1</v>
      </c>
      <c r="AZ1734">
        <v>0</v>
      </c>
      <c r="BA1734">
        <v>1647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CX1734">
        <f>Y1734*Source!I647</f>
        <v>5.7924999999999999E-3</v>
      </c>
      <c r="CY1734">
        <f t="shared" si="258"/>
        <v>29.98</v>
      </c>
      <c r="CZ1734">
        <f t="shared" si="259"/>
        <v>29.98</v>
      </c>
      <c r="DA1734">
        <f t="shared" si="260"/>
        <v>1</v>
      </c>
      <c r="DB1734">
        <v>0</v>
      </c>
    </row>
    <row r="1735" spans="1:106" x14ac:dyDescent="0.2">
      <c r="A1735">
        <f>ROW(Source!A647)</f>
        <v>647</v>
      </c>
      <c r="B1735">
        <v>33034105</v>
      </c>
      <c r="C1735">
        <v>33038416</v>
      </c>
      <c r="D1735">
        <v>32517740</v>
      </c>
      <c r="E1735">
        <v>1</v>
      </c>
      <c r="F1735">
        <v>1</v>
      </c>
      <c r="G1735">
        <v>19</v>
      </c>
      <c r="H1735">
        <v>3</v>
      </c>
      <c r="I1735" t="s">
        <v>831</v>
      </c>
      <c r="J1735" t="s">
        <v>832</v>
      </c>
      <c r="K1735" t="s">
        <v>833</v>
      </c>
      <c r="L1735">
        <v>1339</v>
      </c>
      <c r="N1735">
        <v>1007</v>
      </c>
      <c r="O1735" t="s">
        <v>830</v>
      </c>
      <c r="P1735" t="s">
        <v>830</v>
      </c>
      <c r="Q1735">
        <v>1</v>
      </c>
      <c r="W1735">
        <v>0</v>
      </c>
      <c r="X1735">
        <v>-86784973</v>
      </c>
      <c r="Y1735">
        <v>0.08</v>
      </c>
      <c r="AA1735">
        <v>4993.7</v>
      </c>
      <c r="AB1735">
        <v>0</v>
      </c>
      <c r="AC1735">
        <v>0</v>
      </c>
      <c r="AD1735">
        <v>0</v>
      </c>
      <c r="AE1735">
        <v>4993.7</v>
      </c>
      <c r="AF1735">
        <v>0</v>
      </c>
      <c r="AG1735">
        <v>0</v>
      </c>
      <c r="AH1735">
        <v>0</v>
      </c>
      <c r="AI1735">
        <v>1</v>
      </c>
      <c r="AJ1735">
        <v>1</v>
      </c>
      <c r="AK1735">
        <v>1</v>
      </c>
      <c r="AL1735">
        <v>1</v>
      </c>
      <c r="AN1735">
        <v>0</v>
      </c>
      <c r="AO1735">
        <v>1</v>
      </c>
      <c r="AP1735">
        <v>0</v>
      </c>
      <c r="AQ1735">
        <v>0</v>
      </c>
      <c r="AR1735">
        <v>0</v>
      </c>
      <c r="AS1735" t="s">
        <v>3</v>
      </c>
      <c r="AT1735">
        <v>0.08</v>
      </c>
      <c r="AU1735" t="s">
        <v>3</v>
      </c>
      <c r="AV1735">
        <v>0</v>
      </c>
      <c r="AW1735">
        <v>2</v>
      </c>
      <c r="AX1735">
        <v>33038441</v>
      </c>
      <c r="AY1735">
        <v>1</v>
      </c>
      <c r="AZ1735">
        <v>0</v>
      </c>
      <c r="BA1735">
        <v>1648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CX1735">
        <f>Y1735*Source!I647</f>
        <v>2.6479999999999999E-4</v>
      </c>
      <c r="CY1735">
        <f t="shared" si="258"/>
        <v>4993.7</v>
      </c>
      <c r="CZ1735">
        <f t="shared" si="259"/>
        <v>4993.7</v>
      </c>
      <c r="DA1735">
        <f t="shared" si="260"/>
        <v>1</v>
      </c>
      <c r="DB1735">
        <v>0</v>
      </c>
    </row>
    <row r="1736" spans="1:106" x14ac:dyDescent="0.2">
      <c r="A1736">
        <f>ROW(Source!A647)</f>
        <v>647</v>
      </c>
      <c r="B1736">
        <v>33034105</v>
      </c>
      <c r="C1736">
        <v>33038416</v>
      </c>
      <c r="D1736">
        <v>32517729</v>
      </c>
      <c r="E1736">
        <v>1</v>
      </c>
      <c r="F1736">
        <v>1</v>
      </c>
      <c r="G1736">
        <v>19</v>
      </c>
      <c r="H1736">
        <v>3</v>
      </c>
      <c r="I1736" t="s">
        <v>834</v>
      </c>
      <c r="J1736" t="s">
        <v>835</v>
      </c>
      <c r="K1736" t="s">
        <v>836</v>
      </c>
      <c r="L1736">
        <v>1339</v>
      </c>
      <c r="N1736">
        <v>1007</v>
      </c>
      <c r="O1736" t="s">
        <v>830</v>
      </c>
      <c r="P1736" t="s">
        <v>830</v>
      </c>
      <c r="Q1736">
        <v>1</v>
      </c>
      <c r="W1736">
        <v>0</v>
      </c>
      <c r="X1736">
        <v>-36459073</v>
      </c>
      <c r="Y1736">
        <v>0.69</v>
      </c>
      <c r="AA1736">
        <v>3762.19</v>
      </c>
      <c r="AB1736">
        <v>0</v>
      </c>
      <c r="AC1736">
        <v>0</v>
      </c>
      <c r="AD1736">
        <v>0</v>
      </c>
      <c r="AE1736">
        <v>3762.19</v>
      </c>
      <c r="AF1736">
        <v>0</v>
      </c>
      <c r="AG1736">
        <v>0</v>
      </c>
      <c r="AH1736">
        <v>0</v>
      </c>
      <c r="AI1736">
        <v>1</v>
      </c>
      <c r="AJ1736">
        <v>1</v>
      </c>
      <c r="AK1736">
        <v>1</v>
      </c>
      <c r="AL1736">
        <v>1</v>
      </c>
      <c r="AN1736">
        <v>0</v>
      </c>
      <c r="AO1736">
        <v>1</v>
      </c>
      <c r="AP1736">
        <v>0</v>
      </c>
      <c r="AQ1736">
        <v>0</v>
      </c>
      <c r="AR1736">
        <v>0</v>
      </c>
      <c r="AS1736" t="s">
        <v>3</v>
      </c>
      <c r="AT1736">
        <v>0.69</v>
      </c>
      <c r="AU1736" t="s">
        <v>3</v>
      </c>
      <c r="AV1736">
        <v>0</v>
      </c>
      <c r="AW1736">
        <v>2</v>
      </c>
      <c r="AX1736">
        <v>33038442</v>
      </c>
      <c r="AY1736">
        <v>1</v>
      </c>
      <c r="AZ1736">
        <v>0</v>
      </c>
      <c r="BA1736">
        <v>1649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CX1736">
        <f>Y1736*Source!I647</f>
        <v>2.2838999999999997E-3</v>
      </c>
      <c r="CY1736">
        <f t="shared" si="258"/>
        <v>3762.19</v>
      </c>
      <c r="CZ1736">
        <f t="shared" si="259"/>
        <v>3762.19</v>
      </c>
      <c r="DA1736">
        <f t="shared" si="260"/>
        <v>1</v>
      </c>
      <c r="DB1736">
        <v>0</v>
      </c>
    </row>
    <row r="1737" spans="1:106" x14ac:dyDescent="0.2">
      <c r="A1737">
        <f>ROW(Source!A647)</f>
        <v>647</v>
      </c>
      <c r="B1737">
        <v>33034105</v>
      </c>
      <c r="C1737">
        <v>33038416</v>
      </c>
      <c r="D1737">
        <v>32517783</v>
      </c>
      <c r="E1737">
        <v>1</v>
      </c>
      <c r="F1737">
        <v>1</v>
      </c>
      <c r="G1737">
        <v>19</v>
      </c>
      <c r="H1737">
        <v>3</v>
      </c>
      <c r="I1737" t="s">
        <v>837</v>
      </c>
      <c r="J1737" t="s">
        <v>838</v>
      </c>
      <c r="K1737" t="s">
        <v>839</v>
      </c>
      <c r="L1737">
        <v>1339</v>
      </c>
      <c r="N1737">
        <v>1007</v>
      </c>
      <c r="O1737" t="s">
        <v>830</v>
      </c>
      <c r="P1737" t="s">
        <v>830</v>
      </c>
      <c r="Q1737">
        <v>1</v>
      </c>
      <c r="W1737">
        <v>0</v>
      </c>
      <c r="X1737">
        <v>-1282603236</v>
      </c>
      <c r="Y1737">
        <v>0.2</v>
      </c>
      <c r="AA1737">
        <v>5631.96</v>
      </c>
      <c r="AB1737">
        <v>0</v>
      </c>
      <c r="AC1737">
        <v>0</v>
      </c>
      <c r="AD1737">
        <v>0</v>
      </c>
      <c r="AE1737">
        <v>5631.96</v>
      </c>
      <c r="AF1737">
        <v>0</v>
      </c>
      <c r="AG1737">
        <v>0</v>
      </c>
      <c r="AH1737">
        <v>0</v>
      </c>
      <c r="AI1737">
        <v>1</v>
      </c>
      <c r="AJ1737">
        <v>1</v>
      </c>
      <c r="AK1737">
        <v>1</v>
      </c>
      <c r="AL1737">
        <v>1</v>
      </c>
      <c r="AN1737">
        <v>0</v>
      </c>
      <c r="AO1737">
        <v>1</v>
      </c>
      <c r="AP1737">
        <v>0</v>
      </c>
      <c r="AQ1737">
        <v>0</v>
      </c>
      <c r="AR1737">
        <v>0</v>
      </c>
      <c r="AS1737" t="s">
        <v>3</v>
      </c>
      <c r="AT1737">
        <v>0.2</v>
      </c>
      <c r="AU1737" t="s">
        <v>3</v>
      </c>
      <c r="AV1737">
        <v>0</v>
      </c>
      <c r="AW1737">
        <v>2</v>
      </c>
      <c r="AX1737">
        <v>33038443</v>
      </c>
      <c r="AY1737">
        <v>1</v>
      </c>
      <c r="AZ1737">
        <v>0</v>
      </c>
      <c r="BA1737">
        <v>1650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CX1737">
        <f>Y1737*Source!I647</f>
        <v>6.6200000000000005E-4</v>
      </c>
      <c r="CY1737">
        <f t="shared" si="258"/>
        <v>5631.96</v>
      </c>
      <c r="CZ1737">
        <f t="shared" si="259"/>
        <v>5631.96</v>
      </c>
      <c r="DA1737">
        <f t="shared" si="260"/>
        <v>1</v>
      </c>
      <c r="DB1737">
        <v>0</v>
      </c>
    </row>
    <row r="1738" spans="1:106" x14ac:dyDescent="0.2">
      <c r="A1738">
        <f>ROW(Source!A647)</f>
        <v>647</v>
      </c>
      <c r="B1738">
        <v>33034105</v>
      </c>
      <c r="C1738">
        <v>33038416</v>
      </c>
      <c r="D1738">
        <v>32517784</v>
      </c>
      <c r="E1738">
        <v>1</v>
      </c>
      <c r="F1738">
        <v>1</v>
      </c>
      <c r="G1738">
        <v>19</v>
      </c>
      <c r="H1738">
        <v>3</v>
      </c>
      <c r="I1738" t="s">
        <v>840</v>
      </c>
      <c r="J1738" t="s">
        <v>841</v>
      </c>
      <c r="K1738" t="s">
        <v>842</v>
      </c>
      <c r="L1738">
        <v>1339</v>
      </c>
      <c r="N1738">
        <v>1007</v>
      </c>
      <c r="O1738" t="s">
        <v>830</v>
      </c>
      <c r="P1738" t="s">
        <v>830</v>
      </c>
      <c r="Q1738">
        <v>1</v>
      </c>
      <c r="W1738">
        <v>0</v>
      </c>
      <c r="X1738">
        <v>966492149</v>
      </c>
      <c r="Y1738">
        <v>0.69</v>
      </c>
      <c r="AA1738">
        <v>5631.96</v>
      </c>
      <c r="AB1738">
        <v>0</v>
      </c>
      <c r="AC1738">
        <v>0</v>
      </c>
      <c r="AD1738">
        <v>0</v>
      </c>
      <c r="AE1738">
        <v>5631.96</v>
      </c>
      <c r="AF1738">
        <v>0</v>
      </c>
      <c r="AG1738">
        <v>0</v>
      </c>
      <c r="AH1738">
        <v>0</v>
      </c>
      <c r="AI1738">
        <v>1</v>
      </c>
      <c r="AJ1738">
        <v>1</v>
      </c>
      <c r="AK1738">
        <v>1</v>
      </c>
      <c r="AL1738">
        <v>1</v>
      </c>
      <c r="AN1738">
        <v>0</v>
      </c>
      <c r="AO1738">
        <v>1</v>
      </c>
      <c r="AP1738">
        <v>0</v>
      </c>
      <c r="AQ1738">
        <v>0</v>
      </c>
      <c r="AR1738">
        <v>0</v>
      </c>
      <c r="AS1738" t="s">
        <v>3</v>
      </c>
      <c r="AT1738">
        <v>0.69</v>
      </c>
      <c r="AU1738" t="s">
        <v>3</v>
      </c>
      <c r="AV1738">
        <v>0</v>
      </c>
      <c r="AW1738">
        <v>2</v>
      </c>
      <c r="AX1738">
        <v>33038444</v>
      </c>
      <c r="AY1738">
        <v>1</v>
      </c>
      <c r="AZ1738">
        <v>0</v>
      </c>
      <c r="BA1738">
        <v>1651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CX1738">
        <f>Y1738*Source!I647</f>
        <v>2.2838999999999997E-3</v>
      </c>
      <c r="CY1738">
        <f t="shared" si="258"/>
        <v>5631.96</v>
      </c>
      <c r="CZ1738">
        <f t="shared" si="259"/>
        <v>5631.96</v>
      </c>
      <c r="DA1738">
        <f t="shared" si="260"/>
        <v>1</v>
      </c>
      <c r="DB1738">
        <v>0</v>
      </c>
    </row>
    <row r="1739" spans="1:106" x14ac:dyDescent="0.2">
      <c r="A1739">
        <f>ROW(Source!A647)</f>
        <v>647</v>
      </c>
      <c r="B1739">
        <v>33034105</v>
      </c>
      <c r="C1739">
        <v>33038416</v>
      </c>
      <c r="D1739">
        <v>32519911</v>
      </c>
      <c r="E1739">
        <v>1</v>
      </c>
      <c r="F1739">
        <v>1</v>
      </c>
      <c r="G1739">
        <v>19</v>
      </c>
      <c r="H1739">
        <v>3</v>
      </c>
      <c r="I1739" t="s">
        <v>843</v>
      </c>
      <c r="J1739" t="s">
        <v>844</v>
      </c>
      <c r="K1739" t="s">
        <v>845</v>
      </c>
      <c r="L1739">
        <v>1339</v>
      </c>
      <c r="N1739">
        <v>1007</v>
      </c>
      <c r="O1739" t="s">
        <v>830</v>
      </c>
      <c r="P1739" t="s">
        <v>830</v>
      </c>
      <c r="Q1739">
        <v>1</v>
      </c>
      <c r="W1739">
        <v>0</v>
      </c>
      <c r="X1739">
        <v>-1613524913</v>
      </c>
      <c r="Y1739">
        <v>102</v>
      </c>
      <c r="AA1739">
        <v>3195.93</v>
      </c>
      <c r="AB1739">
        <v>0</v>
      </c>
      <c r="AC1739">
        <v>0</v>
      </c>
      <c r="AD1739">
        <v>0</v>
      </c>
      <c r="AE1739">
        <v>3195.93</v>
      </c>
      <c r="AF1739">
        <v>0</v>
      </c>
      <c r="AG1739">
        <v>0</v>
      </c>
      <c r="AH1739">
        <v>0</v>
      </c>
      <c r="AI1739">
        <v>1</v>
      </c>
      <c r="AJ1739">
        <v>1</v>
      </c>
      <c r="AK1739">
        <v>1</v>
      </c>
      <c r="AL1739">
        <v>1</v>
      </c>
      <c r="AN1739">
        <v>0</v>
      </c>
      <c r="AO1739">
        <v>1</v>
      </c>
      <c r="AP1739">
        <v>0</v>
      </c>
      <c r="AQ1739">
        <v>0</v>
      </c>
      <c r="AR1739">
        <v>0</v>
      </c>
      <c r="AS1739" t="s">
        <v>3</v>
      </c>
      <c r="AT1739">
        <v>102</v>
      </c>
      <c r="AU1739" t="s">
        <v>3</v>
      </c>
      <c r="AV1739">
        <v>0</v>
      </c>
      <c r="AW1739">
        <v>2</v>
      </c>
      <c r="AX1739">
        <v>33038445</v>
      </c>
      <c r="AY1739">
        <v>1</v>
      </c>
      <c r="AZ1739">
        <v>0</v>
      </c>
      <c r="BA1739">
        <v>1652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CX1739">
        <f>Y1739*Source!I647</f>
        <v>0.33761999999999998</v>
      </c>
      <c r="CY1739">
        <f t="shared" si="258"/>
        <v>3195.93</v>
      </c>
      <c r="CZ1739">
        <f t="shared" si="259"/>
        <v>3195.93</v>
      </c>
      <c r="DA1739">
        <f t="shared" si="260"/>
        <v>1</v>
      </c>
      <c r="DB1739">
        <v>0</v>
      </c>
    </row>
    <row r="1740" spans="1:106" x14ac:dyDescent="0.2">
      <c r="A1740">
        <f>ROW(Source!A647)</f>
        <v>647</v>
      </c>
      <c r="B1740">
        <v>33034105</v>
      </c>
      <c r="C1740">
        <v>33038416</v>
      </c>
      <c r="D1740">
        <v>32521663</v>
      </c>
      <c r="E1740">
        <v>1</v>
      </c>
      <c r="F1740">
        <v>1</v>
      </c>
      <c r="G1740">
        <v>19</v>
      </c>
      <c r="H1740">
        <v>3</v>
      </c>
      <c r="I1740" t="s">
        <v>846</v>
      </c>
      <c r="J1740" t="s">
        <v>847</v>
      </c>
      <c r="K1740" t="s">
        <v>848</v>
      </c>
      <c r="L1740">
        <v>1327</v>
      </c>
      <c r="N1740">
        <v>1005</v>
      </c>
      <c r="O1740" t="s">
        <v>823</v>
      </c>
      <c r="P1740" t="s">
        <v>823</v>
      </c>
      <c r="Q1740">
        <v>1</v>
      </c>
      <c r="W1740">
        <v>0</v>
      </c>
      <c r="X1740">
        <v>603730207</v>
      </c>
      <c r="Y1740">
        <v>49.5</v>
      </c>
      <c r="AA1740">
        <v>207.09</v>
      </c>
      <c r="AB1740">
        <v>0</v>
      </c>
      <c r="AC1740">
        <v>0</v>
      </c>
      <c r="AD1740">
        <v>0</v>
      </c>
      <c r="AE1740">
        <v>207.09</v>
      </c>
      <c r="AF1740">
        <v>0</v>
      </c>
      <c r="AG1740">
        <v>0</v>
      </c>
      <c r="AH1740">
        <v>0</v>
      </c>
      <c r="AI1740">
        <v>1</v>
      </c>
      <c r="AJ1740">
        <v>1</v>
      </c>
      <c r="AK1740">
        <v>1</v>
      </c>
      <c r="AL1740">
        <v>1</v>
      </c>
      <c r="AN1740">
        <v>0</v>
      </c>
      <c r="AO1740">
        <v>1</v>
      </c>
      <c r="AP1740">
        <v>0</v>
      </c>
      <c r="AQ1740">
        <v>0</v>
      </c>
      <c r="AR1740">
        <v>0</v>
      </c>
      <c r="AS1740" t="s">
        <v>3</v>
      </c>
      <c r="AT1740">
        <v>49.5</v>
      </c>
      <c r="AU1740" t="s">
        <v>3</v>
      </c>
      <c r="AV1740">
        <v>0</v>
      </c>
      <c r="AW1740">
        <v>2</v>
      </c>
      <c r="AX1740">
        <v>33038446</v>
      </c>
      <c r="AY1740">
        <v>1</v>
      </c>
      <c r="AZ1740">
        <v>0</v>
      </c>
      <c r="BA1740">
        <v>1653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CX1740">
        <f>Y1740*Source!I647</f>
        <v>0.16384499999999999</v>
      </c>
      <c r="CY1740">
        <f t="shared" si="258"/>
        <v>207.09</v>
      </c>
      <c r="CZ1740">
        <f t="shared" si="259"/>
        <v>207.09</v>
      </c>
      <c r="DA1740">
        <f t="shared" si="260"/>
        <v>1</v>
      </c>
      <c r="DB1740">
        <v>0</v>
      </c>
    </row>
    <row r="1741" spans="1:106" x14ac:dyDescent="0.2">
      <c r="A1741">
        <f>ROW(Source!A650)</f>
        <v>650</v>
      </c>
      <c r="B1741">
        <v>33034105</v>
      </c>
      <c r="C1741">
        <v>33038449</v>
      </c>
      <c r="D1741">
        <v>32505425</v>
      </c>
      <c r="E1741">
        <v>19</v>
      </c>
      <c r="F1741">
        <v>1</v>
      </c>
      <c r="G1741">
        <v>19</v>
      </c>
      <c r="H1741">
        <v>1</v>
      </c>
      <c r="I1741" t="s">
        <v>795</v>
      </c>
      <c r="J1741" t="s">
        <v>3</v>
      </c>
      <c r="K1741" t="s">
        <v>796</v>
      </c>
      <c r="L1741">
        <v>1191</v>
      </c>
      <c r="N1741">
        <v>1013</v>
      </c>
      <c r="O1741" t="s">
        <v>797</v>
      </c>
      <c r="P1741" t="s">
        <v>797</v>
      </c>
      <c r="Q1741">
        <v>1</v>
      </c>
      <c r="W1741">
        <v>0</v>
      </c>
      <c r="X1741">
        <v>476480486</v>
      </c>
      <c r="Y1741">
        <v>36.11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1</v>
      </c>
      <c r="AJ1741">
        <v>1</v>
      </c>
      <c r="AK1741">
        <v>1</v>
      </c>
      <c r="AL1741">
        <v>1</v>
      </c>
      <c r="AN1741">
        <v>0</v>
      </c>
      <c r="AO1741">
        <v>1</v>
      </c>
      <c r="AP1741">
        <v>0</v>
      </c>
      <c r="AQ1741">
        <v>0</v>
      </c>
      <c r="AR1741">
        <v>0</v>
      </c>
      <c r="AS1741" t="s">
        <v>3</v>
      </c>
      <c r="AT1741">
        <v>36.11</v>
      </c>
      <c r="AU1741" t="s">
        <v>3</v>
      </c>
      <c r="AV1741">
        <v>1</v>
      </c>
      <c r="AW1741">
        <v>2</v>
      </c>
      <c r="AX1741">
        <v>33038455</v>
      </c>
      <c r="AY1741">
        <v>1</v>
      </c>
      <c r="AZ1741">
        <v>0</v>
      </c>
      <c r="BA1741">
        <v>1654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CX1741">
        <f>Y1741*Source!I650</f>
        <v>2.105213</v>
      </c>
      <c r="CY1741">
        <f>AD1741</f>
        <v>0</v>
      </c>
      <c r="CZ1741">
        <f>AH1741</f>
        <v>0</v>
      </c>
      <c r="DA1741">
        <f>AL1741</f>
        <v>1</v>
      </c>
      <c r="DB1741">
        <v>0</v>
      </c>
    </row>
    <row r="1742" spans="1:106" x14ac:dyDescent="0.2">
      <c r="A1742">
        <f>ROW(Source!A650)</f>
        <v>650</v>
      </c>
      <c r="B1742">
        <v>33034105</v>
      </c>
      <c r="C1742">
        <v>33038449</v>
      </c>
      <c r="D1742">
        <v>32516754</v>
      </c>
      <c r="E1742">
        <v>1</v>
      </c>
      <c r="F1742">
        <v>1</v>
      </c>
      <c r="G1742">
        <v>19</v>
      </c>
      <c r="H1742">
        <v>2</v>
      </c>
      <c r="I1742" t="s">
        <v>798</v>
      </c>
      <c r="J1742" t="s">
        <v>799</v>
      </c>
      <c r="K1742" t="s">
        <v>800</v>
      </c>
      <c r="L1742">
        <v>1368</v>
      </c>
      <c r="N1742">
        <v>1011</v>
      </c>
      <c r="O1742" t="s">
        <v>801</v>
      </c>
      <c r="P1742" t="s">
        <v>801</v>
      </c>
      <c r="Q1742">
        <v>1</v>
      </c>
      <c r="W1742">
        <v>0</v>
      </c>
      <c r="X1742">
        <v>-1683917449</v>
      </c>
      <c r="Y1742">
        <v>21.91</v>
      </c>
      <c r="AA1742">
        <v>0</v>
      </c>
      <c r="AB1742">
        <v>70.98</v>
      </c>
      <c r="AC1742">
        <v>6.52</v>
      </c>
      <c r="AD1742">
        <v>0</v>
      </c>
      <c r="AE1742">
        <v>0</v>
      </c>
      <c r="AF1742">
        <v>70.98</v>
      </c>
      <c r="AG1742">
        <v>6.52</v>
      </c>
      <c r="AH1742">
        <v>0</v>
      </c>
      <c r="AI1742">
        <v>1</v>
      </c>
      <c r="AJ1742">
        <v>1</v>
      </c>
      <c r="AK1742">
        <v>1</v>
      </c>
      <c r="AL1742">
        <v>1</v>
      </c>
      <c r="AN1742">
        <v>0</v>
      </c>
      <c r="AO1742">
        <v>1</v>
      </c>
      <c r="AP1742">
        <v>0</v>
      </c>
      <c r="AQ1742">
        <v>0</v>
      </c>
      <c r="AR1742">
        <v>0</v>
      </c>
      <c r="AS1742" t="s">
        <v>3</v>
      </c>
      <c r="AT1742">
        <v>21.91</v>
      </c>
      <c r="AU1742" t="s">
        <v>3</v>
      </c>
      <c r="AV1742">
        <v>0</v>
      </c>
      <c r="AW1742">
        <v>2</v>
      </c>
      <c r="AX1742">
        <v>33038456</v>
      </c>
      <c r="AY1742">
        <v>1</v>
      </c>
      <c r="AZ1742">
        <v>0</v>
      </c>
      <c r="BA1742">
        <v>1655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CX1742">
        <f>Y1742*Source!I650</f>
        <v>1.277353</v>
      </c>
      <c r="CY1742">
        <f>AB1742</f>
        <v>70.98</v>
      </c>
      <c r="CZ1742">
        <f>AF1742</f>
        <v>70.98</v>
      </c>
      <c r="DA1742">
        <f>AJ1742</f>
        <v>1</v>
      </c>
      <c r="DB1742">
        <v>0</v>
      </c>
    </row>
    <row r="1743" spans="1:106" x14ac:dyDescent="0.2">
      <c r="A1743">
        <f>ROW(Source!A650)</f>
        <v>650</v>
      </c>
      <c r="B1743">
        <v>33034105</v>
      </c>
      <c r="C1743">
        <v>33038449</v>
      </c>
      <c r="D1743">
        <v>32518977</v>
      </c>
      <c r="E1743">
        <v>1</v>
      </c>
      <c r="F1743">
        <v>1</v>
      </c>
      <c r="G1743">
        <v>19</v>
      </c>
      <c r="H1743">
        <v>3</v>
      </c>
      <c r="I1743" t="s">
        <v>802</v>
      </c>
      <c r="J1743" t="s">
        <v>803</v>
      </c>
      <c r="K1743" t="s">
        <v>804</v>
      </c>
      <c r="L1743">
        <v>1348</v>
      </c>
      <c r="N1743">
        <v>1009</v>
      </c>
      <c r="O1743" t="s">
        <v>19</v>
      </c>
      <c r="P1743" t="s">
        <v>19</v>
      </c>
      <c r="Q1743">
        <v>1000</v>
      </c>
      <c r="W1743">
        <v>0</v>
      </c>
      <c r="X1743">
        <v>-1592467254</v>
      </c>
      <c r="Y1743">
        <v>0.03</v>
      </c>
      <c r="AA1743">
        <v>117442.26</v>
      </c>
      <c r="AB1743">
        <v>0</v>
      </c>
      <c r="AC1743">
        <v>0</v>
      </c>
      <c r="AD1743">
        <v>0</v>
      </c>
      <c r="AE1743">
        <v>117442.26</v>
      </c>
      <c r="AF1743">
        <v>0</v>
      </c>
      <c r="AG1743">
        <v>0</v>
      </c>
      <c r="AH1743">
        <v>0</v>
      </c>
      <c r="AI1743">
        <v>1</v>
      </c>
      <c r="AJ1743">
        <v>1</v>
      </c>
      <c r="AK1743">
        <v>1</v>
      </c>
      <c r="AL1743">
        <v>1</v>
      </c>
      <c r="AN1743">
        <v>0</v>
      </c>
      <c r="AO1743">
        <v>1</v>
      </c>
      <c r="AP1743">
        <v>0</v>
      </c>
      <c r="AQ1743">
        <v>0</v>
      </c>
      <c r="AR1743">
        <v>0</v>
      </c>
      <c r="AS1743" t="s">
        <v>3</v>
      </c>
      <c r="AT1743">
        <v>0.03</v>
      </c>
      <c r="AU1743" t="s">
        <v>3</v>
      </c>
      <c r="AV1743">
        <v>0</v>
      </c>
      <c r="AW1743">
        <v>2</v>
      </c>
      <c r="AX1743">
        <v>33038457</v>
      </c>
      <c r="AY1743">
        <v>1</v>
      </c>
      <c r="AZ1743">
        <v>0</v>
      </c>
      <c r="BA1743">
        <v>1656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CX1743">
        <f>Y1743*Source!I650</f>
        <v>1.7489999999999999E-3</v>
      </c>
      <c r="CY1743">
        <f>AA1743</f>
        <v>117442.26</v>
      </c>
      <c r="CZ1743">
        <f>AE1743</f>
        <v>117442.26</v>
      </c>
      <c r="DA1743">
        <f>AI1743</f>
        <v>1</v>
      </c>
      <c r="DB1743">
        <v>0</v>
      </c>
    </row>
    <row r="1744" spans="1:106" x14ac:dyDescent="0.2">
      <c r="A1744">
        <f>ROW(Source!A650)</f>
        <v>650</v>
      </c>
      <c r="B1744">
        <v>33034105</v>
      </c>
      <c r="C1744">
        <v>33038449</v>
      </c>
      <c r="D1744">
        <v>32520163</v>
      </c>
      <c r="E1744">
        <v>1</v>
      </c>
      <c r="F1744">
        <v>1</v>
      </c>
      <c r="G1744">
        <v>19</v>
      </c>
      <c r="H1744">
        <v>3</v>
      </c>
      <c r="I1744" t="s">
        <v>25</v>
      </c>
      <c r="J1744" t="s">
        <v>27</v>
      </c>
      <c r="K1744" t="s">
        <v>26</v>
      </c>
      <c r="L1744">
        <v>1348</v>
      </c>
      <c r="N1744">
        <v>1009</v>
      </c>
      <c r="O1744" t="s">
        <v>19</v>
      </c>
      <c r="P1744" t="s">
        <v>19</v>
      </c>
      <c r="Q1744">
        <v>1000</v>
      </c>
      <c r="W1744">
        <v>0</v>
      </c>
      <c r="X1744">
        <v>-1467733540</v>
      </c>
      <c r="Y1744">
        <v>1</v>
      </c>
      <c r="AA1744">
        <v>53410.15</v>
      </c>
      <c r="AB1744">
        <v>0</v>
      </c>
      <c r="AC1744">
        <v>0</v>
      </c>
      <c r="AD1744">
        <v>0</v>
      </c>
      <c r="AE1744">
        <v>53410.15</v>
      </c>
      <c r="AF1744">
        <v>0</v>
      </c>
      <c r="AG1744">
        <v>0</v>
      </c>
      <c r="AH1744">
        <v>0</v>
      </c>
      <c r="AI1744">
        <v>1</v>
      </c>
      <c r="AJ1744">
        <v>1</v>
      </c>
      <c r="AK1744">
        <v>1</v>
      </c>
      <c r="AL1744">
        <v>1</v>
      </c>
      <c r="AN1744">
        <v>0</v>
      </c>
      <c r="AO1744">
        <v>1</v>
      </c>
      <c r="AP1744">
        <v>0</v>
      </c>
      <c r="AQ1744">
        <v>0</v>
      </c>
      <c r="AR1744">
        <v>0</v>
      </c>
      <c r="AS1744" t="s">
        <v>3</v>
      </c>
      <c r="AT1744">
        <v>1</v>
      </c>
      <c r="AU1744" t="s">
        <v>3</v>
      </c>
      <c r="AV1744">
        <v>0</v>
      </c>
      <c r="AW1744">
        <v>2</v>
      </c>
      <c r="AX1744">
        <v>33038458</v>
      </c>
      <c r="AY1744">
        <v>1</v>
      </c>
      <c r="AZ1744">
        <v>0</v>
      </c>
      <c r="BA1744">
        <v>1657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CX1744">
        <f>Y1744*Source!I650</f>
        <v>5.8299999999999998E-2</v>
      </c>
      <c r="CY1744">
        <f>AA1744</f>
        <v>53410.15</v>
      </c>
      <c r="CZ1744">
        <f>AE1744</f>
        <v>53410.15</v>
      </c>
      <c r="DA1744">
        <f>AI1744</f>
        <v>1</v>
      </c>
      <c r="DB1744">
        <v>0</v>
      </c>
    </row>
    <row r="1745" spans="1:106" x14ac:dyDescent="0.2">
      <c r="A1745">
        <f>ROW(Source!A650)</f>
        <v>650</v>
      </c>
      <c r="B1745">
        <v>33034105</v>
      </c>
      <c r="C1745">
        <v>33038449</v>
      </c>
      <c r="D1745">
        <v>32520163</v>
      </c>
      <c r="E1745">
        <v>1</v>
      </c>
      <c r="F1745">
        <v>1</v>
      </c>
      <c r="G1745">
        <v>19</v>
      </c>
      <c r="H1745">
        <v>3</v>
      </c>
      <c r="I1745" t="s">
        <v>25</v>
      </c>
      <c r="J1745" t="s">
        <v>27</v>
      </c>
      <c r="K1745" t="s">
        <v>26</v>
      </c>
      <c r="L1745">
        <v>1348</v>
      </c>
      <c r="N1745">
        <v>1009</v>
      </c>
      <c r="O1745" t="s">
        <v>19</v>
      </c>
      <c r="P1745" t="s">
        <v>19</v>
      </c>
      <c r="Q1745">
        <v>1000</v>
      </c>
      <c r="W1745">
        <v>0</v>
      </c>
      <c r="X1745">
        <v>-1467733540</v>
      </c>
      <c r="Y1745">
        <v>-1</v>
      </c>
      <c r="AA1745">
        <v>53410.15</v>
      </c>
      <c r="AB1745">
        <v>0</v>
      </c>
      <c r="AC1745">
        <v>0</v>
      </c>
      <c r="AD1745">
        <v>0</v>
      </c>
      <c r="AE1745">
        <v>53410.15</v>
      </c>
      <c r="AF1745">
        <v>0</v>
      </c>
      <c r="AG1745">
        <v>0</v>
      </c>
      <c r="AH1745">
        <v>0</v>
      </c>
      <c r="AI1745">
        <v>1</v>
      </c>
      <c r="AJ1745">
        <v>1</v>
      </c>
      <c r="AK1745">
        <v>1</v>
      </c>
      <c r="AL1745">
        <v>1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 t="s">
        <v>3</v>
      </c>
      <c r="AT1745">
        <v>-1</v>
      </c>
      <c r="AU1745" t="s">
        <v>3</v>
      </c>
      <c r="AV1745">
        <v>0</v>
      </c>
      <c r="AW1745">
        <v>1</v>
      </c>
      <c r="AX1745">
        <v>-1</v>
      </c>
      <c r="AY1745">
        <v>0</v>
      </c>
      <c r="AZ1745">
        <v>0</v>
      </c>
      <c r="BA1745" t="s">
        <v>3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CX1745">
        <f>Y1745*Source!I650</f>
        <v>-5.8299999999999998E-2</v>
      </c>
      <c r="CY1745">
        <f>AA1745</f>
        <v>53410.15</v>
      </c>
      <c r="CZ1745">
        <f>AE1745</f>
        <v>53410.15</v>
      </c>
      <c r="DA1745">
        <f>AI1745</f>
        <v>1</v>
      </c>
      <c r="DB1745">
        <v>0</v>
      </c>
    </row>
    <row r="1746" spans="1:106" x14ac:dyDescent="0.2">
      <c r="A1746">
        <f>ROW(Source!A652)</f>
        <v>652</v>
      </c>
      <c r="B1746">
        <v>33034105</v>
      </c>
      <c r="C1746">
        <v>33038460</v>
      </c>
      <c r="D1746">
        <v>32505425</v>
      </c>
      <c r="E1746">
        <v>19</v>
      </c>
      <c r="F1746">
        <v>1</v>
      </c>
      <c r="G1746">
        <v>19</v>
      </c>
      <c r="H1746">
        <v>1</v>
      </c>
      <c r="I1746" t="s">
        <v>795</v>
      </c>
      <c r="J1746" t="s">
        <v>3</v>
      </c>
      <c r="K1746" t="s">
        <v>796</v>
      </c>
      <c r="L1746">
        <v>1191</v>
      </c>
      <c r="N1746">
        <v>1013</v>
      </c>
      <c r="O1746" t="s">
        <v>797</v>
      </c>
      <c r="P1746" t="s">
        <v>797</v>
      </c>
      <c r="Q1746">
        <v>1</v>
      </c>
      <c r="W1746">
        <v>0</v>
      </c>
      <c r="X1746">
        <v>476480486</v>
      </c>
      <c r="Y1746">
        <v>453.1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1</v>
      </c>
      <c r="AJ1746">
        <v>1</v>
      </c>
      <c r="AK1746">
        <v>1</v>
      </c>
      <c r="AL1746">
        <v>1</v>
      </c>
      <c r="AN1746">
        <v>0</v>
      </c>
      <c r="AO1746">
        <v>1</v>
      </c>
      <c r="AP1746">
        <v>0</v>
      </c>
      <c r="AQ1746">
        <v>0</v>
      </c>
      <c r="AR1746">
        <v>0</v>
      </c>
      <c r="AS1746" t="s">
        <v>3</v>
      </c>
      <c r="AT1746">
        <v>453.1</v>
      </c>
      <c r="AU1746" t="s">
        <v>3</v>
      </c>
      <c r="AV1746">
        <v>1</v>
      </c>
      <c r="AW1746">
        <v>2</v>
      </c>
      <c r="AX1746">
        <v>33038476</v>
      </c>
      <c r="AY1746">
        <v>1</v>
      </c>
      <c r="AZ1746">
        <v>0</v>
      </c>
      <c r="BA1746">
        <v>1658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CX1746">
        <f>Y1746*Source!I652</f>
        <v>3.593083</v>
      </c>
      <c r="CY1746">
        <f>AD1746</f>
        <v>0</v>
      </c>
      <c r="CZ1746">
        <f>AH1746</f>
        <v>0</v>
      </c>
      <c r="DA1746">
        <f>AL1746</f>
        <v>1</v>
      </c>
      <c r="DB1746">
        <v>0</v>
      </c>
    </row>
    <row r="1747" spans="1:106" x14ac:dyDescent="0.2">
      <c r="A1747">
        <f>ROW(Source!A652)</f>
        <v>652</v>
      </c>
      <c r="B1747">
        <v>33034105</v>
      </c>
      <c r="C1747">
        <v>33038460</v>
      </c>
      <c r="D1747">
        <v>32517073</v>
      </c>
      <c r="E1747">
        <v>1</v>
      </c>
      <c r="F1747">
        <v>1</v>
      </c>
      <c r="G1747">
        <v>19</v>
      </c>
      <c r="H1747">
        <v>2</v>
      </c>
      <c r="I1747" t="s">
        <v>805</v>
      </c>
      <c r="J1747" t="s">
        <v>806</v>
      </c>
      <c r="K1747" t="s">
        <v>807</v>
      </c>
      <c r="L1747">
        <v>1368</v>
      </c>
      <c r="N1747">
        <v>1011</v>
      </c>
      <c r="O1747" t="s">
        <v>801</v>
      </c>
      <c r="P1747" t="s">
        <v>801</v>
      </c>
      <c r="Q1747">
        <v>1</v>
      </c>
      <c r="W1747">
        <v>0</v>
      </c>
      <c r="X1747">
        <v>-865246060</v>
      </c>
      <c r="Y1747">
        <v>1.38</v>
      </c>
      <c r="AA1747">
        <v>0</v>
      </c>
      <c r="AB1747">
        <v>3.37</v>
      </c>
      <c r="AC1747">
        <v>0.85</v>
      </c>
      <c r="AD1747">
        <v>0</v>
      </c>
      <c r="AE1747">
        <v>0</v>
      </c>
      <c r="AF1747">
        <v>3.37</v>
      </c>
      <c r="AG1747">
        <v>0.85</v>
      </c>
      <c r="AH1747">
        <v>0</v>
      </c>
      <c r="AI1747">
        <v>1</v>
      </c>
      <c r="AJ1747">
        <v>1</v>
      </c>
      <c r="AK1747">
        <v>1</v>
      </c>
      <c r="AL1747">
        <v>1</v>
      </c>
      <c r="AN1747">
        <v>0</v>
      </c>
      <c r="AO1747">
        <v>1</v>
      </c>
      <c r="AP1747">
        <v>0</v>
      </c>
      <c r="AQ1747">
        <v>0</v>
      </c>
      <c r="AR1747">
        <v>0</v>
      </c>
      <c r="AS1747" t="s">
        <v>3</v>
      </c>
      <c r="AT1747">
        <v>1.38</v>
      </c>
      <c r="AU1747" t="s">
        <v>3</v>
      </c>
      <c r="AV1747">
        <v>0</v>
      </c>
      <c r="AW1747">
        <v>2</v>
      </c>
      <c r="AX1747">
        <v>33038477</v>
      </c>
      <c r="AY1747">
        <v>1</v>
      </c>
      <c r="AZ1747">
        <v>0</v>
      </c>
      <c r="BA1747">
        <v>1659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CX1747">
        <f>Y1747*Source!I652</f>
        <v>1.0943399999999999E-2</v>
      </c>
      <c r="CY1747">
        <f>AB1747</f>
        <v>3.37</v>
      </c>
      <c r="CZ1747">
        <f>AF1747</f>
        <v>3.37</v>
      </c>
      <c r="DA1747">
        <f>AJ1747</f>
        <v>1</v>
      </c>
      <c r="DB1747">
        <v>0</v>
      </c>
    </row>
    <row r="1748" spans="1:106" x14ac:dyDescent="0.2">
      <c r="A1748">
        <f>ROW(Source!A652)</f>
        <v>652</v>
      </c>
      <c r="B1748">
        <v>33034105</v>
      </c>
      <c r="C1748">
        <v>33038460</v>
      </c>
      <c r="D1748">
        <v>32516433</v>
      </c>
      <c r="E1748">
        <v>1</v>
      </c>
      <c r="F1748">
        <v>1</v>
      </c>
      <c r="G1748">
        <v>19</v>
      </c>
      <c r="H1748">
        <v>2</v>
      </c>
      <c r="I1748" t="s">
        <v>808</v>
      </c>
      <c r="J1748" t="s">
        <v>809</v>
      </c>
      <c r="K1748" t="s">
        <v>810</v>
      </c>
      <c r="L1748">
        <v>1368</v>
      </c>
      <c r="N1748">
        <v>1011</v>
      </c>
      <c r="O1748" t="s">
        <v>801</v>
      </c>
      <c r="P1748" t="s">
        <v>801</v>
      </c>
      <c r="Q1748">
        <v>1</v>
      </c>
      <c r="W1748">
        <v>0</v>
      </c>
      <c r="X1748">
        <v>1483315828</v>
      </c>
      <c r="Y1748">
        <v>0.31</v>
      </c>
      <c r="AA1748">
        <v>0</v>
      </c>
      <c r="AB1748">
        <v>566.44000000000005</v>
      </c>
      <c r="AC1748">
        <v>281.27999999999997</v>
      </c>
      <c r="AD1748">
        <v>0</v>
      </c>
      <c r="AE1748">
        <v>0</v>
      </c>
      <c r="AF1748">
        <v>566.44000000000005</v>
      </c>
      <c r="AG1748">
        <v>281.27999999999997</v>
      </c>
      <c r="AH1748">
        <v>0</v>
      </c>
      <c r="AI1748">
        <v>1</v>
      </c>
      <c r="AJ1748">
        <v>1</v>
      </c>
      <c r="AK1748">
        <v>1</v>
      </c>
      <c r="AL1748">
        <v>1</v>
      </c>
      <c r="AN1748">
        <v>0</v>
      </c>
      <c r="AO1748">
        <v>1</v>
      </c>
      <c r="AP1748">
        <v>0</v>
      </c>
      <c r="AQ1748">
        <v>0</v>
      </c>
      <c r="AR1748">
        <v>0</v>
      </c>
      <c r="AS1748" t="s">
        <v>3</v>
      </c>
      <c r="AT1748">
        <v>0.31</v>
      </c>
      <c r="AU1748" t="s">
        <v>3</v>
      </c>
      <c r="AV1748">
        <v>0</v>
      </c>
      <c r="AW1748">
        <v>2</v>
      </c>
      <c r="AX1748">
        <v>33038478</v>
      </c>
      <c r="AY1748">
        <v>1</v>
      </c>
      <c r="AZ1748">
        <v>0</v>
      </c>
      <c r="BA1748">
        <v>1660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CX1748">
        <f>Y1748*Source!I652</f>
        <v>2.4582999999999996E-3</v>
      </c>
      <c r="CY1748">
        <f>AB1748</f>
        <v>566.44000000000005</v>
      </c>
      <c r="CZ1748">
        <f>AF1748</f>
        <v>566.44000000000005</v>
      </c>
      <c r="DA1748">
        <f>AJ1748</f>
        <v>1</v>
      </c>
      <c r="DB1748">
        <v>0</v>
      </c>
    </row>
    <row r="1749" spans="1:106" x14ac:dyDescent="0.2">
      <c r="A1749">
        <f>ROW(Source!A652)</f>
        <v>652</v>
      </c>
      <c r="B1749">
        <v>33034105</v>
      </c>
      <c r="C1749">
        <v>33038460</v>
      </c>
      <c r="D1749">
        <v>32516599</v>
      </c>
      <c r="E1749">
        <v>1</v>
      </c>
      <c r="F1749">
        <v>1</v>
      </c>
      <c r="G1749">
        <v>19</v>
      </c>
      <c r="H1749">
        <v>2</v>
      </c>
      <c r="I1749" t="s">
        <v>811</v>
      </c>
      <c r="J1749" t="s">
        <v>812</v>
      </c>
      <c r="K1749" t="s">
        <v>813</v>
      </c>
      <c r="L1749">
        <v>1368</v>
      </c>
      <c r="N1749">
        <v>1011</v>
      </c>
      <c r="O1749" t="s">
        <v>801</v>
      </c>
      <c r="P1749" t="s">
        <v>801</v>
      </c>
      <c r="Q1749">
        <v>1</v>
      </c>
      <c r="W1749">
        <v>0</v>
      </c>
      <c r="X1749">
        <v>47389749</v>
      </c>
      <c r="Y1749">
        <v>26.25</v>
      </c>
      <c r="AA1749">
        <v>0</v>
      </c>
      <c r="AB1749">
        <v>9.7100000000000009</v>
      </c>
      <c r="AC1749">
        <v>2.25</v>
      </c>
      <c r="AD1749">
        <v>0</v>
      </c>
      <c r="AE1749">
        <v>0</v>
      </c>
      <c r="AF1749">
        <v>9.7100000000000009</v>
      </c>
      <c r="AG1749">
        <v>2.25</v>
      </c>
      <c r="AH1749">
        <v>0</v>
      </c>
      <c r="AI1749">
        <v>1</v>
      </c>
      <c r="AJ1749">
        <v>1</v>
      </c>
      <c r="AK1749">
        <v>1</v>
      </c>
      <c r="AL1749">
        <v>1</v>
      </c>
      <c r="AN1749">
        <v>0</v>
      </c>
      <c r="AO1749">
        <v>1</v>
      </c>
      <c r="AP1749">
        <v>0</v>
      </c>
      <c r="AQ1749">
        <v>0</v>
      </c>
      <c r="AR1749">
        <v>0</v>
      </c>
      <c r="AS1749" t="s">
        <v>3</v>
      </c>
      <c r="AT1749">
        <v>26.25</v>
      </c>
      <c r="AU1749" t="s">
        <v>3</v>
      </c>
      <c r="AV1749">
        <v>0</v>
      </c>
      <c r="AW1749">
        <v>2</v>
      </c>
      <c r="AX1749">
        <v>33038479</v>
      </c>
      <c r="AY1749">
        <v>1</v>
      </c>
      <c r="AZ1749">
        <v>0</v>
      </c>
      <c r="BA1749">
        <v>1661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CX1749">
        <f>Y1749*Source!I652</f>
        <v>0.2081625</v>
      </c>
      <c r="CY1749">
        <f>AB1749</f>
        <v>9.7100000000000009</v>
      </c>
      <c r="CZ1749">
        <f>AF1749</f>
        <v>9.7100000000000009</v>
      </c>
      <c r="DA1749">
        <f>AJ1749</f>
        <v>1</v>
      </c>
      <c r="DB1749">
        <v>0</v>
      </c>
    </row>
    <row r="1750" spans="1:106" x14ac:dyDescent="0.2">
      <c r="A1750">
        <f>ROW(Source!A652)</f>
        <v>652</v>
      </c>
      <c r="B1750">
        <v>33034105</v>
      </c>
      <c r="C1750">
        <v>33038460</v>
      </c>
      <c r="D1750">
        <v>32517836</v>
      </c>
      <c r="E1750">
        <v>1</v>
      </c>
      <c r="F1750">
        <v>1</v>
      </c>
      <c r="G1750">
        <v>19</v>
      </c>
      <c r="H1750">
        <v>3</v>
      </c>
      <c r="I1750" t="s">
        <v>814</v>
      </c>
      <c r="J1750" t="s">
        <v>815</v>
      </c>
      <c r="K1750" t="s">
        <v>816</v>
      </c>
      <c r="L1750">
        <v>1348</v>
      </c>
      <c r="N1750">
        <v>1009</v>
      </c>
      <c r="O1750" t="s">
        <v>19</v>
      </c>
      <c r="P1750" t="s">
        <v>19</v>
      </c>
      <c r="Q1750">
        <v>1000</v>
      </c>
      <c r="W1750">
        <v>0</v>
      </c>
      <c r="X1750">
        <v>1571432467</v>
      </c>
      <c r="Y1750">
        <v>0.04</v>
      </c>
      <c r="AA1750">
        <v>31493.279999999999</v>
      </c>
      <c r="AB1750">
        <v>0</v>
      </c>
      <c r="AC1750">
        <v>0</v>
      </c>
      <c r="AD1750">
        <v>0</v>
      </c>
      <c r="AE1750">
        <v>31493.279999999999</v>
      </c>
      <c r="AF1750">
        <v>0</v>
      </c>
      <c r="AG1750">
        <v>0</v>
      </c>
      <c r="AH1750">
        <v>0</v>
      </c>
      <c r="AI1750">
        <v>1</v>
      </c>
      <c r="AJ1750">
        <v>1</v>
      </c>
      <c r="AK1750">
        <v>1</v>
      </c>
      <c r="AL1750">
        <v>1</v>
      </c>
      <c r="AN1750">
        <v>0</v>
      </c>
      <c r="AO1750">
        <v>1</v>
      </c>
      <c r="AP1750">
        <v>0</v>
      </c>
      <c r="AQ1750">
        <v>0</v>
      </c>
      <c r="AR1750">
        <v>0</v>
      </c>
      <c r="AS1750" t="s">
        <v>3</v>
      </c>
      <c r="AT1750">
        <v>0.04</v>
      </c>
      <c r="AU1750" t="s">
        <v>3</v>
      </c>
      <c r="AV1750">
        <v>0</v>
      </c>
      <c r="AW1750">
        <v>2</v>
      </c>
      <c r="AX1750">
        <v>33038480</v>
      </c>
      <c r="AY1750">
        <v>1</v>
      </c>
      <c r="AZ1750">
        <v>0</v>
      </c>
      <c r="BA1750">
        <v>1662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CX1750">
        <f>Y1750*Source!I652</f>
        <v>3.1720000000000001E-4</v>
      </c>
      <c r="CY1750">
        <f t="shared" ref="CY1750:CY1760" si="261">AA1750</f>
        <v>31493.279999999999</v>
      </c>
      <c r="CZ1750">
        <f t="shared" ref="CZ1750:CZ1760" si="262">AE1750</f>
        <v>31493.279999999999</v>
      </c>
      <c r="DA1750">
        <f t="shared" ref="DA1750:DA1760" si="263">AI1750</f>
        <v>1</v>
      </c>
      <c r="DB1750">
        <v>0</v>
      </c>
    </row>
    <row r="1751" spans="1:106" x14ac:dyDescent="0.2">
      <c r="A1751">
        <f>ROW(Source!A652)</f>
        <v>652</v>
      </c>
      <c r="B1751">
        <v>33034105</v>
      </c>
      <c r="C1751">
        <v>33038460</v>
      </c>
      <c r="D1751">
        <v>32518156</v>
      </c>
      <c r="E1751">
        <v>1</v>
      </c>
      <c r="F1751">
        <v>1</v>
      </c>
      <c r="G1751">
        <v>19</v>
      </c>
      <c r="H1751">
        <v>3</v>
      </c>
      <c r="I1751" t="s">
        <v>817</v>
      </c>
      <c r="J1751" t="s">
        <v>818</v>
      </c>
      <c r="K1751" t="s">
        <v>819</v>
      </c>
      <c r="L1751">
        <v>1348</v>
      </c>
      <c r="N1751">
        <v>1009</v>
      </c>
      <c r="O1751" t="s">
        <v>19</v>
      </c>
      <c r="P1751" t="s">
        <v>19</v>
      </c>
      <c r="Q1751">
        <v>1000</v>
      </c>
      <c r="W1751">
        <v>0</v>
      </c>
      <c r="X1751">
        <v>1574046373</v>
      </c>
      <c r="Y1751">
        <v>3.6999999999999998E-2</v>
      </c>
      <c r="AA1751">
        <v>45454.3</v>
      </c>
      <c r="AB1751">
        <v>0</v>
      </c>
      <c r="AC1751">
        <v>0</v>
      </c>
      <c r="AD1751">
        <v>0</v>
      </c>
      <c r="AE1751">
        <v>45454.3</v>
      </c>
      <c r="AF1751">
        <v>0</v>
      </c>
      <c r="AG1751">
        <v>0</v>
      </c>
      <c r="AH1751">
        <v>0</v>
      </c>
      <c r="AI1751">
        <v>1</v>
      </c>
      <c r="AJ1751">
        <v>1</v>
      </c>
      <c r="AK1751">
        <v>1</v>
      </c>
      <c r="AL1751">
        <v>1</v>
      </c>
      <c r="AN1751">
        <v>0</v>
      </c>
      <c r="AO1751">
        <v>1</v>
      </c>
      <c r="AP1751">
        <v>0</v>
      </c>
      <c r="AQ1751">
        <v>0</v>
      </c>
      <c r="AR1751">
        <v>0</v>
      </c>
      <c r="AS1751" t="s">
        <v>3</v>
      </c>
      <c r="AT1751">
        <v>3.6999999999999998E-2</v>
      </c>
      <c r="AU1751" t="s">
        <v>3</v>
      </c>
      <c r="AV1751">
        <v>0</v>
      </c>
      <c r="AW1751">
        <v>2</v>
      </c>
      <c r="AX1751">
        <v>33038481</v>
      </c>
      <c r="AY1751">
        <v>1</v>
      </c>
      <c r="AZ1751">
        <v>0</v>
      </c>
      <c r="BA1751">
        <v>1663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CX1751">
        <f>Y1751*Source!I652</f>
        <v>2.9340999999999997E-4</v>
      </c>
      <c r="CY1751">
        <f t="shared" si="261"/>
        <v>45454.3</v>
      </c>
      <c r="CZ1751">
        <f t="shared" si="262"/>
        <v>45454.3</v>
      </c>
      <c r="DA1751">
        <f t="shared" si="263"/>
        <v>1</v>
      </c>
      <c r="DB1751">
        <v>0</v>
      </c>
    </row>
    <row r="1752" spans="1:106" x14ac:dyDescent="0.2">
      <c r="A1752">
        <f>ROW(Source!A652)</f>
        <v>652</v>
      </c>
      <c r="B1752">
        <v>33034105</v>
      </c>
      <c r="C1752">
        <v>33038460</v>
      </c>
      <c r="D1752">
        <v>32518894</v>
      </c>
      <c r="E1752">
        <v>1</v>
      </c>
      <c r="F1752">
        <v>1</v>
      </c>
      <c r="G1752">
        <v>19</v>
      </c>
      <c r="H1752">
        <v>3</v>
      </c>
      <c r="I1752" t="s">
        <v>820</v>
      </c>
      <c r="J1752" t="s">
        <v>821</v>
      </c>
      <c r="K1752" t="s">
        <v>822</v>
      </c>
      <c r="L1752">
        <v>1327</v>
      </c>
      <c r="N1752">
        <v>1005</v>
      </c>
      <c r="O1752" t="s">
        <v>823</v>
      </c>
      <c r="P1752" t="s">
        <v>823</v>
      </c>
      <c r="Q1752">
        <v>1</v>
      </c>
      <c r="W1752">
        <v>0</v>
      </c>
      <c r="X1752">
        <v>-1132375348</v>
      </c>
      <c r="Y1752">
        <v>5.6</v>
      </c>
      <c r="AA1752">
        <v>63.78</v>
      </c>
      <c r="AB1752">
        <v>0</v>
      </c>
      <c r="AC1752">
        <v>0</v>
      </c>
      <c r="AD1752">
        <v>0</v>
      </c>
      <c r="AE1752">
        <v>63.78</v>
      </c>
      <c r="AF1752">
        <v>0</v>
      </c>
      <c r="AG1752">
        <v>0</v>
      </c>
      <c r="AH1752">
        <v>0</v>
      </c>
      <c r="AI1752">
        <v>1</v>
      </c>
      <c r="AJ1752">
        <v>1</v>
      </c>
      <c r="AK1752">
        <v>1</v>
      </c>
      <c r="AL1752">
        <v>1</v>
      </c>
      <c r="AN1752">
        <v>0</v>
      </c>
      <c r="AO1752">
        <v>1</v>
      </c>
      <c r="AP1752">
        <v>0</v>
      </c>
      <c r="AQ1752">
        <v>0</v>
      </c>
      <c r="AR1752">
        <v>0</v>
      </c>
      <c r="AS1752" t="s">
        <v>3</v>
      </c>
      <c r="AT1752">
        <v>5.6</v>
      </c>
      <c r="AU1752" t="s">
        <v>3</v>
      </c>
      <c r="AV1752">
        <v>0</v>
      </c>
      <c r="AW1752">
        <v>2</v>
      </c>
      <c r="AX1752">
        <v>33038483</v>
      </c>
      <c r="AY1752">
        <v>1</v>
      </c>
      <c r="AZ1752">
        <v>0</v>
      </c>
      <c r="BA1752">
        <v>1664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CX1752">
        <f>Y1752*Source!I652</f>
        <v>4.4407999999999996E-2</v>
      </c>
      <c r="CY1752">
        <f t="shared" si="261"/>
        <v>63.78</v>
      </c>
      <c r="CZ1752">
        <f t="shared" si="262"/>
        <v>63.78</v>
      </c>
      <c r="DA1752">
        <f t="shared" si="263"/>
        <v>1</v>
      </c>
      <c r="DB1752">
        <v>0</v>
      </c>
    </row>
    <row r="1753" spans="1:106" x14ac:dyDescent="0.2">
      <c r="A1753">
        <f>ROW(Source!A652)</f>
        <v>652</v>
      </c>
      <c r="B1753">
        <v>33034105</v>
      </c>
      <c r="C1753">
        <v>33038460</v>
      </c>
      <c r="D1753">
        <v>32517311</v>
      </c>
      <c r="E1753">
        <v>1</v>
      </c>
      <c r="F1753">
        <v>1</v>
      </c>
      <c r="G1753">
        <v>19</v>
      </c>
      <c r="H1753">
        <v>3</v>
      </c>
      <c r="I1753" t="s">
        <v>824</v>
      </c>
      <c r="J1753" t="s">
        <v>825</v>
      </c>
      <c r="K1753" t="s">
        <v>826</v>
      </c>
      <c r="L1753">
        <v>1348</v>
      </c>
      <c r="N1753">
        <v>1009</v>
      </c>
      <c r="O1753" t="s">
        <v>19</v>
      </c>
      <c r="P1753" t="s">
        <v>19</v>
      </c>
      <c r="Q1753">
        <v>1000</v>
      </c>
      <c r="W1753">
        <v>0</v>
      </c>
      <c r="X1753">
        <v>1471527661</v>
      </c>
      <c r="Y1753">
        <v>0.05</v>
      </c>
      <c r="AA1753">
        <v>4752.91</v>
      </c>
      <c r="AB1753">
        <v>0</v>
      </c>
      <c r="AC1753">
        <v>0</v>
      </c>
      <c r="AD1753">
        <v>0</v>
      </c>
      <c r="AE1753">
        <v>4752.91</v>
      </c>
      <c r="AF1753">
        <v>0</v>
      </c>
      <c r="AG1753">
        <v>0</v>
      </c>
      <c r="AH1753">
        <v>0</v>
      </c>
      <c r="AI1753">
        <v>1</v>
      </c>
      <c r="AJ1753">
        <v>1</v>
      </c>
      <c r="AK1753">
        <v>1</v>
      </c>
      <c r="AL1753">
        <v>1</v>
      </c>
      <c r="AN1753">
        <v>0</v>
      </c>
      <c r="AO1753">
        <v>1</v>
      </c>
      <c r="AP1753">
        <v>0</v>
      </c>
      <c r="AQ1753">
        <v>0</v>
      </c>
      <c r="AR1753">
        <v>0</v>
      </c>
      <c r="AS1753" t="s">
        <v>3</v>
      </c>
      <c r="AT1753">
        <v>0.05</v>
      </c>
      <c r="AU1753" t="s">
        <v>3</v>
      </c>
      <c r="AV1753">
        <v>0</v>
      </c>
      <c r="AW1753">
        <v>2</v>
      </c>
      <c r="AX1753">
        <v>33038482</v>
      </c>
      <c r="AY1753">
        <v>1</v>
      </c>
      <c r="AZ1753">
        <v>0</v>
      </c>
      <c r="BA1753">
        <v>1665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CX1753">
        <f>Y1753*Source!I652</f>
        <v>3.9649999999999999E-4</v>
      </c>
      <c r="CY1753">
        <f t="shared" si="261"/>
        <v>4752.91</v>
      </c>
      <c r="CZ1753">
        <f t="shared" si="262"/>
        <v>4752.91</v>
      </c>
      <c r="DA1753">
        <f t="shared" si="263"/>
        <v>1</v>
      </c>
      <c r="DB1753">
        <v>0</v>
      </c>
    </row>
    <row r="1754" spans="1:106" x14ac:dyDescent="0.2">
      <c r="A1754">
        <f>ROW(Source!A652)</f>
        <v>652</v>
      </c>
      <c r="B1754">
        <v>33034105</v>
      </c>
      <c r="C1754">
        <v>33038460</v>
      </c>
      <c r="D1754">
        <v>32519061</v>
      </c>
      <c r="E1754">
        <v>1</v>
      </c>
      <c r="F1754">
        <v>1</v>
      </c>
      <c r="G1754">
        <v>19</v>
      </c>
      <c r="H1754">
        <v>3</v>
      </c>
      <c r="I1754" t="s">
        <v>827</v>
      </c>
      <c r="J1754" t="s">
        <v>828</v>
      </c>
      <c r="K1754" t="s">
        <v>829</v>
      </c>
      <c r="L1754">
        <v>1339</v>
      </c>
      <c r="N1754">
        <v>1007</v>
      </c>
      <c r="O1754" t="s">
        <v>830</v>
      </c>
      <c r="P1754" t="s">
        <v>830</v>
      </c>
      <c r="Q1754">
        <v>1</v>
      </c>
      <c r="W1754">
        <v>0</v>
      </c>
      <c r="X1754">
        <v>1653821073</v>
      </c>
      <c r="Y1754">
        <v>1.75</v>
      </c>
      <c r="AA1754">
        <v>29.98</v>
      </c>
      <c r="AB1754">
        <v>0</v>
      </c>
      <c r="AC1754">
        <v>0</v>
      </c>
      <c r="AD1754">
        <v>0</v>
      </c>
      <c r="AE1754">
        <v>29.98</v>
      </c>
      <c r="AF1754">
        <v>0</v>
      </c>
      <c r="AG1754">
        <v>0</v>
      </c>
      <c r="AH1754">
        <v>0</v>
      </c>
      <c r="AI1754">
        <v>1</v>
      </c>
      <c r="AJ1754">
        <v>1</v>
      </c>
      <c r="AK1754">
        <v>1</v>
      </c>
      <c r="AL1754">
        <v>1</v>
      </c>
      <c r="AN1754">
        <v>0</v>
      </c>
      <c r="AO1754">
        <v>1</v>
      </c>
      <c r="AP1754">
        <v>0</v>
      </c>
      <c r="AQ1754">
        <v>0</v>
      </c>
      <c r="AR1754">
        <v>0</v>
      </c>
      <c r="AS1754" t="s">
        <v>3</v>
      </c>
      <c r="AT1754">
        <v>1.75</v>
      </c>
      <c r="AU1754" t="s">
        <v>3</v>
      </c>
      <c r="AV1754">
        <v>0</v>
      </c>
      <c r="AW1754">
        <v>2</v>
      </c>
      <c r="AX1754">
        <v>33038484</v>
      </c>
      <c r="AY1754">
        <v>1</v>
      </c>
      <c r="AZ1754">
        <v>0</v>
      </c>
      <c r="BA1754">
        <v>1666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CX1754">
        <f>Y1754*Source!I652</f>
        <v>1.3877499999999999E-2</v>
      </c>
      <c r="CY1754">
        <f t="shared" si="261"/>
        <v>29.98</v>
      </c>
      <c r="CZ1754">
        <f t="shared" si="262"/>
        <v>29.98</v>
      </c>
      <c r="DA1754">
        <f t="shared" si="263"/>
        <v>1</v>
      </c>
      <c r="DB1754">
        <v>0</v>
      </c>
    </row>
    <row r="1755" spans="1:106" x14ac:dyDescent="0.2">
      <c r="A1755">
        <f>ROW(Source!A652)</f>
        <v>652</v>
      </c>
      <c r="B1755">
        <v>33034105</v>
      </c>
      <c r="C1755">
        <v>33038460</v>
      </c>
      <c r="D1755">
        <v>32517740</v>
      </c>
      <c r="E1755">
        <v>1</v>
      </c>
      <c r="F1755">
        <v>1</v>
      </c>
      <c r="G1755">
        <v>19</v>
      </c>
      <c r="H1755">
        <v>3</v>
      </c>
      <c r="I1755" t="s">
        <v>831</v>
      </c>
      <c r="J1755" t="s">
        <v>832</v>
      </c>
      <c r="K1755" t="s">
        <v>833</v>
      </c>
      <c r="L1755">
        <v>1339</v>
      </c>
      <c r="N1755">
        <v>1007</v>
      </c>
      <c r="O1755" t="s">
        <v>830</v>
      </c>
      <c r="P1755" t="s">
        <v>830</v>
      </c>
      <c r="Q1755">
        <v>1</v>
      </c>
      <c r="W1755">
        <v>0</v>
      </c>
      <c r="X1755">
        <v>-86784973</v>
      </c>
      <c r="Y1755">
        <v>0.08</v>
      </c>
      <c r="AA1755">
        <v>4993.7</v>
      </c>
      <c r="AB1755">
        <v>0</v>
      </c>
      <c r="AC1755">
        <v>0</v>
      </c>
      <c r="AD1755">
        <v>0</v>
      </c>
      <c r="AE1755">
        <v>4993.7</v>
      </c>
      <c r="AF1755">
        <v>0</v>
      </c>
      <c r="AG1755">
        <v>0</v>
      </c>
      <c r="AH1755">
        <v>0</v>
      </c>
      <c r="AI1755">
        <v>1</v>
      </c>
      <c r="AJ1755">
        <v>1</v>
      </c>
      <c r="AK1755">
        <v>1</v>
      </c>
      <c r="AL1755">
        <v>1</v>
      </c>
      <c r="AN1755">
        <v>0</v>
      </c>
      <c r="AO1755">
        <v>1</v>
      </c>
      <c r="AP1755">
        <v>0</v>
      </c>
      <c r="AQ1755">
        <v>0</v>
      </c>
      <c r="AR1755">
        <v>0</v>
      </c>
      <c r="AS1755" t="s">
        <v>3</v>
      </c>
      <c r="AT1755">
        <v>0.08</v>
      </c>
      <c r="AU1755" t="s">
        <v>3</v>
      </c>
      <c r="AV1755">
        <v>0</v>
      </c>
      <c r="AW1755">
        <v>2</v>
      </c>
      <c r="AX1755">
        <v>33038485</v>
      </c>
      <c r="AY1755">
        <v>1</v>
      </c>
      <c r="AZ1755">
        <v>0</v>
      </c>
      <c r="BA1755">
        <v>1667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0</v>
      </c>
      <c r="CX1755">
        <f>Y1755*Source!I652</f>
        <v>6.3440000000000002E-4</v>
      </c>
      <c r="CY1755">
        <f t="shared" si="261"/>
        <v>4993.7</v>
      </c>
      <c r="CZ1755">
        <f t="shared" si="262"/>
        <v>4993.7</v>
      </c>
      <c r="DA1755">
        <f t="shared" si="263"/>
        <v>1</v>
      </c>
      <c r="DB1755">
        <v>0</v>
      </c>
    </row>
    <row r="1756" spans="1:106" x14ac:dyDescent="0.2">
      <c r="A1756">
        <f>ROW(Source!A652)</f>
        <v>652</v>
      </c>
      <c r="B1756">
        <v>33034105</v>
      </c>
      <c r="C1756">
        <v>33038460</v>
      </c>
      <c r="D1756">
        <v>32517729</v>
      </c>
      <c r="E1756">
        <v>1</v>
      </c>
      <c r="F1756">
        <v>1</v>
      </c>
      <c r="G1756">
        <v>19</v>
      </c>
      <c r="H1756">
        <v>3</v>
      </c>
      <c r="I1756" t="s">
        <v>834</v>
      </c>
      <c r="J1756" t="s">
        <v>835</v>
      </c>
      <c r="K1756" t="s">
        <v>836</v>
      </c>
      <c r="L1756">
        <v>1339</v>
      </c>
      <c r="N1756">
        <v>1007</v>
      </c>
      <c r="O1756" t="s">
        <v>830</v>
      </c>
      <c r="P1756" t="s">
        <v>830</v>
      </c>
      <c r="Q1756">
        <v>1</v>
      </c>
      <c r="W1756">
        <v>0</v>
      </c>
      <c r="X1756">
        <v>-36459073</v>
      </c>
      <c r="Y1756">
        <v>0.69</v>
      </c>
      <c r="AA1756">
        <v>3762.19</v>
      </c>
      <c r="AB1756">
        <v>0</v>
      </c>
      <c r="AC1756">
        <v>0</v>
      </c>
      <c r="AD1756">
        <v>0</v>
      </c>
      <c r="AE1756">
        <v>3762.19</v>
      </c>
      <c r="AF1756">
        <v>0</v>
      </c>
      <c r="AG1756">
        <v>0</v>
      </c>
      <c r="AH1756">
        <v>0</v>
      </c>
      <c r="AI1756">
        <v>1</v>
      </c>
      <c r="AJ1756">
        <v>1</v>
      </c>
      <c r="AK1756">
        <v>1</v>
      </c>
      <c r="AL1756">
        <v>1</v>
      </c>
      <c r="AN1756">
        <v>0</v>
      </c>
      <c r="AO1756">
        <v>1</v>
      </c>
      <c r="AP1756">
        <v>0</v>
      </c>
      <c r="AQ1756">
        <v>0</v>
      </c>
      <c r="AR1756">
        <v>0</v>
      </c>
      <c r="AS1756" t="s">
        <v>3</v>
      </c>
      <c r="AT1756">
        <v>0.69</v>
      </c>
      <c r="AU1756" t="s">
        <v>3</v>
      </c>
      <c r="AV1756">
        <v>0</v>
      </c>
      <c r="AW1756">
        <v>2</v>
      </c>
      <c r="AX1756">
        <v>33038486</v>
      </c>
      <c r="AY1756">
        <v>1</v>
      </c>
      <c r="AZ1756">
        <v>0</v>
      </c>
      <c r="BA1756">
        <v>1668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CX1756">
        <f>Y1756*Source!I652</f>
        <v>5.4716999999999995E-3</v>
      </c>
      <c r="CY1756">
        <f t="shared" si="261"/>
        <v>3762.19</v>
      </c>
      <c r="CZ1756">
        <f t="shared" si="262"/>
        <v>3762.19</v>
      </c>
      <c r="DA1756">
        <f t="shared" si="263"/>
        <v>1</v>
      </c>
      <c r="DB1756">
        <v>0</v>
      </c>
    </row>
    <row r="1757" spans="1:106" x14ac:dyDescent="0.2">
      <c r="A1757">
        <f>ROW(Source!A652)</f>
        <v>652</v>
      </c>
      <c r="B1757">
        <v>33034105</v>
      </c>
      <c r="C1757">
        <v>33038460</v>
      </c>
      <c r="D1757">
        <v>32517783</v>
      </c>
      <c r="E1757">
        <v>1</v>
      </c>
      <c r="F1757">
        <v>1</v>
      </c>
      <c r="G1757">
        <v>19</v>
      </c>
      <c r="H1757">
        <v>3</v>
      </c>
      <c r="I1757" t="s">
        <v>837</v>
      </c>
      <c r="J1757" t="s">
        <v>838</v>
      </c>
      <c r="K1757" t="s">
        <v>839</v>
      </c>
      <c r="L1757">
        <v>1339</v>
      </c>
      <c r="N1757">
        <v>1007</v>
      </c>
      <c r="O1757" t="s">
        <v>830</v>
      </c>
      <c r="P1757" t="s">
        <v>830</v>
      </c>
      <c r="Q1757">
        <v>1</v>
      </c>
      <c r="W1757">
        <v>0</v>
      </c>
      <c r="X1757">
        <v>-1282603236</v>
      </c>
      <c r="Y1757">
        <v>0.2</v>
      </c>
      <c r="AA1757">
        <v>5631.96</v>
      </c>
      <c r="AB1757">
        <v>0</v>
      </c>
      <c r="AC1757">
        <v>0</v>
      </c>
      <c r="AD1757">
        <v>0</v>
      </c>
      <c r="AE1757">
        <v>5631.96</v>
      </c>
      <c r="AF1757">
        <v>0</v>
      </c>
      <c r="AG1757">
        <v>0</v>
      </c>
      <c r="AH1757">
        <v>0</v>
      </c>
      <c r="AI1757">
        <v>1</v>
      </c>
      <c r="AJ1757">
        <v>1</v>
      </c>
      <c r="AK1757">
        <v>1</v>
      </c>
      <c r="AL1757">
        <v>1</v>
      </c>
      <c r="AN1757">
        <v>0</v>
      </c>
      <c r="AO1757">
        <v>1</v>
      </c>
      <c r="AP1757">
        <v>0</v>
      </c>
      <c r="AQ1757">
        <v>0</v>
      </c>
      <c r="AR1757">
        <v>0</v>
      </c>
      <c r="AS1757" t="s">
        <v>3</v>
      </c>
      <c r="AT1757">
        <v>0.2</v>
      </c>
      <c r="AU1757" t="s">
        <v>3</v>
      </c>
      <c r="AV1757">
        <v>0</v>
      </c>
      <c r="AW1757">
        <v>2</v>
      </c>
      <c r="AX1757">
        <v>33038487</v>
      </c>
      <c r="AY1757">
        <v>1</v>
      </c>
      <c r="AZ1757">
        <v>0</v>
      </c>
      <c r="BA1757">
        <v>1669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CX1757">
        <f>Y1757*Source!I652</f>
        <v>1.586E-3</v>
      </c>
      <c r="CY1757">
        <f t="shared" si="261"/>
        <v>5631.96</v>
      </c>
      <c r="CZ1757">
        <f t="shared" si="262"/>
        <v>5631.96</v>
      </c>
      <c r="DA1757">
        <f t="shared" si="263"/>
        <v>1</v>
      </c>
      <c r="DB1757">
        <v>0</v>
      </c>
    </row>
    <row r="1758" spans="1:106" x14ac:dyDescent="0.2">
      <c r="A1758">
        <f>ROW(Source!A652)</f>
        <v>652</v>
      </c>
      <c r="B1758">
        <v>33034105</v>
      </c>
      <c r="C1758">
        <v>33038460</v>
      </c>
      <c r="D1758">
        <v>32517784</v>
      </c>
      <c r="E1758">
        <v>1</v>
      </c>
      <c r="F1758">
        <v>1</v>
      </c>
      <c r="G1758">
        <v>19</v>
      </c>
      <c r="H1758">
        <v>3</v>
      </c>
      <c r="I1758" t="s">
        <v>840</v>
      </c>
      <c r="J1758" t="s">
        <v>841</v>
      </c>
      <c r="K1758" t="s">
        <v>842</v>
      </c>
      <c r="L1758">
        <v>1339</v>
      </c>
      <c r="N1758">
        <v>1007</v>
      </c>
      <c r="O1758" t="s">
        <v>830</v>
      </c>
      <c r="P1758" t="s">
        <v>830</v>
      </c>
      <c r="Q1758">
        <v>1</v>
      </c>
      <c r="W1758">
        <v>0</v>
      </c>
      <c r="X1758">
        <v>966492149</v>
      </c>
      <c r="Y1758">
        <v>0.69</v>
      </c>
      <c r="AA1758">
        <v>5631.96</v>
      </c>
      <c r="AB1758">
        <v>0</v>
      </c>
      <c r="AC1758">
        <v>0</v>
      </c>
      <c r="AD1758">
        <v>0</v>
      </c>
      <c r="AE1758">
        <v>5631.96</v>
      </c>
      <c r="AF1758">
        <v>0</v>
      </c>
      <c r="AG1758">
        <v>0</v>
      </c>
      <c r="AH1758">
        <v>0</v>
      </c>
      <c r="AI1758">
        <v>1</v>
      </c>
      <c r="AJ1758">
        <v>1</v>
      </c>
      <c r="AK1758">
        <v>1</v>
      </c>
      <c r="AL1758">
        <v>1</v>
      </c>
      <c r="AN1758">
        <v>0</v>
      </c>
      <c r="AO1758">
        <v>1</v>
      </c>
      <c r="AP1758">
        <v>0</v>
      </c>
      <c r="AQ1758">
        <v>0</v>
      </c>
      <c r="AR1758">
        <v>0</v>
      </c>
      <c r="AS1758" t="s">
        <v>3</v>
      </c>
      <c r="AT1758">
        <v>0.69</v>
      </c>
      <c r="AU1758" t="s">
        <v>3</v>
      </c>
      <c r="AV1758">
        <v>0</v>
      </c>
      <c r="AW1758">
        <v>2</v>
      </c>
      <c r="AX1758">
        <v>33038488</v>
      </c>
      <c r="AY1758">
        <v>1</v>
      </c>
      <c r="AZ1758">
        <v>0</v>
      </c>
      <c r="BA1758">
        <v>1670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CX1758">
        <f>Y1758*Source!I652</f>
        <v>5.4716999999999995E-3</v>
      </c>
      <c r="CY1758">
        <f t="shared" si="261"/>
        <v>5631.96</v>
      </c>
      <c r="CZ1758">
        <f t="shared" si="262"/>
        <v>5631.96</v>
      </c>
      <c r="DA1758">
        <f t="shared" si="263"/>
        <v>1</v>
      </c>
      <c r="DB1758">
        <v>0</v>
      </c>
    </row>
    <row r="1759" spans="1:106" x14ac:dyDescent="0.2">
      <c r="A1759">
        <f>ROW(Source!A652)</f>
        <v>652</v>
      </c>
      <c r="B1759">
        <v>33034105</v>
      </c>
      <c r="C1759">
        <v>33038460</v>
      </c>
      <c r="D1759">
        <v>32519911</v>
      </c>
      <c r="E1759">
        <v>1</v>
      </c>
      <c r="F1759">
        <v>1</v>
      </c>
      <c r="G1759">
        <v>19</v>
      </c>
      <c r="H1759">
        <v>3</v>
      </c>
      <c r="I1759" t="s">
        <v>843</v>
      </c>
      <c r="J1759" t="s">
        <v>844</v>
      </c>
      <c r="K1759" t="s">
        <v>845</v>
      </c>
      <c r="L1759">
        <v>1339</v>
      </c>
      <c r="N1759">
        <v>1007</v>
      </c>
      <c r="O1759" t="s">
        <v>830</v>
      </c>
      <c r="P1759" t="s">
        <v>830</v>
      </c>
      <c r="Q1759">
        <v>1</v>
      </c>
      <c r="W1759">
        <v>0</v>
      </c>
      <c r="X1759">
        <v>-1613524913</v>
      </c>
      <c r="Y1759">
        <v>102</v>
      </c>
      <c r="AA1759">
        <v>3195.93</v>
      </c>
      <c r="AB1759">
        <v>0</v>
      </c>
      <c r="AC1759">
        <v>0</v>
      </c>
      <c r="AD1759">
        <v>0</v>
      </c>
      <c r="AE1759">
        <v>3195.93</v>
      </c>
      <c r="AF1759">
        <v>0</v>
      </c>
      <c r="AG1759">
        <v>0</v>
      </c>
      <c r="AH1759">
        <v>0</v>
      </c>
      <c r="AI1759">
        <v>1</v>
      </c>
      <c r="AJ1759">
        <v>1</v>
      </c>
      <c r="AK1759">
        <v>1</v>
      </c>
      <c r="AL1759">
        <v>1</v>
      </c>
      <c r="AN1759">
        <v>0</v>
      </c>
      <c r="AO1759">
        <v>1</v>
      </c>
      <c r="AP1759">
        <v>0</v>
      </c>
      <c r="AQ1759">
        <v>0</v>
      </c>
      <c r="AR1759">
        <v>0</v>
      </c>
      <c r="AS1759" t="s">
        <v>3</v>
      </c>
      <c r="AT1759">
        <v>102</v>
      </c>
      <c r="AU1759" t="s">
        <v>3</v>
      </c>
      <c r="AV1759">
        <v>0</v>
      </c>
      <c r="AW1759">
        <v>2</v>
      </c>
      <c r="AX1759">
        <v>33038489</v>
      </c>
      <c r="AY1759">
        <v>1</v>
      </c>
      <c r="AZ1759">
        <v>0</v>
      </c>
      <c r="BA1759">
        <v>1671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CX1759">
        <f>Y1759*Source!I652</f>
        <v>0.80885999999999991</v>
      </c>
      <c r="CY1759">
        <f t="shared" si="261"/>
        <v>3195.93</v>
      </c>
      <c r="CZ1759">
        <f t="shared" si="262"/>
        <v>3195.93</v>
      </c>
      <c r="DA1759">
        <f t="shared" si="263"/>
        <v>1</v>
      </c>
      <c r="DB1759">
        <v>0</v>
      </c>
    </row>
    <row r="1760" spans="1:106" x14ac:dyDescent="0.2">
      <c r="A1760">
        <f>ROW(Source!A652)</f>
        <v>652</v>
      </c>
      <c r="B1760">
        <v>33034105</v>
      </c>
      <c r="C1760">
        <v>33038460</v>
      </c>
      <c r="D1760">
        <v>32521663</v>
      </c>
      <c r="E1760">
        <v>1</v>
      </c>
      <c r="F1760">
        <v>1</v>
      </c>
      <c r="G1760">
        <v>19</v>
      </c>
      <c r="H1760">
        <v>3</v>
      </c>
      <c r="I1760" t="s">
        <v>846</v>
      </c>
      <c r="J1760" t="s">
        <v>847</v>
      </c>
      <c r="K1760" t="s">
        <v>848</v>
      </c>
      <c r="L1760">
        <v>1327</v>
      </c>
      <c r="N1760">
        <v>1005</v>
      </c>
      <c r="O1760" t="s">
        <v>823</v>
      </c>
      <c r="P1760" t="s">
        <v>823</v>
      </c>
      <c r="Q1760">
        <v>1</v>
      </c>
      <c r="W1760">
        <v>0</v>
      </c>
      <c r="X1760">
        <v>603730207</v>
      </c>
      <c r="Y1760">
        <v>49.5</v>
      </c>
      <c r="AA1760">
        <v>207.09</v>
      </c>
      <c r="AB1760">
        <v>0</v>
      </c>
      <c r="AC1760">
        <v>0</v>
      </c>
      <c r="AD1760">
        <v>0</v>
      </c>
      <c r="AE1760">
        <v>207.09</v>
      </c>
      <c r="AF1760">
        <v>0</v>
      </c>
      <c r="AG1760">
        <v>0</v>
      </c>
      <c r="AH1760">
        <v>0</v>
      </c>
      <c r="AI1760">
        <v>1</v>
      </c>
      <c r="AJ1760">
        <v>1</v>
      </c>
      <c r="AK1760">
        <v>1</v>
      </c>
      <c r="AL1760">
        <v>1</v>
      </c>
      <c r="AN1760">
        <v>0</v>
      </c>
      <c r="AO1760">
        <v>1</v>
      </c>
      <c r="AP1760">
        <v>0</v>
      </c>
      <c r="AQ1760">
        <v>0</v>
      </c>
      <c r="AR1760">
        <v>0</v>
      </c>
      <c r="AS1760" t="s">
        <v>3</v>
      </c>
      <c r="AT1760">
        <v>49.5</v>
      </c>
      <c r="AU1760" t="s">
        <v>3</v>
      </c>
      <c r="AV1760">
        <v>0</v>
      </c>
      <c r="AW1760">
        <v>2</v>
      </c>
      <c r="AX1760">
        <v>33038490</v>
      </c>
      <c r="AY1760">
        <v>1</v>
      </c>
      <c r="AZ1760">
        <v>0</v>
      </c>
      <c r="BA1760">
        <v>1672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CX1760">
        <f>Y1760*Source!I652</f>
        <v>0.39253499999999997</v>
      </c>
      <c r="CY1760">
        <f t="shared" si="261"/>
        <v>207.09</v>
      </c>
      <c r="CZ1760">
        <f t="shared" si="262"/>
        <v>207.09</v>
      </c>
      <c r="DA1760">
        <f t="shared" si="263"/>
        <v>1</v>
      </c>
      <c r="DB1760">
        <v>0</v>
      </c>
    </row>
    <row r="1761" spans="1:106" x14ac:dyDescent="0.2">
      <c r="A1761">
        <f>ROW(Source!A655)</f>
        <v>655</v>
      </c>
      <c r="B1761">
        <v>33034105</v>
      </c>
      <c r="C1761">
        <v>33038493</v>
      </c>
      <c r="D1761">
        <v>32505425</v>
      </c>
      <c r="E1761">
        <v>19</v>
      </c>
      <c r="F1761">
        <v>1</v>
      </c>
      <c r="G1761">
        <v>19</v>
      </c>
      <c r="H1761">
        <v>1</v>
      </c>
      <c r="I1761" t="s">
        <v>795</v>
      </c>
      <c r="J1761" t="s">
        <v>3</v>
      </c>
      <c r="K1761" t="s">
        <v>796</v>
      </c>
      <c r="L1761">
        <v>1191</v>
      </c>
      <c r="N1761">
        <v>1013</v>
      </c>
      <c r="O1761" t="s">
        <v>797</v>
      </c>
      <c r="P1761" t="s">
        <v>797</v>
      </c>
      <c r="Q1761">
        <v>1</v>
      </c>
      <c r="W1761">
        <v>0</v>
      </c>
      <c r="X1761">
        <v>476480486</v>
      </c>
      <c r="Y1761">
        <v>36.11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1</v>
      </c>
      <c r="AJ1761">
        <v>1</v>
      </c>
      <c r="AK1761">
        <v>1</v>
      </c>
      <c r="AL1761">
        <v>1</v>
      </c>
      <c r="AN1761">
        <v>0</v>
      </c>
      <c r="AO1761">
        <v>1</v>
      </c>
      <c r="AP1761">
        <v>0</v>
      </c>
      <c r="AQ1761">
        <v>0</v>
      </c>
      <c r="AR1761">
        <v>0</v>
      </c>
      <c r="AS1761" t="s">
        <v>3</v>
      </c>
      <c r="AT1761">
        <v>36.11</v>
      </c>
      <c r="AU1761" t="s">
        <v>3</v>
      </c>
      <c r="AV1761">
        <v>1</v>
      </c>
      <c r="AW1761">
        <v>2</v>
      </c>
      <c r="AX1761">
        <v>33038499</v>
      </c>
      <c r="AY1761">
        <v>1</v>
      </c>
      <c r="AZ1761">
        <v>0</v>
      </c>
      <c r="BA1761">
        <v>1673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CX1761">
        <f>Y1761*Source!I655</f>
        <v>2.7764978999999999</v>
      </c>
      <c r="CY1761">
        <f>AD1761</f>
        <v>0</v>
      </c>
      <c r="CZ1761">
        <f>AH1761</f>
        <v>0</v>
      </c>
      <c r="DA1761">
        <f>AL1761</f>
        <v>1</v>
      </c>
      <c r="DB1761">
        <v>0</v>
      </c>
    </row>
    <row r="1762" spans="1:106" x14ac:dyDescent="0.2">
      <c r="A1762">
        <f>ROW(Source!A655)</f>
        <v>655</v>
      </c>
      <c r="B1762">
        <v>33034105</v>
      </c>
      <c r="C1762">
        <v>33038493</v>
      </c>
      <c r="D1762">
        <v>32516754</v>
      </c>
      <c r="E1762">
        <v>1</v>
      </c>
      <c r="F1762">
        <v>1</v>
      </c>
      <c r="G1762">
        <v>19</v>
      </c>
      <c r="H1762">
        <v>2</v>
      </c>
      <c r="I1762" t="s">
        <v>798</v>
      </c>
      <c r="J1762" t="s">
        <v>799</v>
      </c>
      <c r="K1762" t="s">
        <v>800</v>
      </c>
      <c r="L1762">
        <v>1368</v>
      </c>
      <c r="N1762">
        <v>1011</v>
      </c>
      <c r="O1762" t="s">
        <v>801</v>
      </c>
      <c r="P1762" t="s">
        <v>801</v>
      </c>
      <c r="Q1762">
        <v>1</v>
      </c>
      <c r="W1762">
        <v>0</v>
      </c>
      <c r="X1762">
        <v>-1683917449</v>
      </c>
      <c r="Y1762">
        <v>21.91</v>
      </c>
      <c r="AA1762">
        <v>0</v>
      </c>
      <c r="AB1762">
        <v>70.98</v>
      </c>
      <c r="AC1762">
        <v>6.52</v>
      </c>
      <c r="AD1762">
        <v>0</v>
      </c>
      <c r="AE1762">
        <v>0</v>
      </c>
      <c r="AF1762">
        <v>70.98</v>
      </c>
      <c r="AG1762">
        <v>6.52</v>
      </c>
      <c r="AH1762">
        <v>0</v>
      </c>
      <c r="AI1762">
        <v>1</v>
      </c>
      <c r="AJ1762">
        <v>1</v>
      </c>
      <c r="AK1762">
        <v>1</v>
      </c>
      <c r="AL1762">
        <v>1</v>
      </c>
      <c r="AN1762">
        <v>0</v>
      </c>
      <c r="AO1762">
        <v>1</v>
      </c>
      <c r="AP1762">
        <v>0</v>
      </c>
      <c r="AQ1762">
        <v>0</v>
      </c>
      <c r="AR1762">
        <v>0</v>
      </c>
      <c r="AS1762" t="s">
        <v>3</v>
      </c>
      <c r="AT1762">
        <v>21.91</v>
      </c>
      <c r="AU1762" t="s">
        <v>3</v>
      </c>
      <c r="AV1762">
        <v>0</v>
      </c>
      <c r="AW1762">
        <v>2</v>
      </c>
      <c r="AX1762">
        <v>33038500</v>
      </c>
      <c r="AY1762">
        <v>1</v>
      </c>
      <c r="AZ1762">
        <v>0</v>
      </c>
      <c r="BA1762">
        <v>1674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CX1762">
        <f>Y1762*Source!I655</f>
        <v>1.6846599</v>
      </c>
      <c r="CY1762">
        <f>AB1762</f>
        <v>70.98</v>
      </c>
      <c r="CZ1762">
        <f>AF1762</f>
        <v>70.98</v>
      </c>
      <c r="DA1762">
        <f>AJ1762</f>
        <v>1</v>
      </c>
      <c r="DB1762">
        <v>0</v>
      </c>
    </row>
    <row r="1763" spans="1:106" x14ac:dyDescent="0.2">
      <c r="A1763">
        <f>ROW(Source!A655)</f>
        <v>655</v>
      </c>
      <c r="B1763">
        <v>33034105</v>
      </c>
      <c r="C1763">
        <v>33038493</v>
      </c>
      <c r="D1763">
        <v>32518977</v>
      </c>
      <c r="E1763">
        <v>1</v>
      </c>
      <c r="F1763">
        <v>1</v>
      </c>
      <c r="G1763">
        <v>19</v>
      </c>
      <c r="H1763">
        <v>3</v>
      </c>
      <c r="I1763" t="s">
        <v>802</v>
      </c>
      <c r="J1763" t="s">
        <v>803</v>
      </c>
      <c r="K1763" t="s">
        <v>804</v>
      </c>
      <c r="L1763">
        <v>1348</v>
      </c>
      <c r="N1763">
        <v>1009</v>
      </c>
      <c r="O1763" t="s">
        <v>19</v>
      </c>
      <c r="P1763" t="s">
        <v>19</v>
      </c>
      <c r="Q1763">
        <v>1000</v>
      </c>
      <c r="W1763">
        <v>0</v>
      </c>
      <c r="X1763">
        <v>-1592467254</v>
      </c>
      <c r="Y1763">
        <v>0.03</v>
      </c>
      <c r="AA1763">
        <v>117442.26</v>
      </c>
      <c r="AB1763">
        <v>0</v>
      </c>
      <c r="AC1763">
        <v>0</v>
      </c>
      <c r="AD1763">
        <v>0</v>
      </c>
      <c r="AE1763">
        <v>117442.26</v>
      </c>
      <c r="AF1763">
        <v>0</v>
      </c>
      <c r="AG1763">
        <v>0</v>
      </c>
      <c r="AH1763">
        <v>0</v>
      </c>
      <c r="AI1763">
        <v>1</v>
      </c>
      <c r="AJ1763">
        <v>1</v>
      </c>
      <c r="AK1763">
        <v>1</v>
      </c>
      <c r="AL1763">
        <v>1</v>
      </c>
      <c r="AN1763">
        <v>0</v>
      </c>
      <c r="AO1763">
        <v>1</v>
      </c>
      <c r="AP1763">
        <v>0</v>
      </c>
      <c r="AQ1763">
        <v>0</v>
      </c>
      <c r="AR1763">
        <v>0</v>
      </c>
      <c r="AS1763" t="s">
        <v>3</v>
      </c>
      <c r="AT1763">
        <v>0.03</v>
      </c>
      <c r="AU1763" t="s">
        <v>3</v>
      </c>
      <c r="AV1763">
        <v>0</v>
      </c>
      <c r="AW1763">
        <v>2</v>
      </c>
      <c r="AX1763">
        <v>33038501</v>
      </c>
      <c r="AY1763">
        <v>1</v>
      </c>
      <c r="AZ1763">
        <v>0</v>
      </c>
      <c r="BA1763">
        <v>1675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CX1763">
        <f>Y1763*Source!I655</f>
        <v>2.3067000000000001E-3</v>
      </c>
      <c r="CY1763">
        <f>AA1763</f>
        <v>117442.26</v>
      </c>
      <c r="CZ1763">
        <f>AE1763</f>
        <v>117442.26</v>
      </c>
      <c r="DA1763">
        <f>AI1763</f>
        <v>1</v>
      </c>
      <c r="DB1763">
        <v>0</v>
      </c>
    </row>
    <row r="1764" spans="1:106" x14ac:dyDescent="0.2">
      <c r="A1764">
        <f>ROW(Source!A655)</f>
        <v>655</v>
      </c>
      <c r="B1764">
        <v>33034105</v>
      </c>
      <c r="C1764">
        <v>33038493</v>
      </c>
      <c r="D1764">
        <v>32520163</v>
      </c>
      <c r="E1764">
        <v>1</v>
      </c>
      <c r="F1764">
        <v>1</v>
      </c>
      <c r="G1764">
        <v>19</v>
      </c>
      <c r="H1764">
        <v>3</v>
      </c>
      <c r="I1764" t="s">
        <v>25</v>
      </c>
      <c r="J1764" t="s">
        <v>27</v>
      </c>
      <c r="K1764" t="s">
        <v>26</v>
      </c>
      <c r="L1764">
        <v>1348</v>
      </c>
      <c r="N1764">
        <v>1009</v>
      </c>
      <c r="O1764" t="s">
        <v>19</v>
      </c>
      <c r="P1764" t="s">
        <v>19</v>
      </c>
      <c r="Q1764">
        <v>1000</v>
      </c>
      <c r="W1764">
        <v>0</v>
      </c>
      <c r="X1764">
        <v>-1467733540</v>
      </c>
      <c r="Y1764">
        <v>1</v>
      </c>
      <c r="AA1764">
        <v>53410.15</v>
      </c>
      <c r="AB1764">
        <v>0</v>
      </c>
      <c r="AC1764">
        <v>0</v>
      </c>
      <c r="AD1764">
        <v>0</v>
      </c>
      <c r="AE1764">
        <v>53410.15</v>
      </c>
      <c r="AF1764">
        <v>0</v>
      </c>
      <c r="AG1764">
        <v>0</v>
      </c>
      <c r="AH1764">
        <v>0</v>
      </c>
      <c r="AI1764">
        <v>1</v>
      </c>
      <c r="AJ1764">
        <v>1</v>
      </c>
      <c r="AK1764">
        <v>1</v>
      </c>
      <c r="AL1764">
        <v>1</v>
      </c>
      <c r="AN1764">
        <v>0</v>
      </c>
      <c r="AO1764">
        <v>1</v>
      </c>
      <c r="AP1764">
        <v>0</v>
      </c>
      <c r="AQ1764">
        <v>0</v>
      </c>
      <c r="AR1764">
        <v>0</v>
      </c>
      <c r="AS1764" t="s">
        <v>3</v>
      </c>
      <c r="AT1764">
        <v>1</v>
      </c>
      <c r="AU1764" t="s">
        <v>3</v>
      </c>
      <c r="AV1764">
        <v>0</v>
      </c>
      <c r="AW1764">
        <v>2</v>
      </c>
      <c r="AX1764">
        <v>33038502</v>
      </c>
      <c r="AY1764">
        <v>1</v>
      </c>
      <c r="AZ1764">
        <v>0</v>
      </c>
      <c r="BA1764">
        <v>1676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CX1764">
        <f>Y1764*Source!I655</f>
        <v>7.689E-2</v>
      </c>
      <c r="CY1764">
        <f>AA1764</f>
        <v>53410.15</v>
      </c>
      <c r="CZ1764">
        <f>AE1764</f>
        <v>53410.15</v>
      </c>
      <c r="DA1764">
        <f>AI1764</f>
        <v>1</v>
      </c>
      <c r="DB1764">
        <v>0</v>
      </c>
    </row>
    <row r="1765" spans="1:106" x14ac:dyDescent="0.2">
      <c r="A1765">
        <f>ROW(Source!A655)</f>
        <v>655</v>
      </c>
      <c r="B1765">
        <v>33034105</v>
      </c>
      <c r="C1765">
        <v>33038493</v>
      </c>
      <c r="D1765">
        <v>32520163</v>
      </c>
      <c r="E1765">
        <v>1</v>
      </c>
      <c r="F1765">
        <v>1</v>
      </c>
      <c r="G1765">
        <v>19</v>
      </c>
      <c r="H1765">
        <v>3</v>
      </c>
      <c r="I1765" t="s">
        <v>25</v>
      </c>
      <c r="J1765" t="s">
        <v>27</v>
      </c>
      <c r="K1765" t="s">
        <v>26</v>
      </c>
      <c r="L1765">
        <v>1348</v>
      </c>
      <c r="N1765">
        <v>1009</v>
      </c>
      <c r="O1765" t="s">
        <v>19</v>
      </c>
      <c r="P1765" t="s">
        <v>19</v>
      </c>
      <c r="Q1765">
        <v>1000</v>
      </c>
      <c r="W1765">
        <v>0</v>
      </c>
      <c r="X1765">
        <v>-1467733540</v>
      </c>
      <c r="Y1765">
        <v>-1</v>
      </c>
      <c r="AA1765">
        <v>53410.15</v>
      </c>
      <c r="AB1765">
        <v>0</v>
      </c>
      <c r="AC1765">
        <v>0</v>
      </c>
      <c r="AD1765">
        <v>0</v>
      </c>
      <c r="AE1765">
        <v>53410.15</v>
      </c>
      <c r="AF1765">
        <v>0</v>
      </c>
      <c r="AG1765">
        <v>0</v>
      </c>
      <c r="AH1765">
        <v>0</v>
      </c>
      <c r="AI1765">
        <v>1</v>
      </c>
      <c r="AJ1765">
        <v>1</v>
      </c>
      <c r="AK1765">
        <v>1</v>
      </c>
      <c r="AL1765">
        <v>1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 t="s">
        <v>3</v>
      </c>
      <c r="AT1765">
        <v>-1</v>
      </c>
      <c r="AU1765" t="s">
        <v>3</v>
      </c>
      <c r="AV1765">
        <v>0</v>
      </c>
      <c r="AW1765">
        <v>1</v>
      </c>
      <c r="AX1765">
        <v>-1</v>
      </c>
      <c r="AY1765">
        <v>0</v>
      </c>
      <c r="AZ1765">
        <v>0</v>
      </c>
      <c r="BA1765" t="s">
        <v>3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CX1765">
        <f>Y1765*Source!I655</f>
        <v>-7.689E-2</v>
      </c>
      <c r="CY1765">
        <f>AA1765</f>
        <v>53410.15</v>
      </c>
      <c r="CZ1765">
        <f>AE1765</f>
        <v>53410.15</v>
      </c>
      <c r="DA1765">
        <f>AI1765</f>
        <v>1</v>
      </c>
      <c r="DB1765">
        <v>0</v>
      </c>
    </row>
    <row r="1766" spans="1:106" x14ac:dyDescent="0.2">
      <c r="A1766">
        <f>ROW(Source!A657)</f>
        <v>657</v>
      </c>
      <c r="B1766">
        <v>33034105</v>
      </c>
      <c r="C1766">
        <v>33038504</v>
      </c>
      <c r="D1766">
        <v>32505425</v>
      </c>
      <c r="E1766">
        <v>19</v>
      </c>
      <c r="F1766">
        <v>1</v>
      </c>
      <c r="G1766">
        <v>19</v>
      </c>
      <c r="H1766">
        <v>1</v>
      </c>
      <c r="I1766" t="s">
        <v>795</v>
      </c>
      <c r="J1766" t="s">
        <v>3</v>
      </c>
      <c r="K1766" t="s">
        <v>796</v>
      </c>
      <c r="L1766">
        <v>1191</v>
      </c>
      <c r="N1766">
        <v>1013</v>
      </c>
      <c r="O1766" t="s">
        <v>797</v>
      </c>
      <c r="P1766" t="s">
        <v>797</v>
      </c>
      <c r="Q1766">
        <v>1</v>
      </c>
      <c r="W1766">
        <v>0</v>
      </c>
      <c r="X1766">
        <v>476480486</v>
      </c>
      <c r="Y1766">
        <v>453.1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1</v>
      </c>
      <c r="AJ1766">
        <v>1</v>
      </c>
      <c r="AK1766">
        <v>1</v>
      </c>
      <c r="AL1766">
        <v>1</v>
      </c>
      <c r="AN1766">
        <v>0</v>
      </c>
      <c r="AO1766">
        <v>1</v>
      </c>
      <c r="AP1766">
        <v>0</v>
      </c>
      <c r="AQ1766">
        <v>0</v>
      </c>
      <c r="AR1766">
        <v>0</v>
      </c>
      <c r="AS1766" t="s">
        <v>3</v>
      </c>
      <c r="AT1766">
        <v>453.1</v>
      </c>
      <c r="AU1766" t="s">
        <v>3</v>
      </c>
      <c r="AV1766">
        <v>1</v>
      </c>
      <c r="AW1766">
        <v>2</v>
      </c>
      <c r="AX1766">
        <v>33038520</v>
      </c>
      <c r="AY1766">
        <v>1</v>
      </c>
      <c r="AZ1766">
        <v>0</v>
      </c>
      <c r="BA1766">
        <v>1677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CX1766">
        <f>Y1766*Source!I657</f>
        <v>4.8028599999999999</v>
      </c>
      <c r="CY1766">
        <f>AD1766</f>
        <v>0</v>
      </c>
      <c r="CZ1766">
        <f>AH1766</f>
        <v>0</v>
      </c>
      <c r="DA1766">
        <f>AL1766</f>
        <v>1</v>
      </c>
      <c r="DB1766">
        <v>0</v>
      </c>
    </row>
    <row r="1767" spans="1:106" x14ac:dyDescent="0.2">
      <c r="A1767">
        <f>ROW(Source!A657)</f>
        <v>657</v>
      </c>
      <c r="B1767">
        <v>33034105</v>
      </c>
      <c r="C1767">
        <v>33038504</v>
      </c>
      <c r="D1767">
        <v>32517073</v>
      </c>
      <c r="E1767">
        <v>1</v>
      </c>
      <c r="F1767">
        <v>1</v>
      </c>
      <c r="G1767">
        <v>19</v>
      </c>
      <c r="H1767">
        <v>2</v>
      </c>
      <c r="I1767" t="s">
        <v>805</v>
      </c>
      <c r="J1767" t="s">
        <v>806</v>
      </c>
      <c r="K1767" t="s">
        <v>807</v>
      </c>
      <c r="L1767">
        <v>1368</v>
      </c>
      <c r="N1767">
        <v>1011</v>
      </c>
      <c r="O1767" t="s">
        <v>801</v>
      </c>
      <c r="P1767" t="s">
        <v>801</v>
      </c>
      <c r="Q1767">
        <v>1</v>
      </c>
      <c r="W1767">
        <v>0</v>
      </c>
      <c r="X1767">
        <v>-865246060</v>
      </c>
      <c r="Y1767">
        <v>1.38</v>
      </c>
      <c r="AA1767">
        <v>0</v>
      </c>
      <c r="AB1767">
        <v>3.37</v>
      </c>
      <c r="AC1767">
        <v>0.85</v>
      </c>
      <c r="AD1767">
        <v>0</v>
      </c>
      <c r="AE1767">
        <v>0</v>
      </c>
      <c r="AF1767">
        <v>3.37</v>
      </c>
      <c r="AG1767">
        <v>0.85</v>
      </c>
      <c r="AH1767">
        <v>0</v>
      </c>
      <c r="AI1767">
        <v>1</v>
      </c>
      <c r="AJ1767">
        <v>1</v>
      </c>
      <c r="AK1767">
        <v>1</v>
      </c>
      <c r="AL1767">
        <v>1</v>
      </c>
      <c r="AN1767">
        <v>0</v>
      </c>
      <c r="AO1767">
        <v>1</v>
      </c>
      <c r="AP1767">
        <v>0</v>
      </c>
      <c r="AQ1767">
        <v>0</v>
      </c>
      <c r="AR1767">
        <v>0</v>
      </c>
      <c r="AS1767" t="s">
        <v>3</v>
      </c>
      <c r="AT1767">
        <v>1.38</v>
      </c>
      <c r="AU1767" t="s">
        <v>3</v>
      </c>
      <c r="AV1767">
        <v>0</v>
      </c>
      <c r="AW1767">
        <v>2</v>
      </c>
      <c r="AX1767">
        <v>33038521</v>
      </c>
      <c r="AY1767">
        <v>1</v>
      </c>
      <c r="AZ1767">
        <v>0</v>
      </c>
      <c r="BA1767">
        <v>1678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CX1767">
        <f>Y1767*Source!I657</f>
        <v>1.4627999999999999E-2</v>
      </c>
      <c r="CY1767">
        <f>AB1767</f>
        <v>3.37</v>
      </c>
      <c r="CZ1767">
        <f>AF1767</f>
        <v>3.37</v>
      </c>
      <c r="DA1767">
        <f>AJ1767</f>
        <v>1</v>
      </c>
      <c r="DB1767">
        <v>0</v>
      </c>
    </row>
    <row r="1768" spans="1:106" x14ac:dyDescent="0.2">
      <c r="A1768">
        <f>ROW(Source!A657)</f>
        <v>657</v>
      </c>
      <c r="B1768">
        <v>33034105</v>
      </c>
      <c r="C1768">
        <v>33038504</v>
      </c>
      <c r="D1768">
        <v>32516433</v>
      </c>
      <c r="E1768">
        <v>1</v>
      </c>
      <c r="F1768">
        <v>1</v>
      </c>
      <c r="G1768">
        <v>19</v>
      </c>
      <c r="H1768">
        <v>2</v>
      </c>
      <c r="I1768" t="s">
        <v>808</v>
      </c>
      <c r="J1768" t="s">
        <v>809</v>
      </c>
      <c r="K1768" t="s">
        <v>810</v>
      </c>
      <c r="L1768">
        <v>1368</v>
      </c>
      <c r="N1768">
        <v>1011</v>
      </c>
      <c r="O1768" t="s">
        <v>801</v>
      </c>
      <c r="P1768" t="s">
        <v>801</v>
      </c>
      <c r="Q1768">
        <v>1</v>
      </c>
      <c r="W1768">
        <v>0</v>
      </c>
      <c r="X1768">
        <v>1483315828</v>
      </c>
      <c r="Y1768">
        <v>0.31</v>
      </c>
      <c r="AA1768">
        <v>0</v>
      </c>
      <c r="AB1768">
        <v>566.44000000000005</v>
      </c>
      <c r="AC1768">
        <v>281.27999999999997</v>
      </c>
      <c r="AD1768">
        <v>0</v>
      </c>
      <c r="AE1768">
        <v>0</v>
      </c>
      <c r="AF1768">
        <v>566.44000000000005</v>
      </c>
      <c r="AG1768">
        <v>281.27999999999997</v>
      </c>
      <c r="AH1768">
        <v>0</v>
      </c>
      <c r="AI1768">
        <v>1</v>
      </c>
      <c r="AJ1768">
        <v>1</v>
      </c>
      <c r="AK1768">
        <v>1</v>
      </c>
      <c r="AL1768">
        <v>1</v>
      </c>
      <c r="AN1768">
        <v>0</v>
      </c>
      <c r="AO1768">
        <v>1</v>
      </c>
      <c r="AP1768">
        <v>0</v>
      </c>
      <c r="AQ1768">
        <v>0</v>
      </c>
      <c r="AR1768">
        <v>0</v>
      </c>
      <c r="AS1768" t="s">
        <v>3</v>
      </c>
      <c r="AT1768">
        <v>0.31</v>
      </c>
      <c r="AU1768" t="s">
        <v>3</v>
      </c>
      <c r="AV1768">
        <v>0</v>
      </c>
      <c r="AW1768">
        <v>2</v>
      </c>
      <c r="AX1768">
        <v>33038522</v>
      </c>
      <c r="AY1768">
        <v>1</v>
      </c>
      <c r="AZ1768">
        <v>0</v>
      </c>
      <c r="BA1768">
        <v>1679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CX1768">
        <f>Y1768*Source!I657</f>
        <v>3.2859999999999999E-3</v>
      </c>
      <c r="CY1768">
        <f>AB1768</f>
        <v>566.44000000000005</v>
      </c>
      <c r="CZ1768">
        <f>AF1768</f>
        <v>566.44000000000005</v>
      </c>
      <c r="DA1768">
        <f>AJ1768</f>
        <v>1</v>
      </c>
      <c r="DB1768">
        <v>0</v>
      </c>
    </row>
    <row r="1769" spans="1:106" x14ac:dyDescent="0.2">
      <c r="A1769">
        <f>ROW(Source!A657)</f>
        <v>657</v>
      </c>
      <c r="B1769">
        <v>33034105</v>
      </c>
      <c r="C1769">
        <v>33038504</v>
      </c>
      <c r="D1769">
        <v>32516599</v>
      </c>
      <c r="E1769">
        <v>1</v>
      </c>
      <c r="F1769">
        <v>1</v>
      </c>
      <c r="G1769">
        <v>19</v>
      </c>
      <c r="H1769">
        <v>2</v>
      </c>
      <c r="I1769" t="s">
        <v>811</v>
      </c>
      <c r="J1769" t="s">
        <v>812</v>
      </c>
      <c r="K1769" t="s">
        <v>813</v>
      </c>
      <c r="L1769">
        <v>1368</v>
      </c>
      <c r="N1769">
        <v>1011</v>
      </c>
      <c r="O1769" t="s">
        <v>801</v>
      </c>
      <c r="P1769" t="s">
        <v>801</v>
      </c>
      <c r="Q1769">
        <v>1</v>
      </c>
      <c r="W1769">
        <v>0</v>
      </c>
      <c r="X1769">
        <v>47389749</v>
      </c>
      <c r="Y1769">
        <v>26.25</v>
      </c>
      <c r="AA1769">
        <v>0</v>
      </c>
      <c r="AB1769">
        <v>9.7100000000000009</v>
      </c>
      <c r="AC1769">
        <v>2.25</v>
      </c>
      <c r="AD1769">
        <v>0</v>
      </c>
      <c r="AE1769">
        <v>0</v>
      </c>
      <c r="AF1769">
        <v>9.7100000000000009</v>
      </c>
      <c r="AG1769">
        <v>2.25</v>
      </c>
      <c r="AH1769">
        <v>0</v>
      </c>
      <c r="AI1769">
        <v>1</v>
      </c>
      <c r="AJ1769">
        <v>1</v>
      </c>
      <c r="AK1769">
        <v>1</v>
      </c>
      <c r="AL1769">
        <v>1</v>
      </c>
      <c r="AN1769">
        <v>0</v>
      </c>
      <c r="AO1769">
        <v>1</v>
      </c>
      <c r="AP1769">
        <v>0</v>
      </c>
      <c r="AQ1769">
        <v>0</v>
      </c>
      <c r="AR1769">
        <v>0</v>
      </c>
      <c r="AS1769" t="s">
        <v>3</v>
      </c>
      <c r="AT1769">
        <v>26.25</v>
      </c>
      <c r="AU1769" t="s">
        <v>3</v>
      </c>
      <c r="AV1769">
        <v>0</v>
      </c>
      <c r="AW1769">
        <v>2</v>
      </c>
      <c r="AX1769">
        <v>33038523</v>
      </c>
      <c r="AY1769">
        <v>1</v>
      </c>
      <c r="AZ1769">
        <v>0</v>
      </c>
      <c r="BA1769">
        <v>1680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CX1769">
        <f>Y1769*Source!I657</f>
        <v>0.27825</v>
      </c>
      <c r="CY1769">
        <f>AB1769</f>
        <v>9.7100000000000009</v>
      </c>
      <c r="CZ1769">
        <f>AF1769</f>
        <v>9.7100000000000009</v>
      </c>
      <c r="DA1769">
        <f>AJ1769</f>
        <v>1</v>
      </c>
      <c r="DB1769">
        <v>0</v>
      </c>
    </row>
    <row r="1770" spans="1:106" x14ac:dyDescent="0.2">
      <c r="A1770">
        <f>ROW(Source!A657)</f>
        <v>657</v>
      </c>
      <c r="B1770">
        <v>33034105</v>
      </c>
      <c r="C1770">
        <v>33038504</v>
      </c>
      <c r="D1770">
        <v>32517836</v>
      </c>
      <c r="E1770">
        <v>1</v>
      </c>
      <c r="F1770">
        <v>1</v>
      </c>
      <c r="G1770">
        <v>19</v>
      </c>
      <c r="H1770">
        <v>3</v>
      </c>
      <c r="I1770" t="s">
        <v>814</v>
      </c>
      <c r="J1770" t="s">
        <v>815</v>
      </c>
      <c r="K1770" t="s">
        <v>816</v>
      </c>
      <c r="L1770">
        <v>1348</v>
      </c>
      <c r="N1770">
        <v>1009</v>
      </c>
      <c r="O1770" t="s">
        <v>19</v>
      </c>
      <c r="P1770" t="s">
        <v>19</v>
      </c>
      <c r="Q1770">
        <v>1000</v>
      </c>
      <c r="W1770">
        <v>0</v>
      </c>
      <c r="X1770">
        <v>1571432467</v>
      </c>
      <c r="Y1770">
        <v>0.04</v>
      </c>
      <c r="AA1770">
        <v>31493.279999999999</v>
      </c>
      <c r="AB1770">
        <v>0</v>
      </c>
      <c r="AC1770">
        <v>0</v>
      </c>
      <c r="AD1770">
        <v>0</v>
      </c>
      <c r="AE1770">
        <v>31493.279999999999</v>
      </c>
      <c r="AF1770">
        <v>0</v>
      </c>
      <c r="AG1770">
        <v>0</v>
      </c>
      <c r="AH1770">
        <v>0</v>
      </c>
      <c r="AI1770">
        <v>1</v>
      </c>
      <c r="AJ1770">
        <v>1</v>
      </c>
      <c r="AK1770">
        <v>1</v>
      </c>
      <c r="AL1770">
        <v>1</v>
      </c>
      <c r="AN1770">
        <v>0</v>
      </c>
      <c r="AO1770">
        <v>1</v>
      </c>
      <c r="AP1770">
        <v>0</v>
      </c>
      <c r="AQ1770">
        <v>0</v>
      </c>
      <c r="AR1770">
        <v>0</v>
      </c>
      <c r="AS1770" t="s">
        <v>3</v>
      </c>
      <c r="AT1770">
        <v>0.04</v>
      </c>
      <c r="AU1770" t="s">
        <v>3</v>
      </c>
      <c r="AV1770">
        <v>0</v>
      </c>
      <c r="AW1770">
        <v>2</v>
      </c>
      <c r="AX1770">
        <v>33038524</v>
      </c>
      <c r="AY1770">
        <v>1</v>
      </c>
      <c r="AZ1770">
        <v>0</v>
      </c>
      <c r="BA1770">
        <v>1681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CX1770">
        <f>Y1770*Source!I657</f>
        <v>4.2400000000000001E-4</v>
      </c>
      <c r="CY1770">
        <f t="shared" ref="CY1770:CY1780" si="264">AA1770</f>
        <v>31493.279999999999</v>
      </c>
      <c r="CZ1770">
        <f t="shared" ref="CZ1770:CZ1780" si="265">AE1770</f>
        <v>31493.279999999999</v>
      </c>
      <c r="DA1770">
        <f t="shared" ref="DA1770:DA1780" si="266">AI1770</f>
        <v>1</v>
      </c>
      <c r="DB1770">
        <v>0</v>
      </c>
    </row>
    <row r="1771" spans="1:106" x14ac:dyDescent="0.2">
      <c r="A1771">
        <f>ROW(Source!A657)</f>
        <v>657</v>
      </c>
      <c r="B1771">
        <v>33034105</v>
      </c>
      <c r="C1771">
        <v>33038504</v>
      </c>
      <c r="D1771">
        <v>32518156</v>
      </c>
      <c r="E1771">
        <v>1</v>
      </c>
      <c r="F1771">
        <v>1</v>
      </c>
      <c r="G1771">
        <v>19</v>
      </c>
      <c r="H1771">
        <v>3</v>
      </c>
      <c r="I1771" t="s">
        <v>817</v>
      </c>
      <c r="J1771" t="s">
        <v>818</v>
      </c>
      <c r="K1771" t="s">
        <v>819</v>
      </c>
      <c r="L1771">
        <v>1348</v>
      </c>
      <c r="N1771">
        <v>1009</v>
      </c>
      <c r="O1771" t="s">
        <v>19</v>
      </c>
      <c r="P1771" t="s">
        <v>19</v>
      </c>
      <c r="Q1771">
        <v>1000</v>
      </c>
      <c r="W1771">
        <v>0</v>
      </c>
      <c r="X1771">
        <v>1574046373</v>
      </c>
      <c r="Y1771">
        <v>3.6999999999999998E-2</v>
      </c>
      <c r="AA1771">
        <v>45454.3</v>
      </c>
      <c r="AB1771">
        <v>0</v>
      </c>
      <c r="AC1771">
        <v>0</v>
      </c>
      <c r="AD1771">
        <v>0</v>
      </c>
      <c r="AE1771">
        <v>45454.3</v>
      </c>
      <c r="AF1771">
        <v>0</v>
      </c>
      <c r="AG1771">
        <v>0</v>
      </c>
      <c r="AH1771">
        <v>0</v>
      </c>
      <c r="AI1771">
        <v>1</v>
      </c>
      <c r="AJ1771">
        <v>1</v>
      </c>
      <c r="AK1771">
        <v>1</v>
      </c>
      <c r="AL1771">
        <v>1</v>
      </c>
      <c r="AN1771">
        <v>0</v>
      </c>
      <c r="AO1771">
        <v>1</v>
      </c>
      <c r="AP1771">
        <v>0</v>
      </c>
      <c r="AQ1771">
        <v>0</v>
      </c>
      <c r="AR1771">
        <v>0</v>
      </c>
      <c r="AS1771" t="s">
        <v>3</v>
      </c>
      <c r="AT1771">
        <v>3.6999999999999998E-2</v>
      </c>
      <c r="AU1771" t="s">
        <v>3</v>
      </c>
      <c r="AV1771">
        <v>0</v>
      </c>
      <c r="AW1771">
        <v>2</v>
      </c>
      <c r="AX1771">
        <v>33038525</v>
      </c>
      <c r="AY1771">
        <v>1</v>
      </c>
      <c r="AZ1771">
        <v>0</v>
      </c>
      <c r="BA1771">
        <v>1682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CX1771">
        <f>Y1771*Source!I657</f>
        <v>3.9219999999999999E-4</v>
      </c>
      <c r="CY1771">
        <f t="shared" si="264"/>
        <v>45454.3</v>
      </c>
      <c r="CZ1771">
        <f t="shared" si="265"/>
        <v>45454.3</v>
      </c>
      <c r="DA1771">
        <f t="shared" si="266"/>
        <v>1</v>
      </c>
      <c r="DB1771">
        <v>0</v>
      </c>
    </row>
    <row r="1772" spans="1:106" x14ac:dyDescent="0.2">
      <c r="A1772">
        <f>ROW(Source!A657)</f>
        <v>657</v>
      </c>
      <c r="B1772">
        <v>33034105</v>
      </c>
      <c r="C1772">
        <v>33038504</v>
      </c>
      <c r="D1772">
        <v>32518894</v>
      </c>
      <c r="E1772">
        <v>1</v>
      </c>
      <c r="F1772">
        <v>1</v>
      </c>
      <c r="G1772">
        <v>19</v>
      </c>
      <c r="H1772">
        <v>3</v>
      </c>
      <c r="I1772" t="s">
        <v>820</v>
      </c>
      <c r="J1772" t="s">
        <v>821</v>
      </c>
      <c r="K1772" t="s">
        <v>822</v>
      </c>
      <c r="L1772">
        <v>1327</v>
      </c>
      <c r="N1772">
        <v>1005</v>
      </c>
      <c r="O1772" t="s">
        <v>823</v>
      </c>
      <c r="P1772" t="s">
        <v>823</v>
      </c>
      <c r="Q1772">
        <v>1</v>
      </c>
      <c r="W1772">
        <v>0</v>
      </c>
      <c r="X1772">
        <v>-1132375348</v>
      </c>
      <c r="Y1772">
        <v>5.6</v>
      </c>
      <c r="AA1772">
        <v>63.78</v>
      </c>
      <c r="AB1772">
        <v>0</v>
      </c>
      <c r="AC1772">
        <v>0</v>
      </c>
      <c r="AD1772">
        <v>0</v>
      </c>
      <c r="AE1772">
        <v>63.78</v>
      </c>
      <c r="AF1772">
        <v>0</v>
      </c>
      <c r="AG1772">
        <v>0</v>
      </c>
      <c r="AH1772">
        <v>0</v>
      </c>
      <c r="AI1772">
        <v>1</v>
      </c>
      <c r="AJ1772">
        <v>1</v>
      </c>
      <c r="AK1772">
        <v>1</v>
      </c>
      <c r="AL1772">
        <v>1</v>
      </c>
      <c r="AN1772">
        <v>0</v>
      </c>
      <c r="AO1772">
        <v>1</v>
      </c>
      <c r="AP1772">
        <v>0</v>
      </c>
      <c r="AQ1772">
        <v>0</v>
      </c>
      <c r="AR1772">
        <v>0</v>
      </c>
      <c r="AS1772" t="s">
        <v>3</v>
      </c>
      <c r="AT1772">
        <v>5.6</v>
      </c>
      <c r="AU1772" t="s">
        <v>3</v>
      </c>
      <c r="AV1772">
        <v>0</v>
      </c>
      <c r="AW1772">
        <v>2</v>
      </c>
      <c r="AX1772">
        <v>33038527</v>
      </c>
      <c r="AY1772">
        <v>1</v>
      </c>
      <c r="AZ1772">
        <v>0</v>
      </c>
      <c r="BA1772">
        <v>1683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CX1772">
        <f>Y1772*Source!I657</f>
        <v>5.9359999999999996E-2</v>
      </c>
      <c r="CY1772">
        <f t="shared" si="264"/>
        <v>63.78</v>
      </c>
      <c r="CZ1772">
        <f t="shared" si="265"/>
        <v>63.78</v>
      </c>
      <c r="DA1772">
        <f t="shared" si="266"/>
        <v>1</v>
      </c>
      <c r="DB1772">
        <v>0</v>
      </c>
    </row>
    <row r="1773" spans="1:106" x14ac:dyDescent="0.2">
      <c r="A1773">
        <f>ROW(Source!A657)</f>
        <v>657</v>
      </c>
      <c r="B1773">
        <v>33034105</v>
      </c>
      <c r="C1773">
        <v>33038504</v>
      </c>
      <c r="D1773">
        <v>32517311</v>
      </c>
      <c r="E1773">
        <v>1</v>
      </c>
      <c r="F1773">
        <v>1</v>
      </c>
      <c r="G1773">
        <v>19</v>
      </c>
      <c r="H1773">
        <v>3</v>
      </c>
      <c r="I1773" t="s">
        <v>824</v>
      </c>
      <c r="J1773" t="s">
        <v>825</v>
      </c>
      <c r="K1773" t="s">
        <v>826</v>
      </c>
      <c r="L1773">
        <v>1348</v>
      </c>
      <c r="N1773">
        <v>1009</v>
      </c>
      <c r="O1773" t="s">
        <v>19</v>
      </c>
      <c r="P1773" t="s">
        <v>19</v>
      </c>
      <c r="Q1773">
        <v>1000</v>
      </c>
      <c r="W1773">
        <v>0</v>
      </c>
      <c r="X1773">
        <v>1471527661</v>
      </c>
      <c r="Y1773">
        <v>0.05</v>
      </c>
      <c r="AA1773">
        <v>4752.91</v>
      </c>
      <c r="AB1773">
        <v>0</v>
      </c>
      <c r="AC1773">
        <v>0</v>
      </c>
      <c r="AD1773">
        <v>0</v>
      </c>
      <c r="AE1773">
        <v>4752.91</v>
      </c>
      <c r="AF1773">
        <v>0</v>
      </c>
      <c r="AG1773">
        <v>0</v>
      </c>
      <c r="AH1773">
        <v>0</v>
      </c>
      <c r="AI1773">
        <v>1</v>
      </c>
      <c r="AJ1773">
        <v>1</v>
      </c>
      <c r="AK1773">
        <v>1</v>
      </c>
      <c r="AL1773">
        <v>1</v>
      </c>
      <c r="AN1773">
        <v>0</v>
      </c>
      <c r="AO1773">
        <v>1</v>
      </c>
      <c r="AP1773">
        <v>0</v>
      </c>
      <c r="AQ1773">
        <v>0</v>
      </c>
      <c r="AR1773">
        <v>0</v>
      </c>
      <c r="AS1773" t="s">
        <v>3</v>
      </c>
      <c r="AT1773">
        <v>0.05</v>
      </c>
      <c r="AU1773" t="s">
        <v>3</v>
      </c>
      <c r="AV1773">
        <v>0</v>
      </c>
      <c r="AW1773">
        <v>2</v>
      </c>
      <c r="AX1773">
        <v>33038526</v>
      </c>
      <c r="AY1773">
        <v>1</v>
      </c>
      <c r="AZ1773">
        <v>0</v>
      </c>
      <c r="BA1773">
        <v>1684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CX1773">
        <f>Y1773*Source!I657</f>
        <v>5.2999999999999998E-4</v>
      </c>
      <c r="CY1773">
        <f t="shared" si="264"/>
        <v>4752.91</v>
      </c>
      <c r="CZ1773">
        <f t="shared" si="265"/>
        <v>4752.91</v>
      </c>
      <c r="DA1773">
        <f t="shared" si="266"/>
        <v>1</v>
      </c>
      <c r="DB1773">
        <v>0</v>
      </c>
    </row>
    <row r="1774" spans="1:106" x14ac:dyDescent="0.2">
      <c r="A1774">
        <f>ROW(Source!A657)</f>
        <v>657</v>
      </c>
      <c r="B1774">
        <v>33034105</v>
      </c>
      <c r="C1774">
        <v>33038504</v>
      </c>
      <c r="D1774">
        <v>32519061</v>
      </c>
      <c r="E1774">
        <v>1</v>
      </c>
      <c r="F1774">
        <v>1</v>
      </c>
      <c r="G1774">
        <v>19</v>
      </c>
      <c r="H1774">
        <v>3</v>
      </c>
      <c r="I1774" t="s">
        <v>827</v>
      </c>
      <c r="J1774" t="s">
        <v>828</v>
      </c>
      <c r="K1774" t="s">
        <v>829</v>
      </c>
      <c r="L1774">
        <v>1339</v>
      </c>
      <c r="N1774">
        <v>1007</v>
      </c>
      <c r="O1774" t="s">
        <v>830</v>
      </c>
      <c r="P1774" t="s">
        <v>830</v>
      </c>
      <c r="Q1774">
        <v>1</v>
      </c>
      <c r="W1774">
        <v>0</v>
      </c>
      <c r="X1774">
        <v>1653821073</v>
      </c>
      <c r="Y1774">
        <v>1.75</v>
      </c>
      <c r="AA1774">
        <v>29.98</v>
      </c>
      <c r="AB1774">
        <v>0</v>
      </c>
      <c r="AC1774">
        <v>0</v>
      </c>
      <c r="AD1774">
        <v>0</v>
      </c>
      <c r="AE1774">
        <v>29.98</v>
      </c>
      <c r="AF1774">
        <v>0</v>
      </c>
      <c r="AG1774">
        <v>0</v>
      </c>
      <c r="AH1774">
        <v>0</v>
      </c>
      <c r="AI1774">
        <v>1</v>
      </c>
      <c r="AJ1774">
        <v>1</v>
      </c>
      <c r="AK1774">
        <v>1</v>
      </c>
      <c r="AL1774">
        <v>1</v>
      </c>
      <c r="AN1774">
        <v>0</v>
      </c>
      <c r="AO1774">
        <v>1</v>
      </c>
      <c r="AP1774">
        <v>0</v>
      </c>
      <c r="AQ1774">
        <v>0</v>
      </c>
      <c r="AR1774">
        <v>0</v>
      </c>
      <c r="AS1774" t="s">
        <v>3</v>
      </c>
      <c r="AT1774">
        <v>1.75</v>
      </c>
      <c r="AU1774" t="s">
        <v>3</v>
      </c>
      <c r="AV1774">
        <v>0</v>
      </c>
      <c r="AW1774">
        <v>2</v>
      </c>
      <c r="AX1774">
        <v>33038528</v>
      </c>
      <c r="AY1774">
        <v>1</v>
      </c>
      <c r="AZ1774">
        <v>0</v>
      </c>
      <c r="BA1774">
        <v>1685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CX1774">
        <f>Y1774*Source!I657</f>
        <v>1.8550000000000001E-2</v>
      </c>
      <c r="CY1774">
        <f t="shared" si="264"/>
        <v>29.98</v>
      </c>
      <c r="CZ1774">
        <f t="shared" si="265"/>
        <v>29.98</v>
      </c>
      <c r="DA1774">
        <f t="shared" si="266"/>
        <v>1</v>
      </c>
      <c r="DB1774">
        <v>0</v>
      </c>
    </row>
    <row r="1775" spans="1:106" x14ac:dyDescent="0.2">
      <c r="A1775">
        <f>ROW(Source!A657)</f>
        <v>657</v>
      </c>
      <c r="B1775">
        <v>33034105</v>
      </c>
      <c r="C1775">
        <v>33038504</v>
      </c>
      <c r="D1775">
        <v>32517740</v>
      </c>
      <c r="E1775">
        <v>1</v>
      </c>
      <c r="F1775">
        <v>1</v>
      </c>
      <c r="G1775">
        <v>19</v>
      </c>
      <c r="H1775">
        <v>3</v>
      </c>
      <c r="I1775" t="s">
        <v>831</v>
      </c>
      <c r="J1775" t="s">
        <v>832</v>
      </c>
      <c r="K1775" t="s">
        <v>833</v>
      </c>
      <c r="L1775">
        <v>1339</v>
      </c>
      <c r="N1775">
        <v>1007</v>
      </c>
      <c r="O1775" t="s">
        <v>830</v>
      </c>
      <c r="P1775" t="s">
        <v>830</v>
      </c>
      <c r="Q1775">
        <v>1</v>
      </c>
      <c r="W1775">
        <v>0</v>
      </c>
      <c r="X1775">
        <v>-86784973</v>
      </c>
      <c r="Y1775">
        <v>0.08</v>
      </c>
      <c r="AA1775">
        <v>4993.7</v>
      </c>
      <c r="AB1775">
        <v>0</v>
      </c>
      <c r="AC1775">
        <v>0</v>
      </c>
      <c r="AD1775">
        <v>0</v>
      </c>
      <c r="AE1775">
        <v>4993.7</v>
      </c>
      <c r="AF1775">
        <v>0</v>
      </c>
      <c r="AG1775">
        <v>0</v>
      </c>
      <c r="AH1775">
        <v>0</v>
      </c>
      <c r="AI1775">
        <v>1</v>
      </c>
      <c r="AJ1775">
        <v>1</v>
      </c>
      <c r="AK1775">
        <v>1</v>
      </c>
      <c r="AL1775">
        <v>1</v>
      </c>
      <c r="AN1775">
        <v>0</v>
      </c>
      <c r="AO1775">
        <v>1</v>
      </c>
      <c r="AP1775">
        <v>0</v>
      </c>
      <c r="AQ1775">
        <v>0</v>
      </c>
      <c r="AR1775">
        <v>0</v>
      </c>
      <c r="AS1775" t="s">
        <v>3</v>
      </c>
      <c r="AT1775">
        <v>0.08</v>
      </c>
      <c r="AU1775" t="s">
        <v>3</v>
      </c>
      <c r="AV1775">
        <v>0</v>
      </c>
      <c r="AW1775">
        <v>2</v>
      </c>
      <c r="AX1775">
        <v>33038529</v>
      </c>
      <c r="AY1775">
        <v>1</v>
      </c>
      <c r="AZ1775">
        <v>0</v>
      </c>
      <c r="BA1775">
        <v>1686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CX1775">
        <f>Y1775*Source!I657</f>
        <v>8.4800000000000001E-4</v>
      </c>
      <c r="CY1775">
        <f t="shared" si="264"/>
        <v>4993.7</v>
      </c>
      <c r="CZ1775">
        <f t="shared" si="265"/>
        <v>4993.7</v>
      </c>
      <c r="DA1775">
        <f t="shared" si="266"/>
        <v>1</v>
      </c>
      <c r="DB1775">
        <v>0</v>
      </c>
    </row>
    <row r="1776" spans="1:106" x14ac:dyDescent="0.2">
      <c r="A1776">
        <f>ROW(Source!A657)</f>
        <v>657</v>
      </c>
      <c r="B1776">
        <v>33034105</v>
      </c>
      <c r="C1776">
        <v>33038504</v>
      </c>
      <c r="D1776">
        <v>32517729</v>
      </c>
      <c r="E1776">
        <v>1</v>
      </c>
      <c r="F1776">
        <v>1</v>
      </c>
      <c r="G1776">
        <v>19</v>
      </c>
      <c r="H1776">
        <v>3</v>
      </c>
      <c r="I1776" t="s">
        <v>834</v>
      </c>
      <c r="J1776" t="s">
        <v>835</v>
      </c>
      <c r="K1776" t="s">
        <v>836</v>
      </c>
      <c r="L1776">
        <v>1339</v>
      </c>
      <c r="N1776">
        <v>1007</v>
      </c>
      <c r="O1776" t="s">
        <v>830</v>
      </c>
      <c r="P1776" t="s">
        <v>830</v>
      </c>
      <c r="Q1776">
        <v>1</v>
      </c>
      <c r="W1776">
        <v>0</v>
      </c>
      <c r="X1776">
        <v>-36459073</v>
      </c>
      <c r="Y1776">
        <v>0.69</v>
      </c>
      <c r="AA1776">
        <v>3762.19</v>
      </c>
      <c r="AB1776">
        <v>0</v>
      </c>
      <c r="AC1776">
        <v>0</v>
      </c>
      <c r="AD1776">
        <v>0</v>
      </c>
      <c r="AE1776">
        <v>3762.19</v>
      </c>
      <c r="AF1776">
        <v>0</v>
      </c>
      <c r="AG1776">
        <v>0</v>
      </c>
      <c r="AH1776">
        <v>0</v>
      </c>
      <c r="AI1776">
        <v>1</v>
      </c>
      <c r="AJ1776">
        <v>1</v>
      </c>
      <c r="AK1776">
        <v>1</v>
      </c>
      <c r="AL1776">
        <v>1</v>
      </c>
      <c r="AN1776">
        <v>0</v>
      </c>
      <c r="AO1776">
        <v>1</v>
      </c>
      <c r="AP1776">
        <v>0</v>
      </c>
      <c r="AQ1776">
        <v>0</v>
      </c>
      <c r="AR1776">
        <v>0</v>
      </c>
      <c r="AS1776" t="s">
        <v>3</v>
      </c>
      <c r="AT1776">
        <v>0.69</v>
      </c>
      <c r="AU1776" t="s">
        <v>3</v>
      </c>
      <c r="AV1776">
        <v>0</v>
      </c>
      <c r="AW1776">
        <v>2</v>
      </c>
      <c r="AX1776">
        <v>33038530</v>
      </c>
      <c r="AY1776">
        <v>1</v>
      </c>
      <c r="AZ1776">
        <v>0</v>
      </c>
      <c r="BA1776">
        <v>1687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0</v>
      </c>
      <c r="CX1776">
        <f>Y1776*Source!I657</f>
        <v>7.3139999999999993E-3</v>
      </c>
      <c r="CY1776">
        <f t="shared" si="264"/>
        <v>3762.19</v>
      </c>
      <c r="CZ1776">
        <f t="shared" si="265"/>
        <v>3762.19</v>
      </c>
      <c r="DA1776">
        <f t="shared" si="266"/>
        <v>1</v>
      </c>
      <c r="DB1776">
        <v>0</v>
      </c>
    </row>
    <row r="1777" spans="1:106" x14ac:dyDescent="0.2">
      <c r="A1777">
        <f>ROW(Source!A657)</f>
        <v>657</v>
      </c>
      <c r="B1777">
        <v>33034105</v>
      </c>
      <c r="C1777">
        <v>33038504</v>
      </c>
      <c r="D1777">
        <v>32517783</v>
      </c>
      <c r="E1777">
        <v>1</v>
      </c>
      <c r="F1777">
        <v>1</v>
      </c>
      <c r="G1777">
        <v>19</v>
      </c>
      <c r="H1777">
        <v>3</v>
      </c>
      <c r="I1777" t="s">
        <v>837</v>
      </c>
      <c r="J1777" t="s">
        <v>838</v>
      </c>
      <c r="K1777" t="s">
        <v>839</v>
      </c>
      <c r="L1777">
        <v>1339</v>
      </c>
      <c r="N1777">
        <v>1007</v>
      </c>
      <c r="O1777" t="s">
        <v>830</v>
      </c>
      <c r="P1777" t="s">
        <v>830</v>
      </c>
      <c r="Q1777">
        <v>1</v>
      </c>
      <c r="W1777">
        <v>0</v>
      </c>
      <c r="X1777">
        <v>-1282603236</v>
      </c>
      <c r="Y1777">
        <v>0.2</v>
      </c>
      <c r="AA1777">
        <v>5631.96</v>
      </c>
      <c r="AB1777">
        <v>0</v>
      </c>
      <c r="AC1777">
        <v>0</v>
      </c>
      <c r="AD1777">
        <v>0</v>
      </c>
      <c r="AE1777">
        <v>5631.96</v>
      </c>
      <c r="AF1777">
        <v>0</v>
      </c>
      <c r="AG1777">
        <v>0</v>
      </c>
      <c r="AH1777">
        <v>0</v>
      </c>
      <c r="AI1777">
        <v>1</v>
      </c>
      <c r="AJ1777">
        <v>1</v>
      </c>
      <c r="AK1777">
        <v>1</v>
      </c>
      <c r="AL1777">
        <v>1</v>
      </c>
      <c r="AN1777">
        <v>0</v>
      </c>
      <c r="AO1777">
        <v>1</v>
      </c>
      <c r="AP1777">
        <v>0</v>
      </c>
      <c r="AQ1777">
        <v>0</v>
      </c>
      <c r="AR1777">
        <v>0</v>
      </c>
      <c r="AS1777" t="s">
        <v>3</v>
      </c>
      <c r="AT1777">
        <v>0.2</v>
      </c>
      <c r="AU1777" t="s">
        <v>3</v>
      </c>
      <c r="AV1777">
        <v>0</v>
      </c>
      <c r="AW1777">
        <v>2</v>
      </c>
      <c r="AX1777">
        <v>33038531</v>
      </c>
      <c r="AY1777">
        <v>1</v>
      </c>
      <c r="AZ1777">
        <v>0</v>
      </c>
      <c r="BA1777">
        <v>1688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CX1777">
        <f>Y1777*Source!I657</f>
        <v>2.1199999999999999E-3</v>
      </c>
      <c r="CY1777">
        <f t="shared" si="264"/>
        <v>5631.96</v>
      </c>
      <c r="CZ1777">
        <f t="shared" si="265"/>
        <v>5631.96</v>
      </c>
      <c r="DA1777">
        <f t="shared" si="266"/>
        <v>1</v>
      </c>
      <c r="DB1777">
        <v>0</v>
      </c>
    </row>
    <row r="1778" spans="1:106" x14ac:dyDescent="0.2">
      <c r="A1778">
        <f>ROW(Source!A657)</f>
        <v>657</v>
      </c>
      <c r="B1778">
        <v>33034105</v>
      </c>
      <c r="C1778">
        <v>33038504</v>
      </c>
      <c r="D1778">
        <v>32517784</v>
      </c>
      <c r="E1778">
        <v>1</v>
      </c>
      <c r="F1778">
        <v>1</v>
      </c>
      <c r="G1778">
        <v>19</v>
      </c>
      <c r="H1778">
        <v>3</v>
      </c>
      <c r="I1778" t="s">
        <v>840</v>
      </c>
      <c r="J1778" t="s">
        <v>841</v>
      </c>
      <c r="K1778" t="s">
        <v>842</v>
      </c>
      <c r="L1778">
        <v>1339</v>
      </c>
      <c r="N1778">
        <v>1007</v>
      </c>
      <c r="O1778" t="s">
        <v>830</v>
      </c>
      <c r="P1778" t="s">
        <v>830</v>
      </c>
      <c r="Q1778">
        <v>1</v>
      </c>
      <c r="W1778">
        <v>0</v>
      </c>
      <c r="X1778">
        <v>966492149</v>
      </c>
      <c r="Y1778">
        <v>0.69</v>
      </c>
      <c r="AA1778">
        <v>5631.96</v>
      </c>
      <c r="AB1778">
        <v>0</v>
      </c>
      <c r="AC1778">
        <v>0</v>
      </c>
      <c r="AD1778">
        <v>0</v>
      </c>
      <c r="AE1778">
        <v>5631.96</v>
      </c>
      <c r="AF1778">
        <v>0</v>
      </c>
      <c r="AG1778">
        <v>0</v>
      </c>
      <c r="AH1778">
        <v>0</v>
      </c>
      <c r="AI1778">
        <v>1</v>
      </c>
      <c r="AJ1778">
        <v>1</v>
      </c>
      <c r="AK1778">
        <v>1</v>
      </c>
      <c r="AL1778">
        <v>1</v>
      </c>
      <c r="AN1778">
        <v>0</v>
      </c>
      <c r="AO1778">
        <v>1</v>
      </c>
      <c r="AP1778">
        <v>0</v>
      </c>
      <c r="AQ1778">
        <v>0</v>
      </c>
      <c r="AR1778">
        <v>0</v>
      </c>
      <c r="AS1778" t="s">
        <v>3</v>
      </c>
      <c r="AT1778">
        <v>0.69</v>
      </c>
      <c r="AU1778" t="s">
        <v>3</v>
      </c>
      <c r="AV1778">
        <v>0</v>
      </c>
      <c r="AW1778">
        <v>2</v>
      </c>
      <c r="AX1778">
        <v>33038532</v>
      </c>
      <c r="AY1778">
        <v>1</v>
      </c>
      <c r="AZ1778">
        <v>0</v>
      </c>
      <c r="BA1778">
        <v>1689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CX1778">
        <f>Y1778*Source!I657</f>
        <v>7.3139999999999993E-3</v>
      </c>
      <c r="CY1778">
        <f t="shared" si="264"/>
        <v>5631.96</v>
      </c>
      <c r="CZ1778">
        <f t="shared" si="265"/>
        <v>5631.96</v>
      </c>
      <c r="DA1778">
        <f t="shared" si="266"/>
        <v>1</v>
      </c>
      <c r="DB1778">
        <v>0</v>
      </c>
    </row>
    <row r="1779" spans="1:106" x14ac:dyDescent="0.2">
      <c r="A1779">
        <f>ROW(Source!A657)</f>
        <v>657</v>
      </c>
      <c r="B1779">
        <v>33034105</v>
      </c>
      <c r="C1779">
        <v>33038504</v>
      </c>
      <c r="D1779">
        <v>32519911</v>
      </c>
      <c r="E1779">
        <v>1</v>
      </c>
      <c r="F1779">
        <v>1</v>
      </c>
      <c r="G1779">
        <v>19</v>
      </c>
      <c r="H1779">
        <v>3</v>
      </c>
      <c r="I1779" t="s">
        <v>843</v>
      </c>
      <c r="J1779" t="s">
        <v>844</v>
      </c>
      <c r="K1779" t="s">
        <v>845</v>
      </c>
      <c r="L1779">
        <v>1339</v>
      </c>
      <c r="N1779">
        <v>1007</v>
      </c>
      <c r="O1779" t="s">
        <v>830</v>
      </c>
      <c r="P1779" t="s">
        <v>830</v>
      </c>
      <c r="Q1779">
        <v>1</v>
      </c>
      <c r="W1779">
        <v>0</v>
      </c>
      <c r="X1779">
        <v>-1613524913</v>
      </c>
      <c r="Y1779">
        <v>102</v>
      </c>
      <c r="AA1779">
        <v>3195.93</v>
      </c>
      <c r="AB1779">
        <v>0</v>
      </c>
      <c r="AC1779">
        <v>0</v>
      </c>
      <c r="AD1779">
        <v>0</v>
      </c>
      <c r="AE1779">
        <v>3195.93</v>
      </c>
      <c r="AF1779">
        <v>0</v>
      </c>
      <c r="AG1779">
        <v>0</v>
      </c>
      <c r="AH1779">
        <v>0</v>
      </c>
      <c r="AI1779">
        <v>1</v>
      </c>
      <c r="AJ1779">
        <v>1</v>
      </c>
      <c r="AK1779">
        <v>1</v>
      </c>
      <c r="AL1779">
        <v>1</v>
      </c>
      <c r="AN1779">
        <v>0</v>
      </c>
      <c r="AO1779">
        <v>1</v>
      </c>
      <c r="AP1779">
        <v>0</v>
      </c>
      <c r="AQ1779">
        <v>0</v>
      </c>
      <c r="AR1779">
        <v>0</v>
      </c>
      <c r="AS1779" t="s">
        <v>3</v>
      </c>
      <c r="AT1779">
        <v>102</v>
      </c>
      <c r="AU1779" t="s">
        <v>3</v>
      </c>
      <c r="AV1779">
        <v>0</v>
      </c>
      <c r="AW1779">
        <v>2</v>
      </c>
      <c r="AX1779">
        <v>33038533</v>
      </c>
      <c r="AY1779">
        <v>1</v>
      </c>
      <c r="AZ1779">
        <v>0</v>
      </c>
      <c r="BA1779">
        <v>1690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CX1779">
        <f>Y1779*Source!I657</f>
        <v>1.0811999999999999</v>
      </c>
      <c r="CY1779">
        <f t="shared" si="264"/>
        <v>3195.93</v>
      </c>
      <c r="CZ1779">
        <f t="shared" si="265"/>
        <v>3195.93</v>
      </c>
      <c r="DA1779">
        <f t="shared" si="266"/>
        <v>1</v>
      </c>
      <c r="DB1779">
        <v>0</v>
      </c>
    </row>
    <row r="1780" spans="1:106" x14ac:dyDescent="0.2">
      <c r="A1780">
        <f>ROW(Source!A657)</f>
        <v>657</v>
      </c>
      <c r="B1780">
        <v>33034105</v>
      </c>
      <c r="C1780">
        <v>33038504</v>
      </c>
      <c r="D1780">
        <v>32521663</v>
      </c>
      <c r="E1780">
        <v>1</v>
      </c>
      <c r="F1780">
        <v>1</v>
      </c>
      <c r="G1780">
        <v>19</v>
      </c>
      <c r="H1780">
        <v>3</v>
      </c>
      <c r="I1780" t="s">
        <v>846</v>
      </c>
      <c r="J1780" t="s">
        <v>847</v>
      </c>
      <c r="K1780" t="s">
        <v>848</v>
      </c>
      <c r="L1780">
        <v>1327</v>
      </c>
      <c r="N1780">
        <v>1005</v>
      </c>
      <c r="O1780" t="s">
        <v>823</v>
      </c>
      <c r="P1780" t="s">
        <v>823</v>
      </c>
      <c r="Q1780">
        <v>1</v>
      </c>
      <c r="W1780">
        <v>0</v>
      </c>
      <c r="X1780">
        <v>603730207</v>
      </c>
      <c r="Y1780">
        <v>49.5</v>
      </c>
      <c r="AA1780">
        <v>207.09</v>
      </c>
      <c r="AB1780">
        <v>0</v>
      </c>
      <c r="AC1780">
        <v>0</v>
      </c>
      <c r="AD1780">
        <v>0</v>
      </c>
      <c r="AE1780">
        <v>207.09</v>
      </c>
      <c r="AF1780">
        <v>0</v>
      </c>
      <c r="AG1780">
        <v>0</v>
      </c>
      <c r="AH1780">
        <v>0</v>
      </c>
      <c r="AI1780">
        <v>1</v>
      </c>
      <c r="AJ1780">
        <v>1</v>
      </c>
      <c r="AK1780">
        <v>1</v>
      </c>
      <c r="AL1780">
        <v>1</v>
      </c>
      <c r="AN1780">
        <v>0</v>
      </c>
      <c r="AO1780">
        <v>1</v>
      </c>
      <c r="AP1780">
        <v>0</v>
      </c>
      <c r="AQ1780">
        <v>0</v>
      </c>
      <c r="AR1780">
        <v>0</v>
      </c>
      <c r="AS1780" t="s">
        <v>3</v>
      </c>
      <c r="AT1780">
        <v>49.5</v>
      </c>
      <c r="AU1780" t="s">
        <v>3</v>
      </c>
      <c r="AV1780">
        <v>0</v>
      </c>
      <c r="AW1780">
        <v>2</v>
      </c>
      <c r="AX1780">
        <v>33038534</v>
      </c>
      <c r="AY1780">
        <v>1</v>
      </c>
      <c r="AZ1780">
        <v>0</v>
      </c>
      <c r="BA1780">
        <v>1691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CX1780">
        <f>Y1780*Source!I657</f>
        <v>0.52470000000000006</v>
      </c>
      <c r="CY1780">
        <f t="shared" si="264"/>
        <v>207.09</v>
      </c>
      <c r="CZ1780">
        <f t="shared" si="265"/>
        <v>207.09</v>
      </c>
      <c r="DA1780">
        <f t="shared" si="266"/>
        <v>1</v>
      </c>
      <c r="DB1780">
        <v>0</v>
      </c>
    </row>
    <row r="1781" spans="1:106" x14ac:dyDescent="0.2">
      <c r="A1781">
        <f>ROW(Source!A697)</f>
        <v>697</v>
      </c>
      <c r="B1781">
        <v>33034105</v>
      </c>
      <c r="C1781">
        <v>33038538</v>
      </c>
      <c r="D1781">
        <v>32505425</v>
      </c>
      <c r="E1781">
        <v>19</v>
      </c>
      <c r="F1781">
        <v>1</v>
      </c>
      <c r="G1781">
        <v>19</v>
      </c>
      <c r="H1781">
        <v>1</v>
      </c>
      <c r="I1781" t="s">
        <v>795</v>
      </c>
      <c r="J1781" t="s">
        <v>3</v>
      </c>
      <c r="K1781" t="s">
        <v>796</v>
      </c>
      <c r="L1781">
        <v>1191</v>
      </c>
      <c r="N1781">
        <v>1013</v>
      </c>
      <c r="O1781" t="s">
        <v>797</v>
      </c>
      <c r="P1781" t="s">
        <v>797</v>
      </c>
      <c r="Q1781">
        <v>1</v>
      </c>
      <c r="W1781">
        <v>0</v>
      </c>
      <c r="X1781">
        <v>476480486</v>
      </c>
      <c r="Y1781">
        <v>36.11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1</v>
      </c>
      <c r="AJ1781">
        <v>1</v>
      </c>
      <c r="AK1781">
        <v>1</v>
      </c>
      <c r="AL1781">
        <v>1</v>
      </c>
      <c r="AN1781">
        <v>0</v>
      </c>
      <c r="AO1781">
        <v>1</v>
      </c>
      <c r="AP1781">
        <v>0</v>
      </c>
      <c r="AQ1781">
        <v>0</v>
      </c>
      <c r="AR1781">
        <v>0</v>
      </c>
      <c r="AS1781" t="s">
        <v>3</v>
      </c>
      <c r="AT1781">
        <v>36.11</v>
      </c>
      <c r="AU1781" t="s">
        <v>3</v>
      </c>
      <c r="AV1781">
        <v>1</v>
      </c>
      <c r="AW1781">
        <v>2</v>
      </c>
      <c r="AX1781">
        <v>33038544</v>
      </c>
      <c r="AY1781">
        <v>1</v>
      </c>
      <c r="AZ1781">
        <v>0</v>
      </c>
      <c r="BA1781">
        <v>1692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CX1781">
        <f>Y1781*Source!I697</f>
        <v>1.0832999999999999</v>
      </c>
      <c r="CY1781">
        <f>AD1781</f>
        <v>0</v>
      </c>
      <c r="CZ1781">
        <f>AH1781</f>
        <v>0</v>
      </c>
      <c r="DA1781">
        <f>AL1781</f>
        <v>1</v>
      </c>
      <c r="DB1781">
        <v>0</v>
      </c>
    </row>
    <row r="1782" spans="1:106" x14ac:dyDescent="0.2">
      <c r="A1782">
        <f>ROW(Source!A697)</f>
        <v>697</v>
      </c>
      <c r="B1782">
        <v>33034105</v>
      </c>
      <c r="C1782">
        <v>33038538</v>
      </c>
      <c r="D1782">
        <v>32516754</v>
      </c>
      <c r="E1782">
        <v>1</v>
      </c>
      <c r="F1782">
        <v>1</v>
      </c>
      <c r="G1782">
        <v>19</v>
      </c>
      <c r="H1782">
        <v>2</v>
      </c>
      <c r="I1782" t="s">
        <v>798</v>
      </c>
      <c r="J1782" t="s">
        <v>799</v>
      </c>
      <c r="K1782" t="s">
        <v>800</v>
      </c>
      <c r="L1782">
        <v>1368</v>
      </c>
      <c r="N1782">
        <v>1011</v>
      </c>
      <c r="O1782" t="s">
        <v>801</v>
      </c>
      <c r="P1782" t="s">
        <v>801</v>
      </c>
      <c r="Q1782">
        <v>1</v>
      </c>
      <c r="W1782">
        <v>0</v>
      </c>
      <c r="X1782">
        <v>-1683917449</v>
      </c>
      <c r="Y1782">
        <v>21.91</v>
      </c>
      <c r="AA1782">
        <v>0</v>
      </c>
      <c r="AB1782">
        <v>70.98</v>
      </c>
      <c r="AC1782">
        <v>6.52</v>
      </c>
      <c r="AD1782">
        <v>0</v>
      </c>
      <c r="AE1782">
        <v>0</v>
      </c>
      <c r="AF1782">
        <v>70.98</v>
      </c>
      <c r="AG1782">
        <v>6.52</v>
      </c>
      <c r="AH1782">
        <v>0</v>
      </c>
      <c r="AI1782">
        <v>1</v>
      </c>
      <c r="AJ1782">
        <v>1</v>
      </c>
      <c r="AK1782">
        <v>1</v>
      </c>
      <c r="AL1782">
        <v>1</v>
      </c>
      <c r="AN1782">
        <v>0</v>
      </c>
      <c r="AO1782">
        <v>1</v>
      </c>
      <c r="AP1782">
        <v>0</v>
      </c>
      <c r="AQ1782">
        <v>0</v>
      </c>
      <c r="AR1782">
        <v>0</v>
      </c>
      <c r="AS1782" t="s">
        <v>3</v>
      </c>
      <c r="AT1782">
        <v>21.91</v>
      </c>
      <c r="AU1782" t="s">
        <v>3</v>
      </c>
      <c r="AV1782">
        <v>0</v>
      </c>
      <c r="AW1782">
        <v>2</v>
      </c>
      <c r="AX1782">
        <v>33038545</v>
      </c>
      <c r="AY1782">
        <v>1</v>
      </c>
      <c r="AZ1782">
        <v>0</v>
      </c>
      <c r="BA1782">
        <v>1693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CX1782">
        <f>Y1782*Source!I697</f>
        <v>0.6573</v>
      </c>
      <c r="CY1782">
        <f>AB1782</f>
        <v>70.98</v>
      </c>
      <c r="CZ1782">
        <f>AF1782</f>
        <v>70.98</v>
      </c>
      <c r="DA1782">
        <f>AJ1782</f>
        <v>1</v>
      </c>
      <c r="DB1782">
        <v>0</v>
      </c>
    </row>
    <row r="1783" spans="1:106" x14ac:dyDescent="0.2">
      <c r="A1783">
        <f>ROW(Source!A697)</f>
        <v>697</v>
      </c>
      <c r="B1783">
        <v>33034105</v>
      </c>
      <c r="C1783">
        <v>33038538</v>
      </c>
      <c r="D1783">
        <v>32518977</v>
      </c>
      <c r="E1783">
        <v>1</v>
      </c>
      <c r="F1783">
        <v>1</v>
      </c>
      <c r="G1783">
        <v>19</v>
      </c>
      <c r="H1783">
        <v>3</v>
      </c>
      <c r="I1783" t="s">
        <v>802</v>
      </c>
      <c r="J1783" t="s">
        <v>803</v>
      </c>
      <c r="K1783" t="s">
        <v>804</v>
      </c>
      <c r="L1783">
        <v>1348</v>
      </c>
      <c r="N1783">
        <v>1009</v>
      </c>
      <c r="O1783" t="s">
        <v>19</v>
      </c>
      <c r="P1783" t="s">
        <v>19</v>
      </c>
      <c r="Q1783">
        <v>1000</v>
      </c>
      <c r="W1783">
        <v>0</v>
      </c>
      <c r="X1783">
        <v>-1592467254</v>
      </c>
      <c r="Y1783">
        <v>0.03</v>
      </c>
      <c r="AA1783">
        <v>117442.26</v>
      </c>
      <c r="AB1783">
        <v>0</v>
      </c>
      <c r="AC1783">
        <v>0</v>
      </c>
      <c r="AD1783">
        <v>0</v>
      </c>
      <c r="AE1783">
        <v>117442.26</v>
      </c>
      <c r="AF1783">
        <v>0</v>
      </c>
      <c r="AG1783">
        <v>0</v>
      </c>
      <c r="AH1783">
        <v>0</v>
      </c>
      <c r="AI1783">
        <v>1</v>
      </c>
      <c r="AJ1783">
        <v>1</v>
      </c>
      <c r="AK1783">
        <v>1</v>
      </c>
      <c r="AL1783">
        <v>1</v>
      </c>
      <c r="AN1783">
        <v>0</v>
      </c>
      <c r="AO1783">
        <v>1</v>
      </c>
      <c r="AP1783">
        <v>0</v>
      </c>
      <c r="AQ1783">
        <v>0</v>
      </c>
      <c r="AR1783">
        <v>0</v>
      </c>
      <c r="AS1783" t="s">
        <v>3</v>
      </c>
      <c r="AT1783">
        <v>0.03</v>
      </c>
      <c r="AU1783" t="s">
        <v>3</v>
      </c>
      <c r="AV1783">
        <v>0</v>
      </c>
      <c r="AW1783">
        <v>2</v>
      </c>
      <c r="AX1783">
        <v>33038546</v>
      </c>
      <c r="AY1783">
        <v>1</v>
      </c>
      <c r="AZ1783">
        <v>0</v>
      </c>
      <c r="BA1783">
        <v>1694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CX1783">
        <f>Y1783*Source!I697</f>
        <v>8.9999999999999998E-4</v>
      </c>
      <c r="CY1783">
        <f>AA1783</f>
        <v>117442.26</v>
      </c>
      <c r="CZ1783">
        <f>AE1783</f>
        <v>117442.26</v>
      </c>
      <c r="DA1783">
        <f>AI1783</f>
        <v>1</v>
      </c>
      <c r="DB1783">
        <v>0</v>
      </c>
    </row>
    <row r="1784" spans="1:106" x14ac:dyDescent="0.2">
      <c r="A1784">
        <f>ROW(Source!A697)</f>
        <v>697</v>
      </c>
      <c r="B1784">
        <v>33034105</v>
      </c>
      <c r="C1784">
        <v>33038538</v>
      </c>
      <c r="D1784">
        <v>32520163</v>
      </c>
      <c r="E1784">
        <v>1</v>
      </c>
      <c r="F1784">
        <v>1</v>
      </c>
      <c r="G1784">
        <v>19</v>
      </c>
      <c r="H1784">
        <v>3</v>
      </c>
      <c r="I1784" t="s">
        <v>25</v>
      </c>
      <c r="J1784" t="s">
        <v>27</v>
      </c>
      <c r="K1784" t="s">
        <v>26</v>
      </c>
      <c r="L1784">
        <v>1348</v>
      </c>
      <c r="N1784">
        <v>1009</v>
      </c>
      <c r="O1784" t="s">
        <v>19</v>
      </c>
      <c r="P1784" t="s">
        <v>19</v>
      </c>
      <c r="Q1784">
        <v>1000</v>
      </c>
      <c r="W1784">
        <v>0</v>
      </c>
      <c r="X1784">
        <v>-1467733540</v>
      </c>
      <c r="Y1784">
        <v>1</v>
      </c>
      <c r="AA1784">
        <v>53410.15</v>
      </c>
      <c r="AB1784">
        <v>0</v>
      </c>
      <c r="AC1784">
        <v>0</v>
      </c>
      <c r="AD1784">
        <v>0</v>
      </c>
      <c r="AE1784">
        <v>53410.15</v>
      </c>
      <c r="AF1784">
        <v>0</v>
      </c>
      <c r="AG1784">
        <v>0</v>
      </c>
      <c r="AH1784">
        <v>0</v>
      </c>
      <c r="AI1784">
        <v>1</v>
      </c>
      <c r="AJ1784">
        <v>1</v>
      </c>
      <c r="AK1784">
        <v>1</v>
      </c>
      <c r="AL1784">
        <v>1</v>
      </c>
      <c r="AN1784">
        <v>0</v>
      </c>
      <c r="AO1784">
        <v>1</v>
      </c>
      <c r="AP1784">
        <v>0</v>
      </c>
      <c r="AQ1784">
        <v>0</v>
      </c>
      <c r="AR1784">
        <v>0</v>
      </c>
      <c r="AS1784" t="s">
        <v>3</v>
      </c>
      <c r="AT1784">
        <v>1</v>
      </c>
      <c r="AU1784" t="s">
        <v>3</v>
      </c>
      <c r="AV1784">
        <v>0</v>
      </c>
      <c r="AW1784">
        <v>2</v>
      </c>
      <c r="AX1784">
        <v>33038547</v>
      </c>
      <c r="AY1784">
        <v>1</v>
      </c>
      <c r="AZ1784">
        <v>0</v>
      </c>
      <c r="BA1784">
        <v>1695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CX1784">
        <f>Y1784*Source!I697</f>
        <v>0.03</v>
      </c>
      <c r="CY1784">
        <f>AA1784</f>
        <v>53410.15</v>
      </c>
      <c r="CZ1784">
        <f>AE1784</f>
        <v>53410.15</v>
      </c>
      <c r="DA1784">
        <f>AI1784</f>
        <v>1</v>
      </c>
      <c r="DB1784">
        <v>0</v>
      </c>
    </row>
    <row r="1785" spans="1:106" x14ac:dyDescent="0.2">
      <c r="A1785">
        <f>ROW(Source!A697)</f>
        <v>697</v>
      </c>
      <c r="B1785">
        <v>33034105</v>
      </c>
      <c r="C1785">
        <v>33038538</v>
      </c>
      <c r="D1785">
        <v>32520163</v>
      </c>
      <c r="E1785">
        <v>1</v>
      </c>
      <c r="F1785">
        <v>1</v>
      </c>
      <c r="G1785">
        <v>19</v>
      </c>
      <c r="H1785">
        <v>3</v>
      </c>
      <c r="I1785" t="s">
        <v>25</v>
      </c>
      <c r="J1785" t="s">
        <v>27</v>
      </c>
      <c r="K1785" t="s">
        <v>26</v>
      </c>
      <c r="L1785">
        <v>1348</v>
      </c>
      <c r="N1785">
        <v>1009</v>
      </c>
      <c r="O1785" t="s">
        <v>19</v>
      </c>
      <c r="P1785" t="s">
        <v>19</v>
      </c>
      <c r="Q1785">
        <v>1000</v>
      </c>
      <c r="W1785">
        <v>0</v>
      </c>
      <c r="X1785">
        <v>-1467733540</v>
      </c>
      <c r="Y1785">
        <v>-1</v>
      </c>
      <c r="AA1785">
        <v>53410.15</v>
      </c>
      <c r="AB1785">
        <v>0</v>
      </c>
      <c r="AC1785">
        <v>0</v>
      </c>
      <c r="AD1785">
        <v>0</v>
      </c>
      <c r="AE1785">
        <v>53410.15</v>
      </c>
      <c r="AF1785">
        <v>0</v>
      </c>
      <c r="AG1785">
        <v>0</v>
      </c>
      <c r="AH1785">
        <v>0</v>
      </c>
      <c r="AI1785">
        <v>1</v>
      </c>
      <c r="AJ1785">
        <v>1</v>
      </c>
      <c r="AK1785">
        <v>1</v>
      </c>
      <c r="AL1785">
        <v>1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 t="s">
        <v>3</v>
      </c>
      <c r="AT1785">
        <v>-1</v>
      </c>
      <c r="AU1785" t="s">
        <v>3</v>
      </c>
      <c r="AV1785">
        <v>0</v>
      </c>
      <c r="AW1785">
        <v>1</v>
      </c>
      <c r="AX1785">
        <v>-1</v>
      </c>
      <c r="AY1785">
        <v>0</v>
      </c>
      <c r="AZ1785">
        <v>0</v>
      </c>
      <c r="BA1785" t="s">
        <v>3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CX1785">
        <f>Y1785*Source!I697</f>
        <v>-0.03</v>
      </c>
      <c r="CY1785">
        <f>AA1785</f>
        <v>53410.15</v>
      </c>
      <c r="CZ1785">
        <f>AE1785</f>
        <v>53410.15</v>
      </c>
      <c r="DA1785">
        <f>AI1785</f>
        <v>1</v>
      </c>
      <c r="DB1785">
        <v>0</v>
      </c>
    </row>
    <row r="1786" spans="1:106" x14ac:dyDescent="0.2">
      <c r="A1786">
        <f>ROW(Source!A699)</f>
        <v>699</v>
      </c>
      <c r="B1786">
        <v>33034105</v>
      </c>
      <c r="C1786">
        <v>33038549</v>
      </c>
      <c r="D1786">
        <v>32505425</v>
      </c>
      <c r="E1786">
        <v>19</v>
      </c>
      <c r="F1786">
        <v>1</v>
      </c>
      <c r="G1786">
        <v>19</v>
      </c>
      <c r="H1786">
        <v>1</v>
      </c>
      <c r="I1786" t="s">
        <v>795</v>
      </c>
      <c r="J1786" t="s">
        <v>3</v>
      </c>
      <c r="K1786" t="s">
        <v>796</v>
      </c>
      <c r="L1786">
        <v>1191</v>
      </c>
      <c r="N1786">
        <v>1013</v>
      </c>
      <c r="O1786" t="s">
        <v>797</v>
      </c>
      <c r="P1786" t="s">
        <v>797</v>
      </c>
      <c r="Q1786">
        <v>1</v>
      </c>
      <c r="W1786">
        <v>0</v>
      </c>
      <c r="X1786">
        <v>476480486</v>
      </c>
      <c r="Y1786">
        <v>453.1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1</v>
      </c>
      <c r="AJ1786">
        <v>1</v>
      </c>
      <c r="AK1786">
        <v>1</v>
      </c>
      <c r="AL1786">
        <v>1</v>
      </c>
      <c r="AN1786">
        <v>0</v>
      </c>
      <c r="AO1786">
        <v>1</v>
      </c>
      <c r="AP1786">
        <v>0</v>
      </c>
      <c r="AQ1786">
        <v>0</v>
      </c>
      <c r="AR1786">
        <v>0</v>
      </c>
      <c r="AS1786" t="s">
        <v>3</v>
      </c>
      <c r="AT1786">
        <v>453.1</v>
      </c>
      <c r="AU1786" t="s">
        <v>3</v>
      </c>
      <c r="AV1786">
        <v>1</v>
      </c>
      <c r="AW1786">
        <v>2</v>
      </c>
      <c r="AX1786">
        <v>33038565</v>
      </c>
      <c r="AY1786">
        <v>1</v>
      </c>
      <c r="AZ1786">
        <v>0</v>
      </c>
      <c r="BA1786">
        <v>1696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CX1786">
        <f>Y1786*Source!I699</f>
        <v>1.8577100000000002</v>
      </c>
      <c r="CY1786">
        <f>AD1786</f>
        <v>0</v>
      </c>
      <c r="CZ1786">
        <f>AH1786</f>
        <v>0</v>
      </c>
      <c r="DA1786">
        <f>AL1786</f>
        <v>1</v>
      </c>
      <c r="DB1786">
        <v>0</v>
      </c>
    </row>
    <row r="1787" spans="1:106" x14ac:dyDescent="0.2">
      <c r="A1787">
        <f>ROW(Source!A699)</f>
        <v>699</v>
      </c>
      <c r="B1787">
        <v>33034105</v>
      </c>
      <c r="C1787">
        <v>33038549</v>
      </c>
      <c r="D1787">
        <v>32517073</v>
      </c>
      <c r="E1787">
        <v>1</v>
      </c>
      <c r="F1787">
        <v>1</v>
      </c>
      <c r="G1787">
        <v>19</v>
      </c>
      <c r="H1787">
        <v>2</v>
      </c>
      <c r="I1787" t="s">
        <v>805</v>
      </c>
      <c r="J1787" t="s">
        <v>806</v>
      </c>
      <c r="K1787" t="s">
        <v>807</v>
      </c>
      <c r="L1787">
        <v>1368</v>
      </c>
      <c r="N1787">
        <v>1011</v>
      </c>
      <c r="O1787" t="s">
        <v>801</v>
      </c>
      <c r="P1787" t="s">
        <v>801</v>
      </c>
      <c r="Q1787">
        <v>1</v>
      </c>
      <c r="W1787">
        <v>0</v>
      </c>
      <c r="X1787">
        <v>-865246060</v>
      </c>
      <c r="Y1787">
        <v>1.38</v>
      </c>
      <c r="AA1787">
        <v>0</v>
      </c>
      <c r="AB1787">
        <v>3.37</v>
      </c>
      <c r="AC1787">
        <v>0.85</v>
      </c>
      <c r="AD1787">
        <v>0</v>
      </c>
      <c r="AE1787">
        <v>0</v>
      </c>
      <c r="AF1787">
        <v>3.37</v>
      </c>
      <c r="AG1787">
        <v>0.85</v>
      </c>
      <c r="AH1787">
        <v>0</v>
      </c>
      <c r="AI1787">
        <v>1</v>
      </c>
      <c r="AJ1787">
        <v>1</v>
      </c>
      <c r="AK1787">
        <v>1</v>
      </c>
      <c r="AL1787">
        <v>1</v>
      </c>
      <c r="AN1787">
        <v>0</v>
      </c>
      <c r="AO1787">
        <v>1</v>
      </c>
      <c r="AP1787">
        <v>0</v>
      </c>
      <c r="AQ1787">
        <v>0</v>
      </c>
      <c r="AR1787">
        <v>0</v>
      </c>
      <c r="AS1787" t="s">
        <v>3</v>
      </c>
      <c r="AT1787">
        <v>1.38</v>
      </c>
      <c r="AU1787" t="s">
        <v>3</v>
      </c>
      <c r="AV1787">
        <v>0</v>
      </c>
      <c r="AW1787">
        <v>2</v>
      </c>
      <c r="AX1787">
        <v>33038566</v>
      </c>
      <c r="AY1787">
        <v>1</v>
      </c>
      <c r="AZ1787">
        <v>0</v>
      </c>
      <c r="BA1787">
        <v>1697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CX1787">
        <f>Y1787*Source!I699</f>
        <v>5.6579999999999998E-3</v>
      </c>
      <c r="CY1787">
        <f>AB1787</f>
        <v>3.37</v>
      </c>
      <c r="CZ1787">
        <f>AF1787</f>
        <v>3.37</v>
      </c>
      <c r="DA1787">
        <f>AJ1787</f>
        <v>1</v>
      </c>
      <c r="DB1787">
        <v>0</v>
      </c>
    </row>
    <row r="1788" spans="1:106" x14ac:dyDescent="0.2">
      <c r="A1788">
        <f>ROW(Source!A699)</f>
        <v>699</v>
      </c>
      <c r="B1788">
        <v>33034105</v>
      </c>
      <c r="C1788">
        <v>33038549</v>
      </c>
      <c r="D1788">
        <v>32516433</v>
      </c>
      <c r="E1788">
        <v>1</v>
      </c>
      <c r="F1788">
        <v>1</v>
      </c>
      <c r="G1788">
        <v>19</v>
      </c>
      <c r="H1788">
        <v>2</v>
      </c>
      <c r="I1788" t="s">
        <v>808</v>
      </c>
      <c r="J1788" t="s">
        <v>809</v>
      </c>
      <c r="K1788" t="s">
        <v>810</v>
      </c>
      <c r="L1788">
        <v>1368</v>
      </c>
      <c r="N1788">
        <v>1011</v>
      </c>
      <c r="O1788" t="s">
        <v>801</v>
      </c>
      <c r="P1788" t="s">
        <v>801</v>
      </c>
      <c r="Q1788">
        <v>1</v>
      </c>
      <c r="W1788">
        <v>0</v>
      </c>
      <c r="X1788">
        <v>1483315828</v>
      </c>
      <c r="Y1788">
        <v>0.31</v>
      </c>
      <c r="AA1788">
        <v>0</v>
      </c>
      <c r="AB1788">
        <v>566.44000000000005</v>
      </c>
      <c r="AC1788">
        <v>281.27999999999997</v>
      </c>
      <c r="AD1788">
        <v>0</v>
      </c>
      <c r="AE1788">
        <v>0</v>
      </c>
      <c r="AF1788">
        <v>566.44000000000005</v>
      </c>
      <c r="AG1788">
        <v>281.27999999999997</v>
      </c>
      <c r="AH1788">
        <v>0</v>
      </c>
      <c r="AI1788">
        <v>1</v>
      </c>
      <c r="AJ1788">
        <v>1</v>
      </c>
      <c r="AK1788">
        <v>1</v>
      </c>
      <c r="AL1788">
        <v>1</v>
      </c>
      <c r="AN1788">
        <v>0</v>
      </c>
      <c r="AO1788">
        <v>1</v>
      </c>
      <c r="AP1788">
        <v>0</v>
      </c>
      <c r="AQ1788">
        <v>0</v>
      </c>
      <c r="AR1788">
        <v>0</v>
      </c>
      <c r="AS1788" t="s">
        <v>3</v>
      </c>
      <c r="AT1788">
        <v>0.31</v>
      </c>
      <c r="AU1788" t="s">
        <v>3</v>
      </c>
      <c r="AV1788">
        <v>0</v>
      </c>
      <c r="AW1788">
        <v>2</v>
      </c>
      <c r="AX1788">
        <v>33038567</v>
      </c>
      <c r="AY1788">
        <v>1</v>
      </c>
      <c r="AZ1788">
        <v>0</v>
      </c>
      <c r="BA1788">
        <v>1698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CX1788">
        <f>Y1788*Source!I699</f>
        <v>1.271E-3</v>
      </c>
      <c r="CY1788">
        <f>AB1788</f>
        <v>566.44000000000005</v>
      </c>
      <c r="CZ1788">
        <f>AF1788</f>
        <v>566.44000000000005</v>
      </c>
      <c r="DA1788">
        <f>AJ1788</f>
        <v>1</v>
      </c>
      <c r="DB1788">
        <v>0</v>
      </c>
    </row>
    <row r="1789" spans="1:106" x14ac:dyDescent="0.2">
      <c r="A1789">
        <f>ROW(Source!A699)</f>
        <v>699</v>
      </c>
      <c r="B1789">
        <v>33034105</v>
      </c>
      <c r="C1789">
        <v>33038549</v>
      </c>
      <c r="D1789">
        <v>32516599</v>
      </c>
      <c r="E1789">
        <v>1</v>
      </c>
      <c r="F1789">
        <v>1</v>
      </c>
      <c r="G1789">
        <v>19</v>
      </c>
      <c r="H1789">
        <v>2</v>
      </c>
      <c r="I1789" t="s">
        <v>811</v>
      </c>
      <c r="J1789" t="s">
        <v>812</v>
      </c>
      <c r="K1789" t="s">
        <v>813</v>
      </c>
      <c r="L1789">
        <v>1368</v>
      </c>
      <c r="N1789">
        <v>1011</v>
      </c>
      <c r="O1789" t="s">
        <v>801</v>
      </c>
      <c r="P1789" t="s">
        <v>801</v>
      </c>
      <c r="Q1789">
        <v>1</v>
      </c>
      <c r="W1789">
        <v>0</v>
      </c>
      <c r="X1789">
        <v>47389749</v>
      </c>
      <c r="Y1789">
        <v>26.25</v>
      </c>
      <c r="AA1789">
        <v>0</v>
      </c>
      <c r="AB1789">
        <v>9.7100000000000009</v>
      </c>
      <c r="AC1789">
        <v>2.25</v>
      </c>
      <c r="AD1789">
        <v>0</v>
      </c>
      <c r="AE1789">
        <v>0</v>
      </c>
      <c r="AF1789">
        <v>9.7100000000000009</v>
      </c>
      <c r="AG1789">
        <v>2.25</v>
      </c>
      <c r="AH1789">
        <v>0</v>
      </c>
      <c r="AI1789">
        <v>1</v>
      </c>
      <c r="AJ1789">
        <v>1</v>
      </c>
      <c r="AK1789">
        <v>1</v>
      </c>
      <c r="AL1789">
        <v>1</v>
      </c>
      <c r="AN1789">
        <v>0</v>
      </c>
      <c r="AO1789">
        <v>1</v>
      </c>
      <c r="AP1789">
        <v>0</v>
      </c>
      <c r="AQ1789">
        <v>0</v>
      </c>
      <c r="AR1789">
        <v>0</v>
      </c>
      <c r="AS1789" t="s">
        <v>3</v>
      </c>
      <c r="AT1789">
        <v>26.25</v>
      </c>
      <c r="AU1789" t="s">
        <v>3</v>
      </c>
      <c r="AV1789">
        <v>0</v>
      </c>
      <c r="AW1789">
        <v>2</v>
      </c>
      <c r="AX1789">
        <v>33038568</v>
      </c>
      <c r="AY1789">
        <v>1</v>
      </c>
      <c r="AZ1789">
        <v>0</v>
      </c>
      <c r="BA1789">
        <v>1699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CX1789">
        <f>Y1789*Source!I699</f>
        <v>0.10762500000000001</v>
      </c>
      <c r="CY1789">
        <f>AB1789</f>
        <v>9.7100000000000009</v>
      </c>
      <c r="CZ1789">
        <f>AF1789</f>
        <v>9.7100000000000009</v>
      </c>
      <c r="DA1789">
        <f>AJ1789</f>
        <v>1</v>
      </c>
      <c r="DB1789">
        <v>0</v>
      </c>
    </row>
    <row r="1790" spans="1:106" x14ac:dyDescent="0.2">
      <c r="A1790">
        <f>ROW(Source!A699)</f>
        <v>699</v>
      </c>
      <c r="B1790">
        <v>33034105</v>
      </c>
      <c r="C1790">
        <v>33038549</v>
      </c>
      <c r="D1790">
        <v>32517836</v>
      </c>
      <c r="E1790">
        <v>1</v>
      </c>
      <c r="F1790">
        <v>1</v>
      </c>
      <c r="G1790">
        <v>19</v>
      </c>
      <c r="H1790">
        <v>3</v>
      </c>
      <c r="I1790" t="s">
        <v>814</v>
      </c>
      <c r="J1790" t="s">
        <v>815</v>
      </c>
      <c r="K1790" t="s">
        <v>816</v>
      </c>
      <c r="L1790">
        <v>1348</v>
      </c>
      <c r="N1790">
        <v>1009</v>
      </c>
      <c r="O1790" t="s">
        <v>19</v>
      </c>
      <c r="P1790" t="s">
        <v>19</v>
      </c>
      <c r="Q1790">
        <v>1000</v>
      </c>
      <c r="W1790">
        <v>0</v>
      </c>
      <c r="X1790">
        <v>1571432467</v>
      </c>
      <c r="Y1790">
        <v>0.04</v>
      </c>
      <c r="AA1790">
        <v>31493.279999999999</v>
      </c>
      <c r="AB1790">
        <v>0</v>
      </c>
      <c r="AC1790">
        <v>0</v>
      </c>
      <c r="AD1790">
        <v>0</v>
      </c>
      <c r="AE1790">
        <v>31493.279999999999</v>
      </c>
      <c r="AF1790">
        <v>0</v>
      </c>
      <c r="AG1790">
        <v>0</v>
      </c>
      <c r="AH1790">
        <v>0</v>
      </c>
      <c r="AI1790">
        <v>1</v>
      </c>
      <c r="AJ1790">
        <v>1</v>
      </c>
      <c r="AK1790">
        <v>1</v>
      </c>
      <c r="AL1790">
        <v>1</v>
      </c>
      <c r="AN1790">
        <v>0</v>
      </c>
      <c r="AO1790">
        <v>1</v>
      </c>
      <c r="AP1790">
        <v>0</v>
      </c>
      <c r="AQ1790">
        <v>0</v>
      </c>
      <c r="AR1790">
        <v>0</v>
      </c>
      <c r="AS1790" t="s">
        <v>3</v>
      </c>
      <c r="AT1790">
        <v>0.04</v>
      </c>
      <c r="AU1790" t="s">
        <v>3</v>
      </c>
      <c r="AV1790">
        <v>0</v>
      </c>
      <c r="AW1790">
        <v>2</v>
      </c>
      <c r="AX1790">
        <v>33038569</v>
      </c>
      <c r="AY1790">
        <v>1</v>
      </c>
      <c r="AZ1790">
        <v>0</v>
      </c>
      <c r="BA1790">
        <v>1700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CX1790">
        <f>Y1790*Source!I699</f>
        <v>1.6400000000000003E-4</v>
      </c>
      <c r="CY1790">
        <f t="shared" ref="CY1790:CY1800" si="267">AA1790</f>
        <v>31493.279999999999</v>
      </c>
      <c r="CZ1790">
        <f t="shared" ref="CZ1790:CZ1800" si="268">AE1790</f>
        <v>31493.279999999999</v>
      </c>
      <c r="DA1790">
        <f t="shared" ref="DA1790:DA1800" si="269">AI1790</f>
        <v>1</v>
      </c>
      <c r="DB1790">
        <v>0</v>
      </c>
    </row>
    <row r="1791" spans="1:106" x14ac:dyDescent="0.2">
      <c r="A1791">
        <f>ROW(Source!A699)</f>
        <v>699</v>
      </c>
      <c r="B1791">
        <v>33034105</v>
      </c>
      <c r="C1791">
        <v>33038549</v>
      </c>
      <c r="D1791">
        <v>32518156</v>
      </c>
      <c r="E1791">
        <v>1</v>
      </c>
      <c r="F1791">
        <v>1</v>
      </c>
      <c r="G1791">
        <v>19</v>
      </c>
      <c r="H1791">
        <v>3</v>
      </c>
      <c r="I1791" t="s">
        <v>817</v>
      </c>
      <c r="J1791" t="s">
        <v>818</v>
      </c>
      <c r="K1791" t="s">
        <v>819</v>
      </c>
      <c r="L1791">
        <v>1348</v>
      </c>
      <c r="N1791">
        <v>1009</v>
      </c>
      <c r="O1791" t="s">
        <v>19</v>
      </c>
      <c r="P1791" t="s">
        <v>19</v>
      </c>
      <c r="Q1791">
        <v>1000</v>
      </c>
      <c r="W1791">
        <v>0</v>
      </c>
      <c r="X1791">
        <v>1574046373</v>
      </c>
      <c r="Y1791">
        <v>3.6999999999999998E-2</v>
      </c>
      <c r="AA1791">
        <v>45454.3</v>
      </c>
      <c r="AB1791">
        <v>0</v>
      </c>
      <c r="AC1791">
        <v>0</v>
      </c>
      <c r="AD1791">
        <v>0</v>
      </c>
      <c r="AE1791">
        <v>45454.3</v>
      </c>
      <c r="AF1791">
        <v>0</v>
      </c>
      <c r="AG1791">
        <v>0</v>
      </c>
      <c r="AH1791">
        <v>0</v>
      </c>
      <c r="AI1791">
        <v>1</v>
      </c>
      <c r="AJ1791">
        <v>1</v>
      </c>
      <c r="AK1791">
        <v>1</v>
      </c>
      <c r="AL1791">
        <v>1</v>
      </c>
      <c r="AN1791">
        <v>0</v>
      </c>
      <c r="AO1791">
        <v>1</v>
      </c>
      <c r="AP1791">
        <v>0</v>
      </c>
      <c r="AQ1791">
        <v>0</v>
      </c>
      <c r="AR1791">
        <v>0</v>
      </c>
      <c r="AS1791" t="s">
        <v>3</v>
      </c>
      <c r="AT1791">
        <v>3.6999999999999998E-2</v>
      </c>
      <c r="AU1791" t="s">
        <v>3</v>
      </c>
      <c r="AV1791">
        <v>0</v>
      </c>
      <c r="AW1791">
        <v>2</v>
      </c>
      <c r="AX1791">
        <v>33038570</v>
      </c>
      <c r="AY1791">
        <v>1</v>
      </c>
      <c r="AZ1791">
        <v>0</v>
      </c>
      <c r="BA1791">
        <v>1701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CX1791">
        <f>Y1791*Source!I699</f>
        <v>1.517E-4</v>
      </c>
      <c r="CY1791">
        <f t="shared" si="267"/>
        <v>45454.3</v>
      </c>
      <c r="CZ1791">
        <f t="shared" si="268"/>
        <v>45454.3</v>
      </c>
      <c r="DA1791">
        <f t="shared" si="269"/>
        <v>1</v>
      </c>
      <c r="DB1791">
        <v>0</v>
      </c>
    </row>
    <row r="1792" spans="1:106" x14ac:dyDescent="0.2">
      <c r="A1792">
        <f>ROW(Source!A699)</f>
        <v>699</v>
      </c>
      <c r="B1792">
        <v>33034105</v>
      </c>
      <c r="C1792">
        <v>33038549</v>
      </c>
      <c r="D1792">
        <v>32518894</v>
      </c>
      <c r="E1792">
        <v>1</v>
      </c>
      <c r="F1792">
        <v>1</v>
      </c>
      <c r="G1792">
        <v>19</v>
      </c>
      <c r="H1792">
        <v>3</v>
      </c>
      <c r="I1792" t="s">
        <v>820</v>
      </c>
      <c r="J1792" t="s">
        <v>821</v>
      </c>
      <c r="K1792" t="s">
        <v>822</v>
      </c>
      <c r="L1792">
        <v>1327</v>
      </c>
      <c r="N1792">
        <v>1005</v>
      </c>
      <c r="O1792" t="s">
        <v>823</v>
      </c>
      <c r="P1792" t="s">
        <v>823</v>
      </c>
      <c r="Q1792">
        <v>1</v>
      </c>
      <c r="W1792">
        <v>0</v>
      </c>
      <c r="X1792">
        <v>-1132375348</v>
      </c>
      <c r="Y1792">
        <v>5.6</v>
      </c>
      <c r="AA1792">
        <v>63.78</v>
      </c>
      <c r="AB1792">
        <v>0</v>
      </c>
      <c r="AC1792">
        <v>0</v>
      </c>
      <c r="AD1792">
        <v>0</v>
      </c>
      <c r="AE1792">
        <v>63.78</v>
      </c>
      <c r="AF1792">
        <v>0</v>
      </c>
      <c r="AG1792">
        <v>0</v>
      </c>
      <c r="AH1792">
        <v>0</v>
      </c>
      <c r="AI1792">
        <v>1</v>
      </c>
      <c r="AJ1792">
        <v>1</v>
      </c>
      <c r="AK1792">
        <v>1</v>
      </c>
      <c r="AL1792">
        <v>1</v>
      </c>
      <c r="AN1792">
        <v>0</v>
      </c>
      <c r="AO1792">
        <v>1</v>
      </c>
      <c r="AP1792">
        <v>0</v>
      </c>
      <c r="AQ1792">
        <v>0</v>
      </c>
      <c r="AR1792">
        <v>0</v>
      </c>
      <c r="AS1792" t="s">
        <v>3</v>
      </c>
      <c r="AT1792">
        <v>5.6</v>
      </c>
      <c r="AU1792" t="s">
        <v>3</v>
      </c>
      <c r="AV1792">
        <v>0</v>
      </c>
      <c r="AW1792">
        <v>2</v>
      </c>
      <c r="AX1792">
        <v>33038572</v>
      </c>
      <c r="AY1792">
        <v>1</v>
      </c>
      <c r="AZ1792">
        <v>0</v>
      </c>
      <c r="BA1792">
        <v>1702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CX1792">
        <f>Y1792*Source!I699</f>
        <v>2.2960000000000001E-2</v>
      </c>
      <c r="CY1792">
        <f t="shared" si="267"/>
        <v>63.78</v>
      </c>
      <c r="CZ1792">
        <f t="shared" si="268"/>
        <v>63.78</v>
      </c>
      <c r="DA1792">
        <f t="shared" si="269"/>
        <v>1</v>
      </c>
      <c r="DB1792">
        <v>0</v>
      </c>
    </row>
    <row r="1793" spans="1:106" x14ac:dyDescent="0.2">
      <c r="A1793">
        <f>ROW(Source!A699)</f>
        <v>699</v>
      </c>
      <c r="B1793">
        <v>33034105</v>
      </c>
      <c r="C1793">
        <v>33038549</v>
      </c>
      <c r="D1793">
        <v>32517311</v>
      </c>
      <c r="E1793">
        <v>1</v>
      </c>
      <c r="F1793">
        <v>1</v>
      </c>
      <c r="G1793">
        <v>19</v>
      </c>
      <c r="H1793">
        <v>3</v>
      </c>
      <c r="I1793" t="s">
        <v>824</v>
      </c>
      <c r="J1793" t="s">
        <v>825</v>
      </c>
      <c r="K1793" t="s">
        <v>826</v>
      </c>
      <c r="L1793">
        <v>1348</v>
      </c>
      <c r="N1793">
        <v>1009</v>
      </c>
      <c r="O1793" t="s">
        <v>19</v>
      </c>
      <c r="P1793" t="s">
        <v>19</v>
      </c>
      <c r="Q1793">
        <v>1000</v>
      </c>
      <c r="W1793">
        <v>0</v>
      </c>
      <c r="X1793">
        <v>1471527661</v>
      </c>
      <c r="Y1793">
        <v>0.05</v>
      </c>
      <c r="AA1793">
        <v>4752.91</v>
      </c>
      <c r="AB1793">
        <v>0</v>
      </c>
      <c r="AC1793">
        <v>0</v>
      </c>
      <c r="AD1793">
        <v>0</v>
      </c>
      <c r="AE1793">
        <v>4752.91</v>
      </c>
      <c r="AF1793">
        <v>0</v>
      </c>
      <c r="AG1793">
        <v>0</v>
      </c>
      <c r="AH1793">
        <v>0</v>
      </c>
      <c r="AI1793">
        <v>1</v>
      </c>
      <c r="AJ1793">
        <v>1</v>
      </c>
      <c r="AK1793">
        <v>1</v>
      </c>
      <c r="AL1793">
        <v>1</v>
      </c>
      <c r="AN1793">
        <v>0</v>
      </c>
      <c r="AO1793">
        <v>1</v>
      </c>
      <c r="AP1793">
        <v>0</v>
      </c>
      <c r="AQ1793">
        <v>0</v>
      </c>
      <c r="AR1793">
        <v>0</v>
      </c>
      <c r="AS1793" t="s">
        <v>3</v>
      </c>
      <c r="AT1793">
        <v>0.05</v>
      </c>
      <c r="AU1793" t="s">
        <v>3</v>
      </c>
      <c r="AV1793">
        <v>0</v>
      </c>
      <c r="AW1793">
        <v>2</v>
      </c>
      <c r="AX1793">
        <v>33038571</v>
      </c>
      <c r="AY1793">
        <v>1</v>
      </c>
      <c r="AZ1793">
        <v>0</v>
      </c>
      <c r="BA1793">
        <v>1703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CX1793">
        <f>Y1793*Source!I699</f>
        <v>2.0500000000000002E-4</v>
      </c>
      <c r="CY1793">
        <f t="shared" si="267"/>
        <v>4752.91</v>
      </c>
      <c r="CZ1793">
        <f t="shared" si="268"/>
        <v>4752.91</v>
      </c>
      <c r="DA1793">
        <f t="shared" si="269"/>
        <v>1</v>
      </c>
      <c r="DB1793">
        <v>0</v>
      </c>
    </row>
    <row r="1794" spans="1:106" x14ac:dyDescent="0.2">
      <c r="A1794">
        <f>ROW(Source!A699)</f>
        <v>699</v>
      </c>
      <c r="B1794">
        <v>33034105</v>
      </c>
      <c r="C1794">
        <v>33038549</v>
      </c>
      <c r="D1794">
        <v>32519061</v>
      </c>
      <c r="E1794">
        <v>1</v>
      </c>
      <c r="F1794">
        <v>1</v>
      </c>
      <c r="G1794">
        <v>19</v>
      </c>
      <c r="H1794">
        <v>3</v>
      </c>
      <c r="I1794" t="s">
        <v>827</v>
      </c>
      <c r="J1794" t="s">
        <v>828</v>
      </c>
      <c r="K1794" t="s">
        <v>829</v>
      </c>
      <c r="L1794">
        <v>1339</v>
      </c>
      <c r="N1794">
        <v>1007</v>
      </c>
      <c r="O1794" t="s">
        <v>830</v>
      </c>
      <c r="P1794" t="s">
        <v>830</v>
      </c>
      <c r="Q1794">
        <v>1</v>
      </c>
      <c r="W1794">
        <v>0</v>
      </c>
      <c r="X1794">
        <v>1653821073</v>
      </c>
      <c r="Y1794">
        <v>1.75</v>
      </c>
      <c r="AA1794">
        <v>29.98</v>
      </c>
      <c r="AB1794">
        <v>0</v>
      </c>
      <c r="AC1794">
        <v>0</v>
      </c>
      <c r="AD1794">
        <v>0</v>
      </c>
      <c r="AE1794">
        <v>29.98</v>
      </c>
      <c r="AF1794">
        <v>0</v>
      </c>
      <c r="AG1794">
        <v>0</v>
      </c>
      <c r="AH1794">
        <v>0</v>
      </c>
      <c r="AI1794">
        <v>1</v>
      </c>
      <c r="AJ1794">
        <v>1</v>
      </c>
      <c r="AK1794">
        <v>1</v>
      </c>
      <c r="AL1794">
        <v>1</v>
      </c>
      <c r="AN1794">
        <v>0</v>
      </c>
      <c r="AO1794">
        <v>1</v>
      </c>
      <c r="AP1794">
        <v>0</v>
      </c>
      <c r="AQ1794">
        <v>0</v>
      </c>
      <c r="AR1794">
        <v>0</v>
      </c>
      <c r="AS1794" t="s">
        <v>3</v>
      </c>
      <c r="AT1794">
        <v>1.75</v>
      </c>
      <c r="AU1794" t="s">
        <v>3</v>
      </c>
      <c r="AV1794">
        <v>0</v>
      </c>
      <c r="AW1794">
        <v>2</v>
      </c>
      <c r="AX1794">
        <v>33038573</v>
      </c>
      <c r="AY1794">
        <v>1</v>
      </c>
      <c r="AZ1794">
        <v>0</v>
      </c>
      <c r="BA1794">
        <v>1704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CX1794">
        <f>Y1794*Source!I699</f>
        <v>7.1750000000000008E-3</v>
      </c>
      <c r="CY1794">
        <f t="shared" si="267"/>
        <v>29.98</v>
      </c>
      <c r="CZ1794">
        <f t="shared" si="268"/>
        <v>29.98</v>
      </c>
      <c r="DA1794">
        <f t="shared" si="269"/>
        <v>1</v>
      </c>
      <c r="DB1794">
        <v>0</v>
      </c>
    </row>
    <row r="1795" spans="1:106" x14ac:dyDescent="0.2">
      <c r="A1795">
        <f>ROW(Source!A699)</f>
        <v>699</v>
      </c>
      <c r="B1795">
        <v>33034105</v>
      </c>
      <c r="C1795">
        <v>33038549</v>
      </c>
      <c r="D1795">
        <v>32517740</v>
      </c>
      <c r="E1795">
        <v>1</v>
      </c>
      <c r="F1795">
        <v>1</v>
      </c>
      <c r="G1795">
        <v>19</v>
      </c>
      <c r="H1795">
        <v>3</v>
      </c>
      <c r="I1795" t="s">
        <v>831</v>
      </c>
      <c r="J1795" t="s">
        <v>832</v>
      </c>
      <c r="K1795" t="s">
        <v>833</v>
      </c>
      <c r="L1795">
        <v>1339</v>
      </c>
      <c r="N1795">
        <v>1007</v>
      </c>
      <c r="O1795" t="s">
        <v>830</v>
      </c>
      <c r="P1795" t="s">
        <v>830</v>
      </c>
      <c r="Q1795">
        <v>1</v>
      </c>
      <c r="W1795">
        <v>0</v>
      </c>
      <c r="X1795">
        <v>-86784973</v>
      </c>
      <c r="Y1795">
        <v>0.08</v>
      </c>
      <c r="AA1795">
        <v>4993.7</v>
      </c>
      <c r="AB1795">
        <v>0</v>
      </c>
      <c r="AC1795">
        <v>0</v>
      </c>
      <c r="AD1795">
        <v>0</v>
      </c>
      <c r="AE1795">
        <v>4993.7</v>
      </c>
      <c r="AF1795">
        <v>0</v>
      </c>
      <c r="AG1795">
        <v>0</v>
      </c>
      <c r="AH1795">
        <v>0</v>
      </c>
      <c r="AI1795">
        <v>1</v>
      </c>
      <c r="AJ1795">
        <v>1</v>
      </c>
      <c r="AK1795">
        <v>1</v>
      </c>
      <c r="AL1795">
        <v>1</v>
      </c>
      <c r="AN1795">
        <v>0</v>
      </c>
      <c r="AO1795">
        <v>1</v>
      </c>
      <c r="AP1795">
        <v>0</v>
      </c>
      <c r="AQ1795">
        <v>0</v>
      </c>
      <c r="AR1795">
        <v>0</v>
      </c>
      <c r="AS1795" t="s">
        <v>3</v>
      </c>
      <c r="AT1795">
        <v>0.08</v>
      </c>
      <c r="AU1795" t="s">
        <v>3</v>
      </c>
      <c r="AV1795">
        <v>0</v>
      </c>
      <c r="AW1795">
        <v>2</v>
      </c>
      <c r="AX1795">
        <v>33038574</v>
      </c>
      <c r="AY1795">
        <v>1</v>
      </c>
      <c r="AZ1795">
        <v>0</v>
      </c>
      <c r="BA1795">
        <v>1705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CX1795">
        <f>Y1795*Source!I699</f>
        <v>3.2800000000000006E-4</v>
      </c>
      <c r="CY1795">
        <f t="shared" si="267"/>
        <v>4993.7</v>
      </c>
      <c r="CZ1795">
        <f t="shared" si="268"/>
        <v>4993.7</v>
      </c>
      <c r="DA1795">
        <f t="shared" si="269"/>
        <v>1</v>
      </c>
      <c r="DB1795">
        <v>0</v>
      </c>
    </row>
    <row r="1796" spans="1:106" x14ac:dyDescent="0.2">
      <c r="A1796">
        <f>ROW(Source!A699)</f>
        <v>699</v>
      </c>
      <c r="B1796">
        <v>33034105</v>
      </c>
      <c r="C1796">
        <v>33038549</v>
      </c>
      <c r="D1796">
        <v>32517729</v>
      </c>
      <c r="E1796">
        <v>1</v>
      </c>
      <c r="F1796">
        <v>1</v>
      </c>
      <c r="G1796">
        <v>19</v>
      </c>
      <c r="H1796">
        <v>3</v>
      </c>
      <c r="I1796" t="s">
        <v>834</v>
      </c>
      <c r="J1796" t="s">
        <v>835</v>
      </c>
      <c r="K1796" t="s">
        <v>836</v>
      </c>
      <c r="L1796">
        <v>1339</v>
      </c>
      <c r="N1796">
        <v>1007</v>
      </c>
      <c r="O1796" t="s">
        <v>830</v>
      </c>
      <c r="P1796" t="s">
        <v>830</v>
      </c>
      <c r="Q1796">
        <v>1</v>
      </c>
      <c r="W1796">
        <v>0</v>
      </c>
      <c r="X1796">
        <v>-36459073</v>
      </c>
      <c r="Y1796">
        <v>0.69</v>
      </c>
      <c r="AA1796">
        <v>3762.19</v>
      </c>
      <c r="AB1796">
        <v>0</v>
      </c>
      <c r="AC1796">
        <v>0</v>
      </c>
      <c r="AD1796">
        <v>0</v>
      </c>
      <c r="AE1796">
        <v>3762.19</v>
      </c>
      <c r="AF1796">
        <v>0</v>
      </c>
      <c r="AG1796">
        <v>0</v>
      </c>
      <c r="AH1796">
        <v>0</v>
      </c>
      <c r="AI1796">
        <v>1</v>
      </c>
      <c r="AJ1796">
        <v>1</v>
      </c>
      <c r="AK1796">
        <v>1</v>
      </c>
      <c r="AL1796">
        <v>1</v>
      </c>
      <c r="AN1796">
        <v>0</v>
      </c>
      <c r="AO1796">
        <v>1</v>
      </c>
      <c r="AP1796">
        <v>0</v>
      </c>
      <c r="AQ1796">
        <v>0</v>
      </c>
      <c r="AR1796">
        <v>0</v>
      </c>
      <c r="AS1796" t="s">
        <v>3</v>
      </c>
      <c r="AT1796">
        <v>0.69</v>
      </c>
      <c r="AU1796" t="s">
        <v>3</v>
      </c>
      <c r="AV1796">
        <v>0</v>
      </c>
      <c r="AW1796">
        <v>2</v>
      </c>
      <c r="AX1796">
        <v>33038575</v>
      </c>
      <c r="AY1796">
        <v>1</v>
      </c>
      <c r="AZ1796">
        <v>0</v>
      </c>
      <c r="BA1796">
        <v>1706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CX1796">
        <f>Y1796*Source!I699</f>
        <v>2.8289999999999999E-3</v>
      </c>
      <c r="CY1796">
        <f t="shared" si="267"/>
        <v>3762.19</v>
      </c>
      <c r="CZ1796">
        <f t="shared" si="268"/>
        <v>3762.19</v>
      </c>
      <c r="DA1796">
        <f t="shared" si="269"/>
        <v>1</v>
      </c>
      <c r="DB1796">
        <v>0</v>
      </c>
    </row>
    <row r="1797" spans="1:106" x14ac:dyDescent="0.2">
      <c r="A1797">
        <f>ROW(Source!A699)</f>
        <v>699</v>
      </c>
      <c r="B1797">
        <v>33034105</v>
      </c>
      <c r="C1797">
        <v>33038549</v>
      </c>
      <c r="D1797">
        <v>32517783</v>
      </c>
      <c r="E1797">
        <v>1</v>
      </c>
      <c r="F1797">
        <v>1</v>
      </c>
      <c r="G1797">
        <v>19</v>
      </c>
      <c r="H1797">
        <v>3</v>
      </c>
      <c r="I1797" t="s">
        <v>837</v>
      </c>
      <c r="J1797" t="s">
        <v>838</v>
      </c>
      <c r="K1797" t="s">
        <v>839</v>
      </c>
      <c r="L1797">
        <v>1339</v>
      </c>
      <c r="N1797">
        <v>1007</v>
      </c>
      <c r="O1797" t="s">
        <v>830</v>
      </c>
      <c r="P1797" t="s">
        <v>830</v>
      </c>
      <c r="Q1797">
        <v>1</v>
      </c>
      <c r="W1797">
        <v>0</v>
      </c>
      <c r="X1797">
        <v>-1282603236</v>
      </c>
      <c r="Y1797">
        <v>0.2</v>
      </c>
      <c r="AA1797">
        <v>5631.96</v>
      </c>
      <c r="AB1797">
        <v>0</v>
      </c>
      <c r="AC1797">
        <v>0</v>
      </c>
      <c r="AD1797">
        <v>0</v>
      </c>
      <c r="AE1797">
        <v>5631.96</v>
      </c>
      <c r="AF1797">
        <v>0</v>
      </c>
      <c r="AG1797">
        <v>0</v>
      </c>
      <c r="AH1797">
        <v>0</v>
      </c>
      <c r="AI1797">
        <v>1</v>
      </c>
      <c r="AJ1797">
        <v>1</v>
      </c>
      <c r="AK1797">
        <v>1</v>
      </c>
      <c r="AL1797">
        <v>1</v>
      </c>
      <c r="AN1797">
        <v>0</v>
      </c>
      <c r="AO1797">
        <v>1</v>
      </c>
      <c r="AP1797">
        <v>0</v>
      </c>
      <c r="AQ1797">
        <v>0</v>
      </c>
      <c r="AR1797">
        <v>0</v>
      </c>
      <c r="AS1797" t="s">
        <v>3</v>
      </c>
      <c r="AT1797">
        <v>0.2</v>
      </c>
      <c r="AU1797" t="s">
        <v>3</v>
      </c>
      <c r="AV1797">
        <v>0</v>
      </c>
      <c r="AW1797">
        <v>2</v>
      </c>
      <c r="AX1797">
        <v>33038576</v>
      </c>
      <c r="AY1797">
        <v>1</v>
      </c>
      <c r="AZ1797">
        <v>0</v>
      </c>
      <c r="BA1797">
        <v>1707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CX1797">
        <f>Y1797*Source!I699</f>
        <v>8.2000000000000009E-4</v>
      </c>
      <c r="CY1797">
        <f t="shared" si="267"/>
        <v>5631.96</v>
      </c>
      <c r="CZ1797">
        <f t="shared" si="268"/>
        <v>5631.96</v>
      </c>
      <c r="DA1797">
        <f t="shared" si="269"/>
        <v>1</v>
      </c>
      <c r="DB1797">
        <v>0</v>
      </c>
    </row>
    <row r="1798" spans="1:106" x14ac:dyDescent="0.2">
      <c r="A1798">
        <f>ROW(Source!A699)</f>
        <v>699</v>
      </c>
      <c r="B1798">
        <v>33034105</v>
      </c>
      <c r="C1798">
        <v>33038549</v>
      </c>
      <c r="D1798">
        <v>32517784</v>
      </c>
      <c r="E1798">
        <v>1</v>
      </c>
      <c r="F1798">
        <v>1</v>
      </c>
      <c r="G1798">
        <v>19</v>
      </c>
      <c r="H1798">
        <v>3</v>
      </c>
      <c r="I1798" t="s">
        <v>840</v>
      </c>
      <c r="J1798" t="s">
        <v>841</v>
      </c>
      <c r="K1798" t="s">
        <v>842</v>
      </c>
      <c r="L1798">
        <v>1339</v>
      </c>
      <c r="N1798">
        <v>1007</v>
      </c>
      <c r="O1798" t="s">
        <v>830</v>
      </c>
      <c r="P1798" t="s">
        <v>830</v>
      </c>
      <c r="Q1798">
        <v>1</v>
      </c>
      <c r="W1798">
        <v>0</v>
      </c>
      <c r="X1798">
        <v>966492149</v>
      </c>
      <c r="Y1798">
        <v>0.69</v>
      </c>
      <c r="AA1798">
        <v>5631.96</v>
      </c>
      <c r="AB1798">
        <v>0</v>
      </c>
      <c r="AC1798">
        <v>0</v>
      </c>
      <c r="AD1798">
        <v>0</v>
      </c>
      <c r="AE1798">
        <v>5631.96</v>
      </c>
      <c r="AF1798">
        <v>0</v>
      </c>
      <c r="AG1798">
        <v>0</v>
      </c>
      <c r="AH1798">
        <v>0</v>
      </c>
      <c r="AI1798">
        <v>1</v>
      </c>
      <c r="AJ1798">
        <v>1</v>
      </c>
      <c r="AK1798">
        <v>1</v>
      </c>
      <c r="AL1798">
        <v>1</v>
      </c>
      <c r="AN1798">
        <v>0</v>
      </c>
      <c r="AO1798">
        <v>1</v>
      </c>
      <c r="AP1798">
        <v>0</v>
      </c>
      <c r="AQ1798">
        <v>0</v>
      </c>
      <c r="AR1798">
        <v>0</v>
      </c>
      <c r="AS1798" t="s">
        <v>3</v>
      </c>
      <c r="AT1798">
        <v>0.69</v>
      </c>
      <c r="AU1798" t="s">
        <v>3</v>
      </c>
      <c r="AV1798">
        <v>0</v>
      </c>
      <c r="AW1798">
        <v>2</v>
      </c>
      <c r="AX1798">
        <v>33038577</v>
      </c>
      <c r="AY1798">
        <v>1</v>
      </c>
      <c r="AZ1798">
        <v>0</v>
      </c>
      <c r="BA1798">
        <v>1708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CX1798">
        <f>Y1798*Source!I699</f>
        <v>2.8289999999999999E-3</v>
      </c>
      <c r="CY1798">
        <f t="shared" si="267"/>
        <v>5631.96</v>
      </c>
      <c r="CZ1798">
        <f t="shared" si="268"/>
        <v>5631.96</v>
      </c>
      <c r="DA1798">
        <f t="shared" si="269"/>
        <v>1</v>
      </c>
      <c r="DB1798">
        <v>0</v>
      </c>
    </row>
    <row r="1799" spans="1:106" x14ac:dyDescent="0.2">
      <c r="A1799">
        <f>ROW(Source!A699)</f>
        <v>699</v>
      </c>
      <c r="B1799">
        <v>33034105</v>
      </c>
      <c r="C1799">
        <v>33038549</v>
      </c>
      <c r="D1799">
        <v>32519911</v>
      </c>
      <c r="E1799">
        <v>1</v>
      </c>
      <c r="F1799">
        <v>1</v>
      </c>
      <c r="G1799">
        <v>19</v>
      </c>
      <c r="H1799">
        <v>3</v>
      </c>
      <c r="I1799" t="s">
        <v>843</v>
      </c>
      <c r="J1799" t="s">
        <v>844</v>
      </c>
      <c r="K1799" t="s">
        <v>845</v>
      </c>
      <c r="L1799">
        <v>1339</v>
      </c>
      <c r="N1799">
        <v>1007</v>
      </c>
      <c r="O1799" t="s">
        <v>830</v>
      </c>
      <c r="P1799" t="s">
        <v>830</v>
      </c>
      <c r="Q1799">
        <v>1</v>
      </c>
      <c r="W1799">
        <v>0</v>
      </c>
      <c r="X1799">
        <v>-1613524913</v>
      </c>
      <c r="Y1799">
        <v>102</v>
      </c>
      <c r="AA1799">
        <v>3195.93</v>
      </c>
      <c r="AB1799">
        <v>0</v>
      </c>
      <c r="AC1799">
        <v>0</v>
      </c>
      <c r="AD1799">
        <v>0</v>
      </c>
      <c r="AE1799">
        <v>3195.93</v>
      </c>
      <c r="AF1799">
        <v>0</v>
      </c>
      <c r="AG1799">
        <v>0</v>
      </c>
      <c r="AH1799">
        <v>0</v>
      </c>
      <c r="AI1799">
        <v>1</v>
      </c>
      <c r="AJ1799">
        <v>1</v>
      </c>
      <c r="AK1799">
        <v>1</v>
      </c>
      <c r="AL1799">
        <v>1</v>
      </c>
      <c r="AN1799">
        <v>0</v>
      </c>
      <c r="AO1799">
        <v>1</v>
      </c>
      <c r="AP1799">
        <v>0</v>
      </c>
      <c r="AQ1799">
        <v>0</v>
      </c>
      <c r="AR1799">
        <v>0</v>
      </c>
      <c r="AS1799" t="s">
        <v>3</v>
      </c>
      <c r="AT1799">
        <v>102</v>
      </c>
      <c r="AU1799" t="s">
        <v>3</v>
      </c>
      <c r="AV1799">
        <v>0</v>
      </c>
      <c r="AW1799">
        <v>2</v>
      </c>
      <c r="AX1799">
        <v>33038578</v>
      </c>
      <c r="AY1799">
        <v>1</v>
      </c>
      <c r="AZ1799">
        <v>0</v>
      </c>
      <c r="BA1799">
        <v>1709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CX1799">
        <f>Y1799*Source!I699</f>
        <v>0.41820000000000002</v>
      </c>
      <c r="CY1799">
        <f t="shared" si="267"/>
        <v>3195.93</v>
      </c>
      <c r="CZ1799">
        <f t="shared" si="268"/>
        <v>3195.93</v>
      </c>
      <c r="DA1799">
        <f t="shared" si="269"/>
        <v>1</v>
      </c>
      <c r="DB1799">
        <v>0</v>
      </c>
    </row>
    <row r="1800" spans="1:106" x14ac:dyDescent="0.2">
      <c r="A1800">
        <f>ROW(Source!A699)</f>
        <v>699</v>
      </c>
      <c r="B1800">
        <v>33034105</v>
      </c>
      <c r="C1800">
        <v>33038549</v>
      </c>
      <c r="D1800">
        <v>32521663</v>
      </c>
      <c r="E1800">
        <v>1</v>
      </c>
      <c r="F1800">
        <v>1</v>
      </c>
      <c r="G1800">
        <v>19</v>
      </c>
      <c r="H1800">
        <v>3</v>
      </c>
      <c r="I1800" t="s">
        <v>846</v>
      </c>
      <c r="J1800" t="s">
        <v>847</v>
      </c>
      <c r="K1800" t="s">
        <v>848</v>
      </c>
      <c r="L1800">
        <v>1327</v>
      </c>
      <c r="N1800">
        <v>1005</v>
      </c>
      <c r="O1800" t="s">
        <v>823</v>
      </c>
      <c r="P1800" t="s">
        <v>823</v>
      </c>
      <c r="Q1800">
        <v>1</v>
      </c>
      <c r="W1800">
        <v>0</v>
      </c>
      <c r="X1800">
        <v>603730207</v>
      </c>
      <c r="Y1800">
        <v>49.5</v>
      </c>
      <c r="AA1800">
        <v>207.09</v>
      </c>
      <c r="AB1800">
        <v>0</v>
      </c>
      <c r="AC1800">
        <v>0</v>
      </c>
      <c r="AD1800">
        <v>0</v>
      </c>
      <c r="AE1800">
        <v>207.09</v>
      </c>
      <c r="AF1800">
        <v>0</v>
      </c>
      <c r="AG1800">
        <v>0</v>
      </c>
      <c r="AH1800">
        <v>0</v>
      </c>
      <c r="AI1800">
        <v>1</v>
      </c>
      <c r="AJ1800">
        <v>1</v>
      </c>
      <c r="AK1800">
        <v>1</v>
      </c>
      <c r="AL1800">
        <v>1</v>
      </c>
      <c r="AN1800">
        <v>0</v>
      </c>
      <c r="AO1800">
        <v>1</v>
      </c>
      <c r="AP1800">
        <v>0</v>
      </c>
      <c r="AQ1800">
        <v>0</v>
      </c>
      <c r="AR1800">
        <v>0</v>
      </c>
      <c r="AS1800" t="s">
        <v>3</v>
      </c>
      <c r="AT1800">
        <v>49.5</v>
      </c>
      <c r="AU1800" t="s">
        <v>3</v>
      </c>
      <c r="AV1800">
        <v>0</v>
      </c>
      <c r="AW1800">
        <v>2</v>
      </c>
      <c r="AX1800">
        <v>33038579</v>
      </c>
      <c r="AY1800">
        <v>1</v>
      </c>
      <c r="AZ1800">
        <v>0</v>
      </c>
      <c r="BA1800">
        <v>1710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CX1800">
        <f>Y1800*Source!I699</f>
        <v>0.20295000000000002</v>
      </c>
      <c r="CY1800">
        <f t="shared" si="267"/>
        <v>207.09</v>
      </c>
      <c r="CZ1800">
        <f t="shared" si="268"/>
        <v>207.09</v>
      </c>
      <c r="DA1800">
        <f t="shared" si="269"/>
        <v>1</v>
      </c>
      <c r="DB1800">
        <v>0</v>
      </c>
    </row>
    <row r="1801" spans="1:106" x14ac:dyDescent="0.2">
      <c r="A1801">
        <f>ROW(Source!A702)</f>
        <v>702</v>
      </c>
      <c r="B1801">
        <v>33034105</v>
      </c>
      <c r="C1801">
        <v>33038626</v>
      </c>
      <c r="D1801">
        <v>32505425</v>
      </c>
      <c r="E1801">
        <v>19</v>
      </c>
      <c r="F1801">
        <v>1</v>
      </c>
      <c r="G1801">
        <v>19</v>
      </c>
      <c r="H1801">
        <v>1</v>
      </c>
      <c r="I1801" t="s">
        <v>795</v>
      </c>
      <c r="J1801" t="s">
        <v>3</v>
      </c>
      <c r="K1801" t="s">
        <v>796</v>
      </c>
      <c r="L1801">
        <v>1191</v>
      </c>
      <c r="N1801">
        <v>1013</v>
      </c>
      <c r="O1801" t="s">
        <v>797</v>
      </c>
      <c r="P1801" t="s">
        <v>797</v>
      </c>
      <c r="Q1801">
        <v>1</v>
      </c>
      <c r="W1801">
        <v>0</v>
      </c>
      <c r="X1801">
        <v>476480486</v>
      </c>
      <c r="Y1801">
        <v>36.11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1</v>
      </c>
      <c r="AJ1801">
        <v>1</v>
      </c>
      <c r="AK1801">
        <v>1</v>
      </c>
      <c r="AL1801">
        <v>1</v>
      </c>
      <c r="AN1801">
        <v>0</v>
      </c>
      <c r="AO1801">
        <v>1</v>
      </c>
      <c r="AP1801">
        <v>0</v>
      </c>
      <c r="AQ1801">
        <v>0</v>
      </c>
      <c r="AR1801">
        <v>0</v>
      </c>
      <c r="AS1801" t="s">
        <v>3</v>
      </c>
      <c r="AT1801">
        <v>36.11</v>
      </c>
      <c r="AU1801" t="s">
        <v>3</v>
      </c>
      <c r="AV1801">
        <v>1</v>
      </c>
      <c r="AW1801">
        <v>2</v>
      </c>
      <c r="AX1801">
        <v>33038632</v>
      </c>
      <c r="AY1801">
        <v>1</v>
      </c>
      <c r="AZ1801">
        <v>0</v>
      </c>
      <c r="BA1801">
        <v>1711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CX1801">
        <f>Y1801*Source!I702</f>
        <v>229.69570999999999</v>
      </c>
      <c r="CY1801">
        <f>AD1801</f>
        <v>0</v>
      </c>
      <c r="CZ1801">
        <f>AH1801</f>
        <v>0</v>
      </c>
      <c r="DA1801">
        <f>AL1801</f>
        <v>1</v>
      </c>
      <c r="DB1801">
        <v>0</v>
      </c>
    </row>
    <row r="1802" spans="1:106" x14ac:dyDescent="0.2">
      <c r="A1802">
        <f>ROW(Source!A702)</f>
        <v>702</v>
      </c>
      <c r="B1802">
        <v>33034105</v>
      </c>
      <c r="C1802">
        <v>33038626</v>
      </c>
      <c r="D1802">
        <v>32516754</v>
      </c>
      <c r="E1802">
        <v>1</v>
      </c>
      <c r="F1802">
        <v>1</v>
      </c>
      <c r="G1802">
        <v>19</v>
      </c>
      <c r="H1802">
        <v>2</v>
      </c>
      <c r="I1802" t="s">
        <v>798</v>
      </c>
      <c r="J1802" t="s">
        <v>799</v>
      </c>
      <c r="K1802" t="s">
        <v>800</v>
      </c>
      <c r="L1802">
        <v>1368</v>
      </c>
      <c r="N1802">
        <v>1011</v>
      </c>
      <c r="O1802" t="s">
        <v>801</v>
      </c>
      <c r="P1802" t="s">
        <v>801</v>
      </c>
      <c r="Q1802">
        <v>1</v>
      </c>
      <c r="W1802">
        <v>0</v>
      </c>
      <c r="X1802">
        <v>-1683917449</v>
      </c>
      <c r="Y1802">
        <v>21.91</v>
      </c>
      <c r="AA1802">
        <v>0</v>
      </c>
      <c r="AB1802">
        <v>70.98</v>
      </c>
      <c r="AC1802">
        <v>6.52</v>
      </c>
      <c r="AD1802">
        <v>0</v>
      </c>
      <c r="AE1802">
        <v>0</v>
      </c>
      <c r="AF1802">
        <v>70.98</v>
      </c>
      <c r="AG1802">
        <v>6.52</v>
      </c>
      <c r="AH1802">
        <v>0</v>
      </c>
      <c r="AI1802">
        <v>1</v>
      </c>
      <c r="AJ1802">
        <v>1</v>
      </c>
      <c r="AK1802">
        <v>1</v>
      </c>
      <c r="AL1802">
        <v>1</v>
      </c>
      <c r="AN1802">
        <v>0</v>
      </c>
      <c r="AO1802">
        <v>1</v>
      </c>
      <c r="AP1802">
        <v>0</v>
      </c>
      <c r="AQ1802">
        <v>0</v>
      </c>
      <c r="AR1802">
        <v>0</v>
      </c>
      <c r="AS1802" t="s">
        <v>3</v>
      </c>
      <c r="AT1802">
        <v>21.91</v>
      </c>
      <c r="AU1802" t="s">
        <v>3</v>
      </c>
      <c r="AV1802">
        <v>0</v>
      </c>
      <c r="AW1802">
        <v>2</v>
      </c>
      <c r="AX1802">
        <v>33038633</v>
      </c>
      <c r="AY1802">
        <v>1</v>
      </c>
      <c r="AZ1802">
        <v>0</v>
      </c>
      <c r="BA1802">
        <v>1712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CX1802">
        <f>Y1802*Source!I702</f>
        <v>139.36950999999999</v>
      </c>
      <c r="CY1802">
        <f>AB1802</f>
        <v>70.98</v>
      </c>
      <c r="CZ1802">
        <f>AF1802</f>
        <v>70.98</v>
      </c>
      <c r="DA1802">
        <f>AJ1802</f>
        <v>1</v>
      </c>
      <c r="DB1802">
        <v>0</v>
      </c>
    </row>
    <row r="1803" spans="1:106" x14ac:dyDescent="0.2">
      <c r="A1803">
        <f>ROW(Source!A702)</f>
        <v>702</v>
      </c>
      <c r="B1803">
        <v>33034105</v>
      </c>
      <c r="C1803">
        <v>33038626</v>
      </c>
      <c r="D1803">
        <v>32518977</v>
      </c>
      <c r="E1803">
        <v>1</v>
      </c>
      <c r="F1803">
        <v>1</v>
      </c>
      <c r="G1803">
        <v>19</v>
      </c>
      <c r="H1803">
        <v>3</v>
      </c>
      <c r="I1803" t="s">
        <v>802</v>
      </c>
      <c r="J1803" t="s">
        <v>803</v>
      </c>
      <c r="K1803" t="s">
        <v>804</v>
      </c>
      <c r="L1803">
        <v>1348</v>
      </c>
      <c r="N1803">
        <v>1009</v>
      </c>
      <c r="O1803" t="s">
        <v>19</v>
      </c>
      <c r="P1803" t="s">
        <v>19</v>
      </c>
      <c r="Q1803">
        <v>1000</v>
      </c>
      <c r="W1803">
        <v>0</v>
      </c>
      <c r="X1803">
        <v>-1592467254</v>
      </c>
      <c r="Y1803">
        <v>0.03</v>
      </c>
      <c r="AA1803">
        <v>117442.26</v>
      </c>
      <c r="AB1803">
        <v>0</v>
      </c>
      <c r="AC1803">
        <v>0</v>
      </c>
      <c r="AD1803">
        <v>0</v>
      </c>
      <c r="AE1803">
        <v>117442.26</v>
      </c>
      <c r="AF1803">
        <v>0</v>
      </c>
      <c r="AG1803">
        <v>0</v>
      </c>
      <c r="AH1803">
        <v>0</v>
      </c>
      <c r="AI1803">
        <v>1</v>
      </c>
      <c r="AJ1803">
        <v>1</v>
      </c>
      <c r="AK1803">
        <v>1</v>
      </c>
      <c r="AL1803">
        <v>1</v>
      </c>
      <c r="AN1803">
        <v>0</v>
      </c>
      <c r="AO1803">
        <v>1</v>
      </c>
      <c r="AP1803">
        <v>0</v>
      </c>
      <c r="AQ1803">
        <v>0</v>
      </c>
      <c r="AR1803">
        <v>0</v>
      </c>
      <c r="AS1803" t="s">
        <v>3</v>
      </c>
      <c r="AT1803">
        <v>0.03</v>
      </c>
      <c r="AU1803" t="s">
        <v>3</v>
      </c>
      <c r="AV1803">
        <v>0</v>
      </c>
      <c r="AW1803">
        <v>2</v>
      </c>
      <c r="AX1803">
        <v>33038634</v>
      </c>
      <c r="AY1803">
        <v>1</v>
      </c>
      <c r="AZ1803">
        <v>0</v>
      </c>
      <c r="BA1803">
        <v>1713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CX1803">
        <f>Y1803*Source!I702</f>
        <v>0.19083</v>
      </c>
      <c r="CY1803">
        <f>AA1803</f>
        <v>117442.26</v>
      </c>
      <c r="CZ1803">
        <f>AE1803</f>
        <v>117442.26</v>
      </c>
      <c r="DA1803">
        <f>AI1803</f>
        <v>1</v>
      </c>
      <c r="DB1803">
        <v>0</v>
      </c>
    </row>
    <row r="1804" spans="1:106" x14ac:dyDescent="0.2">
      <c r="A1804">
        <f>ROW(Source!A702)</f>
        <v>702</v>
      </c>
      <c r="B1804">
        <v>33034105</v>
      </c>
      <c r="C1804">
        <v>33038626</v>
      </c>
      <c r="D1804">
        <v>32520163</v>
      </c>
      <c r="E1804">
        <v>1</v>
      </c>
      <c r="F1804">
        <v>1</v>
      </c>
      <c r="G1804">
        <v>19</v>
      </c>
      <c r="H1804">
        <v>3</v>
      </c>
      <c r="I1804" t="s">
        <v>25</v>
      </c>
      <c r="J1804" t="s">
        <v>27</v>
      </c>
      <c r="K1804" t="s">
        <v>26</v>
      </c>
      <c r="L1804">
        <v>1348</v>
      </c>
      <c r="N1804">
        <v>1009</v>
      </c>
      <c r="O1804" t="s">
        <v>19</v>
      </c>
      <c r="P1804" t="s">
        <v>19</v>
      </c>
      <c r="Q1804">
        <v>1000</v>
      </c>
      <c r="W1804">
        <v>0</v>
      </c>
      <c r="X1804">
        <v>-1467733540</v>
      </c>
      <c r="Y1804">
        <v>1</v>
      </c>
      <c r="AA1804">
        <v>53410.15</v>
      </c>
      <c r="AB1804">
        <v>0</v>
      </c>
      <c r="AC1804">
        <v>0</v>
      </c>
      <c r="AD1804">
        <v>0</v>
      </c>
      <c r="AE1804">
        <v>53410.15</v>
      </c>
      <c r="AF1804">
        <v>0</v>
      </c>
      <c r="AG1804">
        <v>0</v>
      </c>
      <c r="AH1804">
        <v>0</v>
      </c>
      <c r="AI1804">
        <v>1</v>
      </c>
      <c r="AJ1804">
        <v>1</v>
      </c>
      <c r="AK1804">
        <v>1</v>
      </c>
      <c r="AL1804">
        <v>1</v>
      </c>
      <c r="AN1804">
        <v>0</v>
      </c>
      <c r="AO1804">
        <v>1</v>
      </c>
      <c r="AP1804">
        <v>0</v>
      </c>
      <c r="AQ1804">
        <v>0</v>
      </c>
      <c r="AR1804">
        <v>0</v>
      </c>
      <c r="AS1804" t="s">
        <v>3</v>
      </c>
      <c r="AT1804">
        <v>1</v>
      </c>
      <c r="AU1804" t="s">
        <v>3</v>
      </c>
      <c r="AV1804">
        <v>0</v>
      </c>
      <c r="AW1804">
        <v>2</v>
      </c>
      <c r="AX1804">
        <v>33038635</v>
      </c>
      <c r="AY1804">
        <v>1</v>
      </c>
      <c r="AZ1804">
        <v>0</v>
      </c>
      <c r="BA1804">
        <v>1714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CX1804">
        <f>Y1804*Source!I702</f>
        <v>6.3609999999999998</v>
      </c>
      <c r="CY1804">
        <f>AA1804</f>
        <v>53410.15</v>
      </c>
      <c r="CZ1804">
        <f>AE1804</f>
        <v>53410.15</v>
      </c>
      <c r="DA1804">
        <f>AI1804</f>
        <v>1</v>
      </c>
      <c r="DB1804">
        <v>0</v>
      </c>
    </row>
    <row r="1805" spans="1:106" x14ac:dyDescent="0.2">
      <c r="A1805">
        <f>ROW(Source!A702)</f>
        <v>702</v>
      </c>
      <c r="B1805">
        <v>33034105</v>
      </c>
      <c r="C1805">
        <v>33038626</v>
      </c>
      <c r="D1805">
        <v>32520163</v>
      </c>
      <c r="E1805">
        <v>1</v>
      </c>
      <c r="F1805">
        <v>1</v>
      </c>
      <c r="G1805">
        <v>19</v>
      </c>
      <c r="H1805">
        <v>3</v>
      </c>
      <c r="I1805" t="s">
        <v>25</v>
      </c>
      <c r="J1805" t="s">
        <v>27</v>
      </c>
      <c r="K1805" t="s">
        <v>26</v>
      </c>
      <c r="L1805">
        <v>1348</v>
      </c>
      <c r="N1805">
        <v>1009</v>
      </c>
      <c r="O1805" t="s">
        <v>19</v>
      </c>
      <c r="P1805" t="s">
        <v>19</v>
      </c>
      <c r="Q1805">
        <v>1000</v>
      </c>
      <c r="W1805">
        <v>0</v>
      </c>
      <c r="X1805">
        <v>-1467733540</v>
      </c>
      <c r="Y1805">
        <v>-1</v>
      </c>
      <c r="AA1805">
        <v>53410.15</v>
      </c>
      <c r="AB1805">
        <v>0</v>
      </c>
      <c r="AC1805">
        <v>0</v>
      </c>
      <c r="AD1805">
        <v>0</v>
      </c>
      <c r="AE1805">
        <v>53410.15</v>
      </c>
      <c r="AF1805">
        <v>0</v>
      </c>
      <c r="AG1805">
        <v>0</v>
      </c>
      <c r="AH1805">
        <v>0</v>
      </c>
      <c r="AI1805">
        <v>1</v>
      </c>
      <c r="AJ1805">
        <v>1</v>
      </c>
      <c r="AK1805">
        <v>1</v>
      </c>
      <c r="AL1805">
        <v>1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 t="s">
        <v>3</v>
      </c>
      <c r="AT1805">
        <v>-1</v>
      </c>
      <c r="AU1805" t="s">
        <v>3</v>
      </c>
      <c r="AV1805">
        <v>0</v>
      </c>
      <c r="AW1805">
        <v>1</v>
      </c>
      <c r="AX1805">
        <v>-1</v>
      </c>
      <c r="AY1805">
        <v>0</v>
      </c>
      <c r="AZ1805">
        <v>0</v>
      </c>
      <c r="BA1805" t="s">
        <v>3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CX1805">
        <f>Y1805*Source!I702</f>
        <v>-6.3609999999999998</v>
      </c>
      <c r="CY1805">
        <f>AA1805</f>
        <v>53410.15</v>
      </c>
      <c r="CZ1805">
        <f>AE1805</f>
        <v>53410.15</v>
      </c>
      <c r="DA1805">
        <f>AI1805</f>
        <v>1</v>
      </c>
      <c r="DB1805">
        <v>0</v>
      </c>
    </row>
    <row r="1806" spans="1:106" x14ac:dyDescent="0.2">
      <c r="A1806">
        <f>ROW(Source!A704)</f>
        <v>704</v>
      </c>
      <c r="B1806">
        <v>33034105</v>
      </c>
      <c r="C1806">
        <v>33038637</v>
      </c>
      <c r="D1806">
        <v>32505425</v>
      </c>
      <c r="E1806">
        <v>19</v>
      </c>
      <c r="F1806">
        <v>1</v>
      </c>
      <c r="G1806">
        <v>19</v>
      </c>
      <c r="H1806">
        <v>1</v>
      </c>
      <c r="I1806" t="s">
        <v>795</v>
      </c>
      <c r="J1806" t="s">
        <v>3</v>
      </c>
      <c r="K1806" t="s">
        <v>796</v>
      </c>
      <c r="L1806">
        <v>1191</v>
      </c>
      <c r="N1806">
        <v>1013</v>
      </c>
      <c r="O1806" t="s">
        <v>797</v>
      </c>
      <c r="P1806" t="s">
        <v>797</v>
      </c>
      <c r="Q1806">
        <v>1</v>
      </c>
      <c r="W1806">
        <v>0</v>
      </c>
      <c r="X1806">
        <v>476480486</v>
      </c>
      <c r="Y1806">
        <v>453.1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1</v>
      </c>
      <c r="AJ1806">
        <v>1</v>
      </c>
      <c r="AK1806">
        <v>1</v>
      </c>
      <c r="AL1806">
        <v>1</v>
      </c>
      <c r="AN1806">
        <v>0</v>
      </c>
      <c r="AO1806">
        <v>1</v>
      </c>
      <c r="AP1806">
        <v>0</v>
      </c>
      <c r="AQ1806">
        <v>0</v>
      </c>
      <c r="AR1806">
        <v>0</v>
      </c>
      <c r="AS1806" t="s">
        <v>3</v>
      </c>
      <c r="AT1806">
        <v>453.1</v>
      </c>
      <c r="AU1806" t="s">
        <v>3</v>
      </c>
      <c r="AV1806">
        <v>1</v>
      </c>
      <c r="AW1806">
        <v>2</v>
      </c>
      <c r="AX1806">
        <v>33038653</v>
      </c>
      <c r="AY1806">
        <v>1</v>
      </c>
      <c r="AZ1806">
        <v>0</v>
      </c>
      <c r="BA1806">
        <v>1715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CX1806">
        <f>Y1806*Source!I704</f>
        <v>392.38460000000003</v>
      </c>
      <c r="CY1806">
        <f>AD1806</f>
        <v>0</v>
      </c>
      <c r="CZ1806">
        <f>AH1806</f>
        <v>0</v>
      </c>
      <c r="DA1806">
        <f>AL1806</f>
        <v>1</v>
      </c>
      <c r="DB1806">
        <v>0</v>
      </c>
    </row>
    <row r="1807" spans="1:106" x14ac:dyDescent="0.2">
      <c r="A1807">
        <f>ROW(Source!A704)</f>
        <v>704</v>
      </c>
      <c r="B1807">
        <v>33034105</v>
      </c>
      <c r="C1807">
        <v>33038637</v>
      </c>
      <c r="D1807">
        <v>32517073</v>
      </c>
      <c r="E1807">
        <v>1</v>
      </c>
      <c r="F1807">
        <v>1</v>
      </c>
      <c r="G1807">
        <v>19</v>
      </c>
      <c r="H1807">
        <v>2</v>
      </c>
      <c r="I1807" t="s">
        <v>805</v>
      </c>
      <c r="J1807" t="s">
        <v>806</v>
      </c>
      <c r="K1807" t="s">
        <v>807</v>
      </c>
      <c r="L1807">
        <v>1368</v>
      </c>
      <c r="N1807">
        <v>1011</v>
      </c>
      <c r="O1807" t="s">
        <v>801</v>
      </c>
      <c r="P1807" t="s">
        <v>801</v>
      </c>
      <c r="Q1807">
        <v>1</v>
      </c>
      <c r="W1807">
        <v>0</v>
      </c>
      <c r="X1807">
        <v>-865246060</v>
      </c>
      <c r="Y1807">
        <v>1.38</v>
      </c>
      <c r="AA1807">
        <v>0</v>
      </c>
      <c r="AB1807">
        <v>3.37</v>
      </c>
      <c r="AC1807">
        <v>0.85</v>
      </c>
      <c r="AD1807">
        <v>0</v>
      </c>
      <c r="AE1807">
        <v>0</v>
      </c>
      <c r="AF1807">
        <v>3.37</v>
      </c>
      <c r="AG1807">
        <v>0.85</v>
      </c>
      <c r="AH1807">
        <v>0</v>
      </c>
      <c r="AI1807">
        <v>1</v>
      </c>
      <c r="AJ1807">
        <v>1</v>
      </c>
      <c r="AK1807">
        <v>1</v>
      </c>
      <c r="AL1807">
        <v>1</v>
      </c>
      <c r="AN1807">
        <v>0</v>
      </c>
      <c r="AO1807">
        <v>1</v>
      </c>
      <c r="AP1807">
        <v>0</v>
      </c>
      <c r="AQ1807">
        <v>0</v>
      </c>
      <c r="AR1807">
        <v>0</v>
      </c>
      <c r="AS1807" t="s">
        <v>3</v>
      </c>
      <c r="AT1807">
        <v>1.38</v>
      </c>
      <c r="AU1807" t="s">
        <v>3</v>
      </c>
      <c r="AV1807">
        <v>0</v>
      </c>
      <c r="AW1807">
        <v>2</v>
      </c>
      <c r="AX1807">
        <v>33038654</v>
      </c>
      <c r="AY1807">
        <v>1</v>
      </c>
      <c r="AZ1807">
        <v>0</v>
      </c>
      <c r="BA1807">
        <v>1716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CX1807">
        <f>Y1807*Source!I704</f>
        <v>1.1950799999999999</v>
      </c>
      <c r="CY1807">
        <f>AB1807</f>
        <v>3.37</v>
      </c>
      <c r="CZ1807">
        <f>AF1807</f>
        <v>3.37</v>
      </c>
      <c r="DA1807">
        <f>AJ1807</f>
        <v>1</v>
      </c>
      <c r="DB1807">
        <v>0</v>
      </c>
    </row>
    <row r="1808" spans="1:106" x14ac:dyDescent="0.2">
      <c r="A1808">
        <f>ROW(Source!A704)</f>
        <v>704</v>
      </c>
      <c r="B1808">
        <v>33034105</v>
      </c>
      <c r="C1808">
        <v>33038637</v>
      </c>
      <c r="D1808">
        <v>32516433</v>
      </c>
      <c r="E1808">
        <v>1</v>
      </c>
      <c r="F1808">
        <v>1</v>
      </c>
      <c r="G1808">
        <v>19</v>
      </c>
      <c r="H1808">
        <v>2</v>
      </c>
      <c r="I1808" t="s">
        <v>808</v>
      </c>
      <c r="J1808" t="s">
        <v>809</v>
      </c>
      <c r="K1808" t="s">
        <v>810</v>
      </c>
      <c r="L1808">
        <v>1368</v>
      </c>
      <c r="N1808">
        <v>1011</v>
      </c>
      <c r="O1808" t="s">
        <v>801</v>
      </c>
      <c r="P1808" t="s">
        <v>801</v>
      </c>
      <c r="Q1808">
        <v>1</v>
      </c>
      <c r="W1808">
        <v>0</v>
      </c>
      <c r="X1808">
        <v>1483315828</v>
      </c>
      <c r="Y1808">
        <v>0.31</v>
      </c>
      <c r="AA1808">
        <v>0</v>
      </c>
      <c r="AB1808">
        <v>566.44000000000005</v>
      </c>
      <c r="AC1808">
        <v>281.27999999999997</v>
      </c>
      <c r="AD1808">
        <v>0</v>
      </c>
      <c r="AE1808">
        <v>0</v>
      </c>
      <c r="AF1808">
        <v>566.44000000000005</v>
      </c>
      <c r="AG1808">
        <v>281.27999999999997</v>
      </c>
      <c r="AH1808">
        <v>0</v>
      </c>
      <c r="AI1808">
        <v>1</v>
      </c>
      <c r="AJ1808">
        <v>1</v>
      </c>
      <c r="AK1808">
        <v>1</v>
      </c>
      <c r="AL1808">
        <v>1</v>
      </c>
      <c r="AN1808">
        <v>0</v>
      </c>
      <c r="AO1808">
        <v>1</v>
      </c>
      <c r="AP1808">
        <v>0</v>
      </c>
      <c r="AQ1808">
        <v>0</v>
      </c>
      <c r="AR1808">
        <v>0</v>
      </c>
      <c r="AS1808" t="s">
        <v>3</v>
      </c>
      <c r="AT1808">
        <v>0.31</v>
      </c>
      <c r="AU1808" t="s">
        <v>3</v>
      </c>
      <c r="AV1808">
        <v>0</v>
      </c>
      <c r="AW1808">
        <v>2</v>
      </c>
      <c r="AX1808">
        <v>33038655</v>
      </c>
      <c r="AY1808">
        <v>1</v>
      </c>
      <c r="AZ1808">
        <v>0</v>
      </c>
      <c r="BA1808">
        <v>1717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CX1808">
        <f>Y1808*Source!I704</f>
        <v>0.26845999999999998</v>
      </c>
      <c r="CY1808">
        <f>AB1808</f>
        <v>566.44000000000005</v>
      </c>
      <c r="CZ1808">
        <f>AF1808</f>
        <v>566.44000000000005</v>
      </c>
      <c r="DA1808">
        <f>AJ1808</f>
        <v>1</v>
      </c>
      <c r="DB1808">
        <v>0</v>
      </c>
    </row>
    <row r="1809" spans="1:106" x14ac:dyDescent="0.2">
      <c r="A1809">
        <f>ROW(Source!A704)</f>
        <v>704</v>
      </c>
      <c r="B1809">
        <v>33034105</v>
      </c>
      <c r="C1809">
        <v>33038637</v>
      </c>
      <c r="D1809">
        <v>32516599</v>
      </c>
      <c r="E1809">
        <v>1</v>
      </c>
      <c r="F1809">
        <v>1</v>
      </c>
      <c r="G1809">
        <v>19</v>
      </c>
      <c r="H1809">
        <v>2</v>
      </c>
      <c r="I1809" t="s">
        <v>811</v>
      </c>
      <c r="J1809" t="s">
        <v>812</v>
      </c>
      <c r="K1809" t="s">
        <v>813</v>
      </c>
      <c r="L1809">
        <v>1368</v>
      </c>
      <c r="N1809">
        <v>1011</v>
      </c>
      <c r="O1809" t="s">
        <v>801</v>
      </c>
      <c r="P1809" t="s">
        <v>801</v>
      </c>
      <c r="Q1809">
        <v>1</v>
      </c>
      <c r="W1809">
        <v>0</v>
      </c>
      <c r="X1809">
        <v>47389749</v>
      </c>
      <c r="Y1809">
        <v>26.25</v>
      </c>
      <c r="AA1809">
        <v>0</v>
      </c>
      <c r="AB1809">
        <v>9.7100000000000009</v>
      </c>
      <c r="AC1809">
        <v>2.25</v>
      </c>
      <c r="AD1809">
        <v>0</v>
      </c>
      <c r="AE1809">
        <v>0</v>
      </c>
      <c r="AF1809">
        <v>9.7100000000000009</v>
      </c>
      <c r="AG1809">
        <v>2.25</v>
      </c>
      <c r="AH1809">
        <v>0</v>
      </c>
      <c r="AI1809">
        <v>1</v>
      </c>
      <c r="AJ1809">
        <v>1</v>
      </c>
      <c r="AK1809">
        <v>1</v>
      </c>
      <c r="AL1809">
        <v>1</v>
      </c>
      <c r="AN1809">
        <v>0</v>
      </c>
      <c r="AO1809">
        <v>1</v>
      </c>
      <c r="AP1809">
        <v>0</v>
      </c>
      <c r="AQ1809">
        <v>0</v>
      </c>
      <c r="AR1809">
        <v>0</v>
      </c>
      <c r="AS1809" t="s">
        <v>3</v>
      </c>
      <c r="AT1809">
        <v>26.25</v>
      </c>
      <c r="AU1809" t="s">
        <v>3</v>
      </c>
      <c r="AV1809">
        <v>0</v>
      </c>
      <c r="AW1809">
        <v>2</v>
      </c>
      <c r="AX1809">
        <v>33038656</v>
      </c>
      <c r="AY1809">
        <v>1</v>
      </c>
      <c r="AZ1809">
        <v>0</v>
      </c>
      <c r="BA1809">
        <v>1718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CX1809">
        <f>Y1809*Source!I704</f>
        <v>22.732499999999998</v>
      </c>
      <c r="CY1809">
        <f>AB1809</f>
        <v>9.7100000000000009</v>
      </c>
      <c r="CZ1809">
        <f>AF1809</f>
        <v>9.7100000000000009</v>
      </c>
      <c r="DA1809">
        <f>AJ1809</f>
        <v>1</v>
      </c>
      <c r="DB1809">
        <v>0</v>
      </c>
    </row>
    <row r="1810" spans="1:106" x14ac:dyDescent="0.2">
      <c r="A1810">
        <f>ROW(Source!A704)</f>
        <v>704</v>
      </c>
      <c r="B1810">
        <v>33034105</v>
      </c>
      <c r="C1810">
        <v>33038637</v>
      </c>
      <c r="D1810">
        <v>32517836</v>
      </c>
      <c r="E1810">
        <v>1</v>
      </c>
      <c r="F1810">
        <v>1</v>
      </c>
      <c r="G1810">
        <v>19</v>
      </c>
      <c r="H1810">
        <v>3</v>
      </c>
      <c r="I1810" t="s">
        <v>814</v>
      </c>
      <c r="J1810" t="s">
        <v>815</v>
      </c>
      <c r="K1810" t="s">
        <v>816</v>
      </c>
      <c r="L1810">
        <v>1348</v>
      </c>
      <c r="N1810">
        <v>1009</v>
      </c>
      <c r="O1810" t="s">
        <v>19</v>
      </c>
      <c r="P1810" t="s">
        <v>19</v>
      </c>
      <c r="Q1810">
        <v>1000</v>
      </c>
      <c r="W1810">
        <v>0</v>
      </c>
      <c r="X1810">
        <v>1571432467</v>
      </c>
      <c r="Y1810">
        <v>0.04</v>
      </c>
      <c r="AA1810">
        <v>31493.279999999999</v>
      </c>
      <c r="AB1810">
        <v>0</v>
      </c>
      <c r="AC1810">
        <v>0</v>
      </c>
      <c r="AD1810">
        <v>0</v>
      </c>
      <c r="AE1810">
        <v>31493.279999999999</v>
      </c>
      <c r="AF1810">
        <v>0</v>
      </c>
      <c r="AG1810">
        <v>0</v>
      </c>
      <c r="AH1810">
        <v>0</v>
      </c>
      <c r="AI1810">
        <v>1</v>
      </c>
      <c r="AJ1810">
        <v>1</v>
      </c>
      <c r="AK1810">
        <v>1</v>
      </c>
      <c r="AL1810">
        <v>1</v>
      </c>
      <c r="AN1810">
        <v>0</v>
      </c>
      <c r="AO1810">
        <v>1</v>
      </c>
      <c r="AP1810">
        <v>0</v>
      </c>
      <c r="AQ1810">
        <v>0</v>
      </c>
      <c r="AR1810">
        <v>0</v>
      </c>
      <c r="AS1810" t="s">
        <v>3</v>
      </c>
      <c r="AT1810">
        <v>0.04</v>
      </c>
      <c r="AU1810" t="s">
        <v>3</v>
      </c>
      <c r="AV1810">
        <v>0</v>
      </c>
      <c r="AW1810">
        <v>2</v>
      </c>
      <c r="AX1810">
        <v>33038657</v>
      </c>
      <c r="AY1810">
        <v>1</v>
      </c>
      <c r="AZ1810">
        <v>0</v>
      </c>
      <c r="BA1810">
        <v>1719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CX1810">
        <f>Y1810*Source!I704</f>
        <v>3.4639999999999997E-2</v>
      </c>
      <c r="CY1810">
        <f t="shared" ref="CY1810:CY1820" si="270">AA1810</f>
        <v>31493.279999999999</v>
      </c>
      <c r="CZ1810">
        <f t="shared" ref="CZ1810:CZ1820" si="271">AE1810</f>
        <v>31493.279999999999</v>
      </c>
      <c r="DA1810">
        <f t="shared" ref="DA1810:DA1820" si="272">AI1810</f>
        <v>1</v>
      </c>
      <c r="DB1810">
        <v>0</v>
      </c>
    </row>
    <row r="1811" spans="1:106" x14ac:dyDescent="0.2">
      <c r="A1811">
        <f>ROW(Source!A704)</f>
        <v>704</v>
      </c>
      <c r="B1811">
        <v>33034105</v>
      </c>
      <c r="C1811">
        <v>33038637</v>
      </c>
      <c r="D1811">
        <v>32518156</v>
      </c>
      <c r="E1811">
        <v>1</v>
      </c>
      <c r="F1811">
        <v>1</v>
      </c>
      <c r="G1811">
        <v>19</v>
      </c>
      <c r="H1811">
        <v>3</v>
      </c>
      <c r="I1811" t="s">
        <v>817</v>
      </c>
      <c r="J1811" t="s">
        <v>818</v>
      </c>
      <c r="K1811" t="s">
        <v>819</v>
      </c>
      <c r="L1811">
        <v>1348</v>
      </c>
      <c r="N1811">
        <v>1009</v>
      </c>
      <c r="O1811" t="s">
        <v>19</v>
      </c>
      <c r="P1811" t="s">
        <v>19</v>
      </c>
      <c r="Q1811">
        <v>1000</v>
      </c>
      <c r="W1811">
        <v>0</v>
      </c>
      <c r="X1811">
        <v>1574046373</v>
      </c>
      <c r="Y1811">
        <v>3.6999999999999998E-2</v>
      </c>
      <c r="AA1811">
        <v>45454.3</v>
      </c>
      <c r="AB1811">
        <v>0</v>
      </c>
      <c r="AC1811">
        <v>0</v>
      </c>
      <c r="AD1811">
        <v>0</v>
      </c>
      <c r="AE1811">
        <v>45454.3</v>
      </c>
      <c r="AF1811">
        <v>0</v>
      </c>
      <c r="AG1811">
        <v>0</v>
      </c>
      <c r="AH1811">
        <v>0</v>
      </c>
      <c r="AI1811">
        <v>1</v>
      </c>
      <c r="AJ1811">
        <v>1</v>
      </c>
      <c r="AK1811">
        <v>1</v>
      </c>
      <c r="AL1811">
        <v>1</v>
      </c>
      <c r="AN1811">
        <v>0</v>
      </c>
      <c r="AO1811">
        <v>1</v>
      </c>
      <c r="AP1811">
        <v>0</v>
      </c>
      <c r="AQ1811">
        <v>0</v>
      </c>
      <c r="AR1811">
        <v>0</v>
      </c>
      <c r="AS1811" t="s">
        <v>3</v>
      </c>
      <c r="AT1811">
        <v>3.6999999999999998E-2</v>
      </c>
      <c r="AU1811" t="s">
        <v>3</v>
      </c>
      <c r="AV1811">
        <v>0</v>
      </c>
      <c r="AW1811">
        <v>2</v>
      </c>
      <c r="AX1811">
        <v>33038658</v>
      </c>
      <c r="AY1811">
        <v>1</v>
      </c>
      <c r="AZ1811">
        <v>0</v>
      </c>
      <c r="BA1811">
        <v>1720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CX1811">
        <f>Y1811*Source!I704</f>
        <v>3.2042000000000001E-2</v>
      </c>
      <c r="CY1811">
        <f t="shared" si="270"/>
        <v>45454.3</v>
      </c>
      <c r="CZ1811">
        <f t="shared" si="271"/>
        <v>45454.3</v>
      </c>
      <c r="DA1811">
        <f t="shared" si="272"/>
        <v>1</v>
      </c>
      <c r="DB1811">
        <v>0</v>
      </c>
    </row>
    <row r="1812" spans="1:106" x14ac:dyDescent="0.2">
      <c r="A1812">
        <f>ROW(Source!A704)</f>
        <v>704</v>
      </c>
      <c r="B1812">
        <v>33034105</v>
      </c>
      <c r="C1812">
        <v>33038637</v>
      </c>
      <c r="D1812">
        <v>32518894</v>
      </c>
      <c r="E1812">
        <v>1</v>
      </c>
      <c r="F1812">
        <v>1</v>
      </c>
      <c r="G1812">
        <v>19</v>
      </c>
      <c r="H1812">
        <v>3</v>
      </c>
      <c r="I1812" t="s">
        <v>820</v>
      </c>
      <c r="J1812" t="s">
        <v>821</v>
      </c>
      <c r="K1812" t="s">
        <v>822</v>
      </c>
      <c r="L1812">
        <v>1327</v>
      </c>
      <c r="N1812">
        <v>1005</v>
      </c>
      <c r="O1812" t="s">
        <v>823</v>
      </c>
      <c r="P1812" t="s">
        <v>823</v>
      </c>
      <c r="Q1812">
        <v>1</v>
      </c>
      <c r="W1812">
        <v>0</v>
      </c>
      <c r="X1812">
        <v>-1132375348</v>
      </c>
      <c r="Y1812">
        <v>5.6</v>
      </c>
      <c r="AA1812">
        <v>63.78</v>
      </c>
      <c r="AB1812">
        <v>0</v>
      </c>
      <c r="AC1812">
        <v>0</v>
      </c>
      <c r="AD1812">
        <v>0</v>
      </c>
      <c r="AE1812">
        <v>63.78</v>
      </c>
      <c r="AF1812">
        <v>0</v>
      </c>
      <c r="AG1812">
        <v>0</v>
      </c>
      <c r="AH1812">
        <v>0</v>
      </c>
      <c r="AI1812">
        <v>1</v>
      </c>
      <c r="AJ1812">
        <v>1</v>
      </c>
      <c r="AK1812">
        <v>1</v>
      </c>
      <c r="AL1812">
        <v>1</v>
      </c>
      <c r="AN1812">
        <v>0</v>
      </c>
      <c r="AO1812">
        <v>1</v>
      </c>
      <c r="AP1812">
        <v>0</v>
      </c>
      <c r="AQ1812">
        <v>0</v>
      </c>
      <c r="AR1812">
        <v>0</v>
      </c>
      <c r="AS1812" t="s">
        <v>3</v>
      </c>
      <c r="AT1812">
        <v>5.6</v>
      </c>
      <c r="AU1812" t="s">
        <v>3</v>
      </c>
      <c r="AV1812">
        <v>0</v>
      </c>
      <c r="AW1812">
        <v>2</v>
      </c>
      <c r="AX1812">
        <v>33038660</v>
      </c>
      <c r="AY1812">
        <v>1</v>
      </c>
      <c r="AZ1812">
        <v>0</v>
      </c>
      <c r="BA1812">
        <v>1721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CX1812">
        <f>Y1812*Source!I704</f>
        <v>4.8495999999999997</v>
      </c>
      <c r="CY1812">
        <f t="shared" si="270"/>
        <v>63.78</v>
      </c>
      <c r="CZ1812">
        <f t="shared" si="271"/>
        <v>63.78</v>
      </c>
      <c r="DA1812">
        <f t="shared" si="272"/>
        <v>1</v>
      </c>
      <c r="DB1812">
        <v>0</v>
      </c>
    </row>
    <row r="1813" spans="1:106" x14ac:dyDescent="0.2">
      <c r="A1813">
        <f>ROW(Source!A704)</f>
        <v>704</v>
      </c>
      <c r="B1813">
        <v>33034105</v>
      </c>
      <c r="C1813">
        <v>33038637</v>
      </c>
      <c r="D1813">
        <v>32517311</v>
      </c>
      <c r="E1813">
        <v>1</v>
      </c>
      <c r="F1813">
        <v>1</v>
      </c>
      <c r="G1813">
        <v>19</v>
      </c>
      <c r="H1813">
        <v>3</v>
      </c>
      <c r="I1813" t="s">
        <v>824</v>
      </c>
      <c r="J1813" t="s">
        <v>825</v>
      </c>
      <c r="K1813" t="s">
        <v>826</v>
      </c>
      <c r="L1813">
        <v>1348</v>
      </c>
      <c r="N1813">
        <v>1009</v>
      </c>
      <c r="O1813" t="s">
        <v>19</v>
      </c>
      <c r="P1813" t="s">
        <v>19</v>
      </c>
      <c r="Q1813">
        <v>1000</v>
      </c>
      <c r="W1813">
        <v>0</v>
      </c>
      <c r="X1813">
        <v>1471527661</v>
      </c>
      <c r="Y1813">
        <v>0.05</v>
      </c>
      <c r="AA1813">
        <v>4752.91</v>
      </c>
      <c r="AB1813">
        <v>0</v>
      </c>
      <c r="AC1813">
        <v>0</v>
      </c>
      <c r="AD1813">
        <v>0</v>
      </c>
      <c r="AE1813">
        <v>4752.91</v>
      </c>
      <c r="AF1813">
        <v>0</v>
      </c>
      <c r="AG1813">
        <v>0</v>
      </c>
      <c r="AH1813">
        <v>0</v>
      </c>
      <c r="AI1813">
        <v>1</v>
      </c>
      <c r="AJ1813">
        <v>1</v>
      </c>
      <c r="AK1813">
        <v>1</v>
      </c>
      <c r="AL1813">
        <v>1</v>
      </c>
      <c r="AN1813">
        <v>0</v>
      </c>
      <c r="AO1813">
        <v>1</v>
      </c>
      <c r="AP1813">
        <v>0</v>
      </c>
      <c r="AQ1813">
        <v>0</v>
      </c>
      <c r="AR1813">
        <v>0</v>
      </c>
      <c r="AS1813" t="s">
        <v>3</v>
      </c>
      <c r="AT1813">
        <v>0.05</v>
      </c>
      <c r="AU1813" t="s">
        <v>3</v>
      </c>
      <c r="AV1813">
        <v>0</v>
      </c>
      <c r="AW1813">
        <v>2</v>
      </c>
      <c r="AX1813">
        <v>33038659</v>
      </c>
      <c r="AY1813">
        <v>1</v>
      </c>
      <c r="AZ1813">
        <v>0</v>
      </c>
      <c r="BA1813">
        <v>1722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CX1813">
        <f>Y1813*Source!I704</f>
        <v>4.3300000000000005E-2</v>
      </c>
      <c r="CY1813">
        <f t="shared" si="270"/>
        <v>4752.91</v>
      </c>
      <c r="CZ1813">
        <f t="shared" si="271"/>
        <v>4752.91</v>
      </c>
      <c r="DA1813">
        <f t="shared" si="272"/>
        <v>1</v>
      </c>
      <c r="DB1813">
        <v>0</v>
      </c>
    </row>
    <row r="1814" spans="1:106" x14ac:dyDescent="0.2">
      <c r="A1814">
        <f>ROW(Source!A704)</f>
        <v>704</v>
      </c>
      <c r="B1814">
        <v>33034105</v>
      </c>
      <c r="C1814">
        <v>33038637</v>
      </c>
      <c r="D1814">
        <v>32519061</v>
      </c>
      <c r="E1814">
        <v>1</v>
      </c>
      <c r="F1814">
        <v>1</v>
      </c>
      <c r="G1814">
        <v>19</v>
      </c>
      <c r="H1814">
        <v>3</v>
      </c>
      <c r="I1814" t="s">
        <v>827</v>
      </c>
      <c r="J1814" t="s">
        <v>828</v>
      </c>
      <c r="K1814" t="s">
        <v>829</v>
      </c>
      <c r="L1814">
        <v>1339</v>
      </c>
      <c r="N1814">
        <v>1007</v>
      </c>
      <c r="O1814" t="s">
        <v>830</v>
      </c>
      <c r="P1814" t="s">
        <v>830</v>
      </c>
      <c r="Q1814">
        <v>1</v>
      </c>
      <c r="W1814">
        <v>0</v>
      </c>
      <c r="X1814">
        <v>1653821073</v>
      </c>
      <c r="Y1814">
        <v>1.75</v>
      </c>
      <c r="AA1814">
        <v>29.98</v>
      </c>
      <c r="AB1814">
        <v>0</v>
      </c>
      <c r="AC1814">
        <v>0</v>
      </c>
      <c r="AD1814">
        <v>0</v>
      </c>
      <c r="AE1814">
        <v>29.98</v>
      </c>
      <c r="AF1814">
        <v>0</v>
      </c>
      <c r="AG1814">
        <v>0</v>
      </c>
      <c r="AH1814">
        <v>0</v>
      </c>
      <c r="AI1814">
        <v>1</v>
      </c>
      <c r="AJ1814">
        <v>1</v>
      </c>
      <c r="AK1814">
        <v>1</v>
      </c>
      <c r="AL1814">
        <v>1</v>
      </c>
      <c r="AN1814">
        <v>0</v>
      </c>
      <c r="AO1814">
        <v>1</v>
      </c>
      <c r="AP1814">
        <v>0</v>
      </c>
      <c r="AQ1814">
        <v>0</v>
      </c>
      <c r="AR1814">
        <v>0</v>
      </c>
      <c r="AS1814" t="s">
        <v>3</v>
      </c>
      <c r="AT1814">
        <v>1.75</v>
      </c>
      <c r="AU1814" t="s">
        <v>3</v>
      </c>
      <c r="AV1814">
        <v>0</v>
      </c>
      <c r="AW1814">
        <v>2</v>
      </c>
      <c r="AX1814">
        <v>33038661</v>
      </c>
      <c r="AY1814">
        <v>1</v>
      </c>
      <c r="AZ1814">
        <v>0</v>
      </c>
      <c r="BA1814">
        <v>1723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CX1814">
        <f>Y1814*Source!I704</f>
        <v>1.5155000000000001</v>
      </c>
      <c r="CY1814">
        <f t="shared" si="270"/>
        <v>29.98</v>
      </c>
      <c r="CZ1814">
        <f t="shared" si="271"/>
        <v>29.98</v>
      </c>
      <c r="DA1814">
        <f t="shared" si="272"/>
        <v>1</v>
      </c>
      <c r="DB1814">
        <v>0</v>
      </c>
    </row>
    <row r="1815" spans="1:106" x14ac:dyDescent="0.2">
      <c r="A1815">
        <f>ROW(Source!A704)</f>
        <v>704</v>
      </c>
      <c r="B1815">
        <v>33034105</v>
      </c>
      <c r="C1815">
        <v>33038637</v>
      </c>
      <c r="D1815">
        <v>32517740</v>
      </c>
      <c r="E1815">
        <v>1</v>
      </c>
      <c r="F1815">
        <v>1</v>
      </c>
      <c r="G1815">
        <v>19</v>
      </c>
      <c r="H1815">
        <v>3</v>
      </c>
      <c r="I1815" t="s">
        <v>831</v>
      </c>
      <c r="J1815" t="s">
        <v>832</v>
      </c>
      <c r="K1815" t="s">
        <v>833</v>
      </c>
      <c r="L1815">
        <v>1339</v>
      </c>
      <c r="N1815">
        <v>1007</v>
      </c>
      <c r="O1815" t="s">
        <v>830</v>
      </c>
      <c r="P1815" t="s">
        <v>830</v>
      </c>
      <c r="Q1815">
        <v>1</v>
      </c>
      <c r="W1815">
        <v>0</v>
      </c>
      <c r="X1815">
        <v>-86784973</v>
      </c>
      <c r="Y1815">
        <v>0.08</v>
      </c>
      <c r="AA1815">
        <v>4993.7</v>
      </c>
      <c r="AB1815">
        <v>0</v>
      </c>
      <c r="AC1815">
        <v>0</v>
      </c>
      <c r="AD1815">
        <v>0</v>
      </c>
      <c r="AE1815">
        <v>4993.7</v>
      </c>
      <c r="AF1815">
        <v>0</v>
      </c>
      <c r="AG1815">
        <v>0</v>
      </c>
      <c r="AH1815">
        <v>0</v>
      </c>
      <c r="AI1815">
        <v>1</v>
      </c>
      <c r="AJ1815">
        <v>1</v>
      </c>
      <c r="AK1815">
        <v>1</v>
      </c>
      <c r="AL1815">
        <v>1</v>
      </c>
      <c r="AN1815">
        <v>0</v>
      </c>
      <c r="AO1815">
        <v>1</v>
      </c>
      <c r="AP1815">
        <v>0</v>
      </c>
      <c r="AQ1815">
        <v>0</v>
      </c>
      <c r="AR1815">
        <v>0</v>
      </c>
      <c r="AS1815" t="s">
        <v>3</v>
      </c>
      <c r="AT1815">
        <v>0.08</v>
      </c>
      <c r="AU1815" t="s">
        <v>3</v>
      </c>
      <c r="AV1815">
        <v>0</v>
      </c>
      <c r="AW1815">
        <v>2</v>
      </c>
      <c r="AX1815">
        <v>33038662</v>
      </c>
      <c r="AY1815">
        <v>1</v>
      </c>
      <c r="AZ1815">
        <v>0</v>
      </c>
      <c r="BA1815">
        <v>1724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CX1815">
        <f>Y1815*Source!I704</f>
        <v>6.9279999999999994E-2</v>
      </c>
      <c r="CY1815">
        <f t="shared" si="270"/>
        <v>4993.7</v>
      </c>
      <c r="CZ1815">
        <f t="shared" si="271"/>
        <v>4993.7</v>
      </c>
      <c r="DA1815">
        <f t="shared" si="272"/>
        <v>1</v>
      </c>
      <c r="DB1815">
        <v>0</v>
      </c>
    </row>
    <row r="1816" spans="1:106" x14ac:dyDescent="0.2">
      <c r="A1816">
        <f>ROW(Source!A704)</f>
        <v>704</v>
      </c>
      <c r="B1816">
        <v>33034105</v>
      </c>
      <c r="C1816">
        <v>33038637</v>
      </c>
      <c r="D1816">
        <v>32517729</v>
      </c>
      <c r="E1816">
        <v>1</v>
      </c>
      <c r="F1816">
        <v>1</v>
      </c>
      <c r="G1816">
        <v>19</v>
      </c>
      <c r="H1816">
        <v>3</v>
      </c>
      <c r="I1816" t="s">
        <v>834</v>
      </c>
      <c r="J1816" t="s">
        <v>835</v>
      </c>
      <c r="K1816" t="s">
        <v>836</v>
      </c>
      <c r="L1816">
        <v>1339</v>
      </c>
      <c r="N1816">
        <v>1007</v>
      </c>
      <c r="O1816" t="s">
        <v>830</v>
      </c>
      <c r="P1816" t="s">
        <v>830</v>
      </c>
      <c r="Q1816">
        <v>1</v>
      </c>
      <c r="W1816">
        <v>0</v>
      </c>
      <c r="X1816">
        <v>-36459073</v>
      </c>
      <c r="Y1816">
        <v>0.69</v>
      </c>
      <c r="AA1816">
        <v>3762.19</v>
      </c>
      <c r="AB1816">
        <v>0</v>
      </c>
      <c r="AC1816">
        <v>0</v>
      </c>
      <c r="AD1816">
        <v>0</v>
      </c>
      <c r="AE1816">
        <v>3762.19</v>
      </c>
      <c r="AF1816">
        <v>0</v>
      </c>
      <c r="AG1816">
        <v>0</v>
      </c>
      <c r="AH1816">
        <v>0</v>
      </c>
      <c r="AI1816">
        <v>1</v>
      </c>
      <c r="AJ1816">
        <v>1</v>
      </c>
      <c r="AK1816">
        <v>1</v>
      </c>
      <c r="AL1816">
        <v>1</v>
      </c>
      <c r="AN1816">
        <v>0</v>
      </c>
      <c r="AO1816">
        <v>1</v>
      </c>
      <c r="AP1816">
        <v>0</v>
      </c>
      <c r="AQ1816">
        <v>0</v>
      </c>
      <c r="AR1816">
        <v>0</v>
      </c>
      <c r="AS1816" t="s">
        <v>3</v>
      </c>
      <c r="AT1816">
        <v>0.69</v>
      </c>
      <c r="AU1816" t="s">
        <v>3</v>
      </c>
      <c r="AV1816">
        <v>0</v>
      </c>
      <c r="AW1816">
        <v>2</v>
      </c>
      <c r="AX1816">
        <v>33038663</v>
      </c>
      <c r="AY1816">
        <v>1</v>
      </c>
      <c r="AZ1816">
        <v>0</v>
      </c>
      <c r="BA1816">
        <v>1725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CX1816">
        <f>Y1816*Source!I704</f>
        <v>0.59753999999999996</v>
      </c>
      <c r="CY1816">
        <f t="shared" si="270"/>
        <v>3762.19</v>
      </c>
      <c r="CZ1816">
        <f t="shared" si="271"/>
        <v>3762.19</v>
      </c>
      <c r="DA1816">
        <f t="shared" si="272"/>
        <v>1</v>
      </c>
      <c r="DB1816">
        <v>0</v>
      </c>
    </row>
    <row r="1817" spans="1:106" x14ac:dyDescent="0.2">
      <c r="A1817">
        <f>ROW(Source!A704)</f>
        <v>704</v>
      </c>
      <c r="B1817">
        <v>33034105</v>
      </c>
      <c r="C1817">
        <v>33038637</v>
      </c>
      <c r="D1817">
        <v>32517783</v>
      </c>
      <c r="E1817">
        <v>1</v>
      </c>
      <c r="F1817">
        <v>1</v>
      </c>
      <c r="G1817">
        <v>19</v>
      </c>
      <c r="H1817">
        <v>3</v>
      </c>
      <c r="I1817" t="s">
        <v>837</v>
      </c>
      <c r="J1817" t="s">
        <v>838</v>
      </c>
      <c r="K1817" t="s">
        <v>839</v>
      </c>
      <c r="L1817">
        <v>1339</v>
      </c>
      <c r="N1817">
        <v>1007</v>
      </c>
      <c r="O1817" t="s">
        <v>830</v>
      </c>
      <c r="P1817" t="s">
        <v>830</v>
      </c>
      <c r="Q1817">
        <v>1</v>
      </c>
      <c r="W1817">
        <v>0</v>
      </c>
      <c r="X1817">
        <v>-1282603236</v>
      </c>
      <c r="Y1817">
        <v>0.2</v>
      </c>
      <c r="AA1817">
        <v>5631.96</v>
      </c>
      <c r="AB1817">
        <v>0</v>
      </c>
      <c r="AC1817">
        <v>0</v>
      </c>
      <c r="AD1817">
        <v>0</v>
      </c>
      <c r="AE1817">
        <v>5631.96</v>
      </c>
      <c r="AF1817">
        <v>0</v>
      </c>
      <c r="AG1817">
        <v>0</v>
      </c>
      <c r="AH1817">
        <v>0</v>
      </c>
      <c r="AI1817">
        <v>1</v>
      </c>
      <c r="AJ1817">
        <v>1</v>
      </c>
      <c r="AK1817">
        <v>1</v>
      </c>
      <c r="AL1817">
        <v>1</v>
      </c>
      <c r="AN1817">
        <v>0</v>
      </c>
      <c r="AO1817">
        <v>1</v>
      </c>
      <c r="AP1817">
        <v>0</v>
      </c>
      <c r="AQ1817">
        <v>0</v>
      </c>
      <c r="AR1817">
        <v>0</v>
      </c>
      <c r="AS1817" t="s">
        <v>3</v>
      </c>
      <c r="AT1817">
        <v>0.2</v>
      </c>
      <c r="AU1817" t="s">
        <v>3</v>
      </c>
      <c r="AV1817">
        <v>0</v>
      </c>
      <c r="AW1817">
        <v>2</v>
      </c>
      <c r="AX1817">
        <v>33038664</v>
      </c>
      <c r="AY1817">
        <v>1</v>
      </c>
      <c r="AZ1817">
        <v>0</v>
      </c>
      <c r="BA1817">
        <v>1726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CX1817">
        <f>Y1817*Source!I704</f>
        <v>0.17320000000000002</v>
      </c>
      <c r="CY1817">
        <f t="shared" si="270"/>
        <v>5631.96</v>
      </c>
      <c r="CZ1817">
        <f t="shared" si="271"/>
        <v>5631.96</v>
      </c>
      <c r="DA1817">
        <f t="shared" si="272"/>
        <v>1</v>
      </c>
      <c r="DB1817">
        <v>0</v>
      </c>
    </row>
    <row r="1818" spans="1:106" x14ac:dyDescent="0.2">
      <c r="A1818">
        <f>ROW(Source!A704)</f>
        <v>704</v>
      </c>
      <c r="B1818">
        <v>33034105</v>
      </c>
      <c r="C1818">
        <v>33038637</v>
      </c>
      <c r="D1818">
        <v>32517784</v>
      </c>
      <c r="E1818">
        <v>1</v>
      </c>
      <c r="F1818">
        <v>1</v>
      </c>
      <c r="G1818">
        <v>19</v>
      </c>
      <c r="H1818">
        <v>3</v>
      </c>
      <c r="I1818" t="s">
        <v>840</v>
      </c>
      <c r="J1818" t="s">
        <v>841</v>
      </c>
      <c r="K1818" t="s">
        <v>842</v>
      </c>
      <c r="L1818">
        <v>1339</v>
      </c>
      <c r="N1818">
        <v>1007</v>
      </c>
      <c r="O1818" t="s">
        <v>830</v>
      </c>
      <c r="P1818" t="s">
        <v>830</v>
      </c>
      <c r="Q1818">
        <v>1</v>
      </c>
      <c r="W1818">
        <v>0</v>
      </c>
      <c r="X1818">
        <v>966492149</v>
      </c>
      <c r="Y1818">
        <v>0.69</v>
      </c>
      <c r="AA1818">
        <v>5631.96</v>
      </c>
      <c r="AB1818">
        <v>0</v>
      </c>
      <c r="AC1818">
        <v>0</v>
      </c>
      <c r="AD1818">
        <v>0</v>
      </c>
      <c r="AE1818">
        <v>5631.96</v>
      </c>
      <c r="AF1818">
        <v>0</v>
      </c>
      <c r="AG1818">
        <v>0</v>
      </c>
      <c r="AH1818">
        <v>0</v>
      </c>
      <c r="AI1818">
        <v>1</v>
      </c>
      <c r="AJ1818">
        <v>1</v>
      </c>
      <c r="AK1818">
        <v>1</v>
      </c>
      <c r="AL1818">
        <v>1</v>
      </c>
      <c r="AN1818">
        <v>0</v>
      </c>
      <c r="AO1818">
        <v>1</v>
      </c>
      <c r="AP1818">
        <v>0</v>
      </c>
      <c r="AQ1818">
        <v>0</v>
      </c>
      <c r="AR1818">
        <v>0</v>
      </c>
      <c r="AS1818" t="s">
        <v>3</v>
      </c>
      <c r="AT1818">
        <v>0.69</v>
      </c>
      <c r="AU1818" t="s">
        <v>3</v>
      </c>
      <c r="AV1818">
        <v>0</v>
      </c>
      <c r="AW1818">
        <v>2</v>
      </c>
      <c r="AX1818">
        <v>33038665</v>
      </c>
      <c r="AY1818">
        <v>1</v>
      </c>
      <c r="AZ1818">
        <v>0</v>
      </c>
      <c r="BA1818">
        <v>1727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CX1818">
        <f>Y1818*Source!I704</f>
        <v>0.59753999999999996</v>
      </c>
      <c r="CY1818">
        <f t="shared" si="270"/>
        <v>5631.96</v>
      </c>
      <c r="CZ1818">
        <f t="shared" si="271"/>
        <v>5631.96</v>
      </c>
      <c r="DA1818">
        <f t="shared" si="272"/>
        <v>1</v>
      </c>
      <c r="DB1818">
        <v>0</v>
      </c>
    </row>
    <row r="1819" spans="1:106" x14ac:dyDescent="0.2">
      <c r="A1819">
        <f>ROW(Source!A704)</f>
        <v>704</v>
      </c>
      <c r="B1819">
        <v>33034105</v>
      </c>
      <c r="C1819">
        <v>33038637</v>
      </c>
      <c r="D1819">
        <v>32519911</v>
      </c>
      <c r="E1819">
        <v>1</v>
      </c>
      <c r="F1819">
        <v>1</v>
      </c>
      <c r="G1819">
        <v>19</v>
      </c>
      <c r="H1819">
        <v>3</v>
      </c>
      <c r="I1819" t="s">
        <v>843</v>
      </c>
      <c r="J1819" t="s">
        <v>844</v>
      </c>
      <c r="K1819" t="s">
        <v>845</v>
      </c>
      <c r="L1819">
        <v>1339</v>
      </c>
      <c r="N1819">
        <v>1007</v>
      </c>
      <c r="O1819" t="s">
        <v>830</v>
      </c>
      <c r="P1819" t="s">
        <v>830</v>
      </c>
      <c r="Q1819">
        <v>1</v>
      </c>
      <c r="W1819">
        <v>0</v>
      </c>
      <c r="X1819">
        <v>-1613524913</v>
      </c>
      <c r="Y1819">
        <v>102</v>
      </c>
      <c r="AA1819">
        <v>3195.93</v>
      </c>
      <c r="AB1819">
        <v>0</v>
      </c>
      <c r="AC1819">
        <v>0</v>
      </c>
      <c r="AD1819">
        <v>0</v>
      </c>
      <c r="AE1819">
        <v>3195.93</v>
      </c>
      <c r="AF1819">
        <v>0</v>
      </c>
      <c r="AG1819">
        <v>0</v>
      </c>
      <c r="AH1819">
        <v>0</v>
      </c>
      <c r="AI1819">
        <v>1</v>
      </c>
      <c r="AJ1819">
        <v>1</v>
      </c>
      <c r="AK1819">
        <v>1</v>
      </c>
      <c r="AL1819">
        <v>1</v>
      </c>
      <c r="AN1819">
        <v>0</v>
      </c>
      <c r="AO1819">
        <v>1</v>
      </c>
      <c r="AP1819">
        <v>0</v>
      </c>
      <c r="AQ1819">
        <v>0</v>
      </c>
      <c r="AR1819">
        <v>0</v>
      </c>
      <c r="AS1819" t="s">
        <v>3</v>
      </c>
      <c r="AT1819">
        <v>102</v>
      </c>
      <c r="AU1819" t="s">
        <v>3</v>
      </c>
      <c r="AV1819">
        <v>0</v>
      </c>
      <c r="AW1819">
        <v>2</v>
      </c>
      <c r="AX1819">
        <v>33038666</v>
      </c>
      <c r="AY1819">
        <v>1</v>
      </c>
      <c r="AZ1819">
        <v>0</v>
      </c>
      <c r="BA1819">
        <v>1728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CX1819">
        <f>Y1819*Source!I704</f>
        <v>88.331999999999994</v>
      </c>
      <c r="CY1819">
        <f t="shared" si="270"/>
        <v>3195.93</v>
      </c>
      <c r="CZ1819">
        <f t="shared" si="271"/>
        <v>3195.93</v>
      </c>
      <c r="DA1819">
        <f t="shared" si="272"/>
        <v>1</v>
      </c>
      <c r="DB1819">
        <v>0</v>
      </c>
    </row>
    <row r="1820" spans="1:106" x14ac:dyDescent="0.2">
      <c r="A1820">
        <f>ROW(Source!A704)</f>
        <v>704</v>
      </c>
      <c r="B1820">
        <v>33034105</v>
      </c>
      <c r="C1820">
        <v>33038637</v>
      </c>
      <c r="D1820">
        <v>32521663</v>
      </c>
      <c r="E1820">
        <v>1</v>
      </c>
      <c r="F1820">
        <v>1</v>
      </c>
      <c r="G1820">
        <v>19</v>
      </c>
      <c r="H1820">
        <v>3</v>
      </c>
      <c r="I1820" t="s">
        <v>846</v>
      </c>
      <c r="J1820" t="s">
        <v>847</v>
      </c>
      <c r="K1820" t="s">
        <v>848</v>
      </c>
      <c r="L1820">
        <v>1327</v>
      </c>
      <c r="N1820">
        <v>1005</v>
      </c>
      <c r="O1820" t="s">
        <v>823</v>
      </c>
      <c r="P1820" t="s">
        <v>823</v>
      </c>
      <c r="Q1820">
        <v>1</v>
      </c>
      <c r="W1820">
        <v>0</v>
      </c>
      <c r="X1820">
        <v>603730207</v>
      </c>
      <c r="Y1820">
        <v>49.5</v>
      </c>
      <c r="AA1820">
        <v>207.09</v>
      </c>
      <c r="AB1820">
        <v>0</v>
      </c>
      <c r="AC1820">
        <v>0</v>
      </c>
      <c r="AD1820">
        <v>0</v>
      </c>
      <c r="AE1820">
        <v>207.09</v>
      </c>
      <c r="AF1820">
        <v>0</v>
      </c>
      <c r="AG1820">
        <v>0</v>
      </c>
      <c r="AH1820">
        <v>0</v>
      </c>
      <c r="AI1820">
        <v>1</v>
      </c>
      <c r="AJ1820">
        <v>1</v>
      </c>
      <c r="AK1820">
        <v>1</v>
      </c>
      <c r="AL1820">
        <v>1</v>
      </c>
      <c r="AN1820">
        <v>0</v>
      </c>
      <c r="AO1820">
        <v>1</v>
      </c>
      <c r="AP1820">
        <v>0</v>
      </c>
      <c r="AQ1820">
        <v>0</v>
      </c>
      <c r="AR1820">
        <v>0</v>
      </c>
      <c r="AS1820" t="s">
        <v>3</v>
      </c>
      <c r="AT1820">
        <v>49.5</v>
      </c>
      <c r="AU1820" t="s">
        <v>3</v>
      </c>
      <c r="AV1820">
        <v>0</v>
      </c>
      <c r="AW1820">
        <v>2</v>
      </c>
      <c r="AX1820">
        <v>33038667</v>
      </c>
      <c r="AY1820">
        <v>1</v>
      </c>
      <c r="AZ1820">
        <v>0</v>
      </c>
      <c r="BA1820">
        <v>1729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CX1820">
        <f>Y1820*Source!I704</f>
        <v>42.866999999999997</v>
      </c>
      <c r="CY1820">
        <f t="shared" si="270"/>
        <v>207.09</v>
      </c>
      <c r="CZ1820">
        <f t="shared" si="271"/>
        <v>207.09</v>
      </c>
      <c r="DA1820">
        <f t="shared" si="272"/>
        <v>1</v>
      </c>
      <c r="DB1820">
        <v>0</v>
      </c>
    </row>
    <row r="1821" spans="1:106" x14ac:dyDescent="0.2">
      <c r="A1821">
        <f>ROW(Source!A707)</f>
        <v>707</v>
      </c>
      <c r="B1821">
        <v>33034105</v>
      </c>
      <c r="C1821">
        <v>33038670</v>
      </c>
      <c r="D1821">
        <v>32505425</v>
      </c>
      <c r="E1821">
        <v>19</v>
      </c>
      <c r="F1821">
        <v>1</v>
      </c>
      <c r="G1821">
        <v>19</v>
      </c>
      <c r="H1821">
        <v>1</v>
      </c>
      <c r="I1821" t="s">
        <v>795</v>
      </c>
      <c r="J1821" t="s">
        <v>3</v>
      </c>
      <c r="K1821" t="s">
        <v>796</v>
      </c>
      <c r="L1821">
        <v>1191</v>
      </c>
      <c r="N1821">
        <v>1013</v>
      </c>
      <c r="O1821" t="s">
        <v>797</v>
      </c>
      <c r="P1821" t="s">
        <v>797</v>
      </c>
      <c r="Q1821">
        <v>1</v>
      </c>
      <c r="W1821">
        <v>0</v>
      </c>
      <c r="X1821">
        <v>476480486</v>
      </c>
      <c r="Y1821">
        <v>36.11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1</v>
      </c>
      <c r="AJ1821">
        <v>1</v>
      </c>
      <c r="AK1821">
        <v>1</v>
      </c>
      <c r="AL1821">
        <v>1</v>
      </c>
      <c r="AN1821">
        <v>0</v>
      </c>
      <c r="AO1821">
        <v>1</v>
      </c>
      <c r="AP1821">
        <v>0</v>
      </c>
      <c r="AQ1821">
        <v>0</v>
      </c>
      <c r="AR1821">
        <v>0</v>
      </c>
      <c r="AS1821" t="s">
        <v>3</v>
      </c>
      <c r="AT1821">
        <v>36.11</v>
      </c>
      <c r="AU1821" t="s">
        <v>3</v>
      </c>
      <c r="AV1821">
        <v>1</v>
      </c>
      <c r="AW1821">
        <v>2</v>
      </c>
      <c r="AX1821">
        <v>33038676</v>
      </c>
      <c r="AY1821">
        <v>1</v>
      </c>
      <c r="AZ1821">
        <v>0</v>
      </c>
      <c r="BA1821">
        <v>1730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CX1821">
        <f>Y1821*Source!I707</f>
        <v>57.776000000000003</v>
      </c>
      <c r="CY1821">
        <f>AD1821</f>
        <v>0</v>
      </c>
      <c r="CZ1821">
        <f>AH1821</f>
        <v>0</v>
      </c>
      <c r="DA1821">
        <f>AL1821</f>
        <v>1</v>
      </c>
      <c r="DB1821">
        <v>0</v>
      </c>
    </row>
    <row r="1822" spans="1:106" x14ac:dyDescent="0.2">
      <c r="A1822">
        <f>ROW(Source!A707)</f>
        <v>707</v>
      </c>
      <c r="B1822">
        <v>33034105</v>
      </c>
      <c r="C1822">
        <v>33038670</v>
      </c>
      <c r="D1822">
        <v>32516754</v>
      </c>
      <c r="E1822">
        <v>1</v>
      </c>
      <c r="F1822">
        <v>1</v>
      </c>
      <c r="G1822">
        <v>19</v>
      </c>
      <c r="H1822">
        <v>2</v>
      </c>
      <c r="I1822" t="s">
        <v>798</v>
      </c>
      <c r="J1822" t="s">
        <v>799</v>
      </c>
      <c r="K1822" t="s">
        <v>800</v>
      </c>
      <c r="L1822">
        <v>1368</v>
      </c>
      <c r="N1822">
        <v>1011</v>
      </c>
      <c r="O1822" t="s">
        <v>801</v>
      </c>
      <c r="P1822" t="s">
        <v>801</v>
      </c>
      <c r="Q1822">
        <v>1</v>
      </c>
      <c r="W1822">
        <v>0</v>
      </c>
      <c r="X1822">
        <v>-1683917449</v>
      </c>
      <c r="Y1822">
        <v>21.91</v>
      </c>
      <c r="AA1822">
        <v>0</v>
      </c>
      <c r="AB1822">
        <v>70.98</v>
      </c>
      <c r="AC1822">
        <v>6.52</v>
      </c>
      <c r="AD1822">
        <v>0</v>
      </c>
      <c r="AE1822">
        <v>0</v>
      </c>
      <c r="AF1822">
        <v>70.98</v>
      </c>
      <c r="AG1822">
        <v>6.52</v>
      </c>
      <c r="AH1822">
        <v>0</v>
      </c>
      <c r="AI1822">
        <v>1</v>
      </c>
      <c r="AJ1822">
        <v>1</v>
      </c>
      <c r="AK1822">
        <v>1</v>
      </c>
      <c r="AL1822">
        <v>1</v>
      </c>
      <c r="AN1822">
        <v>0</v>
      </c>
      <c r="AO1822">
        <v>1</v>
      </c>
      <c r="AP1822">
        <v>0</v>
      </c>
      <c r="AQ1822">
        <v>0</v>
      </c>
      <c r="AR1822">
        <v>0</v>
      </c>
      <c r="AS1822" t="s">
        <v>3</v>
      </c>
      <c r="AT1822">
        <v>21.91</v>
      </c>
      <c r="AU1822" t="s">
        <v>3</v>
      </c>
      <c r="AV1822">
        <v>0</v>
      </c>
      <c r="AW1822">
        <v>2</v>
      </c>
      <c r="AX1822">
        <v>33038677</v>
      </c>
      <c r="AY1822">
        <v>1</v>
      </c>
      <c r="AZ1822">
        <v>0</v>
      </c>
      <c r="BA1822">
        <v>1731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CX1822">
        <f>Y1822*Source!I707</f>
        <v>35.056000000000004</v>
      </c>
      <c r="CY1822">
        <f>AB1822</f>
        <v>70.98</v>
      </c>
      <c r="CZ1822">
        <f>AF1822</f>
        <v>70.98</v>
      </c>
      <c r="DA1822">
        <f>AJ1822</f>
        <v>1</v>
      </c>
      <c r="DB1822">
        <v>0</v>
      </c>
    </row>
    <row r="1823" spans="1:106" x14ac:dyDescent="0.2">
      <c r="A1823">
        <f>ROW(Source!A707)</f>
        <v>707</v>
      </c>
      <c r="B1823">
        <v>33034105</v>
      </c>
      <c r="C1823">
        <v>33038670</v>
      </c>
      <c r="D1823">
        <v>32518977</v>
      </c>
      <c r="E1823">
        <v>1</v>
      </c>
      <c r="F1823">
        <v>1</v>
      </c>
      <c r="G1823">
        <v>19</v>
      </c>
      <c r="H1823">
        <v>3</v>
      </c>
      <c r="I1823" t="s">
        <v>802</v>
      </c>
      <c r="J1823" t="s">
        <v>803</v>
      </c>
      <c r="K1823" t="s">
        <v>804</v>
      </c>
      <c r="L1823">
        <v>1348</v>
      </c>
      <c r="N1823">
        <v>1009</v>
      </c>
      <c r="O1823" t="s">
        <v>19</v>
      </c>
      <c r="P1823" t="s">
        <v>19</v>
      </c>
      <c r="Q1823">
        <v>1000</v>
      </c>
      <c r="W1823">
        <v>0</v>
      </c>
      <c r="X1823">
        <v>-1592467254</v>
      </c>
      <c r="Y1823">
        <v>0.03</v>
      </c>
      <c r="AA1823">
        <v>117442.26</v>
      </c>
      <c r="AB1823">
        <v>0</v>
      </c>
      <c r="AC1823">
        <v>0</v>
      </c>
      <c r="AD1823">
        <v>0</v>
      </c>
      <c r="AE1823">
        <v>117442.26</v>
      </c>
      <c r="AF1823">
        <v>0</v>
      </c>
      <c r="AG1823">
        <v>0</v>
      </c>
      <c r="AH1823">
        <v>0</v>
      </c>
      <c r="AI1823">
        <v>1</v>
      </c>
      <c r="AJ1823">
        <v>1</v>
      </c>
      <c r="AK1823">
        <v>1</v>
      </c>
      <c r="AL1823">
        <v>1</v>
      </c>
      <c r="AN1823">
        <v>0</v>
      </c>
      <c r="AO1823">
        <v>1</v>
      </c>
      <c r="AP1823">
        <v>0</v>
      </c>
      <c r="AQ1823">
        <v>0</v>
      </c>
      <c r="AR1823">
        <v>0</v>
      </c>
      <c r="AS1823" t="s">
        <v>3</v>
      </c>
      <c r="AT1823">
        <v>0.03</v>
      </c>
      <c r="AU1823" t="s">
        <v>3</v>
      </c>
      <c r="AV1823">
        <v>0</v>
      </c>
      <c r="AW1823">
        <v>2</v>
      </c>
      <c r="AX1823">
        <v>33038678</v>
      </c>
      <c r="AY1823">
        <v>1</v>
      </c>
      <c r="AZ1823">
        <v>0</v>
      </c>
      <c r="BA1823">
        <v>1732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CX1823">
        <f>Y1823*Source!I707</f>
        <v>4.8000000000000001E-2</v>
      </c>
      <c r="CY1823">
        <f>AA1823</f>
        <v>117442.26</v>
      </c>
      <c r="CZ1823">
        <f>AE1823</f>
        <v>117442.26</v>
      </c>
      <c r="DA1823">
        <f>AI1823</f>
        <v>1</v>
      </c>
      <c r="DB1823">
        <v>0</v>
      </c>
    </row>
    <row r="1824" spans="1:106" x14ac:dyDescent="0.2">
      <c r="A1824">
        <f>ROW(Source!A707)</f>
        <v>707</v>
      </c>
      <c r="B1824">
        <v>33034105</v>
      </c>
      <c r="C1824">
        <v>33038670</v>
      </c>
      <c r="D1824">
        <v>32520163</v>
      </c>
      <c r="E1824">
        <v>1</v>
      </c>
      <c r="F1824">
        <v>1</v>
      </c>
      <c r="G1824">
        <v>19</v>
      </c>
      <c r="H1824">
        <v>3</v>
      </c>
      <c r="I1824" t="s">
        <v>25</v>
      </c>
      <c r="J1824" t="s">
        <v>27</v>
      </c>
      <c r="K1824" t="s">
        <v>26</v>
      </c>
      <c r="L1824">
        <v>1348</v>
      </c>
      <c r="N1824">
        <v>1009</v>
      </c>
      <c r="O1824" t="s">
        <v>19</v>
      </c>
      <c r="P1824" t="s">
        <v>19</v>
      </c>
      <c r="Q1824">
        <v>1000</v>
      </c>
      <c r="W1824">
        <v>0</v>
      </c>
      <c r="X1824">
        <v>-1467733540</v>
      </c>
      <c r="Y1824">
        <v>1</v>
      </c>
      <c r="AA1824">
        <v>53410.15</v>
      </c>
      <c r="AB1824">
        <v>0</v>
      </c>
      <c r="AC1824">
        <v>0</v>
      </c>
      <c r="AD1824">
        <v>0</v>
      </c>
      <c r="AE1824">
        <v>53410.15</v>
      </c>
      <c r="AF1824">
        <v>0</v>
      </c>
      <c r="AG1824">
        <v>0</v>
      </c>
      <c r="AH1824">
        <v>0</v>
      </c>
      <c r="AI1824">
        <v>1</v>
      </c>
      <c r="AJ1824">
        <v>1</v>
      </c>
      <c r="AK1824">
        <v>1</v>
      </c>
      <c r="AL1824">
        <v>1</v>
      </c>
      <c r="AN1824">
        <v>0</v>
      </c>
      <c r="AO1824">
        <v>1</v>
      </c>
      <c r="AP1824">
        <v>0</v>
      </c>
      <c r="AQ1824">
        <v>0</v>
      </c>
      <c r="AR1824">
        <v>0</v>
      </c>
      <c r="AS1824" t="s">
        <v>3</v>
      </c>
      <c r="AT1824">
        <v>1</v>
      </c>
      <c r="AU1824" t="s">
        <v>3</v>
      </c>
      <c r="AV1824">
        <v>0</v>
      </c>
      <c r="AW1824">
        <v>2</v>
      </c>
      <c r="AX1824">
        <v>33038679</v>
      </c>
      <c r="AY1824">
        <v>1</v>
      </c>
      <c r="AZ1824">
        <v>0</v>
      </c>
      <c r="BA1824">
        <v>1733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CX1824">
        <f>Y1824*Source!I707</f>
        <v>1.6</v>
      </c>
      <c r="CY1824">
        <f>AA1824</f>
        <v>53410.15</v>
      </c>
      <c r="CZ1824">
        <f>AE1824</f>
        <v>53410.15</v>
      </c>
      <c r="DA1824">
        <f>AI1824</f>
        <v>1</v>
      </c>
      <c r="DB1824">
        <v>0</v>
      </c>
    </row>
    <row r="1825" spans="1:106" x14ac:dyDescent="0.2">
      <c r="A1825">
        <f>ROW(Source!A707)</f>
        <v>707</v>
      </c>
      <c r="B1825">
        <v>33034105</v>
      </c>
      <c r="C1825">
        <v>33038670</v>
      </c>
      <c r="D1825">
        <v>32520163</v>
      </c>
      <c r="E1825">
        <v>1</v>
      </c>
      <c r="F1825">
        <v>1</v>
      </c>
      <c r="G1825">
        <v>19</v>
      </c>
      <c r="H1825">
        <v>3</v>
      </c>
      <c r="I1825" t="s">
        <v>25</v>
      </c>
      <c r="J1825" t="s">
        <v>27</v>
      </c>
      <c r="K1825" t="s">
        <v>26</v>
      </c>
      <c r="L1825">
        <v>1348</v>
      </c>
      <c r="N1825">
        <v>1009</v>
      </c>
      <c r="O1825" t="s">
        <v>19</v>
      </c>
      <c r="P1825" t="s">
        <v>19</v>
      </c>
      <c r="Q1825">
        <v>1000</v>
      </c>
      <c r="W1825">
        <v>0</v>
      </c>
      <c r="X1825">
        <v>-1467733540</v>
      </c>
      <c r="Y1825">
        <v>-1</v>
      </c>
      <c r="AA1825">
        <v>53410.15</v>
      </c>
      <c r="AB1825">
        <v>0</v>
      </c>
      <c r="AC1825">
        <v>0</v>
      </c>
      <c r="AD1825">
        <v>0</v>
      </c>
      <c r="AE1825">
        <v>53410.15</v>
      </c>
      <c r="AF1825">
        <v>0</v>
      </c>
      <c r="AG1825">
        <v>0</v>
      </c>
      <c r="AH1825">
        <v>0</v>
      </c>
      <c r="AI1825">
        <v>1</v>
      </c>
      <c r="AJ1825">
        <v>1</v>
      </c>
      <c r="AK1825">
        <v>1</v>
      </c>
      <c r="AL1825">
        <v>1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 t="s">
        <v>3</v>
      </c>
      <c r="AT1825">
        <v>-1</v>
      </c>
      <c r="AU1825" t="s">
        <v>3</v>
      </c>
      <c r="AV1825">
        <v>0</v>
      </c>
      <c r="AW1825">
        <v>1</v>
      </c>
      <c r="AX1825">
        <v>-1</v>
      </c>
      <c r="AY1825">
        <v>0</v>
      </c>
      <c r="AZ1825">
        <v>0</v>
      </c>
      <c r="BA1825" t="s">
        <v>3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CX1825">
        <f>Y1825*Source!I707</f>
        <v>-1.6</v>
      </c>
      <c r="CY1825">
        <f>AA1825</f>
        <v>53410.15</v>
      </c>
      <c r="CZ1825">
        <f>AE1825</f>
        <v>53410.15</v>
      </c>
      <c r="DA1825">
        <f>AI1825</f>
        <v>1</v>
      </c>
      <c r="DB1825">
        <v>0</v>
      </c>
    </row>
    <row r="1826" spans="1:106" x14ac:dyDescent="0.2">
      <c r="A1826">
        <f>ROW(Source!A709)</f>
        <v>709</v>
      </c>
      <c r="B1826">
        <v>33034105</v>
      </c>
      <c r="C1826">
        <v>33038681</v>
      </c>
      <c r="D1826">
        <v>32505425</v>
      </c>
      <c r="E1826">
        <v>19</v>
      </c>
      <c r="F1826">
        <v>1</v>
      </c>
      <c r="G1826">
        <v>19</v>
      </c>
      <c r="H1826">
        <v>1</v>
      </c>
      <c r="I1826" t="s">
        <v>795</v>
      </c>
      <c r="J1826" t="s">
        <v>3</v>
      </c>
      <c r="K1826" t="s">
        <v>796</v>
      </c>
      <c r="L1826">
        <v>1191</v>
      </c>
      <c r="N1826">
        <v>1013</v>
      </c>
      <c r="O1826" t="s">
        <v>797</v>
      </c>
      <c r="P1826" t="s">
        <v>797</v>
      </c>
      <c r="Q1826">
        <v>1</v>
      </c>
      <c r="W1826">
        <v>0</v>
      </c>
      <c r="X1826">
        <v>476480486</v>
      </c>
      <c r="Y1826">
        <v>453.1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1</v>
      </c>
      <c r="AJ1826">
        <v>1</v>
      </c>
      <c r="AK1826">
        <v>1</v>
      </c>
      <c r="AL1826">
        <v>1</v>
      </c>
      <c r="AN1826">
        <v>0</v>
      </c>
      <c r="AO1826">
        <v>1</v>
      </c>
      <c r="AP1826">
        <v>0</v>
      </c>
      <c r="AQ1826">
        <v>0</v>
      </c>
      <c r="AR1826">
        <v>0</v>
      </c>
      <c r="AS1826" t="s">
        <v>3</v>
      </c>
      <c r="AT1826">
        <v>453.1</v>
      </c>
      <c r="AU1826" t="s">
        <v>3</v>
      </c>
      <c r="AV1826">
        <v>1</v>
      </c>
      <c r="AW1826">
        <v>2</v>
      </c>
      <c r="AX1826">
        <v>33038697</v>
      </c>
      <c r="AY1826">
        <v>1</v>
      </c>
      <c r="AZ1826">
        <v>0</v>
      </c>
      <c r="BA1826">
        <v>1734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CX1826">
        <f>Y1826*Source!I709</f>
        <v>98.685180000000003</v>
      </c>
      <c r="CY1826">
        <f>AD1826</f>
        <v>0</v>
      </c>
      <c r="CZ1826">
        <f>AH1826</f>
        <v>0</v>
      </c>
      <c r="DA1826">
        <f>AL1826</f>
        <v>1</v>
      </c>
      <c r="DB1826">
        <v>0</v>
      </c>
    </row>
    <row r="1827" spans="1:106" x14ac:dyDescent="0.2">
      <c r="A1827">
        <f>ROW(Source!A709)</f>
        <v>709</v>
      </c>
      <c r="B1827">
        <v>33034105</v>
      </c>
      <c r="C1827">
        <v>33038681</v>
      </c>
      <c r="D1827">
        <v>32517073</v>
      </c>
      <c r="E1827">
        <v>1</v>
      </c>
      <c r="F1827">
        <v>1</v>
      </c>
      <c r="G1827">
        <v>19</v>
      </c>
      <c r="H1827">
        <v>2</v>
      </c>
      <c r="I1827" t="s">
        <v>805</v>
      </c>
      <c r="J1827" t="s">
        <v>806</v>
      </c>
      <c r="K1827" t="s">
        <v>807</v>
      </c>
      <c r="L1827">
        <v>1368</v>
      </c>
      <c r="N1827">
        <v>1011</v>
      </c>
      <c r="O1827" t="s">
        <v>801</v>
      </c>
      <c r="P1827" t="s">
        <v>801</v>
      </c>
      <c r="Q1827">
        <v>1</v>
      </c>
      <c r="W1827">
        <v>0</v>
      </c>
      <c r="X1827">
        <v>-865246060</v>
      </c>
      <c r="Y1827">
        <v>1.38</v>
      </c>
      <c r="AA1827">
        <v>0</v>
      </c>
      <c r="AB1827">
        <v>3.37</v>
      </c>
      <c r="AC1827">
        <v>0.85</v>
      </c>
      <c r="AD1827">
        <v>0</v>
      </c>
      <c r="AE1827">
        <v>0</v>
      </c>
      <c r="AF1827">
        <v>3.37</v>
      </c>
      <c r="AG1827">
        <v>0.85</v>
      </c>
      <c r="AH1827">
        <v>0</v>
      </c>
      <c r="AI1827">
        <v>1</v>
      </c>
      <c r="AJ1827">
        <v>1</v>
      </c>
      <c r="AK1827">
        <v>1</v>
      </c>
      <c r="AL1827">
        <v>1</v>
      </c>
      <c r="AN1827">
        <v>0</v>
      </c>
      <c r="AO1827">
        <v>1</v>
      </c>
      <c r="AP1827">
        <v>0</v>
      </c>
      <c r="AQ1827">
        <v>0</v>
      </c>
      <c r="AR1827">
        <v>0</v>
      </c>
      <c r="AS1827" t="s">
        <v>3</v>
      </c>
      <c r="AT1827">
        <v>1.38</v>
      </c>
      <c r="AU1827" t="s">
        <v>3</v>
      </c>
      <c r="AV1827">
        <v>0</v>
      </c>
      <c r="AW1827">
        <v>2</v>
      </c>
      <c r="AX1827">
        <v>33038698</v>
      </c>
      <c r="AY1827">
        <v>1</v>
      </c>
      <c r="AZ1827">
        <v>0</v>
      </c>
      <c r="BA1827">
        <v>1735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CX1827">
        <f>Y1827*Source!I709</f>
        <v>0.30056399999999994</v>
      </c>
      <c r="CY1827">
        <f>AB1827</f>
        <v>3.37</v>
      </c>
      <c r="CZ1827">
        <f>AF1827</f>
        <v>3.37</v>
      </c>
      <c r="DA1827">
        <f>AJ1827</f>
        <v>1</v>
      </c>
      <c r="DB1827">
        <v>0</v>
      </c>
    </row>
    <row r="1828" spans="1:106" x14ac:dyDescent="0.2">
      <c r="A1828">
        <f>ROW(Source!A709)</f>
        <v>709</v>
      </c>
      <c r="B1828">
        <v>33034105</v>
      </c>
      <c r="C1828">
        <v>33038681</v>
      </c>
      <c r="D1828">
        <v>32516433</v>
      </c>
      <c r="E1828">
        <v>1</v>
      </c>
      <c r="F1828">
        <v>1</v>
      </c>
      <c r="G1828">
        <v>19</v>
      </c>
      <c r="H1828">
        <v>2</v>
      </c>
      <c r="I1828" t="s">
        <v>808</v>
      </c>
      <c r="J1828" t="s">
        <v>809</v>
      </c>
      <c r="K1828" t="s">
        <v>810</v>
      </c>
      <c r="L1828">
        <v>1368</v>
      </c>
      <c r="N1828">
        <v>1011</v>
      </c>
      <c r="O1828" t="s">
        <v>801</v>
      </c>
      <c r="P1828" t="s">
        <v>801</v>
      </c>
      <c r="Q1828">
        <v>1</v>
      </c>
      <c r="W1828">
        <v>0</v>
      </c>
      <c r="X1828">
        <v>1483315828</v>
      </c>
      <c r="Y1828">
        <v>0.31</v>
      </c>
      <c r="AA1828">
        <v>0</v>
      </c>
      <c r="AB1828">
        <v>566.44000000000005</v>
      </c>
      <c r="AC1828">
        <v>281.27999999999997</v>
      </c>
      <c r="AD1828">
        <v>0</v>
      </c>
      <c r="AE1828">
        <v>0</v>
      </c>
      <c r="AF1828">
        <v>566.44000000000005</v>
      </c>
      <c r="AG1828">
        <v>281.27999999999997</v>
      </c>
      <c r="AH1828">
        <v>0</v>
      </c>
      <c r="AI1828">
        <v>1</v>
      </c>
      <c r="AJ1828">
        <v>1</v>
      </c>
      <c r="AK1828">
        <v>1</v>
      </c>
      <c r="AL1828">
        <v>1</v>
      </c>
      <c r="AN1828">
        <v>0</v>
      </c>
      <c r="AO1828">
        <v>1</v>
      </c>
      <c r="AP1828">
        <v>0</v>
      </c>
      <c r="AQ1828">
        <v>0</v>
      </c>
      <c r="AR1828">
        <v>0</v>
      </c>
      <c r="AS1828" t="s">
        <v>3</v>
      </c>
      <c r="AT1828">
        <v>0.31</v>
      </c>
      <c r="AU1828" t="s">
        <v>3</v>
      </c>
      <c r="AV1828">
        <v>0</v>
      </c>
      <c r="AW1828">
        <v>2</v>
      </c>
      <c r="AX1828">
        <v>33038699</v>
      </c>
      <c r="AY1828">
        <v>1</v>
      </c>
      <c r="AZ1828">
        <v>0</v>
      </c>
      <c r="BA1828">
        <v>1736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CX1828">
        <f>Y1828*Source!I709</f>
        <v>6.7517999999999995E-2</v>
      </c>
      <c r="CY1828">
        <f>AB1828</f>
        <v>566.44000000000005</v>
      </c>
      <c r="CZ1828">
        <f>AF1828</f>
        <v>566.44000000000005</v>
      </c>
      <c r="DA1828">
        <f>AJ1828</f>
        <v>1</v>
      </c>
      <c r="DB1828">
        <v>0</v>
      </c>
    </row>
    <row r="1829" spans="1:106" x14ac:dyDescent="0.2">
      <c r="A1829">
        <f>ROW(Source!A709)</f>
        <v>709</v>
      </c>
      <c r="B1829">
        <v>33034105</v>
      </c>
      <c r="C1829">
        <v>33038681</v>
      </c>
      <c r="D1829">
        <v>32516599</v>
      </c>
      <c r="E1829">
        <v>1</v>
      </c>
      <c r="F1829">
        <v>1</v>
      </c>
      <c r="G1829">
        <v>19</v>
      </c>
      <c r="H1829">
        <v>2</v>
      </c>
      <c r="I1829" t="s">
        <v>811</v>
      </c>
      <c r="J1829" t="s">
        <v>812</v>
      </c>
      <c r="K1829" t="s">
        <v>813</v>
      </c>
      <c r="L1829">
        <v>1368</v>
      </c>
      <c r="N1829">
        <v>1011</v>
      </c>
      <c r="O1829" t="s">
        <v>801</v>
      </c>
      <c r="P1829" t="s">
        <v>801</v>
      </c>
      <c r="Q1829">
        <v>1</v>
      </c>
      <c r="W1829">
        <v>0</v>
      </c>
      <c r="X1829">
        <v>47389749</v>
      </c>
      <c r="Y1829">
        <v>26.25</v>
      </c>
      <c r="AA1829">
        <v>0</v>
      </c>
      <c r="AB1829">
        <v>9.7100000000000009</v>
      </c>
      <c r="AC1829">
        <v>2.25</v>
      </c>
      <c r="AD1829">
        <v>0</v>
      </c>
      <c r="AE1829">
        <v>0</v>
      </c>
      <c r="AF1829">
        <v>9.7100000000000009</v>
      </c>
      <c r="AG1829">
        <v>2.25</v>
      </c>
      <c r="AH1829">
        <v>0</v>
      </c>
      <c r="AI1829">
        <v>1</v>
      </c>
      <c r="AJ1829">
        <v>1</v>
      </c>
      <c r="AK1829">
        <v>1</v>
      </c>
      <c r="AL1829">
        <v>1</v>
      </c>
      <c r="AN1829">
        <v>0</v>
      </c>
      <c r="AO1829">
        <v>1</v>
      </c>
      <c r="AP1829">
        <v>0</v>
      </c>
      <c r="AQ1829">
        <v>0</v>
      </c>
      <c r="AR1829">
        <v>0</v>
      </c>
      <c r="AS1829" t="s">
        <v>3</v>
      </c>
      <c r="AT1829">
        <v>26.25</v>
      </c>
      <c r="AU1829" t="s">
        <v>3</v>
      </c>
      <c r="AV1829">
        <v>0</v>
      </c>
      <c r="AW1829">
        <v>2</v>
      </c>
      <c r="AX1829">
        <v>33038700</v>
      </c>
      <c r="AY1829">
        <v>1</v>
      </c>
      <c r="AZ1829">
        <v>0</v>
      </c>
      <c r="BA1829">
        <v>1737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CX1829">
        <f>Y1829*Source!I709</f>
        <v>5.7172499999999999</v>
      </c>
      <c r="CY1829">
        <f>AB1829</f>
        <v>9.7100000000000009</v>
      </c>
      <c r="CZ1829">
        <f>AF1829</f>
        <v>9.7100000000000009</v>
      </c>
      <c r="DA1829">
        <f>AJ1829</f>
        <v>1</v>
      </c>
      <c r="DB1829">
        <v>0</v>
      </c>
    </row>
    <row r="1830" spans="1:106" x14ac:dyDescent="0.2">
      <c r="A1830">
        <f>ROW(Source!A709)</f>
        <v>709</v>
      </c>
      <c r="B1830">
        <v>33034105</v>
      </c>
      <c r="C1830">
        <v>33038681</v>
      </c>
      <c r="D1830">
        <v>32517836</v>
      </c>
      <c r="E1830">
        <v>1</v>
      </c>
      <c r="F1830">
        <v>1</v>
      </c>
      <c r="G1830">
        <v>19</v>
      </c>
      <c r="H1830">
        <v>3</v>
      </c>
      <c r="I1830" t="s">
        <v>814</v>
      </c>
      <c r="J1830" t="s">
        <v>815</v>
      </c>
      <c r="K1830" t="s">
        <v>816</v>
      </c>
      <c r="L1830">
        <v>1348</v>
      </c>
      <c r="N1830">
        <v>1009</v>
      </c>
      <c r="O1830" t="s">
        <v>19</v>
      </c>
      <c r="P1830" t="s">
        <v>19</v>
      </c>
      <c r="Q1830">
        <v>1000</v>
      </c>
      <c r="W1830">
        <v>0</v>
      </c>
      <c r="X1830">
        <v>1571432467</v>
      </c>
      <c r="Y1830">
        <v>0.04</v>
      </c>
      <c r="AA1830">
        <v>31493.279999999999</v>
      </c>
      <c r="AB1830">
        <v>0</v>
      </c>
      <c r="AC1830">
        <v>0</v>
      </c>
      <c r="AD1830">
        <v>0</v>
      </c>
      <c r="AE1830">
        <v>31493.279999999999</v>
      </c>
      <c r="AF1830">
        <v>0</v>
      </c>
      <c r="AG1830">
        <v>0</v>
      </c>
      <c r="AH1830">
        <v>0</v>
      </c>
      <c r="AI1830">
        <v>1</v>
      </c>
      <c r="AJ1830">
        <v>1</v>
      </c>
      <c r="AK1830">
        <v>1</v>
      </c>
      <c r="AL1830">
        <v>1</v>
      </c>
      <c r="AN1830">
        <v>0</v>
      </c>
      <c r="AO1830">
        <v>1</v>
      </c>
      <c r="AP1830">
        <v>0</v>
      </c>
      <c r="AQ1830">
        <v>0</v>
      </c>
      <c r="AR1830">
        <v>0</v>
      </c>
      <c r="AS1830" t="s">
        <v>3</v>
      </c>
      <c r="AT1830">
        <v>0.04</v>
      </c>
      <c r="AU1830" t="s">
        <v>3</v>
      </c>
      <c r="AV1830">
        <v>0</v>
      </c>
      <c r="AW1830">
        <v>2</v>
      </c>
      <c r="AX1830">
        <v>33038701</v>
      </c>
      <c r="AY1830">
        <v>1</v>
      </c>
      <c r="AZ1830">
        <v>0</v>
      </c>
      <c r="BA1830">
        <v>1738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CX1830">
        <f>Y1830*Source!I709</f>
        <v>8.7119999999999993E-3</v>
      </c>
      <c r="CY1830">
        <f t="shared" ref="CY1830:CY1840" si="273">AA1830</f>
        <v>31493.279999999999</v>
      </c>
      <c r="CZ1830">
        <f t="shared" ref="CZ1830:CZ1840" si="274">AE1830</f>
        <v>31493.279999999999</v>
      </c>
      <c r="DA1830">
        <f t="shared" ref="DA1830:DA1840" si="275">AI1830</f>
        <v>1</v>
      </c>
      <c r="DB1830">
        <v>0</v>
      </c>
    </row>
    <row r="1831" spans="1:106" x14ac:dyDescent="0.2">
      <c r="A1831">
        <f>ROW(Source!A709)</f>
        <v>709</v>
      </c>
      <c r="B1831">
        <v>33034105</v>
      </c>
      <c r="C1831">
        <v>33038681</v>
      </c>
      <c r="D1831">
        <v>32518156</v>
      </c>
      <c r="E1831">
        <v>1</v>
      </c>
      <c r="F1831">
        <v>1</v>
      </c>
      <c r="G1831">
        <v>19</v>
      </c>
      <c r="H1831">
        <v>3</v>
      </c>
      <c r="I1831" t="s">
        <v>817</v>
      </c>
      <c r="J1831" t="s">
        <v>818</v>
      </c>
      <c r="K1831" t="s">
        <v>819</v>
      </c>
      <c r="L1831">
        <v>1348</v>
      </c>
      <c r="N1831">
        <v>1009</v>
      </c>
      <c r="O1831" t="s">
        <v>19</v>
      </c>
      <c r="P1831" t="s">
        <v>19</v>
      </c>
      <c r="Q1831">
        <v>1000</v>
      </c>
      <c r="W1831">
        <v>0</v>
      </c>
      <c r="X1831">
        <v>1574046373</v>
      </c>
      <c r="Y1831">
        <v>3.6999999999999998E-2</v>
      </c>
      <c r="AA1831">
        <v>45454.3</v>
      </c>
      <c r="AB1831">
        <v>0</v>
      </c>
      <c r="AC1831">
        <v>0</v>
      </c>
      <c r="AD1831">
        <v>0</v>
      </c>
      <c r="AE1831">
        <v>45454.3</v>
      </c>
      <c r="AF1831">
        <v>0</v>
      </c>
      <c r="AG1831">
        <v>0</v>
      </c>
      <c r="AH1831">
        <v>0</v>
      </c>
      <c r="AI1831">
        <v>1</v>
      </c>
      <c r="AJ1831">
        <v>1</v>
      </c>
      <c r="AK1831">
        <v>1</v>
      </c>
      <c r="AL1831">
        <v>1</v>
      </c>
      <c r="AN1831">
        <v>0</v>
      </c>
      <c r="AO1831">
        <v>1</v>
      </c>
      <c r="AP1831">
        <v>0</v>
      </c>
      <c r="AQ1831">
        <v>0</v>
      </c>
      <c r="AR1831">
        <v>0</v>
      </c>
      <c r="AS1831" t="s">
        <v>3</v>
      </c>
      <c r="AT1831">
        <v>3.6999999999999998E-2</v>
      </c>
      <c r="AU1831" t="s">
        <v>3</v>
      </c>
      <c r="AV1831">
        <v>0</v>
      </c>
      <c r="AW1831">
        <v>2</v>
      </c>
      <c r="AX1831">
        <v>33038702</v>
      </c>
      <c r="AY1831">
        <v>1</v>
      </c>
      <c r="AZ1831">
        <v>0</v>
      </c>
      <c r="BA1831">
        <v>1739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CX1831">
        <f>Y1831*Source!I709</f>
        <v>8.0585999999999991E-3</v>
      </c>
      <c r="CY1831">
        <f t="shared" si="273"/>
        <v>45454.3</v>
      </c>
      <c r="CZ1831">
        <f t="shared" si="274"/>
        <v>45454.3</v>
      </c>
      <c r="DA1831">
        <f t="shared" si="275"/>
        <v>1</v>
      </c>
      <c r="DB1831">
        <v>0</v>
      </c>
    </row>
    <row r="1832" spans="1:106" x14ac:dyDescent="0.2">
      <c r="A1832">
        <f>ROW(Source!A709)</f>
        <v>709</v>
      </c>
      <c r="B1832">
        <v>33034105</v>
      </c>
      <c r="C1832">
        <v>33038681</v>
      </c>
      <c r="D1832">
        <v>32518894</v>
      </c>
      <c r="E1832">
        <v>1</v>
      </c>
      <c r="F1832">
        <v>1</v>
      </c>
      <c r="G1832">
        <v>19</v>
      </c>
      <c r="H1832">
        <v>3</v>
      </c>
      <c r="I1832" t="s">
        <v>820</v>
      </c>
      <c r="J1832" t="s">
        <v>821</v>
      </c>
      <c r="K1832" t="s">
        <v>822</v>
      </c>
      <c r="L1832">
        <v>1327</v>
      </c>
      <c r="N1832">
        <v>1005</v>
      </c>
      <c r="O1832" t="s">
        <v>823</v>
      </c>
      <c r="P1832" t="s">
        <v>823</v>
      </c>
      <c r="Q1832">
        <v>1</v>
      </c>
      <c r="W1832">
        <v>0</v>
      </c>
      <c r="X1832">
        <v>-1132375348</v>
      </c>
      <c r="Y1832">
        <v>5.6</v>
      </c>
      <c r="AA1832">
        <v>63.78</v>
      </c>
      <c r="AB1832">
        <v>0</v>
      </c>
      <c r="AC1832">
        <v>0</v>
      </c>
      <c r="AD1832">
        <v>0</v>
      </c>
      <c r="AE1832">
        <v>63.78</v>
      </c>
      <c r="AF1832">
        <v>0</v>
      </c>
      <c r="AG1832">
        <v>0</v>
      </c>
      <c r="AH1832">
        <v>0</v>
      </c>
      <c r="AI1832">
        <v>1</v>
      </c>
      <c r="AJ1832">
        <v>1</v>
      </c>
      <c r="AK1832">
        <v>1</v>
      </c>
      <c r="AL1832">
        <v>1</v>
      </c>
      <c r="AN1832">
        <v>0</v>
      </c>
      <c r="AO1832">
        <v>1</v>
      </c>
      <c r="AP1832">
        <v>0</v>
      </c>
      <c r="AQ1832">
        <v>0</v>
      </c>
      <c r="AR1832">
        <v>0</v>
      </c>
      <c r="AS1832" t="s">
        <v>3</v>
      </c>
      <c r="AT1832">
        <v>5.6</v>
      </c>
      <c r="AU1832" t="s">
        <v>3</v>
      </c>
      <c r="AV1832">
        <v>0</v>
      </c>
      <c r="AW1832">
        <v>2</v>
      </c>
      <c r="AX1832">
        <v>33038704</v>
      </c>
      <c r="AY1832">
        <v>1</v>
      </c>
      <c r="AZ1832">
        <v>0</v>
      </c>
      <c r="BA1832">
        <v>1740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CX1832">
        <f>Y1832*Source!I709</f>
        <v>1.2196799999999999</v>
      </c>
      <c r="CY1832">
        <f t="shared" si="273"/>
        <v>63.78</v>
      </c>
      <c r="CZ1832">
        <f t="shared" si="274"/>
        <v>63.78</v>
      </c>
      <c r="DA1832">
        <f t="shared" si="275"/>
        <v>1</v>
      </c>
      <c r="DB1832">
        <v>0</v>
      </c>
    </row>
    <row r="1833" spans="1:106" x14ac:dyDescent="0.2">
      <c r="A1833">
        <f>ROW(Source!A709)</f>
        <v>709</v>
      </c>
      <c r="B1833">
        <v>33034105</v>
      </c>
      <c r="C1833">
        <v>33038681</v>
      </c>
      <c r="D1833">
        <v>32517311</v>
      </c>
      <c r="E1833">
        <v>1</v>
      </c>
      <c r="F1833">
        <v>1</v>
      </c>
      <c r="G1833">
        <v>19</v>
      </c>
      <c r="H1833">
        <v>3</v>
      </c>
      <c r="I1833" t="s">
        <v>824</v>
      </c>
      <c r="J1833" t="s">
        <v>825</v>
      </c>
      <c r="K1833" t="s">
        <v>826</v>
      </c>
      <c r="L1833">
        <v>1348</v>
      </c>
      <c r="N1833">
        <v>1009</v>
      </c>
      <c r="O1833" t="s">
        <v>19</v>
      </c>
      <c r="P1833" t="s">
        <v>19</v>
      </c>
      <c r="Q1833">
        <v>1000</v>
      </c>
      <c r="W1833">
        <v>0</v>
      </c>
      <c r="X1833">
        <v>1471527661</v>
      </c>
      <c r="Y1833">
        <v>0.05</v>
      </c>
      <c r="AA1833">
        <v>4752.91</v>
      </c>
      <c r="AB1833">
        <v>0</v>
      </c>
      <c r="AC1833">
        <v>0</v>
      </c>
      <c r="AD1833">
        <v>0</v>
      </c>
      <c r="AE1833">
        <v>4752.91</v>
      </c>
      <c r="AF1833">
        <v>0</v>
      </c>
      <c r="AG1833">
        <v>0</v>
      </c>
      <c r="AH1833">
        <v>0</v>
      </c>
      <c r="AI1833">
        <v>1</v>
      </c>
      <c r="AJ1833">
        <v>1</v>
      </c>
      <c r="AK1833">
        <v>1</v>
      </c>
      <c r="AL1833">
        <v>1</v>
      </c>
      <c r="AN1833">
        <v>0</v>
      </c>
      <c r="AO1833">
        <v>1</v>
      </c>
      <c r="AP1833">
        <v>0</v>
      </c>
      <c r="AQ1833">
        <v>0</v>
      </c>
      <c r="AR1833">
        <v>0</v>
      </c>
      <c r="AS1833" t="s">
        <v>3</v>
      </c>
      <c r="AT1833">
        <v>0.05</v>
      </c>
      <c r="AU1833" t="s">
        <v>3</v>
      </c>
      <c r="AV1833">
        <v>0</v>
      </c>
      <c r="AW1833">
        <v>2</v>
      </c>
      <c r="AX1833">
        <v>33038703</v>
      </c>
      <c r="AY1833">
        <v>1</v>
      </c>
      <c r="AZ1833">
        <v>0</v>
      </c>
      <c r="BA1833">
        <v>1741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CX1833">
        <f>Y1833*Source!I709</f>
        <v>1.089E-2</v>
      </c>
      <c r="CY1833">
        <f t="shared" si="273"/>
        <v>4752.91</v>
      </c>
      <c r="CZ1833">
        <f t="shared" si="274"/>
        <v>4752.91</v>
      </c>
      <c r="DA1833">
        <f t="shared" si="275"/>
        <v>1</v>
      </c>
      <c r="DB1833">
        <v>0</v>
      </c>
    </row>
    <row r="1834" spans="1:106" x14ac:dyDescent="0.2">
      <c r="A1834">
        <f>ROW(Source!A709)</f>
        <v>709</v>
      </c>
      <c r="B1834">
        <v>33034105</v>
      </c>
      <c r="C1834">
        <v>33038681</v>
      </c>
      <c r="D1834">
        <v>32519061</v>
      </c>
      <c r="E1834">
        <v>1</v>
      </c>
      <c r="F1834">
        <v>1</v>
      </c>
      <c r="G1834">
        <v>19</v>
      </c>
      <c r="H1834">
        <v>3</v>
      </c>
      <c r="I1834" t="s">
        <v>827</v>
      </c>
      <c r="J1834" t="s">
        <v>828</v>
      </c>
      <c r="K1834" t="s">
        <v>829</v>
      </c>
      <c r="L1834">
        <v>1339</v>
      </c>
      <c r="N1834">
        <v>1007</v>
      </c>
      <c r="O1834" t="s">
        <v>830</v>
      </c>
      <c r="P1834" t="s">
        <v>830</v>
      </c>
      <c r="Q1834">
        <v>1</v>
      </c>
      <c r="W1834">
        <v>0</v>
      </c>
      <c r="X1834">
        <v>1653821073</v>
      </c>
      <c r="Y1834">
        <v>1.75</v>
      </c>
      <c r="AA1834">
        <v>29.98</v>
      </c>
      <c r="AB1834">
        <v>0</v>
      </c>
      <c r="AC1834">
        <v>0</v>
      </c>
      <c r="AD1834">
        <v>0</v>
      </c>
      <c r="AE1834">
        <v>29.98</v>
      </c>
      <c r="AF1834">
        <v>0</v>
      </c>
      <c r="AG1834">
        <v>0</v>
      </c>
      <c r="AH1834">
        <v>0</v>
      </c>
      <c r="AI1834">
        <v>1</v>
      </c>
      <c r="AJ1834">
        <v>1</v>
      </c>
      <c r="AK1834">
        <v>1</v>
      </c>
      <c r="AL1834">
        <v>1</v>
      </c>
      <c r="AN1834">
        <v>0</v>
      </c>
      <c r="AO1834">
        <v>1</v>
      </c>
      <c r="AP1834">
        <v>0</v>
      </c>
      <c r="AQ1834">
        <v>0</v>
      </c>
      <c r="AR1834">
        <v>0</v>
      </c>
      <c r="AS1834" t="s">
        <v>3</v>
      </c>
      <c r="AT1834">
        <v>1.75</v>
      </c>
      <c r="AU1834" t="s">
        <v>3</v>
      </c>
      <c r="AV1834">
        <v>0</v>
      </c>
      <c r="AW1834">
        <v>2</v>
      </c>
      <c r="AX1834">
        <v>33038705</v>
      </c>
      <c r="AY1834">
        <v>1</v>
      </c>
      <c r="AZ1834">
        <v>0</v>
      </c>
      <c r="BA1834">
        <v>1742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CX1834">
        <f>Y1834*Source!I709</f>
        <v>0.38114999999999999</v>
      </c>
      <c r="CY1834">
        <f t="shared" si="273"/>
        <v>29.98</v>
      </c>
      <c r="CZ1834">
        <f t="shared" si="274"/>
        <v>29.98</v>
      </c>
      <c r="DA1834">
        <f t="shared" si="275"/>
        <v>1</v>
      </c>
      <c r="DB1834">
        <v>0</v>
      </c>
    </row>
    <row r="1835" spans="1:106" x14ac:dyDescent="0.2">
      <c r="A1835">
        <f>ROW(Source!A709)</f>
        <v>709</v>
      </c>
      <c r="B1835">
        <v>33034105</v>
      </c>
      <c r="C1835">
        <v>33038681</v>
      </c>
      <c r="D1835">
        <v>32517740</v>
      </c>
      <c r="E1835">
        <v>1</v>
      </c>
      <c r="F1835">
        <v>1</v>
      </c>
      <c r="G1835">
        <v>19</v>
      </c>
      <c r="H1835">
        <v>3</v>
      </c>
      <c r="I1835" t="s">
        <v>831</v>
      </c>
      <c r="J1835" t="s">
        <v>832</v>
      </c>
      <c r="K1835" t="s">
        <v>833</v>
      </c>
      <c r="L1835">
        <v>1339</v>
      </c>
      <c r="N1835">
        <v>1007</v>
      </c>
      <c r="O1835" t="s">
        <v>830</v>
      </c>
      <c r="P1835" t="s">
        <v>830</v>
      </c>
      <c r="Q1835">
        <v>1</v>
      </c>
      <c r="W1835">
        <v>0</v>
      </c>
      <c r="X1835">
        <v>-86784973</v>
      </c>
      <c r="Y1835">
        <v>0.08</v>
      </c>
      <c r="AA1835">
        <v>4993.7</v>
      </c>
      <c r="AB1835">
        <v>0</v>
      </c>
      <c r="AC1835">
        <v>0</v>
      </c>
      <c r="AD1835">
        <v>0</v>
      </c>
      <c r="AE1835">
        <v>4993.7</v>
      </c>
      <c r="AF1835">
        <v>0</v>
      </c>
      <c r="AG1835">
        <v>0</v>
      </c>
      <c r="AH1835">
        <v>0</v>
      </c>
      <c r="AI1835">
        <v>1</v>
      </c>
      <c r="AJ1835">
        <v>1</v>
      </c>
      <c r="AK1835">
        <v>1</v>
      </c>
      <c r="AL1835">
        <v>1</v>
      </c>
      <c r="AN1835">
        <v>0</v>
      </c>
      <c r="AO1835">
        <v>1</v>
      </c>
      <c r="AP1835">
        <v>0</v>
      </c>
      <c r="AQ1835">
        <v>0</v>
      </c>
      <c r="AR1835">
        <v>0</v>
      </c>
      <c r="AS1835" t="s">
        <v>3</v>
      </c>
      <c r="AT1835">
        <v>0.08</v>
      </c>
      <c r="AU1835" t="s">
        <v>3</v>
      </c>
      <c r="AV1835">
        <v>0</v>
      </c>
      <c r="AW1835">
        <v>2</v>
      </c>
      <c r="AX1835">
        <v>33038706</v>
      </c>
      <c r="AY1835">
        <v>1</v>
      </c>
      <c r="AZ1835">
        <v>0</v>
      </c>
      <c r="BA1835">
        <v>1743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CX1835">
        <f>Y1835*Source!I709</f>
        <v>1.7423999999999999E-2</v>
      </c>
      <c r="CY1835">
        <f t="shared" si="273"/>
        <v>4993.7</v>
      </c>
      <c r="CZ1835">
        <f t="shared" si="274"/>
        <v>4993.7</v>
      </c>
      <c r="DA1835">
        <f t="shared" si="275"/>
        <v>1</v>
      </c>
      <c r="DB1835">
        <v>0</v>
      </c>
    </row>
    <row r="1836" spans="1:106" x14ac:dyDescent="0.2">
      <c r="A1836">
        <f>ROW(Source!A709)</f>
        <v>709</v>
      </c>
      <c r="B1836">
        <v>33034105</v>
      </c>
      <c r="C1836">
        <v>33038681</v>
      </c>
      <c r="D1836">
        <v>32517729</v>
      </c>
      <c r="E1836">
        <v>1</v>
      </c>
      <c r="F1836">
        <v>1</v>
      </c>
      <c r="G1836">
        <v>19</v>
      </c>
      <c r="H1836">
        <v>3</v>
      </c>
      <c r="I1836" t="s">
        <v>834</v>
      </c>
      <c r="J1836" t="s">
        <v>835</v>
      </c>
      <c r="K1836" t="s">
        <v>836</v>
      </c>
      <c r="L1836">
        <v>1339</v>
      </c>
      <c r="N1836">
        <v>1007</v>
      </c>
      <c r="O1836" t="s">
        <v>830</v>
      </c>
      <c r="P1836" t="s">
        <v>830</v>
      </c>
      <c r="Q1836">
        <v>1</v>
      </c>
      <c r="W1836">
        <v>0</v>
      </c>
      <c r="X1836">
        <v>-36459073</v>
      </c>
      <c r="Y1836">
        <v>0.69</v>
      </c>
      <c r="AA1836">
        <v>3762.19</v>
      </c>
      <c r="AB1836">
        <v>0</v>
      </c>
      <c r="AC1836">
        <v>0</v>
      </c>
      <c r="AD1836">
        <v>0</v>
      </c>
      <c r="AE1836">
        <v>3762.19</v>
      </c>
      <c r="AF1836">
        <v>0</v>
      </c>
      <c r="AG1836">
        <v>0</v>
      </c>
      <c r="AH1836">
        <v>0</v>
      </c>
      <c r="AI1836">
        <v>1</v>
      </c>
      <c r="AJ1836">
        <v>1</v>
      </c>
      <c r="AK1836">
        <v>1</v>
      </c>
      <c r="AL1836">
        <v>1</v>
      </c>
      <c r="AN1836">
        <v>0</v>
      </c>
      <c r="AO1836">
        <v>1</v>
      </c>
      <c r="AP1836">
        <v>0</v>
      </c>
      <c r="AQ1836">
        <v>0</v>
      </c>
      <c r="AR1836">
        <v>0</v>
      </c>
      <c r="AS1836" t="s">
        <v>3</v>
      </c>
      <c r="AT1836">
        <v>0.69</v>
      </c>
      <c r="AU1836" t="s">
        <v>3</v>
      </c>
      <c r="AV1836">
        <v>0</v>
      </c>
      <c r="AW1836">
        <v>2</v>
      </c>
      <c r="AX1836">
        <v>33038707</v>
      </c>
      <c r="AY1836">
        <v>1</v>
      </c>
      <c r="AZ1836">
        <v>0</v>
      </c>
      <c r="BA1836">
        <v>1744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CX1836">
        <f>Y1836*Source!I709</f>
        <v>0.15028199999999997</v>
      </c>
      <c r="CY1836">
        <f t="shared" si="273"/>
        <v>3762.19</v>
      </c>
      <c r="CZ1836">
        <f t="shared" si="274"/>
        <v>3762.19</v>
      </c>
      <c r="DA1836">
        <f t="shared" si="275"/>
        <v>1</v>
      </c>
      <c r="DB1836">
        <v>0</v>
      </c>
    </row>
    <row r="1837" spans="1:106" x14ac:dyDescent="0.2">
      <c r="A1837">
        <f>ROW(Source!A709)</f>
        <v>709</v>
      </c>
      <c r="B1837">
        <v>33034105</v>
      </c>
      <c r="C1837">
        <v>33038681</v>
      </c>
      <c r="D1837">
        <v>32517783</v>
      </c>
      <c r="E1837">
        <v>1</v>
      </c>
      <c r="F1837">
        <v>1</v>
      </c>
      <c r="G1837">
        <v>19</v>
      </c>
      <c r="H1837">
        <v>3</v>
      </c>
      <c r="I1837" t="s">
        <v>837</v>
      </c>
      <c r="J1837" t="s">
        <v>838</v>
      </c>
      <c r="K1837" t="s">
        <v>839</v>
      </c>
      <c r="L1837">
        <v>1339</v>
      </c>
      <c r="N1837">
        <v>1007</v>
      </c>
      <c r="O1837" t="s">
        <v>830</v>
      </c>
      <c r="P1837" t="s">
        <v>830</v>
      </c>
      <c r="Q1837">
        <v>1</v>
      </c>
      <c r="W1837">
        <v>0</v>
      </c>
      <c r="X1837">
        <v>-1282603236</v>
      </c>
      <c r="Y1837">
        <v>0.2</v>
      </c>
      <c r="AA1837">
        <v>5631.96</v>
      </c>
      <c r="AB1837">
        <v>0</v>
      </c>
      <c r="AC1837">
        <v>0</v>
      </c>
      <c r="AD1837">
        <v>0</v>
      </c>
      <c r="AE1837">
        <v>5631.96</v>
      </c>
      <c r="AF1837">
        <v>0</v>
      </c>
      <c r="AG1837">
        <v>0</v>
      </c>
      <c r="AH1837">
        <v>0</v>
      </c>
      <c r="AI1837">
        <v>1</v>
      </c>
      <c r="AJ1837">
        <v>1</v>
      </c>
      <c r="AK1837">
        <v>1</v>
      </c>
      <c r="AL1837">
        <v>1</v>
      </c>
      <c r="AN1837">
        <v>0</v>
      </c>
      <c r="AO1837">
        <v>1</v>
      </c>
      <c r="AP1837">
        <v>0</v>
      </c>
      <c r="AQ1837">
        <v>0</v>
      </c>
      <c r="AR1837">
        <v>0</v>
      </c>
      <c r="AS1837" t="s">
        <v>3</v>
      </c>
      <c r="AT1837">
        <v>0.2</v>
      </c>
      <c r="AU1837" t="s">
        <v>3</v>
      </c>
      <c r="AV1837">
        <v>0</v>
      </c>
      <c r="AW1837">
        <v>2</v>
      </c>
      <c r="AX1837">
        <v>33038708</v>
      </c>
      <c r="AY1837">
        <v>1</v>
      </c>
      <c r="AZ1837">
        <v>0</v>
      </c>
      <c r="BA1837">
        <v>1745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CX1837">
        <f>Y1837*Source!I709</f>
        <v>4.3560000000000001E-2</v>
      </c>
      <c r="CY1837">
        <f t="shared" si="273"/>
        <v>5631.96</v>
      </c>
      <c r="CZ1837">
        <f t="shared" si="274"/>
        <v>5631.96</v>
      </c>
      <c r="DA1837">
        <f t="shared" si="275"/>
        <v>1</v>
      </c>
      <c r="DB1837">
        <v>0</v>
      </c>
    </row>
    <row r="1838" spans="1:106" x14ac:dyDescent="0.2">
      <c r="A1838">
        <f>ROW(Source!A709)</f>
        <v>709</v>
      </c>
      <c r="B1838">
        <v>33034105</v>
      </c>
      <c r="C1838">
        <v>33038681</v>
      </c>
      <c r="D1838">
        <v>32517784</v>
      </c>
      <c r="E1838">
        <v>1</v>
      </c>
      <c r="F1838">
        <v>1</v>
      </c>
      <c r="G1838">
        <v>19</v>
      </c>
      <c r="H1838">
        <v>3</v>
      </c>
      <c r="I1838" t="s">
        <v>840</v>
      </c>
      <c r="J1838" t="s">
        <v>841</v>
      </c>
      <c r="K1838" t="s">
        <v>842</v>
      </c>
      <c r="L1838">
        <v>1339</v>
      </c>
      <c r="N1838">
        <v>1007</v>
      </c>
      <c r="O1838" t="s">
        <v>830</v>
      </c>
      <c r="P1838" t="s">
        <v>830</v>
      </c>
      <c r="Q1838">
        <v>1</v>
      </c>
      <c r="W1838">
        <v>0</v>
      </c>
      <c r="X1838">
        <v>966492149</v>
      </c>
      <c r="Y1838">
        <v>0.69</v>
      </c>
      <c r="AA1838">
        <v>5631.96</v>
      </c>
      <c r="AB1838">
        <v>0</v>
      </c>
      <c r="AC1838">
        <v>0</v>
      </c>
      <c r="AD1838">
        <v>0</v>
      </c>
      <c r="AE1838">
        <v>5631.96</v>
      </c>
      <c r="AF1838">
        <v>0</v>
      </c>
      <c r="AG1838">
        <v>0</v>
      </c>
      <c r="AH1838">
        <v>0</v>
      </c>
      <c r="AI1838">
        <v>1</v>
      </c>
      <c r="AJ1838">
        <v>1</v>
      </c>
      <c r="AK1838">
        <v>1</v>
      </c>
      <c r="AL1838">
        <v>1</v>
      </c>
      <c r="AN1838">
        <v>0</v>
      </c>
      <c r="AO1838">
        <v>1</v>
      </c>
      <c r="AP1838">
        <v>0</v>
      </c>
      <c r="AQ1838">
        <v>0</v>
      </c>
      <c r="AR1838">
        <v>0</v>
      </c>
      <c r="AS1838" t="s">
        <v>3</v>
      </c>
      <c r="AT1838">
        <v>0.69</v>
      </c>
      <c r="AU1838" t="s">
        <v>3</v>
      </c>
      <c r="AV1838">
        <v>0</v>
      </c>
      <c r="AW1838">
        <v>2</v>
      </c>
      <c r="AX1838">
        <v>33038709</v>
      </c>
      <c r="AY1838">
        <v>1</v>
      </c>
      <c r="AZ1838">
        <v>0</v>
      </c>
      <c r="BA1838">
        <v>1746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CX1838">
        <f>Y1838*Source!I709</f>
        <v>0.15028199999999997</v>
      </c>
      <c r="CY1838">
        <f t="shared" si="273"/>
        <v>5631.96</v>
      </c>
      <c r="CZ1838">
        <f t="shared" si="274"/>
        <v>5631.96</v>
      </c>
      <c r="DA1838">
        <f t="shared" si="275"/>
        <v>1</v>
      </c>
      <c r="DB1838">
        <v>0</v>
      </c>
    </row>
    <row r="1839" spans="1:106" x14ac:dyDescent="0.2">
      <c r="A1839">
        <f>ROW(Source!A709)</f>
        <v>709</v>
      </c>
      <c r="B1839">
        <v>33034105</v>
      </c>
      <c r="C1839">
        <v>33038681</v>
      </c>
      <c r="D1839">
        <v>32519911</v>
      </c>
      <c r="E1839">
        <v>1</v>
      </c>
      <c r="F1839">
        <v>1</v>
      </c>
      <c r="G1839">
        <v>19</v>
      </c>
      <c r="H1839">
        <v>3</v>
      </c>
      <c r="I1839" t="s">
        <v>843</v>
      </c>
      <c r="J1839" t="s">
        <v>844</v>
      </c>
      <c r="K1839" t="s">
        <v>845</v>
      </c>
      <c r="L1839">
        <v>1339</v>
      </c>
      <c r="N1839">
        <v>1007</v>
      </c>
      <c r="O1839" t="s">
        <v>830</v>
      </c>
      <c r="P1839" t="s">
        <v>830</v>
      </c>
      <c r="Q1839">
        <v>1</v>
      </c>
      <c r="W1839">
        <v>0</v>
      </c>
      <c r="X1839">
        <v>-1613524913</v>
      </c>
      <c r="Y1839">
        <v>102</v>
      </c>
      <c r="AA1839">
        <v>3195.93</v>
      </c>
      <c r="AB1839">
        <v>0</v>
      </c>
      <c r="AC1839">
        <v>0</v>
      </c>
      <c r="AD1839">
        <v>0</v>
      </c>
      <c r="AE1839">
        <v>3195.93</v>
      </c>
      <c r="AF1839">
        <v>0</v>
      </c>
      <c r="AG1839">
        <v>0</v>
      </c>
      <c r="AH1839">
        <v>0</v>
      </c>
      <c r="AI1839">
        <v>1</v>
      </c>
      <c r="AJ1839">
        <v>1</v>
      </c>
      <c r="AK1839">
        <v>1</v>
      </c>
      <c r="AL1839">
        <v>1</v>
      </c>
      <c r="AN1839">
        <v>0</v>
      </c>
      <c r="AO1839">
        <v>1</v>
      </c>
      <c r="AP1839">
        <v>0</v>
      </c>
      <c r="AQ1839">
        <v>0</v>
      </c>
      <c r="AR1839">
        <v>0</v>
      </c>
      <c r="AS1839" t="s">
        <v>3</v>
      </c>
      <c r="AT1839">
        <v>102</v>
      </c>
      <c r="AU1839" t="s">
        <v>3</v>
      </c>
      <c r="AV1839">
        <v>0</v>
      </c>
      <c r="AW1839">
        <v>2</v>
      </c>
      <c r="AX1839">
        <v>33038710</v>
      </c>
      <c r="AY1839">
        <v>1</v>
      </c>
      <c r="AZ1839">
        <v>0</v>
      </c>
      <c r="BA1839">
        <v>1747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CX1839">
        <f>Y1839*Source!I709</f>
        <v>22.215599999999998</v>
      </c>
      <c r="CY1839">
        <f t="shared" si="273"/>
        <v>3195.93</v>
      </c>
      <c r="CZ1839">
        <f t="shared" si="274"/>
        <v>3195.93</v>
      </c>
      <c r="DA1839">
        <f t="shared" si="275"/>
        <v>1</v>
      </c>
      <c r="DB1839">
        <v>0</v>
      </c>
    </row>
    <row r="1840" spans="1:106" x14ac:dyDescent="0.2">
      <c r="A1840">
        <f>ROW(Source!A709)</f>
        <v>709</v>
      </c>
      <c r="B1840">
        <v>33034105</v>
      </c>
      <c r="C1840">
        <v>33038681</v>
      </c>
      <c r="D1840">
        <v>32521663</v>
      </c>
      <c r="E1840">
        <v>1</v>
      </c>
      <c r="F1840">
        <v>1</v>
      </c>
      <c r="G1840">
        <v>19</v>
      </c>
      <c r="H1840">
        <v>3</v>
      </c>
      <c r="I1840" t="s">
        <v>846</v>
      </c>
      <c r="J1840" t="s">
        <v>847</v>
      </c>
      <c r="K1840" t="s">
        <v>848</v>
      </c>
      <c r="L1840">
        <v>1327</v>
      </c>
      <c r="N1840">
        <v>1005</v>
      </c>
      <c r="O1840" t="s">
        <v>823</v>
      </c>
      <c r="P1840" t="s">
        <v>823</v>
      </c>
      <c r="Q1840">
        <v>1</v>
      </c>
      <c r="W1840">
        <v>0</v>
      </c>
      <c r="X1840">
        <v>603730207</v>
      </c>
      <c r="Y1840">
        <v>49.5</v>
      </c>
      <c r="AA1840">
        <v>207.09</v>
      </c>
      <c r="AB1840">
        <v>0</v>
      </c>
      <c r="AC1840">
        <v>0</v>
      </c>
      <c r="AD1840">
        <v>0</v>
      </c>
      <c r="AE1840">
        <v>207.09</v>
      </c>
      <c r="AF1840">
        <v>0</v>
      </c>
      <c r="AG1840">
        <v>0</v>
      </c>
      <c r="AH1840">
        <v>0</v>
      </c>
      <c r="AI1840">
        <v>1</v>
      </c>
      <c r="AJ1840">
        <v>1</v>
      </c>
      <c r="AK1840">
        <v>1</v>
      </c>
      <c r="AL1840">
        <v>1</v>
      </c>
      <c r="AN1840">
        <v>0</v>
      </c>
      <c r="AO1840">
        <v>1</v>
      </c>
      <c r="AP1840">
        <v>0</v>
      </c>
      <c r="AQ1840">
        <v>0</v>
      </c>
      <c r="AR1840">
        <v>0</v>
      </c>
      <c r="AS1840" t="s">
        <v>3</v>
      </c>
      <c r="AT1840">
        <v>49.5</v>
      </c>
      <c r="AU1840" t="s">
        <v>3</v>
      </c>
      <c r="AV1840">
        <v>0</v>
      </c>
      <c r="AW1840">
        <v>2</v>
      </c>
      <c r="AX1840">
        <v>33038711</v>
      </c>
      <c r="AY1840">
        <v>1</v>
      </c>
      <c r="AZ1840">
        <v>0</v>
      </c>
      <c r="BA1840">
        <v>1748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CX1840">
        <f>Y1840*Source!I709</f>
        <v>10.7811</v>
      </c>
      <c r="CY1840">
        <f t="shared" si="273"/>
        <v>207.09</v>
      </c>
      <c r="CZ1840">
        <f t="shared" si="274"/>
        <v>207.09</v>
      </c>
      <c r="DA1840">
        <f t="shared" si="275"/>
        <v>1</v>
      </c>
      <c r="DB1840">
        <v>0</v>
      </c>
    </row>
    <row r="1841" spans="1:106" x14ac:dyDescent="0.2">
      <c r="A1841">
        <f>ROW(Source!A712)</f>
        <v>712</v>
      </c>
      <c r="B1841">
        <v>33034105</v>
      </c>
      <c r="C1841">
        <v>33038714</v>
      </c>
      <c r="D1841">
        <v>32505425</v>
      </c>
      <c r="E1841">
        <v>19</v>
      </c>
      <c r="F1841">
        <v>1</v>
      </c>
      <c r="G1841">
        <v>19</v>
      </c>
      <c r="H1841">
        <v>1</v>
      </c>
      <c r="I1841" t="s">
        <v>795</v>
      </c>
      <c r="J1841" t="s">
        <v>3</v>
      </c>
      <c r="K1841" t="s">
        <v>796</v>
      </c>
      <c r="L1841">
        <v>1191</v>
      </c>
      <c r="N1841">
        <v>1013</v>
      </c>
      <c r="O1841" t="s">
        <v>797</v>
      </c>
      <c r="P1841" t="s">
        <v>797</v>
      </c>
      <c r="Q1841">
        <v>1</v>
      </c>
      <c r="W1841">
        <v>0</v>
      </c>
      <c r="X1841">
        <v>476480486</v>
      </c>
      <c r="Y1841">
        <v>36.11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1</v>
      </c>
      <c r="AJ1841">
        <v>1</v>
      </c>
      <c r="AK1841">
        <v>1</v>
      </c>
      <c r="AL1841">
        <v>1</v>
      </c>
      <c r="AN1841">
        <v>0</v>
      </c>
      <c r="AO1841">
        <v>1</v>
      </c>
      <c r="AP1841">
        <v>0</v>
      </c>
      <c r="AQ1841">
        <v>0</v>
      </c>
      <c r="AR1841">
        <v>0</v>
      </c>
      <c r="AS1841" t="s">
        <v>3</v>
      </c>
      <c r="AT1841">
        <v>36.11</v>
      </c>
      <c r="AU1841" t="s">
        <v>3</v>
      </c>
      <c r="AV1841">
        <v>1</v>
      </c>
      <c r="AW1841">
        <v>2</v>
      </c>
      <c r="AX1841">
        <v>33038720</v>
      </c>
      <c r="AY1841">
        <v>1</v>
      </c>
      <c r="AZ1841">
        <v>0</v>
      </c>
      <c r="BA1841">
        <v>1749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CX1841">
        <f>Y1841*Source!I712</f>
        <v>5.5103860000000005</v>
      </c>
      <c r="CY1841">
        <f>AD1841</f>
        <v>0</v>
      </c>
      <c r="CZ1841">
        <f>AH1841</f>
        <v>0</v>
      </c>
      <c r="DA1841">
        <f>AL1841</f>
        <v>1</v>
      </c>
      <c r="DB1841">
        <v>0</v>
      </c>
    </row>
    <row r="1842" spans="1:106" x14ac:dyDescent="0.2">
      <c r="A1842">
        <f>ROW(Source!A712)</f>
        <v>712</v>
      </c>
      <c r="B1842">
        <v>33034105</v>
      </c>
      <c r="C1842">
        <v>33038714</v>
      </c>
      <c r="D1842">
        <v>32516754</v>
      </c>
      <c r="E1842">
        <v>1</v>
      </c>
      <c r="F1842">
        <v>1</v>
      </c>
      <c r="G1842">
        <v>19</v>
      </c>
      <c r="H1842">
        <v>2</v>
      </c>
      <c r="I1842" t="s">
        <v>798</v>
      </c>
      <c r="J1842" t="s">
        <v>799</v>
      </c>
      <c r="K1842" t="s">
        <v>800</v>
      </c>
      <c r="L1842">
        <v>1368</v>
      </c>
      <c r="N1842">
        <v>1011</v>
      </c>
      <c r="O1842" t="s">
        <v>801</v>
      </c>
      <c r="P1842" t="s">
        <v>801</v>
      </c>
      <c r="Q1842">
        <v>1</v>
      </c>
      <c r="W1842">
        <v>0</v>
      </c>
      <c r="X1842">
        <v>-1683917449</v>
      </c>
      <c r="Y1842">
        <v>21.91</v>
      </c>
      <c r="AA1842">
        <v>0</v>
      </c>
      <c r="AB1842">
        <v>70.98</v>
      </c>
      <c r="AC1842">
        <v>6.52</v>
      </c>
      <c r="AD1842">
        <v>0</v>
      </c>
      <c r="AE1842">
        <v>0</v>
      </c>
      <c r="AF1842">
        <v>70.98</v>
      </c>
      <c r="AG1842">
        <v>6.52</v>
      </c>
      <c r="AH1842">
        <v>0</v>
      </c>
      <c r="AI1842">
        <v>1</v>
      </c>
      <c r="AJ1842">
        <v>1</v>
      </c>
      <c r="AK1842">
        <v>1</v>
      </c>
      <c r="AL1842">
        <v>1</v>
      </c>
      <c r="AN1842">
        <v>0</v>
      </c>
      <c r="AO1842">
        <v>1</v>
      </c>
      <c r="AP1842">
        <v>0</v>
      </c>
      <c r="AQ1842">
        <v>0</v>
      </c>
      <c r="AR1842">
        <v>0</v>
      </c>
      <c r="AS1842" t="s">
        <v>3</v>
      </c>
      <c r="AT1842">
        <v>21.91</v>
      </c>
      <c r="AU1842" t="s">
        <v>3</v>
      </c>
      <c r="AV1842">
        <v>0</v>
      </c>
      <c r="AW1842">
        <v>2</v>
      </c>
      <c r="AX1842">
        <v>33038721</v>
      </c>
      <c r="AY1842">
        <v>1</v>
      </c>
      <c r="AZ1842">
        <v>0</v>
      </c>
      <c r="BA1842">
        <v>1750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CX1842">
        <f>Y1842*Source!I712</f>
        <v>3.3434660000000003</v>
      </c>
      <c r="CY1842">
        <f>AB1842</f>
        <v>70.98</v>
      </c>
      <c r="CZ1842">
        <f>AF1842</f>
        <v>70.98</v>
      </c>
      <c r="DA1842">
        <f>AJ1842</f>
        <v>1</v>
      </c>
      <c r="DB1842">
        <v>0</v>
      </c>
    </row>
    <row r="1843" spans="1:106" x14ac:dyDescent="0.2">
      <c r="A1843">
        <f>ROW(Source!A712)</f>
        <v>712</v>
      </c>
      <c r="B1843">
        <v>33034105</v>
      </c>
      <c r="C1843">
        <v>33038714</v>
      </c>
      <c r="D1843">
        <v>32518977</v>
      </c>
      <c r="E1843">
        <v>1</v>
      </c>
      <c r="F1843">
        <v>1</v>
      </c>
      <c r="G1843">
        <v>19</v>
      </c>
      <c r="H1843">
        <v>3</v>
      </c>
      <c r="I1843" t="s">
        <v>802</v>
      </c>
      <c r="J1843" t="s">
        <v>803</v>
      </c>
      <c r="K1843" t="s">
        <v>804</v>
      </c>
      <c r="L1843">
        <v>1348</v>
      </c>
      <c r="N1843">
        <v>1009</v>
      </c>
      <c r="O1843" t="s">
        <v>19</v>
      </c>
      <c r="P1843" t="s">
        <v>19</v>
      </c>
      <c r="Q1843">
        <v>1000</v>
      </c>
      <c r="W1843">
        <v>0</v>
      </c>
      <c r="X1843">
        <v>-1592467254</v>
      </c>
      <c r="Y1843">
        <v>0.03</v>
      </c>
      <c r="AA1843">
        <v>117442.26</v>
      </c>
      <c r="AB1843">
        <v>0</v>
      </c>
      <c r="AC1843">
        <v>0</v>
      </c>
      <c r="AD1843">
        <v>0</v>
      </c>
      <c r="AE1843">
        <v>117442.26</v>
      </c>
      <c r="AF1843">
        <v>0</v>
      </c>
      <c r="AG1843">
        <v>0</v>
      </c>
      <c r="AH1843">
        <v>0</v>
      </c>
      <c r="AI1843">
        <v>1</v>
      </c>
      <c r="AJ1843">
        <v>1</v>
      </c>
      <c r="AK1843">
        <v>1</v>
      </c>
      <c r="AL1843">
        <v>1</v>
      </c>
      <c r="AN1843">
        <v>0</v>
      </c>
      <c r="AO1843">
        <v>1</v>
      </c>
      <c r="AP1843">
        <v>0</v>
      </c>
      <c r="AQ1843">
        <v>0</v>
      </c>
      <c r="AR1843">
        <v>0</v>
      </c>
      <c r="AS1843" t="s">
        <v>3</v>
      </c>
      <c r="AT1843">
        <v>0.03</v>
      </c>
      <c r="AU1843" t="s">
        <v>3</v>
      </c>
      <c r="AV1843">
        <v>0</v>
      </c>
      <c r="AW1843">
        <v>2</v>
      </c>
      <c r="AX1843">
        <v>33038722</v>
      </c>
      <c r="AY1843">
        <v>1</v>
      </c>
      <c r="AZ1843">
        <v>0</v>
      </c>
      <c r="BA1843">
        <v>1751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CX1843">
        <f>Y1843*Source!I712</f>
        <v>4.5780000000000005E-3</v>
      </c>
      <c r="CY1843">
        <f>AA1843</f>
        <v>117442.26</v>
      </c>
      <c r="CZ1843">
        <f>AE1843</f>
        <v>117442.26</v>
      </c>
      <c r="DA1843">
        <f>AI1843</f>
        <v>1</v>
      </c>
      <c r="DB1843">
        <v>0</v>
      </c>
    </row>
    <row r="1844" spans="1:106" x14ac:dyDescent="0.2">
      <c r="A1844">
        <f>ROW(Source!A712)</f>
        <v>712</v>
      </c>
      <c r="B1844">
        <v>33034105</v>
      </c>
      <c r="C1844">
        <v>33038714</v>
      </c>
      <c r="D1844">
        <v>32520163</v>
      </c>
      <c r="E1844">
        <v>1</v>
      </c>
      <c r="F1844">
        <v>1</v>
      </c>
      <c r="G1844">
        <v>19</v>
      </c>
      <c r="H1844">
        <v>3</v>
      </c>
      <c r="I1844" t="s">
        <v>25</v>
      </c>
      <c r="J1844" t="s">
        <v>27</v>
      </c>
      <c r="K1844" t="s">
        <v>26</v>
      </c>
      <c r="L1844">
        <v>1348</v>
      </c>
      <c r="N1844">
        <v>1009</v>
      </c>
      <c r="O1844" t="s">
        <v>19</v>
      </c>
      <c r="P1844" t="s">
        <v>19</v>
      </c>
      <c r="Q1844">
        <v>1000</v>
      </c>
      <c r="W1844">
        <v>0</v>
      </c>
      <c r="X1844">
        <v>-1467733540</v>
      </c>
      <c r="Y1844">
        <v>1</v>
      </c>
      <c r="AA1844">
        <v>53410.15</v>
      </c>
      <c r="AB1844">
        <v>0</v>
      </c>
      <c r="AC1844">
        <v>0</v>
      </c>
      <c r="AD1844">
        <v>0</v>
      </c>
      <c r="AE1844">
        <v>53410.15</v>
      </c>
      <c r="AF1844">
        <v>0</v>
      </c>
      <c r="AG1844">
        <v>0</v>
      </c>
      <c r="AH1844">
        <v>0</v>
      </c>
      <c r="AI1844">
        <v>1</v>
      </c>
      <c r="AJ1844">
        <v>1</v>
      </c>
      <c r="AK1844">
        <v>1</v>
      </c>
      <c r="AL1844">
        <v>1</v>
      </c>
      <c r="AN1844">
        <v>0</v>
      </c>
      <c r="AO1844">
        <v>1</v>
      </c>
      <c r="AP1844">
        <v>0</v>
      </c>
      <c r="AQ1844">
        <v>0</v>
      </c>
      <c r="AR1844">
        <v>0</v>
      </c>
      <c r="AS1844" t="s">
        <v>3</v>
      </c>
      <c r="AT1844">
        <v>1</v>
      </c>
      <c r="AU1844" t="s">
        <v>3</v>
      </c>
      <c r="AV1844">
        <v>0</v>
      </c>
      <c r="AW1844">
        <v>2</v>
      </c>
      <c r="AX1844">
        <v>33038723</v>
      </c>
      <c r="AY1844">
        <v>1</v>
      </c>
      <c r="AZ1844">
        <v>0</v>
      </c>
      <c r="BA1844">
        <v>1752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CX1844">
        <f>Y1844*Source!I712</f>
        <v>0.15260000000000001</v>
      </c>
      <c r="CY1844">
        <f>AA1844</f>
        <v>53410.15</v>
      </c>
      <c r="CZ1844">
        <f>AE1844</f>
        <v>53410.15</v>
      </c>
      <c r="DA1844">
        <f>AI1844</f>
        <v>1</v>
      </c>
      <c r="DB1844">
        <v>0</v>
      </c>
    </row>
    <row r="1845" spans="1:106" x14ac:dyDescent="0.2">
      <c r="A1845">
        <f>ROW(Source!A712)</f>
        <v>712</v>
      </c>
      <c r="B1845">
        <v>33034105</v>
      </c>
      <c r="C1845">
        <v>33038714</v>
      </c>
      <c r="D1845">
        <v>32520163</v>
      </c>
      <c r="E1845">
        <v>1</v>
      </c>
      <c r="F1845">
        <v>1</v>
      </c>
      <c r="G1845">
        <v>19</v>
      </c>
      <c r="H1845">
        <v>3</v>
      </c>
      <c r="I1845" t="s">
        <v>25</v>
      </c>
      <c r="J1845" t="s">
        <v>27</v>
      </c>
      <c r="K1845" t="s">
        <v>26</v>
      </c>
      <c r="L1845">
        <v>1348</v>
      </c>
      <c r="N1845">
        <v>1009</v>
      </c>
      <c r="O1845" t="s">
        <v>19</v>
      </c>
      <c r="P1845" t="s">
        <v>19</v>
      </c>
      <c r="Q1845">
        <v>1000</v>
      </c>
      <c r="W1845">
        <v>0</v>
      </c>
      <c r="X1845">
        <v>-1467733540</v>
      </c>
      <c r="Y1845">
        <v>-1</v>
      </c>
      <c r="AA1845">
        <v>53410.15</v>
      </c>
      <c r="AB1845">
        <v>0</v>
      </c>
      <c r="AC1845">
        <v>0</v>
      </c>
      <c r="AD1845">
        <v>0</v>
      </c>
      <c r="AE1845">
        <v>53410.15</v>
      </c>
      <c r="AF1845">
        <v>0</v>
      </c>
      <c r="AG1845">
        <v>0</v>
      </c>
      <c r="AH1845">
        <v>0</v>
      </c>
      <c r="AI1845">
        <v>1</v>
      </c>
      <c r="AJ1845">
        <v>1</v>
      </c>
      <c r="AK1845">
        <v>1</v>
      </c>
      <c r="AL1845">
        <v>1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 t="s">
        <v>3</v>
      </c>
      <c r="AT1845">
        <v>-1</v>
      </c>
      <c r="AU1845" t="s">
        <v>3</v>
      </c>
      <c r="AV1845">
        <v>0</v>
      </c>
      <c r="AW1845">
        <v>1</v>
      </c>
      <c r="AX1845">
        <v>-1</v>
      </c>
      <c r="AY1845">
        <v>0</v>
      </c>
      <c r="AZ1845">
        <v>0</v>
      </c>
      <c r="BA1845" t="s">
        <v>3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CX1845">
        <f>Y1845*Source!I712</f>
        <v>-0.15260000000000001</v>
      </c>
      <c r="CY1845">
        <f>AA1845</f>
        <v>53410.15</v>
      </c>
      <c r="CZ1845">
        <f>AE1845</f>
        <v>53410.15</v>
      </c>
      <c r="DA1845">
        <f>AI1845</f>
        <v>1</v>
      </c>
      <c r="DB1845">
        <v>0</v>
      </c>
    </row>
    <row r="1846" spans="1:106" x14ac:dyDescent="0.2">
      <c r="A1846">
        <f>ROW(Source!A714)</f>
        <v>714</v>
      </c>
      <c r="B1846">
        <v>33034105</v>
      </c>
      <c r="C1846">
        <v>33038725</v>
      </c>
      <c r="D1846">
        <v>32505425</v>
      </c>
      <c r="E1846">
        <v>19</v>
      </c>
      <c r="F1846">
        <v>1</v>
      </c>
      <c r="G1846">
        <v>19</v>
      </c>
      <c r="H1846">
        <v>1</v>
      </c>
      <c r="I1846" t="s">
        <v>795</v>
      </c>
      <c r="J1846" t="s">
        <v>3</v>
      </c>
      <c r="K1846" t="s">
        <v>796</v>
      </c>
      <c r="L1846">
        <v>1191</v>
      </c>
      <c r="N1846">
        <v>1013</v>
      </c>
      <c r="O1846" t="s">
        <v>797</v>
      </c>
      <c r="P1846" t="s">
        <v>797</v>
      </c>
      <c r="Q1846">
        <v>1</v>
      </c>
      <c r="W1846">
        <v>0</v>
      </c>
      <c r="X1846">
        <v>476480486</v>
      </c>
      <c r="Y1846">
        <v>453.1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1</v>
      </c>
      <c r="AJ1846">
        <v>1</v>
      </c>
      <c r="AK1846">
        <v>1</v>
      </c>
      <c r="AL1846">
        <v>1</v>
      </c>
      <c r="AN1846">
        <v>0</v>
      </c>
      <c r="AO1846">
        <v>1</v>
      </c>
      <c r="AP1846">
        <v>0</v>
      </c>
      <c r="AQ1846">
        <v>0</v>
      </c>
      <c r="AR1846">
        <v>0</v>
      </c>
      <c r="AS1846" t="s">
        <v>3</v>
      </c>
      <c r="AT1846">
        <v>453.1</v>
      </c>
      <c r="AU1846" t="s">
        <v>3</v>
      </c>
      <c r="AV1846">
        <v>1</v>
      </c>
      <c r="AW1846">
        <v>2</v>
      </c>
      <c r="AX1846">
        <v>33038741</v>
      </c>
      <c r="AY1846">
        <v>1</v>
      </c>
      <c r="AZ1846">
        <v>0</v>
      </c>
      <c r="BA1846">
        <v>1753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CX1846">
        <f>Y1846*Source!I714</f>
        <v>9.4154180000000007</v>
      </c>
      <c r="CY1846">
        <f>AD1846</f>
        <v>0</v>
      </c>
      <c r="CZ1846">
        <f>AH1846</f>
        <v>0</v>
      </c>
      <c r="DA1846">
        <f>AL1846</f>
        <v>1</v>
      </c>
      <c r="DB1846">
        <v>0</v>
      </c>
    </row>
    <row r="1847" spans="1:106" x14ac:dyDescent="0.2">
      <c r="A1847">
        <f>ROW(Source!A714)</f>
        <v>714</v>
      </c>
      <c r="B1847">
        <v>33034105</v>
      </c>
      <c r="C1847">
        <v>33038725</v>
      </c>
      <c r="D1847">
        <v>32517073</v>
      </c>
      <c r="E1847">
        <v>1</v>
      </c>
      <c r="F1847">
        <v>1</v>
      </c>
      <c r="G1847">
        <v>19</v>
      </c>
      <c r="H1847">
        <v>2</v>
      </c>
      <c r="I1847" t="s">
        <v>805</v>
      </c>
      <c r="J1847" t="s">
        <v>806</v>
      </c>
      <c r="K1847" t="s">
        <v>807</v>
      </c>
      <c r="L1847">
        <v>1368</v>
      </c>
      <c r="N1847">
        <v>1011</v>
      </c>
      <c r="O1847" t="s">
        <v>801</v>
      </c>
      <c r="P1847" t="s">
        <v>801</v>
      </c>
      <c r="Q1847">
        <v>1</v>
      </c>
      <c r="W1847">
        <v>0</v>
      </c>
      <c r="X1847">
        <v>-865246060</v>
      </c>
      <c r="Y1847">
        <v>1.38</v>
      </c>
      <c r="AA1847">
        <v>0</v>
      </c>
      <c r="AB1847">
        <v>3.37</v>
      </c>
      <c r="AC1847">
        <v>0.85</v>
      </c>
      <c r="AD1847">
        <v>0</v>
      </c>
      <c r="AE1847">
        <v>0</v>
      </c>
      <c r="AF1847">
        <v>3.37</v>
      </c>
      <c r="AG1847">
        <v>0.85</v>
      </c>
      <c r="AH1847">
        <v>0</v>
      </c>
      <c r="AI1847">
        <v>1</v>
      </c>
      <c r="AJ1847">
        <v>1</v>
      </c>
      <c r="AK1847">
        <v>1</v>
      </c>
      <c r="AL1847">
        <v>1</v>
      </c>
      <c r="AN1847">
        <v>0</v>
      </c>
      <c r="AO1847">
        <v>1</v>
      </c>
      <c r="AP1847">
        <v>0</v>
      </c>
      <c r="AQ1847">
        <v>0</v>
      </c>
      <c r="AR1847">
        <v>0</v>
      </c>
      <c r="AS1847" t="s">
        <v>3</v>
      </c>
      <c r="AT1847">
        <v>1.38</v>
      </c>
      <c r="AU1847" t="s">
        <v>3</v>
      </c>
      <c r="AV1847">
        <v>0</v>
      </c>
      <c r="AW1847">
        <v>2</v>
      </c>
      <c r="AX1847">
        <v>33038742</v>
      </c>
      <c r="AY1847">
        <v>1</v>
      </c>
      <c r="AZ1847">
        <v>0</v>
      </c>
      <c r="BA1847">
        <v>1754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CX1847">
        <f>Y1847*Source!I714</f>
        <v>2.8676399999999998E-2</v>
      </c>
      <c r="CY1847">
        <f>AB1847</f>
        <v>3.37</v>
      </c>
      <c r="CZ1847">
        <f>AF1847</f>
        <v>3.37</v>
      </c>
      <c r="DA1847">
        <f>AJ1847</f>
        <v>1</v>
      </c>
      <c r="DB1847">
        <v>0</v>
      </c>
    </row>
    <row r="1848" spans="1:106" x14ac:dyDescent="0.2">
      <c r="A1848">
        <f>ROW(Source!A714)</f>
        <v>714</v>
      </c>
      <c r="B1848">
        <v>33034105</v>
      </c>
      <c r="C1848">
        <v>33038725</v>
      </c>
      <c r="D1848">
        <v>32516433</v>
      </c>
      <c r="E1848">
        <v>1</v>
      </c>
      <c r="F1848">
        <v>1</v>
      </c>
      <c r="G1848">
        <v>19</v>
      </c>
      <c r="H1848">
        <v>2</v>
      </c>
      <c r="I1848" t="s">
        <v>808</v>
      </c>
      <c r="J1848" t="s">
        <v>809</v>
      </c>
      <c r="K1848" t="s">
        <v>810</v>
      </c>
      <c r="L1848">
        <v>1368</v>
      </c>
      <c r="N1848">
        <v>1011</v>
      </c>
      <c r="O1848" t="s">
        <v>801</v>
      </c>
      <c r="P1848" t="s">
        <v>801</v>
      </c>
      <c r="Q1848">
        <v>1</v>
      </c>
      <c r="W1848">
        <v>0</v>
      </c>
      <c r="X1848">
        <v>1483315828</v>
      </c>
      <c r="Y1848">
        <v>0.31</v>
      </c>
      <c r="AA1848">
        <v>0</v>
      </c>
      <c r="AB1848">
        <v>566.44000000000005</v>
      </c>
      <c r="AC1848">
        <v>281.27999999999997</v>
      </c>
      <c r="AD1848">
        <v>0</v>
      </c>
      <c r="AE1848">
        <v>0</v>
      </c>
      <c r="AF1848">
        <v>566.44000000000005</v>
      </c>
      <c r="AG1848">
        <v>281.27999999999997</v>
      </c>
      <c r="AH1848">
        <v>0</v>
      </c>
      <c r="AI1848">
        <v>1</v>
      </c>
      <c r="AJ1848">
        <v>1</v>
      </c>
      <c r="AK1848">
        <v>1</v>
      </c>
      <c r="AL1848">
        <v>1</v>
      </c>
      <c r="AN1848">
        <v>0</v>
      </c>
      <c r="AO1848">
        <v>1</v>
      </c>
      <c r="AP1848">
        <v>0</v>
      </c>
      <c r="AQ1848">
        <v>0</v>
      </c>
      <c r="AR1848">
        <v>0</v>
      </c>
      <c r="AS1848" t="s">
        <v>3</v>
      </c>
      <c r="AT1848">
        <v>0.31</v>
      </c>
      <c r="AU1848" t="s">
        <v>3</v>
      </c>
      <c r="AV1848">
        <v>0</v>
      </c>
      <c r="AW1848">
        <v>2</v>
      </c>
      <c r="AX1848">
        <v>33038743</v>
      </c>
      <c r="AY1848">
        <v>1</v>
      </c>
      <c r="AZ1848">
        <v>0</v>
      </c>
      <c r="BA1848">
        <v>1755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CX1848">
        <f>Y1848*Source!I714</f>
        <v>6.4418000000000001E-3</v>
      </c>
      <c r="CY1848">
        <f>AB1848</f>
        <v>566.44000000000005</v>
      </c>
      <c r="CZ1848">
        <f>AF1848</f>
        <v>566.44000000000005</v>
      </c>
      <c r="DA1848">
        <f>AJ1848</f>
        <v>1</v>
      </c>
      <c r="DB1848">
        <v>0</v>
      </c>
    </row>
    <row r="1849" spans="1:106" x14ac:dyDescent="0.2">
      <c r="A1849">
        <f>ROW(Source!A714)</f>
        <v>714</v>
      </c>
      <c r="B1849">
        <v>33034105</v>
      </c>
      <c r="C1849">
        <v>33038725</v>
      </c>
      <c r="D1849">
        <v>32516599</v>
      </c>
      <c r="E1849">
        <v>1</v>
      </c>
      <c r="F1849">
        <v>1</v>
      </c>
      <c r="G1849">
        <v>19</v>
      </c>
      <c r="H1849">
        <v>2</v>
      </c>
      <c r="I1849" t="s">
        <v>811</v>
      </c>
      <c r="J1849" t="s">
        <v>812</v>
      </c>
      <c r="K1849" t="s">
        <v>813</v>
      </c>
      <c r="L1849">
        <v>1368</v>
      </c>
      <c r="N1849">
        <v>1011</v>
      </c>
      <c r="O1849" t="s">
        <v>801</v>
      </c>
      <c r="P1849" t="s">
        <v>801</v>
      </c>
      <c r="Q1849">
        <v>1</v>
      </c>
      <c r="W1849">
        <v>0</v>
      </c>
      <c r="X1849">
        <v>47389749</v>
      </c>
      <c r="Y1849">
        <v>26.25</v>
      </c>
      <c r="AA1849">
        <v>0</v>
      </c>
      <c r="AB1849">
        <v>9.7100000000000009</v>
      </c>
      <c r="AC1849">
        <v>2.25</v>
      </c>
      <c r="AD1849">
        <v>0</v>
      </c>
      <c r="AE1849">
        <v>0</v>
      </c>
      <c r="AF1849">
        <v>9.7100000000000009</v>
      </c>
      <c r="AG1849">
        <v>2.25</v>
      </c>
      <c r="AH1849">
        <v>0</v>
      </c>
      <c r="AI1849">
        <v>1</v>
      </c>
      <c r="AJ1849">
        <v>1</v>
      </c>
      <c r="AK1849">
        <v>1</v>
      </c>
      <c r="AL1849">
        <v>1</v>
      </c>
      <c r="AN1849">
        <v>0</v>
      </c>
      <c r="AO1849">
        <v>1</v>
      </c>
      <c r="AP1849">
        <v>0</v>
      </c>
      <c r="AQ1849">
        <v>0</v>
      </c>
      <c r="AR1849">
        <v>0</v>
      </c>
      <c r="AS1849" t="s">
        <v>3</v>
      </c>
      <c r="AT1849">
        <v>26.25</v>
      </c>
      <c r="AU1849" t="s">
        <v>3</v>
      </c>
      <c r="AV1849">
        <v>0</v>
      </c>
      <c r="AW1849">
        <v>2</v>
      </c>
      <c r="AX1849">
        <v>33038744</v>
      </c>
      <c r="AY1849">
        <v>1</v>
      </c>
      <c r="AZ1849">
        <v>0</v>
      </c>
      <c r="BA1849">
        <v>1756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CX1849">
        <f>Y1849*Source!I714</f>
        <v>0.54547500000000004</v>
      </c>
      <c r="CY1849">
        <f>AB1849</f>
        <v>9.7100000000000009</v>
      </c>
      <c r="CZ1849">
        <f>AF1849</f>
        <v>9.7100000000000009</v>
      </c>
      <c r="DA1849">
        <f>AJ1849</f>
        <v>1</v>
      </c>
      <c r="DB1849">
        <v>0</v>
      </c>
    </row>
    <row r="1850" spans="1:106" x14ac:dyDescent="0.2">
      <c r="A1850">
        <f>ROW(Source!A714)</f>
        <v>714</v>
      </c>
      <c r="B1850">
        <v>33034105</v>
      </c>
      <c r="C1850">
        <v>33038725</v>
      </c>
      <c r="D1850">
        <v>32517836</v>
      </c>
      <c r="E1850">
        <v>1</v>
      </c>
      <c r="F1850">
        <v>1</v>
      </c>
      <c r="G1850">
        <v>19</v>
      </c>
      <c r="H1850">
        <v>3</v>
      </c>
      <c r="I1850" t="s">
        <v>814</v>
      </c>
      <c r="J1850" t="s">
        <v>815</v>
      </c>
      <c r="K1850" t="s">
        <v>816</v>
      </c>
      <c r="L1850">
        <v>1348</v>
      </c>
      <c r="N1850">
        <v>1009</v>
      </c>
      <c r="O1850" t="s">
        <v>19</v>
      </c>
      <c r="P1850" t="s">
        <v>19</v>
      </c>
      <c r="Q1850">
        <v>1000</v>
      </c>
      <c r="W1850">
        <v>0</v>
      </c>
      <c r="X1850">
        <v>1571432467</v>
      </c>
      <c r="Y1850">
        <v>0.04</v>
      </c>
      <c r="AA1850">
        <v>31493.279999999999</v>
      </c>
      <c r="AB1850">
        <v>0</v>
      </c>
      <c r="AC1850">
        <v>0</v>
      </c>
      <c r="AD1850">
        <v>0</v>
      </c>
      <c r="AE1850">
        <v>31493.279999999999</v>
      </c>
      <c r="AF1850">
        <v>0</v>
      </c>
      <c r="AG1850">
        <v>0</v>
      </c>
      <c r="AH1850">
        <v>0</v>
      </c>
      <c r="AI1850">
        <v>1</v>
      </c>
      <c r="AJ1850">
        <v>1</v>
      </c>
      <c r="AK1850">
        <v>1</v>
      </c>
      <c r="AL1850">
        <v>1</v>
      </c>
      <c r="AN1850">
        <v>0</v>
      </c>
      <c r="AO1850">
        <v>1</v>
      </c>
      <c r="AP1850">
        <v>0</v>
      </c>
      <c r="AQ1850">
        <v>0</v>
      </c>
      <c r="AR1850">
        <v>0</v>
      </c>
      <c r="AS1850" t="s">
        <v>3</v>
      </c>
      <c r="AT1850">
        <v>0.04</v>
      </c>
      <c r="AU1850" t="s">
        <v>3</v>
      </c>
      <c r="AV1850">
        <v>0</v>
      </c>
      <c r="AW1850">
        <v>2</v>
      </c>
      <c r="AX1850">
        <v>33038745</v>
      </c>
      <c r="AY1850">
        <v>1</v>
      </c>
      <c r="AZ1850">
        <v>0</v>
      </c>
      <c r="BA1850">
        <v>1757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CX1850">
        <f>Y1850*Source!I714</f>
        <v>8.3120000000000004E-4</v>
      </c>
      <c r="CY1850">
        <f t="shared" ref="CY1850:CY1860" si="276">AA1850</f>
        <v>31493.279999999999</v>
      </c>
      <c r="CZ1850">
        <f t="shared" ref="CZ1850:CZ1860" si="277">AE1850</f>
        <v>31493.279999999999</v>
      </c>
      <c r="DA1850">
        <f t="shared" ref="DA1850:DA1860" si="278">AI1850</f>
        <v>1</v>
      </c>
      <c r="DB1850">
        <v>0</v>
      </c>
    </row>
    <row r="1851" spans="1:106" x14ac:dyDescent="0.2">
      <c r="A1851">
        <f>ROW(Source!A714)</f>
        <v>714</v>
      </c>
      <c r="B1851">
        <v>33034105</v>
      </c>
      <c r="C1851">
        <v>33038725</v>
      </c>
      <c r="D1851">
        <v>32518156</v>
      </c>
      <c r="E1851">
        <v>1</v>
      </c>
      <c r="F1851">
        <v>1</v>
      </c>
      <c r="G1851">
        <v>19</v>
      </c>
      <c r="H1851">
        <v>3</v>
      </c>
      <c r="I1851" t="s">
        <v>817</v>
      </c>
      <c r="J1851" t="s">
        <v>818</v>
      </c>
      <c r="K1851" t="s">
        <v>819</v>
      </c>
      <c r="L1851">
        <v>1348</v>
      </c>
      <c r="N1851">
        <v>1009</v>
      </c>
      <c r="O1851" t="s">
        <v>19</v>
      </c>
      <c r="P1851" t="s">
        <v>19</v>
      </c>
      <c r="Q1851">
        <v>1000</v>
      </c>
      <c r="W1851">
        <v>0</v>
      </c>
      <c r="X1851">
        <v>1574046373</v>
      </c>
      <c r="Y1851">
        <v>3.6999999999999998E-2</v>
      </c>
      <c r="AA1851">
        <v>45454.3</v>
      </c>
      <c r="AB1851">
        <v>0</v>
      </c>
      <c r="AC1851">
        <v>0</v>
      </c>
      <c r="AD1851">
        <v>0</v>
      </c>
      <c r="AE1851">
        <v>45454.3</v>
      </c>
      <c r="AF1851">
        <v>0</v>
      </c>
      <c r="AG1851">
        <v>0</v>
      </c>
      <c r="AH1851">
        <v>0</v>
      </c>
      <c r="AI1851">
        <v>1</v>
      </c>
      <c r="AJ1851">
        <v>1</v>
      </c>
      <c r="AK1851">
        <v>1</v>
      </c>
      <c r="AL1851">
        <v>1</v>
      </c>
      <c r="AN1851">
        <v>0</v>
      </c>
      <c r="AO1851">
        <v>1</v>
      </c>
      <c r="AP1851">
        <v>0</v>
      </c>
      <c r="AQ1851">
        <v>0</v>
      </c>
      <c r="AR1851">
        <v>0</v>
      </c>
      <c r="AS1851" t="s">
        <v>3</v>
      </c>
      <c r="AT1851">
        <v>3.6999999999999998E-2</v>
      </c>
      <c r="AU1851" t="s">
        <v>3</v>
      </c>
      <c r="AV1851">
        <v>0</v>
      </c>
      <c r="AW1851">
        <v>2</v>
      </c>
      <c r="AX1851">
        <v>33038746</v>
      </c>
      <c r="AY1851">
        <v>1</v>
      </c>
      <c r="AZ1851">
        <v>0</v>
      </c>
      <c r="BA1851">
        <v>1758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CX1851">
        <f>Y1851*Source!I714</f>
        <v>7.6886000000000001E-4</v>
      </c>
      <c r="CY1851">
        <f t="shared" si="276"/>
        <v>45454.3</v>
      </c>
      <c r="CZ1851">
        <f t="shared" si="277"/>
        <v>45454.3</v>
      </c>
      <c r="DA1851">
        <f t="shared" si="278"/>
        <v>1</v>
      </c>
      <c r="DB1851">
        <v>0</v>
      </c>
    </row>
    <row r="1852" spans="1:106" x14ac:dyDescent="0.2">
      <c r="A1852">
        <f>ROW(Source!A714)</f>
        <v>714</v>
      </c>
      <c r="B1852">
        <v>33034105</v>
      </c>
      <c r="C1852">
        <v>33038725</v>
      </c>
      <c r="D1852">
        <v>32518894</v>
      </c>
      <c r="E1852">
        <v>1</v>
      </c>
      <c r="F1852">
        <v>1</v>
      </c>
      <c r="G1852">
        <v>19</v>
      </c>
      <c r="H1852">
        <v>3</v>
      </c>
      <c r="I1852" t="s">
        <v>820</v>
      </c>
      <c r="J1852" t="s">
        <v>821</v>
      </c>
      <c r="K1852" t="s">
        <v>822</v>
      </c>
      <c r="L1852">
        <v>1327</v>
      </c>
      <c r="N1852">
        <v>1005</v>
      </c>
      <c r="O1852" t="s">
        <v>823</v>
      </c>
      <c r="P1852" t="s">
        <v>823</v>
      </c>
      <c r="Q1852">
        <v>1</v>
      </c>
      <c r="W1852">
        <v>0</v>
      </c>
      <c r="X1852">
        <v>-1132375348</v>
      </c>
      <c r="Y1852">
        <v>5.6</v>
      </c>
      <c r="AA1852">
        <v>63.78</v>
      </c>
      <c r="AB1852">
        <v>0</v>
      </c>
      <c r="AC1852">
        <v>0</v>
      </c>
      <c r="AD1852">
        <v>0</v>
      </c>
      <c r="AE1852">
        <v>63.78</v>
      </c>
      <c r="AF1852">
        <v>0</v>
      </c>
      <c r="AG1852">
        <v>0</v>
      </c>
      <c r="AH1852">
        <v>0</v>
      </c>
      <c r="AI1852">
        <v>1</v>
      </c>
      <c r="AJ1852">
        <v>1</v>
      </c>
      <c r="AK1852">
        <v>1</v>
      </c>
      <c r="AL1852">
        <v>1</v>
      </c>
      <c r="AN1852">
        <v>0</v>
      </c>
      <c r="AO1852">
        <v>1</v>
      </c>
      <c r="AP1852">
        <v>0</v>
      </c>
      <c r="AQ1852">
        <v>0</v>
      </c>
      <c r="AR1852">
        <v>0</v>
      </c>
      <c r="AS1852" t="s">
        <v>3</v>
      </c>
      <c r="AT1852">
        <v>5.6</v>
      </c>
      <c r="AU1852" t="s">
        <v>3</v>
      </c>
      <c r="AV1852">
        <v>0</v>
      </c>
      <c r="AW1852">
        <v>2</v>
      </c>
      <c r="AX1852">
        <v>33038748</v>
      </c>
      <c r="AY1852">
        <v>1</v>
      </c>
      <c r="AZ1852">
        <v>0</v>
      </c>
      <c r="BA1852">
        <v>1759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CX1852">
        <f>Y1852*Source!I714</f>
        <v>0.11636799999999999</v>
      </c>
      <c r="CY1852">
        <f t="shared" si="276"/>
        <v>63.78</v>
      </c>
      <c r="CZ1852">
        <f t="shared" si="277"/>
        <v>63.78</v>
      </c>
      <c r="DA1852">
        <f t="shared" si="278"/>
        <v>1</v>
      </c>
      <c r="DB1852">
        <v>0</v>
      </c>
    </row>
    <row r="1853" spans="1:106" x14ac:dyDescent="0.2">
      <c r="A1853">
        <f>ROW(Source!A714)</f>
        <v>714</v>
      </c>
      <c r="B1853">
        <v>33034105</v>
      </c>
      <c r="C1853">
        <v>33038725</v>
      </c>
      <c r="D1853">
        <v>32517311</v>
      </c>
      <c r="E1853">
        <v>1</v>
      </c>
      <c r="F1853">
        <v>1</v>
      </c>
      <c r="G1853">
        <v>19</v>
      </c>
      <c r="H1853">
        <v>3</v>
      </c>
      <c r="I1853" t="s">
        <v>824</v>
      </c>
      <c r="J1853" t="s">
        <v>825</v>
      </c>
      <c r="K1853" t="s">
        <v>826</v>
      </c>
      <c r="L1853">
        <v>1348</v>
      </c>
      <c r="N1853">
        <v>1009</v>
      </c>
      <c r="O1853" t="s">
        <v>19</v>
      </c>
      <c r="P1853" t="s">
        <v>19</v>
      </c>
      <c r="Q1853">
        <v>1000</v>
      </c>
      <c r="W1853">
        <v>0</v>
      </c>
      <c r="X1853">
        <v>1471527661</v>
      </c>
      <c r="Y1853">
        <v>0.05</v>
      </c>
      <c r="AA1853">
        <v>4752.91</v>
      </c>
      <c r="AB1853">
        <v>0</v>
      </c>
      <c r="AC1853">
        <v>0</v>
      </c>
      <c r="AD1853">
        <v>0</v>
      </c>
      <c r="AE1853">
        <v>4752.91</v>
      </c>
      <c r="AF1853">
        <v>0</v>
      </c>
      <c r="AG1853">
        <v>0</v>
      </c>
      <c r="AH1853">
        <v>0</v>
      </c>
      <c r="AI1853">
        <v>1</v>
      </c>
      <c r="AJ1853">
        <v>1</v>
      </c>
      <c r="AK1853">
        <v>1</v>
      </c>
      <c r="AL1853">
        <v>1</v>
      </c>
      <c r="AN1853">
        <v>0</v>
      </c>
      <c r="AO1853">
        <v>1</v>
      </c>
      <c r="AP1853">
        <v>0</v>
      </c>
      <c r="AQ1853">
        <v>0</v>
      </c>
      <c r="AR1853">
        <v>0</v>
      </c>
      <c r="AS1853" t="s">
        <v>3</v>
      </c>
      <c r="AT1853">
        <v>0.05</v>
      </c>
      <c r="AU1853" t="s">
        <v>3</v>
      </c>
      <c r="AV1853">
        <v>0</v>
      </c>
      <c r="AW1853">
        <v>2</v>
      </c>
      <c r="AX1853">
        <v>33038747</v>
      </c>
      <c r="AY1853">
        <v>1</v>
      </c>
      <c r="AZ1853">
        <v>0</v>
      </c>
      <c r="BA1853">
        <v>1760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CX1853">
        <f>Y1853*Source!I714</f>
        <v>1.039E-3</v>
      </c>
      <c r="CY1853">
        <f t="shared" si="276"/>
        <v>4752.91</v>
      </c>
      <c r="CZ1853">
        <f t="shared" si="277"/>
        <v>4752.91</v>
      </c>
      <c r="DA1853">
        <f t="shared" si="278"/>
        <v>1</v>
      </c>
      <c r="DB1853">
        <v>0</v>
      </c>
    </row>
    <row r="1854" spans="1:106" x14ac:dyDescent="0.2">
      <c r="A1854">
        <f>ROW(Source!A714)</f>
        <v>714</v>
      </c>
      <c r="B1854">
        <v>33034105</v>
      </c>
      <c r="C1854">
        <v>33038725</v>
      </c>
      <c r="D1854">
        <v>32519061</v>
      </c>
      <c r="E1854">
        <v>1</v>
      </c>
      <c r="F1854">
        <v>1</v>
      </c>
      <c r="G1854">
        <v>19</v>
      </c>
      <c r="H1854">
        <v>3</v>
      </c>
      <c r="I1854" t="s">
        <v>827</v>
      </c>
      <c r="J1854" t="s">
        <v>828</v>
      </c>
      <c r="K1854" t="s">
        <v>829</v>
      </c>
      <c r="L1854">
        <v>1339</v>
      </c>
      <c r="N1854">
        <v>1007</v>
      </c>
      <c r="O1854" t="s">
        <v>830</v>
      </c>
      <c r="P1854" t="s">
        <v>830</v>
      </c>
      <c r="Q1854">
        <v>1</v>
      </c>
      <c r="W1854">
        <v>0</v>
      </c>
      <c r="X1854">
        <v>1653821073</v>
      </c>
      <c r="Y1854">
        <v>1.75</v>
      </c>
      <c r="AA1854">
        <v>29.98</v>
      </c>
      <c r="AB1854">
        <v>0</v>
      </c>
      <c r="AC1854">
        <v>0</v>
      </c>
      <c r="AD1854">
        <v>0</v>
      </c>
      <c r="AE1854">
        <v>29.98</v>
      </c>
      <c r="AF1854">
        <v>0</v>
      </c>
      <c r="AG1854">
        <v>0</v>
      </c>
      <c r="AH1854">
        <v>0</v>
      </c>
      <c r="AI1854">
        <v>1</v>
      </c>
      <c r="AJ1854">
        <v>1</v>
      </c>
      <c r="AK1854">
        <v>1</v>
      </c>
      <c r="AL1854">
        <v>1</v>
      </c>
      <c r="AN1854">
        <v>0</v>
      </c>
      <c r="AO1854">
        <v>1</v>
      </c>
      <c r="AP1854">
        <v>0</v>
      </c>
      <c r="AQ1854">
        <v>0</v>
      </c>
      <c r="AR1854">
        <v>0</v>
      </c>
      <c r="AS1854" t="s">
        <v>3</v>
      </c>
      <c r="AT1854">
        <v>1.75</v>
      </c>
      <c r="AU1854" t="s">
        <v>3</v>
      </c>
      <c r="AV1854">
        <v>0</v>
      </c>
      <c r="AW1854">
        <v>2</v>
      </c>
      <c r="AX1854">
        <v>33038749</v>
      </c>
      <c r="AY1854">
        <v>1</v>
      </c>
      <c r="AZ1854">
        <v>0</v>
      </c>
      <c r="BA1854">
        <v>1761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CX1854">
        <f>Y1854*Source!I714</f>
        <v>3.6365000000000001E-2</v>
      </c>
      <c r="CY1854">
        <f t="shared" si="276"/>
        <v>29.98</v>
      </c>
      <c r="CZ1854">
        <f t="shared" si="277"/>
        <v>29.98</v>
      </c>
      <c r="DA1854">
        <f t="shared" si="278"/>
        <v>1</v>
      </c>
      <c r="DB1854">
        <v>0</v>
      </c>
    </row>
    <row r="1855" spans="1:106" x14ac:dyDescent="0.2">
      <c r="A1855">
        <f>ROW(Source!A714)</f>
        <v>714</v>
      </c>
      <c r="B1855">
        <v>33034105</v>
      </c>
      <c r="C1855">
        <v>33038725</v>
      </c>
      <c r="D1855">
        <v>32517740</v>
      </c>
      <c r="E1855">
        <v>1</v>
      </c>
      <c r="F1855">
        <v>1</v>
      </c>
      <c r="G1855">
        <v>19</v>
      </c>
      <c r="H1855">
        <v>3</v>
      </c>
      <c r="I1855" t="s">
        <v>831</v>
      </c>
      <c r="J1855" t="s">
        <v>832</v>
      </c>
      <c r="K1855" t="s">
        <v>833</v>
      </c>
      <c r="L1855">
        <v>1339</v>
      </c>
      <c r="N1855">
        <v>1007</v>
      </c>
      <c r="O1855" t="s">
        <v>830</v>
      </c>
      <c r="P1855" t="s">
        <v>830</v>
      </c>
      <c r="Q1855">
        <v>1</v>
      </c>
      <c r="W1855">
        <v>0</v>
      </c>
      <c r="X1855">
        <v>-86784973</v>
      </c>
      <c r="Y1855">
        <v>0.08</v>
      </c>
      <c r="AA1855">
        <v>4993.7</v>
      </c>
      <c r="AB1855">
        <v>0</v>
      </c>
      <c r="AC1855">
        <v>0</v>
      </c>
      <c r="AD1855">
        <v>0</v>
      </c>
      <c r="AE1855">
        <v>4993.7</v>
      </c>
      <c r="AF1855">
        <v>0</v>
      </c>
      <c r="AG1855">
        <v>0</v>
      </c>
      <c r="AH1855">
        <v>0</v>
      </c>
      <c r="AI1855">
        <v>1</v>
      </c>
      <c r="AJ1855">
        <v>1</v>
      </c>
      <c r="AK1855">
        <v>1</v>
      </c>
      <c r="AL1855">
        <v>1</v>
      </c>
      <c r="AN1855">
        <v>0</v>
      </c>
      <c r="AO1855">
        <v>1</v>
      </c>
      <c r="AP1855">
        <v>0</v>
      </c>
      <c r="AQ1855">
        <v>0</v>
      </c>
      <c r="AR1855">
        <v>0</v>
      </c>
      <c r="AS1855" t="s">
        <v>3</v>
      </c>
      <c r="AT1855">
        <v>0.08</v>
      </c>
      <c r="AU1855" t="s">
        <v>3</v>
      </c>
      <c r="AV1855">
        <v>0</v>
      </c>
      <c r="AW1855">
        <v>2</v>
      </c>
      <c r="AX1855">
        <v>33038750</v>
      </c>
      <c r="AY1855">
        <v>1</v>
      </c>
      <c r="AZ1855">
        <v>0</v>
      </c>
      <c r="BA1855">
        <v>1762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CX1855">
        <f>Y1855*Source!I714</f>
        <v>1.6624000000000001E-3</v>
      </c>
      <c r="CY1855">
        <f t="shared" si="276"/>
        <v>4993.7</v>
      </c>
      <c r="CZ1855">
        <f t="shared" si="277"/>
        <v>4993.7</v>
      </c>
      <c r="DA1855">
        <f t="shared" si="278"/>
        <v>1</v>
      </c>
      <c r="DB1855">
        <v>0</v>
      </c>
    </row>
    <row r="1856" spans="1:106" x14ac:dyDescent="0.2">
      <c r="A1856">
        <f>ROW(Source!A714)</f>
        <v>714</v>
      </c>
      <c r="B1856">
        <v>33034105</v>
      </c>
      <c r="C1856">
        <v>33038725</v>
      </c>
      <c r="D1856">
        <v>32517729</v>
      </c>
      <c r="E1856">
        <v>1</v>
      </c>
      <c r="F1856">
        <v>1</v>
      </c>
      <c r="G1856">
        <v>19</v>
      </c>
      <c r="H1856">
        <v>3</v>
      </c>
      <c r="I1856" t="s">
        <v>834</v>
      </c>
      <c r="J1856" t="s">
        <v>835</v>
      </c>
      <c r="K1856" t="s">
        <v>836</v>
      </c>
      <c r="L1856">
        <v>1339</v>
      </c>
      <c r="N1856">
        <v>1007</v>
      </c>
      <c r="O1856" t="s">
        <v>830</v>
      </c>
      <c r="P1856" t="s">
        <v>830</v>
      </c>
      <c r="Q1856">
        <v>1</v>
      </c>
      <c r="W1856">
        <v>0</v>
      </c>
      <c r="X1856">
        <v>-36459073</v>
      </c>
      <c r="Y1856">
        <v>0.69</v>
      </c>
      <c r="AA1856">
        <v>3762.19</v>
      </c>
      <c r="AB1856">
        <v>0</v>
      </c>
      <c r="AC1856">
        <v>0</v>
      </c>
      <c r="AD1856">
        <v>0</v>
      </c>
      <c r="AE1856">
        <v>3762.19</v>
      </c>
      <c r="AF1856">
        <v>0</v>
      </c>
      <c r="AG1856">
        <v>0</v>
      </c>
      <c r="AH1856">
        <v>0</v>
      </c>
      <c r="AI1856">
        <v>1</v>
      </c>
      <c r="AJ1856">
        <v>1</v>
      </c>
      <c r="AK1856">
        <v>1</v>
      </c>
      <c r="AL1856">
        <v>1</v>
      </c>
      <c r="AN1856">
        <v>0</v>
      </c>
      <c r="AO1856">
        <v>1</v>
      </c>
      <c r="AP1856">
        <v>0</v>
      </c>
      <c r="AQ1856">
        <v>0</v>
      </c>
      <c r="AR1856">
        <v>0</v>
      </c>
      <c r="AS1856" t="s">
        <v>3</v>
      </c>
      <c r="AT1856">
        <v>0.69</v>
      </c>
      <c r="AU1856" t="s">
        <v>3</v>
      </c>
      <c r="AV1856">
        <v>0</v>
      </c>
      <c r="AW1856">
        <v>2</v>
      </c>
      <c r="AX1856">
        <v>33038751</v>
      </c>
      <c r="AY1856">
        <v>1</v>
      </c>
      <c r="AZ1856">
        <v>0</v>
      </c>
      <c r="BA1856">
        <v>1763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CX1856">
        <f>Y1856*Source!I714</f>
        <v>1.4338199999999999E-2</v>
      </c>
      <c r="CY1856">
        <f t="shared" si="276"/>
        <v>3762.19</v>
      </c>
      <c r="CZ1856">
        <f t="shared" si="277"/>
        <v>3762.19</v>
      </c>
      <c r="DA1856">
        <f t="shared" si="278"/>
        <v>1</v>
      </c>
      <c r="DB1856">
        <v>0</v>
      </c>
    </row>
    <row r="1857" spans="1:106" x14ac:dyDescent="0.2">
      <c r="A1857">
        <f>ROW(Source!A714)</f>
        <v>714</v>
      </c>
      <c r="B1857">
        <v>33034105</v>
      </c>
      <c r="C1857">
        <v>33038725</v>
      </c>
      <c r="D1857">
        <v>32517783</v>
      </c>
      <c r="E1857">
        <v>1</v>
      </c>
      <c r="F1857">
        <v>1</v>
      </c>
      <c r="G1857">
        <v>19</v>
      </c>
      <c r="H1857">
        <v>3</v>
      </c>
      <c r="I1857" t="s">
        <v>837</v>
      </c>
      <c r="J1857" t="s">
        <v>838</v>
      </c>
      <c r="K1857" t="s">
        <v>839</v>
      </c>
      <c r="L1857">
        <v>1339</v>
      </c>
      <c r="N1857">
        <v>1007</v>
      </c>
      <c r="O1857" t="s">
        <v>830</v>
      </c>
      <c r="P1857" t="s">
        <v>830</v>
      </c>
      <c r="Q1857">
        <v>1</v>
      </c>
      <c r="W1857">
        <v>0</v>
      </c>
      <c r="X1857">
        <v>-1282603236</v>
      </c>
      <c r="Y1857">
        <v>0.2</v>
      </c>
      <c r="AA1857">
        <v>5631.96</v>
      </c>
      <c r="AB1857">
        <v>0</v>
      </c>
      <c r="AC1857">
        <v>0</v>
      </c>
      <c r="AD1857">
        <v>0</v>
      </c>
      <c r="AE1857">
        <v>5631.96</v>
      </c>
      <c r="AF1857">
        <v>0</v>
      </c>
      <c r="AG1857">
        <v>0</v>
      </c>
      <c r="AH1857">
        <v>0</v>
      </c>
      <c r="AI1857">
        <v>1</v>
      </c>
      <c r="AJ1857">
        <v>1</v>
      </c>
      <c r="AK1857">
        <v>1</v>
      </c>
      <c r="AL1857">
        <v>1</v>
      </c>
      <c r="AN1857">
        <v>0</v>
      </c>
      <c r="AO1857">
        <v>1</v>
      </c>
      <c r="AP1857">
        <v>0</v>
      </c>
      <c r="AQ1857">
        <v>0</v>
      </c>
      <c r="AR1857">
        <v>0</v>
      </c>
      <c r="AS1857" t="s">
        <v>3</v>
      </c>
      <c r="AT1857">
        <v>0.2</v>
      </c>
      <c r="AU1857" t="s">
        <v>3</v>
      </c>
      <c r="AV1857">
        <v>0</v>
      </c>
      <c r="AW1857">
        <v>2</v>
      </c>
      <c r="AX1857">
        <v>33038752</v>
      </c>
      <c r="AY1857">
        <v>1</v>
      </c>
      <c r="AZ1857">
        <v>0</v>
      </c>
      <c r="BA1857">
        <v>1764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CX1857">
        <f>Y1857*Source!I714</f>
        <v>4.156E-3</v>
      </c>
      <c r="CY1857">
        <f t="shared" si="276"/>
        <v>5631.96</v>
      </c>
      <c r="CZ1857">
        <f t="shared" si="277"/>
        <v>5631.96</v>
      </c>
      <c r="DA1857">
        <f t="shared" si="278"/>
        <v>1</v>
      </c>
      <c r="DB1857">
        <v>0</v>
      </c>
    </row>
    <row r="1858" spans="1:106" x14ac:dyDescent="0.2">
      <c r="A1858">
        <f>ROW(Source!A714)</f>
        <v>714</v>
      </c>
      <c r="B1858">
        <v>33034105</v>
      </c>
      <c r="C1858">
        <v>33038725</v>
      </c>
      <c r="D1858">
        <v>32517784</v>
      </c>
      <c r="E1858">
        <v>1</v>
      </c>
      <c r="F1858">
        <v>1</v>
      </c>
      <c r="G1858">
        <v>19</v>
      </c>
      <c r="H1858">
        <v>3</v>
      </c>
      <c r="I1858" t="s">
        <v>840</v>
      </c>
      <c r="J1858" t="s">
        <v>841</v>
      </c>
      <c r="K1858" t="s">
        <v>842</v>
      </c>
      <c r="L1858">
        <v>1339</v>
      </c>
      <c r="N1858">
        <v>1007</v>
      </c>
      <c r="O1858" t="s">
        <v>830</v>
      </c>
      <c r="P1858" t="s">
        <v>830</v>
      </c>
      <c r="Q1858">
        <v>1</v>
      </c>
      <c r="W1858">
        <v>0</v>
      </c>
      <c r="X1858">
        <v>966492149</v>
      </c>
      <c r="Y1858">
        <v>0.69</v>
      </c>
      <c r="AA1858">
        <v>5631.96</v>
      </c>
      <c r="AB1858">
        <v>0</v>
      </c>
      <c r="AC1858">
        <v>0</v>
      </c>
      <c r="AD1858">
        <v>0</v>
      </c>
      <c r="AE1858">
        <v>5631.96</v>
      </c>
      <c r="AF1858">
        <v>0</v>
      </c>
      <c r="AG1858">
        <v>0</v>
      </c>
      <c r="AH1858">
        <v>0</v>
      </c>
      <c r="AI1858">
        <v>1</v>
      </c>
      <c r="AJ1858">
        <v>1</v>
      </c>
      <c r="AK1858">
        <v>1</v>
      </c>
      <c r="AL1858">
        <v>1</v>
      </c>
      <c r="AN1858">
        <v>0</v>
      </c>
      <c r="AO1858">
        <v>1</v>
      </c>
      <c r="AP1858">
        <v>0</v>
      </c>
      <c r="AQ1858">
        <v>0</v>
      </c>
      <c r="AR1858">
        <v>0</v>
      </c>
      <c r="AS1858" t="s">
        <v>3</v>
      </c>
      <c r="AT1858">
        <v>0.69</v>
      </c>
      <c r="AU1858" t="s">
        <v>3</v>
      </c>
      <c r="AV1858">
        <v>0</v>
      </c>
      <c r="AW1858">
        <v>2</v>
      </c>
      <c r="AX1858">
        <v>33038753</v>
      </c>
      <c r="AY1858">
        <v>1</v>
      </c>
      <c r="AZ1858">
        <v>0</v>
      </c>
      <c r="BA1858">
        <v>1765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CX1858">
        <f>Y1858*Source!I714</f>
        <v>1.4338199999999999E-2</v>
      </c>
      <c r="CY1858">
        <f t="shared" si="276"/>
        <v>5631.96</v>
      </c>
      <c r="CZ1858">
        <f t="shared" si="277"/>
        <v>5631.96</v>
      </c>
      <c r="DA1858">
        <f t="shared" si="278"/>
        <v>1</v>
      </c>
      <c r="DB1858">
        <v>0</v>
      </c>
    </row>
    <row r="1859" spans="1:106" x14ac:dyDescent="0.2">
      <c r="A1859">
        <f>ROW(Source!A714)</f>
        <v>714</v>
      </c>
      <c r="B1859">
        <v>33034105</v>
      </c>
      <c r="C1859">
        <v>33038725</v>
      </c>
      <c r="D1859">
        <v>32519911</v>
      </c>
      <c r="E1859">
        <v>1</v>
      </c>
      <c r="F1859">
        <v>1</v>
      </c>
      <c r="G1859">
        <v>19</v>
      </c>
      <c r="H1859">
        <v>3</v>
      </c>
      <c r="I1859" t="s">
        <v>843</v>
      </c>
      <c r="J1859" t="s">
        <v>844</v>
      </c>
      <c r="K1859" t="s">
        <v>845</v>
      </c>
      <c r="L1859">
        <v>1339</v>
      </c>
      <c r="N1859">
        <v>1007</v>
      </c>
      <c r="O1859" t="s">
        <v>830</v>
      </c>
      <c r="P1859" t="s">
        <v>830</v>
      </c>
      <c r="Q1859">
        <v>1</v>
      </c>
      <c r="W1859">
        <v>0</v>
      </c>
      <c r="X1859">
        <v>-1613524913</v>
      </c>
      <c r="Y1859">
        <v>102</v>
      </c>
      <c r="AA1859">
        <v>3195.93</v>
      </c>
      <c r="AB1859">
        <v>0</v>
      </c>
      <c r="AC1859">
        <v>0</v>
      </c>
      <c r="AD1859">
        <v>0</v>
      </c>
      <c r="AE1859">
        <v>3195.93</v>
      </c>
      <c r="AF1859">
        <v>0</v>
      </c>
      <c r="AG1859">
        <v>0</v>
      </c>
      <c r="AH1859">
        <v>0</v>
      </c>
      <c r="AI1859">
        <v>1</v>
      </c>
      <c r="AJ1859">
        <v>1</v>
      </c>
      <c r="AK1859">
        <v>1</v>
      </c>
      <c r="AL1859">
        <v>1</v>
      </c>
      <c r="AN1859">
        <v>0</v>
      </c>
      <c r="AO1859">
        <v>1</v>
      </c>
      <c r="AP1859">
        <v>0</v>
      </c>
      <c r="AQ1859">
        <v>0</v>
      </c>
      <c r="AR1859">
        <v>0</v>
      </c>
      <c r="AS1859" t="s">
        <v>3</v>
      </c>
      <c r="AT1859">
        <v>102</v>
      </c>
      <c r="AU1859" t="s">
        <v>3</v>
      </c>
      <c r="AV1859">
        <v>0</v>
      </c>
      <c r="AW1859">
        <v>2</v>
      </c>
      <c r="AX1859">
        <v>33038754</v>
      </c>
      <c r="AY1859">
        <v>1</v>
      </c>
      <c r="AZ1859">
        <v>0</v>
      </c>
      <c r="BA1859">
        <v>1766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CX1859">
        <f>Y1859*Source!I714</f>
        <v>2.1195599999999999</v>
      </c>
      <c r="CY1859">
        <f t="shared" si="276"/>
        <v>3195.93</v>
      </c>
      <c r="CZ1859">
        <f t="shared" si="277"/>
        <v>3195.93</v>
      </c>
      <c r="DA1859">
        <f t="shared" si="278"/>
        <v>1</v>
      </c>
      <c r="DB1859">
        <v>0</v>
      </c>
    </row>
    <row r="1860" spans="1:106" x14ac:dyDescent="0.2">
      <c r="A1860">
        <f>ROW(Source!A714)</f>
        <v>714</v>
      </c>
      <c r="B1860">
        <v>33034105</v>
      </c>
      <c r="C1860">
        <v>33038725</v>
      </c>
      <c r="D1860">
        <v>32521663</v>
      </c>
      <c r="E1860">
        <v>1</v>
      </c>
      <c r="F1860">
        <v>1</v>
      </c>
      <c r="G1860">
        <v>19</v>
      </c>
      <c r="H1860">
        <v>3</v>
      </c>
      <c r="I1860" t="s">
        <v>846</v>
      </c>
      <c r="J1860" t="s">
        <v>847</v>
      </c>
      <c r="K1860" t="s">
        <v>848</v>
      </c>
      <c r="L1860">
        <v>1327</v>
      </c>
      <c r="N1860">
        <v>1005</v>
      </c>
      <c r="O1860" t="s">
        <v>823</v>
      </c>
      <c r="P1860" t="s">
        <v>823</v>
      </c>
      <c r="Q1860">
        <v>1</v>
      </c>
      <c r="W1860">
        <v>0</v>
      </c>
      <c r="X1860">
        <v>603730207</v>
      </c>
      <c r="Y1860">
        <v>49.5</v>
      </c>
      <c r="AA1860">
        <v>207.09</v>
      </c>
      <c r="AB1860">
        <v>0</v>
      </c>
      <c r="AC1860">
        <v>0</v>
      </c>
      <c r="AD1860">
        <v>0</v>
      </c>
      <c r="AE1860">
        <v>207.09</v>
      </c>
      <c r="AF1860">
        <v>0</v>
      </c>
      <c r="AG1860">
        <v>0</v>
      </c>
      <c r="AH1860">
        <v>0</v>
      </c>
      <c r="AI1860">
        <v>1</v>
      </c>
      <c r="AJ1860">
        <v>1</v>
      </c>
      <c r="AK1860">
        <v>1</v>
      </c>
      <c r="AL1860">
        <v>1</v>
      </c>
      <c r="AN1860">
        <v>0</v>
      </c>
      <c r="AO1860">
        <v>1</v>
      </c>
      <c r="AP1860">
        <v>0</v>
      </c>
      <c r="AQ1860">
        <v>0</v>
      </c>
      <c r="AR1860">
        <v>0</v>
      </c>
      <c r="AS1860" t="s">
        <v>3</v>
      </c>
      <c r="AT1860">
        <v>49.5</v>
      </c>
      <c r="AU1860" t="s">
        <v>3</v>
      </c>
      <c r="AV1860">
        <v>0</v>
      </c>
      <c r="AW1860">
        <v>2</v>
      </c>
      <c r="AX1860">
        <v>33038755</v>
      </c>
      <c r="AY1860">
        <v>1</v>
      </c>
      <c r="AZ1860">
        <v>0</v>
      </c>
      <c r="BA1860">
        <v>1767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CX1860">
        <f>Y1860*Source!I714</f>
        <v>1.02861</v>
      </c>
      <c r="CY1860">
        <f t="shared" si="276"/>
        <v>207.09</v>
      </c>
      <c r="CZ1860">
        <f t="shared" si="277"/>
        <v>207.09</v>
      </c>
      <c r="DA1860">
        <f t="shared" si="278"/>
        <v>1</v>
      </c>
      <c r="DB1860">
        <v>0</v>
      </c>
    </row>
    <row r="1861" spans="1:106" x14ac:dyDescent="0.2">
      <c r="A1861">
        <f>ROW(Source!A717)</f>
        <v>717</v>
      </c>
      <c r="B1861">
        <v>33034105</v>
      </c>
      <c r="C1861">
        <v>33038758</v>
      </c>
      <c r="D1861">
        <v>32505425</v>
      </c>
      <c r="E1861">
        <v>19</v>
      </c>
      <c r="F1861">
        <v>1</v>
      </c>
      <c r="G1861">
        <v>19</v>
      </c>
      <c r="H1861">
        <v>1</v>
      </c>
      <c r="I1861" t="s">
        <v>795</v>
      </c>
      <c r="J1861" t="s">
        <v>3</v>
      </c>
      <c r="K1861" t="s">
        <v>796</v>
      </c>
      <c r="L1861">
        <v>1191</v>
      </c>
      <c r="N1861">
        <v>1013</v>
      </c>
      <c r="O1861" t="s">
        <v>797</v>
      </c>
      <c r="P1861" t="s">
        <v>797</v>
      </c>
      <c r="Q1861">
        <v>1</v>
      </c>
      <c r="W1861">
        <v>0</v>
      </c>
      <c r="X1861">
        <v>476480486</v>
      </c>
      <c r="Y1861">
        <v>36.11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1</v>
      </c>
      <c r="AJ1861">
        <v>1</v>
      </c>
      <c r="AK1861">
        <v>1</v>
      </c>
      <c r="AL1861">
        <v>1</v>
      </c>
      <c r="AN1861">
        <v>0</v>
      </c>
      <c r="AO1861">
        <v>1</v>
      </c>
      <c r="AP1861">
        <v>0</v>
      </c>
      <c r="AQ1861">
        <v>0</v>
      </c>
      <c r="AR1861">
        <v>0</v>
      </c>
      <c r="AS1861" t="s">
        <v>3</v>
      </c>
      <c r="AT1861">
        <v>36.11</v>
      </c>
      <c r="AU1861" t="s">
        <v>3</v>
      </c>
      <c r="AV1861">
        <v>1</v>
      </c>
      <c r="AW1861">
        <v>2</v>
      </c>
      <c r="AX1861">
        <v>33038764</v>
      </c>
      <c r="AY1861">
        <v>1</v>
      </c>
      <c r="AZ1861">
        <v>0</v>
      </c>
      <c r="BA1861">
        <v>1768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CX1861">
        <f>Y1861*Source!I717</f>
        <v>1.6249499999999999</v>
      </c>
      <c r="CY1861">
        <f>AD1861</f>
        <v>0</v>
      </c>
      <c r="CZ1861">
        <f>AH1861</f>
        <v>0</v>
      </c>
      <c r="DA1861">
        <f>AL1861</f>
        <v>1</v>
      </c>
      <c r="DB1861">
        <v>0</v>
      </c>
    </row>
    <row r="1862" spans="1:106" x14ac:dyDescent="0.2">
      <c r="A1862">
        <f>ROW(Source!A717)</f>
        <v>717</v>
      </c>
      <c r="B1862">
        <v>33034105</v>
      </c>
      <c r="C1862">
        <v>33038758</v>
      </c>
      <c r="D1862">
        <v>32516754</v>
      </c>
      <c r="E1862">
        <v>1</v>
      </c>
      <c r="F1862">
        <v>1</v>
      </c>
      <c r="G1862">
        <v>19</v>
      </c>
      <c r="H1862">
        <v>2</v>
      </c>
      <c r="I1862" t="s">
        <v>798</v>
      </c>
      <c r="J1862" t="s">
        <v>799</v>
      </c>
      <c r="K1862" t="s">
        <v>800</v>
      </c>
      <c r="L1862">
        <v>1368</v>
      </c>
      <c r="N1862">
        <v>1011</v>
      </c>
      <c r="O1862" t="s">
        <v>801</v>
      </c>
      <c r="P1862" t="s">
        <v>801</v>
      </c>
      <c r="Q1862">
        <v>1</v>
      </c>
      <c r="W1862">
        <v>0</v>
      </c>
      <c r="X1862">
        <v>-1683917449</v>
      </c>
      <c r="Y1862">
        <v>21.91</v>
      </c>
      <c r="AA1862">
        <v>0</v>
      </c>
      <c r="AB1862">
        <v>70.98</v>
      </c>
      <c r="AC1862">
        <v>6.52</v>
      </c>
      <c r="AD1862">
        <v>0</v>
      </c>
      <c r="AE1862">
        <v>0</v>
      </c>
      <c r="AF1862">
        <v>70.98</v>
      </c>
      <c r="AG1862">
        <v>6.52</v>
      </c>
      <c r="AH1862">
        <v>0</v>
      </c>
      <c r="AI1862">
        <v>1</v>
      </c>
      <c r="AJ1862">
        <v>1</v>
      </c>
      <c r="AK1862">
        <v>1</v>
      </c>
      <c r="AL1862">
        <v>1</v>
      </c>
      <c r="AN1862">
        <v>0</v>
      </c>
      <c r="AO1862">
        <v>1</v>
      </c>
      <c r="AP1862">
        <v>0</v>
      </c>
      <c r="AQ1862">
        <v>0</v>
      </c>
      <c r="AR1862">
        <v>0</v>
      </c>
      <c r="AS1862" t="s">
        <v>3</v>
      </c>
      <c r="AT1862">
        <v>21.91</v>
      </c>
      <c r="AU1862" t="s">
        <v>3</v>
      </c>
      <c r="AV1862">
        <v>0</v>
      </c>
      <c r="AW1862">
        <v>2</v>
      </c>
      <c r="AX1862">
        <v>33038765</v>
      </c>
      <c r="AY1862">
        <v>1</v>
      </c>
      <c r="AZ1862">
        <v>0</v>
      </c>
      <c r="BA1862">
        <v>1769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CX1862">
        <f>Y1862*Source!I717</f>
        <v>0.98594999999999999</v>
      </c>
      <c r="CY1862">
        <f>AB1862</f>
        <v>70.98</v>
      </c>
      <c r="CZ1862">
        <f>AF1862</f>
        <v>70.98</v>
      </c>
      <c r="DA1862">
        <f>AJ1862</f>
        <v>1</v>
      </c>
      <c r="DB1862">
        <v>0</v>
      </c>
    </row>
    <row r="1863" spans="1:106" x14ac:dyDescent="0.2">
      <c r="A1863">
        <f>ROW(Source!A717)</f>
        <v>717</v>
      </c>
      <c r="B1863">
        <v>33034105</v>
      </c>
      <c r="C1863">
        <v>33038758</v>
      </c>
      <c r="D1863">
        <v>32518977</v>
      </c>
      <c r="E1863">
        <v>1</v>
      </c>
      <c r="F1863">
        <v>1</v>
      </c>
      <c r="G1863">
        <v>19</v>
      </c>
      <c r="H1863">
        <v>3</v>
      </c>
      <c r="I1863" t="s">
        <v>802</v>
      </c>
      <c r="J1863" t="s">
        <v>803</v>
      </c>
      <c r="K1863" t="s">
        <v>804</v>
      </c>
      <c r="L1863">
        <v>1348</v>
      </c>
      <c r="N1863">
        <v>1009</v>
      </c>
      <c r="O1863" t="s">
        <v>19</v>
      </c>
      <c r="P1863" t="s">
        <v>19</v>
      </c>
      <c r="Q1863">
        <v>1000</v>
      </c>
      <c r="W1863">
        <v>0</v>
      </c>
      <c r="X1863">
        <v>-1592467254</v>
      </c>
      <c r="Y1863">
        <v>0.03</v>
      </c>
      <c r="AA1863">
        <v>117442.26</v>
      </c>
      <c r="AB1863">
        <v>0</v>
      </c>
      <c r="AC1863">
        <v>0</v>
      </c>
      <c r="AD1863">
        <v>0</v>
      </c>
      <c r="AE1863">
        <v>117442.26</v>
      </c>
      <c r="AF1863">
        <v>0</v>
      </c>
      <c r="AG1863">
        <v>0</v>
      </c>
      <c r="AH1863">
        <v>0</v>
      </c>
      <c r="AI1863">
        <v>1</v>
      </c>
      <c r="AJ1863">
        <v>1</v>
      </c>
      <c r="AK1863">
        <v>1</v>
      </c>
      <c r="AL1863">
        <v>1</v>
      </c>
      <c r="AN1863">
        <v>0</v>
      </c>
      <c r="AO1863">
        <v>1</v>
      </c>
      <c r="AP1863">
        <v>0</v>
      </c>
      <c r="AQ1863">
        <v>0</v>
      </c>
      <c r="AR1863">
        <v>0</v>
      </c>
      <c r="AS1863" t="s">
        <v>3</v>
      </c>
      <c r="AT1863">
        <v>0.03</v>
      </c>
      <c r="AU1863" t="s">
        <v>3</v>
      </c>
      <c r="AV1863">
        <v>0</v>
      </c>
      <c r="AW1863">
        <v>2</v>
      </c>
      <c r="AX1863">
        <v>33038766</v>
      </c>
      <c r="AY1863">
        <v>1</v>
      </c>
      <c r="AZ1863">
        <v>0</v>
      </c>
      <c r="BA1863">
        <v>1770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CX1863">
        <f>Y1863*Source!I717</f>
        <v>1.3499999999999999E-3</v>
      </c>
      <c r="CY1863">
        <f>AA1863</f>
        <v>117442.26</v>
      </c>
      <c r="CZ1863">
        <f>AE1863</f>
        <v>117442.26</v>
      </c>
      <c r="DA1863">
        <f>AI1863</f>
        <v>1</v>
      </c>
      <c r="DB1863">
        <v>0</v>
      </c>
    </row>
    <row r="1864" spans="1:106" x14ac:dyDescent="0.2">
      <c r="A1864">
        <f>ROW(Source!A717)</f>
        <v>717</v>
      </c>
      <c r="B1864">
        <v>33034105</v>
      </c>
      <c r="C1864">
        <v>33038758</v>
      </c>
      <c r="D1864">
        <v>32520163</v>
      </c>
      <c r="E1864">
        <v>1</v>
      </c>
      <c r="F1864">
        <v>1</v>
      </c>
      <c r="G1864">
        <v>19</v>
      </c>
      <c r="H1864">
        <v>3</v>
      </c>
      <c r="I1864" t="s">
        <v>25</v>
      </c>
      <c r="J1864" t="s">
        <v>27</v>
      </c>
      <c r="K1864" t="s">
        <v>26</v>
      </c>
      <c r="L1864">
        <v>1348</v>
      </c>
      <c r="N1864">
        <v>1009</v>
      </c>
      <c r="O1864" t="s">
        <v>19</v>
      </c>
      <c r="P1864" t="s">
        <v>19</v>
      </c>
      <c r="Q1864">
        <v>1000</v>
      </c>
      <c r="W1864">
        <v>0</v>
      </c>
      <c r="X1864">
        <v>-1467733540</v>
      </c>
      <c r="Y1864">
        <v>1</v>
      </c>
      <c r="AA1864">
        <v>53410.15</v>
      </c>
      <c r="AB1864">
        <v>0</v>
      </c>
      <c r="AC1864">
        <v>0</v>
      </c>
      <c r="AD1864">
        <v>0</v>
      </c>
      <c r="AE1864">
        <v>53410.15</v>
      </c>
      <c r="AF1864">
        <v>0</v>
      </c>
      <c r="AG1864">
        <v>0</v>
      </c>
      <c r="AH1864">
        <v>0</v>
      </c>
      <c r="AI1864">
        <v>1</v>
      </c>
      <c r="AJ1864">
        <v>1</v>
      </c>
      <c r="AK1864">
        <v>1</v>
      </c>
      <c r="AL1864">
        <v>1</v>
      </c>
      <c r="AN1864">
        <v>0</v>
      </c>
      <c r="AO1864">
        <v>1</v>
      </c>
      <c r="AP1864">
        <v>0</v>
      </c>
      <c r="AQ1864">
        <v>0</v>
      </c>
      <c r="AR1864">
        <v>0</v>
      </c>
      <c r="AS1864" t="s">
        <v>3</v>
      </c>
      <c r="AT1864">
        <v>1</v>
      </c>
      <c r="AU1864" t="s">
        <v>3</v>
      </c>
      <c r="AV1864">
        <v>0</v>
      </c>
      <c r="AW1864">
        <v>2</v>
      </c>
      <c r="AX1864">
        <v>33038767</v>
      </c>
      <c r="AY1864">
        <v>1</v>
      </c>
      <c r="AZ1864">
        <v>0</v>
      </c>
      <c r="BA1864">
        <v>1771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CX1864">
        <f>Y1864*Source!I717</f>
        <v>4.4999999999999998E-2</v>
      </c>
      <c r="CY1864">
        <f>AA1864</f>
        <v>53410.15</v>
      </c>
      <c r="CZ1864">
        <f>AE1864</f>
        <v>53410.15</v>
      </c>
      <c r="DA1864">
        <f>AI1864</f>
        <v>1</v>
      </c>
      <c r="DB1864">
        <v>0</v>
      </c>
    </row>
    <row r="1865" spans="1:106" x14ac:dyDescent="0.2">
      <c r="A1865">
        <f>ROW(Source!A717)</f>
        <v>717</v>
      </c>
      <c r="B1865">
        <v>33034105</v>
      </c>
      <c r="C1865">
        <v>33038758</v>
      </c>
      <c r="D1865">
        <v>32520163</v>
      </c>
      <c r="E1865">
        <v>1</v>
      </c>
      <c r="F1865">
        <v>1</v>
      </c>
      <c r="G1865">
        <v>19</v>
      </c>
      <c r="H1865">
        <v>3</v>
      </c>
      <c r="I1865" t="s">
        <v>25</v>
      </c>
      <c r="J1865" t="s">
        <v>27</v>
      </c>
      <c r="K1865" t="s">
        <v>26</v>
      </c>
      <c r="L1865">
        <v>1348</v>
      </c>
      <c r="N1865">
        <v>1009</v>
      </c>
      <c r="O1865" t="s">
        <v>19</v>
      </c>
      <c r="P1865" t="s">
        <v>19</v>
      </c>
      <c r="Q1865">
        <v>1000</v>
      </c>
      <c r="W1865">
        <v>0</v>
      </c>
      <c r="X1865">
        <v>-1467733540</v>
      </c>
      <c r="Y1865">
        <v>-1</v>
      </c>
      <c r="AA1865">
        <v>53410.15</v>
      </c>
      <c r="AB1865">
        <v>0</v>
      </c>
      <c r="AC1865">
        <v>0</v>
      </c>
      <c r="AD1865">
        <v>0</v>
      </c>
      <c r="AE1865">
        <v>53410.15</v>
      </c>
      <c r="AF1865">
        <v>0</v>
      </c>
      <c r="AG1865">
        <v>0</v>
      </c>
      <c r="AH1865">
        <v>0</v>
      </c>
      <c r="AI1865">
        <v>1</v>
      </c>
      <c r="AJ1865">
        <v>1</v>
      </c>
      <c r="AK1865">
        <v>1</v>
      </c>
      <c r="AL1865">
        <v>1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 t="s">
        <v>3</v>
      </c>
      <c r="AT1865">
        <v>-1</v>
      </c>
      <c r="AU1865" t="s">
        <v>3</v>
      </c>
      <c r="AV1865">
        <v>0</v>
      </c>
      <c r="AW1865">
        <v>1</v>
      </c>
      <c r="AX1865">
        <v>-1</v>
      </c>
      <c r="AY1865">
        <v>0</v>
      </c>
      <c r="AZ1865">
        <v>0</v>
      </c>
      <c r="BA1865" t="s">
        <v>3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CX1865">
        <f>Y1865*Source!I717</f>
        <v>-4.4999999999999998E-2</v>
      </c>
      <c r="CY1865">
        <f>AA1865</f>
        <v>53410.15</v>
      </c>
      <c r="CZ1865">
        <f>AE1865</f>
        <v>53410.15</v>
      </c>
      <c r="DA1865">
        <f>AI1865</f>
        <v>1</v>
      </c>
      <c r="DB1865">
        <v>0</v>
      </c>
    </row>
    <row r="1866" spans="1:106" x14ac:dyDescent="0.2">
      <c r="A1866">
        <f>ROW(Source!A719)</f>
        <v>719</v>
      </c>
      <c r="B1866">
        <v>33034105</v>
      </c>
      <c r="C1866">
        <v>33038769</v>
      </c>
      <c r="D1866">
        <v>32505425</v>
      </c>
      <c r="E1866">
        <v>19</v>
      </c>
      <c r="F1866">
        <v>1</v>
      </c>
      <c r="G1866">
        <v>19</v>
      </c>
      <c r="H1866">
        <v>1</v>
      </c>
      <c r="I1866" t="s">
        <v>795</v>
      </c>
      <c r="J1866" t="s">
        <v>3</v>
      </c>
      <c r="K1866" t="s">
        <v>796</v>
      </c>
      <c r="L1866">
        <v>1191</v>
      </c>
      <c r="N1866">
        <v>1013</v>
      </c>
      <c r="O1866" t="s">
        <v>797</v>
      </c>
      <c r="P1866" t="s">
        <v>797</v>
      </c>
      <c r="Q1866">
        <v>1</v>
      </c>
      <c r="W1866">
        <v>0</v>
      </c>
      <c r="X1866">
        <v>476480486</v>
      </c>
      <c r="Y1866">
        <v>453.1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1</v>
      </c>
      <c r="AJ1866">
        <v>1</v>
      </c>
      <c r="AK1866">
        <v>1</v>
      </c>
      <c r="AL1866">
        <v>1</v>
      </c>
      <c r="AN1866">
        <v>0</v>
      </c>
      <c r="AO1866">
        <v>1</v>
      </c>
      <c r="AP1866">
        <v>0</v>
      </c>
      <c r="AQ1866">
        <v>0</v>
      </c>
      <c r="AR1866">
        <v>0</v>
      </c>
      <c r="AS1866" t="s">
        <v>3</v>
      </c>
      <c r="AT1866">
        <v>453.1</v>
      </c>
      <c r="AU1866" t="s">
        <v>3</v>
      </c>
      <c r="AV1866">
        <v>1</v>
      </c>
      <c r="AW1866">
        <v>2</v>
      </c>
      <c r="AX1866">
        <v>33038785</v>
      </c>
      <c r="AY1866">
        <v>1</v>
      </c>
      <c r="AZ1866">
        <v>0</v>
      </c>
      <c r="BA1866">
        <v>1772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CX1866">
        <f>Y1866*Source!I719</f>
        <v>2.7639100000000005</v>
      </c>
      <c r="CY1866">
        <f>AD1866</f>
        <v>0</v>
      </c>
      <c r="CZ1866">
        <f>AH1866</f>
        <v>0</v>
      </c>
      <c r="DA1866">
        <f>AL1866</f>
        <v>1</v>
      </c>
      <c r="DB1866">
        <v>0</v>
      </c>
    </row>
    <row r="1867" spans="1:106" x14ac:dyDescent="0.2">
      <c r="A1867">
        <f>ROW(Source!A719)</f>
        <v>719</v>
      </c>
      <c r="B1867">
        <v>33034105</v>
      </c>
      <c r="C1867">
        <v>33038769</v>
      </c>
      <c r="D1867">
        <v>32517073</v>
      </c>
      <c r="E1867">
        <v>1</v>
      </c>
      <c r="F1867">
        <v>1</v>
      </c>
      <c r="G1867">
        <v>19</v>
      </c>
      <c r="H1867">
        <v>2</v>
      </c>
      <c r="I1867" t="s">
        <v>805</v>
      </c>
      <c r="J1867" t="s">
        <v>806</v>
      </c>
      <c r="K1867" t="s">
        <v>807</v>
      </c>
      <c r="L1867">
        <v>1368</v>
      </c>
      <c r="N1867">
        <v>1011</v>
      </c>
      <c r="O1867" t="s">
        <v>801</v>
      </c>
      <c r="P1867" t="s">
        <v>801</v>
      </c>
      <c r="Q1867">
        <v>1</v>
      </c>
      <c r="W1867">
        <v>0</v>
      </c>
      <c r="X1867">
        <v>-865246060</v>
      </c>
      <c r="Y1867">
        <v>1.38</v>
      </c>
      <c r="AA1867">
        <v>0</v>
      </c>
      <c r="AB1867">
        <v>3.37</v>
      </c>
      <c r="AC1867">
        <v>0.85</v>
      </c>
      <c r="AD1867">
        <v>0</v>
      </c>
      <c r="AE1867">
        <v>0</v>
      </c>
      <c r="AF1867">
        <v>3.37</v>
      </c>
      <c r="AG1867">
        <v>0.85</v>
      </c>
      <c r="AH1867">
        <v>0</v>
      </c>
      <c r="AI1867">
        <v>1</v>
      </c>
      <c r="AJ1867">
        <v>1</v>
      </c>
      <c r="AK1867">
        <v>1</v>
      </c>
      <c r="AL1867">
        <v>1</v>
      </c>
      <c r="AN1867">
        <v>0</v>
      </c>
      <c r="AO1867">
        <v>1</v>
      </c>
      <c r="AP1867">
        <v>0</v>
      </c>
      <c r="AQ1867">
        <v>0</v>
      </c>
      <c r="AR1867">
        <v>0</v>
      </c>
      <c r="AS1867" t="s">
        <v>3</v>
      </c>
      <c r="AT1867">
        <v>1.38</v>
      </c>
      <c r="AU1867" t="s">
        <v>3</v>
      </c>
      <c r="AV1867">
        <v>0</v>
      </c>
      <c r="AW1867">
        <v>2</v>
      </c>
      <c r="AX1867">
        <v>33038786</v>
      </c>
      <c r="AY1867">
        <v>1</v>
      </c>
      <c r="AZ1867">
        <v>0</v>
      </c>
      <c r="BA1867">
        <v>1773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CX1867">
        <f>Y1867*Source!I719</f>
        <v>8.4180000000000001E-3</v>
      </c>
      <c r="CY1867">
        <f>AB1867</f>
        <v>3.37</v>
      </c>
      <c r="CZ1867">
        <f>AF1867</f>
        <v>3.37</v>
      </c>
      <c r="DA1867">
        <f>AJ1867</f>
        <v>1</v>
      </c>
      <c r="DB1867">
        <v>0</v>
      </c>
    </row>
    <row r="1868" spans="1:106" x14ac:dyDescent="0.2">
      <c r="A1868">
        <f>ROW(Source!A719)</f>
        <v>719</v>
      </c>
      <c r="B1868">
        <v>33034105</v>
      </c>
      <c r="C1868">
        <v>33038769</v>
      </c>
      <c r="D1868">
        <v>32516433</v>
      </c>
      <c r="E1868">
        <v>1</v>
      </c>
      <c r="F1868">
        <v>1</v>
      </c>
      <c r="G1868">
        <v>19</v>
      </c>
      <c r="H1868">
        <v>2</v>
      </c>
      <c r="I1868" t="s">
        <v>808</v>
      </c>
      <c r="J1868" t="s">
        <v>809</v>
      </c>
      <c r="K1868" t="s">
        <v>810</v>
      </c>
      <c r="L1868">
        <v>1368</v>
      </c>
      <c r="N1868">
        <v>1011</v>
      </c>
      <c r="O1868" t="s">
        <v>801</v>
      </c>
      <c r="P1868" t="s">
        <v>801</v>
      </c>
      <c r="Q1868">
        <v>1</v>
      </c>
      <c r="W1868">
        <v>0</v>
      </c>
      <c r="X1868">
        <v>1483315828</v>
      </c>
      <c r="Y1868">
        <v>0.31</v>
      </c>
      <c r="AA1868">
        <v>0</v>
      </c>
      <c r="AB1868">
        <v>566.44000000000005</v>
      </c>
      <c r="AC1868">
        <v>281.27999999999997</v>
      </c>
      <c r="AD1868">
        <v>0</v>
      </c>
      <c r="AE1868">
        <v>0</v>
      </c>
      <c r="AF1868">
        <v>566.44000000000005</v>
      </c>
      <c r="AG1868">
        <v>281.27999999999997</v>
      </c>
      <c r="AH1868">
        <v>0</v>
      </c>
      <c r="AI1868">
        <v>1</v>
      </c>
      <c r="AJ1868">
        <v>1</v>
      </c>
      <c r="AK1868">
        <v>1</v>
      </c>
      <c r="AL1868">
        <v>1</v>
      </c>
      <c r="AN1868">
        <v>0</v>
      </c>
      <c r="AO1868">
        <v>1</v>
      </c>
      <c r="AP1868">
        <v>0</v>
      </c>
      <c r="AQ1868">
        <v>0</v>
      </c>
      <c r="AR1868">
        <v>0</v>
      </c>
      <c r="AS1868" t="s">
        <v>3</v>
      </c>
      <c r="AT1868">
        <v>0.31</v>
      </c>
      <c r="AU1868" t="s">
        <v>3</v>
      </c>
      <c r="AV1868">
        <v>0</v>
      </c>
      <c r="AW1868">
        <v>2</v>
      </c>
      <c r="AX1868">
        <v>33038787</v>
      </c>
      <c r="AY1868">
        <v>1</v>
      </c>
      <c r="AZ1868">
        <v>0</v>
      </c>
      <c r="BA1868">
        <v>1774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CX1868">
        <f>Y1868*Source!I719</f>
        <v>1.8910000000000001E-3</v>
      </c>
      <c r="CY1868">
        <f>AB1868</f>
        <v>566.44000000000005</v>
      </c>
      <c r="CZ1868">
        <f>AF1868</f>
        <v>566.44000000000005</v>
      </c>
      <c r="DA1868">
        <f>AJ1868</f>
        <v>1</v>
      </c>
      <c r="DB1868">
        <v>0</v>
      </c>
    </row>
    <row r="1869" spans="1:106" x14ac:dyDescent="0.2">
      <c r="A1869">
        <f>ROW(Source!A719)</f>
        <v>719</v>
      </c>
      <c r="B1869">
        <v>33034105</v>
      </c>
      <c r="C1869">
        <v>33038769</v>
      </c>
      <c r="D1869">
        <v>32516599</v>
      </c>
      <c r="E1869">
        <v>1</v>
      </c>
      <c r="F1869">
        <v>1</v>
      </c>
      <c r="G1869">
        <v>19</v>
      </c>
      <c r="H1869">
        <v>2</v>
      </c>
      <c r="I1869" t="s">
        <v>811</v>
      </c>
      <c r="J1869" t="s">
        <v>812</v>
      </c>
      <c r="K1869" t="s">
        <v>813</v>
      </c>
      <c r="L1869">
        <v>1368</v>
      </c>
      <c r="N1869">
        <v>1011</v>
      </c>
      <c r="O1869" t="s">
        <v>801</v>
      </c>
      <c r="P1869" t="s">
        <v>801</v>
      </c>
      <c r="Q1869">
        <v>1</v>
      </c>
      <c r="W1869">
        <v>0</v>
      </c>
      <c r="X1869">
        <v>47389749</v>
      </c>
      <c r="Y1869">
        <v>26.25</v>
      </c>
      <c r="AA1869">
        <v>0</v>
      </c>
      <c r="AB1869">
        <v>9.7100000000000009</v>
      </c>
      <c r="AC1869">
        <v>2.25</v>
      </c>
      <c r="AD1869">
        <v>0</v>
      </c>
      <c r="AE1869">
        <v>0</v>
      </c>
      <c r="AF1869">
        <v>9.7100000000000009</v>
      </c>
      <c r="AG1869">
        <v>2.25</v>
      </c>
      <c r="AH1869">
        <v>0</v>
      </c>
      <c r="AI1869">
        <v>1</v>
      </c>
      <c r="AJ1869">
        <v>1</v>
      </c>
      <c r="AK1869">
        <v>1</v>
      </c>
      <c r="AL1869">
        <v>1</v>
      </c>
      <c r="AN1869">
        <v>0</v>
      </c>
      <c r="AO1869">
        <v>1</v>
      </c>
      <c r="AP1869">
        <v>0</v>
      </c>
      <c r="AQ1869">
        <v>0</v>
      </c>
      <c r="AR1869">
        <v>0</v>
      </c>
      <c r="AS1869" t="s">
        <v>3</v>
      </c>
      <c r="AT1869">
        <v>26.25</v>
      </c>
      <c r="AU1869" t="s">
        <v>3</v>
      </c>
      <c r="AV1869">
        <v>0</v>
      </c>
      <c r="AW1869">
        <v>2</v>
      </c>
      <c r="AX1869">
        <v>33038788</v>
      </c>
      <c r="AY1869">
        <v>1</v>
      </c>
      <c r="AZ1869">
        <v>0</v>
      </c>
      <c r="BA1869">
        <v>1775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CX1869">
        <f>Y1869*Source!I719</f>
        <v>0.16012500000000002</v>
      </c>
      <c r="CY1869">
        <f>AB1869</f>
        <v>9.7100000000000009</v>
      </c>
      <c r="CZ1869">
        <f>AF1869</f>
        <v>9.7100000000000009</v>
      </c>
      <c r="DA1869">
        <f>AJ1869</f>
        <v>1</v>
      </c>
      <c r="DB1869">
        <v>0</v>
      </c>
    </row>
    <row r="1870" spans="1:106" x14ac:dyDescent="0.2">
      <c r="A1870">
        <f>ROW(Source!A719)</f>
        <v>719</v>
      </c>
      <c r="B1870">
        <v>33034105</v>
      </c>
      <c r="C1870">
        <v>33038769</v>
      </c>
      <c r="D1870">
        <v>32517836</v>
      </c>
      <c r="E1870">
        <v>1</v>
      </c>
      <c r="F1870">
        <v>1</v>
      </c>
      <c r="G1870">
        <v>19</v>
      </c>
      <c r="H1870">
        <v>3</v>
      </c>
      <c r="I1870" t="s">
        <v>814</v>
      </c>
      <c r="J1870" t="s">
        <v>815</v>
      </c>
      <c r="K1870" t="s">
        <v>816</v>
      </c>
      <c r="L1870">
        <v>1348</v>
      </c>
      <c r="N1870">
        <v>1009</v>
      </c>
      <c r="O1870" t="s">
        <v>19</v>
      </c>
      <c r="P1870" t="s">
        <v>19</v>
      </c>
      <c r="Q1870">
        <v>1000</v>
      </c>
      <c r="W1870">
        <v>0</v>
      </c>
      <c r="X1870">
        <v>1571432467</v>
      </c>
      <c r="Y1870">
        <v>0.04</v>
      </c>
      <c r="AA1870">
        <v>31493.279999999999</v>
      </c>
      <c r="AB1870">
        <v>0</v>
      </c>
      <c r="AC1870">
        <v>0</v>
      </c>
      <c r="AD1870">
        <v>0</v>
      </c>
      <c r="AE1870">
        <v>31493.279999999999</v>
      </c>
      <c r="AF1870">
        <v>0</v>
      </c>
      <c r="AG1870">
        <v>0</v>
      </c>
      <c r="AH1870">
        <v>0</v>
      </c>
      <c r="AI1870">
        <v>1</v>
      </c>
      <c r="AJ1870">
        <v>1</v>
      </c>
      <c r="AK1870">
        <v>1</v>
      </c>
      <c r="AL1870">
        <v>1</v>
      </c>
      <c r="AN1870">
        <v>0</v>
      </c>
      <c r="AO1870">
        <v>1</v>
      </c>
      <c r="AP1870">
        <v>0</v>
      </c>
      <c r="AQ1870">
        <v>0</v>
      </c>
      <c r="AR1870">
        <v>0</v>
      </c>
      <c r="AS1870" t="s">
        <v>3</v>
      </c>
      <c r="AT1870">
        <v>0.04</v>
      </c>
      <c r="AU1870" t="s">
        <v>3</v>
      </c>
      <c r="AV1870">
        <v>0</v>
      </c>
      <c r="AW1870">
        <v>2</v>
      </c>
      <c r="AX1870">
        <v>33038789</v>
      </c>
      <c r="AY1870">
        <v>1</v>
      </c>
      <c r="AZ1870">
        <v>0</v>
      </c>
      <c r="BA1870">
        <v>1776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CX1870">
        <f>Y1870*Source!I719</f>
        <v>2.4400000000000002E-4</v>
      </c>
      <c r="CY1870">
        <f t="shared" ref="CY1870:CY1880" si="279">AA1870</f>
        <v>31493.279999999999</v>
      </c>
      <c r="CZ1870">
        <f t="shared" ref="CZ1870:CZ1880" si="280">AE1870</f>
        <v>31493.279999999999</v>
      </c>
      <c r="DA1870">
        <f t="shared" ref="DA1870:DA1880" si="281">AI1870</f>
        <v>1</v>
      </c>
      <c r="DB1870">
        <v>0</v>
      </c>
    </row>
    <row r="1871" spans="1:106" x14ac:dyDescent="0.2">
      <c r="A1871">
        <f>ROW(Source!A719)</f>
        <v>719</v>
      </c>
      <c r="B1871">
        <v>33034105</v>
      </c>
      <c r="C1871">
        <v>33038769</v>
      </c>
      <c r="D1871">
        <v>32518156</v>
      </c>
      <c r="E1871">
        <v>1</v>
      </c>
      <c r="F1871">
        <v>1</v>
      </c>
      <c r="G1871">
        <v>19</v>
      </c>
      <c r="H1871">
        <v>3</v>
      </c>
      <c r="I1871" t="s">
        <v>817</v>
      </c>
      <c r="J1871" t="s">
        <v>818</v>
      </c>
      <c r="K1871" t="s">
        <v>819</v>
      </c>
      <c r="L1871">
        <v>1348</v>
      </c>
      <c r="N1871">
        <v>1009</v>
      </c>
      <c r="O1871" t="s">
        <v>19</v>
      </c>
      <c r="P1871" t="s">
        <v>19</v>
      </c>
      <c r="Q1871">
        <v>1000</v>
      </c>
      <c r="W1871">
        <v>0</v>
      </c>
      <c r="X1871">
        <v>1574046373</v>
      </c>
      <c r="Y1871">
        <v>3.6999999999999998E-2</v>
      </c>
      <c r="AA1871">
        <v>45454.3</v>
      </c>
      <c r="AB1871">
        <v>0</v>
      </c>
      <c r="AC1871">
        <v>0</v>
      </c>
      <c r="AD1871">
        <v>0</v>
      </c>
      <c r="AE1871">
        <v>45454.3</v>
      </c>
      <c r="AF1871">
        <v>0</v>
      </c>
      <c r="AG1871">
        <v>0</v>
      </c>
      <c r="AH1871">
        <v>0</v>
      </c>
      <c r="AI1871">
        <v>1</v>
      </c>
      <c r="AJ1871">
        <v>1</v>
      </c>
      <c r="AK1871">
        <v>1</v>
      </c>
      <c r="AL1871">
        <v>1</v>
      </c>
      <c r="AN1871">
        <v>0</v>
      </c>
      <c r="AO1871">
        <v>1</v>
      </c>
      <c r="AP1871">
        <v>0</v>
      </c>
      <c r="AQ1871">
        <v>0</v>
      </c>
      <c r="AR1871">
        <v>0</v>
      </c>
      <c r="AS1871" t="s">
        <v>3</v>
      </c>
      <c r="AT1871">
        <v>3.6999999999999998E-2</v>
      </c>
      <c r="AU1871" t="s">
        <v>3</v>
      </c>
      <c r="AV1871">
        <v>0</v>
      </c>
      <c r="AW1871">
        <v>2</v>
      </c>
      <c r="AX1871">
        <v>33038790</v>
      </c>
      <c r="AY1871">
        <v>1</v>
      </c>
      <c r="AZ1871">
        <v>0</v>
      </c>
      <c r="BA1871">
        <v>1777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CX1871">
        <f>Y1871*Source!I719</f>
        <v>2.2570000000000001E-4</v>
      </c>
      <c r="CY1871">
        <f t="shared" si="279"/>
        <v>45454.3</v>
      </c>
      <c r="CZ1871">
        <f t="shared" si="280"/>
        <v>45454.3</v>
      </c>
      <c r="DA1871">
        <f t="shared" si="281"/>
        <v>1</v>
      </c>
      <c r="DB1871">
        <v>0</v>
      </c>
    </row>
    <row r="1872" spans="1:106" x14ac:dyDescent="0.2">
      <c r="A1872">
        <f>ROW(Source!A719)</f>
        <v>719</v>
      </c>
      <c r="B1872">
        <v>33034105</v>
      </c>
      <c r="C1872">
        <v>33038769</v>
      </c>
      <c r="D1872">
        <v>32518894</v>
      </c>
      <c r="E1872">
        <v>1</v>
      </c>
      <c r="F1872">
        <v>1</v>
      </c>
      <c r="G1872">
        <v>19</v>
      </c>
      <c r="H1872">
        <v>3</v>
      </c>
      <c r="I1872" t="s">
        <v>820</v>
      </c>
      <c r="J1872" t="s">
        <v>821</v>
      </c>
      <c r="K1872" t="s">
        <v>822</v>
      </c>
      <c r="L1872">
        <v>1327</v>
      </c>
      <c r="N1872">
        <v>1005</v>
      </c>
      <c r="O1872" t="s">
        <v>823</v>
      </c>
      <c r="P1872" t="s">
        <v>823</v>
      </c>
      <c r="Q1872">
        <v>1</v>
      </c>
      <c r="W1872">
        <v>0</v>
      </c>
      <c r="X1872">
        <v>-1132375348</v>
      </c>
      <c r="Y1872">
        <v>5.6</v>
      </c>
      <c r="AA1872">
        <v>63.78</v>
      </c>
      <c r="AB1872">
        <v>0</v>
      </c>
      <c r="AC1872">
        <v>0</v>
      </c>
      <c r="AD1872">
        <v>0</v>
      </c>
      <c r="AE1872">
        <v>63.78</v>
      </c>
      <c r="AF1872">
        <v>0</v>
      </c>
      <c r="AG1872">
        <v>0</v>
      </c>
      <c r="AH1872">
        <v>0</v>
      </c>
      <c r="AI1872">
        <v>1</v>
      </c>
      <c r="AJ1872">
        <v>1</v>
      </c>
      <c r="AK1872">
        <v>1</v>
      </c>
      <c r="AL1872">
        <v>1</v>
      </c>
      <c r="AN1872">
        <v>0</v>
      </c>
      <c r="AO1872">
        <v>1</v>
      </c>
      <c r="AP1872">
        <v>0</v>
      </c>
      <c r="AQ1872">
        <v>0</v>
      </c>
      <c r="AR1872">
        <v>0</v>
      </c>
      <c r="AS1872" t="s">
        <v>3</v>
      </c>
      <c r="AT1872">
        <v>5.6</v>
      </c>
      <c r="AU1872" t="s">
        <v>3</v>
      </c>
      <c r="AV1872">
        <v>0</v>
      </c>
      <c r="AW1872">
        <v>2</v>
      </c>
      <c r="AX1872">
        <v>33038792</v>
      </c>
      <c r="AY1872">
        <v>1</v>
      </c>
      <c r="AZ1872">
        <v>0</v>
      </c>
      <c r="BA1872">
        <v>1778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CX1872">
        <f>Y1872*Source!I719</f>
        <v>3.4160000000000003E-2</v>
      </c>
      <c r="CY1872">
        <f t="shared" si="279"/>
        <v>63.78</v>
      </c>
      <c r="CZ1872">
        <f t="shared" si="280"/>
        <v>63.78</v>
      </c>
      <c r="DA1872">
        <f t="shared" si="281"/>
        <v>1</v>
      </c>
      <c r="DB1872">
        <v>0</v>
      </c>
    </row>
    <row r="1873" spans="1:106" x14ac:dyDescent="0.2">
      <c r="A1873">
        <f>ROW(Source!A719)</f>
        <v>719</v>
      </c>
      <c r="B1873">
        <v>33034105</v>
      </c>
      <c r="C1873">
        <v>33038769</v>
      </c>
      <c r="D1873">
        <v>32517311</v>
      </c>
      <c r="E1873">
        <v>1</v>
      </c>
      <c r="F1873">
        <v>1</v>
      </c>
      <c r="G1873">
        <v>19</v>
      </c>
      <c r="H1873">
        <v>3</v>
      </c>
      <c r="I1873" t="s">
        <v>824</v>
      </c>
      <c r="J1873" t="s">
        <v>825</v>
      </c>
      <c r="K1873" t="s">
        <v>826</v>
      </c>
      <c r="L1873">
        <v>1348</v>
      </c>
      <c r="N1873">
        <v>1009</v>
      </c>
      <c r="O1873" t="s">
        <v>19</v>
      </c>
      <c r="P1873" t="s">
        <v>19</v>
      </c>
      <c r="Q1873">
        <v>1000</v>
      </c>
      <c r="W1873">
        <v>0</v>
      </c>
      <c r="X1873">
        <v>1471527661</v>
      </c>
      <c r="Y1873">
        <v>0.05</v>
      </c>
      <c r="AA1873">
        <v>4752.91</v>
      </c>
      <c r="AB1873">
        <v>0</v>
      </c>
      <c r="AC1873">
        <v>0</v>
      </c>
      <c r="AD1873">
        <v>0</v>
      </c>
      <c r="AE1873">
        <v>4752.91</v>
      </c>
      <c r="AF1873">
        <v>0</v>
      </c>
      <c r="AG1873">
        <v>0</v>
      </c>
      <c r="AH1873">
        <v>0</v>
      </c>
      <c r="AI1873">
        <v>1</v>
      </c>
      <c r="AJ1873">
        <v>1</v>
      </c>
      <c r="AK1873">
        <v>1</v>
      </c>
      <c r="AL1873">
        <v>1</v>
      </c>
      <c r="AN1873">
        <v>0</v>
      </c>
      <c r="AO1873">
        <v>1</v>
      </c>
      <c r="AP1873">
        <v>0</v>
      </c>
      <c r="AQ1873">
        <v>0</v>
      </c>
      <c r="AR1873">
        <v>0</v>
      </c>
      <c r="AS1873" t="s">
        <v>3</v>
      </c>
      <c r="AT1873">
        <v>0.05</v>
      </c>
      <c r="AU1873" t="s">
        <v>3</v>
      </c>
      <c r="AV1873">
        <v>0</v>
      </c>
      <c r="AW1873">
        <v>2</v>
      </c>
      <c r="AX1873">
        <v>33038791</v>
      </c>
      <c r="AY1873">
        <v>1</v>
      </c>
      <c r="AZ1873">
        <v>0</v>
      </c>
      <c r="BA1873">
        <v>1779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CX1873">
        <f>Y1873*Source!I719</f>
        <v>3.0500000000000004E-4</v>
      </c>
      <c r="CY1873">
        <f t="shared" si="279"/>
        <v>4752.91</v>
      </c>
      <c r="CZ1873">
        <f t="shared" si="280"/>
        <v>4752.91</v>
      </c>
      <c r="DA1873">
        <f t="shared" si="281"/>
        <v>1</v>
      </c>
      <c r="DB1873">
        <v>0</v>
      </c>
    </row>
    <row r="1874" spans="1:106" x14ac:dyDescent="0.2">
      <c r="A1874">
        <f>ROW(Source!A719)</f>
        <v>719</v>
      </c>
      <c r="B1874">
        <v>33034105</v>
      </c>
      <c r="C1874">
        <v>33038769</v>
      </c>
      <c r="D1874">
        <v>32519061</v>
      </c>
      <c r="E1874">
        <v>1</v>
      </c>
      <c r="F1874">
        <v>1</v>
      </c>
      <c r="G1874">
        <v>19</v>
      </c>
      <c r="H1874">
        <v>3</v>
      </c>
      <c r="I1874" t="s">
        <v>827</v>
      </c>
      <c r="J1874" t="s">
        <v>828</v>
      </c>
      <c r="K1874" t="s">
        <v>829</v>
      </c>
      <c r="L1874">
        <v>1339</v>
      </c>
      <c r="N1874">
        <v>1007</v>
      </c>
      <c r="O1874" t="s">
        <v>830</v>
      </c>
      <c r="P1874" t="s">
        <v>830</v>
      </c>
      <c r="Q1874">
        <v>1</v>
      </c>
      <c r="W1874">
        <v>0</v>
      </c>
      <c r="X1874">
        <v>1653821073</v>
      </c>
      <c r="Y1874">
        <v>1.75</v>
      </c>
      <c r="AA1874">
        <v>29.98</v>
      </c>
      <c r="AB1874">
        <v>0</v>
      </c>
      <c r="AC1874">
        <v>0</v>
      </c>
      <c r="AD1874">
        <v>0</v>
      </c>
      <c r="AE1874">
        <v>29.98</v>
      </c>
      <c r="AF1874">
        <v>0</v>
      </c>
      <c r="AG1874">
        <v>0</v>
      </c>
      <c r="AH1874">
        <v>0</v>
      </c>
      <c r="AI1874">
        <v>1</v>
      </c>
      <c r="AJ1874">
        <v>1</v>
      </c>
      <c r="AK1874">
        <v>1</v>
      </c>
      <c r="AL1874">
        <v>1</v>
      </c>
      <c r="AN1874">
        <v>0</v>
      </c>
      <c r="AO1874">
        <v>1</v>
      </c>
      <c r="AP1874">
        <v>0</v>
      </c>
      <c r="AQ1874">
        <v>0</v>
      </c>
      <c r="AR1874">
        <v>0</v>
      </c>
      <c r="AS1874" t="s">
        <v>3</v>
      </c>
      <c r="AT1874">
        <v>1.75</v>
      </c>
      <c r="AU1874" t="s">
        <v>3</v>
      </c>
      <c r="AV1874">
        <v>0</v>
      </c>
      <c r="AW1874">
        <v>2</v>
      </c>
      <c r="AX1874">
        <v>33038793</v>
      </c>
      <c r="AY1874">
        <v>1</v>
      </c>
      <c r="AZ1874">
        <v>0</v>
      </c>
      <c r="BA1874">
        <v>1780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CX1874">
        <f>Y1874*Source!I719</f>
        <v>1.0675E-2</v>
      </c>
      <c r="CY1874">
        <f t="shared" si="279"/>
        <v>29.98</v>
      </c>
      <c r="CZ1874">
        <f t="shared" si="280"/>
        <v>29.98</v>
      </c>
      <c r="DA1874">
        <f t="shared" si="281"/>
        <v>1</v>
      </c>
      <c r="DB1874">
        <v>0</v>
      </c>
    </row>
    <row r="1875" spans="1:106" x14ac:dyDescent="0.2">
      <c r="A1875">
        <f>ROW(Source!A719)</f>
        <v>719</v>
      </c>
      <c r="B1875">
        <v>33034105</v>
      </c>
      <c r="C1875">
        <v>33038769</v>
      </c>
      <c r="D1875">
        <v>32517740</v>
      </c>
      <c r="E1875">
        <v>1</v>
      </c>
      <c r="F1875">
        <v>1</v>
      </c>
      <c r="G1875">
        <v>19</v>
      </c>
      <c r="H1875">
        <v>3</v>
      </c>
      <c r="I1875" t="s">
        <v>831</v>
      </c>
      <c r="J1875" t="s">
        <v>832</v>
      </c>
      <c r="K1875" t="s">
        <v>833</v>
      </c>
      <c r="L1875">
        <v>1339</v>
      </c>
      <c r="N1875">
        <v>1007</v>
      </c>
      <c r="O1875" t="s">
        <v>830</v>
      </c>
      <c r="P1875" t="s">
        <v>830</v>
      </c>
      <c r="Q1875">
        <v>1</v>
      </c>
      <c r="W1875">
        <v>0</v>
      </c>
      <c r="X1875">
        <v>-86784973</v>
      </c>
      <c r="Y1875">
        <v>0.08</v>
      </c>
      <c r="AA1875">
        <v>4993.7</v>
      </c>
      <c r="AB1875">
        <v>0</v>
      </c>
      <c r="AC1875">
        <v>0</v>
      </c>
      <c r="AD1875">
        <v>0</v>
      </c>
      <c r="AE1875">
        <v>4993.7</v>
      </c>
      <c r="AF1875">
        <v>0</v>
      </c>
      <c r="AG1875">
        <v>0</v>
      </c>
      <c r="AH1875">
        <v>0</v>
      </c>
      <c r="AI1875">
        <v>1</v>
      </c>
      <c r="AJ1875">
        <v>1</v>
      </c>
      <c r="AK1875">
        <v>1</v>
      </c>
      <c r="AL1875">
        <v>1</v>
      </c>
      <c r="AN1875">
        <v>0</v>
      </c>
      <c r="AO1875">
        <v>1</v>
      </c>
      <c r="AP1875">
        <v>0</v>
      </c>
      <c r="AQ1875">
        <v>0</v>
      </c>
      <c r="AR1875">
        <v>0</v>
      </c>
      <c r="AS1875" t="s">
        <v>3</v>
      </c>
      <c r="AT1875">
        <v>0.08</v>
      </c>
      <c r="AU1875" t="s">
        <v>3</v>
      </c>
      <c r="AV1875">
        <v>0</v>
      </c>
      <c r="AW1875">
        <v>2</v>
      </c>
      <c r="AX1875">
        <v>33038794</v>
      </c>
      <c r="AY1875">
        <v>1</v>
      </c>
      <c r="AZ1875">
        <v>0</v>
      </c>
      <c r="BA1875">
        <v>1781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CX1875">
        <f>Y1875*Source!I719</f>
        <v>4.8800000000000004E-4</v>
      </c>
      <c r="CY1875">
        <f t="shared" si="279"/>
        <v>4993.7</v>
      </c>
      <c r="CZ1875">
        <f t="shared" si="280"/>
        <v>4993.7</v>
      </c>
      <c r="DA1875">
        <f t="shared" si="281"/>
        <v>1</v>
      </c>
      <c r="DB1875">
        <v>0</v>
      </c>
    </row>
    <row r="1876" spans="1:106" x14ac:dyDescent="0.2">
      <c r="A1876">
        <f>ROW(Source!A719)</f>
        <v>719</v>
      </c>
      <c r="B1876">
        <v>33034105</v>
      </c>
      <c r="C1876">
        <v>33038769</v>
      </c>
      <c r="D1876">
        <v>32517729</v>
      </c>
      <c r="E1876">
        <v>1</v>
      </c>
      <c r="F1876">
        <v>1</v>
      </c>
      <c r="G1876">
        <v>19</v>
      </c>
      <c r="H1876">
        <v>3</v>
      </c>
      <c r="I1876" t="s">
        <v>834</v>
      </c>
      <c r="J1876" t="s">
        <v>835</v>
      </c>
      <c r="K1876" t="s">
        <v>836</v>
      </c>
      <c r="L1876">
        <v>1339</v>
      </c>
      <c r="N1876">
        <v>1007</v>
      </c>
      <c r="O1876" t="s">
        <v>830</v>
      </c>
      <c r="P1876" t="s">
        <v>830</v>
      </c>
      <c r="Q1876">
        <v>1</v>
      </c>
      <c r="W1876">
        <v>0</v>
      </c>
      <c r="X1876">
        <v>-36459073</v>
      </c>
      <c r="Y1876">
        <v>0.69</v>
      </c>
      <c r="AA1876">
        <v>3762.19</v>
      </c>
      <c r="AB1876">
        <v>0</v>
      </c>
      <c r="AC1876">
        <v>0</v>
      </c>
      <c r="AD1876">
        <v>0</v>
      </c>
      <c r="AE1876">
        <v>3762.19</v>
      </c>
      <c r="AF1876">
        <v>0</v>
      </c>
      <c r="AG1876">
        <v>0</v>
      </c>
      <c r="AH1876">
        <v>0</v>
      </c>
      <c r="AI1876">
        <v>1</v>
      </c>
      <c r="AJ1876">
        <v>1</v>
      </c>
      <c r="AK1876">
        <v>1</v>
      </c>
      <c r="AL1876">
        <v>1</v>
      </c>
      <c r="AN1876">
        <v>0</v>
      </c>
      <c r="AO1876">
        <v>1</v>
      </c>
      <c r="AP1876">
        <v>0</v>
      </c>
      <c r="AQ1876">
        <v>0</v>
      </c>
      <c r="AR1876">
        <v>0</v>
      </c>
      <c r="AS1876" t="s">
        <v>3</v>
      </c>
      <c r="AT1876">
        <v>0.69</v>
      </c>
      <c r="AU1876" t="s">
        <v>3</v>
      </c>
      <c r="AV1876">
        <v>0</v>
      </c>
      <c r="AW1876">
        <v>2</v>
      </c>
      <c r="AX1876">
        <v>33038795</v>
      </c>
      <c r="AY1876">
        <v>1</v>
      </c>
      <c r="AZ1876">
        <v>0</v>
      </c>
      <c r="BA1876">
        <v>1782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CX1876">
        <f>Y1876*Source!I719</f>
        <v>4.2090000000000001E-3</v>
      </c>
      <c r="CY1876">
        <f t="shared" si="279"/>
        <v>3762.19</v>
      </c>
      <c r="CZ1876">
        <f t="shared" si="280"/>
        <v>3762.19</v>
      </c>
      <c r="DA1876">
        <f t="shared" si="281"/>
        <v>1</v>
      </c>
      <c r="DB1876">
        <v>0</v>
      </c>
    </row>
    <row r="1877" spans="1:106" x14ac:dyDescent="0.2">
      <c r="A1877">
        <f>ROW(Source!A719)</f>
        <v>719</v>
      </c>
      <c r="B1877">
        <v>33034105</v>
      </c>
      <c r="C1877">
        <v>33038769</v>
      </c>
      <c r="D1877">
        <v>32517783</v>
      </c>
      <c r="E1877">
        <v>1</v>
      </c>
      <c r="F1877">
        <v>1</v>
      </c>
      <c r="G1877">
        <v>19</v>
      </c>
      <c r="H1877">
        <v>3</v>
      </c>
      <c r="I1877" t="s">
        <v>837</v>
      </c>
      <c r="J1877" t="s">
        <v>838</v>
      </c>
      <c r="K1877" t="s">
        <v>839</v>
      </c>
      <c r="L1877">
        <v>1339</v>
      </c>
      <c r="N1877">
        <v>1007</v>
      </c>
      <c r="O1877" t="s">
        <v>830</v>
      </c>
      <c r="P1877" t="s">
        <v>830</v>
      </c>
      <c r="Q1877">
        <v>1</v>
      </c>
      <c r="W1877">
        <v>0</v>
      </c>
      <c r="X1877">
        <v>-1282603236</v>
      </c>
      <c r="Y1877">
        <v>0.2</v>
      </c>
      <c r="AA1877">
        <v>5631.96</v>
      </c>
      <c r="AB1877">
        <v>0</v>
      </c>
      <c r="AC1877">
        <v>0</v>
      </c>
      <c r="AD1877">
        <v>0</v>
      </c>
      <c r="AE1877">
        <v>5631.96</v>
      </c>
      <c r="AF1877">
        <v>0</v>
      </c>
      <c r="AG1877">
        <v>0</v>
      </c>
      <c r="AH1877">
        <v>0</v>
      </c>
      <c r="AI1877">
        <v>1</v>
      </c>
      <c r="AJ1877">
        <v>1</v>
      </c>
      <c r="AK1877">
        <v>1</v>
      </c>
      <c r="AL1877">
        <v>1</v>
      </c>
      <c r="AN1877">
        <v>0</v>
      </c>
      <c r="AO1877">
        <v>1</v>
      </c>
      <c r="AP1877">
        <v>0</v>
      </c>
      <c r="AQ1877">
        <v>0</v>
      </c>
      <c r="AR1877">
        <v>0</v>
      </c>
      <c r="AS1877" t="s">
        <v>3</v>
      </c>
      <c r="AT1877">
        <v>0.2</v>
      </c>
      <c r="AU1877" t="s">
        <v>3</v>
      </c>
      <c r="AV1877">
        <v>0</v>
      </c>
      <c r="AW1877">
        <v>2</v>
      </c>
      <c r="AX1877">
        <v>33038796</v>
      </c>
      <c r="AY1877">
        <v>1</v>
      </c>
      <c r="AZ1877">
        <v>0</v>
      </c>
      <c r="BA1877">
        <v>1783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CX1877">
        <f>Y1877*Source!I719</f>
        <v>1.2200000000000002E-3</v>
      </c>
      <c r="CY1877">
        <f t="shared" si="279"/>
        <v>5631.96</v>
      </c>
      <c r="CZ1877">
        <f t="shared" si="280"/>
        <v>5631.96</v>
      </c>
      <c r="DA1877">
        <f t="shared" si="281"/>
        <v>1</v>
      </c>
      <c r="DB1877">
        <v>0</v>
      </c>
    </row>
    <row r="1878" spans="1:106" x14ac:dyDescent="0.2">
      <c r="A1878">
        <f>ROW(Source!A719)</f>
        <v>719</v>
      </c>
      <c r="B1878">
        <v>33034105</v>
      </c>
      <c r="C1878">
        <v>33038769</v>
      </c>
      <c r="D1878">
        <v>32517784</v>
      </c>
      <c r="E1878">
        <v>1</v>
      </c>
      <c r="F1878">
        <v>1</v>
      </c>
      <c r="G1878">
        <v>19</v>
      </c>
      <c r="H1878">
        <v>3</v>
      </c>
      <c r="I1878" t="s">
        <v>840</v>
      </c>
      <c r="J1878" t="s">
        <v>841</v>
      </c>
      <c r="K1878" t="s">
        <v>842</v>
      </c>
      <c r="L1878">
        <v>1339</v>
      </c>
      <c r="N1878">
        <v>1007</v>
      </c>
      <c r="O1878" t="s">
        <v>830</v>
      </c>
      <c r="P1878" t="s">
        <v>830</v>
      </c>
      <c r="Q1878">
        <v>1</v>
      </c>
      <c r="W1878">
        <v>0</v>
      </c>
      <c r="X1878">
        <v>966492149</v>
      </c>
      <c r="Y1878">
        <v>0.69</v>
      </c>
      <c r="AA1878">
        <v>5631.96</v>
      </c>
      <c r="AB1878">
        <v>0</v>
      </c>
      <c r="AC1878">
        <v>0</v>
      </c>
      <c r="AD1878">
        <v>0</v>
      </c>
      <c r="AE1878">
        <v>5631.96</v>
      </c>
      <c r="AF1878">
        <v>0</v>
      </c>
      <c r="AG1878">
        <v>0</v>
      </c>
      <c r="AH1878">
        <v>0</v>
      </c>
      <c r="AI1878">
        <v>1</v>
      </c>
      <c r="AJ1878">
        <v>1</v>
      </c>
      <c r="AK1878">
        <v>1</v>
      </c>
      <c r="AL1878">
        <v>1</v>
      </c>
      <c r="AN1878">
        <v>0</v>
      </c>
      <c r="AO1878">
        <v>1</v>
      </c>
      <c r="AP1878">
        <v>0</v>
      </c>
      <c r="AQ1878">
        <v>0</v>
      </c>
      <c r="AR1878">
        <v>0</v>
      </c>
      <c r="AS1878" t="s">
        <v>3</v>
      </c>
      <c r="AT1878">
        <v>0.69</v>
      </c>
      <c r="AU1878" t="s">
        <v>3</v>
      </c>
      <c r="AV1878">
        <v>0</v>
      </c>
      <c r="AW1878">
        <v>2</v>
      </c>
      <c r="AX1878">
        <v>33038797</v>
      </c>
      <c r="AY1878">
        <v>1</v>
      </c>
      <c r="AZ1878">
        <v>0</v>
      </c>
      <c r="BA1878">
        <v>1784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CX1878">
        <f>Y1878*Source!I719</f>
        <v>4.2090000000000001E-3</v>
      </c>
      <c r="CY1878">
        <f t="shared" si="279"/>
        <v>5631.96</v>
      </c>
      <c r="CZ1878">
        <f t="shared" si="280"/>
        <v>5631.96</v>
      </c>
      <c r="DA1878">
        <f t="shared" si="281"/>
        <v>1</v>
      </c>
      <c r="DB1878">
        <v>0</v>
      </c>
    </row>
    <row r="1879" spans="1:106" x14ac:dyDescent="0.2">
      <c r="A1879">
        <f>ROW(Source!A719)</f>
        <v>719</v>
      </c>
      <c r="B1879">
        <v>33034105</v>
      </c>
      <c r="C1879">
        <v>33038769</v>
      </c>
      <c r="D1879">
        <v>32519911</v>
      </c>
      <c r="E1879">
        <v>1</v>
      </c>
      <c r="F1879">
        <v>1</v>
      </c>
      <c r="G1879">
        <v>19</v>
      </c>
      <c r="H1879">
        <v>3</v>
      </c>
      <c r="I1879" t="s">
        <v>843</v>
      </c>
      <c r="J1879" t="s">
        <v>844</v>
      </c>
      <c r="K1879" t="s">
        <v>845</v>
      </c>
      <c r="L1879">
        <v>1339</v>
      </c>
      <c r="N1879">
        <v>1007</v>
      </c>
      <c r="O1879" t="s">
        <v>830</v>
      </c>
      <c r="P1879" t="s">
        <v>830</v>
      </c>
      <c r="Q1879">
        <v>1</v>
      </c>
      <c r="W1879">
        <v>0</v>
      </c>
      <c r="X1879">
        <v>-1613524913</v>
      </c>
      <c r="Y1879">
        <v>102</v>
      </c>
      <c r="AA1879">
        <v>3195.93</v>
      </c>
      <c r="AB1879">
        <v>0</v>
      </c>
      <c r="AC1879">
        <v>0</v>
      </c>
      <c r="AD1879">
        <v>0</v>
      </c>
      <c r="AE1879">
        <v>3195.93</v>
      </c>
      <c r="AF1879">
        <v>0</v>
      </c>
      <c r="AG1879">
        <v>0</v>
      </c>
      <c r="AH1879">
        <v>0</v>
      </c>
      <c r="AI1879">
        <v>1</v>
      </c>
      <c r="AJ1879">
        <v>1</v>
      </c>
      <c r="AK1879">
        <v>1</v>
      </c>
      <c r="AL1879">
        <v>1</v>
      </c>
      <c r="AN1879">
        <v>0</v>
      </c>
      <c r="AO1879">
        <v>1</v>
      </c>
      <c r="AP1879">
        <v>0</v>
      </c>
      <c r="AQ1879">
        <v>0</v>
      </c>
      <c r="AR1879">
        <v>0</v>
      </c>
      <c r="AS1879" t="s">
        <v>3</v>
      </c>
      <c r="AT1879">
        <v>102</v>
      </c>
      <c r="AU1879" t="s">
        <v>3</v>
      </c>
      <c r="AV1879">
        <v>0</v>
      </c>
      <c r="AW1879">
        <v>2</v>
      </c>
      <c r="AX1879">
        <v>33038798</v>
      </c>
      <c r="AY1879">
        <v>1</v>
      </c>
      <c r="AZ1879">
        <v>0</v>
      </c>
      <c r="BA1879">
        <v>1785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CX1879">
        <f>Y1879*Source!I719</f>
        <v>0.62220000000000009</v>
      </c>
      <c r="CY1879">
        <f t="shared" si="279"/>
        <v>3195.93</v>
      </c>
      <c r="CZ1879">
        <f t="shared" si="280"/>
        <v>3195.93</v>
      </c>
      <c r="DA1879">
        <f t="shared" si="281"/>
        <v>1</v>
      </c>
      <c r="DB1879">
        <v>0</v>
      </c>
    </row>
    <row r="1880" spans="1:106" x14ac:dyDescent="0.2">
      <c r="A1880">
        <f>ROW(Source!A719)</f>
        <v>719</v>
      </c>
      <c r="B1880">
        <v>33034105</v>
      </c>
      <c r="C1880">
        <v>33038769</v>
      </c>
      <c r="D1880">
        <v>32521663</v>
      </c>
      <c r="E1880">
        <v>1</v>
      </c>
      <c r="F1880">
        <v>1</v>
      </c>
      <c r="G1880">
        <v>19</v>
      </c>
      <c r="H1880">
        <v>3</v>
      </c>
      <c r="I1880" t="s">
        <v>846</v>
      </c>
      <c r="J1880" t="s">
        <v>847</v>
      </c>
      <c r="K1880" t="s">
        <v>848</v>
      </c>
      <c r="L1880">
        <v>1327</v>
      </c>
      <c r="N1880">
        <v>1005</v>
      </c>
      <c r="O1880" t="s">
        <v>823</v>
      </c>
      <c r="P1880" t="s">
        <v>823</v>
      </c>
      <c r="Q1880">
        <v>1</v>
      </c>
      <c r="W1880">
        <v>0</v>
      </c>
      <c r="X1880">
        <v>603730207</v>
      </c>
      <c r="Y1880">
        <v>49.5</v>
      </c>
      <c r="AA1880">
        <v>207.09</v>
      </c>
      <c r="AB1880">
        <v>0</v>
      </c>
      <c r="AC1880">
        <v>0</v>
      </c>
      <c r="AD1880">
        <v>0</v>
      </c>
      <c r="AE1880">
        <v>207.09</v>
      </c>
      <c r="AF1880">
        <v>0</v>
      </c>
      <c r="AG1880">
        <v>0</v>
      </c>
      <c r="AH1880">
        <v>0</v>
      </c>
      <c r="AI1880">
        <v>1</v>
      </c>
      <c r="AJ1880">
        <v>1</v>
      </c>
      <c r="AK1880">
        <v>1</v>
      </c>
      <c r="AL1880">
        <v>1</v>
      </c>
      <c r="AN1880">
        <v>0</v>
      </c>
      <c r="AO1880">
        <v>1</v>
      </c>
      <c r="AP1880">
        <v>0</v>
      </c>
      <c r="AQ1880">
        <v>0</v>
      </c>
      <c r="AR1880">
        <v>0</v>
      </c>
      <c r="AS1880" t="s">
        <v>3</v>
      </c>
      <c r="AT1880">
        <v>49.5</v>
      </c>
      <c r="AU1880" t="s">
        <v>3</v>
      </c>
      <c r="AV1880">
        <v>0</v>
      </c>
      <c r="AW1880">
        <v>2</v>
      </c>
      <c r="AX1880">
        <v>33038799</v>
      </c>
      <c r="AY1880">
        <v>1</v>
      </c>
      <c r="AZ1880">
        <v>0</v>
      </c>
      <c r="BA1880">
        <v>1786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CX1880">
        <f>Y1880*Source!I719</f>
        <v>0.30195</v>
      </c>
      <c r="CY1880">
        <f t="shared" si="279"/>
        <v>207.09</v>
      </c>
      <c r="CZ1880">
        <f t="shared" si="280"/>
        <v>207.09</v>
      </c>
      <c r="DA1880">
        <f t="shared" si="281"/>
        <v>1</v>
      </c>
      <c r="DB1880">
        <v>0</v>
      </c>
    </row>
    <row r="1881" spans="1:106" x14ac:dyDescent="0.2">
      <c r="A1881">
        <f>ROW(Source!A722)</f>
        <v>722</v>
      </c>
      <c r="B1881">
        <v>33034105</v>
      </c>
      <c r="C1881">
        <v>33038802</v>
      </c>
      <c r="D1881">
        <v>32505425</v>
      </c>
      <c r="E1881">
        <v>19</v>
      </c>
      <c r="F1881">
        <v>1</v>
      </c>
      <c r="G1881">
        <v>19</v>
      </c>
      <c r="H1881">
        <v>1</v>
      </c>
      <c r="I1881" t="s">
        <v>795</v>
      </c>
      <c r="J1881" t="s">
        <v>3</v>
      </c>
      <c r="K1881" t="s">
        <v>796</v>
      </c>
      <c r="L1881">
        <v>1191</v>
      </c>
      <c r="N1881">
        <v>1013</v>
      </c>
      <c r="O1881" t="s">
        <v>797</v>
      </c>
      <c r="P1881" t="s">
        <v>797</v>
      </c>
      <c r="Q1881">
        <v>1</v>
      </c>
      <c r="W1881">
        <v>0</v>
      </c>
      <c r="X1881">
        <v>476480486</v>
      </c>
      <c r="Y1881">
        <v>36.11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1</v>
      </c>
      <c r="AJ1881">
        <v>1</v>
      </c>
      <c r="AK1881">
        <v>1</v>
      </c>
      <c r="AL1881">
        <v>1</v>
      </c>
      <c r="AN1881">
        <v>0</v>
      </c>
      <c r="AO1881">
        <v>1</v>
      </c>
      <c r="AP1881">
        <v>0</v>
      </c>
      <c r="AQ1881">
        <v>0</v>
      </c>
      <c r="AR1881">
        <v>0</v>
      </c>
      <c r="AS1881" t="s">
        <v>3</v>
      </c>
      <c r="AT1881">
        <v>36.11</v>
      </c>
      <c r="AU1881" t="s">
        <v>3</v>
      </c>
      <c r="AV1881">
        <v>1</v>
      </c>
      <c r="AW1881">
        <v>2</v>
      </c>
      <c r="AX1881">
        <v>33038808</v>
      </c>
      <c r="AY1881">
        <v>1</v>
      </c>
      <c r="AZ1881">
        <v>0</v>
      </c>
      <c r="BA1881">
        <v>1787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CX1881">
        <f>Y1881*Source!I722</f>
        <v>1.6249499999999999</v>
      </c>
      <c r="CY1881">
        <f>AD1881</f>
        <v>0</v>
      </c>
      <c r="CZ1881">
        <f>AH1881</f>
        <v>0</v>
      </c>
      <c r="DA1881">
        <f>AL1881</f>
        <v>1</v>
      </c>
      <c r="DB1881">
        <v>0</v>
      </c>
    </row>
    <row r="1882" spans="1:106" x14ac:dyDescent="0.2">
      <c r="A1882">
        <f>ROW(Source!A722)</f>
        <v>722</v>
      </c>
      <c r="B1882">
        <v>33034105</v>
      </c>
      <c r="C1882">
        <v>33038802</v>
      </c>
      <c r="D1882">
        <v>32516754</v>
      </c>
      <c r="E1882">
        <v>1</v>
      </c>
      <c r="F1882">
        <v>1</v>
      </c>
      <c r="G1882">
        <v>19</v>
      </c>
      <c r="H1882">
        <v>2</v>
      </c>
      <c r="I1882" t="s">
        <v>798</v>
      </c>
      <c r="J1882" t="s">
        <v>799</v>
      </c>
      <c r="K1882" t="s">
        <v>800</v>
      </c>
      <c r="L1882">
        <v>1368</v>
      </c>
      <c r="N1882">
        <v>1011</v>
      </c>
      <c r="O1882" t="s">
        <v>801</v>
      </c>
      <c r="P1882" t="s">
        <v>801</v>
      </c>
      <c r="Q1882">
        <v>1</v>
      </c>
      <c r="W1882">
        <v>0</v>
      </c>
      <c r="X1882">
        <v>-1683917449</v>
      </c>
      <c r="Y1882">
        <v>21.91</v>
      </c>
      <c r="AA1882">
        <v>0</v>
      </c>
      <c r="AB1882">
        <v>70.98</v>
      </c>
      <c r="AC1882">
        <v>6.52</v>
      </c>
      <c r="AD1882">
        <v>0</v>
      </c>
      <c r="AE1882">
        <v>0</v>
      </c>
      <c r="AF1882">
        <v>70.98</v>
      </c>
      <c r="AG1882">
        <v>6.52</v>
      </c>
      <c r="AH1882">
        <v>0</v>
      </c>
      <c r="AI1882">
        <v>1</v>
      </c>
      <c r="AJ1882">
        <v>1</v>
      </c>
      <c r="AK1882">
        <v>1</v>
      </c>
      <c r="AL1882">
        <v>1</v>
      </c>
      <c r="AN1882">
        <v>0</v>
      </c>
      <c r="AO1882">
        <v>1</v>
      </c>
      <c r="AP1882">
        <v>0</v>
      </c>
      <c r="AQ1882">
        <v>0</v>
      </c>
      <c r="AR1882">
        <v>0</v>
      </c>
      <c r="AS1882" t="s">
        <v>3</v>
      </c>
      <c r="AT1882">
        <v>21.91</v>
      </c>
      <c r="AU1882" t="s">
        <v>3</v>
      </c>
      <c r="AV1882">
        <v>0</v>
      </c>
      <c r="AW1882">
        <v>2</v>
      </c>
      <c r="AX1882">
        <v>33038809</v>
      </c>
      <c r="AY1882">
        <v>1</v>
      </c>
      <c r="AZ1882">
        <v>0</v>
      </c>
      <c r="BA1882">
        <v>1788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CX1882">
        <f>Y1882*Source!I722</f>
        <v>0.98594999999999999</v>
      </c>
      <c r="CY1882">
        <f>AB1882</f>
        <v>70.98</v>
      </c>
      <c r="CZ1882">
        <f>AF1882</f>
        <v>70.98</v>
      </c>
      <c r="DA1882">
        <f>AJ1882</f>
        <v>1</v>
      </c>
      <c r="DB1882">
        <v>0</v>
      </c>
    </row>
    <row r="1883" spans="1:106" x14ac:dyDescent="0.2">
      <c r="A1883">
        <f>ROW(Source!A722)</f>
        <v>722</v>
      </c>
      <c r="B1883">
        <v>33034105</v>
      </c>
      <c r="C1883">
        <v>33038802</v>
      </c>
      <c r="D1883">
        <v>32518977</v>
      </c>
      <c r="E1883">
        <v>1</v>
      </c>
      <c r="F1883">
        <v>1</v>
      </c>
      <c r="G1883">
        <v>19</v>
      </c>
      <c r="H1883">
        <v>3</v>
      </c>
      <c r="I1883" t="s">
        <v>802</v>
      </c>
      <c r="J1883" t="s">
        <v>803</v>
      </c>
      <c r="K1883" t="s">
        <v>804</v>
      </c>
      <c r="L1883">
        <v>1348</v>
      </c>
      <c r="N1883">
        <v>1009</v>
      </c>
      <c r="O1883" t="s">
        <v>19</v>
      </c>
      <c r="P1883" t="s">
        <v>19</v>
      </c>
      <c r="Q1883">
        <v>1000</v>
      </c>
      <c r="W1883">
        <v>0</v>
      </c>
      <c r="X1883">
        <v>-1592467254</v>
      </c>
      <c r="Y1883">
        <v>0.03</v>
      </c>
      <c r="AA1883">
        <v>117442.26</v>
      </c>
      <c r="AB1883">
        <v>0</v>
      </c>
      <c r="AC1883">
        <v>0</v>
      </c>
      <c r="AD1883">
        <v>0</v>
      </c>
      <c r="AE1883">
        <v>117442.26</v>
      </c>
      <c r="AF1883">
        <v>0</v>
      </c>
      <c r="AG1883">
        <v>0</v>
      </c>
      <c r="AH1883">
        <v>0</v>
      </c>
      <c r="AI1883">
        <v>1</v>
      </c>
      <c r="AJ1883">
        <v>1</v>
      </c>
      <c r="AK1883">
        <v>1</v>
      </c>
      <c r="AL1883">
        <v>1</v>
      </c>
      <c r="AN1883">
        <v>0</v>
      </c>
      <c r="AO1883">
        <v>1</v>
      </c>
      <c r="AP1883">
        <v>0</v>
      </c>
      <c r="AQ1883">
        <v>0</v>
      </c>
      <c r="AR1883">
        <v>0</v>
      </c>
      <c r="AS1883" t="s">
        <v>3</v>
      </c>
      <c r="AT1883">
        <v>0.03</v>
      </c>
      <c r="AU1883" t="s">
        <v>3</v>
      </c>
      <c r="AV1883">
        <v>0</v>
      </c>
      <c r="AW1883">
        <v>2</v>
      </c>
      <c r="AX1883">
        <v>33038810</v>
      </c>
      <c r="AY1883">
        <v>1</v>
      </c>
      <c r="AZ1883">
        <v>0</v>
      </c>
      <c r="BA1883">
        <v>1789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CX1883">
        <f>Y1883*Source!I722</f>
        <v>1.3499999999999999E-3</v>
      </c>
      <c r="CY1883">
        <f>AA1883</f>
        <v>117442.26</v>
      </c>
      <c r="CZ1883">
        <f>AE1883</f>
        <v>117442.26</v>
      </c>
      <c r="DA1883">
        <f>AI1883</f>
        <v>1</v>
      </c>
      <c r="DB1883">
        <v>0</v>
      </c>
    </row>
    <row r="1884" spans="1:106" x14ac:dyDescent="0.2">
      <c r="A1884">
        <f>ROW(Source!A722)</f>
        <v>722</v>
      </c>
      <c r="B1884">
        <v>33034105</v>
      </c>
      <c r="C1884">
        <v>33038802</v>
      </c>
      <c r="D1884">
        <v>32520163</v>
      </c>
      <c r="E1884">
        <v>1</v>
      </c>
      <c r="F1884">
        <v>1</v>
      </c>
      <c r="G1884">
        <v>19</v>
      </c>
      <c r="H1884">
        <v>3</v>
      </c>
      <c r="I1884" t="s">
        <v>25</v>
      </c>
      <c r="J1884" t="s">
        <v>27</v>
      </c>
      <c r="K1884" t="s">
        <v>26</v>
      </c>
      <c r="L1884">
        <v>1348</v>
      </c>
      <c r="N1884">
        <v>1009</v>
      </c>
      <c r="O1884" t="s">
        <v>19</v>
      </c>
      <c r="P1884" t="s">
        <v>19</v>
      </c>
      <c r="Q1884">
        <v>1000</v>
      </c>
      <c r="W1884">
        <v>0</v>
      </c>
      <c r="X1884">
        <v>-1467733540</v>
      </c>
      <c r="Y1884">
        <v>1</v>
      </c>
      <c r="AA1884">
        <v>53410.15</v>
      </c>
      <c r="AB1884">
        <v>0</v>
      </c>
      <c r="AC1884">
        <v>0</v>
      </c>
      <c r="AD1884">
        <v>0</v>
      </c>
      <c r="AE1884">
        <v>53410.15</v>
      </c>
      <c r="AF1884">
        <v>0</v>
      </c>
      <c r="AG1884">
        <v>0</v>
      </c>
      <c r="AH1884">
        <v>0</v>
      </c>
      <c r="AI1884">
        <v>1</v>
      </c>
      <c r="AJ1884">
        <v>1</v>
      </c>
      <c r="AK1884">
        <v>1</v>
      </c>
      <c r="AL1884">
        <v>1</v>
      </c>
      <c r="AN1884">
        <v>0</v>
      </c>
      <c r="AO1884">
        <v>1</v>
      </c>
      <c r="AP1884">
        <v>0</v>
      </c>
      <c r="AQ1884">
        <v>0</v>
      </c>
      <c r="AR1884">
        <v>0</v>
      </c>
      <c r="AS1884" t="s">
        <v>3</v>
      </c>
      <c r="AT1884">
        <v>1</v>
      </c>
      <c r="AU1884" t="s">
        <v>3</v>
      </c>
      <c r="AV1884">
        <v>0</v>
      </c>
      <c r="AW1884">
        <v>2</v>
      </c>
      <c r="AX1884">
        <v>33038811</v>
      </c>
      <c r="AY1884">
        <v>1</v>
      </c>
      <c r="AZ1884">
        <v>0</v>
      </c>
      <c r="BA1884">
        <v>1790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CX1884">
        <f>Y1884*Source!I722</f>
        <v>4.4999999999999998E-2</v>
      </c>
      <c r="CY1884">
        <f>AA1884</f>
        <v>53410.15</v>
      </c>
      <c r="CZ1884">
        <f>AE1884</f>
        <v>53410.15</v>
      </c>
      <c r="DA1884">
        <f>AI1884</f>
        <v>1</v>
      </c>
      <c r="DB1884">
        <v>0</v>
      </c>
    </row>
    <row r="1885" spans="1:106" x14ac:dyDescent="0.2">
      <c r="A1885">
        <f>ROW(Source!A722)</f>
        <v>722</v>
      </c>
      <c r="B1885">
        <v>33034105</v>
      </c>
      <c r="C1885">
        <v>33038802</v>
      </c>
      <c r="D1885">
        <v>32520163</v>
      </c>
      <c r="E1885">
        <v>1</v>
      </c>
      <c r="F1885">
        <v>1</v>
      </c>
      <c r="G1885">
        <v>19</v>
      </c>
      <c r="H1885">
        <v>3</v>
      </c>
      <c r="I1885" t="s">
        <v>25</v>
      </c>
      <c r="J1885" t="s">
        <v>27</v>
      </c>
      <c r="K1885" t="s">
        <v>26</v>
      </c>
      <c r="L1885">
        <v>1348</v>
      </c>
      <c r="N1885">
        <v>1009</v>
      </c>
      <c r="O1885" t="s">
        <v>19</v>
      </c>
      <c r="P1885" t="s">
        <v>19</v>
      </c>
      <c r="Q1885">
        <v>1000</v>
      </c>
      <c r="W1885">
        <v>0</v>
      </c>
      <c r="X1885">
        <v>-1467733540</v>
      </c>
      <c r="Y1885">
        <v>-1</v>
      </c>
      <c r="AA1885">
        <v>53410.15</v>
      </c>
      <c r="AB1885">
        <v>0</v>
      </c>
      <c r="AC1885">
        <v>0</v>
      </c>
      <c r="AD1885">
        <v>0</v>
      </c>
      <c r="AE1885">
        <v>53410.15</v>
      </c>
      <c r="AF1885">
        <v>0</v>
      </c>
      <c r="AG1885">
        <v>0</v>
      </c>
      <c r="AH1885">
        <v>0</v>
      </c>
      <c r="AI1885">
        <v>1</v>
      </c>
      <c r="AJ1885">
        <v>1</v>
      </c>
      <c r="AK1885">
        <v>1</v>
      </c>
      <c r="AL1885">
        <v>1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 t="s">
        <v>3</v>
      </c>
      <c r="AT1885">
        <v>-1</v>
      </c>
      <c r="AU1885" t="s">
        <v>3</v>
      </c>
      <c r="AV1885">
        <v>0</v>
      </c>
      <c r="AW1885">
        <v>1</v>
      </c>
      <c r="AX1885">
        <v>-1</v>
      </c>
      <c r="AY1885">
        <v>0</v>
      </c>
      <c r="AZ1885">
        <v>0</v>
      </c>
      <c r="BA1885" t="s">
        <v>3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CX1885">
        <f>Y1885*Source!I722</f>
        <v>-4.4999999999999998E-2</v>
      </c>
      <c r="CY1885">
        <f>AA1885</f>
        <v>53410.15</v>
      </c>
      <c r="CZ1885">
        <f>AE1885</f>
        <v>53410.15</v>
      </c>
      <c r="DA1885">
        <f>AI1885</f>
        <v>1</v>
      </c>
      <c r="DB1885">
        <v>0</v>
      </c>
    </row>
    <row r="1886" spans="1:106" x14ac:dyDescent="0.2">
      <c r="A1886">
        <f>ROW(Source!A724)</f>
        <v>724</v>
      </c>
      <c r="B1886">
        <v>33034105</v>
      </c>
      <c r="C1886">
        <v>33038813</v>
      </c>
      <c r="D1886">
        <v>32505425</v>
      </c>
      <c r="E1886">
        <v>19</v>
      </c>
      <c r="F1886">
        <v>1</v>
      </c>
      <c r="G1886">
        <v>19</v>
      </c>
      <c r="H1886">
        <v>1</v>
      </c>
      <c r="I1886" t="s">
        <v>795</v>
      </c>
      <c r="J1886" t="s">
        <v>3</v>
      </c>
      <c r="K1886" t="s">
        <v>796</v>
      </c>
      <c r="L1886">
        <v>1191</v>
      </c>
      <c r="N1886">
        <v>1013</v>
      </c>
      <c r="O1886" t="s">
        <v>797</v>
      </c>
      <c r="P1886" t="s">
        <v>797</v>
      </c>
      <c r="Q1886">
        <v>1</v>
      </c>
      <c r="W1886">
        <v>0</v>
      </c>
      <c r="X1886">
        <v>476480486</v>
      </c>
      <c r="Y1886">
        <v>453.1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1</v>
      </c>
      <c r="AJ1886">
        <v>1</v>
      </c>
      <c r="AK1886">
        <v>1</v>
      </c>
      <c r="AL1886">
        <v>1</v>
      </c>
      <c r="AN1886">
        <v>0</v>
      </c>
      <c r="AO1886">
        <v>1</v>
      </c>
      <c r="AP1886">
        <v>0</v>
      </c>
      <c r="AQ1886">
        <v>0</v>
      </c>
      <c r="AR1886">
        <v>0</v>
      </c>
      <c r="AS1886" t="s">
        <v>3</v>
      </c>
      <c r="AT1886">
        <v>453.1</v>
      </c>
      <c r="AU1886" t="s">
        <v>3</v>
      </c>
      <c r="AV1886">
        <v>1</v>
      </c>
      <c r="AW1886">
        <v>2</v>
      </c>
      <c r="AX1886">
        <v>33038829</v>
      </c>
      <c r="AY1886">
        <v>1</v>
      </c>
      <c r="AZ1886">
        <v>0</v>
      </c>
      <c r="BA1886">
        <v>1791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CX1886">
        <f>Y1886*Source!I724</f>
        <v>2.7639100000000005</v>
      </c>
      <c r="CY1886">
        <f>AD1886</f>
        <v>0</v>
      </c>
      <c r="CZ1886">
        <f>AH1886</f>
        <v>0</v>
      </c>
      <c r="DA1886">
        <f>AL1886</f>
        <v>1</v>
      </c>
      <c r="DB1886">
        <v>0</v>
      </c>
    </row>
    <row r="1887" spans="1:106" x14ac:dyDescent="0.2">
      <c r="A1887">
        <f>ROW(Source!A724)</f>
        <v>724</v>
      </c>
      <c r="B1887">
        <v>33034105</v>
      </c>
      <c r="C1887">
        <v>33038813</v>
      </c>
      <c r="D1887">
        <v>32517073</v>
      </c>
      <c r="E1887">
        <v>1</v>
      </c>
      <c r="F1887">
        <v>1</v>
      </c>
      <c r="G1887">
        <v>19</v>
      </c>
      <c r="H1887">
        <v>2</v>
      </c>
      <c r="I1887" t="s">
        <v>805</v>
      </c>
      <c r="J1887" t="s">
        <v>806</v>
      </c>
      <c r="K1887" t="s">
        <v>807</v>
      </c>
      <c r="L1887">
        <v>1368</v>
      </c>
      <c r="N1887">
        <v>1011</v>
      </c>
      <c r="O1887" t="s">
        <v>801</v>
      </c>
      <c r="P1887" t="s">
        <v>801</v>
      </c>
      <c r="Q1887">
        <v>1</v>
      </c>
      <c r="W1887">
        <v>0</v>
      </c>
      <c r="X1887">
        <v>-865246060</v>
      </c>
      <c r="Y1887">
        <v>1.38</v>
      </c>
      <c r="AA1887">
        <v>0</v>
      </c>
      <c r="AB1887">
        <v>3.37</v>
      </c>
      <c r="AC1887">
        <v>0.85</v>
      </c>
      <c r="AD1887">
        <v>0</v>
      </c>
      <c r="AE1887">
        <v>0</v>
      </c>
      <c r="AF1887">
        <v>3.37</v>
      </c>
      <c r="AG1887">
        <v>0.85</v>
      </c>
      <c r="AH1887">
        <v>0</v>
      </c>
      <c r="AI1887">
        <v>1</v>
      </c>
      <c r="AJ1887">
        <v>1</v>
      </c>
      <c r="AK1887">
        <v>1</v>
      </c>
      <c r="AL1887">
        <v>1</v>
      </c>
      <c r="AN1887">
        <v>0</v>
      </c>
      <c r="AO1887">
        <v>1</v>
      </c>
      <c r="AP1887">
        <v>0</v>
      </c>
      <c r="AQ1887">
        <v>0</v>
      </c>
      <c r="AR1887">
        <v>0</v>
      </c>
      <c r="AS1887" t="s">
        <v>3</v>
      </c>
      <c r="AT1887">
        <v>1.38</v>
      </c>
      <c r="AU1887" t="s">
        <v>3</v>
      </c>
      <c r="AV1887">
        <v>0</v>
      </c>
      <c r="AW1887">
        <v>2</v>
      </c>
      <c r="AX1887">
        <v>33038830</v>
      </c>
      <c r="AY1887">
        <v>1</v>
      </c>
      <c r="AZ1887">
        <v>0</v>
      </c>
      <c r="BA1887">
        <v>1792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CX1887">
        <f>Y1887*Source!I724</f>
        <v>8.4180000000000001E-3</v>
      </c>
      <c r="CY1887">
        <f>AB1887</f>
        <v>3.37</v>
      </c>
      <c r="CZ1887">
        <f>AF1887</f>
        <v>3.37</v>
      </c>
      <c r="DA1887">
        <f>AJ1887</f>
        <v>1</v>
      </c>
      <c r="DB1887">
        <v>0</v>
      </c>
    </row>
    <row r="1888" spans="1:106" x14ac:dyDescent="0.2">
      <c r="A1888">
        <f>ROW(Source!A724)</f>
        <v>724</v>
      </c>
      <c r="B1888">
        <v>33034105</v>
      </c>
      <c r="C1888">
        <v>33038813</v>
      </c>
      <c r="D1888">
        <v>32516433</v>
      </c>
      <c r="E1888">
        <v>1</v>
      </c>
      <c r="F1888">
        <v>1</v>
      </c>
      <c r="G1888">
        <v>19</v>
      </c>
      <c r="H1888">
        <v>2</v>
      </c>
      <c r="I1888" t="s">
        <v>808</v>
      </c>
      <c r="J1888" t="s">
        <v>809</v>
      </c>
      <c r="K1888" t="s">
        <v>810</v>
      </c>
      <c r="L1888">
        <v>1368</v>
      </c>
      <c r="N1888">
        <v>1011</v>
      </c>
      <c r="O1888" t="s">
        <v>801</v>
      </c>
      <c r="P1888" t="s">
        <v>801</v>
      </c>
      <c r="Q1888">
        <v>1</v>
      </c>
      <c r="W1888">
        <v>0</v>
      </c>
      <c r="X1888">
        <v>1483315828</v>
      </c>
      <c r="Y1888">
        <v>0.31</v>
      </c>
      <c r="AA1888">
        <v>0</v>
      </c>
      <c r="AB1888">
        <v>566.44000000000005</v>
      </c>
      <c r="AC1888">
        <v>281.27999999999997</v>
      </c>
      <c r="AD1888">
        <v>0</v>
      </c>
      <c r="AE1888">
        <v>0</v>
      </c>
      <c r="AF1888">
        <v>566.44000000000005</v>
      </c>
      <c r="AG1888">
        <v>281.27999999999997</v>
      </c>
      <c r="AH1888">
        <v>0</v>
      </c>
      <c r="AI1888">
        <v>1</v>
      </c>
      <c r="AJ1888">
        <v>1</v>
      </c>
      <c r="AK1888">
        <v>1</v>
      </c>
      <c r="AL1888">
        <v>1</v>
      </c>
      <c r="AN1888">
        <v>0</v>
      </c>
      <c r="AO1888">
        <v>1</v>
      </c>
      <c r="AP1888">
        <v>0</v>
      </c>
      <c r="AQ1888">
        <v>0</v>
      </c>
      <c r="AR1888">
        <v>0</v>
      </c>
      <c r="AS1888" t="s">
        <v>3</v>
      </c>
      <c r="AT1888">
        <v>0.31</v>
      </c>
      <c r="AU1888" t="s">
        <v>3</v>
      </c>
      <c r="AV1888">
        <v>0</v>
      </c>
      <c r="AW1888">
        <v>2</v>
      </c>
      <c r="AX1888">
        <v>33038831</v>
      </c>
      <c r="AY1888">
        <v>1</v>
      </c>
      <c r="AZ1888">
        <v>0</v>
      </c>
      <c r="BA1888">
        <v>1793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CX1888">
        <f>Y1888*Source!I724</f>
        <v>1.8910000000000001E-3</v>
      </c>
      <c r="CY1888">
        <f>AB1888</f>
        <v>566.44000000000005</v>
      </c>
      <c r="CZ1888">
        <f>AF1888</f>
        <v>566.44000000000005</v>
      </c>
      <c r="DA1888">
        <f>AJ1888</f>
        <v>1</v>
      </c>
      <c r="DB1888">
        <v>0</v>
      </c>
    </row>
    <row r="1889" spans="1:106" x14ac:dyDescent="0.2">
      <c r="A1889">
        <f>ROW(Source!A724)</f>
        <v>724</v>
      </c>
      <c r="B1889">
        <v>33034105</v>
      </c>
      <c r="C1889">
        <v>33038813</v>
      </c>
      <c r="D1889">
        <v>32516599</v>
      </c>
      <c r="E1889">
        <v>1</v>
      </c>
      <c r="F1889">
        <v>1</v>
      </c>
      <c r="G1889">
        <v>19</v>
      </c>
      <c r="H1889">
        <v>2</v>
      </c>
      <c r="I1889" t="s">
        <v>811</v>
      </c>
      <c r="J1889" t="s">
        <v>812</v>
      </c>
      <c r="K1889" t="s">
        <v>813</v>
      </c>
      <c r="L1889">
        <v>1368</v>
      </c>
      <c r="N1889">
        <v>1011</v>
      </c>
      <c r="O1889" t="s">
        <v>801</v>
      </c>
      <c r="P1889" t="s">
        <v>801</v>
      </c>
      <c r="Q1889">
        <v>1</v>
      </c>
      <c r="W1889">
        <v>0</v>
      </c>
      <c r="X1889">
        <v>47389749</v>
      </c>
      <c r="Y1889">
        <v>26.25</v>
      </c>
      <c r="AA1889">
        <v>0</v>
      </c>
      <c r="AB1889">
        <v>9.7100000000000009</v>
      </c>
      <c r="AC1889">
        <v>2.25</v>
      </c>
      <c r="AD1889">
        <v>0</v>
      </c>
      <c r="AE1889">
        <v>0</v>
      </c>
      <c r="AF1889">
        <v>9.7100000000000009</v>
      </c>
      <c r="AG1889">
        <v>2.25</v>
      </c>
      <c r="AH1889">
        <v>0</v>
      </c>
      <c r="AI1889">
        <v>1</v>
      </c>
      <c r="AJ1889">
        <v>1</v>
      </c>
      <c r="AK1889">
        <v>1</v>
      </c>
      <c r="AL1889">
        <v>1</v>
      </c>
      <c r="AN1889">
        <v>0</v>
      </c>
      <c r="AO1889">
        <v>1</v>
      </c>
      <c r="AP1889">
        <v>0</v>
      </c>
      <c r="AQ1889">
        <v>0</v>
      </c>
      <c r="AR1889">
        <v>0</v>
      </c>
      <c r="AS1889" t="s">
        <v>3</v>
      </c>
      <c r="AT1889">
        <v>26.25</v>
      </c>
      <c r="AU1889" t="s">
        <v>3</v>
      </c>
      <c r="AV1889">
        <v>0</v>
      </c>
      <c r="AW1889">
        <v>2</v>
      </c>
      <c r="AX1889">
        <v>33038832</v>
      </c>
      <c r="AY1889">
        <v>1</v>
      </c>
      <c r="AZ1889">
        <v>0</v>
      </c>
      <c r="BA1889">
        <v>1794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CX1889">
        <f>Y1889*Source!I724</f>
        <v>0.16012500000000002</v>
      </c>
      <c r="CY1889">
        <f>AB1889</f>
        <v>9.7100000000000009</v>
      </c>
      <c r="CZ1889">
        <f>AF1889</f>
        <v>9.7100000000000009</v>
      </c>
      <c r="DA1889">
        <f>AJ1889</f>
        <v>1</v>
      </c>
      <c r="DB1889">
        <v>0</v>
      </c>
    </row>
    <row r="1890" spans="1:106" x14ac:dyDescent="0.2">
      <c r="A1890">
        <f>ROW(Source!A724)</f>
        <v>724</v>
      </c>
      <c r="B1890">
        <v>33034105</v>
      </c>
      <c r="C1890">
        <v>33038813</v>
      </c>
      <c r="D1890">
        <v>32517836</v>
      </c>
      <c r="E1890">
        <v>1</v>
      </c>
      <c r="F1890">
        <v>1</v>
      </c>
      <c r="G1890">
        <v>19</v>
      </c>
      <c r="H1890">
        <v>3</v>
      </c>
      <c r="I1890" t="s">
        <v>814</v>
      </c>
      <c r="J1890" t="s">
        <v>815</v>
      </c>
      <c r="K1890" t="s">
        <v>816</v>
      </c>
      <c r="L1890">
        <v>1348</v>
      </c>
      <c r="N1890">
        <v>1009</v>
      </c>
      <c r="O1890" t="s">
        <v>19</v>
      </c>
      <c r="P1890" t="s">
        <v>19</v>
      </c>
      <c r="Q1890">
        <v>1000</v>
      </c>
      <c r="W1890">
        <v>0</v>
      </c>
      <c r="X1890">
        <v>1571432467</v>
      </c>
      <c r="Y1890">
        <v>0.04</v>
      </c>
      <c r="AA1890">
        <v>31493.279999999999</v>
      </c>
      <c r="AB1890">
        <v>0</v>
      </c>
      <c r="AC1890">
        <v>0</v>
      </c>
      <c r="AD1890">
        <v>0</v>
      </c>
      <c r="AE1890">
        <v>31493.279999999999</v>
      </c>
      <c r="AF1890">
        <v>0</v>
      </c>
      <c r="AG1890">
        <v>0</v>
      </c>
      <c r="AH1890">
        <v>0</v>
      </c>
      <c r="AI1890">
        <v>1</v>
      </c>
      <c r="AJ1890">
        <v>1</v>
      </c>
      <c r="AK1890">
        <v>1</v>
      </c>
      <c r="AL1890">
        <v>1</v>
      </c>
      <c r="AN1890">
        <v>0</v>
      </c>
      <c r="AO1890">
        <v>1</v>
      </c>
      <c r="AP1890">
        <v>0</v>
      </c>
      <c r="AQ1890">
        <v>0</v>
      </c>
      <c r="AR1890">
        <v>0</v>
      </c>
      <c r="AS1890" t="s">
        <v>3</v>
      </c>
      <c r="AT1890">
        <v>0.04</v>
      </c>
      <c r="AU1890" t="s">
        <v>3</v>
      </c>
      <c r="AV1890">
        <v>0</v>
      </c>
      <c r="AW1890">
        <v>2</v>
      </c>
      <c r="AX1890">
        <v>33038833</v>
      </c>
      <c r="AY1890">
        <v>1</v>
      </c>
      <c r="AZ1890">
        <v>0</v>
      </c>
      <c r="BA1890">
        <v>1795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CX1890">
        <f>Y1890*Source!I724</f>
        <v>2.4400000000000002E-4</v>
      </c>
      <c r="CY1890">
        <f t="shared" ref="CY1890:CY1900" si="282">AA1890</f>
        <v>31493.279999999999</v>
      </c>
      <c r="CZ1890">
        <f t="shared" ref="CZ1890:CZ1900" si="283">AE1890</f>
        <v>31493.279999999999</v>
      </c>
      <c r="DA1890">
        <f t="shared" ref="DA1890:DA1900" si="284">AI1890</f>
        <v>1</v>
      </c>
      <c r="DB1890">
        <v>0</v>
      </c>
    </row>
    <row r="1891" spans="1:106" x14ac:dyDescent="0.2">
      <c r="A1891">
        <f>ROW(Source!A724)</f>
        <v>724</v>
      </c>
      <c r="B1891">
        <v>33034105</v>
      </c>
      <c r="C1891">
        <v>33038813</v>
      </c>
      <c r="D1891">
        <v>32518156</v>
      </c>
      <c r="E1891">
        <v>1</v>
      </c>
      <c r="F1891">
        <v>1</v>
      </c>
      <c r="G1891">
        <v>19</v>
      </c>
      <c r="H1891">
        <v>3</v>
      </c>
      <c r="I1891" t="s">
        <v>817</v>
      </c>
      <c r="J1891" t="s">
        <v>818</v>
      </c>
      <c r="K1891" t="s">
        <v>819</v>
      </c>
      <c r="L1891">
        <v>1348</v>
      </c>
      <c r="N1891">
        <v>1009</v>
      </c>
      <c r="O1891" t="s">
        <v>19</v>
      </c>
      <c r="P1891" t="s">
        <v>19</v>
      </c>
      <c r="Q1891">
        <v>1000</v>
      </c>
      <c r="W1891">
        <v>0</v>
      </c>
      <c r="X1891">
        <v>1574046373</v>
      </c>
      <c r="Y1891">
        <v>3.6999999999999998E-2</v>
      </c>
      <c r="AA1891">
        <v>45454.3</v>
      </c>
      <c r="AB1891">
        <v>0</v>
      </c>
      <c r="AC1891">
        <v>0</v>
      </c>
      <c r="AD1891">
        <v>0</v>
      </c>
      <c r="AE1891">
        <v>45454.3</v>
      </c>
      <c r="AF1891">
        <v>0</v>
      </c>
      <c r="AG1891">
        <v>0</v>
      </c>
      <c r="AH1891">
        <v>0</v>
      </c>
      <c r="AI1891">
        <v>1</v>
      </c>
      <c r="AJ1891">
        <v>1</v>
      </c>
      <c r="AK1891">
        <v>1</v>
      </c>
      <c r="AL1891">
        <v>1</v>
      </c>
      <c r="AN1891">
        <v>0</v>
      </c>
      <c r="AO1891">
        <v>1</v>
      </c>
      <c r="AP1891">
        <v>0</v>
      </c>
      <c r="AQ1891">
        <v>0</v>
      </c>
      <c r="AR1891">
        <v>0</v>
      </c>
      <c r="AS1891" t="s">
        <v>3</v>
      </c>
      <c r="AT1891">
        <v>3.6999999999999998E-2</v>
      </c>
      <c r="AU1891" t="s">
        <v>3</v>
      </c>
      <c r="AV1891">
        <v>0</v>
      </c>
      <c r="AW1891">
        <v>2</v>
      </c>
      <c r="AX1891">
        <v>33038834</v>
      </c>
      <c r="AY1891">
        <v>1</v>
      </c>
      <c r="AZ1891">
        <v>0</v>
      </c>
      <c r="BA1891">
        <v>1796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CX1891">
        <f>Y1891*Source!I724</f>
        <v>2.2570000000000001E-4</v>
      </c>
      <c r="CY1891">
        <f t="shared" si="282"/>
        <v>45454.3</v>
      </c>
      <c r="CZ1891">
        <f t="shared" si="283"/>
        <v>45454.3</v>
      </c>
      <c r="DA1891">
        <f t="shared" si="284"/>
        <v>1</v>
      </c>
      <c r="DB1891">
        <v>0</v>
      </c>
    </row>
    <row r="1892" spans="1:106" x14ac:dyDescent="0.2">
      <c r="A1892">
        <f>ROW(Source!A724)</f>
        <v>724</v>
      </c>
      <c r="B1892">
        <v>33034105</v>
      </c>
      <c r="C1892">
        <v>33038813</v>
      </c>
      <c r="D1892">
        <v>32518894</v>
      </c>
      <c r="E1892">
        <v>1</v>
      </c>
      <c r="F1892">
        <v>1</v>
      </c>
      <c r="G1892">
        <v>19</v>
      </c>
      <c r="H1892">
        <v>3</v>
      </c>
      <c r="I1892" t="s">
        <v>820</v>
      </c>
      <c r="J1892" t="s">
        <v>821</v>
      </c>
      <c r="K1892" t="s">
        <v>822</v>
      </c>
      <c r="L1892">
        <v>1327</v>
      </c>
      <c r="N1892">
        <v>1005</v>
      </c>
      <c r="O1892" t="s">
        <v>823</v>
      </c>
      <c r="P1892" t="s">
        <v>823</v>
      </c>
      <c r="Q1892">
        <v>1</v>
      </c>
      <c r="W1892">
        <v>0</v>
      </c>
      <c r="X1892">
        <v>-1132375348</v>
      </c>
      <c r="Y1892">
        <v>5.6</v>
      </c>
      <c r="AA1892">
        <v>63.78</v>
      </c>
      <c r="AB1892">
        <v>0</v>
      </c>
      <c r="AC1892">
        <v>0</v>
      </c>
      <c r="AD1892">
        <v>0</v>
      </c>
      <c r="AE1892">
        <v>63.78</v>
      </c>
      <c r="AF1892">
        <v>0</v>
      </c>
      <c r="AG1892">
        <v>0</v>
      </c>
      <c r="AH1892">
        <v>0</v>
      </c>
      <c r="AI1892">
        <v>1</v>
      </c>
      <c r="AJ1892">
        <v>1</v>
      </c>
      <c r="AK1892">
        <v>1</v>
      </c>
      <c r="AL1892">
        <v>1</v>
      </c>
      <c r="AN1892">
        <v>0</v>
      </c>
      <c r="AO1892">
        <v>1</v>
      </c>
      <c r="AP1892">
        <v>0</v>
      </c>
      <c r="AQ1892">
        <v>0</v>
      </c>
      <c r="AR1892">
        <v>0</v>
      </c>
      <c r="AS1892" t="s">
        <v>3</v>
      </c>
      <c r="AT1892">
        <v>5.6</v>
      </c>
      <c r="AU1892" t="s">
        <v>3</v>
      </c>
      <c r="AV1892">
        <v>0</v>
      </c>
      <c r="AW1892">
        <v>2</v>
      </c>
      <c r="AX1892">
        <v>33038836</v>
      </c>
      <c r="AY1892">
        <v>1</v>
      </c>
      <c r="AZ1892">
        <v>0</v>
      </c>
      <c r="BA1892">
        <v>1797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CX1892">
        <f>Y1892*Source!I724</f>
        <v>3.4160000000000003E-2</v>
      </c>
      <c r="CY1892">
        <f t="shared" si="282"/>
        <v>63.78</v>
      </c>
      <c r="CZ1892">
        <f t="shared" si="283"/>
        <v>63.78</v>
      </c>
      <c r="DA1892">
        <f t="shared" si="284"/>
        <v>1</v>
      </c>
      <c r="DB1892">
        <v>0</v>
      </c>
    </row>
    <row r="1893" spans="1:106" x14ac:dyDescent="0.2">
      <c r="A1893">
        <f>ROW(Source!A724)</f>
        <v>724</v>
      </c>
      <c r="B1893">
        <v>33034105</v>
      </c>
      <c r="C1893">
        <v>33038813</v>
      </c>
      <c r="D1893">
        <v>32517311</v>
      </c>
      <c r="E1893">
        <v>1</v>
      </c>
      <c r="F1893">
        <v>1</v>
      </c>
      <c r="G1893">
        <v>19</v>
      </c>
      <c r="H1893">
        <v>3</v>
      </c>
      <c r="I1893" t="s">
        <v>824</v>
      </c>
      <c r="J1893" t="s">
        <v>825</v>
      </c>
      <c r="K1893" t="s">
        <v>826</v>
      </c>
      <c r="L1893">
        <v>1348</v>
      </c>
      <c r="N1893">
        <v>1009</v>
      </c>
      <c r="O1893" t="s">
        <v>19</v>
      </c>
      <c r="P1893" t="s">
        <v>19</v>
      </c>
      <c r="Q1893">
        <v>1000</v>
      </c>
      <c r="W1893">
        <v>0</v>
      </c>
      <c r="X1893">
        <v>1471527661</v>
      </c>
      <c r="Y1893">
        <v>0.05</v>
      </c>
      <c r="AA1893">
        <v>4752.91</v>
      </c>
      <c r="AB1893">
        <v>0</v>
      </c>
      <c r="AC1893">
        <v>0</v>
      </c>
      <c r="AD1893">
        <v>0</v>
      </c>
      <c r="AE1893">
        <v>4752.91</v>
      </c>
      <c r="AF1893">
        <v>0</v>
      </c>
      <c r="AG1893">
        <v>0</v>
      </c>
      <c r="AH1893">
        <v>0</v>
      </c>
      <c r="AI1893">
        <v>1</v>
      </c>
      <c r="AJ1893">
        <v>1</v>
      </c>
      <c r="AK1893">
        <v>1</v>
      </c>
      <c r="AL1893">
        <v>1</v>
      </c>
      <c r="AN1893">
        <v>0</v>
      </c>
      <c r="AO1893">
        <v>1</v>
      </c>
      <c r="AP1893">
        <v>0</v>
      </c>
      <c r="AQ1893">
        <v>0</v>
      </c>
      <c r="AR1893">
        <v>0</v>
      </c>
      <c r="AS1893" t="s">
        <v>3</v>
      </c>
      <c r="AT1893">
        <v>0.05</v>
      </c>
      <c r="AU1893" t="s">
        <v>3</v>
      </c>
      <c r="AV1893">
        <v>0</v>
      </c>
      <c r="AW1893">
        <v>2</v>
      </c>
      <c r="AX1893">
        <v>33038835</v>
      </c>
      <c r="AY1893">
        <v>1</v>
      </c>
      <c r="AZ1893">
        <v>0</v>
      </c>
      <c r="BA1893">
        <v>1798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CX1893">
        <f>Y1893*Source!I724</f>
        <v>3.0500000000000004E-4</v>
      </c>
      <c r="CY1893">
        <f t="shared" si="282"/>
        <v>4752.91</v>
      </c>
      <c r="CZ1893">
        <f t="shared" si="283"/>
        <v>4752.91</v>
      </c>
      <c r="DA1893">
        <f t="shared" si="284"/>
        <v>1</v>
      </c>
      <c r="DB1893">
        <v>0</v>
      </c>
    </row>
    <row r="1894" spans="1:106" x14ac:dyDescent="0.2">
      <c r="A1894">
        <f>ROW(Source!A724)</f>
        <v>724</v>
      </c>
      <c r="B1894">
        <v>33034105</v>
      </c>
      <c r="C1894">
        <v>33038813</v>
      </c>
      <c r="D1894">
        <v>32519061</v>
      </c>
      <c r="E1894">
        <v>1</v>
      </c>
      <c r="F1894">
        <v>1</v>
      </c>
      <c r="G1894">
        <v>19</v>
      </c>
      <c r="H1894">
        <v>3</v>
      </c>
      <c r="I1894" t="s">
        <v>827</v>
      </c>
      <c r="J1894" t="s">
        <v>828</v>
      </c>
      <c r="K1894" t="s">
        <v>829</v>
      </c>
      <c r="L1894">
        <v>1339</v>
      </c>
      <c r="N1894">
        <v>1007</v>
      </c>
      <c r="O1894" t="s">
        <v>830</v>
      </c>
      <c r="P1894" t="s">
        <v>830</v>
      </c>
      <c r="Q1894">
        <v>1</v>
      </c>
      <c r="W1894">
        <v>0</v>
      </c>
      <c r="X1894">
        <v>1653821073</v>
      </c>
      <c r="Y1894">
        <v>1.75</v>
      </c>
      <c r="AA1894">
        <v>29.98</v>
      </c>
      <c r="AB1894">
        <v>0</v>
      </c>
      <c r="AC1894">
        <v>0</v>
      </c>
      <c r="AD1894">
        <v>0</v>
      </c>
      <c r="AE1894">
        <v>29.98</v>
      </c>
      <c r="AF1894">
        <v>0</v>
      </c>
      <c r="AG1894">
        <v>0</v>
      </c>
      <c r="AH1894">
        <v>0</v>
      </c>
      <c r="AI1894">
        <v>1</v>
      </c>
      <c r="AJ1894">
        <v>1</v>
      </c>
      <c r="AK1894">
        <v>1</v>
      </c>
      <c r="AL1894">
        <v>1</v>
      </c>
      <c r="AN1894">
        <v>0</v>
      </c>
      <c r="AO1894">
        <v>1</v>
      </c>
      <c r="AP1894">
        <v>0</v>
      </c>
      <c r="AQ1894">
        <v>0</v>
      </c>
      <c r="AR1894">
        <v>0</v>
      </c>
      <c r="AS1894" t="s">
        <v>3</v>
      </c>
      <c r="AT1894">
        <v>1.75</v>
      </c>
      <c r="AU1894" t="s">
        <v>3</v>
      </c>
      <c r="AV1894">
        <v>0</v>
      </c>
      <c r="AW1894">
        <v>2</v>
      </c>
      <c r="AX1894">
        <v>33038837</v>
      </c>
      <c r="AY1894">
        <v>1</v>
      </c>
      <c r="AZ1894">
        <v>0</v>
      </c>
      <c r="BA1894">
        <v>1799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CX1894">
        <f>Y1894*Source!I724</f>
        <v>1.0675E-2</v>
      </c>
      <c r="CY1894">
        <f t="shared" si="282"/>
        <v>29.98</v>
      </c>
      <c r="CZ1894">
        <f t="shared" si="283"/>
        <v>29.98</v>
      </c>
      <c r="DA1894">
        <f t="shared" si="284"/>
        <v>1</v>
      </c>
      <c r="DB1894">
        <v>0</v>
      </c>
    </row>
    <row r="1895" spans="1:106" x14ac:dyDescent="0.2">
      <c r="A1895">
        <f>ROW(Source!A724)</f>
        <v>724</v>
      </c>
      <c r="B1895">
        <v>33034105</v>
      </c>
      <c r="C1895">
        <v>33038813</v>
      </c>
      <c r="D1895">
        <v>32517740</v>
      </c>
      <c r="E1895">
        <v>1</v>
      </c>
      <c r="F1895">
        <v>1</v>
      </c>
      <c r="G1895">
        <v>19</v>
      </c>
      <c r="H1895">
        <v>3</v>
      </c>
      <c r="I1895" t="s">
        <v>831</v>
      </c>
      <c r="J1895" t="s">
        <v>832</v>
      </c>
      <c r="K1895" t="s">
        <v>833</v>
      </c>
      <c r="L1895">
        <v>1339</v>
      </c>
      <c r="N1895">
        <v>1007</v>
      </c>
      <c r="O1895" t="s">
        <v>830</v>
      </c>
      <c r="P1895" t="s">
        <v>830</v>
      </c>
      <c r="Q1895">
        <v>1</v>
      </c>
      <c r="W1895">
        <v>0</v>
      </c>
      <c r="X1895">
        <v>-86784973</v>
      </c>
      <c r="Y1895">
        <v>0.08</v>
      </c>
      <c r="AA1895">
        <v>4993.7</v>
      </c>
      <c r="AB1895">
        <v>0</v>
      </c>
      <c r="AC1895">
        <v>0</v>
      </c>
      <c r="AD1895">
        <v>0</v>
      </c>
      <c r="AE1895">
        <v>4993.7</v>
      </c>
      <c r="AF1895">
        <v>0</v>
      </c>
      <c r="AG1895">
        <v>0</v>
      </c>
      <c r="AH1895">
        <v>0</v>
      </c>
      <c r="AI1895">
        <v>1</v>
      </c>
      <c r="AJ1895">
        <v>1</v>
      </c>
      <c r="AK1895">
        <v>1</v>
      </c>
      <c r="AL1895">
        <v>1</v>
      </c>
      <c r="AN1895">
        <v>0</v>
      </c>
      <c r="AO1895">
        <v>1</v>
      </c>
      <c r="AP1895">
        <v>0</v>
      </c>
      <c r="AQ1895">
        <v>0</v>
      </c>
      <c r="AR1895">
        <v>0</v>
      </c>
      <c r="AS1895" t="s">
        <v>3</v>
      </c>
      <c r="AT1895">
        <v>0.08</v>
      </c>
      <c r="AU1895" t="s">
        <v>3</v>
      </c>
      <c r="AV1895">
        <v>0</v>
      </c>
      <c r="AW1895">
        <v>2</v>
      </c>
      <c r="AX1895">
        <v>33038838</v>
      </c>
      <c r="AY1895">
        <v>1</v>
      </c>
      <c r="AZ1895">
        <v>0</v>
      </c>
      <c r="BA1895">
        <v>1800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CX1895">
        <f>Y1895*Source!I724</f>
        <v>4.8800000000000004E-4</v>
      </c>
      <c r="CY1895">
        <f t="shared" si="282"/>
        <v>4993.7</v>
      </c>
      <c r="CZ1895">
        <f t="shared" si="283"/>
        <v>4993.7</v>
      </c>
      <c r="DA1895">
        <f t="shared" si="284"/>
        <v>1</v>
      </c>
      <c r="DB1895">
        <v>0</v>
      </c>
    </row>
    <row r="1896" spans="1:106" x14ac:dyDescent="0.2">
      <c r="A1896">
        <f>ROW(Source!A724)</f>
        <v>724</v>
      </c>
      <c r="B1896">
        <v>33034105</v>
      </c>
      <c r="C1896">
        <v>33038813</v>
      </c>
      <c r="D1896">
        <v>32517729</v>
      </c>
      <c r="E1896">
        <v>1</v>
      </c>
      <c r="F1896">
        <v>1</v>
      </c>
      <c r="G1896">
        <v>19</v>
      </c>
      <c r="H1896">
        <v>3</v>
      </c>
      <c r="I1896" t="s">
        <v>834</v>
      </c>
      <c r="J1896" t="s">
        <v>835</v>
      </c>
      <c r="K1896" t="s">
        <v>836</v>
      </c>
      <c r="L1896">
        <v>1339</v>
      </c>
      <c r="N1896">
        <v>1007</v>
      </c>
      <c r="O1896" t="s">
        <v>830</v>
      </c>
      <c r="P1896" t="s">
        <v>830</v>
      </c>
      <c r="Q1896">
        <v>1</v>
      </c>
      <c r="W1896">
        <v>0</v>
      </c>
      <c r="X1896">
        <v>-36459073</v>
      </c>
      <c r="Y1896">
        <v>0.69</v>
      </c>
      <c r="AA1896">
        <v>3762.19</v>
      </c>
      <c r="AB1896">
        <v>0</v>
      </c>
      <c r="AC1896">
        <v>0</v>
      </c>
      <c r="AD1896">
        <v>0</v>
      </c>
      <c r="AE1896">
        <v>3762.19</v>
      </c>
      <c r="AF1896">
        <v>0</v>
      </c>
      <c r="AG1896">
        <v>0</v>
      </c>
      <c r="AH1896">
        <v>0</v>
      </c>
      <c r="AI1896">
        <v>1</v>
      </c>
      <c r="AJ1896">
        <v>1</v>
      </c>
      <c r="AK1896">
        <v>1</v>
      </c>
      <c r="AL1896">
        <v>1</v>
      </c>
      <c r="AN1896">
        <v>0</v>
      </c>
      <c r="AO1896">
        <v>1</v>
      </c>
      <c r="AP1896">
        <v>0</v>
      </c>
      <c r="AQ1896">
        <v>0</v>
      </c>
      <c r="AR1896">
        <v>0</v>
      </c>
      <c r="AS1896" t="s">
        <v>3</v>
      </c>
      <c r="AT1896">
        <v>0.69</v>
      </c>
      <c r="AU1896" t="s">
        <v>3</v>
      </c>
      <c r="AV1896">
        <v>0</v>
      </c>
      <c r="AW1896">
        <v>2</v>
      </c>
      <c r="AX1896">
        <v>33038839</v>
      </c>
      <c r="AY1896">
        <v>1</v>
      </c>
      <c r="AZ1896">
        <v>0</v>
      </c>
      <c r="BA1896">
        <v>1801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CX1896">
        <f>Y1896*Source!I724</f>
        <v>4.2090000000000001E-3</v>
      </c>
      <c r="CY1896">
        <f t="shared" si="282"/>
        <v>3762.19</v>
      </c>
      <c r="CZ1896">
        <f t="shared" si="283"/>
        <v>3762.19</v>
      </c>
      <c r="DA1896">
        <f t="shared" si="284"/>
        <v>1</v>
      </c>
      <c r="DB1896">
        <v>0</v>
      </c>
    </row>
    <row r="1897" spans="1:106" x14ac:dyDescent="0.2">
      <c r="A1897">
        <f>ROW(Source!A724)</f>
        <v>724</v>
      </c>
      <c r="B1897">
        <v>33034105</v>
      </c>
      <c r="C1897">
        <v>33038813</v>
      </c>
      <c r="D1897">
        <v>32517783</v>
      </c>
      <c r="E1897">
        <v>1</v>
      </c>
      <c r="F1897">
        <v>1</v>
      </c>
      <c r="G1897">
        <v>19</v>
      </c>
      <c r="H1897">
        <v>3</v>
      </c>
      <c r="I1897" t="s">
        <v>837</v>
      </c>
      <c r="J1897" t="s">
        <v>838</v>
      </c>
      <c r="K1897" t="s">
        <v>839</v>
      </c>
      <c r="L1897">
        <v>1339</v>
      </c>
      <c r="N1897">
        <v>1007</v>
      </c>
      <c r="O1897" t="s">
        <v>830</v>
      </c>
      <c r="P1897" t="s">
        <v>830</v>
      </c>
      <c r="Q1897">
        <v>1</v>
      </c>
      <c r="W1897">
        <v>0</v>
      </c>
      <c r="X1897">
        <v>-1282603236</v>
      </c>
      <c r="Y1897">
        <v>0.2</v>
      </c>
      <c r="AA1897">
        <v>5631.96</v>
      </c>
      <c r="AB1897">
        <v>0</v>
      </c>
      <c r="AC1897">
        <v>0</v>
      </c>
      <c r="AD1897">
        <v>0</v>
      </c>
      <c r="AE1897">
        <v>5631.96</v>
      </c>
      <c r="AF1897">
        <v>0</v>
      </c>
      <c r="AG1897">
        <v>0</v>
      </c>
      <c r="AH1897">
        <v>0</v>
      </c>
      <c r="AI1897">
        <v>1</v>
      </c>
      <c r="AJ1897">
        <v>1</v>
      </c>
      <c r="AK1897">
        <v>1</v>
      </c>
      <c r="AL1897">
        <v>1</v>
      </c>
      <c r="AN1897">
        <v>0</v>
      </c>
      <c r="AO1897">
        <v>1</v>
      </c>
      <c r="AP1897">
        <v>0</v>
      </c>
      <c r="AQ1897">
        <v>0</v>
      </c>
      <c r="AR1897">
        <v>0</v>
      </c>
      <c r="AS1897" t="s">
        <v>3</v>
      </c>
      <c r="AT1897">
        <v>0.2</v>
      </c>
      <c r="AU1897" t="s">
        <v>3</v>
      </c>
      <c r="AV1897">
        <v>0</v>
      </c>
      <c r="AW1897">
        <v>2</v>
      </c>
      <c r="AX1897">
        <v>33038840</v>
      </c>
      <c r="AY1897">
        <v>1</v>
      </c>
      <c r="AZ1897">
        <v>0</v>
      </c>
      <c r="BA1897">
        <v>1802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CX1897">
        <f>Y1897*Source!I724</f>
        <v>1.2200000000000002E-3</v>
      </c>
      <c r="CY1897">
        <f t="shared" si="282"/>
        <v>5631.96</v>
      </c>
      <c r="CZ1897">
        <f t="shared" si="283"/>
        <v>5631.96</v>
      </c>
      <c r="DA1897">
        <f t="shared" si="284"/>
        <v>1</v>
      </c>
      <c r="DB1897">
        <v>0</v>
      </c>
    </row>
    <row r="1898" spans="1:106" x14ac:dyDescent="0.2">
      <c r="A1898">
        <f>ROW(Source!A724)</f>
        <v>724</v>
      </c>
      <c r="B1898">
        <v>33034105</v>
      </c>
      <c r="C1898">
        <v>33038813</v>
      </c>
      <c r="D1898">
        <v>32517784</v>
      </c>
      <c r="E1898">
        <v>1</v>
      </c>
      <c r="F1898">
        <v>1</v>
      </c>
      <c r="G1898">
        <v>19</v>
      </c>
      <c r="H1898">
        <v>3</v>
      </c>
      <c r="I1898" t="s">
        <v>840</v>
      </c>
      <c r="J1898" t="s">
        <v>841</v>
      </c>
      <c r="K1898" t="s">
        <v>842</v>
      </c>
      <c r="L1898">
        <v>1339</v>
      </c>
      <c r="N1898">
        <v>1007</v>
      </c>
      <c r="O1898" t="s">
        <v>830</v>
      </c>
      <c r="P1898" t="s">
        <v>830</v>
      </c>
      <c r="Q1898">
        <v>1</v>
      </c>
      <c r="W1898">
        <v>0</v>
      </c>
      <c r="X1898">
        <v>966492149</v>
      </c>
      <c r="Y1898">
        <v>0.69</v>
      </c>
      <c r="AA1898">
        <v>5631.96</v>
      </c>
      <c r="AB1898">
        <v>0</v>
      </c>
      <c r="AC1898">
        <v>0</v>
      </c>
      <c r="AD1898">
        <v>0</v>
      </c>
      <c r="AE1898">
        <v>5631.96</v>
      </c>
      <c r="AF1898">
        <v>0</v>
      </c>
      <c r="AG1898">
        <v>0</v>
      </c>
      <c r="AH1898">
        <v>0</v>
      </c>
      <c r="AI1898">
        <v>1</v>
      </c>
      <c r="AJ1898">
        <v>1</v>
      </c>
      <c r="AK1898">
        <v>1</v>
      </c>
      <c r="AL1898">
        <v>1</v>
      </c>
      <c r="AN1898">
        <v>0</v>
      </c>
      <c r="AO1898">
        <v>1</v>
      </c>
      <c r="AP1898">
        <v>0</v>
      </c>
      <c r="AQ1898">
        <v>0</v>
      </c>
      <c r="AR1898">
        <v>0</v>
      </c>
      <c r="AS1898" t="s">
        <v>3</v>
      </c>
      <c r="AT1898">
        <v>0.69</v>
      </c>
      <c r="AU1898" t="s">
        <v>3</v>
      </c>
      <c r="AV1898">
        <v>0</v>
      </c>
      <c r="AW1898">
        <v>2</v>
      </c>
      <c r="AX1898">
        <v>33038841</v>
      </c>
      <c r="AY1898">
        <v>1</v>
      </c>
      <c r="AZ1898">
        <v>0</v>
      </c>
      <c r="BA1898">
        <v>1803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CX1898">
        <f>Y1898*Source!I724</f>
        <v>4.2090000000000001E-3</v>
      </c>
      <c r="CY1898">
        <f t="shared" si="282"/>
        <v>5631.96</v>
      </c>
      <c r="CZ1898">
        <f t="shared" si="283"/>
        <v>5631.96</v>
      </c>
      <c r="DA1898">
        <f t="shared" si="284"/>
        <v>1</v>
      </c>
      <c r="DB1898">
        <v>0</v>
      </c>
    </row>
    <row r="1899" spans="1:106" x14ac:dyDescent="0.2">
      <c r="A1899">
        <f>ROW(Source!A724)</f>
        <v>724</v>
      </c>
      <c r="B1899">
        <v>33034105</v>
      </c>
      <c r="C1899">
        <v>33038813</v>
      </c>
      <c r="D1899">
        <v>32519911</v>
      </c>
      <c r="E1899">
        <v>1</v>
      </c>
      <c r="F1899">
        <v>1</v>
      </c>
      <c r="G1899">
        <v>19</v>
      </c>
      <c r="H1899">
        <v>3</v>
      </c>
      <c r="I1899" t="s">
        <v>843</v>
      </c>
      <c r="J1899" t="s">
        <v>844</v>
      </c>
      <c r="K1899" t="s">
        <v>845</v>
      </c>
      <c r="L1899">
        <v>1339</v>
      </c>
      <c r="N1899">
        <v>1007</v>
      </c>
      <c r="O1899" t="s">
        <v>830</v>
      </c>
      <c r="P1899" t="s">
        <v>830</v>
      </c>
      <c r="Q1899">
        <v>1</v>
      </c>
      <c r="W1899">
        <v>0</v>
      </c>
      <c r="X1899">
        <v>-1613524913</v>
      </c>
      <c r="Y1899">
        <v>102</v>
      </c>
      <c r="AA1899">
        <v>3195.93</v>
      </c>
      <c r="AB1899">
        <v>0</v>
      </c>
      <c r="AC1899">
        <v>0</v>
      </c>
      <c r="AD1899">
        <v>0</v>
      </c>
      <c r="AE1899">
        <v>3195.93</v>
      </c>
      <c r="AF1899">
        <v>0</v>
      </c>
      <c r="AG1899">
        <v>0</v>
      </c>
      <c r="AH1899">
        <v>0</v>
      </c>
      <c r="AI1899">
        <v>1</v>
      </c>
      <c r="AJ1899">
        <v>1</v>
      </c>
      <c r="AK1899">
        <v>1</v>
      </c>
      <c r="AL1899">
        <v>1</v>
      </c>
      <c r="AN1899">
        <v>0</v>
      </c>
      <c r="AO1899">
        <v>1</v>
      </c>
      <c r="AP1899">
        <v>0</v>
      </c>
      <c r="AQ1899">
        <v>0</v>
      </c>
      <c r="AR1899">
        <v>0</v>
      </c>
      <c r="AS1899" t="s">
        <v>3</v>
      </c>
      <c r="AT1899">
        <v>102</v>
      </c>
      <c r="AU1899" t="s">
        <v>3</v>
      </c>
      <c r="AV1899">
        <v>0</v>
      </c>
      <c r="AW1899">
        <v>2</v>
      </c>
      <c r="AX1899">
        <v>33038842</v>
      </c>
      <c r="AY1899">
        <v>1</v>
      </c>
      <c r="AZ1899">
        <v>0</v>
      </c>
      <c r="BA1899">
        <v>1804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CX1899">
        <f>Y1899*Source!I724</f>
        <v>0.62220000000000009</v>
      </c>
      <c r="CY1899">
        <f t="shared" si="282"/>
        <v>3195.93</v>
      </c>
      <c r="CZ1899">
        <f t="shared" si="283"/>
        <v>3195.93</v>
      </c>
      <c r="DA1899">
        <f t="shared" si="284"/>
        <v>1</v>
      </c>
      <c r="DB1899">
        <v>0</v>
      </c>
    </row>
    <row r="1900" spans="1:106" x14ac:dyDescent="0.2">
      <c r="A1900">
        <f>ROW(Source!A724)</f>
        <v>724</v>
      </c>
      <c r="B1900">
        <v>33034105</v>
      </c>
      <c r="C1900">
        <v>33038813</v>
      </c>
      <c r="D1900">
        <v>32521663</v>
      </c>
      <c r="E1900">
        <v>1</v>
      </c>
      <c r="F1900">
        <v>1</v>
      </c>
      <c r="G1900">
        <v>19</v>
      </c>
      <c r="H1900">
        <v>3</v>
      </c>
      <c r="I1900" t="s">
        <v>846</v>
      </c>
      <c r="J1900" t="s">
        <v>847</v>
      </c>
      <c r="K1900" t="s">
        <v>848</v>
      </c>
      <c r="L1900">
        <v>1327</v>
      </c>
      <c r="N1900">
        <v>1005</v>
      </c>
      <c r="O1900" t="s">
        <v>823</v>
      </c>
      <c r="P1900" t="s">
        <v>823</v>
      </c>
      <c r="Q1900">
        <v>1</v>
      </c>
      <c r="W1900">
        <v>0</v>
      </c>
      <c r="X1900">
        <v>603730207</v>
      </c>
      <c r="Y1900">
        <v>49.5</v>
      </c>
      <c r="AA1900">
        <v>207.09</v>
      </c>
      <c r="AB1900">
        <v>0</v>
      </c>
      <c r="AC1900">
        <v>0</v>
      </c>
      <c r="AD1900">
        <v>0</v>
      </c>
      <c r="AE1900">
        <v>207.09</v>
      </c>
      <c r="AF1900">
        <v>0</v>
      </c>
      <c r="AG1900">
        <v>0</v>
      </c>
      <c r="AH1900">
        <v>0</v>
      </c>
      <c r="AI1900">
        <v>1</v>
      </c>
      <c r="AJ1900">
        <v>1</v>
      </c>
      <c r="AK1900">
        <v>1</v>
      </c>
      <c r="AL1900">
        <v>1</v>
      </c>
      <c r="AN1900">
        <v>0</v>
      </c>
      <c r="AO1900">
        <v>1</v>
      </c>
      <c r="AP1900">
        <v>0</v>
      </c>
      <c r="AQ1900">
        <v>0</v>
      </c>
      <c r="AR1900">
        <v>0</v>
      </c>
      <c r="AS1900" t="s">
        <v>3</v>
      </c>
      <c r="AT1900">
        <v>49.5</v>
      </c>
      <c r="AU1900" t="s">
        <v>3</v>
      </c>
      <c r="AV1900">
        <v>0</v>
      </c>
      <c r="AW1900">
        <v>2</v>
      </c>
      <c r="AX1900">
        <v>33038843</v>
      </c>
      <c r="AY1900">
        <v>1</v>
      </c>
      <c r="AZ1900">
        <v>0</v>
      </c>
      <c r="BA1900">
        <v>1805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CX1900">
        <f>Y1900*Source!I724</f>
        <v>0.30195</v>
      </c>
      <c r="CY1900">
        <f t="shared" si="282"/>
        <v>207.09</v>
      </c>
      <c r="CZ1900">
        <f t="shared" si="283"/>
        <v>207.09</v>
      </c>
      <c r="DA1900">
        <f t="shared" si="284"/>
        <v>1</v>
      </c>
      <c r="DB1900">
        <v>0</v>
      </c>
    </row>
    <row r="1901" spans="1:106" x14ac:dyDescent="0.2">
      <c r="A1901">
        <f>ROW(Source!A727)</f>
        <v>727</v>
      </c>
      <c r="B1901">
        <v>33034105</v>
      </c>
      <c r="C1901">
        <v>33038846</v>
      </c>
      <c r="D1901">
        <v>32505425</v>
      </c>
      <c r="E1901">
        <v>19</v>
      </c>
      <c r="F1901">
        <v>1</v>
      </c>
      <c r="G1901">
        <v>19</v>
      </c>
      <c r="H1901">
        <v>1</v>
      </c>
      <c r="I1901" t="s">
        <v>795</v>
      </c>
      <c r="J1901" t="s">
        <v>3</v>
      </c>
      <c r="K1901" t="s">
        <v>796</v>
      </c>
      <c r="L1901">
        <v>1191</v>
      </c>
      <c r="N1901">
        <v>1013</v>
      </c>
      <c r="O1901" t="s">
        <v>797</v>
      </c>
      <c r="P1901" t="s">
        <v>797</v>
      </c>
      <c r="Q1901">
        <v>1</v>
      </c>
      <c r="W1901">
        <v>0</v>
      </c>
      <c r="X1901">
        <v>476480486</v>
      </c>
      <c r="Y1901">
        <v>36.11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1</v>
      </c>
      <c r="AJ1901">
        <v>1</v>
      </c>
      <c r="AK1901">
        <v>1</v>
      </c>
      <c r="AL1901">
        <v>1</v>
      </c>
      <c r="AN1901">
        <v>0</v>
      </c>
      <c r="AO1901">
        <v>1</v>
      </c>
      <c r="AP1901">
        <v>0</v>
      </c>
      <c r="AQ1901">
        <v>0</v>
      </c>
      <c r="AR1901">
        <v>0</v>
      </c>
      <c r="AS1901" t="s">
        <v>3</v>
      </c>
      <c r="AT1901">
        <v>36.11</v>
      </c>
      <c r="AU1901" t="s">
        <v>3</v>
      </c>
      <c r="AV1901">
        <v>1</v>
      </c>
      <c r="AW1901">
        <v>2</v>
      </c>
      <c r="AX1901">
        <v>33038852</v>
      </c>
      <c r="AY1901">
        <v>1</v>
      </c>
      <c r="AZ1901">
        <v>0</v>
      </c>
      <c r="BA1901">
        <v>1806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CX1901">
        <f>Y1901*Source!I727</f>
        <v>9.7460889999999996</v>
      </c>
      <c r="CY1901">
        <f>AD1901</f>
        <v>0</v>
      </c>
      <c r="CZ1901">
        <f>AH1901</f>
        <v>0</v>
      </c>
      <c r="DA1901">
        <f>AL1901</f>
        <v>1</v>
      </c>
      <c r="DB1901">
        <v>0</v>
      </c>
    </row>
    <row r="1902" spans="1:106" x14ac:dyDescent="0.2">
      <c r="A1902">
        <f>ROW(Source!A727)</f>
        <v>727</v>
      </c>
      <c r="B1902">
        <v>33034105</v>
      </c>
      <c r="C1902">
        <v>33038846</v>
      </c>
      <c r="D1902">
        <v>32516754</v>
      </c>
      <c r="E1902">
        <v>1</v>
      </c>
      <c r="F1902">
        <v>1</v>
      </c>
      <c r="G1902">
        <v>19</v>
      </c>
      <c r="H1902">
        <v>2</v>
      </c>
      <c r="I1902" t="s">
        <v>798</v>
      </c>
      <c r="J1902" t="s">
        <v>799</v>
      </c>
      <c r="K1902" t="s">
        <v>800</v>
      </c>
      <c r="L1902">
        <v>1368</v>
      </c>
      <c r="N1902">
        <v>1011</v>
      </c>
      <c r="O1902" t="s">
        <v>801</v>
      </c>
      <c r="P1902" t="s">
        <v>801</v>
      </c>
      <c r="Q1902">
        <v>1</v>
      </c>
      <c r="W1902">
        <v>0</v>
      </c>
      <c r="X1902">
        <v>-1683917449</v>
      </c>
      <c r="Y1902">
        <v>21.91</v>
      </c>
      <c r="AA1902">
        <v>0</v>
      </c>
      <c r="AB1902">
        <v>70.98</v>
      </c>
      <c r="AC1902">
        <v>6.52</v>
      </c>
      <c r="AD1902">
        <v>0</v>
      </c>
      <c r="AE1902">
        <v>0</v>
      </c>
      <c r="AF1902">
        <v>70.98</v>
      </c>
      <c r="AG1902">
        <v>6.52</v>
      </c>
      <c r="AH1902">
        <v>0</v>
      </c>
      <c r="AI1902">
        <v>1</v>
      </c>
      <c r="AJ1902">
        <v>1</v>
      </c>
      <c r="AK1902">
        <v>1</v>
      </c>
      <c r="AL1902">
        <v>1</v>
      </c>
      <c r="AN1902">
        <v>0</v>
      </c>
      <c r="AO1902">
        <v>1</v>
      </c>
      <c r="AP1902">
        <v>0</v>
      </c>
      <c r="AQ1902">
        <v>0</v>
      </c>
      <c r="AR1902">
        <v>0</v>
      </c>
      <c r="AS1902" t="s">
        <v>3</v>
      </c>
      <c r="AT1902">
        <v>21.91</v>
      </c>
      <c r="AU1902" t="s">
        <v>3</v>
      </c>
      <c r="AV1902">
        <v>0</v>
      </c>
      <c r="AW1902">
        <v>2</v>
      </c>
      <c r="AX1902">
        <v>33038853</v>
      </c>
      <c r="AY1902">
        <v>1</v>
      </c>
      <c r="AZ1902">
        <v>0</v>
      </c>
      <c r="BA1902">
        <v>1807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CX1902">
        <f>Y1902*Source!I727</f>
        <v>5.9135089999999995</v>
      </c>
      <c r="CY1902">
        <f>AB1902</f>
        <v>70.98</v>
      </c>
      <c r="CZ1902">
        <f>AF1902</f>
        <v>70.98</v>
      </c>
      <c r="DA1902">
        <f>AJ1902</f>
        <v>1</v>
      </c>
      <c r="DB1902">
        <v>0</v>
      </c>
    </row>
    <row r="1903" spans="1:106" x14ac:dyDescent="0.2">
      <c r="A1903">
        <f>ROW(Source!A727)</f>
        <v>727</v>
      </c>
      <c r="B1903">
        <v>33034105</v>
      </c>
      <c r="C1903">
        <v>33038846</v>
      </c>
      <c r="D1903">
        <v>32518977</v>
      </c>
      <c r="E1903">
        <v>1</v>
      </c>
      <c r="F1903">
        <v>1</v>
      </c>
      <c r="G1903">
        <v>19</v>
      </c>
      <c r="H1903">
        <v>3</v>
      </c>
      <c r="I1903" t="s">
        <v>802</v>
      </c>
      <c r="J1903" t="s">
        <v>803</v>
      </c>
      <c r="K1903" t="s">
        <v>804</v>
      </c>
      <c r="L1903">
        <v>1348</v>
      </c>
      <c r="N1903">
        <v>1009</v>
      </c>
      <c r="O1903" t="s">
        <v>19</v>
      </c>
      <c r="P1903" t="s">
        <v>19</v>
      </c>
      <c r="Q1903">
        <v>1000</v>
      </c>
      <c r="W1903">
        <v>0</v>
      </c>
      <c r="X1903">
        <v>-1592467254</v>
      </c>
      <c r="Y1903">
        <v>0.03</v>
      </c>
      <c r="AA1903">
        <v>117442.26</v>
      </c>
      <c r="AB1903">
        <v>0</v>
      </c>
      <c r="AC1903">
        <v>0</v>
      </c>
      <c r="AD1903">
        <v>0</v>
      </c>
      <c r="AE1903">
        <v>117442.26</v>
      </c>
      <c r="AF1903">
        <v>0</v>
      </c>
      <c r="AG1903">
        <v>0</v>
      </c>
      <c r="AH1903">
        <v>0</v>
      </c>
      <c r="AI1903">
        <v>1</v>
      </c>
      <c r="AJ1903">
        <v>1</v>
      </c>
      <c r="AK1903">
        <v>1</v>
      </c>
      <c r="AL1903">
        <v>1</v>
      </c>
      <c r="AN1903">
        <v>0</v>
      </c>
      <c r="AO1903">
        <v>1</v>
      </c>
      <c r="AP1903">
        <v>0</v>
      </c>
      <c r="AQ1903">
        <v>0</v>
      </c>
      <c r="AR1903">
        <v>0</v>
      </c>
      <c r="AS1903" t="s">
        <v>3</v>
      </c>
      <c r="AT1903">
        <v>0.03</v>
      </c>
      <c r="AU1903" t="s">
        <v>3</v>
      </c>
      <c r="AV1903">
        <v>0</v>
      </c>
      <c r="AW1903">
        <v>2</v>
      </c>
      <c r="AX1903">
        <v>33038854</v>
      </c>
      <c r="AY1903">
        <v>1</v>
      </c>
      <c r="AZ1903">
        <v>0</v>
      </c>
      <c r="BA1903">
        <v>1808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CX1903">
        <f>Y1903*Source!I727</f>
        <v>8.0969999999999983E-3</v>
      </c>
      <c r="CY1903">
        <f>AA1903</f>
        <v>117442.26</v>
      </c>
      <c r="CZ1903">
        <f>AE1903</f>
        <v>117442.26</v>
      </c>
      <c r="DA1903">
        <f>AI1903</f>
        <v>1</v>
      </c>
      <c r="DB1903">
        <v>0</v>
      </c>
    </row>
    <row r="1904" spans="1:106" x14ac:dyDescent="0.2">
      <c r="A1904">
        <f>ROW(Source!A727)</f>
        <v>727</v>
      </c>
      <c r="B1904">
        <v>33034105</v>
      </c>
      <c r="C1904">
        <v>33038846</v>
      </c>
      <c r="D1904">
        <v>32520163</v>
      </c>
      <c r="E1904">
        <v>1</v>
      </c>
      <c r="F1904">
        <v>1</v>
      </c>
      <c r="G1904">
        <v>19</v>
      </c>
      <c r="H1904">
        <v>3</v>
      </c>
      <c r="I1904" t="s">
        <v>25</v>
      </c>
      <c r="J1904" t="s">
        <v>27</v>
      </c>
      <c r="K1904" t="s">
        <v>26</v>
      </c>
      <c r="L1904">
        <v>1348</v>
      </c>
      <c r="N1904">
        <v>1009</v>
      </c>
      <c r="O1904" t="s">
        <v>19</v>
      </c>
      <c r="P1904" t="s">
        <v>19</v>
      </c>
      <c r="Q1904">
        <v>1000</v>
      </c>
      <c r="W1904">
        <v>0</v>
      </c>
      <c r="X1904">
        <v>-1467733540</v>
      </c>
      <c r="Y1904">
        <v>1</v>
      </c>
      <c r="AA1904">
        <v>53410.15</v>
      </c>
      <c r="AB1904">
        <v>0</v>
      </c>
      <c r="AC1904">
        <v>0</v>
      </c>
      <c r="AD1904">
        <v>0</v>
      </c>
      <c r="AE1904">
        <v>53410.15</v>
      </c>
      <c r="AF1904">
        <v>0</v>
      </c>
      <c r="AG1904">
        <v>0</v>
      </c>
      <c r="AH1904">
        <v>0</v>
      </c>
      <c r="AI1904">
        <v>1</v>
      </c>
      <c r="AJ1904">
        <v>1</v>
      </c>
      <c r="AK1904">
        <v>1</v>
      </c>
      <c r="AL1904">
        <v>1</v>
      </c>
      <c r="AN1904">
        <v>0</v>
      </c>
      <c r="AO1904">
        <v>1</v>
      </c>
      <c r="AP1904">
        <v>0</v>
      </c>
      <c r="AQ1904">
        <v>0</v>
      </c>
      <c r="AR1904">
        <v>0</v>
      </c>
      <c r="AS1904" t="s">
        <v>3</v>
      </c>
      <c r="AT1904">
        <v>1</v>
      </c>
      <c r="AU1904" t="s">
        <v>3</v>
      </c>
      <c r="AV1904">
        <v>0</v>
      </c>
      <c r="AW1904">
        <v>2</v>
      </c>
      <c r="AX1904">
        <v>33038855</v>
      </c>
      <c r="AY1904">
        <v>1</v>
      </c>
      <c r="AZ1904">
        <v>0</v>
      </c>
      <c r="BA1904">
        <v>1809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CX1904">
        <f>Y1904*Source!I727</f>
        <v>0.26989999999999997</v>
      </c>
      <c r="CY1904">
        <f>AA1904</f>
        <v>53410.15</v>
      </c>
      <c r="CZ1904">
        <f>AE1904</f>
        <v>53410.15</v>
      </c>
      <c r="DA1904">
        <f>AI1904</f>
        <v>1</v>
      </c>
      <c r="DB1904">
        <v>0</v>
      </c>
    </row>
    <row r="1905" spans="1:106" x14ac:dyDescent="0.2">
      <c r="A1905">
        <f>ROW(Source!A727)</f>
        <v>727</v>
      </c>
      <c r="B1905">
        <v>33034105</v>
      </c>
      <c r="C1905">
        <v>33038846</v>
      </c>
      <c r="D1905">
        <v>32520163</v>
      </c>
      <c r="E1905">
        <v>1</v>
      </c>
      <c r="F1905">
        <v>1</v>
      </c>
      <c r="G1905">
        <v>19</v>
      </c>
      <c r="H1905">
        <v>3</v>
      </c>
      <c r="I1905" t="s">
        <v>25</v>
      </c>
      <c r="J1905" t="s">
        <v>27</v>
      </c>
      <c r="K1905" t="s">
        <v>26</v>
      </c>
      <c r="L1905">
        <v>1348</v>
      </c>
      <c r="N1905">
        <v>1009</v>
      </c>
      <c r="O1905" t="s">
        <v>19</v>
      </c>
      <c r="P1905" t="s">
        <v>19</v>
      </c>
      <c r="Q1905">
        <v>1000</v>
      </c>
      <c r="W1905">
        <v>0</v>
      </c>
      <c r="X1905">
        <v>-1467733540</v>
      </c>
      <c r="Y1905">
        <v>-1</v>
      </c>
      <c r="AA1905">
        <v>53410.15</v>
      </c>
      <c r="AB1905">
        <v>0</v>
      </c>
      <c r="AC1905">
        <v>0</v>
      </c>
      <c r="AD1905">
        <v>0</v>
      </c>
      <c r="AE1905">
        <v>53410.15</v>
      </c>
      <c r="AF1905">
        <v>0</v>
      </c>
      <c r="AG1905">
        <v>0</v>
      </c>
      <c r="AH1905">
        <v>0</v>
      </c>
      <c r="AI1905">
        <v>1</v>
      </c>
      <c r="AJ1905">
        <v>1</v>
      </c>
      <c r="AK1905">
        <v>1</v>
      </c>
      <c r="AL1905">
        <v>1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 t="s">
        <v>3</v>
      </c>
      <c r="AT1905">
        <v>-1</v>
      </c>
      <c r="AU1905" t="s">
        <v>3</v>
      </c>
      <c r="AV1905">
        <v>0</v>
      </c>
      <c r="AW1905">
        <v>1</v>
      </c>
      <c r="AX1905">
        <v>-1</v>
      </c>
      <c r="AY1905">
        <v>0</v>
      </c>
      <c r="AZ1905">
        <v>0</v>
      </c>
      <c r="BA1905" t="s">
        <v>3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CX1905">
        <f>Y1905*Source!I727</f>
        <v>-0.26989999999999997</v>
      </c>
      <c r="CY1905">
        <f>AA1905</f>
        <v>53410.15</v>
      </c>
      <c r="CZ1905">
        <f>AE1905</f>
        <v>53410.15</v>
      </c>
      <c r="DA1905">
        <f>AI1905</f>
        <v>1</v>
      </c>
      <c r="DB1905">
        <v>0</v>
      </c>
    </row>
    <row r="1906" spans="1:106" x14ac:dyDescent="0.2">
      <c r="A1906">
        <f>ROW(Source!A729)</f>
        <v>729</v>
      </c>
      <c r="B1906">
        <v>33034105</v>
      </c>
      <c r="C1906">
        <v>33038857</v>
      </c>
      <c r="D1906">
        <v>32505425</v>
      </c>
      <c r="E1906">
        <v>19</v>
      </c>
      <c r="F1906">
        <v>1</v>
      </c>
      <c r="G1906">
        <v>19</v>
      </c>
      <c r="H1906">
        <v>1</v>
      </c>
      <c r="I1906" t="s">
        <v>795</v>
      </c>
      <c r="J1906" t="s">
        <v>3</v>
      </c>
      <c r="K1906" t="s">
        <v>796</v>
      </c>
      <c r="L1906">
        <v>1191</v>
      </c>
      <c r="N1906">
        <v>1013</v>
      </c>
      <c r="O1906" t="s">
        <v>797</v>
      </c>
      <c r="P1906" t="s">
        <v>797</v>
      </c>
      <c r="Q1906">
        <v>1</v>
      </c>
      <c r="W1906">
        <v>0</v>
      </c>
      <c r="X1906">
        <v>476480486</v>
      </c>
      <c r="Y1906">
        <v>453.1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1</v>
      </c>
      <c r="AJ1906">
        <v>1</v>
      </c>
      <c r="AK1906">
        <v>1</v>
      </c>
      <c r="AL1906">
        <v>1</v>
      </c>
      <c r="AN1906">
        <v>0</v>
      </c>
      <c r="AO1906">
        <v>1</v>
      </c>
      <c r="AP1906">
        <v>0</v>
      </c>
      <c r="AQ1906">
        <v>0</v>
      </c>
      <c r="AR1906">
        <v>0</v>
      </c>
      <c r="AS1906" t="s">
        <v>3</v>
      </c>
      <c r="AT1906">
        <v>453.1</v>
      </c>
      <c r="AU1906" t="s">
        <v>3</v>
      </c>
      <c r="AV1906">
        <v>1</v>
      </c>
      <c r="AW1906">
        <v>2</v>
      </c>
      <c r="AX1906">
        <v>33038873</v>
      </c>
      <c r="AY1906">
        <v>1</v>
      </c>
      <c r="AZ1906">
        <v>0</v>
      </c>
      <c r="BA1906">
        <v>1810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CX1906">
        <f>Y1906*Source!I729</f>
        <v>16.646894000000003</v>
      </c>
      <c r="CY1906">
        <f>AD1906</f>
        <v>0</v>
      </c>
      <c r="CZ1906">
        <f>AH1906</f>
        <v>0</v>
      </c>
      <c r="DA1906">
        <f>AL1906</f>
        <v>1</v>
      </c>
      <c r="DB1906">
        <v>0</v>
      </c>
    </row>
    <row r="1907" spans="1:106" x14ac:dyDescent="0.2">
      <c r="A1907">
        <f>ROW(Source!A729)</f>
        <v>729</v>
      </c>
      <c r="B1907">
        <v>33034105</v>
      </c>
      <c r="C1907">
        <v>33038857</v>
      </c>
      <c r="D1907">
        <v>32517073</v>
      </c>
      <c r="E1907">
        <v>1</v>
      </c>
      <c r="F1907">
        <v>1</v>
      </c>
      <c r="G1907">
        <v>19</v>
      </c>
      <c r="H1907">
        <v>2</v>
      </c>
      <c r="I1907" t="s">
        <v>805</v>
      </c>
      <c r="J1907" t="s">
        <v>806</v>
      </c>
      <c r="K1907" t="s">
        <v>807</v>
      </c>
      <c r="L1907">
        <v>1368</v>
      </c>
      <c r="N1907">
        <v>1011</v>
      </c>
      <c r="O1907" t="s">
        <v>801</v>
      </c>
      <c r="P1907" t="s">
        <v>801</v>
      </c>
      <c r="Q1907">
        <v>1</v>
      </c>
      <c r="W1907">
        <v>0</v>
      </c>
      <c r="X1907">
        <v>-865246060</v>
      </c>
      <c r="Y1907">
        <v>1.38</v>
      </c>
      <c r="AA1907">
        <v>0</v>
      </c>
      <c r="AB1907">
        <v>3.37</v>
      </c>
      <c r="AC1907">
        <v>0.85</v>
      </c>
      <c r="AD1907">
        <v>0</v>
      </c>
      <c r="AE1907">
        <v>0</v>
      </c>
      <c r="AF1907">
        <v>3.37</v>
      </c>
      <c r="AG1907">
        <v>0.85</v>
      </c>
      <c r="AH1907">
        <v>0</v>
      </c>
      <c r="AI1907">
        <v>1</v>
      </c>
      <c r="AJ1907">
        <v>1</v>
      </c>
      <c r="AK1907">
        <v>1</v>
      </c>
      <c r="AL1907">
        <v>1</v>
      </c>
      <c r="AN1907">
        <v>0</v>
      </c>
      <c r="AO1907">
        <v>1</v>
      </c>
      <c r="AP1907">
        <v>0</v>
      </c>
      <c r="AQ1907">
        <v>0</v>
      </c>
      <c r="AR1907">
        <v>0</v>
      </c>
      <c r="AS1907" t="s">
        <v>3</v>
      </c>
      <c r="AT1907">
        <v>1.38</v>
      </c>
      <c r="AU1907" t="s">
        <v>3</v>
      </c>
      <c r="AV1907">
        <v>0</v>
      </c>
      <c r="AW1907">
        <v>2</v>
      </c>
      <c r="AX1907">
        <v>33038874</v>
      </c>
      <c r="AY1907">
        <v>1</v>
      </c>
      <c r="AZ1907">
        <v>0</v>
      </c>
      <c r="BA1907">
        <v>1811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CX1907">
        <f>Y1907*Source!I729</f>
        <v>5.0701200000000002E-2</v>
      </c>
      <c r="CY1907">
        <f>AB1907</f>
        <v>3.37</v>
      </c>
      <c r="CZ1907">
        <f>AF1907</f>
        <v>3.37</v>
      </c>
      <c r="DA1907">
        <f>AJ1907</f>
        <v>1</v>
      </c>
      <c r="DB1907">
        <v>0</v>
      </c>
    </row>
    <row r="1908" spans="1:106" x14ac:dyDescent="0.2">
      <c r="A1908">
        <f>ROW(Source!A729)</f>
        <v>729</v>
      </c>
      <c r="B1908">
        <v>33034105</v>
      </c>
      <c r="C1908">
        <v>33038857</v>
      </c>
      <c r="D1908">
        <v>32516433</v>
      </c>
      <c r="E1908">
        <v>1</v>
      </c>
      <c r="F1908">
        <v>1</v>
      </c>
      <c r="G1908">
        <v>19</v>
      </c>
      <c r="H1908">
        <v>2</v>
      </c>
      <c r="I1908" t="s">
        <v>808</v>
      </c>
      <c r="J1908" t="s">
        <v>809</v>
      </c>
      <c r="K1908" t="s">
        <v>810</v>
      </c>
      <c r="L1908">
        <v>1368</v>
      </c>
      <c r="N1908">
        <v>1011</v>
      </c>
      <c r="O1908" t="s">
        <v>801</v>
      </c>
      <c r="P1908" t="s">
        <v>801</v>
      </c>
      <c r="Q1908">
        <v>1</v>
      </c>
      <c r="W1908">
        <v>0</v>
      </c>
      <c r="X1908">
        <v>1483315828</v>
      </c>
      <c r="Y1908">
        <v>0.31</v>
      </c>
      <c r="AA1908">
        <v>0</v>
      </c>
      <c r="AB1908">
        <v>566.44000000000005</v>
      </c>
      <c r="AC1908">
        <v>281.27999999999997</v>
      </c>
      <c r="AD1908">
        <v>0</v>
      </c>
      <c r="AE1908">
        <v>0</v>
      </c>
      <c r="AF1908">
        <v>566.44000000000005</v>
      </c>
      <c r="AG1908">
        <v>281.27999999999997</v>
      </c>
      <c r="AH1908">
        <v>0</v>
      </c>
      <c r="AI1908">
        <v>1</v>
      </c>
      <c r="AJ1908">
        <v>1</v>
      </c>
      <c r="AK1908">
        <v>1</v>
      </c>
      <c r="AL1908">
        <v>1</v>
      </c>
      <c r="AN1908">
        <v>0</v>
      </c>
      <c r="AO1908">
        <v>1</v>
      </c>
      <c r="AP1908">
        <v>0</v>
      </c>
      <c r="AQ1908">
        <v>0</v>
      </c>
      <c r="AR1908">
        <v>0</v>
      </c>
      <c r="AS1908" t="s">
        <v>3</v>
      </c>
      <c r="AT1908">
        <v>0.31</v>
      </c>
      <c r="AU1908" t="s">
        <v>3</v>
      </c>
      <c r="AV1908">
        <v>0</v>
      </c>
      <c r="AW1908">
        <v>2</v>
      </c>
      <c r="AX1908">
        <v>33038875</v>
      </c>
      <c r="AY1908">
        <v>1</v>
      </c>
      <c r="AZ1908">
        <v>0</v>
      </c>
      <c r="BA1908">
        <v>1812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CX1908">
        <f>Y1908*Source!I729</f>
        <v>1.1389400000000001E-2</v>
      </c>
      <c r="CY1908">
        <f>AB1908</f>
        <v>566.44000000000005</v>
      </c>
      <c r="CZ1908">
        <f>AF1908</f>
        <v>566.44000000000005</v>
      </c>
      <c r="DA1908">
        <f>AJ1908</f>
        <v>1</v>
      </c>
      <c r="DB1908">
        <v>0</v>
      </c>
    </row>
    <row r="1909" spans="1:106" x14ac:dyDescent="0.2">
      <c r="A1909">
        <f>ROW(Source!A729)</f>
        <v>729</v>
      </c>
      <c r="B1909">
        <v>33034105</v>
      </c>
      <c r="C1909">
        <v>33038857</v>
      </c>
      <c r="D1909">
        <v>32516599</v>
      </c>
      <c r="E1909">
        <v>1</v>
      </c>
      <c r="F1909">
        <v>1</v>
      </c>
      <c r="G1909">
        <v>19</v>
      </c>
      <c r="H1909">
        <v>2</v>
      </c>
      <c r="I1909" t="s">
        <v>811</v>
      </c>
      <c r="J1909" t="s">
        <v>812</v>
      </c>
      <c r="K1909" t="s">
        <v>813</v>
      </c>
      <c r="L1909">
        <v>1368</v>
      </c>
      <c r="N1909">
        <v>1011</v>
      </c>
      <c r="O1909" t="s">
        <v>801</v>
      </c>
      <c r="P1909" t="s">
        <v>801</v>
      </c>
      <c r="Q1909">
        <v>1</v>
      </c>
      <c r="W1909">
        <v>0</v>
      </c>
      <c r="X1909">
        <v>47389749</v>
      </c>
      <c r="Y1909">
        <v>26.25</v>
      </c>
      <c r="AA1909">
        <v>0</v>
      </c>
      <c r="AB1909">
        <v>9.7100000000000009</v>
      </c>
      <c r="AC1909">
        <v>2.25</v>
      </c>
      <c r="AD1909">
        <v>0</v>
      </c>
      <c r="AE1909">
        <v>0</v>
      </c>
      <c r="AF1909">
        <v>9.7100000000000009</v>
      </c>
      <c r="AG1909">
        <v>2.25</v>
      </c>
      <c r="AH1909">
        <v>0</v>
      </c>
      <c r="AI1909">
        <v>1</v>
      </c>
      <c r="AJ1909">
        <v>1</v>
      </c>
      <c r="AK1909">
        <v>1</v>
      </c>
      <c r="AL1909">
        <v>1</v>
      </c>
      <c r="AN1909">
        <v>0</v>
      </c>
      <c r="AO1909">
        <v>1</v>
      </c>
      <c r="AP1909">
        <v>0</v>
      </c>
      <c r="AQ1909">
        <v>0</v>
      </c>
      <c r="AR1909">
        <v>0</v>
      </c>
      <c r="AS1909" t="s">
        <v>3</v>
      </c>
      <c r="AT1909">
        <v>26.25</v>
      </c>
      <c r="AU1909" t="s">
        <v>3</v>
      </c>
      <c r="AV1909">
        <v>0</v>
      </c>
      <c r="AW1909">
        <v>2</v>
      </c>
      <c r="AX1909">
        <v>33038876</v>
      </c>
      <c r="AY1909">
        <v>1</v>
      </c>
      <c r="AZ1909">
        <v>0</v>
      </c>
      <c r="BA1909">
        <v>1813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CX1909">
        <f>Y1909*Source!I729</f>
        <v>0.96442500000000009</v>
      </c>
      <c r="CY1909">
        <f>AB1909</f>
        <v>9.7100000000000009</v>
      </c>
      <c r="CZ1909">
        <f>AF1909</f>
        <v>9.7100000000000009</v>
      </c>
      <c r="DA1909">
        <f>AJ1909</f>
        <v>1</v>
      </c>
      <c r="DB1909">
        <v>0</v>
      </c>
    </row>
    <row r="1910" spans="1:106" x14ac:dyDescent="0.2">
      <c r="A1910">
        <f>ROW(Source!A729)</f>
        <v>729</v>
      </c>
      <c r="B1910">
        <v>33034105</v>
      </c>
      <c r="C1910">
        <v>33038857</v>
      </c>
      <c r="D1910">
        <v>32517836</v>
      </c>
      <c r="E1910">
        <v>1</v>
      </c>
      <c r="F1910">
        <v>1</v>
      </c>
      <c r="G1910">
        <v>19</v>
      </c>
      <c r="H1910">
        <v>3</v>
      </c>
      <c r="I1910" t="s">
        <v>814</v>
      </c>
      <c r="J1910" t="s">
        <v>815</v>
      </c>
      <c r="K1910" t="s">
        <v>816</v>
      </c>
      <c r="L1910">
        <v>1348</v>
      </c>
      <c r="N1910">
        <v>1009</v>
      </c>
      <c r="O1910" t="s">
        <v>19</v>
      </c>
      <c r="P1910" t="s">
        <v>19</v>
      </c>
      <c r="Q1910">
        <v>1000</v>
      </c>
      <c r="W1910">
        <v>0</v>
      </c>
      <c r="X1910">
        <v>1571432467</v>
      </c>
      <c r="Y1910">
        <v>0.04</v>
      </c>
      <c r="AA1910">
        <v>31493.279999999999</v>
      </c>
      <c r="AB1910">
        <v>0</v>
      </c>
      <c r="AC1910">
        <v>0</v>
      </c>
      <c r="AD1910">
        <v>0</v>
      </c>
      <c r="AE1910">
        <v>31493.279999999999</v>
      </c>
      <c r="AF1910">
        <v>0</v>
      </c>
      <c r="AG1910">
        <v>0</v>
      </c>
      <c r="AH1910">
        <v>0</v>
      </c>
      <c r="AI1910">
        <v>1</v>
      </c>
      <c r="AJ1910">
        <v>1</v>
      </c>
      <c r="AK1910">
        <v>1</v>
      </c>
      <c r="AL1910">
        <v>1</v>
      </c>
      <c r="AN1910">
        <v>0</v>
      </c>
      <c r="AO1910">
        <v>1</v>
      </c>
      <c r="AP1910">
        <v>0</v>
      </c>
      <c r="AQ1910">
        <v>0</v>
      </c>
      <c r="AR1910">
        <v>0</v>
      </c>
      <c r="AS1910" t="s">
        <v>3</v>
      </c>
      <c r="AT1910">
        <v>0.04</v>
      </c>
      <c r="AU1910" t="s">
        <v>3</v>
      </c>
      <c r="AV1910">
        <v>0</v>
      </c>
      <c r="AW1910">
        <v>2</v>
      </c>
      <c r="AX1910">
        <v>33038877</v>
      </c>
      <c r="AY1910">
        <v>1</v>
      </c>
      <c r="AZ1910">
        <v>0</v>
      </c>
      <c r="BA1910">
        <v>1814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CX1910">
        <f>Y1910*Source!I729</f>
        <v>1.4696000000000002E-3</v>
      </c>
      <c r="CY1910">
        <f t="shared" ref="CY1910:CY1920" si="285">AA1910</f>
        <v>31493.279999999999</v>
      </c>
      <c r="CZ1910">
        <f t="shared" ref="CZ1910:CZ1920" si="286">AE1910</f>
        <v>31493.279999999999</v>
      </c>
      <c r="DA1910">
        <f t="shared" ref="DA1910:DA1920" si="287">AI1910</f>
        <v>1</v>
      </c>
      <c r="DB1910">
        <v>0</v>
      </c>
    </row>
    <row r="1911" spans="1:106" x14ac:dyDescent="0.2">
      <c r="A1911">
        <f>ROW(Source!A729)</f>
        <v>729</v>
      </c>
      <c r="B1911">
        <v>33034105</v>
      </c>
      <c r="C1911">
        <v>33038857</v>
      </c>
      <c r="D1911">
        <v>32518156</v>
      </c>
      <c r="E1911">
        <v>1</v>
      </c>
      <c r="F1911">
        <v>1</v>
      </c>
      <c r="G1911">
        <v>19</v>
      </c>
      <c r="H1911">
        <v>3</v>
      </c>
      <c r="I1911" t="s">
        <v>817</v>
      </c>
      <c r="J1911" t="s">
        <v>818</v>
      </c>
      <c r="K1911" t="s">
        <v>819</v>
      </c>
      <c r="L1911">
        <v>1348</v>
      </c>
      <c r="N1911">
        <v>1009</v>
      </c>
      <c r="O1911" t="s">
        <v>19</v>
      </c>
      <c r="P1911" t="s">
        <v>19</v>
      </c>
      <c r="Q1911">
        <v>1000</v>
      </c>
      <c r="W1911">
        <v>0</v>
      </c>
      <c r="X1911">
        <v>1574046373</v>
      </c>
      <c r="Y1911">
        <v>3.6999999999999998E-2</v>
      </c>
      <c r="AA1911">
        <v>45454.3</v>
      </c>
      <c r="AB1911">
        <v>0</v>
      </c>
      <c r="AC1911">
        <v>0</v>
      </c>
      <c r="AD1911">
        <v>0</v>
      </c>
      <c r="AE1911">
        <v>45454.3</v>
      </c>
      <c r="AF1911">
        <v>0</v>
      </c>
      <c r="AG1911">
        <v>0</v>
      </c>
      <c r="AH1911">
        <v>0</v>
      </c>
      <c r="AI1911">
        <v>1</v>
      </c>
      <c r="AJ1911">
        <v>1</v>
      </c>
      <c r="AK1911">
        <v>1</v>
      </c>
      <c r="AL1911">
        <v>1</v>
      </c>
      <c r="AN1911">
        <v>0</v>
      </c>
      <c r="AO1911">
        <v>1</v>
      </c>
      <c r="AP1911">
        <v>0</v>
      </c>
      <c r="AQ1911">
        <v>0</v>
      </c>
      <c r="AR1911">
        <v>0</v>
      </c>
      <c r="AS1911" t="s">
        <v>3</v>
      </c>
      <c r="AT1911">
        <v>3.6999999999999998E-2</v>
      </c>
      <c r="AU1911" t="s">
        <v>3</v>
      </c>
      <c r="AV1911">
        <v>0</v>
      </c>
      <c r="AW1911">
        <v>2</v>
      </c>
      <c r="AX1911">
        <v>33038878</v>
      </c>
      <c r="AY1911">
        <v>1</v>
      </c>
      <c r="AZ1911">
        <v>0</v>
      </c>
      <c r="BA1911">
        <v>1815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CX1911">
        <f>Y1911*Source!I729</f>
        <v>1.3593800000000001E-3</v>
      </c>
      <c r="CY1911">
        <f t="shared" si="285"/>
        <v>45454.3</v>
      </c>
      <c r="CZ1911">
        <f t="shared" si="286"/>
        <v>45454.3</v>
      </c>
      <c r="DA1911">
        <f t="shared" si="287"/>
        <v>1</v>
      </c>
      <c r="DB1911">
        <v>0</v>
      </c>
    </row>
    <row r="1912" spans="1:106" x14ac:dyDescent="0.2">
      <c r="A1912">
        <f>ROW(Source!A729)</f>
        <v>729</v>
      </c>
      <c r="B1912">
        <v>33034105</v>
      </c>
      <c r="C1912">
        <v>33038857</v>
      </c>
      <c r="D1912">
        <v>32518894</v>
      </c>
      <c r="E1912">
        <v>1</v>
      </c>
      <c r="F1912">
        <v>1</v>
      </c>
      <c r="G1912">
        <v>19</v>
      </c>
      <c r="H1912">
        <v>3</v>
      </c>
      <c r="I1912" t="s">
        <v>820</v>
      </c>
      <c r="J1912" t="s">
        <v>821</v>
      </c>
      <c r="K1912" t="s">
        <v>822</v>
      </c>
      <c r="L1912">
        <v>1327</v>
      </c>
      <c r="N1912">
        <v>1005</v>
      </c>
      <c r="O1912" t="s">
        <v>823</v>
      </c>
      <c r="P1912" t="s">
        <v>823</v>
      </c>
      <c r="Q1912">
        <v>1</v>
      </c>
      <c r="W1912">
        <v>0</v>
      </c>
      <c r="X1912">
        <v>-1132375348</v>
      </c>
      <c r="Y1912">
        <v>5.6</v>
      </c>
      <c r="AA1912">
        <v>63.78</v>
      </c>
      <c r="AB1912">
        <v>0</v>
      </c>
      <c r="AC1912">
        <v>0</v>
      </c>
      <c r="AD1912">
        <v>0</v>
      </c>
      <c r="AE1912">
        <v>63.78</v>
      </c>
      <c r="AF1912">
        <v>0</v>
      </c>
      <c r="AG1912">
        <v>0</v>
      </c>
      <c r="AH1912">
        <v>0</v>
      </c>
      <c r="AI1912">
        <v>1</v>
      </c>
      <c r="AJ1912">
        <v>1</v>
      </c>
      <c r="AK1912">
        <v>1</v>
      </c>
      <c r="AL1912">
        <v>1</v>
      </c>
      <c r="AN1912">
        <v>0</v>
      </c>
      <c r="AO1912">
        <v>1</v>
      </c>
      <c r="AP1912">
        <v>0</v>
      </c>
      <c r="AQ1912">
        <v>0</v>
      </c>
      <c r="AR1912">
        <v>0</v>
      </c>
      <c r="AS1912" t="s">
        <v>3</v>
      </c>
      <c r="AT1912">
        <v>5.6</v>
      </c>
      <c r="AU1912" t="s">
        <v>3</v>
      </c>
      <c r="AV1912">
        <v>0</v>
      </c>
      <c r="AW1912">
        <v>2</v>
      </c>
      <c r="AX1912">
        <v>33038880</v>
      </c>
      <c r="AY1912">
        <v>1</v>
      </c>
      <c r="AZ1912">
        <v>0</v>
      </c>
      <c r="BA1912">
        <v>1816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CX1912">
        <f>Y1912*Source!I729</f>
        <v>0.20574400000000001</v>
      </c>
      <c r="CY1912">
        <f t="shared" si="285"/>
        <v>63.78</v>
      </c>
      <c r="CZ1912">
        <f t="shared" si="286"/>
        <v>63.78</v>
      </c>
      <c r="DA1912">
        <f t="shared" si="287"/>
        <v>1</v>
      </c>
      <c r="DB1912">
        <v>0</v>
      </c>
    </row>
    <row r="1913" spans="1:106" x14ac:dyDescent="0.2">
      <c r="A1913">
        <f>ROW(Source!A729)</f>
        <v>729</v>
      </c>
      <c r="B1913">
        <v>33034105</v>
      </c>
      <c r="C1913">
        <v>33038857</v>
      </c>
      <c r="D1913">
        <v>32517311</v>
      </c>
      <c r="E1913">
        <v>1</v>
      </c>
      <c r="F1913">
        <v>1</v>
      </c>
      <c r="G1913">
        <v>19</v>
      </c>
      <c r="H1913">
        <v>3</v>
      </c>
      <c r="I1913" t="s">
        <v>824</v>
      </c>
      <c r="J1913" t="s">
        <v>825</v>
      </c>
      <c r="K1913" t="s">
        <v>826</v>
      </c>
      <c r="L1913">
        <v>1348</v>
      </c>
      <c r="N1913">
        <v>1009</v>
      </c>
      <c r="O1913" t="s">
        <v>19</v>
      </c>
      <c r="P1913" t="s">
        <v>19</v>
      </c>
      <c r="Q1913">
        <v>1000</v>
      </c>
      <c r="W1913">
        <v>0</v>
      </c>
      <c r="X1913">
        <v>1471527661</v>
      </c>
      <c r="Y1913">
        <v>0.05</v>
      </c>
      <c r="AA1913">
        <v>4752.91</v>
      </c>
      <c r="AB1913">
        <v>0</v>
      </c>
      <c r="AC1913">
        <v>0</v>
      </c>
      <c r="AD1913">
        <v>0</v>
      </c>
      <c r="AE1913">
        <v>4752.91</v>
      </c>
      <c r="AF1913">
        <v>0</v>
      </c>
      <c r="AG1913">
        <v>0</v>
      </c>
      <c r="AH1913">
        <v>0</v>
      </c>
      <c r="AI1913">
        <v>1</v>
      </c>
      <c r="AJ1913">
        <v>1</v>
      </c>
      <c r="AK1913">
        <v>1</v>
      </c>
      <c r="AL1913">
        <v>1</v>
      </c>
      <c r="AN1913">
        <v>0</v>
      </c>
      <c r="AO1913">
        <v>1</v>
      </c>
      <c r="AP1913">
        <v>0</v>
      </c>
      <c r="AQ1913">
        <v>0</v>
      </c>
      <c r="AR1913">
        <v>0</v>
      </c>
      <c r="AS1913" t="s">
        <v>3</v>
      </c>
      <c r="AT1913">
        <v>0.05</v>
      </c>
      <c r="AU1913" t="s">
        <v>3</v>
      </c>
      <c r="AV1913">
        <v>0</v>
      </c>
      <c r="AW1913">
        <v>2</v>
      </c>
      <c r="AX1913">
        <v>33038879</v>
      </c>
      <c r="AY1913">
        <v>1</v>
      </c>
      <c r="AZ1913">
        <v>0</v>
      </c>
      <c r="BA1913">
        <v>1817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CX1913">
        <f>Y1913*Source!I729</f>
        <v>1.8370000000000001E-3</v>
      </c>
      <c r="CY1913">
        <f t="shared" si="285"/>
        <v>4752.91</v>
      </c>
      <c r="CZ1913">
        <f t="shared" si="286"/>
        <v>4752.91</v>
      </c>
      <c r="DA1913">
        <f t="shared" si="287"/>
        <v>1</v>
      </c>
      <c r="DB1913">
        <v>0</v>
      </c>
    </row>
    <row r="1914" spans="1:106" x14ac:dyDescent="0.2">
      <c r="A1914">
        <f>ROW(Source!A729)</f>
        <v>729</v>
      </c>
      <c r="B1914">
        <v>33034105</v>
      </c>
      <c r="C1914">
        <v>33038857</v>
      </c>
      <c r="D1914">
        <v>32519061</v>
      </c>
      <c r="E1914">
        <v>1</v>
      </c>
      <c r="F1914">
        <v>1</v>
      </c>
      <c r="G1914">
        <v>19</v>
      </c>
      <c r="H1914">
        <v>3</v>
      </c>
      <c r="I1914" t="s">
        <v>827</v>
      </c>
      <c r="J1914" t="s">
        <v>828</v>
      </c>
      <c r="K1914" t="s">
        <v>829</v>
      </c>
      <c r="L1914">
        <v>1339</v>
      </c>
      <c r="N1914">
        <v>1007</v>
      </c>
      <c r="O1914" t="s">
        <v>830</v>
      </c>
      <c r="P1914" t="s">
        <v>830</v>
      </c>
      <c r="Q1914">
        <v>1</v>
      </c>
      <c r="W1914">
        <v>0</v>
      </c>
      <c r="X1914">
        <v>1653821073</v>
      </c>
      <c r="Y1914">
        <v>1.75</v>
      </c>
      <c r="AA1914">
        <v>29.98</v>
      </c>
      <c r="AB1914">
        <v>0</v>
      </c>
      <c r="AC1914">
        <v>0</v>
      </c>
      <c r="AD1914">
        <v>0</v>
      </c>
      <c r="AE1914">
        <v>29.98</v>
      </c>
      <c r="AF1914">
        <v>0</v>
      </c>
      <c r="AG1914">
        <v>0</v>
      </c>
      <c r="AH1914">
        <v>0</v>
      </c>
      <c r="AI1914">
        <v>1</v>
      </c>
      <c r="AJ1914">
        <v>1</v>
      </c>
      <c r="AK1914">
        <v>1</v>
      </c>
      <c r="AL1914">
        <v>1</v>
      </c>
      <c r="AN1914">
        <v>0</v>
      </c>
      <c r="AO1914">
        <v>1</v>
      </c>
      <c r="AP1914">
        <v>0</v>
      </c>
      <c r="AQ1914">
        <v>0</v>
      </c>
      <c r="AR1914">
        <v>0</v>
      </c>
      <c r="AS1914" t="s">
        <v>3</v>
      </c>
      <c r="AT1914">
        <v>1.75</v>
      </c>
      <c r="AU1914" t="s">
        <v>3</v>
      </c>
      <c r="AV1914">
        <v>0</v>
      </c>
      <c r="AW1914">
        <v>2</v>
      </c>
      <c r="AX1914">
        <v>33038881</v>
      </c>
      <c r="AY1914">
        <v>1</v>
      </c>
      <c r="AZ1914">
        <v>0</v>
      </c>
      <c r="BA1914">
        <v>1818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CX1914">
        <f>Y1914*Source!I729</f>
        <v>6.4295000000000005E-2</v>
      </c>
      <c r="CY1914">
        <f t="shared" si="285"/>
        <v>29.98</v>
      </c>
      <c r="CZ1914">
        <f t="shared" si="286"/>
        <v>29.98</v>
      </c>
      <c r="DA1914">
        <f t="shared" si="287"/>
        <v>1</v>
      </c>
      <c r="DB1914">
        <v>0</v>
      </c>
    </row>
    <row r="1915" spans="1:106" x14ac:dyDescent="0.2">
      <c r="A1915">
        <f>ROW(Source!A729)</f>
        <v>729</v>
      </c>
      <c r="B1915">
        <v>33034105</v>
      </c>
      <c r="C1915">
        <v>33038857</v>
      </c>
      <c r="D1915">
        <v>32517740</v>
      </c>
      <c r="E1915">
        <v>1</v>
      </c>
      <c r="F1915">
        <v>1</v>
      </c>
      <c r="G1915">
        <v>19</v>
      </c>
      <c r="H1915">
        <v>3</v>
      </c>
      <c r="I1915" t="s">
        <v>831</v>
      </c>
      <c r="J1915" t="s">
        <v>832</v>
      </c>
      <c r="K1915" t="s">
        <v>833</v>
      </c>
      <c r="L1915">
        <v>1339</v>
      </c>
      <c r="N1915">
        <v>1007</v>
      </c>
      <c r="O1915" t="s">
        <v>830</v>
      </c>
      <c r="P1915" t="s">
        <v>830</v>
      </c>
      <c r="Q1915">
        <v>1</v>
      </c>
      <c r="W1915">
        <v>0</v>
      </c>
      <c r="X1915">
        <v>-86784973</v>
      </c>
      <c r="Y1915">
        <v>0.08</v>
      </c>
      <c r="AA1915">
        <v>4993.7</v>
      </c>
      <c r="AB1915">
        <v>0</v>
      </c>
      <c r="AC1915">
        <v>0</v>
      </c>
      <c r="AD1915">
        <v>0</v>
      </c>
      <c r="AE1915">
        <v>4993.7</v>
      </c>
      <c r="AF1915">
        <v>0</v>
      </c>
      <c r="AG1915">
        <v>0</v>
      </c>
      <c r="AH1915">
        <v>0</v>
      </c>
      <c r="AI1915">
        <v>1</v>
      </c>
      <c r="AJ1915">
        <v>1</v>
      </c>
      <c r="AK1915">
        <v>1</v>
      </c>
      <c r="AL1915">
        <v>1</v>
      </c>
      <c r="AN1915">
        <v>0</v>
      </c>
      <c r="AO1915">
        <v>1</v>
      </c>
      <c r="AP1915">
        <v>0</v>
      </c>
      <c r="AQ1915">
        <v>0</v>
      </c>
      <c r="AR1915">
        <v>0</v>
      </c>
      <c r="AS1915" t="s">
        <v>3</v>
      </c>
      <c r="AT1915">
        <v>0.08</v>
      </c>
      <c r="AU1915" t="s">
        <v>3</v>
      </c>
      <c r="AV1915">
        <v>0</v>
      </c>
      <c r="AW1915">
        <v>2</v>
      </c>
      <c r="AX1915">
        <v>33038882</v>
      </c>
      <c r="AY1915">
        <v>1</v>
      </c>
      <c r="AZ1915">
        <v>0</v>
      </c>
      <c r="BA1915">
        <v>1819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CX1915">
        <f>Y1915*Source!I729</f>
        <v>2.9392000000000003E-3</v>
      </c>
      <c r="CY1915">
        <f t="shared" si="285"/>
        <v>4993.7</v>
      </c>
      <c r="CZ1915">
        <f t="shared" si="286"/>
        <v>4993.7</v>
      </c>
      <c r="DA1915">
        <f t="shared" si="287"/>
        <v>1</v>
      </c>
      <c r="DB1915">
        <v>0</v>
      </c>
    </row>
    <row r="1916" spans="1:106" x14ac:dyDescent="0.2">
      <c r="A1916">
        <f>ROW(Source!A729)</f>
        <v>729</v>
      </c>
      <c r="B1916">
        <v>33034105</v>
      </c>
      <c r="C1916">
        <v>33038857</v>
      </c>
      <c r="D1916">
        <v>32517729</v>
      </c>
      <c r="E1916">
        <v>1</v>
      </c>
      <c r="F1916">
        <v>1</v>
      </c>
      <c r="G1916">
        <v>19</v>
      </c>
      <c r="H1916">
        <v>3</v>
      </c>
      <c r="I1916" t="s">
        <v>834</v>
      </c>
      <c r="J1916" t="s">
        <v>835</v>
      </c>
      <c r="K1916" t="s">
        <v>836</v>
      </c>
      <c r="L1916">
        <v>1339</v>
      </c>
      <c r="N1916">
        <v>1007</v>
      </c>
      <c r="O1916" t="s">
        <v>830</v>
      </c>
      <c r="P1916" t="s">
        <v>830</v>
      </c>
      <c r="Q1916">
        <v>1</v>
      </c>
      <c r="W1916">
        <v>0</v>
      </c>
      <c r="X1916">
        <v>-36459073</v>
      </c>
      <c r="Y1916">
        <v>0.69</v>
      </c>
      <c r="AA1916">
        <v>3762.19</v>
      </c>
      <c r="AB1916">
        <v>0</v>
      </c>
      <c r="AC1916">
        <v>0</v>
      </c>
      <c r="AD1916">
        <v>0</v>
      </c>
      <c r="AE1916">
        <v>3762.19</v>
      </c>
      <c r="AF1916">
        <v>0</v>
      </c>
      <c r="AG1916">
        <v>0</v>
      </c>
      <c r="AH1916">
        <v>0</v>
      </c>
      <c r="AI1916">
        <v>1</v>
      </c>
      <c r="AJ1916">
        <v>1</v>
      </c>
      <c r="AK1916">
        <v>1</v>
      </c>
      <c r="AL1916">
        <v>1</v>
      </c>
      <c r="AN1916">
        <v>0</v>
      </c>
      <c r="AO1916">
        <v>1</v>
      </c>
      <c r="AP1916">
        <v>0</v>
      </c>
      <c r="AQ1916">
        <v>0</v>
      </c>
      <c r="AR1916">
        <v>0</v>
      </c>
      <c r="AS1916" t="s">
        <v>3</v>
      </c>
      <c r="AT1916">
        <v>0.69</v>
      </c>
      <c r="AU1916" t="s">
        <v>3</v>
      </c>
      <c r="AV1916">
        <v>0</v>
      </c>
      <c r="AW1916">
        <v>2</v>
      </c>
      <c r="AX1916">
        <v>33038883</v>
      </c>
      <c r="AY1916">
        <v>1</v>
      </c>
      <c r="AZ1916">
        <v>0</v>
      </c>
      <c r="BA1916">
        <v>1820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CX1916">
        <f>Y1916*Source!I729</f>
        <v>2.5350600000000001E-2</v>
      </c>
      <c r="CY1916">
        <f t="shared" si="285"/>
        <v>3762.19</v>
      </c>
      <c r="CZ1916">
        <f t="shared" si="286"/>
        <v>3762.19</v>
      </c>
      <c r="DA1916">
        <f t="shared" si="287"/>
        <v>1</v>
      </c>
      <c r="DB1916">
        <v>0</v>
      </c>
    </row>
    <row r="1917" spans="1:106" x14ac:dyDescent="0.2">
      <c r="A1917">
        <f>ROW(Source!A729)</f>
        <v>729</v>
      </c>
      <c r="B1917">
        <v>33034105</v>
      </c>
      <c r="C1917">
        <v>33038857</v>
      </c>
      <c r="D1917">
        <v>32517783</v>
      </c>
      <c r="E1917">
        <v>1</v>
      </c>
      <c r="F1917">
        <v>1</v>
      </c>
      <c r="G1917">
        <v>19</v>
      </c>
      <c r="H1917">
        <v>3</v>
      </c>
      <c r="I1917" t="s">
        <v>837</v>
      </c>
      <c r="J1917" t="s">
        <v>838</v>
      </c>
      <c r="K1917" t="s">
        <v>839</v>
      </c>
      <c r="L1917">
        <v>1339</v>
      </c>
      <c r="N1917">
        <v>1007</v>
      </c>
      <c r="O1917" t="s">
        <v>830</v>
      </c>
      <c r="P1917" t="s">
        <v>830</v>
      </c>
      <c r="Q1917">
        <v>1</v>
      </c>
      <c r="W1917">
        <v>0</v>
      </c>
      <c r="X1917">
        <v>-1282603236</v>
      </c>
      <c r="Y1917">
        <v>0.2</v>
      </c>
      <c r="AA1917">
        <v>5631.96</v>
      </c>
      <c r="AB1917">
        <v>0</v>
      </c>
      <c r="AC1917">
        <v>0</v>
      </c>
      <c r="AD1917">
        <v>0</v>
      </c>
      <c r="AE1917">
        <v>5631.96</v>
      </c>
      <c r="AF1917">
        <v>0</v>
      </c>
      <c r="AG1917">
        <v>0</v>
      </c>
      <c r="AH1917">
        <v>0</v>
      </c>
      <c r="AI1917">
        <v>1</v>
      </c>
      <c r="AJ1917">
        <v>1</v>
      </c>
      <c r="AK1917">
        <v>1</v>
      </c>
      <c r="AL1917">
        <v>1</v>
      </c>
      <c r="AN1917">
        <v>0</v>
      </c>
      <c r="AO1917">
        <v>1</v>
      </c>
      <c r="AP1917">
        <v>0</v>
      </c>
      <c r="AQ1917">
        <v>0</v>
      </c>
      <c r="AR1917">
        <v>0</v>
      </c>
      <c r="AS1917" t="s">
        <v>3</v>
      </c>
      <c r="AT1917">
        <v>0.2</v>
      </c>
      <c r="AU1917" t="s">
        <v>3</v>
      </c>
      <c r="AV1917">
        <v>0</v>
      </c>
      <c r="AW1917">
        <v>2</v>
      </c>
      <c r="AX1917">
        <v>33038884</v>
      </c>
      <c r="AY1917">
        <v>1</v>
      </c>
      <c r="AZ1917">
        <v>0</v>
      </c>
      <c r="BA1917">
        <v>1821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CX1917">
        <f>Y1917*Source!I729</f>
        <v>7.3480000000000004E-3</v>
      </c>
      <c r="CY1917">
        <f t="shared" si="285"/>
        <v>5631.96</v>
      </c>
      <c r="CZ1917">
        <f t="shared" si="286"/>
        <v>5631.96</v>
      </c>
      <c r="DA1917">
        <f t="shared" si="287"/>
        <v>1</v>
      </c>
      <c r="DB1917">
        <v>0</v>
      </c>
    </row>
    <row r="1918" spans="1:106" x14ac:dyDescent="0.2">
      <c r="A1918">
        <f>ROW(Source!A729)</f>
        <v>729</v>
      </c>
      <c r="B1918">
        <v>33034105</v>
      </c>
      <c r="C1918">
        <v>33038857</v>
      </c>
      <c r="D1918">
        <v>32517784</v>
      </c>
      <c r="E1918">
        <v>1</v>
      </c>
      <c r="F1918">
        <v>1</v>
      </c>
      <c r="G1918">
        <v>19</v>
      </c>
      <c r="H1918">
        <v>3</v>
      </c>
      <c r="I1918" t="s">
        <v>840</v>
      </c>
      <c r="J1918" t="s">
        <v>841</v>
      </c>
      <c r="K1918" t="s">
        <v>842</v>
      </c>
      <c r="L1918">
        <v>1339</v>
      </c>
      <c r="N1918">
        <v>1007</v>
      </c>
      <c r="O1918" t="s">
        <v>830</v>
      </c>
      <c r="P1918" t="s">
        <v>830</v>
      </c>
      <c r="Q1918">
        <v>1</v>
      </c>
      <c r="W1918">
        <v>0</v>
      </c>
      <c r="X1918">
        <v>966492149</v>
      </c>
      <c r="Y1918">
        <v>0.69</v>
      </c>
      <c r="AA1918">
        <v>5631.96</v>
      </c>
      <c r="AB1918">
        <v>0</v>
      </c>
      <c r="AC1918">
        <v>0</v>
      </c>
      <c r="AD1918">
        <v>0</v>
      </c>
      <c r="AE1918">
        <v>5631.96</v>
      </c>
      <c r="AF1918">
        <v>0</v>
      </c>
      <c r="AG1918">
        <v>0</v>
      </c>
      <c r="AH1918">
        <v>0</v>
      </c>
      <c r="AI1918">
        <v>1</v>
      </c>
      <c r="AJ1918">
        <v>1</v>
      </c>
      <c r="AK1918">
        <v>1</v>
      </c>
      <c r="AL1918">
        <v>1</v>
      </c>
      <c r="AN1918">
        <v>0</v>
      </c>
      <c r="AO1918">
        <v>1</v>
      </c>
      <c r="AP1918">
        <v>0</v>
      </c>
      <c r="AQ1918">
        <v>0</v>
      </c>
      <c r="AR1918">
        <v>0</v>
      </c>
      <c r="AS1918" t="s">
        <v>3</v>
      </c>
      <c r="AT1918">
        <v>0.69</v>
      </c>
      <c r="AU1918" t="s">
        <v>3</v>
      </c>
      <c r="AV1918">
        <v>0</v>
      </c>
      <c r="AW1918">
        <v>2</v>
      </c>
      <c r="AX1918">
        <v>33038885</v>
      </c>
      <c r="AY1918">
        <v>1</v>
      </c>
      <c r="AZ1918">
        <v>0</v>
      </c>
      <c r="BA1918">
        <v>1822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CX1918">
        <f>Y1918*Source!I729</f>
        <v>2.5350600000000001E-2</v>
      </c>
      <c r="CY1918">
        <f t="shared" si="285"/>
        <v>5631.96</v>
      </c>
      <c r="CZ1918">
        <f t="shared" si="286"/>
        <v>5631.96</v>
      </c>
      <c r="DA1918">
        <f t="shared" si="287"/>
        <v>1</v>
      </c>
      <c r="DB1918">
        <v>0</v>
      </c>
    </row>
    <row r="1919" spans="1:106" x14ac:dyDescent="0.2">
      <c r="A1919">
        <f>ROW(Source!A729)</f>
        <v>729</v>
      </c>
      <c r="B1919">
        <v>33034105</v>
      </c>
      <c r="C1919">
        <v>33038857</v>
      </c>
      <c r="D1919">
        <v>32519911</v>
      </c>
      <c r="E1919">
        <v>1</v>
      </c>
      <c r="F1919">
        <v>1</v>
      </c>
      <c r="G1919">
        <v>19</v>
      </c>
      <c r="H1919">
        <v>3</v>
      </c>
      <c r="I1919" t="s">
        <v>843</v>
      </c>
      <c r="J1919" t="s">
        <v>844</v>
      </c>
      <c r="K1919" t="s">
        <v>845</v>
      </c>
      <c r="L1919">
        <v>1339</v>
      </c>
      <c r="N1919">
        <v>1007</v>
      </c>
      <c r="O1919" t="s">
        <v>830</v>
      </c>
      <c r="P1919" t="s">
        <v>830</v>
      </c>
      <c r="Q1919">
        <v>1</v>
      </c>
      <c r="W1919">
        <v>0</v>
      </c>
      <c r="X1919">
        <v>-1613524913</v>
      </c>
      <c r="Y1919">
        <v>102</v>
      </c>
      <c r="AA1919">
        <v>3195.93</v>
      </c>
      <c r="AB1919">
        <v>0</v>
      </c>
      <c r="AC1919">
        <v>0</v>
      </c>
      <c r="AD1919">
        <v>0</v>
      </c>
      <c r="AE1919">
        <v>3195.93</v>
      </c>
      <c r="AF1919">
        <v>0</v>
      </c>
      <c r="AG1919">
        <v>0</v>
      </c>
      <c r="AH1919">
        <v>0</v>
      </c>
      <c r="AI1919">
        <v>1</v>
      </c>
      <c r="AJ1919">
        <v>1</v>
      </c>
      <c r="AK1919">
        <v>1</v>
      </c>
      <c r="AL1919">
        <v>1</v>
      </c>
      <c r="AN1919">
        <v>0</v>
      </c>
      <c r="AO1919">
        <v>1</v>
      </c>
      <c r="AP1919">
        <v>0</v>
      </c>
      <c r="AQ1919">
        <v>0</v>
      </c>
      <c r="AR1919">
        <v>0</v>
      </c>
      <c r="AS1919" t="s">
        <v>3</v>
      </c>
      <c r="AT1919">
        <v>102</v>
      </c>
      <c r="AU1919" t="s">
        <v>3</v>
      </c>
      <c r="AV1919">
        <v>0</v>
      </c>
      <c r="AW1919">
        <v>2</v>
      </c>
      <c r="AX1919">
        <v>33038886</v>
      </c>
      <c r="AY1919">
        <v>1</v>
      </c>
      <c r="AZ1919">
        <v>0</v>
      </c>
      <c r="BA1919">
        <v>1823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CX1919">
        <f>Y1919*Source!I729</f>
        <v>3.7474800000000004</v>
      </c>
      <c r="CY1919">
        <f t="shared" si="285"/>
        <v>3195.93</v>
      </c>
      <c r="CZ1919">
        <f t="shared" si="286"/>
        <v>3195.93</v>
      </c>
      <c r="DA1919">
        <f t="shared" si="287"/>
        <v>1</v>
      </c>
      <c r="DB1919">
        <v>0</v>
      </c>
    </row>
    <row r="1920" spans="1:106" x14ac:dyDescent="0.2">
      <c r="A1920">
        <f>ROW(Source!A729)</f>
        <v>729</v>
      </c>
      <c r="B1920">
        <v>33034105</v>
      </c>
      <c r="C1920">
        <v>33038857</v>
      </c>
      <c r="D1920">
        <v>32521663</v>
      </c>
      <c r="E1920">
        <v>1</v>
      </c>
      <c r="F1920">
        <v>1</v>
      </c>
      <c r="G1920">
        <v>19</v>
      </c>
      <c r="H1920">
        <v>3</v>
      </c>
      <c r="I1920" t="s">
        <v>846</v>
      </c>
      <c r="J1920" t="s">
        <v>847</v>
      </c>
      <c r="K1920" t="s">
        <v>848</v>
      </c>
      <c r="L1920">
        <v>1327</v>
      </c>
      <c r="N1920">
        <v>1005</v>
      </c>
      <c r="O1920" t="s">
        <v>823</v>
      </c>
      <c r="P1920" t="s">
        <v>823</v>
      </c>
      <c r="Q1920">
        <v>1</v>
      </c>
      <c r="W1920">
        <v>0</v>
      </c>
      <c r="X1920">
        <v>603730207</v>
      </c>
      <c r="Y1920">
        <v>49.5</v>
      </c>
      <c r="AA1920">
        <v>207.09</v>
      </c>
      <c r="AB1920">
        <v>0</v>
      </c>
      <c r="AC1920">
        <v>0</v>
      </c>
      <c r="AD1920">
        <v>0</v>
      </c>
      <c r="AE1920">
        <v>207.09</v>
      </c>
      <c r="AF1920">
        <v>0</v>
      </c>
      <c r="AG1920">
        <v>0</v>
      </c>
      <c r="AH1920">
        <v>0</v>
      </c>
      <c r="AI1920">
        <v>1</v>
      </c>
      <c r="AJ1920">
        <v>1</v>
      </c>
      <c r="AK1920">
        <v>1</v>
      </c>
      <c r="AL1920">
        <v>1</v>
      </c>
      <c r="AN1920">
        <v>0</v>
      </c>
      <c r="AO1920">
        <v>1</v>
      </c>
      <c r="AP1920">
        <v>0</v>
      </c>
      <c r="AQ1920">
        <v>0</v>
      </c>
      <c r="AR1920">
        <v>0</v>
      </c>
      <c r="AS1920" t="s">
        <v>3</v>
      </c>
      <c r="AT1920">
        <v>49.5</v>
      </c>
      <c r="AU1920" t="s">
        <v>3</v>
      </c>
      <c r="AV1920">
        <v>0</v>
      </c>
      <c r="AW1920">
        <v>2</v>
      </c>
      <c r="AX1920">
        <v>33038887</v>
      </c>
      <c r="AY1920">
        <v>1</v>
      </c>
      <c r="AZ1920">
        <v>0</v>
      </c>
      <c r="BA1920">
        <v>1824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CX1920">
        <f>Y1920*Source!I729</f>
        <v>1.8186300000000002</v>
      </c>
      <c r="CY1920">
        <f t="shared" si="285"/>
        <v>207.09</v>
      </c>
      <c r="CZ1920">
        <f t="shared" si="286"/>
        <v>207.09</v>
      </c>
      <c r="DA1920">
        <f t="shared" si="287"/>
        <v>1</v>
      </c>
      <c r="DB1920">
        <v>0</v>
      </c>
    </row>
    <row r="1921" spans="1:106" x14ac:dyDescent="0.2">
      <c r="A1921">
        <f>ROW(Source!A732)</f>
        <v>732</v>
      </c>
      <c r="B1921">
        <v>33034105</v>
      </c>
      <c r="C1921">
        <v>33038890</v>
      </c>
      <c r="D1921">
        <v>32505425</v>
      </c>
      <c r="E1921">
        <v>19</v>
      </c>
      <c r="F1921">
        <v>1</v>
      </c>
      <c r="G1921">
        <v>19</v>
      </c>
      <c r="H1921">
        <v>1</v>
      </c>
      <c r="I1921" t="s">
        <v>795</v>
      </c>
      <c r="J1921" t="s">
        <v>3</v>
      </c>
      <c r="K1921" t="s">
        <v>796</v>
      </c>
      <c r="L1921">
        <v>1191</v>
      </c>
      <c r="N1921">
        <v>1013</v>
      </c>
      <c r="O1921" t="s">
        <v>797</v>
      </c>
      <c r="P1921" t="s">
        <v>797</v>
      </c>
      <c r="Q1921">
        <v>1</v>
      </c>
      <c r="W1921">
        <v>0</v>
      </c>
      <c r="X1921">
        <v>476480486</v>
      </c>
      <c r="Y1921">
        <v>36.11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1</v>
      </c>
      <c r="AJ1921">
        <v>1</v>
      </c>
      <c r="AK1921">
        <v>1</v>
      </c>
      <c r="AL1921">
        <v>1</v>
      </c>
      <c r="AN1921">
        <v>0</v>
      </c>
      <c r="AO1921">
        <v>1</v>
      </c>
      <c r="AP1921">
        <v>0</v>
      </c>
      <c r="AQ1921">
        <v>0</v>
      </c>
      <c r="AR1921">
        <v>0</v>
      </c>
      <c r="AS1921" t="s">
        <v>3</v>
      </c>
      <c r="AT1921">
        <v>36.11</v>
      </c>
      <c r="AU1921" t="s">
        <v>3</v>
      </c>
      <c r="AV1921">
        <v>1</v>
      </c>
      <c r="AW1921">
        <v>2</v>
      </c>
      <c r="AX1921">
        <v>33038896</v>
      </c>
      <c r="AY1921">
        <v>1</v>
      </c>
      <c r="AZ1921">
        <v>0</v>
      </c>
      <c r="BA1921">
        <v>1825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CX1921">
        <f>Y1921*Source!I732</f>
        <v>3.8240489999999996</v>
      </c>
      <c r="CY1921">
        <f>AD1921</f>
        <v>0</v>
      </c>
      <c r="CZ1921">
        <f>AH1921</f>
        <v>0</v>
      </c>
      <c r="DA1921">
        <f>AL1921</f>
        <v>1</v>
      </c>
      <c r="DB1921">
        <v>0</v>
      </c>
    </row>
    <row r="1922" spans="1:106" x14ac:dyDescent="0.2">
      <c r="A1922">
        <f>ROW(Source!A732)</f>
        <v>732</v>
      </c>
      <c r="B1922">
        <v>33034105</v>
      </c>
      <c r="C1922">
        <v>33038890</v>
      </c>
      <c r="D1922">
        <v>32516754</v>
      </c>
      <c r="E1922">
        <v>1</v>
      </c>
      <c r="F1922">
        <v>1</v>
      </c>
      <c r="G1922">
        <v>19</v>
      </c>
      <c r="H1922">
        <v>2</v>
      </c>
      <c r="I1922" t="s">
        <v>798</v>
      </c>
      <c r="J1922" t="s">
        <v>799</v>
      </c>
      <c r="K1922" t="s">
        <v>800</v>
      </c>
      <c r="L1922">
        <v>1368</v>
      </c>
      <c r="N1922">
        <v>1011</v>
      </c>
      <c r="O1922" t="s">
        <v>801</v>
      </c>
      <c r="P1922" t="s">
        <v>801</v>
      </c>
      <c r="Q1922">
        <v>1</v>
      </c>
      <c r="W1922">
        <v>0</v>
      </c>
      <c r="X1922">
        <v>-1683917449</v>
      </c>
      <c r="Y1922">
        <v>21.91</v>
      </c>
      <c r="AA1922">
        <v>0</v>
      </c>
      <c r="AB1922">
        <v>70.98</v>
      </c>
      <c r="AC1922">
        <v>6.52</v>
      </c>
      <c r="AD1922">
        <v>0</v>
      </c>
      <c r="AE1922">
        <v>0</v>
      </c>
      <c r="AF1922">
        <v>70.98</v>
      </c>
      <c r="AG1922">
        <v>6.52</v>
      </c>
      <c r="AH1922">
        <v>0</v>
      </c>
      <c r="AI1922">
        <v>1</v>
      </c>
      <c r="AJ1922">
        <v>1</v>
      </c>
      <c r="AK1922">
        <v>1</v>
      </c>
      <c r="AL1922">
        <v>1</v>
      </c>
      <c r="AN1922">
        <v>0</v>
      </c>
      <c r="AO1922">
        <v>1</v>
      </c>
      <c r="AP1922">
        <v>0</v>
      </c>
      <c r="AQ1922">
        <v>0</v>
      </c>
      <c r="AR1922">
        <v>0</v>
      </c>
      <c r="AS1922" t="s">
        <v>3</v>
      </c>
      <c r="AT1922">
        <v>21.91</v>
      </c>
      <c r="AU1922" t="s">
        <v>3</v>
      </c>
      <c r="AV1922">
        <v>0</v>
      </c>
      <c r="AW1922">
        <v>2</v>
      </c>
      <c r="AX1922">
        <v>33038897</v>
      </c>
      <c r="AY1922">
        <v>1</v>
      </c>
      <c r="AZ1922">
        <v>0</v>
      </c>
      <c r="BA1922">
        <v>1826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CX1922">
        <f>Y1922*Source!I732</f>
        <v>2.3202689999999997</v>
      </c>
      <c r="CY1922">
        <f>AB1922</f>
        <v>70.98</v>
      </c>
      <c r="CZ1922">
        <f>AF1922</f>
        <v>70.98</v>
      </c>
      <c r="DA1922">
        <f>AJ1922</f>
        <v>1</v>
      </c>
      <c r="DB1922">
        <v>0</v>
      </c>
    </row>
    <row r="1923" spans="1:106" x14ac:dyDescent="0.2">
      <c r="A1923">
        <f>ROW(Source!A732)</f>
        <v>732</v>
      </c>
      <c r="B1923">
        <v>33034105</v>
      </c>
      <c r="C1923">
        <v>33038890</v>
      </c>
      <c r="D1923">
        <v>32518977</v>
      </c>
      <c r="E1923">
        <v>1</v>
      </c>
      <c r="F1923">
        <v>1</v>
      </c>
      <c r="G1923">
        <v>19</v>
      </c>
      <c r="H1923">
        <v>3</v>
      </c>
      <c r="I1923" t="s">
        <v>802</v>
      </c>
      <c r="J1923" t="s">
        <v>803</v>
      </c>
      <c r="K1923" t="s">
        <v>804</v>
      </c>
      <c r="L1923">
        <v>1348</v>
      </c>
      <c r="N1923">
        <v>1009</v>
      </c>
      <c r="O1923" t="s">
        <v>19</v>
      </c>
      <c r="P1923" t="s">
        <v>19</v>
      </c>
      <c r="Q1923">
        <v>1000</v>
      </c>
      <c r="W1923">
        <v>0</v>
      </c>
      <c r="X1923">
        <v>-1592467254</v>
      </c>
      <c r="Y1923">
        <v>0.03</v>
      </c>
      <c r="AA1923">
        <v>117442.26</v>
      </c>
      <c r="AB1923">
        <v>0</v>
      </c>
      <c r="AC1923">
        <v>0</v>
      </c>
      <c r="AD1923">
        <v>0</v>
      </c>
      <c r="AE1923">
        <v>117442.26</v>
      </c>
      <c r="AF1923">
        <v>0</v>
      </c>
      <c r="AG1923">
        <v>0</v>
      </c>
      <c r="AH1923">
        <v>0</v>
      </c>
      <c r="AI1923">
        <v>1</v>
      </c>
      <c r="AJ1923">
        <v>1</v>
      </c>
      <c r="AK1923">
        <v>1</v>
      </c>
      <c r="AL1923">
        <v>1</v>
      </c>
      <c r="AN1923">
        <v>0</v>
      </c>
      <c r="AO1923">
        <v>1</v>
      </c>
      <c r="AP1923">
        <v>0</v>
      </c>
      <c r="AQ1923">
        <v>0</v>
      </c>
      <c r="AR1923">
        <v>0</v>
      </c>
      <c r="AS1923" t="s">
        <v>3</v>
      </c>
      <c r="AT1923">
        <v>0.03</v>
      </c>
      <c r="AU1923" t="s">
        <v>3</v>
      </c>
      <c r="AV1923">
        <v>0</v>
      </c>
      <c r="AW1923">
        <v>2</v>
      </c>
      <c r="AX1923">
        <v>33038898</v>
      </c>
      <c r="AY1923">
        <v>1</v>
      </c>
      <c r="AZ1923">
        <v>0</v>
      </c>
      <c r="BA1923">
        <v>1827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CX1923">
        <f>Y1923*Source!I732</f>
        <v>3.1769999999999997E-3</v>
      </c>
      <c r="CY1923">
        <f>AA1923</f>
        <v>117442.26</v>
      </c>
      <c r="CZ1923">
        <f>AE1923</f>
        <v>117442.26</v>
      </c>
      <c r="DA1923">
        <f>AI1923</f>
        <v>1</v>
      </c>
      <c r="DB1923">
        <v>0</v>
      </c>
    </row>
    <row r="1924" spans="1:106" x14ac:dyDescent="0.2">
      <c r="A1924">
        <f>ROW(Source!A732)</f>
        <v>732</v>
      </c>
      <c r="B1924">
        <v>33034105</v>
      </c>
      <c r="C1924">
        <v>33038890</v>
      </c>
      <c r="D1924">
        <v>32520163</v>
      </c>
      <c r="E1924">
        <v>1</v>
      </c>
      <c r="F1924">
        <v>1</v>
      </c>
      <c r="G1924">
        <v>19</v>
      </c>
      <c r="H1924">
        <v>3</v>
      </c>
      <c r="I1924" t="s">
        <v>25</v>
      </c>
      <c r="J1924" t="s">
        <v>27</v>
      </c>
      <c r="K1924" t="s">
        <v>26</v>
      </c>
      <c r="L1924">
        <v>1348</v>
      </c>
      <c r="N1924">
        <v>1009</v>
      </c>
      <c r="O1924" t="s">
        <v>19</v>
      </c>
      <c r="P1924" t="s">
        <v>19</v>
      </c>
      <c r="Q1924">
        <v>1000</v>
      </c>
      <c r="W1924">
        <v>0</v>
      </c>
      <c r="X1924">
        <v>-1467733540</v>
      </c>
      <c r="Y1924">
        <v>1</v>
      </c>
      <c r="AA1924">
        <v>53410.15</v>
      </c>
      <c r="AB1924">
        <v>0</v>
      </c>
      <c r="AC1924">
        <v>0</v>
      </c>
      <c r="AD1924">
        <v>0</v>
      </c>
      <c r="AE1924">
        <v>53410.15</v>
      </c>
      <c r="AF1924">
        <v>0</v>
      </c>
      <c r="AG1924">
        <v>0</v>
      </c>
      <c r="AH1924">
        <v>0</v>
      </c>
      <c r="AI1924">
        <v>1</v>
      </c>
      <c r="AJ1924">
        <v>1</v>
      </c>
      <c r="AK1924">
        <v>1</v>
      </c>
      <c r="AL1924">
        <v>1</v>
      </c>
      <c r="AN1924">
        <v>0</v>
      </c>
      <c r="AO1924">
        <v>1</v>
      </c>
      <c r="AP1924">
        <v>0</v>
      </c>
      <c r="AQ1924">
        <v>0</v>
      </c>
      <c r="AR1924">
        <v>0</v>
      </c>
      <c r="AS1924" t="s">
        <v>3</v>
      </c>
      <c r="AT1924">
        <v>1</v>
      </c>
      <c r="AU1924" t="s">
        <v>3</v>
      </c>
      <c r="AV1924">
        <v>0</v>
      </c>
      <c r="AW1924">
        <v>2</v>
      </c>
      <c r="AX1924">
        <v>33038899</v>
      </c>
      <c r="AY1924">
        <v>1</v>
      </c>
      <c r="AZ1924">
        <v>0</v>
      </c>
      <c r="BA1924">
        <v>1828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CX1924">
        <f>Y1924*Source!I732</f>
        <v>0.10589999999999999</v>
      </c>
      <c r="CY1924">
        <f>AA1924</f>
        <v>53410.15</v>
      </c>
      <c r="CZ1924">
        <f>AE1924</f>
        <v>53410.15</v>
      </c>
      <c r="DA1924">
        <f>AI1924</f>
        <v>1</v>
      </c>
      <c r="DB1924">
        <v>0</v>
      </c>
    </row>
    <row r="1925" spans="1:106" x14ac:dyDescent="0.2">
      <c r="A1925">
        <f>ROW(Source!A732)</f>
        <v>732</v>
      </c>
      <c r="B1925">
        <v>33034105</v>
      </c>
      <c r="C1925">
        <v>33038890</v>
      </c>
      <c r="D1925">
        <v>32520163</v>
      </c>
      <c r="E1925">
        <v>1</v>
      </c>
      <c r="F1925">
        <v>1</v>
      </c>
      <c r="G1925">
        <v>19</v>
      </c>
      <c r="H1925">
        <v>3</v>
      </c>
      <c r="I1925" t="s">
        <v>25</v>
      </c>
      <c r="J1925" t="s">
        <v>27</v>
      </c>
      <c r="K1925" t="s">
        <v>26</v>
      </c>
      <c r="L1925">
        <v>1348</v>
      </c>
      <c r="N1925">
        <v>1009</v>
      </c>
      <c r="O1925" t="s">
        <v>19</v>
      </c>
      <c r="P1925" t="s">
        <v>19</v>
      </c>
      <c r="Q1925">
        <v>1000</v>
      </c>
      <c r="W1925">
        <v>0</v>
      </c>
      <c r="X1925">
        <v>-1467733540</v>
      </c>
      <c r="Y1925">
        <v>-1</v>
      </c>
      <c r="AA1925">
        <v>53410.15</v>
      </c>
      <c r="AB1925">
        <v>0</v>
      </c>
      <c r="AC1925">
        <v>0</v>
      </c>
      <c r="AD1925">
        <v>0</v>
      </c>
      <c r="AE1925">
        <v>53410.15</v>
      </c>
      <c r="AF1925">
        <v>0</v>
      </c>
      <c r="AG1925">
        <v>0</v>
      </c>
      <c r="AH1925">
        <v>0</v>
      </c>
      <c r="AI1925">
        <v>1</v>
      </c>
      <c r="AJ1925">
        <v>1</v>
      </c>
      <c r="AK1925">
        <v>1</v>
      </c>
      <c r="AL1925">
        <v>1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 t="s">
        <v>3</v>
      </c>
      <c r="AT1925">
        <v>-1</v>
      </c>
      <c r="AU1925" t="s">
        <v>3</v>
      </c>
      <c r="AV1925">
        <v>0</v>
      </c>
      <c r="AW1925">
        <v>1</v>
      </c>
      <c r="AX1925">
        <v>-1</v>
      </c>
      <c r="AY1925">
        <v>0</v>
      </c>
      <c r="AZ1925">
        <v>0</v>
      </c>
      <c r="BA1925" t="s">
        <v>3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CX1925">
        <f>Y1925*Source!I732</f>
        <v>-0.10589999999999999</v>
      </c>
      <c r="CY1925">
        <f>AA1925</f>
        <v>53410.15</v>
      </c>
      <c r="CZ1925">
        <f>AE1925</f>
        <v>53410.15</v>
      </c>
      <c r="DA1925">
        <f>AI1925</f>
        <v>1</v>
      </c>
      <c r="DB1925">
        <v>0</v>
      </c>
    </row>
    <row r="1926" spans="1:106" x14ac:dyDescent="0.2">
      <c r="A1926">
        <f>ROW(Source!A734)</f>
        <v>734</v>
      </c>
      <c r="B1926">
        <v>33034105</v>
      </c>
      <c r="C1926">
        <v>33038901</v>
      </c>
      <c r="D1926">
        <v>32505425</v>
      </c>
      <c r="E1926">
        <v>19</v>
      </c>
      <c r="F1926">
        <v>1</v>
      </c>
      <c r="G1926">
        <v>19</v>
      </c>
      <c r="H1926">
        <v>1</v>
      </c>
      <c r="I1926" t="s">
        <v>795</v>
      </c>
      <c r="J1926" t="s">
        <v>3</v>
      </c>
      <c r="K1926" t="s">
        <v>796</v>
      </c>
      <c r="L1926">
        <v>1191</v>
      </c>
      <c r="N1926">
        <v>1013</v>
      </c>
      <c r="O1926" t="s">
        <v>797</v>
      </c>
      <c r="P1926" t="s">
        <v>797</v>
      </c>
      <c r="Q1926">
        <v>1</v>
      </c>
      <c r="W1926">
        <v>0</v>
      </c>
      <c r="X1926">
        <v>476480486</v>
      </c>
      <c r="Y1926">
        <v>453.1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1</v>
      </c>
      <c r="AJ1926">
        <v>1</v>
      </c>
      <c r="AK1926">
        <v>1</v>
      </c>
      <c r="AL1926">
        <v>1</v>
      </c>
      <c r="AN1926">
        <v>0</v>
      </c>
      <c r="AO1926">
        <v>1</v>
      </c>
      <c r="AP1926">
        <v>0</v>
      </c>
      <c r="AQ1926">
        <v>0</v>
      </c>
      <c r="AR1926">
        <v>0</v>
      </c>
      <c r="AS1926" t="s">
        <v>3</v>
      </c>
      <c r="AT1926">
        <v>453.1</v>
      </c>
      <c r="AU1926" t="s">
        <v>3</v>
      </c>
      <c r="AV1926">
        <v>1</v>
      </c>
      <c r="AW1926">
        <v>2</v>
      </c>
      <c r="AX1926">
        <v>33038917</v>
      </c>
      <c r="AY1926">
        <v>1</v>
      </c>
      <c r="AZ1926">
        <v>0</v>
      </c>
      <c r="BA1926">
        <v>1829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CX1926">
        <f>Y1926*Source!I734</f>
        <v>6.5699500000000004</v>
      </c>
      <c r="CY1926">
        <f>AD1926</f>
        <v>0</v>
      </c>
      <c r="CZ1926">
        <f>AH1926</f>
        <v>0</v>
      </c>
      <c r="DA1926">
        <f>AL1926</f>
        <v>1</v>
      </c>
      <c r="DB1926">
        <v>0</v>
      </c>
    </row>
    <row r="1927" spans="1:106" x14ac:dyDescent="0.2">
      <c r="A1927">
        <f>ROW(Source!A734)</f>
        <v>734</v>
      </c>
      <c r="B1927">
        <v>33034105</v>
      </c>
      <c r="C1927">
        <v>33038901</v>
      </c>
      <c r="D1927">
        <v>32517073</v>
      </c>
      <c r="E1927">
        <v>1</v>
      </c>
      <c r="F1927">
        <v>1</v>
      </c>
      <c r="G1927">
        <v>19</v>
      </c>
      <c r="H1927">
        <v>2</v>
      </c>
      <c r="I1927" t="s">
        <v>805</v>
      </c>
      <c r="J1927" t="s">
        <v>806</v>
      </c>
      <c r="K1927" t="s">
        <v>807</v>
      </c>
      <c r="L1927">
        <v>1368</v>
      </c>
      <c r="N1927">
        <v>1011</v>
      </c>
      <c r="O1927" t="s">
        <v>801</v>
      </c>
      <c r="P1927" t="s">
        <v>801</v>
      </c>
      <c r="Q1927">
        <v>1</v>
      </c>
      <c r="W1927">
        <v>0</v>
      </c>
      <c r="X1927">
        <v>-865246060</v>
      </c>
      <c r="Y1927">
        <v>1.38</v>
      </c>
      <c r="AA1927">
        <v>0</v>
      </c>
      <c r="AB1927">
        <v>3.37</v>
      </c>
      <c r="AC1927">
        <v>0.85</v>
      </c>
      <c r="AD1927">
        <v>0</v>
      </c>
      <c r="AE1927">
        <v>0</v>
      </c>
      <c r="AF1927">
        <v>3.37</v>
      </c>
      <c r="AG1927">
        <v>0.85</v>
      </c>
      <c r="AH1927">
        <v>0</v>
      </c>
      <c r="AI1927">
        <v>1</v>
      </c>
      <c r="AJ1927">
        <v>1</v>
      </c>
      <c r="AK1927">
        <v>1</v>
      </c>
      <c r="AL1927">
        <v>1</v>
      </c>
      <c r="AN1927">
        <v>0</v>
      </c>
      <c r="AO1927">
        <v>1</v>
      </c>
      <c r="AP1927">
        <v>0</v>
      </c>
      <c r="AQ1927">
        <v>0</v>
      </c>
      <c r="AR1927">
        <v>0</v>
      </c>
      <c r="AS1927" t="s">
        <v>3</v>
      </c>
      <c r="AT1927">
        <v>1.38</v>
      </c>
      <c r="AU1927" t="s">
        <v>3</v>
      </c>
      <c r="AV1927">
        <v>0</v>
      </c>
      <c r="AW1927">
        <v>2</v>
      </c>
      <c r="AX1927">
        <v>33038918</v>
      </c>
      <c r="AY1927">
        <v>1</v>
      </c>
      <c r="AZ1927">
        <v>0</v>
      </c>
      <c r="BA1927">
        <v>1830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CX1927">
        <f>Y1927*Source!I734</f>
        <v>2.001E-2</v>
      </c>
      <c r="CY1927">
        <f>AB1927</f>
        <v>3.37</v>
      </c>
      <c r="CZ1927">
        <f>AF1927</f>
        <v>3.37</v>
      </c>
      <c r="DA1927">
        <f>AJ1927</f>
        <v>1</v>
      </c>
      <c r="DB1927">
        <v>0</v>
      </c>
    </row>
    <row r="1928" spans="1:106" x14ac:dyDescent="0.2">
      <c r="A1928">
        <f>ROW(Source!A734)</f>
        <v>734</v>
      </c>
      <c r="B1928">
        <v>33034105</v>
      </c>
      <c r="C1928">
        <v>33038901</v>
      </c>
      <c r="D1928">
        <v>32516433</v>
      </c>
      <c r="E1928">
        <v>1</v>
      </c>
      <c r="F1928">
        <v>1</v>
      </c>
      <c r="G1928">
        <v>19</v>
      </c>
      <c r="H1928">
        <v>2</v>
      </c>
      <c r="I1928" t="s">
        <v>808</v>
      </c>
      <c r="J1928" t="s">
        <v>809</v>
      </c>
      <c r="K1928" t="s">
        <v>810</v>
      </c>
      <c r="L1928">
        <v>1368</v>
      </c>
      <c r="N1928">
        <v>1011</v>
      </c>
      <c r="O1928" t="s">
        <v>801</v>
      </c>
      <c r="P1928" t="s">
        <v>801</v>
      </c>
      <c r="Q1928">
        <v>1</v>
      </c>
      <c r="W1928">
        <v>0</v>
      </c>
      <c r="X1928">
        <v>1483315828</v>
      </c>
      <c r="Y1928">
        <v>0.31</v>
      </c>
      <c r="AA1928">
        <v>0</v>
      </c>
      <c r="AB1928">
        <v>566.44000000000005</v>
      </c>
      <c r="AC1928">
        <v>281.27999999999997</v>
      </c>
      <c r="AD1928">
        <v>0</v>
      </c>
      <c r="AE1928">
        <v>0</v>
      </c>
      <c r="AF1928">
        <v>566.44000000000005</v>
      </c>
      <c r="AG1928">
        <v>281.27999999999997</v>
      </c>
      <c r="AH1928">
        <v>0</v>
      </c>
      <c r="AI1928">
        <v>1</v>
      </c>
      <c r="AJ1928">
        <v>1</v>
      </c>
      <c r="AK1928">
        <v>1</v>
      </c>
      <c r="AL1928">
        <v>1</v>
      </c>
      <c r="AN1928">
        <v>0</v>
      </c>
      <c r="AO1928">
        <v>1</v>
      </c>
      <c r="AP1928">
        <v>0</v>
      </c>
      <c r="AQ1928">
        <v>0</v>
      </c>
      <c r="AR1928">
        <v>0</v>
      </c>
      <c r="AS1928" t="s">
        <v>3</v>
      </c>
      <c r="AT1928">
        <v>0.31</v>
      </c>
      <c r="AU1928" t="s">
        <v>3</v>
      </c>
      <c r="AV1928">
        <v>0</v>
      </c>
      <c r="AW1928">
        <v>2</v>
      </c>
      <c r="AX1928">
        <v>33038919</v>
      </c>
      <c r="AY1928">
        <v>1</v>
      </c>
      <c r="AZ1928">
        <v>0</v>
      </c>
      <c r="BA1928">
        <v>1831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CX1928">
        <f>Y1928*Source!I734</f>
        <v>4.4949999999999999E-3</v>
      </c>
      <c r="CY1928">
        <f>AB1928</f>
        <v>566.44000000000005</v>
      </c>
      <c r="CZ1928">
        <f>AF1928</f>
        <v>566.44000000000005</v>
      </c>
      <c r="DA1928">
        <f>AJ1928</f>
        <v>1</v>
      </c>
      <c r="DB1928">
        <v>0</v>
      </c>
    </row>
    <row r="1929" spans="1:106" x14ac:dyDescent="0.2">
      <c r="A1929">
        <f>ROW(Source!A734)</f>
        <v>734</v>
      </c>
      <c r="B1929">
        <v>33034105</v>
      </c>
      <c r="C1929">
        <v>33038901</v>
      </c>
      <c r="D1929">
        <v>32516599</v>
      </c>
      <c r="E1929">
        <v>1</v>
      </c>
      <c r="F1929">
        <v>1</v>
      </c>
      <c r="G1929">
        <v>19</v>
      </c>
      <c r="H1929">
        <v>2</v>
      </c>
      <c r="I1929" t="s">
        <v>811</v>
      </c>
      <c r="J1929" t="s">
        <v>812</v>
      </c>
      <c r="K1929" t="s">
        <v>813</v>
      </c>
      <c r="L1929">
        <v>1368</v>
      </c>
      <c r="N1929">
        <v>1011</v>
      </c>
      <c r="O1929" t="s">
        <v>801</v>
      </c>
      <c r="P1929" t="s">
        <v>801</v>
      </c>
      <c r="Q1929">
        <v>1</v>
      </c>
      <c r="W1929">
        <v>0</v>
      </c>
      <c r="X1929">
        <v>47389749</v>
      </c>
      <c r="Y1929">
        <v>26.25</v>
      </c>
      <c r="AA1929">
        <v>0</v>
      </c>
      <c r="AB1929">
        <v>9.7100000000000009</v>
      </c>
      <c r="AC1929">
        <v>2.25</v>
      </c>
      <c r="AD1929">
        <v>0</v>
      </c>
      <c r="AE1929">
        <v>0</v>
      </c>
      <c r="AF1929">
        <v>9.7100000000000009</v>
      </c>
      <c r="AG1929">
        <v>2.25</v>
      </c>
      <c r="AH1929">
        <v>0</v>
      </c>
      <c r="AI1929">
        <v>1</v>
      </c>
      <c r="AJ1929">
        <v>1</v>
      </c>
      <c r="AK1929">
        <v>1</v>
      </c>
      <c r="AL1929">
        <v>1</v>
      </c>
      <c r="AN1929">
        <v>0</v>
      </c>
      <c r="AO1929">
        <v>1</v>
      </c>
      <c r="AP1929">
        <v>0</v>
      </c>
      <c r="AQ1929">
        <v>0</v>
      </c>
      <c r="AR1929">
        <v>0</v>
      </c>
      <c r="AS1929" t="s">
        <v>3</v>
      </c>
      <c r="AT1929">
        <v>26.25</v>
      </c>
      <c r="AU1929" t="s">
        <v>3</v>
      </c>
      <c r="AV1929">
        <v>0</v>
      </c>
      <c r="AW1929">
        <v>2</v>
      </c>
      <c r="AX1929">
        <v>33038920</v>
      </c>
      <c r="AY1929">
        <v>1</v>
      </c>
      <c r="AZ1929">
        <v>0</v>
      </c>
      <c r="BA1929">
        <v>1832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CX1929">
        <f>Y1929*Source!I734</f>
        <v>0.38062500000000005</v>
      </c>
      <c r="CY1929">
        <f>AB1929</f>
        <v>9.7100000000000009</v>
      </c>
      <c r="CZ1929">
        <f>AF1929</f>
        <v>9.7100000000000009</v>
      </c>
      <c r="DA1929">
        <f>AJ1929</f>
        <v>1</v>
      </c>
      <c r="DB1929">
        <v>0</v>
      </c>
    </row>
    <row r="1930" spans="1:106" x14ac:dyDescent="0.2">
      <c r="A1930">
        <f>ROW(Source!A734)</f>
        <v>734</v>
      </c>
      <c r="B1930">
        <v>33034105</v>
      </c>
      <c r="C1930">
        <v>33038901</v>
      </c>
      <c r="D1930">
        <v>32517836</v>
      </c>
      <c r="E1930">
        <v>1</v>
      </c>
      <c r="F1930">
        <v>1</v>
      </c>
      <c r="G1930">
        <v>19</v>
      </c>
      <c r="H1930">
        <v>3</v>
      </c>
      <c r="I1930" t="s">
        <v>814</v>
      </c>
      <c r="J1930" t="s">
        <v>815</v>
      </c>
      <c r="K1930" t="s">
        <v>816</v>
      </c>
      <c r="L1930">
        <v>1348</v>
      </c>
      <c r="N1930">
        <v>1009</v>
      </c>
      <c r="O1930" t="s">
        <v>19</v>
      </c>
      <c r="P1930" t="s">
        <v>19</v>
      </c>
      <c r="Q1930">
        <v>1000</v>
      </c>
      <c r="W1930">
        <v>0</v>
      </c>
      <c r="X1930">
        <v>1571432467</v>
      </c>
      <c r="Y1930">
        <v>0.04</v>
      </c>
      <c r="AA1930">
        <v>31493.279999999999</v>
      </c>
      <c r="AB1930">
        <v>0</v>
      </c>
      <c r="AC1930">
        <v>0</v>
      </c>
      <c r="AD1930">
        <v>0</v>
      </c>
      <c r="AE1930">
        <v>31493.279999999999</v>
      </c>
      <c r="AF1930">
        <v>0</v>
      </c>
      <c r="AG1930">
        <v>0</v>
      </c>
      <c r="AH1930">
        <v>0</v>
      </c>
      <c r="AI1930">
        <v>1</v>
      </c>
      <c r="AJ1930">
        <v>1</v>
      </c>
      <c r="AK1930">
        <v>1</v>
      </c>
      <c r="AL1930">
        <v>1</v>
      </c>
      <c r="AN1930">
        <v>0</v>
      </c>
      <c r="AO1930">
        <v>1</v>
      </c>
      <c r="AP1930">
        <v>0</v>
      </c>
      <c r="AQ1930">
        <v>0</v>
      </c>
      <c r="AR1930">
        <v>0</v>
      </c>
      <c r="AS1930" t="s">
        <v>3</v>
      </c>
      <c r="AT1930">
        <v>0.04</v>
      </c>
      <c r="AU1930" t="s">
        <v>3</v>
      </c>
      <c r="AV1930">
        <v>0</v>
      </c>
      <c r="AW1930">
        <v>2</v>
      </c>
      <c r="AX1930">
        <v>33038921</v>
      </c>
      <c r="AY1930">
        <v>1</v>
      </c>
      <c r="AZ1930">
        <v>0</v>
      </c>
      <c r="BA1930">
        <v>1833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CX1930">
        <f>Y1930*Source!I734</f>
        <v>5.8E-4</v>
      </c>
      <c r="CY1930">
        <f t="shared" ref="CY1930:CY1940" si="288">AA1930</f>
        <v>31493.279999999999</v>
      </c>
      <c r="CZ1930">
        <f t="shared" ref="CZ1930:CZ1940" si="289">AE1930</f>
        <v>31493.279999999999</v>
      </c>
      <c r="DA1930">
        <f t="shared" ref="DA1930:DA1940" si="290">AI1930</f>
        <v>1</v>
      </c>
      <c r="DB1930">
        <v>0</v>
      </c>
    </row>
    <row r="1931" spans="1:106" x14ac:dyDescent="0.2">
      <c r="A1931">
        <f>ROW(Source!A734)</f>
        <v>734</v>
      </c>
      <c r="B1931">
        <v>33034105</v>
      </c>
      <c r="C1931">
        <v>33038901</v>
      </c>
      <c r="D1931">
        <v>32518156</v>
      </c>
      <c r="E1931">
        <v>1</v>
      </c>
      <c r="F1931">
        <v>1</v>
      </c>
      <c r="G1931">
        <v>19</v>
      </c>
      <c r="H1931">
        <v>3</v>
      </c>
      <c r="I1931" t="s">
        <v>817</v>
      </c>
      <c r="J1931" t="s">
        <v>818</v>
      </c>
      <c r="K1931" t="s">
        <v>819</v>
      </c>
      <c r="L1931">
        <v>1348</v>
      </c>
      <c r="N1931">
        <v>1009</v>
      </c>
      <c r="O1931" t="s">
        <v>19</v>
      </c>
      <c r="P1931" t="s">
        <v>19</v>
      </c>
      <c r="Q1931">
        <v>1000</v>
      </c>
      <c r="W1931">
        <v>0</v>
      </c>
      <c r="X1931">
        <v>1574046373</v>
      </c>
      <c r="Y1931">
        <v>3.6999999999999998E-2</v>
      </c>
      <c r="AA1931">
        <v>45454.3</v>
      </c>
      <c r="AB1931">
        <v>0</v>
      </c>
      <c r="AC1931">
        <v>0</v>
      </c>
      <c r="AD1931">
        <v>0</v>
      </c>
      <c r="AE1931">
        <v>45454.3</v>
      </c>
      <c r="AF1931">
        <v>0</v>
      </c>
      <c r="AG1931">
        <v>0</v>
      </c>
      <c r="AH1931">
        <v>0</v>
      </c>
      <c r="AI1931">
        <v>1</v>
      </c>
      <c r="AJ1931">
        <v>1</v>
      </c>
      <c r="AK1931">
        <v>1</v>
      </c>
      <c r="AL1931">
        <v>1</v>
      </c>
      <c r="AN1931">
        <v>0</v>
      </c>
      <c r="AO1931">
        <v>1</v>
      </c>
      <c r="AP1931">
        <v>0</v>
      </c>
      <c r="AQ1931">
        <v>0</v>
      </c>
      <c r="AR1931">
        <v>0</v>
      </c>
      <c r="AS1931" t="s">
        <v>3</v>
      </c>
      <c r="AT1931">
        <v>3.6999999999999998E-2</v>
      </c>
      <c r="AU1931" t="s">
        <v>3</v>
      </c>
      <c r="AV1931">
        <v>0</v>
      </c>
      <c r="AW1931">
        <v>2</v>
      </c>
      <c r="AX1931">
        <v>33038922</v>
      </c>
      <c r="AY1931">
        <v>1</v>
      </c>
      <c r="AZ1931">
        <v>0</v>
      </c>
      <c r="BA1931">
        <v>1834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CX1931">
        <f>Y1931*Source!I734</f>
        <v>5.3649999999999998E-4</v>
      </c>
      <c r="CY1931">
        <f t="shared" si="288"/>
        <v>45454.3</v>
      </c>
      <c r="CZ1931">
        <f t="shared" si="289"/>
        <v>45454.3</v>
      </c>
      <c r="DA1931">
        <f t="shared" si="290"/>
        <v>1</v>
      </c>
      <c r="DB1931">
        <v>0</v>
      </c>
    </row>
    <row r="1932" spans="1:106" x14ac:dyDescent="0.2">
      <c r="A1932">
        <f>ROW(Source!A734)</f>
        <v>734</v>
      </c>
      <c r="B1932">
        <v>33034105</v>
      </c>
      <c r="C1932">
        <v>33038901</v>
      </c>
      <c r="D1932">
        <v>32518894</v>
      </c>
      <c r="E1932">
        <v>1</v>
      </c>
      <c r="F1932">
        <v>1</v>
      </c>
      <c r="G1932">
        <v>19</v>
      </c>
      <c r="H1932">
        <v>3</v>
      </c>
      <c r="I1932" t="s">
        <v>820</v>
      </c>
      <c r="J1932" t="s">
        <v>821</v>
      </c>
      <c r="K1932" t="s">
        <v>822</v>
      </c>
      <c r="L1932">
        <v>1327</v>
      </c>
      <c r="N1932">
        <v>1005</v>
      </c>
      <c r="O1932" t="s">
        <v>823</v>
      </c>
      <c r="P1932" t="s">
        <v>823</v>
      </c>
      <c r="Q1932">
        <v>1</v>
      </c>
      <c r="W1932">
        <v>0</v>
      </c>
      <c r="X1932">
        <v>-1132375348</v>
      </c>
      <c r="Y1932">
        <v>5.6</v>
      </c>
      <c r="AA1932">
        <v>63.78</v>
      </c>
      <c r="AB1932">
        <v>0</v>
      </c>
      <c r="AC1932">
        <v>0</v>
      </c>
      <c r="AD1932">
        <v>0</v>
      </c>
      <c r="AE1932">
        <v>63.78</v>
      </c>
      <c r="AF1932">
        <v>0</v>
      </c>
      <c r="AG1932">
        <v>0</v>
      </c>
      <c r="AH1932">
        <v>0</v>
      </c>
      <c r="AI1932">
        <v>1</v>
      </c>
      <c r="AJ1932">
        <v>1</v>
      </c>
      <c r="AK1932">
        <v>1</v>
      </c>
      <c r="AL1932">
        <v>1</v>
      </c>
      <c r="AN1932">
        <v>0</v>
      </c>
      <c r="AO1932">
        <v>1</v>
      </c>
      <c r="AP1932">
        <v>0</v>
      </c>
      <c r="AQ1932">
        <v>0</v>
      </c>
      <c r="AR1932">
        <v>0</v>
      </c>
      <c r="AS1932" t="s">
        <v>3</v>
      </c>
      <c r="AT1932">
        <v>5.6</v>
      </c>
      <c r="AU1932" t="s">
        <v>3</v>
      </c>
      <c r="AV1932">
        <v>0</v>
      </c>
      <c r="AW1932">
        <v>2</v>
      </c>
      <c r="AX1932">
        <v>33038924</v>
      </c>
      <c r="AY1932">
        <v>1</v>
      </c>
      <c r="AZ1932">
        <v>0</v>
      </c>
      <c r="BA1932">
        <v>1835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CX1932">
        <f>Y1932*Source!I734</f>
        <v>8.1199999999999994E-2</v>
      </c>
      <c r="CY1932">
        <f t="shared" si="288"/>
        <v>63.78</v>
      </c>
      <c r="CZ1932">
        <f t="shared" si="289"/>
        <v>63.78</v>
      </c>
      <c r="DA1932">
        <f t="shared" si="290"/>
        <v>1</v>
      </c>
      <c r="DB1932">
        <v>0</v>
      </c>
    </row>
    <row r="1933" spans="1:106" x14ac:dyDescent="0.2">
      <c r="A1933">
        <f>ROW(Source!A734)</f>
        <v>734</v>
      </c>
      <c r="B1933">
        <v>33034105</v>
      </c>
      <c r="C1933">
        <v>33038901</v>
      </c>
      <c r="D1933">
        <v>32517311</v>
      </c>
      <c r="E1933">
        <v>1</v>
      </c>
      <c r="F1933">
        <v>1</v>
      </c>
      <c r="G1933">
        <v>19</v>
      </c>
      <c r="H1933">
        <v>3</v>
      </c>
      <c r="I1933" t="s">
        <v>824</v>
      </c>
      <c r="J1933" t="s">
        <v>825</v>
      </c>
      <c r="K1933" t="s">
        <v>826</v>
      </c>
      <c r="L1933">
        <v>1348</v>
      </c>
      <c r="N1933">
        <v>1009</v>
      </c>
      <c r="O1933" t="s">
        <v>19</v>
      </c>
      <c r="P1933" t="s">
        <v>19</v>
      </c>
      <c r="Q1933">
        <v>1000</v>
      </c>
      <c r="W1933">
        <v>0</v>
      </c>
      <c r="X1933">
        <v>1471527661</v>
      </c>
      <c r="Y1933">
        <v>0.05</v>
      </c>
      <c r="AA1933">
        <v>4752.91</v>
      </c>
      <c r="AB1933">
        <v>0</v>
      </c>
      <c r="AC1933">
        <v>0</v>
      </c>
      <c r="AD1933">
        <v>0</v>
      </c>
      <c r="AE1933">
        <v>4752.91</v>
      </c>
      <c r="AF1933">
        <v>0</v>
      </c>
      <c r="AG1933">
        <v>0</v>
      </c>
      <c r="AH1933">
        <v>0</v>
      </c>
      <c r="AI1933">
        <v>1</v>
      </c>
      <c r="AJ1933">
        <v>1</v>
      </c>
      <c r="AK1933">
        <v>1</v>
      </c>
      <c r="AL1933">
        <v>1</v>
      </c>
      <c r="AN1933">
        <v>0</v>
      </c>
      <c r="AO1933">
        <v>1</v>
      </c>
      <c r="AP1933">
        <v>0</v>
      </c>
      <c r="AQ1933">
        <v>0</v>
      </c>
      <c r="AR1933">
        <v>0</v>
      </c>
      <c r="AS1933" t="s">
        <v>3</v>
      </c>
      <c r="AT1933">
        <v>0.05</v>
      </c>
      <c r="AU1933" t="s">
        <v>3</v>
      </c>
      <c r="AV1933">
        <v>0</v>
      </c>
      <c r="AW1933">
        <v>2</v>
      </c>
      <c r="AX1933">
        <v>33038923</v>
      </c>
      <c r="AY1933">
        <v>1</v>
      </c>
      <c r="AZ1933">
        <v>0</v>
      </c>
      <c r="BA1933">
        <v>1836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CX1933">
        <f>Y1933*Source!I734</f>
        <v>7.2500000000000006E-4</v>
      </c>
      <c r="CY1933">
        <f t="shared" si="288"/>
        <v>4752.91</v>
      </c>
      <c r="CZ1933">
        <f t="shared" si="289"/>
        <v>4752.91</v>
      </c>
      <c r="DA1933">
        <f t="shared" si="290"/>
        <v>1</v>
      </c>
      <c r="DB1933">
        <v>0</v>
      </c>
    </row>
    <row r="1934" spans="1:106" x14ac:dyDescent="0.2">
      <c r="A1934">
        <f>ROW(Source!A734)</f>
        <v>734</v>
      </c>
      <c r="B1934">
        <v>33034105</v>
      </c>
      <c r="C1934">
        <v>33038901</v>
      </c>
      <c r="D1934">
        <v>32519061</v>
      </c>
      <c r="E1934">
        <v>1</v>
      </c>
      <c r="F1934">
        <v>1</v>
      </c>
      <c r="G1934">
        <v>19</v>
      </c>
      <c r="H1934">
        <v>3</v>
      </c>
      <c r="I1934" t="s">
        <v>827</v>
      </c>
      <c r="J1934" t="s">
        <v>828</v>
      </c>
      <c r="K1934" t="s">
        <v>829</v>
      </c>
      <c r="L1934">
        <v>1339</v>
      </c>
      <c r="N1934">
        <v>1007</v>
      </c>
      <c r="O1934" t="s">
        <v>830</v>
      </c>
      <c r="P1934" t="s">
        <v>830</v>
      </c>
      <c r="Q1934">
        <v>1</v>
      </c>
      <c r="W1934">
        <v>0</v>
      </c>
      <c r="X1934">
        <v>1653821073</v>
      </c>
      <c r="Y1934">
        <v>1.75</v>
      </c>
      <c r="AA1934">
        <v>29.98</v>
      </c>
      <c r="AB1934">
        <v>0</v>
      </c>
      <c r="AC1934">
        <v>0</v>
      </c>
      <c r="AD1934">
        <v>0</v>
      </c>
      <c r="AE1934">
        <v>29.98</v>
      </c>
      <c r="AF1934">
        <v>0</v>
      </c>
      <c r="AG1934">
        <v>0</v>
      </c>
      <c r="AH1934">
        <v>0</v>
      </c>
      <c r="AI1934">
        <v>1</v>
      </c>
      <c r="AJ1934">
        <v>1</v>
      </c>
      <c r="AK1934">
        <v>1</v>
      </c>
      <c r="AL1934">
        <v>1</v>
      </c>
      <c r="AN1934">
        <v>0</v>
      </c>
      <c r="AO1934">
        <v>1</v>
      </c>
      <c r="AP1934">
        <v>0</v>
      </c>
      <c r="AQ1934">
        <v>0</v>
      </c>
      <c r="AR1934">
        <v>0</v>
      </c>
      <c r="AS1934" t="s">
        <v>3</v>
      </c>
      <c r="AT1934">
        <v>1.75</v>
      </c>
      <c r="AU1934" t="s">
        <v>3</v>
      </c>
      <c r="AV1934">
        <v>0</v>
      </c>
      <c r="AW1934">
        <v>2</v>
      </c>
      <c r="AX1934">
        <v>33038925</v>
      </c>
      <c r="AY1934">
        <v>1</v>
      </c>
      <c r="AZ1934">
        <v>0</v>
      </c>
      <c r="BA1934">
        <v>1837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CX1934">
        <f>Y1934*Source!I734</f>
        <v>2.5375000000000002E-2</v>
      </c>
      <c r="CY1934">
        <f t="shared" si="288"/>
        <v>29.98</v>
      </c>
      <c r="CZ1934">
        <f t="shared" si="289"/>
        <v>29.98</v>
      </c>
      <c r="DA1934">
        <f t="shared" si="290"/>
        <v>1</v>
      </c>
      <c r="DB1934">
        <v>0</v>
      </c>
    </row>
    <row r="1935" spans="1:106" x14ac:dyDescent="0.2">
      <c r="A1935">
        <f>ROW(Source!A734)</f>
        <v>734</v>
      </c>
      <c r="B1935">
        <v>33034105</v>
      </c>
      <c r="C1935">
        <v>33038901</v>
      </c>
      <c r="D1935">
        <v>32517740</v>
      </c>
      <c r="E1935">
        <v>1</v>
      </c>
      <c r="F1935">
        <v>1</v>
      </c>
      <c r="G1935">
        <v>19</v>
      </c>
      <c r="H1935">
        <v>3</v>
      </c>
      <c r="I1935" t="s">
        <v>831</v>
      </c>
      <c r="J1935" t="s">
        <v>832</v>
      </c>
      <c r="K1935" t="s">
        <v>833</v>
      </c>
      <c r="L1935">
        <v>1339</v>
      </c>
      <c r="N1935">
        <v>1007</v>
      </c>
      <c r="O1935" t="s">
        <v>830</v>
      </c>
      <c r="P1935" t="s">
        <v>830</v>
      </c>
      <c r="Q1935">
        <v>1</v>
      </c>
      <c r="W1935">
        <v>0</v>
      </c>
      <c r="X1935">
        <v>-86784973</v>
      </c>
      <c r="Y1935">
        <v>0.08</v>
      </c>
      <c r="AA1935">
        <v>4993.7</v>
      </c>
      <c r="AB1935">
        <v>0</v>
      </c>
      <c r="AC1935">
        <v>0</v>
      </c>
      <c r="AD1935">
        <v>0</v>
      </c>
      <c r="AE1935">
        <v>4993.7</v>
      </c>
      <c r="AF1935">
        <v>0</v>
      </c>
      <c r="AG1935">
        <v>0</v>
      </c>
      <c r="AH1935">
        <v>0</v>
      </c>
      <c r="AI1935">
        <v>1</v>
      </c>
      <c r="AJ1935">
        <v>1</v>
      </c>
      <c r="AK1935">
        <v>1</v>
      </c>
      <c r="AL1935">
        <v>1</v>
      </c>
      <c r="AN1935">
        <v>0</v>
      </c>
      <c r="AO1935">
        <v>1</v>
      </c>
      <c r="AP1935">
        <v>0</v>
      </c>
      <c r="AQ1935">
        <v>0</v>
      </c>
      <c r="AR1935">
        <v>0</v>
      </c>
      <c r="AS1935" t="s">
        <v>3</v>
      </c>
      <c r="AT1935">
        <v>0.08</v>
      </c>
      <c r="AU1935" t="s">
        <v>3</v>
      </c>
      <c r="AV1935">
        <v>0</v>
      </c>
      <c r="AW1935">
        <v>2</v>
      </c>
      <c r="AX1935">
        <v>33038926</v>
      </c>
      <c r="AY1935">
        <v>1</v>
      </c>
      <c r="AZ1935">
        <v>0</v>
      </c>
      <c r="BA1935">
        <v>1838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CX1935">
        <f>Y1935*Source!I734</f>
        <v>1.16E-3</v>
      </c>
      <c r="CY1935">
        <f t="shared" si="288"/>
        <v>4993.7</v>
      </c>
      <c r="CZ1935">
        <f t="shared" si="289"/>
        <v>4993.7</v>
      </c>
      <c r="DA1935">
        <f t="shared" si="290"/>
        <v>1</v>
      </c>
      <c r="DB1935">
        <v>0</v>
      </c>
    </row>
    <row r="1936" spans="1:106" x14ac:dyDescent="0.2">
      <c r="A1936">
        <f>ROW(Source!A734)</f>
        <v>734</v>
      </c>
      <c r="B1936">
        <v>33034105</v>
      </c>
      <c r="C1936">
        <v>33038901</v>
      </c>
      <c r="D1936">
        <v>32517729</v>
      </c>
      <c r="E1936">
        <v>1</v>
      </c>
      <c r="F1936">
        <v>1</v>
      </c>
      <c r="G1936">
        <v>19</v>
      </c>
      <c r="H1936">
        <v>3</v>
      </c>
      <c r="I1936" t="s">
        <v>834</v>
      </c>
      <c r="J1936" t="s">
        <v>835</v>
      </c>
      <c r="K1936" t="s">
        <v>836</v>
      </c>
      <c r="L1936">
        <v>1339</v>
      </c>
      <c r="N1936">
        <v>1007</v>
      </c>
      <c r="O1936" t="s">
        <v>830</v>
      </c>
      <c r="P1936" t="s">
        <v>830</v>
      </c>
      <c r="Q1936">
        <v>1</v>
      </c>
      <c r="W1936">
        <v>0</v>
      </c>
      <c r="X1936">
        <v>-36459073</v>
      </c>
      <c r="Y1936">
        <v>0.69</v>
      </c>
      <c r="AA1936">
        <v>3762.19</v>
      </c>
      <c r="AB1936">
        <v>0</v>
      </c>
      <c r="AC1936">
        <v>0</v>
      </c>
      <c r="AD1936">
        <v>0</v>
      </c>
      <c r="AE1936">
        <v>3762.19</v>
      </c>
      <c r="AF1936">
        <v>0</v>
      </c>
      <c r="AG1936">
        <v>0</v>
      </c>
      <c r="AH1936">
        <v>0</v>
      </c>
      <c r="AI1936">
        <v>1</v>
      </c>
      <c r="AJ1936">
        <v>1</v>
      </c>
      <c r="AK1936">
        <v>1</v>
      </c>
      <c r="AL1936">
        <v>1</v>
      </c>
      <c r="AN1936">
        <v>0</v>
      </c>
      <c r="AO1936">
        <v>1</v>
      </c>
      <c r="AP1936">
        <v>0</v>
      </c>
      <c r="AQ1936">
        <v>0</v>
      </c>
      <c r="AR1936">
        <v>0</v>
      </c>
      <c r="AS1936" t="s">
        <v>3</v>
      </c>
      <c r="AT1936">
        <v>0.69</v>
      </c>
      <c r="AU1936" t="s">
        <v>3</v>
      </c>
      <c r="AV1936">
        <v>0</v>
      </c>
      <c r="AW1936">
        <v>2</v>
      </c>
      <c r="AX1936">
        <v>33038927</v>
      </c>
      <c r="AY1936">
        <v>1</v>
      </c>
      <c r="AZ1936">
        <v>0</v>
      </c>
      <c r="BA1936">
        <v>1839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CX1936">
        <f>Y1936*Source!I734</f>
        <v>1.0005E-2</v>
      </c>
      <c r="CY1936">
        <f t="shared" si="288"/>
        <v>3762.19</v>
      </c>
      <c r="CZ1936">
        <f t="shared" si="289"/>
        <v>3762.19</v>
      </c>
      <c r="DA1936">
        <f t="shared" si="290"/>
        <v>1</v>
      </c>
      <c r="DB1936">
        <v>0</v>
      </c>
    </row>
    <row r="1937" spans="1:106" x14ac:dyDescent="0.2">
      <c r="A1937">
        <f>ROW(Source!A734)</f>
        <v>734</v>
      </c>
      <c r="B1937">
        <v>33034105</v>
      </c>
      <c r="C1937">
        <v>33038901</v>
      </c>
      <c r="D1937">
        <v>32517783</v>
      </c>
      <c r="E1937">
        <v>1</v>
      </c>
      <c r="F1937">
        <v>1</v>
      </c>
      <c r="G1937">
        <v>19</v>
      </c>
      <c r="H1937">
        <v>3</v>
      </c>
      <c r="I1937" t="s">
        <v>837</v>
      </c>
      <c r="J1937" t="s">
        <v>838</v>
      </c>
      <c r="K1937" t="s">
        <v>839</v>
      </c>
      <c r="L1937">
        <v>1339</v>
      </c>
      <c r="N1937">
        <v>1007</v>
      </c>
      <c r="O1937" t="s">
        <v>830</v>
      </c>
      <c r="P1937" t="s">
        <v>830</v>
      </c>
      <c r="Q1937">
        <v>1</v>
      </c>
      <c r="W1937">
        <v>0</v>
      </c>
      <c r="X1937">
        <v>-1282603236</v>
      </c>
      <c r="Y1937">
        <v>0.2</v>
      </c>
      <c r="AA1937">
        <v>5631.96</v>
      </c>
      <c r="AB1937">
        <v>0</v>
      </c>
      <c r="AC1937">
        <v>0</v>
      </c>
      <c r="AD1937">
        <v>0</v>
      </c>
      <c r="AE1937">
        <v>5631.96</v>
      </c>
      <c r="AF1937">
        <v>0</v>
      </c>
      <c r="AG1937">
        <v>0</v>
      </c>
      <c r="AH1937">
        <v>0</v>
      </c>
      <c r="AI1937">
        <v>1</v>
      </c>
      <c r="AJ1937">
        <v>1</v>
      </c>
      <c r="AK1937">
        <v>1</v>
      </c>
      <c r="AL1937">
        <v>1</v>
      </c>
      <c r="AN1937">
        <v>0</v>
      </c>
      <c r="AO1937">
        <v>1</v>
      </c>
      <c r="AP1937">
        <v>0</v>
      </c>
      <c r="AQ1937">
        <v>0</v>
      </c>
      <c r="AR1937">
        <v>0</v>
      </c>
      <c r="AS1937" t="s">
        <v>3</v>
      </c>
      <c r="AT1937">
        <v>0.2</v>
      </c>
      <c r="AU1937" t="s">
        <v>3</v>
      </c>
      <c r="AV1937">
        <v>0</v>
      </c>
      <c r="AW1937">
        <v>2</v>
      </c>
      <c r="AX1937">
        <v>33038928</v>
      </c>
      <c r="AY1937">
        <v>1</v>
      </c>
      <c r="AZ1937">
        <v>0</v>
      </c>
      <c r="BA1937">
        <v>1840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CX1937">
        <f>Y1937*Source!I734</f>
        <v>2.9000000000000002E-3</v>
      </c>
      <c r="CY1937">
        <f t="shared" si="288"/>
        <v>5631.96</v>
      </c>
      <c r="CZ1937">
        <f t="shared" si="289"/>
        <v>5631.96</v>
      </c>
      <c r="DA1937">
        <f t="shared" si="290"/>
        <v>1</v>
      </c>
      <c r="DB1937">
        <v>0</v>
      </c>
    </row>
    <row r="1938" spans="1:106" x14ac:dyDescent="0.2">
      <c r="A1938">
        <f>ROW(Source!A734)</f>
        <v>734</v>
      </c>
      <c r="B1938">
        <v>33034105</v>
      </c>
      <c r="C1938">
        <v>33038901</v>
      </c>
      <c r="D1938">
        <v>32517784</v>
      </c>
      <c r="E1938">
        <v>1</v>
      </c>
      <c r="F1938">
        <v>1</v>
      </c>
      <c r="G1938">
        <v>19</v>
      </c>
      <c r="H1938">
        <v>3</v>
      </c>
      <c r="I1938" t="s">
        <v>840</v>
      </c>
      <c r="J1938" t="s">
        <v>841</v>
      </c>
      <c r="K1938" t="s">
        <v>842</v>
      </c>
      <c r="L1938">
        <v>1339</v>
      </c>
      <c r="N1938">
        <v>1007</v>
      </c>
      <c r="O1938" t="s">
        <v>830</v>
      </c>
      <c r="P1938" t="s">
        <v>830</v>
      </c>
      <c r="Q1938">
        <v>1</v>
      </c>
      <c r="W1938">
        <v>0</v>
      </c>
      <c r="X1938">
        <v>966492149</v>
      </c>
      <c r="Y1938">
        <v>0.69</v>
      </c>
      <c r="AA1938">
        <v>5631.96</v>
      </c>
      <c r="AB1938">
        <v>0</v>
      </c>
      <c r="AC1938">
        <v>0</v>
      </c>
      <c r="AD1938">
        <v>0</v>
      </c>
      <c r="AE1938">
        <v>5631.96</v>
      </c>
      <c r="AF1938">
        <v>0</v>
      </c>
      <c r="AG1938">
        <v>0</v>
      </c>
      <c r="AH1938">
        <v>0</v>
      </c>
      <c r="AI1938">
        <v>1</v>
      </c>
      <c r="AJ1938">
        <v>1</v>
      </c>
      <c r="AK1938">
        <v>1</v>
      </c>
      <c r="AL1938">
        <v>1</v>
      </c>
      <c r="AN1938">
        <v>0</v>
      </c>
      <c r="AO1938">
        <v>1</v>
      </c>
      <c r="AP1938">
        <v>0</v>
      </c>
      <c r="AQ1938">
        <v>0</v>
      </c>
      <c r="AR1938">
        <v>0</v>
      </c>
      <c r="AS1938" t="s">
        <v>3</v>
      </c>
      <c r="AT1938">
        <v>0.69</v>
      </c>
      <c r="AU1938" t="s">
        <v>3</v>
      </c>
      <c r="AV1938">
        <v>0</v>
      </c>
      <c r="AW1938">
        <v>2</v>
      </c>
      <c r="AX1938">
        <v>33038929</v>
      </c>
      <c r="AY1938">
        <v>1</v>
      </c>
      <c r="AZ1938">
        <v>0</v>
      </c>
      <c r="BA1938">
        <v>1841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CX1938">
        <f>Y1938*Source!I734</f>
        <v>1.0005E-2</v>
      </c>
      <c r="CY1938">
        <f t="shared" si="288"/>
        <v>5631.96</v>
      </c>
      <c r="CZ1938">
        <f t="shared" si="289"/>
        <v>5631.96</v>
      </c>
      <c r="DA1938">
        <f t="shared" si="290"/>
        <v>1</v>
      </c>
      <c r="DB1938">
        <v>0</v>
      </c>
    </row>
    <row r="1939" spans="1:106" x14ac:dyDescent="0.2">
      <c r="A1939">
        <f>ROW(Source!A734)</f>
        <v>734</v>
      </c>
      <c r="B1939">
        <v>33034105</v>
      </c>
      <c r="C1939">
        <v>33038901</v>
      </c>
      <c r="D1939">
        <v>32519911</v>
      </c>
      <c r="E1939">
        <v>1</v>
      </c>
      <c r="F1939">
        <v>1</v>
      </c>
      <c r="G1939">
        <v>19</v>
      </c>
      <c r="H1939">
        <v>3</v>
      </c>
      <c r="I1939" t="s">
        <v>843</v>
      </c>
      <c r="J1939" t="s">
        <v>844</v>
      </c>
      <c r="K1939" t="s">
        <v>845</v>
      </c>
      <c r="L1939">
        <v>1339</v>
      </c>
      <c r="N1939">
        <v>1007</v>
      </c>
      <c r="O1939" t="s">
        <v>830</v>
      </c>
      <c r="P1939" t="s">
        <v>830</v>
      </c>
      <c r="Q1939">
        <v>1</v>
      </c>
      <c r="W1939">
        <v>0</v>
      </c>
      <c r="X1939">
        <v>-1613524913</v>
      </c>
      <c r="Y1939">
        <v>102</v>
      </c>
      <c r="AA1939">
        <v>3195.93</v>
      </c>
      <c r="AB1939">
        <v>0</v>
      </c>
      <c r="AC1939">
        <v>0</v>
      </c>
      <c r="AD1939">
        <v>0</v>
      </c>
      <c r="AE1939">
        <v>3195.93</v>
      </c>
      <c r="AF1939">
        <v>0</v>
      </c>
      <c r="AG1939">
        <v>0</v>
      </c>
      <c r="AH1939">
        <v>0</v>
      </c>
      <c r="AI1939">
        <v>1</v>
      </c>
      <c r="AJ1939">
        <v>1</v>
      </c>
      <c r="AK1939">
        <v>1</v>
      </c>
      <c r="AL1939">
        <v>1</v>
      </c>
      <c r="AN1939">
        <v>0</v>
      </c>
      <c r="AO1939">
        <v>1</v>
      </c>
      <c r="AP1939">
        <v>0</v>
      </c>
      <c r="AQ1939">
        <v>0</v>
      </c>
      <c r="AR1939">
        <v>0</v>
      </c>
      <c r="AS1939" t="s">
        <v>3</v>
      </c>
      <c r="AT1939">
        <v>102</v>
      </c>
      <c r="AU1939" t="s">
        <v>3</v>
      </c>
      <c r="AV1939">
        <v>0</v>
      </c>
      <c r="AW1939">
        <v>2</v>
      </c>
      <c r="AX1939">
        <v>33038930</v>
      </c>
      <c r="AY1939">
        <v>1</v>
      </c>
      <c r="AZ1939">
        <v>0</v>
      </c>
      <c r="BA1939">
        <v>1842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CX1939">
        <f>Y1939*Source!I734</f>
        <v>1.4790000000000001</v>
      </c>
      <c r="CY1939">
        <f t="shared" si="288"/>
        <v>3195.93</v>
      </c>
      <c r="CZ1939">
        <f t="shared" si="289"/>
        <v>3195.93</v>
      </c>
      <c r="DA1939">
        <f t="shared" si="290"/>
        <v>1</v>
      </c>
      <c r="DB1939">
        <v>0</v>
      </c>
    </row>
    <row r="1940" spans="1:106" x14ac:dyDescent="0.2">
      <c r="A1940">
        <f>ROW(Source!A734)</f>
        <v>734</v>
      </c>
      <c r="B1940">
        <v>33034105</v>
      </c>
      <c r="C1940">
        <v>33038901</v>
      </c>
      <c r="D1940">
        <v>32521663</v>
      </c>
      <c r="E1940">
        <v>1</v>
      </c>
      <c r="F1940">
        <v>1</v>
      </c>
      <c r="G1940">
        <v>19</v>
      </c>
      <c r="H1940">
        <v>3</v>
      </c>
      <c r="I1940" t="s">
        <v>846</v>
      </c>
      <c r="J1940" t="s">
        <v>847</v>
      </c>
      <c r="K1940" t="s">
        <v>848</v>
      </c>
      <c r="L1940">
        <v>1327</v>
      </c>
      <c r="N1940">
        <v>1005</v>
      </c>
      <c r="O1940" t="s">
        <v>823</v>
      </c>
      <c r="P1940" t="s">
        <v>823</v>
      </c>
      <c r="Q1940">
        <v>1</v>
      </c>
      <c r="W1940">
        <v>0</v>
      </c>
      <c r="X1940">
        <v>603730207</v>
      </c>
      <c r="Y1940">
        <v>49.5</v>
      </c>
      <c r="AA1940">
        <v>207.09</v>
      </c>
      <c r="AB1940">
        <v>0</v>
      </c>
      <c r="AC1940">
        <v>0</v>
      </c>
      <c r="AD1940">
        <v>0</v>
      </c>
      <c r="AE1940">
        <v>207.09</v>
      </c>
      <c r="AF1940">
        <v>0</v>
      </c>
      <c r="AG1940">
        <v>0</v>
      </c>
      <c r="AH1940">
        <v>0</v>
      </c>
      <c r="AI1940">
        <v>1</v>
      </c>
      <c r="AJ1940">
        <v>1</v>
      </c>
      <c r="AK1940">
        <v>1</v>
      </c>
      <c r="AL1940">
        <v>1</v>
      </c>
      <c r="AN1940">
        <v>0</v>
      </c>
      <c r="AO1940">
        <v>1</v>
      </c>
      <c r="AP1940">
        <v>0</v>
      </c>
      <c r="AQ1940">
        <v>0</v>
      </c>
      <c r="AR1940">
        <v>0</v>
      </c>
      <c r="AS1940" t="s">
        <v>3</v>
      </c>
      <c r="AT1940">
        <v>49.5</v>
      </c>
      <c r="AU1940" t="s">
        <v>3</v>
      </c>
      <c r="AV1940">
        <v>0</v>
      </c>
      <c r="AW1940">
        <v>2</v>
      </c>
      <c r="AX1940">
        <v>33038931</v>
      </c>
      <c r="AY1940">
        <v>1</v>
      </c>
      <c r="AZ1940">
        <v>0</v>
      </c>
      <c r="BA1940">
        <v>1843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CX1940">
        <f>Y1940*Source!I734</f>
        <v>0.71775</v>
      </c>
      <c r="CY1940">
        <f t="shared" si="288"/>
        <v>207.09</v>
      </c>
      <c r="CZ1940">
        <f t="shared" si="289"/>
        <v>207.09</v>
      </c>
      <c r="DA1940">
        <f t="shared" si="290"/>
        <v>1</v>
      </c>
      <c r="DB1940">
        <v>0</v>
      </c>
    </row>
    <row r="1941" spans="1:106" x14ac:dyDescent="0.2">
      <c r="A1941">
        <f>ROW(Source!A737)</f>
        <v>737</v>
      </c>
      <c r="B1941">
        <v>33034105</v>
      </c>
      <c r="C1941">
        <v>33038934</v>
      </c>
      <c r="D1941">
        <v>32505425</v>
      </c>
      <c r="E1941">
        <v>19</v>
      </c>
      <c r="F1941">
        <v>1</v>
      </c>
      <c r="G1941">
        <v>19</v>
      </c>
      <c r="H1941">
        <v>1</v>
      </c>
      <c r="I1941" t="s">
        <v>795</v>
      </c>
      <c r="J1941" t="s">
        <v>3</v>
      </c>
      <c r="K1941" t="s">
        <v>796</v>
      </c>
      <c r="L1941">
        <v>1191</v>
      </c>
      <c r="N1941">
        <v>1013</v>
      </c>
      <c r="O1941" t="s">
        <v>797</v>
      </c>
      <c r="P1941" t="s">
        <v>797</v>
      </c>
      <c r="Q1941">
        <v>1</v>
      </c>
      <c r="W1941">
        <v>0</v>
      </c>
      <c r="X1941">
        <v>476480486</v>
      </c>
      <c r="Y1941">
        <v>36.11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1</v>
      </c>
      <c r="AJ1941">
        <v>1</v>
      </c>
      <c r="AK1941">
        <v>1</v>
      </c>
      <c r="AL1941">
        <v>1</v>
      </c>
      <c r="AN1941">
        <v>0</v>
      </c>
      <c r="AO1941">
        <v>1</v>
      </c>
      <c r="AP1941">
        <v>0</v>
      </c>
      <c r="AQ1941">
        <v>0</v>
      </c>
      <c r="AR1941">
        <v>0</v>
      </c>
      <c r="AS1941" t="s">
        <v>3</v>
      </c>
      <c r="AT1941">
        <v>36.11</v>
      </c>
      <c r="AU1941" t="s">
        <v>3</v>
      </c>
      <c r="AV1941">
        <v>1</v>
      </c>
      <c r="AW1941">
        <v>2</v>
      </c>
      <c r="AX1941">
        <v>33038940</v>
      </c>
      <c r="AY1941">
        <v>1</v>
      </c>
      <c r="AZ1941">
        <v>0</v>
      </c>
      <c r="BA1941">
        <v>1844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CX1941">
        <f>Y1941*Source!I737</f>
        <v>2.4518689999999999</v>
      </c>
      <c r="CY1941">
        <f>AD1941</f>
        <v>0</v>
      </c>
      <c r="CZ1941">
        <f>AH1941</f>
        <v>0</v>
      </c>
      <c r="DA1941">
        <f>AL1941</f>
        <v>1</v>
      </c>
      <c r="DB1941">
        <v>0</v>
      </c>
    </row>
    <row r="1942" spans="1:106" x14ac:dyDescent="0.2">
      <c r="A1942">
        <f>ROW(Source!A737)</f>
        <v>737</v>
      </c>
      <c r="B1942">
        <v>33034105</v>
      </c>
      <c r="C1942">
        <v>33038934</v>
      </c>
      <c r="D1942">
        <v>32516754</v>
      </c>
      <c r="E1942">
        <v>1</v>
      </c>
      <c r="F1942">
        <v>1</v>
      </c>
      <c r="G1942">
        <v>19</v>
      </c>
      <c r="H1942">
        <v>2</v>
      </c>
      <c r="I1942" t="s">
        <v>798</v>
      </c>
      <c r="J1942" t="s">
        <v>799</v>
      </c>
      <c r="K1942" t="s">
        <v>800</v>
      </c>
      <c r="L1942">
        <v>1368</v>
      </c>
      <c r="N1942">
        <v>1011</v>
      </c>
      <c r="O1942" t="s">
        <v>801</v>
      </c>
      <c r="P1942" t="s">
        <v>801</v>
      </c>
      <c r="Q1942">
        <v>1</v>
      </c>
      <c r="W1942">
        <v>0</v>
      </c>
      <c r="X1942">
        <v>-1683917449</v>
      </c>
      <c r="Y1942">
        <v>21.91</v>
      </c>
      <c r="AA1942">
        <v>0</v>
      </c>
      <c r="AB1942">
        <v>70.98</v>
      </c>
      <c r="AC1942">
        <v>6.52</v>
      </c>
      <c r="AD1942">
        <v>0</v>
      </c>
      <c r="AE1942">
        <v>0</v>
      </c>
      <c r="AF1942">
        <v>70.98</v>
      </c>
      <c r="AG1942">
        <v>6.52</v>
      </c>
      <c r="AH1942">
        <v>0</v>
      </c>
      <c r="AI1942">
        <v>1</v>
      </c>
      <c r="AJ1942">
        <v>1</v>
      </c>
      <c r="AK1942">
        <v>1</v>
      </c>
      <c r="AL1942">
        <v>1</v>
      </c>
      <c r="AN1942">
        <v>0</v>
      </c>
      <c r="AO1942">
        <v>1</v>
      </c>
      <c r="AP1942">
        <v>0</v>
      </c>
      <c r="AQ1942">
        <v>0</v>
      </c>
      <c r="AR1942">
        <v>0</v>
      </c>
      <c r="AS1942" t="s">
        <v>3</v>
      </c>
      <c r="AT1942">
        <v>21.91</v>
      </c>
      <c r="AU1942" t="s">
        <v>3</v>
      </c>
      <c r="AV1942">
        <v>0</v>
      </c>
      <c r="AW1942">
        <v>2</v>
      </c>
      <c r="AX1942">
        <v>33038941</v>
      </c>
      <c r="AY1942">
        <v>1</v>
      </c>
      <c r="AZ1942">
        <v>0</v>
      </c>
      <c r="BA1942">
        <v>1845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CX1942">
        <f>Y1942*Source!I737</f>
        <v>1.487689</v>
      </c>
      <c r="CY1942">
        <f>AB1942</f>
        <v>70.98</v>
      </c>
      <c r="CZ1942">
        <f>AF1942</f>
        <v>70.98</v>
      </c>
      <c r="DA1942">
        <f>AJ1942</f>
        <v>1</v>
      </c>
      <c r="DB1942">
        <v>0</v>
      </c>
    </row>
    <row r="1943" spans="1:106" x14ac:dyDescent="0.2">
      <c r="A1943">
        <f>ROW(Source!A737)</f>
        <v>737</v>
      </c>
      <c r="B1943">
        <v>33034105</v>
      </c>
      <c r="C1943">
        <v>33038934</v>
      </c>
      <c r="D1943">
        <v>32518977</v>
      </c>
      <c r="E1943">
        <v>1</v>
      </c>
      <c r="F1943">
        <v>1</v>
      </c>
      <c r="G1943">
        <v>19</v>
      </c>
      <c r="H1943">
        <v>3</v>
      </c>
      <c r="I1943" t="s">
        <v>802</v>
      </c>
      <c r="J1943" t="s">
        <v>803</v>
      </c>
      <c r="K1943" t="s">
        <v>804</v>
      </c>
      <c r="L1943">
        <v>1348</v>
      </c>
      <c r="N1943">
        <v>1009</v>
      </c>
      <c r="O1943" t="s">
        <v>19</v>
      </c>
      <c r="P1943" t="s">
        <v>19</v>
      </c>
      <c r="Q1943">
        <v>1000</v>
      </c>
      <c r="W1943">
        <v>0</v>
      </c>
      <c r="X1943">
        <v>-1592467254</v>
      </c>
      <c r="Y1943">
        <v>0.03</v>
      </c>
      <c r="AA1943">
        <v>117442.26</v>
      </c>
      <c r="AB1943">
        <v>0</v>
      </c>
      <c r="AC1943">
        <v>0</v>
      </c>
      <c r="AD1943">
        <v>0</v>
      </c>
      <c r="AE1943">
        <v>117442.26</v>
      </c>
      <c r="AF1943">
        <v>0</v>
      </c>
      <c r="AG1943">
        <v>0</v>
      </c>
      <c r="AH1943">
        <v>0</v>
      </c>
      <c r="AI1943">
        <v>1</v>
      </c>
      <c r="AJ1943">
        <v>1</v>
      </c>
      <c r="AK1943">
        <v>1</v>
      </c>
      <c r="AL1943">
        <v>1</v>
      </c>
      <c r="AN1943">
        <v>0</v>
      </c>
      <c r="AO1943">
        <v>1</v>
      </c>
      <c r="AP1943">
        <v>0</v>
      </c>
      <c r="AQ1943">
        <v>0</v>
      </c>
      <c r="AR1943">
        <v>0</v>
      </c>
      <c r="AS1943" t="s">
        <v>3</v>
      </c>
      <c r="AT1943">
        <v>0.03</v>
      </c>
      <c r="AU1943" t="s">
        <v>3</v>
      </c>
      <c r="AV1943">
        <v>0</v>
      </c>
      <c r="AW1943">
        <v>2</v>
      </c>
      <c r="AX1943">
        <v>33038942</v>
      </c>
      <c r="AY1943">
        <v>1</v>
      </c>
      <c r="AZ1943">
        <v>0</v>
      </c>
      <c r="BA1943">
        <v>1846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CX1943">
        <f>Y1943*Source!I737</f>
        <v>2.0370000000000002E-3</v>
      </c>
      <c r="CY1943">
        <f>AA1943</f>
        <v>117442.26</v>
      </c>
      <c r="CZ1943">
        <f>AE1943</f>
        <v>117442.26</v>
      </c>
      <c r="DA1943">
        <f>AI1943</f>
        <v>1</v>
      </c>
      <c r="DB1943">
        <v>0</v>
      </c>
    </row>
    <row r="1944" spans="1:106" x14ac:dyDescent="0.2">
      <c r="A1944">
        <f>ROW(Source!A737)</f>
        <v>737</v>
      </c>
      <c r="B1944">
        <v>33034105</v>
      </c>
      <c r="C1944">
        <v>33038934</v>
      </c>
      <c r="D1944">
        <v>32520163</v>
      </c>
      <c r="E1944">
        <v>1</v>
      </c>
      <c r="F1944">
        <v>1</v>
      </c>
      <c r="G1944">
        <v>19</v>
      </c>
      <c r="H1944">
        <v>3</v>
      </c>
      <c r="I1944" t="s">
        <v>25</v>
      </c>
      <c r="J1944" t="s">
        <v>27</v>
      </c>
      <c r="K1944" t="s">
        <v>26</v>
      </c>
      <c r="L1944">
        <v>1348</v>
      </c>
      <c r="N1944">
        <v>1009</v>
      </c>
      <c r="O1944" t="s">
        <v>19</v>
      </c>
      <c r="P1944" t="s">
        <v>19</v>
      </c>
      <c r="Q1944">
        <v>1000</v>
      </c>
      <c r="W1944">
        <v>0</v>
      </c>
      <c r="X1944">
        <v>-1467733540</v>
      </c>
      <c r="Y1944">
        <v>1</v>
      </c>
      <c r="AA1944">
        <v>53410.15</v>
      </c>
      <c r="AB1944">
        <v>0</v>
      </c>
      <c r="AC1944">
        <v>0</v>
      </c>
      <c r="AD1944">
        <v>0</v>
      </c>
      <c r="AE1944">
        <v>53410.15</v>
      </c>
      <c r="AF1944">
        <v>0</v>
      </c>
      <c r="AG1944">
        <v>0</v>
      </c>
      <c r="AH1944">
        <v>0</v>
      </c>
      <c r="AI1944">
        <v>1</v>
      </c>
      <c r="AJ1944">
        <v>1</v>
      </c>
      <c r="AK1944">
        <v>1</v>
      </c>
      <c r="AL1944">
        <v>1</v>
      </c>
      <c r="AN1944">
        <v>0</v>
      </c>
      <c r="AO1944">
        <v>1</v>
      </c>
      <c r="AP1944">
        <v>0</v>
      </c>
      <c r="AQ1944">
        <v>0</v>
      </c>
      <c r="AR1944">
        <v>0</v>
      </c>
      <c r="AS1944" t="s">
        <v>3</v>
      </c>
      <c r="AT1944">
        <v>1</v>
      </c>
      <c r="AU1944" t="s">
        <v>3</v>
      </c>
      <c r="AV1944">
        <v>0</v>
      </c>
      <c r="AW1944">
        <v>2</v>
      </c>
      <c r="AX1944">
        <v>33038943</v>
      </c>
      <c r="AY1944">
        <v>1</v>
      </c>
      <c r="AZ1944">
        <v>0</v>
      </c>
      <c r="BA1944">
        <v>1847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CX1944">
        <f>Y1944*Source!I737</f>
        <v>6.7900000000000002E-2</v>
      </c>
      <c r="CY1944">
        <f>AA1944</f>
        <v>53410.15</v>
      </c>
      <c r="CZ1944">
        <f>AE1944</f>
        <v>53410.15</v>
      </c>
      <c r="DA1944">
        <f>AI1944</f>
        <v>1</v>
      </c>
      <c r="DB1944">
        <v>0</v>
      </c>
    </row>
    <row r="1945" spans="1:106" x14ac:dyDescent="0.2">
      <c r="A1945">
        <f>ROW(Source!A737)</f>
        <v>737</v>
      </c>
      <c r="B1945">
        <v>33034105</v>
      </c>
      <c r="C1945">
        <v>33038934</v>
      </c>
      <c r="D1945">
        <v>32520163</v>
      </c>
      <c r="E1945">
        <v>1</v>
      </c>
      <c r="F1945">
        <v>1</v>
      </c>
      <c r="G1945">
        <v>19</v>
      </c>
      <c r="H1945">
        <v>3</v>
      </c>
      <c r="I1945" t="s">
        <v>25</v>
      </c>
      <c r="J1945" t="s">
        <v>27</v>
      </c>
      <c r="K1945" t="s">
        <v>26</v>
      </c>
      <c r="L1945">
        <v>1348</v>
      </c>
      <c r="N1945">
        <v>1009</v>
      </c>
      <c r="O1945" t="s">
        <v>19</v>
      </c>
      <c r="P1945" t="s">
        <v>19</v>
      </c>
      <c r="Q1945">
        <v>1000</v>
      </c>
      <c r="W1945">
        <v>0</v>
      </c>
      <c r="X1945">
        <v>-1467733540</v>
      </c>
      <c r="Y1945">
        <v>-1</v>
      </c>
      <c r="AA1945">
        <v>53410.15</v>
      </c>
      <c r="AB1945">
        <v>0</v>
      </c>
      <c r="AC1945">
        <v>0</v>
      </c>
      <c r="AD1945">
        <v>0</v>
      </c>
      <c r="AE1945">
        <v>53410.15</v>
      </c>
      <c r="AF1945">
        <v>0</v>
      </c>
      <c r="AG1945">
        <v>0</v>
      </c>
      <c r="AH1945">
        <v>0</v>
      </c>
      <c r="AI1945">
        <v>1</v>
      </c>
      <c r="AJ1945">
        <v>1</v>
      </c>
      <c r="AK1945">
        <v>1</v>
      </c>
      <c r="AL1945">
        <v>1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 t="s">
        <v>3</v>
      </c>
      <c r="AT1945">
        <v>-1</v>
      </c>
      <c r="AU1945" t="s">
        <v>3</v>
      </c>
      <c r="AV1945">
        <v>0</v>
      </c>
      <c r="AW1945">
        <v>1</v>
      </c>
      <c r="AX1945">
        <v>-1</v>
      </c>
      <c r="AY1945">
        <v>0</v>
      </c>
      <c r="AZ1945">
        <v>0</v>
      </c>
      <c r="BA1945" t="s">
        <v>3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CX1945">
        <f>Y1945*Source!I737</f>
        <v>-6.7900000000000002E-2</v>
      </c>
      <c r="CY1945">
        <f>AA1945</f>
        <v>53410.15</v>
      </c>
      <c r="CZ1945">
        <f>AE1945</f>
        <v>53410.15</v>
      </c>
      <c r="DA1945">
        <f>AI1945</f>
        <v>1</v>
      </c>
      <c r="DB1945">
        <v>0</v>
      </c>
    </row>
    <row r="1946" spans="1:106" x14ac:dyDescent="0.2">
      <c r="A1946">
        <f>ROW(Source!A739)</f>
        <v>739</v>
      </c>
      <c r="B1946">
        <v>33034105</v>
      </c>
      <c r="C1946">
        <v>33038945</v>
      </c>
      <c r="D1946">
        <v>32505425</v>
      </c>
      <c r="E1946">
        <v>19</v>
      </c>
      <c r="F1946">
        <v>1</v>
      </c>
      <c r="G1946">
        <v>19</v>
      </c>
      <c r="H1946">
        <v>1</v>
      </c>
      <c r="I1946" t="s">
        <v>795</v>
      </c>
      <c r="J1946" t="s">
        <v>3</v>
      </c>
      <c r="K1946" t="s">
        <v>796</v>
      </c>
      <c r="L1946">
        <v>1191</v>
      </c>
      <c r="N1946">
        <v>1013</v>
      </c>
      <c r="O1946" t="s">
        <v>797</v>
      </c>
      <c r="P1946" t="s">
        <v>797</v>
      </c>
      <c r="Q1946">
        <v>1</v>
      </c>
      <c r="W1946">
        <v>0</v>
      </c>
      <c r="X1946">
        <v>476480486</v>
      </c>
      <c r="Y1946">
        <v>453.1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1</v>
      </c>
      <c r="AJ1946">
        <v>1</v>
      </c>
      <c r="AK1946">
        <v>1</v>
      </c>
      <c r="AL1946">
        <v>1</v>
      </c>
      <c r="AN1946">
        <v>0</v>
      </c>
      <c r="AO1946">
        <v>1</v>
      </c>
      <c r="AP1946">
        <v>0</v>
      </c>
      <c r="AQ1946">
        <v>0</v>
      </c>
      <c r="AR1946">
        <v>0</v>
      </c>
      <c r="AS1946" t="s">
        <v>3</v>
      </c>
      <c r="AT1946">
        <v>453.1</v>
      </c>
      <c r="AU1946" t="s">
        <v>3</v>
      </c>
      <c r="AV1946">
        <v>1</v>
      </c>
      <c r="AW1946">
        <v>2</v>
      </c>
      <c r="AX1946">
        <v>33038961</v>
      </c>
      <c r="AY1946">
        <v>1</v>
      </c>
      <c r="AZ1946">
        <v>0</v>
      </c>
      <c r="BA1946">
        <v>1848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CX1946">
        <f>Y1946*Source!I739</f>
        <v>4.1866440000000003</v>
      </c>
      <c r="CY1946">
        <f>AD1946</f>
        <v>0</v>
      </c>
      <c r="CZ1946">
        <f>AH1946</f>
        <v>0</v>
      </c>
      <c r="DA1946">
        <f>AL1946</f>
        <v>1</v>
      </c>
      <c r="DB1946">
        <v>0</v>
      </c>
    </row>
    <row r="1947" spans="1:106" x14ac:dyDescent="0.2">
      <c r="A1947">
        <f>ROW(Source!A739)</f>
        <v>739</v>
      </c>
      <c r="B1947">
        <v>33034105</v>
      </c>
      <c r="C1947">
        <v>33038945</v>
      </c>
      <c r="D1947">
        <v>32517073</v>
      </c>
      <c r="E1947">
        <v>1</v>
      </c>
      <c r="F1947">
        <v>1</v>
      </c>
      <c r="G1947">
        <v>19</v>
      </c>
      <c r="H1947">
        <v>2</v>
      </c>
      <c r="I1947" t="s">
        <v>805</v>
      </c>
      <c r="J1947" t="s">
        <v>806</v>
      </c>
      <c r="K1947" t="s">
        <v>807</v>
      </c>
      <c r="L1947">
        <v>1368</v>
      </c>
      <c r="N1947">
        <v>1011</v>
      </c>
      <c r="O1947" t="s">
        <v>801</v>
      </c>
      <c r="P1947" t="s">
        <v>801</v>
      </c>
      <c r="Q1947">
        <v>1</v>
      </c>
      <c r="W1947">
        <v>0</v>
      </c>
      <c r="X1947">
        <v>-865246060</v>
      </c>
      <c r="Y1947">
        <v>1.38</v>
      </c>
      <c r="AA1947">
        <v>0</v>
      </c>
      <c r="AB1947">
        <v>3.37</v>
      </c>
      <c r="AC1947">
        <v>0.85</v>
      </c>
      <c r="AD1947">
        <v>0</v>
      </c>
      <c r="AE1947">
        <v>0</v>
      </c>
      <c r="AF1947">
        <v>3.37</v>
      </c>
      <c r="AG1947">
        <v>0.85</v>
      </c>
      <c r="AH1947">
        <v>0</v>
      </c>
      <c r="AI1947">
        <v>1</v>
      </c>
      <c r="AJ1947">
        <v>1</v>
      </c>
      <c r="AK1947">
        <v>1</v>
      </c>
      <c r="AL1947">
        <v>1</v>
      </c>
      <c r="AN1947">
        <v>0</v>
      </c>
      <c r="AO1947">
        <v>1</v>
      </c>
      <c r="AP1947">
        <v>0</v>
      </c>
      <c r="AQ1947">
        <v>0</v>
      </c>
      <c r="AR1947">
        <v>0</v>
      </c>
      <c r="AS1947" t="s">
        <v>3</v>
      </c>
      <c r="AT1947">
        <v>1.38</v>
      </c>
      <c r="AU1947" t="s">
        <v>3</v>
      </c>
      <c r="AV1947">
        <v>0</v>
      </c>
      <c r="AW1947">
        <v>2</v>
      </c>
      <c r="AX1947">
        <v>33038962</v>
      </c>
      <c r="AY1947">
        <v>1</v>
      </c>
      <c r="AZ1947">
        <v>0</v>
      </c>
      <c r="BA1947">
        <v>1849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CX1947">
        <f>Y1947*Source!I739</f>
        <v>1.2751199999999999E-2</v>
      </c>
      <c r="CY1947">
        <f>AB1947</f>
        <v>3.37</v>
      </c>
      <c r="CZ1947">
        <f>AF1947</f>
        <v>3.37</v>
      </c>
      <c r="DA1947">
        <f>AJ1947</f>
        <v>1</v>
      </c>
      <c r="DB1947">
        <v>0</v>
      </c>
    </row>
    <row r="1948" spans="1:106" x14ac:dyDescent="0.2">
      <c r="A1948">
        <f>ROW(Source!A739)</f>
        <v>739</v>
      </c>
      <c r="B1948">
        <v>33034105</v>
      </c>
      <c r="C1948">
        <v>33038945</v>
      </c>
      <c r="D1948">
        <v>32516433</v>
      </c>
      <c r="E1948">
        <v>1</v>
      </c>
      <c r="F1948">
        <v>1</v>
      </c>
      <c r="G1948">
        <v>19</v>
      </c>
      <c r="H1948">
        <v>2</v>
      </c>
      <c r="I1948" t="s">
        <v>808</v>
      </c>
      <c r="J1948" t="s">
        <v>809</v>
      </c>
      <c r="K1948" t="s">
        <v>810</v>
      </c>
      <c r="L1948">
        <v>1368</v>
      </c>
      <c r="N1948">
        <v>1011</v>
      </c>
      <c r="O1948" t="s">
        <v>801</v>
      </c>
      <c r="P1948" t="s">
        <v>801</v>
      </c>
      <c r="Q1948">
        <v>1</v>
      </c>
      <c r="W1948">
        <v>0</v>
      </c>
      <c r="X1948">
        <v>1483315828</v>
      </c>
      <c r="Y1948">
        <v>0.31</v>
      </c>
      <c r="AA1948">
        <v>0</v>
      </c>
      <c r="AB1948">
        <v>566.44000000000005</v>
      </c>
      <c r="AC1948">
        <v>281.27999999999997</v>
      </c>
      <c r="AD1948">
        <v>0</v>
      </c>
      <c r="AE1948">
        <v>0</v>
      </c>
      <c r="AF1948">
        <v>566.44000000000005</v>
      </c>
      <c r="AG1948">
        <v>281.27999999999997</v>
      </c>
      <c r="AH1948">
        <v>0</v>
      </c>
      <c r="AI1948">
        <v>1</v>
      </c>
      <c r="AJ1948">
        <v>1</v>
      </c>
      <c r="AK1948">
        <v>1</v>
      </c>
      <c r="AL1948">
        <v>1</v>
      </c>
      <c r="AN1948">
        <v>0</v>
      </c>
      <c r="AO1948">
        <v>1</v>
      </c>
      <c r="AP1948">
        <v>0</v>
      </c>
      <c r="AQ1948">
        <v>0</v>
      </c>
      <c r="AR1948">
        <v>0</v>
      </c>
      <c r="AS1948" t="s">
        <v>3</v>
      </c>
      <c r="AT1948">
        <v>0.31</v>
      </c>
      <c r="AU1948" t="s">
        <v>3</v>
      </c>
      <c r="AV1948">
        <v>0</v>
      </c>
      <c r="AW1948">
        <v>2</v>
      </c>
      <c r="AX1948">
        <v>33038963</v>
      </c>
      <c r="AY1948">
        <v>1</v>
      </c>
      <c r="AZ1948">
        <v>0</v>
      </c>
      <c r="BA1948">
        <v>1850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CX1948">
        <f>Y1948*Source!I739</f>
        <v>2.8644E-3</v>
      </c>
      <c r="CY1948">
        <f>AB1948</f>
        <v>566.44000000000005</v>
      </c>
      <c r="CZ1948">
        <f>AF1948</f>
        <v>566.44000000000005</v>
      </c>
      <c r="DA1948">
        <f>AJ1948</f>
        <v>1</v>
      </c>
      <c r="DB1948">
        <v>0</v>
      </c>
    </row>
    <row r="1949" spans="1:106" x14ac:dyDescent="0.2">
      <c r="A1949">
        <f>ROW(Source!A739)</f>
        <v>739</v>
      </c>
      <c r="B1949">
        <v>33034105</v>
      </c>
      <c r="C1949">
        <v>33038945</v>
      </c>
      <c r="D1949">
        <v>32516599</v>
      </c>
      <c r="E1949">
        <v>1</v>
      </c>
      <c r="F1949">
        <v>1</v>
      </c>
      <c r="G1949">
        <v>19</v>
      </c>
      <c r="H1949">
        <v>2</v>
      </c>
      <c r="I1949" t="s">
        <v>811</v>
      </c>
      <c r="J1949" t="s">
        <v>812</v>
      </c>
      <c r="K1949" t="s">
        <v>813</v>
      </c>
      <c r="L1949">
        <v>1368</v>
      </c>
      <c r="N1949">
        <v>1011</v>
      </c>
      <c r="O1949" t="s">
        <v>801</v>
      </c>
      <c r="P1949" t="s">
        <v>801</v>
      </c>
      <c r="Q1949">
        <v>1</v>
      </c>
      <c r="W1949">
        <v>0</v>
      </c>
      <c r="X1949">
        <v>47389749</v>
      </c>
      <c r="Y1949">
        <v>26.25</v>
      </c>
      <c r="AA1949">
        <v>0</v>
      </c>
      <c r="AB1949">
        <v>9.7100000000000009</v>
      </c>
      <c r="AC1949">
        <v>2.25</v>
      </c>
      <c r="AD1949">
        <v>0</v>
      </c>
      <c r="AE1949">
        <v>0</v>
      </c>
      <c r="AF1949">
        <v>9.7100000000000009</v>
      </c>
      <c r="AG1949">
        <v>2.25</v>
      </c>
      <c r="AH1949">
        <v>0</v>
      </c>
      <c r="AI1949">
        <v>1</v>
      </c>
      <c r="AJ1949">
        <v>1</v>
      </c>
      <c r="AK1949">
        <v>1</v>
      </c>
      <c r="AL1949">
        <v>1</v>
      </c>
      <c r="AN1949">
        <v>0</v>
      </c>
      <c r="AO1949">
        <v>1</v>
      </c>
      <c r="AP1949">
        <v>0</v>
      </c>
      <c r="AQ1949">
        <v>0</v>
      </c>
      <c r="AR1949">
        <v>0</v>
      </c>
      <c r="AS1949" t="s">
        <v>3</v>
      </c>
      <c r="AT1949">
        <v>26.25</v>
      </c>
      <c r="AU1949" t="s">
        <v>3</v>
      </c>
      <c r="AV1949">
        <v>0</v>
      </c>
      <c r="AW1949">
        <v>2</v>
      </c>
      <c r="AX1949">
        <v>33038964</v>
      </c>
      <c r="AY1949">
        <v>1</v>
      </c>
      <c r="AZ1949">
        <v>0</v>
      </c>
      <c r="BA1949">
        <v>1851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CX1949">
        <f>Y1949*Source!I739</f>
        <v>0.24254999999999999</v>
      </c>
      <c r="CY1949">
        <f>AB1949</f>
        <v>9.7100000000000009</v>
      </c>
      <c r="CZ1949">
        <f>AF1949</f>
        <v>9.7100000000000009</v>
      </c>
      <c r="DA1949">
        <f>AJ1949</f>
        <v>1</v>
      </c>
      <c r="DB1949">
        <v>0</v>
      </c>
    </row>
    <row r="1950" spans="1:106" x14ac:dyDescent="0.2">
      <c r="A1950">
        <f>ROW(Source!A739)</f>
        <v>739</v>
      </c>
      <c r="B1950">
        <v>33034105</v>
      </c>
      <c r="C1950">
        <v>33038945</v>
      </c>
      <c r="D1950">
        <v>32517836</v>
      </c>
      <c r="E1950">
        <v>1</v>
      </c>
      <c r="F1950">
        <v>1</v>
      </c>
      <c r="G1950">
        <v>19</v>
      </c>
      <c r="H1950">
        <v>3</v>
      </c>
      <c r="I1950" t="s">
        <v>814</v>
      </c>
      <c r="J1950" t="s">
        <v>815</v>
      </c>
      <c r="K1950" t="s">
        <v>816</v>
      </c>
      <c r="L1950">
        <v>1348</v>
      </c>
      <c r="N1950">
        <v>1009</v>
      </c>
      <c r="O1950" t="s">
        <v>19</v>
      </c>
      <c r="P1950" t="s">
        <v>19</v>
      </c>
      <c r="Q1950">
        <v>1000</v>
      </c>
      <c r="W1950">
        <v>0</v>
      </c>
      <c r="X1950">
        <v>1571432467</v>
      </c>
      <c r="Y1950">
        <v>0.04</v>
      </c>
      <c r="AA1950">
        <v>31493.279999999999</v>
      </c>
      <c r="AB1950">
        <v>0</v>
      </c>
      <c r="AC1950">
        <v>0</v>
      </c>
      <c r="AD1950">
        <v>0</v>
      </c>
      <c r="AE1950">
        <v>31493.279999999999</v>
      </c>
      <c r="AF1950">
        <v>0</v>
      </c>
      <c r="AG1950">
        <v>0</v>
      </c>
      <c r="AH1950">
        <v>0</v>
      </c>
      <c r="AI1950">
        <v>1</v>
      </c>
      <c r="AJ1950">
        <v>1</v>
      </c>
      <c r="AK1950">
        <v>1</v>
      </c>
      <c r="AL1950">
        <v>1</v>
      </c>
      <c r="AN1950">
        <v>0</v>
      </c>
      <c r="AO1950">
        <v>1</v>
      </c>
      <c r="AP1950">
        <v>0</v>
      </c>
      <c r="AQ1950">
        <v>0</v>
      </c>
      <c r="AR1950">
        <v>0</v>
      </c>
      <c r="AS1950" t="s">
        <v>3</v>
      </c>
      <c r="AT1950">
        <v>0.04</v>
      </c>
      <c r="AU1950" t="s">
        <v>3</v>
      </c>
      <c r="AV1950">
        <v>0</v>
      </c>
      <c r="AW1950">
        <v>2</v>
      </c>
      <c r="AX1950">
        <v>33038965</v>
      </c>
      <c r="AY1950">
        <v>1</v>
      </c>
      <c r="AZ1950">
        <v>0</v>
      </c>
      <c r="BA1950">
        <v>1852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CX1950">
        <f>Y1950*Source!I739</f>
        <v>3.6959999999999998E-4</v>
      </c>
      <c r="CY1950">
        <f t="shared" ref="CY1950:CY1960" si="291">AA1950</f>
        <v>31493.279999999999</v>
      </c>
      <c r="CZ1950">
        <f t="shared" ref="CZ1950:CZ1960" si="292">AE1950</f>
        <v>31493.279999999999</v>
      </c>
      <c r="DA1950">
        <f t="shared" ref="DA1950:DA1960" si="293">AI1950</f>
        <v>1</v>
      </c>
      <c r="DB1950">
        <v>0</v>
      </c>
    </row>
    <row r="1951" spans="1:106" x14ac:dyDescent="0.2">
      <c r="A1951">
        <f>ROW(Source!A739)</f>
        <v>739</v>
      </c>
      <c r="B1951">
        <v>33034105</v>
      </c>
      <c r="C1951">
        <v>33038945</v>
      </c>
      <c r="D1951">
        <v>32518156</v>
      </c>
      <c r="E1951">
        <v>1</v>
      </c>
      <c r="F1951">
        <v>1</v>
      </c>
      <c r="G1951">
        <v>19</v>
      </c>
      <c r="H1951">
        <v>3</v>
      </c>
      <c r="I1951" t="s">
        <v>817</v>
      </c>
      <c r="J1951" t="s">
        <v>818</v>
      </c>
      <c r="K1951" t="s">
        <v>819</v>
      </c>
      <c r="L1951">
        <v>1348</v>
      </c>
      <c r="N1951">
        <v>1009</v>
      </c>
      <c r="O1951" t="s">
        <v>19</v>
      </c>
      <c r="P1951" t="s">
        <v>19</v>
      </c>
      <c r="Q1951">
        <v>1000</v>
      </c>
      <c r="W1951">
        <v>0</v>
      </c>
      <c r="X1951">
        <v>1574046373</v>
      </c>
      <c r="Y1951">
        <v>3.6999999999999998E-2</v>
      </c>
      <c r="AA1951">
        <v>45454.3</v>
      </c>
      <c r="AB1951">
        <v>0</v>
      </c>
      <c r="AC1951">
        <v>0</v>
      </c>
      <c r="AD1951">
        <v>0</v>
      </c>
      <c r="AE1951">
        <v>45454.3</v>
      </c>
      <c r="AF1951">
        <v>0</v>
      </c>
      <c r="AG1951">
        <v>0</v>
      </c>
      <c r="AH1951">
        <v>0</v>
      </c>
      <c r="AI1951">
        <v>1</v>
      </c>
      <c r="AJ1951">
        <v>1</v>
      </c>
      <c r="AK1951">
        <v>1</v>
      </c>
      <c r="AL1951">
        <v>1</v>
      </c>
      <c r="AN1951">
        <v>0</v>
      </c>
      <c r="AO1951">
        <v>1</v>
      </c>
      <c r="AP1951">
        <v>0</v>
      </c>
      <c r="AQ1951">
        <v>0</v>
      </c>
      <c r="AR1951">
        <v>0</v>
      </c>
      <c r="AS1951" t="s">
        <v>3</v>
      </c>
      <c r="AT1951">
        <v>3.6999999999999998E-2</v>
      </c>
      <c r="AU1951" t="s">
        <v>3</v>
      </c>
      <c r="AV1951">
        <v>0</v>
      </c>
      <c r="AW1951">
        <v>2</v>
      </c>
      <c r="AX1951">
        <v>33038966</v>
      </c>
      <c r="AY1951">
        <v>1</v>
      </c>
      <c r="AZ1951">
        <v>0</v>
      </c>
      <c r="BA1951">
        <v>1853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CX1951">
        <f>Y1951*Source!I739</f>
        <v>3.4187999999999997E-4</v>
      </c>
      <c r="CY1951">
        <f t="shared" si="291"/>
        <v>45454.3</v>
      </c>
      <c r="CZ1951">
        <f t="shared" si="292"/>
        <v>45454.3</v>
      </c>
      <c r="DA1951">
        <f t="shared" si="293"/>
        <v>1</v>
      </c>
      <c r="DB1951">
        <v>0</v>
      </c>
    </row>
    <row r="1952" spans="1:106" x14ac:dyDescent="0.2">
      <c r="A1952">
        <f>ROW(Source!A739)</f>
        <v>739</v>
      </c>
      <c r="B1952">
        <v>33034105</v>
      </c>
      <c r="C1952">
        <v>33038945</v>
      </c>
      <c r="D1952">
        <v>32518894</v>
      </c>
      <c r="E1952">
        <v>1</v>
      </c>
      <c r="F1952">
        <v>1</v>
      </c>
      <c r="G1952">
        <v>19</v>
      </c>
      <c r="H1952">
        <v>3</v>
      </c>
      <c r="I1952" t="s">
        <v>820</v>
      </c>
      <c r="J1952" t="s">
        <v>821</v>
      </c>
      <c r="K1952" t="s">
        <v>822</v>
      </c>
      <c r="L1952">
        <v>1327</v>
      </c>
      <c r="N1952">
        <v>1005</v>
      </c>
      <c r="O1952" t="s">
        <v>823</v>
      </c>
      <c r="P1952" t="s">
        <v>823</v>
      </c>
      <c r="Q1952">
        <v>1</v>
      </c>
      <c r="W1952">
        <v>0</v>
      </c>
      <c r="X1952">
        <v>-1132375348</v>
      </c>
      <c r="Y1952">
        <v>5.6</v>
      </c>
      <c r="AA1952">
        <v>63.78</v>
      </c>
      <c r="AB1952">
        <v>0</v>
      </c>
      <c r="AC1952">
        <v>0</v>
      </c>
      <c r="AD1952">
        <v>0</v>
      </c>
      <c r="AE1952">
        <v>63.78</v>
      </c>
      <c r="AF1952">
        <v>0</v>
      </c>
      <c r="AG1952">
        <v>0</v>
      </c>
      <c r="AH1952">
        <v>0</v>
      </c>
      <c r="AI1952">
        <v>1</v>
      </c>
      <c r="AJ1952">
        <v>1</v>
      </c>
      <c r="AK1952">
        <v>1</v>
      </c>
      <c r="AL1952">
        <v>1</v>
      </c>
      <c r="AN1952">
        <v>0</v>
      </c>
      <c r="AO1952">
        <v>1</v>
      </c>
      <c r="AP1952">
        <v>0</v>
      </c>
      <c r="AQ1952">
        <v>0</v>
      </c>
      <c r="AR1952">
        <v>0</v>
      </c>
      <c r="AS1952" t="s">
        <v>3</v>
      </c>
      <c r="AT1952">
        <v>5.6</v>
      </c>
      <c r="AU1952" t="s">
        <v>3</v>
      </c>
      <c r="AV1952">
        <v>0</v>
      </c>
      <c r="AW1952">
        <v>2</v>
      </c>
      <c r="AX1952">
        <v>33038968</v>
      </c>
      <c r="AY1952">
        <v>1</v>
      </c>
      <c r="AZ1952">
        <v>0</v>
      </c>
      <c r="BA1952">
        <v>1854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CX1952">
        <f>Y1952*Source!I739</f>
        <v>5.1743999999999998E-2</v>
      </c>
      <c r="CY1952">
        <f t="shared" si="291"/>
        <v>63.78</v>
      </c>
      <c r="CZ1952">
        <f t="shared" si="292"/>
        <v>63.78</v>
      </c>
      <c r="DA1952">
        <f t="shared" si="293"/>
        <v>1</v>
      </c>
      <c r="DB1952">
        <v>0</v>
      </c>
    </row>
    <row r="1953" spans="1:106" x14ac:dyDescent="0.2">
      <c r="A1953">
        <f>ROW(Source!A739)</f>
        <v>739</v>
      </c>
      <c r="B1953">
        <v>33034105</v>
      </c>
      <c r="C1953">
        <v>33038945</v>
      </c>
      <c r="D1953">
        <v>32517311</v>
      </c>
      <c r="E1953">
        <v>1</v>
      </c>
      <c r="F1953">
        <v>1</v>
      </c>
      <c r="G1953">
        <v>19</v>
      </c>
      <c r="H1953">
        <v>3</v>
      </c>
      <c r="I1953" t="s">
        <v>824</v>
      </c>
      <c r="J1953" t="s">
        <v>825</v>
      </c>
      <c r="K1953" t="s">
        <v>826</v>
      </c>
      <c r="L1953">
        <v>1348</v>
      </c>
      <c r="N1953">
        <v>1009</v>
      </c>
      <c r="O1953" t="s">
        <v>19</v>
      </c>
      <c r="P1953" t="s">
        <v>19</v>
      </c>
      <c r="Q1953">
        <v>1000</v>
      </c>
      <c r="W1953">
        <v>0</v>
      </c>
      <c r="X1953">
        <v>1471527661</v>
      </c>
      <c r="Y1953">
        <v>0.05</v>
      </c>
      <c r="AA1953">
        <v>4752.91</v>
      </c>
      <c r="AB1953">
        <v>0</v>
      </c>
      <c r="AC1953">
        <v>0</v>
      </c>
      <c r="AD1953">
        <v>0</v>
      </c>
      <c r="AE1953">
        <v>4752.91</v>
      </c>
      <c r="AF1953">
        <v>0</v>
      </c>
      <c r="AG1953">
        <v>0</v>
      </c>
      <c r="AH1953">
        <v>0</v>
      </c>
      <c r="AI1953">
        <v>1</v>
      </c>
      <c r="AJ1953">
        <v>1</v>
      </c>
      <c r="AK1953">
        <v>1</v>
      </c>
      <c r="AL1953">
        <v>1</v>
      </c>
      <c r="AN1953">
        <v>0</v>
      </c>
      <c r="AO1953">
        <v>1</v>
      </c>
      <c r="AP1953">
        <v>0</v>
      </c>
      <c r="AQ1953">
        <v>0</v>
      </c>
      <c r="AR1953">
        <v>0</v>
      </c>
      <c r="AS1953" t="s">
        <v>3</v>
      </c>
      <c r="AT1953">
        <v>0.05</v>
      </c>
      <c r="AU1953" t="s">
        <v>3</v>
      </c>
      <c r="AV1953">
        <v>0</v>
      </c>
      <c r="AW1953">
        <v>2</v>
      </c>
      <c r="AX1953">
        <v>33038967</v>
      </c>
      <c r="AY1953">
        <v>1</v>
      </c>
      <c r="AZ1953">
        <v>0</v>
      </c>
      <c r="BA1953">
        <v>1855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CX1953">
        <f>Y1953*Source!I739</f>
        <v>4.6200000000000001E-4</v>
      </c>
      <c r="CY1953">
        <f t="shared" si="291"/>
        <v>4752.91</v>
      </c>
      <c r="CZ1953">
        <f t="shared" si="292"/>
        <v>4752.91</v>
      </c>
      <c r="DA1953">
        <f t="shared" si="293"/>
        <v>1</v>
      </c>
      <c r="DB1953">
        <v>0</v>
      </c>
    </row>
    <row r="1954" spans="1:106" x14ac:dyDescent="0.2">
      <c r="A1954">
        <f>ROW(Source!A739)</f>
        <v>739</v>
      </c>
      <c r="B1954">
        <v>33034105</v>
      </c>
      <c r="C1954">
        <v>33038945</v>
      </c>
      <c r="D1954">
        <v>32519061</v>
      </c>
      <c r="E1954">
        <v>1</v>
      </c>
      <c r="F1954">
        <v>1</v>
      </c>
      <c r="G1954">
        <v>19</v>
      </c>
      <c r="H1954">
        <v>3</v>
      </c>
      <c r="I1954" t="s">
        <v>827</v>
      </c>
      <c r="J1954" t="s">
        <v>828</v>
      </c>
      <c r="K1954" t="s">
        <v>829</v>
      </c>
      <c r="L1954">
        <v>1339</v>
      </c>
      <c r="N1954">
        <v>1007</v>
      </c>
      <c r="O1954" t="s">
        <v>830</v>
      </c>
      <c r="P1954" t="s">
        <v>830</v>
      </c>
      <c r="Q1954">
        <v>1</v>
      </c>
      <c r="W1954">
        <v>0</v>
      </c>
      <c r="X1954">
        <v>1653821073</v>
      </c>
      <c r="Y1954">
        <v>1.75</v>
      </c>
      <c r="AA1954">
        <v>29.98</v>
      </c>
      <c r="AB1954">
        <v>0</v>
      </c>
      <c r="AC1954">
        <v>0</v>
      </c>
      <c r="AD1954">
        <v>0</v>
      </c>
      <c r="AE1954">
        <v>29.98</v>
      </c>
      <c r="AF1954">
        <v>0</v>
      </c>
      <c r="AG1954">
        <v>0</v>
      </c>
      <c r="AH1954">
        <v>0</v>
      </c>
      <c r="AI1954">
        <v>1</v>
      </c>
      <c r="AJ1954">
        <v>1</v>
      </c>
      <c r="AK1954">
        <v>1</v>
      </c>
      <c r="AL1954">
        <v>1</v>
      </c>
      <c r="AN1954">
        <v>0</v>
      </c>
      <c r="AO1954">
        <v>1</v>
      </c>
      <c r="AP1954">
        <v>0</v>
      </c>
      <c r="AQ1954">
        <v>0</v>
      </c>
      <c r="AR1954">
        <v>0</v>
      </c>
      <c r="AS1954" t="s">
        <v>3</v>
      </c>
      <c r="AT1954">
        <v>1.75</v>
      </c>
      <c r="AU1954" t="s">
        <v>3</v>
      </c>
      <c r="AV1954">
        <v>0</v>
      </c>
      <c r="AW1954">
        <v>2</v>
      </c>
      <c r="AX1954">
        <v>33038969</v>
      </c>
      <c r="AY1954">
        <v>1</v>
      </c>
      <c r="AZ1954">
        <v>0</v>
      </c>
      <c r="BA1954">
        <v>1856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CX1954">
        <f>Y1954*Source!I739</f>
        <v>1.617E-2</v>
      </c>
      <c r="CY1954">
        <f t="shared" si="291"/>
        <v>29.98</v>
      </c>
      <c r="CZ1954">
        <f t="shared" si="292"/>
        <v>29.98</v>
      </c>
      <c r="DA1954">
        <f t="shared" si="293"/>
        <v>1</v>
      </c>
      <c r="DB1954">
        <v>0</v>
      </c>
    </row>
    <row r="1955" spans="1:106" x14ac:dyDescent="0.2">
      <c r="A1955">
        <f>ROW(Source!A739)</f>
        <v>739</v>
      </c>
      <c r="B1955">
        <v>33034105</v>
      </c>
      <c r="C1955">
        <v>33038945</v>
      </c>
      <c r="D1955">
        <v>32517740</v>
      </c>
      <c r="E1955">
        <v>1</v>
      </c>
      <c r="F1955">
        <v>1</v>
      </c>
      <c r="G1955">
        <v>19</v>
      </c>
      <c r="H1955">
        <v>3</v>
      </c>
      <c r="I1955" t="s">
        <v>831</v>
      </c>
      <c r="J1955" t="s">
        <v>832</v>
      </c>
      <c r="K1955" t="s">
        <v>833</v>
      </c>
      <c r="L1955">
        <v>1339</v>
      </c>
      <c r="N1955">
        <v>1007</v>
      </c>
      <c r="O1955" t="s">
        <v>830</v>
      </c>
      <c r="P1955" t="s">
        <v>830</v>
      </c>
      <c r="Q1955">
        <v>1</v>
      </c>
      <c r="W1955">
        <v>0</v>
      </c>
      <c r="X1955">
        <v>-86784973</v>
      </c>
      <c r="Y1955">
        <v>0.08</v>
      </c>
      <c r="AA1955">
        <v>4993.7</v>
      </c>
      <c r="AB1955">
        <v>0</v>
      </c>
      <c r="AC1955">
        <v>0</v>
      </c>
      <c r="AD1955">
        <v>0</v>
      </c>
      <c r="AE1955">
        <v>4993.7</v>
      </c>
      <c r="AF1955">
        <v>0</v>
      </c>
      <c r="AG1955">
        <v>0</v>
      </c>
      <c r="AH1955">
        <v>0</v>
      </c>
      <c r="AI1955">
        <v>1</v>
      </c>
      <c r="AJ1955">
        <v>1</v>
      </c>
      <c r="AK1955">
        <v>1</v>
      </c>
      <c r="AL1955">
        <v>1</v>
      </c>
      <c r="AN1955">
        <v>0</v>
      </c>
      <c r="AO1955">
        <v>1</v>
      </c>
      <c r="AP1955">
        <v>0</v>
      </c>
      <c r="AQ1955">
        <v>0</v>
      </c>
      <c r="AR1955">
        <v>0</v>
      </c>
      <c r="AS1955" t="s">
        <v>3</v>
      </c>
      <c r="AT1955">
        <v>0.08</v>
      </c>
      <c r="AU1955" t="s">
        <v>3</v>
      </c>
      <c r="AV1955">
        <v>0</v>
      </c>
      <c r="AW1955">
        <v>2</v>
      </c>
      <c r="AX1955">
        <v>33038970</v>
      </c>
      <c r="AY1955">
        <v>1</v>
      </c>
      <c r="AZ1955">
        <v>0</v>
      </c>
      <c r="BA1955">
        <v>1857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CX1955">
        <f>Y1955*Source!I739</f>
        <v>7.3919999999999997E-4</v>
      </c>
      <c r="CY1955">
        <f t="shared" si="291"/>
        <v>4993.7</v>
      </c>
      <c r="CZ1955">
        <f t="shared" si="292"/>
        <v>4993.7</v>
      </c>
      <c r="DA1955">
        <f t="shared" si="293"/>
        <v>1</v>
      </c>
      <c r="DB1955">
        <v>0</v>
      </c>
    </row>
    <row r="1956" spans="1:106" x14ac:dyDescent="0.2">
      <c r="A1956">
        <f>ROW(Source!A739)</f>
        <v>739</v>
      </c>
      <c r="B1956">
        <v>33034105</v>
      </c>
      <c r="C1956">
        <v>33038945</v>
      </c>
      <c r="D1956">
        <v>32517729</v>
      </c>
      <c r="E1956">
        <v>1</v>
      </c>
      <c r="F1956">
        <v>1</v>
      </c>
      <c r="G1956">
        <v>19</v>
      </c>
      <c r="H1956">
        <v>3</v>
      </c>
      <c r="I1956" t="s">
        <v>834</v>
      </c>
      <c r="J1956" t="s">
        <v>835</v>
      </c>
      <c r="K1956" t="s">
        <v>836</v>
      </c>
      <c r="L1956">
        <v>1339</v>
      </c>
      <c r="N1956">
        <v>1007</v>
      </c>
      <c r="O1956" t="s">
        <v>830</v>
      </c>
      <c r="P1956" t="s">
        <v>830</v>
      </c>
      <c r="Q1956">
        <v>1</v>
      </c>
      <c r="W1956">
        <v>0</v>
      </c>
      <c r="X1956">
        <v>-36459073</v>
      </c>
      <c r="Y1956">
        <v>0.69</v>
      </c>
      <c r="AA1956">
        <v>3762.19</v>
      </c>
      <c r="AB1956">
        <v>0</v>
      </c>
      <c r="AC1956">
        <v>0</v>
      </c>
      <c r="AD1956">
        <v>0</v>
      </c>
      <c r="AE1956">
        <v>3762.19</v>
      </c>
      <c r="AF1956">
        <v>0</v>
      </c>
      <c r="AG1956">
        <v>0</v>
      </c>
      <c r="AH1956">
        <v>0</v>
      </c>
      <c r="AI1956">
        <v>1</v>
      </c>
      <c r="AJ1956">
        <v>1</v>
      </c>
      <c r="AK1956">
        <v>1</v>
      </c>
      <c r="AL1956">
        <v>1</v>
      </c>
      <c r="AN1956">
        <v>0</v>
      </c>
      <c r="AO1956">
        <v>1</v>
      </c>
      <c r="AP1956">
        <v>0</v>
      </c>
      <c r="AQ1956">
        <v>0</v>
      </c>
      <c r="AR1956">
        <v>0</v>
      </c>
      <c r="AS1956" t="s">
        <v>3</v>
      </c>
      <c r="AT1956">
        <v>0.69</v>
      </c>
      <c r="AU1956" t="s">
        <v>3</v>
      </c>
      <c r="AV1956">
        <v>0</v>
      </c>
      <c r="AW1956">
        <v>2</v>
      </c>
      <c r="AX1956">
        <v>33038971</v>
      </c>
      <c r="AY1956">
        <v>1</v>
      </c>
      <c r="AZ1956">
        <v>0</v>
      </c>
      <c r="BA1956">
        <v>1858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CX1956">
        <f>Y1956*Source!I739</f>
        <v>6.3755999999999995E-3</v>
      </c>
      <c r="CY1956">
        <f t="shared" si="291"/>
        <v>3762.19</v>
      </c>
      <c r="CZ1956">
        <f t="shared" si="292"/>
        <v>3762.19</v>
      </c>
      <c r="DA1956">
        <f t="shared" si="293"/>
        <v>1</v>
      </c>
      <c r="DB1956">
        <v>0</v>
      </c>
    </row>
    <row r="1957" spans="1:106" x14ac:dyDescent="0.2">
      <c r="A1957">
        <f>ROW(Source!A739)</f>
        <v>739</v>
      </c>
      <c r="B1957">
        <v>33034105</v>
      </c>
      <c r="C1957">
        <v>33038945</v>
      </c>
      <c r="D1957">
        <v>32517783</v>
      </c>
      <c r="E1957">
        <v>1</v>
      </c>
      <c r="F1957">
        <v>1</v>
      </c>
      <c r="G1957">
        <v>19</v>
      </c>
      <c r="H1957">
        <v>3</v>
      </c>
      <c r="I1957" t="s">
        <v>837</v>
      </c>
      <c r="J1957" t="s">
        <v>838</v>
      </c>
      <c r="K1957" t="s">
        <v>839</v>
      </c>
      <c r="L1957">
        <v>1339</v>
      </c>
      <c r="N1957">
        <v>1007</v>
      </c>
      <c r="O1957" t="s">
        <v>830</v>
      </c>
      <c r="P1957" t="s">
        <v>830</v>
      </c>
      <c r="Q1957">
        <v>1</v>
      </c>
      <c r="W1957">
        <v>0</v>
      </c>
      <c r="X1957">
        <v>-1282603236</v>
      </c>
      <c r="Y1957">
        <v>0.2</v>
      </c>
      <c r="AA1957">
        <v>5631.96</v>
      </c>
      <c r="AB1957">
        <v>0</v>
      </c>
      <c r="AC1957">
        <v>0</v>
      </c>
      <c r="AD1957">
        <v>0</v>
      </c>
      <c r="AE1957">
        <v>5631.96</v>
      </c>
      <c r="AF1957">
        <v>0</v>
      </c>
      <c r="AG1957">
        <v>0</v>
      </c>
      <c r="AH1957">
        <v>0</v>
      </c>
      <c r="AI1957">
        <v>1</v>
      </c>
      <c r="AJ1957">
        <v>1</v>
      </c>
      <c r="AK1957">
        <v>1</v>
      </c>
      <c r="AL1957">
        <v>1</v>
      </c>
      <c r="AN1957">
        <v>0</v>
      </c>
      <c r="AO1957">
        <v>1</v>
      </c>
      <c r="AP1957">
        <v>0</v>
      </c>
      <c r="AQ1957">
        <v>0</v>
      </c>
      <c r="AR1957">
        <v>0</v>
      </c>
      <c r="AS1957" t="s">
        <v>3</v>
      </c>
      <c r="AT1957">
        <v>0.2</v>
      </c>
      <c r="AU1957" t="s">
        <v>3</v>
      </c>
      <c r="AV1957">
        <v>0</v>
      </c>
      <c r="AW1957">
        <v>2</v>
      </c>
      <c r="AX1957">
        <v>33038972</v>
      </c>
      <c r="AY1957">
        <v>1</v>
      </c>
      <c r="AZ1957">
        <v>0</v>
      </c>
      <c r="BA1957">
        <v>1859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CX1957">
        <f>Y1957*Source!I739</f>
        <v>1.848E-3</v>
      </c>
      <c r="CY1957">
        <f t="shared" si="291"/>
        <v>5631.96</v>
      </c>
      <c r="CZ1957">
        <f t="shared" si="292"/>
        <v>5631.96</v>
      </c>
      <c r="DA1957">
        <f t="shared" si="293"/>
        <v>1</v>
      </c>
      <c r="DB1957">
        <v>0</v>
      </c>
    </row>
    <row r="1958" spans="1:106" x14ac:dyDescent="0.2">
      <c r="A1958">
        <f>ROW(Source!A739)</f>
        <v>739</v>
      </c>
      <c r="B1958">
        <v>33034105</v>
      </c>
      <c r="C1958">
        <v>33038945</v>
      </c>
      <c r="D1958">
        <v>32517784</v>
      </c>
      <c r="E1958">
        <v>1</v>
      </c>
      <c r="F1958">
        <v>1</v>
      </c>
      <c r="G1958">
        <v>19</v>
      </c>
      <c r="H1958">
        <v>3</v>
      </c>
      <c r="I1958" t="s">
        <v>840</v>
      </c>
      <c r="J1958" t="s">
        <v>841</v>
      </c>
      <c r="K1958" t="s">
        <v>842</v>
      </c>
      <c r="L1958">
        <v>1339</v>
      </c>
      <c r="N1958">
        <v>1007</v>
      </c>
      <c r="O1958" t="s">
        <v>830</v>
      </c>
      <c r="P1958" t="s">
        <v>830</v>
      </c>
      <c r="Q1958">
        <v>1</v>
      </c>
      <c r="W1958">
        <v>0</v>
      </c>
      <c r="X1958">
        <v>966492149</v>
      </c>
      <c r="Y1958">
        <v>0.69</v>
      </c>
      <c r="AA1958">
        <v>5631.96</v>
      </c>
      <c r="AB1958">
        <v>0</v>
      </c>
      <c r="AC1958">
        <v>0</v>
      </c>
      <c r="AD1958">
        <v>0</v>
      </c>
      <c r="AE1958">
        <v>5631.96</v>
      </c>
      <c r="AF1958">
        <v>0</v>
      </c>
      <c r="AG1958">
        <v>0</v>
      </c>
      <c r="AH1958">
        <v>0</v>
      </c>
      <c r="AI1958">
        <v>1</v>
      </c>
      <c r="AJ1958">
        <v>1</v>
      </c>
      <c r="AK1958">
        <v>1</v>
      </c>
      <c r="AL1958">
        <v>1</v>
      </c>
      <c r="AN1958">
        <v>0</v>
      </c>
      <c r="AO1958">
        <v>1</v>
      </c>
      <c r="AP1958">
        <v>0</v>
      </c>
      <c r="AQ1958">
        <v>0</v>
      </c>
      <c r="AR1958">
        <v>0</v>
      </c>
      <c r="AS1958" t="s">
        <v>3</v>
      </c>
      <c r="AT1958">
        <v>0.69</v>
      </c>
      <c r="AU1958" t="s">
        <v>3</v>
      </c>
      <c r="AV1958">
        <v>0</v>
      </c>
      <c r="AW1958">
        <v>2</v>
      </c>
      <c r="AX1958">
        <v>33038973</v>
      </c>
      <c r="AY1958">
        <v>1</v>
      </c>
      <c r="AZ1958">
        <v>0</v>
      </c>
      <c r="BA1958">
        <v>1860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CX1958">
        <f>Y1958*Source!I739</f>
        <v>6.3755999999999995E-3</v>
      </c>
      <c r="CY1958">
        <f t="shared" si="291"/>
        <v>5631.96</v>
      </c>
      <c r="CZ1958">
        <f t="shared" si="292"/>
        <v>5631.96</v>
      </c>
      <c r="DA1958">
        <f t="shared" si="293"/>
        <v>1</v>
      </c>
      <c r="DB1958">
        <v>0</v>
      </c>
    </row>
    <row r="1959" spans="1:106" x14ac:dyDescent="0.2">
      <c r="A1959">
        <f>ROW(Source!A739)</f>
        <v>739</v>
      </c>
      <c r="B1959">
        <v>33034105</v>
      </c>
      <c r="C1959">
        <v>33038945</v>
      </c>
      <c r="D1959">
        <v>32519911</v>
      </c>
      <c r="E1959">
        <v>1</v>
      </c>
      <c r="F1959">
        <v>1</v>
      </c>
      <c r="G1959">
        <v>19</v>
      </c>
      <c r="H1959">
        <v>3</v>
      </c>
      <c r="I1959" t="s">
        <v>843</v>
      </c>
      <c r="J1959" t="s">
        <v>844</v>
      </c>
      <c r="K1959" t="s">
        <v>845</v>
      </c>
      <c r="L1959">
        <v>1339</v>
      </c>
      <c r="N1959">
        <v>1007</v>
      </c>
      <c r="O1959" t="s">
        <v>830</v>
      </c>
      <c r="P1959" t="s">
        <v>830</v>
      </c>
      <c r="Q1959">
        <v>1</v>
      </c>
      <c r="W1959">
        <v>0</v>
      </c>
      <c r="X1959">
        <v>-1613524913</v>
      </c>
      <c r="Y1959">
        <v>102</v>
      </c>
      <c r="AA1959">
        <v>3195.93</v>
      </c>
      <c r="AB1959">
        <v>0</v>
      </c>
      <c r="AC1959">
        <v>0</v>
      </c>
      <c r="AD1959">
        <v>0</v>
      </c>
      <c r="AE1959">
        <v>3195.93</v>
      </c>
      <c r="AF1959">
        <v>0</v>
      </c>
      <c r="AG1959">
        <v>0</v>
      </c>
      <c r="AH1959">
        <v>0</v>
      </c>
      <c r="AI1959">
        <v>1</v>
      </c>
      <c r="AJ1959">
        <v>1</v>
      </c>
      <c r="AK1959">
        <v>1</v>
      </c>
      <c r="AL1959">
        <v>1</v>
      </c>
      <c r="AN1959">
        <v>0</v>
      </c>
      <c r="AO1959">
        <v>1</v>
      </c>
      <c r="AP1959">
        <v>0</v>
      </c>
      <c r="AQ1959">
        <v>0</v>
      </c>
      <c r="AR1959">
        <v>0</v>
      </c>
      <c r="AS1959" t="s">
        <v>3</v>
      </c>
      <c r="AT1959">
        <v>102</v>
      </c>
      <c r="AU1959" t="s">
        <v>3</v>
      </c>
      <c r="AV1959">
        <v>0</v>
      </c>
      <c r="AW1959">
        <v>2</v>
      </c>
      <c r="AX1959">
        <v>33038974</v>
      </c>
      <c r="AY1959">
        <v>1</v>
      </c>
      <c r="AZ1959">
        <v>0</v>
      </c>
      <c r="BA1959">
        <v>1861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CX1959">
        <f>Y1959*Source!I739</f>
        <v>0.94247999999999998</v>
      </c>
      <c r="CY1959">
        <f t="shared" si="291"/>
        <v>3195.93</v>
      </c>
      <c r="CZ1959">
        <f t="shared" si="292"/>
        <v>3195.93</v>
      </c>
      <c r="DA1959">
        <f t="shared" si="293"/>
        <v>1</v>
      </c>
      <c r="DB1959">
        <v>0</v>
      </c>
    </row>
    <row r="1960" spans="1:106" x14ac:dyDescent="0.2">
      <c r="A1960">
        <f>ROW(Source!A739)</f>
        <v>739</v>
      </c>
      <c r="B1960">
        <v>33034105</v>
      </c>
      <c r="C1960">
        <v>33038945</v>
      </c>
      <c r="D1960">
        <v>32521663</v>
      </c>
      <c r="E1960">
        <v>1</v>
      </c>
      <c r="F1960">
        <v>1</v>
      </c>
      <c r="G1960">
        <v>19</v>
      </c>
      <c r="H1960">
        <v>3</v>
      </c>
      <c r="I1960" t="s">
        <v>846</v>
      </c>
      <c r="J1960" t="s">
        <v>847</v>
      </c>
      <c r="K1960" t="s">
        <v>848</v>
      </c>
      <c r="L1960">
        <v>1327</v>
      </c>
      <c r="N1960">
        <v>1005</v>
      </c>
      <c r="O1960" t="s">
        <v>823</v>
      </c>
      <c r="P1960" t="s">
        <v>823</v>
      </c>
      <c r="Q1960">
        <v>1</v>
      </c>
      <c r="W1960">
        <v>0</v>
      </c>
      <c r="X1960">
        <v>603730207</v>
      </c>
      <c r="Y1960">
        <v>49.5</v>
      </c>
      <c r="AA1960">
        <v>207.09</v>
      </c>
      <c r="AB1960">
        <v>0</v>
      </c>
      <c r="AC1960">
        <v>0</v>
      </c>
      <c r="AD1960">
        <v>0</v>
      </c>
      <c r="AE1960">
        <v>207.09</v>
      </c>
      <c r="AF1960">
        <v>0</v>
      </c>
      <c r="AG1960">
        <v>0</v>
      </c>
      <c r="AH1960">
        <v>0</v>
      </c>
      <c r="AI1960">
        <v>1</v>
      </c>
      <c r="AJ1960">
        <v>1</v>
      </c>
      <c r="AK1960">
        <v>1</v>
      </c>
      <c r="AL1960">
        <v>1</v>
      </c>
      <c r="AN1960">
        <v>0</v>
      </c>
      <c r="AO1960">
        <v>1</v>
      </c>
      <c r="AP1960">
        <v>0</v>
      </c>
      <c r="AQ1960">
        <v>0</v>
      </c>
      <c r="AR1960">
        <v>0</v>
      </c>
      <c r="AS1960" t="s">
        <v>3</v>
      </c>
      <c r="AT1960">
        <v>49.5</v>
      </c>
      <c r="AU1960" t="s">
        <v>3</v>
      </c>
      <c r="AV1960">
        <v>0</v>
      </c>
      <c r="AW1960">
        <v>2</v>
      </c>
      <c r="AX1960">
        <v>33038975</v>
      </c>
      <c r="AY1960">
        <v>1</v>
      </c>
      <c r="AZ1960">
        <v>0</v>
      </c>
      <c r="BA1960">
        <v>1862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CX1960">
        <f>Y1960*Source!I739</f>
        <v>0.45738000000000001</v>
      </c>
      <c r="CY1960">
        <f t="shared" si="291"/>
        <v>207.09</v>
      </c>
      <c r="CZ1960">
        <f t="shared" si="292"/>
        <v>207.09</v>
      </c>
      <c r="DA1960">
        <f t="shared" si="293"/>
        <v>1</v>
      </c>
      <c r="DB1960">
        <v>0</v>
      </c>
    </row>
    <row r="1961" spans="1:106" x14ac:dyDescent="0.2">
      <c r="A1961">
        <f>ROW(Source!A742)</f>
        <v>742</v>
      </c>
      <c r="B1961">
        <v>33034105</v>
      </c>
      <c r="C1961">
        <v>33038978</v>
      </c>
      <c r="D1961">
        <v>32505425</v>
      </c>
      <c r="E1961">
        <v>19</v>
      </c>
      <c r="F1961">
        <v>1</v>
      </c>
      <c r="G1961">
        <v>19</v>
      </c>
      <c r="H1961">
        <v>1</v>
      </c>
      <c r="I1961" t="s">
        <v>795</v>
      </c>
      <c r="J1961" t="s">
        <v>3</v>
      </c>
      <c r="K1961" t="s">
        <v>796</v>
      </c>
      <c r="L1961">
        <v>1191</v>
      </c>
      <c r="N1961">
        <v>1013</v>
      </c>
      <c r="O1961" t="s">
        <v>797</v>
      </c>
      <c r="P1961" t="s">
        <v>797</v>
      </c>
      <c r="Q1961">
        <v>1</v>
      </c>
      <c r="W1961">
        <v>0</v>
      </c>
      <c r="X1961">
        <v>476480486</v>
      </c>
      <c r="Y1961">
        <v>36.11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1</v>
      </c>
      <c r="AJ1961">
        <v>1</v>
      </c>
      <c r="AK1961">
        <v>1</v>
      </c>
      <c r="AL1961">
        <v>1</v>
      </c>
      <c r="AN1961">
        <v>0</v>
      </c>
      <c r="AO1961">
        <v>1</v>
      </c>
      <c r="AP1961">
        <v>0</v>
      </c>
      <c r="AQ1961">
        <v>0</v>
      </c>
      <c r="AR1961">
        <v>0</v>
      </c>
      <c r="AS1961" t="s">
        <v>3</v>
      </c>
      <c r="AT1961">
        <v>36.11</v>
      </c>
      <c r="AU1961" t="s">
        <v>3</v>
      </c>
      <c r="AV1961">
        <v>1</v>
      </c>
      <c r="AW1961">
        <v>2</v>
      </c>
      <c r="AX1961">
        <v>33038984</v>
      </c>
      <c r="AY1961">
        <v>1</v>
      </c>
      <c r="AZ1961">
        <v>0</v>
      </c>
      <c r="BA1961">
        <v>1863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CX1961">
        <f>Y1961*Source!I742</f>
        <v>2.9249100000000001</v>
      </c>
      <c r="CY1961">
        <f>AD1961</f>
        <v>0</v>
      </c>
      <c r="CZ1961">
        <f>AH1961</f>
        <v>0</v>
      </c>
      <c r="DA1961">
        <f>AL1961</f>
        <v>1</v>
      </c>
      <c r="DB1961">
        <v>0</v>
      </c>
    </row>
    <row r="1962" spans="1:106" x14ac:dyDescent="0.2">
      <c r="A1962">
        <f>ROW(Source!A742)</f>
        <v>742</v>
      </c>
      <c r="B1962">
        <v>33034105</v>
      </c>
      <c r="C1962">
        <v>33038978</v>
      </c>
      <c r="D1962">
        <v>32516754</v>
      </c>
      <c r="E1962">
        <v>1</v>
      </c>
      <c r="F1962">
        <v>1</v>
      </c>
      <c r="G1962">
        <v>19</v>
      </c>
      <c r="H1962">
        <v>2</v>
      </c>
      <c r="I1962" t="s">
        <v>798</v>
      </c>
      <c r="J1962" t="s">
        <v>799</v>
      </c>
      <c r="K1962" t="s">
        <v>800</v>
      </c>
      <c r="L1962">
        <v>1368</v>
      </c>
      <c r="N1962">
        <v>1011</v>
      </c>
      <c r="O1962" t="s">
        <v>801</v>
      </c>
      <c r="P1962" t="s">
        <v>801</v>
      </c>
      <c r="Q1962">
        <v>1</v>
      </c>
      <c r="W1962">
        <v>0</v>
      </c>
      <c r="X1962">
        <v>-1683917449</v>
      </c>
      <c r="Y1962">
        <v>21.91</v>
      </c>
      <c r="AA1962">
        <v>0</v>
      </c>
      <c r="AB1962">
        <v>70.98</v>
      </c>
      <c r="AC1962">
        <v>6.52</v>
      </c>
      <c r="AD1962">
        <v>0</v>
      </c>
      <c r="AE1962">
        <v>0</v>
      </c>
      <c r="AF1962">
        <v>70.98</v>
      </c>
      <c r="AG1962">
        <v>6.52</v>
      </c>
      <c r="AH1962">
        <v>0</v>
      </c>
      <c r="AI1962">
        <v>1</v>
      </c>
      <c r="AJ1962">
        <v>1</v>
      </c>
      <c r="AK1962">
        <v>1</v>
      </c>
      <c r="AL1962">
        <v>1</v>
      </c>
      <c r="AN1962">
        <v>0</v>
      </c>
      <c r="AO1962">
        <v>1</v>
      </c>
      <c r="AP1962">
        <v>0</v>
      </c>
      <c r="AQ1962">
        <v>0</v>
      </c>
      <c r="AR1962">
        <v>0</v>
      </c>
      <c r="AS1962" t="s">
        <v>3</v>
      </c>
      <c r="AT1962">
        <v>21.91</v>
      </c>
      <c r="AU1962" t="s">
        <v>3</v>
      </c>
      <c r="AV1962">
        <v>0</v>
      </c>
      <c r="AW1962">
        <v>2</v>
      </c>
      <c r="AX1962">
        <v>33038985</v>
      </c>
      <c r="AY1962">
        <v>1</v>
      </c>
      <c r="AZ1962">
        <v>0</v>
      </c>
      <c r="BA1962">
        <v>1864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CX1962">
        <f>Y1962*Source!I742</f>
        <v>1.77471</v>
      </c>
      <c r="CY1962">
        <f>AB1962</f>
        <v>70.98</v>
      </c>
      <c r="CZ1962">
        <f>AF1962</f>
        <v>70.98</v>
      </c>
      <c r="DA1962">
        <f>AJ1962</f>
        <v>1</v>
      </c>
      <c r="DB1962">
        <v>0</v>
      </c>
    </row>
    <row r="1963" spans="1:106" x14ac:dyDescent="0.2">
      <c r="A1963">
        <f>ROW(Source!A742)</f>
        <v>742</v>
      </c>
      <c r="B1963">
        <v>33034105</v>
      </c>
      <c r="C1963">
        <v>33038978</v>
      </c>
      <c r="D1963">
        <v>32518977</v>
      </c>
      <c r="E1963">
        <v>1</v>
      </c>
      <c r="F1963">
        <v>1</v>
      </c>
      <c r="G1963">
        <v>19</v>
      </c>
      <c r="H1963">
        <v>3</v>
      </c>
      <c r="I1963" t="s">
        <v>802</v>
      </c>
      <c r="J1963" t="s">
        <v>803</v>
      </c>
      <c r="K1963" t="s">
        <v>804</v>
      </c>
      <c r="L1963">
        <v>1348</v>
      </c>
      <c r="N1963">
        <v>1009</v>
      </c>
      <c r="O1963" t="s">
        <v>19</v>
      </c>
      <c r="P1963" t="s">
        <v>19</v>
      </c>
      <c r="Q1963">
        <v>1000</v>
      </c>
      <c r="W1963">
        <v>0</v>
      </c>
      <c r="X1963">
        <v>-1592467254</v>
      </c>
      <c r="Y1963">
        <v>0.03</v>
      </c>
      <c r="AA1963">
        <v>117442.26</v>
      </c>
      <c r="AB1963">
        <v>0</v>
      </c>
      <c r="AC1963">
        <v>0</v>
      </c>
      <c r="AD1963">
        <v>0</v>
      </c>
      <c r="AE1963">
        <v>117442.26</v>
      </c>
      <c r="AF1963">
        <v>0</v>
      </c>
      <c r="AG1963">
        <v>0</v>
      </c>
      <c r="AH1963">
        <v>0</v>
      </c>
      <c r="AI1963">
        <v>1</v>
      </c>
      <c r="AJ1963">
        <v>1</v>
      </c>
      <c r="AK1963">
        <v>1</v>
      </c>
      <c r="AL1963">
        <v>1</v>
      </c>
      <c r="AN1963">
        <v>0</v>
      </c>
      <c r="AO1963">
        <v>1</v>
      </c>
      <c r="AP1963">
        <v>0</v>
      </c>
      <c r="AQ1963">
        <v>0</v>
      </c>
      <c r="AR1963">
        <v>0</v>
      </c>
      <c r="AS1963" t="s">
        <v>3</v>
      </c>
      <c r="AT1963">
        <v>0.03</v>
      </c>
      <c r="AU1963" t="s">
        <v>3</v>
      </c>
      <c r="AV1963">
        <v>0</v>
      </c>
      <c r="AW1963">
        <v>2</v>
      </c>
      <c r="AX1963">
        <v>33038986</v>
      </c>
      <c r="AY1963">
        <v>1</v>
      </c>
      <c r="AZ1963">
        <v>0</v>
      </c>
      <c r="BA1963">
        <v>1865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CX1963">
        <f>Y1963*Source!I742</f>
        <v>2.4299999999999999E-3</v>
      </c>
      <c r="CY1963">
        <f>AA1963</f>
        <v>117442.26</v>
      </c>
      <c r="CZ1963">
        <f>AE1963</f>
        <v>117442.26</v>
      </c>
      <c r="DA1963">
        <f>AI1963</f>
        <v>1</v>
      </c>
      <c r="DB1963">
        <v>0</v>
      </c>
    </row>
    <row r="1964" spans="1:106" x14ac:dyDescent="0.2">
      <c r="A1964">
        <f>ROW(Source!A742)</f>
        <v>742</v>
      </c>
      <c r="B1964">
        <v>33034105</v>
      </c>
      <c r="C1964">
        <v>33038978</v>
      </c>
      <c r="D1964">
        <v>32520163</v>
      </c>
      <c r="E1964">
        <v>1</v>
      </c>
      <c r="F1964">
        <v>1</v>
      </c>
      <c r="G1964">
        <v>19</v>
      </c>
      <c r="H1964">
        <v>3</v>
      </c>
      <c r="I1964" t="s">
        <v>25</v>
      </c>
      <c r="J1964" t="s">
        <v>27</v>
      </c>
      <c r="K1964" t="s">
        <v>26</v>
      </c>
      <c r="L1964">
        <v>1348</v>
      </c>
      <c r="N1964">
        <v>1009</v>
      </c>
      <c r="O1964" t="s">
        <v>19</v>
      </c>
      <c r="P1964" t="s">
        <v>19</v>
      </c>
      <c r="Q1964">
        <v>1000</v>
      </c>
      <c r="W1964">
        <v>0</v>
      </c>
      <c r="X1964">
        <v>-1467733540</v>
      </c>
      <c r="Y1964">
        <v>1</v>
      </c>
      <c r="AA1964">
        <v>53410.15</v>
      </c>
      <c r="AB1964">
        <v>0</v>
      </c>
      <c r="AC1964">
        <v>0</v>
      </c>
      <c r="AD1964">
        <v>0</v>
      </c>
      <c r="AE1964">
        <v>53410.15</v>
      </c>
      <c r="AF1964">
        <v>0</v>
      </c>
      <c r="AG1964">
        <v>0</v>
      </c>
      <c r="AH1964">
        <v>0</v>
      </c>
      <c r="AI1964">
        <v>1</v>
      </c>
      <c r="AJ1964">
        <v>1</v>
      </c>
      <c r="AK1964">
        <v>1</v>
      </c>
      <c r="AL1964">
        <v>1</v>
      </c>
      <c r="AN1964">
        <v>0</v>
      </c>
      <c r="AO1964">
        <v>1</v>
      </c>
      <c r="AP1964">
        <v>0</v>
      </c>
      <c r="AQ1964">
        <v>0</v>
      </c>
      <c r="AR1964">
        <v>0</v>
      </c>
      <c r="AS1964" t="s">
        <v>3</v>
      </c>
      <c r="AT1964">
        <v>1</v>
      </c>
      <c r="AU1964" t="s">
        <v>3</v>
      </c>
      <c r="AV1964">
        <v>0</v>
      </c>
      <c r="AW1964">
        <v>2</v>
      </c>
      <c r="AX1964">
        <v>33038987</v>
      </c>
      <c r="AY1964">
        <v>1</v>
      </c>
      <c r="AZ1964">
        <v>0</v>
      </c>
      <c r="BA1964">
        <v>1866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CX1964">
        <f>Y1964*Source!I742</f>
        <v>8.1000000000000003E-2</v>
      </c>
      <c r="CY1964">
        <f>AA1964</f>
        <v>53410.15</v>
      </c>
      <c r="CZ1964">
        <f>AE1964</f>
        <v>53410.15</v>
      </c>
      <c r="DA1964">
        <f>AI1964</f>
        <v>1</v>
      </c>
      <c r="DB1964">
        <v>0</v>
      </c>
    </row>
    <row r="1965" spans="1:106" x14ac:dyDescent="0.2">
      <c r="A1965">
        <f>ROW(Source!A742)</f>
        <v>742</v>
      </c>
      <c r="B1965">
        <v>33034105</v>
      </c>
      <c r="C1965">
        <v>33038978</v>
      </c>
      <c r="D1965">
        <v>32520163</v>
      </c>
      <c r="E1965">
        <v>1</v>
      </c>
      <c r="F1965">
        <v>1</v>
      </c>
      <c r="G1965">
        <v>19</v>
      </c>
      <c r="H1965">
        <v>3</v>
      </c>
      <c r="I1965" t="s">
        <v>25</v>
      </c>
      <c r="J1965" t="s">
        <v>27</v>
      </c>
      <c r="K1965" t="s">
        <v>26</v>
      </c>
      <c r="L1965">
        <v>1348</v>
      </c>
      <c r="N1965">
        <v>1009</v>
      </c>
      <c r="O1965" t="s">
        <v>19</v>
      </c>
      <c r="P1965" t="s">
        <v>19</v>
      </c>
      <c r="Q1965">
        <v>1000</v>
      </c>
      <c r="W1965">
        <v>0</v>
      </c>
      <c r="X1965">
        <v>-1467733540</v>
      </c>
      <c r="Y1965">
        <v>-1</v>
      </c>
      <c r="AA1965">
        <v>53410.15</v>
      </c>
      <c r="AB1965">
        <v>0</v>
      </c>
      <c r="AC1965">
        <v>0</v>
      </c>
      <c r="AD1965">
        <v>0</v>
      </c>
      <c r="AE1965">
        <v>53410.15</v>
      </c>
      <c r="AF1965">
        <v>0</v>
      </c>
      <c r="AG1965">
        <v>0</v>
      </c>
      <c r="AH1965">
        <v>0</v>
      </c>
      <c r="AI1965">
        <v>1</v>
      </c>
      <c r="AJ1965">
        <v>1</v>
      </c>
      <c r="AK1965">
        <v>1</v>
      </c>
      <c r="AL1965">
        <v>1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 t="s">
        <v>3</v>
      </c>
      <c r="AT1965">
        <v>-1</v>
      </c>
      <c r="AU1965" t="s">
        <v>3</v>
      </c>
      <c r="AV1965">
        <v>0</v>
      </c>
      <c r="AW1965">
        <v>1</v>
      </c>
      <c r="AX1965">
        <v>-1</v>
      </c>
      <c r="AY1965">
        <v>0</v>
      </c>
      <c r="AZ1965">
        <v>0</v>
      </c>
      <c r="BA1965" t="s">
        <v>3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CX1965">
        <f>Y1965*Source!I742</f>
        <v>-8.1000000000000003E-2</v>
      </c>
      <c r="CY1965">
        <f>AA1965</f>
        <v>53410.15</v>
      </c>
      <c r="CZ1965">
        <f>AE1965</f>
        <v>53410.15</v>
      </c>
      <c r="DA1965">
        <f>AI1965</f>
        <v>1</v>
      </c>
      <c r="DB1965">
        <v>0</v>
      </c>
    </row>
    <row r="1966" spans="1:106" x14ac:dyDescent="0.2">
      <c r="A1966">
        <f>ROW(Source!A744)</f>
        <v>744</v>
      </c>
      <c r="B1966">
        <v>33034105</v>
      </c>
      <c r="C1966">
        <v>33038989</v>
      </c>
      <c r="D1966">
        <v>32505425</v>
      </c>
      <c r="E1966">
        <v>19</v>
      </c>
      <c r="F1966">
        <v>1</v>
      </c>
      <c r="G1966">
        <v>19</v>
      </c>
      <c r="H1966">
        <v>1</v>
      </c>
      <c r="I1966" t="s">
        <v>795</v>
      </c>
      <c r="J1966" t="s">
        <v>3</v>
      </c>
      <c r="K1966" t="s">
        <v>796</v>
      </c>
      <c r="L1966">
        <v>1191</v>
      </c>
      <c r="N1966">
        <v>1013</v>
      </c>
      <c r="O1966" t="s">
        <v>797</v>
      </c>
      <c r="P1966" t="s">
        <v>797</v>
      </c>
      <c r="Q1966">
        <v>1</v>
      </c>
      <c r="W1966">
        <v>0</v>
      </c>
      <c r="X1966">
        <v>476480486</v>
      </c>
      <c r="Y1966">
        <v>453.1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1</v>
      </c>
      <c r="AJ1966">
        <v>1</v>
      </c>
      <c r="AK1966">
        <v>1</v>
      </c>
      <c r="AL1966">
        <v>1</v>
      </c>
      <c r="AN1966">
        <v>0</v>
      </c>
      <c r="AO1966">
        <v>1</v>
      </c>
      <c r="AP1966">
        <v>0</v>
      </c>
      <c r="AQ1966">
        <v>0</v>
      </c>
      <c r="AR1966">
        <v>0</v>
      </c>
      <c r="AS1966" t="s">
        <v>3</v>
      </c>
      <c r="AT1966">
        <v>453.1</v>
      </c>
      <c r="AU1966" t="s">
        <v>3</v>
      </c>
      <c r="AV1966">
        <v>1</v>
      </c>
      <c r="AW1966">
        <v>2</v>
      </c>
      <c r="AX1966">
        <v>33039005</v>
      </c>
      <c r="AY1966">
        <v>1</v>
      </c>
      <c r="AZ1966">
        <v>0</v>
      </c>
      <c r="BA1966">
        <v>1867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CX1966">
        <f>Y1966*Source!I744</f>
        <v>4.9840999999999998</v>
      </c>
      <c r="CY1966">
        <f>AD1966</f>
        <v>0</v>
      </c>
      <c r="CZ1966">
        <f>AH1966</f>
        <v>0</v>
      </c>
      <c r="DA1966">
        <f>AL1966</f>
        <v>1</v>
      </c>
      <c r="DB1966">
        <v>0</v>
      </c>
    </row>
    <row r="1967" spans="1:106" x14ac:dyDescent="0.2">
      <c r="A1967">
        <f>ROW(Source!A744)</f>
        <v>744</v>
      </c>
      <c r="B1967">
        <v>33034105</v>
      </c>
      <c r="C1967">
        <v>33038989</v>
      </c>
      <c r="D1967">
        <v>32517073</v>
      </c>
      <c r="E1967">
        <v>1</v>
      </c>
      <c r="F1967">
        <v>1</v>
      </c>
      <c r="G1967">
        <v>19</v>
      </c>
      <c r="H1967">
        <v>2</v>
      </c>
      <c r="I1967" t="s">
        <v>805</v>
      </c>
      <c r="J1967" t="s">
        <v>806</v>
      </c>
      <c r="K1967" t="s">
        <v>807</v>
      </c>
      <c r="L1967">
        <v>1368</v>
      </c>
      <c r="N1967">
        <v>1011</v>
      </c>
      <c r="O1967" t="s">
        <v>801</v>
      </c>
      <c r="P1967" t="s">
        <v>801</v>
      </c>
      <c r="Q1967">
        <v>1</v>
      </c>
      <c r="W1967">
        <v>0</v>
      </c>
      <c r="X1967">
        <v>-865246060</v>
      </c>
      <c r="Y1967">
        <v>1.38</v>
      </c>
      <c r="AA1967">
        <v>0</v>
      </c>
      <c r="AB1967">
        <v>3.37</v>
      </c>
      <c r="AC1967">
        <v>0.85</v>
      </c>
      <c r="AD1967">
        <v>0</v>
      </c>
      <c r="AE1967">
        <v>0</v>
      </c>
      <c r="AF1967">
        <v>3.37</v>
      </c>
      <c r="AG1967">
        <v>0.85</v>
      </c>
      <c r="AH1967">
        <v>0</v>
      </c>
      <c r="AI1967">
        <v>1</v>
      </c>
      <c r="AJ1967">
        <v>1</v>
      </c>
      <c r="AK1967">
        <v>1</v>
      </c>
      <c r="AL1967">
        <v>1</v>
      </c>
      <c r="AN1967">
        <v>0</v>
      </c>
      <c r="AO1967">
        <v>1</v>
      </c>
      <c r="AP1967">
        <v>0</v>
      </c>
      <c r="AQ1967">
        <v>0</v>
      </c>
      <c r="AR1967">
        <v>0</v>
      </c>
      <c r="AS1967" t="s">
        <v>3</v>
      </c>
      <c r="AT1967">
        <v>1.38</v>
      </c>
      <c r="AU1967" t="s">
        <v>3</v>
      </c>
      <c r="AV1967">
        <v>0</v>
      </c>
      <c r="AW1967">
        <v>2</v>
      </c>
      <c r="AX1967">
        <v>33039006</v>
      </c>
      <c r="AY1967">
        <v>1</v>
      </c>
      <c r="AZ1967">
        <v>0</v>
      </c>
      <c r="BA1967">
        <v>1868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CX1967">
        <f>Y1967*Source!I744</f>
        <v>1.5179999999999997E-2</v>
      </c>
      <c r="CY1967">
        <f>AB1967</f>
        <v>3.37</v>
      </c>
      <c r="CZ1967">
        <f>AF1967</f>
        <v>3.37</v>
      </c>
      <c r="DA1967">
        <f>AJ1967</f>
        <v>1</v>
      </c>
      <c r="DB1967">
        <v>0</v>
      </c>
    </row>
    <row r="1968" spans="1:106" x14ac:dyDescent="0.2">
      <c r="A1968">
        <f>ROW(Source!A744)</f>
        <v>744</v>
      </c>
      <c r="B1968">
        <v>33034105</v>
      </c>
      <c r="C1968">
        <v>33038989</v>
      </c>
      <c r="D1968">
        <v>32516433</v>
      </c>
      <c r="E1968">
        <v>1</v>
      </c>
      <c r="F1968">
        <v>1</v>
      </c>
      <c r="G1968">
        <v>19</v>
      </c>
      <c r="H1968">
        <v>2</v>
      </c>
      <c r="I1968" t="s">
        <v>808</v>
      </c>
      <c r="J1968" t="s">
        <v>809</v>
      </c>
      <c r="K1968" t="s">
        <v>810</v>
      </c>
      <c r="L1968">
        <v>1368</v>
      </c>
      <c r="N1968">
        <v>1011</v>
      </c>
      <c r="O1968" t="s">
        <v>801</v>
      </c>
      <c r="P1968" t="s">
        <v>801</v>
      </c>
      <c r="Q1968">
        <v>1</v>
      </c>
      <c r="W1968">
        <v>0</v>
      </c>
      <c r="X1968">
        <v>1483315828</v>
      </c>
      <c r="Y1968">
        <v>0.31</v>
      </c>
      <c r="AA1968">
        <v>0</v>
      </c>
      <c r="AB1968">
        <v>566.44000000000005</v>
      </c>
      <c r="AC1968">
        <v>281.27999999999997</v>
      </c>
      <c r="AD1968">
        <v>0</v>
      </c>
      <c r="AE1968">
        <v>0</v>
      </c>
      <c r="AF1968">
        <v>566.44000000000005</v>
      </c>
      <c r="AG1968">
        <v>281.27999999999997</v>
      </c>
      <c r="AH1968">
        <v>0</v>
      </c>
      <c r="AI1968">
        <v>1</v>
      </c>
      <c r="AJ1968">
        <v>1</v>
      </c>
      <c r="AK1968">
        <v>1</v>
      </c>
      <c r="AL1968">
        <v>1</v>
      </c>
      <c r="AN1968">
        <v>0</v>
      </c>
      <c r="AO1968">
        <v>1</v>
      </c>
      <c r="AP1968">
        <v>0</v>
      </c>
      <c r="AQ1968">
        <v>0</v>
      </c>
      <c r="AR1968">
        <v>0</v>
      </c>
      <c r="AS1968" t="s">
        <v>3</v>
      </c>
      <c r="AT1968">
        <v>0.31</v>
      </c>
      <c r="AU1968" t="s">
        <v>3</v>
      </c>
      <c r="AV1968">
        <v>0</v>
      </c>
      <c r="AW1968">
        <v>2</v>
      </c>
      <c r="AX1968">
        <v>33039007</v>
      </c>
      <c r="AY1968">
        <v>1</v>
      </c>
      <c r="AZ1968">
        <v>0</v>
      </c>
      <c r="BA1968">
        <v>1869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CX1968">
        <f>Y1968*Source!I744</f>
        <v>3.4099999999999998E-3</v>
      </c>
      <c r="CY1968">
        <f>AB1968</f>
        <v>566.44000000000005</v>
      </c>
      <c r="CZ1968">
        <f>AF1968</f>
        <v>566.44000000000005</v>
      </c>
      <c r="DA1968">
        <f>AJ1968</f>
        <v>1</v>
      </c>
      <c r="DB1968">
        <v>0</v>
      </c>
    </row>
    <row r="1969" spans="1:106" x14ac:dyDescent="0.2">
      <c r="A1969">
        <f>ROW(Source!A744)</f>
        <v>744</v>
      </c>
      <c r="B1969">
        <v>33034105</v>
      </c>
      <c r="C1969">
        <v>33038989</v>
      </c>
      <c r="D1969">
        <v>32516599</v>
      </c>
      <c r="E1969">
        <v>1</v>
      </c>
      <c r="F1969">
        <v>1</v>
      </c>
      <c r="G1969">
        <v>19</v>
      </c>
      <c r="H1969">
        <v>2</v>
      </c>
      <c r="I1969" t="s">
        <v>811</v>
      </c>
      <c r="J1969" t="s">
        <v>812</v>
      </c>
      <c r="K1969" t="s">
        <v>813</v>
      </c>
      <c r="L1969">
        <v>1368</v>
      </c>
      <c r="N1969">
        <v>1011</v>
      </c>
      <c r="O1969" t="s">
        <v>801</v>
      </c>
      <c r="P1969" t="s">
        <v>801</v>
      </c>
      <c r="Q1969">
        <v>1</v>
      </c>
      <c r="W1969">
        <v>0</v>
      </c>
      <c r="X1969">
        <v>47389749</v>
      </c>
      <c r="Y1969">
        <v>26.25</v>
      </c>
      <c r="AA1969">
        <v>0</v>
      </c>
      <c r="AB1969">
        <v>9.7100000000000009</v>
      </c>
      <c r="AC1969">
        <v>2.25</v>
      </c>
      <c r="AD1969">
        <v>0</v>
      </c>
      <c r="AE1969">
        <v>0</v>
      </c>
      <c r="AF1969">
        <v>9.7100000000000009</v>
      </c>
      <c r="AG1969">
        <v>2.25</v>
      </c>
      <c r="AH1969">
        <v>0</v>
      </c>
      <c r="AI1969">
        <v>1</v>
      </c>
      <c r="AJ1969">
        <v>1</v>
      </c>
      <c r="AK1969">
        <v>1</v>
      </c>
      <c r="AL1969">
        <v>1</v>
      </c>
      <c r="AN1969">
        <v>0</v>
      </c>
      <c r="AO1969">
        <v>1</v>
      </c>
      <c r="AP1969">
        <v>0</v>
      </c>
      <c r="AQ1969">
        <v>0</v>
      </c>
      <c r="AR1969">
        <v>0</v>
      </c>
      <c r="AS1969" t="s">
        <v>3</v>
      </c>
      <c r="AT1969">
        <v>26.25</v>
      </c>
      <c r="AU1969" t="s">
        <v>3</v>
      </c>
      <c r="AV1969">
        <v>0</v>
      </c>
      <c r="AW1969">
        <v>2</v>
      </c>
      <c r="AX1969">
        <v>33039008</v>
      </c>
      <c r="AY1969">
        <v>1</v>
      </c>
      <c r="AZ1969">
        <v>0</v>
      </c>
      <c r="BA1969">
        <v>1870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CX1969">
        <f>Y1969*Source!I744</f>
        <v>0.28875000000000001</v>
      </c>
      <c r="CY1969">
        <f>AB1969</f>
        <v>9.7100000000000009</v>
      </c>
      <c r="CZ1969">
        <f>AF1969</f>
        <v>9.7100000000000009</v>
      </c>
      <c r="DA1969">
        <f>AJ1969</f>
        <v>1</v>
      </c>
      <c r="DB1969">
        <v>0</v>
      </c>
    </row>
    <row r="1970" spans="1:106" x14ac:dyDescent="0.2">
      <c r="A1970">
        <f>ROW(Source!A744)</f>
        <v>744</v>
      </c>
      <c r="B1970">
        <v>33034105</v>
      </c>
      <c r="C1970">
        <v>33038989</v>
      </c>
      <c r="D1970">
        <v>32517836</v>
      </c>
      <c r="E1970">
        <v>1</v>
      </c>
      <c r="F1970">
        <v>1</v>
      </c>
      <c r="G1970">
        <v>19</v>
      </c>
      <c r="H1970">
        <v>3</v>
      </c>
      <c r="I1970" t="s">
        <v>814</v>
      </c>
      <c r="J1970" t="s">
        <v>815</v>
      </c>
      <c r="K1970" t="s">
        <v>816</v>
      </c>
      <c r="L1970">
        <v>1348</v>
      </c>
      <c r="N1970">
        <v>1009</v>
      </c>
      <c r="O1970" t="s">
        <v>19</v>
      </c>
      <c r="P1970" t="s">
        <v>19</v>
      </c>
      <c r="Q1970">
        <v>1000</v>
      </c>
      <c r="W1970">
        <v>0</v>
      </c>
      <c r="X1970">
        <v>1571432467</v>
      </c>
      <c r="Y1970">
        <v>0.04</v>
      </c>
      <c r="AA1970">
        <v>31493.279999999999</v>
      </c>
      <c r="AB1970">
        <v>0</v>
      </c>
      <c r="AC1970">
        <v>0</v>
      </c>
      <c r="AD1970">
        <v>0</v>
      </c>
      <c r="AE1970">
        <v>31493.279999999999</v>
      </c>
      <c r="AF1970">
        <v>0</v>
      </c>
      <c r="AG1970">
        <v>0</v>
      </c>
      <c r="AH1970">
        <v>0</v>
      </c>
      <c r="AI1970">
        <v>1</v>
      </c>
      <c r="AJ1970">
        <v>1</v>
      </c>
      <c r="AK1970">
        <v>1</v>
      </c>
      <c r="AL1970">
        <v>1</v>
      </c>
      <c r="AN1970">
        <v>0</v>
      </c>
      <c r="AO1970">
        <v>1</v>
      </c>
      <c r="AP1970">
        <v>0</v>
      </c>
      <c r="AQ1970">
        <v>0</v>
      </c>
      <c r="AR1970">
        <v>0</v>
      </c>
      <c r="AS1970" t="s">
        <v>3</v>
      </c>
      <c r="AT1970">
        <v>0.04</v>
      </c>
      <c r="AU1970" t="s">
        <v>3</v>
      </c>
      <c r="AV1970">
        <v>0</v>
      </c>
      <c r="AW1970">
        <v>2</v>
      </c>
      <c r="AX1970">
        <v>33039009</v>
      </c>
      <c r="AY1970">
        <v>1</v>
      </c>
      <c r="AZ1970">
        <v>0</v>
      </c>
      <c r="BA1970">
        <v>1871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CX1970">
        <f>Y1970*Source!I744</f>
        <v>4.3999999999999996E-4</v>
      </c>
      <c r="CY1970">
        <f t="shared" ref="CY1970:CY1980" si="294">AA1970</f>
        <v>31493.279999999999</v>
      </c>
      <c r="CZ1970">
        <f t="shared" ref="CZ1970:CZ1980" si="295">AE1970</f>
        <v>31493.279999999999</v>
      </c>
      <c r="DA1970">
        <f t="shared" ref="DA1970:DA1980" si="296">AI1970</f>
        <v>1</v>
      </c>
      <c r="DB1970">
        <v>0</v>
      </c>
    </row>
    <row r="1971" spans="1:106" x14ac:dyDescent="0.2">
      <c r="A1971">
        <f>ROW(Source!A744)</f>
        <v>744</v>
      </c>
      <c r="B1971">
        <v>33034105</v>
      </c>
      <c r="C1971">
        <v>33038989</v>
      </c>
      <c r="D1971">
        <v>32518156</v>
      </c>
      <c r="E1971">
        <v>1</v>
      </c>
      <c r="F1971">
        <v>1</v>
      </c>
      <c r="G1971">
        <v>19</v>
      </c>
      <c r="H1971">
        <v>3</v>
      </c>
      <c r="I1971" t="s">
        <v>817</v>
      </c>
      <c r="J1971" t="s">
        <v>818</v>
      </c>
      <c r="K1971" t="s">
        <v>819</v>
      </c>
      <c r="L1971">
        <v>1348</v>
      </c>
      <c r="N1971">
        <v>1009</v>
      </c>
      <c r="O1971" t="s">
        <v>19</v>
      </c>
      <c r="P1971" t="s">
        <v>19</v>
      </c>
      <c r="Q1971">
        <v>1000</v>
      </c>
      <c r="W1971">
        <v>0</v>
      </c>
      <c r="X1971">
        <v>1574046373</v>
      </c>
      <c r="Y1971">
        <v>3.6999999999999998E-2</v>
      </c>
      <c r="AA1971">
        <v>45454.3</v>
      </c>
      <c r="AB1971">
        <v>0</v>
      </c>
      <c r="AC1971">
        <v>0</v>
      </c>
      <c r="AD1971">
        <v>0</v>
      </c>
      <c r="AE1971">
        <v>45454.3</v>
      </c>
      <c r="AF1971">
        <v>0</v>
      </c>
      <c r="AG1971">
        <v>0</v>
      </c>
      <c r="AH1971">
        <v>0</v>
      </c>
      <c r="AI1971">
        <v>1</v>
      </c>
      <c r="AJ1971">
        <v>1</v>
      </c>
      <c r="AK1971">
        <v>1</v>
      </c>
      <c r="AL1971">
        <v>1</v>
      </c>
      <c r="AN1971">
        <v>0</v>
      </c>
      <c r="AO1971">
        <v>1</v>
      </c>
      <c r="AP1971">
        <v>0</v>
      </c>
      <c r="AQ1971">
        <v>0</v>
      </c>
      <c r="AR1971">
        <v>0</v>
      </c>
      <c r="AS1971" t="s">
        <v>3</v>
      </c>
      <c r="AT1971">
        <v>3.6999999999999998E-2</v>
      </c>
      <c r="AU1971" t="s">
        <v>3</v>
      </c>
      <c r="AV1971">
        <v>0</v>
      </c>
      <c r="AW1971">
        <v>2</v>
      </c>
      <c r="AX1971">
        <v>33039010</v>
      </c>
      <c r="AY1971">
        <v>1</v>
      </c>
      <c r="AZ1971">
        <v>0</v>
      </c>
      <c r="BA1971">
        <v>1872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CX1971">
        <f>Y1971*Source!I744</f>
        <v>4.0699999999999997E-4</v>
      </c>
      <c r="CY1971">
        <f t="shared" si="294"/>
        <v>45454.3</v>
      </c>
      <c r="CZ1971">
        <f t="shared" si="295"/>
        <v>45454.3</v>
      </c>
      <c r="DA1971">
        <f t="shared" si="296"/>
        <v>1</v>
      </c>
      <c r="DB1971">
        <v>0</v>
      </c>
    </row>
    <row r="1972" spans="1:106" x14ac:dyDescent="0.2">
      <c r="A1972">
        <f>ROW(Source!A744)</f>
        <v>744</v>
      </c>
      <c r="B1972">
        <v>33034105</v>
      </c>
      <c r="C1972">
        <v>33038989</v>
      </c>
      <c r="D1972">
        <v>32518894</v>
      </c>
      <c r="E1972">
        <v>1</v>
      </c>
      <c r="F1972">
        <v>1</v>
      </c>
      <c r="G1972">
        <v>19</v>
      </c>
      <c r="H1972">
        <v>3</v>
      </c>
      <c r="I1972" t="s">
        <v>820</v>
      </c>
      <c r="J1972" t="s">
        <v>821</v>
      </c>
      <c r="K1972" t="s">
        <v>822</v>
      </c>
      <c r="L1972">
        <v>1327</v>
      </c>
      <c r="N1972">
        <v>1005</v>
      </c>
      <c r="O1972" t="s">
        <v>823</v>
      </c>
      <c r="P1972" t="s">
        <v>823</v>
      </c>
      <c r="Q1972">
        <v>1</v>
      </c>
      <c r="W1972">
        <v>0</v>
      </c>
      <c r="X1972">
        <v>-1132375348</v>
      </c>
      <c r="Y1972">
        <v>5.6</v>
      </c>
      <c r="AA1972">
        <v>63.78</v>
      </c>
      <c r="AB1972">
        <v>0</v>
      </c>
      <c r="AC1972">
        <v>0</v>
      </c>
      <c r="AD1972">
        <v>0</v>
      </c>
      <c r="AE1972">
        <v>63.78</v>
      </c>
      <c r="AF1972">
        <v>0</v>
      </c>
      <c r="AG1972">
        <v>0</v>
      </c>
      <c r="AH1972">
        <v>0</v>
      </c>
      <c r="AI1972">
        <v>1</v>
      </c>
      <c r="AJ1972">
        <v>1</v>
      </c>
      <c r="AK1972">
        <v>1</v>
      </c>
      <c r="AL1972">
        <v>1</v>
      </c>
      <c r="AN1972">
        <v>0</v>
      </c>
      <c r="AO1972">
        <v>1</v>
      </c>
      <c r="AP1972">
        <v>0</v>
      </c>
      <c r="AQ1972">
        <v>0</v>
      </c>
      <c r="AR1972">
        <v>0</v>
      </c>
      <c r="AS1972" t="s">
        <v>3</v>
      </c>
      <c r="AT1972">
        <v>5.6</v>
      </c>
      <c r="AU1972" t="s">
        <v>3</v>
      </c>
      <c r="AV1972">
        <v>0</v>
      </c>
      <c r="AW1972">
        <v>2</v>
      </c>
      <c r="AX1972">
        <v>33039012</v>
      </c>
      <c r="AY1972">
        <v>1</v>
      </c>
      <c r="AZ1972">
        <v>0</v>
      </c>
      <c r="BA1972">
        <v>1873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CX1972">
        <f>Y1972*Source!I744</f>
        <v>6.1599999999999995E-2</v>
      </c>
      <c r="CY1972">
        <f t="shared" si="294"/>
        <v>63.78</v>
      </c>
      <c r="CZ1972">
        <f t="shared" si="295"/>
        <v>63.78</v>
      </c>
      <c r="DA1972">
        <f t="shared" si="296"/>
        <v>1</v>
      </c>
      <c r="DB1972">
        <v>0</v>
      </c>
    </row>
    <row r="1973" spans="1:106" x14ac:dyDescent="0.2">
      <c r="A1973">
        <f>ROW(Source!A744)</f>
        <v>744</v>
      </c>
      <c r="B1973">
        <v>33034105</v>
      </c>
      <c r="C1973">
        <v>33038989</v>
      </c>
      <c r="D1973">
        <v>32517311</v>
      </c>
      <c r="E1973">
        <v>1</v>
      </c>
      <c r="F1973">
        <v>1</v>
      </c>
      <c r="G1973">
        <v>19</v>
      </c>
      <c r="H1973">
        <v>3</v>
      </c>
      <c r="I1973" t="s">
        <v>824</v>
      </c>
      <c r="J1973" t="s">
        <v>825</v>
      </c>
      <c r="K1973" t="s">
        <v>826</v>
      </c>
      <c r="L1973">
        <v>1348</v>
      </c>
      <c r="N1973">
        <v>1009</v>
      </c>
      <c r="O1973" t="s">
        <v>19</v>
      </c>
      <c r="P1973" t="s">
        <v>19</v>
      </c>
      <c r="Q1973">
        <v>1000</v>
      </c>
      <c r="W1973">
        <v>0</v>
      </c>
      <c r="X1973">
        <v>1471527661</v>
      </c>
      <c r="Y1973">
        <v>0.05</v>
      </c>
      <c r="AA1973">
        <v>4752.91</v>
      </c>
      <c r="AB1973">
        <v>0</v>
      </c>
      <c r="AC1973">
        <v>0</v>
      </c>
      <c r="AD1973">
        <v>0</v>
      </c>
      <c r="AE1973">
        <v>4752.91</v>
      </c>
      <c r="AF1973">
        <v>0</v>
      </c>
      <c r="AG1973">
        <v>0</v>
      </c>
      <c r="AH1973">
        <v>0</v>
      </c>
      <c r="AI1973">
        <v>1</v>
      </c>
      <c r="AJ1973">
        <v>1</v>
      </c>
      <c r="AK1973">
        <v>1</v>
      </c>
      <c r="AL1973">
        <v>1</v>
      </c>
      <c r="AN1973">
        <v>0</v>
      </c>
      <c r="AO1973">
        <v>1</v>
      </c>
      <c r="AP1973">
        <v>0</v>
      </c>
      <c r="AQ1973">
        <v>0</v>
      </c>
      <c r="AR1973">
        <v>0</v>
      </c>
      <c r="AS1973" t="s">
        <v>3</v>
      </c>
      <c r="AT1973">
        <v>0.05</v>
      </c>
      <c r="AU1973" t="s">
        <v>3</v>
      </c>
      <c r="AV1973">
        <v>0</v>
      </c>
      <c r="AW1973">
        <v>2</v>
      </c>
      <c r="AX1973">
        <v>33039011</v>
      </c>
      <c r="AY1973">
        <v>1</v>
      </c>
      <c r="AZ1973">
        <v>0</v>
      </c>
      <c r="BA1973">
        <v>1874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CX1973">
        <f>Y1973*Source!I744</f>
        <v>5.5000000000000003E-4</v>
      </c>
      <c r="CY1973">
        <f t="shared" si="294"/>
        <v>4752.91</v>
      </c>
      <c r="CZ1973">
        <f t="shared" si="295"/>
        <v>4752.91</v>
      </c>
      <c r="DA1973">
        <f t="shared" si="296"/>
        <v>1</v>
      </c>
      <c r="DB1973">
        <v>0</v>
      </c>
    </row>
    <row r="1974" spans="1:106" x14ac:dyDescent="0.2">
      <c r="A1974">
        <f>ROW(Source!A744)</f>
        <v>744</v>
      </c>
      <c r="B1974">
        <v>33034105</v>
      </c>
      <c r="C1974">
        <v>33038989</v>
      </c>
      <c r="D1974">
        <v>32519061</v>
      </c>
      <c r="E1974">
        <v>1</v>
      </c>
      <c r="F1974">
        <v>1</v>
      </c>
      <c r="G1974">
        <v>19</v>
      </c>
      <c r="H1974">
        <v>3</v>
      </c>
      <c r="I1974" t="s">
        <v>827</v>
      </c>
      <c r="J1974" t="s">
        <v>828</v>
      </c>
      <c r="K1974" t="s">
        <v>829</v>
      </c>
      <c r="L1974">
        <v>1339</v>
      </c>
      <c r="N1974">
        <v>1007</v>
      </c>
      <c r="O1974" t="s">
        <v>830</v>
      </c>
      <c r="P1974" t="s">
        <v>830</v>
      </c>
      <c r="Q1974">
        <v>1</v>
      </c>
      <c r="W1974">
        <v>0</v>
      </c>
      <c r="X1974">
        <v>1653821073</v>
      </c>
      <c r="Y1974">
        <v>1.75</v>
      </c>
      <c r="AA1974">
        <v>29.98</v>
      </c>
      <c r="AB1974">
        <v>0</v>
      </c>
      <c r="AC1974">
        <v>0</v>
      </c>
      <c r="AD1974">
        <v>0</v>
      </c>
      <c r="AE1974">
        <v>29.98</v>
      </c>
      <c r="AF1974">
        <v>0</v>
      </c>
      <c r="AG1974">
        <v>0</v>
      </c>
      <c r="AH1974">
        <v>0</v>
      </c>
      <c r="AI1974">
        <v>1</v>
      </c>
      <c r="AJ1974">
        <v>1</v>
      </c>
      <c r="AK1974">
        <v>1</v>
      </c>
      <c r="AL1974">
        <v>1</v>
      </c>
      <c r="AN1974">
        <v>0</v>
      </c>
      <c r="AO1974">
        <v>1</v>
      </c>
      <c r="AP1974">
        <v>0</v>
      </c>
      <c r="AQ1974">
        <v>0</v>
      </c>
      <c r="AR1974">
        <v>0</v>
      </c>
      <c r="AS1974" t="s">
        <v>3</v>
      </c>
      <c r="AT1974">
        <v>1.75</v>
      </c>
      <c r="AU1974" t="s">
        <v>3</v>
      </c>
      <c r="AV1974">
        <v>0</v>
      </c>
      <c r="AW1974">
        <v>2</v>
      </c>
      <c r="AX1974">
        <v>33039013</v>
      </c>
      <c r="AY1974">
        <v>1</v>
      </c>
      <c r="AZ1974">
        <v>0</v>
      </c>
      <c r="BA1974">
        <v>1875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CX1974">
        <f>Y1974*Source!I744</f>
        <v>1.925E-2</v>
      </c>
      <c r="CY1974">
        <f t="shared" si="294"/>
        <v>29.98</v>
      </c>
      <c r="CZ1974">
        <f t="shared" si="295"/>
        <v>29.98</v>
      </c>
      <c r="DA1974">
        <f t="shared" si="296"/>
        <v>1</v>
      </c>
      <c r="DB1974">
        <v>0</v>
      </c>
    </row>
    <row r="1975" spans="1:106" x14ac:dyDescent="0.2">
      <c r="A1975">
        <f>ROW(Source!A744)</f>
        <v>744</v>
      </c>
      <c r="B1975">
        <v>33034105</v>
      </c>
      <c r="C1975">
        <v>33038989</v>
      </c>
      <c r="D1975">
        <v>32517740</v>
      </c>
      <c r="E1975">
        <v>1</v>
      </c>
      <c r="F1975">
        <v>1</v>
      </c>
      <c r="G1975">
        <v>19</v>
      </c>
      <c r="H1975">
        <v>3</v>
      </c>
      <c r="I1975" t="s">
        <v>831</v>
      </c>
      <c r="J1975" t="s">
        <v>832</v>
      </c>
      <c r="K1975" t="s">
        <v>833</v>
      </c>
      <c r="L1975">
        <v>1339</v>
      </c>
      <c r="N1975">
        <v>1007</v>
      </c>
      <c r="O1975" t="s">
        <v>830</v>
      </c>
      <c r="P1975" t="s">
        <v>830</v>
      </c>
      <c r="Q1975">
        <v>1</v>
      </c>
      <c r="W1975">
        <v>0</v>
      </c>
      <c r="X1975">
        <v>-86784973</v>
      </c>
      <c r="Y1975">
        <v>0.08</v>
      </c>
      <c r="AA1975">
        <v>4993.7</v>
      </c>
      <c r="AB1975">
        <v>0</v>
      </c>
      <c r="AC1975">
        <v>0</v>
      </c>
      <c r="AD1975">
        <v>0</v>
      </c>
      <c r="AE1975">
        <v>4993.7</v>
      </c>
      <c r="AF1975">
        <v>0</v>
      </c>
      <c r="AG1975">
        <v>0</v>
      </c>
      <c r="AH1975">
        <v>0</v>
      </c>
      <c r="AI1975">
        <v>1</v>
      </c>
      <c r="AJ1975">
        <v>1</v>
      </c>
      <c r="AK1975">
        <v>1</v>
      </c>
      <c r="AL1975">
        <v>1</v>
      </c>
      <c r="AN1975">
        <v>0</v>
      </c>
      <c r="AO1975">
        <v>1</v>
      </c>
      <c r="AP1975">
        <v>0</v>
      </c>
      <c r="AQ1975">
        <v>0</v>
      </c>
      <c r="AR1975">
        <v>0</v>
      </c>
      <c r="AS1975" t="s">
        <v>3</v>
      </c>
      <c r="AT1975">
        <v>0.08</v>
      </c>
      <c r="AU1975" t="s">
        <v>3</v>
      </c>
      <c r="AV1975">
        <v>0</v>
      </c>
      <c r="AW1975">
        <v>2</v>
      </c>
      <c r="AX1975">
        <v>33039014</v>
      </c>
      <c r="AY1975">
        <v>1</v>
      </c>
      <c r="AZ1975">
        <v>0</v>
      </c>
      <c r="BA1975">
        <v>1876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CX1975">
        <f>Y1975*Source!I744</f>
        <v>8.7999999999999992E-4</v>
      </c>
      <c r="CY1975">
        <f t="shared" si="294"/>
        <v>4993.7</v>
      </c>
      <c r="CZ1975">
        <f t="shared" si="295"/>
        <v>4993.7</v>
      </c>
      <c r="DA1975">
        <f t="shared" si="296"/>
        <v>1</v>
      </c>
      <c r="DB1975">
        <v>0</v>
      </c>
    </row>
    <row r="1976" spans="1:106" x14ac:dyDescent="0.2">
      <c r="A1976">
        <f>ROW(Source!A744)</f>
        <v>744</v>
      </c>
      <c r="B1976">
        <v>33034105</v>
      </c>
      <c r="C1976">
        <v>33038989</v>
      </c>
      <c r="D1976">
        <v>32517729</v>
      </c>
      <c r="E1976">
        <v>1</v>
      </c>
      <c r="F1976">
        <v>1</v>
      </c>
      <c r="G1976">
        <v>19</v>
      </c>
      <c r="H1976">
        <v>3</v>
      </c>
      <c r="I1976" t="s">
        <v>834</v>
      </c>
      <c r="J1976" t="s">
        <v>835</v>
      </c>
      <c r="K1976" t="s">
        <v>836</v>
      </c>
      <c r="L1976">
        <v>1339</v>
      </c>
      <c r="N1976">
        <v>1007</v>
      </c>
      <c r="O1976" t="s">
        <v>830</v>
      </c>
      <c r="P1976" t="s">
        <v>830</v>
      </c>
      <c r="Q1976">
        <v>1</v>
      </c>
      <c r="W1976">
        <v>0</v>
      </c>
      <c r="X1976">
        <v>-36459073</v>
      </c>
      <c r="Y1976">
        <v>0.69</v>
      </c>
      <c r="AA1976">
        <v>3762.19</v>
      </c>
      <c r="AB1976">
        <v>0</v>
      </c>
      <c r="AC1976">
        <v>0</v>
      </c>
      <c r="AD1976">
        <v>0</v>
      </c>
      <c r="AE1976">
        <v>3762.19</v>
      </c>
      <c r="AF1976">
        <v>0</v>
      </c>
      <c r="AG1976">
        <v>0</v>
      </c>
      <c r="AH1976">
        <v>0</v>
      </c>
      <c r="AI1976">
        <v>1</v>
      </c>
      <c r="AJ1976">
        <v>1</v>
      </c>
      <c r="AK1976">
        <v>1</v>
      </c>
      <c r="AL1976">
        <v>1</v>
      </c>
      <c r="AN1976">
        <v>0</v>
      </c>
      <c r="AO1976">
        <v>1</v>
      </c>
      <c r="AP1976">
        <v>0</v>
      </c>
      <c r="AQ1976">
        <v>0</v>
      </c>
      <c r="AR1976">
        <v>0</v>
      </c>
      <c r="AS1976" t="s">
        <v>3</v>
      </c>
      <c r="AT1976">
        <v>0.69</v>
      </c>
      <c r="AU1976" t="s">
        <v>3</v>
      </c>
      <c r="AV1976">
        <v>0</v>
      </c>
      <c r="AW1976">
        <v>2</v>
      </c>
      <c r="AX1976">
        <v>33039015</v>
      </c>
      <c r="AY1976">
        <v>1</v>
      </c>
      <c r="AZ1976">
        <v>0</v>
      </c>
      <c r="BA1976">
        <v>1877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CX1976">
        <f>Y1976*Source!I744</f>
        <v>7.5899999999999987E-3</v>
      </c>
      <c r="CY1976">
        <f t="shared" si="294"/>
        <v>3762.19</v>
      </c>
      <c r="CZ1976">
        <f t="shared" si="295"/>
        <v>3762.19</v>
      </c>
      <c r="DA1976">
        <f t="shared" si="296"/>
        <v>1</v>
      </c>
      <c r="DB1976">
        <v>0</v>
      </c>
    </row>
    <row r="1977" spans="1:106" x14ac:dyDescent="0.2">
      <c r="A1977">
        <f>ROW(Source!A744)</f>
        <v>744</v>
      </c>
      <c r="B1977">
        <v>33034105</v>
      </c>
      <c r="C1977">
        <v>33038989</v>
      </c>
      <c r="D1977">
        <v>32517783</v>
      </c>
      <c r="E1977">
        <v>1</v>
      </c>
      <c r="F1977">
        <v>1</v>
      </c>
      <c r="G1977">
        <v>19</v>
      </c>
      <c r="H1977">
        <v>3</v>
      </c>
      <c r="I1977" t="s">
        <v>837</v>
      </c>
      <c r="J1977" t="s">
        <v>838</v>
      </c>
      <c r="K1977" t="s">
        <v>839</v>
      </c>
      <c r="L1977">
        <v>1339</v>
      </c>
      <c r="N1977">
        <v>1007</v>
      </c>
      <c r="O1977" t="s">
        <v>830</v>
      </c>
      <c r="P1977" t="s">
        <v>830</v>
      </c>
      <c r="Q1977">
        <v>1</v>
      </c>
      <c r="W1977">
        <v>0</v>
      </c>
      <c r="X1977">
        <v>-1282603236</v>
      </c>
      <c r="Y1977">
        <v>0.2</v>
      </c>
      <c r="AA1977">
        <v>5631.96</v>
      </c>
      <c r="AB1977">
        <v>0</v>
      </c>
      <c r="AC1977">
        <v>0</v>
      </c>
      <c r="AD1977">
        <v>0</v>
      </c>
      <c r="AE1977">
        <v>5631.96</v>
      </c>
      <c r="AF1977">
        <v>0</v>
      </c>
      <c r="AG1977">
        <v>0</v>
      </c>
      <c r="AH1977">
        <v>0</v>
      </c>
      <c r="AI1977">
        <v>1</v>
      </c>
      <c r="AJ1977">
        <v>1</v>
      </c>
      <c r="AK1977">
        <v>1</v>
      </c>
      <c r="AL1977">
        <v>1</v>
      </c>
      <c r="AN1977">
        <v>0</v>
      </c>
      <c r="AO1977">
        <v>1</v>
      </c>
      <c r="AP1977">
        <v>0</v>
      </c>
      <c r="AQ1977">
        <v>0</v>
      </c>
      <c r="AR1977">
        <v>0</v>
      </c>
      <c r="AS1977" t="s">
        <v>3</v>
      </c>
      <c r="AT1977">
        <v>0.2</v>
      </c>
      <c r="AU1977" t="s">
        <v>3</v>
      </c>
      <c r="AV1977">
        <v>0</v>
      </c>
      <c r="AW1977">
        <v>2</v>
      </c>
      <c r="AX1977">
        <v>33039016</v>
      </c>
      <c r="AY1977">
        <v>1</v>
      </c>
      <c r="AZ1977">
        <v>0</v>
      </c>
      <c r="BA1977">
        <v>1878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CX1977">
        <f>Y1977*Source!I744</f>
        <v>2.2000000000000001E-3</v>
      </c>
      <c r="CY1977">
        <f t="shared" si="294"/>
        <v>5631.96</v>
      </c>
      <c r="CZ1977">
        <f t="shared" si="295"/>
        <v>5631.96</v>
      </c>
      <c r="DA1977">
        <f t="shared" si="296"/>
        <v>1</v>
      </c>
      <c r="DB1977">
        <v>0</v>
      </c>
    </row>
    <row r="1978" spans="1:106" x14ac:dyDescent="0.2">
      <c r="A1978">
        <f>ROW(Source!A744)</f>
        <v>744</v>
      </c>
      <c r="B1978">
        <v>33034105</v>
      </c>
      <c r="C1978">
        <v>33038989</v>
      </c>
      <c r="D1978">
        <v>32517784</v>
      </c>
      <c r="E1978">
        <v>1</v>
      </c>
      <c r="F1978">
        <v>1</v>
      </c>
      <c r="G1978">
        <v>19</v>
      </c>
      <c r="H1978">
        <v>3</v>
      </c>
      <c r="I1978" t="s">
        <v>840</v>
      </c>
      <c r="J1978" t="s">
        <v>841</v>
      </c>
      <c r="K1978" t="s">
        <v>842</v>
      </c>
      <c r="L1978">
        <v>1339</v>
      </c>
      <c r="N1978">
        <v>1007</v>
      </c>
      <c r="O1978" t="s">
        <v>830</v>
      </c>
      <c r="P1978" t="s">
        <v>830</v>
      </c>
      <c r="Q1978">
        <v>1</v>
      </c>
      <c r="W1978">
        <v>0</v>
      </c>
      <c r="X1978">
        <v>966492149</v>
      </c>
      <c r="Y1978">
        <v>0.69</v>
      </c>
      <c r="AA1978">
        <v>5631.96</v>
      </c>
      <c r="AB1978">
        <v>0</v>
      </c>
      <c r="AC1978">
        <v>0</v>
      </c>
      <c r="AD1978">
        <v>0</v>
      </c>
      <c r="AE1978">
        <v>5631.96</v>
      </c>
      <c r="AF1978">
        <v>0</v>
      </c>
      <c r="AG1978">
        <v>0</v>
      </c>
      <c r="AH1978">
        <v>0</v>
      </c>
      <c r="AI1978">
        <v>1</v>
      </c>
      <c r="AJ1978">
        <v>1</v>
      </c>
      <c r="AK1978">
        <v>1</v>
      </c>
      <c r="AL1978">
        <v>1</v>
      </c>
      <c r="AN1978">
        <v>0</v>
      </c>
      <c r="AO1978">
        <v>1</v>
      </c>
      <c r="AP1978">
        <v>0</v>
      </c>
      <c r="AQ1978">
        <v>0</v>
      </c>
      <c r="AR1978">
        <v>0</v>
      </c>
      <c r="AS1978" t="s">
        <v>3</v>
      </c>
      <c r="AT1978">
        <v>0.69</v>
      </c>
      <c r="AU1978" t="s">
        <v>3</v>
      </c>
      <c r="AV1978">
        <v>0</v>
      </c>
      <c r="AW1978">
        <v>2</v>
      </c>
      <c r="AX1978">
        <v>33039017</v>
      </c>
      <c r="AY1978">
        <v>1</v>
      </c>
      <c r="AZ1978">
        <v>0</v>
      </c>
      <c r="BA1978">
        <v>1879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CX1978">
        <f>Y1978*Source!I744</f>
        <v>7.5899999999999987E-3</v>
      </c>
      <c r="CY1978">
        <f t="shared" si="294"/>
        <v>5631.96</v>
      </c>
      <c r="CZ1978">
        <f t="shared" si="295"/>
        <v>5631.96</v>
      </c>
      <c r="DA1978">
        <f t="shared" si="296"/>
        <v>1</v>
      </c>
      <c r="DB1978">
        <v>0</v>
      </c>
    </row>
    <row r="1979" spans="1:106" x14ac:dyDescent="0.2">
      <c r="A1979">
        <f>ROW(Source!A744)</f>
        <v>744</v>
      </c>
      <c r="B1979">
        <v>33034105</v>
      </c>
      <c r="C1979">
        <v>33038989</v>
      </c>
      <c r="D1979">
        <v>32519911</v>
      </c>
      <c r="E1979">
        <v>1</v>
      </c>
      <c r="F1979">
        <v>1</v>
      </c>
      <c r="G1979">
        <v>19</v>
      </c>
      <c r="H1979">
        <v>3</v>
      </c>
      <c r="I1979" t="s">
        <v>843</v>
      </c>
      <c r="J1979" t="s">
        <v>844</v>
      </c>
      <c r="K1979" t="s">
        <v>845</v>
      </c>
      <c r="L1979">
        <v>1339</v>
      </c>
      <c r="N1979">
        <v>1007</v>
      </c>
      <c r="O1979" t="s">
        <v>830</v>
      </c>
      <c r="P1979" t="s">
        <v>830</v>
      </c>
      <c r="Q1979">
        <v>1</v>
      </c>
      <c r="W1979">
        <v>0</v>
      </c>
      <c r="X1979">
        <v>-1613524913</v>
      </c>
      <c r="Y1979">
        <v>102</v>
      </c>
      <c r="AA1979">
        <v>3195.93</v>
      </c>
      <c r="AB1979">
        <v>0</v>
      </c>
      <c r="AC1979">
        <v>0</v>
      </c>
      <c r="AD1979">
        <v>0</v>
      </c>
      <c r="AE1979">
        <v>3195.93</v>
      </c>
      <c r="AF1979">
        <v>0</v>
      </c>
      <c r="AG1979">
        <v>0</v>
      </c>
      <c r="AH1979">
        <v>0</v>
      </c>
      <c r="AI1979">
        <v>1</v>
      </c>
      <c r="AJ1979">
        <v>1</v>
      </c>
      <c r="AK1979">
        <v>1</v>
      </c>
      <c r="AL1979">
        <v>1</v>
      </c>
      <c r="AN1979">
        <v>0</v>
      </c>
      <c r="AO1979">
        <v>1</v>
      </c>
      <c r="AP1979">
        <v>0</v>
      </c>
      <c r="AQ1979">
        <v>0</v>
      </c>
      <c r="AR1979">
        <v>0</v>
      </c>
      <c r="AS1979" t="s">
        <v>3</v>
      </c>
      <c r="AT1979">
        <v>102</v>
      </c>
      <c r="AU1979" t="s">
        <v>3</v>
      </c>
      <c r="AV1979">
        <v>0</v>
      </c>
      <c r="AW1979">
        <v>2</v>
      </c>
      <c r="AX1979">
        <v>33039018</v>
      </c>
      <c r="AY1979">
        <v>1</v>
      </c>
      <c r="AZ1979">
        <v>0</v>
      </c>
      <c r="BA1979">
        <v>1880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CX1979">
        <f>Y1979*Source!I744</f>
        <v>1.1219999999999999</v>
      </c>
      <c r="CY1979">
        <f t="shared" si="294"/>
        <v>3195.93</v>
      </c>
      <c r="CZ1979">
        <f t="shared" si="295"/>
        <v>3195.93</v>
      </c>
      <c r="DA1979">
        <f t="shared" si="296"/>
        <v>1</v>
      </c>
      <c r="DB1979">
        <v>0</v>
      </c>
    </row>
    <row r="1980" spans="1:106" x14ac:dyDescent="0.2">
      <c r="A1980">
        <f>ROW(Source!A744)</f>
        <v>744</v>
      </c>
      <c r="B1980">
        <v>33034105</v>
      </c>
      <c r="C1980">
        <v>33038989</v>
      </c>
      <c r="D1980">
        <v>32521663</v>
      </c>
      <c r="E1980">
        <v>1</v>
      </c>
      <c r="F1980">
        <v>1</v>
      </c>
      <c r="G1980">
        <v>19</v>
      </c>
      <c r="H1980">
        <v>3</v>
      </c>
      <c r="I1980" t="s">
        <v>846</v>
      </c>
      <c r="J1980" t="s">
        <v>847</v>
      </c>
      <c r="K1980" t="s">
        <v>848</v>
      </c>
      <c r="L1980">
        <v>1327</v>
      </c>
      <c r="N1980">
        <v>1005</v>
      </c>
      <c r="O1980" t="s">
        <v>823</v>
      </c>
      <c r="P1980" t="s">
        <v>823</v>
      </c>
      <c r="Q1980">
        <v>1</v>
      </c>
      <c r="W1980">
        <v>0</v>
      </c>
      <c r="X1980">
        <v>603730207</v>
      </c>
      <c r="Y1980">
        <v>49.5</v>
      </c>
      <c r="AA1980">
        <v>207.09</v>
      </c>
      <c r="AB1980">
        <v>0</v>
      </c>
      <c r="AC1980">
        <v>0</v>
      </c>
      <c r="AD1980">
        <v>0</v>
      </c>
      <c r="AE1980">
        <v>207.09</v>
      </c>
      <c r="AF1980">
        <v>0</v>
      </c>
      <c r="AG1980">
        <v>0</v>
      </c>
      <c r="AH1980">
        <v>0</v>
      </c>
      <c r="AI1980">
        <v>1</v>
      </c>
      <c r="AJ1980">
        <v>1</v>
      </c>
      <c r="AK1980">
        <v>1</v>
      </c>
      <c r="AL1980">
        <v>1</v>
      </c>
      <c r="AN1980">
        <v>0</v>
      </c>
      <c r="AO1980">
        <v>1</v>
      </c>
      <c r="AP1980">
        <v>0</v>
      </c>
      <c r="AQ1980">
        <v>0</v>
      </c>
      <c r="AR1980">
        <v>0</v>
      </c>
      <c r="AS1980" t="s">
        <v>3</v>
      </c>
      <c r="AT1980">
        <v>49.5</v>
      </c>
      <c r="AU1980" t="s">
        <v>3</v>
      </c>
      <c r="AV1980">
        <v>0</v>
      </c>
      <c r="AW1980">
        <v>2</v>
      </c>
      <c r="AX1980">
        <v>33039019</v>
      </c>
      <c r="AY1980">
        <v>1</v>
      </c>
      <c r="AZ1980">
        <v>0</v>
      </c>
      <c r="BA1980">
        <v>1881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CX1980">
        <f>Y1980*Source!I744</f>
        <v>0.54449999999999998</v>
      </c>
      <c r="CY1980">
        <f t="shared" si="294"/>
        <v>207.09</v>
      </c>
      <c r="CZ1980">
        <f t="shared" si="295"/>
        <v>207.09</v>
      </c>
      <c r="DA1980">
        <f t="shared" si="296"/>
        <v>1</v>
      </c>
      <c r="DB1980">
        <v>0</v>
      </c>
    </row>
    <row r="1981" spans="1:106" x14ac:dyDescent="0.2">
      <c r="A1981">
        <f>ROW(Source!A747)</f>
        <v>747</v>
      </c>
      <c r="B1981">
        <v>33034105</v>
      </c>
      <c r="C1981">
        <v>33039022</v>
      </c>
      <c r="D1981">
        <v>32505425</v>
      </c>
      <c r="E1981">
        <v>19</v>
      </c>
      <c r="F1981">
        <v>1</v>
      </c>
      <c r="G1981">
        <v>19</v>
      </c>
      <c r="H1981">
        <v>1</v>
      </c>
      <c r="I1981" t="s">
        <v>795</v>
      </c>
      <c r="J1981" t="s">
        <v>3</v>
      </c>
      <c r="K1981" t="s">
        <v>796</v>
      </c>
      <c r="L1981">
        <v>1191</v>
      </c>
      <c r="N1981">
        <v>1013</v>
      </c>
      <c r="O1981" t="s">
        <v>797</v>
      </c>
      <c r="P1981" t="s">
        <v>797</v>
      </c>
      <c r="Q1981">
        <v>1</v>
      </c>
      <c r="W1981">
        <v>0</v>
      </c>
      <c r="X1981">
        <v>476480486</v>
      </c>
      <c r="Y1981">
        <v>36.11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1</v>
      </c>
      <c r="AJ1981">
        <v>1</v>
      </c>
      <c r="AK1981">
        <v>1</v>
      </c>
      <c r="AL1981">
        <v>1</v>
      </c>
      <c r="AN1981">
        <v>0</v>
      </c>
      <c r="AO1981">
        <v>1</v>
      </c>
      <c r="AP1981">
        <v>0</v>
      </c>
      <c r="AQ1981">
        <v>0</v>
      </c>
      <c r="AR1981">
        <v>0</v>
      </c>
      <c r="AS1981" t="s">
        <v>3</v>
      </c>
      <c r="AT1981">
        <v>36.11</v>
      </c>
      <c r="AU1981" t="s">
        <v>3</v>
      </c>
      <c r="AV1981">
        <v>1</v>
      </c>
      <c r="AW1981">
        <v>2</v>
      </c>
      <c r="AX1981">
        <v>33039028</v>
      </c>
      <c r="AY1981">
        <v>1</v>
      </c>
      <c r="AZ1981">
        <v>0</v>
      </c>
      <c r="BA1981">
        <v>1882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CX1981">
        <f>Y1981*Source!I747</f>
        <v>1.0832999999999999</v>
      </c>
      <c r="CY1981">
        <f>AD1981</f>
        <v>0</v>
      </c>
      <c r="CZ1981">
        <f>AH1981</f>
        <v>0</v>
      </c>
      <c r="DA1981">
        <f>AL1981</f>
        <v>1</v>
      </c>
      <c r="DB1981">
        <v>0</v>
      </c>
    </row>
    <row r="1982" spans="1:106" x14ac:dyDescent="0.2">
      <c r="A1982">
        <f>ROW(Source!A747)</f>
        <v>747</v>
      </c>
      <c r="B1982">
        <v>33034105</v>
      </c>
      <c r="C1982">
        <v>33039022</v>
      </c>
      <c r="D1982">
        <v>32516754</v>
      </c>
      <c r="E1982">
        <v>1</v>
      </c>
      <c r="F1982">
        <v>1</v>
      </c>
      <c r="G1982">
        <v>19</v>
      </c>
      <c r="H1982">
        <v>2</v>
      </c>
      <c r="I1982" t="s">
        <v>798</v>
      </c>
      <c r="J1982" t="s">
        <v>799</v>
      </c>
      <c r="K1982" t="s">
        <v>800</v>
      </c>
      <c r="L1982">
        <v>1368</v>
      </c>
      <c r="N1982">
        <v>1011</v>
      </c>
      <c r="O1982" t="s">
        <v>801</v>
      </c>
      <c r="P1982" t="s">
        <v>801</v>
      </c>
      <c r="Q1982">
        <v>1</v>
      </c>
      <c r="W1982">
        <v>0</v>
      </c>
      <c r="X1982">
        <v>-1683917449</v>
      </c>
      <c r="Y1982">
        <v>21.91</v>
      </c>
      <c r="AA1982">
        <v>0</v>
      </c>
      <c r="AB1982">
        <v>70.98</v>
      </c>
      <c r="AC1982">
        <v>6.52</v>
      </c>
      <c r="AD1982">
        <v>0</v>
      </c>
      <c r="AE1982">
        <v>0</v>
      </c>
      <c r="AF1982">
        <v>70.98</v>
      </c>
      <c r="AG1982">
        <v>6.52</v>
      </c>
      <c r="AH1982">
        <v>0</v>
      </c>
      <c r="AI1982">
        <v>1</v>
      </c>
      <c r="AJ1982">
        <v>1</v>
      </c>
      <c r="AK1982">
        <v>1</v>
      </c>
      <c r="AL1982">
        <v>1</v>
      </c>
      <c r="AN1982">
        <v>0</v>
      </c>
      <c r="AO1982">
        <v>1</v>
      </c>
      <c r="AP1982">
        <v>0</v>
      </c>
      <c r="AQ1982">
        <v>0</v>
      </c>
      <c r="AR1982">
        <v>0</v>
      </c>
      <c r="AS1982" t="s">
        <v>3</v>
      </c>
      <c r="AT1982">
        <v>21.91</v>
      </c>
      <c r="AU1982" t="s">
        <v>3</v>
      </c>
      <c r="AV1982">
        <v>0</v>
      </c>
      <c r="AW1982">
        <v>2</v>
      </c>
      <c r="AX1982">
        <v>33039029</v>
      </c>
      <c r="AY1982">
        <v>1</v>
      </c>
      <c r="AZ1982">
        <v>0</v>
      </c>
      <c r="BA1982">
        <v>1883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CX1982">
        <f>Y1982*Source!I747</f>
        <v>0.6573</v>
      </c>
      <c r="CY1982">
        <f>AB1982</f>
        <v>70.98</v>
      </c>
      <c r="CZ1982">
        <f>AF1982</f>
        <v>70.98</v>
      </c>
      <c r="DA1982">
        <f>AJ1982</f>
        <v>1</v>
      </c>
      <c r="DB1982">
        <v>0</v>
      </c>
    </row>
    <row r="1983" spans="1:106" x14ac:dyDescent="0.2">
      <c r="A1983">
        <f>ROW(Source!A747)</f>
        <v>747</v>
      </c>
      <c r="B1983">
        <v>33034105</v>
      </c>
      <c r="C1983">
        <v>33039022</v>
      </c>
      <c r="D1983">
        <v>32518977</v>
      </c>
      <c r="E1983">
        <v>1</v>
      </c>
      <c r="F1983">
        <v>1</v>
      </c>
      <c r="G1983">
        <v>19</v>
      </c>
      <c r="H1983">
        <v>3</v>
      </c>
      <c r="I1983" t="s">
        <v>802</v>
      </c>
      <c r="J1983" t="s">
        <v>803</v>
      </c>
      <c r="K1983" t="s">
        <v>804</v>
      </c>
      <c r="L1983">
        <v>1348</v>
      </c>
      <c r="N1983">
        <v>1009</v>
      </c>
      <c r="O1983" t="s">
        <v>19</v>
      </c>
      <c r="P1983" t="s">
        <v>19</v>
      </c>
      <c r="Q1983">
        <v>1000</v>
      </c>
      <c r="W1983">
        <v>0</v>
      </c>
      <c r="X1983">
        <v>-1592467254</v>
      </c>
      <c r="Y1983">
        <v>0.03</v>
      </c>
      <c r="AA1983">
        <v>117442.26</v>
      </c>
      <c r="AB1983">
        <v>0</v>
      </c>
      <c r="AC1983">
        <v>0</v>
      </c>
      <c r="AD1983">
        <v>0</v>
      </c>
      <c r="AE1983">
        <v>117442.26</v>
      </c>
      <c r="AF1983">
        <v>0</v>
      </c>
      <c r="AG1983">
        <v>0</v>
      </c>
      <c r="AH1983">
        <v>0</v>
      </c>
      <c r="AI1983">
        <v>1</v>
      </c>
      <c r="AJ1983">
        <v>1</v>
      </c>
      <c r="AK1983">
        <v>1</v>
      </c>
      <c r="AL1983">
        <v>1</v>
      </c>
      <c r="AN1983">
        <v>0</v>
      </c>
      <c r="AO1983">
        <v>1</v>
      </c>
      <c r="AP1983">
        <v>0</v>
      </c>
      <c r="AQ1983">
        <v>0</v>
      </c>
      <c r="AR1983">
        <v>0</v>
      </c>
      <c r="AS1983" t="s">
        <v>3</v>
      </c>
      <c r="AT1983">
        <v>0.03</v>
      </c>
      <c r="AU1983" t="s">
        <v>3</v>
      </c>
      <c r="AV1983">
        <v>0</v>
      </c>
      <c r="AW1983">
        <v>2</v>
      </c>
      <c r="AX1983">
        <v>33039030</v>
      </c>
      <c r="AY1983">
        <v>1</v>
      </c>
      <c r="AZ1983">
        <v>0</v>
      </c>
      <c r="BA1983">
        <v>1884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CX1983">
        <f>Y1983*Source!I747</f>
        <v>8.9999999999999998E-4</v>
      </c>
      <c r="CY1983">
        <f>AA1983</f>
        <v>117442.26</v>
      </c>
      <c r="CZ1983">
        <f>AE1983</f>
        <v>117442.26</v>
      </c>
      <c r="DA1983">
        <f>AI1983</f>
        <v>1</v>
      </c>
      <c r="DB1983">
        <v>0</v>
      </c>
    </row>
    <row r="1984" spans="1:106" x14ac:dyDescent="0.2">
      <c r="A1984">
        <f>ROW(Source!A747)</f>
        <v>747</v>
      </c>
      <c r="B1984">
        <v>33034105</v>
      </c>
      <c r="C1984">
        <v>33039022</v>
      </c>
      <c r="D1984">
        <v>32520163</v>
      </c>
      <c r="E1984">
        <v>1</v>
      </c>
      <c r="F1984">
        <v>1</v>
      </c>
      <c r="G1984">
        <v>19</v>
      </c>
      <c r="H1984">
        <v>3</v>
      </c>
      <c r="I1984" t="s">
        <v>25</v>
      </c>
      <c r="J1984" t="s">
        <v>27</v>
      </c>
      <c r="K1984" t="s">
        <v>26</v>
      </c>
      <c r="L1984">
        <v>1348</v>
      </c>
      <c r="N1984">
        <v>1009</v>
      </c>
      <c r="O1984" t="s">
        <v>19</v>
      </c>
      <c r="P1984" t="s">
        <v>19</v>
      </c>
      <c r="Q1984">
        <v>1000</v>
      </c>
      <c r="W1984">
        <v>0</v>
      </c>
      <c r="X1984">
        <v>-1467733540</v>
      </c>
      <c r="Y1984">
        <v>1</v>
      </c>
      <c r="AA1984">
        <v>53410.15</v>
      </c>
      <c r="AB1984">
        <v>0</v>
      </c>
      <c r="AC1984">
        <v>0</v>
      </c>
      <c r="AD1984">
        <v>0</v>
      </c>
      <c r="AE1984">
        <v>53410.15</v>
      </c>
      <c r="AF1984">
        <v>0</v>
      </c>
      <c r="AG1984">
        <v>0</v>
      </c>
      <c r="AH1984">
        <v>0</v>
      </c>
      <c r="AI1984">
        <v>1</v>
      </c>
      <c r="AJ1984">
        <v>1</v>
      </c>
      <c r="AK1984">
        <v>1</v>
      </c>
      <c r="AL1984">
        <v>1</v>
      </c>
      <c r="AN1984">
        <v>0</v>
      </c>
      <c r="AO1984">
        <v>1</v>
      </c>
      <c r="AP1984">
        <v>0</v>
      </c>
      <c r="AQ1984">
        <v>0</v>
      </c>
      <c r="AR1984">
        <v>0</v>
      </c>
      <c r="AS1984" t="s">
        <v>3</v>
      </c>
      <c r="AT1984">
        <v>1</v>
      </c>
      <c r="AU1984" t="s">
        <v>3</v>
      </c>
      <c r="AV1984">
        <v>0</v>
      </c>
      <c r="AW1984">
        <v>2</v>
      </c>
      <c r="AX1984">
        <v>33039031</v>
      </c>
      <c r="AY1984">
        <v>1</v>
      </c>
      <c r="AZ1984">
        <v>0</v>
      </c>
      <c r="BA1984">
        <v>1885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CX1984">
        <f>Y1984*Source!I747</f>
        <v>0.03</v>
      </c>
      <c r="CY1984">
        <f>AA1984</f>
        <v>53410.15</v>
      </c>
      <c r="CZ1984">
        <f>AE1984</f>
        <v>53410.15</v>
      </c>
      <c r="DA1984">
        <f>AI1984</f>
        <v>1</v>
      </c>
      <c r="DB1984">
        <v>0</v>
      </c>
    </row>
    <row r="1985" spans="1:106" x14ac:dyDescent="0.2">
      <c r="A1985">
        <f>ROW(Source!A747)</f>
        <v>747</v>
      </c>
      <c r="B1985">
        <v>33034105</v>
      </c>
      <c r="C1985">
        <v>33039022</v>
      </c>
      <c r="D1985">
        <v>32520163</v>
      </c>
      <c r="E1985">
        <v>1</v>
      </c>
      <c r="F1985">
        <v>1</v>
      </c>
      <c r="G1985">
        <v>19</v>
      </c>
      <c r="H1985">
        <v>3</v>
      </c>
      <c r="I1985" t="s">
        <v>25</v>
      </c>
      <c r="J1985" t="s">
        <v>27</v>
      </c>
      <c r="K1985" t="s">
        <v>26</v>
      </c>
      <c r="L1985">
        <v>1348</v>
      </c>
      <c r="N1985">
        <v>1009</v>
      </c>
      <c r="O1985" t="s">
        <v>19</v>
      </c>
      <c r="P1985" t="s">
        <v>19</v>
      </c>
      <c r="Q1985">
        <v>1000</v>
      </c>
      <c r="W1985">
        <v>0</v>
      </c>
      <c r="X1985">
        <v>-1467733540</v>
      </c>
      <c r="Y1985">
        <v>-1</v>
      </c>
      <c r="AA1985">
        <v>53410.15</v>
      </c>
      <c r="AB1985">
        <v>0</v>
      </c>
      <c r="AC1985">
        <v>0</v>
      </c>
      <c r="AD1985">
        <v>0</v>
      </c>
      <c r="AE1985">
        <v>53410.15</v>
      </c>
      <c r="AF1985">
        <v>0</v>
      </c>
      <c r="AG1985">
        <v>0</v>
      </c>
      <c r="AH1985">
        <v>0</v>
      </c>
      <c r="AI1985">
        <v>1</v>
      </c>
      <c r="AJ1985">
        <v>1</v>
      </c>
      <c r="AK1985">
        <v>1</v>
      </c>
      <c r="AL1985">
        <v>1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 t="s">
        <v>3</v>
      </c>
      <c r="AT1985">
        <v>-1</v>
      </c>
      <c r="AU1985" t="s">
        <v>3</v>
      </c>
      <c r="AV1985">
        <v>0</v>
      </c>
      <c r="AW1985">
        <v>1</v>
      </c>
      <c r="AX1985">
        <v>-1</v>
      </c>
      <c r="AY1985">
        <v>0</v>
      </c>
      <c r="AZ1985">
        <v>0</v>
      </c>
      <c r="BA1985" t="s">
        <v>3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CX1985">
        <f>Y1985*Source!I747</f>
        <v>-0.03</v>
      </c>
      <c r="CY1985">
        <f>AA1985</f>
        <v>53410.15</v>
      </c>
      <c r="CZ1985">
        <f>AE1985</f>
        <v>53410.15</v>
      </c>
      <c r="DA1985">
        <f>AI1985</f>
        <v>1</v>
      </c>
      <c r="DB1985">
        <v>0</v>
      </c>
    </row>
    <row r="1986" spans="1:106" x14ac:dyDescent="0.2">
      <c r="A1986">
        <f>ROW(Source!A749)</f>
        <v>749</v>
      </c>
      <c r="B1986">
        <v>33034105</v>
      </c>
      <c r="C1986">
        <v>33039033</v>
      </c>
      <c r="D1986">
        <v>32505425</v>
      </c>
      <c r="E1986">
        <v>19</v>
      </c>
      <c r="F1986">
        <v>1</v>
      </c>
      <c r="G1986">
        <v>19</v>
      </c>
      <c r="H1986">
        <v>1</v>
      </c>
      <c r="I1986" t="s">
        <v>795</v>
      </c>
      <c r="J1986" t="s">
        <v>3</v>
      </c>
      <c r="K1986" t="s">
        <v>796</v>
      </c>
      <c r="L1986">
        <v>1191</v>
      </c>
      <c r="N1986">
        <v>1013</v>
      </c>
      <c r="O1986" t="s">
        <v>797</v>
      </c>
      <c r="P1986" t="s">
        <v>797</v>
      </c>
      <c r="Q1986">
        <v>1</v>
      </c>
      <c r="W1986">
        <v>0</v>
      </c>
      <c r="X1986">
        <v>476480486</v>
      </c>
      <c r="Y1986">
        <v>453.1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1</v>
      </c>
      <c r="AJ1986">
        <v>1</v>
      </c>
      <c r="AK1986">
        <v>1</v>
      </c>
      <c r="AL1986">
        <v>1</v>
      </c>
      <c r="AN1986">
        <v>0</v>
      </c>
      <c r="AO1986">
        <v>1</v>
      </c>
      <c r="AP1986">
        <v>0</v>
      </c>
      <c r="AQ1986">
        <v>0</v>
      </c>
      <c r="AR1986">
        <v>0</v>
      </c>
      <c r="AS1986" t="s">
        <v>3</v>
      </c>
      <c r="AT1986">
        <v>453.1</v>
      </c>
      <c r="AU1986" t="s">
        <v>3</v>
      </c>
      <c r="AV1986">
        <v>1</v>
      </c>
      <c r="AW1986">
        <v>2</v>
      </c>
      <c r="AX1986">
        <v>33039049</v>
      </c>
      <c r="AY1986">
        <v>1</v>
      </c>
      <c r="AZ1986">
        <v>0</v>
      </c>
      <c r="BA1986">
        <v>1886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CX1986">
        <f>Y1986*Source!I749</f>
        <v>1.8124000000000002</v>
      </c>
      <c r="CY1986">
        <f>AD1986</f>
        <v>0</v>
      </c>
      <c r="CZ1986">
        <f>AH1986</f>
        <v>0</v>
      </c>
      <c r="DA1986">
        <f>AL1986</f>
        <v>1</v>
      </c>
      <c r="DB1986">
        <v>0</v>
      </c>
    </row>
    <row r="1987" spans="1:106" x14ac:dyDescent="0.2">
      <c r="A1987">
        <f>ROW(Source!A749)</f>
        <v>749</v>
      </c>
      <c r="B1987">
        <v>33034105</v>
      </c>
      <c r="C1987">
        <v>33039033</v>
      </c>
      <c r="D1987">
        <v>32517073</v>
      </c>
      <c r="E1987">
        <v>1</v>
      </c>
      <c r="F1987">
        <v>1</v>
      </c>
      <c r="G1987">
        <v>19</v>
      </c>
      <c r="H1987">
        <v>2</v>
      </c>
      <c r="I1987" t="s">
        <v>805</v>
      </c>
      <c r="J1987" t="s">
        <v>806</v>
      </c>
      <c r="K1987" t="s">
        <v>807</v>
      </c>
      <c r="L1987">
        <v>1368</v>
      </c>
      <c r="N1987">
        <v>1011</v>
      </c>
      <c r="O1987" t="s">
        <v>801</v>
      </c>
      <c r="P1987" t="s">
        <v>801</v>
      </c>
      <c r="Q1987">
        <v>1</v>
      </c>
      <c r="W1987">
        <v>0</v>
      </c>
      <c r="X1987">
        <v>-865246060</v>
      </c>
      <c r="Y1987">
        <v>1.38</v>
      </c>
      <c r="AA1987">
        <v>0</v>
      </c>
      <c r="AB1987">
        <v>3.37</v>
      </c>
      <c r="AC1987">
        <v>0.85</v>
      </c>
      <c r="AD1987">
        <v>0</v>
      </c>
      <c r="AE1987">
        <v>0</v>
      </c>
      <c r="AF1987">
        <v>3.37</v>
      </c>
      <c r="AG1987">
        <v>0.85</v>
      </c>
      <c r="AH1987">
        <v>0</v>
      </c>
      <c r="AI1987">
        <v>1</v>
      </c>
      <c r="AJ1987">
        <v>1</v>
      </c>
      <c r="AK1987">
        <v>1</v>
      </c>
      <c r="AL1987">
        <v>1</v>
      </c>
      <c r="AN1987">
        <v>0</v>
      </c>
      <c r="AO1987">
        <v>1</v>
      </c>
      <c r="AP1987">
        <v>0</v>
      </c>
      <c r="AQ1987">
        <v>0</v>
      </c>
      <c r="AR1987">
        <v>0</v>
      </c>
      <c r="AS1987" t="s">
        <v>3</v>
      </c>
      <c r="AT1987">
        <v>1.38</v>
      </c>
      <c r="AU1987" t="s">
        <v>3</v>
      </c>
      <c r="AV1987">
        <v>0</v>
      </c>
      <c r="AW1987">
        <v>2</v>
      </c>
      <c r="AX1987">
        <v>33039050</v>
      </c>
      <c r="AY1987">
        <v>1</v>
      </c>
      <c r="AZ1987">
        <v>0</v>
      </c>
      <c r="BA1987">
        <v>1887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CX1987">
        <f>Y1987*Source!I749</f>
        <v>5.5199999999999997E-3</v>
      </c>
      <c r="CY1987">
        <f>AB1987</f>
        <v>3.37</v>
      </c>
      <c r="CZ1987">
        <f>AF1987</f>
        <v>3.37</v>
      </c>
      <c r="DA1987">
        <f>AJ1987</f>
        <v>1</v>
      </c>
      <c r="DB1987">
        <v>0</v>
      </c>
    </row>
    <row r="1988" spans="1:106" x14ac:dyDescent="0.2">
      <c r="A1988">
        <f>ROW(Source!A749)</f>
        <v>749</v>
      </c>
      <c r="B1988">
        <v>33034105</v>
      </c>
      <c r="C1988">
        <v>33039033</v>
      </c>
      <c r="D1988">
        <v>32516433</v>
      </c>
      <c r="E1988">
        <v>1</v>
      </c>
      <c r="F1988">
        <v>1</v>
      </c>
      <c r="G1988">
        <v>19</v>
      </c>
      <c r="H1988">
        <v>2</v>
      </c>
      <c r="I1988" t="s">
        <v>808</v>
      </c>
      <c r="J1988" t="s">
        <v>809</v>
      </c>
      <c r="K1988" t="s">
        <v>810</v>
      </c>
      <c r="L1988">
        <v>1368</v>
      </c>
      <c r="N1988">
        <v>1011</v>
      </c>
      <c r="O1988" t="s">
        <v>801</v>
      </c>
      <c r="P1988" t="s">
        <v>801</v>
      </c>
      <c r="Q1988">
        <v>1</v>
      </c>
      <c r="W1988">
        <v>0</v>
      </c>
      <c r="X1988">
        <v>1483315828</v>
      </c>
      <c r="Y1988">
        <v>0.31</v>
      </c>
      <c r="AA1988">
        <v>0</v>
      </c>
      <c r="AB1988">
        <v>566.44000000000005</v>
      </c>
      <c r="AC1988">
        <v>281.27999999999997</v>
      </c>
      <c r="AD1988">
        <v>0</v>
      </c>
      <c r="AE1988">
        <v>0</v>
      </c>
      <c r="AF1988">
        <v>566.44000000000005</v>
      </c>
      <c r="AG1988">
        <v>281.27999999999997</v>
      </c>
      <c r="AH1988">
        <v>0</v>
      </c>
      <c r="AI1988">
        <v>1</v>
      </c>
      <c r="AJ1988">
        <v>1</v>
      </c>
      <c r="AK1988">
        <v>1</v>
      </c>
      <c r="AL1988">
        <v>1</v>
      </c>
      <c r="AN1988">
        <v>0</v>
      </c>
      <c r="AO1988">
        <v>1</v>
      </c>
      <c r="AP1988">
        <v>0</v>
      </c>
      <c r="AQ1988">
        <v>0</v>
      </c>
      <c r="AR1988">
        <v>0</v>
      </c>
      <c r="AS1988" t="s">
        <v>3</v>
      </c>
      <c r="AT1988">
        <v>0.31</v>
      </c>
      <c r="AU1988" t="s">
        <v>3</v>
      </c>
      <c r="AV1988">
        <v>0</v>
      </c>
      <c r="AW1988">
        <v>2</v>
      </c>
      <c r="AX1988">
        <v>33039051</v>
      </c>
      <c r="AY1988">
        <v>1</v>
      </c>
      <c r="AZ1988">
        <v>0</v>
      </c>
      <c r="BA1988">
        <v>1888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CX1988">
        <f>Y1988*Source!I749</f>
        <v>1.24E-3</v>
      </c>
      <c r="CY1988">
        <f>AB1988</f>
        <v>566.44000000000005</v>
      </c>
      <c r="CZ1988">
        <f>AF1988</f>
        <v>566.44000000000005</v>
      </c>
      <c r="DA1988">
        <f>AJ1988</f>
        <v>1</v>
      </c>
      <c r="DB1988">
        <v>0</v>
      </c>
    </row>
    <row r="1989" spans="1:106" x14ac:dyDescent="0.2">
      <c r="A1989">
        <f>ROW(Source!A749)</f>
        <v>749</v>
      </c>
      <c r="B1989">
        <v>33034105</v>
      </c>
      <c r="C1989">
        <v>33039033</v>
      </c>
      <c r="D1989">
        <v>32516599</v>
      </c>
      <c r="E1989">
        <v>1</v>
      </c>
      <c r="F1989">
        <v>1</v>
      </c>
      <c r="G1989">
        <v>19</v>
      </c>
      <c r="H1989">
        <v>2</v>
      </c>
      <c r="I1989" t="s">
        <v>811</v>
      </c>
      <c r="J1989" t="s">
        <v>812</v>
      </c>
      <c r="K1989" t="s">
        <v>813</v>
      </c>
      <c r="L1989">
        <v>1368</v>
      </c>
      <c r="N1989">
        <v>1011</v>
      </c>
      <c r="O1989" t="s">
        <v>801</v>
      </c>
      <c r="P1989" t="s">
        <v>801</v>
      </c>
      <c r="Q1989">
        <v>1</v>
      </c>
      <c r="W1989">
        <v>0</v>
      </c>
      <c r="X1989">
        <v>47389749</v>
      </c>
      <c r="Y1989">
        <v>26.25</v>
      </c>
      <c r="AA1989">
        <v>0</v>
      </c>
      <c r="AB1989">
        <v>9.7100000000000009</v>
      </c>
      <c r="AC1989">
        <v>2.25</v>
      </c>
      <c r="AD1989">
        <v>0</v>
      </c>
      <c r="AE1989">
        <v>0</v>
      </c>
      <c r="AF1989">
        <v>9.7100000000000009</v>
      </c>
      <c r="AG1989">
        <v>2.25</v>
      </c>
      <c r="AH1989">
        <v>0</v>
      </c>
      <c r="AI1989">
        <v>1</v>
      </c>
      <c r="AJ1989">
        <v>1</v>
      </c>
      <c r="AK1989">
        <v>1</v>
      </c>
      <c r="AL1989">
        <v>1</v>
      </c>
      <c r="AN1989">
        <v>0</v>
      </c>
      <c r="AO1989">
        <v>1</v>
      </c>
      <c r="AP1989">
        <v>0</v>
      </c>
      <c r="AQ1989">
        <v>0</v>
      </c>
      <c r="AR1989">
        <v>0</v>
      </c>
      <c r="AS1989" t="s">
        <v>3</v>
      </c>
      <c r="AT1989">
        <v>26.25</v>
      </c>
      <c r="AU1989" t="s">
        <v>3</v>
      </c>
      <c r="AV1989">
        <v>0</v>
      </c>
      <c r="AW1989">
        <v>2</v>
      </c>
      <c r="AX1989">
        <v>33039052</v>
      </c>
      <c r="AY1989">
        <v>1</v>
      </c>
      <c r="AZ1989">
        <v>0</v>
      </c>
      <c r="BA1989">
        <v>1889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CX1989">
        <f>Y1989*Source!I749</f>
        <v>0.105</v>
      </c>
      <c r="CY1989">
        <f>AB1989</f>
        <v>9.7100000000000009</v>
      </c>
      <c r="CZ1989">
        <f>AF1989</f>
        <v>9.7100000000000009</v>
      </c>
      <c r="DA1989">
        <f>AJ1989</f>
        <v>1</v>
      </c>
      <c r="DB1989">
        <v>0</v>
      </c>
    </row>
    <row r="1990" spans="1:106" x14ac:dyDescent="0.2">
      <c r="A1990">
        <f>ROW(Source!A749)</f>
        <v>749</v>
      </c>
      <c r="B1990">
        <v>33034105</v>
      </c>
      <c r="C1990">
        <v>33039033</v>
      </c>
      <c r="D1990">
        <v>32517836</v>
      </c>
      <c r="E1990">
        <v>1</v>
      </c>
      <c r="F1990">
        <v>1</v>
      </c>
      <c r="G1990">
        <v>19</v>
      </c>
      <c r="H1990">
        <v>3</v>
      </c>
      <c r="I1990" t="s">
        <v>814</v>
      </c>
      <c r="J1990" t="s">
        <v>815</v>
      </c>
      <c r="K1990" t="s">
        <v>816</v>
      </c>
      <c r="L1990">
        <v>1348</v>
      </c>
      <c r="N1990">
        <v>1009</v>
      </c>
      <c r="O1990" t="s">
        <v>19</v>
      </c>
      <c r="P1990" t="s">
        <v>19</v>
      </c>
      <c r="Q1990">
        <v>1000</v>
      </c>
      <c r="W1990">
        <v>0</v>
      </c>
      <c r="X1990">
        <v>1571432467</v>
      </c>
      <c r="Y1990">
        <v>0.04</v>
      </c>
      <c r="AA1990">
        <v>31493.279999999999</v>
      </c>
      <c r="AB1990">
        <v>0</v>
      </c>
      <c r="AC1990">
        <v>0</v>
      </c>
      <c r="AD1990">
        <v>0</v>
      </c>
      <c r="AE1990">
        <v>31493.279999999999</v>
      </c>
      <c r="AF1990">
        <v>0</v>
      </c>
      <c r="AG1990">
        <v>0</v>
      </c>
      <c r="AH1990">
        <v>0</v>
      </c>
      <c r="AI1990">
        <v>1</v>
      </c>
      <c r="AJ1990">
        <v>1</v>
      </c>
      <c r="AK1990">
        <v>1</v>
      </c>
      <c r="AL1990">
        <v>1</v>
      </c>
      <c r="AN1990">
        <v>0</v>
      </c>
      <c r="AO1990">
        <v>1</v>
      </c>
      <c r="AP1990">
        <v>0</v>
      </c>
      <c r="AQ1990">
        <v>0</v>
      </c>
      <c r="AR1990">
        <v>0</v>
      </c>
      <c r="AS1990" t="s">
        <v>3</v>
      </c>
      <c r="AT1990">
        <v>0.04</v>
      </c>
      <c r="AU1990" t="s">
        <v>3</v>
      </c>
      <c r="AV1990">
        <v>0</v>
      </c>
      <c r="AW1990">
        <v>2</v>
      </c>
      <c r="AX1990">
        <v>33039053</v>
      </c>
      <c r="AY1990">
        <v>1</v>
      </c>
      <c r="AZ1990">
        <v>0</v>
      </c>
      <c r="BA1990">
        <v>1890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CX1990">
        <f>Y1990*Source!I749</f>
        <v>1.6000000000000001E-4</v>
      </c>
      <c r="CY1990">
        <f t="shared" ref="CY1990:CY2000" si="297">AA1990</f>
        <v>31493.279999999999</v>
      </c>
      <c r="CZ1990">
        <f t="shared" ref="CZ1990:CZ2000" si="298">AE1990</f>
        <v>31493.279999999999</v>
      </c>
      <c r="DA1990">
        <f t="shared" ref="DA1990:DA2000" si="299">AI1990</f>
        <v>1</v>
      </c>
      <c r="DB1990">
        <v>0</v>
      </c>
    </row>
    <row r="1991" spans="1:106" x14ac:dyDescent="0.2">
      <c r="A1991">
        <f>ROW(Source!A749)</f>
        <v>749</v>
      </c>
      <c r="B1991">
        <v>33034105</v>
      </c>
      <c r="C1991">
        <v>33039033</v>
      </c>
      <c r="D1991">
        <v>32518156</v>
      </c>
      <c r="E1991">
        <v>1</v>
      </c>
      <c r="F1991">
        <v>1</v>
      </c>
      <c r="G1991">
        <v>19</v>
      </c>
      <c r="H1991">
        <v>3</v>
      </c>
      <c r="I1991" t="s">
        <v>817</v>
      </c>
      <c r="J1991" t="s">
        <v>818</v>
      </c>
      <c r="K1991" t="s">
        <v>819</v>
      </c>
      <c r="L1991">
        <v>1348</v>
      </c>
      <c r="N1991">
        <v>1009</v>
      </c>
      <c r="O1991" t="s">
        <v>19</v>
      </c>
      <c r="P1991" t="s">
        <v>19</v>
      </c>
      <c r="Q1991">
        <v>1000</v>
      </c>
      <c r="W1991">
        <v>0</v>
      </c>
      <c r="X1991">
        <v>1574046373</v>
      </c>
      <c r="Y1991">
        <v>3.6999999999999998E-2</v>
      </c>
      <c r="AA1991">
        <v>45454.3</v>
      </c>
      <c r="AB1991">
        <v>0</v>
      </c>
      <c r="AC1991">
        <v>0</v>
      </c>
      <c r="AD1991">
        <v>0</v>
      </c>
      <c r="AE1991">
        <v>45454.3</v>
      </c>
      <c r="AF1991">
        <v>0</v>
      </c>
      <c r="AG1991">
        <v>0</v>
      </c>
      <c r="AH1991">
        <v>0</v>
      </c>
      <c r="AI1991">
        <v>1</v>
      </c>
      <c r="AJ1991">
        <v>1</v>
      </c>
      <c r="AK1991">
        <v>1</v>
      </c>
      <c r="AL1991">
        <v>1</v>
      </c>
      <c r="AN1991">
        <v>0</v>
      </c>
      <c r="AO1991">
        <v>1</v>
      </c>
      <c r="AP1991">
        <v>0</v>
      </c>
      <c r="AQ1991">
        <v>0</v>
      </c>
      <c r="AR1991">
        <v>0</v>
      </c>
      <c r="AS1991" t="s">
        <v>3</v>
      </c>
      <c r="AT1991">
        <v>3.6999999999999998E-2</v>
      </c>
      <c r="AU1991" t="s">
        <v>3</v>
      </c>
      <c r="AV1991">
        <v>0</v>
      </c>
      <c r="AW1991">
        <v>2</v>
      </c>
      <c r="AX1991">
        <v>33039054</v>
      </c>
      <c r="AY1991">
        <v>1</v>
      </c>
      <c r="AZ1991">
        <v>0</v>
      </c>
      <c r="BA1991">
        <v>1891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CX1991">
        <f>Y1991*Source!I749</f>
        <v>1.4799999999999999E-4</v>
      </c>
      <c r="CY1991">
        <f t="shared" si="297"/>
        <v>45454.3</v>
      </c>
      <c r="CZ1991">
        <f t="shared" si="298"/>
        <v>45454.3</v>
      </c>
      <c r="DA1991">
        <f t="shared" si="299"/>
        <v>1</v>
      </c>
      <c r="DB1991">
        <v>0</v>
      </c>
    </row>
    <row r="1992" spans="1:106" x14ac:dyDescent="0.2">
      <c r="A1992">
        <f>ROW(Source!A749)</f>
        <v>749</v>
      </c>
      <c r="B1992">
        <v>33034105</v>
      </c>
      <c r="C1992">
        <v>33039033</v>
      </c>
      <c r="D1992">
        <v>32518894</v>
      </c>
      <c r="E1992">
        <v>1</v>
      </c>
      <c r="F1992">
        <v>1</v>
      </c>
      <c r="G1992">
        <v>19</v>
      </c>
      <c r="H1992">
        <v>3</v>
      </c>
      <c r="I1992" t="s">
        <v>820</v>
      </c>
      <c r="J1992" t="s">
        <v>821</v>
      </c>
      <c r="K1992" t="s">
        <v>822</v>
      </c>
      <c r="L1992">
        <v>1327</v>
      </c>
      <c r="N1992">
        <v>1005</v>
      </c>
      <c r="O1992" t="s">
        <v>823</v>
      </c>
      <c r="P1992" t="s">
        <v>823</v>
      </c>
      <c r="Q1992">
        <v>1</v>
      </c>
      <c r="W1992">
        <v>0</v>
      </c>
      <c r="X1992">
        <v>-1132375348</v>
      </c>
      <c r="Y1992">
        <v>5.6</v>
      </c>
      <c r="AA1992">
        <v>63.78</v>
      </c>
      <c r="AB1992">
        <v>0</v>
      </c>
      <c r="AC1992">
        <v>0</v>
      </c>
      <c r="AD1992">
        <v>0</v>
      </c>
      <c r="AE1992">
        <v>63.78</v>
      </c>
      <c r="AF1992">
        <v>0</v>
      </c>
      <c r="AG1992">
        <v>0</v>
      </c>
      <c r="AH1992">
        <v>0</v>
      </c>
      <c r="AI1992">
        <v>1</v>
      </c>
      <c r="AJ1992">
        <v>1</v>
      </c>
      <c r="AK1992">
        <v>1</v>
      </c>
      <c r="AL1992">
        <v>1</v>
      </c>
      <c r="AN1992">
        <v>0</v>
      </c>
      <c r="AO1992">
        <v>1</v>
      </c>
      <c r="AP1992">
        <v>0</v>
      </c>
      <c r="AQ1992">
        <v>0</v>
      </c>
      <c r="AR1992">
        <v>0</v>
      </c>
      <c r="AS1992" t="s">
        <v>3</v>
      </c>
      <c r="AT1992">
        <v>5.6</v>
      </c>
      <c r="AU1992" t="s">
        <v>3</v>
      </c>
      <c r="AV1992">
        <v>0</v>
      </c>
      <c r="AW1992">
        <v>2</v>
      </c>
      <c r="AX1992">
        <v>33039056</v>
      </c>
      <c r="AY1992">
        <v>1</v>
      </c>
      <c r="AZ1992">
        <v>0</v>
      </c>
      <c r="BA1992">
        <v>1892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CX1992">
        <f>Y1992*Source!I749</f>
        <v>2.24E-2</v>
      </c>
      <c r="CY1992">
        <f t="shared" si="297"/>
        <v>63.78</v>
      </c>
      <c r="CZ1992">
        <f t="shared" si="298"/>
        <v>63.78</v>
      </c>
      <c r="DA1992">
        <f t="shared" si="299"/>
        <v>1</v>
      </c>
      <c r="DB1992">
        <v>0</v>
      </c>
    </row>
    <row r="1993" spans="1:106" x14ac:dyDescent="0.2">
      <c r="A1993">
        <f>ROW(Source!A749)</f>
        <v>749</v>
      </c>
      <c r="B1993">
        <v>33034105</v>
      </c>
      <c r="C1993">
        <v>33039033</v>
      </c>
      <c r="D1993">
        <v>32517311</v>
      </c>
      <c r="E1993">
        <v>1</v>
      </c>
      <c r="F1993">
        <v>1</v>
      </c>
      <c r="G1993">
        <v>19</v>
      </c>
      <c r="H1993">
        <v>3</v>
      </c>
      <c r="I1993" t="s">
        <v>824</v>
      </c>
      <c r="J1993" t="s">
        <v>825</v>
      </c>
      <c r="K1993" t="s">
        <v>826</v>
      </c>
      <c r="L1993">
        <v>1348</v>
      </c>
      <c r="N1993">
        <v>1009</v>
      </c>
      <c r="O1993" t="s">
        <v>19</v>
      </c>
      <c r="P1993" t="s">
        <v>19</v>
      </c>
      <c r="Q1993">
        <v>1000</v>
      </c>
      <c r="W1993">
        <v>0</v>
      </c>
      <c r="X1993">
        <v>1471527661</v>
      </c>
      <c r="Y1993">
        <v>0.05</v>
      </c>
      <c r="AA1993">
        <v>4752.91</v>
      </c>
      <c r="AB1993">
        <v>0</v>
      </c>
      <c r="AC1993">
        <v>0</v>
      </c>
      <c r="AD1993">
        <v>0</v>
      </c>
      <c r="AE1993">
        <v>4752.91</v>
      </c>
      <c r="AF1993">
        <v>0</v>
      </c>
      <c r="AG1993">
        <v>0</v>
      </c>
      <c r="AH1993">
        <v>0</v>
      </c>
      <c r="AI1993">
        <v>1</v>
      </c>
      <c r="AJ1993">
        <v>1</v>
      </c>
      <c r="AK1993">
        <v>1</v>
      </c>
      <c r="AL1993">
        <v>1</v>
      </c>
      <c r="AN1993">
        <v>0</v>
      </c>
      <c r="AO1993">
        <v>1</v>
      </c>
      <c r="AP1993">
        <v>0</v>
      </c>
      <c r="AQ1993">
        <v>0</v>
      </c>
      <c r="AR1993">
        <v>0</v>
      </c>
      <c r="AS1993" t="s">
        <v>3</v>
      </c>
      <c r="AT1993">
        <v>0.05</v>
      </c>
      <c r="AU1993" t="s">
        <v>3</v>
      </c>
      <c r="AV1993">
        <v>0</v>
      </c>
      <c r="AW1993">
        <v>2</v>
      </c>
      <c r="AX1993">
        <v>33039055</v>
      </c>
      <c r="AY1993">
        <v>1</v>
      </c>
      <c r="AZ1993">
        <v>0</v>
      </c>
      <c r="BA1993">
        <v>1893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CX1993">
        <f>Y1993*Source!I749</f>
        <v>2.0000000000000001E-4</v>
      </c>
      <c r="CY1993">
        <f t="shared" si="297"/>
        <v>4752.91</v>
      </c>
      <c r="CZ1993">
        <f t="shared" si="298"/>
        <v>4752.91</v>
      </c>
      <c r="DA1993">
        <f t="shared" si="299"/>
        <v>1</v>
      </c>
      <c r="DB1993">
        <v>0</v>
      </c>
    </row>
    <row r="1994" spans="1:106" x14ac:dyDescent="0.2">
      <c r="A1994">
        <f>ROW(Source!A749)</f>
        <v>749</v>
      </c>
      <c r="B1994">
        <v>33034105</v>
      </c>
      <c r="C1994">
        <v>33039033</v>
      </c>
      <c r="D1994">
        <v>32519061</v>
      </c>
      <c r="E1994">
        <v>1</v>
      </c>
      <c r="F1994">
        <v>1</v>
      </c>
      <c r="G1994">
        <v>19</v>
      </c>
      <c r="H1994">
        <v>3</v>
      </c>
      <c r="I1994" t="s">
        <v>827</v>
      </c>
      <c r="J1994" t="s">
        <v>828</v>
      </c>
      <c r="K1994" t="s">
        <v>829</v>
      </c>
      <c r="L1994">
        <v>1339</v>
      </c>
      <c r="N1994">
        <v>1007</v>
      </c>
      <c r="O1994" t="s">
        <v>830</v>
      </c>
      <c r="P1994" t="s">
        <v>830</v>
      </c>
      <c r="Q1994">
        <v>1</v>
      </c>
      <c r="W1994">
        <v>0</v>
      </c>
      <c r="X1994">
        <v>1653821073</v>
      </c>
      <c r="Y1994">
        <v>1.75</v>
      </c>
      <c r="AA1994">
        <v>29.98</v>
      </c>
      <c r="AB1994">
        <v>0</v>
      </c>
      <c r="AC1994">
        <v>0</v>
      </c>
      <c r="AD1994">
        <v>0</v>
      </c>
      <c r="AE1994">
        <v>29.98</v>
      </c>
      <c r="AF1994">
        <v>0</v>
      </c>
      <c r="AG1994">
        <v>0</v>
      </c>
      <c r="AH1994">
        <v>0</v>
      </c>
      <c r="AI1994">
        <v>1</v>
      </c>
      <c r="AJ1994">
        <v>1</v>
      </c>
      <c r="AK1994">
        <v>1</v>
      </c>
      <c r="AL1994">
        <v>1</v>
      </c>
      <c r="AN1994">
        <v>0</v>
      </c>
      <c r="AO1994">
        <v>1</v>
      </c>
      <c r="AP1994">
        <v>0</v>
      </c>
      <c r="AQ1994">
        <v>0</v>
      </c>
      <c r="AR1994">
        <v>0</v>
      </c>
      <c r="AS1994" t="s">
        <v>3</v>
      </c>
      <c r="AT1994">
        <v>1.75</v>
      </c>
      <c r="AU1994" t="s">
        <v>3</v>
      </c>
      <c r="AV1994">
        <v>0</v>
      </c>
      <c r="AW1994">
        <v>2</v>
      </c>
      <c r="AX1994">
        <v>33039057</v>
      </c>
      <c r="AY1994">
        <v>1</v>
      </c>
      <c r="AZ1994">
        <v>0</v>
      </c>
      <c r="BA1994">
        <v>1894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CX1994">
        <f>Y1994*Source!I749</f>
        <v>7.0000000000000001E-3</v>
      </c>
      <c r="CY1994">
        <f t="shared" si="297"/>
        <v>29.98</v>
      </c>
      <c r="CZ1994">
        <f t="shared" si="298"/>
        <v>29.98</v>
      </c>
      <c r="DA1994">
        <f t="shared" si="299"/>
        <v>1</v>
      </c>
      <c r="DB1994">
        <v>0</v>
      </c>
    </row>
    <row r="1995" spans="1:106" x14ac:dyDescent="0.2">
      <c r="A1995">
        <f>ROW(Source!A749)</f>
        <v>749</v>
      </c>
      <c r="B1995">
        <v>33034105</v>
      </c>
      <c r="C1995">
        <v>33039033</v>
      </c>
      <c r="D1995">
        <v>32517740</v>
      </c>
      <c r="E1995">
        <v>1</v>
      </c>
      <c r="F1995">
        <v>1</v>
      </c>
      <c r="G1995">
        <v>19</v>
      </c>
      <c r="H1995">
        <v>3</v>
      </c>
      <c r="I1995" t="s">
        <v>831</v>
      </c>
      <c r="J1995" t="s">
        <v>832</v>
      </c>
      <c r="K1995" t="s">
        <v>833</v>
      </c>
      <c r="L1995">
        <v>1339</v>
      </c>
      <c r="N1995">
        <v>1007</v>
      </c>
      <c r="O1995" t="s">
        <v>830</v>
      </c>
      <c r="P1995" t="s">
        <v>830</v>
      </c>
      <c r="Q1995">
        <v>1</v>
      </c>
      <c r="W1995">
        <v>0</v>
      </c>
      <c r="X1995">
        <v>-86784973</v>
      </c>
      <c r="Y1995">
        <v>0.08</v>
      </c>
      <c r="AA1995">
        <v>4993.7</v>
      </c>
      <c r="AB1995">
        <v>0</v>
      </c>
      <c r="AC1995">
        <v>0</v>
      </c>
      <c r="AD1995">
        <v>0</v>
      </c>
      <c r="AE1995">
        <v>4993.7</v>
      </c>
      <c r="AF1995">
        <v>0</v>
      </c>
      <c r="AG1995">
        <v>0</v>
      </c>
      <c r="AH1995">
        <v>0</v>
      </c>
      <c r="AI1995">
        <v>1</v>
      </c>
      <c r="AJ1995">
        <v>1</v>
      </c>
      <c r="AK1995">
        <v>1</v>
      </c>
      <c r="AL1995">
        <v>1</v>
      </c>
      <c r="AN1995">
        <v>0</v>
      </c>
      <c r="AO1995">
        <v>1</v>
      </c>
      <c r="AP1995">
        <v>0</v>
      </c>
      <c r="AQ1995">
        <v>0</v>
      </c>
      <c r="AR1995">
        <v>0</v>
      </c>
      <c r="AS1995" t="s">
        <v>3</v>
      </c>
      <c r="AT1995">
        <v>0.08</v>
      </c>
      <c r="AU1995" t="s">
        <v>3</v>
      </c>
      <c r="AV1995">
        <v>0</v>
      </c>
      <c r="AW1995">
        <v>2</v>
      </c>
      <c r="AX1995">
        <v>33039058</v>
      </c>
      <c r="AY1995">
        <v>1</v>
      </c>
      <c r="AZ1995">
        <v>0</v>
      </c>
      <c r="BA1995">
        <v>1895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CX1995">
        <f>Y1995*Source!I749</f>
        <v>3.2000000000000003E-4</v>
      </c>
      <c r="CY1995">
        <f t="shared" si="297"/>
        <v>4993.7</v>
      </c>
      <c r="CZ1995">
        <f t="shared" si="298"/>
        <v>4993.7</v>
      </c>
      <c r="DA1995">
        <f t="shared" si="299"/>
        <v>1</v>
      </c>
      <c r="DB1995">
        <v>0</v>
      </c>
    </row>
    <row r="1996" spans="1:106" x14ac:dyDescent="0.2">
      <c r="A1996">
        <f>ROW(Source!A749)</f>
        <v>749</v>
      </c>
      <c r="B1996">
        <v>33034105</v>
      </c>
      <c r="C1996">
        <v>33039033</v>
      </c>
      <c r="D1996">
        <v>32517729</v>
      </c>
      <c r="E1996">
        <v>1</v>
      </c>
      <c r="F1996">
        <v>1</v>
      </c>
      <c r="G1996">
        <v>19</v>
      </c>
      <c r="H1996">
        <v>3</v>
      </c>
      <c r="I1996" t="s">
        <v>834</v>
      </c>
      <c r="J1996" t="s">
        <v>835</v>
      </c>
      <c r="K1996" t="s">
        <v>836</v>
      </c>
      <c r="L1996">
        <v>1339</v>
      </c>
      <c r="N1996">
        <v>1007</v>
      </c>
      <c r="O1996" t="s">
        <v>830</v>
      </c>
      <c r="P1996" t="s">
        <v>830</v>
      </c>
      <c r="Q1996">
        <v>1</v>
      </c>
      <c r="W1996">
        <v>0</v>
      </c>
      <c r="X1996">
        <v>-36459073</v>
      </c>
      <c r="Y1996">
        <v>0.69</v>
      </c>
      <c r="AA1996">
        <v>3762.19</v>
      </c>
      <c r="AB1996">
        <v>0</v>
      </c>
      <c r="AC1996">
        <v>0</v>
      </c>
      <c r="AD1996">
        <v>0</v>
      </c>
      <c r="AE1996">
        <v>3762.19</v>
      </c>
      <c r="AF1996">
        <v>0</v>
      </c>
      <c r="AG1996">
        <v>0</v>
      </c>
      <c r="AH1996">
        <v>0</v>
      </c>
      <c r="AI1996">
        <v>1</v>
      </c>
      <c r="AJ1996">
        <v>1</v>
      </c>
      <c r="AK1996">
        <v>1</v>
      </c>
      <c r="AL1996">
        <v>1</v>
      </c>
      <c r="AN1996">
        <v>0</v>
      </c>
      <c r="AO1996">
        <v>1</v>
      </c>
      <c r="AP1996">
        <v>0</v>
      </c>
      <c r="AQ1996">
        <v>0</v>
      </c>
      <c r="AR1996">
        <v>0</v>
      </c>
      <c r="AS1996" t="s">
        <v>3</v>
      </c>
      <c r="AT1996">
        <v>0.69</v>
      </c>
      <c r="AU1996" t="s">
        <v>3</v>
      </c>
      <c r="AV1996">
        <v>0</v>
      </c>
      <c r="AW1996">
        <v>2</v>
      </c>
      <c r="AX1996">
        <v>33039059</v>
      </c>
      <c r="AY1996">
        <v>1</v>
      </c>
      <c r="AZ1996">
        <v>0</v>
      </c>
      <c r="BA1996">
        <v>1896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CX1996">
        <f>Y1996*Source!I749</f>
        <v>2.7599999999999999E-3</v>
      </c>
      <c r="CY1996">
        <f t="shared" si="297"/>
        <v>3762.19</v>
      </c>
      <c r="CZ1996">
        <f t="shared" si="298"/>
        <v>3762.19</v>
      </c>
      <c r="DA1996">
        <f t="shared" si="299"/>
        <v>1</v>
      </c>
      <c r="DB1996">
        <v>0</v>
      </c>
    </row>
    <row r="1997" spans="1:106" x14ac:dyDescent="0.2">
      <c r="A1997">
        <f>ROW(Source!A749)</f>
        <v>749</v>
      </c>
      <c r="B1997">
        <v>33034105</v>
      </c>
      <c r="C1997">
        <v>33039033</v>
      </c>
      <c r="D1997">
        <v>32517783</v>
      </c>
      <c r="E1997">
        <v>1</v>
      </c>
      <c r="F1997">
        <v>1</v>
      </c>
      <c r="G1997">
        <v>19</v>
      </c>
      <c r="H1997">
        <v>3</v>
      </c>
      <c r="I1997" t="s">
        <v>837</v>
      </c>
      <c r="J1997" t="s">
        <v>838</v>
      </c>
      <c r="K1997" t="s">
        <v>839</v>
      </c>
      <c r="L1997">
        <v>1339</v>
      </c>
      <c r="N1997">
        <v>1007</v>
      </c>
      <c r="O1997" t="s">
        <v>830</v>
      </c>
      <c r="P1997" t="s">
        <v>830</v>
      </c>
      <c r="Q1997">
        <v>1</v>
      </c>
      <c r="W1997">
        <v>0</v>
      </c>
      <c r="X1997">
        <v>-1282603236</v>
      </c>
      <c r="Y1997">
        <v>0.2</v>
      </c>
      <c r="AA1997">
        <v>5631.96</v>
      </c>
      <c r="AB1997">
        <v>0</v>
      </c>
      <c r="AC1997">
        <v>0</v>
      </c>
      <c r="AD1997">
        <v>0</v>
      </c>
      <c r="AE1997">
        <v>5631.96</v>
      </c>
      <c r="AF1997">
        <v>0</v>
      </c>
      <c r="AG1997">
        <v>0</v>
      </c>
      <c r="AH1997">
        <v>0</v>
      </c>
      <c r="AI1997">
        <v>1</v>
      </c>
      <c r="AJ1997">
        <v>1</v>
      </c>
      <c r="AK1997">
        <v>1</v>
      </c>
      <c r="AL1997">
        <v>1</v>
      </c>
      <c r="AN1997">
        <v>0</v>
      </c>
      <c r="AO1997">
        <v>1</v>
      </c>
      <c r="AP1997">
        <v>0</v>
      </c>
      <c r="AQ1997">
        <v>0</v>
      </c>
      <c r="AR1997">
        <v>0</v>
      </c>
      <c r="AS1997" t="s">
        <v>3</v>
      </c>
      <c r="AT1997">
        <v>0.2</v>
      </c>
      <c r="AU1997" t="s">
        <v>3</v>
      </c>
      <c r="AV1997">
        <v>0</v>
      </c>
      <c r="AW1997">
        <v>2</v>
      </c>
      <c r="AX1997">
        <v>33039060</v>
      </c>
      <c r="AY1997">
        <v>1</v>
      </c>
      <c r="AZ1997">
        <v>0</v>
      </c>
      <c r="BA1997">
        <v>1897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CX1997">
        <f>Y1997*Source!I749</f>
        <v>8.0000000000000004E-4</v>
      </c>
      <c r="CY1997">
        <f t="shared" si="297"/>
        <v>5631.96</v>
      </c>
      <c r="CZ1997">
        <f t="shared" si="298"/>
        <v>5631.96</v>
      </c>
      <c r="DA1997">
        <f t="shared" si="299"/>
        <v>1</v>
      </c>
      <c r="DB1997">
        <v>0</v>
      </c>
    </row>
    <row r="1998" spans="1:106" x14ac:dyDescent="0.2">
      <c r="A1998">
        <f>ROW(Source!A749)</f>
        <v>749</v>
      </c>
      <c r="B1998">
        <v>33034105</v>
      </c>
      <c r="C1998">
        <v>33039033</v>
      </c>
      <c r="D1998">
        <v>32517784</v>
      </c>
      <c r="E1998">
        <v>1</v>
      </c>
      <c r="F1998">
        <v>1</v>
      </c>
      <c r="G1998">
        <v>19</v>
      </c>
      <c r="H1998">
        <v>3</v>
      </c>
      <c r="I1998" t="s">
        <v>840</v>
      </c>
      <c r="J1998" t="s">
        <v>841</v>
      </c>
      <c r="K1998" t="s">
        <v>842</v>
      </c>
      <c r="L1998">
        <v>1339</v>
      </c>
      <c r="N1998">
        <v>1007</v>
      </c>
      <c r="O1998" t="s">
        <v>830</v>
      </c>
      <c r="P1998" t="s">
        <v>830</v>
      </c>
      <c r="Q1998">
        <v>1</v>
      </c>
      <c r="W1998">
        <v>0</v>
      </c>
      <c r="X1998">
        <v>966492149</v>
      </c>
      <c r="Y1998">
        <v>0.69</v>
      </c>
      <c r="AA1998">
        <v>5631.96</v>
      </c>
      <c r="AB1998">
        <v>0</v>
      </c>
      <c r="AC1998">
        <v>0</v>
      </c>
      <c r="AD1998">
        <v>0</v>
      </c>
      <c r="AE1998">
        <v>5631.96</v>
      </c>
      <c r="AF1998">
        <v>0</v>
      </c>
      <c r="AG1998">
        <v>0</v>
      </c>
      <c r="AH1998">
        <v>0</v>
      </c>
      <c r="AI1998">
        <v>1</v>
      </c>
      <c r="AJ1998">
        <v>1</v>
      </c>
      <c r="AK1998">
        <v>1</v>
      </c>
      <c r="AL1998">
        <v>1</v>
      </c>
      <c r="AN1998">
        <v>0</v>
      </c>
      <c r="AO1998">
        <v>1</v>
      </c>
      <c r="AP1998">
        <v>0</v>
      </c>
      <c r="AQ1998">
        <v>0</v>
      </c>
      <c r="AR1998">
        <v>0</v>
      </c>
      <c r="AS1998" t="s">
        <v>3</v>
      </c>
      <c r="AT1998">
        <v>0.69</v>
      </c>
      <c r="AU1998" t="s">
        <v>3</v>
      </c>
      <c r="AV1998">
        <v>0</v>
      </c>
      <c r="AW1998">
        <v>2</v>
      </c>
      <c r="AX1998">
        <v>33039061</v>
      </c>
      <c r="AY1998">
        <v>1</v>
      </c>
      <c r="AZ1998">
        <v>0</v>
      </c>
      <c r="BA1998">
        <v>1898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CX1998">
        <f>Y1998*Source!I749</f>
        <v>2.7599999999999999E-3</v>
      </c>
      <c r="CY1998">
        <f t="shared" si="297"/>
        <v>5631.96</v>
      </c>
      <c r="CZ1998">
        <f t="shared" si="298"/>
        <v>5631.96</v>
      </c>
      <c r="DA1998">
        <f t="shared" si="299"/>
        <v>1</v>
      </c>
      <c r="DB1998">
        <v>0</v>
      </c>
    </row>
    <row r="1999" spans="1:106" x14ac:dyDescent="0.2">
      <c r="A1999">
        <f>ROW(Source!A749)</f>
        <v>749</v>
      </c>
      <c r="B1999">
        <v>33034105</v>
      </c>
      <c r="C1999">
        <v>33039033</v>
      </c>
      <c r="D1999">
        <v>32519911</v>
      </c>
      <c r="E1999">
        <v>1</v>
      </c>
      <c r="F1999">
        <v>1</v>
      </c>
      <c r="G1999">
        <v>19</v>
      </c>
      <c r="H1999">
        <v>3</v>
      </c>
      <c r="I1999" t="s">
        <v>843</v>
      </c>
      <c r="J1999" t="s">
        <v>844</v>
      </c>
      <c r="K1999" t="s">
        <v>845</v>
      </c>
      <c r="L1999">
        <v>1339</v>
      </c>
      <c r="N1999">
        <v>1007</v>
      </c>
      <c r="O1999" t="s">
        <v>830</v>
      </c>
      <c r="P1999" t="s">
        <v>830</v>
      </c>
      <c r="Q1999">
        <v>1</v>
      </c>
      <c r="W1999">
        <v>0</v>
      </c>
      <c r="X1999">
        <v>-1613524913</v>
      </c>
      <c r="Y1999">
        <v>102</v>
      </c>
      <c r="AA1999">
        <v>3195.93</v>
      </c>
      <c r="AB1999">
        <v>0</v>
      </c>
      <c r="AC1999">
        <v>0</v>
      </c>
      <c r="AD1999">
        <v>0</v>
      </c>
      <c r="AE1999">
        <v>3195.93</v>
      </c>
      <c r="AF1999">
        <v>0</v>
      </c>
      <c r="AG1999">
        <v>0</v>
      </c>
      <c r="AH1999">
        <v>0</v>
      </c>
      <c r="AI1999">
        <v>1</v>
      </c>
      <c r="AJ1999">
        <v>1</v>
      </c>
      <c r="AK1999">
        <v>1</v>
      </c>
      <c r="AL1999">
        <v>1</v>
      </c>
      <c r="AN1999">
        <v>0</v>
      </c>
      <c r="AO1999">
        <v>1</v>
      </c>
      <c r="AP1999">
        <v>0</v>
      </c>
      <c r="AQ1999">
        <v>0</v>
      </c>
      <c r="AR1999">
        <v>0</v>
      </c>
      <c r="AS1999" t="s">
        <v>3</v>
      </c>
      <c r="AT1999">
        <v>102</v>
      </c>
      <c r="AU1999" t="s">
        <v>3</v>
      </c>
      <c r="AV1999">
        <v>0</v>
      </c>
      <c r="AW1999">
        <v>2</v>
      </c>
      <c r="AX1999">
        <v>33039062</v>
      </c>
      <c r="AY1999">
        <v>1</v>
      </c>
      <c r="AZ1999">
        <v>0</v>
      </c>
      <c r="BA1999">
        <v>1899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CX1999">
        <f>Y1999*Source!I749</f>
        <v>0.40800000000000003</v>
      </c>
      <c r="CY1999">
        <f t="shared" si="297"/>
        <v>3195.93</v>
      </c>
      <c r="CZ1999">
        <f t="shared" si="298"/>
        <v>3195.93</v>
      </c>
      <c r="DA1999">
        <f t="shared" si="299"/>
        <v>1</v>
      </c>
      <c r="DB1999">
        <v>0</v>
      </c>
    </row>
    <row r="2000" spans="1:106" x14ac:dyDescent="0.2">
      <c r="A2000">
        <f>ROW(Source!A749)</f>
        <v>749</v>
      </c>
      <c r="B2000">
        <v>33034105</v>
      </c>
      <c r="C2000">
        <v>33039033</v>
      </c>
      <c r="D2000">
        <v>32521663</v>
      </c>
      <c r="E2000">
        <v>1</v>
      </c>
      <c r="F2000">
        <v>1</v>
      </c>
      <c r="G2000">
        <v>19</v>
      </c>
      <c r="H2000">
        <v>3</v>
      </c>
      <c r="I2000" t="s">
        <v>846</v>
      </c>
      <c r="J2000" t="s">
        <v>847</v>
      </c>
      <c r="K2000" t="s">
        <v>848</v>
      </c>
      <c r="L2000">
        <v>1327</v>
      </c>
      <c r="N2000">
        <v>1005</v>
      </c>
      <c r="O2000" t="s">
        <v>823</v>
      </c>
      <c r="P2000" t="s">
        <v>823</v>
      </c>
      <c r="Q2000">
        <v>1</v>
      </c>
      <c r="W2000">
        <v>0</v>
      </c>
      <c r="X2000">
        <v>603730207</v>
      </c>
      <c r="Y2000">
        <v>49.5</v>
      </c>
      <c r="AA2000">
        <v>207.09</v>
      </c>
      <c r="AB2000">
        <v>0</v>
      </c>
      <c r="AC2000">
        <v>0</v>
      </c>
      <c r="AD2000">
        <v>0</v>
      </c>
      <c r="AE2000">
        <v>207.09</v>
      </c>
      <c r="AF2000">
        <v>0</v>
      </c>
      <c r="AG2000">
        <v>0</v>
      </c>
      <c r="AH2000">
        <v>0</v>
      </c>
      <c r="AI2000">
        <v>1</v>
      </c>
      <c r="AJ2000">
        <v>1</v>
      </c>
      <c r="AK2000">
        <v>1</v>
      </c>
      <c r="AL2000">
        <v>1</v>
      </c>
      <c r="AN2000">
        <v>0</v>
      </c>
      <c r="AO2000">
        <v>1</v>
      </c>
      <c r="AP2000">
        <v>0</v>
      </c>
      <c r="AQ2000">
        <v>0</v>
      </c>
      <c r="AR2000">
        <v>0</v>
      </c>
      <c r="AS2000" t="s">
        <v>3</v>
      </c>
      <c r="AT2000">
        <v>49.5</v>
      </c>
      <c r="AU2000" t="s">
        <v>3</v>
      </c>
      <c r="AV2000">
        <v>0</v>
      </c>
      <c r="AW2000">
        <v>2</v>
      </c>
      <c r="AX2000">
        <v>33039063</v>
      </c>
      <c r="AY2000">
        <v>1</v>
      </c>
      <c r="AZ2000">
        <v>0</v>
      </c>
      <c r="BA2000">
        <v>1900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CX2000">
        <f>Y2000*Source!I749</f>
        <v>0.19800000000000001</v>
      </c>
      <c r="CY2000">
        <f t="shared" si="297"/>
        <v>207.09</v>
      </c>
      <c r="CZ2000">
        <f t="shared" si="298"/>
        <v>207.09</v>
      </c>
      <c r="DA2000">
        <f t="shared" si="299"/>
        <v>1</v>
      </c>
      <c r="DB2000">
        <v>0</v>
      </c>
    </row>
    <row r="2001" spans="1:106" x14ac:dyDescent="0.2">
      <c r="A2001">
        <f>ROW(Source!A789)</f>
        <v>789</v>
      </c>
      <c r="B2001">
        <v>33034105</v>
      </c>
      <c r="C2001">
        <v>33039067</v>
      </c>
      <c r="D2001">
        <v>32505425</v>
      </c>
      <c r="E2001">
        <v>19</v>
      </c>
      <c r="F2001">
        <v>1</v>
      </c>
      <c r="G2001">
        <v>19</v>
      </c>
      <c r="H2001">
        <v>1</v>
      </c>
      <c r="I2001" t="s">
        <v>795</v>
      </c>
      <c r="J2001" t="s">
        <v>3</v>
      </c>
      <c r="K2001" t="s">
        <v>796</v>
      </c>
      <c r="L2001">
        <v>1191</v>
      </c>
      <c r="N2001">
        <v>1013</v>
      </c>
      <c r="O2001" t="s">
        <v>797</v>
      </c>
      <c r="P2001" t="s">
        <v>797</v>
      </c>
      <c r="Q2001">
        <v>1</v>
      </c>
      <c r="W2001">
        <v>0</v>
      </c>
      <c r="X2001">
        <v>476480486</v>
      </c>
      <c r="Y2001">
        <v>36.11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1</v>
      </c>
      <c r="AJ2001">
        <v>1</v>
      </c>
      <c r="AK2001">
        <v>1</v>
      </c>
      <c r="AL2001">
        <v>1</v>
      </c>
      <c r="AN2001">
        <v>0</v>
      </c>
      <c r="AO2001">
        <v>1</v>
      </c>
      <c r="AP2001">
        <v>0</v>
      </c>
      <c r="AQ2001">
        <v>0</v>
      </c>
      <c r="AR2001">
        <v>0</v>
      </c>
      <c r="AS2001" t="s">
        <v>3</v>
      </c>
      <c r="AT2001">
        <v>36.11</v>
      </c>
      <c r="AU2001" t="s">
        <v>3</v>
      </c>
      <c r="AV2001">
        <v>1</v>
      </c>
      <c r="AW2001">
        <v>2</v>
      </c>
      <c r="AX2001">
        <v>33039073</v>
      </c>
      <c r="AY2001">
        <v>1</v>
      </c>
      <c r="AZ2001">
        <v>0</v>
      </c>
      <c r="BA2001">
        <v>1901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CX2001">
        <f>Y2001*Source!I789</f>
        <v>0.95691499999999996</v>
      </c>
      <c r="CY2001">
        <f>AD2001</f>
        <v>0</v>
      </c>
      <c r="CZ2001">
        <f>AH2001</f>
        <v>0</v>
      </c>
      <c r="DA2001">
        <f>AL2001</f>
        <v>1</v>
      </c>
      <c r="DB2001">
        <v>0</v>
      </c>
    </row>
    <row r="2002" spans="1:106" x14ac:dyDescent="0.2">
      <c r="A2002">
        <f>ROW(Source!A789)</f>
        <v>789</v>
      </c>
      <c r="B2002">
        <v>33034105</v>
      </c>
      <c r="C2002">
        <v>33039067</v>
      </c>
      <c r="D2002">
        <v>32516754</v>
      </c>
      <c r="E2002">
        <v>1</v>
      </c>
      <c r="F2002">
        <v>1</v>
      </c>
      <c r="G2002">
        <v>19</v>
      </c>
      <c r="H2002">
        <v>2</v>
      </c>
      <c r="I2002" t="s">
        <v>798</v>
      </c>
      <c r="J2002" t="s">
        <v>799</v>
      </c>
      <c r="K2002" t="s">
        <v>800</v>
      </c>
      <c r="L2002">
        <v>1368</v>
      </c>
      <c r="N2002">
        <v>1011</v>
      </c>
      <c r="O2002" t="s">
        <v>801</v>
      </c>
      <c r="P2002" t="s">
        <v>801</v>
      </c>
      <c r="Q2002">
        <v>1</v>
      </c>
      <c r="W2002">
        <v>0</v>
      </c>
      <c r="X2002">
        <v>-1683917449</v>
      </c>
      <c r="Y2002">
        <v>21.91</v>
      </c>
      <c r="AA2002">
        <v>0</v>
      </c>
      <c r="AB2002">
        <v>70.98</v>
      </c>
      <c r="AC2002">
        <v>6.52</v>
      </c>
      <c r="AD2002">
        <v>0</v>
      </c>
      <c r="AE2002">
        <v>0</v>
      </c>
      <c r="AF2002">
        <v>70.98</v>
      </c>
      <c r="AG2002">
        <v>6.52</v>
      </c>
      <c r="AH2002">
        <v>0</v>
      </c>
      <c r="AI2002">
        <v>1</v>
      </c>
      <c r="AJ2002">
        <v>1</v>
      </c>
      <c r="AK2002">
        <v>1</v>
      </c>
      <c r="AL2002">
        <v>1</v>
      </c>
      <c r="AN2002">
        <v>0</v>
      </c>
      <c r="AO2002">
        <v>1</v>
      </c>
      <c r="AP2002">
        <v>0</v>
      </c>
      <c r="AQ2002">
        <v>0</v>
      </c>
      <c r="AR2002">
        <v>0</v>
      </c>
      <c r="AS2002" t="s">
        <v>3</v>
      </c>
      <c r="AT2002">
        <v>21.91</v>
      </c>
      <c r="AU2002" t="s">
        <v>3</v>
      </c>
      <c r="AV2002">
        <v>0</v>
      </c>
      <c r="AW2002">
        <v>2</v>
      </c>
      <c r="AX2002">
        <v>33039074</v>
      </c>
      <c r="AY2002">
        <v>1</v>
      </c>
      <c r="AZ2002">
        <v>0</v>
      </c>
      <c r="BA2002">
        <v>1902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CX2002">
        <f>Y2002*Source!I789</f>
        <v>0.58061499999999999</v>
      </c>
      <c r="CY2002">
        <f>AB2002</f>
        <v>70.98</v>
      </c>
      <c r="CZ2002">
        <f>AF2002</f>
        <v>70.98</v>
      </c>
      <c r="DA2002">
        <f>AJ2002</f>
        <v>1</v>
      </c>
      <c r="DB2002">
        <v>0</v>
      </c>
    </row>
    <row r="2003" spans="1:106" x14ac:dyDescent="0.2">
      <c r="A2003">
        <f>ROW(Source!A789)</f>
        <v>789</v>
      </c>
      <c r="B2003">
        <v>33034105</v>
      </c>
      <c r="C2003">
        <v>33039067</v>
      </c>
      <c r="D2003">
        <v>32518977</v>
      </c>
      <c r="E2003">
        <v>1</v>
      </c>
      <c r="F2003">
        <v>1</v>
      </c>
      <c r="G2003">
        <v>19</v>
      </c>
      <c r="H2003">
        <v>3</v>
      </c>
      <c r="I2003" t="s">
        <v>802</v>
      </c>
      <c r="J2003" t="s">
        <v>803</v>
      </c>
      <c r="K2003" t="s">
        <v>804</v>
      </c>
      <c r="L2003">
        <v>1348</v>
      </c>
      <c r="N2003">
        <v>1009</v>
      </c>
      <c r="O2003" t="s">
        <v>19</v>
      </c>
      <c r="P2003" t="s">
        <v>19</v>
      </c>
      <c r="Q2003">
        <v>1000</v>
      </c>
      <c r="W2003">
        <v>0</v>
      </c>
      <c r="X2003">
        <v>-1592467254</v>
      </c>
      <c r="Y2003">
        <v>0.03</v>
      </c>
      <c r="AA2003">
        <v>117442.26</v>
      </c>
      <c r="AB2003">
        <v>0</v>
      </c>
      <c r="AC2003">
        <v>0</v>
      </c>
      <c r="AD2003">
        <v>0</v>
      </c>
      <c r="AE2003">
        <v>117442.26</v>
      </c>
      <c r="AF2003">
        <v>0</v>
      </c>
      <c r="AG2003">
        <v>0</v>
      </c>
      <c r="AH2003">
        <v>0</v>
      </c>
      <c r="AI2003">
        <v>1</v>
      </c>
      <c r="AJ2003">
        <v>1</v>
      </c>
      <c r="AK2003">
        <v>1</v>
      </c>
      <c r="AL2003">
        <v>1</v>
      </c>
      <c r="AN2003">
        <v>0</v>
      </c>
      <c r="AO2003">
        <v>1</v>
      </c>
      <c r="AP2003">
        <v>0</v>
      </c>
      <c r="AQ2003">
        <v>0</v>
      </c>
      <c r="AR2003">
        <v>0</v>
      </c>
      <c r="AS2003" t="s">
        <v>3</v>
      </c>
      <c r="AT2003">
        <v>0.03</v>
      </c>
      <c r="AU2003" t="s">
        <v>3</v>
      </c>
      <c r="AV2003">
        <v>0</v>
      </c>
      <c r="AW2003">
        <v>2</v>
      </c>
      <c r="AX2003">
        <v>33039075</v>
      </c>
      <c r="AY2003">
        <v>1</v>
      </c>
      <c r="AZ2003">
        <v>0</v>
      </c>
      <c r="BA2003">
        <v>1903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CX2003">
        <f>Y2003*Source!I789</f>
        <v>7.9499999999999992E-4</v>
      </c>
      <c r="CY2003">
        <f>AA2003</f>
        <v>117442.26</v>
      </c>
      <c r="CZ2003">
        <f>AE2003</f>
        <v>117442.26</v>
      </c>
      <c r="DA2003">
        <f>AI2003</f>
        <v>1</v>
      </c>
      <c r="DB2003">
        <v>0</v>
      </c>
    </row>
    <row r="2004" spans="1:106" x14ac:dyDescent="0.2">
      <c r="A2004">
        <f>ROW(Source!A789)</f>
        <v>789</v>
      </c>
      <c r="B2004">
        <v>33034105</v>
      </c>
      <c r="C2004">
        <v>33039067</v>
      </c>
      <c r="D2004">
        <v>32520163</v>
      </c>
      <c r="E2004">
        <v>1</v>
      </c>
      <c r="F2004">
        <v>1</v>
      </c>
      <c r="G2004">
        <v>19</v>
      </c>
      <c r="H2004">
        <v>3</v>
      </c>
      <c r="I2004" t="s">
        <v>25</v>
      </c>
      <c r="J2004" t="s">
        <v>27</v>
      </c>
      <c r="K2004" t="s">
        <v>26</v>
      </c>
      <c r="L2004">
        <v>1348</v>
      </c>
      <c r="N2004">
        <v>1009</v>
      </c>
      <c r="O2004" t="s">
        <v>19</v>
      </c>
      <c r="P2004" t="s">
        <v>19</v>
      </c>
      <c r="Q2004">
        <v>1000</v>
      </c>
      <c r="W2004">
        <v>0</v>
      </c>
      <c r="X2004">
        <v>-1467733540</v>
      </c>
      <c r="Y2004">
        <v>1</v>
      </c>
      <c r="AA2004">
        <v>53410.15</v>
      </c>
      <c r="AB2004">
        <v>0</v>
      </c>
      <c r="AC2004">
        <v>0</v>
      </c>
      <c r="AD2004">
        <v>0</v>
      </c>
      <c r="AE2004">
        <v>53410.15</v>
      </c>
      <c r="AF2004">
        <v>0</v>
      </c>
      <c r="AG2004">
        <v>0</v>
      </c>
      <c r="AH2004">
        <v>0</v>
      </c>
      <c r="AI2004">
        <v>1</v>
      </c>
      <c r="AJ2004">
        <v>1</v>
      </c>
      <c r="AK2004">
        <v>1</v>
      </c>
      <c r="AL2004">
        <v>1</v>
      </c>
      <c r="AN2004">
        <v>0</v>
      </c>
      <c r="AO2004">
        <v>1</v>
      </c>
      <c r="AP2004">
        <v>0</v>
      </c>
      <c r="AQ2004">
        <v>0</v>
      </c>
      <c r="AR2004">
        <v>0</v>
      </c>
      <c r="AS2004" t="s">
        <v>3</v>
      </c>
      <c r="AT2004">
        <v>1</v>
      </c>
      <c r="AU2004" t="s">
        <v>3</v>
      </c>
      <c r="AV2004">
        <v>0</v>
      </c>
      <c r="AW2004">
        <v>2</v>
      </c>
      <c r="AX2004">
        <v>33039076</v>
      </c>
      <c r="AY2004">
        <v>1</v>
      </c>
      <c r="AZ2004">
        <v>0</v>
      </c>
      <c r="BA2004">
        <v>1904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CX2004">
        <f>Y2004*Source!I789</f>
        <v>2.6499999999999999E-2</v>
      </c>
      <c r="CY2004">
        <f>AA2004</f>
        <v>53410.15</v>
      </c>
      <c r="CZ2004">
        <f>AE2004</f>
        <v>53410.15</v>
      </c>
      <c r="DA2004">
        <f>AI2004</f>
        <v>1</v>
      </c>
      <c r="DB2004">
        <v>0</v>
      </c>
    </row>
    <row r="2005" spans="1:106" x14ac:dyDescent="0.2">
      <c r="A2005">
        <f>ROW(Source!A789)</f>
        <v>789</v>
      </c>
      <c r="B2005">
        <v>33034105</v>
      </c>
      <c r="C2005">
        <v>33039067</v>
      </c>
      <c r="D2005">
        <v>32520163</v>
      </c>
      <c r="E2005">
        <v>1</v>
      </c>
      <c r="F2005">
        <v>1</v>
      </c>
      <c r="G2005">
        <v>19</v>
      </c>
      <c r="H2005">
        <v>3</v>
      </c>
      <c r="I2005" t="s">
        <v>25</v>
      </c>
      <c r="J2005" t="s">
        <v>27</v>
      </c>
      <c r="K2005" t="s">
        <v>26</v>
      </c>
      <c r="L2005">
        <v>1348</v>
      </c>
      <c r="N2005">
        <v>1009</v>
      </c>
      <c r="O2005" t="s">
        <v>19</v>
      </c>
      <c r="P2005" t="s">
        <v>19</v>
      </c>
      <c r="Q2005">
        <v>1000</v>
      </c>
      <c r="W2005">
        <v>0</v>
      </c>
      <c r="X2005">
        <v>-1467733540</v>
      </c>
      <c r="Y2005">
        <v>-1</v>
      </c>
      <c r="AA2005">
        <v>53410.15</v>
      </c>
      <c r="AB2005">
        <v>0</v>
      </c>
      <c r="AC2005">
        <v>0</v>
      </c>
      <c r="AD2005">
        <v>0</v>
      </c>
      <c r="AE2005">
        <v>53410.15</v>
      </c>
      <c r="AF2005">
        <v>0</v>
      </c>
      <c r="AG2005">
        <v>0</v>
      </c>
      <c r="AH2005">
        <v>0</v>
      </c>
      <c r="AI2005">
        <v>1</v>
      </c>
      <c r="AJ2005">
        <v>1</v>
      </c>
      <c r="AK2005">
        <v>1</v>
      </c>
      <c r="AL2005">
        <v>1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 t="s">
        <v>3</v>
      </c>
      <c r="AT2005">
        <v>-1</v>
      </c>
      <c r="AU2005" t="s">
        <v>3</v>
      </c>
      <c r="AV2005">
        <v>0</v>
      </c>
      <c r="AW2005">
        <v>1</v>
      </c>
      <c r="AX2005">
        <v>-1</v>
      </c>
      <c r="AY2005">
        <v>0</v>
      </c>
      <c r="AZ2005">
        <v>0</v>
      </c>
      <c r="BA2005" t="s">
        <v>3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CX2005">
        <f>Y2005*Source!I789</f>
        <v>-2.6499999999999999E-2</v>
      </c>
      <c r="CY2005">
        <f>AA2005</f>
        <v>53410.15</v>
      </c>
      <c r="CZ2005">
        <f>AE2005</f>
        <v>53410.15</v>
      </c>
      <c r="DA2005">
        <f>AI2005</f>
        <v>1</v>
      </c>
      <c r="DB2005">
        <v>0</v>
      </c>
    </row>
    <row r="2006" spans="1:106" x14ac:dyDescent="0.2">
      <c r="A2006">
        <f>ROW(Source!A791)</f>
        <v>791</v>
      </c>
      <c r="B2006">
        <v>33034105</v>
      </c>
      <c r="C2006">
        <v>33039078</v>
      </c>
      <c r="D2006">
        <v>32505425</v>
      </c>
      <c r="E2006">
        <v>19</v>
      </c>
      <c r="F2006">
        <v>1</v>
      </c>
      <c r="G2006">
        <v>19</v>
      </c>
      <c r="H2006">
        <v>1</v>
      </c>
      <c r="I2006" t="s">
        <v>795</v>
      </c>
      <c r="J2006" t="s">
        <v>3</v>
      </c>
      <c r="K2006" t="s">
        <v>796</v>
      </c>
      <c r="L2006">
        <v>1191</v>
      </c>
      <c r="N2006">
        <v>1013</v>
      </c>
      <c r="O2006" t="s">
        <v>797</v>
      </c>
      <c r="P2006" t="s">
        <v>797</v>
      </c>
      <c r="Q2006">
        <v>1</v>
      </c>
      <c r="W2006">
        <v>0</v>
      </c>
      <c r="X2006">
        <v>476480486</v>
      </c>
      <c r="Y2006">
        <v>453.1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1</v>
      </c>
      <c r="AJ2006">
        <v>1</v>
      </c>
      <c r="AK2006">
        <v>1</v>
      </c>
      <c r="AL2006">
        <v>1</v>
      </c>
      <c r="AN2006">
        <v>0</v>
      </c>
      <c r="AO2006">
        <v>1</v>
      </c>
      <c r="AP2006">
        <v>0</v>
      </c>
      <c r="AQ2006">
        <v>0</v>
      </c>
      <c r="AR2006">
        <v>0</v>
      </c>
      <c r="AS2006" t="s">
        <v>3</v>
      </c>
      <c r="AT2006">
        <v>453.1</v>
      </c>
      <c r="AU2006" t="s">
        <v>3</v>
      </c>
      <c r="AV2006">
        <v>1</v>
      </c>
      <c r="AW2006">
        <v>2</v>
      </c>
      <c r="AX2006">
        <v>33039094</v>
      </c>
      <c r="AY2006">
        <v>1</v>
      </c>
      <c r="AZ2006">
        <v>0</v>
      </c>
      <c r="BA2006">
        <v>1905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CX2006">
        <f>Y2006*Source!I791</f>
        <v>1.6311599999999999</v>
      </c>
      <c r="CY2006">
        <f>AD2006</f>
        <v>0</v>
      </c>
      <c r="CZ2006">
        <f>AH2006</f>
        <v>0</v>
      </c>
      <c r="DA2006">
        <f>AL2006</f>
        <v>1</v>
      </c>
      <c r="DB2006">
        <v>0</v>
      </c>
    </row>
    <row r="2007" spans="1:106" x14ac:dyDescent="0.2">
      <c r="A2007">
        <f>ROW(Source!A791)</f>
        <v>791</v>
      </c>
      <c r="B2007">
        <v>33034105</v>
      </c>
      <c r="C2007">
        <v>33039078</v>
      </c>
      <c r="D2007">
        <v>32517073</v>
      </c>
      <c r="E2007">
        <v>1</v>
      </c>
      <c r="F2007">
        <v>1</v>
      </c>
      <c r="G2007">
        <v>19</v>
      </c>
      <c r="H2007">
        <v>2</v>
      </c>
      <c r="I2007" t="s">
        <v>805</v>
      </c>
      <c r="J2007" t="s">
        <v>806</v>
      </c>
      <c r="K2007" t="s">
        <v>807</v>
      </c>
      <c r="L2007">
        <v>1368</v>
      </c>
      <c r="N2007">
        <v>1011</v>
      </c>
      <c r="O2007" t="s">
        <v>801</v>
      </c>
      <c r="P2007" t="s">
        <v>801</v>
      </c>
      <c r="Q2007">
        <v>1</v>
      </c>
      <c r="W2007">
        <v>0</v>
      </c>
      <c r="X2007">
        <v>-865246060</v>
      </c>
      <c r="Y2007">
        <v>1.38</v>
      </c>
      <c r="AA2007">
        <v>0</v>
      </c>
      <c r="AB2007">
        <v>3.37</v>
      </c>
      <c r="AC2007">
        <v>0.85</v>
      </c>
      <c r="AD2007">
        <v>0</v>
      </c>
      <c r="AE2007">
        <v>0</v>
      </c>
      <c r="AF2007">
        <v>3.37</v>
      </c>
      <c r="AG2007">
        <v>0.85</v>
      </c>
      <c r="AH2007">
        <v>0</v>
      </c>
      <c r="AI2007">
        <v>1</v>
      </c>
      <c r="AJ2007">
        <v>1</v>
      </c>
      <c r="AK2007">
        <v>1</v>
      </c>
      <c r="AL2007">
        <v>1</v>
      </c>
      <c r="AN2007">
        <v>0</v>
      </c>
      <c r="AO2007">
        <v>1</v>
      </c>
      <c r="AP2007">
        <v>0</v>
      </c>
      <c r="AQ2007">
        <v>0</v>
      </c>
      <c r="AR2007">
        <v>0</v>
      </c>
      <c r="AS2007" t="s">
        <v>3</v>
      </c>
      <c r="AT2007">
        <v>1.38</v>
      </c>
      <c r="AU2007" t="s">
        <v>3</v>
      </c>
      <c r="AV2007">
        <v>0</v>
      </c>
      <c r="AW2007">
        <v>2</v>
      </c>
      <c r="AX2007">
        <v>33039095</v>
      </c>
      <c r="AY2007">
        <v>1</v>
      </c>
      <c r="AZ2007">
        <v>0</v>
      </c>
      <c r="BA2007">
        <v>1906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CX2007">
        <f>Y2007*Source!I791</f>
        <v>4.9679999999999993E-3</v>
      </c>
      <c r="CY2007">
        <f>AB2007</f>
        <v>3.37</v>
      </c>
      <c r="CZ2007">
        <f>AF2007</f>
        <v>3.37</v>
      </c>
      <c r="DA2007">
        <f>AJ2007</f>
        <v>1</v>
      </c>
      <c r="DB2007">
        <v>0</v>
      </c>
    </row>
    <row r="2008" spans="1:106" x14ac:dyDescent="0.2">
      <c r="A2008">
        <f>ROW(Source!A791)</f>
        <v>791</v>
      </c>
      <c r="B2008">
        <v>33034105</v>
      </c>
      <c r="C2008">
        <v>33039078</v>
      </c>
      <c r="D2008">
        <v>32516433</v>
      </c>
      <c r="E2008">
        <v>1</v>
      </c>
      <c r="F2008">
        <v>1</v>
      </c>
      <c r="G2008">
        <v>19</v>
      </c>
      <c r="H2008">
        <v>2</v>
      </c>
      <c r="I2008" t="s">
        <v>808</v>
      </c>
      <c r="J2008" t="s">
        <v>809</v>
      </c>
      <c r="K2008" t="s">
        <v>810</v>
      </c>
      <c r="L2008">
        <v>1368</v>
      </c>
      <c r="N2008">
        <v>1011</v>
      </c>
      <c r="O2008" t="s">
        <v>801</v>
      </c>
      <c r="P2008" t="s">
        <v>801</v>
      </c>
      <c r="Q2008">
        <v>1</v>
      </c>
      <c r="W2008">
        <v>0</v>
      </c>
      <c r="X2008">
        <v>1483315828</v>
      </c>
      <c r="Y2008">
        <v>0.31</v>
      </c>
      <c r="AA2008">
        <v>0</v>
      </c>
      <c r="AB2008">
        <v>566.44000000000005</v>
      </c>
      <c r="AC2008">
        <v>281.27999999999997</v>
      </c>
      <c r="AD2008">
        <v>0</v>
      </c>
      <c r="AE2008">
        <v>0</v>
      </c>
      <c r="AF2008">
        <v>566.44000000000005</v>
      </c>
      <c r="AG2008">
        <v>281.27999999999997</v>
      </c>
      <c r="AH2008">
        <v>0</v>
      </c>
      <c r="AI2008">
        <v>1</v>
      </c>
      <c r="AJ2008">
        <v>1</v>
      </c>
      <c r="AK2008">
        <v>1</v>
      </c>
      <c r="AL2008">
        <v>1</v>
      </c>
      <c r="AN2008">
        <v>0</v>
      </c>
      <c r="AO2008">
        <v>1</v>
      </c>
      <c r="AP2008">
        <v>0</v>
      </c>
      <c r="AQ2008">
        <v>0</v>
      </c>
      <c r="AR2008">
        <v>0</v>
      </c>
      <c r="AS2008" t="s">
        <v>3</v>
      </c>
      <c r="AT2008">
        <v>0.31</v>
      </c>
      <c r="AU2008" t="s">
        <v>3</v>
      </c>
      <c r="AV2008">
        <v>0</v>
      </c>
      <c r="AW2008">
        <v>2</v>
      </c>
      <c r="AX2008">
        <v>33039096</v>
      </c>
      <c r="AY2008">
        <v>1</v>
      </c>
      <c r="AZ2008">
        <v>0</v>
      </c>
      <c r="BA2008">
        <v>1907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CX2008">
        <f>Y2008*Source!I791</f>
        <v>1.116E-3</v>
      </c>
      <c r="CY2008">
        <f>AB2008</f>
        <v>566.44000000000005</v>
      </c>
      <c r="CZ2008">
        <f>AF2008</f>
        <v>566.44000000000005</v>
      </c>
      <c r="DA2008">
        <f>AJ2008</f>
        <v>1</v>
      </c>
      <c r="DB2008">
        <v>0</v>
      </c>
    </row>
    <row r="2009" spans="1:106" x14ac:dyDescent="0.2">
      <c r="A2009">
        <f>ROW(Source!A791)</f>
        <v>791</v>
      </c>
      <c r="B2009">
        <v>33034105</v>
      </c>
      <c r="C2009">
        <v>33039078</v>
      </c>
      <c r="D2009">
        <v>32516599</v>
      </c>
      <c r="E2009">
        <v>1</v>
      </c>
      <c r="F2009">
        <v>1</v>
      </c>
      <c r="G2009">
        <v>19</v>
      </c>
      <c r="H2009">
        <v>2</v>
      </c>
      <c r="I2009" t="s">
        <v>811</v>
      </c>
      <c r="J2009" t="s">
        <v>812</v>
      </c>
      <c r="K2009" t="s">
        <v>813</v>
      </c>
      <c r="L2009">
        <v>1368</v>
      </c>
      <c r="N2009">
        <v>1011</v>
      </c>
      <c r="O2009" t="s">
        <v>801</v>
      </c>
      <c r="P2009" t="s">
        <v>801</v>
      </c>
      <c r="Q2009">
        <v>1</v>
      </c>
      <c r="W2009">
        <v>0</v>
      </c>
      <c r="X2009">
        <v>47389749</v>
      </c>
      <c r="Y2009">
        <v>26.25</v>
      </c>
      <c r="AA2009">
        <v>0</v>
      </c>
      <c r="AB2009">
        <v>9.7100000000000009</v>
      </c>
      <c r="AC2009">
        <v>2.25</v>
      </c>
      <c r="AD2009">
        <v>0</v>
      </c>
      <c r="AE2009">
        <v>0</v>
      </c>
      <c r="AF2009">
        <v>9.7100000000000009</v>
      </c>
      <c r="AG2009">
        <v>2.25</v>
      </c>
      <c r="AH2009">
        <v>0</v>
      </c>
      <c r="AI2009">
        <v>1</v>
      </c>
      <c r="AJ2009">
        <v>1</v>
      </c>
      <c r="AK2009">
        <v>1</v>
      </c>
      <c r="AL2009">
        <v>1</v>
      </c>
      <c r="AN2009">
        <v>0</v>
      </c>
      <c r="AO2009">
        <v>1</v>
      </c>
      <c r="AP2009">
        <v>0</v>
      </c>
      <c r="AQ2009">
        <v>0</v>
      </c>
      <c r="AR2009">
        <v>0</v>
      </c>
      <c r="AS2009" t="s">
        <v>3</v>
      </c>
      <c r="AT2009">
        <v>26.25</v>
      </c>
      <c r="AU2009" t="s">
        <v>3</v>
      </c>
      <c r="AV2009">
        <v>0</v>
      </c>
      <c r="AW2009">
        <v>2</v>
      </c>
      <c r="AX2009">
        <v>33039097</v>
      </c>
      <c r="AY2009">
        <v>1</v>
      </c>
      <c r="AZ2009">
        <v>0</v>
      </c>
      <c r="BA2009">
        <v>1908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CX2009">
        <f>Y2009*Source!I791</f>
        <v>9.4500000000000001E-2</v>
      </c>
      <c r="CY2009">
        <f>AB2009</f>
        <v>9.7100000000000009</v>
      </c>
      <c r="CZ2009">
        <f>AF2009</f>
        <v>9.7100000000000009</v>
      </c>
      <c r="DA2009">
        <f>AJ2009</f>
        <v>1</v>
      </c>
      <c r="DB2009">
        <v>0</v>
      </c>
    </row>
    <row r="2010" spans="1:106" x14ac:dyDescent="0.2">
      <c r="A2010">
        <f>ROW(Source!A791)</f>
        <v>791</v>
      </c>
      <c r="B2010">
        <v>33034105</v>
      </c>
      <c r="C2010">
        <v>33039078</v>
      </c>
      <c r="D2010">
        <v>32517836</v>
      </c>
      <c r="E2010">
        <v>1</v>
      </c>
      <c r="F2010">
        <v>1</v>
      </c>
      <c r="G2010">
        <v>19</v>
      </c>
      <c r="H2010">
        <v>3</v>
      </c>
      <c r="I2010" t="s">
        <v>814</v>
      </c>
      <c r="J2010" t="s">
        <v>815</v>
      </c>
      <c r="K2010" t="s">
        <v>816</v>
      </c>
      <c r="L2010">
        <v>1348</v>
      </c>
      <c r="N2010">
        <v>1009</v>
      </c>
      <c r="O2010" t="s">
        <v>19</v>
      </c>
      <c r="P2010" t="s">
        <v>19</v>
      </c>
      <c r="Q2010">
        <v>1000</v>
      </c>
      <c r="W2010">
        <v>0</v>
      </c>
      <c r="X2010">
        <v>1571432467</v>
      </c>
      <c r="Y2010">
        <v>0.04</v>
      </c>
      <c r="AA2010">
        <v>31493.279999999999</v>
      </c>
      <c r="AB2010">
        <v>0</v>
      </c>
      <c r="AC2010">
        <v>0</v>
      </c>
      <c r="AD2010">
        <v>0</v>
      </c>
      <c r="AE2010">
        <v>31493.279999999999</v>
      </c>
      <c r="AF2010">
        <v>0</v>
      </c>
      <c r="AG2010">
        <v>0</v>
      </c>
      <c r="AH2010">
        <v>0</v>
      </c>
      <c r="AI2010">
        <v>1</v>
      </c>
      <c r="AJ2010">
        <v>1</v>
      </c>
      <c r="AK2010">
        <v>1</v>
      </c>
      <c r="AL2010">
        <v>1</v>
      </c>
      <c r="AN2010">
        <v>0</v>
      </c>
      <c r="AO2010">
        <v>1</v>
      </c>
      <c r="AP2010">
        <v>0</v>
      </c>
      <c r="AQ2010">
        <v>0</v>
      </c>
      <c r="AR2010">
        <v>0</v>
      </c>
      <c r="AS2010" t="s">
        <v>3</v>
      </c>
      <c r="AT2010">
        <v>0.04</v>
      </c>
      <c r="AU2010" t="s">
        <v>3</v>
      </c>
      <c r="AV2010">
        <v>0</v>
      </c>
      <c r="AW2010">
        <v>2</v>
      </c>
      <c r="AX2010">
        <v>33039098</v>
      </c>
      <c r="AY2010">
        <v>1</v>
      </c>
      <c r="AZ2010">
        <v>0</v>
      </c>
      <c r="BA2010">
        <v>1909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CX2010">
        <f>Y2010*Source!I791</f>
        <v>1.44E-4</v>
      </c>
      <c r="CY2010">
        <f t="shared" ref="CY2010:CY2020" si="300">AA2010</f>
        <v>31493.279999999999</v>
      </c>
      <c r="CZ2010">
        <f t="shared" ref="CZ2010:CZ2020" si="301">AE2010</f>
        <v>31493.279999999999</v>
      </c>
      <c r="DA2010">
        <f t="shared" ref="DA2010:DA2020" si="302">AI2010</f>
        <v>1</v>
      </c>
      <c r="DB2010">
        <v>0</v>
      </c>
    </row>
    <row r="2011" spans="1:106" x14ac:dyDescent="0.2">
      <c r="A2011">
        <f>ROW(Source!A791)</f>
        <v>791</v>
      </c>
      <c r="B2011">
        <v>33034105</v>
      </c>
      <c r="C2011">
        <v>33039078</v>
      </c>
      <c r="D2011">
        <v>32518156</v>
      </c>
      <c r="E2011">
        <v>1</v>
      </c>
      <c r="F2011">
        <v>1</v>
      </c>
      <c r="G2011">
        <v>19</v>
      </c>
      <c r="H2011">
        <v>3</v>
      </c>
      <c r="I2011" t="s">
        <v>817</v>
      </c>
      <c r="J2011" t="s">
        <v>818</v>
      </c>
      <c r="K2011" t="s">
        <v>819</v>
      </c>
      <c r="L2011">
        <v>1348</v>
      </c>
      <c r="N2011">
        <v>1009</v>
      </c>
      <c r="O2011" t="s">
        <v>19</v>
      </c>
      <c r="P2011" t="s">
        <v>19</v>
      </c>
      <c r="Q2011">
        <v>1000</v>
      </c>
      <c r="W2011">
        <v>0</v>
      </c>
      <c r="X2011">
        <v>1574046373</v>
      </c>
      <c r="Y2011">
        <v>3.6999999999999998E-2</v>
      </c>
      <c r="AA2011">
        <v>45454.3</v>
      </c>
      <c r="AB2011">
        <v>0</v>
      </c>
      <c r="AC2011">
        <v>0</v>
      </c>
      <c r="AD2011">
        <v>0</v>
      </c>
      <c r="AE2011">
        <v>45454.3</v>
      </c>
      <c r="AF2011">
        <v>0</v>
      </c>
      <c r="AG2011">
        <v>0</v>
      </c>
      <c r="AH2011">
        <v>0</v>
      </c>
      <c r="AI2011">
        <v>1</v>
      </c>
      <c r="AJ2011">
        <v>1</v>
      </c>
      <c r="AK2011">
        <v>1</v>
      </c>
      <c r="AL2011">
        <v>1</v>
      </c>
      <c r="AN2011">
        <v>0</v>
      </c>
      <c r="AO2011">
        <v>1</v>
      </c>
      <c r="AP2011">
        <v>0</v>
      </c>
      <c r="AQ2011">
        <v>0</v>
      </c>
      <c r="AR2011">
        <v>0</v>
      </c>
      <c r="AS2011" t="s">
        <v>3</v>
      </c>
      <c r="AT2011">
        <v>3.6999999999999998E-2</v>
      </c>
      <c r="AU2011" t="s">
        <v>3</v>
      </c>
      <c r="AV2011">
        <v>0</v>
      </c>
      <c r="AW2011">
        <v>2</v>
      </c>
      <c r="AX2011">
        <v>33039099</v>
      </c>
      <c r="AY2011">
        <v>1</v>
      </c>
      <c r="AZ2011">
        <v>0</v>
      </c>
      <c r="BA2011">
        <v>1910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CX2011">
        <f>Y2011*Source!I791</f>
        <v>1.3319999999999999E-4</v>
      </c>
      <c r="CY2011">
        <f t="shared" si="300"/>
        <v>45454.3</v>
      </c>
      <c r="CZ2011">
        <f t="shared" si="301"/>
        <v>45454.3</v>
      </c>
      <c r="DA2011">
        <f t="shared" si="302"/>
        <v>1</v>
      </c>
      <c r="DB2011">
        <v>0</v>
      </c>
    </row>
    <row r="2012" spans="1:106" x14ac:dyDescent="0.2">
      <c r="A2012">
        <f>ROW(Source!A791)</f>
        <v>791</v>
      </c>
      <c r="B2012">
        <v>33034105</v>
      </c>
      <c r="C2012">
        <v>33039078</v>
      </c>
      <c r="D2012">
        <v>32518894</v>
      </c>
      <c r="E2012">
        <v>1</v>
      </c>
      <c r="F2012">
        <v>1</v>
      </c>
      <c r="G2012">
        <v>19</v>
      </c>
      <c r="H2012">
        <v>3</v>
      </c>
      <c r="I2012" t="s">
        <v>820</v>
      </c>
      <c r="J2012" t="s">
        <v>821</v>
      </c>
      <c r="K2012" t="s">
        <v>822</v>
      </c>
      <c r="L2012">
        <v>1327</v>
      </c>
      <c r="N2012">
        <v>1005</v>
      </c>
      <c r="O2012" t="s">
        <v>823</v>
      </c>
      <c r="P2012" t="s">
        <v>823</v>
      </c>
      <c r="Q2012">
        <v>1</v>
      </c>
      <c r="W2012">
        <v>0</v>
      </c>
      <c r="X2012">
        <v>-1132375348</v>
      </c>
      <c r="Y2012">
        <v>5.6</v>
      </c>
      <c r="AA2012">
        <v>63.78</v>
      </c>
      <c r="AB2012">
        <v>0</v>
      </c>
      <c r="AC2012">
        <v>0</v>
      </c>
      <c r="AD2012">
        <v>0</v>
      </c>
      <c r="AE2012">
        <v>63.78</v>
      </c>
      <c r="AF2012">
        <v>0</v>
      </c>
      <c r="AG2012">
        <v>0</v>
      </c>
      <c r="AH2012">
        <v>0</v>
      </c>
      <c r="AI2012">
        <v>1</v>
      </c>
      <c r="AJ2012">
        <v>1</v>
      </c>
      <c r="AK2012">
        <v>1</v>
      </c>
      <c r="AL2012">
        <v>1</v>
      </c>
      <c r="AN2012">
        <v>0</v>
      </c>
      <c r="AO2012">
        <v>1</v>
      </c>
      <c r="AP2012">
        <v>0</v>
      </c>
      <c r="AQ2012">
        <v>0</v>
      </c>
      <c r="AR2012">
        <v>0</v>
      </c>
      <c r="AS2012" t="s">
        <v>3</v>
      </c>
      <c r="AT2012">
        <v>5.6</v>
      </c>
      <c r="AU2012" t="s">
        <v>3</v>
      </c>
      <c r="AV2012">
        <v>0</v>
      </c>
      <c r="AW2012">
        <v>2</v>
      </c>
      <c r="AX2012">
        <v>33039101</v>
      </c>
      <c r="AY2012">
        <v>1</v>
      </c>
      <c r="AZ2012">
        <v>0</v>
      </c>
      <c r="BA2012">
        <v>1911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CX2012">
        <f>Y2012*Source!I791</f>
        <v>2.0159999999999997E-2</v>
      </c>
      <c r="CY2012">
        <f t="shared" si="300"/>
        <v>63.78</v>
      </c>
      <c r="CZ2012">
        <f t="shared" si="301"/>
        <v>63.78</v>
      </c>
      <c r="DA2012">
        <f t="shared" si="302"/>
        <v>1</v>
      </c>
      <c r="DB2012">
        <v>0</v>
      </c>
    </row>
    <row r="2013" spans="1:106" x14ac:dyDescent="0.2">
      <c r="A2013">
        <f>ROW(Source!A791)</f>
        <v>791</v>
      </c>
      <c r="B2013">
        <v>33034105</v>
      </c>
      <c r="C2013">
        <v>33039078</v>
      </c>
      <c r="D2013">
        <v>32517311</v>
      </c>
      <c r="E2013">
        <v>1</v>
      </c>
      <c r="F2013">
        <v>1</v>
      </c>
      <c r="G2013">
        <v>19</v>
      </c>
      <c r="H2013">
        <v>3</v>
      </c>
      <c r="I2013" t="s">
        <v>824</v>
      </c>
      <c r="J2013" t="s">
        <v>825</v>
      </c>
      <c r="K2013" t="s">
        <v>826</v>
      </c>
      <c r="L2013">
        <v>1348</v>
      </c>
      <c r="N2013">
        <v>1009</v>
      </c>
      <c r="O2013" t="s">
        <v>19</v>
      </c>
      <c r="P2013" t="s">
        <v>19</v>
      </c>
      <c r="Q2013">
        <v>1000</v>
      </c>
      <c r="W2013">
        <v>0</v>
      </c>
      <c r="X2013">
        <v>1471527661</v>
      </c>
      <c r="Y2013">
        <v>0.05</v>
      </c>
      <c r="AA2013">
        <v>4752.91</v>
      </c>
      <c r="AB2013">
        <v>0</v>
      </c>
      <c r="AC2013">
        <v>0</v>
      </c>
      <c r="AD2013">
        <v>0</v>
      </c>
      <c r="AE2013">
        <v>4752.91</v>
      </c>
      <c r="AF2013">
        <v>0</v>
      </c>
      <c r="AG2013">
        <v>0</v>
      </c>
      <c r="AH2013">
        <v>0</v>
      </c>
      <c r="AI2013">
        <v>1</v>
      </c>
      <c r="AJ2013">
        <v>1</v>
      </c>
      <c r="AK2013">
        <v>1</v>
      </c>
      <c r="AL2013">
        <v>1</v>
      </c>
      <c r="AN2013">
        <v>0</v>
      </c>
      <c r="AO2013">
        <v>1</v>
      </c>
      <c r="AP2013">
        <v>0</v>
      </c>
      <c r="AQ2013">
        <v>0</v>
      </c>
      <c r="AR2013">
        <v>0</v>
      </c>
      <c r="AS2013" t="s">
        <v>3</v>
      </c>
      <c r="AT2013">
        <v>0.05</v>
      </c>
      <c r="AU2013" t="s">
        <v>3</v>
      </c>
      <c r="AV2013">
        <v>0</v>
      </c>
      <c r="AW2013">
        <v>2</v>
      </c>
      <c r="AX2013">
        <v>33039100</v>
      </c>
      <c r="AY2013">
        <v>1</v>
      </c>
      <c r="AZ2013">
        <v>0</v>
      </c>
      <c r="BA2013">
        <v>1912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CX2013">
        <f>Y2013*Source!I791</f>
        <v>1.8000000000000001E-4</v>
      </c>
      <c r="CY2013">
        <f t="shared" si="300"/>
        <v>4752.91</v>
      </c>
      <c r="CZ2013">
        <f t="shared" si="301"/>
        <v>4752.91</v>
      </c>
      <c r="DA2013">
        <f t="shared" si="302"/>
        <v>1</v>
      </c>
      <c r="DB2013">
        <v>0</v>
      </c>
    </row>
    <row r="2014" spans="1:106" x14ac:dyDescent="0.2">
      <c r="A2014">
        <f>ROW(Source!A791)</f>
        <v>791</v>
      </c>
      <c r="B2014">
        <v>33034105</v>
      </c>
      <c r="C2014">
        <v>33039078</v>
      </c>
      <c r="D2014">
        <v>32519061</v>
      </c>
      <c r="E2014">
        <v>1</v>
      </c>
      <c r="F2014">
        <v>1</v>
      </c>
      <c r="G2014">
        <v>19</v>
      </c>
      <c r="H2014">
        <v>3</v>
      </c>
      <c r="I2014" t="s">
        <v>827</v>
      </c>
      <c r="J2014" t="s">
        <v>828</v>
      </c>
      <c r="K2014" t="s">
        <v>829</v>
      </c>
      <c r="L2014">
        <v>1339</v>
      </c>
      <c r="N2014">
        <v>1007</v>
      </c>
      <c r="O2014" t="s">
        <v>830</v>
      </c>
      <c r="P2014" t="s">
        <v>830</v>
      </c>
      <c r="Q2014">
        <v>1</v>
      </c>
      <c r="W2014">
        <v>0</v>
      </c>
      <c r="X2014">
        <v>1653821073</v>
      </c>
      <c r="Y2014">
        <v>1.75</v>
      </c>
      <c r="AA2014">
        <v>29.98</v>
      </c>
      <c r="AB2014">
        <v>0</v>
      </c>
      <c r="AC2014">
        <v>0</v>
      </c>
      <c r="AD2014">
        <v>0</v>
      </c>
      <c r="AE2014">
        <v>29.98</v>
      </c>
      <c r="AF2014">
        <v>0</v>
      </c>
      <c r="AG2014">
        <v>0</v>
      </c>
      <c r="AH2014">
        <v>0</v>
      </c>
      <c r="AI2014">
        <v>1</v>
      </c>
      <c r="AJ2014">
        <v>1</v>
      </c>
      <c r="AK2014">
        <v>1</v>
      </c>
      <c r="AL2014">
        <v>1</v>
      </c>
      <c r="AN2014">
        <v>0</v>
      </c>
      <c r="AO2014">
        <v>1</v>
      </c>
      <c r="AP2014">
        <v>0</v>
      </c>
      <c r="AQ2014">
        <v>0</v>
      </c>
      <c r="AR2014">
        <v>0</v>
      </c>
      <c r="AS2014" t="s">
        <v>3</v>
      </c>
      <c r="AT2014">
        <v>1.75</v>
      </c>
      <c r="AU2014" t="s">
        <v>3</v>
      </c>
      <c r="AV2014">
        <v>0</v>
      </c>
      <c r="AW2014">
        <v>2</v>
      </c>
      <c r="AX2014">
        <v>33039102</v>
      </c>
      <c r="AY2014">
        <v>1</v>
      </c>
      <c r="AZ2014">
        <v>0</v>
      </c>
      <c r="BA2014">
        <v>1913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CX2014">
        <f>Y2014*Source!I791</f>
        <v>6.3E-3</v>
      </c>
      <c r="CY2014">
        <f t="shared" si="300"/>
        <v>29.98</v>
      </c>
      <c r="CZ2014">
        <f t="shared" si="301"/>
        <v>29.98</v>
      </c>
      <c r="DA2014">
        <f t="shared" si="302"/>
        <v>1</v>
      </c>
      <c r="DB2014">
        <v>0</v>
      </c>
    </row>
    <row r="2015" spans="1:106" x14ac:dyDescent="0.2">
      <c r="A2015">
        <f>ROW(Source!A791)</f>
        <v>791</v>
      </c>
      <c r="B2015">
        <v>33034105</v>
      </c>
      <c r="C2015">
        <v>33039078</v>
      </c>
      <c r="D2015">
        <v>32517740</v>
      </c>
      <c r="E2015">
        <v>1</v>
      </c>
      <c r="F2015">
        <v>1</v>
      </c>
      <c r="G2015">
        <v>19</v>
      </c>
      <c r="H2015">
        <v>3</v>
      </c>
      <c r="I2015" t="s">
        <v>831</v>
      </c>
      <c r="J2015" t="s">
        <v>832</v>
      </c>
      <c r="K2015" t="s">
        <v>833</v>
      </c>
      <c r="L2015">
        <v>1339</v>
      </c>
      <c r="N2015">
        <v>1007</v>
      </c>
      <c r="O2015" t="s">
        <v>830</v>
      </c>
      <c r="P2015" t="s">
        <v>830</v>
      </c>
      <c r="Q2015">
        <v>1</v>
      </c>
      <c r="W2015">
        <v>0</v>
      </c>
      <c r="X2015">
        <v>-86784973</v>
      </c>
      <c r="Y2015">
        <v>0.08</v>
      </c>
      <c r="AA2015">
        <v>4993.7</v>
      </c>
      <c r="AB2015">
        <v>0</v>
      </c>
      <c r="AC2015">
        <v>0</v>
      </c>
      <c r="AD2015">
        <v>0</v>
      </c>
      <c r="AE2015">
        <v>4993.7</v>
      </c>
      <c r="AF2015">
        <v>0</v>
      </c>
      <c r="AG2015">
        <v>0</v>
      </c>
      <c r="AH2015">
        <v>0</v>
      </c>
      <c r="AI2015">
        <v>1</v>
      </c>
      <c r="AJ2015">
        <v>1</v>
      </c>
      <c r="AK2015">
        <v>1</v>
      </c>
      <c r="AL2015">
        <v>1</v>
      </c>
      <c r="AN2015">
        <v>0</v>
      </c>
      <c r="AO2015">
        <v>1</v>
      </c>
      <c r="AP2015">
        <v>0</v>
      </c>
      <c r="AQ2015">
        <v>0</v>
      </c>
      <c r="AR2015">
        <v>0</v>
      </c>
      <c r="AS2015" t="s">
        <v>3</v>
      </c>
      <c r="AT2015">
        <v>0.08</v>
      </c>
      <c r="AU2015" t="s">
        <v>3</v>
      </c>
      <c r="AV2015">
        <v>0</v>
      </c>
      <c r="AW2015">
        <v>2</v>
      </c>
      <c r="AX2015">
        <v>33039103</v>
      </c>
      <c r="AY2015">
        <v>1</v>
      </c>
      <c r="AZ2015">
        <v>0</v>
      </c>
      <c r="BA2015">
        <v>1914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CX2015">
        <f>Y2015*Source!I791</f>
        <v>2.8800000000000001E-4</v>
      </c>
      <c r="CY2015">
        <f t="shared" si="300"/>
        <v>4993.7</v>
      </c>
      <c r="CZ2015">
        <f t="shared" si="301"/>
        <v>4993.7</v>
      </c>
      <c r="DA2015">
        <f t="shared" si="302"/>
        <v>1</v>
      </c>
      <c r="DB2015">
        <v>0</v>
      </c>
    </row>
    <row r="2016" spans="1:106" x14ac:dyDescent="0.2">
      <c r="A2016">
        <f>ROW(Source!A791)</f>
        <v>791</v>
      </c>
      <c r="B2016">
        <v>33034105</v>
      </c>
      <c r="C2016">
        <v>33039078</v>
      </c>
      <c r="D2016">
        <v>32517729</v>
      </c>
      <c r="E2016">
        <v>1</v>
      </c>
      <c r="F2016">
        <v>1</v>
      </c>
      <c r="G2016">
        <v>19</v>
      </c>
      <c r="H2016">
        <v>3</v>
      </c>
      <c r="I2016" t="s">
        <v>834</v>
      </c>
      <c r="J2016" t="s">
        <v>835</v>
      </c>
      <c r="K2016" t="s">
        <v>836</v>
      </c>
      <c r="L2016">
        <v>1339</v>
      </c>
      <c r="N2016">
        <v>1007</v>
      </c>
      <c r="O2016" t="s">
        <v>830</v>
      </c>
      <c r="P2016" t="s">
        <v>830</v>
      </c>
      <c r="Q2016">
        <v>1</v>
      </c>
      <c r="W2016">
        <v>0</v>
      </c>
      <c r="X2016">
        <v>-36459073</v>
      </c>
      <c r="Y2016">
        <v>0.69</v>
      </c>
      <c r="AA2016">
        <v>3762.19</v>
      </c>
      <c r="AB2016">
        <v>0</v>
      </c>
      <c r="AC2016">
        <v>0</v>
      </c>
      <c r="AD2016">
        <v>0</v>
      </c>
      <c r="AE2016">
        <v>3762.19</v>
      </c>
      <c r="AF2016">
        <v>0</v>
      </c>
      <c r="AG2016">
        <v>0</v>
      </c>
      <c r="AH2016">
        <v>0</v>
      </c>
      <c r="AI2016">
        <v>1</v>
      </c>
      <c r="AJ2016">
        <v>1</v>
      </c>
      <c r="AK2016">
        <v>1</v>
      </c>
      <c r="AL2016">
        <v>1</v>
      </c>
      <c r="AN2016">
        <v>0</v>
      </c>
      <c r="AO2016">
        <v>1</v>
      </c>
      <c r="AP2016">
        <v>0</v>
      </c>
      <c r="AQ2016">
        <v>0</v>
      </c>
      <c r="AR2016">
        <v>0</v>
      </c>
      <c r="AS2016" t="s">
        <v>3</v>
      </c>
      <c r="AT2016">
        <v>0.69</v>
      </c>
      <c r="AU2016" t="s">
        <v>3</v>
      </c>
      <c r="AV2016">
        <v>0</v>
      </c>
      <c r="AW2016">
        <v>2</v>
      </c>
      <c r="AX2016">
        <v>33039104</v>
      </c>
      <c r="AY2016">
        <v>1</v>
      </c>
      <c r="AZ2016">
        <v>0</v>
      </c>
      <c r="BA2016">
        <v>1915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CX2016">
        <f>Y2016*Source!I791</f>
        <v>2.4839999999999997E-3</v>
      </c>
      <c r="CY2016">
        <f t="shared" si="300"/>
        <v>3762.19</v>
      </c>
      <c r="CZ2016">
        <f t="shared" si="301"/>
        <v>3762.19</v>
      </c>
      <c r="DA2016">
        <f t="shared" si="302"/>
        <v>1</v>
      </c>
      <c r="DB2016">
        <v>0</v>
      </c>
    </row>
    <row r="2017" spans="1:106" x14ac:dyDescent="0.2">
      <c r="A2017">
        <f>ROW(Source!A791)</f>
        <v>791</v>
      </c>
      <c r="B2017">
        <v>33034105</v>
      </c>
      <c r="C2017">
        <v>33039078</v>
      </c>
      <c r="D2017">
        <v>32517783</v>
      </c>
      <c r="E2017">
        <v>1</v>
      </c>
      <c r="F2017">
        <v>1</v>
      </c>
      <c r="G2017">
        <v>19</v>
      </c>
      <c r="H2017">
        <v>3</v>
      </c>
      <c r="I2017" t="s">
        <v>837</v>
      </c>
      <c r="J2017" t="s">
        <v>838</v>
      </c>
      <c r="K2017" t="s">
        <v>839</v>
      </c>
      <c r="L2017">
        <v>1339</v>
      </c>
      <c r="N2017">
        <v>1007</v>
      </c>
      <c r="O2017" t="s">
        <v>830</v>
      </c>
      <c r="P2017" t="s">
        <v>830</v>
      </c>
      <c r="Q2017">
        <v>1</v>
      </c>
      <c r="W2017">
        <v>0</v>
      </c>
      <c r="X2017">
        <v>-1282603236</v>
      </c>
      <c r="Y2017">
        <v>0.2</v>
      </c>
      <c r="AA2017">
        <v>5631.96</v>
      </c>
      <c r="AB2017">
        <v>0</v>
      </c>
      <c r="AC2017">
        <v>0</v>
      </c>
      <c r="AD2017">
        <v>0</v>
      </c>
      <c r="AE2017">
        <v>5631.96</v>
      </c>
      <c r="AF2017">
        <v>0</v>
      </c>
      <c r="AG2017">
        <v>0</v>
      </c>
      <c r="AH2017">
        <v>0</v>
      </c>
      <c r="AI2017">
        <v>1</v>
      </c>
      <c r="AJ2017">
        <v>1</v>
      </c>
      <c r="AK2017">
        <v>1</v>
      </c>
      <c r="AL2017">
        <v>1</v>
      </c>
      <c r="AN2017">
        <v>0</v>
      </c>
      <c r="AO2017">
        <v>1</v>
      </c>
      <c r="AP2017">
        <v>0</v>
      </c>
      <c r="AQ2017">
        <v>0</v>
      </c>
      <c r="AR2017">
        <v>0</v>
      </c>
      <c r="AS2017" t="s">
        <v>3</v>
      </c>
      <c r="AT2017">
        <v>0.2</v>
      </c>
      <c r="AU2017" t="s">
        <v>3</v>
      </c>
      <c r="AV2017">
        <v>0</v>
      </c>
      <c r="AW2017">
        <v>2</v>
      </c>
      <c r="AX2017">
        <v>33039105</v>
      </c>
      <c r="AY2017">
        <v>1</v>
      </c>
      <c r="AZ2017">
        <v>0</v>
      </c>
      <c r="BA2017">
        <v>1916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CX2017">
        <f>Y2017*Source!I791</f>
        <v>7.2000000000000005E-4</v>
      </c>
      <c r="CY2017">
        <f t="shared" si="300"/>
        <v>5631.96</v>
      </c>
      <c r="CZ2017">
        <f t="shared" si="301"/>
        <v>5631.96</v>
      </c>
      <c r="DA2017">
        <f t="shared" si="302"/>
        <v>1</v>
      </c>
      <c r="DB2017">
        <v>0</v>
      </c>
    </row>
    <row r="2018" spans="1:106" x14ac:dyDescent="0.2">
      <c r="A2018">
        <f>ROW(Source!A791)</f>
        <v>791</v>
      </c>
      <c r="B2018">
        <v>33034105</v>
      </c>
      <c r="C2018">
        <v>33039078</v>
      </c>
      <c r="D2018">
        <v>32517784</v>
      </c>
      <c r="E2018">
        <v>1</v>
      </c>
      <c r="F2018">
        <v>1</v>
      </c>
      <c r="G2018">
        <v>19</v>
      </c>
      <c r="H2018">
        <v>3</v>
      </c>
      <c r="I2018" t="s">
        <v>840</v>
      </c>
      <c r="J2018" t="s">
        <v>841</v>
      </c>
      <c r="K2018" t="s">
        <v>842</v>
      </c>
      <c r="L2018">
        <v>1339</v>
      </c>
      <c r="N2018">
        <v>1007</v>
      </c>
      <c r="O2018" t="s">
        <v>830</v>
      </c>
      <c r="P2018" t="s">
        <v>830</v>
      </c>
      <c r="Q2018">
        <v>1</v>
      </c>
      <c r="W2018">
        <v>0</v>
      </c>
      <c r="X2018">
        <v>966492149</v>
      </c>
      <c r="Y2018">
        <v>0.69</v>
      </c>
      <c r="AA2018">
        <v>5631.96</v>
      </c>
      <c r="AB2018">
        <v>0</v>
      </c>
      <c r="AC2018">
        <v>0</v>
      </c>
      <c r="AD2018">
        <v>0</v>
      </c>
      <c r="AE2018">
        <v>5631.96</v>
      </c>
      <c r="AF2018">
        <v>0</v>
      </c>
      <c r="AG2018">
        <v>0</v>
      </c>
      <c r="AH2018">
        <v>0</v>
      </c>
      <c r="AI2018">
        <v>1</v>
      </c>
      <c r="AJ2018">
        <v>1</v>
      </c>
      <c r="AK2018">
        <v>1</v>
      </c>
      <c r="AL2018">
        <v>1</v>
      </c>
      <c r="AN2018">
        <v>0</v>
      </c>
      <c r="AO2018">
        <v>1</v>
      </c>
      <c r="AP2018">
        <v>0</v>
      </c>
      <c r="AQ2018">
        <v>0</v>
      </c>
      <c r="AR2018">
        <v>0</v>
      </c>
      <c r="AS2018" t="s">
        <v>3</v>
      </c>
      <c r="AT2018">
        <v>0.69</v>
      </c>
      <c r="AU2018" t="s">
        <v>3</v>
      </c>
      <c r="AV2018">
        <v>0</v>
      </c>
      <c r="AW2018">
        <v>2</v>
      </c>
      <c r="AX2018">
        <v>33039106</v>
      </c>
      <c r="AY2018">
        <v>1</v>
      </c>
      <c r="AZ2018">
        <v>0</v>
      </c>
      <c r="BA2018">
        <v>1917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CX2018">
        <f>Y2018*Source!I791</f>
        <v>2.4839999999999997E-3</v>
      </c>
      <c r="CY2018">
        <f t="shared" si="300"/>
        <v>5631.96</v>
      </c>
      <c r="CZ2018">
        <f t="shared" si="301"/>
        <v>5631.96</v>
      </c>
      <c r="DA2018">
        <f t="shared" si="302"/>
        <v>1</v>
      </c>
      <c r="DB2018">
        <v>0</v>
      </c>
    </row>
    <row r="2019" spans="1:106" x14ac:dyDescent="0.2">
      <c r="A2019">
        <f>ROW(Source!A791)</f>
        <v>791</v>
      </c>
      <c r="B2019">
        <v>33034105</v>
      </c>
      <c r="C2019">
        <v>33039078</v>
      </c>
      <c r="D2019">
        <v>32519911</v>
      </c>
      <c r="E2019">
        <v>1</v>
      </c>
      <c r="F2019">
        <v>1</v>
      </c>
      <c r="G2019">
        <v>19</v>
      </c>
      <c r="H2019">
        <v>3</v>
      </c>
      <c r="I2019" t="s">
        <v>843</v>
      </c>
      <c r="J2019" t="s">
        <v>844</v>
      </c>
      <c r="K2019" t="s">
        <v>845</v>
      </c>
      <c r="L2019">
        <v>1339</v>
      </c>
      <c r="N2019">
        <v>1007</v>
      </c>
      <c r="O2019" t="s">
        <v>830</v>
      </c>
      <c r="P2019" t="s">
        <v>830</v>
      </c>
      <c r="Q2019">
        <v>1</v>
      </c>
      <c r="W2019">
        <v>0</v>
      </c>
      <c r="X2019">
        <v>-1613524913</v>
      </c>
      <c r="Y2019">
        <v>102</v>
      </c>
      <c r="AA2019">
        <v>3195.93</v>
      </c>
      <c r="AB2019">
        <v>0</v>
      </c>
      <c r="AC2019">
        <v>0</v>
      </c>
      <c r="AD2019">
        <v>0</v>
      </c>
      <c r="AE2019">
        <v>3195.93</v>
      </c>
      <c r="AF2019">
        <v>0</v>
      </c>
      <c r="AG2019">
        <v>0</v>
      </c>
      <c r="AH2019">
        <v>0</v>
      </c>
      <c r="AI2019">
        <v>1</v>
      </c>
      <c r="AJ2019">
        <v>1</v>
      </c>
      <c r="AK2019">
        <v>1</v>
      </c>
      <c r="AL2019">
        <v>1</v>
      </c>
      <c r="AN2019">
        <v>0</v>
      </c>
      <c r="AO2019">
        <v>1</v>
      </c>
      <c r="AP2019">
        <v>0</v>
      </c>
      <c r="AQ2019">
        <v>0</v>
      </c>
      <c r="AR2019">
        <v>0</v>
      </c>
      <c r="AS2019" t="s">
        <v>3</v>
      </c>
      <c r="AT2019">
        <v>102</v>
      </c>
      <c r="AU2019" t="s">
        <v>3</v>
      </c>
      <c r="AV2019">
        <v>0</v>
      </c>
      <c r="AW2019">
        <v>2</v>
      </c>
      <c r="AX2019">
        <v>33039107</v>
      </c>
      <c r="AY2019">
        <v>1</v>
      </c>
      <c r="AZ2019">
        <v>0</v>
      </c>
      <c r="BA2019">
        <v>1918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CX2019">
        <f>Y2019*Source!I791</f>
        <v>0.36719999999999997</v>
      </c>
      <c r="CY2019">
        <f t="shared" si="300"/>
        <v>3195.93</v>
      </c>
      <c r="CZ2019">
        <f t="shared" si="301"/>
        <v>3195.93</v>
      </c>
      <c r="DA2019">
        <f t="shared" si="302"/>
        <v>1</v>
      </c>
      <c r="DB2019">
        <v>0</v>
      </c>
    </row>
    <row r="2020" spans="1:106" x14ac:dyDescent="0.2">
      <c r="A2020">
        <f>ROW(Source!A791)</f>
        <v>791</v>
      </c>
      <c r="B2020">
        <v>33034105</v>
      </c>
      <c r="C2020">
        <v>33039078</v>
      </c>
      <c r="D2020">
        <v>32521663</v>
      </c>
      <c r="E2020">
        <v>1</v>
      </c>
      <c r="F2020">
        <v>1</v>
      </c>
      <c r="G2020">
        <v>19</v>
      </c>
      <c r="H2020">
        <v>3</v>
      </c>
      <c r="I2020" t="s">
        <v>846</v>
      </c>
      <c r="J2020" t="s">
        <v>847</v>
      </c>
      <c r="K2020" t="s">
        <v>848</v>
      </c>
      <c r="L2020">
        <v>1327</v>
      </c>
      <c r="N2020">
        <v>1005</v>
      </c>
      <c r="O2020" t="s">
        <v>823</v>
      </c>
      <c r="P2020" t="s">
        <v>823</v>
      </c>
      <c r="Q2020">
        <v>1</v>
      </c>
      <c r="W2020">
        <v>0</v>
      </c>
      <c r="X2020">
        <v>603730207</v>
      </c>
      <c r="Y2020">
        <v>49.5</v>
      </c>
      <c r="AA2020">
        <v>207.09</v>
      </c>
      <c r="AB2020">
        <v>0</v>
      </c>
      <c r="AC2020">
        <v>0</v>
      </c>
      <c r="AD2020">
        <v>0</v>
      </c>
      <c r="AE2020">
        <v>207.09</v>
      </c>
      <c r="AF2020">
        <v>0</v>
      </c>
      <c r="AG2020">
        <v>0</v>
      </c>
      <c r="AH2020">
        <v>0</v>
      </c>
      <c r="AI2020">
        <v>1</v>
      </c>
      <c r="AJ2020">
        <v>1</v>
      </c>
      <c r="AK2020">
        <v>1</v>
      </c>
      <c r="AL2020">
        <v>1</v>
      </c>
      <c r="AN2020">
        <v>0</v>
      </c>
      <c r="AO2020">
        <v>1</v>
      </c>
      <c r="AP2020">
        <v>0</v>
      </c>
      <c r="AQ2020">
        <v>0</v>
      </c>
      <c r="AR2020">
        <v>0</v>
      </c>
      <c r="AS2020" t="s">
        <v>3</v>
      </c>
      <c r="AT2020">
        <v>49.5</v>
      </c>
      <c r="AU2020" t="s">
        <v>3</v>
      </c>
      <c r="AV2020">
        <v>0</v>
      </c>
      <c r="AW2020">
        <v>2</v>
      </c>
      <c r="AX2020">
        <v>33039108</v>
      </c>
      <c r="AY2020">
        <v>1</v>
      </c>
      <c r="AZ2020">
        <v>0</v>
      </c>
      <c r="BA2020">
        <v>1919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CX2020">
        <f>Y2020*Source!I791</f>
        <v>0.1782</v>
      </c>
      <c r="CY2020">
        <f t="shared" si="300"/>
        <v>207.09</v>
      </c>
      <c r="CZ2020">
        <f t="shared" si="301"/>
        <v>207.09</v>
      </c>
      <c r="DA2020">
        <f t="shared" si="302"/>
        <v>1</v>
      </c>
      <c r="DB2020">
        <v>0</v>
      </c>
    </row>
    <row r="2021" spans="1:106" x14ac:dyDescent="0.2">
      <c r="A2021">
        <f>ROW(Source!A794)</f>
        <v>794</v>
      </c>
      <c r="B2021">
        <v>33034105</v>
      </c>
      <c r="C2021">
        <v>33039111</v>
      </c>
      <c r="D2021">
        <v>32505425</v>
      </c>
      <c r="E2021">
        <v>19</v>
      </c>
      <c r="F2021">
        <v>1</v>
      </c>
      <c r="G2021">
        <v>19</v>
      </c>
      <c r="H2021">
        <v>1</v>
      </c>
      <c r="I2021" t="s">
        <v>795</v>
      </c>
      <c r="J2021" t="s">
        <v>3</v>
      </c>
      <c r="K2021" t="s">
        <v>796</v>
      </c>
      <c r="L2021">
        <v>1191</v>
      </c>
      <c r="N2021">
        <v>1013</v>
      </c>
      <c r="O2021" t="s">
        <v>797</v>
      </c>
      <c r="P2021" t="s">
        <v>797</v>
      </c>
      <c r="Q2021">
        <v>1</v>
      </c>
      <c r="W2021">
        <v>0</v>
      </c>
      <c r="X2021">
        <v>476480486</v>
      </c>
      <c r="Y2021">
        <v>36.11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1</v>
      </c>
      <c r="AJ2021">
        <v>1</v>
      </c>
      <c r="AK2021">
        <v>1</v>
      </c>
      <c r="AL2021">
        <v>1</v>
      </c>
      <c r="AN2021">
        <v>0</v>
      </c>
      <c r="AO2021">
        <v>1</v>
      </c>
      <c r="AP2021">
        <v>0</v>
      </c>
      <c r="AQ2021">
        <v>0</v>
      </c>
      <c r="AR2021">
        <v>0</v>
      </c>
      <c r="AS2021" t="s">
        <v>3</v>
      </c>
      <c r="AT2021">
        <v>36.11</v>
      </c>
      <c r="AU2021" t="s">
        <v>3</v>
      </c>
      <c r="AV2021">
        <v>1</v>
      </c>
      <c r="AW2021">
        <v>2</v>
      </c>
      <c r="AX2021">
        <v>33039117</v>
      </c>
      <c r="AY2021">
        <v>1</v>
      </c>
      <c r="AZ2021">
        <v>0</v>
      </c>
      <c r="BA2021">
        <v>1920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CX2021">
        <f>Y2021*Source!I794</f>
        <v>0.77167070000000004</v>
      </c>
      <c r="CY2021">
        <f>AD2021</f>
        <v>0</v>
      </c>
      <c r="CZ2021">
        <f>AH2021</f>
        <v>0</v>
      </c>
      <c r="DA2021">
        <f>AL2021</f>
        <v>1</v>
      </c>
      <c r="DB2021">
        <v>0</v>
      </c>
    </row>
    <row r="2022" spans="1:106" x14ac:dyDescent="0.2">
      <c r="A2022">
        <f>ROW(Source!A794)</f>
        <v>794</v>
      </c>
      <c r="B2022">
        <v>33034105</v>
      </c>
      <c r="C2022">
        <v>33039111</v>
      </c>
      <c r="D2022">
        <v>32516754</v>
      </c>
      <c r="E2022">
        <v>1</v>
      </c>
      <c r="F2022">
        <v>1</v>
      </c>
      <c r="G2022">
        <v>19</v>
      </c>
      <c r="H2022">
        <v>2</v>
      </c>
      <c r="I2022" t="s">
        <v>798</v>
      </c>
      <c r="J2022" t="s">
        <v>799</v>
      </c>
      <c r="K2022" t="s">
        <v>800</v>
      </c>
      <c r="L2022">
        <v>1368</v>
      </c>
      <c r="N2022">
        <v>1011</v>
      </c>
      <c r="O2022" t="s">
        <v>801</v>
      </c>
      <c r="P2022" t="s">
        <v>801</v>
      </c>
      <c r="Q2022">
        <v>1</v>
      </c>
      <c r="W2022">
        <v>0</v>
      </c>
      <c r="X2022">
        <v>-1683917449</v>
      </c>
      <c r="Y2022">
        <v>21.91</v>
      </c>
      <c r="AA2022">
        <v>0</v>
      </c>
      <c r="AB2022">
        <v>70.98</v>
      </c>
      <c r="AC2022">
        <v>6.52</v>
      </c>
      <c r="AD2022">
        <v>0</v>
      </c>
      <c r="AE2022">
        <v>0</v>
      </c>
      <c r="AF2022">
        <v>70.98</v>
      </c>
      <c r="AG2022">
        <v>6.52</v>
      </c>
      <c r="AH2022">
        <v>0</v>
      </c>
      <c r="AI2022">
        <v>1</v>
      </c>
      <c r="AJ2022">
        <v>1</v>
      </c>
      <c r="AK2022">
        <v>1</v>
      </c>
      <c r="AL2022">
        <v>1</v>
      </c>
      <c r="AN2022">
        <v>0</v>
      </c>
      <c r="AO2022">
        <v>1</v>
      </c>
      <c r="AP2022">
        <v>0</v>
      </c>
      <c r="AQ2022">
        <v>0</v>
      </c>
      <c r="AR2022">
        <v>0</v>
      </c>
      <c r="AS2022" t="s">
        <v>3</v>
      </c>
      <c r="AT2022">
        <v>21.91</v>
      </c>
      <c r="AU2022" t="s">
        <v>3</v>
      </c>
      <c r="AV2022">
        <v>0</v>
      </c>
      <c r="AW2022">
        <v>2</v>
      </c>
      <c r="AX2022">
        <v>33039118</v>
      </c>
      <c r="AY2022">
        <v>1</v>
      </c>
      <c r="AZ2022">
        <v>0</v>
      </c>
      <c r="BA2022">
        <v>1921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CX2022">
        <f>Y2022*Source!I794</f>
        <v>0.46821669999999999</v>
      </c>
      <c r="CY2022">
        <f>AB2022</f>
        <v>70.98</v>
      </c>
      <c r="CZ2022">
        <f>AF2022</f>
        <v>70.98</v>
      </c>
      <c r="DA2022">
        <f>AJ2022</f>
        <v>1</v>
      </c>
      <c r="DB2022">
        <v>0</v>
      </c>
    </row>
    <row r="2023" spans="1:106" x14ac:dyDescent="0.2">
      <c r="A2023">
        <f>ROW(Source!A794)</f>
        <v>794</v>
      </c>
      <c r="B2023">
        <v>33034105</v>
      </c>
      <c r="C2023">
        <v>33039111</v>
      </c>
      <c r="D2023">
        <v>32518977</v>
      </c>
      <c r="E2023">
        <v>1</v>
      </c>
      <c r="F2023">
        <v>1</v>
      </c>
      <c r="G2023">
        <v>19</v>
      </c>
      <c r="H2023">
        <v>3</v>
      </c>
      <c r="I2023" t="s">
        <v>802</v>
      </c>
      <c r="J2023" t="s">
        <v>803</v>
      </c>
      <c r="K2023" t="s">
        <v>804</v>
      </c>
      <c r="L2023">
        <v>1348</v>
      </c>
      <c r="N2023">
        <v>1009</v>
      </c>
      <c r="O2023" t="s">
        <v>19</v>
      </c>
      <c r="P2023" t="s">
        <v>19</v>
      </c>
      <c r="Q2023">
        <v>1000</v>
      </c>
      <c r="W2023">
        <v>0</v>
      </c>
      <c r="X2023">
        <v>-1592467254</v>
      </c>
      <c r="Y2023">
        <v>0.03</v>
      </c>
      <c r="AA2023">
        <v>117442.26</v>
      </c>
      <c r="AB2023">
        <v>0</v>
      </c>
      <c r="AC2023">
        <v>0</v>
      </c>
      <c r="AD2023">
        <v>0</v>
      </c>
      <c r="AE2023">
        <v>117442.26</v>
      </c>
      <c r="AF2023">
        <v>0</v>
      </c>
      <c r="AG2023">
        <v>0</v>
      </c>
      <c r="AH2023">
        <v>0</v>
      </c>
      <c r="AI2023">
        <v>1</v>
      </c>
      <c r="AJ2023">
        <v>1</v>
      </c>
      <c r="AK2023">
        <v>1</v>
      </c>
      <c r="AL2023">
        <v>1</v>
      </c>
      <c r="AN2023">
        <v>0</v>
      </c>
      <c r="AO2023">
        <v>1</v>
      </c>
      <c r="AP2023">
        <v>0</v>
      </c>
      <c r="AQ2023">
        <v>0</v>
      </c>
      <c r="AR2023">
        <v>0</v>
      </c>
      <c r="AS2023" t="s">
        <v>3</v>
      </c>
      <c r="AT2023">
        <v>0.03</v>
      </c>
      <c r="AU2023" t="s">
        <v>3</v>
      </c>
      <c r="AV2023">
        <v>0</v>
      </c>
      <c r="AW2023">
        <v>2</v>
      </c>
      <c r="AX2023">
        <v>33039119</v>
      </c>
      <c r="AY2023">
        <v>1</v>
      </c>
      <c r="AZ2023">
        <v>0</v>
      </c>
      <c r="BA2023">
        <v>1922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CX2023">
        <f>Y2023*Source!I794</f>
        <v>6.4110000000000002E-4</v>
      </c>
      <c r="CY2023">
        <f>AA2023</f>
        <v>117442.26</v>
      </c>
      <c r="CZ2023">
        <f>AE2023</f>
        <v>117442.26</v>
      </c>
      <c r="DA2023">
        <f>AI2023</f>
        <v>1</v>
      </c>
      <c r="DB2023">
        <v>0</v>
      </c>
    </row>
    <row r="2024" spans="1:106" x14ac:dyDescent="0.2">
      <c r="A2024">
        <f>ROW(Source!A794)</f>
        <v>794</v>
      </c>
      <c r="B2024">
        <v>33034105</v>
      </c>
      <c r="C2024">
        <v>33039111</v>
      </c>
      <c r="D2024">
        <v>32520163</v>
      </c>
      <c r="E2024">
        <v>1</v>
      </c>
      <c r="F2024">
        <v>1</v>
      </c>
      <c r="G2024">
        <v>19</v>
      </c>
      <c r="H2024">
        <v>3</v>
      </c>
      <c r="I2024" t="s">
        <v>25</v>
      </c>
      <c r="J2024" t="s">
        <v>27</v>
      </c>
      <c r="K2024" t="s">
        <v>26</v>
      </c>
      <c r="L2024">
        <v>1348</v>
      </c>
      <c r="N2024">
        <v>1009</v>
      </c>
      <c r="O2024" t="s">
        <v>19</v>
      </c>
      <c r="P2024" t="s">
        <v>19</v>
      </c>
      <c r="Q2024">
        <v>1000</v>
      </c>
      <c r="W2024">
        <v>0</v>
      </c>
      <c r="X2024">
        <v>-1467733540</v>
      </c>
      <c r="Y2024">
        <v>1</v>
      </c>
      <c r="AA2024">
        <v>53410.15</v>
      </c>
      <c r="AB2024">
        <v>0</v>
      </c>
      <c r="AC2024">
        <v>0</v>
      </c>
      <c r="AD2024">
        <v>0</v>
      </c>
      <c r="AE2024">
        <v>53410.15</v>
      </c>
      <c r="AF2024">
        <v>0</v>
      </c>
      <c r="AG2024">
        <v>0</v>
      </c>
      <c r="AH2024">
        <v>0</v>
      </c>
      <c r="AI2024">
        <v>1</v>
      </c>
      <c r="AJ2024">
        <v>1</v>
      </c>
      <c r="AK2024">
        <v>1</v>
      </c>
      <c r="AL2024">
        <v>1</v>
      </c>
      <c r="AN2024">
        <v>0</v>
      </c>
      <c r="AO2024">
        <v>1</v>
      </c>
      <c r="AP2024">
        <v>0</v>
      </c>
      <c r="AQ2024">
        <v>0</v>
      </c>
      <c r="AR2024">
        <v>0</v>
      </c>
      <c r="AS2024" t="s">
        <v>3</v>
      </c>
      <c r="AT2024">
        <v>1</v>
      </c>
      <c r="AU2024" t="s">
        <v>3</v>
      </c>
      <c r="AV2024">
        <v>0</v>
      </c>
      <c r="AW2024">
        <v>2</v>
      </c>
      <c r="AX2024">
        <v>33039120</v>
      </c>
      <c r="AY2024">
        <v>1</v>
      </c>
      <c r="AZ2024">
        <v>0</v>
      </c>
      <c r="BA2024">
        <v>1923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CX2024">
        <f>Y2024*Source!I794</f>
        <v>2.137E-2</v>
      </c>
      <c r="CY2024">
        <f>AA2024</f>
        <v>53410.15</v>
      </c>
      <c r="CZ2024">
        <f>AE2024</f>
        <v>53410.15</v>
      </c>
      <c r="DA2024">
        <f>AI2024</f>
        <v>1</v>
      </c>
      <c r="DB2024">
        <v>0</v>
      </c>
    </row>
    <row r="2025" spans="1:106" x14ac:dyDescent="0.2">
      <c r="A2025">
        <f>ROW(Source!A794)</f>
        <v>794</v>
      </c>
      <c r="B2025">
        <v>33034105</v>
      </c>
      <c r="C2025">
        <v>33039111</v>
      </c>
      <c r="D2025">
        <v>32520163</v>
      </c>
      <c r="E2025">
        <v>1</v>
      </c>
      <c r="F2025">
        <v>1</v>
      </c>
      <c r="G2025">
        <v>19</v>
      </c>
      <c r="H2025">
        <v>3</v>
      </c>
      <c r="I2025" t="s">
        <v>25</v>
      </c>
      <c r="J2025" t="s">
        <v>27</v>
      </c>
      <c r="K2025" t="s">
        <v>26</v>
      </c>
      <c r="L2025">
        <v>1348</v>
      </c>
      <c r="N2025">
        <v>1009</v>
      </c>
      <c r="O2025" t="s">
        <v>19</v>
      </c>
      <c r="P2025" t="s">
        <v>19</v>
      </c>
      <c r="Q2025">
        <v>1000</v>
      </c>
      <c r="W2025">
        <v>0</v>
      </c>
      <c r="X2025">
        <v>-1467733540</v>
      </c>
      <c r="Y2025">
        <v>-1</v>
      </c>
      <c r="AA2025">
        <v>53410.15</v>
      </c>
      <c r="AB2025">
        <v>0</v>
      </c>
      <c r="AC2025">
        <v>0</v>
      </c>
      <c r="AD2025">
        <v>0</v>
      </c>
      <c r="AE2025">
        <v>53410.15</v>
      </c>
      <c r="AF2025">
        <v>0</v>
      </c>
      <c r="AG2025">
        <v>0</v>
      </c>
      <c r="AH2025">
        <v>0</v>
      </c>
      <c r="AI2025">
        <v>1</v>
      </c>
      <c r="AJ2025">
        <v>1</v>
      </c>
      <c r="AK2025">
        <v>1</v>
      </c>
      <c r="AL2025">
        <v>1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 t="s">
        <v>3</v>
      </c>
      <c r="AT2025">
        <v>-1</v>
      </c>
      <c r="AU2025" t="s">
        <v>3</v>
      </c>
      <c r="AV2025">
        <v>0</v>
      </c>
      <c r="AW2025">
        <v>1</v>
      </c>
      <c r="AX2025">
        <v>-1</v>
      </c>
      <c r="AY2025">
        <v>0</v>
      </c>
      <c r="AZ2025">
        <v>0</v>
      </c>
      <c r="BA2025" t="s">
        <v>3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CX2025">
        <f>Y2025*Source!I794</f>
        <v>-2.137E-2</v>
      </c>
      <c r="CY2025">
        <f>AA2025</f>
        <v>53410.15</v>
      </c>
      <c r="CZ2025">
        <f>AE2025</f>
        <v>53410.15</v>
      </c>
      <c r="DA2025">
        <f>AI2025</f>
        <v>1</v>
      </c>
      <c r="DB2025">
        <v>0</v>
      </c>
    </row>
    <row r="2026" spans="1:106" x14ac:dyDescent="0.2">
      <c r="A2026">
        <f>ROW(Source!A796)</f>
        <v>796</v>
      </c>
      <c r="B2026">
        <v>33034105</v>
      </c>
      <c r="C2026">
        <v>33039122</v>
      </c>
      <c r="D2026">
        <v>32505425</v>
      </c>
      <c r="E2026">
        <v>19</v>
      </c>
      <c r="F2026">
        <v>1</v>
      </c>
      <c r="G2026">
        <v>19</v>
      </c>
      <c r="H2026">
        <v>1</v>
      </c>
      <c r="I2026" t="s">
        <v>795</v>
      </c>
      <c r="J2026" t="s">
        <v>3</v>
      </c>
      <c r="K2026" t="s">
        <v>796</v>
      </c>
      <c r="L2026">
        <v>1191</v>
      </c>
      <c r="N2026">
        <v>1013</v>
      </c>
      <c r="O2026" t="s">
        <v>797</v>
      </c>
      <c r="P2026" t="s">
        <v>797</v>
      </c>
      <c r="Q2026">
        <v>1</v>
      </c>
      <c r="W2026">
        <v>0</v>
      </c>
      <c r="X2026">
        <v>476480486</v>
      </c>
      <c r="Y2026">
        <v>453.1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1</v>
      </c>
      <c r="AJ2026">
        <v>1</v>
      </c>
      <c r="AK2026">
        <v>1</v>
      </c>
      <c r="AL2026">
        <v>1</v>
      </c>
      <c r="AN2026">
        <v>0</v>
      </c>
      <c r="AO2026">
        <v>1</v>
      </c>
      <c r="AP2026">
        <v>0</v>
      </c>
      <c r="AQ2026">
        <v>0</v>
      </c>
      <c r="AR2026">
        <v>0</v>
      </c>
      <c r="AS2026" t="s">
        <v>3</v>
      </c>
      <c r="AT2026">
        <v>453.1</v>
      </c>
      <c r="AU2026" t="s">
        <v>3</v>
      </c>
      <c r="AV2026">
        <v>1</v>
      </c>
      <c r="AW2026">
        <v>2</v>
      </c>
      <c r="AX2026">
        <v>33039138</v>
      </c>
      <c r="AY2026">
        <v>1</v>
      </c>
      <c r="AZ2026">
        <v>0</v>
      </c>
      <c r="BA2026">
        <v>1924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CX2026">
        <f>Y2026*Source!I796</f>
        <v>1.3230519999999999</v>
      </c>
      <c r="CY2026">
        <f>AD2026</f>
        <v>0</v>
      </c>
      <c r="CZ2026">
        <f>AH2026</f>
        <v>0</v>
      </c>
      <c r="DA2026">
        <f>AL2026</f>
        <v>1</v>
      </c>
      <c r="DB2026">
        <v>0</v>
      </c>
    </row>
    <row r="2027" spans="1:106" x14ac:dyDescent="0.2">
      <c r="A2027">
        <f>ROW(Source!A796)</f>
        <v>796</v>
      </c>
      <c r="B2027">
        <v>33034105</v>
      </c>
      <c r="C2027">
        <v>33039122</v>
      </c>
      <c r="D2027">
        <v>32517073</v>
      </c>
      <c r="E2027">
        <v>1</v>
      </c>
      <c r="F2027">
        <v>1</v>
      </c>
      <c r="G2027">
        <v>19</v>
      </c>
      <c r="H2027">
        <v>2</v>
      </c>
      <c r="I2027" t="s">
        <v>805</v>
      </c>
      <c r="J2027" t="s">
        <v>806</v>
      </c>
      <c r="K2027" t="s">
        <v>807</v>
      </c>
      <c r="L2027">
        <v>1368</v>
      </c>
      <c r="N2027">
        <v>1011</v>
      </c>
      <c r="O2027" t="s">
        <v>801</v>
      </c>
      <c r="P2027" t="s">
        <v>801</v>
      </c>
      <c r="Q2027">
        <v>1</v>
      </c>
      <c r="W2027">
        <v>0</v>
      </c>
      <c r="X2027">
        <v>-865246060</v>
      </c>
      <c r="Y2027">
        <v>1.38</v>
      </c>
      <c r="AA2027">
        <v>0</v>
      </c>
      <c r="AB2027">
        <v>3.37</v>
      </c>
      <c r="AC2027">
        <v>0.85</v>
      </c>
      <c r="AD2027">
        <v>0</v>
      </c>
      <c r="AE2027">
        <v>0</v>
      </c>
      <c r="AF2027">
        <v>3.37</v>
      </c>
      <c r="AG2027">
        <v>0.85</v>
      </c>
      <c r="AH2027">
        <v>0</v>
      </c>
      <c r="AI2027">
        <v>1</v>
      </c>
      <c r="AJ2027">
        <v>1</v>
      </c>
      <c r="AK2027">
        <v>1</v>
      </c>
      <c r="AL2027">
        <v>1</v>
      </c>
      <c r="AN2027">
        <v>0</v>
      </c>
      <c r="AO2027">
        <v>1</v>
      </c>
      <c r="AP2027">
        <v>0</v>
      </c>
      <c r="AQ2027">
        <v>0</v>
      </c>
      <c r="AR2027">
        <v>0</v>
      </c>
      <c r="AS2027" t="s">
        <v>3</v>
      </c>
      <c r="AT2027">
        <v>1.38</v>
      </c>
      <c r="AU2027" t="s">
        <v>3</v>
      </c>
      <c r="AV2027">
        <v>0</v>
      </c>
      <c r="AW2027">
        <v>2</v>
      </c>
      <c r="AX2027">
        <v>33039139</v>
      </c>
      <c r="AY2027">
        <v>1</v>
      </c>
      <c r="AZ2027">
        <v>0</v>
      </c>
      <c r="BA2027">
        <v>1925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CX2027">
        <f>Y2027*Source!I796</f>
        <v>4.0295999999999995E-3</v>
      </c>
      <c r="CY2027">
        <f>AB2027</f>
        <v>3.37</v>
      </c>
      <c r="CZ2027">
        <f>AF2027</f>
        <v>3.37</v>
      </c>
      <c r="DA2027">
        <f>AJ2027</f>
        <v>1</v>
      </c>
      <c r="DB2027">
        <v>0</v>
      </c>
    </row>
    <row r="2028" spans="1:106" x14ac:dyDescent="0.2">
      <c r="A2028">
        <f>ROW(Source!A796)</f>
        <v>796</v>
      </c>
      <c r="B2028">
        <v>33034105</v>
      </c>
      <c r="C2028">
        <v>33039122</v>
      </c>
      <c r="D2028">
        <v>32516433</v>
      </c>
      <c r="E2028">
        <v>1</v>
      </c>
      <c r="F2028">
        <v>1</v>
      </c>
      <c r="G2028">
        <v>19</v>
      </c>
      <c r="H2028">
        <v>2</v>
      </c>
      <c r="I2028" t="s">
        <v>808</v>
      </c>
      <c r="J2028" t="s">
        <v>809</v>
      </c>
      <c r="K2028" t="s">
        <v>810</v>
      </c>
      <c r="L2028">
        <v>1368</v>
      </c>
      <c r="N2028">
        <v>1011</v>
      </c>
      <c r="O2028" t="s">
        <v>801</v>
      </c>
      <c r="P2028" t="s">
        <v>801</v>
      </c>
      <c r="Q2028">
        <v>1</v>
      </c>
      <c r="W2028">
        <v>0</v>
      </c>
      <c r="X2028">
        <v>1483315828</v>
      </c>
      <c r="Y2028">
        <v>0.31</v>
      </c>
      <c r="AA2028">
        <v>0</v>
      </c>
      <c r="AB2028">
        <v>566.44000000000005</v>
      </c>
      <c r="AC2028">
        <v>281.27999999999997</v>
      </c>
      <c r="AD2028">
        <v>0</v>
      </c>
      <c r="AE2028">
        <v>0</v>
      </c>
      <c r="AF2028">
        <v>566.44000000000005</v>
      </c>
      <c r="AG2028">
        <v>281.27999999999997</v>
      </c>
      <c r="AH2028">
        <v>0</v>
      </c>
      <c r="AI2028">
        <v>1</v>
      </c>
      <c r="AJ2028">
        <v>1</v>
      </c>
      <c r="AK2028">
        <v>1</v>
      </c>
      <c r="AL2028">
        <v>1</v>
      </c>
      <c r="AN2028">
        <v>0</v>
      </c>
      <c r="AO2028">
        <v>1</v>
      </c>
      <c r="AP2028">
        <v>0</v>
      </c>
      <c r="AQ2028">
        <v>0</v>
      </c>
      <c r="AR2028">
        <v>0</v>
      </c>
      <c r="AS2028" t="s">
        <v>3</v>
      </c>
      <c r="AT2028">
        <v>0.31</v>
      </c>
      <c r="AU2028" t="s">
        <v>3</v>
      </c>
      <c r="AV2028">
        <v>0</v>
      </c>
      <c r="AW2028">
        <v>2</v>
      </c>
      <c r="AX2028">
        <v>33039140</v>
      </c>
      <c r="AY2028">
        <v>1</v>
      </c>
      <c r="AZ2028">
        <v>0</v>
      </c>
      <c r="BA2028">
        <v>1926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CX2028">
        <f>Y2028*Source!I796</f>
        <v>9.0519999999999999E-4</v>
      </c>
      <c r="CY2028">
        <f>AB2028</f>
        <v>566.44000000000005</v>
      </c>
      <c r="CZ2028">
        <f>AF2028</f>
        <v>566.44000000000005</v>
      </c>
      <c r="DA2028">
        <f>AJ2028</f>
        <v>1</v>
      </c>
      <c r="DB2028">
        <v>0</v>
      </c>
    </row>
    <row r="2029" spans="1:106" x14ac:dyDescent="0.2">
      <c r="A2029">
        <f>ROW(Source!A796)</f>
        <v>796</v>
      </c>
      <c r="B2029">
        <v>33034105</v>
      </c>
      <c r="C2029">
        <v>33039122</v>
      </c>
      <c r="D2029">
        <v>32516599</v>
      </c>
      <c r="E2029">
        <v>1</v>
      </c>
      <c r="F2029">
        <v>1</v>
      </c>
      <c r="G2029">
        <v>19</v>
      </c>
      <c r="H2029">
        <v>2</v>
      </c>
      <c r="I2029" t="s">
        <v>811</v>
      </c>
      <c r="J2029" t="s">
        <v>812</v>
      </c>
      <c r="K2029" t="s">
        <v>813</v>
      </c>
      <c r="L2029">
        <v>1368</v>
      </c>
      <c r="N2029">
        <v>1011</v>
      </c>
      <c r="O2029" t="s">
        <v>801</v>
      </c>
      <c r="P2029" t="s">
        <v>801</v>
      </c>
      <c r="Q2029">
        <v>1</v>
      </c>
      <c r="W2029">
        <v>0</v>
      </c>
      <c r="X2029">
        <v>47389749</v>
      </c>
      <c r="Y2029">
        <v>26.25</v>
      </c>
      <c r="AA2029">
        <v>0</v>
      </c>
      <c r="AB2029">
        <v>9.7100000000000009</v>
      </c>
      <c r="AC2029">
        <v>2.25</v>
      </c>
      <c r="AD2029">
        <v>0</v>
      </c>
      <c r="AE2029">
        <v>0</v>
      </c>
      <c r="AF2029">
        <v>9.7100000000000009</v>
      </c>
      <c r="AG2029">
        <v>2.25</v>
      </c>
      <c r="AH2029">
        <v>0</v>
      </c>
      <c r="AI2029">
        <v>1</v>
      </c>
      <c r="AJ2029">
        <v>1</v>
      </c>
      <c r="AK2029">
        <v>1</v>
      </c>
      <c r="AL2029">
        <v>1</v>
      </c>
      <c r="AN2029">
        <v>0</v>
      </c>
      <c r="AO2029">
        <v>1</v>
      </c>
      <c r="AP2029">
        <v>0</v>
      </c>
      <c r="AQ2029">
        <v>0</v>
      </c>
      <c r="AR2029">
        <v>0</v>
      </c>
      <c r="AS2029" t="s">
        <v>3</v>
      </c>
      <c r="AT2029">
        <v>26.25</v>
      </c>
      <c r="AU2029" t="s">
        <v>3</v>
      </c>
      <c r="AV2029">
        <v>0</v>
      </c>
      <c r="AW2029">
        <v>2</v>
      </c>
      <c r="AX2029">
        <v>33039141</v>
      </c>
      <c r="AY2029">
        <v>1</v>
      </c>
      <c r="AZ2029">
        <v>0</v>
      </c>
      <c r="BA2029">
        <v>1927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CX2029">
        <f>Y2029*Source!I796</f>
        <v>7.6649999999999996E-2</v>
      </c>
      <c r="CY2029">
        <f>AB2029</f>
        <v>9.7100000000000009</v>
      </c>
      <c r="CZ2029">
        <f>AF2029</f>
        <v>9.7100000000000009</v>
      </c>
      <c r="DA2029">
        <f>AJ2029</f>
        <v>1</v>
      </c>
      <c r="DB2029">
        <v>0</v>
      </c>
    </row>
    <row r="2030" spans="1:106" x14ac:dyDescent="0.2">
      <c r="A2030">
        <f>ROW(Source!A796)</f>
        <v>796</v>
      </c>
      <c r="B2030">
        <v>33034105</v>
      </c>
      <c r="C2030">
        <v>33039122</v>
      </c>
      <c r="D2030">
        <v>32517836</v>
      </c>
      <c r="E2030">
        <v>1</v>
      </c>
      <c r="F2030">
        <v>1</v>
      </c>
      <c r="G2030">
        <v>19</v>
      </c>
      <c r="H2030">
        <v>3</v>
      </c>
      <c r="I2030" t="s">
        <v>814</v>
      </c>
      <c r="J2030" t="s">
        <v>815</v>
      </c>
      <c r="K2030" t="s">
        <v>816</v>
      </c>
      <c r="L2030">
        <v>1348</v>
      </c>
      <c r="N2030">
        <v>1009</v>
      </c>
      <c r="O2030" t="s">
        <v>19</v>
      </c>
      <c r="P2030" t="s">
        <v>19</v>
      </c>
      <c r="Q2030">
        <v>1000</v>
      </c>
      <c r="W2030">
        <v>0</v>
      </c>
      <c r="X2030">
        <v>1571432467</v>
      </c>
      <c r="Y2030">
        <v>0.04</v>
      </c>
      <c r="AA2030">
        <v>31493.279999999999</v>
      </c>
      <c r="AB2030">
        <v>0</v>
      </c>
      <c r="AC2030">
        <v>0</v>
      </c>
      <c r="AD2030">
        <v>0</v>
      </c>
      <c r="AE2030">
        <v>31493.279999999999</v>
      </c>
      <c r="AF2030">
        <v>0</v>
      </c>
      <c r="AG2030">
        <v>0</v>
      </c>
      <c r="AH2030">
        <v>0</v>
      </c>
      <c r="AI2030">
        <v>1</v>
      </c>
      <c r="AJ2030">
        <v>1</v>
      </c>
      <c r="AK2030">
        <v>1</v>
      </c>
      <c r="AL2030">
        <v>1</v>
      </c>
      <c r="AN2030">
        <v>0</v>
      </c>
      <c r="AO2030">
        <v>1</v>
      </c>
      <c r="AP2030">
        <v>0</v>
      </c>
      <c r="AQ2030">
        <v>0</v>
      </c>
      <c r="AR2030">
        <v>0</v>
      </c>
      <c r="AS2030" t="s">
        <v>3</v>
      </c>
      <c r="AT2030">
        <v>0.04</v>
      </c>
      <c r="AU2030" t="s">
        <v>3</v>
      </c>
      <c r="AV2030">
        <v>0</v>
      </c>
      <c r="AW2030">
        <v>2</v>
      </c>
      <c r="AX2030">
        <v>33039142</v>
      </c>
      <c r="AY2030">
        <v>1</v>
      </c>
      <c r="AZ2030">
        <v>0</v>
      </c>
      <c r="BA2030">
        <v>1928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CX2030">
        <f>Y2030*Source!I796</f>
        <v>1.1679999999999999E-4</v>
      </c>
      <c r="CY2030">
        <f t="shared" ref="CY2030:CY2040" si="303">AA2030</f>
        <v>31493.279999999999</v>
      </c>
      <c r="CZ2030">
        <f t="shared" ref="CZ2030:CZ2040" si="304">AE2030</f>
        <v>31493.279999999999</v>
      </c>
      <c r="DA2030">
        <f t="shared" ref="DA2030:DA2040" si="305">AI2030</f>
        <v>1</v>
      </c>
      <c r="DB2030">
        <v>0</v>
      </c>
    </row>
    <row r="2031" spans="1:106" x14ac:dyDescent="0.2">
      <c r="A2031">
        <f>ROW(Source!A796)</f>
        <v>796</v>
      </c>
      <c r="B2031">
        <v>33034105</v>
      </c>
      <c r="C2031">
        <v>33039122</v>
      </c>
      <c r="D2031">
        <v>32518156</v>
      </c>
      <c r="E2031">
        <v>1</v>
      </c>
      <c r="F2031">
        <v>1</v>
      </c>
      <c r="G2031">
        <v>19</v>
      </c>
      <c r="H2031">
        <v>3</v>
      </c>
      <c r="I2031" t="s">
        <v>817</v>
      </c>
      <c r="J2031" t="s">
        <v>818</v>
      </c>
      <c r="K2031" t="s">
        <v>819</v>
      </c>
      <c r="L2031">
        <v>1348</v>
      </c>
      <c r="N2031">
        <v>1009</v>
      </c>
      <c r="O2031" t="s">
        <v>19</v>
      </c>
      <c r="P2031" t="s">
        <v>19</v>
      </c>
      <c r="Q2031">
        <v>1000</v>
      </c>
      <c r="W2031">
        <v>0</v>
      </c>
      <c r="X2031">
        <v>1574046373</v>
      </c>
      <c r="Y2031">
        <v>3.6999999999999998E-2</v>
      </c>
      <c r="AA2031">
        <v>45454.3</v>
      </c>
      <c r="AB2031">
        <v>0</v>
      </c>
      <c r="AC2031">
        <v>0</v>
      </c>
      <c r="AD2031">
        <v>0</v>
      </c>
      <c r="AE2031">
        <v>45454.3</v>
      </c>
      <c r="AF2031">
        <v>0</v>
      </c>
      <c r="AG2031">
        <v>0</v>
      </c>
      <c r="AH2031">
        <v>0</v>
      </c>
      <c r="AI2031">
        <v>1</v>
      </c>
      <c r="AJ2031">
        <v>1</v>
      </c>
      <c r="AK2031">
        <v>1</v>
      </c>
      <c r="AL2031">
        <v>1</v>
      </c>
      <c r="AN2031">
        <v>0</v>
      </c>
      <c r="AO2031">
        <v>1</v>
      </c>
      <c r="AP2031">
        <v>0</v>
      </c>
      <c r="AQ2031">
        <v>0</v>
      </c>
      <c r="AR2031">
        <v>0</v>
      </c>
      <c r="AS2031" t="s">
        <v>3</v>
      </c>
      <c r="AT2031">
        <v>3.6999999999999998E-2</v>
      </c>
      <c r="AU2031" t="s">
        <v>3</v>
      </c>
      <c r="AV2031">
        <v>0</v>
      </c>
      <c r="AW2031">
        <v>2</v>
      </c>
      <c r="AX2031">
        <v>33039143</v>
      </c>
      <c r="AY2031">
        <v>1</v>
      </c>
      <c r="AZ2031">
        <v>0</v>
      </c>
      <c r="BA2031">
        <v>1929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CX2031">
        <f>Y2031*Source!I796</f>
        <v>1.0803999999999999E-4</v>
      </c>
      <c r="CY2031">
        <f t="shared" si="303"/>
        <v>45454.3</v>
      </c>
      <c r="CZ2031">
        <f t="shared" si="304"/>
        <v>45454.3</v>
      </c>
      <c r="DA2031">
        <f t="shared" si="305"/>
        <v>1</v>
      </c>
      <c r="DB2031">
        <v>0</v>
      </c>
    </row>
    <row r="2032" spans="1:106" x14ac:dyDescent="0.2">
      <c r="A2032">
        <f>ROW(Source!A796)</f>
        <v>796</v>
      </c>
      <c r="B2032">
        <v>33034105</v>
      </c>
      <c r="C2032">
        <v>33039122</v>
      </c>
      <c r="D2032">
        <v>32518894</v>
      </c>
      <c r="E2032">
        <v>1</v>
      </c>
      <c r="F2032">
        <v>1</v>
      </c>
      <c r="G2032">
        <v>19</v>
      </c>
      <c r="H2032">
        <v>3</v>
      </c>
      <c r="I2032" t="s">
        <v>820</v>
      </c>
      <c r="J2032" t="s">
        <v>821</v>
      </c>
      <c r="K2032" t="s">
        <v>822</v>
      </c>
      <c r="L2032">
        <v>1327</v>
      </c>
      <c r="N2032">
        <v>1005</v>
      </c>
      <c r="O2032" t="s">
        <v>823</v>
      </c>
      <c r="P2032" t="s">
        <v>823</v>
      </c>
      <c r="Q2032">
        <v>1</v>
      </c>
      <c r="W2032">
        <v>0</v>
      </c>
      <c r="X2032">
        <v>-1132375348</v>
      </c>
      <c r="Y2032">
        <v>5.6</v>
      </c>
      <c r="AA2032">
        <v>63.78</v>
      </c>
      <c r="AB2032">
        <v>0</v>
      </c>
      <c r="AC2032">
        <v>0</v>
      </c>
      <c r="AD2032">
        <v>0</v>
      </c>
      <c r="AE2032">
        <v>63.78</v>
      </c>
      <c r="AF2032">
        <v>0</v>
      </c>
      <c r="AG2032">
        <v>0</v>
      </c>
      <c r="AH2032">
        <v>0</v>
      </c>
      <c r="AI2032">
        <v>1</v>
      </c>
      <c r="AJ2032">
        <v>1</v>
      </c>
      <c r="AK2032">
        <v>1</v>
      </c>
      <c r="AL2032">
        <v>1</v>
      </c>
      <c r="AN2032">
        <v>0</v>
      </c>
      <c r="AO2032">
        <v>1</v>
      </c>
      <c r="AP2032">
        <v>0</v>
      </c>
      <c r="AQ2032">
        <v>0</v>
      </c>
      <c r="AR2032">
        <v>0</v>
      </c>
      <c r="AS2032" t="s">
        <v>3</v>
      </c>
      <c r="AT2032">
        <v>5.6</v>
      </c>
      <c r="AU2032" t="s">
        <v>3</v>
      </c>
      <c r="AV2032">
        <v>0</v>
      </c>
      <c r="AW2032">
        <v>2</v>
      </c>
      <c r="AX2032">
        <v>33039145</v>
      </c>
      <c r="AY2032">
        <v>1</v>
      </c>
      <c r="AZ2032">
        <v>0</v>
      </c>
      <c r="BA2032">
        <v>1930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CX2032">
        <f>Y2032*Source!I796</f>
        <v>1.6351999999999998E-2</v>
      </c>
      <c r="CY2032">
        <f t="shared" si="303"/>
        <v>63.78</v>
      </c>
      <c r="CZ2032">
        <f t="shared" si="304"/>
        <v>63.78</v>
      </c>
      <c r="DA2032">
        <f t="shared" si="305"/>
        <v>1</v>
      </c>
      <c r="DB2032">
        <v>0</v>
      </c>
    </row>
    <row r="2033" spans="1:106" x14ac:dyDescent="0.2">
      <c r="A2033">
        <f>ROW(Source!A796)</f>
        <v>796</v>
      </c>
      <c r="B2033">
        <v>33034105</v>
      </c>
      <c r="C2033">
        <v>33039122</v>
      </c>
      <c r="D2033">
        <v>32517311</v>
      </c>
      <c r="E2033">
        <v>1</v>
      </c>
      <c r="F2033">
        <v>1</v>
      </c>
      <c r="G2033">
        <v>19</v>
      </c>
      <c r="H2033">
        <v>3</v>
      </c>
      <c r="I2033" t="s">
        <v>824</v>
      </c>
      <c r="J2033" t="s">
        <v>825</v>
      </c>
      <c r="K2033" t="s">
        <v>826</v>
      </c>
      <c r="L2033">
        <v>1348</v>
      </c>
      <c r="N2033">
        <v>1009</v>
      </c>
      <c r="O2033" t="s">
        <v>19</v>
      </c>
      <c r="P2033" t="s">
        <v>19</v>
      </c>
      <c r="Q2033">
        <v>1000</v>
      </c>
      <c r="W2033">
        <v>0</v>
      </c>
      <c r="X2033">
        <v>1471527661</v>
      </c>
      <c r="Y2033">
        <v>0.05</v>
      </c>
      <c r="AA2033">
        <v>4752.91</v>
      </c>
      <c r="AB2033">
        <v>0</v>
      </c>
      <c r="AC2033">
        <v>0</v>
      </c>
      <c r="AD2033">
        <v>0</v>
      </c>
      <c r="AE2033">
        <v>4752.91</v>
      </c>
      <c r="AF2033">
        <v>0</v>
      </c>
      <c r="AG2033">
        <v>0</v>
      </c>
      <c r="AH2033">
        <v>0</v>
      </c>
      <c r="AI2033">
        <v>1</v>
      </c>
      <c r="AJ2033">
        <v>1</v>
      </c>
      <c r="AK2033">
        <v>1</v>
      </c>
      <c r="AL2033">
        <v>1</v>
      </c>
      <c r="AN2033">
        <v>0</v>
      </c>
      <c r="AO2033">
        <v>1</v>
      </c>
      <c r="AP2033">
        <v>0</v>
      </c>
      <c r="AQ2033">
        <v>0</v>
      </c>
      <c r="AR2033">
        <v>0</v>
      </c>
      <c r="AS2033" t="s">
        <v>3</v>
      </c>
      <c r="AT2033">
        <v>0.05</v>
      </c>
      <c r="AU2033" t="s">
        <v>3</v>
      </c>
      <c r="AV2033">
        <v>0</v>
      </c>
      <c r="AW2033">
        <v>2</v>
      </c>
      <c r="AX2033">
        <v>33039144</v>
      </c>
      <c r="AY2033">
        <v>1</v>
      </c>
      <c r="AZ2033">
        <v>0</v>
      </c>
      <c r="BA2033">
        <v>1931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CX2033">
        <f>Y2033*Source!I796</f>
        <v>1.46E-4</v>
      </c>
      <c r="CY2033">
        <f t="shared" si="303"/>
        <v>4752.91</v>
      </c>
      <c r="CZ2033">
        <f t="shared" si="304"/>
        <v>4752.91</v>
      </c>
      <c r="DA2033">
        <f t="shared" si="305"/>
        <v>1</v>
      </c>
      <c r="DB2033">
        <v>0</v>
      </c>
    </row>
    <row r="2034" spans="1:106" x14ac:dyDescent="0.2">
      <c r="A2034">
        <f>ROW(Source!A796)</f>
        <v>796</v>
      </c>
      <c r="B2034">
        <v>33034105</v>
      </c>
      <c r="C2034">
        <v>33039122</v>
      </c>
      <c r="D2034">
        <v>32519061</v>
      </c>
      <c r="E2034">
        <v>1</v>
      </c>
      <c r="F2034">
        <v>1</v>
      </c>
      <c r="G2034">
        <v>19</v>
      </c>
      <c r="H2034">
        <v>3</v>
      </c>
      <c r="I2034" t="s">
        <v>827</v>
      </c>
      <c r="J2034" t="s">
        <v>828</v>
      </c>
      <c r="K2034" t="s">
        <v>829</v>
      </c>
      <c r="L2034">
        <v>1339</v>
      </c>
      <c r="N2034">
        <v>1007</v>
      </c>
      <c r="O2034" t="s">
        <v>830</v>
      </c>
      <c r="P2034" t="s">
        <v>830</v>
      </c>
      <c r="Q2034">
        <v>1</v>
      </c>
      <c r="W2034">
        <v>0</v>
      </c>
      <c r="X2034">
        <v>1653821073</v>
      </c>
      <c r="Y2034">
        <v>1.75</v>
      </c>
      <c r="AA2034">
        <v>29.98</v>
      </c>
      <c r="AB2034">
        <v>0</v>
      </c>
      <c r="AC2034">
        <v>0</v>
      </c>
      <c r="AD2034">
        <v>0</v>
      </c>
      <c r="AE2034">
        <v>29.98</v>
      </c>
      <c r="AF2034">
        <v>0</v>
      </c>
      <c r="AG2034">
        <v>0</v>
      </c>
      <c r="AH2034">
        <v>0</v>
      </c>
      <c r="AI2034">
        <v>1</v>
      </c>
      <c r="AJ2034">
        <v>1</v>
      </c>
      <c r="AK2034">
        <v>1</v>
      </c>
      <c r="AL2034">
        <v>1</v>
      </c>
      <c r="AN2034">
        <v>0</v>
      </c>
      <c r="AO2034">
        <v>1</v>
      </c>
      <c r="AP2034">
        <v>0</v>
      </c>
      <c r="AQ2034">
        <v>0</v>
      </c>
      <c r="AR2034">
        <v>0</v>
      </c>
      <c r="AS2034" t="s">
        <v>3</v>
      </c>
      <c r="AT2034">
        <v>1.75</v>
      </c>
      <c r="AU2034" t="s">
        <v>3</v>
      </c>
      <c r="AV2034">
        <v>0</v>
      </c>
      <c r="AW2034">
        <v>2</v>
      </c>
      <c r="AX2034">
        <v>33039146</v>
      </c>
      <c r="AY2034">
        <v>1</v>
      </c>
      <c r="AZ2034">
        <v>0</v>
      </c>
      <c r="BA2034">
        <v>1932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CX2034">
        <f>Y2034*Source!I796</f>
        <v>5.11E-3</v>
      </c>
      <c r="CY2034">
        <f t="shared" si="303"/>
        <v>29.98</v>
      </c>
      <c r="CZ2034">
        <f t="shared" si="304"/>
        <v>29.98</v>
      </c>
      <c r="DA2034">
        <f t="shared" si="305"/>
        <v>1</v>
      </c>
      <c r="DB2034">
        <v>0</v>
      </c>
    </row>
    <row r="2035" spans="1:106" x14ac:dyDescent="0.2">
      <c r="A2035">
        <f>ROW(Source!A796)</f>
        <v>796</v>
      </c>
      <c r="B2035">
        <v>33034105</v>
      </c>
      <c r="C2035">
        <v>33039122</v>
      </c>
      <c r="D2035">
        <v>32517740</v>
      </c>
      <c r="E2035">
        <v>1</v>
      </c>
      <c r="F2035">
        <v>1</v>
      </c>
      <c r="G2035">
        <v>19</v>
      </c>
      <c r="H2035">
        <v>3</v>
      </c>
      <c r="I2035" t="s">
        <v>831</v>
      </c>
      <c r="J2035" t="s">
        <v>832</v>
      </c>
      <c r="K2035" t="s">
        <v>833</v>
      </c>
      <c r="L2035">
        <v>1339</v>
      </c>
      <c r="N2035">
        <v>1007</v>
      </c>
      <c r="O2035" t="s">
        <v>830</v>
      </c>
      <c r="P2035" t="s">
        <v>830</v>
      </c>
      <c r="Q2035">
        <v>1</v>
      </c>
      <c r="W2035">
        <v>0</v>
      </c>
      <c r="X2035">
        <v>-86784973</v>
      </c>
      <c r="Y2035">
        <v>0.08</v>
      </c>
      <c r="AA2035">
        <v>4993.7</v>
      </c>
      <c r="AB2035">
        <v>0</v>
      </c>
      <c r="AC2035">
        <v>0</v>
      </c>
      <c r="AD2035">
        <v>0</v>
      </c>
      <c r="AE2035">
        <v>4993.7</v>
      </c>
      <c r="AF2035">
        <v>0</v>
      </c>
      <c r="AG2035">
        <v>0</v>
      </c>
      <c r="AH2035">
        <v>0</v>
      </c>
      <c r="AI2035">
        <v>1</v>
      </c>
      <c r="AJ2035">
        <v>1</v>
      </c>
      <c r="AK2035">
        <v>1</v>
      </c>
      <c r="AL2035">
        <v>1</v>
      </c>
      <c r="AN2035">
        <v>0</v>
      </c>
      <c r="AO2035">
        <v>1</v>
      </c>
      <c r="AP2035">
        <v>0</v>
      </c>
      <c r="AQ2035">
        <v>0</v>
      </c>
      <c r="AR2035">
        <v>0</v>
      </c>
      <c r="AS2035" t="s">
        <v>3</v>
      </c>
      <c r="AT2035">
        <v>0.08</v>
      </c>
      <c r="AU2035" t="s">
        <v>3</v>
      </c>
      <c r="AV2035">
        <v>0</v>
      </c>
      <c r="AW2035">
        <v>2</v>
      </c>
      <c r="AX2035">
        <v>33039147</v>
      </c>
      <c r="AY2035">
        <v>1</v>
      </c>
      <c r="AZ2035">
        <v>0</v>
      </c>
      <c r="BA2035">
        <v>1933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CX2035">
        <f>Y2035*Source!I796</f>
        <v>2.3359999999999999E-4</v>
      </c>
      <c r="CY2035">
        <f t="shared" si="303"/>
        <v>4993.7</v>
      </c>
      <c r="CZ2035">
        <f t="shared" si="304"/>
        <v>4993.7</v>
      </c>
      <c r="DA2035">
        <f t="shared" si="305"/>
        <v>1</v>
      </c>
      <c r="DB2035">
        <v>0</v>
      </c>
    </row>
    <row r="2036" spans="1:106" x14ac:dyDescent="0.2">
      <c r="A2036">
        <f>ROW(Source!A796)</f>
        <v>796</v>
      </c>
      <c r="B2036">
        <v>33034105</v>
      </c>
      <c r="C2036">
        <v>33039122</v>
      </c>
      <c r="D2036">
        <v>32517729</v>
      </c>
      <c r="E2036">
        <v>1</v>
      </c>
      <c r="F2036">
        <v>1</v>
      </c>
      <c r="G2036">
        <v>19</v>
      </c>
      <c r="H2036">
        <v>3</v>
      </c>
      <c r="I2036" t="s">
        <v>834</v>
      </c>
      <c r="J2036" t="s">
        <v>835</v>
      </c>
      <c r="K2036" t="s">
        <v>836</v>
      </c>
      <c r="L2036">
        <v>1339</v>
      </c>
      <c r="N2036">
        <v>1007</v>
      </c>
      <c r="O2036" t="s">
        <v>830</v>
      </c>
      <c r="P2036" t="s">
        <v>830</v>
      </c>
      <c r="Q2036">
        <v>1</v>
      </c>
      <c r="W2036">
        <v>0</v>
      </c>
      <c r="X2036">
        <v>-36459073</v>
      </c>
      <c r="Y2036">
        <v>0.69</v>
      </c>
      <c r="AA2036">
        <v>3762.19</v>
      </c>
      <c r="AB2036">
        <v>0</v>
      </c>
      <c r="AC2036">
        <v>0</v>
      </c>
      <c r="AD2036">
        <v>0</v>
      </c>
      <c r="AE2036">
        <v>3762.19</v>
      </c>
      <c r="AF2036">
        <v>0</v>
      </c>
      <c r="AG2036">
        <v>0</v>
      </c>
      <c r="AH2036">
        <v>0</v>
      </c>
      <c r="AI2036">
        <v>1</v>
      </c>
      <c r="AJ2036">
        <v>1</v>
      </c>
      <c r="AK2036">
        <v>1</v>
      </c>
      <c r="AL2036">
        <v>1</v>
      </c>
      <c r="AN2036">
        <v>0</v>
      </c>
      <c r="AO2036">
        <v>1</v>
      </c>
      <c r="AP2036">
        <v>0</v>
      </c>
      <c r="AQ2036">
        <v>0</v>
      </c>
      <c r="AR2036">
        <v>0</v>
      </c>
      <c r="AS2036" t="s">
        <v>3</v>
      </c>
      <c r="AT2036">
        <v>0.69</v>
      </c>
      <c r="AU2036" t="s">
        <v>3</v>
      </c>
      <c r="AV2036">
        <v>0</v>
      </c>
      <c r="AW2036">
        <v>2</v>
      </c>
      <c r="AX2036">
        <v>33039148</v>
      </c>
      <c r="AY2036">
        <v>1</v>
      </c>
      <c r="AZ2036">
        <v>0</v>
      </c>
      <c r="BA2036">
        <v>1934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CX2036">
        <f>Y2036*Source!I796</f>
        <v>2.0147999999999998E-3</v>
      </c>
      <c r="CY2036">
        <f t="shared" si="303"/>
        <v>3762.19</v>
      </c>
      <c r="CZ2036">
        <f t="shared" si="304"/>
        <v>3762.19</v>
      </c>
      <c r="DA2036">
        <f t="shared" si="305"/>
        <v>1</v>
      </c>
      <c r="DB2036">
        <v>0</v>
      </c>
    </row>
    <row r="2037" spans="1:106" x14ac:dyDescent="0.2">
      <c r="A2037">
        <f>ROW(Source!A796)</f>
        <v>796</v>
      </c>
      <c r="B2037">
        <v>33034105</v>
      </c>
      <c r="C2037">
        <v>33039122</v>
      </c>
      <c r="D2037">
        <v>32517783</v>
      </c>
      <c r="E2037">
        <v>1</v>
      </c>
      <c r="F2037">
        <v>1</v>
      </c>
      <c r="G2037">
        <v>19</v>
      </c>
      <c r="H2037">
        <v>3</v>
      </c>
      <c r="I2037" t="s">
        <v>837</v>
      </c>
      <c r="J2037" t="s">
        <v>838</v>
      </c>
      <c r="K2037" t="s">
        <v>839</v>
      </c>
      <c r="L2037">
        <v>1339</v>
      </c>
      <c r="N2037">
        <v>1007</v>
      </c>
      <c r="O2037" t="s">
        <v>830</v>
      </c>
      <c r="P2037" t="s">
        <v>830</v>
      </c>
      <c r="Q2037">
        <v>1</v>
      </c>
      <c r="W2037">
        <v>0</v>
      </c>
      <c r="X2037">
        <v>-1282603236</v>
      </c>
      <c r="Y2037">
        <v>0.2</v>
      </c>
      <c r="AA2037">
        <v>5631.96</v>
      </c>
      <c r="AB2037">
        <v>0</v>
      </c>
      <c r="AC2037">
        <v>0</v>
      </c>
      <c r="AD2037">
        <v>0</v>
      </c>
      <c r="AE2037">
        <v>5631.96</v>
      </c>
      <c r="AF2037">
        <v>0</v>
      </c>
      <c r="AG2037">
        <v>0</v>
      </c>
      <c r="AH2037">
        <v>0</v>
      </c>
      <c r="AI2037">
        <v>1</v>
      </c>
      <c r="AJ2037">
        <v>1</v>
      </c>
      <c r="AK2037">
        <v>1</v>
      </c>
      <c r="AL2037">
        <v>1</v>
      </c>
      <c r="AN2037">
        <v>0</v>
      </c>
      <c r="AO2037">
        <v>1</v>
      </c>
      <c r="AP2037">
        <v>0</v>
      </c>
      <c r="AQ2037">
        <v>0</v>
      </c>
      <c r="AR2037">
        <v>0</v>
      </c>
      <c r="AS2037" t="s">
        <v>3</v>
      </c>
      <c r="AT2037">
        <v>0.2</v>
      </c>
      <c r="AU2037" t="s">
        <v>3</v>
      </c>
      <c r="AV2037">
        <v>0</v>
      </c>
      <c r="AW2037">
        <v>2</v>
      </c>
      <c r="AX2037">
        <v>33039149</v>
      </c>
      <c r="AY2037">
        <v>1</v>
      </c>
      <c r="AZ2037">
        <v>0</v>
      </c>
      <c r="BA2037">
        <v>1935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CX2037">
        <f>Y2037*Source!I796</f>
        <v>5.8399999999999999E-4</v>
      </c>
      <c r="CY2037">
        <f t="shared" si="303"/>
        <v>5631.96</v>
      </c>
      <c r="CZ2037">
        <f t="shared" si="304"/>
        <v>5631.96</v>
      </c>
      <c r="DA2037">
        <f t="shared" si="305"/>
        <v>1</v>
      </c>
      <c r="DB2037">
        <v>0</v>
      </c>
    </row>
    <row r="2038" spans="1:106" x14ac:dyDescent="0.2">
      <c r="A2038">
        <f>ROW(Source!A796)</f>
        <v>796</v>
      </c>
      <c r="B2038">
        <v>33034105</v>
      </c>
      <c r="C2038">
        <v>33039122</v>
      </c>
      <c r="D2038">
        <v>32517784</v>
      </c>
      <c r="E2038">
        <v>1</v>
      </c>
      <c r="F2038">
        <v>1</v>
      </c>
      <c r="G2038">
        <v>19</v>
      </c>
      <c r="H2038">
        <v>3</v>
      </c>
      <c r="I2038" t="s">
        <v>840</v>
      </c>
      <c r="J2038" t="s">
        <v>841</v>
      </c>
      <c r="K2038" t="s">
        <v>842</v>
      </c>
      <c r="L2038">
        <v>1339</v>
      </c>
      <c r="N2038">
        <v>1007</v>
      </c>
      <c r="O2038" t="s">
        <v>830</v>
      </c>
      <c r="P2038" t="s">
        <v>830</v>
      </c>
      <c r="Q2038">
        <v>1</v>
      </c>
      <c r="W2038">
        <v>0</v>
      </c>
      <c r="X2038">
        <v>966492149</v>
      </c>
      <c r="Y2038">
        <v>0.69</v>
      </c>
      <c r="AA2038">
        <v>5631.96</v>
      </c>
      <c r="AB2038">
        <v>0</v>
      </c>
      <c r="AC2038">
        <v>0</v>
      </c>
      <c r="AD2038">
        <v>0</v>
      </c>
      <c r="AE2038">
        <v>5631.96</v>
      </c>
      <c r="AF2038">
        <v>0</v>
      </c>
      <c r="AG2038">
        <v>0</v>
      </c>
      <c r="AH2038">
        <v>0</v>
      </c>
      <c r="AI2038">
        <v>1</v>
      </c>
      <c r="AJ2038">
        <v>1</v>
      </c>
      <c r="AK2038">
        <v>1</v>
      </c>
      <c r="AL2038">
        <v>1</v>
      </c>
      <c r="AN2038">
        <v>0</v>
      </c>
      <c r="AO2038">
        <v>1</v>
      </c>
      <c r="AP2038">
        <v>0</v>
      </c>
      <c r="AQ2038">
        <v>0</v>
      </c>
      <c r="AR2038">
        <v>0</v>
      </c>
      <c r="AS2038" t="s">
        <v>3</v>
      </c>
      <c r="AT2038">
        <v>0.69</v>
      </c>
      <c r="AU2038" t="s">
        <v>3</v>
      </c>
      <c r="AV2038">
        <v>0</v>
      </c>
      <c r="AW2038">
        <v>2</v>
      </c>
      <c r="AX2038">
        <v>33039150</v>
      </c>
      <c r="AY2038">
        <v>1</v>
      </c>
      <c r="AZ2038">
        <v>0</v>
      </c>
      <c r="BA2038">
        <v>1936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CX2038">
        <f>Y2038*Source!I796</f>
        <v>2.0147999999999998E-3</v>
      </c>
      <c r="CY2038">
        <f t="shared" si="303"/>
        <v>5631.96</v>
      </c>
      <c r="CZ2038">
        <f t="shared" si="304"/>
        <v>5631.96</v>
      </c>
      <c r="DA2038">
        <f t="shared" si="305"/>
        <v>1</v>
      </c>
      <c r="DB2038">
        <v>0</v>
      </c>
    </row>
    <row r="2039" spans="1:106" x14ac:dyDescent="0.2">
      <c r="A2039">
        <f>ROW(Source!A796)</f>
        <v>796</v>
      </c>
      <c r="B2039">
        <v>33034105</v>
      </c>
      <c r="C2039">
        <v>33039122</v>
      </c>
      <c r="D2039">
        <v>32519911</v>
      </c>
      <c r="E2039">
        <v>1</v>
      </c>
      <c r="F2039">
        <v>1</v>
      </c>
      <c r="G2039">
        <v>19</v>
      </c>
      <c r="H2039">
        <v>3</v>
      </c>
      <c r="I2039" t="s">
        <v>843</v>
      </c>
      <c r="J2039" t="s">
        <v>844</v>
      </c>
      <c r="K2039" t="s">
        <v>845</v>
      </c>
      <c r="L2039">
        <v>1339</v>
      </c>
      <c r="N2039">
        <v>1007</v>
      </c>
      <c r="O2039" t="s">
        <v>830</v>
      </c>
      <c r="P2039" t="s">
        <v>830</v>
      </c>
      <c r="Q2039">
        <v>1</v>
      </c>
      <c r="W2039">
        <v>0</v>
      </c>
      <c r="X2039">
        <v>-1613524913</v>
      </c>
      <c r="Y2039">
        <v>102</v>
      </c>
      <c r="AA2039">
        <v>3195.93</v>
      </c>
      <c r="AB2039">
        <v>0</v>
      </c>
      <c r="AC2039">
        <v>0</v>
      </c>
      <c r="AD2039">
        <v>0</v>
      </c>
      <c r="AE2039">
        <v>3195.93</v>
      </c>
      <c r="AF2039">
        <v>0</v>
      </c>
      <c r="AG2039">
        <v>0</v>
      </c>
      <c r="AH2039">
        <v>0</v>
      </c>
      <c r="AI2039">
        <v>1</v>
      </c>
      <c r="AJ2039">
        <v>1</v>
      </c>
      <c r="AK2039">
        <v>1</v>
      </c>
      <c r="AL2039">
        <v>1</v>
      </c>
      <c r="AN2039">
        <v>0</v>
      </c>
      <c r="AO2039">
        <v>1</v>
      </c>
      <c r="AP2039">
        <v>0</v>
      </c>
      <c r="AQ2039">
        <v>0</v>
      </c>
      <c r="AR2039">
        <v>0</v>
      </c>
      <c r="AS2039" t="s">
        <v>3</v>
      </c>
      <c r="AT2039">
        <v>102</v>
      </c>
      <c r="AU2039" t="s">
        <v>3</v>
      </c>
      <c r="AV2039">
        <v>0</v>
      </c>
      <c r="AW2039">
        <v>2</v>
      </c>
      <c r="AX2039">
        <v>33039151</v>
      </c>
      <c r="AY2039">
        <v>1</v>
      </c>
      <c r="AZ2039">
        <v>0</v>
      </c>
      <c r="BA2039">
        <v>1937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CX2039">
        <f>Y2039*Source!I796</f>
        <v>0.29783999999999999</v>
      </c>
      <c r="CY2039">
        <f t="shared" si="303"/>
        <v>3195.93</v>
      </c>
      <c r="CZ2039">
        <f t="shared" si="304"/>
        <v>3195.93</v>
      </c>
      <c r="DA2039">
        <f t="shared" si="305"/>
        <v>1</v>
      </c>
      <c r="DB2039">
        <v>0</v>
      </c>
    </row>
    <row r="2040" spans="1:106" x14ac:dyDescent="0.2">
      <c r="A2040">
        <f>ROW(Source!A796)</f>
        <v>796</v>
      </c>
      <c r="B2040">
        <v>33034105</v>
      </c>
      <c r="C2040">
        <v>33039122</v>
      </c>
      <c r="D2040">
        <v>32521663</v>
      </c>
      <c r="E2040">
        <v>1</v>
      </c>
      <c r="F2040">
        <v>1</v>
      </c>
      <c r="G2040">
        <v>19</v>
      </c>
      <c r="H2040">
        <v>3</v>
      </c>
      <c r="I2040" t="s">
        <v>846</v>
      </c>
      <c r="J2040" t="s">
        <v>847</v>
      </c>
      <c r="K2040" t="s">
        <v>848</v>
      </c>
      <c r="L2040">
        <v>1327</v>
      </c>
      <c r="N2040">
        <v>1005</v>
      </c>
      <c r="O2040" t="s">
        <v>823</v>
      </c>
      <c r="P2040" t="s">
        <v>823</v>
      </c>
      <c r="Q2040">
        <v>1</v>
      </c>
      <c r="W2040">
        <v>0</v>
      </c>
      <c r="X2040">
        <v>603730207</v>
      </c>
      <c r="Y2040">
        <v>49.5</v>
      </c>
      <c r="AA2040">
        <v>207.09</v>
      </c>
      <c r="AB2040">
        <v>0</v>
      </c>
      <c r="AC2040">
        <v>0</v>
      </c>
      <c r="AD2040">
        <v>0</v>
      </c>
      <c r="AE2040">
        <v>207.09</v>
      </c>
      <c r="AF2040">
        <v>0</v>
      </c>
      <c r="AG2040">
        <v>0</v>
      </c>
      <c r="AH2040">
        <v>0</v>
      </c>
      <c r="AI2040">
        <v>1</v>
      </c>
      <c r="AJ2040">
        <v>1</v>
      </c>
      <c r="AK2040">
        <v>1</v>
      </c>
      <c r="AL2040">
        <v>1</v>
      </c>
      <c r="AN2040">
        <v>0</v>
      </c>
      <c r="AO2040">
        <v>1</v>
      </c>
      <c r="AP2040">
        <v>0</v>
      </c>
      <c r="AQ2040">
        <v>0</v>
      </c>
      <c r="AR2040">
        <v>0</v>
      </c>
      <c r="AS2040" t="s">
        <v>3</v>
      </c>
      <c r="AT2040">
        <v>49.5</v>
      </c>
      <c r="AU2040" t="s">
        <v>3</v>
      </c>
      <c r="AV2040">
        <v>0</v>
      </c>
      <c r="AW2040">
        <v>2</v>
      </c>
      <c r="AX2040">
        <v>33039152</v>
      </c>
      <c r="AY2040">
        <v>1</v>
      </c>
      <c r="AZ2040">
        <v>0</v>
      </c>
      <c r="BA2040">
        <v>1938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CX2040">
        <f>Y2040*Source!I796</f>
        <v>0.14454</v>
      </c>
      <c r="CY2040">
        <f t="shared" si="303"/>
        <v>207.09</v>
      </c>
      <c r="CZ2040">
        <f t="shared" si="304"/>
        <v>207.09</v>
      </c>
      <c r="DA2040">
        <f t="shared" si="305"/>
        <v>1</v>
      </c>
      <c r="DB2040">
        <v>0</v>
      </c>
    </row>
    <row r="2041" spans="1:106" x14ac:dyDescent="0.2">
      <c r="A2041">
        <f>ROW(Source!A799)</f>
        <v>799</v>
      </c>
      <c r="B2041">
        <v>33034105</v>
      </c>
      <c r="C2041">
        <v>33039155</v>
      </c>
      <c r="D2041">
        <v>32505425</v>
      </c>
      <c r="E2041">
        <v>19</v>
      </c>
      <c r="F2041">
        <v>1</v>
      </c>
      <c r="G2041">
        <v>19</v>
      </c>
      <c r="H2041">
        <v>1</v>
      </c>
      <c r="I2041" t="s">
        <v>795</v>
      </c>
      <c r="J2041" t="s">
        <v>3</v>
      </c>
      <c r="K2041" t="s">
        <v>796</v>
      </c>
      <c r="L2041">
        <v>1191</v>
      </c>
      <c r="N2041">
        <v>1013</v>
      </c>
      <c r="O2041" t="s">
        <v>797</v>
      </c>
      <c r="P2041" t="s">
        <v>797</v>
      </c>
      <c r="Q2041">
        <v>1</v>
      </c>
      <c r="W2041">
        <v>0</v>
      </c>
      <c r="X2041">
        <v>476480486</v>
      </c>
      <c r="Y2041">
        <v>36.11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1</v>
      </c>
      <c r="AJ2041">
        <v>1</v>
      </c>
      <c r="AK2041">
        <v>1</v>
      </c>
      <c r="AL2041">
        <v>1</v>
      </c>
      <c r="AN2041">
        <v>0</v>
      </c>
      <c r="AO2041">
        <v>1</v>
      </c>
      <c r="AP2041">
        <v>0</v>
      </c>
      <c r="AQ2041">
        <v>0</v>
      </c>
      <c r="AR2041">
        <v>0</v>
      </c>
      <c r="AS2041" t="s">
        <v>3</v>
      </c>
      <c r="AT2041">
        <v>36.11</v>
      </c>
      <c r="AU2041" t="s">
        <v>3</v>
      </c>
      <c r="AV2041">
        <v>1</v>
      </c>
      <c r="AW2041">
        <v>2</v>
      </c>
      <c r="AX2041">
        <v>33039161</v>
      </c>
      <c r="AY2041">
        <v>1</v>
      </c>
      <c r="AZ2041">
        <v>0</v>
      </c>
      <c r="BA2041">
        <v>1939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CX2041">
        <f>Y2041*Source!I799</f>
        <v>1.1555200000000001</v>
      </c>
      <c r="CY2041">
        <f>AD2041</f>
        <v>0</v>
      </c>
      <c r="CZ2041">
        <f>AH2041</f>
        <v>0</v>
      </c>
      <c r="DA2041">
        <f>AL2041</f>
        <v>1</v>
      </c>
      <c r="DB2041">
        <v>0</v>
      </c>
    </row>
    <row r="2042" spans="1:106" x14ac:dyDescent="0.2">
      <c r="A2042">
        <f>ROW(Source!A799)</f>
        <v>799</v>
      </c>
      <c r="B2042">
        <v>33034105</v>
      </c>
      <c r="C2042">
        <v>33039155</v>
      </c>
      <c r="D2042">
        <v>32516754</v>
      </c>
      <c r="E2042">
        <v>1</v>
      </c>
      <c r="F2042">
        <v>1</v>
      </c>
      <c r="G2042">
        <v>19</v>
      </c>
      <c r="H2042">
        <v>2</v>
      </c>
      <c r="I2042" t="s">
        <v>798</v>
      </c>
      <c r="J2042" t="s">
        <v>799</v>
      </c>
      <c r="K2042" t="s">
        <v>800</v>
      </c>
      <c r="L2042">
        <v>1368</v>
      </c>
      <c r="N2042">
        <v>1011</v>
      </c>
      <c r="O2042" t="s">
        <v>801</v>
      </c>
      <c r="P2042" t="s">
        <v>801</v>
      </c>
      <c r="Q2042">
        <v>1</v>
      </c>
      <c r="W2042">
        <v>0</v>
      </c>
      <c r="X2042">
        <v>-1683917449</v>
      </c>
      <c r="Y2042">
        <v>21.91</v>
      </c>
      <c r="AA2042">
        <v>0</v>
      </c>
      <c r="AB2042">
        <v>70.98</v>
      </c>
      <c r="AC2042">
        <v>6.52</v>
      </c>
      <c r="AD2042">
        <v>0</v>
      </c>
      <c r="AE2042">
        <v>0</v>
      </c>
      <c r="AF2042">
        <v>70.98</v>
      </c>
      <c r="AG2042">
        <v>6.52</v>
      </c>
      <c r="AH2042">
        <v>0</v>
      </c>
      <c r="AI2042">
        <v>1</v>
      </c>
      <c r="AJ2042">
        <v>1</v>
      </c>
      <c r="AK2042">
        <v>1</v>
      </c>
      <c r="AL2042">
        <v>1</v>
      </c>
      <c r="AN2042">
        <v>0</v>
      </c>
      <c r="AO2042">
        <v>1</v>
      </c>
      <c r="AP2042">
        <v>0</v>
      </c>
      <c r="AQ2042">
        <v>0</v>
      </c>
      <c r="AR2042">
        <v>0</v>
      </c>
      <c r="AS2042" t="s">
        <v>3</v>
      </c>
      <c r="AT2042">
        <v>21.91</v>
      </c>
      <c r="AU2042" t="s">
        <v>3</v>
      </c>
      <c r="AV2042">
        <v>0</v>
      </c>
      <c r="AW2042">
        <v>2</v>
      </c>
      <c r="AX2042">
        <v>33039162</v>
      </c>
      <c r="AY2042">
        <v>1</v>
      </c>
      <c r="AZ2042">
        <v>0</v>
      </c>
      <c r="BA2042">
        <v>1940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CX2042">
        <f>Y2042*Source!I799</f>
        <v>0.70111999999999997</v>
      </c>
      <c r="CY2042">
        <f>AB2042</f>
        <v>70.98</v>
      </c>
      <c r="CZ2042">
        <f>AF2042</f>
        <v>70.98</v>
      </c>
      <c r="DA2042">
        <f>AJ2042</f>
        <v>1</v>
      </c>
      <c r="DB2042">
        <v>0</v>
      </c>
    </row>
    <row r="2043" spans="1:106" x14ac:dyDescent="0.2">
      <c r="A2043">
        <f>ROW(Source!A799)</f>
        <v>799</v>
      </c>
      <c r="B2043">
        <v>33034105</v>
      </c>
      <c r="C2043">
        <v>33039155</v>
      </c>
      <c r="D2043">
        <v>32518977</v>
      </c>
      <c r="E2043">
        <v>1</v>
      </c>
      <c r="F2043">
        <v>1</v>
      </c>
      <c r="G2043">
        <v>19</v>
      </c>
      <c r="H2043">
        <v>3</v>
      </c>
      <c r="I2043" t="s">
        <v>802</v>
      </c>
      <c r="J2043" t="s">
        <v>803</v>
      </c>
      <c r="K2043" t="s">
        <v>804</v>
      </c>
      <c r="L2043">
        <v>1348</v>
      </c>
      <c r="N2043">
        <v>1009</v>
      </c>
      <c r="O2043" t="s">
        <v>19</v>
      </c>
      <c r="P2043" t="s">
        <v>19</v>
      </c>
      <c r="Q2043">
        <v>1000</v>
      </c>
      <c r="W2043">
        <v>0</v>
      </c>
      <c r="X2043">
        <v>-1592467254</v>
      </c>
      <c r="Y2043">
        <v>0.03</v>
      </c>
      <c r="AA2043">
        <v>117442.26</v>
      </c>
      <c r="AB2043">
        <v>0</v>
      </c>
      <c r="AC2043">
        <v>0</v>
      </c>
      <c r="AD2043">
        <v>0</v>
      </c>
      <c r="AE2043">
        <v>117442.26</v>
      </c>
      <c r="AF2043">
        <v>0</v>
      </c>
      <c r="AG2043">
        <v>0</v>
      </c>
      <c r="AH2043">
        <v>0</v>
      </c>
      <c r="AI2043">
        <v>1</v>
      </c>
      <c r="AJ2043">
        <v>1</v>
      </c>
      <c r="AK2043">
        <v>1</v>
      </c>
      <c r="AL2043">
        <v>1</v>
      </c>
      <c r="AN2043">
        <v>0</v>
      </c>
      <c r="AO2043">
        <v>1</v>
      </c>
      <c r="AP2043">
        <v>0</v>
      </c>
      <c r="AQ2043">
        <v>0</v>
      </c>
      <c r="AR2043">
        <v>0</v>
      </c>
      <c r="AS2043" t="s">
        <v>3</v>
      </c>
      <c r="AT2043">
        <v>0.03</v>
      </c>
      <c r="AU2043" t="s">
        <v>3</v>
      </c>
      <c r="AV2043">
        <v>0</v>
      </c>
      <c r="AW2043">
        <v>2</v>
      </c>
      <c r="AX2043">
        <v>33039163</v>
      </c>
      <c r="AY2043">
        <v>1</v>
      </c>
      <c r="AZ2043">
        <v>0</v>
      </c>
      <c r="BA2043">
        <v>1941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CX2043">
        <f>Y2043*Source!I799</f>
        <v>9.6000000000000002E-4</v>
      </c>
      <c r="CY2043">
        <f>AA2043</f>
        <v>117442.26</v>
      </c>
      <c r="CZ2043">
        <f>AE2043</f>
        <v>117442.26</v>
      </c>
      <c r="DA2043">
        <f>AI2043</f>
        <v>1</v>
      </c>
      <c r="DB2043">
        <v>0</v>
      </c>
    </row>
    <row r="2044" spans="1:106" x14ac:dyDescent="0.2">
      <c r="A2044">
        <f>ROW(Source!A799)</f>
        <v>799</v>
      </c>
      <c r="B2044">
        <v>33034105</v>
      </c>
      <c r="C2044">
        <v>33039155</v>
      </c>
      <c r="D2044">
        <v>32520163</v>
      </c>
      <c r="E2044">
        <v>1</v>
      </c>
      <c r="F2044">
        <v>1</v>
      </c>
      <c r="G2044">
        <v>19</v>
      </c>
      <c r="H2044">
        <v>3</v>
      </c>
      <c r="I2044" t="s">
        <v>25</v>
      </c>
      <c r="J2044" t="s">
        <v>27</v>
      </c>
      <c r="K2044" t="s">
        <v>26</v>
      </c>
      <c r="L2044">
        <v>1348</v>
      </c>
      <c r="N2044">
        <v>1009</v>
      </c>
      <c r="O2044" t="s">
        <v>19</v>
      </c>
      <c r="P2044" t="s">
        <v>19</v>
      </c>
      <c r="Q2044">
        <v>1000</v>
      </c>
      <c r="W2044">
        <v>0</v>
      </c>
      <c r="X2044">
        <v>-1467733540</v>
      </c>
      <c r="Y2044">
        <v>1</v>
      </c>
      <c r="AA2044">
        <v>53410.15</v>
      </c>
      <c r="AB2044">
        <v>0</v>
      </c>
      <c r="AC2044">
        <v>0</v>
      </c>
      <c r="AD2044">
        <v>0</v>
      </c>
      <c r="AE2044">
        <v>53410.15</v>
      </c>
      <c r="AF2044">
        <v>0</v>
      </c>
      <c r="AG2044">
        <v>0</v>
      </c>
      <c r="AH2044">
        <v>0</v>
      </c>
      <c r="AI2044">
        <v>1</v>
      </c>
      <c r="AJ2044">
        <v>1</v>
      </c>
      <c r="AK2044">
        <v>1</v>
      </c>
      <c r="AL2044">
        <v>1</v>
      </c>
      <c r="AN2044">
        <v>0</v>
      </c>
      <c r="AO2044">
        <v>1</v>
      </c>
      <c r="AP2044">
        <v>0</v>
      </c>
      <c r="AQ2044">
        <v>0</v>
      </c>
      <c r="AR2044">
        <v>0</v>
      </c>
      <c r="AS2044" t="s">
        <v>3</v>
      </c>
      <c r="AT2044">
        <v>1</v>
      </c>
      <c r="AU2044" t="s">
        <v>3</v>
      </c>
      <c r="AV2044">
        <v>0</v>
      </c>
      <c r="AW2044">
        <v>2</v>
      </c>
      <c r="AX2044">
        <v>33039164</v>
      </c>
      <c r="AY2044">
        <v>1</v>
      </c>
      <c r="AZ2044">
        <v>0</v>
      </c>
      <c r="BA2044">
        <v>1942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CX2044">
        <f>Y2044*Source!I799</f>
        <v>3.2000000000000001E-2</v>
      </c>
      <c r="CY2044">
        <f>AA2044</f>
        <v>53410.15</v>
      </c>
      <c r="CZ2044">
        <f>AE2044</f>
        <v>53410.15</v>
      </c>
      <c r="DA2044">
        <f>AI2044</f>
        <v>1</v>
      </c>
      <c r="DB2044">
        <v>0</v>
      </c>
    </row>
    <row r="2045" spans="1:106" x14ac:dyDescent="0.2">
      <c r="A2045">
        <f>ROW(Source!A799)</f>
        <v>799</v>
      </c>
      <c r="B2045">
        <v>33034105</v>
      </c>
      <c r="C2045">
        <v>33039155</v>
      </c>
      <c r="D2045">
        <v>32520163</v>
      </c>
      <c r="E2045">
        <v>1</v>
      </c>
      <c r="F2045">
        <v>1</v>
      </c>
      <c r="G2045">
        <v>19</v>
      </c>
      <c r="H2045">
        <v>3</v>
      </c>
      <c r="I2045" t="s">
        <v>25</v>
      </c>
      <c r="J2045" t="s">
        <v>27</v>
      </c>
      <c r="K2045" t="s">
        <v>26</v>
      </c>
      <c r="L2045">
        <v>1348</v>
      </c>
      <c r="N2045">
        <v>1009</v>
      </c>
      <c r="O2045" t="s">
        <v>19</v>
      </c>
      <c r="P2045" t="s">
        <v>19</v>
      </c>
      <c r="Q2045">
        <v>1000</v>
      </c>
      <c r="W2045">
        <v>0</v>
      </c>
      <c r="X2045">
        <v>-1467733540</v>
      </c>
      <c r="Y2045">
        <v>-1</v>
      </c>
      <c r="AA2045">
        <v>53410.15</v>
      </c>
      <c r="AB2045">
        <v>0</v>
      </c>
      <c r="AC2045">
        <v>0</v>
      </c>
      <c r="AD2045">
        <v>0</v>
      </c>
      <c r="AE2045">
        <v>53410.15</v>
      </c>
      <c r="AF2045">
        <v>0</v>
      </c>
      <c r="AG2045">
        <v>0</v>
      </c>
      <c r="AH2045">
        <v>0</v>
      </c>
      <c r="AI2045">
        <v>1</v>
      </c>
      <c r="AJ2045">
        <v>1</v>
      </c>
      <c r="AK2045">
        <v>1</v>
      </c>
      <c r="AL2045">
        <v>1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 t="s">
        <v>3</v>
      </c>
      <c r="AT2045">
        <v>-1</v>
      </c>
      <c r="AU2045" t="s">
        <v>3</v>
      </c>
      <c r="AV2045">
        <v>0</v>
      </c>
      <c r="AW2045">
        <v>1</v>
      </c>
      <c r="AX2045">
        <v>-1</v>
      </c>
      <c r="AY2045">
        <v>0</v>
      </c>
      <c r="AZ2045">
        <v>0</v>
      </c>
      <c r="BA2045" t="s">
        <v>3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CX2045">
        <f>Y2045*Source!I799</f>
        <v>-3.2000000000000001E-2</v>
      </c>
      <c r="CY2045">
        <f>AA2045</f>
        <v>53410.15</v>
      </c>
      <c r="CZ2045">
        <f>AE2045</f>
        <v>53410.15</v>
      </c>
      <c r="DA2045">
        <f>AI2045</f>
        <v>1</v>
      </c>
      <c r="DB2045">
        <v>0</v>
      </c>
    </row>
    <row r="2046" spans="1:106" x14ac:dyDescent="0.2">
      <c r="A2046">
        <f>ROW(Source!A801)</f>
        <v>801</v>
      </c>
      <c r="B2046">
        <v>33034105</v>
      </c>
      <c r="C2046">
        <v>33039166</v>
      </c>
      <c r="D2046">
        <v>32505425</v>
      </c>
      <c r="E2046">
        <v>19</v>
      </c>
      <c r="F2046">
        <v>1</v>
      </c>
      <c r="G2046">
        <v>19</v>
      </c>
      <c r="H2046">
        <v>1</v>
      </c>
      <c r="I2046" t="s">
        <v>795</v>
      </c>
      <c r="J2046" t="s">
        <v>3</v>
      </c>
      <c r="K2046" t="s">
        <v>796</v>
      </c>
      <c r="L2046">
        <v>1191</v>
      </c>
      <c r="N2046">
        <v>1013</v>
      </c>
      <c r="O2046" t="s">
        <v>797</v>
      </c>
      <c r="P2046" t="s">
        <v>797</v>
      </c>
      <c r="Q2046">
        <v>1</v>
      </c>
      <c r="W2046">
        <v>0</v>
      </c>
      <c r="X2046">
        <v>476480486</v>
      </c>
      <c r="Y2046">
        <v>453.1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1</v>
      </c>
      <c r="AJ2046">
        <v>1</v>
      </c>
      <c r="AK2046">
        <v>1</v>
      </c>
      <c r="AL2046">
        <v>1</v>
      </c>
      <c r="AN2046">
        <v>0</v>
      </c>
      <c r="AO2046">
        <v>1</v>
      </c>
      <c r="AP2046">
        <v>0</v>
      </c>
      <c r="AQ2046">
        <v>0</v>
      </c>
      <c r="AR2046">
        <v>0</v>
      </c>
      <c r="AS2046" t="s">
        <v>3</v>
      </c>
      <c r="AT2046">
        <v>453.1</v>
      </c>
      <c r="AU2046" t="s">
        <v>3</v>
      </c>
      <c r="AV2046">
        <v>1</v>
      </c>
      <c r="AW2046">
        <v>2</v>
      </c>
      <c r="AX2046">
        <v>33039182</v>
      </c>
      <c r="AY2046">
        <v>1</v>
      </c>
      <c r="AZ2046">
        <v>0</v>
      </c>
      <c r="BA2046">
        <v>1943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CX2046">
        <f>Y2046*Source!I801</f>
        <v>2.0389499999999998</v>
      </c>
      <c r="CY2046">
        <f>AD2046</f>
        <v>0</v>
      </c>
      <c r="CZ2046">
        <f>AH2046</f>
        <v>0</v>
      </c>
      <c r="DA2046">
        <f>AL2046</f>
        <v>1</v>
      </c>
      <c r="DB2046">
        <v>0</v>
      </c>
    </row>
    <row r="2047" spans="1:106" x14ac:dyDescent="0.2">
      <c r="A2047">
        <f>ROW(Source!A801)</f>
        <v>801</v>
      </c>
      <c r="B2047">
        <v>33034105</v>
      </c>
      <c r="C2047">
        <v>33039166</v>
      </c>
      <c r="D2047">
        <v>32517073</v>
      </c>
      <c r="E2047">
        <v>1</v>
      </c>
      <c r="F2047">
        <v>1</v>
      </c>
      <c r="G2047">
        <v>19</v>
      </c>
      <c r="H2047">
        <v>2</v>
      </c>
      <c r="I2047" t="s">
        <v>805</v>
      </c>
      <c r="J2047" t="s">
        <v>806</v>
      </c>
      <c r="K2047" t="s">
        <v>807</v>
      </c>
      <c r="L2047">
        <v>1368</v>
      </c>
      <c r="N2047">
        <v>1011</v>
      </c>
      <c r="O2047" t="s">
        <v>801</v>
      </c>
      <c r="P2047" t="s">
        <v>801</v>
      </c>
      <c r="Q2047">
        <v>1</v>
      </c>
      <c r="W2047">
        <v>0</v>
      </c>
      <c r="X2047">
        <v>-865246060</v>
      </c>
      <c r="Y2047">
        <v>1.38</v>
      </c>
      <c r="AA2047">
        <v>0</v>
      </c>
      <c r="AB2047">
        <v>3.37</v>
      </c>
      <c r="AC2047">
        <v>0.85</v>
      </c>
      <c r="AD2047">
        <v>0</v>
      </c>
      <c r="AE2047">
        <v>0</v>
      </c>
      <c r="AF2047">
        <v>3.37</v>
      </c>
      <c r="AG2047">
        <v>0.85</v>
      </c>
      <c r="AH2047">
        <v>0</v>
      </c>
      <c r="AI2047">
        <v>1</v>
      </c>
      <c r="AJ2047">
        <v>1</v>
      </c>
      <c r="AK2047">
        <v>1</v>
      </c>
      <c r="AL2047">
        <v>1</v>
      </c>
      <c r="AN2047">
        <v>0</v>
      </c>
      <c r="AO2047">
        <v>1</v>
      </c>
      <c r="AP2047">
        <v>0</v>
      </c>
      <c r="AQ2047">
        <v>0</v>
      </c>
      <c r="AR2047">
        <v>0</v>
      </c>
      <c r="AS2047" t="s">
        <v>3</v>
      </c>
      <c r="AT2047">
        <v>1.38</v>
      </c>
      <c r="AU2047" t="s">
        <v>3</v>
      </c>
      <c r="AV2047">
        <v>0</v>
      </c>
      <c r="AW2047">
        <v>2</v>
      </c>
      <c r="AX2047">
        <v>33039183</v>
      </c>
      <c r="AY2047">
        <v>1</v>
      </c>
      <c r="AZ2047">
        <v>0</v>
      </c>
      <c r="BA2047">
        <v>1944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0</v>
      </c>
      <c r="CX2047">
        <f>Y2047*Source!I801</f>
        <v>6.2099999999999994E-3</v>
      </c>
      <c r="CY2047">
        <f>AB2047</f>
        <v>3.37</v>
      </c>
      <c r="CZ2047">
        <f>AF2047</f>
        <v>3.37</v>
      </c>
      <c r="DA2047">
        <f>AJ2047</f>
        <v>1</v>
      </c>
      <c r="DB2047">
        <v>0</v>
      </c>
    </row>
    <row r="2048" spans="1:106" x14ac:dyDescent="0.2">
      <c r="A2048">
        <f>ROW(Source!A801)</f>
        <v>801</v>
      </c>
      <c r="B2048">
        <v>33034105</v>
      </c>
      <c r="C2048">
        <v>33039166</v>
      </c>
      <c r="D2048">
        <v>32516433</v>
      </c>
      <c r="E2048">
        <v>1</v>
      </c>
      <c r="F2048">
        <v>1</v>
      </c>
      <c r="G2048">
        <v>19</v>
      </c>
      <c r="H2048">
        <v>2</v>
      </c>
      <c r="I2048" t="s">
        <v>808</v>
      </c>
      <c r="J2048" t="s">
        <v>809</v>
      </c>
      <c r="K2048" t="s">
        <v>810</v>
      </c>
      <c r="L2048">
        <v>1368</v>
      </c>
      <c r="N2048">
        <v>1011</v>
      </c>
      <c r="O2048" t="s">
        <v>801</v>
      </c>
      <c r="P2048" t="s">
        <v>801</v>
      </c>
      <c r="Q2048">
        <v>1</v>
      </c>
      <c r="W2048">
        <v>0</v>
      </c>
      <c r="X2048">
        <v>1483315828</v>
      </c>
      <c r="Y2048">
        <v>0.31</v>
      </c>
      <c r="AA2048">
        <v>0</v>
      </c>
      <c r="AB2048">
        <v>566.44000000000005</v>
      </c>
      <c r="AC2048">
        <v>281.27999999999997</v>
      </c>
      <c r="AD2048">
        <v>0</v>
      </c>
      <c r="AE2048">
        <v>0</v>
      </c>
      <c r="AF2048">
        <v>566.44000000000005</v>
      </c>
      <c r="AG2048">
        <v>281.27999999999997</v>
      </c>
      <c r="AH2048">
        <v>0</v>
      </c>
      <c r="AI2048">
        <v>1</v>
      </c>
      <c r="AJ2048">
        <v>1</v>
      </c>
      <c r="AK2048">
        <v>1</v>
      </c>
      <c r="AL2048">
        <v>1</v>
      </c>
      <c r="AN2048">
        <v>0</v>
      </c>
      <c r="AO2048">
        <v>1</v>
      </c>
      <c r="AP2048">
        <v>0</v>
      </c>
      <c r="AQ2048">
        <v>0</v>
      </c>
      <c r="AR2048">
        <v>0</v>
      </c>
      <c r="AS2048" t="s">
        <v>3</v>
      </c>
      <c r="AT2048">
        <v>0.31</v>
      </c>
      <c r="AU2048" t="s">
        <v>3</v>
      </c>
      <c r="AV2048">
        <v>0</v>
      </c>
      <c r="AW2048">
        <v>2</v>
      </c>
      <c r="AX2048">
        <v>33039184</v>
      </c>
      <c r="AY2048">
        <v>1</v>
      </c>
      <c r="AZ2048">
        <v>0</v>
      </c>
      <c r="BA2048">
        <v>1945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CX2048">
        <f>Y2048*Source!I801</f>
        <v>1.395E-3</v>
      </c>
      <c r="CY2048">
        <f>AB2048</f>
        <v>566.44000000000005</v>
      </c>
      <c r="CZ2048">
        <f>AF2048</f>
        <v>566.44000000000005</v>
      </c>
      <c r="DA2048">
        <f>AJ2048</f>
        <v>1</v>
      </c>
      <c r="DB2048">
        <v>0</v>
      </c>
    </row>
    <row r="2049" spans="1:106" x14ac:dyDescent="0.2">
      <c r="A2049">
        <f>ROW(Source!A801)</f>
        <v>801</v>
      </c>
      <c r="B2049">
        <v>33034105</v>
      </c>
      <c r="C2049">
        <v>33039166</v>
      </c>
      <c r="D2049">
        <v>32516599</v>
      </c>
      <c r="E2049">
        <v>1</v>
      </c>
      <c r="F2049">
        <v>1</v>
      </c>
      <c r="G2049">
        <v>19</v>
      </c>
      <c r="H2049">
        <v>2</v>
      </c>
      <c r="I2049" t="s">
        <v>811</v>
      </c>
      <c r="J2049" t="s">
        <v>812</v>
      </c>
      <c r="K2049" t="s">
        <v>813</v>
      </c>
      <c r="L2049">
        <v>1368</v>
      </c>
      <c r="N2049">
        <v>1011</v>
      </c>
      <c r="O2049" t="s">
        <v>801</v>
      </c>
      <c r="P2049" t="s">
        <v>801</v>
      </c>
      <c r="Q2049">
        <v>1</v>
      </c>
      <c r="W2049">
        <v>0</v>
      </c>
      <c r="X2049">
        <v>47389749</v>
      </c>
      <c r="Y2049">
        <v>26.25</v>
      </c>
      <c r="AA2049">
        <v>0</v>
      </c>
      <c r="AB2049">
        <v>9.7100000000000009</v>
      </c>
      <c r="AC2049">
        <v>2.25</v>
      </c>
      <c r="AD2049">
        <v>0</v>
      </c>
      <c r="AE2049">
        <v>0</v>
      </c>
      <c r="AF2049">
        <v>9.7100000000000009</v>
      </c>
      <c r="AG2049">
        <v>2.25</v>
      </c>
      <c r="AH2049">
        <v>0</v>
      </c>
      <c r="AI2049">
        <v>1</v>
      </c>
      <c r="AJ2049">
        <v>1</v>
      </c>
      <c r="AK2049">
        <v>1</v>
      </c>
      <c r="AL2049">
        <v>1</v>
      </c>
      <c r="AN2049">
        <v>0</v>
      </c>
      <c r="AO2049">
        <v>1</v>
      </c>
      <c r="AP2049">
        <v>0</v>
      </c>
      <c r="AQ2049">
        <v>0</v>
      </c>
      <c r="AR2049">
        <v>0</v>
      </c>
      <c r="AS2049" t="s">
        <v>3</v>
      </c>
      <c r="AT2049">
        <v>26.25</v>
      </c>
      <c r="AU2049" t="s">
        <v>3</v>
      </c>
      <c r="AV2049">
        <v>0</v>
      </c>
      <c r="AW2049">
        <v>2</v>
      </c>
      <c r="AX2049">
        <v>33039185</v>
      </c>
      <c r="AY2049">
        <v>1</v>
      </c>
      <c r="AZ2049">
        <v>0</v>
      </c>
      <c r="BA2049">
        <v>1946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CX2049">
        <f>Y2049*Source!I801</f>
        <v>0.11812499999999999</v>
      </c>
      <c r="CY2049">
        <f>AB2049</f>
        <v>9.7100000000000009</v>
      </c>
      <c r="CZ2049">
        <f>AF2049</f>
        <v>9.7100000000000009</v>
      </c>
      <c r="DA2049">
        <f>AJ2049</f>
        <v>1</v>
      </c>
      <c r="DB2049">
        <v>0</v>
      </c>
    </row>
    <row r="2050" spans="1:106" x14ac:dyDescent="0.2">
      <c r="A2050">
        <f>ROW(Source!A801)</f>
        <v>801</v>
      </c>
      <c r="B2050">
        <v>33034105</v>
      </c>
      <c r="C2050">
        <v>33039166</v>
      </c>
      <c r="D2050">
        <v>32517836</v>
      </c>
      <c r="E2050">
        <v>1</v>
      </c>
      <c r="F2050">
        <v>1</v>
      </c>
      <c r="G2050">
        <v>19</v>
      </c>
      <c r="H2050">
        <v>3</v>
      </c>
      <c r="I2050" t="s">
        <v>814</v>
      </c>
      <c r="J2050" t="s">
        <v>815</v>
      </c>
      <c r="K2050" t="s">
        <v>816</v>
      </c>
      <c r="L2050">
        <v>1348</v>
      </c>
      <c r="N2050">
        <v>1009</v>
      </c>
      <c r="O2050" t="s">
        <v>19</v>
      </c>
      <c r="P2050" t="s">
        <v>19</v>
      </c>
      <c r="Q2050">
        <v>1000</v>
      </c>
      <c r="W2050">
        <v>0</v>
      </c>
      <c r="X2050">
        <v>1571432467</v>
      </c>
      <c r="Y2050">
        <v>0.04</v>
      </c>
      <c r="AA2050">
        <v>31493.279999999999</v>
      </c>
      <c r="AB2050">
        <v>0</v>
      </c>
      <c r="AC2050">
        <v>0</v>
      </c>
      <c r="AD2050">
        <v>0</v>
      </c>
      <c r="AE2050">
        <v>31493.279999999999</v>
      </c>
      <c r="AF2050">
        <v>0</v>
      </c>
      <c r="AG2050">
        <v>0</v>
      </c>
      <c r="AH2050">
        <v>0</v>
      </c>
      <c r="AI2050">
        <v>1</v>
      </c>
      <c r="AJ2050">
        <v>1</v>
      </c>
      <c r="AK2050">
        <v>1</v>
      </c>
      <c r="AL2050">
        <v>1</v>
      </c>
      <c r="AN2050">
        <v>0</v>
      </c>
      <c r="AO2050">
        <v>1</v>
      </c>
      <c r="AP2050">
        <v>0</v>
      </c>
      <c r="AQ2050">
        <v>0</v>
      </c>
      <c r="AR2050">
        <v>0</v>
      </c>
      <c r="AS2050" t="s">
        <v>3</v>
      </c>
      <c r="AT2050">
        <v>0.04</v>
      </c>
      <c r="AU2050" t="s">
        <v>3</v>
      </c>
      <c r="AV2050">
        <v>0</v>
      </c>
      <c r="AW2050">
        <v>2</v>
      </c>
      <c r="AX2050">
        <v>33039186</v>
      </c>
      <c r="AY2050">
        <v>1</v>
      </c>
      <c r="AZ2050">
        <v>0</v>
      </c>
      <c r="BA2050">
        <v>1947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</v>
      </c>
      <c r="CX2050">
        <f>Y2050*Source!I801</f>
        <v>1.7999999999999998E-4</v>
      </c>
      <c r="CY2050">
        <f t="shared" ref="CY2050:CY2060" si="306">AA2050</f>
        <v>31493.279999999999</v>
      </c>
      <c r="CZ2050">
        <f t="shared" ref="CZ2050:CZ2060" si="307">AE2050</f>
        <v>31493.279999999999</v>
      </c>
      <c r="DA2050">
        <f t="shared" ref="DA2050:DA2060" si="308">AI2050</f>
        <v>1</v>
      </c>
      <c r="DB2050">
        <v>0</v>
      </c>
    </row>
    <row r="2051" spans="1:106" x14ac:dyDescent="0.2">
      <c r="A2051">
        <f>ROW(Source!A801)</f>
        <v>801</v>
      </c>
      <c r="B2051">
        <v>33034105</v>
      </c>
      <c r="C2051">
        <v>33039166</v>
      </c>
      <c r="D2051">
        <v>32518156</v>
      </c>
      <c r="E2051">
        <v>1</v>
      </c>
      <c r="F2051">
        <v>1</v>
      </c>
      <c r="G2051">
        <v>19</v>
      </c>
      <c r="H2051">
        <v>3</v>
      </c>
      <c r="I2051" t="s">
        <v>817</v>
      </c>
      <c r="J2051" t="s">
        <v>818</v>
      </c>
      <c r="K2051" t="s">
        <v>819</v>
      </c>
      <c r="L2051">
        <v>1348</v>
      </c>
      <c r="N2051">
        <v>1009</v>
      </c>
      <c r="O2051" t="s">
        <v>19</v>
      </c>
      <c r="P2051" t="s">
        <v>19</v>
      </c>
      <c r="Q2051">
        <v>1000</v>
      </c>
      <c r="W2051">
        <v>0</v>
      </c>
      <c r="X2051">
        <v>1574046373</v>
      </c>
      <c r="Y2051">
        <v>3.6999999999999998E-2</v>
      </c>
      <c r="AA2051">
        <v>45454.3</v>
      </c>
      <c r="AB2051">
        <v>0</v>
      </c>
      <c r="AC2051">
        <v>0</v>
      </c>
      <c r="AD2051">
        <v>0</v>
      </c>
      <c r="AE2051">
        <v>45454.3</v>
      </c>
      <c r="AF2051">
        <v>0</v>
      </c>
      <c r="AG2051">
        <v>0</v>
      </c>
      <c r="AH2051">
        <v>0</v>
      </c>
      <c r="AI2051">
        <v>1</v>
      </c>
      <c r="AJ2051">
        <v>1</v>
      </c>
      <c r="AK2051">
        <v>1</v>
      </c>
      <c r="AL2051">
        <v>1</v>
      </c>
      <c r="AN2051">
        <v>0</v>
      </c>
      <c r="AO2051">
        <v>1</v>
      </c>
      <c r="AP2051">
        <v>0</v>
      </c>
      <c r="AQ2051">
        <v>0</v>
      </c>
      <c r="AR2051">
        <v>0</v>
      </c>
      <c r="AS2051" t="s">
        <v>3</v>
      </c>
      <c r="AT2051">
        <v>3.6999999999999998E-2</v>
      </c>
      <c r="AU2051" t="s">
        <v>3</v>
      </c>
      <c r="AV2051">
        <v>0</v>
      </c>
      <c r="AW2051">
        <v>2</v>
      </c>
      <c r="AX2051">
        <v>33039187</v>
      </c>
      <c r="AY2051">
        <v>1</v>
      </c>
      <c r="AZ2051">
        <v>0</v>
      </c>
      <c r="BA2051">
        <v>1948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CX2051">
        <f>Y2051*Source!I801</f>
        <v>1.6649999999999998E-4</v>
      </c>
      <c r="CY2051">
        <f t="shared" si="306"/>
        <v>45454.3</v>
      </c>
      <c r="CZ2051">
        <f t="shared" si="307"/>
        <v>45454.3</v>
      </c>
      <c r="DA2051">
        <f t="shared" si="308"/>
        <v>1</v>
      </c>
      <c r="DB2051">
        <v>0</v>
      </c>
    </row>
    <row r="2052" spans="1:106" x14ac:dyDescent="0.2">
      <c r="A2052">
        <f>ROW(Source!A801)</f>
        <v>801</v>
      </c>
      <c r="B2052">
        <v>33034105</v>
      </c>
      <c r="C2052">
        <v>33039166</v>
      </c>
      <c r="D2052">
        <v>32518894</v>
      </c>
      <c r="E2052">
        <v>1</v>
      </c>
      <c r="F2052">
        <v>1</v>
      </c>
      <c r="G2052">
        <v>19</v>
      </c>
      <c r="H2052">
        <v>3</v>
      </c>
      <c r="I2052" t="s">
        <v>820</v>
      </c>
      <c r="J2052" t="s">
        <v>821</v>
      </c>
      <c r="K2052" t="s">
        <v>822</v>
      </c>
      <c r="L2052">
        <v>1327</v>
      </c>
      <c r="N2052">
        <v>1005</v>
      </c>
      <c r="O2052" t="s">
        <v>823</v>
      </c>
      <c r="P2052" t="s">
        <v>823</v>
      </c>
      <c r="Q2052">
        <v>1</v>
      </c>
      <c r="W2052">
        <v>0</v>
      </c>
      <c r="X2052">
        <v>-1132375348</v>
      </c>
      <c r="Y2052">
        <v>5.6</v>
      </c>
      <c r="AA2052">
        <v>63.78</v>
      </c>
      <c r="AB2052">
        <v>0</v>
      </c>
      <c r="AC2052">
        <v>0</v>
      </c>
      <c r="AD2052">
        <v>0</v>
      </c>
      <c r="AE2052">
        <v>63.78</v>
      </c>
      <c r="AF2052">
        <v>0</v>
      </c>
      <c r="AG2052">
        <v>0</v>
      </c>
      <c r="AH2052">
        <v>0</v>
      </c>
      <c r="AI2052">
        <v>1</v>
      </c>
      <c r="AJ2052">
        <v>1</v>
      </c>
      <c r="AK2052">
        <v>1</v>
      </c>
      <c r="AL2052">
        <v>1</v>
      </c>
      <c r="AN2052">
        <v>0</v>
      </c>
      <c r="AO2052">
        <v>1</v>
      </c>
      <c r="AP2052">
        <v>0</v>
      </c>
      <c r="AQ2052">
        <v>0</v>
      </c>
      <c r="AR2052">
        <v>0</v>
      </c>
      <c r="AS2052" t="s">
        <v>3</v>
      </c>
      <c r="AT2052">
        <v>5.6</v>
      </c>
      <c r="AU2052" t="s">
        <v>3</v>
      </c>
      <c r="AV2052">
        <v>0</v>
      </c>
      <c r="AW2052">
        <v>2</v>
      </c>
      <c r="AX2052">
        <v>33039189</v>
      </c>
      <c r="AY2052">
        <v>1</v>
      </c>
      <c r="AZ2052">
        <v>0</v>
      </c>
      <c r="BA2052">
        <v>1949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CX2052">
        <f>Y2052*Source!I801</f>
        <v>2.5199999999999997E-2</v>
      </c>
      <c r="CY2052">
        <f t="shared" si="306"/>
        <v>63.78</v>
      </c>
      <c r="CZ2052">
        <f t="shared" si="307"/>
        <v>63.78</v>
      </c>
      <c r="DA2052">
        <f t="shared" si="308"/>
        <v>1</v>
      </c>
      <c r="DB2052">
        <v>0</v>
      </c>
    </row>
    <row r="2053" spans="1:106" x14ac:dyDescent="0.2">
      <c r="A2053">
        <f>ROW(Source!A801)</f>
        <v>801</v>
      </c>
      <c r="B2053">
        <v>33034105</v>
      </c>
      <c r="C2053">
        <v>33039166</v>
      </c>
      <c r="D2053">
        <v>32517311</v>
      </c>
      <c r="E2053">
        <v>1</v>
      </c>
      <c r="F2053">
        <v>1</v>
      </c>
      <c r="G2053">
        <v>19</v>
      </c>
      <c r="H2053">
        <v>3</v>
      </c>
      <c r="I2053" t="s">
        <v>824</v>
      </c>
      <c r="J2053" t="s">
        <v>825</v>
      </c>
      <c r="K2053" t="s">
        <v>826</v>
      </c>
      <c r="L2053">
        <v>1348</v>
      </c>
      <c r="N2053">
        <v>1009</v>
      </c>
      <c r="O2053" t="s">
        <v>19</v>
      </c>
      <c r="P2053" t="s">
        <v>19</v>
      </c>
      <c r="Q2053">
        <v>1000</v>
      </c>
      <c r="W2053">
        <v>0</v>
      </c>
      <c r="X2053">
        <v>1471527661</v>
      </c>
      <c r="Y2053">
        <v>0.05</v>
      </c>
      <c r="AA2053">
        <v>4752.91</v>
      </c>
      <c r="AB2053">
        <v>0</v>
      </c>
      <c r="AC2053">
        <v>0</v>
      </c>
      <c r="AD2053">
        <v>0</v>
      </c>
      <c r="AE2053">
        <v>4752.91</v>
      </c>
      <c r="AF2053">
        <v>0</v>
      </c>
      <c r="AG2053">
        <v>0</v>
      </c>
      <c r="AH2053">
        <v>0</v>
      </c>
      <c r="AI2053">
        <v>1</v>
      </c>
      <c r="AJ2053">
        <v>1</v>
      </c>
      <c r="AK2053">
        <v>1</v>
      </c>
      <c r="AL2053">
        <v>1</v>
      </c>
      <c r="AN2053">
        <v>0</v>
      </c>
      <c r="AO2053">
        <v>1</v>
      </c>
      <c r="AP2053">
        <v>0</v>
      </c>
      <c r="AQ2053">
        <v>0</v>
      </c>
      <c r="AR2053">
        <v>0</v>
      </c>
      <c r="AS2053" t="s">
        <v>3</v>
      </c>
      <c r="AT2053">
        <v>0.05</v>
      </c>
      <c r="AU2053" t="s">
        <v>3</v>
      </c>
      <c r="AV2053">
        <v>0</v>
      </c>
      <c r="AW2053">
        <v>2</v>
      </c>
      <c r="AX2053">
        <v>33039188</v>
      </c>
      <c r="AY2053">
        <v>1</v>
      </c>
      <c r="AZ2053">
        <v>0</v>
      </c>
      <c r="BA2053">
        <v>1950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CX2053">
        <f>Y2053*Source!I801</f>
        <v>2.2499999999999999E-4</v>
      </c>
      <c r="CY2053">
        <f t="shared" si="306"/>
        <v>4752.91</v>
      </c>
      <c r="CZ2053">
        <f t="shared" si="307"/>
        <v>4752.91</v>
      </c>
      <c r="DA2053">
        <f t="shared" si="308"/>
        <v>1</v>
      </c>
      <c r="DB2053">
        <v>0</v>
      </c>
    </row>
    <row r="2054" spans="1:106" x14ac:dyDescent="0.2">
      <c r="A2054">
        <f>ROW(Source!A801)</f>
        <v>801</v>
      </c>
      <c r="B2054">
        <v>33034105</v>
      </c>
      <c r="C2054">
        <v>33039166</v>
      </c>
      <c r="D2054">
        <v>32519061</v>
      </c>
      <c r="E2054">
        <v>1</v>
      </c>
      <c r="F2054">
        <v>1</v>
      </c>
      <c r="G2054">
        <v>19</v>
      </c>
      <c r="H2054">
        <v>3</v>
      </c>
      <c r="I2054" t="s">
        <v>827</v>
      </c>
      <c r="J2054" t="s">
        <v>828</v>
      </c>
      <c r="K2054" t="s">
        <v>829</v>
      </c>
      <c r="L2054">
        <v>1339</v>
      </c>
      <c r="N2054">
        <v>1007</v>
      </c>
      <c r="O2054" t="s">
        <v>830</v>
      </c>
      <c r="P2054" t="s">
        <v>830</v>
      </c>
      <c r="Q2054">
        <v>1</v>
      </c>
      <c r="W2054">
        <v>0</v>
      </c>
      <c r="X2054">
        <v>1653821073</v>
      </c>
      <c r="Y2054">
        <v>1.75</v>
      </c>
      <c r="AA2054">
        <v>29.98</v>
      </c>
      <c r="AB2054">
        <v>0</v>
      </c>
      <c r="AC2054">
        <v>0</v>
      </c>
      <c r="AD2054">
        <v>0</v>
      </c>
      <c r="AE2054">
        <v>29.98</v>
      </c>
      <c r="AF2054">
        <v>0</v>
      </c>
      <c r="AG2054">
        <v>0</v>
      </c>
      <c r="AH2054">
        <v>0</v>
      </c>
      <c r="AI2054">
        <v>1</v>
      </c>
      <c r="AJ2054">
        <v>1</v>
      </c>
      <c r="AK2054">
        <v>1</v>
      </c>
      <c r="AL2054">
        <v>1</v>
      </c>
      <c r="AN2054">
        <v>0</v>
      </c>
      <c r="AO2054">
        <v>1</v>
      </c>
      <c r="AP2054">
        <v>0</v>
      </c>
      <c r="AQ2054">
        <v>0</v>
      </c>
      <c r="AR2054">
        <v>0</v>
      </c>
      <c r="AS2054" t="s">
        <v>3</v>
      </c>
      <c r="AT2054">
        <v>1.75</v>
      </c>
      <c r="AU2054" t="s">
        <v>3</v>
      </c>
      <c r="AV2054">
        <v>0</v>
      </c>
      <c r="AW2054">
        <v>2</v>
      </c>
      <c r="AX2054">
        <v>33039190</v>
      </c>
      <c r="AY2054">
        <v>1</v>
      </c>
      <c r="AZ2054">
        <v>0</v>
      </c>
      <c r="BA2054">
        <v>1951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CX2054">
        <f>Y2054*Source!I801</f>
        <v>7.8750000000000001E-3</v>
      </c>
      <c r="CY2054">
        <f t="shared" si="306"/>
        <v>29.98</v>
      </c>
      <c r="CZ2054">
        <f t="shared" si="307"/>
        <v>29.98</v>
      </c>
      <c r="DA2054">
        <f t="shared" si="308"/>
        <v>1</v>
      </c>
      <c r="DB2054">
        <v>0</v>
      </c>
    </row>
    <row r="2055" spans="1:106" x14ac:dyDescent="0.2">
      <c r="A2055">
        <f>ROW(Source!A801)</f>
        <v>801</v>
      </c>
      <c r="B2055">
        <v>33034105</v>
      </c>
      <c r="C2055">
        <v>33039166</v>
      </c>
      <c r="D2055">
        <v>32517740</v>
      </c>
      <c r="E2055">
        <v>1</v>
      </c>
      <c r="F2055">
        <v>1</v>
      </c>
      <c r="G2055">
        <v>19</v>
      </c>
      <c r="H2055">
        <v>3</v>
      </c>
      <c r="I2055" t="s">
        <v>831</v>
      </c>
      <c r="J2055" t="s">
        <v>832</v>
      </c>
      <c r="K2055" t="s">
        <v>833</v>
      </c>
      <c r="L2055">
        <v>1339</v>
      </c>
      <c r="N2055">
        <v>1007</v>
      </c>
      <c r="O2055" t="s">
        <v>830</v>
      </c>
      <c r="P2055" t="s">
        <v>830</v>
      </c>
      <c r="Q2055">
        <v>1</v>
      </c>
      <c r="W2055">
        <v>0</v>
      </c>
      <c r="X2055">
        <v>-86784973</v>
      </c>
      <c r="Y2055">
        <v>0.08</v>
      </c>
      <c r="AA2055">
        <v>4993.7</v>
      </c>
      <c r="AB2055">
        <v>0</v>
      </c>
      <c r="AC2055">
        <v>0</v>
      </c>
      <c r="AD2055">
        <v>0</v>
      </c>
      <c r="AE2055">
        <v>4993.7</v>
      </c>
      <c r="AF2055">
        <v>0</v>
      </c>
      <c r="AG2055">
        <v>0</v>
      </c>
      <c r="AH2055">
        <v>0</v>
      </c>
      <c r="AI2055">
        <v>1</v>
      </c>
      <c r="AJ2055">
        <v>1</v>
      </c>
      <c r="AK2055">
        <v>1</v>
      </c>
      <c r="AL2055">
        <v>1</v>
      </c>
      <c r="AN2055">
        <v>0</v>
      </c>
      <c r="AO2055">
        <v>1</v>
      </c>
      <c r="AP2055">
        <v>0</v>
      </c>
      <c r="AQ2055">
        <v>0</v>
      </c>
      <c r="AR2055">
        <v>0</v>
      </c>
      <c r="AS2055" t="s">
        <v>3</v>
      </c>
      <c r="AT2055">
        <v>0.08</v>
      </c>
      <c r="AU2055" t="s">
        <v>3</v>
      </c>
      <c r="AV2055">
        <v>0</v>
      </c>
      <c r="AW2055">
        <v>2</v>
      </c>
      <c r="AX2055">
        <v>33039191</v>
      </c>
      <c r="AY2055">
        <v>1</v>
      </c>
      <c r="AZ2055">
        <v>0</v>
      </c>
      <c r="BA2055">
        <v>1952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CX2055">
        <f>Y2055*Source!I801</f>
        <v>3.5999999999999997E-4</v>
      </c>
      <c r="CY2055">
        <f t="shared" si="306"/>
        <v>4993.7</v>
      </c>
      <c r="CZ2055">
        <f t="shared" si="307"/>
        <v>4993.7</v>
      </c>
      <c r="DA2055">
        <f t="shared" si="308"/>
        <v>1</v>
      </c>
      <c r="DB2055">
        <v>0</v>
      </c>
    </row>
    <row r="2056" spans="1:106" x14ac:dyDescent="0.2">
      <c r="A2056">
        <f>ROW(Source!A801)</f>
        <v>801</v>
      </c>
      <c r="B2056">
        <v>33034105</v>
      </c>
      <c r="C2056">
        <v>33039166</v>
      </c>
      <c r="D2056">
        <v>32517729</v>
      </c>
      <c r="E2056">
        <v>1</v>
      </c>
      <c r="F2056">
        <v>1</v>
      </c>
      <c r="G2056">
        <v>19</v>
      </c>
      <c r="H2056">
        <v>3</v>
      </c>
      <c r="I2056" t="s">
        <v>834</v>
      </c>
      <c r="J2056" t="s">
        <v>835</v>
      </c>
      <c r="K2056" t="s">
        <v>836</v>
      </c>
      <c r="L2056">
        <v>1339</v>
      </c>
      <c r="N2056">
        <v>1007</v>
      </c>
      <c r="O2056" t="s">
        <v>830</v>
      </c>
      <c r="P2056" t="s">
        <v>830</v>
      </c>
      <c r="Q2056">
        <v>1</v>
      </c>
      <c r="W2056">
        <v>0</v>
      </c>
      <c r="X2056">
        <v>-36459073</v>
      </c>
      <c r="Y2056">
        <v>0.69</v>
      </c>
      <c r="AA2056">
        <v>3762.19</v>
      </c>
      <c r="AB2056">
        <v>0</v>
      </c>
      <c r="AC2056">
        <v>0</v>
      </c>
      <c r="AD2056">
        <v>0</v>
      </c>
      <c r="AE2056">
        <v>3762.19</v>
      </c>
      <c r="AF2056">
        <v>0</v>
      </c>
      <c r="AG2056">
        <v>0</v>
      </c>
      <c r="AH2056">
        <v>0</v>
      </c>
      <c r="AI2056">
        <v>1</v>
      </c>
      <c r="AJ2056">
        <v>1</v>
      </c>
      <c r="AK2056">
        <v>1</v>
      </c>
      <c r="AL2056">
        <v>1</v>
      </c>
      <c r="AN2056">
        <v>0</v>
      </c>
      <c r="AO2056">
        <v>1</v>
      </c>
      <c r="AP2056">
        <v>0</v>
      </c>
      <c r="AQ2056">
        <v>0</v>
      </c>
      <c r="AR2056">
        <v>0</v>
      </c>
      <c r="AS2056" t="s">
        <v>3</v>
      </c>
      <c r="AT2056">
        <v>0.69</v>
      </c>
      <c r="AU2056" t="s">
        <v>3</v>
      </c>
      <c r="AV2056">
        <v>0</v>
      </c>
      <c r="AW2056">
        <v>2</v>
      </c>
      <c r="AX2056">
        <v>33039192</v>
      </c>
      <c r="AY2056">
        <v>1</v>
      </c>
      <c r="AZ2056">
        <v>0</v>
      </c>
      <c r="BA2056">
        <v>1953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CX2056">
        <f>Y2056*Source!I801</f>
        <v>3.1049999999999997E-3</v>
      </c>
      <c r="CY2056">
        <f t="shared" si="306"/>
        <v>3762.19</v>
      </c>
      <c r="CZ2056">
        <f t="shared" si="307"/>
        <v>3762.19</v>
      </c>
      <c r="DA2056">
        <f t="shared" si="308"/>
        <v>1</v>
      </c>
      <c r="DB2056">
        <v>0</v>
      </c>
    </row>
    <row r="2057" spans="1:106" x14ac:dyDescent="0.2">
      <c r="A2057">
        <f>ROW(Source!A801)</f>
        <v>801</v>
      </c>
      <c r="B2057">
        <v>33034105</v>
      </c>
      <c r="C2057">
        <v>33039166</v>
      </c>
      <c r="D2057">
        <v>32517783</v>
      </c>
      <c r="E2057">
        <v>1</v>
      </c>
      <c r="F2057">
        <v>1</v>
      </c>
      <c r="G2057">
        <v>19</v>
      </c>
      <c r="H2057">
        <v>3</v>
      </c>
      <c r="I2057" t="s">
        <v>837</v>
      </c>
      <c r="J2057" t="s">
        <v>838</v>
      </c>
      <c r="K2057" t="s">
        <v>839</v>
      </c>
      <c r="L2057">
        <v>1339</v>
      </c>
      <c r="N2057">
        <v>1007</v>
      </c>
      <c r="O2057" t="s">
        <v>830</v>
      </c>
      <c r="P2057" t="s">
        <v>830</v>
      </c>
      <c r="Q2057">
        <v>1</v>
      </c>
      <c r="W2057">
        <v>0</v>
      </c>
      <c r="X2057">
        <v>-1282603236</v>
      </c>
      <c r="Y2057">
        <v>0.2</v>
      </c>
      <c r="AA2057">
        <v>5631.96</v>
      </c>
      <c r="AB2057">
        <v>0</v>
      </c>
      <c r="AC2057">
        <v>0</v>
      </c>
      <c r="AD2057">
        <v>0</v>
      </c>
      <c r="AE2057">
        <v>5631.96</v>
      </c>
      <c r="AF2057">
        <v>0</v>
      </c>
      <c r="AG2057">
        <v>0</v>
      </c>
      <c r="AH2057">
        <v>0</v>
      </c>
      <c r="AI2057">
        <v>1</v>
      </c>
      <c r="AJ2057">
        <v>1</v>
      </c>
      <c r="AK2057">
        <v>1</v>
      </c>
      <c r="AL2057">
        <v>1</v>
      </c>
      <c r="AN2057">
        <v>0</v>
      </c>
      <c r="AO2057">
        <v>1</v>
      </c>
      <c r="AP2057">
        <v>0</v>
      </c>
      <c r="AQ2057">
        <v>0</v>
      </c>
      <c r="AR2057">
        <v>0</v>
      </c>
      <c r="AS2057" t="s">
        <v>3</v>
      </c>
      <c r="AT2057">
        <v>0.2</v>
      </c>
      <c r="AU2057" t="s">
        <v>3</v>
      </c>
      <c r="AV2057">
        <v>0</v>
      </c>
      <c r="AW2057">
        <v>2</v>
      </c>
      <c r="AX2057">
        <v>33039193</v>
      </c>
      <c r="AY2057">
        <v>1</v>
      </c>
      <c r="AZ2057">
        <v>0</v>
      </c>
      <c r="BA2057">
        <v>1954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CX2057">
        <f>Y2057*Source!I801</f>
        <v>8.9999999999999998E-4</v>
      </c>
      <c r="CY2057">
        <f t="shared" si="306"/>
        <v>5631.96</v>
      </c>
      <c r="CZ2057">
        <f t="shared" si="307"/>
        <v>5631.96</v>
      </c>
      <c r="DA2057">
        <f t="shared" si="308"/>
        <v>1</v>
      </c>
      <c r="DB2057">
        <v>0</v>
      </c>
    </row>
    <row r="2058" spans="1:106" x14ac:dyDescent="0.2">
      <c r="A2058">
        <f>ROW(Source!A801)</f>
        <v>801</v>
      </c>
      <c r="B2058">
        <v>33034105</v>
      </c>
      <c r="C2058">
        <v>33039166</v>
      </c>
      <c r="D2058">
        <v>32517784</v>
      </c>
      <c r="E2058">
        <v>1</v>
      </c>
      <c r="F2058">
        <v>1</v>
      </c>
      <c r="G2058">
        <v>19</v>
      </c>
      <c r="H2058">
        <v>3</v>
      </c>
      <c r="I2058" t="s">
        <v>840</v>
      </c>
      <c r="J2058" t="s">
        <v>841</v>
      </c>
      <c r="K2058" t="s">
        <v>842</v>
      </c>
      <c r="L2058">
        <v>1339</v>
      </c>
      <c r="N2058">
        <v>1007</v>
      </c>
      <c r="O2058" t="s">
        <v>830</v>
      </c>
      <c r="P2058" t="s">
        <v>830</v>
      </c>
      <c r="Q2058">
        <v>1</v>
      </c>
      <c r="W2058">
        <v>0</v>
      </c>
      <c r="X2058">
        <v>966492149</v>
      </c>
      <c r="Y2058">
        <v>0.69</v>
      </c>
      <c r="AA2058">
        <v>5631.96</v>
      </c>
      <c r="AB2058">
        <v>0</v>
      </c>
      <c r="AC2058">
        <v>0</v>
      </c>
      <c r="AD2058">
        <v>0</v>
      </c>
      <c r="AE2058">
        <v>5631.96</v>
      </c>
      <c r="AF2058">
        <v>0</v>
      </c>
      <c r="AG2058">
        <v>0</v>
      </c>
      <c r="AH2058">
        <v>0</v>
      </c>
      <c r="AI2058">
        <v>1</v>
      </c>
      <c r="AJ2058">
        <v>1</v>
      </c>
      <c r="AK2058">
        <v>1</v>
      </c>
      <c r="AL2058">
        <v>1</v>
      </c>
      <c r="AN2058">
        <v>0</v>
      </c>
      <c r="AO2058">
        <v>1</v>
      </c>
      <c r="AP2058">
        <v>0</v>
      </c>
      <c r="AQ2058">
        <v>0</v>
      </c>
      <c r="AR2058">
        <v>0</v>
      </c>
      <c r="AS2058" t="s">
        <v>3</v>
      </c>
      <c r="AT2058">
        <v>0.69</v>
      </c>
      <c r="AU2058" t="s">
        <v>3</v>
      </c>
      <c r="AV2058">
        <v>0</v>
      </c>
      <c r="AW2058">
        <v>2</v>
      </c>
      <c r="AX2058">
        <v>33039194</v>
      </c>
      <c r="AY2058">
        <v>1</v>
      </c>
      <c r="AZ2058">
        <v>0</v>
      </c>
      <c r="BA2058">
        <v>1955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CX2058">
        <f>Y2058*Source!I801</f>
        <v>3.1049999999999997E-3</v>
      </c>
      <c r="CY2058">
        <f t="shared" si="306"/>
        <v>5631.96</v>
      </c>
      <c r="CZ2058">
        <f t="shared" si="307"/>
        <v>5631.96</v>
      </c>
      <c r="DA2058">
        <f t="shared" si="308"/>
        <v>1</v>
      </c>
      <c r="DB2058">
        <v>0</v>
      </c>
    </row>
    <row r="2059" spans="1:106" x14ac:dyDescent="0.2">
      <c r="A2059">
        <f>ROW(Source!A801)</f>
        <v>801</v>
      </c>
      <c r="B2059">
        <v>33034105</v>
      </c>
      <c r="C2059">
        <v>33039166</v>
      </c>
      <c r="D2059">
        <v>32519911</v>
      </c>
      <c r="E2059">
        <v>1</v>
      </c>
      <c r="F2059">
        <v>1</v>
      </c>
      <c r="G2059">
        <v>19</v>
      </c>
      <c r="H2059">
        <v>3</v>
      </c>
      <c r="I2059" t="s">
        <v>843</v>
      </c>
      <c r="J2059" t="s">
        <v>844</v>
      </c>
      <c r="K2059" t="s">
        <v>845</v>
      </c>
      <c r="L2059">
        <v>1339</v>
      </c>
      <c r="N2059">
        <v>1007</v>
      </c>
      <c r="O2059" t="s">
        <v>830</v>
      </c>
      <c r="P2059" t="s">
        <v>830</v>
      </c>
      <c r="Q2059">
        <v>1</v>
      </c>
      <c r="W2059">
        <v>0</v>
      </c>
      <c r="X2059">
        <v>-1613524913</v>
      </c>
      <c r="Y2059">
        <v>102</v>
      </c>
      <c r="AA2059">
        <v>3195.93</v>
      </c>
      <c r="AB2059">
        <v>0</v>
      </c>
      <c r="AC2059">
        <v>0</v>
      </c>
      <c r="AD2059">
        <v>0</v>
      </c>
      <c r="AE2059">
        <v>3195.93</v>
      </c>
      <c r="AF2059">
        <v>0</v>
      </c>
      <c r="AG2059">
        <v>0</v>
      </c>
      <c r="AH2059">
        <v>0</v>
      </c>
      <c r="AI2059">
        <v>1</v>
      </c>
      <c r="AJ2059">
        <v>1</v>
      </c>
      <c r="AK2059">
        <v>1</v>
      </c>
      <c r="AL2059">
        <v>1</v>
      </c>
      <c r="AN2059">
        <v>0</v>
      </c>
      <c r="AO2059">
        <v>1</v>
      </c>
      <c r="AP2059">
        <v>0</v>
      </c>
      <c r="AQ2059">
        <v>0</v>
      </c>
      <c r="AR2059">
        <v>0</v>
      </c>
      <c r="AS2059" t="s">
        <v>3</v>
      </c>
      <c r="AT2059">
        <v>102</v>
      </c>
      <c r="AU2059" t="s">
        <v>3</v>
      </c>
      <c r="AV2059">
        <v>0</v>
      </c>
      <c r="AW2059">
        <v>2</v>
      </c>
      <c r="AX2059">
        <v>33039195</v>
      </c>
      <c r="AY2059">
        <v>1</v>
      </c>
      <c r="AZ2059">
        <v>0</v>
      </c>
      <c r="BA2059">
        <v>1956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CX2059">
        <f>Y2059*Source!I801</f>
        <v>0.45899999999999996</v>
      </c>
      <c r="CY2059">
        <f t="shared" si="306"/>
        <v>3195.93</v>
      </c>
      <c r="CZ2059">
        <f t="shared" si="307"/>
        <v>3195.93</v>
      </c>
      <c r="DA2059">
        <f t="shared" si="308"/>
        <v>1</v>
      </c>
      <c r="DB2059">
        <v>0</v>
      </c>
    </row>
    <row r="2060" spans="1:106" x14ac:dyDescent="0.2">
      <c r="A2060">
        <f>ROW(Source!A801)</f>
        <v>801</v>
      </c>
      <c r="B2060">
        <v>33034105</v>
      </c>
      <c r="C2060">
        <v>33039166</v>
      </c>
      <c r="D2060">
        <v>32521663</v>
      </c>
      <c r="E2060">
        <v>1</v>
      </c>
      <c r="F2060">
        <v>1</v>
      </c>
      <c r="G2060">
        <v>19</v>
      </c>
      <c r="H2060">
        <v>3</v>
      </c>
      <c r="I2060" t="s">
        <v>846</v>
      </c>
      <c r="J2060" t="s">
        <v>847</v>
      </c>
      <c r="K2060" t="s">
        <v>848</v>
      </c>
      <c r="L2060">
        <v>1327</v>
      </c>
      <c r="N2060">
        <v>1005</v>
      </c>
      <c r="O2060" t="s">
        <v>823</v>
      </c>
      <c r="P2060" t="s">
        <v>823</v>
      </c>
      <c r="Q2060">
        <v>1</v>
      </c>
      <c r="W2060">
        <v>0</v>
      </c>
      <c r="X2060">
        <v>603730207</v>
      </c>
      <c r="Y2060">
        <v>49.5</v>
      </c>
      <c r="AA2060">
        <v>207.09</v>
      </c>
      <c r="AB2060">
        <v>0</v>
      </c>
      <c r="AC2060">
        <v>0</v>
      </c>
      <c r="AD2060">
        <v>0</v>
      </c>
      <c r="AE2060">
        <v>207.09</v>
      </c>
      <c r="AF2060">
        <v>0</v>
      </c>
      <c r="AG2060">
        <v>0</v>
      </c>
      <c r="AH2060">
        <v>0</v>
      </c>
      <c r="AI2060">
        <v>1</v>
      </c>
      <c r="AJ2060">
        <v>1</v>
      </c>
      <c r="AK2060">
        <v>1</v>
      </c>
      <c r="AL2060">
        <v>1</v>
      </c>
      <c r="AN2060">
        <v>0</v>
      </c>
      <c r="AO2060">
        <v>1</v>
      </c>
      <c r="AP2060">
        <v>0</v>
      </c>
      <c r="AQ2060">
        <v>0</v>
      </c>
      <c r="AR2060">
        <v>0</v>
      </c>
      <c r="AS2060" t="s">
        <v>3</v>
      </c>
      <c r="AT2060">
        <v>49.5</v>
      </c>
      <c r="AU2060" t="s">
        <v>3</v>
      </c>
      <c r="AV2060">
        <v>0</v>
      </c>
      <c r="AW2060">
        <v>2</v>
      </c>
      <c r="AX2060">
        <v>33039196</v>
      </c>
      <c r="AY2060">
        <v>1</v>
      </c>
      <c r="AZ2060">
        <v>0</v>
      </c>
      <c r="BA2060">
        <v>1957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CX2060">
        <f>Y2060*Source!I801</f>
        <v>0.22274999999999998</v>
      </c>
      <c r="CY2060">
        <f t="shared" si="306"/>
        <v>207.09</v>
      </c>
      <c r="CZ2060">
        <f t="shared" si="307"/>
        <v>207.09</v>
      </c>
      <c r="DA2060">
        <f t="shared" si="308"/>
        <v>1</v>
      </c>
      <c r="DB2060">
        <v>0</v>
      </c>
    </row>
    <row r="2061" spans="1:106" x14ac:dyDescent="0.2">
      <c r="A2061">
        <f>ROW(Source!A804)</f>
        <v>804</v>
      </c>
      <c r="B2061">
        <v>33034105</v>
      </c>
      <c r="C2061">
        <v>33039199</v>
      </c>
      <c r="D2061">
        <v>32505425</v>
      </c>
      <c r="E2061">
        <v>19</v>
      </c>
      <c r="F2061">
        <v>1</v>
      </c>
      <c r="G2061">
        <v>19</v>
      </c>
      <c r="H2061">
        <v>1</v>
      </c>
      <c r="I2061" t="s">
        <v>795</v>
      </c>
      <c r="J2061" t="s">
        <v>3</v>
      </c>
      <c r="K2061" t="s">
        <v>796</v>
      </c>
      <c r="L2061">
        <v>1191</v>
      </c>
      <c r="N2061">
        <v>1013</v>
      </c>
      <c r="O2061" t="s">
        <v>797</v>
      </c>
      <c r="P2061" t="s">
        <v>797</v>
      </c>
      <c r="Q2061">
        <v>1</v>
      </c>
      <c r="W2061">
        <v>0</v>
      </c>
      <c r="X2061">
        <v>476480486</v>
      </c>
      <c r="Y2061">
        <v>36.11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1</v>
      </c>
      <c r="AJ2061">
        <v>1</v>
      </c>
      <c r="AK2061">
        <v>1</v>
      </c>
      <c r="AL2061">
        <v>1</v>
      </c>
      <c r="AN2061">
        <v>0</v>
      </c>
      <c r="AO2061">
        <v>1</v>
      </c>
      <c r="AP2061">
        <v>0</v>
      </c>
      <c r="AQ2061">
        <v>0</v>
      </c>
      <c r="AR2061">
        <v>0</v>
      </c>
      <c r="AS2061" t="s">
        <v>3</v>
      </c>
      <c r="AT2061">
        <v>36.11</v>
      </c>
      <c r="AU2061" t="s">
        <v>3</v>
      </c>
      <c r="AV2061">
        <v>1</v>
      </c>
      <c r="AW2061">
        <v>2</v>
      </c>
      <c r="AX2061">
        <v>33039205</v>
      </c>
      <c r="AY2061">
        <v>1</v>
      </c>
      <c r="AZ2061">
        <v>0</v>
      </c>
      <c r="BA2061">
        <v>1958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CX2061">
        <f>Y2061*Source!I804</f>
        <v>24.607159499999998</v>
      </c>
      <c r="CY2061">
        <f>AD2061</f>
        <v>0</v>
      </c>
      <c r="CZ2061">
        <f>AH2061</f>
        <v>0</v>
      </c>
      <c r="DA2061">
        <f>AL2061</f>
        <v>1</v>
      </c>
      <c r="DB2061">
        <v>0</v>
      </c>
    </row>
    <row r="2062" spans="1:106" x14ac:dyDescent="0.2">
      <c r="A2062">
        <f>ROW(Source!A804)</f>
        <v>804</v>
      </c>
      <c r="B2062">
        <v>33034105</v>
      </c>
      <c r="C2062">
        <v>33039199</v>
      </c>
      <c r="D2062">
        <v>32516754</v>
      </c>
      <c r="E2062">
        <v>1</v>
      </c>
      <c r="F2062">
        <v>1</v>
      </c>
      <c r="G2062">
        <v>19</v>
      </c>
      <c r="H2062">
        <v>2</v>
      </c>
      <c r="I2062" t="s">
        <v>798</v>
      </c>
      <c r="J2062" t="s">
        <v>799</v>
      </c>
      <c r="K2062" t="s">
        <v>800</v>
      </c>
      <c r="L2062">
        <v>1368</v>
      </c>
      <c r="N2062">
        <v>1011</v>
      </c>
      <c r="O2062" t="s">
        <v>801</v>
      </c>
      <c r="P2062" t="s">
        <v>801</v>
      </c>
      <c r="Q2062">
        <v>1</v>
      </c>
      <c r="W2062">
        <v>0</v>
      </c>
      <c r="X2062">
        <v>-1683917449</v>
      </c>
      <c r="Y2062">
        <v>21.91</v>
      </c>
      <c r="AA2062">
        <v>0</v>
      </c>
      <c r="AB2062">
        <v>70.98</v>
      </c>
      <c r="AC2062">
        <v>6.52</v>
      </c>
      <c r="AD2062">
        <v>0</v>
      </c>
      <c r="AE2062">
        <v>0</v>
      </c>
      <c r="AF2062">
        <v>70.98</v>
      </c>
      <c r="AG2062">
        <v>6.52</v>
      </c>
      <c r="AH2062">
        <v>0</v>
      </c>
      <c r="AI2062">
        <v>1</v>
      </c>
      <c r="AJ2062">
        <v>1</v>
      </c>
      <c r="AK2062">
        <v>1</v>
      </c>
      <c r="AL2062">
        <v>1</v>
      </c>
      <c r="AN2062">
        <v>0</v>
      </c>
      <c r="AO2062">
        <v>1</v>
      </c>
      <c r="AP2062">
        <v>0</v>
      </c>
      <c r="AQ2062">
        <v>0</v>
      </c>
      <c r="AR2062">
        <v>0</v>
      </c>
      <c r="AS2062" t="s">
        <v>3</v>
      </c>
      <c r="AT2062">
        <v>21.91</v>
      </c>
      <c r="AU2062" t="s">
        <v>3</v>
      </c>
      <c r="AV2062">
        <v>0</v>
      </c>
      <c r="AW2062">
        <v>2</v>
      </c>
      <c r="AX2062">
        <v>33039206</v>
      </c>
      <c r="AY2062">
        <v>1</v>
      </c>
      <c r="AZ2062">
        <v>0</v>
      </c>
      <c r="BA2062">
        <v>1959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CX2062">
        <f>Y2062*Source!I804</f>
        <v>14.930569500000001</v>
      </c>
      <c r="CY2062">
        <f>AB2062</f>
        <v>70.98</v>
      </c>
      <c r="CZ2062">
        <f>AF2062</f>
        <v>70.98</v>
      </c>
      <c r="DA2062">
        <f>AJ2062</f>
        <v>1</v>
      </c>
      <c r="DB2062">
        <v>0</v>
      </c>
    </row>
    <row r="2063" spans="1:106" x14ac:dyDescent="0.2">
      <c r="A2063">
        <f>ROW(Source!A804)</f>
        <v>804</v>
      </c>
      <c r="B2063">
        <v>33034105</v>
      </c>
      <c r="C2063">
        <v>33039199</v>
      </c>
      <c r="D2063">
        <v>32518977</v>
      </c>
      <c r="E2063">
        <v>1</v>
      </c>
      <c r="F2063">
        <v>1</v>
      </c>
      <c r="G2063">
        <v>19</v>
      </c>
      <c r="H2063">
        <v>3</v>
      </c>
      <c r="I2063" t="s">
        <v>802</v>
      </c>
      <c r="J2063" t="s">
        <v>803</v>
      </c>
      <c r="K2063" t="s">
        <v>804</v>
      </c>
      <c r="L2063">
        <v>1348</v>
      </c>
      <c r="N2063">
        <v>1009</v>
      </c>
      <c r="O2063" t="s">
        <v>19</v>
      </c>
      <c r="P2063" t="s">
        <v>19</v>
      </c>
      <c r="Q2063">
        <v>1000</v>
      </c>
      <c r="W2063">
        <v>0</v>
      </c>
      <c r="X2063">
        <v>-1592467254</v>
      </c>
      <c r="Y2063">
        <v>0.03</v>
      </c>
      <c r="AA2063">
        <v>117442.26</v>
      </c>
      <c r="AB2063">
        <v>0</v>
      </c>
      <c r="AC2063">
        <v>0</v>
      </c>
      <c r="AD2063">
        <v>0</v>
      </c>
      <c r="AE2063">
        <v>117442.26</v>
      </c>
      <c r="AF2063">
        <v>0</v>
      </c>
      <c r="AG2063">
        <v>0</v>
      </c>
      <c r="AH2063">
        <v>0</v>
      </c>
      <c r="AI2063">
        <v>1</v>
      </c>
      <c r="AJ2063">
        <v>1</v>
      </c>
      <c r="AK2063">
        <v>1</v>
      </c>
      <c r="AL2063">
        <v>1</v>
      </c>
      <c r="AN2063">
        <v>0</v>
      </c>
      <c r="AO2063">
        <v>1</v>
      </c>
      <c r="AP2063">
        <v>0</v>
      </c>
      <c r="AQ2063">
        <v>0</v>
      </c>
      <c r="AR2063">
        <v>0</v>
      </c>
      <c r="AS2063" t="s">
        <v>3</v>
      </c>
      <c r="AT2063">
        <v>0.03</v>
      </c>
      <c r="AU2063" t="s">
        <v>3</v>
      </c>
      <c r="AV2063">
        <v>0</v>
      </c>
      <c r="AW2063">
        <v>2</v>
      </c>
      <c r="AX2063">
        <v>33039207</v>
      </c>
      <c r="AY2063">
        <v>1</v>
      </c>
      <c r="AZ2063">
        <v>0</v>
      </c>
      <c r="BA2063">
        <v>1960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CX2063">
        <f>Y2063*Source!I804</f>
        <v>2.04435E-2</v>
      </c>
      <c r="CY2063">
        <f>AA2063</f>
        <v>117442.26</v>
      </c>
      <c r="CZ2063">
        <f>AE2063</f>
        <v>117442.26</v>
      </c>
      <c r="DA2063">
        <f>AI2063</f>
        <v>1</v>
      </c>
      <c r="DB2063">
        <v>0</v>
      </c>
    </row>
    <row r="2064" spans="1:106" x14ac:dyDescent="0.2">
      <c r="A2064">
        <f>ROW(Source!A804)</f>
        <v>804</v>
      </c>
      <c r="B2064">
        <v>33034105</v>
      </c>
      <c r="C2064">
        <v>33039199</v>
      </c>
      <c r="D2064">
        <v>32520163</v>
      </c>
      <c r="E2064">
        <v>1</v>
      </c>
      <c r="F2064">
        <v>1</v>
      </c>
      <c r="G2064">
        <v>19</v>
      </c>
      <c r="H2064">
        <v>3</v>
      </c>
      <c r="I2064" t="s">
        <v>25</v>
      </c>
      <c r="J2064" t="s">
        <v>27</v>
      </c>
      <c r="K2064" t="s">
        <v>26</v>
      </c>
      <c r="L2064">
        <v>1348</v>
      </c>
      <c r="N2064">
        <v>1009</v>
      </c>
      <c r="O2064" t="s">
        <v>19</v>
      </c>
      <c r="P2064" t="s">
        <v>19</v>
      </c>
      <c r="Q2064">
        <v>1000</v>
      </c>
      <c r="W2064">
        <v>0</v>
      </c>
      <c r="X2064">
        <v>-1467733540</v>
      </c>
      <c r="Y2064">
        <v>1</v>
      </c>
      <c r="AA2064">
        <v>53410.15</v>
      </c>
      <c r="AB2064">
        <v>0</v>
      </c>
      <c r="AC2064">
        <v>0</v>
      </c>
      <c r="AD2064">
        <v>0</v>
      </c>
      <c r="AE2064">
        <v>53410.15</v>
      </c>
      <c r="AF2064">
        <v>0</v>
      </c>
      <c r="AG2064">
        <v>0</v>
      </c>
      <c r="AH2064">
        <v>0</v>
      </c>
      <c r="AI2064">
        <v>1</v>
      </c>
      <c r="AJ2064">
        <v>1</v>
      </c>
      <c r="AK2064">
        <v>1</v>
      </c>
      <c r="AL2064">
        <v>1</v>
      </c>
      <c r="AN2064">
        <v>0</v>
      </c>
      <c r="AO2064">
        <v>1</v>
      </c>
      <c r="AP2064">
        <v>0</v>
      </c>
      <c r="AQ2064">
        <v>0</v>
      </c>
      <c r="AR2064">
        <v>0</v>
      </c>
      <c r="AS2064" t="s">
        <v>3</v>
      </c>
      <c r="AT2064">
        <v>1</v>
      </c>
      <c r="AU2064" t="s">
        <v>3</v>
      </c>
      <c r="AV2064">
        <v>0</v>
      </c>
      <c r="AW2064">
        <v>2</v>
      </c>
      <c r="AX2064">
        <v>33039208</v>
      </c>
      <c r="AY2064">
        <v>1</v>
      </c>
      <c r="AZ2064">
        <v>0</v>
      </c>
      <c r="BA2064">
        <v>1961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CX2064">
        <f>Y2064*Source!I804</f>
        <v>0.68145</v>
      </c>
      <c r="CY2064">
        <f>AA2064</f>
        <v>53410.15</v>
      </c>
      <c r="CZ2064">
        <f>AE2064</f>
        <v>53410.15</v>
      </c>
      <c r="DA2064">
        <f>AI2064</f>
        <v>1</v>
      </c>
      <c r="DB2064">
        <v>0</v>
      </c>
    </row>
    <row r="2065" spans="1:106" x14ac:dyDescent="0.2">
      <c r="A2065">
        <f>ROW(Source!A804)</f>
        <v>804</v>
      </c>
      <c r="B2065">
        <v>33034105</v>
      </c>
      <c r="C2065">
        <v>33039199</v>
      </c>
      <c r="D2065">
        <v>32520163</v>
      </c>
      <c r="E2065">
        <v>1</v>
      </c>
      <c r="F2065">
        <v>1</v>
      </c>
      <c r="G2065">
        <v>19</v>
      </c>
      <c r="H2065">
        <v>3</v>
      </c>
      <c r="I2065" t="s">
        <v>25</v>
      </c>
      <c r="J2065" t="s">
        <v>27</v>
      </c>
      <c r="K2065" t="s">
        <v>26</v>
      </c>
      <c r="L2065">
        <v>1348</v>
      </c>
      <c r="N2065">
        <v>1009</v>
      </c>
      <c r="O2065" t="s">
        <v>19</v>
      </c>
      <c r="P2065" t="s">
        <v>19</v>
      </c>
      <c r="Q2065">
        <v>1000</v>
      </c>
      <c r="W2065">
        <v>0</v>
      </c>
      <c r="X2065">
        <v>-1467733540</v>
      </c>
      <c r="Y2065">
        <v>-1</v>
      </c>
      <c r="AA2065">
        <v>53410.15</v>
      </c>
      <c r="AB2065">
        <v>0</v>
      </c>
      <c r="AC2065">
        <v>0</v>
      </c>
      <c r="AD2065">
        <v>0</v>
      </c>
      <c r="AE2065">
        <v>53410.15</v>
      </c>
      <c r="AF2065">
        <v>0</v>
      </c>
      <c r="AG2065">
        <v>0</v>
      </c>
      <c r="AH2065">
        <v>0</v>
      </c>
      <c r="AI2065">
        <v>1</v>
      </c>
      <c r="AJ2065">
        <v>1</v>
      </c>
      <c r="AK2065">
        <v>1</v>
      </c>
      <c r="AL2065">
        <v>1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 t="s">
        <v>3</v>
      </c>
      <c r="AT2065">
        <v>-1</v>
      </c>
      <c r="AU2065" t="s">
        <v>3</v>
      </c>
      <c r="AV2065">
        <v>0</v>
      </c>
      <c r="AW2065">
        <v>1</v>
      </c>
      <c r="AX2065">
        <v>-1</v>
      </c>
      <c r="AY2065">
        <v>0</v>
      </c>
      <c r="AZ2065">
        <v>0</v>
      </c>
      <c r="BA2065" t="s">
        <v>3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CX2065">
        <f>Y2065*Source!I804</f>
        <v>-0.68145</v>
      </c>
      <c r="CY2065">
        <f>AA2065</f>
        <v>53410.15</v>
      </c>
      <c r="CZ2065">
        <f>AE2065</f>
        <v>53410.15</v>
      </c>
      <c r="DA2065">
        <f>AI2065</f>
        <v>1</v>
      </c>
      <c r="DB2065">
        <v>0</v>
      </c>
    </row>
    <row r="2066" spans="1:106" x14ac:dyDescent="0.2">
      <c r="A2066">
        <f>ROW(Source!A806)</f>
        <v>806</v>
      </c>
      <c r="B2066">
        <v>33034105</v>
      </c>
      <c r="C2066">
        <v>33039210</v>
      </c>
      <c r="D2066">
        <v>32505425</v>
      </c>
      <c r="E2066">
        <v>19</v>
      </c>
      <c r="F2066">
        <v>1</v>
      </c>
      <c r="G2066">
        <v>19</v>
      </c>
      <c r="H2066">
        <v>1</v>
      </c>
      <c r="I2066" t="s">
        <v>795</v>
      </c>
      <c r="J2066" t="s">
        <v>3</v>
      </c>
      <c r="K2066" t="s">
        <v>796</v>
      </c>
      <c r="L2066">
        <v>1191</v>
      </c>
      <c r="N2066">
        <v>1013</v>
      </c>
      <c r="O2066" t="s">
        <v>797</v>
      </c>
      <c r="P2066" t="s">
        <v>797</v>
      </c>
      <c r="Q2066">
        <v>1</v>
      </c>
      <c r="W2066">
        <v>0</v>
      </c>
      <c r="X2066">
        <v>476480486</v>
      </c>
      <c r="Y2066">
        <v>453.1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1</v>
      </c>
      <c r="AJ2066">
        <v>1</v>
      </c>
      <c r="AK2066">
        <v>1</v>
      </c>
      <c r="AL2066">
        <v>1</v>
      </c>
      <c r="AN2066">
        <v>0</v>
      </c>
      <c r="AO2066">
        <v>1</v>
      </c>
      <c r="AP2066">
        <v>0</v>
      </c>
      <c r="AQ2066">
        <v>0</v>
      </c>
      <c r="AR2066">
        <v>0</v>
      </c>
      <c r="AS2066" t="s">
        <v>3</v>
      </c>
      <c r="AT2066">
        <v>453.1</v>
      </c>
      <c r="AU2066" t="s">
        <v>3</v>
      </c>
      <c r="AV2066">
        <v>1</v>
      </c>
      <c r="AW2066">
        <v>2</v>
      </c>
      <c r="AX2066">
        <v>33039226</v>
      </c>
      <c r="AY2066">
        <v>1</v>
      </c>
      <c r="AZ2066">
        <v>0</v>
      </c>
      <c r="BA2066">
        <v>1962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CX2066">
        <f>Y2066*Source!I806</f>
        <v>42.034087000000007</v>
      </c>
      <c r="CY2066">
        <f>AD2066</f>
        <v>0</v>
      </c>
      <c r="CZ2066">
        <f>AH2066</f>
        <v>0</v>
      </c>
      <c r="DA2066">
        <f>AL2066</f>
        <v>1</v>
      </c>
      <c r="DB2066">
        <v>0</v>
      </c>
    </row>
    <row r="2067" spans="1:106" x14ac:dyDescent="0.2">
      <c r="A2067">
        <f>ROW(Source!A806)</f>
        <v>806</v>
      </c>
      <c r="B2067">
        <v>33034105</v>
      </c>
      <c r="C2067">
        <v>33039210</v>
      </c>
      <c r="D2067">
        <v>32517073</v>
      </c>
      <c r="E2067">
        <v>1</v>
      </c>
      <c r="F2067">
        <v>1</v>
      </c>
      <c r="G2067">
        <v>19</v>
      </c>
      <c r="H2067">
        <v>2</v>
      </c>
      <c r="I2067" t="s">
        <v>805</v>
      </c>
      <c r="J2067" t="s">
        <v>806</v>
      </c>
      <c r="K2067" t="s">
        <v>807</v>
      </c>
      <c r="L2067">
        <v>1368</v>
      </c>
      <c r="N2067">
        <v>1011</v>
      </c>
      <c r="O2067" t="s">
        <v>801</v>
      </c>
      <c r="P2067" t="s">
        <v>801</v>
      </c>
      <c r="Q2067">
        <v>1</v>
      </c>
      <c r="W2067">
        <v>0</v>
      </c>
      <c r="X2067">
        <v>-865246060</v>
      </c>
      <c r="Y2067">
        <v>1.38</v>
      </c>
      <c r="AA2067">
        <v>0</v>
      </c>
      <c r="AB2067">
        <v>3.37</v>
      </c>
      <c r="AC2067">
        <v>0.85</v>
      </c>
      <c r="AD2067">
        <v>0</v>
      </c>
      <c r="AE2067">
        <v>0</v>
      </c>
      <c r="AF2067">
        <v>3.37</v>
      </c>
      <c r="AG2067">
        <v>0.85</v>
      </c>
      <c r="AH2067">
        <v>0</v>
      </c>
      <c r="AI2067">
        <v>1</v>
      </c>
      <c r="AJ2067">
        <v>1</v>
      </c>
      <c r="AK2067">
        <v>1</v>
      </c>
      <c r="AL2067">
        <v>1</v>
      </c>
      <c r="AN2067">
        <v>0</v>
      </c>
      <c r="AO2067">
        <v>1</v>
      </c>
      <c r="AP2067">
        <v>0</v>
      </c>
      <c r="AQ2067">
        <v>0</v>
      </c>
      <c r="AR2067">
        <v>0</v>
      </c>
      <c r="AS2067" t="s">
        <v>3</v>
      </c>
      <c r="AT2067">
        <v>1.38</v>
      </c>
      <c r="AU2067" t="s">
        <v>3</v>
      </c>
      <c r="AV2067">
        <v>0</v>
      </c>
      <c r="AW2067">
        <v>2</v>
      </c>
      <c r="AX2067">
        <v>33039227</v>
      </c>
      <c r="AY2067">
        <v>1</v>
      </c>
      <c r="AZ2067">
        <v>0</v>
      </c>
      <c r="BA2067">
        <v>1963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CX2067">
        <f>Y2067*Source!I806</f>
        <v>0.12802259999999999</v>
      </c>
      <c r="CY2067">
        <f>AB2067</f>
        <v>3.37</v>
      </c>
      <c r="CZ2067">
        <f>AF2067</f>
        <v>3.37</v>
      </c>
      <c r="DA2067">
        <f>AJ2067</f>
        <v>1</v>
      </c>
      <c r="DB2067">
        <v>0</v>
      </c>
    </row>
    <row r="2068" spans="1:106" x14ac:dyDescent="0.2">
      <c r="A2068">
        <f>ROW(Source!A806)</f>
        <v>806</v>
      </c>
      <c r="B2068">
        <v>33034105</v>
      </c>
      <c r="C2068">
        <v>33039210</v>
      </c>
      <c r="D2068">
        <v>32516433</v>
      </c>
      <c r="E2068">
        <v>1</v>
      </c>
      <c r="F2068">
        <v>1</v>
      </c>
      <c r="G2068">
        <v>19</v>
      </c>
      <c r="H2068">
        <v>2</v>
      </c>
      <c r="I2068" t="s">
        <v>808</v>
      </c>
      <c r="J2068" t="s">
        <v>809</v>
      </c>
      <c r="K2068" t="s">
        <v>810</v>
      </c>
      <c r="L2068">
        <v>1368</v>
      </c>
      <c r="N2068">
        <v>1011</v>
      </c>
      <c r="O2068" t="s">
        <v>801</v>
      </c>
      <c r="P2068" t="s">
        <v>801</v>
      </c>
      <c r="Q2068">
        <v>1</v>
      </c>
      <c r="W2068">
        <v>0</v>
      </c>
      <c r="X2068">
        <v>1483315828</v>
      </c>
      <c r="Y2068">
        <v>0.31</v>
      </c>
      <c r="AA2068">
        <v>0</v>
      </c>
      <c r="AB2068">
        <v>566.44000000000005</v>
      </c>
      <c r="AC2068">
        <v>281.27999999999997</v>
      </c>
      <c r="AD2068">
        <v>0</v>
      </c>
      <c r="AE2068">
        <v>0</v>
      </c>
      <c r="AF2068">
        <v>566.44000000000005</v>
      </c>
      <c r="AG2068">
        <v>281.27999999999997</v>
      </c>
      <c r="AH2068">
        <v>0</v>
      </c>
      <c r="AI2068">
        <v>1</v>
      </c>
      <c r="AJ2068">
        <v>1</v>
      </c>
      <c r="AK2068">
        <v>1</v>
      </c>
      <c r="AL2068">
        <v>1</v>
      </c>
      <c r="AN2068">
        <v>0</v>
      </c>
      <c r="AO2068">
        <v>1</v>
      </c>
      <c r="AP2068">
        <v>0</v>
      </c>
      <c r="AQ2068">
        <v>0</v>
      </c>
      <c r="AR2068">
        <v>0</v>
      </c>
      <c r="AS2068" t="s">
        <v>3</v>
      </c>
      <c r="AT2068">
        <v>0.31</v>
      </c>
      <c r="AU2068" t="s">
        <v>3</v>
      </c>
      <c r="AV2068">
        <v>0</v>
      </c>
      <c r="AW2068">
        <v>2</v>
      </c>
      <c r="AX2068">
        <v>33039228</v>
      </c>
      <c r="AY2068">
        <v>1</v>
      </c>
      <c r="AZ2068">
        <v>0</v>
      </c>
      <c r="BA2068">
        <v>1964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CX2068">
        <f>Y2068*Source!I806</f>
        <v>2.8758700000000002E-2</v>
      </c>
      <c r="CY2068">
        <f>AB2068</f>
        <v>566.44000000000005</v>
      </c>
      <c r="CZ2068">
        <f>AF2068</f>
        <v>566.44000000000005</v>
      </c>
      <c r="DA2068">
        <f>AJ2068</f>
        <v>1</v>
      </c>
      <c r="DB2068">
        <v>0</v>
      </c>
    </row>
    <row r="2069" spans="1:106" x14ac:dyDescent="0.2">
      <c r="A2069">
        <f>ROW(Source!A806)</f>
        <v>806</v>
      </c>
      <c r="B2069">
        <v>33034105</v>
      </c>
      <c r="C2069">
        <v>33039210</v>
      </c>
      <c r="D2069">
        <v>32516599</v>
      </c>
      <c r="E2069">
        <v>1</v>
      </c>
      <c r="F2069">
        <v>1</v>
      </c>
      <c r="G2069">
        <v>19</v>
      </c>
      <c r="H2069">
        <v>2</v>
      </c>
      <c r="I2069" t="s">
        <v>811</v>
      </c>
      <c r="J2069" t="s">
        <v>812</v>
      </c>
      <c r="K2069" t="s">
        <v>813</v>
      </c>
      <c r="L2069">
        <v>1368</v>
      </c>
      <c r="N2069">
        <v>1011</v>
      </c>
      <c r="O2069" t="s">
        <v>801</v>
      </c>
      <c r="P2069" t="s">
        <v>801</v>
      </c>
      <c r="Q2069">
        <v>1</v>
      </c>
      <c r="W2069">
        <v>0</v>
      </c>
      <c r="X2069">
        <v>47389749</v>
      </c>
      <c r="Y2069">
        <v>26.25</v>
      </c>
      <c r="AA2069">
        <v>0</v>
      </c>
      <c r="AB2069">
        <v>9.7100000000000009</v>
      </c>
      <c r="AC2069">
        <v>2.25</v>
      </c>
      <c r="AD2069">
        <v>0</v>
      </c>
      <c r="AE2069">
        <v>0</v>
      </c>
      <c r="AF2069">
        <v>9.7100000000000009</v>
      </c>
      <c r="AG2069">
        <v>2.25</v>
      </c>
      <c r="AH2069">
        <v>0</v>
      </c>
      <c r="AI2069">
        <v>1</v>
      </c>
      <c r="AJ2069">
        <v>1</v>
      </c>
      <c r="AK2069">
        <v>1</v>
      </c>
      <c r="AL2069">
        <v>1</v>
      </c>
      <c r="AN2069">
        <v>0</v>
      </c>
      <c r="AO2069">
        <v>1</v>
      </c>
      <c r="AP2069">
        <v>0</v>
      </c>
      <c r="AQ2069">
        <v>0</v>
      </c>
      <c r="AR2069">
        <v>0</v>
      </c>
      <c r="AS2069" t="s">
        <v>3</v>
      </c>
      <c r="AT2069">
        <v>26.25</v>
      </c>
      <c r="AU2069" t="s">
        <v>3</v>
      </c>
      <c r="AV2069">
        <v>0</v>
      </c>
      <c r="AW2069">
        <v>2</v>
      </c>
      <c r="AX2069">
        <v>33039229</v>
      </c>
      <c r="AY2069">
        <v>1</v>
      </c>
      <c r="AZ2069">
        <v>0</v>
      </c>
      <c r="BA2069">
        <v>1965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CX2069">
        <f>Y2069*Source!I806</f>
        <v>2.4352125</v>
      </c>
      <c r="CY2069">
        <f>AB2069</f>
        <v>9.7100000000000009</v>
      </c>
      <c r="CZ2069">
        <f>AF2069</f>
        <v>9.7100000000000009</v>
      </c>
      <c r="DA2069">
        <f>AJ2069</f>
        <v>1</v>
      </c>
      <c r="DB2069">
        <v>0</v>
      </c>
    </row>
    <row r="2070" spans="1:106" x14ac:dyDescent="0.2">
      <c r="A2070">
        <f>ROW(Source!A806)</f>
        <v>806</v>
      </c>
      <c r="B2070">
        <v>33034105</v>
      </c>
      <c r="C2070">
        <v>33039210</v>
      </c>
      <c r="D2070">
        <v>32517836</v>
      </c>
      <c r="E2070">
        <v>1</v>
      </c>
      <c r="F2070">
        <v>1</v>
      </c>
      <c r="G2070">
        <v>19</v>
      </c>
      <c r="H2070">
        <v>3</v>
      </c>
      <c r="I2070" t="s">
        <v>814</v>
      </c>
      <c r="J2070" t="s">
        <v>815</v>
      </c>
      <c r="K2070" t="s">
        <v>816</v>
      </c>
      <c r="L2070">
        <v>1348</v>
      </c>
      <c r="N2070">
        <v>1009</v>
      </c>
      <c r="O2070" t="s">
        <v>19</v>
      </c>
      <c r="P2070" t="s">
        <v>19</v>
      </c>
      <c r="Q2070">
        <v>1000</v>
      </c>
      <c r="W2070">
        <v>0</v>
      </c>
      <c r="X2070">
        <v>1571432467</v>
      </c>
      <c r="Y2070">
        <v>0.04</v>
      </c>
      <c r="AA2070">
        <v>31493.279999999999</v>
      </c>
      <c r="AB2070">
        <v>0</v>
      </c>
      <c r="AC2070">
        <v>0</v>
      </c>
      <c r="AD2070">
        <v>0</v>
      </c>
      <c r="AE2070">
        <v>31493.279999999999</v>
      </c>
      <c r="AF2070">
        <v>0</v>
      </c>
      <c r="AG2070">
        <v>0</v>
      </c>
      <c r="AH2070">
        <v>0</v>
      </c>
      <c r="AI2070">
        <v>1</v>
      </c>
      <c r="AJ2070">
        <v>1</v>
      </c>
      <c r="AK2070">
        <v>1</v>
      </c>
      <c r="AL2070">
        <v>1</v>
      </c>
      <c r="AN2070">
        <v>0</v>
      </c>
      <c r="AO2070">
        <v>1</v>
      </c>
      <c r="AP2070">
        <v>0</v>
      </c>
      <c r="AQ2070">
        <v>0</v>
      </c>
      <c r="AR2070">
        <v>0</v>
      </c>
      <c r="AS2070" t="s">
        <v>3</v>
      </c>
      <c r="AT2070">
        <v>0.04</v>
      </c>
      <c r="AU2070" t="s">
        <v>3</v>
      </c>
      <c r="AV2070">
        <v>0</v>
      </c>
      <c r="AW2070">
        <v>2</v>
      </c>
      <c r="AX2070">
        <v>33039230</v>
      </c>
      <c r="AY2070">
        <v>1</v>
      </c>
      <c r="AZ2070">
        <v>0</v>
      </c>
      <c r="BA2070">
        <v>1966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CX2070">
        <f>Y2070*Source!I806</f>
        <v>3.7108000000000002E-3</v>
      </c>
      <c r="CY2070">
        <f t="shared" ref="CY2070:CY2080" si="309">AA2070</f>
        <v>31493.279999999999</v>
      </c>
      <c r="CZ2070">
        <f t="shared" ref="CZ2070:CZ2080" si="310">AE2070</f>
        <v>31493.279999999999</v>
      </c>
      <c r="DA2070">
        <f t="shared" ref="DA2070:DA2080" si="311">AI2070</f>
        <v>1</v>
      </c>
      <c r="DB2070">
        <v>0</v>
      </c>
    </row>
    <row r="2071" spans="1:106" x14ac:dyDescent="0.2">
      <c r="A2071">
        <f>ROW(Source!A806)</f>
        <v>806</v>
      </c>
      <c r="B2071">
        <v>33034105</v>
      </c>
      <c r="C2071">
        <v>33039210</v>
      </c>
      <c r="D2071">
        <v>32518156</v>
      </c>
      <c r="E2071">
        <v>1</v>
      </c>
      <c r="F2071">
        <v>1</v>
      </c>
      <c r="G2071">
        <v>19</v>
      </c>
      <c r="H2071">
        <v>3</v>
      </c>
      <c r="I2071" t="s">
        <v>817</v>
      </c>
      <c r="J2071" t="s">
        <v>818</v>
      </c>
      <c r="K2071" t="s">
        <v>819</v>
      </c>
      <c r="L2071">
        <v>1348</v>
      </c>
      <c r="N2071">
        <v>1009</v>
      </c>
      <c r="O2071" t="s">
        <v>19</v>
      </c>
      <c r="P2071" t="s">
        <v>19</v>
      </c>
      <c r="Q2071">
        <v>1000</v>
      </c>
      <c r="W2071">
        <v>0</v>
      </c>
      <c r="X2071">
        <v>1574046373</v>
      </c>
      <c r="Y2071">
        <v>3.6999999999999998E-2</v>
      </c>
      <c r="AA2071">
        <v>45454.3</v>
      </c>
      <c r="AB2071">
        <v>0</v>
      </c>
      <c r="AC2071">
        <v>0</v>
      </c>
      <c r="AD2071">
        <v>0</v>
      </c>
      <c r="AE2071">
        <v>45454.3</v>
      </c>
      <c r="AF2071">
        <v>0</v>
      </c>
      <c r="AG2071">
        <v>0</v>
      </c>
      <c r="AH2071">
        <v>0</v>
      </c>
      <c r="AI2071">
        <v>1</v>
      </c>
      <c r="AJ2071">
        <v>1</v>
      </c>
      <c r="AK2071">
        <v>1</v>
      </c>
      <c r="AL2071">
        <v>1</v>
      </c>
      <c r="AN2071">
        <v>0</v>
      </c>
      <c r="AO2071">
        <v>1</v>
      </c>
      <c r="AP2071">
        <v>0</v>
      </c>
      <c r="AQ2071">
        <v>0</v>
      </c>
      <c r="AR2071">
        <v>0</v>
      </c>
      <c r="AS2071" t="s">
        <v>3</v>
      </c>
      <c r="AT2071">
        <v>3.6999999999999998E-2</v>
      </c>
      <c r="AU2071" t="s">
        <v>3</v>
      </c>
      <c r="AV2071">
        <v>0</v>
      </c>
      <c r="AW2071">
        <v>2</v>
      </c>
      <c r="AX2071">
        <v>33039231</v>
      </c>
      <c r="AY2071">
        <v>1</v>
      </c>
      <c r="AZ2071">
        <v>0</v>
      </c>
      <c r="BA2071">
        <v>1967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CX2071">
        <f>Y2071*Source!I806</f>
        <v>3.4324899999999998E-3</v>
      </c>
      <c r="CY2071">
        <f t="shared" si="309"/>
        <v>45454.3</v>
      </c>
      <c r="CZ2071">
        <f t="shared" si="310"/>
        <v>45454.3</v>
      </c>
      <c r="DA2071">
        <f t="shared" si="311"/>
        <v>1</v>
      </c>
      <c r="DB2071">
        <v>0</v>
      </c>
    </row>
    <row r="2072" spans="1:106" x14ac:dyDescent="0.2">
      <c r="A2072">
        <f>ROW(Source!A806)</f>
        <v>806</v>
      </c>
      <c r="B2072">
        <v>33034105</v>
      </c>
      <c r="C2072">
        <v>33039210</v>
      </c>
      <c r="D2072">
        <v>32518894</v>
      </c>
      <c r="E2072">
        <v>1</v>
      </c>
      <c r="F2072">
        <v>1</v>
      </c>
      <c r="G2072">
        <v>19</v>
      </c>
      <c r="H2072">
        <v>3</v>
      </c>
      <c r="I2072" t="s">
        <v>820</v>
      </c>
      <c r="J2072" t="s">
        <v>821</v>
      </c>
      <c r="K2072" t="s">
        <v>822</v>
      </c>
      <c r="L2072">
        <v>1327</v>
      </c>
      <c r="N2072">
        <v>1005</v>
      </c>
      <c r="O2072" t="s">
        <v>823</v>
      </c>
      <c r="P2072" t="s">
        <v>823</v>
      </c>
      <c r="Q2072">
        <v>1</v>
      </c>
      <c r="W2072">
        <v>0</v>
      </c>
      <c r="X2072">
        <v>-1132375348</v>
      </c>
      <c r="Y2072">
        <v>5.6</v>
      </c>
      <c r="AA2072">
        <v>63.78</v>
      </c>
      <c r="AB2072">
        <v>0</v>
      </c>
      <c r="AC2072">
        <v>0</v>
      </c>
      <c r="AD2072">
        <v>0</v>
      </c>
      <c r="AE2072">
        <v>63.78</v>
      </c>
      <c r="AF2072">
        <v>0</v>
      </c>
      <c r="AG2072">
        <v>0</v>
      </c>
      <c r="AH2072">
        <v>0</v>
      </c>
      <c r="AI2072">
        <v>1</v>
      </c>
      <c r="AJ2072">
        <v>1</v>
      </c>
      <c r="AK2072">
        <v>1</v>
      </c>
      <c r="AL2072">
        <v>1</v>
      </c>
      <c r="AN2072">
        <v>0</v>
      </c>
      <c r="AO2072">
        <v>1</v>
      </c>
      <c r="AP2072">
        <v>0</v>
      </c>
      <c r="AQ2072">
        <v>0</v>
      </c>
      <c r="AR2072">
        <v>0</v>
      </c>
      <c r="AS2072" t="s">
        <v>3</v>
      </c>
      <c r="AT2072">
        <v>5.6</v>
      </c>
      <c r="AU2072" t="s">
        <v>3</v>
      </c>
      <c r="AV2072">
        <v>0</v>
      </c>
      <c r="AW2072">
        <v>2</v>
      </c>
      <c r="AX2072">
        <v>33039233</v>
      </c>
      <c r="AY2072">
        <v>1</v>
      </c>
      <c r="AZ2072">
        <v>0</v>
      </c>
      <c r="BA2072">
        <v>1968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CX2072">
        <f>Y2072*Source!I806</f>
        <v>0.51951199999999997</v>
      </c>
      <c r="CY2072">
        <f t="shared" si="309"/>
        <v>63.78</v>
      </c>
      <c r="CZ2072">
        <f t="shared" si="310"/>
        <v>63.78</v>
      </c>
      <c r="DA2072">
        <f t="shared" si="311"/>
        <v>1</v>
      </c>
      <c r="DB2072">
        <v>0</v>
      </c>
    </row>
    <row r="2073" spans="1:106" x14ac:dyDescent="0.2">
      <c r="A2073">
        <f>ROW(Source!A806)</f>
        <v>806</v>
      </c>
      <c r="B2073">
        <v>33034105</v>
      </c>
      <c r="C2073">
        <v>33039210</v>
      </c>
      <c r="D2073">
        <v>32517311</v>
      </c>
      <c r="E2073">
        <v>1</v>
      </c>
      <c r="F2073">
        <v>1</v>
      </c>
      <c r="G2073">
        <v>19</v>
      </c>
      <c r="H2073">
        <v>3</v>
      </c>
      <c r="I2073" t="s">
        <v>824</v>
      </c>
      <c r="J2073" t="s">
        <v>825</v>
      </c>
      <c r="K2073" t="s">
        <v>826</v>
      </c>
      <c r="L2073">
        <v>1348</v>
      </c>
      <c r="N2073">
        <v>1009</v>
      </c>
      <c r="O2073" t="s">
        <v>19</v>
      </c>
      <c r="P2073" t="s">
        <v>19</v>
      </c>
      <c r="Q2073">
        <v>1000</v>
      </c>
      <c r="W2073">
        <v>0</v>
      </c>
      <c r="X2073">
        <v>1471527661</v>
      </c>
      <c r="Y2073">
        <v>0.05</v>
      </c>
      <c r="AA2073">
        <v>4752.91</v>
      </c>
      <c r="AB2073">
        <v>0</v>
      </c>
      <c r="AC2073">
        <v>0</v>
      </c>
      <c r="AD2073">
        <v>0</v>
      </c>
      <c r="AE2073">
        <v>4752.91</v>
      </c>
      <c r="AF2073">
        <v>0</v>
      </c>
      <c r="AG2073">
        <v>0</v>
      </c>
      <c r="AH2073">
        <v>0</v>
      </c>
      <c r="AI2073">
        <v>1</v>
      </c>
      <c r="AJ2073">
        <v>1</v>
      </c>
      <c r="AK2073">
        <v>1</v>
      </c>
      <c r="AL2073">
        <v>1</v>
      </c>
      <c r="AN2073">
        <v>0</v>
      </c>
      <c r="AO2073">
        <v>1</v>
      </c>
      <c r="AP2073">
        <v>0</v>
      </c>
      <c r="AQ2073">
        <v>0</v>
      </c>
      <c r="AR2073">
        <v>0</v>
      </c>
      <c r="AS2073" t="s">
        <v>3</v>
      </c>
      <c r="AT2073">
        <v>0.05</v>
      </c>
      <c r="AU2073" t="s">
        <v>3</v>
      </c>
      <c r="AV2073">
        <v>0</v>
      </c>
      <c r="AW2073">
        <v>2</v>
      </c>
      <c r="AX2073">
        <v>33039232</v>
      </c>
      <c r="AY2073">
        <v>1</v>
      </c>
      <c r="AZ2073">
        <v>0</v>
      </c>
      <c r="BA2073">
        <v>1969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CX2073">
        <f>Y2073*Source!I806</f>
        <v>4.6385000000000003E-3</v>
      </c>
      <c r="CY2073">
        <f t="shared" si="309"/>
        <v>4752.91</v>
      </c>
      <c r="CZ2073">
        <f t="shared" si="310"/>
        <v>4752.91</v>
      </c>
      <c r="DA2073">
        <f t="shared" si="311"/>
        <v>1</v>
      </c>
      <c r="DB2073">
        <v>0</v>
      </c>
    </row>
    <row r="2074" spans="1:106" x14ac:dyDescent="0.2">
      <c r="A2074">
        <f>ROW(Source!A806)</f>
        <v>806</v>
      </c>
      <c r="B2074">
        <v>33034105</v>
      </c>
      <c r="C2074">
        <v>33039210</v>
      </c>
      <c r="D2074">
        <v>32519061</v>
      </c>
      <c r="E2074">
        <v>1</v>
      </c>
      <c r="F2074">
        <v>1</v>
      </c>
      <c r="G2074">
        <v>19</v>
      </c>
      <c r="H2074">
        <v>3</v>
      </c>
      <c r="I2074" t="s">
        <v>827</v>
      </c>
      <c r="J2074" t="s">
        <v>828</v>
      </c>
      <c r="K2074" t="s">
        <v>829</v>
      </c>
      <c r="L2074">
        <v>1339</v>
      </c>
      <c r="N2074">
        <v>1007</v>
      </c>
      <c r="O2074" t="s">
        <v>830</v>
      </c>
      <c r="P2074" t="s">
        <v>830</v>
      </c>
      <c r="Q2074">
        <v>1</v>
      </c>
      <c r="W2074">
        <v>0</v>
      </c>
      <c r="X2074">
        <v>1653821073</v>
      </c>
      <c r="Y2074">
        <v>1.75</v>
      </c>
      <c r="AA2074">
        <v>29.98</v>
      </c>
      <c r="AB2074">
        <v>0</v>
      </c>
      <c r="AC2074">
        <v>0</v>
      </c>
      <c r="AD2074">
        <v>0</v>
      </c>
      <c r="AE2074">
        <v>29.98</v>
      </c>
      <c r="AF2074">
        <v>0</v>
      </c>
      <c r="AG2074">
        <v>0</v>
      </c>
      <c r="AH2074">
        <v>0</v>
      </c>
      <c r="AI2074">
        <v>1</v>
      </c>
      <c r="AJ2074">
        <v>1</v>
      </c>
      <c r="AK2074">
        <v>1</v>
      </c>
      <c r="AL2074">
        <v>1</v>
      </c>
      <c r="AN2074">
        <v>0</v>
      </c>
      <c r="AO2074">
        <v>1</v>
      </c>
      <c r="AP2074">
        <v>0</v>
      </c>
      <c r="AQ2074">
        <v>0</v>
      </c>
      <c r="AR2074">
        <v>0</v>
      </c>
      <c r="AS2074" t="s">
        <v>3</v>
      </c>
      <c r="AT2074">
        <v>1.75</v>
      </c>
      <c r="AU2074" t="s">
        <v>3</v>
      </c>
      <c r="AV2074">
        <v>0</v>
      </c>
      <c r="AW2074">
        <v>2</v>
      </c>
      <c r="AX2074">
        <v>33039234</v>
      </c>
      <c r="AY2074">
        <v>1</v>
      </c>
      <c r="AZ2074">
        <v>0</v>
      </c>
      <c r="BA2074">
        <v>1970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CX2074">
        <f>Y2074*Source!I806</f>
        <v>0.16234750000000001</v>
      </c>
      <c r="CY2074">
        <f t="shared" si="309"/>
        <v>29.98</v>
      </c>
      <c r="CZ2074">
        <f t="shared" si="310"/>
        <v>29.98</v>
      </c>
      <c r="DA2074">
        <f t="shared" si="311"/>
        <v>1</v>
      </c>
      <c r="DB2074">
        <v>0</v>
      </c>
    </row>
    <row r="2075" spans="1:106" x14ac:dyDescent="0.2">
      <c r="A2075">
        <f>ROW(Source!A806)</f>
        <v>806</v>
      </c>
      <c r="B2075">
        <v>33034105</v>
      </c>
      <c r="C2075">
        <v>33039210</v>
      </c>
      <c r="D2075">
        <v>32517740</v>
      </c>
      <c r="E2075">
        <v>1</v>
      </c>
      <c r="F2075">
        <v>1</v>
      </c>
      <c r="G2075">
        <v>19</v>
      </c>
      <c r="H2075">
        <v>3</v>
      </c>
      <c r="I2075" t="s">
        <v>831</v>
      </c>
      <c r="J2075" t="s">
        <v>832</v>
      </c>
      <c r="K2075" t="s">
        <v>833</v>
      </c>
      <c r="L2075">
        <v>1339</v>
      </c>
      <c r="N2075">
        <v>1007</v>
      </c>
      <c r="O2075" t="s">
        <v>830</v>
      </c>
      <c r="P2075" t="s">
        <v>830</v>
      </c>
      <c r="Q2075">
        <v>1</v>
      </c>
      <c r="W2075">
        <v>0</v>
      </c>
      <c r="X2075">
        <v>-86784973</v>
      </c>
      <c r="Y2075">
        <v>0.08</v>
      </c>
      <c r="AA2075">
        <v>4993.7</v>
      </c>
      <c r="AB2075">
        <v>0</v>
      </c>
      <c r="AC2075">
        <v>0</v>
      </c>
      <c r="AD2075">
        <v>0</v>
      </c>
      <c r="AE2075">
        <v>4993.7</v>
      </c>
      <c r="AF2075">
        <v>0</v>
      </c>
      <c r="AG2075">
        <v>0</v>
      </c>
      <c r="AH2075">
        <v>0</v>
      </c>
      <c r="AI2075">
        <v>1</v>
      </c>
      <c r="AJ2075">
        <v>1</v>
      </c>
      <c r="AK2075">
        <v>1</v>
      </c>
      <c r="AL2075">
        <v>1</v>
      </c>
      <c r="AN2075">
        <v>0</v>
      </c>
      <c r="AO2075">
        <v>1</v>
      </c>
      <c r="AP2075">
        <v>0</v>
      </c>
      <c r="AQ2075">
        <v>0</v>
      </c>
      <c r="AR2075">
        <v>0</v>
      </c>
      <c r="AS2075" t="s">
        <v>3</v>
      </c>
      <c r="AT2075">
        <v>0.08</v>
      </c>
      <c r="AU2075" t="s">
        <v>3</v>
      </c>
      <c r="AV2075">
        <v>0</v>
      </c>
      <c r="AW2075">
        <v>2</v>
      </c>
      <c r="AX2075">
        <v>33039235</v>
      </c>
      <c r="AY2075">
        <v>1</v>
      </c>
      <c r="AZ2075">
        <v>0</v>
      </c>
      <c r="BA2075">
        <v>1971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CX2075">
        <f>Y2075*Source!I806</f>
        <v>7.4216000000000004E-3</v>
      </c>
      <c r="CY2075">
        <f t="shared" si="309"/>
        <v>4993.7</v>
      </c>
      <c r="CZ2075">
        <f t="shared" si="310"/>
        <v>4993.7</v>
      </c>
      <c r="DA2075">
        <f t="shared" si="311"/>
        <v>1</v>
      </c>
      <c r="DB2075">
        <v>0</v>
      </c>
    </row>
    <row r="2076" spans="1:106" x14ac:dyDescent="0.2">
      <c r="A2076">
        <f>ROW(Source!A806)</f>
        <v>806</v>
      </c>
      <c r="B2076">
        <v>33034105</v>
      </c>
      <c r="C2076">
        <v>33039210</v>
      </c>
      <c r="D2076">
        <v>32517729</v>
      </c>
      <c r="E2076">
        <v>1</v>
      </c>
      <c r="F2076">
        <v>1</v>
      </c>
      <c r="G2076">
        <v>19</v>
      </c>
      <c r="H2076">
        <v>3</v>
      </c>
      <c r="I2076" t="s">
        <v>834</v>
      </c>
      <c r="J2076" t="s">
        <v>835</v>
      </c>
      <c r="K2076" t="s">
        <v>836</v>
      </c>
      <c r="L2076">
        <v>1339</v>
      </c>
      <c r="N2076">
        <v>1007</v>
      </c>
      <c r="O2076" t="s">
        <v>830</v>
      </c>
      <c r="P2076" t="s">
        <v>830</v>
      </c>
      <c r="Q2076">
        <v>1</v>
      </c>
      <c r="W2076">
        <v>0</v>
      </c>
      <c r="X2076">
        <v>-36459073</v>
      </c>
      <c r="Y2076">
        <v>0.69</v>
      </c>
      <c r="AA2076">
        <v>3762.19</v>
      </c>
      <c r="AB2076">
        <v>0</v>
      </c>
      <c r="AC2076">
        <v>0</v>
      </c>
      <c r="AD2076">
        <v>0</v>
      </c>
      <c r="AE2076">
        <v>3762.19</v>
      </c>
      <c r="AF2076">
        <v>0</v>
      </c>
      <c r="AG2076">
        <v>0</v>
      </c>
      <c r="AH2076">
        <v>0</v>
      </c>
      <c r="AI2076">
        <v>1</v>
      </c>
      <c r="AJ2076">
        <v>1</v>
      </c>
      <c r="AK2076">
        <v>1</v>
      </c>
      <c r="AL2076">
        <v>1</v>
      </c>
      <c r="AN2076">
        <v>0</v>
      </c>
      <c r="AO2076">
        <v>1</v>
      </c>
      <c r="AP2076">
        <v>0</v>
      </c>
      <c r="AQ2076">
        <v>0</v>
      </c>
      <c r="AR2076">
        <v>0</v>
      </c>
      <c r="AS2076" t="s">
        <v>3</v>
      </c>
      <c r="AT2076">
        <v>0.69</v>
      </c>
      <c r="AU2076" t="s">
        <v>3</v>
      </c>
      <c r="AV2076">
        <v>0</v>
      </c>
      <c r="AW2076">
        <v>2</v>
      </c>
      <c r="AX2076">
        <v>33039236</v>
      </c>
      <c r="AY2076">
        <v>1</v>
      </c>
      <c r="AZ2076">
        <v>0</v>
      </c>
      <c r="BA2076">
        <v>1972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CX2076">
        <f>Y2076*Source!I806</f>
        <v>6.4011299999999993E-2</v>
      </c>
      <c r="CY2076">
        <f t="shared" si="309"/>
        <v>3762.19</v>
      </c>
      <c r="CZ2076">
        <f t="shared" si="310"/>
        <v>3762.19</v>
      </c>
      <c r="DA2076">
        <f t="shared" si="311"/>
        <v>1</v>
      </c>
      <c r="DB2076">
        <v>0</v>
      </c>
    </row>
    <row r="2077" spans="1:106" x14ac:dyDescent="0.2">
      <c r="A2077">
        <f>ROW(Source!A806)</f>
        <v>806</v>
      </c>
      <c r="B2077">
        <v>33034105</v>
      </c>
      <c r="C2077">
        <v>33039210</v>
      </c>
      <c r="D2077">
        <v>32517783</v>
      </c>
      <c r="E2077">
        <v>1</v>
      </c>
      <c r="F2077">
        <v>1</v>
      </c>
      <c r="G2077">
        <v>19</v>
      </c>
      <c r="H2077">
        <v>3</v>
      </c>
      <c r="I2077" t="s">
        <v>837</v>
      </c>
      <c r="J2077" t="s">
        <v>838</v>
      </c>
      <c r="K2077" t="s">
        <v>839</v>
      </c>
      <c r="L2077">
        <v>1339</v>
      </c>
      <c r="N2077">
        <v>1007</v>
      </c>
      <c r="O2077" t="s">
        <v>830</v>
      </c>
      <c r="P2077" t="s">
        <v>830</v>
      </c>
      <c r="Q2077">
        <v>1</v>
      </c>
      <c r="W2077">
        <v>0</v>
      </c>
      <c r="X2077">
        <v>-1282603236</v>
      </c>
      <c r="Y2077">
        <v>0.2</v>
      </c>
      <c r="AA2077">
        <v>5631.96</v>
      </c>
      <c r="AB2077">
        <v>0</v>
      </c>
      <c r="AC2077">
        <v>0</v>
      </c>
      <c r="AD2077">
        <v>0</v>
      </c>
      <c r="AE2077">
        <v>5631.96</v>
      </c>
      <c r="AF2077">
        <v>0</v>
      </c>
      <c r="AG2077">
        <v>0</v>
      </c>
      <c r="AH2077">
        <v>0</v>
      </c>
      <c r="AI2077">
        <v>1</v>
      </c>
      <c r="AJ2077">
        <v>1</v>
      </c>
      <c r="AK2077">
        <v>1</v>
      </c>
      <c r="AL2077">
        <v>1</v>
      </c>
      <c r="AN2077">
        <v>0</v>
      </c>
      <c r="AO2077">
        <v>1</v>
      </c>
      <c r="AP2077">
        <v>0</v>
      </c>
      <c r="AQ2077">
        <v>0</v>
      </c>
      <c r="AR2077">
        <v>0</v>
      </c>
      <c r="AS2077" t="s">
        <v>3</v>
      </c>
      <c r="AT2077">
        <v>0.2</v>
      </c>
      <c r="AU2077" t="s">
        <v>3</v>
      </c>
      <c r="AV2077">
        <v>0</v>
      </c>
      <c r="AW2077">
        <v>2</v>
      </c>
      <c r="AX2077">
        <v>33039237</v>
      </c>
      <c r="AY2077">
        <v>1</v>
      </c>
      <c r="AZ2077">
        <v>0</v>
      </c>
      <c r="BA2077">
        <v>1973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CX2077">
        <f>Y2077*Source!I806</f>
        <v>1.8554000000000001E-2</v>
      </c>
      <c r="CY2077">
        <f t="shared" si="309"/>
        <v>5631.96</v>
      </c>
      <c r="CZ2077">
        <f t="shared" si="310"/>
        <v>5631.96</v>
      </c>
      <c r="DA2077">
        <f t="shared" si="311"/>
        <v>1</v>
      </c>
      <c r="DB2077">
        <v>0</v>
      </c>
    </row>
    <row r="2078" spans="1:106" x14ac:dyDescent="0.2">
      <c r="A2078">
        <f>ROW(Source!A806)</f>
        <v>806</v>
      </c>
      <c r="B2078">
        <v>33034105</v>
      </c>
      <c r="C2078">
        <v>33039210</v>
      </c>
      <c r="D2078">
        <v>32517784</v>
      </c>
      <c r="E2078">
        <v>1</v>
      </c>
      <c r="F2078">
        <v>1</v>
      </c>
      <c r="G2078">
        <v>19</v>
      </c>
      <c r="H2078">
        <v>3</v>
      </c>
      <c r="I2078" t="s">
        <v>840</v>
      </c>
      <c r="J2078" t="s">
        <v>841</v>
      </c>
      <c r="K2078" t="s">
        <v>842</v>
      </c>
      <c r="L2078">
        <v>1339</v>
      </c>
      <c r="N2078">
        <v>1007</v>
      </c>
      <c r="O2078" t="s">
        <v>830</v>
      </c>
      <c r="P2078" t="s">
        <v>830</v>
      </c>
      <c r="Q2078">
        <v>1</v>
      </c>
      <c r="W2078">
        <v>0</v>
      </c>
      <c r="X2078">
        <v>966492149</v>
      </c>
      <c r="Y2078">
        <v>0.69</v>
      </c>
      <c r="AA2078">
        <v>5631.96</v>
      </c>
      <c r="AB2078">
        <v>0</v>
      </c>
      <c r="AC2078">
        <v>0</v>
      </c>
      <c r="AD2078">
        <v>0</v>
      </c>
      <c r="AE2078">
        <v>5631.96</v>
      </c>
      <c r="AF2078">
        <v>0</v>
      </c>
      <c r="AG2078">
        <v>0</v>
      </c>
      <c r="AH2078">
        <v>0</v>
      </c>
      <c r="AI2078">
        <v>1</v>
      </c>
      <c r="AJ2078">
        <v>1</v>
      </c>
      <c r="AK2078">
        <v>1</v>
      </c>
      <c r="AL2078">
        <v>1</v>
      </c>
      <c r="AN2078">
        <v>0</v>
      </c>
      <c r="AO2078">
        <v>1</v>
      </c>
      <c r="AP2078">
        <v>0</v>
      </c>
      <c r="AQ2078">
        <v>0</v>
      </c>
      <c r="AR2078">
        <v>0</v>
      </c>
      <c r="AS2078" t="s">
        <v>3</v>
      </c>
      <c r="AT2078">
        <v>0.69</v>
      </c>
      <c r="AU2078" t="s">
        <v>3</v>
      </c>
      <c r="AV2078">
        <v>0</v>
      </c>
      <c r="AW2078">
        <v>2</v>
      </c>
      <c r="AX2078">
        <v>33039238</v>
      </c>
      <c r="AY2078">
        <v>1</v>
      </c>
      <c r="AZ2078">
        <v>0</v>
      </c>
      <c r="BA2078">
        <v>1974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</v>
      </c>
      <c r="CX2078">
        <f>Y2078*Source!I806</f>
        <v>6.4011299999999993E-2</v>
      </c>
      <c r="CY2078">
        <f t="shared" si="309"/>
        <v>5631.96</v>
      </c>
      <c r="CZ2078">
        <f t="shared" si="310"/>
        <v>5631.96</v>
      </c>
      <c r="DA2078">
        <f t="shared" si="311"/>
        <v>1</v>
      </c>
      <c r="DB2078">
        <v>0</v>
      </c>
    </row>
    <row r="2079" spans="1:106" x14ac:dyDescent="0.2">
      <c r="A2079">
        <f>ROW(Source!A806)</f>
        <v>806</v>
      </c>
      <c r="B2079">
        <v>33034105</v>
      </c>
      <c r="C2079">
        <v>33039210</v>
      </c>
      <c r="D2079">
        <v>32519911</v>
      </c>
      <c r="E2079">
        <v>1</v>
      </c>
      <c r="F2079">
        <v>1</v>
      </c>
      <c r="G2079">
        <v>19</v>
      </c>
      <c r="H2079">
        <v>3</v>
      </c>
      <c r="I2079" t="s">
        <v>843</v>
      </c>
      <c r="J2079" t="s">
        <v>844</v>
      </c>
      <c r="K2079" t="s">
        <v>845</v>
      </c>
      <c r="L2079">
        <v>1339</v>
      </c>
      <c r="N2079">
        <v>1007</v>
      </c>
      <c r="O2079" t="s">
        <v>830</v>
      </c>
      <c r="P2079" t="s">
        <v>830</v>
      </c>
      <c r="Q2079">
        <v>1</v>
      </c>
      <c r="W2079">
        <v>0</v>
      </c>
      <c r="X2079">
        <v>-1613524913</v>
      </c>
      <c r="Y2079">
        <v>102</v>
      </c>
      <c r="AA2079">
        <v>3195.93</v>
      </c>
      <c r="AB2079">
        <v>0</v>
      </c>
      <c r="AC2079">
        <v>0</v>
      </c>
      <c r="AD2079">
        <v>0</v>
      </c>
      <c r="AE2079">
        <v>3195.93</v>
      </c>
      <c r="AF2079">
        <v>0</v>
      </c>
      <c r="AG2079">
        <v>0</v>
      </c>
      <c r="AH2079">
        <v>0</v>
      </c>
      <c r="AI2079">
        <v>1</v>
      </c>
      <c r="AJ2079">
        <v>1</v>
      </c>
      <c r="AK2079">
        <v>1</v>
      </c>
      <c r="AL2079">
        <v>1</v>
      </c>
      <c r="AN2079">
        <v>0</v>
      </c>
      <c r="AO2079">
        <v>1</v>
      </c>
      <c r="AP2079">
        <v>0</v>
      </c>
      <c r="AQ2079">
        <v>0</v>
      </c>
      <c r="AR2079">
        <v>0</v>
      </c>
      <c r="AS2079" t="s">
        <v>3</v>
      </c>
      <c r="AT2079">
        <v>102</v>
      </c>
      <c r="AU2079" t="s">
        <v>3</v>
      </c>
      <c r="AV2079">
        <v>0</v>
      </c>
      <c r="AW2079">
        <v>2</v>
      </c>
      <c r="AX2079">
        <v>33039239</v>
      </c>
      <c r="AY2079">
        <v>1</v>
      </c>
      <c r="AZ2079">
        <v>0</v>
      </c>
      <c r="BA2079">
        <v>1975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CX2079">
        <f>Y2079*Source!I806</f>
        <v>9.4625400000000006</v>
      </c>
      <c r="CY2079">
        <f t="shared" si="309"/>
        <v>3195.93</v>
      </c>
      <c r="CZ2079">
        <f t="shared" si="310"/>
        <v>3195.93</v>
      </c>
      <c r="DA2079">
        <f t="shared" si="311"/>
        <v>1</v>
      </c>
      <c r="DB2079">
        <v>0</v>
      </c>
    </row>
    <row r="2080" spans="1:106" x14ac:dyDescent="0.2">
      <c r="A2080">
        <f>ROW(Source!A806)</f>
        <v>806</v>
      </c>
      <c r="B2080">
        <v>33034105</v>
      </c>
      <c r="C2080">
        <v>33039210</v>
      </c>
      <c r="D2080">
        <v>32521663</v>
      </c>
      <c r="E2080">
        <v>1</v>
      </c>
      <c r="F2080">
        <v>1</v>
      </c>
      <c r="G2080">
        <v>19</v>
      </c>
      <c r="H2080">
        <v>3</v>
      </c>
      <c r="I2080" t="s">
        <v>846</v>
      </c>
      <c r="J2080" t="s">
        <v>847</v>
      </c>
      <c r="K2080" t="s">
        <v>848</v>
      </c>
      <c r="L2080">
        <v>1327</v>
      </c>
      <c r="N2080">
        <v>1005</v>
      </c>
      <c r="O2080" t="s">
        <v>823</v>
      </c>
      <c r="P2080" t="s">
        <v>823</v>
      </c>
      <c r="Q2080">
        <v>1</v>
      </c>
      <c r="W2080">
        <v>0</v>
      </c>
      <c r="X2080">
        <v>603730207</v>
      </c>
      <c r="Y2080">
        <v>49.5</v>
      </c>
      <c r="AA2080">
        <v>207.09</v>
      </c>
      <c r="AB2080">
        <v>0</v>
      </c>
      <c r="AC2080">
        <v>0</v>
      </c>
      <c r="AD2080">
        <v>0</v>
      </c>
      <c r="AE2080">
        <v>207.09</v>
      </c>
      <c r="AF2080">
        <v>0</v>
      </c>
      <c r="AG2080">
        <v>0</v>
      </c>
      <c r="AH2080">
        <v>0</v>
      </c>
      <c r="AI2080">
        <v>1</v>
      </c>
      <c r="AJ2080">
        <v>1</v>
      </c>
      <c r="AK2080">
        <v>1</v>
      </c>
      <c r="AL2080">
        <v>1</v>
      </c>
      <c r="AN2080">
        <v>0</v>
      </c>
      <c r="AO2080">
        <v>1</v>
      </c>
      <c r="AP2080">
        <v>0</v>
      </c>
      <c r="AQ2080">
        <v>0</v>
      </c>
      <c r="AR2080">
        <v>0</v>
      </c>
      <c r="AS2080" t="s">
        <v>3</v>
      </c>
      <c r="AT2080">
        <v>49.5</v>
      </c>
      <c r="AU2080" t="s">
        <v>3</v>
      </c>
      <c r="AV2080">
        <v>0</v>
      </c>
      <c r="AW2080">
        <v>2</v>
      </c>
      <c r="AX2080">
        <v>33039240</v>
      </c>
      <c r="AY2080">
        <v>1</v>
      </c>
      <c r="AZ2080">
        <v>0</v>
      </c>
      <c r="BA2080">
        <v>1976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CX2080">
        <f>Y2080*Source!I806</f>
        <v>4.5921150000000006</v>
      </c>
      <c r="CY2080">
        <f t="shared" si="309"/>
        <v>207.09</v>
      </c>
      <c r="CZ2080">
        <f t="shared" si="310"/>
        <v>207.09</v>
      </c>
      <c r="DA2080">
        <f t="shared" si="311"/>
        <v>1</v>
      </c>
      <c r="DB2080">
        <v>0</v>
      </c>
    </row>
    <row r="2081" spans="1:106" x14ac:dyDescent="0.2">
      <c r="A2081">
        <f>ROW(Source!A809)</f>
        <v>809</v>
      </c>
      <c r="B2081">
        <v>33034105</v>
      </c>
      <c r="C2081">
        <v>33039243</v>
      </c>
      <c r="D2081">
        <v>32505425</v>
      </c>
      <c r="E2081">
        <v>19</v>
      </c>
      <c r="F2081">
        <v>1</v>
      </c>
      <c r="G2081">
        <v>19</v>
      </c>
      <c r="H2081">
        <v>1</v>
      </c>
      <c r="I2081" t="s">
        <v>795</v>
      </c>
      <c r="J2081" t="s">
        <v>3</v>
      </c>
      <c r="K2081" t="s">
        <v>796</v>
      </c>
      <c r="L2081">
        <v>1191</v>
      </c>
      <c r="N2081">
        <v>1013</v>
      </c>
      <c r="O2081" t="s">
        <v>797</v>
      </c>
      <c r="P2081" t="s">
        <v>797</v>
      </c>
      <c r="Q2081">
        <v>1</v>
      </c>
      <c r="W2081">
        <v>0</v>
      </c>
      <c r="X2081">
        <v>476480486</v>
      </c>
      <c r="Y2081">
        <v>36.11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1</v>
      </c>
      <c r="AJ2081">
        <v>1</v>
      </c>
      <c r="AK2081">
        <v>1</v>
      </c>
      <c r="AL2081">
        <v>1</v>
      </c>
      <c r="AN2081">
        <v>0</v>
      </c>
      <c r="AO2081">
        <v>1</v>
      </c>
      <c r="AP2081">
        <v>0</v>
      </c>
      <c r="AQ2081">
        <v>0</v>
      </c>
      <c r="AR2081">
        <v>0</v>
      </c>
      <c r="AS2081" t="s">
        <v>3</v>
      </c>
      <c r="AT2081">
        <v>36.11</v>
      </c>
      <c r="AU2081" t="s">
        <v>3</v>
      </c>
      <c r="AV2081">
        <v>1</v>
      </c>
      <c r="AW2081">
        <v>2</v>
      </c>
      <c r="AX2081">
        <v>33039249</v>
      </c>
      <c r="AY2081">
        <v>1</v>
      </c>
      <c r="AZ2081">
        <v>0</v>
      </c>
      <c r="BA2081">
        <v>1977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CX2081">
        <f>Y2081*Source!I809</f>
        <v>3.2137899999999999</v>
      </c>
      <c r="CY2081">
        <f>AD2081</f>
        <v>0</v>
      </c>
      <c r="CZ2081">
        <f>AH2081</f>
        <v>0</v>
      </c>
      <c r="DA2081">
        <f>AL2081</f>
        <v>1</v>
      </c>
      <c r="DB2081">
        <v>0</v>
      </c>
    </row>
    <row r="2082" spans="1:106" x14ac:dyDescent="0.2">
      <c r="A2082">
        <f>ROW(Source!A809)</f>
        <v>809</v>
      </c>
      <c r="B2082">
        <v>33034105</v>
      </c>
      <c r="C2082">
        <v>33039243</v>
      </c>
      <c r="D2082">
        <v>32516754</v>
      </c>
      <c r="E2082">
        <v>1</v>
      </c>
      <c r="F2082">
        <v>1</v>
      </c>
      <c r="G2082">
        <v>19</v>
      </c>
      <c r="H2082">
        <v>2</v>
      </c>
      <c r="I2082" t="s">
        <v>798</v>
      </c>
      <c r="J2082" t="s">
        <v>799</v>
      </c>
      <c r="K2082" t="s">
        <v>800</v>
      </c>
      <c r="L2082">
        <v>1368</v>
      </c>
      <c r="N2082">
        <v>1011</v>
      </c>
      <c r="O2082" t="s">
        <v>801</v>
      </c>
      <c r="P2082" t="s">
        <v>801</v>
      </c>
      <c r="Q2082">
        <v>1</v>
      </c>
      <c r="W2082">
        <v>0</v>
      </c>
      <c r="X2082">
        <v>-1683917449</v>
      </c>
      <c r="Y2082">
        <v>21.91</v>
      </c>
      <c r="AA2082">
        <v>0</v>
      </c>
      <c r="AB2082">
        <v>70.98</v>
      </c>
      <c r="AC2082">
        <v>6.52</v>
      </c>
      <c r="AD2082">
        <v>0</v>
      </c>
      <c r="AE2082">
        <v>0</v>
      </c>
      <c r="AF2082">
        <v>70.98</v>
      </c>
      <c r="AG2082">
        <v>6.52</v>
      </c>
      <c r="AH2082">
        <v>0</v>
      </c>
      <c r="AI2082">
        <v>1</v>
      </c>
      <c r="AJ2082">
        <v>1</v>
      </c>
      <c r="AK2082">
        <v>1</v>
      </c>
      <c r="AL2082">
        <v>1</v>
      </c>
      <c r="AN2082">
        <v>0</v>
      </c>
      <c r="AO2082">
        <v>1</v>
      </c>
      <c r="AP2082">
        <v>0</v>
      </c>
      <c r="AQ2082">
        <v>0</v>
      </c>
      <c r="AR2082">
        <v>0</v>
      </c>
      <c r="AS2082" t="s">
        <v>3</v>
      </c>
      <c r="AT2082">
        <v>21.91</v>
      </c>
      <c r="AU2082" t="s">
        <v>3</v>
      </c>
      <c r="AV2082">
        <v>0</v>
      </c>
      <c r="AW2082">
        <v>2</v>
      </c>
      <c r="AX2082">
        <v>33039250</v>
      </c>
      <c r="AY2082">
        <v>1</v>
      </c>
      <c r="AZ2082">
        <v>0</v>
      </c>
      <c r="BA2082">
        <v>1978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CX2082">
        <f>Y2082*Source!I809</f>
        <v>1.9499899999999999</v>
      </c>
      <c r="CY2082">
        <f>AB2082</f>
        <v>70.98</v>
      </c>
      <c r="CZ2082">
        <f>AF2082</f>
        <v>70.98</v>
      </c>
      <c r="DA2082">
        <f>AJ2082</f>
        <v>1</v>
      </c>
      <c r="DB2082">
        <v>0</v>
      </c>
    </row>
    <row r="2083" spans="1:106" x14ac:dyDescent="0.2">
      <c r="A2083">
        <f>ROW(Source!A809)</f>
        <v>809</v>
      </c>
      <c r="B2083">
        <v>33034105</v>
      </c>
      <c r="C2083">
        <v>33039243</v>
      </c>
      <c r="D2083">
        <v>32518977</v>
      </c>
      <c r="E2083">
        <v>1</v>
      </c>
      <c r="F2083">
        <v>1</v>
      </c>
      <c r="G2083">
        <v>19</v>
      </c>
      <c r="H2083">
        <v>3</v>
      </c>
      <c r="I2083" t="s">
        <v>802</v>
      </c>
      <c r="J2083" t="s">
        <v>803</v>
      </c>
      <c r="K2083" t="s">
        <v>804</v>
      </c>
      <c r="L2083">
        <v>1348</v>
      </c>
      <c r="N2083">
        <v>1009</v>
      </c>
      <c r="O2083" t="s">
        <v>19</v>
      </c>
      <c r="P2083" t="s">
        <v>19</v>
      </c>
      <c r="Q2083">
        <v>1000</v>
      </c>
      <c r="W2083">
        <v>0</v>
      </c>
      <c r="X2083">
        <v>-1592467254</v>
      </c>
      <c r="Y2083">
        <v>0.03</v>
      </c>
      <c r="AA2083">
        <v>117442.26</v>
      </c>
      <c r="AB2083">
        <v>0</v>
      </c>
      <c r="AC2083">
        <v>0</v>
      </c>
      <c r="AD2083">
        <v>0</v>
      </c>
      <c r="AE2083">
        <v>117442.26</v>
      </c>
      <c r="AF2083">
        <v>0</v>
      </c>
      <c r="AG2083">
        <v>0</v>
      </c>
      <c r="AH2083">
        <v>0</v>
      </c>
      <c r="AI2083">
        <v>1</v>
      </c>
      <c r="AJ2083">
        <v>1</v>
      </c>
      <c r="AK2083">
        <v>1</v>
      </c>
      <c r="AL2083">
        <v>1</v>
      </c>
      <c r="AN2083">
        <v>0</v>
      </c>
      <c r="AO2083">
        <v>1</v>
      </c>
      <c r="AP2083">
        <v>0</v>
      </c>
      <c r="AQ2083">
        <v>0</v>
      </c>
      <c r="AR2083">
        <v>0</v>
      </c>
      <c r="AS2083" t="s">
        <v>3</v>
      </c>
      <c r="AT2083">
        <v>0.03</v>
      </c>
      <c r="AU2083" t="s">
        <v>3</v>
      </c>
      <c r="AV2083">
        <v>0</v>
      </c>
      <c r="AW2083">
        <v>2</v>
      </c>
      <c r="AX2083">
        <v>33039251</v>
      </c>
      <c r="AY2083">
        <v>1</v>
      </c>
      <c r="AZ2083">
        <v>0</v>
      </c>
      <c r="BA2083">
        <v>1979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CX2083">
        <f>Y2083*Source!I809</f>
        <v>2.6699999999999996E-3</v>
      </c>
      <c r="CY2083">
        <f>AA2083</f>
        <v>117442.26</v>
      </c>
      <c r="CZ2083">
        <f>AE2083</f>
        <v>117442.26</v>
      </c>
      <c r="DA2083">
        <f>AI2083</f>
        <v>1</v>
      </c>
      <c r="DB2083">
        <v>0</v>
      </c>
    </row>
    <row r="2084" spans="1:106" x14ac:dyDescent="0.2">
      <c r="A2084">
        <f>ROW(Source!A809)</f>
        <v>809</v>
      </c>
      <c r="B2084">
        <v>33034105</v>
      </c>
      <c r="C2084">
        <v>33039243</v>
      </c>
      <c r="D2084">
        <v>32520163</v>
      </c>
      <c r="E2084">
        <v>1</v>
      </c>
      <c r="F2084">
        <v>1</v>
      </c>
      <c r="G2084">
        <v>19</v>
      </c>
      <c r="H2084">
        <v>3</v>
      </c>
      <c r="I2084" t="s">
        <v>25</v>
      </c>
      <c r="J2084" t="s">
        <v>27</v>
      </c>
      <c r="K2084" t="s">
        <v>26</v>
      </c>
      <c r="L2084">
        <v>1348</v>
      </c>
      <c r="N2084">
        <v>1009</v>
      </c>
      <c r="O2084" t="s">
        <v>19</v>
      </c>
      <c r="P2084" t="s">
        <v>19</v>
      </c>
      <c r="Q2084">
        <v>1000</v>
      </c>
      <c r="W2084">
        <v>0</v>
      </c>
      <c r="X2084">
        <v>-1467733540</v>
      </c>
      <c r="Y2084">
        <v>1</v>
      </c>
      <c r="AA2084">
        <v>53410.15</v>
      </c>
      <c r="AB2084">
        <v>0</v>
      </c>
      <c r="AC2084">
        <v>0</v>
      </c>
      <c r="AD2084">
        <v>0</v>
      </c>
      <c r="AE2084">
        <v>53410.15</v>
      </c>
      <c r="AF2084">
        <v>0</v>
      </c>
      <c r="AG2084">
        <v>0</v>
      </c>
      <c r="AH2084">
        <v>0</v>
      </c>
      <c r="AI2084">
        <v>1</v>
      </c>
      <c r="AJ2084">
        <v>1</v>
      </c>
      <c r="AK2084">
        <v>1</v>
      </c>
      <c r="AL2084">
        <v>1</v>
      </c>
      <c r="AN2084">
        <v>0</v>
      </c>
      <c r="AO2084">
        <v>1</v>
      </c>
      <c r="AP2084">
        <v>0</v>
      </c>
      <c r="AQ2084">
        <v>0</v>
      </c>
      <c r="AR2084">
        <v>0</v>
      </c>
      <c r="AS2084" t="s">
        <v>3</v>
      </c>
      <c r="AT2084">
        <v>1</v>
      </c>
      <c r="AU2084" t="s">
        <v>3</v>
      </c>
      <c r="AV2084">
        <v>0</v>
      </c>
      <c r="AW2084">
        <v>2</v>
      </c>
      <c r="AX2084">
        <v>33039252</v>
      </c>
      <c r="AY2084">
        <v>1</v>
      </c>
      <c r="AZ2084">
        <v>0</v>
      </c>
      <c r="BA2084">
        <v>1980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CX2084">
        <f>Y2084*Source!I809</f>
        <v>8.8999999999999996E-2</v>
      </c>
      <c r="CY2084">
        <f>AA2084</f>
        <v>53410.15</v>
      </c>
      <c r="CZ2084">
        <f>AE2084</f>
        <v>53410.15</v>
      </c>
      <c r="DA2084">
        <f>AI2084</f>
        <v>1</v>
      </c>
      <c r="DB2084">
        <v>0</v>
      </c>
    </row>
    <row r="2085" spans="1:106" x14ac:dyDescent="0.2">
      <c r="A2085">
        <f>ROW(Source!A809)</f>
        <v>809</v>
      </c>
      <c r="B2085">
        <v>33034105</v>
      </c>
      <c r="C2085">
        <v>33039243</v>
      </c>
      <c r="D2085">
        <v>32520163</v>
      </c>
      <c r="E2085">
        <v>1</v>
      </c>
      <c r="F2085">
        <v>1</v>
      </c>
      <c r="G2085">
        <v>19</v>
      </c>
      <c r="H2085">
        <v>3</v>
      </c>
      <c r="I2085" t="s">
        <v>25</v>
      </c>
      <c r="J2085" t="s">
        <v>27</v>
      </c>
      <c r="K2085" t="s">
        <v>26</v>
      </c>
      <c r="L2085">
        <v>1348</v>
      </c>
      <c r="N2085">
        <v>1009</v>
      </c>
      <c r="O2085" t="s">
        <v>19</v>
      </c>
      <c r="P2085" t="s">
        <v>19</v>
      </c>
      <c r="Q2085">
        <v>1000</v>
      </c>
      <c r="W2085">
        <v>0</v>
      </c>
      <c r="X2085">
        <v>-1467733540</v>
      </c>
      <c r="Y2085">
        <v>-1</v>
      </c>
      <c r="AA2085">
        <v>53410.15</v>
      </c>
      <c r="AB2085">
        <v>0</v>
      </c>
      <c r="AC2085">
        <v>0</v>
      </c>
      <c r="AD2085">
        <v>0</v>
      </c>
      <c r="AE2085">
        <v>53410.15</v>
      </c>
      <c r="AF2085">
        <v>0</v>
      </c>
      <c r="AG2085">
        <v>0</v>
      </c>
      <c r="AH2085">
        <v>0</v>
      </c>
      <c r="AI2085">
        <v>1</v>
      </c>
      <c r="AJ2085">
        <v>1</v>
      </c>
      <c r="AK2085">
        <v>1</v>
      </c>
      <c r="AL2085">
        <v>1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 t="s">
        <v>3</v>
      </c>
      <c r="AT2085">
        <v>-1</v>
      </c>
      <c r="AU2085" t="s">
        <v>3</v>
      </c>
      <c r="AV2085">
        <v>0</v>
      </c>
      <c r="AW2085">
        <v>1</v>
      </c>
      <c r="AX2085">
        <v>-1</v>
      </c>
      <c r="AY2085">
        <v>0</v>
      </c>
      <c r="AZ2085">
        <v>0</v>
      </c>
      <c r="BA2085" t="s">
        <v>3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CX2085">
        <f>Y2085*Source!I809</f>
        <v>-8.8999999999999996E-2</v>
      </c>
      <c r="CY2085">
        <f>AA2085</f>
        <v>53410.15</v>
      </c>
      <c r="CZ2085">
        <f>AE2085</f>
        <v>53410.15</v>
      </c>
      <c r="DA2085">
        <f>AI2085</f>
        <v>1</v>
      </c>
      <c r="DB2085">
        <v>0</v>
      </c>
    </row>
    <row r="2086" spans="1:106" x14ac:dyDescent="0.2">
      <c r="A2086">
        <f>ROW(Source!A811)</f>
        <v>811</v>
      </c>
      <c r="B2086">
        <v>33034105</v>
      </c>
      <c r="C2086">
        <v>33039254</v>
      </c>
      <c r="D2086">
        <v>32505425</v>
      </c>
      <c r="E2086">
        <v>19</v>
      </c>
      <c r="F2086">
        <v>1</v>
      </c>
      <c r="G2086">
        <v>19</v>
      </c>
      <c r="H2086">
        <v>1</v>
      </c>
      <c r="I2086" t="s">
        <v>795</v>
      </c>
      <c r="J2086" t="s">
        <v>3</v>
      </c>
      <c r="K2086" t="s">
        <v>796</v>
      </c>
      <c r="L2086">
        <v>1191</v>
      </c>
      <c r="N2086">
        <v>1013</v>
      </c>
      <c r="O2086" t="s">
        <v>797</v>
      </c>
      <c r="P2086" t="s">
        <v>797</v>
      </c>
      <c r="Q2086">
        <v>1</v>
      </c>
      <c r="W2086">
        <v>0</v>
      </c>
      <c r="X2086">
        <v>476480486</v>
      </c>
      <c r="Y2086">
        <v>453.1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1</v>
      </c>
      <c r="AJ2086">
        <v>1</v>
      </c>
      <c r="AK2086">
        <v>1</v>
      </c>
      <c r="AL2086">
        <v>1</v>
      </c>
      <c r="AN2086">
        <v>0</v>
      </c>
      <c r="AO2086">
        <v>1</v>
      </c>
      <c r="AP2086">
        <v>0</v>
      </c>
      <c r="AQ2086">
        <v>0</v>
      </c>
      <c r="AR2086">
        <v>0</v>
      </c>
      <c r="AS2086" t="s">
        <v>3</v>
      </c>
      <c r="AT2086">
        <v>453.1</v>
      </c>
      <c r="AU2086" t="s">
        <v>3</v>
      </c>
      <c r="AV2086">
        <v>1</v>
      </c>
      <c r="AW2086">
        <v>2</v>
      </c>
      <c r="AX2086">
        <v>33039270</v>
      </c>
      <c r="AY2086">
        <v>1</v>
      </c>
      <c r="AZ2086">
        <v>0</v>
      </c>
      <c r="BA2086">
        <v>1981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CX2086">
        <f>Y2086*Source!I811</f>
        <v>5.5278200000000011</v>
      </c>
      <c r="CY2086">
        <f>AD2086</f>
        <v>0</v>
      </c>
      <c r="CZ2086">
        <f>AH2086</f>
        <v>0</v>
      </c>
      <c r="DA2086">
        <f>AL2086</f>
        <v>1</v>
      </c>
      <c r="DB2086">
        <v>0</v>
      </c>
    </row>
    <row r="2087" spans="1:106" x14ac:dyDescent="0.2">
      <c r="A2087">
        <f>ROW(Source!A811)</f>
        <v>811</v>
      </c>
      <c r="B2087">
        <v>33034105</v>
      </c>
      <c r="C2087">
        <v>33039254</v>
      </c>
      <c r="D2087">
        <v>32517073</v>
      </c>
      <c r="E2087">
        <v>1</v>
      </c>
      <c r="F2087">
        <v>1</v>
      </c>
      <c r="G2087">
        <v>19</v>
      </c>
      <c r="H2087">
        <v>2</v>
      </c>
      <c r="I2087" t="s">
        <v>805</v>
      </c>
      <c r="J2087" t="s">
        <v>806</v>
      </c>
      <c r="K2087" t="s">
        <v>807</v>
      </c>
      <c r="L2087">
        <v>1368</v>
      </c>
      <c r="N2087">
        <v>1011</v>
      </c>
      <c r="O2087" t="s">
        <v>801</v>
      </c>
      <c r="P2087" t="s">
        <v>801</v>
      </c>
      <c r="Q2087">
        <v>1</v>
      </c>
      <c r="W2087">
        <v>0</v>
      </c>
      <c r="X2087">
        <v>-865246060</v>
      </c>
      <c r="Y2087">
        <v>1.38</v>
      </c>
      <c r="AA2087">
        <v>0</v>
      </c>
      <c r="AB2087">
        <v>3.37</v>
      </c>
      <c r="AC2087">
        <v>0.85</v>
      </c>
      <c r="AD2087">
        <v>0</v>
      </c>
      <c r="AE2087">
        <v>0</v>
      </c>
      <c r="AF2087">
        <v>3.37</v>
      </c>
      <c r="AG2087">
        <v>0.85</v>
      </c>
      <c r="AH2087">
        <v>0</v>
      </c>
      <c r="AI2087">
        <v>1</v>
      </c>
      <c r="AJ2087">
        <v>1</v>
      </c>
      <c r="AK2087">
        <v>1</v>
      </c>
      <c r="AL2087">
        <v>1</v>
      </c>
      <c r="AN2087">
        <v>0</v>
      </c>
      <c r="AO2087">
        <v>1</v>
      </c>
      <c r="AP2087">
        <v>0</v>
      </c>
      <c r="AQ2087">
        <v>0</v>
      </c>
      <c r="AR2087">
        <v>0</v>
      </c>
      <c r="AS2087" t="s">
        <v>3</v>
      </c>
      <c r="AT2087">
        <v>1.38</v>
      </c>
      <c r="AU2087" t="s">
        <v>3</v>
      </c>
      <c r="AV2087">
        <v>0</v>
      </c>
      <c r="AW2087">
        <v>2</v>
      </c>
      <c r="AX2087">
        <v>33039271</v>
      </c>
      <c r="AY2087">
        <v>1</v>
      </c>
      <c r="AZ2087">
        <v>0</v>
      </c>
      <c r="BA2087">
        <v>1982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CX2087">
        <f>Y2087*Source!I811</f>
        <v>1.6836E-2</v>
      </c>
      <c r="CY2087">
        <f>AB2087</f>
        <v>3.37</v>
      </c>
      <c r="CZ2087">
        <f>AF2087</f>
        <v>3.37</v>
      </c>
      <c r="DA2087">
        <f>AJ2087</f>
        <v>1</v>
      </c>
      <c r="DB2087">
        <v>0</v>
      </c>
    </row>
    <row r="2088" spans="1:106" x14ac:dyDescent="0.2">
      <c r="A2088">
        <f>ROW(Source!A811)</f>
        <v>811</v>
      </c>
      <c r="B2088">
        <v>33034105</v>
      </c>
      <c r="C2088">
        <v>33039254</v>
      </c>
      <c r="D2088">
        <v>32516433</v>
      </c>
      <c r="E2088">
        <v>1</v>
      </c>
      <c r="F2088">
        <v>1</v>
      </c>
      <c r="G2088">
        <v>19</v>
      </c>
      <c r="H2088">
        <v>2</v>
      </c>
      <c r="I2088" t="s">
        <v>808</v>
      </c>
      <c r="J2088" t="s">
        <v>809</v>
      </c>
      <c r="K2088" t="s">
        <v>810</v>
      </c>
      <c r="L2088">
        <v>1368</v>
      </c>
      <c r="N2088">
        <v>1011</v>
      </c>
      <c r="O2088" t="s">
        <v>801</v>
      </c>
      <c r="P2088" t="s">
        <v>801</v>
      </c>
      <c r="Q2088">
        <v>1</v>
      </c>
      <c r="W2088">
        <v>0</v>
      </c>
      <c r="X2088">
        <v>1483315828</v>
      </c>
      <c r="Y2088">
        <v>0.31</v>
      </c>
      <c r="AA2088">
        <v>0</v>
      </c>
      <c r="AB2088">
        <v>566.44000000000005</v>
      </c>
      <c r="AC2088">
        <v>281.27999999999997</v>
      </c>
      <c r="AD2088">
        <v>0</v>
      </c>
      <c r="AE2088">
        <v>0</v>
      </c>
      <c r="AF2088">
        <v>566.44000000000005</v>
      </c>
      <c r="AG2088">
        <v>281.27999999999997</v>
      </c>
      <c r="AH2088">
        <v>0</v>
      </c>
      <c r="AI2088">
        <v>1</v>
      </c>
      <c r="AJ2088">
        <v>1</v>
      </c>
      <c r="AK2088">
        <v>1</v>
      </c>
      <c r="AL2088">
        <v>1</v>
      </c>
      <c r="AN2088">
        <v>0</v>
      </c>
      <c r="AO2088">
        <v>1</v>
      </c>
      <c r="AP2088">
        <v>0</v>
      </c>
      <c r="AQ2088">
        <v>0</v>
      </c>
      <c r="AR2088">
        <v>0</v>
      </c>
      <c r="AS2088" t="s">
        <v>3</v>
      </c>
      <c r="AT2088">
        <v>0.31</v>
      </c>
      <c r="AU2088" t="s">
        <v>3</v>
      </c>
      <c r="AV2088">
        <v>0</v>
      </c>
      <c r="AW2088">
        <v>2</v>
      </c>
      <c r="AX2088">
        <v>33039272</v>
      </c>
      <c r="AY2088">
        <v>1</v>
      </c>
      <c r="AZ2088">
        <v>0</v>
      </c>
      <c r="BA2088">
        <v>1983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CX2088">
        <f>Y2088*Source!I811</f>
        <v>3.7820000000000002E-3</v>
      </c>
      <c r="CY2088">
        <f>AB2088</f>
        <v>566.44000000000005</v>
      </c>
      <c r="CZ2088">
        <f>AF2088</f>
        <v>566.44000000000005</v>
      </c>
      <c r="DA2088">
        <f>AJ2088</f>
        <v>1</v>
      </c>
      <c r="DB2088">
        <v>0</v>
      </c>
    </row>
    <row r="2089" spans="1:106" x14ac:dyDescent="0.2">
      <c r="A2089">
        <f>ROW(Source!A811)</f>
        <v>811</v>
      </c>
      <c r="B2089">
        <v>33034105</v>
      </c>
      <c r="C2089">
        <v>33039254</v>
      </c>
      <c r="D2089">
        <v>32516599</v>
      </c>
      <c r="E2089">
        <v>1</v>
      </c>
      <c r="F2089">
        <v>1</v>
      </c>
      <c r="G2089">
        <v>19</v>
      </c>
      <c r="H2089">
        <v>2</v>
      </c>
      <c r="I2089" t="s">
        <v>811</v>
      </c>
      <c r="J2089" t="s">
        <v>812</v>
      </c>
      <c r="K2089" t="s">
        <v>813</v>
      </c>
      <c r="L2089">
        <v>1368</v>
      </c>
      <c r="N2089">
        <v>1011</v>
      </c>
      <c r="O2089" t="s">
        <v>801</v>
      </c>
      <c r="P2089" t="s">
        <v>801</v>
      </c>
      <c r="Q2089">
        <v>1</v>
      </c>
      <c r="W2089">
        <v>0</v>
      </c>
      <c r="X2089">
        <v>47389749</v>
      </c>
      <c r="Y2089">
        <v>26.25</v>
      </c>
      <c r="AA2089">
        <v>0</v>
      </c>
      <c r="AB2089">
        <v>9.7100000000000009</v>
      </c>
      <c r="AC2089">
        <v>2.25</v>
      </c>
      <c r="AD2089">
        <v>0</v>
      </c>
      <c r="AE2089">
        <v>0</v>
      </c>
      <c r="AF2089">
        <v>9.7100000000000009</v>
      </c>
      <c r="AG2089">
        <v>2.25</v>
      </c>
      <c r="AH2089">
        <v>0</v>
      </c>
      <c r="AI2089">
        <v>1</v>
      </c>
      <c r="AJ2089">
        <v>1</v>
      </c>
      <c r="AK2089">
        <v>1</v>
      </c>
      <c r="AL2089">
        <v>1</v>
      </c>
      <c r="AN2089">
        <v>0</v>
      </c>
      <c r="AO2089">
        <v>1</v>
      </c>
      <c r="AP2089">
        <v>0</v>
      </c>
      <c r="AQ2089">
        <v>0</v>
      </c>
      <c r="AR2089">
        <v>0</v>
      </c>
      <c r="AS2089" t="s">
        <v>3</v>
      </c>
      <c r="AT2089">
        <v>26.25</v>
      </c>
      <c r="AU2089" t="s">
        <v>3</v>
      </c>
      <c r="AV2089">
        <v>0</v>
      </c>
      <c r="AW2089">
        <v>2</v>
      </c>
      <c r="AX2089">
        <v>33039273</v>
      </c>
      <c r="AY2089">
        <v>1</v>
      </c>
      <c r="AZ2089">
        <v>0</v>
      </c>
      <c r="BA2089">
        <v>1984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CX2089">
        <f>Y2089*Source!I811</f>
        <v>0.32025000000000003</v>
      </c>
      <c r="CY2089">
        <f>AB2089</f>
        <v>9.7100000000000009</v>
      </c>
      <c r="CZ2089">
        <f>AF2089</f>
        <v>9.7100000000000009</v>
      </c>
      <c r="DA2089">
        <f>AJ2089</f>
        <v>1</v>
      </c>
      <c r="DB2089">
        <v>0</v>
      </c>
    </row>
    <row r="2090" spans="1:106" x14ac:dyDescent="0.2">
      <c r="A2090">
        <f>ROW(Source!A811)</f>
        <v>811</v>
      </c>
      <c r="B2090">
        <v>33034105</v>
      </c>
      <c r="C2090">
        <v>33039254</v>
      </c>
      <c r="D2090">
        <v>32517836</v>
      </c>
      <c r="E2090">
        <v>1</v>
      </c>
      <c r="F2090">
        <v>1</v>
      </c>
      <c r="G2090">
        <v>19</v>
      </c>
      <c r="H2090">
        <v>3</v>
      </c>
      <c r="I2090" t="s">
        <v>814</v>
      </c>
      <c r="J2090" t="s">
        <v>815</v>
      </c>
      <c r="K2090" t="s">
        <v>816</v>
      </c>
      <c r="L2090">
        <v>1348</v>
      </c>
      <c r="N2090">
        <v>1009</v>
      </c>
      <c r="O2090" t="s">
        <v>19</v>
      </c>
      <c r="P2090" t="s">
        <v>19</v>
      </c>
      <c r="Q2090">
        <v>1000</v>
      </c>
      <c r="W2090">
        <v>0</v>
      </c>
      <c r="X2090">
        <v>1571432467</v>
      </c>
      <c r="Y2090">
        <v>0.04</v>
      </c>
      <c r="AA2090">
        <v>31493.279999999999</v>
      </c>
      <c r="AB2090">
        <v>0</v>
      </c>
      <c r="AC2090">
        <v>0</v>
      </c>
      <c r="AD2090">
        <v>0</v>
      </c>
      <c r="AE2090">
        <v>31493.279999999999</v>
      </c>
      <c r="AF2090">
        <v>0</v>
      </c>
      <c r="AG2090">
        <v>0</v>
      </c>
      <c r="AH2090">
        <v>0</v>
      </c>
      <c r="AI2090">
        <v>1</v>
      </c>
      <c r="AJ2090">
        <v>1</v>
      </c>
      <c r="AK2090">
        <v>1</v>
      </c>
      <c r="AL2090">
        <v>1</v>
      </c>
      <c r="AN2090">
        <v>0</v>
      </c>
      <c r="AO2090">
        <v>1</v>
      </c>
      <c r="AP2090">
        <v>0</v>
      </c>
      <c r="AQ2090">
        <v>0</v>
      </c>
      <c r="AR2090">
        <v>0</v>
      </c>
      <c r="AS2090" t="s">
        <v>3</v>
      </c>
      <c r="AT2090">
        <v>0.04</v>
      </c>
      <c r="AU2090" t="s">
        <v>3</v>
      </c>
      <c r="AV2090">
        <v>0</v>
      </c>
      <c r="AW2090">
        <v>2</v>
      </c>
      <c r="AX2090">
        <v>33039274</v>
      </c>
      <c r="AY2090">
        <v>1</v>
      </c>
      <c r="AZ2090">
        <v>0</v>
      </c>
      <c r="BA2090">
        <v>1985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CX2090">
        <f>Y2090*Source!I811</f>
        <v>4.8800000000000004E-4</v>
      </c>
      <c r="CY2090">
        <f t="shared" ref="CY2090:CY2100" si="312">AA2090</f>
        <v>31493.279999999999</v>
      </c>
      <c r="CZ2090">
        <f t="shared" ref="CZ2090:CZ2100" si="313">AE2090</f>
        <v>31493.279999999999</v>
      </c>
      <c r="DA2090">
        <f t="shared" ref="DA2090:DA2100" si="314">AI2090</f>
        <v>1</v>
      </c>
      <c r="DB2090">
        <v>0</v>
      </c>
    </row>
    <row r="2091" spans="1:106" x14ac:dyDescent="0.2">
      <c r="A2091">
        <f>ROW(Source!A811)</f>
        <v>811</v>
      </c>
      <c r="B2091">
        <v>33034105</v>
      </c>
      <c r="C2091">
        <v>33039254</v>
      </c>
      <c r="D2091">
        <v>32518156</v>
      </c>
      <c r="E2091">
        <v>1</v>
      </c>
      <c r="F2091">
        <v>1</v>
      </c>
      <c r="G2091">
        <v>19</v>
      </c>
      <c r="H2091">
        <v>3</v>
      </c>
      <c r="I2091" t="s">
        <v>817</v>
      </c>
      <c r="J2091" t="s">
        <v>818</v>
      </c>
      <c r="K2091" t="s">
        <v>819</v>
      </c>
      <c r="L2091">
        <v>1348</v>
      </c>
      <c r="N2091">
        <v>1009</v>
      </c>
      <c r="O2091" t="s">
        <v>19</v>
      </c>
      <c r="P2091" t="s">
        <v>19</v>
      </c>
      <c r="Q2091">
        <v>1000</v>
      </c>
      <c r="W2091">
        <v>0</v>
      </c>
      <c r="X2091">
        <v>1574046373</v>
      </c>
      <c r="Y2091">
        <v>3.6999999999999998E-2</v>
      </c>
      <c r="AA2091">
        <v>45454.3</v>
      </c>
      <c r="AB2091">
        <v>0</v>
      </c>
      <c r="AC2091">
        <v>0</v>
      </c>
      <c r="AD2091">
        <v>0</v>
      </c>
      <c r="AE2091">
        <v>45454.3</v>
      </c>
      <c r="AF2091">
        <v>0</v>
      </c>
      <c r="AG2091">
        <v>0</v>
      </c>
      <c r="AH2091">
        <v>0</v>
      </c>
      <c r="AI2091">
        <v>1</v>
      </c>
      <c r="AJ2091">
        <v>1</v>
      </c>
      <c r="AK2091">
        <v>1</v>
      </c>
      <c r="AL2091">
        <v>1</v>
      </c>
      <c r="AN2091">
        <v>0</v>
      </c>
      <c r="AO2091">
        <v>1</v>
      </c>
      <c r="AP2091">
        <v>0</v>
      </c>
      <c r="AQ2091">
        <v>0</v>
      </c>
      <c r="AR2091">
        <v>0</v>
      </c>
      <c r="AS2091" t="s">
        <v>3</v>
      </c>
      <c r="AT2091">
        <v>3.6999999999999998E-2</v>
      </c>
      <c r="AU2091" t="s">
        <v>3</v>
      </c>
      <c r="AV2091">
        <v>0</v>
      </c>
      <c r="AW2091">
        <v>2</v>
      </c>
      <c r="AX2091">
        <v>33039275</v>
      </c>
      <c r="AY2091">
        <v>1</v>
      </c>
      <c r="AZ2091">
        <v>0</v>
      </c>
      <c r="BA2091">
        <v>1986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CX2091">
        <f>Y2091*Source!I811</f>
        <v>4.5140000000000002E-4</v>
      </c>
      <c r="CY2091">
        <f t="shared" si="312"/>
        <v>45454.3</v>
      </c>
      <c r="CZ2091">
        <f t="shared" si="313"/>
        <v>45454.3</v>
      </c>
      <c r="DA2091">
        <f t="shared" si="314"/>
        <v>1</v>
      </c>
      <c r="DB2091">
        <v>0</v>
      </c>
    </row>
    <row r="2092" spans="1:106" x14ac:dyDescent="0.2">
      <c r="A2092">
        <f>ROW(Source!A811)</f>
        <v>811</v>
      </c>
      <c r="B2092">
        <v>33034105</v>
      </c>
      <c r="C2092">
        <v>33039254</v>
      </c>
      <c r="D2092">
        <v>32518894</v>
      </c>
      <c r="E2092">
        <v>1</v>
      </c>
      <c r="F2092">
        <v>1</v>
      </c>
      <c r="G2092">
        <v>19</v>
      </c>
      <c r="H2092">
        <v>3</v>
      </c>
      <c r="I2092" t="s">
        <v>820</v>
      </c>
      <c r="J2092" t="s">
        <v>821</v>
      </c>
      <c r="K2092" t="s">
        <v>822</v>
      </c>
      <c r="L2092">
        <v>1327</v>
      </c>
      <c r="N2092">
        <v>1005</v>
      </c>
      <c r="O2092" t="s">
        <v>823</v>
      </c>
      <c r="P2092" t="s">
        <v>823</v>
      </c>
      <c r="Q2092">
        <v>1</v>
      </c>
      <c r="W2092">
        <v>0</v>
      </c>
      <c r="X2092">
        <v>-1132375348</v>
      </c>
      <c r="Y2092">
        <v>5.6</v>
      </c>
      <c r="AA2092">
        <v>63.78</v>
      </c>
      <c r="AB2092">
        <v>0</v>
      </c>
      <c r="AC2092">
        <v>0</v>
      </c>
      <c r="AD2092">
        <v>0</v>
      </c>
      <c r="AE2092">
        <v>63.78</v>
      </c>
      <c r="AF2092">
        <v>0</v>
      </c>
      <c r="AG2092">
        <v>0</v>
      </c>
      <c r="AH2092">
        <v>0</v>
      </c>
      <c r="AI2092">
        <v>1</v>
      </c>
      <c r="AJ2092">
        <v>1</v>
      </c>
      <c r="AK2092">
        <v>1</v>
      </c>
      <c r="AL2092">
        <v>1</v>
      </c>
      <c r="AN2092">
        <v>0</v>
      </c>
      <c r="AO2092">
        <v>1</v>
      </c>
      <c r="AP2092">
        <v>0</v>
      </c>
      <c r="AQ2092">
        <v>0</v>
      </c>
      <c r="AR2092">
        <v>0</v>
      </c>
      <c r="AS2092" t="s">
        <v>3</v>
      </c>
      <c r="AT2092">
        <v>5.6</v>
      </c>
      <c r="AU2092" t="s">
        <v>3</v>
      </c>
      <c r="AV2092">
        <v>0</v>
      </c>
      <c r="AW2092">
        <v>2</v>
      </c>
      <c r="AX2092">
        <v>33039277</v>
      </c>
      <c r="AY2092">
        <v>1</v>
      </c>
      <c r="AZ2092">
        <v>0</v>
      </c>
      <c r="BA2092">
        <v>1987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0</v>
      </c>
      <c r="BV2092">
        <v>0</v>
      </c>
      <c r="BW2092">
        <v>0</v>
      </c>
      <c r="CX2092">
        <f>Y2092*Source!I811</f>
        <v>6.8320000000000006E-2</v>
      </c>
      <c r="CY2092">
        <f t="shared" si="312"/>
        <v>63.78</v>
      </c>
      <c r="CZ2092">
        <f t="shared" si="313"/>
        <v>63.78</v>
      </c>
      <c r="DA2092">
        <f t="shared" si="314"/>
        <v>1</v>
      </c>
      <c r="DB2092">
        <v>0</v>
      </c>
    </row>
    <row r="2093" spans="1:106" x14ac:dyDescent="0.2">
      <c r="A2093">
        <f>ROW(Source!A811)</f>
        <v>811</v>
      </c>
      <c r="B2093">
        <v>33034105</v>
      </c>
      <c r="C2093">
        <v>33039254</v>
      </c>
      <c r="D2093">
        <v>32517311</v>
      </c>
      <c r="E2093">
        <v>1</v>
      </c>
      <c r="F2093">
        <v>1</v>
      </c>
      <c r="G2093">
        <v>19</v>
      </c>
      <c r="H2093">
        <v>3</v>
      </c>
      <c r="I2093" t="s">
        <v>824</v>
      </c>
      <c r="J2093" t="s">
        <v>825</v>
      </c>
      <c r="K2093" t="s">
        <v>826</v>
      </c>
      <c r="L2093">
        <v>1348</v>
      </c>
      <c r="N2093">
        <v>1009</v>
      </c>
      <c r="O2093" t="s">
        <v>19</v>
      </c>
      <c r="P2093" t="s">
        <v>19</v>
      </c>
      <c r="Q2093">
        <v>1000</v>
      </c>
      <c r="W2093">
        <v>0</v>
      </c>
      <c r="X2093">
        <v>1471527661</v>
      </c>
      <c r="Y2093">
        <v>0.05</v>
      </c>
      <c r="AA2093">
        <v>4752.91</v>
      </c>
      <c r="AB2093">
        <v>0</v>
      </c>
      <c r="AC2093">
        <v>0</v>
      </c>
      <c r="AD2093">
        <v>0</v>
      </c>
      <c r="AE2093">
        <v>4752.91</v>
      </c>
      <c r="AF2093">
        <v>0</v>
      </c>
      <c r="AG2093">
        <v>0</v>
      </c>
      <c r="AH2093">
        <v>0</v>
      </c>
      <c r="AI2093">
        <v>1</v>
      </c>
      <c r="AJ2093">
        <v>1</v>
      </c>
      <c r="AK2093">
        <v>1</v>
      </c>
      <c r="AL2093">
        <v>1</v>
      </c>
      <c r="AN2093">
        <v>0</v>
      </c>
      <c r="AO2093">
        <v>1</v>
      </c>
      <c r="AP2093">
        <v>0</v>
      </c>
      <c r="AQ2093">
        <v>0</v>
      </c>
      <c r="AR2093">
        <v>0</v>
      </c>
      <c r="AS2093" t="s">
        <v>3</v>
      </c>
      <c r="AT2093">
        <v>0.05</v>
      </c>
      <c r="AU2093" t="s">
        <v>3</v>
      </c>
      <c r="AV2093">
        <v>0</v>
      </c>
      <c r="AW2093">
        <v>2</v>
      </c>
      <c r="AX2093">
        <v>33039276</v>
      </c>
      <c r="AY2093">
        <v>1</v>
      </c>
      <c r="AZ2093">
        <v>0</v>
      </c>
      <c r="BA2093">
        <v>1988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CX2093">
        <f>Y2093*Source!I811</f>
        <v>6.1000000000000008E-4</v>
      </c>
      <c r="CY2093">
        <f t="shared" si="312"/>
        <v>4752.91</v>
      </c>
      <c r="CZ2093">
        <f t="shared" si="313"/>
        <v>4752.91</v>
      </c>
      <c r="DA2093">
        <f t="shared" si="314"/>
        <v>1</v>
      </c>
      <c r="DB2093">
        <v>0</v>
      </c>
    </row>
    <row r="2094" spans="1:106" x14ac:dyDescent="0.2">
      <c r="A2094">
        <f>ROW(Source!A811)</f>
        <v>811</v>
      </c>
      <c r="B2094">
        <v>33034105</v>
      </c>
      <c r="C2094">
        <v>33039254</v>
      </c>
      <c r="D2094">
        <v>32519061</v>
      </c>
      <c r="E2094">
        <v>1</v>
      </c>
      <c r="F2094">
        <v>1</v>
      </c>
      <c r="G2094">
        <v>19</v>
      </c>
      <c r="H2094">
        <v>3</v>
      </c>
      <c r="I2094" t="s">
        <v>827</v>
      </c>
      <c r="J2094" t="s">
        <v>828</v>
      </c>
      <c r="K2094" t="s">
        <v>829</v>
      </c>
      <c r="L2094">
        <v>1339</v>
      </c>
      <c r="N2094">
        <v>1007</v>
      </c>
      <c r="O2094" t="s">
        <v>830</v>
      </c>
      <c r="P2094" t="s">
        <v>830</v>
      </c>
      <c r="Q2094">
        <v>1</v>
      </c>
      <c r="W2094">
        <v>0</v>
      </c>
      <c r="X2094">
        <v>1653821073</v>
      </c>
      <c r="Y2094">
        <v>1.75</v>
      </c>
      <c r="AA2094">
        <v>29.98</v>
      </c>
      <c r="AB2094">
        <v>0</v>
      </c>
      <c r="AC2094">
        <v>0</v>
      </c>
      <c r="AD2094">
        <v>0</v>
      </c>
      <c r="AE2094">
        <v>29.98</v>
      </c>
      <c r="AF2094">
        <v>0</v>
      </c>
      <c r="AG2094">
        <v>0</v>
      </c>
      <c r="AH2094">
        <v>0</v>
      </c>
      <c r="AI2094">
        <v>1</v>
      </c>
      <c r="AJ2094">
        <v>1</v>
      </c>
      <c r="AK2094">
        <v>1</v>
      </c>
      <c r="AL2094">
        <v>1</v>
      </c>
      <c r="AN2094">
        <v>0</v>
      </c>
      <c r="AO2094">
        <v>1</v>
      </c>
      <c r="AP2094">
        <v>0</v>
      </c>
      <c r="AQ2094">
        <v>0</v>
      </c>
      <c r="AR2094">
        <v>0</v>
      </c>
      <c r="AS2094" t="s">
        <v>3</v>
      </c>
      <c r="AT2094">
        <v>1.75</v>
      </c>
      <c r="AU2094" t="s">
        <v>3</v>
      </c>
      <c r="AV2094">
        <v>0</v>
      </c>
      <c r="AW2094">
        <v>2</v>
      </c>
      <c r="AX2094">
        <v>33039278</v>
      </c>
      <c r="AY2094">
        <v>1</v>
      </c>
      <c r="AZ2094">
        <v>0</v>
      </c>
      <c r="BA2094">
        <v>1989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CX2094">
        <f>Y2094*Source!I811</f>
        <v>2.1350000000000001E-2</v>
      </c>
      <c r="CY2094">
        <f t="shared" si="312"/>
        <v>29.98</v>
      </c>
      <c r="CZ2094">
        <f t="shared" si="313"/>
        <v>29.98</v>
      </c>
      <c r="DA2094">
        <f t="shared" si="314"/>
        <v>1</v>
      </c>
      <c r="DB2094">
        <v>0</v>
      </c>
    </row>
    <row r="2095" spans="1:106" x14ac:dyDescent="0.2">
      <c r="A2095">
        <f>ROW(Source!A811)</f>
        <v>811</v>
      </c>
      <c r="B2095">
        <v>33034105</v>
      </c>
      <c r="C2095">
        <v>33039254</v>
      </c>
      <c r="D2095">
        <v>32517740</v>
      </c>
      <c r="E2095">
        <v>1</v>
      </c>
      <c r="F2095">
        <v>1</v>
      </c>
      <c r="G2095">
        <v>19</v>
      </c>
      <c r="H2095">
        <v>3</v>
      </c>
      <c r="I2095" t="s">
        <v>831</v>
      </c>
      <c r="J2095" t="s">
        <v>832</v>
      </c>
      <c r="K2095" t="s">
        <v>833</v>
      </c>
      <c r="L2095">
        <v>1339</v>
      </c>
      <c r="N2095">
        <v>1007</v>
      </c>
      <c r="O2095" t="s">
        <v>830</v>
      </c>
      <c r="P2095" t="s">
        <v>830</v>
      </c>
      <c r="Q2095">
        <v>1</v>
      </c>
      <c r="W2095">
        <v>0</v>
      </c>
      <c r="X2095">
        <v>-86784973</v>
      </c>
      <c r="Y2095">
        <v>0.08</v>
      </c>
      <c r="AA2095">
        <v>4993.7</v>
      </c>
      <c r="AB2095">
        <v>0</v>
      </c>
      <c r="AC2095">
        <v>0</v>
      </c>
      <c r="AD2095">
        <v>0</v>
      </c>
      <c r="AE2095">
        <v>4993.7</v>
      </c>
      <c r="AF2095">
        <v>0</v>
      </c>
      <c r="AG2095">
        <v>0</v>
      </c>
      <c r="AH2095">
        <v>0</v>
      </c>
      <c r="AI2095">
        <v>1</v>
      </c>
      <c r="AJ2095">
        <v>1</v>
      </c>
      <c r="AK2095">
        <v>1</v>
      </c>
      <c r="AL2095">
        <v>1</v>
      </c>
      <c r="AN2095">
        <v>0</v>
      </c>
      <c r="AO2095">
        <v>1</v>
      </c>
      <c r="AP2095">
        <v>0</v>
      </c>
      <c r="AQ2095">
        <v>0</v>
      </c>
      <c r="AR2095">
        <v>0</v>
      </c>
      <c r="AS2095" t="s">
        <v>3</v>
      </c>
      <c r="AT2095">
        <v>0.08</v>
      </c>
      <c r="AU2095" t="s">
        <v>3</v>
      </c>
      <c r="AV2095">
        <v>0</v>
      </c>
      <c r="AW2095">
        <v>2</v>
      </c>
      <c r="AX2095">
        <v>33039279</v>
      </c>
      <c r="AY2095">
        <v>1</v>
      </c>
      <c r="AZ2095">
        <v>0</v>
      </c>
      <c r="BA2095">
        <v>1990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CX2095">
        <f>Y2095*Source!I811</f>
        <v>9.7600000000000009E-4</v>
      </c>
      <c r="CY2095">
        <f t="shared" si="312"/>
        <v>4993.7</v>
      </c>
      <c r="CZ2095">
        <f t="shared" si="313"/>
        <v>4993.7</v>
      </c>
      <c r="DA2095">
        <f t="shared" si="314"/>
        <v>1</v>
      </c>
      <c r="DB2095">
        <v>0</v>
      </c>
    </row>
    <row r="2096" spans="1:106" x14ac:dyDescent="0.2">
      <c r="A2096">
        <f>ROW(Source!A811)</f>
        <v>811</v>
      </c>
      <c r="B2096">
        <v>33034105</v>
      </c>
      <c r="C2096">
        <v>33039254</v>
      </c>
      <c r="D2096">
        <v>32517729</v>
      </c>
      <c r="E2096">
        <v>1</v>
      </c>
      <c r="F2096">
        <v>1</v>
      </c>
      <c r="G2096">
        <v>19</v>
      </c>
      <c r="H2096">
        <v>3</v>
      </c>
      <c r="I2096" t="s">
        <v>834</v>
      </c>
      <c r="J2096" t="s">
        <v>835</v>
      </c>
      <c r="K2096" t="s">
        <v>836</v>
      </c>
      <c r="L2096">
        <v>1339</v>
      </c>
      <c r="N2096">
        <v>1007</v>
      </c>
      <c r="O2096" t="s">
        <v>830</v>
      </c>
      <c r="P2096" t="s">
        <v>830</v>
      </c>
      <c r="Q2096">
        <v>1</v>
      </c>
      <c r="W2096">
        <v>0</v>
      </c>
      <c r="X2096">
        <v>-36459073</v>
      </c>
      <c r="Y2096">
        <v>0.69</v>
      </c>
      <c r="AA2096">
        <v>3762.19</v>
      </c>
      <c r="AB2096">
        <v>0</v>
      </c>
      <c r="AC2096">
        <v>0</v>
      </c>
      <c r="AD2096">
        <v>0</v>
      </c>
      <c r="AE2096">
        <v>3762.19</v>
      </c>
      <c r="AF2096">
        <v>0</v>
      </c>
      <c r="AG2096">
        <v>0</v>
      </c>
      <c r="AH2096">
        <v>0</v>
      </c>
      <c r="AI2096">
        <v>1</v>
      </c>
      <c r="AJ2096">
        <v>1</v>
      </c>
      <c r="AK2096">
        <v>1</v>
      </c>
      <c r="AL2096">
        <v>1</v>
      </c>
      <c r="AN2096">
        <v>0</v>
      </c>
      <c r="AO2096">
        <v>1</v>
      </c>
      <c r="AP2096">
        <v>0</v>
      </c>
      <c r="AQ2096">
        <v>0</v>
      </c>
      <c r="AR2096">
        <v>0</v>
      </c>
      <c r="AS2096" t="s">
        <v>3</v>
      </c>
      <c r="AT2096">
        <v>0.69</v>
      </c>
      <c r="AU2096" t="s">
        <v>3</v>
      </c>
      <c r="AV2096">
        <v>0</v>
      </c>
      <c r="AW2096">
        <v>2</v>
      </c>
      <c r="AX2096">
        <v>33039280</v>
      </c>
      <c r="AY2096">
        <v>1</v>
      </c>
      <c r="AZ2096">
        <v>0</v>
      </c>
      <c r="BA2096">
        <v>1991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CX2096">
        <f>Y2096*Source!I811</f>
        <v>8.4180000000000001E-3</v>
      </c>
      <c r="CY2096">
        <f t="shared" si="312"/>
        <v>3762.19</v>
      </c>
      <c r="CZ2096">
        <f t="shared" si="313"/>
        <v>3762.19</v>
      </c>
      <c r="DA2096">
        <f t="shared" si="314"/>
        <v>1</v>
      </c>
      <c r="DB2096">
        <v>0</v>
      </c>
    </row>
    <row r="2097" spans="1:106" x14ac:dyDescent="0.2">
      <c r="A2097">
        <f>ROW(Source!A811)</f>
        <v>811</v>
      </c>
      <c r="B2097">
        <v>33034105</v>
      </c>
      <c r="C2097">
        <v>33039254</v>
      </c>
      <c r="D2097">
        <v>32517783</v>
      </c>
      <c r="E2097">
        <v>1</v>
      </c>
      <c r="F2097">
        <v>1</v>
      </c>
      <c r="G2097">
        <v>19</v>
      </c>
      <c r="H2097">
        <v>3</v>
      </c>
      <c r="I2097" t="s">
        <v>837</v>
      </c>
      <c r="J2097" t="s">
        <v>838</v>
      </c>
      <c r="K2097" t="s">
        <v>839</v>
      </c>
      <c r="L2097">
        <v>1339</v>
      </c>
      <c r="N2097">
        <v>1007</v>
      </c>
      <c r="O2097" t="s">
        <v>830</v>
      </c>
      <c r="P2097" t="s">
        <v>830</v>
      </c>
      <c r="Q2097">
        <v>1</v>
      </c>
      <c r="W2097">
        <v>0</v>
      </c>
      <c r="X2097">
        <v>-1282603236</v>
      </c>
      <c r="Y2097">
        <v>0.2</v>
      </c>
      <c r="AA2097">
        <v>5631.96</v>
      </c>
      <c r="AB2097">
        <v>0</v>
      </c>
      <c r="AC2097">
        <v>0</v>
      </c>
      <c r="AD2097">
        <v>0</v>
      </c>
      <c r="AE2097">
        <v>5631.96</v>
      </c>
      <c r="AF2097">
        <v>0</v>
      </c>
      <c r="AG2097">
        <v>0</v>
      </c>
      <c r="AH2097">
        <v>0</v>
      </c>
      <c r="AI2097">
        <v>1</v>
      </c>
      <c r="AJ2097">
        <v>1</v>
      </c>
      <c r="AK2097">
        <v>1</v>
      </c>
      <c r="AL2097">
        <v>1</v>
      </c>
      <c r="AN2097">
        <v>0</v>
      </c>
      <c r="AO2097">
        <v>1</v>
      </c>
      <c r="AP2097">
        <v>0</v>
      </c>
      <c r="AQ2097">
        <v>0</v>
      </c>
      <c r="AR2097">
        <v>0</v>
      </c>
      <c r="AS2097" t="s">
        <v>3</v>
      </c>
      <c r="AT2097">
        <v>0.2</v>
      </c>
      <c r="AU2097" t="s">
        <v>3</v>
      </c>
      <c r="AV2097">
        <v>0</v>
      </c>
      <c r="AW2097">
        <v>2</v>
      </c>
      <c r="AX2097">
        <v>33039281</v>
      </c>
      <c r="AY2097">
        <v>1</v>
      </c>
      <c r="AZ2097">
        <v>0</v>
      </c>
      <c r="BA2097">
        <v>1992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CX2097">
        <f>Y2097*Source!I811</f>
        <v>2.4400000000000003E-3</v>
      </c>
      <c r="CY2097">
        <f t="shared" si="312"/>
        <v>5631.96</v>
      </c>
      <c r="CZ2097">
        <f t="shared" si="313"/>
        <v>5631.96</v>
      </c>
      <c r="DA2097">
        <f t="shared" si="314"/>
        <v>1</v>
      </c>
      <c r="DB2097">
        <v>0</v>
      </c>
    </row>
    <row r="2098" spans="1:106" x14ac:dyDescent="0.2">
      <c r="A2098">
        <f>ROW(Source!A811)</f>
        <v>811</v>
      </c>
      <c r="B2098">
        <v>33034105</v>
      </c>
      <c r="C2098">
        <v>33039254</v>
      </c>
      <c r="D2098">
        <v>32517784</v>
      </c>
      <c r="E2098">
        <v>1</v>
      </c>
      <c r="F2098">
        <v>1</v>
      </c>
      <c r="G2098">
        <v>19</v>
      </c>
      <c r="H2098">
        <v>3</v>
      </c>
      <c r="I2098" t="s">
        <v>840</v>
      </c>
      <c r="J2098" t="s">
        <v>841</v>
      </c>
      <c r="K2098" t="s">
        <v>842</v>
      </c>
      <c r="L2098">
        <v>1339</v>
      </c>
      <c r="N2098">
        <v>1007</v>
      </c>
      <c r="O2098" t="s">
        <v>830</v>
      </c>
      <c r="P2098" t="s">
        <v>830</v>
      </c>
      <c r="Q2098">
        <v>1</v>
      </c>
      <c r="W2098">
        <v>0</v>
      </c>
      <c r="X2098">
        <v>966492149</v>
      </c>
      <c r="Y2098">
        <v>0.69</v>
      </c>
      <c r="AA2098">
        <v>5631.96</v>
      </c>
      <c r="AB2098">
        <v>0</v>
      </c>
      <c r="AC2098">
        <v>0</v>
      </c>
      <c r="AD2098">
        <v>0</v>
      </c>
      <c r="AE2098">
        <v>5631.96</v>
      </c>
      <c r="AF2098">
        <v>0</v>
      </c>
      <c r="AG2098">
        <v>0</v>
      </c>
      <c r="AH2098">
        <v>0</v>
      </c>
      <c r="AI2098">
        <v>1</v>
      </c>
      <c r="AJ2098">
        <v>1</v>
      </c>
      <c r="AK2098">
        <v>1</v>
      </c>
      <c r="AL2098">
        <v>1</v>
      </c>
      <c r="AN2098">
        <v>0</v>
      </c>
      <c r="AO2098">
        <v>1</v>
      </c>
      <c r="AP2098">
        <v>0</v>
      </c>
      <c r="AQ2098">
        <v>0</v>
      </c>
      <c r="AR2098">
        <v>0</v>
      </c>
      <c r="AS2098" t="s">
        <v>3</v>
      </c>
      <c r="AT2098">
        <v>0.69</v>
      </c>
      <c r="AU2098" t="s">
        <v>3</v>
      </c>
      <c r="AV2098">
        <v>0</v>
      </c>
      <c r="AW2098">
        <v>2</v>
      </c>
      <c r="AX2098">
        <v>33039282</v>
      </c>
      <c r="AY2098">
        <v>1</v>
      </c>
      <c r="AZ2098">
        <v>0</v>
      </c>
      <c r="BA2098">
        <v>1993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CX2098">
        <f>Y2098*Source!I811</f>
        <v>8.4180000000000001E-3</v>
      </c>
      <c r="CY2098">
        <f t="shared" si="312"/>
        <v>5631.96</v>
      </c>
      <c r="CZ2098">
        <f t="shared" si="313"/>
        <v>5631.96</v>
      </c>
      <c r="DA2098">
        <f t="shared" si="314"/>
        <v>1</v>
      </c>
      <c r="DB2098">
        <v>0</v>
      </c>
    </row>
    <row r="2099" spans="1:106" x14ac:dyDescent="0.2">
      <c r="A2099">
        <f>ROW(Source!A811)</f>
        <v>811</v>
      </c>
      <c r="B2099">
        <v>33034105</v>
      </c>
      <c r="C2099">
        <v>33039254</v>
      </c>
      <c r="D2099">
        <v>32519911</v>
      </c>
      <c r="E2099">
        <v>1</v>
      </c>
      <c r="F2099">
        <v>1</v>
      </c>
      <c r="G2099">
        <v>19</v>
      </c>
      <c r="H2099">
        <v>3</v>
      </c>
      <c r="I2099" t="s">
        <v>843</v>
      </c>
      <c r="J2099" t="s">
        <v>844</v>
      </c>
      <c r="K2099" t="s">
        <v>845</v>
      </c>
      <c r="L2099">
        <v>1339</v>
      </c>
      <c r="N2099">
        <v>1007</v>
      </c>
      <c r="O2099" t="s">
        <v>830</v>
      </c>
      <c r="P2099" t="s">
        <v>830</v>
      </c>
      <c r="Q2099">
        <v>1</v>
      </c>
      <c r="W2099">
        <v>0</v>
      </c>
      <c r="X2099">
        <v>-1613524913</v>
      </c>
      <c r="Y2099">
        <v>102</v>
      </c>
      <c r="AA2099">
        <v>3195.93</v>
      </c>
      <c r="AB2099">
        <v>0</v>
      </c>
      <c r="AC2099">
        <v>0</v>
      </c>
      <c r="AD2099">
        <v>0</v>
      </c>
      <c r="AE2099">
        <v>3195.93</v>
      </c>
      <c r="AF2099">
        <v>0</v>
      </c>
      <c r="AG2099">
        <v>0</v>
      </c>
      <c r="AH2099">
        <v>0</v>
      </c>
      <c r="AI2099">
        <v>1</v>
      </c>
      <c r="AJ2099">
        <v>1</v>
      </c>
      <c r="AK2099">
        <v>1</v>
      </c>
      <c r="AL2099">
        <v>1</v>
      </c>
      <c r="AN2099">
        <v>0</v>
      </c>
      <c r="AO2099">
        <v>1</v>
      </c>
      <c r="AP2099">
        <v>0</v>
      </c>
      <c r="AQ2099">
        <v>0</v>
      </c>
      <c r="AR2099">
        <v>0</v>
      </c>
      <c r="AS2099" t="s">
        <v>3</v>
      </c>
      <c r="AT2099">
        <v>102</v>
      </c>
      <c r="AU2099" t="s">
        <v>3</v>
      </c>
      <c r="AV2099">
        <v>0</v>
      </c>
      <c r="AW2099">
        <v>2</v>
      </c>
      <c r="AX2099">
        <v>33039283</v>
      </c>
      <c r="AY2099">
        <v>1</v>
      </c>
      <c r="AZ2099">
        <v>0</v>
      </c>
      <c r="BA2099">
        <v>1994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CX2099">
        <f>Y2099*Source!I811</f>
        <v>1.2444000000000002</v>
      </c>
      <c r="CY2099">
        <f t="shared" si="312"/>
        <v>3195.93</v>
      </c>
      <c r="CZ2099">
        <f t="shared" si="313"/>
        <v>3195.93</v>
      </c>
      <c r="DA2099">
        <f t="shared" si="314"/>
        <v>1</v>
      </c>
      <c r="DB2099">
        <v>0</v>
      </c>
    </row>
    <row r="2100" spans="1:106" x14ac:dyDescent="0.2">
      <c r="A2100">
        <f>ROW(Source!A811)</f>
        <v>811</v>
      </c>
      <c r="B2100">
        <v>33034105</v>
      </c>
      <c r="C2100">
        <v>33039254</v>
      </c>
      <c r="D2100">
        <v>32521663</v>
      </c>
      <c r="E2100">
        <v>1</v>
      </c>
      <c r="F2100">
        <v>1</v>
      </c>
      <c r="G2100">
        <v>19</v>
      </c>
      <c r="H2100">
        <v>3</v>
      </c>
      <c r="I2100" t="s">
        <v>846</v>
      </c>
      <c r="J2100" t="s">
        <v>847</v>
      </c>
      <c r="K2100" t="s">
        <v>848</v>
      </c>
      <c r="L2100">
        <v>1327</v>
      </c>
      <c r="N2100">
        <v>1005</v>
      </c>
      <c r="O2100" t="s">
        <v>823</v>
      </c>
      <c r="P2100" t="s">
        <v>823</v>
      </c>
      <c r="Q2100">
        <v>1</v>
      </c>
      <c r="W2100">
        <v>0</v>
      </c>
      <c r="X2100">
        <v>603730207</v>
      </c>
      <c r="Y2100">
        <v>49.5</v>
      </c>
      <c r="AA2100">
        <v>207.09</v>
      </c>
      <c r="AB2100">
        <v>0</v>
      </c>
      <c r="AC2100">
        <v>0</v>
      </c>
      <c r="AD2100">
        <v>0</v>
      </c>
      <c r="AE2100">
        <v>207.09</v>
      </c>
      <c r="AF2100">
        <v>0</v>
      </c>
      <c r="AG2100">
        <v>0</v>
      </c>
      <c r="AH2100">
        <v>0</v>
      </c>
      <c r="AI2100">
        <v>1</v>
      </c>
      <c r="AJ2100">
        <v>1</v>
      </c>
      <c r="AK2100">
        <v>1</v>
      </c>
      <c r="AL2100">
        <v>1</v>
      </c>
      <c r="AN2100">
        <v>0</v>
      </c>
      <c r="AO2100">
        <v>1</v>
      </c>
      <c r="AP2100">
        <v>0</v>
      </c>
      <c r="AQ2100">
        <v>0</v>
      </c>
      <c r="AR2100">
        <v>0</v>
      </c>
      <c r="AS2100" t="s">
        <v>3</v>
      </c>
      <c r="AT2100">
        <v>49.5</v>
      </c>
      <c r="AU2100" t="s">
        <v>3</v>
      </c>
      <c r="AV2100">
        <v>0</v>
      </c>
      <c r="AW2100">
        <v>2</v>
      </c>
      <c r="AX2100">
        <v>33039284</v>
      </c>
      <c r="AY2100">
        <v>1</v>
      </c>
      <c r="AZ2100">
        <v>0</v>
      </c>
      <c r="BA2100">
        <v>1995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CX2100">
        <f>Y2100*Source!I811</f>
        <v>0.60389999999999999</v>
      </c>
      <c r="CY2100">
        <f t="shared" si="312"/>
        <v>207.09</v>
      </c>
      <c r="CZ2100">
        <f t="shared" si="313"/>
        <v>207.09</v>
      </c>
      <c r="DA2100">
        <f t="shared" si="314"/>
        <v>1</v>
      </c>
      <c r="DB2100">
        <v>0</v>
      </c>
    </row>
    <row r="2101" spans="1:106" x14ac:dyDescent="0.2">
      <c r="A2101">
        <f>ROW(Source!A814)</f>
        <v>814</v>
      </c>
      <c r="B2101">
        <v>33034105</v>
      </c>
      <c r="C2101">
        <v>33039287</v>
      </c>
      <c r="D2101">
        <v>32505425</v>
      </c>
      <c r="E2101">
        <v>19</v>
      </c>
      <c r="F2101">
        <v>1</v>
      </c>
      <c r="G2101">
        <v>19</v>
      </c>
      <c r="H2101">
        <v>1</v>
      </c>
      <c r="I2101" t="s">
        <v>795</v>
      </c>
      <c r="J2101" t="s">
        <v>3</v>
      </c>
      <c r="K2101" t="s">
        <v>796</v>
      </c>
      <c r="L2101">
        <v>1191</v>
      </c>
      <c r="N2101">
        <v>1013</v>
      </c>
      <c r="O2101" t="s">
        <v>797</v>
      </c>
      <c r="P2101" t="s">
        <v>797</v>
      </c>
      <c r="Q2101">
        <v>1</v>
      </c>
      <c r="W2101">
        <v>0</v>
      </c>
      <c r="X2101">
        <v>476480486</v>
      </c>
      <c r="Y2101">
        <v>36.11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1</v>
      </c>
      <c r="AJ2101">
        <v>1</v>
      </c>
      <c r="AK2101">
        <v>1</v>
      </c>
      <c r="AL2101">
        <v>1</v>
      </c>
      <c r="AN2101">
        <v>0</v>
      </c>
      <c r="AO2101">
        <v>1</v>
      </c>
      <c r="AP2101">
        <v>0</v>
      </c>
      <c r="AQ2101">
        <v>0</v>
      </c>
      <c r="AR2101">
        <v>0</v>
      </c>
      <c r="AS2101" t="s">
        <v>3</v>
      </c>
      <c r="AT2101">
        <v>36.11</v>
      </c>
      <c r="AU2101" t="s">
        <v>3</v>
      </c>
      <c r="AV2101">
        <v>1</v>
      </c>
      <c r="AW2101">
        <v>2</v>
      </c>
      <c r="AX2101">
        <v>33039293</v>
      </c>
      <c r="AY2101">
        <v>1</v>
      </c>
      <c r="AZ2101">
        <v>0</v>
      </c>
      <c r="BA2101">
        <v>1996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CX2101">
        <f>Y2101*Source!I814</f>
        <v>3.9305734999999999</v>
      </c>
      <c r="CY2101">
        <f>AD2101</f>
        <v>0</v>
      </c>
      <c r="CZ2101">
        <f>AH2101</f>
        <v>0</v>
      </c>
      <c r="DA2101">
        <f>AL2101</f>
        <v>1</v>
      </c>
      <c r="DB2101">
        <v>0</v>
      </c>
    </row>
    <row r="2102" spans="1:106" x14ac:dyDescent="0.2">
      <c r="A2102">
        <f>ROW(Source!A814)</f>
        <v>814</v>
      </c>
      <c r="B2102">
        <v>33034105</v>
      </c>
      <c r="C2102">
        <v>33039287</v>
      </c>
      <c r="D2102">
        <v>32516754</v>
      </c>
      <c r="E2102">
        <v>1</v>
      </c>
      <c r="F2102">
        <v>1</v>
      </c>
      <c r="G2102">
        <v>19</v>
      </c>
      <c r="H2102">
        <v>2</v>
      </c>
      <c r="I2102" t="s">
        <v>798</v>
      </c>
      <c r="J2102" t="s">
        <v>799</v>
      </c>
      <c r="K2102" t="s">
        <v>800</v>
      </c>
      <c r="L2102">
        <v>1368</v>
      </c>
      <c r="N2102">
        <v>1011</v>
      </c>
      <c r="O2102" t="s">
        <v>801</v>
      </c>
      <c r="P2102" t="s">
        <v>801</v>
      </c>
      <c r="Q2102">
        <v>1</v>
      </c>
      <c r="W2102">
        <v>0</v>
      </c>
      <c r="X2102">
        <v>-1683917449</v>
      </c>
      <c r="Y2102">
        <v>21.91</v>
      </c>
      <c r="AA2102">
        <v>0</v>
      </c>
      <c r="AB2102">
        <v>70.98</v>
      </c>
      <c r="AC2102">
        <v>6.52</v>
      </c>
      <c r="AD2102">
        <v>0</v>
      </c>
      <c r="AE2102">
        <v>0</v>
      </c>
      <c r="AF2102">
        <v>70.98</v>
      </c>
      <c r="AG2102">
        <v>6.52</v>
      </c>
      <c r="AH2102">
        <v>0</v>
      </c>
      <c r="AI2102">
        <v>1</v>
      </c>
      <c r="AJ2102">
        <v>1</v>
      </c>
      <c r="AK2102">
        <v>1</v>
      </c>
      <c r="AL2102">
        <v>1</v>
      </c>
      <c r="AN2102">
        <v>0</v>
      </c>
      <c r="AO2102">
        <v>1</v>
      </c>
      <c r="AP2102">
        <v>0</v>
      </c>
      <c r="AQ2102">
        <v>0</v>
      </c>
      <c r="AR2102">
        <v>0</v>
      </c>
      <c r="AS2102" t="s">
        <v>3</v>
      </c>
      <c r="AT2102">
        <v>21.91</v>
      </c>
      <c r="AU2102" t="s">
        <v>3</v>
      </c>
      <c r="AV2102">
        <v>0</v>
      </c>
      <c r="AW2102">
        <v>2</v>
      </c>
      <c r="AX2102">
        <v>33039294</v>
      </c>
      <c r="AY2102">
        <v>1</v>
      </c>
      <c r="AZ2102">
        <v>0</v>
      </c>
      <c r="BA2102">
        <v>1997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CX2102">
        <f>Y2102*Source!I814</f>
        <v>2.3849035000000001</v>
      </c>
      <c r="CY2102">
        <f>AB2102</f>
        <v>70.98</v>
      </c>
      <c r="CZ2102">
        <f>AF2102</f>
        <v>70.98</v>
      </c>
      <c r="DA2102">
        <f>AJ2102</f>
        <v>1</v>
      </c>
      <c r="DB2102">
        <v>0</v>
      </c>
    </row>
    <row r="2103" spans="1:106" x14ac:dyDescent="0.2">
      <c r="A2103">
        <f>ROW(Source!A814)</f>
        <v>814</v>
      </c>
      <c r="B2103">
        <v>33034105</v>
      </c>
      <c r="C2103">
        <v>33039287</v>
      </c>
      <c r="D2103">
        <v>32518977</v>
      </c>
      <c r="E2103">
        <v>1</v>
      </c>
      <c r="F2103">
        <v>1</v>
      </c>
      <c r="G2103">
        <v>19</v>
      </c>
      <c r="H2103">
        <v>3</v>
      </c>
      <c r="I2103" t="s">
        <v>802</v>
      </c>
      <c r="J2103" t="s">
        <v>803</v>
      </c>
      <c r="K2103" t="s">
        <v>804</v>
      </c>
      <c r="L2103">
        <v>1348</v>
      </c>
      <c r="N2103">
        <v>1009</v>
      </c>
      <c r="O2103" t="s">
        <v>19</v>
      </c>
      <c r="P2103" t="s">
        <v>19</v>
      </c>
      <c r="Q2103">
        <v>1000</v>
      </c>
      <c r="W2103">
        <v>0</v>
      </c>
      <c r="X2103">
        <v>-1592467254</v>
      </c>
      <c r="Y2103">
        <v>0.03</v>
      </c>
      <c r="AA2103">
        <v>117442.26</v>
      </c>
      <c r="AB2103">
        <v>0</v>
      </c>
      <c r="AC2103">
        <v>0</v>
      </c>
      <c r="AD2103">
        <v>0</v>
      </c>
      <c r="AE2103">
        <v>117442.26</v>
      </c>
      <c r="AF2103">
        <v>0</v>
      </c>
      <c r="AG2103">
        <v>0</v>
      </c>
      <c r="AH2103">
        <v>0</v>
      </c>
      <c r="AI2103">
        <v>1</v>
      </c>
      <c r="AJ2103">
        <v>1</v>
      </c>
      <c r="AK2103">
        <v>1</v>
      </c>
      <c r="AL2103">
        <v>1</v>
      </c>
      <c r="AN2103">
        <v>0</v>
      </c>
      <c r="AO2103">
        <v>1</v>
      </c>
      <c r="AP2103">
        <v>0</v>
      </c>
      <c r="AQ2103">
        <v>0</v>
      </c>
      <c r="AR2103">
        <v>0</v>
      </c>
      <c r="AS2103" t="s">
        <v>3</v>
      </c>
      <c r="AT2103">
        <v>0.03</v>
      </c>
      <c r="AU2103" t="s">
        <v>3</v>
      </c>
      <c r="AV2103">
        <v>0</v>
      </c>
      <c r="AW2103">
        <v>2</v>
      </c>
      <c r="AX2103">
        <v>33039295</v>
      </c>
      <c r="AY2103">
        <v>1</v>
      </c>
      <c r="AZ2103">
        <v>0</v>
      </c>
      <c r="BA2103">
        <v>1998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CX2103">
        <f>Y2103*Source!I814</f>
        <v>3.2654999999999997E-3</v>
      </c>
      <c r="CY2103">
        <f>AA2103</f>
        <v>117442.26</v>
      </c>
      <c r="CZ2103">
        <f>AE2103</f>
        <v>117442.26</v>
      </c>
      <c r="DA2103">
        <f>AI2103</f>
        <v>1</v>
      </c>
      <c r="DB2103">
        <v>0</v>
      </c>
    </row>
    <row r="2104" spans="1:106" x14ac:dyDescent="0.2">
      <c r="A2104">
        <f>ROW(Source!A814)</f>
        <v>814</v>
      </c>
      <c r="B2104">
        <v>33034105</v>
      </c>
      <c r="C2104">
        <v>33039287</v>
      </c>
      <c r="D2104">
        <v>32520163</v>
      </c>
      <c r="E2104">
        <v>1</v>
      </c>
      <c r="F2104">
        <v>1</v>
      </c>
      <c r="G2104">
        <v>19</v>
      </c>
      <c r="H2104">
        <v>3</v>
      </c>
      <c r="I2104" t="s">
        <v>25</v>
      </c>
      <c r="J2104" t="s">
        <v>27</v>
      </c>
      <c r="K2104" t="s">
        <v>26</v>
      </c>
      <c r="L2104">
        <v>1348</v>
      </c>
      <c r="N2104">
        <v>1009</v>
      </c>
      <c r="O2104" t="s">
        <v>19</v>
      </c>
      <c r="P2104" t="s">
        <v>19</v>
      </c>
      <c r="Q2104">
        <v>1000</v>
      </c>
      <c r="W2104">
        <v>0</v>
      </c>
      <c r="X2104">
        <v>-1467733540</v>
      </c>
      <c r="Y2104">
        <v>1</v>
      </c>
      <c r="AA2104">
        <v>53410.15</v>
      </c>
      <c r="AB2104">
        <v>0</v>
      </c>
      <c r="AC2104">
        <v>0</v>
      </c>
      <c r="AD2104">
        <v>0</v>
      </c>
      <c r="AE2104">
        <v>53410.15</v>
      </c>
      <c r="AF2104">
        <v>0</v>
      </c>
      <c r="AG2104">
        <v>0</v>
      </c>
      <c r="AH2104">
        <v>0</v>
      </c>
      <c r="AI2104">
        <v>1</v>
      </c>
      <c r="AJ2104">
        <v>1</v>
      </c>
      <c r="AK2104">
        <v>1</v>
      </c>
      <c r="AL2104">
        <v>1</v>
      </c>
      <c r="AN2104">
        <v>0</v>
      </c>
      <c r="AO2104">
        <v>1</v>
      </c>
      <c r="AP2104">
        <v>0</v>
      </c>
      <c r="AQ2104">
        <v>0</v>
      </c>
      <c r="AR2104">
        <v>0</v>
      </c>
      <c r="AS2104" t="s">
        <v>3</v>
      </c>
      <c r="AT2104">
        <v>1</v>
      </c>
      <c r="AU2104" t="s">
        <v>3</v>
      </c>
      <c r="AV2104">
        <v>0</v>
      </c>
      <c r="AW2104">
        <v>2</v>
      </c>
      <c r="AX2104">
        <v>33039296</v>
      </c>
      <c r="AY2104">
        <v>1</v>
      </c>
      <c r="AZ2104">
        <v>0</v>
      </c>
      <c r="BA2104">
        <v>1999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CX2104">
        <f>Y2104*Source!I814</f>
        <v>0.10885</v>
      </c>
      <c r="CY2104">
        <f>AA2104</f>
        <v>53410.15</v>
      </c>
      <c r="CZ2104">
        <f>AE2104</f>
        <v>53410.15</v>
      </c>
      <c r="DA2104">
        <f>AI2104</f>
        <v>1</v>
      </c>
      <c r="DB2104">
        <v>0</v>
      </c>
    </row>
    <row r="2105" spans="1:106" x14ac:dyDescent="0.2">
      <c r="A2105">
        <f>ROW(Source!A814)</f>
        <v>814</v>
      </c>
      <c r="B2105">
        <v>33034105</v>
      </c>
      <c r="C2105">
        <v>33039287</v>
      </c>
      <c r="D2105">
        <v>32520163</v>
      </c>
      <c r="E2105">
        <v>1</v>
      </c>
      <c r="F2105">
        <v>1</v>
      </c>
      <c r="G2105">
        <v>19</v>
      </c>
      <c r="H2105">
        <v>3</v>
      </c>
      <c r="I2105" t="s">
        <v>25</v>
      </c>
      <c r="J2105" t="s">
        <v>27</v>
      </c>
      <c r="K2105" t="s">
        <v>26</v>
      </c>
      <c r="L2105">
        <v>1348</v>
      </c>
      <c r="N2105">
        <v>1009</v>
      </c>
      <c r="O2105" t="s">
        <v>19</v>
      </c>
      <c r="P2105" t="s">
        <v>19</v>
      </c>
      <c r="Q2105">
        <v>1000</v>
      </c>
      <c r="W2105">
        <v>0</v>
      </c>
      <c r="X2105">
        <v>-1467733540</v>
      </c>
      <c r="Y2105">
        <v>-1</v>
      </c>
      <c r="AA2105">
        <v>53410.15</v>
      </c>
      <c r="AB2105">
        <v>0</v>
      </c>
      <c r="AC2105">
        <v>0</v>
      </c>
      <c r="AD2105">
        <v>0</v>
      </c>
      <c r="AE2105">
        <v>53410.15</v>
      </c>
      <c r="AF2105">
        <v>0</v>
      </c>
      <c r="AG2105">
        <v>0</v>
      </c>
      <c r="AH2105">
        <v>0</v>
      </c>
      <c r="AI2105">
        <v>1</v>
      </c>
      <c r="AJ2105">
        <v>1</v>
      </c>
      <c r="AK2105">
        <v>1</v>
      </c>
      <c r="AL2105">
        <v>1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 t="s">
        <v>3</v>
      </c>
      <c r="AT2105">
        <v>-1</v>
      </c>
      <c r="AU2105" t="s">
        <v>3</v>
      </c>
      <c r="AV2105">
        <v>0</v>
      </c>
      <c r="AW2105">
        <v>1</v>
      </c>
      <c r="AX2105">
        <v>-1</v>
      </c>
      <c r="AY2105">
        <v>0</v>
      </c>
      <c r="AZ2105">
        <v>0</v>
      </c>
      <c r="BA2105" t="s">
        <v>3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CX2105">
        <f>Y2105*Source!I814</f>
        <v>-0.10885</v>
      </c>
      <c r="CY2105">
        <f>AA2105</f>
        <v>53410.15</v>
      </c>
      <c r="CZ2105">
        <f>AE2105</f>
        <v>53410.15</v>
      </c>
      <c r="DA2105">
        <f>AI2105</f>
        <v>1</v>
      </c>
      <c r="DB2105">
        <v>0</v>
      </c>
    </row>
    <row r="2106" spans="1:106" x14ac:dyDescent="0.2">
      <c r="A2106">
        <f>ROW(Source!A816)</f>
        <v>816</v>
      </c>
      <c r="B2106">
        <v>33034105</v>
      </c>
      <c r="C2106">
        <v>33039298</v>
      </c>
      <c r="D2106">
        <v>32505425</v>
      </c>
      <c r="E2106">
        <v>19</v>
      </c>
      <c r="F2106">
        <v>1</v>
      </c>
      <c r="G2106">
        <v>19</v>
      </c>
      <c r="H2106">
        <v>1</v>
      </c>
      <c r="I2106" t="s">
        <v>795</v>
      </c>
      <c r="J2106" t="s">
        <v>3</v>
      </c>
      <c r="K2106" t="s">
        <v>796</v>
      </c>
      <c r="L2106">
        <v>1191</v>
      </c>
      <c r="N2106">
        <v>1013</v>
      </c>
      <c r="O2106" t="s">
        <v>797</v>
      </c>
      <c r="P2106" t="s">
        <v>797</v>
      </c>
      <c r="Q2106">
        <v>1</v>
      </c>
      <c r="W2106">
        <v>0</v>
      </c>
      <c r="X2106">
        <v>476480486</v>
      </c>
      <c r="Y2106">
        <v>453.1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1</v>
      </c>
      <c r="AJ2106">
        <v>1</v>
      </c>
      <c r="AK2106">
        <v>1</v>
      </c>
      <c r="AL2106">
        <v>1</v>
      </c>
      <c r="AN2106">
        <v>0</v>
      </c>
      <c r="AO2106">
        <v>1</v>
      </c>
      <c r="AP2106">
        <v>0</v>
      </c>
      <c r="AQ2106">
        <v>0</v>
      </c>
      <c r="AR2106">
        <v>0</v>
      </c>
      <c r="AS2106" t="s">
        <v>3</v>
      </c>
      <c r="AT2106">
        <v>453.1</v>
      </c>
      <c r="AU2106" t="s">
        <v>3</v>
      </c>
      <c r="AV2106">
        <v>1</v>
      </c>
      <c r="AW2106">
        <v>2</v>
      </c>
      <c r="AX2106">
        <v>33039314</v>
      </c>
      <c r="AY2106">
        <v>1</v>
      </c>
      <c r="AZ2106">
        <v>0</v>
      </c>
      <c r="BA2106">
        <v>2000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CX2106">
        <f>Y2106*Source!I816</f>
        <v>6.714488900000001</v>
      </c>
      <c r="CY2106">
        <f>AD2106</f>
        <v>0</v>
      </c>
      <c r="CZ2106">
        <f>AH2106</f>
        <v>0</v>
      </c>
      <c r="DA2106">
        <f>AL2106</f>
        <v>1</v>
      </c>
      <c r="DB2106">
        <v>0</v>
      </c>
    </row>
    <row r="2107" spans="1:106" x14ac:dyDescent="0.2">
      <c r="A2107">
        <f>ROW(Source!A816)</f>
        <v>816</v>
      </c>
      <c r="B2107">
        <v>33034105</v>
      </c>
      <c r="C2107">
        <v>33039298</v>
      </c>
      <c r="D2107">
        <v>32517073</v>
      </c>
      <c r="E2107">
        <v>1</v>
      </c>
      <c r="F2107">
        <v>1</v>
      </c>
      <c r="G2107">
        <v>19</v>
      </c>
      <c r="H2107">
        <v>2</v>
      </c>
      <c r="I2107" t="s">
        <v>805</v>
      </c>
      <c r="J2107" t="s">
        <v>806</v>
      </c>
      <c r="K2107" t="s">
        <v>807</v>
      </c>
      <c r="L2107">
        <v>1368</v>
      </c>
      <c r="N2107">
        <v>1011</v>
      </c>
      <c r="O2107" t="s">
        <v>801</v>
      </c>
      <c r="P2107" t="s">
        <v>801</v>
      </c>
      <c r="Q2107">
        <v>1</v>
      </c>
      <c r="W2107">
        <v>0</v>
      </c>
      <c r="X2107">
        <v>-865246060</v>
      </c>
      <c r="Y2107">
        <v>1.38</v>
      </c>
      <c r="AA2107">
        <v>0</v>
      </c>
      <c r="AB2107">
        <v>3.37</v>
      </c>
      <c r="AC2107">
        <v>0.85</v>
      </c>
      <c r="AD2107">
        <v>0</v>
      </c>
      <c r="AE2107">
        <v>0</v>
      </c>
      <c r="AF2107">
        <v>3.37</v>
      </c>
      <c r="AG2107">
        <v>0.85</v>
      </c>
      <c r="AH2107">
        <v>0</v>
      </c>
      <c r="AI2107">
        <v>1</v>
      </c>
      <c r="AJ2107">
        <v>1</v>
      </c>
      <c r="AK2107">
        <v>1</v>
      </c>
      <c r="AL2107">
        <v>1</v>
      </c>
      <c r="AN2107">
        <v>0</v>
      </c>
      <c r="AO2107">
        <v>1</v>
      </c>
      <c r="AP2107">
        <v>0</v>
      </c>
      <c r="AQ2107">
        <v>0</v>
      </c>
      <c r="AR2107">
        <v>0</v>
      </c>
      <c r="AS2107" t="s">
        <v>3</v>
      </c>
      <c r="AT2107">
        <v>1.38</v>
      </c>
      <c r="AU2107" t="s">
        <v>3</v>
      </c>
      <c r="AV2107">
        <v>0</v>
      </c>
      <c r="AW2107">
        <v>2</v>
      </c>
      <c r="AX2107">
        <v>33039315</v>
      </c>
      <c r="AY2107">
        <v>1</v>
      </c>
      <c r="AZ2107">
        <v>0</v>
      </c>
      <c r="BA2107">
        <v>2001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CX2107">
        <f>Y2107*Source!I816</f>
        <v>2.0450219999999998E-2</v>
      </c>
      <c r="CY2107">
        <f>AB2107</f>
        <v>3.37</v>
      </c>
      <c r="CZ2107">
        <f>AF2107</f>
        <v>3.37</v>
      </c>
      <c r="DA2107">
        <f>AJ2107</f>
        <v>1</v>
      </c>
      <c r="DB2107">
        <v>0</v>
      </c>
    </row>
    <row r="2108" spans="1:106" x14ac:dyDescent="0.2">
      <c r="A2108">
        <f>ROW(Source!A816)</f>
        <v>816</v>
      </c>
      <c r="B2108">
        <v>33034105</v>
      </c>
      <c r="C2108">
        <v>33039298</v>
      </c>
      <c r="D2108">
        <v>32516433</v>
      </c>
      <c r="E2108">
        <v>1</v>
      </c>
      <c r="F2108">
        <v>1</v>
      </c>
      <c r="G2108">
        <v>19</v>
      </c>
      <c r="H2108">
        <v>2</v>
      </c>
      <c r="I2108" t="s">
        <v>808</v>
      </c>
      <c r="J2108" t="s">
        <v>809</v>
      </c>
      <c r="K2108" t="s">
        <v>810</v>
      </c>
      <c r="L2108">
        <v>1368</v>
      </c>
      <c r="N2108">
        <v>1011</v>
      </c>
      <c r="O2108" t="s">
        <v>801</v>
      </c>
      <c r="P2108" t="s">
        <v>801</v>
      </c>
      <c r="Q2108">
        <v>1</v>
      </c>
      <c r="W2108">
        <v>0</v>
      </c>
      <c r="X2108">
        <v>1483315828</v>
      </c>
      <c r="Y2108">
        <v>0.31</v>
      </c>
      <c r="AA2108">
        <v>0</v>
      </c>
      <c r="AB2108">
        <v>566.44000000000005</v>
      </c>
      <c r="AC2108">
        <v>281.27999999999997</v>
      </c>
      <c r="AD2108">
        <v>0</v>
      </c>
      <c r="AE2108">
        <v>0</v>
      </c>
      <c r="AF2108">
        <v>566.44000000000005</v>
      </c>
      <c r="AG2108">
        <v>281.27999999999997</v>
      </c>
      <c r="AH2108">
        <v>0</v>
      </c>
      <c r="AI2108">
        <v>1</v>
      </c>
      <c r="AJ2108">
        <v>1</v>
      </c>
      <c r="AK2108">
        <v>1</v>
      </c>
      <c r="AL2108">
        <v>1</v>
      </c>
      <c r="AN2108">
        <v>0</v>
      </c>
      <c r="AO2108">
        <v>1</v>
      </c>
      <c r="AP2108">
        <v>0</v>
      </c>
      <c r="AQ2108">
        <v>0</v>
      </c>
      <c r="AR2108">
        <v>0</v>
      </c>
      <c r="AS2108" t="s">
        <v>3</v>
      </c>
      <c r="AT2108">
        <v>0.31</v>
      </c>
      <c r="AU2108" t="s">
        <v>3</v>
      </c>
      <c r="AV2108">
        <v>0</v>
      </c>
      <c r="AW2108">
        <v>2</v>
      </c>
      <c r="AX2108">
        <v>33039316</v>
      </c>
      <c r="AY2108">
        <v>1</v>
      </c>
      <c r="AZ2108">
        <v>0</v>
      </c>
      <c r="BA2108">
        <v>2002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CX2108">
        <f>Y2108*Source!I816</f>
        <v>4.5938899999999998E-3</v>
      </c>
      <c r="CY2108">
        <f>AB2108</f>
        <v>566.44000000000005</v>
      </c>
      <c r="CZ2108">
        <f>AF2108</f>
        <v>566.44000000000005</v>
      </c>
      <c r="DA2108">
        <f>AJ2108</f>
        <v>1</v>
      </c>
      <c r="DB2108">
        <v>0</v>
      </c>
    </row>
    <row r="2109" spans="1:106" x14ac:dyDescent="0.2">
      <c r="A2109">
        <f>ROW(Source!A816)</f>
        <v>816</v>
      </c>
      <c r="B2109">
        <v>33034105</v>
      </c>
      <c r="C2109">
        <v>33039298</v>
      </c>
      <c r="D2109">
        <v>32516599</v>
      </c>
      <c r="E2109">
        <v>1</v>
      </c>
      <c r="F2109">
        <v>1</v>
      </c>
      <c r="G2109">
        <v>19</v>
      </c>
      <c r="H2109">
        <v>2</v>
      </c>
      <c r="I2109" t="s">
        <v>811</v>
      </c>
      <c r="J2109" t="s">
        <v>812</v>
      </c>
      <c r="K2109" t="s">
        <v>813</v>
      </c>
      <c r="L2109">
        <v>1368</v>
      </c>
      <c r="N2109">
        <v>1011</v>
      </c>
      <c r="O2109" t="s">
        <v>801</v>
      </c>
      <c r="P2109" t="s">
        <v>801</v>
      </c>
      <c r="Q2109">
        <v>1</v>
      </c>
      <c r="W2109">
        <v>0</v>
      </c>
      <c r="X2109">
        <v>47389749</v>
      </c>
      <c r="Y2109">
        <v>26.25</v>
      </c>
      <c r="AA2109">
        <v>0</v>
      </c>
      <c r="AB2109">
        <v>9.7100000000000009</v>
      </c>
      <c r="AC2109">
        <v>2.25</v>
      </c>
      <c r="AD2109">
        <v>0</v>
      </c>
      <c r="AE2109">
        <v>0</v>
      </c>
      <c r="AF2109">
        <v>9.7100000000000009</v>
      </c>
      <c r="AG2109">
        <v>2.25</v>
      </c>
      <c r="AH2109">
        <v>0</v>
      </c>
      <c r="AI2109">
        <v>1</v>
      </c>
      <c r="AJ2109">
        <v>1</v>
      </c>
      <c r="AK2109">
        <v>1</v>
      </c>
      <c r="AL2109">
        <v>1</v>
      </c>
      <c r="AN2109">
        <v>0</v>
      </c>
      <c r="AO2109">
        <v>1</v>
      </c>
      <c r="AP2109">
        <v>0</v>
      </c>
      <c r="AQ2109">
        <v>0</v>
      </c>
      <c r="AR2109">
        <v>0</v>
      </c>
      <c r="AS2109" t="s">
        <v>3</v>
      </c>
      <c r="AT2109">
        <v>26.25</v>
      </c>
      <c r="AU2109" t="s">
        <v>3</v>
      </c>
      <c r="AV2109">
        <v>0</v>
      </c>
      <c r="AW2109">
        <v>2</v>
      </c>
      <c r="AX2109">
        <v>33039317</v>
      </c>
      <c r="AY2109">
        <v>1</v>
      </c>
      <c r="AZ2109">
        <v>0</v>
      </c>
      <c r="BA2109">
        <v>2003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CX2109">
        <f>Y2109*Source!I816</f>
        <v>0.38899875</v>
      </c>
      <c r="CY2109">
        <f>AB2109</f>
        <v>9.7100000000000009</v>
      </c>
      <c r="CZ2109">
        <f>AF2109</f>
        <v>9.7100000000000009</v>
      </c>
      <c r="DA2109">
        <f>AJ2109</f>
        <v>1</v>
      </c>
      <c r="DB2109">
        <v>0</v>
      </c>
    </row>
    <row r="2110" spans="1:106" x14ac:dyDescent="0.2">
      <c r="A2110">
        <f>ROW(Source!A816)</f>
        <v>816</v>
      </c>
      <c r="B2110">
        <v>33034105</v>
      </c>
      <c r="C2110">
        <v>33039298</v>
      </c>
      <c r="D2110">
        <v>32517836</v>
      </c>
      <c r="E2110">
        <v>1</v>
      </c>
      <c r="F2110">
        <v>1</v>
      </c>
      <c r="G2110">
        <v>19</v>
      </c>
      <c r="H2110">
        <v>3</v>
      </c>
      <c r="I2110" t="s">
        <v>814</v>
      </c>
      <c r="J2110" t="s">
        <v>815</v>
      </c>
      <c r="K2110" t="s">
        <v>816</v>
      </c>
      <c r="L2110">
        <v>1348</v>
      </c>
      <c r="N2110">
        <v>1009</v>
      </c>
      <c r="O2110" t="s">
        <v>19</v>
      </c>
      <c r="P2110" t="s">
        <v>19</v>
      </c>
      <c r="Q2110">
        <v>1000</v>
      </c>
      <c r="W2110">
        <v>0</v>
      </c>
      <c r="X2110">
        <v>1571432467</v>
      </c>
      <c r="Y2110">
        <v>0.04</v>
      </c>
      <c r="AA2110">
        <v>31493.279999999999</v>
      </c>
      <c r="AB2110">
        <v>0</v>
      </c>
      <c r="AC2110">
        <v>0</v>
      </c>
      <c r="AD2110">
        <v>0</v>
      </c>
      <c r="AE2110">
        <v>31493.279999999999</v>
      </c>
      <c r="AF2110">
        <v>0</v>
      </c>
      <c r="AG2110">
        <v>0</v>
      </c>
      <c r="AH2110">
        <v>0</v>
      </c>
      <c r="AI2110">
        <v>1</v>
      </c>
      <c r="AJ2110">
        <v>1</v>
      </c>
      <c r="AK2110">
        <v>1</v>
      </c>
      <c r="AL2110">
        <v>1</v>
      </c>
      <c r="AN2110">
        <v>0</v>
      </c>
      <c r="AO2110">
        <v>1</v>
      </c>
      <c r="AP2110">
        <v>0</v>
      </c>
      <c r="AQ2110">
        <v>0</v>
      </c>
      <c r="AR2110">
        <v>0</v>
      </c>
      <c r="AS2110" t="s">
        <v>3</v>
      </c>
      <c r="AT2110">
        <v>0.04</v>
      </c>
      <c r="AU2110" t="s">
        <v>3</v>
      </c>
      <c r="AV2110">
        <v>0</v>
      </c>
      <c r="AW2110">
        <v>2</v>
      </c>
      <c r="AX2110">
        <v>33039318</v>
      </c>
      <c r="AY2110">
        <v>1</v>
      </c>
      <c r="AZ2110">
        <v>0</v>
      </c>
      <c r="BA2110">
        <v>2004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CX2110">
        <f>Y2110*Source!I816</f>
        <v>5.9276000000000001E-4</v>
      </c>
      <c r="CY2110">
        <f t="shared" ref="CY2110:CY2120" si="315">AA2110</f>
        <v>31493.279999999999</v>
      </c>
      <c r="CZ2110">
        <f t="shared" ref="CZ2110:CZ2120" si="316">AE2110</f>
        <v>31493.279999999999</v>
      </c>
      <c r="DA2110">
        <f t="shared" ref="DA2110:DA2120" si="317">AI2110</f>
        <v>1</v>
      </c>
      <c r="DB2110">
        <v>0</v>
      </c>
    </row>
    <row r="2111" spans="1:106" x14ac:dyDescent="0.2">
      <c r="A2111">
        <f>ROW(Source!A816)</f>
        <v>816</v>
      </c>
      <c r="B2111">
        <v>33034105</v>
      </c>
      <c r="C2111">
        <v>33039298</v>
      </c>
      <c r="D2111">
        <v>32518156</v>
      </c>
      <c r="E2111">
        <v>1</v>
      </c>
      <c r="F2111">
        <v>1</v>
      </c>
      <c r="G2111">
        <v>19</v>
      </c>
      <c r="H2111">
        <v>3</v>
      </c>
      <c r="I2111" t="s">
        <v>817</v>
      </c>
      <c r="J2111" t="s">
        <v>818</v>
      </c>
      <c r="K2111" t="s">
        <v>819</v>
      </c>
      <c r="L2111">
        <v>1348</v>
      </c>
      <c r="N2111">
        <v>1009</v>
      </c>
      <c r="O2111" t="s">
        <v>19</v>
      </c>
      <c r="P2111" t="s">
        <v>19</v>
      </c>
      <c r="Q2111">
        <v>1000</v>
      </c>
      <c r="W2111">
        <v>0</v>
      </c>
      <c r="X2111">
        <v>1574046373</v>
      </c>
      <c r="Y2111">
        <v>3.6999999999999998E-2</v>
      </c>
      <c r="AA2111">
        <v>45454.3</v>
      </c>
      <c r="AB2111">
        <v>0</v>
      </c>
      <c r="AC2111">
        <v>0</v>
      </c>
      <c r="AD2111">
        <v>0</v>
      </c>
      <c r="AE2111">
        <v>45454.3</v>
      </c>
      <c r="AF2111">
        <v>0</v>
      </c>
      <c r="AG2111">
        <v>0</v>
      </c>
      <c r="AH2111">
        <v>0</v>
      </c>
      <c r="AI2111">
        <v>1</v>
      </c>
      <c r="AJ2111">
        <v>1</v>
      </c>
      <c r="AK2111">
        <v>1</v>
      </c>
      <c r="AL2111">
        <v>1</v>
      </c>
      <c r="AN2111">
        <v>0</v>
      </c>
      <c r="AO2111">
        <v>1</v>
      </c>
      <c r="AP2111">
        <v>0</v>
      </c>
      <c r="AQ2111">
        <v>0</v>
      </c>
      <c r="AR2111">
        <v>0</v>
      </c>
      <c r="AS2111" t="s">
        <v>3</v>
      </c>
      <c r="AT2111">
        <v>3.6999999999999998E-2</v>
      </c>
      <c r="AU2111" t="s">
        <v>3</v>
      </c>
      <c r="AV2111">
        <v>0</v>
      </c>
      <c r="AW2111">
        <v>2</v>
      </c>
      <c r="AX2111">
        <v>33039319</v>
      </c>
      <c r="AY2111">
        <v>1</v>
      </c>
      <c r="AZ2111">
        <v>0</v>
      </c>
      <c r="BA2111">
        <v>2005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CX2111">
        <f>Y2111*Source!I816</f>
        <v>5.4830299999999998E-4</v>
      </c>
      <c r="CY2111">
        <f t="shared" si="315"/>
        <v>45454.3</v>
      </c>
      <c r="CZ2111">
        <f t="shared" si="316"/>
        <v>45454.3</v>
      </c>
      <c r="DA2111">
        <f t="shared" si="317"/>
        <v>1</v>
      </c>
      <c r="DB2111">
        <v>0</v>
      </c>
    </row>
    <row r="2112" spans="1:106" x14ac:dyDescent="0.2">
      <c r="A2112">
        <f>ROW(Source!A816)</f>
        <v>816</v>
      </c>
      <c r="B2112">
        <v>33034105</v>
      </c>
      <c r="C2112">
        <v>33039298</v>
      </c>
      <c r="D2112">
        <v>32518894</v>
      </c>
      <c r="E2112">
        <v>1</v>
      </c>
      <c r="F2112">
        <v>1</v>
      </c>
      <c r="G2112">
        <v>19</v>
      </c>
      <c r="H2112">
        <v>3</v>
      </c>
      <c r="I2112" t="s">
        <v>820</v>
      </c>
      <c r="J2112" t="s">
        <v>821</v>
      </c>
      <c r="K2112" t="s">
        <v>822</v>
      </c>
      <c r="L2112">
        <v>1327</v>
      </c>
      <c r="N2112">
        <v>1005</v>
      </c>
      <c r="O2112" t="s">
        <v>823</v>
      </c>
      <c r="P2112" t="s">
        <v>823</v>
      </c>
      <c r="Q2112">
        <v>1</v>
      </c>
      <c r="W2112">
        <v>0</v>
      </c>
      <c r="X2112">
        <v>-1132375348</v>
      </c>
      <c r="Y2112">
        <v>5.6</v>
      </c>
      <c r="AA2112">
        <v>63.78</v>
      </c>
      <c r="AB2112">
        <v>0</v>
      </c>
      <c r="AC2112">
        <v>0</v>
      </c>
      <c r="AD2112">
        <v>0</v>
      </c>
      <c r="AE2112">
        <v>63.78</v>
      </c>
      <c r="AF2112">
        <v>0</v>
      </c>
      <c r="AG2112">
        <v>0</v>
      </c>
      <c r="AH2112">
        <v>0</v>
      </c>
      <c r="AI2112">
        <v>1</v>
      </c>
      <c r="AJ2112">
        <v>1</v>
      </c>
      <c r="AK2112">
        <v>1</v>
      </c>
      <c r="AL2112">
        <v>1</v>
      </c>
      <c r="AN2112">
        <v>0</v>
      </c>
      <c r="AO2112">
        <v>1</v>
      </c>
      <c r="AP2112">
        <v>0</v>
      </c>
      <c r="AQ2112">
        <v>0</v>
      </c>
      <c r="AR2112">
        <v>0</v>
      </c>
      <c r="AS2112" t="s">
        <v>3</v>
      </c>
      <c r="AT2112">
        <v>5.6</v>
      </c>
      <c r="AU2112" t="s">
        <v>3</v>
      </c>
      <c r="AV2112">
        <v>0</v>
      </c>
      <c r="AW2112">
        <v>2</v>
      </c>
      <c r="AX2112">
        <v>33039321</v>
      </c>
      <c r="AY2112">
        <v>1</v>
      </c>
      <c r="AZ2112">
        <v>0</v>
      </c>
      <c r="BA2112">
        <v>2006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CX2112">
        <f>Y2112*Source!I816</f>
        <v>8.2986400000000002E-2</v>
      </c>
      <c r="CY2112">
        <f t="shared" si="315"/>
        <v>63.78</v>
      </c>
      <c r="CZ2112">
        <f t="shared" si="316"/>
        <v>63.78</v>
      </c>
      <c r="DA2112">
        <f t="shared" si="317"/>
        <v>1</v>
      </c>
      <c r="DB2112">
        <v>0</v>
      </c>
    </row>
    <row r="2113" spans="1:106" x14ac:dyDescent="0.2">
      <c r="A2113">
        <f>ROW(Source!A816)</f>
        <v>816</v>
      </c>
      <c r="B2113">
        <v>33034105</v>
      </c>
      <c r="C2113">
        <v>33039298</v>
      </c>
      <c r="D2113">
        <v>32517311</v>
      </c>
      <c r="E2113">
        <v>1</v>
      </c>
      <c r="F2113">
        <v>1</v>
      </c>
      <c r="G2113">
        <v>19</v>
      </c>
      <c r="H2113">
        <v>3</v>
      </c>
      <c r="I2113" t="s">
        <v>824</v>
      </c>
      <c r="J2113" t="s">
        <v>825</v>
      </c>
      <c r="K2113" t="s">
        <v>826</v>
      </c>
      <c r="L2113">
        <v>1348</v>
      </c>
      <c r="N2113">
        <v>1009</v>
      </c>
      <c r="O2113" t="s">
        <v>19</v>
      </c>
      <c r="P2113" t="s">
        <v>19</v>
      </c>
      <c r="Q2113">
        <v>1000</v>
      </c>
      <c r="W2113">
        <v>0</v>
      </c>
      <c r="X2113">
        <v>1471527661</v>
      </c>
      <c r="Y2113">
        <v>0.05</v>
      </c>
      <c r="AA2113">
        <v>4752.91</v>
      </c>
      <c r="AB2113">
        <v>0</v>
      </c>
      <c r="AC2113">
        <v>0</v>
      </c>
      <c r="AD2113">
        <v>0</v>
      </c>
      <c r="AE2113">
        <v>4752.91</v>
      </c>
      <c r="AF2113">
        <v>0</v>
      </c>
      <c r="AG2113">
        <v>0</v>
      </c>
      <c r="AH2113">
        <v>0</v>
      </c>
      <c r="AI2113">
        <v>1</v>
      </c>
      <c r="AJ2113">
        <v>1</v>
      </c>
      <c r="AK2113">
        <v>1</v>
      </c>
      <c r="AL2113">
        <v>1</v>
      </c>
      <c r="AN2113">
        <v>0</v>
      </c>
      <c r="AO2113">
        <v>1</v>
      </c>
      <c r="AP2113">
        <v>0</v>
      </c>
      <c r="AQ2113">
        <v>0</v>
      </c>
      <c r="AR2113">
        <v>0</v>
      </c>
      <c r="AS2113" t="s">
        <v>3</v>
      </c>
      <c r="AT2113">
        <v>0.05</v>
      </c>
      <c r="AU2113" t="s">
        <v>3</v>
      </c>
      <c r="AV2113">
        <v>0</v>
      </c>
      <c r="AW2113">
        <v>2</v>
      </c>
      <c r="AX2113">
        <v>33039320</v>
      </c>
      <c r="AY2113">
        <v>1</v>
      </c>
      <c r="AZ2113">
        <v>0</v>
      </c>
      <c r="BA2113">
        <v>2007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CX2113">
        <f>Y2113*Source!I816</f>
        <v>7.4095000000000009E-4</v>
      </c>
      <c r="CY2113">
        <f t="shared" si="315"/>
        <v>4752.91</v>
      </c>
      <c r="CZ2113">
        <f t="shared" si="316"/>
        <v>4752.91</v>
      </c>
      <c r="DA2113">
        <f t="shared" si="317"/>
        <v>1</v>
      </c>
      <c r="DB2113">
        <v>0</v>
      </c>
    </row>
    <row r="2114" spans="1:106" x14ac:dyDescent="0.2">
      <c r="A2114">
        <f>ROW(Source!A816)</f>
        <v>816</v>
      </c>
      <c r="B2114">
        <v>33034105</v>
      </c>
      <c r="C2114">
        <v>33039298</v>
      </c>
      <c r="D2114">
        <v>32519061</v>
      </c>
      <c r="E2114">
        <v>1</v>
      </c>
      <c r="F2114">
        <v>1</v>
      </c>
      <c r="G2114">
        <v>19</v>
      </c>
      <c r="H2114">
        <v>3</v>
      </c>
      <c r="I2114" t="s">
        <v>827</v>
      </c>
      <c r="J2114" t="s">
        <v>828</v>
      </c>
      <c r="K2114" t="s">
        <v>829</v>
      </c>
      <c r="L2114">
        <v>1339</v>
      </c>
      <c r="N2114">
        <v>1007</v>
      </c>
      <c r="O2114" t="s">
        <v>830</v>
      </c>
      <c r="P2114" t="s">
        <v>830</v>
      </c>
      <c r="Q2114">
        <v>1</v>
      </c>
      <c r="W2114">
        <v>0</v>
      </c>
      <c r="X2114">
        <v>1653821073</v>
      </c>
      <c r="Y2114">
        <v>1.75</v>
      </c>
      <c r="AA2114">
        <v>29.98</v>
      </c>
      <c r="AB2114">
        <v>0</v>
      </c>
      <c r="AC2114">
        <v>0</v>
      </c>
      <c r="AD2114">
        <v>0</v>
      </c>
      <c r="AE2114">
        <v>29.98</v>
      </c>
      <c r="AF2114">
        <v>0</v>
      </c>
      <c r="AG2114">
        <v>0</v>
      </c>
      <c r="AH2114">
        <v>0</v>
      </c>
      <c r="AI2114">
        <v>1</v>
      </c>
      <c r="AJ2114">
        <v>1</v>
      </c>
      <c r="AK2114">
        <v>1</v>
      </c>
      <c r="AL2114">
        <v>1</v>
      </c>
      <c r="AN2114">
        <v>0</v>
      </c>
      <c r="AO2114">
        <v>1</v>
      </c>
      <c r="AP2114">
        <v>0</v>
      </c>
      <c r="AQ2114">
        <v>0</v>
      </c>
      <c r="AR2114">
        <v>0</v>
      </c>
      <c r="AS2114" t="s">
        <v>3</v>
      </c>
      <c r="AT2114">
        <v>1.75</v>
      </c>
      <c r="AU2114" t="s">
        <v>3</v>
      </c>
      <c r="AV2114">
        <v>0</v>
      </c>
      <c r="AW2114">
        <v>2</v>
      </c>
      <c r="AX2114">
        <v>33039322</v>
      </c>
      <c r="AY2114">
        <v>1</v>
      </c>
      <c r="AZ2114">
        <v>0</v>
      </c>
      <c r="BA2114">
        <v>2008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CX2114">
        <f>Y2114*Source!I816</f>
        <v>2.5933250000000001E-2</v>
      </c>
      <c r="CY2114">
        <f t="shared" si="315"/>
        <v>29.98</v>
      </c>
      <c r="CZ2114">
        <f t="shared" si="316"/>
        <v>29.98</v>
      </c>
      <c r="DA2114">
        <f t="shared" si="317"/>
        <v>1</v>
      </c>
      <c r="DB2114">
        <v>0</v>
      </c>
    </row>
    <row r="2115" spans="1:106" x14ac:dyDescent="0.2">
      <c r="A2115">
        <f>ROW(Source!A816)</f>
        <v>816</v>
      </c>
      <c r="B2115">
        <v>33034105</v>
      </c>
      <c r="C2115">
        <v>33039298</v>
      </c>
      <c r="D2115">
        <v>32517740</v>
      </c>
      <c r="E2115">
        <v>1</v>
      </c>
      <c r="F2115">
        <v>1</v>
      </c>
      <c r="G2115">
        <v>19</v>
      </c>
      <c r="H2115">
        <v>3</v>
      </c>
      <c r="I2115" t="s">
        <v>831</v>
      </c>
      <c r="J2115" t="s">
        <v>832</v>
      </c>
      <c r="K2115" t="s">
        <v>833</v>
      </c>
      <c r="L2115">
        <v>1339</v>
      </c>
      <c r="N2115">
        <v>1007</v>
      </c>
      <c r="O2115" t="s">
        <v>830</v>
      </c>
      <c r="P2115" t="s">
        <v>830</v>
      </c>
      <c r="Q2115">
        <v>1</v>
      </c>
      <c r="W2115">
        <v>0</v>
      </c>
      <c r="X2115">
        <v>-86784973</v>
      </c>
      <c r="Y2115">
        <v>0.08</v>
      </c>
      <c r="AA2115">
        <v>4993.7</v>
      </c>
      <c r="AB2115">
        <v>0</v>
      </c>
      <c r="AC2115">
        <v>0</v>
      </c>
      <c r="AD2115">
        <v>0</v>
      </c>
      <c r="AE2115">
        <v>4993.7</v>
      </c>
      <c r="AF2115">
        <v>0</v>
      </c>
      <c r="AG2115">
        <v>0</v>
      </c>
      <c r="AH2115">
        <v>0</v>
      </c>
      <c r="AI2115">
        <v>1</v>
      </c>
      <c r="AJ2115">
        <v>1</v>
      </c>
      <c r="AK2115">
        <v>1</v>
      </c>
      <c r="AL2115">
        <v>1</v>
      </c>
      <c r="AN2115">
        <v>0</v>
      </c>
      <c r="AO2115">
        <v>1</v>
      </c>
      <c r="AP2115">
        <v>0</v>
      </c>
      <c r="AQ2115">
        <v>0</v>
      </c>
      <c r="AR2115">
        <v>0</v>
      </c>
      <c r="AS2115" t="s">
        <v>3</v>
      </c>
      <c r="AT2115">
        <v>0.08</v>
      </c>
      <c r="AU2115" t="s">
        <v>3</v>
      </c>
      <c r="AV2115">
        <v>0</v>
      </c>
      <c r="AW2115">
        <v>2</v>
      </c>
      <c r="AX2115">
        <v>33039323</v>
      </c>
      <c r="AY2115">
        <v>1</v>
      </c>
      <c r="AZ2115">
        <v>0</v>
      </c>
      <c r="BA2115">
        <v>2009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CX2115">
        <f>Y2115*Source!I816</f>
        <v>1.18552E-3</v>
      </c>
      <c r="CY2115">
        <f t="shared" si="315"/>
        <v>4993.7</v>
      </c>
      <c r="CZ2115">
        <f t="shared" si="316"/>
        <v>4993.7</v>
      </c>
      <c r="DA2115">
        <f t="shared" si="317"/>
        <v>1</v>
      </c>
      <c r="DB2115">
        <v>0</v>
      </c>
    </row>
    <row r="2116" spans="1:106" x14ac:dyDescent="0.2">
      <c r="A2116">
        <f>ROW(Source!A816)</f>
        <v>816</v>
      </c>
      <c r="B2116">
        <v>33034105</v>
      </c>
      <c r="C2116">
        <v>33039298</v>
      </c>
      <c r="D2116">
        <v>32517729</v>
      </c>
      <c r="E2116">
        <v>1</v>
      </c>
      <c r="F2116">
        <v>1</v>
      </c>
      <c r="G2116">
        <v>19</v>
      </c>
      <c r="H2116">
        <v>3</v>
      </c>
      <c r="I2116" t="s">
        <v>834</v>
      </c>
      <c r="J2116" t="s">
        <v>835</v>
      </c>
      <c r="K2116" t="s">
        <v>836</v>
      </c>
      <c r="L2116">
        <v>1339</v>
      </c>
      <c r="N2116">
        <v>1007</v>
      </c>
      <c r="O2116" t="s">
        <v>830</v>
      </c>
      <c r="P2116" t="s">
        <v>830</v>
      </c>
      <c r="Q2116">
        <v>1</v>
      </c>
      <c r="W2116">
        <v>0</v>
      </c>
      <c r="X2116">
        <v>-36459073</v>
      </c>
      <c r="Y2116">
        <v>0.69</v>
      </c>
      <c r="AA2116">
        <v>3762.19</v>
      </c>
      <c r="AB2116">
        <v>0</v>
      </c>
      <c r="AC2116">
        <v>0</v>
      </c>
      <c r="AD2116">
        <v>0</v>
      </c>
      <c r="AE2116">
        <v>3762.19</v>
      </c>
      <c r="AF2116">
        <v>0</v>
      </c>
      <c r="AG2116">
        <v>0</v>
      </c>
      <c r="AH2116">
        <v>0</v>
      </c>
      <c r="AI2116">
        <v>1</v>
      </c>
      <c r="AJ2116">
        <v>1</v>
      </c>
      <c r="AK2116">
        <v>1</v>
      </c>
      <c r="AL2116">
        <v>1</v>
      </c>
      <c r="AN2116">
        <v>0</v>
      </c>
      <c r="AO2116">
        <v>1</v>
      </c>
      <c r="AP2116">
        <v>0</v>
      </c>
      <c r="AQ2116">
        <v>0</v>
      </c>
      <c r="AR2116">
        <v>0</v>
      </c>
      <c r="AS2116" t="s">
        <v>3</v>
      </c>
      <c r="AT2116">
        <v>0.69</v>
      </c>
      <c r="AU2116" t="s">
        <v>3</v>
      </c>
      <c r="AV2116">
        <v>0</v>
      </c>
      <c r="AW2116">
        <v>2</v>
      </c>
      <c r="AX2116">
        <v>33039324</v>
      </c>
      <c r="AY2116">
        <v>1</v>
      </c>
      <c r="AZ2116">
        <v>0</v>
      </c>
      <c r="BA2116">
        <v>2010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CX2116">
        <f>Y2116*Source!I816</f>
        <v>1.0225109999999999E-2</v>
      </c>
      <c r="CY2116">
        <f t="shared" si="315"/>
        <v>3762.19</v>
      </c>
      <c r="CZ2116">
        <f t="shared" si="316"/>
        <v>3762.19</v>
      </c>
      <c r="DA2116">
        <f t="shared" si="317"/>
        <v>1</v>
      </c>
      <c r="DB2116">
        <v>0</v>
      </c>
    </row>
    <row r="2117" spans="1:106" x14ac:dyDescent="0.2">
      <c r="A2117">
        <f>ROW(Source!A816)</f>
        <v>816</v>
      </c>
      <c r="B2117">
        <v>33034105</v>
      </c>
      <c r="C2117">
        <v>33039298</v>
      </c>
      <c r="D2117">
        <v>32517783</v>
      </c>
      <c r="E2117">
        <v>1</v>
      </c>
      <c r="F2117">
        <v>1</v>
      </c>
      <c r="G2117">
        <v>19</v>
      </c>
      <c r="H2117">
        <v>3</v>
      </c>
      <c r="I2117" t="s">
        <v>837</v>
      </c>
      <c r="J2117" t="s">
        <v>838</v>
      </c>
      <c r="K2117" t="s">
        <v>839</v>
      </c>
      <c r="L2117">
        <v>1339</v>
      </c>
      <c r="N2117">
        <v>1007</v>
      </c>
      <c r="O2117" t="s">
        <v>830</v>
      </c>
      <c r="P2117" t="s">
        <v>830</v>
      </c>
      <c r="Q2117">
        <v>1</v>
      </c>
      <c r="W2117">
        <v>0</v>
      </c>
      <c r="X2117">
        <v>-1282603236</v>
      </c>
      <c r="Y2117">
        <v>0.2</v>
      </c>
      <c r="AA2117">
        <v>5631.96</v>
      </c>
      <c r="AB2117">
        <v>0</v>
      </c>
      <c r="AC2117">
        <v>0</v>
      </c>
      <c r="AD2117">
        <v>0</v>
      </c>
      <c r="AE2117">
        <v>5631.96</v>
      </c>
      <c r="AF2117">
        <v>0</v>
      </c>
      <c r="AG2117">
        <v>0</v>
      </c>
      <c r="AH2117">
        <v>0</v>
      </c>
      <c r="AI2117">
        <v>1</v>
      </c>
      <c r="AJ2117">
        <v>1</v>
      </c>
      <c r="AK2117">
        <v>1</v>
      </c>
      <c r="AL2117">
        <v>1</v>
      </c>
      <c r="AN2117">
        <v>0</v>
      </c>
      <c r="AO2117">
        <v>1</v>
      </c>
      <c r="AP2117">
        <v>0</v>
      </c>
      <c r="AQ2117">
        <v>0</v>
      </c>
      <c r="AR2117">
        <v>0</v>
      </c>
      <c r="AS2117" t="s">
        <v>3</v>
      </c>
      <c r="AT2117">
        <v>0.2</v>
      </c>
      <c r="AU2117" t="s">
        <v>3</v>
      </c>
      <c r="AV2117">
        <v>0</v>
      </c>
      <c r="AW2117">
        <v>2</v>
      </c>
      <c r="AX2117">
        <v>33039325</v>
      </c>
      <c r="AY2117">
        <v>1</v>
      </c>
      <c r="AZ2117">
        <v>0</v>
      </c>
      <c r="BA2117">
        <v>2011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CX2117">
        <f>Y2117*Source!I816</f>
        <v>2.9638000000000004E-3</v>
      </c>
      <c r="CY2117">
        <f t="shared" si="315"/>
        <v>5631.96</v>
      </c>
      <c r="CZ2117">
        <f t="shared" si="316"/>
        <v>5631.96</v>
      </c>
      <c r="DA2117">
        <f t="shared" si="317"/>
        <v>1</v>
      </c>
      <c r="DB2117">
        <v>0</v>
      </c>
    </row>
    <row r="2118" spans="1:106" x14ac:dyDescent="0.2">
      <c r="A2118">
        <f>ROW(Source!A816)</f>
        <v>816</v>
      </c>
      <c r="B2118">
        <v>33034105</v>
      </c>
      <c r="C2118">
        <v>33039298</v>
      </c>
      <c r="D2118">
        <v>32517784</v>
      </c>
      <c r="E2118">
        <v>1</v>
      </c>
      <c r="F2118">
        <v>1</v>
      </c>
      <c r="G2118">
        <v>19</v>
      </c>
      <c r="H2118">
        <v>3</v>
      </c>
      <c r="I2118" t="s">
        <v>840</v>
      </c>
      <c r="J2118" t="s">
        <v>841</v>
      </c>
      <c r="K2118" t="s">
        <v>842</v>
      </c>
      <c r="L2118">
        <v>1339</v>
      </c>
      <c r="N2118">
        <v>1007</v>
      </c>
      <c r="O2118" t="s">
        <v>830</v>
      </c>
      <c r="P2118" t="s">
        <v>830</v>
      </c>
      <c r="Q2118">
        <v>1</v>
      </c>
      <c r="W2118">
        <v>0</v>
      </c>
      <c r="X2118">
        <v>966492149</v>
      </c>
      <c r="Y2118">
        <v>0.69</v>
      </c>
      <c r="AA2118">
        <v>5631.96</v>
      </c>
      <c r="AB2118">
        <v>0</v>
      </c>
      <c r="AC2118">
        <v>0</v>
      </c>
      <c r="AD2118">
        <v>0</v>
      </c>
      <c r="AE2118">
        <v>5631.96</v>
      </c>
      <c r="AF2118">
        <v>0</v>
      </c>
      <c r="AG2118">
        <v>0</v>
      </c>
      <c r="AH2118">
        <v>0</v>
      </c>
      <c r="AI2118">
        <v>1</v>
      </c>
      <c r="AJ2118">
        <v>1</v>
      </c>
      <c r="AK2118">
        <v>1</v>
      </c>
      <c r="AL2118">
        <v>1</v>
      </c>
      <c r="AN2118">
        <v>0</v>
      </c>
      <c r="AO2118">
        <v>1</v>
      </c>
      <c r="AP2118">
        <v>0</v>
      </c>
      <c r="AQ2118">
        <v>0</v>
      </c>
      <c r="AR2118">
        <v>0</v>
      </c>
      <c r="AS2118" t="s">
        <v>3</v>
      </c>
      <c r="AT2118">
        <v>0.69</v>
      </c>
      <c r="AU2118" t="s">
        <v>3</v>
      </c>
      <c r="AV2118">
        <v>0</v>
      </c>
      <c r="AW2118">
        <v>2</v>
      </c>
      <c r="AX2118">
        <v>33039326</v>
      </c>
      <c r="AY2118">
        <v>1</v>
      </c>
      <c r="AZ2118">
        <v>0</v>
      </c>
      <c r="BA2118">
        <v>2012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</v>
      </c>
      <c r="CX2118">
        <f>Y2118*Source!I816</f>
        <v>1.0225109999999999E-2</v>
      </c>
      <c r="CY2118">
        <f t="shared" si="315"/>
        <v>5631.96</v>
      </c>
      <c r="CZ2118">
        <f t="shared" si="316"/>
        <v>5631.96</v>
      </c>
      <c r="DA2118">
        <f t="shared" si="317"/>
        <v>1</v>
      </c>
      <c r="DB2118">
        <v>0</v>
      </c>
    </row>
    <row r="2119" spans="1:106" x14ac:dyDescent="0.2">
      <c r="A2119">
        <f>ROW(Source!A816)</f>
        <v>816</v>
      </c>
      <c r="B2119">
        <v>33034105</v>
      </c>
      <c r="C2119">
        <v>33039298</v>
      </c>
      <c r="D2119">
        <v>32519911</v>
      </c>
      <c r="E2119">
        <v>1</v>
      </c>
      <c r="F2119">
        <v>1</v>
      </c>
      <c r="G2119">
        <v>19</v>
      </c>
      <c r="H2119">
        <v>3</v>
      </c>
      <c r="I2119" t="s">
        <v>843</v>
      </c>
      <c r="J2119" t="s">
        <v>844</v>
      </c>
      <c r="K2119" t="s">
        <v>845</v>
      </c>
      <c r="L2119">
        <v>1339</v>
      </c>
      <c r="N2119">
        <v>1007</v>
      </c>
      <c r="O2119" t="s">
        <v>830</v>
      </c>
      <c r="P2119" t="s">
        <v>830</v>
      </c>
      <c r="Q2119">
        <v>1</v>
      </c>
      <c r="W2119">
        <v>0</v>
      </c>
      <c r="X2119">
        <v>-1613524913</v>
      </c>
      <c r="Y2119">
        <v>102</v>
      </c>
      <c r="AA2119">
        <v>3195.93</v>
      </c>
      <c r="AB2119">
        <v>0</v>
      </c>
      <c r="AC2119">
        <v>0</v>
      </c>
      <c r="AD2119">
        <v>0</v>
      </c>
      <c r="AE2119">
        <v>3195.93</v>
      </c>
      <c r="AF2119">
        <v>0</v>
      </c>
      <c r="AG2119">
        <v>0</v>
      </c>
      <c r="AH2119">
        <v>0</v>
      </c>
      <c r="AI2119">
        <v>1</v>
      </c>
      <c r="AJ2119">
        <v>1</v>
      </c>
      <c r="AK2119">
        <v>1</v>
      </c>
      <c r="AL2119">
        <v>1</v>
      </c>
      <c r="AN2119">
        <v>0</v>
      </c>
      <c r="AO2119">
        <v>1</v>
      </c>
      <c r="AP2119">
        <v>0</v>
      </c>
      <c r="AQ2119">
        <v>0</v>
      </c>
      <c r="AR2119">
        <v>0</v>
      </c>
      <c r="AS2119" t="s">
        <v>3</v>
      </c>
      <c r="AT2119">
        <v>102</v>
      </c>
      <c r="AU2119" t="s">
        <v>3</v>
      </c>
      <c r="AV2119">
        <v>0</v>
      </c>
      <c r="AW2119">
        <v>2</v>
      </c>
      <c r="AX2119">
        <v>33039327</v>
      </c>
      <c r="AY2119">
        <v>1</v>
      </c>
      <c r="AZ2119">
        <v>0</v>
      </c>
      <c r="BA2119">
        <v>2013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CX2119">
        <f>Y2119*Source!I816</f>
        <v>1.511538</v>
      </c>
      <c r="CY2119">
        <f t="shared" si="315"/>
        <v>3195.93</v>
      </c>
      <c r="CZ2119">
        <f t="shared" si="316"/>
        <v>3195.93</v>
      </c>
      <c r="DA2119">
        <f t="shared" si="317"/>
        <v>1</v>
      </c>
      <c r="DB2119">
        <v>0</v>
      </c>
    </row>
    <row r="2120" spans="1:106" x14ac:dyDescent="0.2">
      <c r="A2120">
        <f>ROW(Source!A816)</f>
        <v>816</v>
      </c>
      <c r="B2120">
        <v>33034105</v>
      </c>
      <c r="C2120">
        <v>33039298</v>
      </c>
      <c r="D2120">
        <v>32521663</v>
      </c>
      <c r="E2120">
        <v>1</v>
      </c>
      <c r="F2120">
        <v>1</v>
      </c>
      <c r="G2120">
        <v>19</v>
      </c>
      <c r="H2120">
        <v>3</v>
      </c>
      <c r="I2120" t="s">
        <v>846</v>
      </c>
      <c r="J2120" t="s">
        <v>847</v>
      </c>
      <c r="K2120" t="s">
        <v>848</v>
      </c>
      <c r="L2120">
        <v>1327</v>
      </c>
      <c r="N2120">
        <v>1005</v>
      </c>
      <c r="O2120" t="s">
        <v>823</v>
      </c>
      <c r="P2120" t="s">
        <v>823</v>
      </c>
      <c r="Q2120">
        <v>1</v>
      </c>
      <c r="W2120">
        <v>0</v>
      </c>
      <c r="X2120">
        <v>603730207</v>
      </c>
      <c r="Y2120">
        <v>49.5</v>
      </c>
      <c r="AA2120">
        <v>207.09</v>
      </c>
      <c r="AB2120">
        <v>0</v>
      </c>
      <c r="AC2120">
        <v>0</v>
      </c>
      <c r="AD2120">
        <v>0</v>
      </c>
      <c r="AE2120">
        <v>207.09</v>
      </c>
      <c r="AF2120">
        <v>0</v>
      </c>
      <c r="AG2120">
        <v>0</v>
      </c>
      <c r="AH2120">
        <v>0</v>
      </c>
      <c r="AI2120">
        <v>1</v>
      </c>
      <c r="AJ2120">
        <v>1</v>
      </c>
      <c r="AK2120">
        <v>1</v>
      </c>
      <c r="AL2120">
        <v>1</v>
      </c>
      <c r="AN2120">
        <v>0</v>
      </c>
      <c r="AO2120">
        <v>1</v>
      </c>
      <c r="AP2120">
        <v>0</v>
      </c>
      <c r="AQ2120">
        <v>0</v>
      </c>
      <c r="AR2120">
        <v>0</v>
      </c>
      <c r="AS2120" t="s">
        <v>3</v>
      </c>
      <c r="AT2120">
        <v>49.5</v>
      </c>
      <c r="AU2120" t="s">
        <v>3</v>
      </c>
      <c r="AV2120">
        <v>0</v>
      </c>
      <c r="AW2120">
        <v>2</v>
      </c>
      <c r="AX2120">
        <v>33039328</v>
      </c>
      <c r="AY2120">
        <v>1</v>
      </c>
      <c r="AZ2120">
        <v>0</v>
      </c>
      <c r="BA2120">
        <v>2014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CX2120">
        <f>Y2120*Source!I816</f>
        <v>0.73354050000000004</v>
      </c>
      <c r="CY2120">
        <f t="shared" si="315"/>
        <v>207.09</v>
      </c>
      <c r="CZ2120">
        <f t="shared" si="316"/>
        <v>207.09</v>
      </c>
      <c r="DA2120">
        <f t="shared" si="317"/>
        <v>1</v>
      </c>
      <c r="DB2120">
        <v>0</v>
      </c>
    </row>
    <row r="2121" spans="1:106" x14ac:dyDescent="0.2">
      <c r="A2121">
        <f>ROW(Source!A819)</f>
        <v>819</v>
      </c>
      <c r="B2121">
        <v>33034105</v>
      </c>
      <c r="C2121">
        <v>33039331</v>
      </c>
      <c r="D2121">
        <v>32505425</v>
      </c>
      <c r="E2121">
        <v>19</v>
      </c>
      <c r="F2121">
        <v>1</v>
      </c>
      <c r="G2121">
        <v>19</v>
      </c>
      <c r="H2121">
        <v>1</v>
      </c>
      <c r="I2121" t="s">
        <v>795</v>
      </c>
      <c r="J2121" t="s">
        <v>3</v>
      </c>
      <c r="K2121" t="s">
        <v>796</v>
      </c>
      <c r="L2121">
        <v>1191</v>
      </c>
      <c r="N2121">
        <v>1013</v>
      </c>
      <c r="O2121" t="s">
        <v>797</v>
      </c>
      <c r="P2121" t="s">
        <v>797</v>
      </c>
      <c r="Q2121">
        <v>1</v>
      </c>
      <c r="W2121">
        <v>0</v>
      </c>
      <c r="X2121">
        <v>476480486</v>
      </c>
      <c r="Y2121">
        <v>36.11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1</v>
      </c>
      <c r="AJ2121">
        <v>1</v>
      </c>
      <c r="AK2121">
        <v>1</v>
      </c>
      <c r="AL2121">
        <v>1</v>
      </c>
      <c r="AN2121">
        <v>0</v>
      </c>
      <c r="AO2121">
        <v>1</v>
      </c>
      <c r="AP2121">
        <v>0</v>
      </c>
      <c r="AQ2121">
        <v>0</v>
      </c>
      <c r="AR2121">
        <v>0</v>
      </c>
      <c r="AS2121" t="s">
        <v>3</v>
      </c>
      <c r="AT2121">
        <v>36.11</v>
      </c>
      <c r="AU2121" t="s">
        <v>3</v>
      </c>
      <c r="AV2121">
        <v>1</v>
      </c>
      <c r="AW2121">
        <v>2</v>
      </c>
      <c r="AX2121">
        <v>33039337</v>
      </c>
      <c r="AY2121">
        <v>1</v>
      </c>
      <c r="AZ2121">
        <v>0</v>
      </c>
      <c r="BA2121">
        <v>2015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CX2121">
        <f>Y2121*Source!I819</f>
        <v>2.047437</v>
      </c>
      <c r="CY2121">
        <f>AD2121</f>
        <v>0</v>
      </c>
      <c r="CZ2121">
        <f>AH2121</f>
        <v>0</v>
      </c>
      <c r="DA2121">
        <f>AL2121</f>
        <v>1</v>
      </c>
      <c r="DB2121">
        <v>0</v>
      </c>
    </row>
    <row r="2122" spans="1:106" x14ac:dyDescent="0.2">
      <c r="A2122">
        <f>ROW(Source!A819)</f>
        <v>819</v>
      </c>
      <c r="B2122">
        <v>33034105</v>
      </c>
      <c r="C2122">
        <v>33039331</v>
      </c>
      <c r="D2122">
        <v>32516754</v>
      </c>
      <c r="E2122">
        <v>1</v>
      </c>
      <c r="F2122">
        <v>1</v>
      </c>
      <c r="G2122">
        <v>19</v>
      </c>
      <c r="H2122">
        <v>2</v>
      </c>
      <c r="I2122" t="s">
        <v>798</v>
      </c>
      <c r="J2122" t="s">
        <v>799</v>
      </c>
      <c r="K2122" t="s">
        <v>800</v>
      </c>
      <c r="L2122">
        <v>1368</v>
      </c>
      <c r="N2122">
        <v>1011</v>
      </c>
      <c r="O2122" t="s">
        <v>801</v>
      </c>
      <c r="P2122" t="s">
        <v>801</v>
      </c>
      <c r="Q2122">
        <v>1</v>
      </c>
      <c r="W2122">
        <v>0</v>
      </c>
      <c r="X2122">
        <v>-1683917449</v>
      </c>
      <c r="Y2122">
        <v>21.91</v>
      </c>
      <c r="AA2122">
        <v>0</v>
      </c>
      <c r="AB2122">
        <v>70.98</v>
      </c>
      <c r="AC2122">
        <v>6.52</v>
      </c>
      <c r="AD2122">
        <v>0</v>
      </c>
      <c r="AE2122">
        <v>0</v>
      </c>
      <c r="AF2122">
        <v>70.98</v>
      </c>
      <c r="AG2122">
        <v>6.52</v>
      </c>
      <c r="AH2122">
        <v>0</v>
      </c>
      <c r="AI2122">
        <v>1</v>
      </c>
      <c r="AJ2122">
        <v>1</v>
      </c>
      <c r="AK2122">
        <v>1</v>
      </c>
      <c r="AL2122">
        <v>1</v>
      </c>
      <c r="AN2122">
        <v>0</v>
      </c>
      <c r="AO2122">
        <v>1</v>
      </c>
      <c r="AP2122">
        <v>0</v>
      </c>
      <c r="AQ2122">
        <v>0</v>
      </c>
      <c r="AR2122">
        <v>0</v>
      </c>
      <c r="AS2122" t="s">
        <v>3</v>
      </c>
      <c r="AT2122">
        <v>21.91</v>
      </c>
      <c r="AU2122" t="s">
        <v>3</v>
      </c>
      <c r="AV2122">
        <v>0</v>
      </c>
      <c r="AW2122">
        <v>2</v>
      </c>
      <c r="AX2122">
        <v>33039338</v>
      </c>
      <c r="AY2122">
        <v>1</v>
      </c>
      <c r="AZ2122">
        <v>0</v>
      </c>
      <c r="BA2122">
        <v>2016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CX2122">
        <f>Y2122*Source!I819</f>
        <v>1.242297</v>
      </c>
      <c r="CY2122">
        <f>AB2122</f>
        <v>70.98</v>
      </c>
      <c r="CZ2122">
        <f>AF2122</f>
        <v>70.98</v>
      </c>
      <c r="DA2122">
        <f>AJ2122</f>
        <v>1</v>
      </c>
      <c r="DB2122">
        <v>0</v>
      </c>
    </row>
    <row r="2123" spans="1:106" x14ac:dyDescent="0.2">
      <c r="A2123">
        <f>ROW(Source!A819)</f>
        <v>819</v>
      </c>
      <c r="B2123">
        <v>33034105</v>
      </c>
      <c r="C2123">
        <v>33039331</v>
      </c>
      <c r="D2123">
        <v>32518977</v>
      </c>
      <c r="E2123">
        <v>1</v>
      </c>
      <c r="F2123">
        <v>1</v>
      </c>
      <c r="G2123">
        <v>19</v>
      </c>
      <c r="H2123">
        <v>3</v>
      </c>
      <c r="I2123" t="s">
        <v>802</v>
      </c>
      <c r="J2123" t="s">
        <v>803</v>
      </c>
      <c r="K2123" t="s">
        <v>804</v>
      </c>
      <c r="L2123">
        <v>1348</v>
      </c>
      <c r="N2123">
        <v>1009</v>
      </c>
      <c r="O2123" t="s">
        <v>19</v>
      </c>
      <c r="P2123" t="s">
        <v>19</v>
      </c>
      <c r="Q2123">
        <v>1000</v>
      </c>
      <c r="W2123">
        <v>0</v>
      </c>
      <c r="X2123">
        <v>-1592467254</v>
      </c>
      <c r="Y2123">
        <v>0.03</v>
      </c>
      <c r="AA2123">
        <v>117442.26</v>
      </c>
      <c r="AB2123">
        <v>0</v>
      </c>
      <c r="AC2123">
        <v>0</v>
      </c>
      <c r="AD2123">
        <v>0</v>
      </c>
      <c r="AE2123">
        <v>117442.26</v>
      </c>
      <c r="AF2123">
        <v>0</v>
      </c>
      <c r="AG2123">
        <v>0</v>
      </c>
      <c r="AH2123">
        <v>0</v>
      </c>
      <c r="AI2123">
        <v>1</v>
      </c>
      <c r="AJ2123">
        <v>1</v>
      </c>
      <c r="AK2123">
        <v>1</v>
      </c>
      <c r="AL2123">
        <v>1</v>
      </c>
      <c r="AN2123">
        <v>0</v>
      </c>
      <c r="AO2123">
        <v>1</v>
      </c>
      <c r="AP2123">
        <v>0</v>
      </c>
      <c r="AQ2123">
        <v>0</v>
      </c>
      <c r="AR2123">
        <v>0</v>
      </c>
      <c r="AS2123" t="s">
        <v>3</v>
      </c>
      <c r="AT2123">
        <v>0.03</v>
      </c>
      <c r="AU2123" t="s">
        <v>3</v>
      </c>
      <c r="AV2123">
        <v>0</v>
      </c>
      <c r="AW2123">
        <v>2</v>
      </c>
      <c r="AX2123">
        <v>33039339</v>
      </c>
      <c r="AY2123">
        <v>1</v>
      </c>
      <c r="AZ2123">
        <v>0</v>
      </c>
      <c r="BA2123">
        <v>2017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CX2123">
        <f>Y2123*Source!I819</f>
        <v>1.701E-3</v>
      </c>
      <c r="CY2123">
        <f>AA2123</f>
        <v>117442.26</v>
      </c>
      <c r="CZ2123">
        <f>AE2123</f>
        <v>117442.26</v>
      </c>
      <c r="DA2123">
        <f>AI2123</f>
        <v>1</v>
      </c>
      <c r="DB2123">
        <v>0</v>
      </c>
    </row>
    <row r="2124" spans="1:106" x14ac:dyDescent="0.2">
      <c r="A2124">
        <f>ROW(Source!A819)</f>
        <v>819</v>
      </c>
      <c r="B2124">
        <v>33034105</v>
      </c>
      <c r="C2124">
        <v>33039331</v>
      </c>
      <c r="D2124">
        <v>32520163</v>
      </c>
      <c r="E2124">
        <v>1</v>
      </c>
      <c r="F2124">
        <v>1</v>
      </c>
      <c r="G2124">
        <v>19</v>
      </c>
      <c r="H2124">
        <v>3</v>
      </c>
      <c r="I2124" t="s">
        <v>25</v>
      </c>
      <c r="J2124" t="s">
        <v>27</v>
      </c>
      <c r="K2124" t="s">
        <v>26</v>
      </c>
      <c r="L2124">
        <v>1348</v>
      </c>
      <c r="N2124">
        <v>1009</v>
      </c>
      <c r="O2124" t="s">
        <v>19</v>
      </c>
      <c r="P2124" t="s">
        <v>19</v>
      </c>
      <c r="Q2124">
        <v>1000</v>
      </c>
      <c r="W2124">
        <v>0</v>
      </c>
      <c r="X2124">
        <v>-1467733540</v>
      </c>
      <c r="Y2124">
        <v>1</v>
      </c>
      <c r="AA2124">
        <v>53410.15</v>
      </c>
      <c r="AB2124">
        <v>0</v>
      </c>
      <c r="AC2124">
        <v>0</v>
      </c>
      <c r="AD2124">
        <v>0</v>
      </c>
      <c r="AE2124">
        <v>53410.15</v>
      </c>
      <c r="AF2124">
        <v>0</v>
      </c>
      <c r="AG2124">
        <v>0</v>
      </c>
      <c r="AH2124">
        <v>0</v>
      </c>
      <c r="AI2124">
        <v>1</v>
      </c>
      <c r="AJ2124">
        <v>1</v>
      </c>
      <c r="AK2124">
        <v>1</v>
      </c>
      <c r="AL2124">
        <v>1</v>
      </c>
      <c r="AN2124">
        <v>0</v>
      </c>
      <c r="AO2124">
        <v>1</v>
      </c>
      <c r="AP2124">
        <v>0</v>
      </c>
      <c r="AQ2124">
        <v>0</v>
      </c>
      <c r="AR2124">
        <v>0</v>
      </c>
      <c r="AS2124" t="s">
        <v>3</v>
      </c>
      <c r="AT2124">
        <v>1</v>
      </c>
      <c r="AU2124" t="s">
        <v>3</v>
      </c>
      <c r="AV2124">
        <v>0</v>
      </c>
      <c r="AW2124">
        <v>2</v>
      </c>
      <c r="AX2124">
        <v>33039340</v>
      </c>
      <c r="AY2124">
        <v>1</v>
      </c>
      <c r="AZ2124">
        <v>0</v>
      </c>
      <c r="BA2124">
        <v>2018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CX2124">
        <f>Y2124*Source!I819</f>
        <v>5.67E-2</v>
      </c>
      <c r="CY2124">
        <f>AA2124</f>
        <v>53410.15</v>
      </c>
      <c r="CZ2124">
        <f>AE2124</f>
        <v>53410.15</v>
      </c>
      <c r="DA2124">
        <f>AI2124</f>
        <v>1</v>
      </c>
      <c r="DB2124">
        <v>0</v>
      </c>
    </row>
    <row r="2125" spans="1:106" x14ac:dyDescent="0.2">
      <c r="A2125">
        <f>ROW(Source!A819)</f>
        <v>819</v>
      </c>
      <c r="B2125">
        <v>33034105</v>
      </c>
      <c r="C2125">
        <v>33039331</v>
      </c>
      <c r="D2125">
        <v>32520163</v>
      </c>
      <c r="E2125">
        <v>1</v>
      </c>
      <c r="F2125">
        <v>1</v>
      </c>
      <c r="G2125">
        <v>19</v>
      </c>
      <c r="H2125">
        <v>3</v>
      </c>
      <c r="I2125" t="s">
        <v>25</v>
      </c>
      <c r="J2125" t="s">
        <v>27</v>
      </c>
      <c r="K2125" t="s">
        <v>26</v>
      </c>
      <c r="L2125">
        <v>1348</v>
      </c>
      <c r="N2125">
        <v>1009</v>
      </c>
      <c r="O2125" t="s">
        <v>19</v>
      </c>
      <c r="P2125" t="s">
        <v>19</v>
      </c>
      <c r="Q2125">
        <v>1000</v>
      </c>
      <c r="W2125">
        <v>0</v>
      </c>
      <c r="X2125">
        <v>-1467733540</v>
      </c>
      <c r="Y2125">
        <v>-1</v>
      </c>
      <c r="AA2125">
        <v>53410.15</v>
      </c>
      <c r="AB2125">
        <v>0</v>
      </c>
      <c r="AC2125">
        <v>0</v>
      </c>
      <c r="AD2125">
        <v>0</v>
      </c>
      <c r="AE2125">
        <v>53410.15</v>
      </c>
      <c r="AF2125">
        <v>0</v>
      </c>
      <c r="AG2125">
        <v>0</v>
      </c>
      <c r="AH2125">
        <v>0</v>
      </c>
      <c r="AI2125">
        <v>1</v>
      </c>
      <c r="AJ2125">
        <v>1</v>
      </c>
      <c r="AK2125">
        <v>1</v>
      </c>
      <c r="AL2125">
        <v>1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 t="s">
        <v>3</v>
      </c>
      <c r="AT2125">
        <v>-1</v>
      </c>
      <c r="AU2125" t="s">
        <v>3</v>
      </c>
      <c r="AV2125">
        <v>0</v>
      </c>
      <c r="AW2125">
        <v>1</v>
      </c>
      <c r="AX2125">
        <v>-1</v>
      </c>
      <c r="AY2125">
        <v>0</v>
      </c>
      <c r="AZ2125">
        <v>0</v>
      </c>
      <c r="BA2125" t="s">
        <v>3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CX2125">
        <f>Y2125*Source!I819</f>
        <v>-5.67E-2</v>
      </c>
      <c r="CY2125">
        <f>AA2125</f>
        <v>53410.15</v>
      </c>
      <c r="CZ2125">
        <f>AE2125</f>
        <v>53410.15</v>
      </c>
      <c r="DA2125">
        <f>AI2125</f>
        <v>1</v>
      </c>
      <c r="DB2125">
        <v>0</v>
      </c>
    </row>
    <row r="2126" spans="1:106" x14ac:dyDescent="0.2">
      <c r="A2126">
        <f>ROW(Source!A821)</f>
        <v>821</v>
      </c>
      <c r="B2126">
        <v>33034105</v>
      </c>
      <c r="C2126">
        <v>33039342</v>
      </c>
      <c r="D2126">
        <v>32505425</v>
      </c>
      <c r="E2126">
        <v>19</v>
      </c>
      <c r="F2126">
        <v>1</v>
      </c>
      <c r="G2126">
        <v>19</v>
      </c>
      <c r="H2126">
        <v>1</v>
      </c>
      <c r="I2126" t="s">
        <v>795</v>
      </c>
      <c r="J2126" t="s">
        <v>3</v>
      </c>
      <c r="K2126" t="s">
        <v>796</v>
      </c>
      <c r="L2126">
        <v>1191</v>
      </c>
      <c r="N2126">
        <v>1013</v>
      </c>
      <c r="O2126" t="s">
        <v>797</v>
      </c>
      <c r="P2126" t="s">
        <v>797</v>
      </c>
      <c r="Q2126">
        <v>1</v>
      </c>
      <c r="W2126">
        <v>0</v>
      </c>
      <c r="X2126">
        <v>476480486</v>
      </c>
      <c r="Y2126">
        <v>453.1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1</v>
      </c>
      <c r="AJ2126">
        <v>1</v>
      </c>
      <c r="AK2126">
        <v>1</v>
      </c>
      <c r="AL2126">
        <v>1</v>
      </c>
      <c r="AN2126">
        <v>0</v>
      </c>
      <c r="AO2126">
        <v>1</v>
      </c>
      <c r="AP2126">
        <v>0</v>
      </c>
      <c r="AQ2126">
        <v>0</v>
      </c>
      <c r="AR2126">
        <v>0</v>
      </c>
      <c r="AS2126" t="s">
        <v>3</v>
      </c>
      <c r="AT2126">
        <v>453.1</v>
      </c>
      <c r="AU2126" t="s">
        <v>3</v>
      </c>
      <c r="AV2126">
        <v>1</v>
      </c>
      <c r="AW2126">
        <v>2</v>
      </c>
      <c r="AX2126">
        <v>33039358</v>
      </c>
      <c r="AY2126">
        <v>1</v>
      </c>
      <c r="AZ2126">
        <v>0</v>
      </c>
      <c r="BA2126">
        <v>2019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CX2126">
        <f>Y2126*Source!I821</f>
        <v>3.4435600000000002</v>
      </c>
      <c r="CY2126">
        <f>AD2126</f>
        <v>0</v>
      </c>
      <c r="CZ2126">
        <f>AH2126</f>
        <v>0</v>
      </c>
      <c r="DA2126">
        <f>AL2126</f>
        <v>1</v>
      </c>
      <c r="DB2126">
        <v>0</v>
      </c>
    </row>
    <row r="2127" spans="1:106" x14ac:dyDescent="0.2">
      <c r="A2127">
        <f>ROW(Source!A821)</f>
        <v>821</v>
      </c>
      <c r="B2127">
        <v>33034105</v>
      </c>
      <c r="C2127">
        <v>33039342</v>
      </c>
      <c r="D2127">
        <v>32517073</v>
      </c>
      <c r="E2127">
        <v>1</v>
      </c>
      <c r="F2127">
        <v>1</v>
      </c>
      <c r="G2127">
        <v>19</v>
      </c>
      <c r="H2127">
        <v>2</v>
      </c>
      <c r="I2127" t="s">
        <v>805</v>
      </c>
      <c r="J2127" t="s">
        <v>806</v>
      </c>
      <c r="K2127" t="s">
        <v>807</v>
      </c>
      <c r="L2127">
        <v>1368</v>
      </c>
      <c r="N2127">
        <v>1011</v>
      </c>
      <c r="O2127" t="s">
        <v>801</v>
      </c>
      <c r="P2127" t="s">
        <v>801</v>
      </c>
      <c r="Q2127">
        <v>1</v>
      </c>
      <c r="W2127">
        <v>0</v>
      </c>
      <c r="X2127">
        <v>-865246060</v>
      </c>
      <c r="Y2127">
        <v>1.38</v>
      </c>
      <c r="AA2127">
        <v>0</v>
      </c>
      <c r="AB2127">
        <v>3.37</v>
      </c>
      <c r="AC2127">
        <v>0.85</v>
      </c>
      <c r="AD2127">
        <v>0</v>
      </c>
      <c r="AE2127">
        <v>0</v>
      </c>
      <c r="AF2127">
        <v>3.37</v>
      </c>
      <c r="AG2127">
        <v>0.85</v>
      </c>
      <c r="AH2127">
        <v>0</v>
      </c>
      <c r="AI2127">
        <v>1</v>
      </c>
      <c r="AJ2127">
        <v>1</v>
      </c>
      <c r="AK2127">
        <v>1</v>
      </c>
      <c r="AL2127">
        <v>1</v>
      </c>
      <c r="AN2127">
        <v>0</v>
      </c>
      <c r="AO2127">
        <v>1</v>
      </c>
      <c r="AP2127">
        <v>0</v>
      </c>
      <c r="AQ2127">
        <v>0</v>
      </c>
      <c r="AR2127">
        <v>0</v>
      </c>
      <c r="AS2127" t="s">
        <v>3</v>
      </c>
      <c r="AT2127">
        <v>1.38</v>
      </c>
      <c r="AU2127" t="s">
        <v>3</v>
      </c>
      <c r="AV2127">
        <v>0</v>
      </c>
      <c r="AW2127">
        <v>2</v>
      </c>
      <c r="AX2127">
        <v>33039359</v>
      </c>
      <c r="AY2127">
        <v>1</v>
      </c>
      <c r="AZ2127">
        <v>0</v>
      </c>
      <c r="BA2127">
        <v>2020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CX2127">
        <f>Y2127*Source!I821</f>
        <v>1.0487999999999999E-2</v>
      </c>
      <c r="CY2127">
        <f>AB2127</f>
        <v>3.37</v>
      </c>
      <c r="CZ2127">
        <f>AF2127</f>
        <v>3.37</v>
      </c>
      <c r="DA2127">
        <f>AJ2127</f>
        <v>1</v>
      </c>
      <c r="DB2127">
        <v>0</v>
      </c>
    </row>
    <row r="2128" spans="1:106" x14ac:dyDescent="0.2">
      <c r="A2128">
        <f>ROW(Source!A821)</f>
        <v>821</v>
      </c>
      <c r="B2128">
        <v>33034105</v>
      </c>
      <c r="C2128">
        <v>33039342</v>
      </c>
      <c r="D2128">
        <v>32516433</v>
      </c>
      <c r="E2128">
        <v>1</v>
      </c>
      <c r="F2128">
        <v>1</v>
      </c>
      <c r="G2128">
        <v>19</v>
      </c>
      <c r="H2128">
        <v>2</v>
      </c>
      <c r="I2128" t="s">
        <v>808</v>
      </c>
      <c r="J2128" t="s">
        <v>809</v>
      </c>
      <c r="K2128" t="s">
        <v>810</v>
      </c>
      <c r="L2128">
        <v>1368</v>
      </c>
      <c r="N2128">
        <v>1011</v>
      </c>
      <c r="O2128" t="s">
        <v>801</v>
      </c>
      <c r="P2128" t="s">
        <v>801</v>
      </c>
      <c r="Q2128">
        <v>1</v>
      </c>
      <c r="W2128">
        <v>0</v>
      </c>
      <c r="X2128">
        <v>1483315828</v>
      </c>
      <c r="Y2128">
        <v>0.31</v>
      </c>
      <c r="AA2128">
        <v>0</v>
      </c>
      <c r="AB2128">
        <v>566.44000000000005</v>
      </c>
      <c r="AC2128">
        <v>281.27999999999997</v>
      </c>
      <c r="AD2128">
        <v>0</v>
      </c>
      <c r="AE2128">
        <v>0</v>
      </c>
      <c r="AF2128">
        <v>566.44000000000005</v>
      </c>
      <c r="AG2128">
        <v>281.27999999999997</v>
      </c>
      <c r="AH2128">
        <v>0</v>
      </c>
      <c r="AI2128">
        <v>1</v>
      </c>
      <c r="AJ2128">
        <v>1</v>
      </c>
      <c r="AK2128">
        <v>1</v>
      </c>
      <c r="AL2128">
        <v>1</v>
      </c>
      <c r="AN2128">
        <v>0</v>
      </c>
      <c r="AO2128">
        <v>1</v>
      </c>
      <c r="AP2128">
        <v>0</v>
      </c>
      <c r="AQ2128">
        <v>0</v>
      </c>
      <c r="AR2128">
        <v>0</v>
      </c>
      <c r="AS2128" t="s">
        <v>3</v>
      </c>
      <c r="AT2128">
        <v>0.31</v>
      </c>
      <c r="AU2128" t="s">
        <v>3</v>
      </c>
      <c r="AV2128">
        <v>0</v>
      </c>
      <c r="AW2128">
        <v>2</v>
      </c>
      <c r="AX2128">
        <v>33039360</v>
      </c>
      <c r="AY2128">
        <v>1</v>
      </c>
      <c r="AZ2128">
        <v>0</v>
      </c>
      <c r="BA2128">
        <v>2021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CX2128">
        <f>Y2128*Source!I821</f>
        <v>2.356E-3</v>
      </c>
      <c r="CY2128">
        <f>AB2128</f>
        <v>566.44000000000005</v>
      </c>
      <c r="CZ2128">
        <f>AF2128</f>
        <v>566.44000000000005</v>
      </c>
      <c r="DA2128">
        <f>AJ2128</f>
        <v>1</v>
      </c>
      <c r="DB2128">
        <v>0</v>
      </c>
    </row>
    <row r="2129" spans="1:106" x14ac:dyDescent="0.2">
      <c r="A2129">
        <f>ROW(Source!A821)</f>
        <v>821</v>
      </c>
      <c r="B2129">
        <v>33034105</v>
      </c>
      <c r="C2129">
        <v>33039342</v>
      </c>
      <c r="D2129">
        <v>32516599</v>
      </c>
      <c r="E2129">
        <v>1</v>
      </c>
      <c r="F2129">
        <v>1</v>
      </c>
      <c r="G2129">
        <v>19</v>
      </c>
      <c r="H2129">
        <v>2</v>
      </c>
      <c r="I2129" t="s">
        <v>811</v>
      </c>
      <c r="J2129" t="s">
        <v>812</v>
      </c>
      <c r="K2129" t="s">
        <v>813</v>
      </c>
      <c r="L2129">
        <v>1368</v>
      </c>
      <c r="N2129">
        <v>1011</v>
      </c>
      <c r="O2129" t="s">
        <v>801</v>
      </c>
      <c r="P2129" t="s">
        <v>801</v>
      </c>
      <c r="Q2129">
        <v>1</v>
      </c>
      <c r="W2129">
        <v>0</v>
      </c>
      <c r="X2129">
        <v>47389749</v>
      </c>
      <c r="Y2129">
        <v>26.25</v>
      </c>
      <c r="AA2129">
        <v>0</v>
      </c>
      <c r="AB2129">
        <v>9.7100000000000009</v>
      </c>
      <c r="AC2129">
        <v>2.25</v>
      </c>
      <c r="AD2129">
        <v>0</v>
      </c>
      <c r="AE2129">
        <v>0</v>
      </c>
      <c r="AF2129">
        <v>9.7100000000000009</v>
      </c>
      <c r="AG2129">
        <v>2.25</v>
      </c>
      <c r="AH2129">
        <v>0</v>
      </c>
      <c r="AI2129">
        <v>1</v>
      </c>
      <c r="AJ2129">
        <v>1</v>
      </c>
      <c r="AK2129">
        <v>1</v>
      </c>
      <c r="AL2129">
        <v>1</v>
      </c>
      <c r="AN2129">
        <v>0</v>
      </c>
      <c r="AO2129">
        <v>1</v>
      </c>
      <c r="AP2129">
        <v>0</v>
      </c>
      <c r="AQ2129">
        <v>0</v>
      </c>
      <c r="AR2129">
        <v>0</v>
      </c>
      <c r="AS2129" t="s">
        <v>3</v>
      </c>
      <c r="AT2129">
        <v>26.25</v>
      </c>
      <c r="AU2129" t="s">
        <v>3</v>
      </c>
      <c r="AV2129">
        <v>0</v>
      </c>
      <c r="AW2129">
        <v>2</v>
      </c>
      <c r="AX2129">
        <v>33039361</v>
      </c>
      <c r="AY2129">
        <v>1</v>
      </c>
      <c r="AZ2129">
        <v>0</v>
      </c>
      <c r="BA2129">
        <v>2022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CX2129">
        <f>Y2129*Source!I821</f>
        <v>0.19950000000000001</v>
      </c>
      <c r="CY2129">
        <f>AB2129</f>
        <v>9.7100000000000009</v>
      </c>
      <c r="CZ2129">
        <f>AF2129</f>
        <v>9.7100000000000009</v>
      </c>
      <c r="DA2129">
        <f>AJ2129</f>
        <v>1</v>
      </c>
      <c r="DB2129">
        <v>0</v>
      </c>
    </row>
    <row r="2130" spans="1:106" x14ac:dyDescent="0.2">
      <c r="A2130">
        <f>ROW(Source!A821)</f>
        <v>821</v>
      </c>
      <c r="B2130">
        <v>33034105</v>
      </c>
      <c r="C2130">
        <v>33039342</v>
      </c>
      <c r="D2130">
        <v>32517836</v>
      </c>
      <c r="E2130">
        <v>1</v>
      </c>
      <c r="F2130">
        <v>1</v>
      </c>
      <c r="G2130">
        <v>19</v>
      </c>
      <c r="H2130">
        <v>3</v>
      </c>
      <c r="I2130" t="s">
        <v>814</v>
      </c>
      <c r="J2130" t="s">
        <v>815</v>
      </c>
      <c r="K2130" t="s">
        <v>816</v>
      </c>
      <c r="L2130">
        <v>1348</v>
      </c>
      <c r="N2130">
        <v>1009</v>
      </c>
      <c r="O2130" t="s">
        <v>19</v>
      </c>
      <c r="P2130" t="s">
        <v>19</v>
      </c>
      <c r="Q2130">
        <v>1000</v>
      </c>
      <c r="W2130">
        <v>0</v>
      </c>
      <c r="X2130">
        <v>1571432467</v>
      </c>
      <c r="Y2130">
        <v>0.04</v>
      </c>
      <c r="AA2130">
        <v>31493.279999999999</v>
      </c>
      <c r="AB2130">
        <v>0</v>
      </c>
      <c r="AC2130">
        <v>0</v>
      </c>
      <c r="AD2130">
        <v>0</v>
      </c>
      <c r="AE2130">
        <v>31493.279999999999</v>
      </c>
      <c r="AF2130">
        <v>0</v>
      </c>
      <c r="AG2130">
        <v>0</v>
      </c>
      <c r="AH2130">
        <v>0</v>
      </c>
      <c r="AI2130">
        <v>1</v>
      </c>
      <c r="AJ2130">
        <v>1</v>
      </c>
      <c r="AK2130">
        <v>1</v>
      </c>
      <c r="AL2130">
        <v>1</v>
      </c>
      <c r="AN2130">
        <v>0</v>
      </c>
      <c r="AO2130">
        <v>1</v>
      </c>
      <c r="AP2130">
        <v>0</v>
      </c>
      <c r="AQ2130">
        <v>0</v>
      </c>
      <c r="AR2130">
        <v>0</v>
      </c>
      <c r="AS2130" t="s">
        <v>3</v>
      </c>
      <c r="AT2130">
        <v>0.04</v>
      </c>
      <c r="AU2130" t="s">
        <v>3</v>
      </c>
      <c r="AV2130">
        <v>0</v>
      </c>
      <c r="AW2130">
        <v>2</v>
      </c>
      <c r="AX2130">
        <v>33039362</v>
      </c>
      <c r="AY2130">
        <v>1</v>
      </c>
      <c r="AZ2130">
        <v>0</v>
      </c>
      <c r="BA2130">
        <v>2023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CX2130">
        <f>Y2130*Source!I821</f>
        <v>3.0400000000000002E-4</v>
      </c>
      <c r="CY2130">
        <f t="shared" ref="CY2130:CY2140" si="318">AA2130</f>
        <v>31493.279999999999</v>
      </c>
      <c r="CZ2130">
        <f t="shared" ref="CZ2130:CZ2140" si="319">AE2130</f>
        <v>31493.279999999999</v>
      </c>
      <c r="DA2130">
        <f t="shared" ref="DA2130:DA2140" si="320">AI2130</f>
        <v>1</v>
      </c>
      <c r="DB2130">
        <v>0</v>
      </c>
    </row>
    <row r="2131" spans="1:106" x14ac:dyDescent="0.2">
      <c r="A2131">
        <f>ROW(Source!A821)</f>
        <v>821</v>
      </c>
      <c r="B2131">
        <v>33034105</v>
      </c>
      <c r="C2131">
        <v>33039342</v>
      </c>
      <c r="D2131">
        <v>32518156</v>
      </c>
      <c r="E2131">
        <v>1</v>
      </c>
      <c r="F2131">
        <v>1</v>
      </c>
      <c r="G2131">
        <v>19</v>
      </c>
      <c r="H2131">
        <v>3</v>
      </c>
      <c r="I2131" t="s">
        <v>817</v>
      </c>
      <c r="J2131" t="s">
        <v>818</v>
      </c>
      <c r="K2131" t="s">
        <v>819</v>
      </c>
      <c r="L2131">
        <v>1348</v>
      </c>
      <c r="N2131">
        <v>1009</v>
      </c>
      <c r="O2131" t="s">
        <v>19</v>
      </c>
      <c r="P2131" t="s">
        <v>19</v>
      </c>
      <c r="Q2131">
        <v>1000</v>
      </c>
      <c r="W2131">
        <v>0</v>
      </c>
      <c r="X2131">
        <v>1574046373</v>
      </c>
      <c r="Y2131">
        <v>3.6999999999999998E-2</v>
      </c>
      <c r="AA2131">
        <v>45454.3</v>
      </c>
      <c r="AB2131">
        <v>0</v>
      </c>
      <c r="AC2131">
        <v>0</v>
      </c>
      <c r="AD2131">
        <v>0</v>
      </c>
      <c r="AE2131">
        <v>45454.3</v>
      </c>
      <c r="AF2131">
        <v>0</v>
      </c>
      <c r="AG2131">
        <v>0</v>
      </c>
      <c r="AH2131">
        <v>0</v>
      </c>
      <c r="AI2131">
        <v>1</v>
      </c>
      <c r="AJ2131">
        <v>1</v>
      </c>
      <c r="AK2131">
        <v>1</v>
      </c>
      <c r="AL2131">
        <v>1</v>
      </c>
      <c r="AN2131">
        <v>0</v>
      </c>
      <c r="AO2131">
        <v>1</v>
      </c>
      <c r="AP2131">
        <v>0</v>
      </c>
      <c r="AQ2131">
        <v>0</v>
      </c>
      <c r="AR2131">
        <v>0</v>
      </c>
      <c r="AS2131" t="s">
        <v>3</v>
      </c>
      <c r="AT2131">
        <v>3.6999999999999998E-2</v>
      </c>
      <c r="AU2131" t="s">
        <v>3</v>
      </c>
      <c r="AV2131">
        <v>0</v>
      </c>
      <c r="AW2131">
        <v>2</v>
      </c>
      <c r="AX2131">
        <v>33039363</v>
      </c>
      <c r="AY2131">
        <v>1</v>
      </c>
      <c r="AZ2131">
        <v>0</v>
      </c>
      <c r="BA2131">
        <v>2024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CX2131">
        <f>Y2131*Source!I821</f>
        <v>2.812E-4</v>
      </c>
      <c r="CY2131">
        <f t="shared" si="318"/>
        <v>45454.3</v>
      </c>
      <c r="CZ2131">
        <f t="shared" si="319"/>
        <v>45454.3</v>
      </c>
      <c r="DA2131">
        <f t="shared" si="320"/>
        <v>1</v>
      </c>
      <c r="DB2131">
        <v>0</v>
      </c>
    </row>
    <row r="2132" spans="1:106" x14ac:dyDescent="0.2">
      <c r="A2132">
        <f>ROW(Source!A821)</f>
        <v>821</v>
      </c>
      <c r="B2132">
        <v>33034105</v>
      </c>
      <c r="C2132">
        <v>33039342</v>
      </c>
      <c r="D2132">
        <v>32518894</v>
      </c>
      <c r="E2132">
        <v>1</v>
      </c>
      <c r="F2132">
        <v>1</v>
      </c>
      <c r="G2132">
        <v>19</v>
      </c>
      <c r="H2132">
        <v>3</v>
      </c>
      <c r="I2132" t="s">
        <v>820</v>
      </c>
      <c r="J2132" t="s">
        <v>821</v>
      </c>
      <c r="K2132" t="s">
        <v>822</v>
      </c>
      <c r="L2132">
        <v>1327</v>
      </c>
      <c r="N2132">
        <v>1005</v>
      </c>
      <c r="O2132" t="s">
        <v>823</v>
      </c>
      <c r="P2132" t="s">
        <v>823</v>
      </c>
      <c r="Q2132">
        <v>1</v>
      </c>
      <c r="W2132">
        <v>0</v>
      </c>
      <c r="X2132">
        <v>-1132375348</v>
      </c>
      <c r="Y2132">
        <v>5.6</v>
      </c>
      <c r="AA2132">
        <v>63.78</v>
      </c>
      <c r="AB2132">
        <v>0</v>
      </c>
      <c r="AC2132">
        <v>0</v>
      </c>
      <c r="AD2132">
        <v>0</v>
      </c>
      <c r="AE2132">
        <v>63.78</v>
      </c>
      <c r="AF2132">
        <v>0</v>
      </c>
      <c r="AG2132">
        <v>0</v>
      </c>
      <c r="AH2132">
        <v>0</v>
      </c>
      <c r="AI2132">
        <v>1</v>
      </c>
      <c r="AJ2132">
        <v>1</v>
      </c>
      <c r="AK2132">
        <v>1</v>
      </c>
      <c r="AL2132">
        <v>1</v>
      </c>
      <c r="AN2132">
        <v>0</v>
      </c>
      <c r="AO2132">
        <v>1</v>
      </c>
      <c r="AP2132">
        <v>0</v>
      </c>
      <c r="AQ2132">
        <v>0</v>
      </c>
      <c r="AR2132">
        <v>0</v>
      </c>
      <c r="AS2132" t="s">
        <v>3</v>
      </c>
      <c r="AT2132">
        <v>5.6</v>
      </c>
      <c r="AU2132" t="s">
        <v>3</v>
      </c>
      <c r="AV2132">
        <v>0</v>
      </c>
      <c r="AW2132">
        <v>2</v>
      </c>
      <c r="AX2132">
        <v>33039365</v>
      </c>
      <c r="AY2132">
        <v>1</v>
      </c>
      <c r="AZ2132">
        <v>0</v>
      </c>
      <c r="BA2132">
        <v>2025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CX2132">
        <f>Y2132*Source!I821</f>
        <v>4.2560000000000001E-2</v>
      </c>
      <c r="CY2132">
        <f t="shared" si="318"/>
        <v>63.78</v>
      </c>
      <c r="CZ2132">
        <f t="shared" si="319"/>
        <v>63.78</v>
      </c>
      <c r="DA2132">
        <f t="shared" si="320"/>
        <v>1</v>
      </c>
      <c r="DB2132">
        <v>0</v>
      </c>
    </row>
    <row r="2133" spans="1:106" x14ac:dyDescent="0.2">
      <c r="A2133">
        <f>ROW(Source!A821)</f>
        <v>821</v>
      </c>
      <c r="B2133">
        <v>33034105</v>
      </c>
      <c r="C2133">
        <v>33039342</v>
      </c>
      <c r="D2133">
        <v>32517311</v>
      </c>
      <c r="E2133">
        <v>1</v>
      </c>
      <c r="F2133">
        <v>1</v>
      </c>
      <c r="G2133">
        <v>19</v>
      </c>
      <c r="H2133">
        <v>3</v>
      </c>
      <c r="I2133" t="s">
        <v>824</v>
      </c>
      <c r="J2133" t="s">
        <v>825</v>
      </c>
      <c r="K2133" t="s">
        <v>826</v>
      </c>
      <c r="L2133">
        <v>1348</v>
      </c>
      <c r="N2133">
        <v>1009</v>
      </c>
      <c r="O2133" t="s">
        <v>19</v>
      </c>
      <c r="P2133" t="s">
        <v>19</v>
      </c>
      <c r="Q2133">
        <v>1000</v>
      </c>
      <c r="W2133">
        <v>0</v>
      </c>
      <c r="X2133">
        <v>1471527661</v>
      </c>
      <c r="Y2133">
        <v>0.05</v>
      </c>
      <c r="AA2133">
        <v>4752.91</v>
      </c>
      <c r="AB2133">
        <v>0</v>
      </c>
      <c r="AC2133">
        <v>0</v>
      </c>
      <c r="AD2133">
        <v>0</v>
      </c>
      <c r="AE2133">
        <v>4752.91</v>
      </c>
      <c r="AF2133">
        <v>0</v>
      </c>
      <c r="AG2133">
        <v>0</v>
      </c>
      <c r="AH2133">
        <v>0</v>
      </c>
      <c r="AI2133">
        <v>1</v>
      </c>
      <c r="AJ2133">
        <v>1</v>
      </c>
      <c r="AK2133">
        <v>1</v>
      </c>
      <c r="AL2133">
        <v>1</v>
      </c>
      <c r="AN2133">
        <v>0</v>
      </c>
      <c r="AO2133">
        <v>1</v>
      </c>
      <c r="AP2133">
        <v>0</v>
      </c>
      <c r="AQ2133">
        <v>0</v>
      </c>
      <c r="AR2133">
        <v>0</v>
      </c>
      <c r="AS2133" t="s">
        <v>3</v>
      </c>
      <c r="AT2133">
        <v>0.05</v>
      </c>
      <c r="AU2133" t="s">
        <v>3</v>
      </c>
      <c r="AV2133">
        <v>0</v>
      </c>
      <c r="AW2133">
        <v>2</v>
      </c>
      <c r="AX2133">
        <v>33039364</v>
      </c>
      <c r="AY2133">
        <v>1</v>
      </c>
      <c r="AZ2133">
        <v>0</v>
      </c>
      <c r="BA2133">
        <v>2026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CX2133">
        <f>Y2133*Source!I821</f>
        <v>3.8000000000000002E-4</v>
      </c>
      <c r="CY2133">
        <f t="shared" si="318"/>
        <v>4752.91</v>
      </c>
      <c r="CZ2133">
        <f t="shared" si="319"/>
        <v>4752.91</v>
      </c>
      <c r="DA2133">
        <f t="shared" si="320"/>
        <v>1</v>
      </c>
      <c r="DB2133">
        <v>0</v>
      </c>
    </row>
    <row r="2134" spans="1:106" x14ac:dyDescent="0.2">
      <c r="A2134">
        <f>ROW(Source!A821)</f>
        <v>821</v>
      </c>
      <c r="B2134">
        <v>33034105</v>
      </c>
      <c r="C2134">
        <v>33039342</v>
      </c>
      <c r="D2134">
        <v>32519061</v>
      </c>
      <c r="E2134">
        <v>1</v>
      </c>
      <c r="F2134">
        <v>1</v>
      </c>
      <c r="G2134">
        <v>19</v>
      </c>
      <c r="H2134">
        <v>3</v>
      </c>
      <c r="I2134" t="s">
        <v>827</v>
      </c>
      <c r="J2134" t="s">
        <v>828</v>
      </c>
      <c r="K2134" t="s">
        <v>829</v>
      </c>
      <c r="L2134">
        <v>1339</v>
      </c>
      <c r="N2134">
        <v>1007</v>
      </c>
      <c r="O2134" t="s">
        <v>830</v>
      </c>
      <c r="P2134" t="s">
        <v>830</v>
      </c>
      <c r="Q2134">
        <v>1</v>
      </c>
      <c r="W2134">
        <v>0</v>
      </c>
      <c r="X2134">
        <v>1653821073</v>
      </c>
      <c r="Y2134">
        <v>1.75</v>
      </c>
      <c r="AA2134">
        <v>29.98</v>
      </c>
      <c r="AB2134">
        <v>0</v>
      </c>
      <c r="AC2134">
        <v>0</v>
      </c>
      <c r="AD2134">
        <v>0</v>
      </c>
      <c r="AE2134">
        <v>29.98</v>
      </c>
      <c r="AF2134">
        <v>0</v>
      </c>
      <c r="AG2134">
        <v>0</v>
      </c>
      <c r="AH2134">
        <v>0</v>
      </c>
      <c r="AI2134">
        <v>1</v>
      </c>
      <c r="AJ2134">
        <v>1</v>
      </c>
      <c r="AK2134">
        <v>1</v>
      </c>
      <c r="AL2134">
        <v>1</v>
      </c>
      <c r="AN2134">
        <v>0</v>
      </c>
      <c r="AO2134">
        <v>1</v>
      </c>
      <c r="AP2134">
        <v>0</v>
      </c>
      <c r="AQ2134">
        <v>0</v>
      </c>
      <c r="AR2134">
        <v>0</v>
      </c>
      <c r="AS2134" t="s">
        <v>3</v>
      </c>
      <c r="AT2134">
        <v>1.75</v>
      </c>
      <c r="AU2134" t="s">
        <v>3</v>
      </c>
      <c r="AV2134">
        <v>0</v>
      </c>
      <c r="AW2134">
        <v>2</v>
      </c>
      <c r="AX2134">
        <v>33039366</v>
      </c>
      <c r="AY2134">
        <v>1</v>
      </c>
      <c r="AZ2134">
        <v>0</v>
      </c>
      <c r="BA2134">
        <v>2027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CX2134">
        <f>Y2134*Source!I821</f>
        <v>1.3299999999999999E-2</v>
      </c>
      <c r="CY2134">
        <f t="shared" si="318"/>
        <v>29.98</v>
      </c>
      <c r="CZ2134">
        <f t="shared" si="319"/>
        <v>29.98</v>
      </c>
      <c r="DA2134">
        <f t="shared" si="320"/>
        <v>1</v>
      </c>
      <c r="DB2134">
        <v>0</v>
      </c>
    </row>
    <row r="2135" spans="1:106" x14ac:dyDescent="0.2">
      <c r="A2135">
        <f>ROW(Source!A821)</f>
        <v>821</v>
      </c>
      <c r="B2135">
        <v>33034105</v>
      </c>
      <c r="C2135">
        <v>33039342</v>
      </c>
      <c r="D2135">
        <v>32517740</v>
      </c>
      <c r="E2135">
        <v>1</v>
      </c>
      <c r="F2135">
        <v>1</v>
      </c>
      <c r="G2135">
        <v>19</v>
      </c>
      <c r="H2135">
        <v>3</v>
      </c>
      <c r="I2135" t="s">
        <v>831</v>
      </c>
      <c r="J2135" t="s">
        <v>832</v>
      </c>
      <c r="K2135" t="s">
        <v>833</v>
      </c>
      <c r="L2135">
        <v>1339</v>
      </c>
      <c r="N2135">
        <v>1007</v>
      </c>
      <c r="O2135" t="s">
        <v>830</v>
      </c>
      <c r="P2135" t="s">
        <v>830</v>
      </c>
      <c r="Q2135">
        <v>1</v>
      </c>
      <c r="W2135">
        <v>0</v>
      </c>
      <c r="X2135">
        <v>-86784973</v>
      </c>
      <c r="Y2135">
        <v>0.08</v>
      </c>
      <c r="AA2135">
        <v>4993.7</v>
      </c>
      <c r="AB2135">
        <v>0</v>
      </c>
      <c r="AC2135">
        <v>0</v>
      </c>
      <c r="AD2135">
        <v>0</v>
      </c>
      <c r="AE2135">
        <v>4993.7</v>
      </c>
      <c r="AF2135">
        <v>0</v>
      </c>
      <c r="AG2135">
        <v>0</v>
      </c>
      <c r="AH2135">
        <v>0</v>
      </c>
      <c r="AI2135">
        <v>1</v>
      </c>
      <c r="AJ2135">
        <v>1</v>
      </c>
      <c r="AK2135">
        <v>1</v>
      </c>
      <c r="AL2135">
        <v>1</v>
      </c>
      <c r="AN2135">
        <v>0</v>
      </c>
      <c r="AO2135">
        <v>1</v>
      </c>
      <c r="AP2135">
        <v>0</v>
      </c>
      <c r="AQ2135">
        <v>0</v>
      </c>
      <c r="AR2135">
        <v>0</v>
      </c>
      <c r="AS2135" t="s">
        <v>3</v>
      </c>
      <c r="AT2135">
        <v>0.08</v>
      </c>
      <c r="AU2135" t="s">
        <v>3</v>
      </c>
      <c r="AV2135">
        <v>0</v>
      </c>
      <c r="AW2135">
        <v>2</v>
      </c>
      <c r="AX2135">
        <v>33039367</v>
      </c>
      <c r="AY2135">
        <v>1</v>
      </c>
      <c r="AZ2135">
        <v>0</v>
      </c>
      <c r="BA2135">
        <v>2028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CX2135">
        <f>Y2135*Source!I821</f>
        <v>6.0800000000000003E-4</v>
      </c>
      <c r="CY2135">
        <f t="shared" si="318"/>
        <v>4993.7</v>
      </c>
      <c r="CZ2135">
        <f t="shared" si="319"/>
        <v>4993.7</v>
      </c>
      <c r="DA2135">
        <f t="shared" si="320"/>
        <v>1</v>
      </c>
      <c r="DB2135">
        <v>0</v>
      </c>
    </row>
    <row r="2136" spans="1:106" x14ac:dyDescent="0.2">
      <c r="A2136">
        <f>ROW(Source!A821)</f>
        <v>821</v>
      </c>
      <c r="B2136">
        <v>33034105</v>
      </c>
      <c r="C2136">
        <v>33039342</v>
      </c>
      <c r="D2136">
        <v>32517729</v>
      </c>
      <c r="E2136">
        <v>1</v>
      </c>
      <c r="F2136">
        <v>1</v>
      </c>
      <c r="G2136">
        <v>19</v>
      </c>
      <c r="H2136">
        <v>3</v>
      </c>
      <c r="I2136" t="s">
        <v>834</v>
      </c>
      <c r="J2136" t="s">
        <v>835</v>
      </c>
      <c r="K2136" t="s">
        <v>836</v>
      </c>
      <c r="L2136">
        <v>1339</v>
      </c>
      <c r="N2136">
        <v>1007</v>
      </c>
      <c r="O2136" t="s">
        <v>830</v>
      </c>
      <c r="P2136" t="s">
        <v>830</v>
      </c>
      <c r="Q2136">
        <v>1</v>
      </c>
      <c r="W2136">
        <v>0</v>
      </c>
      <c r="X2136">
        <v>-36459073</v>
      </c>
      <c r="Y2136">
        <v>0.69</v>
      </c>
      <c r="AA2136">
        <v>3762.19</v>
      </c>
      <c r="AB2136">
        <v>0</v>
      </c>
      <c r="AC2136">
        <v>0</v>
      </c>
      <c r="AD2136">
        <v>0</v>
      </c>
      <c r="AE2136">
        <v>3762.19</v>
      </c>
      <c r="AF2136">
        <v>0</v>
      </c>
      <c r="AG2136">
        <v>0</v>
      </c>
      <c r="AH2136">
        <v>0</v>
      </c>
      <c r="AI2136">
        <v>1</v>
      </c>
      <c r="AJ2136">
        <v>1</v>
      </c>
      <c r="AK2136">
        <v>1</v>
      </c>
      <c r="AL2136">
        <v>1</v>
      </c>
      <c r="AN2136">
        <v>0</v>
      </c>
      <c r="AO2136">
        <v>1</v>
      </c>
      <c r="AP2136">
        <v>0</v>
      </c>
      <c r="AQ2136">
        <v>0</v>
      </c>
      <c r="AR2136">
        <v>0</v>
      </c>
      <c r="AS2136" t="s">
        <v>3</v>
      </c>
      <c r="AT2136">
        <v>0.69</v>
      </c>
      <c r="AU2136" t="s">
        <v>3</v>
      </c>
      <c r="AV2136">
        <v>0</v>
      </c>
      <c r="AW2136">
        <v>2</v>
      </c>
      <c r="AX2136">
        <v>33039368</v>
      </c>
      <c r="AY2136">
        <v>1</v>
      </c>
      <c r="AZ2136">
        <v>0</v>
      </c>
      <c r="BA2136">
        <v>2029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CX2136">
        <f>Y2136*Source!I821</f>
        <v>5.2439999999999995E-3</v>
      </c>
      <c r="CY2136">
        <f t="shared" si="318"/>
        <v>3762.19</v>
      </c>
      <c r="CZ2136">
        <f t="shared" si="319"/>
        <v>3762.19</v>
      </c>
      <c r="DA2136">
        <f t="shared" si="320"/>
        <v>1</v>
      </c>
      <c r="DB2136">
        <v>0</v>
      </c>
    </row>
    <row r="2137" spans="1:106" x14ac:dyDescent="0.2">
      <c r="A2137">
        <f>ROW(Source!A821)</f>
        <v>821</v>
      </c>
      <c r="B2137">
        <v>33034105</v>
      </c>
      <c r="C2137">
        <v>33039342</v>
      </c>
      <c r="D2137">
        <v>32517783</v>
      </c>
      <c r="E2137">
        <v>1</v>
      </c>
      <c r="F2137">
        <v>1</v>
      </c>
      <c r="G2137">
        <v>19</v>
      </c>
      <c r="H2137">
        <v>3</v>
      </c>
      <c r="I2137" t="s">
        <v>837</v>
      </c>
      <c r="J2137" t="s">
        <v>838</v>
      </c>
      <c r="K2137" t="s">
        <v>839</v>
      </c>
      <c r="L2137">
        <v>1339</v>
      </c>
      <c r="N2137">
        <v>1007</v>
      </c>
      <c r="O2137" t="s">
        <v>830</v>
      </c>
      <c r="P2137" t="s">
        <v>830</v>
      </c>
      <c r="Q2137">
        <v>1</v>
      </c>
      <c r="W2137">
        <v>0</v>
      </c>
      <c r="X2137">
        <v>-1282603236</v>
      </c>
      <c r="Y2137">
        <v>0.2</v>
      </c>
      <c r="AA2137">
        <v>5631.96</v>
      </c>
      <c r="AB2137">
        <v>0</v>
      </c>
      <c r="AC2137">
        <v>0</v>
      </c>
      <c r="AD2137">
        <v>0</v>
      </c>
      <c r="AE2137">
        <v>5631.96</v>
      </c>
      <c r="AF2137">
        <v>0</v>
      </c>
      <c r="AG2137">
        <v>0</v>
      </c>
      <c r="AH2137">
        <v>0</v>
      </c>
      <c r="AI2137">
        <v>1</v>
      </c>
      <c r="AJ2137">
        <v>1</v>
      </c>
      <c r="AK2137">
        <v>1</v>
      </c>
      <c r="AL2137">
        <v>1</v>
      </c>
      <c r="AN2137">
        <v>0</v>
      </c>
      <c r="AO2137">
        <v>1</v>
      </c>
      <c r="AP2137">
        <v>0</v>
      </c>
      <c r="AQ2137">
        <v>0</v>
      </c>
      <c r="AR2137">
        <v>0</v>
      </c>
      <c r="AS2137" t="s">
        <v>3</v>
      </c>
      <c r="AT2137">
        <v>0.2</v>
      </c>
      <c r="AU2137" t="s">
        <v>3</v>
      </c>
      <c r="AV2137">
        <v>0</v>
      </c>
      <c r="AW2137">
        <v>2</v>
      </c>
      <c r="AX2137">
        <v>33039369</v>
      </c>
      <c r="AY2137">
        <v>1</v>
      </c>
      <c r="AZ2137">
        <v>0</v>
      </c>
      <c r="BA2137">
        <v>2030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CX2137">
        <f>Y2137*Source!I821</f>
        <v>1.5200000000000001E-3</v>
      </c>
      <c r="CY2137">
        <f t="shared" si="318"/>
        <v>5631.96</v>
      </c>
      <c r="CZ2137">
        <f t="shared" si="319"/>
        <v>5631.96</v>
      </c>
      <c r="DA2137">
        <f t="shared" si="320"/>
        <v>1</v>
      </c>
      <c r="DB2137">
        <v>0</v>
      </c>
    </row>
    <row r="2138" spans="1:106" x14ac:dyDescent="0.2">
      <c r="A2138">
        <f>ROW(Source!A821)</f>
        <v>821</v>
      </c>
      <c r="B2138">
        <v>33034105</v>
      </c>
      <c r="C2138">
        <v>33039342</v>
      </c>
      <c r="D2138">
        <v>32517784</v>
      </c>
      <c r="E2138">
        <v>1</v>
      </c>
      <c r="F2138">
        <v>1</v>
      </c>
      <c r="G2138">
        <v>19</v>
      </c>
      <c r="H2138">
        <v>3</v>
      </c>
      <c r="I2138" t="s">
        <v>840</v>
      </c>
      <c r="J2138" t="s">
        <v>841</v>
      </c>
      <c r="K2138" t="s">
        <v>842</v>
      </c>
      <c r="L2138">
        <v>1339</v>
      </c>
      <c r="N2138">
        <v>1007</v>
      </c>
      <c r="O2138" t="s">
        <v>830</v>
      </c>
      <c r="P2138" t="s">
        <v>830</v>
      </c>
      <c r="Q2138">
        <v>1</v>
      </c>
      <c r="W2138">
        <v>0</v>
      </c>
      <c r="X2138">
        <v>966492149</v>
      </c>
      <c r="Y2138">
        <v>0.69</v>
      </c>
      <c r="AA2138">
        <v>5631.96</v>
      </c>
      <c r="AB2138">
        <v>0</v>
      </c>
      <c r="AC2138">
        <v>0</v>
      </c>
      <c r="AD2138">
        <v>0</v>
      </c>
      <c r="AE2138">
        <v>5631.96</v>
      </c>
      <c r="AF2138">
        <v>0</v>
      </c>
      <c r="AG2138">
        <v>0</v>
      </c>
      <c r="AH2138">
        <v>0</v>
      </c>
      <c r="AI2138">
        <v>1</v>
      </c>
      <c r="AJ2138">
        <v>1</v>
      </c>
      <c r="AK2138">
        <v>1</v>
      </c>
      <c r="AL2138">
        <v>1</v>
      </c>
      <c r="AN2138">
        <v>0</v>
      </c>
      <c r="AO2138">
        <v>1</v>
      </c>
      <c r="AP2138">
        <v>0</v>
      </c>
      <c r="AQ2138">
        <v>0</v>
      </c>
      <c r="AR2138">
        <v>0</v>
      </c>
      <c r="AS2138" t="s">
        <v>3</v>
      </c>
      <c r="AT2138">
        <v>0.69</v>
      </c>
      <c r="AU2138" t="s">
        <v>3</v>
      </c>
      <c r="AV2138">
        <v>0</v>
      </c>
      <c r="AW2138">
        <v>2</v>
      </c>
      <c r="AX2138">
        <v>33039370</v>
      </c>
      <c r="AY2138">
        <v>1</v>
      </c>
      <c r="AZ2138">
        <v>0</v>
      </c>
      <c r="BA2138">
        <v>2031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CX2138">
        <f>Y2138*Source!I821</f>
        <v>5.2439999999999995E-3</v>
      </c>
      <c r="CY2138">
        <f t="shared" si="318"/>
        <v>5631.96</v>
      </c>
      <c r="CZ2138">
        <f t="shared" si="319"/>
        <v>5631.96</v>
      </c>
      <c r="DA2138">
        <f t="shared" si="320"/>
        <v>1</v>
      </c>
      <c r="DB2138">
        <v>0</v>
      </c>
    </row>
    <row r="2139" spans="1:106" x14ac:dyDescent="0.2">
      <c r="A2139">
        <f>ROW(Source!A821)</f>
        <v>821</v>
      </c>
      <c r="B2139">
        <v>33034105</v>
      </c>
      <c r="C2139">
        <v>33039342</v>
      </c>
      <c r="D2139">
        <v>32519911</v>
      </c>
      <c r="E2139">
        <v>1</v>
      </c>
      <c r="F2139">
        <v>1</v>
      </c>
      <c r="G2139">
        <v>19</v>
      </c>
      <c r="H2139">
        <v>3</v>
      </c>
      <c r="I2139" t="s">
        <v>843</v>
      </c>
      <c r="J2139" t="s">
        <v>844</v>
      </c>
      <c r="K2139" t="s">
        <v>845</v>
      </c>
      <c r="L2139">
        <v>1339</v>
      </c>
      <c r="N2139">
        <v>1007</v>
      </c>
      <c r="O2139" t="s">
        <v>830</v>
      </c>
      <c r="P2139" t="s">
        <v>830</v>
      </c>
      <c r="Q2139">
        <v>1</v>
      </c>
      <c r="W2139">
        <v>0</v>
      </c>
      <c r="X2139">
        <v>-1613524913</v>
      </c>
      <c r="Y2139">
        <v>102</v>
      </c>
      <c r="AA2139">
        <v>3195.93</v>
      </c>
      <c r="AB2139">
        <v>0</v>
      </c>
      <c r="AC2139">
        <v>0</v>
      </c>
      <c r="AD2139">
        <v>0</v>
      </c>
      <c r="AE2139">
        <v>3195.93</v>
      </c>
      <c r="AF2139">
        <v>0</v>
      </c>
      <c r="AG2139">
        <v>0</v>
      </c>
      <c r="AH2139">
        <v>0</v>
      </c>
      <c r="AI2139">
        <v>1</v>
      </c>
      <c r="AJ2139">
        <v>1</v>
      </c>
      <c r="AK2139">
        <v>1</v>
      </c>
      <c r="AL2139">
        <v>1</v>
      </c>
      <c r="AN2139">
        <v>0</v>
      </c>
      <c r="AO2139">
        <v>1</v>
      </c>
      <c r="AP2139">
        <v>0</v>
      </c>
      <c r="AQ2139">
        <v>0</v>
      </c>
      <c r="AR2139">
        <v>0</v>
      </c>
      <c r="AS2139" t="s">
        <v>3</v>
      </c>
      <c r="AT2139">
        <v>102</v>
      </c>
      <c r="AU2139" t="s">
        <v>3</v>
      </c>
      <c r="AV2139">
        <v>0</v>
      </c>
      <c r="AW2139">
        <v>2</v>
      </c>
      <c r="AX2139">
        <v>33039371</v>
      </c>
      <c r="AY2139">
        <v>1</v>
      </c>
      <c r="AZ2139">
        <v>0</v>
      </c>
      <c r="BA2139">
        <v>2032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CX2139">
        <f>Y2139*Source!I821</f>
        <v>0.7752</v>
      </c>
      <c r="CY2139">
        <f t="shared" si="318"/>
        <v>3195.93</v>
      </c>
      <c r="CZ2139">
        <f t="shared" si="319"/>
        <v>3195.93</v>
      </c>
      <c r="DA2139">
        <f t="shared" si="320"/>
        <v>1</v>
      </c>
      <c r="DB2139">
        <v>0</v>
      </c>
    </row>
    <row r="2140" spans="1:106" x14ac:dyDescent="0.2">
      <c r="A2140">
        <f>ROW(Source!A821)</f>
        <v>821</v>
      </c>
      <c r="B2140">
        <v>33034105</v>
      </c>
      <c r="C2140">
        <v>33039342</v>
      </c>
      <c r="D2140">
        <v>32521663</v>
      </c>
      <c r="E2140">
        <v>1</v>
      </c>
      <c r="F2140">
        <v>1</v>
      </c>
      <c r="G2140">
        <v>19</v>
      </c>
      <c r="H2140">
        <v>3</v>
      </c>
      <c r="I2140" t="s">
        <v>846</v>
      </c>
      <c r="J2140" t="s">
        <v>847</v>
      </c>
      <c r="K2140" t="s">
        <v>848</v>
      </c>
      <c r="L2140">
        <v>1327</v>
      </c>
      <c r="N2140">
        <v>1005</v>
      </c>
      <c r="O2140" t="s">
        <v>823</v>
      </c>
      <c r="P2140" t="s">
        <v>823</v>
      </c>
      <c r="Q2140">
        <v>1</v>
      </c>
      <c r="W2140">
        <v>0</v>
      </c>
      <c r="X2140">
        <v>603730207</v>
      </c>
      <c r="Y2140">
        <v>49.5</v>
      </c>
      <c r="AA2140">
        <v>207.09</v>
      </c>
      <c r="AB2140">
        <v>0</v>
      </c>
      <c r="AC2140">
        <v>0</v>
      </c>
      <c r="AD2140">
        <v>0</v>
      </c>
      <c r="AE2140">
        <v>207.09</v>
      </c>
      <c r="AF2140">
        <v>0</v>
      </c>
      <c r="AG2140">
        <v>0</v>
      </c>
      <c r="AH2140">
        <v>0</v>
      </c>
      <c r="AI2140">
        <v>1</v>
      </c>
      <c r="AJ2140">
        <v>1</v>
      </c>
      <c r="AK2140">
        <v>1</v>
      </c>
      <c r="AL2140">
        <v>1</v>
      </c>
      <c r="AN2140">
        <v>0</v>
      </c>
      <c r="AO2140">
        <v>1</v>
      </c>
      <c r="AP2140">
        <v>0</v>
      </c>
      <c r="AQ2140">
        <v>0</v>
      </c>
      <c r="AR2140">
        <v>0</v>
      </c>
      <c r="AS2140" t="s">
        <v>3</v>
      </c>
      <c r="AT2140">
        <v>49.5</v>
      </c>
      <c r="AU2140" t="s">
        <v>3</v>
      </c>
      <c r="AV2140">
        <v>0</v>
      </c>
      <c r="AW2140">
        <v>2</v>
      </c>
      <c r="AX2140">
        <v>33039372</v>
      </c>
      <c r="AY2140">
        <v>1</v>
      </c>
      <c r="AZ2140">
        <v>0</v>
      </c>
      <c r="BA2140">
        <v>2033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CX2140">
        <f>Y2140*Source!I821</f>
        <v>0.37619999999999998</v>
      </c>
      <c r="CY2140">
        <f t="shared" si="318"/>
        <v>207.09</v>
      </c>
      <c r="CZ2140">
        <f t="shared" si="319"/>
        <v>207.09</v>
      </c>
      <c r="DA2140">
        <f t="shared" si="320"/>
        <v>1</v>
      </c>
      <c r="DB2140">
        <v>0</v>
      </c>
    </row>
    <row r="2141" spans="1:106" x14ac:dyDescent="0.2">
      <c r="A2141">
        <f>ROW(Source!A824)</f>
        <v>824</v>
      </c>
      <c r="B2141">
        <v>33034105</v>
      </c>
      <c r="C2141">
        <v>33039375</v>
      </c>
      <c r="D2141">
        <v>32505425</v>
      </c>
      <c r="E2141">
        <v>19</v>
      </c>
      <c r="F2141">
        <v>1</v>
      </c>
      <c r="G2141">
        <v>19</v>
      </c>
      <c r="H2141">
        <v>1</v>
      </c>
      <c r="I2141" t="s">
        <v>795</v>
      </c>
      <c r="J2141" t="s">
        <v>3</v>
      </c>
      <c r="K2141" t="s">
        <v>796</v>
      </c>
      <c r="L2141">
        <v>1191</v>
      </c>
      <c r="N2141">
        <v>1013</v>
      </c>
      <c r="O2141" t="s">
        <v>797</v>
      </c>
      <c r="P2141" t="s">
        <v>797</v>
      </c>
      <c r="Q2141">
        <v>1</v>
      </c>
      <c r="W2141">
        <v>0</v>
      </c>
      <c r="X2141">
        <v>476480486</v>
      </c>
      <c r="Y2141">
        <v>36.11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1</v>
      </c>
      <c r="AJ2141">
        <v>1</v>
      </c>
      <c r="AK2141">
        <v>1</v>
      </c>
      <c r="AL2141">
        <v>1</v>
      </c>
      <c r="AN2141">
        <v>0</v>
      </c>
      <c r="AO2141">
        <v>1</v>
      </c>
      <c r="AP2141">
        <v>0</v>
      </c>
      <c r="AQ2141">
        <v>0</v>
      </c>
      <c r="AR2141">
        <v>0</v>
      </c>
      <c r="AS2141" t="s">
        <v>3</v>
      </c>
      <c r="AT2141">
        <v>36.11</v>
      </c>
      <c r="AU2141" t="s">
        <v>3</v>
      </c>
      <c r="AV2141">
        <v>1</v>
      </c>
      <c r="AW2141">
        <v>2</v>
      </c>
      <c r="AX2141">
        <v>33039381</v>
      </c>
      <c r="AY2141">
        <v>1</v>
      </c>
      <c r="AZ2141">
        <v>0</v>
      </c>
      <c r="BA2141">
        <v>2034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CX2141">
        <f>Y2141*Source!I824</f>
        <v>0.65647980000000006</v>
      </c>
      <c r="CY2141">
        <f>AD2141</f>
        <v>0</v>
      </c>
      <c r="CZ2141">
        <f>AH2141</f>
        <v>0</v>
      </c>
      <c r="DA2141">
        <f>AL2141</f>
        <v>1</v>
      </c>
      <c r="DB2141">
        <v>0</v>
      </c>
    </row>
    <row r="2142" spans="1:106" x14ac:dyDescent="0.2">
      <c r="A2142">
        <f>ROW(Source!A824)</f>
        <v>824</v>
      </c>
      <c r="B2142">
        <v>33034105</v>
      </c>
      <c r="C2142">
        <v>33039375</v>
      </c>
      <c r="D2142">
        <v>32516754</v>
      </c>
      <c r="E2142">
        <v>1</v>
      </c>
      <c r="F2142">
        <v>1</v>
      </c>
      <c r="G2142">
        <v>19</v>
      </c>
      <c r="H2142">
        <v>2</v>
      </c>
      <c r="I2142" t="s">
        <v>798</v>
      </c>
      <c r="J2142" t="s">
        <v>799</v>
      </c>
      <c r="K2142" t="s">
        <v>800</v>
      </c>
      <c r="L2142">
        <v>1368</v>
      </c>
      <c r="N2142">
        <v>1011</v>
      </c>
      <c r="O2142" t="s">
        <v>801</v>
      </c>
      <c r="P2142" t="s">
        <v>801</v>
      </c>
      <c r="Q2142">
        <v>1</v>
      </c>
      <c r="W2142">
        <v>0</v>
      </c>
      <c r="X2142">
        <v>-1683917449</v>
      </c>
      <c r="Y2142">
        <v>21.91</v>
      </c>
      <c r="AA2142">
        <v>0</v>
      </c>
      <c r="AB2142">
        <v>70.98</v>
      </c>
      <c r="AC2142">
        <v>6.52</v>
      </c>
      <c r="AD2142">
        <v>0</v>
      </c>
      <c r="AE2142">
        <v>0</v>
      </c>
      <c r="AF2142">
        <v>70.98</v>
      </c>
      <c r="AG2142">
        <v>6.52</v>
      </c>
      <c r="AH2142">
        <v>0</v>
      </c>
      <c r="AI2142">
        <v>1</v>
      </c>
      <c r="AJ2142">
        <v>1</v>
      </c>
      <c r="AK2142">
        <v>1</v>
      </c>
      <c r="AL2142">
        <v>1</v>
      </c>
      <c r="AN2142">
        <v>0</v>
      </c>
      <c r="AO2142">
        <v>1</v>
      </c>
      <c r="AP2142">
        <v>0</v>
      </c>
      <c r="AQ2142">
        <v>0</v>
      </c>
      <c r="AR2142">
        <v>0</v>
      </c>
      <c r="AS2142" t="s">
        <v>3</v>
      </c>
      <c r="AT2142">
        <v>21.91</v>
      </c>
      <c r="AU2142" t="s">
        <v>3</v>
      </c>
      <c r="AV2142">
        <v>0</v>
      </c>
      <c r="AW2142">
        <v>2</v>
      </c>
      <c r="AX2142">
        <v>33039382</v>
      </c>
      <c r="AY2142">
        <v>1</v>
      </c>
      <c r="AZ2142">
        <v>0</v>
      </c>
      <c r="BA2142">
        <v>2035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CX2142">
        <f>Y2142*Source!I824</f>
        <v>0.39832380000000006</v>
      </c>
      <c r="CY2142">
        <f>AB2142</f>
        <v>70.98</v>
      </c>
      <c r="CZ2142">
        <f>AF2142</f>
        <v>70.98</v>
      </c>
      <c r="DA2142">
        <f>AJ2142</f>
        <v>1</v>
      </c>
      <c r="DB2142">
        <v>0</v>
      </c>
    </row>
    <row r="2143" spans="1:106" x14ac:dyDescent="0.2">
      <c r="A2143">
        <f>ROW(Source!A824)</f>
        <v>824</v>
      </c>
      <c r="B2143">
        <v>33034105</v>
      </c>
      <c r="C2143">
        <v>33039375</v>
      </c>
      <c r="D2143">
        <v>32518977</v>
      </c>
      <c r="E2143">
        <v>1</v>
      </c>
      <c r="F2143">
        <v>1</v>
      </c>
      <c r="G2143">
        <v>19</v>
      </c>
      <c r="H2143">
        <v>3</v>
      </c>
      <c r="I2143" t="s">
        <v>802</v>
      </c>
      <c r="J2143" t="s">
        <v>803</v>
      </c>
      <c r="K2143" t="s">
        <v>804</v>
      </c>
      <c r="L2143">
        <v>1348</v>
      </c>
      <c r="N2143">
        <v>1009</v>
      </c>
      <c r="O2143" t="s">
        <v>19</v>
      </c>
      <c r="P2143" t="s">
        <v>19</v>
      </c>
      <c r="Q2143">
        <v>1000</v>
      </c>
      <c r="W2143">
        <v>0</v>
      </c>
      <c r="X2143">
        <v>-1592467254</v>
      </c>
      <c r="Y2143">
        <v>0.03</v>
      </c>
      <c r="AA2143">
        <v>117442.26</v>
      </c>
      <c r="AB2143">
        <v>0</v>
      </c>
      <c r="AC2143">
        <v>0</v>
      </c>
      <c r="AD2143">
        <v>0</v>
      </c>
      <c r="AE2143">
        <v>117442.26</v>
      </c>
      <c r="AF2143">
        <v>0</v>
      </c>
      <c r="AG2143">
        <v>0</v>
      </c>
      <c r="AH2143">
        <v>0</v>
      </c>
      <c r="AI2143">
        <v>1</v>
      </c>
      <c r="AJ2143">
        <v>1</v>
      </c>
      <c r="AK2143">
        <v>1</v>
      </c>
      <c r="AL2143">
        <v>1</v>
      </c>
      <c r="AN2143">
        <v>0</v>
      </c>
      <c r="AO2143">
        <v>1</v>
      </c>
      <c r="AP2143">
        <v>0</v>
      </c>
      <c r="AQ2143">
        <v>0</v>
      </c>
      <c r="AR2143">
        <v>0</v>
      </c>
      <c r="AS2143" t="s">
        <v>3</v>
      </c>
      <c r="AT2143">
        <v>0.03</v>
      </c>
      <c r="AU2143" t="s">
        <v>3</v>
      </c>
      <c r="AV2143">
        <v>0</v>
      </c>
      <c r="AW2143">
        <v>2</v>
      </c>
      <c r="AX2143">
        <v>33039383</v>
      </c>
      <c r="AY2143">
        <v>1</v>
      </c>
      <c r="AZ2143">
        <v>0</v>
      </c>
      <c r="BA2143">
        <v>2036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CX2143">
        <f>Y2143*Source!I824</f>
        <v>5.4540000000000003E-4</v>
      </c>
      <c r="CY2143">
        <f>AA2143</f>
        <v>117442.26</v>
      </c>
      <c r="CZ2143">
        <f>AE2143</f>
        <v>117442.26</v>
      </c>
      <c r="DA2143">
        <f>AI2143</f>
        <v>1</v>
      </c>
      <c r="DB2143">
        <v>0</v>
      </c>
    </row>
    <row r="2144" spans="1:106" x14ac:dyDescent="0.2">
      <c r="A2144">
        <f>ROW(Source!A824)</f>
        <v>824</v>
      </c>
      <c r="B2144">
        <v>33034105</v>
      </c>
      <c r="C2144">
        <v>33039375</v>
      </c>
      <c r="D2144">
        <v>32520163</v>
      </c>
      <c r="E2144">
        <v>1</v>
      </c>
      <c r="F2144">
        <v>1</v>
      </c>
      <c r="G2144">
        <v>19</v>
      </c>
      <c r="H2144">
        <v>3</v>
      </c>
      <c r="I2144" t="s">
        <v>25</v>
      </c>
      <c r="J2144" t="s">
        <v>27</v>
      </c>
      <c r="K2144" t="s">
        <v>26</v>
      </c>
      <c r="L2144">
        <v>1348</v>
      </c>
      <c r="N2144">
        <v>1009</v>
      </c>
      <c r="O2144" t="s">
        <v>19</v>
      </c>
      <c r="P2144" t="s">
        <v>19</v>
      </c>
      <c r="Q2144">
        <v>1000</v>
      </c>
      <c r="W2144">
        <v>0</v>
      </c>
      <c r="X2144">
        <v>-1467733540</v>
      </c>
      <c r="Y2144">
        <v>1</v>
      </c>
      <c r="AA2144">
        <v>53410.15</v>
      </c>
      <c r="AB2144">
        <v>0</v>
      </c>
      <c r="AC2144">
        <v>0</v>
      </c>
      <c r="AD2144">
        <v>0</v>
      </c>
      <c r="AE2144">
        <v>53410.15</v>
      </c>
      <c r="AF2144">
        <v>0</v>
      </c>
      <c r="AG2144">
        <v>0</v>
      </c>
      <c r="AH2144">
        <v>0</v>
      </c>
      <c r="AI2144">
        <v>1</v>
      </c>
      <c r="AJ2144">
        <v>1</v>
      </c>
      <c r="AK2144">
        <v>1</v>
      </c>
      <c r="AL2144">
        <v>1</v>
      </c>
      <c r="AN2144">
        <v>0</v>
      </c>
      <c r="AO2144">
        <v>1</v>
      </c>
      <c r="AP2144">
        <v>0</v>
      </c>
      <c r="AQ2144">
        <v>0</v>
      </c>
      <c r="AR2144">
        <v>0</v>
      </c>
      <c r="AS2144" t="s">
        <v>3</v>
      </c>
      <c r="AT2144">
        <v>1</v>
      </c>
      <c r="AU2144" t="s">
        <v>3</v>
      </c>
      <c r="AV2144">
        <v>0</v>
      </c>
      <c r="AW2144">
        <v>2</v>
      </c>
      <c r="AX2144">
        <v>33039384</v>
      </c>
      <c r="AY2144">
        <v>1</v>
      </c>
      <c r="AZ2144">
        <v>0</v>
      </c>
      <c r="BA2144">
        <v>2037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CX2144">
        <f>Y2144*Source!I824</f>
        <v>1.8180000000000002E-2</v>
      </c>
      <c r="CY2144">
        <f>AA2144</f>
        <v>53410.15</v>
      </c>
      <c r="CZ2144">
        <f>AE2144</f>
        <v>53410.15</v>
      </c>
      <c r="DA2144">
        <f>AI2144</f>
        <v>1</v>
      </c>
      <c r="DB2144">
        <v>0</v>
      </c>
    </row>
    <row r="2145" spans="1:106" x14ac:dyDescent="0.2">
      <c r="A2145">
        <f>ROW(Source!A824)</f>
        <v>824</v>
      </c>
      <c r="B2145">
        <v>33034105</v>
      </c>
      <c r="C2145">
        <v>33039375</v>
      </c>
      <c r="D2145">
        <v>32520163</v>
      </c>
      <c r="E2145">
        <v>1</v>
      </c>
      <c r="F2145">
        <v>1</v>
      </c>
      <c r="G2145">
        <v>19</v>
      </c>
      <c r="H2145">
        <v>3</v>
      </c>
      <c r="I2145" t="s">
        <v>25</v>
      </c>
      <c r="J2145" t="s">
        <v>27</v>
      </c>
      <c r="K2145" t="s">
        <v>26</v>
      </c>
      <c r="L2145">
        <v>1348</v>
      </c>
      <c r="N2145">
        <v>1009</v>
      </c>
      <c r="O2145" t="s">
        <v>19</v>
      </c>
      <c r="P2145" t="s">
        <v>19</v>
      </c>
      <c r="Q2145">
        <v>1000</v>
      </c>
      <c r="W2145">
        <v>0</v>
      </c>
      <c r="X2145">
        <v>-1467733540</v>
      </c>
      <c r="Y2145">
        <v>-1</v>
      </c>
      <c r="AA2145">
        <v>53410.15</v>
      </c>
      <c r="AB2145">
        <v>0</v>
      </c>
      <c r="AC2145">
        <v>0</v>
      </c>
      <c r="AD2145">
        <v>0</v>
      </c>
      <c r="AE2145">
        <v>53410.15</v>
      </c>
      <c r="AF2145">
        <v>0</v>
      </c>
      <c r="AG2145">
        <v>0</v>
      </c>
      <c r="AH2145">
        <v>0</v>
      </c>
      <c r="AI2145">
        <v>1</v>
      </c>
      <c r="AJ2145">
        <v>1</v>
      </c>
      <c r="AK2145">
        <v>1</v>
      </c>
      <c r="AL2145">
        <v>1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 t="s">
        <v>3</v>
      </c>
      <c r="AT2145">
        <v>-1</v>
      </c>
      <c r="AU2145" t="s">
        <v>3</v>
      </c>
      <c r="AV2145">
        <v>0</v>
      </c>
      <c r="AW2145">
        <v>1</v>
      </c>
      <c r="AX2145">
        <v>-1</v>
      </c>
      <c r="AY2145">
        <v>0</v>
      </c>
      <c r="AZ2145">
        <v>0</v>
      </c>
      <c r="BA2145" t="s">
        <v>3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CX2145">
        <f>Y2145*Source!I824</f>
        <v>-1.8180000000000002E-2</v>
      </c>
      <c r="CY2145">
        <f>AA2145</f>
        <v>53410.15</v>
      </c>
      <c r="CZ2145">
        <f>AE2145</f>
        <v>53410.15</v>
      </c>
      <c r="DA2145">
        <f>AI2145</f>
        <v>1</v>
      </c>
      <c r="DB2145">
        <v>0</v>
      </c>
    </row>
    <row r="2146" spans="1:106" x14ac:dyDescent="0.2">
      <c r="A2146">
        <f>ROW(Source!A826)</f>
        <v>826</v>
      </c>
      <c r="B2146">
        <v>33034105</v>
      </c>
      <c r="C2146">
        <v>33039386</v>
      </c>
      <c r="D2146">
        <v>32505425</v>
      </c>
      <c r="E2146">
        <v>19</v>
      </c>
      <c r="F2146">
        <v>1</v>
      </c>
      <c r="G2146">
        <v>19</v>
      </c>
      <c r="H2146">
        <v>1</v>
      </c>
      <c r="I2146" t="s">
        <v>795</v>
      </c>
      <c r="J2146" t="s">
        <v>3</v>
      </c>
      <c r="K2146" t="s">
        <v>796</v>
      </c>
      <c r="L2146">
        <v>1191</v>
      </c>
      <c r="N2146">
        <v>1013</v>
      </c>
      <c r="O2146" t="s">
        <v>797</v>
      </c>
      <c r="P2146" t="s">
        <v>797</v>
      </c>
      <c r="Q2146">
        <v>1</v>
      </c>
      <c r="W2146">
        <v>0</v>
      </c>
      <c r="X2146">
        <v>476480486</v>
      </c>
      <c r="Y2146">
        <v>453.1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1</v>
      </c>
      <c r="AJ2146">
        <v>1</v>
      </c>
      <c r="AK2146">
        <v>1</v>
      </c>
      <c r="AL2146">
        <v>1</v>
      </c>
      <c r="AN2146">
        <v>0</v>
      </c>
      <c r="AO2146">
        <v>1</v>
      </c>
      <c r="AP2146">
        <v>0</v>
      </c>
      <c r="AQ2146">
        <v>0</v>
      </c>
      <c r="AR2146">
        <v>0</v>
      </c>
      <c r="AS2146" t="s">
        <v>3</v>
      </c>
      <c r="AT2146">
        <v>453.1</v>
      </c>
      <c r="AU2146" t="s">
        <v>3</v>
      </c>
      <c r="AV2146">
        <v>1</v>
      </c>
      <c r="AW2146">
        <v>2</v>
      </c>
      <c r="AX2146">
        <v>33039402</v>
      </c>
      <c r="AY2146">
        <v>1</v>
      </c>
      <c r="AZ2146">
        <v>0</v>
      </c>
      <c r="BA2146">
        <v>2038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CX2146">
        <f>Y2146*Source!I826</f>
        <v>1.1214225000000002</v>
      </c>
      <c r="CY2146">
        <f>AD2146</f>
        <v>0</v>
      </c>
      <c r="CZ2146">
        <f>AH2146</f>
        <v>0</v>
      </c>
      <c r="DA2146">
        <f>AL2146</f>
        <v>1</v>
      </c>
      <c r="DB2146">
        <v>0</v>
      </c>
    </row>
    <row r="2147" spans="1:106" x14ac:dyDescent="0.2">
      <c r="A2147">
        <f>ROW(Source!A826)</f>
        <v>826</v>
      </c>
      <c r="B2147">
        <v>33034105</v>
      </c>
      <c r="C2147">
        <v>33039386</v>
      </c>
      <c r="D2147">
        <v>32517073</v>
      </c>
      <c r="E2147">
        <v>1</v>
      </c>
      <c r="F2147">
        <v>1</v>
      </c>
      <c r="G2147">
        <v>19</v>
      </c>
      <c r="H2147">
        <v>2</v>
      </c>
      <c r="I2147" t="s">
        <v>805</v>
      </c>
      <c r="J2147" t="s">
        <v>806</v>
      </c>
      <c r="K2147" t="s">
        <v>807</v>
      </c>
      <c r="L2147">
        <v>1368</v>
      </c>
      <c r="N2147">
        <v>1011</v>
      </c>
      <c r="O2147" t="s">
        <v>801</v>
      </c>
      <c r="P2147" t="s">
        <v>801</v>
      </c>
      <c r="Q2147">
        <v>1</v>
      </c>
      <c r="W2147">
        <v>0</v>
      </c>
      <c r="X2147">
        <v>-865246060</v>
      </c>
      <c r="Y2147">
        <v>1.38</v>
      </c>
      <c r="AA2147">
        <v>0</v>
      </c>
      <c r="AB2147">
        <v>3.37</v>
      </c>
      <c r="AC2147">
        <v>0.85</v>
      </c>
      <c r="AD2147">
        <v>0</v>
      </c>
      <c r="AE2147">
        <v>0</v>
      </c>
      <c r="AF2147">
        <v>3.37</v>
      </c>
      <c r="AG2147">
        <v>0.85</v>
      </c>
      <c r="AH2147">
        <v>0</v>
      </c>
      <c r="AI2147">
        <v>1</v>
      </c>
      <c r="AJ2147">
        <v>1</v>
      </c>
      <c r="AK2147">
        <v>1</v>
      </c>
      <c r="AL2147">
        <v>1</v>
      </c>
      <c r="AN2147">
        <v>0</v>
      </c>
      <c r="AO2147">
        <v>1</v>
      </c>
      <c r="AP2147">
        <v>0</v>
      </c>
      <c r="AQ2147">
        <v>0</v>
      </c>
      <c r="AR2147">
        <v>0</v>
      </c>
      <c r="AS2147" t="s">
        <v>3</v>
      </c>
      <c r="AT2147">
        <v>1.38</v>
      </c>
      <c r="AU2147" t="s">
        <v>3</v>
      </c>
      <c r="AV2147">
        <v>0</v>
      </c>
      <c r="AW2147">
        <v>2</v>
      </c>
      <c r="AX2147">
        <v>33039403</v>
      </c>
      <c r="AY2147">
        <v>1</v>
      </c>
      <c r="AZ2147">
        <v>0</v>
      </c>
      <c r="BA2147">
        <v>2039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0</v>
      </c>
      <c r="CX2147">
        <f>Y2147*Source!I826</f>
        <v>3.4155000000000001E-3</v>
      </c>
      <c r="CY2147">
        <f>AB2147</f>
        <v>3.37</v>
      </c>
      <c r="CZ2147">
        <f>AF2147</f>
        <v>3.37</v>
      </c>
      <c r="DA2147">
        <f>AJ2147</f>
        <v>1</v>
      </c>
      <c r="DB2147">
        <v>0</v>
      </c>
    </row>
    <row r="2148" spans="1:106" x14ac:dyDescent="0.2">
      <c r="A2148">
        <f>ROW(Source!A826)</f>
        <v>826</v>
      </c>
      <c r="B2148">
        <v>33034105</v>
      </c>
      <c r="C2148">
        <v>33039386</v>
      </c>
      <c r="D2148">
        <v>32516433</v>
      </c>
      <c r="E2148">
        <v>1</v>
      </c>
      <c r="F2148">
        <v>1</v>
      </c>
      <c r="G2148">
        <v>19</v>
      </c>
      <c r="H2148">
        <v>2</v>
      </c>
      <c r="I2148" t="s">
        <v>808</v>
      </c>
      <c r="J2148" t="s">
        <v>809</v>
      </c>
      <c r="K2148" t="s">
        <v>810</v>
      </c>
      <c r="L2148">
        <v>1368</v>
      </c>
      <c r="N2148">
        <v>1011</v>
      </c>
      <c r="O2148" t="s">
        <v>801</v>
      </c>
      <c r="P2148" t="s">
        <v>801</v>
      </c>
      <c r="Q2148">
        <v>1</v>
      </c>
      <c r="W2148">
        <v>0</v>
      </c>
      <c r="X2148">
        <v>1483315828</v>
      </c>
      <c r="Y2148">
        <v>0.31</v>
      </c>
      <c r="AA2148">
        <v>0</v>
      </c>
      <c r="AB2148">
        <v>566.44000000000005</v>
      </c>
      <c r="AC2148">
        <v>281.27999999999997</v>
      </c>
      <c r="AD2148">
        <v>0</v>
      </c>
      <c r="AE2148">
        <v>0</v>
      </c>
      <c r="AF2148">
        <v>566.44000000000005</v>
      </c>
      <c r="AG2148">
        <v>281.27999999999997</v>
      </c>
      <c r="AH2148">
        <v>0</v>
      </c>
      <c r="AI2148">
        <v>1</v>
      </c>
      <c r="AJ2148">
        <v>1</v>
      </c>
      <c r="AK2148">
        <v>1</v>
      </c>
      <c r="AL2148">
        <v>1</v>
      </c>
      <c r="AN2148">
        <v>0</v>
      </c>
      <c r="AO2148">
        <v>1</v>
      </c>
      <c r="AP2148">
        <v>0</v>
      </c>
      <c r="AQ2148">
        <v>0</v>
      </c>
      <c r="AR2148">
        <v>0</v>
      </c>
      <c r="AS2148" t="s">
        <v>3</v>
      </c>
      <c r="AT2148">
        <v>0.31</v>
      </c>
      <c r="AU2148" t="s">
        <v>3</v>
      </c>
      <c r="AV2148">
        <v>0</v>
      </c>
      <c r="AW2148">
        <v>2</v>
      </c>
      <c r="AX2148">
        <v>33039404</v>
      </c>
      <c r="AY2148">
        <v>1</v>
      </c>
      <c r="AZ2148">
        <v>0</v>
      </c>
      <c r="BA2148">
        <v>2040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CX2148">
        <f>Y2148*Source!I826</f>
        <v>7.6725000000000003E-4</v>
      </c>
      <c r="CY2148">
        <f>AB2148</f>
        <v>566.44000000000005</v>
      </c>
      <c r="CZ2148">
        <f>AF2148</f>
        <v>566.44000000000005</v>
      </c>
      <c r="DA2148">
        <f>AJ2148</f>
        <v>1</v>
      </c>
      <c r="DB2148">
        <v>0</v>
      </c>
    </row>
    <row r="2149" spans="1:106" x14ac:dyDescent="0.2">
      <c r="A2149">
        <f>ROW(Source!A826)</f>
        <v>826</v>
      </c>
      <c r="B2149">
        <v>33034105</v>
      </c>
      <c r="C2149">
        <v>33039386</v>
      </c>
      <c r="D2149">
        <v>32516599</v>
      </c>
      <c r="E2149">
        <v>1</v>
      </c>
      <c r="F2149">
        <v>1</v>
      </c>
      <c r="G2149">
        <v>19</v>
      </c>
      <c r="H2149">
        <v>2</v>
      </c>
      <c r="I2149" t="s">
        <v>811</v>
      </c>
      <c r="J2149" t="s">
        <v>812</v>
      </c>
      <c r="K2149" t="s">
        <v>813</v>
      </c>
      <c r="L2149">
        <v>1368</v>
      </c>
      <c r="N2149">
        <v>1011</v>
      </c>
      <c r="O2149" t="s">
        <v>801</v>
      </c>
      <c r="P2149" t="s">
        <v>801</v>
      </c>
      <c r="Q2149">
        <v>1</v>
      </c>
      <c r="W2149">
        <v>0</v>
      </c>
      <c r="X2149">
        <v>47389749</v>
      </c>
      <c r="Y2149">
        <v>26.25</v>
      </c>
      <c r="AA2149">
        <v>0</v>
      </c>
      <c r="AB2149">
        <v>9.7100000000000009</v>
      </c>
      <c r="AC2149">
        <v>2.25</v>
      </c>
      <c r="AD2149">
        <v>0</v>
      </c>
      <c r="AE2149">
        <v>0</v>
      </c>
      <c r="AF2149">
        <v>9.7100000000000009</v>
      </c>
      <c r="AG2149">
        <v>2.25</v>
      </c>
      <c r="AH2149">
        <v>0</v>
      </c>
      <c r="AI2149">
        <v>1</v>
      </c>
      <c r="AJ2149">
        <v>1</v>
      </c>
      <c r="AK2149">
        <v>1</v>
      </c>
      <c r="AL2149">
        <v>1</v>
      </c>
      <c r="AN2149">
        <v>0</v>
      </c>
      <c r="AO2149">
        <v>1</v>
      </c>
      <c r="AP2149">
        <v>0</v>
      </c>
      <c r="AQ2149">
        <v>0</v>
      </c>
      <c r="AR2149">
        <v>0</v>
      </c>
      <c r="AS2149" t="s">
        <v>3</v>
      </c>
      <c r="AT2149">
        <v>26.25</v>
      </c>
      <c r="AU2149" t="s">
        <v>3</v>
      </c>
      <c r="AV2149">
        <v>0</v>
      </c>
      <c r="AW2149">
        <v>2</v>
      </c>
      <c r="AX2149">
        <v>33039405</v>
      </c>
      <c r="AY2149">
        <v>1</v>
      </c>
      <c r="AZ2149">
        <v>0</v>
      </c>
      <c r="BA2149">
        <v>2041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CX2149">
        <f>Y2149*Source!I826</f>
        <v>6.4968750000000006E-2</v>
      </c>
      <c r="CY2149">
        <f>AB2149</f>
        <v>9.7100000000000009</v>
      </c>
      <c r="CZ2149">
        <f>AF2149</f>
        <v>9.7100000000000009</v>
      </c>
      <c r="DA2149">
        <f>AJ2149</f>
        <v>1</v>
      </c>
      <c r="DB2149">
        <v>0</v>
      </c>
    </row>
    <row r="2150" spans="1:106" x14ac:dyDescent="0.2">
      <c r="A2150">
        <f>ROW(Source!A826)</f>
        <v>826</v>
      </c>
      <c r="B2150">
        <v>33034105</v>
      </c>
      <c r="C2150">
        <v>33039386</v>
      </c>
      <c r="D2150">
        <v>32517836</v>
      </c>
      <c r="E2150">
        <v>1</v>
      </c>
      <c r="F2150">
        <v>1</v>
      </c>
      <c r="G2150">
        <v>19</v>
      </c>
      <c r="H2150">
        <v>3</v>
      </c>
      <c r="I2150" t="s">
        <v>814</v>
      </c>
      <c r="J2150" t="s">
        <v>815</v>
      </c>
      <c r="K2150" t="s">
        <v>816</v>
      </c>
      <c r="L2150">
        <v>1348</v>
      </c>
      <c r="N2150">
        <v>1009</v>
      </c>
      <c r="O2150" t="s">
        <v>19</v>
      </c>
      <c r="P2150" t="s">
        <v>19</v>
      </c>
      <c r="Q2150">
        <v>1000</v>
      </c>
      <c r="W2150">
        <v>0</v>
      </c>
      <c r="X2150">
        <v>1571432467</v>
      </c>
      <c r="Y2150">
        <v>0.04</v>
      </c>
      <c r="AA2150">
        <v>31493.279999999999</v>
      </c>
      <c r="AB2150">
        <v>0</v>
      </c>
      <c r="AC2150">
        <v>0</v>
      </c>
      <c r="AD2150">
        <v>0</v>
      </c>
      <c r="AE2150">
        <v>31493.279999999999</v>
      </c>
      <c r="AF2150">
        <v>0</v>
      </c>
      <c r="AG2150">
        <v>0</v>
      </c>
      <c r="AH2150">
        <v>0</v>
      </c>
      <c r="AI2150">
        <v>1</v>
      </c>
      <c r="AJ2150">
        <v>1</v>
      </c>
      <c r="AK2150">
        <v>1</v>
      </c>
      <c r="AL2150">
        <v>1</v>
      </c>
      <c r="AN2150">
        <v>0</v>
      </c>
      <c r="AO2150">
        <v>1</v>
      </c>
      <c r="AP2150">
        <v>0</v>
      </c>
      <c r="AQ2150">
        <v>0</v>
      </c>
      <c r="AR2150">
        <v>0</v>
      </c>
      <c r="AS2150" t="s">
        <v>3</v>
      </c>
      <c r="AT2150">
        <v>0.04</v>
      </c>
      <c r="AU2150" t="s">
        <v>3</v>
      </c>
      <c r="AV2150">
        <v>0</v>
      </c>
      <c r="AW2150">
        <v>2</v>
      </c>
      <c r="AX2150">
        <v>33039406</v>
      </c>
      <c r="AY2150">
        <v>1</v>
      </c>
      <c r="AZ2150">
        <v>0</v>
      </c>
      <c r="BA2150">
        <v>2042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CX2150">
        <f>Y2150*Source!I826</f>
        <v>9.9000000000000008E-5</v>
      </c>
      <c r="CY2150">
        <f t="shared" ref="CY2150:CY2160" si="321">AA2150</f>
        <v>31493.279999999999</v>
      </c>
      <c r="CZ2150">
        <f t="shared" ref="CZ2150:CZ2160" si="322">AE2150</f>
        <v>31493.279999999999</v>
      </c>
      <c r="DA2150">
        <f t="shared" ref="DA2150:DA2160" si="323">AI2150</f>
        <v>1</v>
      </c>
      <c r="DB2150">
        <v>0</v>
      </c>
    </row>
    <row r="2151" spans="1:106" x14ac:dyDescent="0.2">
      <c r="A2151">
        <f>ROW(Source!A826)</f>
        <v>826</v>
      </c>
      <c r="B2151">
        <v>33034105</v>
      </c>
      <c r="C2151">
        <v>33039386</v>
      </c>
      <c r="D2151">
        <v>32518156</v>
      </c>
      <c r="E2151">
        <v>1</v>
      </c>
      <c r="F2151">
        <v>1</v>
      </c>
      <c r="G2151">
        <v>19</v>
      </c>
      <c r="H2151">
        <v>3</v>
      </c>
      <c r="I2151" t="s">
        <v>817</v>
      </c>
      <c r="J2151" t="s">
        <v>818</v>
      </c>
      <c r="K2151" t="s">
        <v>819</v>
      </c>
      <c r="L2151">
        <v>1348</v>
      </c>
      <c r="N2151">
        <v>1009</v>
      </c>
      <c r="O2151" t="s">
        <v>19</v>
      </c>
      <c r="P2151" t="s">
        <v>19</v>
      </c>
      <c r="Q2151">
        <v>1000</v>
      </c>
      <c r="W2151">
        <v>0</v>
      </c>
      <c r="X2151">
        <v>1574046373</v>
      </c>
      <c r="Y2151">
        <v>3.6999999999999998E-2</v>
      </c>
      <c r="AA2151">
        <v>45454.3</v>
      </c>
      <c r="AB2151">
        <v>0</v>
      </c>
      <c r="AC2151">
        <v>0</v>
      </c>
      <c r="AD2151">
        <v>0</v>
      </c>
      <c r="AE2151">
        <v>45454.3</v>
      </c>
      <c r="AF2151">
        <v>0</v>
      </c>
      <c r="AG2151">
        <v>0</v>
      </c>
      <c r="AH2151">
        <v>0</v>
      </c>
      <c r="AI2151">
        <v>1</v>
      </c>
      <c r="AJ2151">
        <v>1</v>
      </c>
      <c r="AK2151">
        <v>1</v>
      </c>
      <c r="AL2151">
        <v>1</v>
      </c>
      <c r="AN2151">
        <v>0</v>
      </c>
      <c r="AO2151">
        <v>1</v>
      </c>
      <c r="AP2151">
        <v>0</v>
      </c>
      <c r="AQ2151">
        <v>0</v>
      </c>
      <c r="AR2151">
        <v>0</v>
      </c>
      <c r="AS2151" t="s">
        <v>3</v>
      </c>
      <c r="AT2151">
        <v>3.6999999999999998E-2</v>
      </c>
      <c r="AU2151" t="s">
        <v>3</v>
      </c>
      <c r="AV2151">
        <v>0</v>
      </c>
      <c r="AW2151">
        <v>2</v>
      </c>
      <c r="AX2151">
        <v>33039407</v>
      </c>
      <c r="AY2151">
        <v>1</v>
      </c>
      <c r="AZ2151">
        <v>0</v>
      </c>
      <c r="BA2151">
        <v>2043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CX2151">
        <f>Y2151*Source!I826</f>
        <v>9.1575000000000003E-5</v>
      </c>
      <c r="CY2151">
        <f t="shared" si="321"/>
        <v>45454.3</v>
      </c>
      <c r="CZ2151">
        <f t="shared" si="322"/>
        <v>45454.3</v>
      </c>
      <c r="DA2151">
        <f t="shared" si="323"/>
        <v>1</v>
      </c>
      <c r="DB2151">
        <v>0</v>
      </c>
    </row>
    <row r="2152" spans="1:106" x14ac:dyDescent="0.2">
      <c r="A2152">
        <f>ROW(Source!A826)</f>
        <v>826</v>
      </c>
      <c r="B2152">
        <v>33034105</v>
      </c>
      <c r="C2152">
        <v>33039386</v>
      </c>
      <c r="D2152">
        <v>32518894</v>
      </c>
      <c r="E2152">
        <v>1</v>
      </c>
      <c r="F2152">
        <v>1</v>
      </c>
      <c r="G2152">
        <v>19</v>
      </c>
      <c r="H2152">
        <v>3</v>
      </c>
      <c r="I2152" t="s">
        <v>820</v>
      </c>
      <c r="J2152" t="s">
        <v>821</v>
      </c>
      <c r="K2152" t="s">
        <v>822</v>
      </c>
      <c r="L2152">
        <v>1327</v>
      </c>
      <c r="N2152">
        <v>1005</v>
      </c>
      <c r="O2152" t="s">
        <v>823</v>
      </c>
      <c r="P2152" t="s">
        <v>823</v>
      </c>
      <c r="Q2152">
        <v>1</v>
      </c>
      <c r="W2152">
        <v>0</v>
      </c>
      <c r="X2152">
        <v>-1132375348</v>
      </c>
      <c r="Y2152">
        <v>5.6</v>
      </c>
      <c r="AA2152">
        <v>63.78</v>
      </c>
      <c r="AB2152">
        <v>0</v>
      </c>
      <c r="AC2152">
        <v>0</v>
      </c>
      <c r="AD2152">
        <v>0</v>
      </c>
      <c r="AE2152">
        <v>63.78</v>
      </c>
      <c r="AF2152">
        <v>0</v>
      </c>
      <c r="AG2152">
        <v>0</v>
      </c>
      <c r="AH2152">
        <v>0</v>
      </c>
      <c r="AI2152">
        <v>1</v>
      </c>
      <c r="AJ2152">
        <v>1</v>
      </c>
      <c r="AK2152">
        <v>1</v>
      </c>
      <c r="AL2152">
        <v>1</v>
      </c>
      <c r="AN2152">
        <v>0</v>
      </c>
      <c r="AO2152">
        <v>1</v>
      </c>
      <c r="AP2152">
        <v>0</v>
      </c>
      <c r="AQ2152">
        <v>0</v>
      </c>
      <c r="AR2152">
        <v>0</v>
      </c>
      <c r="AS2152" t="s">
        <v>3</v>
      </c>
      <c r="AT2152">
        <v>5.6</v>
      </c>
      <c r="AU2152" t="s">
        <v>3</v>
      </c>
      <c r="AV2152">
        <v>0</v>
      </c>
      <c r="AW2152">
        <v>2</v>
      </c>
      <c r="AX2152">
        <v>33039409</v>
      </c>
      <c r="AY2152">
        <v>1</v>
      </c>
      <c r="AZ2152">
        <v>0</v>
      </c>
      <c r="BA2152">
        <v>2044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CX2152">
        <f>Y2152*Source!I826</f>
        <v>1.3860000000000001E-2</v>
      </c>
      <c r="CY2152">
        <f t="shared" si="321"/>
        <v>63.78</v>
      </c>
      <c r="CZ2152">
        <f t="shared" si="322"/>
        <v>63.78</v>
      </c>
      <c r="DA2152">
        <f t="shared" si="323"/>
        <v>1</v>
      </c>
      <c r="DB2152">
        <v>0</v>
      </c>
    </row>
    <row r="2153" spans="1:106" x14ac:dyDescent="0.2">
      <c r="A2153">
        <f>ROW(Source!A826)</f>
        <v>826</v>
      </c>
      <c r="B2153">
        <v>33034105</v>
      </c>
      <c r="C2153">
        <v>33039386</v>
      </c>
      <c r="D2153">
        <v>32517311</v>
      </c>
      <c r="E2153">
        <v>1</v>
      </c>
      <c r="F2153">
        <v>1</v>
      </c>
      <c r="G2153">
        <v>19</v>
      </c>
      <c r="H2153">
        <v>3</v>
      </c>
      <c r="I2153" t="s">
        <v>824</v>
      </c>
      <c r="J2153" t="s">
        <v>825</v>
      </c>
      <c r="K2153" t="s">
        <v>826</v>
      </c>
      <c r="L2153">
        <v>1348</v>
      </c>
      <c r="N2153">
        <v>1009</v>
      </c>
      <c r="O2153" t="s">
        <v>19</v>
      </c>
      <c r="P2153" t="s">
        <v>19</v>
      </c>
      <c r="Q2153">
        <v>1000</v>
      </c>
      <c r="W2153">
        <v>0</v>
      </c>
      <c r="X2153">
        <v>1471527661</v>
      </c>
      <c r="Y2153">
        <v>0.05</v>
      </c>
      <c r="AA2153">
        <v>4752.91</v>
      </c>
      <c r="AB2153">
        <v>0</v>
      </c>
      <c r="AC2153">
        <v>0</v>
      </c>
      <c r="AD2153">
        <v>0</v>
      </c>
      <c r="AE2153">
        <v>4752.91</v>
      </c>
      <c r="AF2153">
        <v>0</v>
      </c>
      <c r="AG2153">
        <v>0</v>
      </c>
      <c r="AH2153">
        <v>0</v>
      </c>
      <c r="AI2153">
        <v>1</v>
      </c>
      <c r="AJ2153">
        <v>1</v>
      </c>
      <c r="AK2153">
        <v>1</v>
      </c>
      <c r="AL2153">
        <v>1</v>
      </c>
      <c r="AN2153">
        <v>0</v>
      </c>
      <c r="AO2153">
        <v>1</v>
      </c>
      <c r="AP2153">
        <v>0</v>
      </c>
      <c r="AQ2153">
        <v>0</v>
      </c>
      <c r="AR2153">
        <v>0</v>
      </c>
      <c r="AS2153" t="s">
        <v>3</v>
      </c>
      <c r="AT2153">
        <v>0.05</v>
      </c>
      <c r="AU2153" t="s">
        <v>3</v>
      </c>
      <c r="AV2153">
        <v>0</v>
      </c>
      <c r="AW2153">
        <v>2</v>
      </c>
      <c r="AX2153">
        <v>33039408</v>
      </c>
      <c r="AY2153">
        <v>1</v>
      </c>
      <c r="AZ2153">
        <v>0</v>
      </c>
      <c r="BA2153">
        <v>2045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CX2153">
        <f>Y2153*Source!I826</f>
        <v>1.2375000000000003E-4</v>
      </c>
      <c r="CY2153">
        <f t="shared" si="321"/>
        <v>4752.91</v>
      </c>
      <c r="CZ2153">
        <f t="shared" si="322"/>
        <v>4752.91</v>
      </c>
      <c r="DA2153">
        <f t="shared" si="323"/>
        <v>1</v>
      </c>
      <c r="DB2153">
        <v>0</v>
      </c>
    </row>
    <row r="2154" spans="1:106" x14ac:dyDescent="0.2">
      <c r="A2154">
        <f>ROW(Source!A826)</f>
        <v>826</v>
      </c>
      <c r="B2154">
        <v>33034105</v>
      </c>
      <c r="C2154">
        <v>33039386</v>
      </c>
      <c r="D2154">
        <v>32519061</v>
      </c>
      <c r="E2154">
        <v>1</v>
      </c>
      <c r="F2154">
        <v>1</v>
      </c>
      <c r="G2154">
        <v>19</v>
      </c>
      <c r="H2154">
        <v>3</v>
      </c>
      <c r="I2154" t="s">
        <v>827</v>
      </c>
      <c r="J2154" t="s">
        <v>828</v>
      </c>
      <c r="K2154" t="s">
        <v>829</v>
      </c>
      <c r="L2154">
        <v>1339</v>
      </c>
      <c r="N2154">
        <v>1007</v>
      </c>
      <c r="O2154" t="s">
        <v>830</v>
      </c>
      <c r="P2154" t="s">
        <v>830</v>
      </c>
      <c r="Q2154">
        <v>1</v>
      </c>
      <c r="W2154">
        <v>0</v>
      </c>
      <c r="X2154">
        <v>1653821073</v>
      </c>
      <c r="Y2154">
        <v>1.75</v>
      </c>
      <c r="AA2154">
        <v>29.98</v>
      </c>
      <c r="AB2154">
        <v>0</v>
      </c>
      <c r="AC2154">
        <v>0</v>
      </c>
      <c r="AD2154">
        <v>0</v>
      </c>
      <c r="AE2154">
        <v>29.98</v>
      </c>
      <c r="AF2154">
        <v>0</v>
      </c>
      <c r="AG2154">
        <v>0</v>
      </c>
      <c r="AH2154">
        <v>0</v>
      </c>
      <c r="AI2154">
        <v>1</v>
      </c>
      <c r="AJ2154">
        <v>1</v>
      </c>
      <c r="AK2154">
        <v>1</v>
      </c>
      <c r="AL2154">
        <v>1</v>
      </c>
      <c r="AN2154">
        <v>0</v>
      </c>
      <c r="AO2154">
        <v>1</v>
      </c>
      <c r="AP2154">
        <v>0</v>
      </c>
      <c r="AQ2154">
        <v>0</v>
      </c>
      <c r="AR2154">
        <v>0</v>
      </c>
      <c r="AS2154" t="s">
        <v>3</v>
      </c>
      <c r="AT2154">
        <v>1.75</v>
      </c>
      <c r="AU2154" t="s">
        <v>3</v>
      </c>
      <c r="AV2154">
        <v>0</v>
      </c>
      <c r="AW2154">
        <v>2</v>
      </c>
      <c r="AX2154">
        <v>33039410</v>
      </c>
      <c r="AY2154">
        <v>1</v>
      </c>
      <c r="AZ2154">
        <v>0</v>
      </c>
      <c r="BA2154">
        <v>2046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CX2154">
        <f>Y2154*Source!I826</f>
        <v>4.33125E-3</v>
      </c>
      <c r="CY2154">
        <f t="shared" si="321"/>
        <v>29.98</v>
      </c>
      <c r="CZ2154">
        <f t="shared" si="322"/>
        <v>29.98</v>
      </c>
      <c r="DA2154">
        <f t="shared" si="323"/>
        <v>1</v>
      </c>
      <c r="DB2154">
        <v>0</v>
      </c>
    </row>
    <row r="2155" spans="1:106" x14ac:dyDescent="0.2">
      <c r="A2155">
        <f>ROW(Source!A826)</f>
        <v>826</v>
      </c>
      <c r="B2155">
        <v>33034105</v>
      </c>
      <c r="C2155">
        <v>33039386</v>
      </c>
      <c r="D2155">
        <v>32517740</v>
      </c>
      <c r="E2155">
        <v>1</v>
      </c>
      <c r="F2155">
        <v>1</v>
      </c>
      <c r="G2155">
        <v>19</v>
      </c>
      <c r="H2155">
        <v>3</v>
      </c>
      <c r="I2155" t="s">
        <v>831</v>
      </c>
      <c r="J2155" t="s">
        <v>832</v>
      </c>
      <c r="K2155" t="s">
        <v>833</v>
      </c>
      <c r="L2155">
        <v>1339</v>
      </c>
      <c r="N2155">
        <v>1007</v>
      </c>
      <c r="O2155" t="s">
        <v>830</v>
      </c>
      <c r="P2155" t="s">
        <v>830</v>
      </c>
      <c r="Q2155">
        <v>1</v>
      </c>
      <c r="W2155">
        <v>0</v>
      </c>
      <c r="X2155">
        <v>-86784973</v>
      </c>
      <c r="Y2155">
        <v>0.08</v>
      </c>
      <c r="AA2155">
        <v>4993.7</v>
      </c>
      <c r="AB2155">
        <v>0</v>
      </c>
      <c r="AC2155">
        <v>0</v>
      </c>
      <c r="AD2155">
        <v>0</v>
      </c>
      <c r="AE2155">
        <v>4993.7</v>
      </c>
      <c r="AF2155">
        <v>0</v>
      </c>
      <c r="AG2155">
        <v>0</v>
      </c>
      <c r="AH2155">
        <v>0</v>
      </c>
      <c r="AI2155">
        <v>1</v>
      </c>
      <c r="AJ2155">
        <v>1</v>
      </c>
      <c r="AK2155">
        <v>1</v>
      </c>
      <c r="AL2155">
        <v>1</v>
      </c>
      <c r="AN2155">
        <v>0</v>
      </c>
      <c r="AO2155">
        <v>1</v>
      </c>
      <c r="AP2155">
        <v>0</v>
      </c>
      <c r="AQ2155">
        <v>0</v>
      </c>
      <c r="AR2155">
        <v>0</v>
      </c>
      <c r="AS2155" t="s">
        <v>3</v>
      </c>
      <c r="AT2155">
        <v>0.08</v>
      </c>
      <c r="AU2155" t="s">
        <v>3</v>
      </c>
      <c r="AV2155">
        <v>0</v>
      </c>
      <c r="AW2155">
        <v>2</v>
      </c>
      <c r="AX2155">
        <v>33039411</v>
      </c>
      <c r="AY2155">
        <v>1</v>
      </c>
      <c r="AZ2155">
        <v>0</v>
      </c>
      <c r="BA2155">
        <v>2047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CX2155">
        <f>Y2155*Source!I826</f>
        <v>1.9800000000000002E-4</v>
      </c>
      <c r="CY2155">
        <f t="shared" si="321"/>
        <v>4993.7</v>
      </c>
      <c r="CZ2155">
        <f t="shared" si="322"/>
        <v>4993.7</v>
      </c>
      <c r="DA2155">
        <f t="shared" si="323"/>
        <v>1</v>
      </c>
      <c r="DB2155">
        <v>0</v>
      </c>
    </row>
    <row r="2156" spans="1:106" x14ac:dyDescent="0.2">
      <c r="A2156">
        <f>ROW(Source!A826)</f>
        <v>826</v>
      </c>
      <c r="B2156">
        <v>33034105</v>
      </c>
      <c r="C2156">
        <v>33039386</v>
      </c>
      <c r="D2156">
        <v>32517729</v>
      </c>
      <c r="E2156">
        <v>1</v>
      </c>
      <c r="F2156">
        <v>1</v>
      </c>
      <c r="G2156">
        <v>19</v>
      </c>
      <c r="H2156">
        <v>3</v>
      </c>
      <c r="I2156" t="s">
        <v>834</v>
      </c>
      <c r="J2156" t="s">
        <v>835</v>
      </c>
      <c r="K2156" t="s">
        <v>836</v>
      </c>
      <c r="L2156">
        <v>1339</v>
      </c>
      <c r="N2156">
        <v>1007</v>
      </c>
      <c r="O2156" t="s">
        <v>830</v>
      </c>
      <c r="P2156" t="s">
        <v>830</v>
      </c>
      <c r="Q2156">
        <v>1</v>
      </c>
      <c r="W2156">
        <v>0</v>
      </c>
      <c r="X2156">
        <v>-36459073</v>
      </c>
      <c r="Y2156">
        <v>0.69</v>
      </c>
      <c r="AA2156">
        <v>3762.19</v>
      </c>
      <c r="AB2156">
        <v>0</v>
      </c>
      <c r="AC2156">
        <v>0</v>
      </c>
      <c r="AD2156">
        <v>0</v>
      </c>
      <c r="AE2156">
        <v>3762.19</v>
      </c>
      <c r="AF2156">
        <v>0</v>
      </c>
      <c r="AG2156">
        <v>0</v>
      </c>
      <c r="AH2156">
        <v>0</v>
      </c>
      <c r="AI2156">
        <v>1</v>
      </c>
      <c r="AJ2156">
        <v>1</v>
      </c>
      <c r="AK2156">
        <v>1</v>
      </c>
      <c r="AL2156">
        <v>1</v>
      </c>
      <c r="AN2156">
        <v>0</v>
      </c>
      <c r="AO2156">
        <v>1</v>
      </c>
      <c r="AP2156">
        <v>0</v>
      </c>
      <c r="AQ2156">
        <v>0</v>
      </c>
      <c r="AR2156">
        <v>0</v>
      </c>
      <c r="AS2156" t="s">
        <v>3</v>
      </c>
      <c r="AT2156">
        <v>0.69</v>
      </c>
      <c r="AU2156" t="s">
        <v>3</v>
      </c>
      <c r="AV2156">
        <v>0</v>
      </c>
      <c r="AW2156">
        <v>2</v>
      </c>
      <c r="AX2156">
        <v>33039412</v>
      </c>
      <c r="AY2156">
        <v>1</v>
      </c>
      <c r="AZ2156">
        <v>0</v>
      </c>
      <c r="BA2156">
        <v>2048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0</v>
      </c>
      <c r="CX2156">
        <f>Y2156*Source!I826</f>
        <v>1.7077500000000001E-3</v>
      </c>
      <c r="CY2156">
        <f t="shared" si="321"/>
        <v>3762.19</v>
      </c>
      <c r="CZ2156">
        <f t="shared" si="322"/>
        <v>3762.19</v>
      </c>
      <c r="DA2156">
        <f t="shared" si="323"/>
        <v>1</v>
      </c>
      <c r="DB2156">
        <v>0</v>
      </c>
    </row>
    <row r="2157" spans="1:106" x14ac:dyDescent="0.2">
      <c r="A2157">
        <f>ROW(Source!A826)</f>
        <v>826</v>
      </c>
      <c r="B2157">
        <v>33034105</v>
      </c>
      <c r="C2157">
        <v>33039386</v>
      </c>
      <c r="D2157">
        <v>32517783</v>
      </c>
      <c r="E2157">
        <v>1</v>
      </c>
      <c r="F2157">
        <v>1</v>
      </c>
      <c r="G2157">
        <v>19</v>
      </c>
      <c r="H2157">
        <v>3</v>
      </c>
      <c r="I2157" t="s">
        <v>837</v>
      </c>
      <c r="J2157" t="s">
        <v>838</v>
      </c>
      <c r="K2157" t="s">
        <v>839</v>
      </c>
      <c r="L2157">
        <v>1339</v>
      </c>
      <c r="N2157">
        <v>1007</v>
      </c>
      <c r="O2157" t="s">
        <v>830</v>
      </c>
      <c r="P2157" t="s">
        <v>830</v>
      </c>
      <c r="Q2157">
        <v>1</v>
      </c>
      <c r="W2157">
        <v>0</v>
      </c>
      <c r="X2157">
        <v>-1282603236</v>
      </c>
      <c r="Y2157">
        <v>0.2</v>
      </c>
      <c r="AA2157">
        <v>5631.96</v>
      </c>
      <c r="AB2157">
        <v>0</v>
      </c>
      <c r="AC2157">
        <v>0</v>
      </c>
      <c r="AD2157">
        <v>0</v>
      </c>
      <c r="AE2157">
        <v>5631.96</v>
      </c>
      <c r="AF2157">
        <v>0</v>
      </c>
      <c r="AG2157">
        <v>0</v>
      </c>
      <c r="AH2157">
        <v>0</v>
      </c>
      <c r="AI2157">
        <v>1</v>
      </c>
      <c r="AJ2157">
        <v>1</v>
      </c>
      <c r="AK2157">
        <v>1</v>
      </c>
      <c r="AL2157">
        <v>1</v>
      </c>
      <c r="AN2157">
        <v>0</v>
      </c>
      <c r="AO2157">
        <v>1</v>
      </c>
      <c r="AP2157">
        <v>0</v>
      </c>
      <c r="AQ2157">
        <v>0</v>
      </c>
      <c r="AR2157">
        <v>0</v>
      </c>
      <c r="AS2157" t="s">
        <v>3</v>
      </c>
      <c r="AT2157">
        <v>0.2</v>
      </c>
      <c r="AU2157" t="s">
        <v>3</v>
      </c>
      <c r="AV2157">
        <v>0</v>
      </c>
      <c r="AW2157">
        <v>2</v>
      </c>
      <c r="AX2157">
        <v>33039413</v>
      </c>
      <c r="AY2157">
        <v>1</v>
      </c>
      <c r="AZ2157">
        <v>0</v>
      </c>
      <c r="BA2157">
        <v>2049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CX2157">
        <f>Y2157*Source!I826</f>
        <v>4.9500000000000011E-4</v>
      </c>
      <c r="CY2157">
        <f t="shared" si="321"/>
        <v>5631.96</v>
      </c>
      <c r="CZ2157">
        <f t="shared" si="322"/>
        <v>5631.96</v>
      </c>
      <c r="DA2157">
        <f t="shared" si="323"/>
        <v>1</v>
      </c>
      <c r="DB2157">
        <v>0</v>
      </c>
    </row>
    <row r="2158" spans="1:106" x14ac:dyDescent="0.2">
      <c r="A2158">
        <f>ROW(Source!A826)</f>
        <v>826</v>
      </c>
      <c r="B2158">
        <v>33034105</v>
      </c>
      <c r="C2158">
        <v>33039386</v>
      </c>
      <c r="D2158">
        <v>32517784</v>
      </c>
      <c r="E2158">
        <v>1</v>
      </c>
      <c r="F2158">
        <v>1</v>
      </c>
      <c r="G2158">
        <v>19</v>
      </c>
      <c r="H2158">
        <v>3</v>
      </c>
      <c r="I2158" t="s">
        <v>840</v>
      </c>
      <c r="J2158" t="s">
        <v>841</v>
      </c>
      <c r="K2158" t="s">
        <v>842</v>
      </c>
      <c r="L2158">
        <v>1339</v>
      </c>
      <c r="N2158">
        <v>1007</v>
      </c>
      <c r="O2158" t="s">
        <v>830</v>
      </c>
      <c r="P2158" t="s">
        <v>830</v>
      </c>
      <c r="Q2158">
        <v>1</v>
      </c>
      <c r="W2158">
        <v>0</v>
      </c>
      <c r="X2158">
        <v>966492149</v>
      </c>
      <c r="Y2158">
        <v>0.69</v>
      </c>
      <c r="AA2158">
        <v>5631.96</v>
      </c>
      <c r="AB2158">
        <v>0</v>
      </c>
      <c r="AC2158">
        <v>0</v>
      </c>
      <c r="AD2158">
        <v>0</v>
      </c>
      <c r="AE2158">
        <v>5631.96</v>
      </c>
      <c r="AF2158">
        <v>0</v>
      </c>
      <c r="AG2158">
        <v>0</v>
      </c>
      <c r="AH2158">
        <v>0</v>
      </c>
      <c r="AI2158">
        <v>1</v>
      </c>
      <c r="AJ2158">
        <v>1</v>
      </c>
      <c r="AK2158">
        <v>1</v>
      </c>
      <c r="AL2158">
        <v>1</v>
      </c>
      <c r="AN2158">
        <v>0</v>
      </c>
      <c r="AO2158">
        <v>1</v>
      </c>
      <c r="AP2158">
        <v>0</v>
      </c>
      <c r="AQ2158">
        <v>0</v>
      </c>
      <c r="AR2158">
        <v>0</v>
      </c>
      <c r="AS2158" t="s">
        <v>3</v>
      </c>
      <c r="AT2158">
        <v>0.69</v>
      </c>
      <c r="AU2158" t="s">
        <v>3</v>
      </c>
      <c r="AV2158">
        <v>0</v>
      </c>
      <c r="AW2158">
        <v>2</v>
      </c>
      <c r="AX2158">
        <v>33039414</v>
      </c>
      <c r="AY2158">
        <v>1</v>
      </c>
      <c r="AZ2158">
        <v>0</v>
      </c>
      <c r="BA2158">
        <v>2050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CX2158">
        <f>Y2158*Source!I826</f>
        <v>1.7077500000000001E-3</v>
      </c>
      <c r="CY2158">
        <f t="shared" si="321"/>
        <v>5631.96</v>
      </c>
      <c r="CZ2158">
        <f t="shared" si="322"/>
        <v>5631.96</v>
      </c>
      <c r="DA2158">
        <f t="shared" si="323"/>
        <v>1</v>
      </c>
      <c r="DB2158">
        <v>0</v>
      </c>
    </row>
    <row r="2159" spans="1:106" x14ac:dyDescent="0.2">
      <c r="A2159">
        <f>ROW(Source!A826)</f>
        <v>826</v>
      </c>
      <c r="B2159">
        <v>33034105</v>
      </c>
      <c r="C2159">
        <v>33039386</v>
      </c>
      <c r="D2159">
        <v>32519911</v>
      </c>
      <c r="E2159">
        <v>1</v>
      </c>
      <c r="F2159">
        <v>1</v>
      </c>
      <c r="G2159">
        <v>19</v>
      </c>
      <c r="H2159">
        <v>3</v>
      </c>
      <c r="I2159" t="s">
        <v>843</v>
      </c>
      <c r="J2159" t="s">
        <v>844</v>
      </c>
      <c r="K2159" t="s">
        <v>845</v>
      </c>
      <c r="L2159">
        <v>1339</v>
      </c>
      <c r="N2159">
        <v>1007</v>
      </c>
      <c r="O2159" t="s">
        <v>830</v>
      </c>
      <c r="P2159" t="s">
        <v>830</v>
      </c>
      <c r="Q2159">
        <v>1</v>
      </c>
      <c r="W2159">
        <v>0</v>
      </c>
      <c r="X2159">
        <v>-1613524913</v>
      </c>
      <c r="Y2159">
        <v>102</v>
      </c>
      <c r="AA2159">
        <v>3195.93</v>
      </c>
      <c r="AB2159">
        <v>0</v>
      </c>
      <c r="AC2159">
        <v>0</v>
      </c>
      <c r="AD2159">
        <v>0</v>
      </c>
      <c r="AE2159">
        <v>3195.93</v>
      </c>
      <c r="AF2159">
        <v>0</v>
      </c>
      <c r="AG2159">
        <v>0</v>
      </c>
      <c r="AH2159">
        <v>0</v>
      </c>
      <c r="AI2159">
        <v>1</v>
      </c>
      <c r="AJ2159">
        <v>1</v>
      </c>
      <c r="AK2159">
        <v>1</v>
      </c>
      <c r="AL2159">
        <v>1</v>
      </c>
      <c r="AN2159">
        <v>0</v>
      </c>
      <c r="AO2159">
        <v>1</v>
      </c>
      <c r="AP2159">
        <v>0</v>
      </c>
      <c r="AQ2159">
        <v>0</v>
      </c>
      <c r="AR2159">
        <v>0</v>
      </c>
      <c r="AS2159" t="s">
        <v>3</v>
      </c>
      <c r="AT2159">
        <v>102</v>
      </c>
      <c r="AU2159" t="s">
        <v>3</v>
      </c>
      <c r="AV2159">
        <v>0</v>
      </c>
      <c r="AW2159">
        <v>2</v>
      </c>
      <c r="AX2159">
        <v>33039415</v>
      </c>
      <c r="AY2159">
        <v>1</v>
      </c>
      <c r="AZ2159">
        <v>0</v>
      </c>
      <c r="BA2159">
        <v>2051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CX2159">
        <f>Y2159*Source!I826</f>
        <v>0.25245000000000001</v>
      </c>
      <c r="CY2159">
        <f t="shared" si="321"/>
        <v>3195.93</v>
      </c>
      <c r="CZ2159">
        <f t="shared" si="322"/>
        <v>3195.93</v>
      </c>
      <c r="DA2159">
        <f t="shared" si="323"/>
        <v>1</v>
      </c>
      <c r="DB2159">
        <v>0</v>
      </c>
    </row>
    <row r="2160" spans="1:106" x14ac:dyDescent="0.2">
      <c r="A2160">
        <f>ROW(Source!A826)</f>
        <v>826</v>
      </c>
      <c r="B2160">
        <v>33034105</v>
      </c>
      <c r="C2160">
        <v>33039386</v>
      </c>
      <c r="D2160">
        <v>32521663</v>
      </c>
      <c r="E2160">
        <v>1</v>
      </c>
      <c r="F2160">
        <v>1</v>
      </c>
      <c r="G2160">
        <v>19</v>
      </c>
      <c r="H2160">
        <v>3</v>
      </c>
      <c r="I2160" t="s">
        <v>846</v>
      </c>
      <c r="J2160" t="s">
        <v>847</v>
      </c>
      <c r="K2160" t="s">
        <v>848</v>
      </c>
      <c r="L2160">
        <v>1327</v>
      </c>
      <c r="N2160">
        <v>1005</v>
      </c>
      <c r="O2160" t="s">
        <v>823</v>
      </c>
      <c r="P2160" t="s">
        <v>823</v>
      </c>
      <c r="Q2160">
        <v>1</v>
      </c>
      <c r="W2160">
        <v>0</v>
      </c>
      <c r="X2160">
        <v>603730207</v>
      </c>
      <c r="Y2160">
        <v>49.5</v>
      </c>
      <c r="AA2160">
        <v>207.09</v>
      </c>
      <c r="AB2160">
        <v>0</v>
      </c>
      <c r="AC2160">
        <v>0</v>
      </c>
      <c r="AD2160">
        <v>0</v>
      </c>
      <c r="AE2160">
        <v>207.09</v>
      </c>
      <c r="AF2160">
        <v>0</v>
      </c>
      <c r="AG2160">
        <v>0</v>
      </c>
      <c r="AH2160">
        <v>0</v>
      </c>
      <c r="AI2160">
        <v>1</v>
      </c>
      <c r="AJ2160">
        <v>1</v>
      </c>
      <c r="AK2160">
        <v>1</v>
      </c>
      <c r="AL2160">
        <v>1</v>
      </c>
      <c r="AN2160">
        <v>0</v>
      </c>
      <c r="AO2160">
        <v>1</v>
      </c>
      <c r="AP2160">
        <v>0</v>
      </c>
      <c r="AQ2160">
        <v>0</v>
      </c>
      <c r="AR2160">
        <v>0</v>
      </c>
      <c r="AS2160" t="s">
        <v>3</v>
      </c>
      <c r="AT2160">
        <v>49.5</v>
      </c>
      <c r="AU2160" t="s">
        <v>3</v>
      </c>
      <c r="AV2160">
        <v>0</v>
      </c>
      <c r="AW2160">
        <v>2</v>
      </c>
      <c r="AX2160">
        <v>33039416</v>
      </c>
      <c r="AY2160">
        <v>1</v>
      </c>
      <c r="AZ2160">
        <v>0</v>
      </c>
      <c r="BA2160">
        <v>2052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CX2160">
        <f>Y2160*Source!I826</f>
        <v>0.12251250000000001</v>
      </c>
      <c r="CY2160">
        <f t="shared" si="321"/>
        <v>207.09</v>
      </c>
      <c r="CZ2160">
        <f t="shared" si="322"/>
        <v>207.09</v>
      </c>
      <c r="DA2160">
        <f t="shared" si="323"/>
        <v>1</v>
      </c>
      <c r="DB2160">
        <v>0</v>
      </c>
    </row>
    <row r="2161" spans="1:106" x14ac:dyDescent="0.2">
      <c r="A2161">
        <f>ROW(Source!A829)</f>
        <v>829</v>
      </c>
      <c r="B2161">
        <v>33034105</v>
      </c>
      <c r="C2161">
        <v>33039419</v>
      </c>
      <c r="D2161">
        <v>32505425</v>
      </c>
      <c r="E2161">
        <v>19</v>
      </c>
      <c r="F2161">
        <v>1</v>
      </c>
      <c r="G2161">
        <v>19</v>
      </c>
      <c r="H2161">
        <v>1</v>
      </c>
      <c r="I2161" t="s">
        <v>795</v>
      </c>
      <c r="J2161" t="s">
        <v>3</v>
      </c>
      <c r="K2161" t="s">
        <v>796</v>
      </c>
      <c r="L2161">
        <v>1191</v>
      </c>
      <c r="N2161">
        <v>1013</v>
      </c>
      <c r="O2161" t="s">
        <v>797</v>
      </c>
      <c r="P2161" t="s">
        <v>797</v>
      </c>
      <c r="Q2161">
        <v>1</v>
      </c>
      <c r="W2161">
        <v>0</v>
      </c>
      <c r="X2161">
        <v>476480486</v>
      </c>
      <c r="Y2161">
        <v>36.11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1</v>
      </c>
      <c r="AJ2161">
        <v>1</v>
      </c>
      <c r="AK2161">
        <v>1</v>
      </c>
      <c r="AL2161">
        <v>1</v>
      </c>
      <c r="AN2161">
        <v>0</v>
      </c>
      <c r="AO2161">
        <v>1</v>
      </c>
      <c r="AP2161">
        <v>0</v>
      </c>
      <c r="AQ2161">
        <v>0</v>
      </c>
      <c r="AR2161">
        <v>0</v>
      </c>
      <c r="AS2161" t="s">
        <v>3</v>
      </c>
      <c r="AT2161">
        <v>36.11</v>
      </c>
      <c r="AU2161" t="s">
        <v>3</v>
      </c>
      <c r="AV2161">
        <v>1</v>
      </c>
      <c r="AW2161">
        <v>2</v>
      </c>
      <c r="AX2161">
        <v>33039425</v>
      </c>
      <c r="AY2161">
        <v>1</v>
      </c>
      <c r="AZ2161">
        <v>0</v>
      </c>
      <c r="BA2161">
        <v>2053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CX2161">
        <f>Y2161*Source!I829</f>
        <v>0.87638969999999994</v>
      </c>
      <c r="CY2161">
        <f>AD2161</f>
        <v>0</v>
      </c>
      <c r="CZ2161">
        <f>AH2161</f>
        <v>0</v>
      </c>
      <c r="DA2161">
        <f>AL2161</f>
        <v>1</v>
      </c>
      <c r="DB2161">
        <v>0</v>
      </c>
    </row>
    <row r="2162" spans="1:106" x14ac:dyDescent="0.2">
      <c r="A2162">
        <f>ROW(Source!A829)</f>
        <v>829</v>
      </c>
      <c r="B2162">
        <v>33034105</v>
      </c>
      <c r="C2162">
        <v>33039419</v>
      </c>
      <c r="D2162">
        <v>32516754</v>
      </c>
      <c r="E2162">
        <v>1</v>
      </c>
      <c r="F2162">
        <v>1</v>
      </c>
      <c r="G2162">
        <v>19</v>
      </c>
      <c r="H2162">
        <v>2</v>
      </c>
      <c r="I2162" t="s">
        <v>798</v>
      </c>
      <c r="J2162" t="s">
        <v>799</v>
      </c>
      <c r="K2162" t="s">
        <v>800</v>
      </c>
      <c r="L2162">
        <v>1368</v>
      </c>
      <c r="N2162">
        <v>1011</v>
      </c>
      <c r="O2162" t="s">
        <v>801</v>
      </c>
      <c r="P2162" t="s">
        <v>801</v>
      </c>
      <c r="Q2162">
        <v>1</v>
      </c>
      <c r="W2162">
        <v>0</v>
      </c>
      <c r="X2162">
        <v>-1683917449</v>
      </c>
      <c r="Y2162">
        <v>21.91</v>
      </c>
      <c r="AA2162">
        <v>0</v>
      </c>
      <c r="AB2162">
        <v>70.98</v>
      </c>
      <c r="AC2162">
        <v>6.52</v>
      </c>
      <c r="AD2162">
        <v>0</v>
      </c>
      <c r="AE2162">
        <v>0</v>
      </c>
      <c r="AF2162">
        <v>70.98</v>
      </c>
      <c r="AG2162">
        <v>6.52</v>
      </c>
      <c r="AH2162">
        <v>0</v>
      </c>
      <c r="AI2162">
        <v>1</v>
      </c>
      <c r="AJ2162">
        <v>1</v>
      </c>
      <c r="AK2162">
        <v>1</v>
      </c>
      <c r="AL2162">
        <v>1</v>
      </c>
      <c r="AN2162">
        <v>0</v>
      </c>
      <c r="AO2162">
        <v>1</v>
      </c>
      <c r="AP2162">
        <v>0</v>
      </c>
      <c r="AQ2162">
        <v>0</v>
      </c>
      <c r="AR2162">
        <v>0</v>
      </c>
      <c r="AS2162" t="s">
        <v>3</v>
      </c>
      <c r="AT2162">
        <v>21.91</v>
      </c>
      <c r="AU2162" t="s">
        <v>3</v>
      </c>
      <c r="AV2162">
        <v>0</v>
      </c>
      <c r="AW2162">
        <v>2</v>
      </c>
      <c r="AX2162">
        <v>33039426</v>
      </c>
      <c r="AY2162">
        <v>1</v>
      </c>
      <c r="AZ2162">
        <v>0</v>
      </c>
      <c r="BA2162">
        <v>2054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CX2162">
        <f>Y2162*Source!I829</f>
        <v>0.53175570000000005</v>
      </c>
      <c r="CY2162">
        <f>AB2162</f>
        <v>70.98</v>
      </c>
      <c r="CZ2162">
        <f>AF2162</f>
        <v>70.98</v>
      </c>
      <c r="DA2162">
        <f>AJ2162</f>
        <v>1</v>
      </c>
      <c r="DB2162">
        <v>0</v>
      </c>
    </row>
    <row r="2163" spans="1:106" x14ac:dyDescent="0.2">
      <c r="A2163">
        <f>ROW(Source!A829)</f>
        <v>829</v>
      </c>
      <c r="B2163">
        <v>33034105</v>
      </c>
      <c r="C2163">
        <v>33039419</v>
      </c>
      <c r="D2163">
        <v>32518977</v>
      </c>
      <c r="E2163">
        <v>1</v>
      </c>
      <c r="F2163">
        <v>1</v>
      </c>
      <c r="G2163">
        <v>19</v>
      </c>
      <c r="H2163">
        <v>3</v>
      </c>
      <c r="I2163" t="s">
        <v>802</v>
      </c>
      <c r="J2163" t="s">
        <v>803</v>
      </c>
      <c r="K2163" t="s">
        <v>804</v>
      </c>
      <c r="L2163">
        <v>1348</v>
      </c>
      <c r="N2163">
        <v>1009</v>
      </c>
      <c r="O2163" t="s">
        <v>19</v>
      </c>
      <c r="P2163" t="s">
        <v>19</v>
      </c>
      <c r="Q2163">
        <v>1000</v>
      </c>
      <c r="W2163">
        <v>0</v>
      </c>
      <c r="X2163">
        <v>-1592467254</v>
      </c>
      <c r="Y2163">
        <v>0.03</v>
      </c>
      <c r="AA2163">
        <v>117442.26</v>
      </c>
      <c r="AB2163">
        <v>0</v>
      </c>
      <c r="AC2163">
        <v>0</v>
      </c>
      <c r="AD2163">
        <v>0</v>
      </c>
      <c r="AE2163">
        <v>117442.26</v>
      </c>
      <c r="AF2163">
        <v>0</v>
      </c>
      <c r="AG2163">
        <v>0</v>
      </c>
      <c r="AH2163">
        <v>0</v>
      </c>
      <c r="AI2163">
        <v>1</v>
      </c>
      <c r="AJ2163">
        <v>1</v>
      </c>
      <c r="AK2163">
        <v>1</v>
      </c>
      <c r="AL2163">
        <v>1</v>
      </c>
      <c r="AN2163">
        <v>0</v>
      </c>
      <c r="AO2163">
        <v>1</v>
      </c>
      <c r="AP2163">
        <v>0</v>
      </c>
      <c r="AQ2163">
        <v>0</v>
      </c>
      <c r="AR2163">
        <v>0</v>
      </c>
      <c r="AS2163" t="s">
        <v>3</v>
      </c>
      <c r="AT2163">
        <v>0.03</v>
      </c>
      <c r="AU2163" t="s">
        <v>3</v>
      </c>
      <c r="AV2163">
        <v>0</v>
      </c>
      <c r="AW2163">
        <v>2</v>
      </c>
      <c r="AX2163">
        <v>33039427</v>
      </c>
      <c r="AY2163">
        <v>1</v>
      </c>
      <c r="AZ2163">
        <v>0</v>
      </c>
      <c r="BA2163">
        <v>2055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CX2163">
        <f>Y2163*Source!I829</f>
        <v>7.2809999999999997E-4</v>
      </c>
      <c r="CY2163">
        <f>AA2163</f>
        <v>117442.26</v>
      </c>
      <c r="CZ2163">
        <f>AE2163</f>
        <v>117442.26</v>
      </c>
      <c r="DA2163">
        <f>AI2163</f>
        <v>1</v>
      </c>
      <c r="DB2163">
        <v>0</v>
      </c>
    </row>
    <row r="2164" spans="1:106" x14ac:dyDescent="0.2">
      <c r="A2164">
        <f>ROW(Source!A829)</f>
        <v>829</v>
      </c>
      <c r="B2164">
        <v>33034105</v>
      </c>
      <c r="C2164">
        <v>33039419</v>
      </c>
      <c r="D2164">
        <v>32520163</v>
      </c>
      <c r="E2164">
        <v>1</v>
      </c>
      <c r="F2164">
        <v>1</v>
      </c>
      <c r="G2164">
        <v>19</v>
      </c>
      <c r="H2164">
        <v>3</v>
      </c>
      <c r="I2164" t="s">
        <v>25</v>
      </c>
      <c r="J2164" t="s">
        <v>27</v>
      </c>
      <c r="K2164" t="s">
        <v>26</v>
      </c>
      <c r="L2164">
        <v>1348</v>
      </c>
      <c r="N2164">
        <v>1009</v>
      </c>
      <c r="O2164" t="s">
        <v>19</v>
      </c>
      <c r="P2164" t="s">
        <v>19</v>
      </c>
      <c r="Q2164">
        <v>1000</v>
      </c>
      <c r="W2164">
        <v>0</v>
      </c>
      <c r="X2164">
        <v>-1467733540</v>
      </c>
      <c r="Y2164">
        <v>1</v>
      </c>
      <c r="AA2164">
        <v>53410.15</v>
      </c>
      <c r="AB2164">
        <v>0</v>
      </c>
      <c r="AC2164">
        <v>0</v>
      </c>
      <c r="AD2164">
        <v>0</v>
      </c>
      <c r="AE2164">
        <v>53410.15</v>
      </c>
      <c r="AF2164">
        <v>0</v>
      </c>
      <c r="AG2164">
        <v>0</v>
      </c>
      <c r="AH2164">
        <v>0</v>
      </c>
      <c r="AI2164">
        <v>1</v>
      </c>
      <c r="AJ2164">
        <v>1</v>
      </c>
      <c r="AK2164">
        <v>1</v>
      </c>
      <c r="AL2164">
        <v>1</v>
      </c>
      <c r="AN2164">
        <v>0</v>
      </c>
      <c r="AO2164">
        <v>1</v>
      </c>
      <c r="AP2164">
        <v>0</v>
      </c>
      <c r="AQ2164">
        <v>0</v>
      </c>
      <c r="AR2164">
        <v>0</v>
      </c>
      <c r="AS2164" t="s">
        <v>3</v>
      </c>
      <c r="AT2164">
        <v>1</v>
      </c>
      <c r="AU2164" t="s">
        <v>3</v>
      </c>
      <c r="AV2164">
        <v>0</v>
      </c>
      <c r="AW2164">
        <v>2</v>
      </c>
      <c r="AX2164">
        <v>33039428</v>
      </c>
      <c r="AY2164">
        <v>1</v>
      </c>
      <c r="AZ2164">
        <v>0</v>
      </c>
      <c r="BA2164">
        <v>2056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CX2164">
        <f>Y2164*Source!I829</f>
        <v>2.427E-2</v>
      </c>
      <c r="CY2164">
        <f>AA2164</f>
        <v>53410.15</v>
      </c>
      <c r="CZ2164">
        <f>AE2164</f>
        <v>53410.15</v>
      </c>
      <c r="DA2164">
        <f>AI2164</f>
        <v>1</v>
      </c>
      <c r="DB2164">
        <v>0</v>
      </c>
    </row>
    <row r="2165" spans="1:106" x14ac:dyDescent="0.2">
      <c r="A2165">
        <f>ROW(Source!A829)</f>
        <v>829</v>
      </c>
      <c r="B2165">
        <v>33034105</v>
      </c>
      <c r="C2165">
        <v>33039419</v>
      </c>
      <c r="D2165">
        <v>32520163</v>
      </c>
      <c r="E2165">
        <v>1</v>
      </c>
      <c r="F2165">
        <v>1</v>
      </c>
      <c r="G2165">
        <v>19</v>
      </c>
      <c r="H2165">
        <v>3</v>
      </c>
      <c r="I2165" t="s">
        <v>25</v>
      </c>
      <c r="J2165" t="s">
        <v>27</v>
      </c>
      <c r="K2165" t="s">
        <v>26</v>
      </c>
      <c r="L2165">
        <v>1348</v>
      </c>
      <c r="N2165">
        <v>1009</v>
      </c>
      <c r="O2165" t="s">
        <v>19</v>
      </c>
      <c r="P2165" t="s">
        <v>19</v>
      </c>
      <c r="Q2165">
        <v>1000</v>
      </c>
      <c r="W2165">
        <v>0</v>
      </c>
      <c r="X2165">
        <v>-1467733540</v>
      </c>
      <c r="Y2165">
        <v>-1</v>
      </c>
      <c r="AA2165">
        <v>53410.15</v>
      </c>
      <c r="AB2165">
        <v>0</v>
      </c>
      <c r="AC2165">
        <v>0</v>
      </c>
      <c r="AD2165">
        <v>0</v>
      </c>
      <c r="AE2165">
        <v>53410.15</v>
      </c>
      <c r="AF2165">
        <v>0</v>
      </c>
      <c r="AG2165">
        <v>0</v>
      </c>
      <c r="AH2165">
        <v>0</v>
      </c>
      <c r="AI2165">
        <v>1</v>
      </c>
      <c r="AJ2165">
        <v>1</v>
      </c>
      <c r="AK2165">
        <v>1</v>
      </c>
      <c r="AL2165">
        <v>1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 t="s">
        <v>3</v>
      </c>
      <c r="AT2165">
        <v>-1</v>
      </c>
      <c r="AU2165" t="s">
        <v>3</v>
      </c>
      <c r="AV2165">
        <v>0</v>
      </c>
      <c r="AW2165">
        <v>1</v>
      </c>
      <c r="AX2165">
        <v>-1</v>
      </c>
      <c r="AY2165">
        <v>0</v>
      </c>
      <c r="AZ2165">
        <v>0</v>
      </c>
      <c r="BA2165" t="s">
        <v>3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CX2165">
        <f>Y2165*Source!I829</f>
        <v>-2.427E-2</v>
      </c>
      <c r="CY2165">
        <f>AA2165</f>
        <v>53410.15</v>
      </c>
      <c r="CZ2165">
        <f>AE2165</f>
        <v>53410.15</v>
      </c>
      <c r="DA2165">
        <f>AI2165</f>
        <v>1</v>
      </c>
      <c r="DB2165">
        <v>0</v>
      </c>
    </row>
    <row r="2166" spans="1:106" x14ac:dyDescent="0.2">
      <c r="A2166">
        <f>ROW(Source!A831)</f>
        <v>831</v>
      </c>
      <c r="B2166">
        <v>33034105</v>
      </c>
      <c r="C2166">
        <v>33039430</v>
      </c>
      <c r="D2166">
        <v>32505425</v>
      </c>
      <c r="E2166">
        <v>19</v>
      </c>
      <c r="F2166">
        <v>1</v>
      </c>
      <c r="G2166">
        <v>19</v>
      </c>
      <c r="H2166">
        <v>1</v>
      </c>
      <c r="I2166" t="s">
        <v>795</v>
      </c>
      <c r="J2166" t="s">
        <v>3</v>
      </c>
      <c r="K2166" t="s">
        <v>796</v>
      </c>
      <c r="L2166">
        <v>1191</v>
      </c>
      <c r="N2166">
        <v>1013</v>
      </c>
      <c r="O2166" t="s">
        <v>797</v>
      </c>
      <c r="P2166" t="s">
        <v>797</v>
      </c>
      <c r="Q2166">
        <v>1</v>
      </c>
      <c r="W2166">
        <v>0</v>
      </c>
      <c r="X2166">
        <v>476480486</v>
      </c>
      <c r="Y2166">
        <v>453.1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1</v>
      </c>
      <c r="AJ2166">
        <v>1</v>
      </c>
      <c r="AK2166">
        <v>1</v>
      </c>
      <c r="AL2166">
        <v>1</v>
      </c>
      <c r="AN2166">
        <v>0</v>
      </c>
      <c r="AO2166">
        <v>1</v>
      </c>
      <c r="AP2166">
        <v>0</v>
      </c>
      <c r="AQ2166">
        <v>0</v>
      </c>
      <c r="AR2166">
        <v>0</v>
      </c>
      <c r="AS2166" t="s">
        <v>3</v>
      </c>
      <c r="AT2166">
        <v>453.1</v>
      </c>
      <c r="AU2166" t="s">
        <v>3</v>
      </c>
      <c r="AV2166">
        <v>1</v>
      </c>
      <c r="AW2166">
        <v>2</v>
      </c>
      <c r="AX2166">
        <v>33039446</v>
      </c>
      <c r="AY2166">
        <v>1</v>
      </c>
      <c r="AZ2166">
        <v>0</v>
      </c>
      <c r="BA2166">
        <v>2057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CX2166">
        <f>Y2166*Source!I831</f>
        <v>1.4997610000000001</v>
      </c>
      <c r="CY2166">
        <f>AD2166</f>
        <v>0</v>
      </c>
      <c r="CZ2166">
        <f>AH2166</f>
        <v>0</v>
      </c>
      <c r="DA2166">
        <f>AL2166</f>
        <v>1</v>
      </c>
      <c r="DB2166">
        <v>0</v>
      </c>
    </row>
    <row r="2167" spans="1:106" x14ac:dyDescent="0.2">
      <c r="A2167">
        <f>ROW(Source!A831)</f>
        <v>831</v>
      </c>
      <c r="B2167">
        <v>33034105</v>
      </c>
      <c r="C2167">
        <v>33039430</v>
      </c>
      <c r="D2167">
        <v>32517073</v>
      </c>
      <c r="E2167">
        <v>1</v>
      </c>
      <c r="F2167">
        <v>1</v>
      </c>
      <c r="G2167">
        <v>19</v>
      </c>
      <c r="H2167">
        <v>2</v>
      </c>
      <c r="I2167" t="s">
        <v>805</v>
      </c>
      <c r="J2167" t="s">
        <v>806</v>
      </c>
      <c r="K2167" t="s">
        <v>807</v>
      </c>
      <c r="L2167">
        <v>1368</v>
      </c>
      <c r="N2167">
        <v>1011</v>
      </c>
      <c r="O2167" t="s">
        <v>801</v>
      </c>
      <c r="P2167" t="s">
        <v>801</v>
      </c>
      <c r="Q2167">
        <v>1</v>
      </c>
      <c r="W2167">
        <v>0</v>
      </c>
      <c r="X2167">
        <v>-865246060</v>
      </c>
      <c r="Y2167">
        <v>1.38</v>
      </c>
      <c r="AA2167">
        <v>0</v>
      </c>
      <c r="AB2167">
        <v>3.37</v>
      </c>
      <c r="AC2167">
        <v>0.85</v>
      </c>
      <c r="AD2167">
        <v>0</v>
      </c>
      <c r="AE2167">
        <v>0</v>
      </c>
      <c r="AF2167">
        <v>3.37</v>
      </c>
      <c r="AG2167">
        <v>0.85</v>
      </c>
      <c r="AH2167">
        <v>0</v>
      </c>
      <c r="AI2167">
        <v>1</v>
      </c>
      <c r="AJ2167">
        <v>1</v>
      </c>
      <c r="AK2167">
        <v>1</v>
      </c>
      <c r="AL2167">
        <v>1</v>
      </c>
      <c r="AN2167">
        <v>0</v>
      </c>
      <c r="AO2167">
        <v>1</v>
      </c>
      <c r="AP2167">
        <v>0</v>
      </c>
      <c r="AQ2167">
        <v>0</v>
      </c>
      <c r="AR2167">
        <v>0</v>
      </c>
      <c r="AS2167" t="s">
        <v>3</v>
      </c>
      <c r="AT2167">
        <v>1.38</v>
      </c>
      <c r="AU2167" t="s">
        <v>3</v>
      </c>
      <c r="AV2167">
        <v>0</v>
      </c>
      <c r="AW2167">
        <v>2</v>
      </c>
      <c r="AX2167">
        <v>33039447</v>
      </c>
      <c r="AY2167">
        <v>1</v>
      </c>
      <c r="AZ2167">
        <v>0</v>
      </c>
      <c r="BA2167">
        <v>2058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CX2167">
        <f>Y2167*Source!I831</f>
        <v>4.5677999999999995E-3</v>
      </c>
      <c r="CY2167">
        <f>AB2167</f>
        <v>3.37</v>
      </c>
      <c r="CZ2167">
        <f>AF2167</f>
        <v>3.37</v>
      </c>
      <c r="DA2167">
        <f>AJ2167</f>
        <v>1</v>
      </c>
      <c r="DB2167">
        <v>0</v>
      </c>
    </row>
    <row r="2168" spans="1:106" x14ac:dyDescent="0.2">
      <c r="A2168">
        <f>ROW(Source!A831)</f>
        <v>831</v>
      </c>
      <c r="B2168">
        <v>33034105</v>
      </c>
      <c r="C2168">
        <v>33039430</v>
      </c>
      <c r="D2168">
        <v>32516433</v>
      </c>
      <c r="E2168">
        <v>1</v>
      </c>
      <c r="F2168">
        <v>1</v>
      </c>
      <c r="G2168">
        <v>19</v>
      </c>
      <c r="H2168">
        <v>2</v>
      </c>
      <c r="I2168" t="s">
        <v>808</v>
      </c>
      <c r="J2168" t="s">
        <v>809</v>
      </c>
      <c r="K2168" t="s">
        <v>810</v>
      </c>
      <c r="L2168">
        <v>1368</v>
      </c>
      <c r="N2168">
        <v>1011</v>
      </c>
      <c r="O2168" t="s">
        <v>801</v>
      </c>
      <c r="P2168" t="s">
        <v>801</v>
      </c>
      <c r="Q2168">
        <v>1</v>
      </c>
      <c r="W2168">
        <v>0</v>
      </c>
      <c r="X2168">
        <v>1483315828</v>
      </c>
      <c r="Y2168">
        <v>0.31</v>
      </c>
      <c r="AA2168">
        <v>0</v>
      </c>
      <c r="AB2168">
        <v>566.44000000000005</v>
      </c>
      <c r="AC2168">
        <v>281.27999999999997</v>
      </c>
      <c r="AD2168">
        <v>0</v>
      </c>
      <c r="AE2168">
        <v>0</v>
      </c>
      <c r="AF2168">
        <v>566.44000000000005</v>
      </c>
      <c r="AG2168">
        <v>281.27999999999997</v>
      </c>
      <c r="AH2168">
        <v>0</v>
      </c>
      <c r="AI2168">
        <v>1</v>
      </c>
      <c r="AJ2168">
        <v>1</v>
      </c>
      <c r="AK2168">
        <v>1</v>
      </c>
      <c r="AL2168">
        <v>1</v>
      </c>
      <c r="AN2168">
        <v>0</v>
      </c>
      <c r="AO2168">
        <v>1</v>
      </c>
      <c r="AP2168">
        <v>0</v>
      </c>
      <c r="AQ2168">
        <v>0</v>
      </c>
      <c r="AR2168">
        <v>0</v>
      </c>
      <c r="AS2168" t="s">
        <v>3</v>
      </c>
      <c r="AT2168">
        <v>0.31</v>
      </c>
      <c r="AU2168" t="s">
        <v>3</v>
      </c>
      <c r="AV2168">
        <v>0</v>
      </c>
      <c r="AW2168">
        <v>2</v>
      </c>
      <c r="AX2168">
        <v>33039448</v>
      </c>
      <c r="AY2168">
        <v>1</v>
      </c>
      <c r="AZ2168">
        <v>0</v>
      </c>
      <c r="BA2168">
        <v>2059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CX2168">
        <f>Y2168*Source!I831</f>
        <v>1.0261000000000001E-3</v>
      </c>
      <c r="CY2168">
        <f>AB2168</f>
        <v>566.44000000000005</v>
      </c>
      <c r="CZ2168">
        <f>AF2168</f>
        <v>566.44000000000005</v>
      </c>
      <c r="DA2168">
        <f>AJ2168</f>
        <v>1</v>
      </c>
      <c r="DB2168">
        <v>0</v>
      </c>
    </row>
    <row r="2169" spans="1:106" x14ac:dyDescent="0.2">
      <c r="A2169">
        <f>ROW(Source!A831)</f>
        <v>831</v>
      </c>
      <c r="B2169">
        <v>33034105</v>
      </c>
      <c r="C2169">
        <v>33039430</v>
      </c>
      <c r="D2169">
        <v>32516599</v>
      </c>
      <c r="E2169">
        <v>1</v>
      </c>
      <c r="F2169">
        <v>1</v>
      </c>
      <c r="G2169">
        <v>19</v>
      </c>
      <c r="H2169">
        <v>2</v>
      </c>
      <c r="I2169" t="s">
        <v>811</v>
      </c>
      <c r="J2169" t="s">
        <v>812</v>
      </c>
      <c r="K2169" t="s">
        <v>813</v>
      </c>
      <c r="L2169">
        <v>1368</v>
      </c>
      <c r="N2169">
        <v>1011</v>
      </c>
      <c r="O2169" t="s">
        <v>801</v>
      </c>
      <c r="P2169" t="s">
        <v>801</v>
      </c>
      <c r="Q2169">
        <v>1</v>
      </c>
      <c r="W2169">
        <v>0</v>
      </c>
      <c r="X2169">
        <v>47389749</v>
      </c>
      <c r="Y2169">
        <v>26.25</v>
      </c>
      <c r="AA2169">
        <v>0</v>
      </c>
      <c r="AB2169">
        <v>9.7100000000000009</v>
      </c>
      <c r="AC2169">
        <v>2.25</v>
      </c>
      <c r="AD2169">
        <v>0</v>
      </c>
      <c r="AE2169">
        <v>0</v>
      </c>
      <c r="AF2169">
        <v>9.7100000000000009</v>
      </c>
      <c r="AG2169">
        <v>2.25</v>
      </c>
      <c r="AH2169">
        <v>0</v>
      </c>
      <c r="AI2169">
        <v>1</v>
      </c>
      <c r="AJ2169">
        <v>1</v>
      </c>
      <c r="AK2169">
        <v>1</v>
      </c>
      <c r="AL2169">
        <v>1</v>
      </c>
      <c r="AN2169">
        <v>0</v>
      </c>
      <c r="AO2169">
        <v>1</v>
      </c>
      <c r="AP2169">
        <v>0</v>
      </c>
      <c r="AQ2169">
        <v>0</v>
      </c>
      <c r="AR2169">
        <v>0</v>
      </c>
      <c r="AS2169" t="s">
        <v>3</v>
      </c>
      <c r="AT2169">
        <v>26.25</v>
      </c>
      <c r="AU2169" t="s">
        <v>3</v>
      </c>
      <c r="AV2169">
        <v>0</v>
      </c>
      <c r="AW2169">
        <v>2</v>
      </c>
      <c r="AX2169">
        <v>33039449</v>
      </c>
      <c r="AY2169">
        <v>1</v>
      </c>
      <c r="AZ2169">
        <v>0</v>
      </c>
      <c r="BA2169">
        <v>2060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CX2169">
        <f>Y2169*Source!I831</f>
        <v>8.6887500000000006E-2</v>
      </c>
      <c r="CY2169">
        <f>AB2169</f>
        <v>9.7100000000000009</v>
      </c>
      <c r="CZ2169">
        <f>AF2169</f>
        <v>9.7100000000000009</v>
      </c>
      <c r="DA2169">
        <f>AJ2169</f>
        <v>1</v>
      </c>
      <c r="DB2169">
        <v>0</v>
      </c>
    </row>
    <row r="2170" spans="1:106" x14ac:dyDescent="0.2">
      <c r="A2170">
        <f>ROW(Source!A831)</f>
        <v>831</v>
      </c>
      <c r="B2170">
        <v>33034105</v>
      </c>
      <c r="C2170">
        <v>33039430</v>
      </c>
      <c r="D2170">
        <v>32517836</v>
      </c>
      <c r="E2170">
        <v>1</v>
      </c>
      <c r="F2170">
        <v>1</v>
      </c>
      <c r="G2170">
        <v>19</v>
      </c>
      <c r="H2170">
        <v>3</v>
      </c>
      <c r="I2170" t="s">
        <v>814</v>
      </c>
      <c r="J2170" t="s">
        <v>815</v>
      </c>
      <c r="K2170" t="s">
        <v>816</v>
      </c>
      <c r="L2170">
        <v>1348</v>
      </c>
      <c r="N2170">
        <v>1009</v>
      </c>
      <c r="O2170" t="s">
        <v>19</v>
      </c>
      <c r="P2170" t="s">
        <v>19</v>
      </c>
      <c r="Q2170">
        <v>1000</v>
      </c>
      <c r="W2170">
        <v>0</v>
      </c>
      <c r="X2170">
        <v>1571432467</v>
      </c>
      <c r="Y2170">
        <v>0.04</v>
      </c>
      <c r="AA2170">
        <v>31493.279999999999</v>
      </c>
      <c r="AB2170">
        <v>0</v>
      </c>
      <c r="AC2170">
        <v>0</v>
      </c>
      <c r="AD2170">
        <v>0</v>
      </c>
      <c r="AE2170">
        <v>31493.279999999999</v>
      </c>
      <c r="AF2170">
        <v>0</v>
      </c>
      <c r="AG2170">
        <v>0</v>
      </c>
      <c r="AH2170">
        <v>0</v>
      </c>
      <c r="AI2170">
        <v>1</v>
      </c>
      <c r="AJ2170">
        <v>1</v>
      </c>
      <c r="AK2170">
        <v>1</v>
      </c>
      <c r="AL2170">
        <v>1</v>
      </c>
      <c r="AN2170">
        <v>0</v>
      </c>
      <c r="AO2170">
        <v>1</v>
      </c>
      <c r="AP2170">
        <v>0</v>
      </c>
      <c r="AQ2170">
        <v>0</v>
      </c>
      <c r="AR2170">
        <v>0</v>
      </c>
      <c r="AS2170" t="s">
        <v>3</v>
      </c>
      <c r="AT2170">
        <v>0.04</v>
      </c>
      <c r="AU2170" t="s">
        <v>3</v>
      </c>
      <c r="AV2170">
        <v>0</v>
      </c>
      <c r="AW2170">
        <v>2</v>
      </c>
      <c r="AX2170">
        <v>33039450</v>
      </c>
      <c r="AY2170">
        <v>1</v>
      </c>
      <c r="AZ2170">
        <v>0</v>
      </c>
      <c r="BA2170">
        <v>2061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CX2170">
        <f>Y2170*Source!I831</f>
        <v>1.3239999999999999E-4</v>
      </c>
      <c r="CY2170">
        <f t="shared" ref="CY2170:CY2180" si="324">AA2170</f>
        <v>31493.279999999999</v>
      </c>
      <c r="CZ2170">
        <f t="shared" ref="CZ2170:CZ2180" si="325">AE2170</f>
        <v>31493.279999999999</v>
      </c>
      <c r="DA2170">
        <f t="shared" ref="DA2170:DA2180" si="326">AI2170</f>
        <v>1</v>
      </c>
      <c r="DB2170">
        <v>0</v>
      </c>
    </row>
    <row r="2171" spans="1:106" x14ac:dyDescent="0.2">
      <c r="A2171">
        <f>ROW(Source!A831)</f>
        <v>831</v>
      </c>
      <c r="B2171">
        <v>33034105</v>
      </c>
      <c r="C2171">
        <v>33039430</v>
      </c>
      <c r="D2171">
        <v>32518156</v>
      </c>
      <c r="E2171">
        <v>1</v>
      </c>
      <c r="F2171">
        <v>1</v>
      </c>
      <c r="G2171">
        <v>19</v>
      </c>
      <c r="H2171">
        <v>3</v>
      </c>
      <c r="I2171" t="s">
        <v>817</v>
      </c>
      <c r="J2171" t="s">
        <v>818</v>
      </c>
      <c r="K2171" t="s">
        <v>819</v>
      </c>
      <c r="L2171">
        <v>1348</v>
      </c>
      <c r="N2171">
        <v>1009</v>
      </c>
      <c r="O2171" t="s">
        <v>19</v>
      </c>
      <c r="P2171" t="s">
        <v>19</v>
      </c>
      <c r="Q2171">
        <v>1000</v>
      </c>
      <c r="W2171">
        <v>0</v>
      </c>
      <c r="X2171">
        <v>1574046373</v>
      </c>
      <c r="Y2171">
        <v>3.6999999999999998E-2</v>
      </c>
      <c r="AA2171">
        <v>45454.3</v>
      </c>
      <c r="AB2171">
        <v>0</v>
      </c>
      <c r="AC2171">
        <v>0</v>
      </c>
      <c r="AD2171">
        <v>0</v>
      </c>
      <c r="AE2171">
        <v>45454.3</v>
      </c>
      <c r="AF2171">
        <v>0</v>
      </c>
      <c r="AG2171">
        <v>0</v>
      </c>
      <c r="AH2171">
        <v>0</v>
      </c>
      <c r="AI2171">
        <v>1</v>
      </c>
      <c r="AJ2171">
        <v>1</v>
      </c>
      <c r="AK2171">
        <v>1</v>
      </c>
      <c r="AL2171">
        <v>1</v>
      </c>
      <c r="AN2171">
        <v>0</v>
      </c>
      <c r="AO2171">
        <v>1</v>
      </c>
      <c r="AP2171">
        <v>0</v>
      </c>
      <c r="AQ2171">
        <v>0</v>
      </c>
      <c r="AR2171">
        <v>0</v>
      </c>
      <c r="AS2171" t="s">
        <v>3</v>
      </c>
      <c r="AT2171">
        <v>3.6999999999999998E-2</v>
      </c>
      <c r="AU2171" t="s">
        <v>3</v>
      </c>
      <c r="AV2171">
        <v>0</v>
      </c>
      <c r="AW2171">
        <v>2</v>
      </c>
      <c r="AX2171">
        <v>33039451</v>
      </c>
      <c r="AY2171">
        <v>1</v>
      </c>
      <c r="AZ2171">
        <v>0</v>
      </c>
      <c r="BA2171">
        <v>2062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CX2171">
        <f>Y2171*Source!I831</f>
        <v>1.2246999999999998E-4</v>
      </c>
      <c r="CY2171">
        <f t="shared" si="324"/>
        <v>45454.3</v>
      </c>
      <c r="CZ2171">
        <f t="shared" si="325"/>
        <v>45454.3</v>
      </c>
      <c r="DA2171">
        <f t="shared" si="326"/>
        <v>1</v>
      </c>
      <c r="DB2171">
        <v>0</v>
      </c>
    </row>
    <row r="2172" spans="1:106" x14ac:dyDescent="0.2">
      <c r="A2172">
        <f>ROW(Source!A831)</f>
        <v>831</v>
      </c>
      <c r="B2172">
        <v>33034105</v>
      </c>
      <c r="C2172">
        <v>33039430</v>
      </c>
      <c r="D2172">
        <v>32518894</v>
      </c>
      <c r="E2172">
        <v>1</v>
      </c>
      <c r="F2172">
        <v>1</v>
      </c>
      <c r="G2172">
        <v>19</v>
      </c>
      <c r="H2172">
        <v>3</v>
      </c>
      <c r="I2172" t="s">
        <v>820</v>
      </c>
      <c r="J2172" t="s">
        <v>821</v>
      </c>
      <c r="K2172" t="s">
        <v>822</v>
      </c>
      <c r="L2172">
        <v>1327</v>
      </c>
      <c r="N2172">
        <v>1005</v>
      </c>
      <c r="O2172" t="s">
        <v>823</v>
      </c>
      <c r="P2172" t="s">
        <v>823</v>
      </c>
      <c r="Q2172">
        <v>1</v>
      </c>
      <c r="W2172">
        <v>0</v>
      </c>
      <c r="X2172">
        <v>-1132375348</v>
      </c>
      <c r="Y2172">
        <v>5.6</v>
      </c>
      <c r="AA2172">
        <v>63.78</v>
      </c>
      <c r="AB2172">
        <v>0</v>
      </c>
      <c r="AC2172">
        <v>0</v>
      </c>
      <c r="AD2172">
        <v>0</v>
      </c>
      <c r="AE2172">
        <v>63.78</v>
      </c>
      <c r="AF2172">
        <v>0</v>
      </c>
      <c r="AG2172">
        <v>0</v>
      </c>
      <c r="AH2172">
        <v>0</v>
      </c>
      <c r="AI2172">
        <v>1</v>
      </c>
      <c r="AJ2172">
        <v>1</v>
      </c>
      <c r="AK2172">
        <v>1</v>
      </c>
      <c r="AL2172">
        <v>1</v>
      </c>
      <c r="AN2172">
        <v>0</v>
      </c>
      <c r="AO2172">
        <v>1</v>
      </c>
      <c r="AP2172">
        <v>0</v>
      </c>
      <c r="AQ2172">
        <v>0</v>
      </c>
      <c r="AR2172">
        <v>0</v>
      </c>
      <c r="AS2172" t="s">
        <v>3</v>
      </c>
      <c r="AT2172">
        <v>5.6</v>
      </c>
      <c r="AU2172" t="s">
        <v>3</v>
      </c>
      <c r="AV2172">
        <v>0</v>
      </c>
      <c r="AW2172">
        <v>2</v>
      </c>
      <c r="AX2172">
        <v>33039453</v>
      </c>
      <c r="AY2172">
        <v>1</v>
      </c>
      <c r="AZ2172">
        <v>0</v>
      </c>
      <c r="BA2172">
        <v>2063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CX2172">
        <f>Y2172*Source!I831</f>
        <v>1.8536E-2</v>
      </c>
      <c r="CY2172">
        <f t="shared" si="324"/>
        <v>63.78</v>
      </c>
      <c r="CZ2172">
        <f t="shared" si="325"/>
        <v>63.78</v>
      </c>
      <c r="DA2172">
        <f t="shared" si="326"/>
        <v>1</v>
      </c>
      <c r="DB2172">
        <v>0</v>
      </c>
    </row>
    <row r="2173" spans="1:106" x14ac:dyDescent="0.2">
      <c r="A2173">
        <f>ROW(Source!A831)</f>
        <v>831</v>
      </c>
      <c r="B2173">
        <v>33034105</v>
      </c>
      <c r="C2173">
        <v>33039430</v>
      </c>
      <c r="D2173">
        <v>32517311</v>
      </c>
      <c r="E2173">
        <v>1</v>
      </c>
      <c r="F2173">
        <v>1</v>
      </c>
      <c r="G2173">
        <v>19</v>
      </c>
      <c r="H2173">
        <v>3</v>
      </c>
      <c r="I2173" t="s">
        <v>824</v>
      </c>
      <c r="J2173" t="s">
        <v>825</v>
      </c>
      <c r="K2173" t="s">
        <v>826</v>
      </c>
      <c r="L2173">
        <v>1348</v>
      </c>
      <c r="N2173">
        <v>1009</v>
      </c>
      <c r="O2173" t="s">
        <v>19</v>
      </c>
      <c r="P2173" t="s">
        <v>19</v>
      </c>
      <c r="Q2173">
        <v>1000</v>
      </c>
      <c r="W2173">
        <v>0</v>
      </c>
      <c r="X2173">
        <v>1471527661</v>
      </c>
      <c r="Y2173">
        <v>0.05</v>
      </c>
      <c r="AA2173">
        <v>4752.91</v>
      </c>
      <c r="AB2173">
        <v>0</v>
      </c>
      <c r="AC2173">
        <v>0</v>
      </c>
      <c r="AD2173">
        <v>0</v>
      </c>
      <c r="AE2173">
        <v>4752.91</v>
      </c>
      <c r="AF2173">
        <v>0</v>
      </c>
      <c r="AG2173">
        <v>0</v>
      </c>
      <c r="AH2173">
        <v>0</v>
      </c>
      <c r="AI2173">
        <v>1</v>
      </c>
      <c r="AJ2173">
        <v>1</v>
      </c>
      <c r="AK2173">
        <v>1</v>
      </c>
      <c r="AL2173">
        <v>1</v>
      </c>
      <c r="AN2173">
        <v>0</v>
      </c>
      <c r="AO2173">
        <v>1</v>
      </c>
      <c r="AP2173">
        <v>0</v>
      </c>
      <c r="AQ2173">
        <v>0</v>
      </c>
      <c r="AR2173">
        <v>0</v>
      </c>
      <c r="AS2173" t="s">
        <v>3</v>
      </c>
      <c r="AT2173">
        <v>0.05</v>
      </c>
      <c r="AU2173" t="s">
        <v>3</v>
      </c>
      <c r="AV2173">
        <v>0</v>
      </c>
      <c r="AW2173">
        <v>2</v>
      </c>
      <c r="AX2173">
        <v>33039452</v>
      </c>
      <c r="AY2173">
        <v>1</v>
      </c>
      <c r="AZ2173">
        <v>0</v>
      </c>
      <c r="BA2173">
        <v>2064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CX2173">
        <f>Y2173*Source!I831</f>
        <v>1.6550000000000001E-4</v>
      </c>
      <c r="CY2173">
        <f t="shared" si="324"/>
        <v>4752.91</v>
      </c>
      <c r="CZ2173">
        <f t="shared" si="325"/>
        <v>4752.91</v>
      </c>
      <c r="DA2173">
        <f t="shared" si="326"/>
        <v>1</v>
      </c>
      <c r="DB2173">
        <v>0</v>
      </c>
    </row>
    <row r="2174" spans="1:106" x14ac:dyDescent="0.2">
      <c r="A2174">
        <f>ROW(Source!A831)</f>
        <v>831</v>
      </c>
      <c r="B2174">
        <v>33034105</v>
      </c>
      <c r="C2174">
        <v>33039430</v>
      </c>
      <c r="D2174">
        <v>32519061</v>
      </c>
      <c r="E2174">
        <v>1</v>
      </c>
      <c r="F2174">
        <v>1</v>
      </c>
      <c r="G2174">
        <v>19</v>
      </c>
      <c r="H2174">
        <v>3</v>
      </c>
      <c r="I2174" t="s">
        <v>827</v>
      </c>
      <c r="J2174" t="s">
        <v>828</v>
      </c>
      <c r="K2174" t="s">
        <v>829</v>
      </c>
      <c r="L2174">
        <v>1339</v>
      </c>
      <c r="N2174">
        <v>1007</v>
      </c>
      <c r="O2174" t="s">
        <v>830</v>
      </c>
      <c r="P2174" t="s">
        <v>830</v>
      </c>
      <c r="Q2174">
        <v>1</v>
      </c>
      <c r="W2174">
        <v>0</v>
      </c>
      <c r="X2174">
        <v>1653821073</v>
      </c>
      <c r="Y2174">
        <v>1.75</v>
      </c>
      <c r="AA2174">
        <v>29.98</v>
      </c>
      <c r="AB2174">
        <v>0</v>
      </c>
      <c r="AC2174">
        <v>0</v>
      </c>
      <c r="AD2174">
        <v>0</v>
      </c>
      <c r="AE2174">
        <v>29.98</v>
      </c>
      <c r="AF2174">
        <v>0</v>
      </c>
      <c r="AG2174">
        <v>0</v>
      </c>
      <c r="AH2174">
        <v>0</v>
      </c>
      <c r="AI2174">
        <v>1</v>
      </c>
      <c r="AJ2174">
        <v>1</v>
      </c>
      <c r="AK2174">
        <v>1</v>
      </c>
      <c r="AL2174">
        <v>1</v>
      </c>
      <c r="AN2174">
        <v>0</v>
      </c>
      <c r="AO2174">
        <v>1</v>
      </c>
      <c r="AP2174">
        <v>0</v>
      </c>
      <c r="AQ2174">
        <v>0</v>
      </c>
      <c r="AR2174">
        <v>0</v>
      </c>
      <c r="AS2174" t="s">
        <v>3</v>
      </c>
      <c r="AT2174">
        <v>1.75</v>
      </c>
      <c r="AU2174" t="s">
        <v>3</v>
      </c>
      <c r="AV2174">
        <v>0</v>
      </c>
      <c r="AW2174">
        <v>2</v>
      </c>
      <c r="AX2174">
        <v>33039454</v>
      </c>
      <c r="AY2174">
        <v>1</v>
      </c>
      <c r="AZ2174">
        <v>0</v>
      </c>
      <c r="BA2174">
        <v>2065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CX2174">
        <f>Y2174*Source!I831</f>
        <v>5.7924999999999999E-3</v>
      </c>
      <c r="CY2174">
        <f t="shared" si="324"/>
        <v>29.98</v>
      </c>
      <c r="CZ2174">
        <f t="shared" si="325"/>
        <v>29.98</v>
      </c>
      <c r="DA2174">
        <f t="shared" si="326"/>
        <v>1</v>
      </c>
      <c r="DB2174">
        <v>0</v>
      </c>
    </row>
    <row r="2175" spans="1:106" x14ac:dyDescent="0.2">
      <c r="A2175">
        <f>ROW(Source!A831)</f>
        <v>831</v>
      </c>
      <c r="B2175">
        <v>33034105</v>
      </c>
      <c r="C2175">
        <v>33039430</v>
      </c>
      <c r="D2175">
        <v>32517740</v>
      </c>
      <c r="E2175">
        <v>1</v>
      </c>
      <c r="F2175">
        <v>1</v>
      </c>
      <c r="G2175">
        <v>19</v>
      </c>
      <c r="H2175">
        <v>3</v>
      </c>
      <c r="I2175" t="s">
        <v>831</v>
      </c>
      <c r="J2175" t="s">
        <v>832</v>
      </c>
      <c r="K2175" t="s">
        <v>833</v>
      </c>
      <c r="L2175">
        <v>1339</v>
      </c>
      <c r="N2175">
        <v>1007</v>
      </c>
      <c r="O2175" t="s">
        <v>830</v>
      </c>
      <c r="P2175" t="s">
        <v>830</v>
      </c>
      <c r="Q2175">
        <v>1</v>
      </c>
      <c r="W2175">
        <v>0</v>
      </c>
      <c r="X2175">
        <v>-86784973</v>
      </c>
      <c r="Y2175">
        <v>0.08</v>
      </c>
      <c r="AA2175">
        <v>4993.7</v>
      </c>
      <c r="AB2175">
        <v>0</v>
      </c>
      <c r="AC2175">
        <v>0</v>
      </c>
      <c r="AD2175">
        <v>0</v>
      </c>
      <c r="AE2175">
        <v>4993.7</v>
      </c>
      <c r="AF2175">
        <v>0</v>
      </c>
      <c r="AG2175">
        <v>0</v>
      </c>
      <c r="AH2175">
        <v>0</v>
      </c>
      <c r="AI2175">
        <v>1</v>
      </c>
      <c r="AJ2175">
        <v>1</v>
      </c>
      <c r="AK2175">
        <v>1</v>
      </c>
      <c r="AL2175">
        <v>1</v>
      </c>
      <c r="AN2175">
        <v>0</v>
      </c>
      <c r="AO2175">
        <v>1</v>
      </c>
      <c r="AP2175">
        <v>0</v>
      </c>
      <c r="AQ2175">
        <v>0</v>
      </c>
      <c r="AR2175">
        <v>0</v>
      </c>
      <c r="AS2175" t="s">
        <v>3</v>
      </c>
      <c r="AT2175">
        <v>0.08</v>
      </c>
      <c r="AU2175" t="s">
        <v>3</v>
      </c>
      <c r="AV2175">
        <v>0</v>
      </c>
      <c r="AW2175">
        <v>2</v>
      </c>
      <c r="AX2175">
        <v>33039455</v>
      </c>
      <c r="AY2175">
        <v>1</v>
      </c>
      <c r="AZ2175">
        <v>0</v>
      </c>
      <c r="BA2175">
        <v>2066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CX2175">
        <f>Y2175*Source!I831</f>
        <v>2.6479999999999999E-4</v>
      </c>
      <c r="CY2175">
        <f t="shared" si="324"/>
        <v>4993.7</v>
      </c>
      <c r="CZ2175">
        <f t="shared" si="325"/>
        <v>4993.7</v>
      </c>
      <c r="DA2175">
        <f t="shared" si="326"/>
        <v>1</v>
      </c>
      <c r="DB2175">
        <v>0</v>
      </c>
    </row>
    <row r="2176" spans="1:106" x14ac:dyDescent="0.2">
      <c r="A2176">
        <f>ROW(Source!A831)</f>
        <v>831</v>
      </c>
      <c r="B2176">
        <v>33034105</v>
      </c>
      <c r="C2176">
        <v>33039430</v>
      </c>
      <c r="D2176">
        <v>32517729</v>
      </c>
      <c r="E2176">
        <v>1</v>
      </c>
      <c r="F2176">
        <v>1</v>
      </c>
      <c r="G2176">
        <v>19</v>
      </c>
      <c r="H2176">
        <v>3</v>
      </c>
      <c r="I2176" t="s">
        <v>834</v>
      </c>
      <c r="J2176" t="s">
        <v>835</v>
      </c>
      <c r="K2176" t="s">
        <v>836</v>
      </c>
      <c r="L2176">
        <v>1339</v>
      </c>
      <c r="N2176">
        <v>1007</v>
      </c>
      <c r="O2176" t="s">
        <v>830</v>
      </c>
      <c r="P2176" t="s">
        <v>830</v>
      </c>
      <c r="Q2176">
        <v>1</v>
      </c>
      <c r="W2176">
        <v>0</v>
      </c>
      <c r="X2176">
        <v>-36459073</v>
      </c>
      <c r="Y2176">
        <v>0.69</v>
      </c>
      <c r="AA2176">
        <v>3762.19</v>
      </c>
      <c r="AB2176">
        <v>0</v>
      </c>
      <c r="AC2176">
        <v>0</v>
      </c>
      <c r="AD2176">
        <v>0</v>
      </c>
      <c r="AE2176">
        <v>3762.19</v>
      </c>
      <c r="AF2176">
        <v>0</v>
      </c>
      <c r="AG2176">
        <v>0</v>
      </c>
      <c r="AH2176">
        <v>0</v>
      </c>
      <c r="AI2176">
        <v>1</v>
      </c>
      <c r="AJ2176">
        <v>1</v>
      </c>
      <c r="AK2176">
        <v>1</v>
      </c>
      <c r="AL2176">
        <v>1</v>
      </c>
      <c r="AN2176">
        <v>0</v>
      </c>
      <c r="AO2176">
        <v>1</v>
      </c>
      <c r="AP2176">
        <v>0</v>
      </c>
      <c r="AQ2176">
        <v>0</v>
      </c>
      <c r="AR2176">
        <v>0</v>
      </c>
      <c r="AS2176" t="s">
        <v>3</v>
      </c>
      <c r="AT2176">
        <v>0.69</v>
      </c>
      <c r="AU2176" t="s">
        <v>3</v>
      </c>
      <c r="AV2176">
        <v>0</v>
      </c>
      <c r="AW2176">
        <v>2</v>
      </c>
      <c r="AX2176">
        <v>33039456</v>
      </c>
      <c r="AY2176">
        <v>1</v>
      </c>
      <c r="AZ2176">
        <v>0</v>
      </c>
      <c r="BA2176">
        <v>2067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CX2176">
        <f>Y2176*Source!I831</f>
        <v>2.2838999999999997E-3</v>
      </c>
      <c r="CY2176">
        <f t="shared" si="324"/>
        <v>3762.19</v>
      </c>
      <c r="CZ2176">
        <f t="shared" si="325"/>
        <v>3762.19</v>
      </c>
      <c r="DA2176">
        <f t="shared" si="326"/>
        <v>1</v>
      </c>
      <c r="DB2176">
        <v>0</v>
      </c>
    </row>
    <row r="2177" spans="1:106" x14ac:dyDescent="0.2">
      <c r="A2177">
        <f>ROW(Source!A831)</f>
        <v>831</v>
      </c>
      <c r="B2177">
        <v>33034105</v>
      </c>
      <c r="C2177">
        <v>33039430</v>
      </c>
      <c r="D2177">
        <v>32517783</v>
      </c>
      <c r="E2177">
        <v>1</v>
      </c>
      <c r="F2177">
        <v>1</v>
      </c>
      <c r="G2177">
        <v>19</v>
      </c>
      <c r="H2177">
        <v>3</v>
      </c>
      <c r="I2177" t="s">
        <v>837</v>
      </c>
      <c r="J2177" t="s">
        <v>838</v>
      </c>
      <c r="K2177" t="s">
        <v>839</v>
      </c>
      <c r="L2177">
        <v>1339</v>
      </c>
      <c r="N2177">
        <v>1007</v>
      </c>
      <c r="O2177" t="s">
        <v>830</v>
      </c>
      <c r="P2177" t="s">
        <v>830</v>
      </c>
      <c r="Q2177">
        <v>1</v>
      </c>
      <c r="W2177">
        <v>0</v>
      </c>
      <c r="X2177">
        <v>-1282603236</v>
      </c>
      <c r="Y2177">
        <v>0.2</v>
      </c>
      <c r="AA2177">
        <v>5631.96</v>
      </c>
      <c r="AB2177">
        <v>0</v>
      </c>
      <c r="AC2177">
        <v>0</v>
      </c>
      <c r="AD2177">
        <v>0</v>
      </c>
      <c r="AE2177">
        <v>5631.96</v>
      </c>
      <c r="AF2177">
        <v>0</v>
      </c>
      <c r="AG2177">
        <v>0</v>
      </c>
      <c r="AH2177">
        <v>0</v>
      </c>
      <c r="AI2177">
        <v>1</v>
      </c>
      <c r="AJ2177">
        <v>1</v>
      </c>
      <c r="AK2177">
        <v>1</v>
      </c>
      <c r="AL2177">
        <v>1</v>
      </c>
      <c r="AN2177">
        <v>0</v>
      </c>
      <c r="AO2177">
        <v>1</v>
      </c>
      <c r="AP2177">
        <v>0</v>
      </c>
      <c r="AQ2177">
        <v>0</v>
      </c>
      <c r="AR2177">
        <v>0</v>
      </c>
      <c r="AS2177" t="s">
        <v>3</v>
      </c>
      <c r="AT2177">
        <v>0.2</v>
      </c>
      <c r="AU2177" t="s">
        <v>3</v>
      </c>
      <c r="AV2177">
        <v>0</v>
      </c>
      <c r="AW2177">
        <v>2</v>
      </c>
      <c r="AX2177">
        <v>33039457</v>
      </c>
      <c r="AY2177">
        <v>1</v>
      </c>
      <c r="AZ2177">
        <v>0</v>
      </c>
      <c r="BA2177">
        <v>2068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CX2177">
        <f>Y2177*Source!I831</f>
        <v>6.6200000000000005E-4</v>
      </c>
      <c r="CY2177">
        <f t="shared" si="324"/>
        <v>5631.96</v>
      </c>
      <c r="CZ2177">
        <f t="shared" si="325"/>
        <v>5631.96</v>
      </c>
      <c r="DA2177">
        <f t="shared" si="326"/>
        <v>1</v>
      </c>
      <c r="DB2177">
        <v>0</v>
      </c>
    </row>
    <row r="2178" spans="1:106" x14ac:dyDescent="0.2">
      <c r="A2178">
        <f>ROW(Source!A831)</f>
        <v>831</v>
      </c>
      <c r="B2178">
        <v>33034105</v>
      </c>
      <c r="C2178">
        <v>33039430</v>
      </c>
      <c r="D2178">
        <v>32517784</v>
      </c>
      <c r="E2178">
        <v>1</v>
      </c>
      <c r="F2178">
        <v>1</v>
      </c>
      <c r="G2178">
        <v>19</v>
      </c>
      <c r="H2178">
        <v>3</v>
      </c>
      <c r="I2178" t="s">
        <v>840</v>
      </c>
      <c r="J2178" t="s">
        <v>841</v>
      </c>
      <c r="K2178" t="s">
        <v>842</v>
      </c>
      <c r="L2178">
        <v>1339</v>
      </c>
      <c r="N2178">
        <v>1007</v>
      </c>
      <c r="O2178" t="s">
        <v>830</v>
      </c>
      <c r="P2178" t="s">
        <v>830</v>
      </c>
      <c r="Q2178">
        <v>1</v>
      </c>
      <c r="W2178">
        <v>0</v>
      </c>
      <c r="X2178">
        <v>966492149</v>
      </c>
      <c r="Y2178">
        <v>0.69</v>
      </c>
      <c r="AA2178">
        <v>5631.96</v>
      </c>
      <c r="AB2178">
        <v>0</v>
      </c>
      <c r="AC2178">
        <v>0</v>
      </c>
      <c r="AD2178">
        <v>0</v>
      </c>
      <c r="AE2178">
        <v>5631.96</v>
      </c>
      <c r="AF2178">
        <v>0</v>
      </c>
      <c r="AG2178">
        <v>0</v>
      </c>
      <c r="AH2178">
        <v>0</v>
      </c>
      <c r="AI2178">
        <v>1</v>
      </c>
      <c r="AJ2178">
        <v>1</v>
      </c>
      <c r="AK2178">
        <v>1</v>
      </c>
      <c r="AL2178">
        <v>1</v>
      </c>
      <c r="AN2178">
        <v>0</v>
      </c>
      <c r="AO2178">
        <v>1</v>
      </c>
      <c r="AP2178">
        <v>0</v>
      </c>
      <c r="AQ2178">
        <v>0</v>
      </c>
      <c r="AR2178">
        <v>0</v>
      </c>
      <c r="AS2178" t="s">
        <v>3</v>
      </c>
      <c r="AT2178">
        <v>0.69</v>
      </c>
      <c r="AU2178" t="s">
        <v>3</v>
      </c>
      <c r="AV2178">
        <v>0</v>
      </c>
      <c r="AW2178">
        <v>2</v>
      </c>
      <c r="AX2178">
        <v>33039458</v>
      </c>
      <c r="AY2178">
        <v>1</v>
      </c>
      <c r="AZ2178">
        <v>0</v>
      </c>
      <c r="BA2178">
        <v>2069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CX2178">
        <f>Y2178*Source!I831</f>
        <v>2.2838999999999997E-3</v>
      </c>
      <c r="CY2178">
        <f t="shared" si="324"/>
        <v>5631.96</v>
      </c>
      <c r="CZ2178">
        <f t="shared" si="325"/>
        <v>5631.96</v>
      </c>
      <c r="DA2178">
        <f t="shared" si="326"/>
        <v>1</v>
      </c>
      <c r="DB2178">
        <v>0</v>
      </c>
    </row>
    <row r="2179" spans="1:106" x14ac:dyDescent="0.2">
      <c r="A2179">
        <f>ROW(Source!A831)</f>
        <v>831</v>
      </c>
      <c r="B2179">
        <v>33034105</v>
      </c>
      <c r="C2179">
        <v>33039430</v>
      </c>
      <c r="D2179">
        <v>32519911</v>
      </c>
      <c r="E2179">
        <v>1</v>
      </c>
      <c r="F2179">
        <v>1</v>
      </c>
      <c r="G2179">
        <v>19</v>
      </c>
      <c r="H2179">
        <v>3</v>
      </c>
      <c r="I2179" t="s">
        <v>843</v>
      </c>
      <c r="J2179" t="s">
        <v>844</v>
      </c>
      <c r="K2179" t="s">
        <v>845</v>
      </c>
      <c r="L2179">
        <v>1339</v>
      </c>
      <c r="N2179">
        <v>1007</v>
      </c>
      <c r="O2179" t="s">
        <v>830</v>
      </c>
      <c r="P2179" t="s">
        <v>830</v>
      </c>
      <c r="Q2179">
        <v>1</v>
      </c>
      <c r="W2179">
        <v>0</v>
      </c>
      <c r="X2179">
        <v>-1613524913</v>
      </c>
      <c r="Y2179">
        <v>102</v>
      </c>
      <c r="AA2179">
        <v>3195.93</v>
      </c>
      <c r="AB2179">
        <v>0</v>
      </c>
      <c r="AC2179">
        <v>0</v>
      </c>
      <c r="AD2179">
        <v>0</v>
      </c>
      <c r="AE2179">
        <v>3195.93</v>
      </c>
      <c r="AF2179">
        <v>0</v>
      </c>
      <c r="AG2179">
        <v>0</v>
      </c>
      <c r="AH2179">
        <v>0</v>
      </c>
      <c r="AI2179">
        <v>1</v>
      </c>
      <c r="AJ2179">
        <v>1</v>
      </c>
      <c r="AK2179">
        <v>1</v>
      </c>
      <c r="AL2179">
        <v>1</v>
      </c>
      <c r="AN2179">
        <v>0</v>
      </c>
      <c r="AO2179">
        <v>1</v>
      </c>
      <c r="AP2179">
        <v>0</v>
      </c>
      <c r="AQ2179">
        <v>0</v>
      </c>
      <c r="AR2179">
        <v>0</v>
      </c>
      <c r="AS2179" t="s">
        <v>3</v>
      </c>
      <c r="AT2179">
        <v>102</v>
      </c>
      <c r="AU2179" t="s">
        <v>3</v>
      </c>
      <c r="AV2179">
        <v>0</v>
      </c>
      <c r="AW2179">
        <v>2</v>
      </c>
      <c r="AX2179">
        <v>33039459</v>
      </c>
      <c r="AY2179">
        <v>1</v>
      </c>
      <c r="AZ2179">
        <v>0</v>
      </c>
      <c r="BA2179">
        <v>2070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CX2179">
        <f>Y2179*Source!I831</f>
        <v>0.33761999999999998</v>
      </c>
      <c r="CY2179">
        <f t="shared" si="324"/>
        <v>3195.93</v>
      </c>
      <c r="CZ2179">
        <f t="shared" si="325"/>
        <v>3195.93</v>
      </c>
      <c r="DA2179">
        <f t="shared" si="326"/>
        <v>1</v>
      </c>
      <c r="DB2179">
        <v>0</v>
      </c>
    </row>
    <row r="2180" spans="1:106" x14ac:dyDescent="0.2">
      <c r="A2180">
        <f>ROW(Source!A831)</f>
        <v>831</v>
      </c>
      <c r="B2180">
        <v>33034105</v>
      </c>
      <c r="C2180">
        <v>33039430</v>
      </c>
      <c r="D2180">
        <v>32521663</v>
      </c>
      <c r="E2180">
        <v>1</v>
      </c>
      <c r="F2180">
        <v>1</v>
      </c>
      <c r="G2180">
        <v>19</v>
      </c>
      <c r="H2180">
        <v>3</v>
      </c>
      <c r="I2180" t="s">
        <v>846</v>
      </c>
      <c r="J2180" t="s">
        <v>847</v>
      </c>
      <c r="K2180" t="s">
        <v>848</v>
      </c>
      <c r="L2180">
        <v>1327</v>
      </c>
      <c r="N2180">
        <v>1005</v>
      </c>
      <c r="O2180" t="s">
        <v>823</v>
      </c>
      <c r="P2180" t="s">
        <v>823</v>
      </c>
      <c r="Q2180">
        <v>1</v>
      </c>
      <c r="W2180">
        <v>0</v>
      </c>
      <c r="X2180">
        <v>603730207</v>
      </c>
      <c r="Y2180">
        <v>49.5</v>
      </c>
      <c r="AA2180">
        <v>207.09</v>
      </c>
      <c r="AB2180">
        <v>0</v>
      </c>
      <c r="AC2180">
        <v>0</v>
      </c>
      <c r="AD2180">
        <v>0</v>
      </c>
      <c r="AE2180">
        <v>207.09</v>
      </c>
      <c r="AF2180">
        <v>0</v>
      </c>
      <c r="AG2180">
        <v>0</v>
      </c>
      <c r="AH2180">
        <v>0</v>
      </c>
      <c r="AI2180">
        <v>1</v>
      </c>
      <c r="AJ2180">
        <v>1</v>
      </c>
      <c r="AK2180">
        <v>1</v>
      </c>
      <c r="AL2180">
        <v>1</v>
      </c>
      <c r="AN2180">
        <v>0</v>
      </c>
      <c r="AO2180">
        <v>1</v>
      </c>
      <c r="AP2180">
        <v>0</v>
      </c>
      <c r="AQ2180">
        <v>0</v>
      </c>
      <c r="AR2180">
        <v>0</v>
      </c>
      <c r="AS2180" t="s">
        <v>3</v>
      </c>
      <c r="AT2180">
        <v>49.5</v>
      </c>
      <c r="AU2180" t="s">
        <v>3</v>
      </c>
      <c r="AV2180">
        <v>0</v>
      </c>
      <c r="AW2180">
        <v>2</v>
      </c>
      <c r="AX2180">
        <v>33039460</v>
      </c>
      <c r="AY2180">
        <v>1</v>
      </c>
      <c r="AZ2180">
        <v>0</v>
      </c>
      <c r="BA2180">
        <v>2071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CX2180">
        <f>Y2180*Source!I831</f>
        <v>0.16384499999999999</v>
      </c>
      <c r="CY2180">
        <f t="shared" si="324"/>
        <v>207.09</v>
      </c>
      <c r="CZ2180">
        <f t="shared" si="325"/>
        <v>207.09</v>
      </c>
      <c r="DA2180">
        <f t="shared" si="326"/>
        <v>1</v>
      </c>
      <c r="DB2180">
        <v>0</v>
      </c>
    </row>
    <row r="2181" spans="1:106" x14ac:dyDescent="0.2">
      <c r="A2181">
        <f>ROW(Source!A834)</f>
        <v>834</v>
      </c>
      <c r="B2181">
        <v>33034105</v>
      </c>
      <c r="C2181">
        <v>33039463</v>
      </c>
      <c r="D2181">
        <v>32505425</v>
      </c>
      <c r="E2181">
        <v>19</v>
      </c>
      <c r="F2181">
        <v>1</v>
      </c>
      <c r="G2181">
        <v>19</v>
      </c>
      <c r="H2181">
        <v>1</v>
      </c>
      <c r="I2181" t="s">
        <v>795</v>
      </c>
      <c r="J2181" t="s">
        <v>3</v>
      </c>
      <c r="K2181" t="s">
        <v>796</v>
      </c>
      <c r="L2181">
        <v>1191</v>
      </c>
      <c r="N2181">
        <v>1013</v>
      </c>
      <c r="O2181" t="s">
        <v>797</v>
      </c>
      <c r="P2181" t="s">
        <v>797</v>
      </c>
      <c r="Q2181">
        <v>1</v>
      </c>
      <c r="W2181">
        <v>0</v>
      </c>
      <c r="X2181">
        <v>476480486</v>
      </c>
      <c r="Y2181">
        <v>36.11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1</v>
      </c>
      <c r="AJ2181">
        <v>1</v>
      </c>
      <c r="AK2181">
        <v>1</v>
      </c>
      <c r="AL2181">
        <v>1</v>
      </c>
      <c r="AN2181">
        <v>0</v>
      </c>
      <c r="AO2181">
        <v>1</v>
      </c>
      <c r="AP2181">
        <v>0</v>
      </c>
      <c r="AQ2181">
        <v>0</v>
      </c>
      <c r="AR2181">
        <v>0</v>
      </c>
      <c r="AS2181" t="s">
        <v>3</v>
      </c>
      <c r="AT2181">
        <v>36.11</v>
      </c>
      <c r="AU2181" t="s">
        <v>3</v>
      </c>
      <c r="AV2181">
        <v>1</v>
      </c>
      <c r="AW2181">
        <v>2</v>
      </c>
      <c r="AX2181">
        <v>33039469</v>
      </c>
      <c r="AY2181">
        <v>1</v>
      </c>
      <c r="AZ2181">
        <v>0</v>
      </c>
      <c r="BA2181">
        <v>2072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CX2181">
        <f>Y2181*Source!I834</f>
        <v>1.6249499999999999</v>
      </c>
      <c r="CY2181">
        <f>AD2181</f>
        <v>0</v>
      </c>
      <c r="CZ2181">
        <f>AH2181</f>
        <v>0</v>
      </c>
      <c r="DA2181">
        <f>AL2181</f>
        <v>1</v>
      </c>
      <c r="DB2181">
        <v>0</v>
      </c>
    </row>
    <row r="2182" spans="1:106" x14ac:dyDescent="0.2">
      <c r="A2182">
        <f>ROW(Source!A834)</f>
        <v>834</v>
      </c>
      <c r="B2182">
        <v>33034105</v>
      </c>
      <c r="C2182">
        <v>33039463</v>
      </c>
      <c r="D2182">
        <v>32516754</v>
      </c>
      <c r="E2182">
        <v>1</v>
      </c>
      <c r="F2182">
        <v>1</v>
      </c>
      <c r="G2182">
        <v>19</v>
      </c>
      <c r="H2182">
        <v>2</v>
      </c>
      <c r="I2182" t="s">
        <v>798</v>
      </c>
      <c r="J2182" t="s">
        <v>799</v>
      </c>
      <c r="K2182" t="s">
        <v>800</v>
      </c>
      <c r="L2182">
        <v>1368</v>
      </c>
      <c r="N2182">
        <v>1011</v>
      </c>
      <c r="O2182" t="s">
        <v>801</v>
      </c>
      <c r="P2182" t="s">
        <v>801</v>
      </c>
      <c r="Q2182">
        <v>1</v>
      </c>
      <c r="W2182">
        <v>0</v>
      </c>
      <c r="X2182">
        <v>-1683917449</v>
      </c>
      <c r="Y2182">
        <v>21.91</v>
      </c>
      <c r="AA2182">
        <v>0</v>
      </c>
      <c r="AB2182">
        <v>70.98</v>
      </c>
      <c r="AC2182">
        <v>6.52</v>
      </c>
      <c r="AD2182">
        <v>0</v>
      </c>
      <c r="AE2182">
        <v>0</v>
      </c>
      <c r="AF2182">
        <v>70.98</v>
      </c>
      <c r="AG2182">
        <v>6.52</v>
      </c>
      <c r="AH2182">
        <v>0</v>
      </c>
      <c r="AI2182">
        <v>1</v>
      </c>
      <c r="AJ2182">
        <v>1</v>
      </c>
      <c r="AK2182">
        <v>1</v>
      </c>
      <c r="AL2182">
        <v>1</v>
      </c>
      <c r="AN2182">
        <v>0</v>
      </c>
      <c r="AO2182">
        <v>1</v>
      </c>
      <c r="AP2182">
        <v>0</v>
      </c>
      <c r="AQ2182">
        <v>0</v>
      </c>
      <c r="AR2182">
        <v>0</v>
      </c>
      <c r="AS2182" t="s">
        <v>3</v>
      </c>
      <c r="AT2182">
        <v>21.91</v>
      </c>
      <c r="AU2182" t="s">
        <v>3</v>
      </c>
      <c r="AV2182">
        <v>0</v>
      </c>
      <c r="AW2182">
        <v>2</v>
      </c>
      <c r="AX2182">
        <v>33039470</v>
      </c>
      <c r="AY2182">
        <v>1</v>
      </c>
      <c r="AZ2182">
        <v>0</v>
      </c>
      <c r="BA2182">
        <v>2073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CX2182">
        <f>Y2182*Source!I834</f>
        <v>0.98594999999999999</v>
      </c>
      <c r="CY2182">
        <f>AB2182</f>
        <v>70.98</v>
      </c>
      <c r="CZ2182">
        <f>AF2182</f>
        <v>70.98</v>
      </c>
      <c r="DA2182">
        <f>AJ2182</f>
        <v>1</v>
      </c>
      <c r="DB2182">
        <v>0</v>
      </c>
    </row>
    <row r="2183" spans="1:106" x14ac:dyDescent="0.2">
      <c r="A2183">
        <f>ROW(Source!A834)</f>
        <v>834</v>
      </c>
      <c r="B2183">
        <v>33034105</v>
      </c>
      <c r="C2183">
        <v>33039463</v>
      </c>
      <c r="D2183">
        <v>32518977</v>
      </c>
      <c r="E2183">
        <v>1</v>
      </c>
      <c r="F2183">
        <v>1</v>
      </c>
      <c r="G2183">
        <v>19</v>
      </c>
      <c r="H2183">
        <v>3</v>
      </c>
      <c r="I2183" t="s">
        <v>802</v>
      </c>
      <c r="J2183" t="s">
        <v>803</v>
      </c>
      <c r="K2183" t="s">
        <v>804</v>
      </c>
      <c r="L2183">
        <v>1348</v>
      </c>
      <c r="N2183">
        <v>1009</v>
      </c>
      <c r="O2183" t="s">
        <v>19</v>
      </c>
      <c r="P2183" t="s">
        <v>19</v>
      </c>
      <c r="Q2183">
        <v>1000</v>
      </c>
      <c r="W2183">
        <v>0</v>
      </c>
      <c r="X2183">
        <v>-1592467254</v>
      </c>
      <c r="Y2183">
        <v>0.03</v>
      </c>
      <c r="AA2183">
        <v>117442.26</v>
      </c>
      <c r="AB2183">
        <v>0</v>
      </c>
      <c r="AC2183">
        <v>0</v>
      </c>
      <c r="AD2183">
        <v>0</v>
      </c>
      <c r="AE2183">
        <v>117442.26</v>
      </c>
      <c r="AF2183">
        <v>0</v>
      </c>
      <c r="AG2183">
        <v>0</v>
      </c>
      <c r="AH2183">
        <v>0</v>
      </c>
      <c r="AI2183">
        <v>1</v>
      </c>
      <c r="AJ2183">
        <v>1</v>
      </c>
      <c r="AK2183">
        <v>1</v>
      </c>
      <c r="AL2183">
        <v>1</v>
      </c>
      <c r="AN2183">
        <v>0</v>
      </c>
      <c r="AO2183">
        <v>1</v>
      </c>
      <c r="AP2183">
        <v>0</v>
      </c>
      <c r="AQ2183">
        <v>0</v>
      </c>
      <c r="AR2183">
        <v>0</v>
      </c>
      <c r="AS2183" t="s">
        <v>3</v>
      </c>
      <c r="AT2183">
        <v>0.03</v>
      </c>
      <c r="AU2183" t="s">
        <v>3</v>
      </c>
      <c r="AV2183">
        <v>0</v>
      </c>
      <c r="AW2183">
        <v>2</v>
      </c>
      <c r="AX2183">
        <v>33039471</v>
      </c>
      <c r="AY2183">
        <v>1</v>
      </c>
      <c r="AZ2183">
        <v>0</v>
      </c>
      <c r="BA2183">
        <v>2074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CX2183">
        <f>Y2183*Source!I834</f>
        <v>1.3499999999999999E-3</v>
      </c>
      <c r="CY2183">
        <f>AA2183</f>
        <v>117442.26</v>
      </c>
      <c r="CZ2183">
        <f>AE2183</f>
        <v>117442.26</v>
      </c>
      <c r="DA2183">
        <f>AI2183</f>
        <v>1</v>
      </c>
      <c r="DB2183">
        <v>0</v>
      </c>
    </row>
    <row r="2184" spans="1:106" x14ac:dyDescent="0.2">
      <c r="A2184">
        <f>ROW(Source!A834)</f>
        <v>834</v>
      </c>
      <c r="B2184">
        <v>33034105</v>
      </c>
      <c r="C2184">
        <v>33039463</v>
      </c>
      <c r="D2184">
        <v>32520163</v>
      </c>
      <c r="E2184">
        <v>1</v>
      </c>
      <c r="F2184">
        <v>1</v>
      </c>
      <c r="G2184">
        <v>19</v>
      </c>
      <c r="H2184">
        <v>3</v>
      </c>
      <c r="I2184" t="s">
        <v>25</v>
      </c>
      <c r="J2184" t="s">
        <v>27</v>
      </c>
      <c r="K2184" t="s">
        <v>26</v>
      </c>
      <c r="L2184">
        <v>1348</v>
      </c>
      <c r="N2184">
        <v>1009</v>
      </c>
      <c r="O2184" t="s">
        <v>19</v>
      </c>
      <c r="P2184" t="s">
        <v>19</v>
      </c>
      <c r="Q2184">
        <v>1000</v>
      </c>
      <c r="W2184">
        <v>0</v>
      </c>
      <c r="X2184">
        <v>-1467733540</v>
      </c>
      <c r="Y2184">
        <v>1</v>
      </c>
      <c r="AA2184">
        <v>53410.15</v>
      </c>
      <c r="AB2184">
        <v>0</v>
      </c>
      <c r="AC2184">
        <v>0</v>
      </c>
      <c r="AD2184">
        <v>0</v>
      </c>
      <c r="AE2184">
        <v>53410.15</v>
      </c>
      <c r="AF2184">
        <v>0</v>
      </c>
      <c r="AG2184">
        <v>0</v>
      </c>
      <c r="AH2184">
        <v>0</v>
      </c>
      <c r="AI2184">
        <v>1</v>
      </c>
      <c r="AJ2184">
        <v>1</v>
      </c>
      <c r="AK2184">
        <v>1</v>
      </c>
      <c r="AL2184">
        <v>1</v>
      </c>
      <c r="AN2184">
        <v>0</v>
      </c>
      <c r="AO2184">
        <v>1</v>
      </c>
      <c r="AP2184">
        <v>0</v>
      </c>
      <c r="AQ2184">
        <v>0</v>
      </c>
      <c r="AR2184">
        <v>0</v>
      </c>
      <c r="AS2184" t="s">
        <v>3</v>
      </c>
      <c r="AT2184">
        <v>1</v>
      </c>
      <c r="AU2184" t="s">
        <v>3</v>
      </c>
      <c r="AV2184">
        <v>0</v>
      </c>
      <c r="AW2184">
        <v>2</v>
      </c>
      <c r="AX2184">
        <v>33039472</v>
      </c>
      <c r="AY2184">
        <v>1</v>
      </c>
      <c r="AZ2184">
        <v>0</v>
      </c>
      <c r="BA2184">
        <v>2075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CX2184">
        <f>Y2184*Source!I834</f>
        <v>4.4999999999999998E-2</v>
      </c>
      <c r="CY2184">
        <f>AA2184</f>
        <v>53410.15</v>
      </c>
      <c r="CZ2184">
        <f>AE2184</f>
        <v>53410.15</v>
      </c>
      <c r="DA2184">
        <f>AI2184</f>
        <v>1</v>
      </c>
      <c r="DB2184">
        <v>0</v>
      </c>
    </row>
    <row r="2185" spans="1:106" x14ac:dyDescent="0.2">
      <c r="A2185">
        <f>ROW(Source!A834)</f>
        <v>834</v>
      </c>
      <c r="B2185">
        <v>33034105</v>
      </c>
      <c r="C2185">
        <v>33039463</v>
      </c>
      <c r="D2185">
        <v>32520163</v>
      </c>
      <c r="E2185">
        <v>1</v>
      </c>
      <c r="F2185">
        <v>1</v>
      </c>
      <c r="G2185">
        <v>19</v>
      </c>
      <c r="H2185">
        <v>3</v>
      </c>
      <c r="I2185" t="s">
        <v>25</v>
      </c>
      <c r="J2185" t="s">
        <v>27</v>
      </c>
      <c r="K2185" t="s">
        <v>26</v>
      </c>
      <c r="L2185">
        <v>1348</v>
      </c>
      <c r="N2185">
        <v>1009</v>
      </c>
      <c r="O2185" t="s">
        <v>19</v>
      </c>
      <c r="P2185" t="s">
        <v>19</v>
      </c>
      <c r="Q2185">
        <v>1000</v>
      </c>
      <c r="W2185">
        <v>0</v>
      </c>
      <c r="X2185">
        <v>-1467733540</v>
      </c>
      <c r="Y2185">
        <v>-1</v>
      </c>
      <c r="AA2185">
        <v>53410.15</v>
      </c>
      <c r="AB2185">
        <v>0</v>
      </c>
      <c r="AC2185">
        <v>0</v>
      </c>
      <c r="AD2185">
        <v>0</v>
      </c>
      <c r="AE2185">
        <v>53410.15</v>
      </c>
      <c r="AF2185">
        <v>0</v>
      </c>
      <c r="AG2185">
        <v>0</v>
      </c>
      <c r="AH2185">
        <v>0</v>
      </c>
      <c r="AI2185">
        <v>1</v>
      </c>
      <c r="AJ2185">
        <v>1</v>
      </c>
      <c r="AK2185">
        <v>1</v>
      </c>
      <c r="AL2185">
        <v>1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 t="s">
        <v>3</v>
      </c>
      <c r="AT2185">
        <v>-1</v>
      </c>
      <c r="AU2185" t="s">
        <v>3</v>
      </c>
      <c r="AV2185">
        <v>0</v>
      </c>
      <c r="AW2185">
        <v>1</v>
      </c>
      <c r="AX2185">
        <v>-1</v>
      </c>
      <c r="AY2185">
        <v>0</v>
      </c>
      <c r="AZ2185">
        <v>0</v>
      </c>
      <c r="BA2185" t="s">
        <v>3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CX2185">
        <f>Y2185*Source!I834</f>
        <v>-4.4999999999999998E-2</v>
      </c>
      <c r="CY2185">
        <f>AA2185</f>
        <v>53410.15</v>
      </c>
      <c r="CZ2185">
        <f>AE2185</f>
        <v>53410.15</v>
      </c>
      <c r="DA2185">
        <f>AI2185</f>
        <v>1</v>
      </c>
      <c r="DB2185">
        <v>0</v>
      </c>
    </row>
    <row r="2186" spans="1:106" x14ac:dyDescent="0.2">
      <c r="A2186">
        <f>ROW(Source!A836)</f>
        <v>836</v>
      </c>
      <c r="B2186">
        <v>33034105</v>
      </c>
      <c r="C2186">
        <v>33039474</v>
      </c>
      <c r="D2186">
        <v>32505425</v>
      </c>
      <c r="E2186">
        <v>19</v>
      </c>
      <c r="F2186">
        <v>1</v>
      </c>
      <c r="G2186">
        <v>19</v>
      </c>
      <c r="H2186">
        <v>1</v>
      </c>
      <c r="I2186" t="s">
        <v>795</v>
      </c>
      <c r="J2186" t="s">
        <v>3</v>
      </c>
      <c r="K2186" t="s">
        <v>796</v>
      </c>
      <c r="L2186">
        <v>1191</v>
      </c>
      <c r="N2186">
        <v>1013</v>
      </c>
      <c r="O2186" t="s">
        <v>797</v>
      </c>
      <c r="P2186" t="s">
        <v>797</v>
      </c>
      <c r="Q2186">
        <v>1</v>
      </c>
      <c r="W2186">
        <v>0</v>
      </c>
      <c r="X2186">
        <v>476480486</v>
      </c>
      <c r="Y2186">
        <v>453.1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1</v>
      </c>
      <c r="AJ2186">
        <v>1</v>
      </c>
      <c r="AK2186">
        <v>1</v>
      </c>
      <c r="AL2186">
        <v>1</v>
      </c>
      <c r="AN2186">
        <v>0</v>
      </c>
      <c r="AO2186">
        <v>1</v>
      </c>
      <c r="AP2186">
        <v>0</v>
      </c>
      <c r="AQ2186">
        <v>0</v>
      </c>
      <c r="AR2186">
        <v>0</v>
      </c>
      <c r="AS2186" t="s">
        <v>3</v>
      </c>
      <c r="AT2186">
        <v>453.1</v>
      </c>
      <c r="AU2186" t="s">
        <v>3</v>
      </c>
      <c r="AV2186">
        <v>1</v>
      </c>
      <c r="AW2186">
        <v>2</v>
      </c>
      <c r="AX2186">
        <v>33039490</v>
      </c>
      <c r="AY2186">
        <v>1</v>
      </c>
      <c r="AZ2186">
        <v>0</v>
      </c>
      <c r="BA2186">
        <v>2076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CX2186">
        <f>Y2186*Source!I836</f>
        <v>2.7639100000000005</v>
      </c>
      <c r="CY2186">
        <f>AD2186</f>
        <v>0</v>
      </c>
      <c r="CZ2186">
        <f>AH2186</f>
        <v>0</v>
      </c>
      <c r="DA2186">
        <f>AL2186</f>
        <v>1</v>
      </c>
      <c r="DB2186">
        <v>0</v>
      </c>
    </row>
    <row r="2187" spans="1:106" x14ac:dyDescent="0.2">
      <c r="A2187">
        <f>ROW(Source!A836)</f>
        <v>836</v>
      </c>
      <c r="B2187">
        <v>33034105</v>
      </c>
      <c r="C2187">
        <v>33039474</v>
      </c>
      <c r="D2187">
        <v>32517073</v>
      </c>
      <c r="E2187">
        <v>1</v>
      </c>
      <c r="F2187">
        <v>1</v>
      </c>
      <c r="G2187">
        <v>19</v>
      </c>
      <c r="H2187">
        <v>2</v>
      </c>
      <c r="I2187" t="s">
        <v>805</v>
      </c>
      <c r="J2187" t="s">
        <v>806</v>
      </c>
      <c r="K2187" t="s">
        <v>807</v>
      </c>
      <c r="L2187">
        <v>1368</v>
      </c>
      <c r="N2187">
        <v>1011</v>
      </c>
      <c r="O2187" t="s">
        <v>801</v>
      </c>
      <c r="P2187" t="s">
        <v>801</v>
      </c>
      <c r="Q2187">
        <v>1</v>
      </c>
      <c r="W2187">
        <v>0</v>
      </c>
      <c r="X2187">
        <v>-865246060</v>
      </c>
      <c r="Y2187">
        <v>1.38</v>
      </c>
      <c r="AA2187">
        <v>0</v>
      </c>
      <c r="AB2187">
        <v>3.37</v>
      </c>
      <c r="AC2187">
        <v>0.85</v>
      </c>
      <c r="AD2187">
        <v>0</v>
      </c>
      <c r="AE2187">
        <v>0</v>
      </c>
      <c r="AF2187">
        <v>3.37</v>
      </c>
      <c r="AG2187">
        <v>0.85</v>
      </c>
      <c r="AH2187">
        <v>0</v>
      </c>
      <c r="AI2187">
        <v>1</v>
      </c>
      <c r="AJ2187">
        <v>1</v>
      </c>
      <c r="AK2187">
        <v>1</v>
      </c>
      <c r="AL2187">
        <v>1</v>
      </c>
      <c r="AN2187">
        <v>0</v>
      </c>
      <c r="AO2187">
        <v>1</v>
      </c>
      <c r="AP2187">
        <v>0</v>
      </c>
      <c r="AQ2187">
        <v>0</v>
      </c>
      <c r="AR2187">
        <v>0</v>
      </c>
      <c r="AS2187" t="s">
        <v>3</v>
      </c>
      <c r="AT2187">
        <v>1.38</v>
      </c>
      <c r="AU2187" t="s">
        <v>3</v>
      </c>
      <c r="AV2187">
        <v>0</v>
      </c>
      <c r="AW2187">
        <v>2</v>
      </c>
      <c r="AX2187">
        <v>33039491</v>
      </c>
      <c r="AY2187">
        <v>1</v>
      </c>
      <c r="AZ2187">
        <v>0</v>
      </c>
      <c r="BA2187">
        <v>2077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CX2187">
        <f>Y2187*Source!I836</f>
        <v>8.4180000000000001E-3</v>
      </c>
      <c r="CY2187">
        <f>AB2187</f>
        <v>3.37</v>
      </c>
      <c r="CZ2187">
        <f>AF2187</f>
        <v>3.37</v>
      </c>
      <c r="DA2187">
        <f>AJ2187</f>
        <v>1</v>
      </c>
      <c r="DB2187">
        <v>0</v>
      </c>
    </row>
    <row r="2188" spans="1:106" x14ac:dyDescent="0.2">
      <c r="A2188">
        <f>ROW(Source!A836)</f>
        <v>836</v>
      </c>
      <c r="B2188">
        <v>33034105</v>
      </c>
      <c r="C2188">
        <v>33039474</v>
      </c>
      <c r="D2188">
        <v>32516433</v>
      </c>
      <c r="E2188">
        <v>1</v>
      </c>
      <c r="F2188">
        <v>1</v>
      </c>
      <c r="G2188">
        <v>19</v>
      </c>
      <c r="H2188">
        <v>2</v>
      </c>
      <c r="I2188" t="s">
        <v>808</v>
      </c>
      <c r="J2188" t="s">
        <v>809</v>
      </c>
      <c r="K2188" t="s">
        <v>810</v>
      </c>
      <c r="L2188">
        <v>1368</v>
      </c>
      <c r="N2188">
        <v>1011</v>
      </c>
      <c r="O2188" t="s">
        <v>801</v>
      </c>
      <c r="P2188" t="s">
        <v>801</v>
      </c>
      <c r="Q2188">
        <v>1</v>
      </c>
      <c r="W2188">
        <v>0</v>
      </c>
      <c r="X2188">
        <v>1483315828</v>
      </c>
      <c r="Y2188">
        <v>0.31</v>
      </c>
      <c r="AA2188">
        <v>0</v>
      </c>
      <c r="AB2188">
        <v>566.44000000000005</v>
      </c>
      <c r="AC2188">
        <v>281.27999999999997</v>
      </c>
      <c r="AD2188">
        <v>0</v>
      </c>
      <c r="AE2188">
        <v>0</v>
      </c>
      <c r="AF2188">
        <v>566.44000000000005</v>
      </c>
      <c r="AG2188">
        <v>281.27999999999997</v>
      </c>
      <c r="AH2188">
        <v>0</v>
      </c>
      <c r="AI2188">
        <v>1</v>
      </c>
      <c r="AJ2188">
        <v>1</v>
      </c>
      <c r="AK2188">
        <v>1</v>
      </c>
      <c r="AL2188">
        <v>1</v>
      </c>
      <c r="AN2188">
        <v>0</v>
      </c>
      <c r="AO2188">
        <v>1</v>
      </c>
      <c r="AP2188">
        <v>0</v>
      </c>
      <c r="AQ2188">
        <v>0</v>
      </c>
      <c r="AR2188">
        <v>0</v>
      </c>
      <c r="AS2188" t="s">
        <v>3</v>
      </c>
      <c r="AT2188">
        <v>0.31</v>
      </c>
      <c r="AU2188" t="s">
        <v>3</v>
      </c>
      <c r="AV2188">
        <v>0</v>
      </c>
      <c r="AW2188">
        <v>2</v>
      </c>
      <c r="AX2188">
        <v>33039492</v>
      </c>
      <c r="AY2188">
        <v>1</v>
      </c>
      <c r="AZ2188">
        <v>0</v>
      </c>
      <c r="BA2188">
        <v>2078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CX2188">
        <f>Y2188*Source!I836</f>
        <v>1.8910000000000001E-3</v>
      </c>
      <c r="CY2188">
        <f>AB2188</f>
        <v>566.44000000000005</v>
      </c>
      <c r="CZ2188">
        <f>AF2188</f>
        <v>566.44000000000005</v>
      </c>
      <c r="DA2188">
        <f>AJ2188</f>
        <v>1</v>
      </c>
      <c r="DB2188">
        <v>0</v>
      </c>
    </row>
    <row r="2189" spans="1:106" x14ac:dyDescent="0.2">
      <c r="A2189">
        <f>ROW(Source!A836)</f>
        <v>836</v>
      </c>
      <c r="B2189">
        <v>33034105</v>
      </c>
      <c r="C2189">
        <v>33039474</v>
      </c>
      <c r="D2189">
        <v>32516599</v>
      </c>
      <c r="E2189">
        <v>1</v>
      </c>
      <c r="F2189">
        <v>1</v>
      </c>
      <c r="G2189">
        <v>19</v>
      </c>
      <c r="H2189">
        <v>2</v>
      </c>
      <c r="I2189" t="s">
        <v>811</v>
      </c>
      <c r="J2189" t="s">
        <v>812</v>
      </c>
      <c r="K2189" t="s">
        <v>813</v>
      </c>
      <c r="L2189">
        <v>1368</v>
      </c>
      <c r="N2189">
        <v>1011</v>
      </c>
      <c r="O2189" t="s">
        <v>801</v>
      </c>
      <c r="P2189" t="s">
        <v>801</v>
      </c>
      <c r="Q2189">
        <v>1</v>
      </c>
      <c r="W2189">
        <v>0</v>
      </c>
      <c r="X2189">
        <v>47389749</v>
      </c>
      <c r="Y2189">
        <v>26.25</v>
      </c>
      <c r="AA2189">
        <v>0</v>
      </c>
      <c r="AB2189">
        <v>9.7100000000000009</v>
      </c>
      <c r="AC2189">
        <v>2.25</v>
      </c>
      <c r="AD2189">
        <v>0</v>
      </c>
      <c r="AE2189">
        <v>0</v>
      </c>
      <c r="AF2189">
        <v>9.7100000000000009</v>
      </c>
      <c r="AG2189">
        <v>2.25</v>
      </c>
      <c r="AH2189">
        <v>0</v>
      </c>
      <c r="AI2189">
        <v>1</v>
      </c>
      <c r="AJ2189">
        <v>1</v>
      </c>
      <c r="AK2189">
        <v>1</v>
      </c>
      <c r="AL2189">
        <v>1</v>
      </c>
      <c r="AN2189">
        <v>0</v>
      </c>
      <c r="AO2189">
        <v>1</v>
      </c>
      <c r="AP2189">
        <v>0</v>
      </c>
      <c r="AQ2189">
        <v>0</v>
      </c>
      <c r="AR2189">
        <v>0</v>
      </c>
      <c r="AS2189" t="s">
        <v>3</v>
      </c>
      <c r="AT2189">
        <v>26.25</v>
      </c>
      <c r="AU2189" t="s">
        <v>3</v>
      </c>
      <c r="AV2189">
        <v>0</v>
      </c>
      <c r="AW2189">
        <v>2</v>
      </c>
      <c r="AX2189">
        <v>33039493</v>
      </c>
      <c r="AY2189">
        <v>1</v>
      </c>
      <c r="AZ2189">
        <v>0</v>
      </c>
      <c r="BA2189">
        <v>2079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CX2189">
        <f>Y2189*Source!I836</f>
        <v>0.16012500000000002</v>
      </c>
      <c r="CY2189">
        <f>AB2189</f>
        <v>9.7100000000000009</v>
      </c>
      <c r="CZ2189">
        <f>AF2189</f>
        <v>9.7100000000000009</v>
      </c>
      <c r="DA2189">
        <f>AJ2189</f>
        <v>1</v>
      </c>
      <c r="DB2189">
        <v>0</v>
      </c>
    </row>
    <row r="2190" spans="1:106" x14ac:dyDescent="0.2">
      <c r="A2190">
        <f>ROW(Source!A836)</f>
        <v>836</v>
      </c>
      <c r="B2190">
        <v>33034105</v>
      </c>
      <c r="C2190">
        <v>33039474</v>
      </c>
      <c r="D2190">
        <v>32517836</v>
      </c>
      <c r="E2190">
        <v>1</v>
      </c>
      <c r="F2190">
        <v>1</v>
      </c>
      <c r="G2190">
        <v>19</v>
      </c>
      <c r="H2190">
        <v>3</v>
      </c>
      <c r="I2190" t="s">
        <v>814</v>
      </c>
      <c r="J2190" t="s">
        <v>815</v>
      </c>
      <c r="K2190" t="s">
        <v>816</v>
      </c>
      <c r="L2190">
        <v>1348</v>
      </c>
      <c r="N2190">
        <v>1009</v>
      </c>
      <c r="O2190" t="s">
        <v>19</v>
      </c>
      <c r="P2190" t="s">
        <v>19</v>
      </c>
      <c r="Q2190">
        <v>1000</v>
      </c>
      <c r="W2190">
        <v>0</v>
      </c>
      <c r="X2190">
        <v>1571432467</v>
      </c>
      <c r="Y2190">
        <v>0.04</v>
      </c>
      <c r="AA2190">
        <v>31493.279999999999</v>
      </c>
      <c r="AB2190">
        <v>0</v>
      </c>
      <c r="AC2190">
        <v>0</v>
      </c>
      <c r="AD2190">
        <v>0</v>
      </c>
      <c r="AE2190">
        <v>31493.279999999999</v>
      </c>
      <c r="AF2190">
        <v>0</v>
      </c>
      <c r="AG2190">
        <v>0</v>
      </c>
      <c r="AH2190">
        <v>0</v>
      </c>
      <c r="AI2190">
        <v>1</v>
      </c>
      <c r="AJ2190">
        <v>1</v>
      </c>
      <c r="AK2190">
        <v>1</v>
      </c>
      <c r="AL2190">
        <v>1</v>
      </c>
      <c r="AN2190">
        <v>0</v>
      </c>
      <c r="AO2190">
        <v>1</v>
      </c>
      <c r="AP2190">
        <v>0</v>
      </c>
      <c r="AQ2190">
        <v>0</v>
      </c>
      <c r="AR2190">
        <v>0</v>
      </c>
      <c r="AS2190" t="s">
        <v>3</v>
      </c>
      <c r="AT2190">
        <v>0.04</v>
      </c>
      <c r="AU2190" t="s">
        <v>3</v>
      </c>
      <c r="AV2190">
        <v>0</v>
      </c>
      <c r="AW2190">
        <v>2</v>
      </c>
      <c r="AX2190">
        <v>33039494</v>
      </c>
      <c r="AY2190">
        <v>1</v>
      </c>
      <c r="AZ2190">
        <v>0</v>
      </c>
      <c r="BA2190">
        <v>2080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CX2190">
        <f>Y2190*Source!I836</f>
        <v>2.4400000000000002E-4</v>
      </c>
      <c r="CY2190">
        <f t="shared" ref="CY2190:CY2200" si="327">AA2190</f>
        <v>31493.279999999999</v>
      </c>
      <c r="CZ2190">
        <f t="shared" ref="CZ2190:CZ2200" si="328">AE2190</f>
        <v>31493.279999999999</v>
      </c>
      <c r="DA2190">
        <f t="shared" ref="DA2190:DA2200" si="329">AI2190</f>
        <v>1</v>
      </c>
      <c r="DB2190">
        <v>0</v>
      </c>
    </row>
    <row r="2191" spans="1:106" x14ac:dyDescent="0.2">
      <c r="A2191">
        <f>ROW(Source!A836)</f>
        <v>836</v>
      </c>
      <c r="B2191">
        <v>33034105</v>
      </c>
      <c r="C2191">
        <v>33039474</v>
      </c>
      <c r="D2191">
        <v>32518156</v>
      </c>
      <c r="E2191">
        <v>1</v>
      </c>
      <c r="F2191">
        <v>1</v>
      </c>
      <c r="G2191">
        <v>19</v>
      </c>
      <c r="H2191">
        <v>3</v>
      </c>
      <c r="I2191" t="s">
        <v>817</v>
      </c>
      <c r="J2191" t="s">
        <v>818</v>
      </c>
      <c r="K2191" t="s">
        <v>819</v>
      </c>
      <c r="L2191">
        <v>1348</v>
      </c>
      <c r="N2191">
        <v>1009</v>
      </c>
      <c r="O2191" t="s">
        <v>19</v>
      </c>
      <c r="P2191" t="s">
        <v>19</v>
      </c>
      <c r="Q2191">
        <v>1000</v>
      </c>
      <c r="W2191">
        <v>0</v>
      </c>
      <c r="X2191">
        <v>1574046373</v>
      </c>
      <c r="Y2191">
        <v>3.6999999999999998E-2</v>
      </c>
      <c r="AA2191">
        <v>45454.3</v>
      </c>
      <c r="AB2191">
        <v>0</v>
      </c>
      <c r="AC2191">
        <v>0</v>
      </c>
      <c r="AD2191">
        <v>0</v>
      </c>
      <c r="AE2191">
        <v>45454.3</v>
      </c>
      <c r="AF2191">
        <v>0</v>
      </c>
      <c r="AG2191">
        <v>0</v>
      </c>
      <c r="AH2191">
        <v>0</v>
      </c>
      <c r="AI2191">
        <v>1</v>
      </c>
      <c r="AJ2191">
        <v>1</v>
      </c>
      <c r="AK2191">
        <v>1</v>
      </c>
      <c r="AL2191">
        <v>1</v>
      </c>
      <c r="AN2191">
        <v>0</v>
      </c>
      <c r="AO2191">
        <v>1</v>
      </c>
      <c r="AP2191">
        <v>0</v>
      </c>
      <c r="AQ2191">
        <v>0</v>
      </c>
      <c r="AR2191">
        <v>0</v>
      </c>
      <c r="AS2191" t="s">
        <v>3</v>
      </c>
      <c r="AT2191">
        <v>3.6999999999999998E-2</v>
      </c>
      <c r="AU2191" t="s">
        <v>3</v>
      </c>
      <c r="AV2191">
        <v>0</v>
      </c>
      <c r="AW2191">
        <v>2</v>
      </c>
      <c r="AX2191">
        <v>33039495</v>
      </c>
      <c r="AY2191">
        <v>1</v>
      </c>
      <c r="AZ2191">
        <v>0</v>
      </c>
      <c r="BA2191">
        <v>2081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CX2191">
        <f>Y2191*Source!I836</f>
        <v>2.2570000000000001E-4</v>
      </c>
      <c r="CY2191">
        <f t="shared" si="327"/>
        <v>45454.3</v>
      </c>
      <c r="CZ2191">
        <f t="shared" si="328"/>
        <v>45454.3</v>
      </c>
      <c r="DA2191">
        <f t="shared" si="329"/>
        <v>1</v>
      </c>
      <c r="DB2191">
        <v>0</v>
      </c>
    </row>
    <row r="2192" spans="1:106" x14ac:dyDescent="0.2">
      <c r="A2192">
        <f>ROW(Source!A836)</f>
        <v>836</v>
      </c>
      <c r="B2192">
        <v>33034105</v>
      </c>
      <c r="C2192">
        <v>33039474</v>
      </c>
      <c r="D2192">
        <v>32518894</v>
      </c>
      <c r="E2192">
        <v>1</v>
      </c>
      <c r="F2192">
        <v>1</v>
      </c>
      <c r="G2192">
        <v>19</v>
      </c>
      <c r="H2192">
        <v>3</v>
      </c>
      <c r="I2192" t="s">
        <v>820</v>
      </c>
      <c r="J2192" t="s">
        <v>821</v>
      </c>
      <c r="K2192" t="s">
        <v>822</v>
      </c>
      <c r="L2192">
        <v>1327</v>
      </c>
      <c r="N2192">
        <v>1005</v>
      </c>
      <c r="O2192" t="s">
        <v>823</v>
      </c>
      <c r="P2192" t="s">
        <v>823</v>
      </c>
      <c r="Q2192">
        <v>1</v>
      </c>
      <c r="W2192">
        <v>0</v>
      </c>
      <c r="X2192">
        <v>-1132375348</v>
      </c>
      <c r="Y2192">
        <v>5.6</v>
      </c>
      <c r="AA2192">
        <v>63.78</v>
      </c>
      <c r="AB2192">
        <v>0</v>
      </c>
      <c r="AC2192">
        <v>0</v>
      </c>
      <c r="AD2192">
        <v>0</v>
      </c>
      <c r="AE2192">
        <v>63.78</v>
      </c>
      <c r="AF2192">
        <v>0</v>
      </c>
      <c r="AG2192">
        <v>0</v>
      </c>
      <c r="AH2192">
        <v>0</v>
      </c>
      <c r="AI2192">
        <v>1</v>
      </c>
      <c r="AJ2192">
        <v>1</v>
      </c>
      <c r="AK2192">
        <v>1</v>
      </c>
      <c r="AL2192">
        <v>1</v>
      </c>
      <c r="AN2192">
        <v>0</v>
      </c>
      <c r="AO2192">
        <v>1</v>
      </c>
      <c r="AP2192">
        <v>0</v>
      </c>
      <c r="AQ2192">
        <v>0</v>
      </c>
      <c r="AR2192">
        <v>0</v>
      </c>
      <c r="AS2192" t="s">
        <v>3</v>
      </c>
      <c r="AT2192">
        <v>5.6</v>
      </c>
      <c r="AU2192" t="s">
        <v>3</v>
      </c>
      <c r="AV2192">
        <v>0</v>
      </c>
      <c r="AW2192">
        <v>2</v>
      </c>
      <c r="AX2192">
        <v>33039497</v>
      </c>
      <c r="AY2192">
        <v>1</v>
      </c>
      <c r="AZ2192">
        <v>0</v>
      </c>
      <c r="BA2192">
        <v>2082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CX2192">
        <f>Y2192*Source!I836</f>
        <v>3.4160000000000003E-2</v>
      </c>
      <c r="CY2192">
        <f t="shared" si="327"/>
        <v>63.78</v>
      </c>
      <c r="CZ2192">
        <f t="shared" si="328"/>
        <v>63.78</v>
      </c>
      <c r="DA2192">
        <f t="shared" si="329"/>
        <v>1</v>
      </c>
      <c r="DB2192">
        <v>0</v>
      </c>
    </row>
    <row r="2193" spans="1:106" x14ac:dyDescent="0.2">
      <c r="A2193">
        <f>ROW(Source!A836)</f>
        <v>836</v>
      </c>
      <c r="B2193">
        <v>33034105</v>
      </c>
      <c r="C2193">
        <v>33039474</v>
      </c>
      <c r="D2193">
        <v>32517311</v>
      </c>
      <c r="E2193">
        <v>1</v>
      </c>
      <c r="F2193">
        <v>1</v>
      </c>
      <c r="G2193">
        <v>19</v>
      </c>
      <c r="H2193">
        <v>3</v>
      </c>
      <c r="I2193" t="s">
        <v>824</v>
      </c>
      <c r="J2193" t="s">
        <v>825</v>
      </c>
      <c r="K2193" t="s">
        <v>826</v>
      </c>
      <c r="L2193">
        <v>1348</v>
      </c>
      <c r="N2193">
        <v>1009</v>
      </c>
      <c r="O2193" t="s">
        <v>19</v>
      </c>
      <c r="P2193" t="s">
        <v>19</v>
      </c>
      <c r="Q2193">
        <v>1000</v>
      </c>
      <c r="W2193">
        <v>0</v>
      </c>
      <c r="X2193">
        <v>1471527661</v>
      </c>
      <c r="Y2193">
        <v>0.05</v>
      </c>
      <c r="AA2193">
        <v>4752.91</v>
      </c>
      <c r="AB2193">
        <v>0</v>
      </c>
      <c r="AC2193">
        <v>0</v>
      </c>
      <c r="AD2193">
        <v>0</v>
      </c>
      <c r="AE2193">
        <v>4752.91</v>
      </c>
      <c r="AF2193">
        <v>0</v>
      </c>
      <c r="AG2193">
        <v>0</v>
      </c>
      <c r="AH2193">
        <v>0</v>
      </c>
      <c r="AI2193">
        <v>1</v>
      </c>
      <c r="AJ2193">
        <v>1</v>
      </c>
      <c r="AK2193">
        <v>1</v>
      </c>
      <c r="AL2193">
        <v>1</v>
      </c>
      <c r="AN2193">
        <v>0</v>
      </c>
      <c r="AO2193">
        <v>1</v>
      </c>
      <c r="AP2193">
        <v>0</v>
      </c>
      <c r="AQ2193">
        <v>0</v>
      </c>
      <c r="AR2193">
        <v>0</v>
      </c>
      <c r="AS2193" t="s">
        <v>3</v>
      </c>
      <c r="AT2193">
        <v>0.05</v>
      </c>
      <c r="AU2193" t="s">
        <v>3</v>
      </c>
      <c r="AV2193">
        <v>0</v>
      </c>
      <c r="AW2193">
        <v>2</v>
      </c>
      <c r="AX2193">
        <v>33039496</v>
      </c>
      <c r="AY2193">
        <v>1</v>
      </c>
      <c r="AZ2193">
        <v>0</v>
      </c>
      <c r="BA2193">
        <v>2083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CX2193">
        <f>Y2193*Source!I836</f>
        <v>3.0500000000000004E-4</v>
      </c>
      <c r="CY2193">
        <f t="shared" si="327"/>
        <v>4752.91</v>
      </c>
      <c r="CZ2193">
        <f t="shared" si="328"/>
        <v>4752.91</v>
      </c>
      <c r="DA2193">
        <f t="shared" si="329"/>
        <v>1</v>
      </c>
      <c r="DB2193">
        <v>0</v>
      </c>
    </row>
    <row r="2194" spans="1:106" x14ac:dyDescent="0.2">
      <c r="A2194">
        <f>ROW(Source!A836)</f>
        <v>836</v>
      </c>
      <c r="B2194">
        <v>33034105</v>
      </c>
      <c r="C2194">
        <v>33039474</v>
      </c>
      <c r="D2194">
        <v>32519061</v>
      </c>
      <c r="E2194">
        <v>1</v>
      </c>
      <c r="F2194">
        <v>1</v>
      </c>
      <c r="G2194">
        <v>19</v>
      </c>
      <c r="H2194">
        <v>3</v>
      </c>
      <c r="I2194" t="s">
        <v>827</v>
      </c>
      <c r="J2194" t="s">
        <v>828</v>
      </c>
      <c r="K2194" t="s">
        <v>829</v>
      </c>
      <c r="L2194">
        <v>1339</v>
      </c>
      <c r="N2194">
        <v>1007</v>
      </c>
      <c r="O2194" t="s">
        <v>830</v>
      </c>
      <c r="P2194" t="s">
        <v>830</v>
      </c>
      <c r="Q2194">
        <v>1</v>
      </c>
      <c r="W2194">
        <v>0</v>
      </c>
      <c r="X2194">
        <v>1653821073</v>
      </c>
      <c r="Y2194">
        <v>1.75</v>
      </c>
      <c r="AA2194">
        <v>29.98</v>
      </c>
      <c r="AB2194">
        <v>0</v>
      </c>
      <c r="AC2194">
        <v>0</v>
      </c>
      <c r="AD2194">
        <v>0</v>
      </c>
      <c r="AE2194">
        <v>29.98</v>
      </c>
      <c r="AF2194">
        <v>0</v>
      </c>
      <c r="AG2194">
        <v>0</v>
      </c>
      <c r="AH2194">
        <v>0</v>
      </c>
      <c r="AI2194">
        <v>1</v>
      </c>
      <c r="AJ2194">
        <v>1</v>
      </c>
      <c r="AK2194">
        <v>1</v>
      </c>
      <c r="AL2194">
        <v>1</v>
      </c>
      <c r="AN2194">
        <v>0</v>
      </c>
      <c r="AO2194">
        <v>1</v>
      </c>
      <c r="AP2194">
        <v>0</v>
      </c>
      <c r="AQ2194">
        <v>0</v>
      </c>
      <c r="AR2194">
        <v>0</v>
      </c>
      <c r="AS2194" t="s">
        <v>3</v>
      </c>
      <c r="AT2194">
        <v>1.75</v>
      </c>
      <c r="AU2194" t="s">
        <v>3</v>
      </c>
      <c r="AV2194">
        <v>0</v>
      </c>
      <c r="AW2194">
        <v>2</v>
      </c>
      <c r="AX2194">
        <v>33039498</v>
      </c>
      <c r="AY2194">
        <v>1</v>
      </c>
      <c r="AZ2194">
        <v>0</v>
      </c>
      <c r="BA2194">
        <v>2084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</v>
      </c>
      <c r="CX2194">
        <f>Y2194*Source!I836</f>
        <v>1.0675E-2</v>
      </c>
      <c r="CY2194">
        <f t="shared" si="327"/>
        <v>29.98</v>
      </c>
      <c r="CZ2194">
        <f t="shared" si="328"/>
        <v>29.98</v>
      </c>
      <c r="DA2194">
        <f t="shared" si="329"/>
        <v>1</v>
      </c>
      <c r="DB2194">
        <v>0</v>
      </c>
    </row>
    <row r="2195" spans="1:106" x14ac:dyDescent="0.2">
      <c r="A2195">
        <f>ROW(Source!A836)</f>
        <v>836</v>
      </c>
      <c r="B2195">
        <v>33034105</v>
      </c>
      <c r="C2195">
        <v>33039474</v>
      </c>
      <c r="D2195">
        <v>32517740</v>
      </c>
      <c r="E2195">
        <v>1</v>
      </c>
      <c r="F2195">
        <v>1</v>
      </c>
      <c r="G2195">
        <v>19</v>
      </c>
      <c r="H2195">
        <v>3</v>
      </c>
      <c r="I2195" t="s">
        <v>831</v>
      </c>
      <c r="J2195" t="s">
        <v>832</v>
      </c>
      <c r="K2195" t="s">
        <v>833</v>
      </c>
      <c r="L2195">
        <v>1339</v>
      </c>
      <c r="N2195">
        <v>1007</v>
      </c>
      <c r="O2195" t="s">
        <v>830</v>
      </c>
      <c r="P2195" t="s">
        <v>830</v>
      </c>
      <c r="Q2195">
        <v>1</v>
      </c>
      <c r="W2195">
        <v>0</v>
      </c>
      <c r="X2195">
        <v>-86784973</v>
      </c>
      <c r="Y2195">
        <v>0.08</v>
      </c>
      <c r="AA2195">
        <v>4993.7</v>
      </c>
      <c r="AB2195">
        <v>0</v>
      </c>
      <c r="AC2195">
        <v>0</v>
      </c>
      <c r="AD2195">
        <v>0</v>
      </c>
      <c r="AE2195">
        <v>4993.7</v>
      </c>
      <c r="AF2195">
        <v>0</v>
      </c>
      <c r="AG2195">
        <v>0</v>
      </c>
      <c r="AH2195">
        <v>0</v>
      </c>
      <c r="AI2195">
        <v>1</v>
      </c>
      <c r="AJ2195">
        <v>1</v>
      </c>
      <c r="AK2195">
        <v>1</v>
      </c>
      <c r="AL2195">
        <v>1</v>
      </c>
      <c r="AN2195">
        <v>0</v>
      </c>
      <c r="AO2195">
        <v>1</v>
      </c>
      <c r="AP2195">
        <v>0</v>
      </c>
      <c r="AQ2195">
        <v>0</v>
      </c>
      <c r="AR2195">
        <v>0</v>
      </c>
      <c r="AS2195" t="s">
        <v>3</v>
      </c>
      <c r="AT2195">
        <v>0.08</v>
      </c>
      <c r="AU2195" t="s">
        <v>3</v>
      </c>
      <c r="AV2195">
        <v>0</v>
      </c>
      <c r="AW2195">
        <v>2</v>
      </c>
      <c r="AX2195">
        <v>33039499</v>
      </c>
      <c r="AY2195">
        <v>1</v>
      </c>
      <c r="AZ2195">
        <v>0</v>
      </c>
      <c r="BA2195">
        <v>2085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CX2195">
        <f>Y2195*Source!I836</f>
        <v>4.8800000000000004E-4</v>
      </c>
      <c r="CY2195">
        <f t="shared" si="327"/>
        <v>4993.7</v>
      </c>
      <c r="CZ2195">
        <f t="shared" si="328"/>
        <v>4993.7</v>
      </c>
      <c r="DA2195">
        <f t="shared" si="329"/>
        <v>1</v>
      </c>
      <c r="DB2195">
        <v>0</v>
      </c>
    </row>
    <row r="2196" spans="1:106" x14ac:dyDescent="0.2">
      <c r="A2196">
        <f>ROW(Source!A836)</f>
        <v>836</v>
      </c>
      <c r="B2196">
        <v>33034105</v>
      </c>
      <c r="C2196">
        <v>33039474</v>
      </c>
      <c r="D2196">
        <v>32517729</v>
      </c>
      <c r="E2196">
        <v>1</v>
      </c>
      <c r="F2196">
        <v>1</v>
      </c>
      <c r="G2196">
        <v>19</v>
      </c>
      <c r="H2196">
        <v>3</v>
      </c>
      <c r="I2196" t="s">
        <v>834</v>
      </c>
      <c r="J2196" t="s">
        <v>835</v>
      </c>
      <c r="K2196" t="s">
        <v>836</v>
      </c>
      <c r="L2196">
        <v>1339</v>
      </c>
      <c r="N2196">
        <v>1007</v>
      </c>
      <c r="O2196" t="s">
        <v>830</v>
      </c>
      <c r="P2196" t="s">
        <v>830</v>
      </c>
      <c r="Q2196">
        <v>1</v>
      </c>
      <c r="W2196">
        <v>0</v>
      </c>
      <c r="X2196">
        <v>-36459073</v>
      </c>
      <c r="Y2196">
        <v>0.69</v>
      </c>
      <c r="AA2196">
        <v>3762.19</v>
      </c>
      <c r="AB2196">
        <v>0</v>
      </c>
      <c r="AC2196">
        <v>0</v>
      </c>
      <c r="AD2196">
        <v>0</v>
      </c>
      <c r="AE2196">
        <v>3762.19</v>
      </c>
      <c r="AF2196">
        <v>0</v>
      </c>
      <c r="AG2196">
        <v>0</v>
      </c>
      <c r="AH2196">
        <v>0</v>
      </c>
      <c r="AI2196">
        <v>1</v>
      </c>
      <c r="AJ2196">
        <v>1</v>
      </c>
      <c r="AK2196">
        <v>1</v>
      </c>
      <c r="AL2196">
        <v>1</v>
      </c>
      <c r="AN2196">
        <v>0</v>
      </c>
      <c r="AO2196">
        <v>1</v>
      </c>
      <c r="AP2196">
        <v>0</v>
      </c>
      <c r="AQ2196">
        <v>0</v>
      </c>
      <c r="AR2196">
        <v>0</v>
      </c>
      <c r="AS2196" t="s">
        <v>3</v>
      </c>
      <c r="AT2196">
        <v>0.69</v>
      </c>
      <c r="AU2196" t="s">
        <v>3</v>
      </c>
      <c r="AV2196">
        <v>0</v>
      </c>
      <c r="AW2196">
        <v>2</v>
      </c>
      <c r="AX2196">
        <v>33039500</v>
      </c>
      <c r="AY2196">
        <v>1</v>
      </c>
      <c r="AZ2196">
        <v>0</v>
      </c>
      <c r="BA2196">
        <v>2086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CX2196">
        <f>Y2196*Source!I836</f>
        <v>4.2090000000000001E-3</v>
      </c>
      <c r="CY2196">
        <f t="shared" si="327"/>
        <v>3762.19</v>
      </c>
      <c r="CZ2196">
        <f t="shared" si="328"/>
        <v>3762.19</v>
      </c>
      <c r="DA2196">
        <f t="shared" si="329"/>
        <v>1</v>
      </c>
      <c r="DB2196">
        <v>0</v>
      </c>
    </row>
    <row r="2197" spans="1:106" x14ac:dyDescent="0.2">
      <c r="A2197">
        <f>ROW(Source!A836)</f>
        <v>836</v>
      </c>
      <c r="B2197">
        <v>33034105</v>
      </c>
      <c r="C2197">
        <v>33039474</v>
      </c>
      <c r="D2197">
        <v>32517783</v>
      </c>
      <c r="E2197">
        <v>1</v>
      </c>
      <c r="F2197">
        <v>1</v>
      </c>
      <c r="G2197">
        <v>19</v>
      </c>
      <c r="H2197">
        <v>3</v>
      </c>
      <c r="I2197" t="s">
        <v>837</v>
      </c>
      <c r="J2197" t="s">
        <v>838</v>
      </c>
      <c r="K2197" t="s">
        <v>839</v>
      </c>
      <c r="L2197">
        <v>1339</v>
      </c>
      <c r="N2197">
        <v>1007</v>
      </c>
      <c r="O2197" t="s">
        <v>830</v>
      </c>
      <c r="P2197" t="s">
        <v>830</v>
      </c>
      <c r="Q2197">
        <v>1</v>
      </c>
      <c r="W2197">
        <v>0</v>
      </c>
      <c r="X2197">
        <v>-1282603236</v>
      </c>
      <c r="Y2197">
        <v>0.2</v>
      </c>
      <c r="AA2197">
        <v>5631.96</v>
      </c>
      <c r="AB2197">
        <v>0</v>
      </c>
      <c r="AC2197">
        <v>0</v>
      </c>
      <c r="AD2197">
        <v>0</v>
      </c>
      <c r="AE2197">
        <v>5631.96</v>
      </c>
      <c r="AF2197">
        <v>0</v>
      </c>
      <c r="AG2197">
        <v>0</v>
      </c>
      <c r="AH2197">
        <v>0</v>
      </c>
      <c r="AI2197">
        <v>1</v>
      </c>
      <c r="AJ2197">
        <v>1</v>
      </c>
      <c r="AK2197">
        <v>1</v>
      </c>
      <c r="AL2197">
        <v>1</v>
      </c>
      <c r="AN2197">
        <v>0</v>
      </c>
      <c r="AO2197">
        <v>1</v>
      </c>
      <c r="AP2197">
        <v>0</v>
      </c>
      <c r="AQ2197">
        <v>0</v>
      </c>
      <c r="AR2197">
        <v>0</v>
      </c>
      <c r="AS2197" t="s">
        <v>3</v>
      </c>
      <c r="AT2197">
        <v>0.2</v>
      </c>
      <c r="AU2197" t="s">
        <v>3</v>
      </c>
      <c r="AV2197">
        <v>0</v>
      </c>
      <c r="AW2197">
        <v>2</v>
      </c>
      <c r="AX2197">
        <v>33039501</v>
      </c>
      <c r="AY2197">
        <v>1</v>
      </c>
      <c r="AZ2197">
        <v>0</v>
      </c>
      <c r="BA2197">
        <v>2087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CX2197">
        <f>Y2197*Source!I836</f>
        <v>1.2200000000000002E-3</v>
      </c>
      <c r="CY2197">
        <f t="shared" si="327"/>
        <v>5631.96</v>
      </c>
      <c r="CZ2197">
        <f t="shared" si="328"/>
        <v>5631.96</v>
      </c>
      <c r="DA2197">
        <f t="shared" si="329"/>
        <v>1</v>
      </c>
      <c r="DB2197">
        <v>0</v>
      </c>
    </row>
    <row r="2198" spans="1:106" x14ac:dyDescent="0.2">
      <c r="A2198">
        <f>ROW(Source!A836)</f>
        <v>836</v>
      </c>
      <c r="B2198">
        <v>33034105</v>
      </c>
      <c r="C2198">
        <v>33039474</v>
      </c>
      <c r="D2198">
        <v>32517784</v>
      </c>
      <c r="E2198">
        <v>1</v>
      </c>
      <c r="F2198">
        <v>1</v>
      </c>
      <c r="G2198">
        <v>19</v>
      </c>
      <c r="H2198">
        <v>3</v>
      </c>
      <c r="I2198" t="s">
        <v>840</v>
      </c>
      <c r="J2198" t="s">
        <v>841</v>
      </c>
      <c r="K2198" t="s">
        <v>842</v>
      </c>
      <c r="L2198">
        <v>1339</v>
      </c>
      <c r="N2198">
        <v>1007</v>
      </c>
      <c r="O2198" t="s">
        <v>830</v>
      </c>
      <c r="P2198" t="s">
        <v>830</v>
      </c>
      <c r="Q2198">
        <v>1</v>
      </c>
      <c r="W2198">
        <v>0</v>
      </c>
      <c r="X2198">
        <v>966492149</v>
      </c>
      <c r="Y2198">
        <v>0.69</v>
      </c>
      <c r="AA2198">
        <v>5631.96</v>
      </c>
      <c r="AB2198">
        <v>0</v>
      </c>
      <c r="AC2198">
        <v>0</v>
      </c>
      <c r="AD2198">
        <v>0</v>
      </c>
      <c r="AE2198">
        <v>5631.96</v>
      </c>
      <c r="AF2198">
        <v>0</v>
      </c>
      <c r="AG2198">
        <v>0</v>
      </c>
      <c r="AH2198">
        <v>0</v>
      </c>
      <c r="AI2198">
        <v>1</v>
      </c>
      <c r="AJ2198">
        <v>1</v>
      </c>
      <c r="AK2198">
        <v>1</v>
      </c>
      <c r="AL2198">
        <v>1</v>
      </c>
      <c r="AN2198">
        <v>0</v>
      </c>
      <c r="AO2198">
        <v>1</v>
      </c>
      <c r="AP2198">
        <v>0</v>
      </c>
      <c r="AQ2198">
        <v>0</v>
      </c>
      <c r="AR2198">
        <v>0</v>
      </c>
      <c r="AS2198" t="s">
        <v>3</v>
      </c>
      <c r="AT2198">
        <v>0.69</v>
      </c>
      <c r="AU2198" t="s">
        <v>3</v>
      </c>
      <c r="AV2198">
        <v>0</v>
      </c>
      <c r="AW2198">
        <v>2</v>
      </c>
      <c r="AX2198">
        <v>33039502</v>
      </c>
      <c r="AY2198">
        <v>1</v>
      </c>
      <c r="AZ2198">
        <v>0</v>
      </c>
      <c r="BA2198">
        <v>2088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CX2198">
        <f>Y2198*Source!I836</f>
        <v>4.2090000000000001E-3</v>
      </c>
      <c r="CY2198">
        <f t="shared" si="327"/>
        <v>5631.96</v>
      </c>
      <c r="CZ2198">
        <f t="shared" si="328"/>
        <v>5631.96</v>
      </c>
      <c r="DA2198">
        <f t="shared" si="329"/>
        <v>1</v>
      </c>
      <c r="DB2198">
        <v>0</v>
      </c>
    </row>
    <row r="2199" spans="1:106" x14ac:dyDescent="0.2">
      <c r="A2199">
        <f>ROW(Source!A836)</f>
        <v>836</v>
      </c>
      <c r="B2199">
        <v>33034105</v>
      </c>
      <c r="C2199">
        <v>33039474</v>
      </c>
      <c r="D2199">
        <v>32519911</v>
      </c>
      <c r="E2199">
        <v>1</v>
      </c>
      <c r="F2199">
        <v>1</v>
      </c>
      <c r="G2199">
        <v>19</v>
      </c>
      <c r="H2199">
        <v>3</v>
      </c>
      <c r="I2199" t="s">
        <v>843</v>
      </c>
      <c r="J2199" t="s">
        <v>844</v>
      </c>
      <c r="K2199" t="s">
        <v>845</v>
      </c>
      <c r="L2199">
        <v>1339</v>
      </c>
      <c r="N2199">
        <v>1007</v>
      </c>
      <c r="O2199" t="s">
        <v>830</v>
      </c>
      <c r="P2199" t="s">
        <v>830</v>
      </c>
      <c r="Q2199">
        <v>1</v>
      </c>
      <c r="W2199">
        <v>0</v>
      </c>
      <c r="X2199">
        <v>-1613524913</v>
      </c>
      <c r="Y2199">
        <v>102</v>
      </c>
      <c r="AA2199">
        <v>3195.93</v>
      </c>
      <c r="AB2199">
        <v>0</v>
      </c>
      <c r="AC2199">
        <v>0</v>
      </c>
      <c r="AD2199">
        <v>0</v>
      </c>
      <c r="AE2199">
        <v>3195.93</v>
      </c>
      <c r="AF2199">
        <v>0</v>
      </c>
      <c r="AG2199">
        <v>0</v>
      </c>
      <c r="AH2199">
        <v>0</v>
      </c>
      <c r="AI2199">
        <v>1</v>
      </c>
      <c r="AJ2199">
        <v>1</v>
      </c>
      <c r="AK2199">
        <v>1</v>
      </c>
      <c r="AL2199">
        <v>1</v>
      </c>
      <c r="AN2199">
        <v>0</v>
      </c>
      <c r="AO2199">
        <v>1</v>
      </c>
      <c r="AP2199">
        <v>0</v>
      </c>
      <c r="AQ2199">
        <v>0</v>
      </c>
      <c r="AR2199">
        <v>0</v>
      </c>
      <c r="AS2199" t="s">
        <v>3</v>
      </c>
      <c r="AT2199">
        <v>102</v>
      </c>
      <c r="AU2199" t="s">
        <v>3</v>
      </c>
      <c r="AV2199">
        <v>0</v>
      </c>
      <c r="AW2199">
        <v>2</v>
      </c>
      <c r="AX2199">
        <v>33039503</v>
      </c>
      <c r="AY2199">
        <v>1</v>
      </c>
      <c r="AZ2199">
        <v>0</v>
      </c>
      <c r="BA2199">
        <v>2089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0</v>
      </c>
      <c r="BV2199">
        <v>0</v>
      </c>
      <c r="BW2199">
        <v>0</v>
      </c>
      <c r="CX2199">
        <f>Y2199*Source!I836</f>
        <v>0.62220000000000009</v>
      </c>
      <c r="CY2199">
        <f t="shared" si="327"/>
        <v>3195.93</v>
      </c>
      <c r="CZ2199">
        <f t="shared" si="328"/>
        <v>3195.93</v>
      </c>
      <c r="DA2199">
        <f t="shared" si="329"/>
        <v>1</v>
      </c>
      <c r="DB2199">
        <v>0</v>
      </c>
    </row>
    <row r="2200" spans="1:106" x14ac:dyDescent="0.2">
      <c r="A2200">
        <f>ROW(Source!A836)</f>
        <v>836</v>
      </c>
      <c r="B2200">
        <v>33034105</v>
      </c>
      <c r="C2200">
        <v>33039474</v>
      </c>
      <c r="D2200">
        <v>32521663</v>
      </c>
      <c r="E2200">
        <v>1</v>
      </c>
      <c r="F2200">
        <v>1</v>
      </c>
      <c r="G2200">
        <v>19</v>
      </c>
      <c r="H2200">
        <v>3</v>
      </c>
      <c r="I2200" t="s">
        <v>846</v>
      </c>
      <c r="J2200" t="s">
        <v>847</v>
      </c>
      <c r="K2200" t="s">
        <v>848</v>
      </c>
      <c r="L2200">
        <v>1327</v>
      </c>
      <c r="N2200">
        <v>1005</v>
      </c>
      <c r="O2200" t="s">
        <v>823</v>
      </c>
      <c r="P2200" t="s">
        <v>823</v>
      </c>
      <c r="Q2200">
        <v>1</v>
      </c>
      <c r="W2200">
        <v>0</v>
      </c>
      <c r="X2200">
        <v>603730207</v>
      </c>
      <c r="Y2200">
        <v>49.5</v>
      </c>
      <c r="AA2200">
        <v>207.09</v>
      </c>
      <c r="AB2200">
        <v>0</v>
      </c>
      <c r="AC2200">
        <v>0</v>
      </c>
      <c r="AD2200">
        <v>0</v>
      </c>
      <c r="AE2200">
        <v>207.09</v>
      </c>
      <c r="AF2200">
        <v>0</v>
      </c>
      <c r="AG2200">
        <v>0</v>
      </c>
      <c r="AH2200">
        <v>0</v>
      </c>
      <c r="AI2200">
        <v>1</v>
      </c>
      <c r="AJ2200">
        <v>1</v>
      </c>
      <c r="AK2200">
        <v>1</v>
      </c>
      <c r="AL2200">
        <v>1</v>
      </c>
      <c r="AN2200">
        <v>0</v>
      </c>
      <c r="AO2200">
        <v>1</v>
      </c>
      <c r="AP2200">
        <v>0</v>
      </c>
      <c r="AQ2200">
        <v>0</v>
      </c>
      <c r="AR2200">
        <v>0</v>
      </c>
      <c r="AS2200" t="s">
        <v>3</v>
      </c>
      <c r="AT2200">
        <v>49.5</v>
      </c>
      <c r="AU2200" t="s">
        <v>3</v>
      </c>
      <c r="AV2200">
        <v>0</v>
      </c>
      <c r="AW2200">
        <v>2</v>
      </c>
      <c r="AX2200">
        <v>33039504</v>
      </c>
      <c r="AY2200">
        <v>1</v>
      </c>
      <c r="AZ2200">
        <v>0</v>
      </c>
      <c r="BA2200">
        <v>2090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CX2200">
        <f>Y2200*Source!I836</f>
        <v>0.30195</v>
      </c>
      <c r="CY2200">
        <f t="shared" si="327"/>
        <v>207.09</v>
      </c>
      <c r="CZ2200">
        <f t="shared" si="328"/>
        <v>207.09</v>
      </c>
      <c r="DA2200">
        <f t="shared" si="329"/>
        <v>1</v>
      </c>
      <c r="DB2200">
        <v>0</v>
      </c>
    </row>
    <row r="2201" spans="1:106" x14ac:dyDescent="0.2">
      <c r="A2201">
        <f>ROW(Source!A839)</f>
        <v>839</v>
      </c>
      <c r="B2201">
        <v>33034105</v>
      </c>
      <c r="C2201">
        <v>33039507</v>
      </c>
      <c r="D2201">
        <v>32505425</v>
      </c>
      <c r="E2201">
        <v>19</v>
      </c>
      <c r="F2201">
        <v>1</v>
      </c>
      <c r="G2201">
        <v>19</v>
      </c>
      <c r="H2201">
        <v>1</v>
      </c>
      <c r="I2201" t="s">
        <v>795</v>
      </c>
      <c r="J2201" t="s">
        <v>3</v>
      </c>
      <c r="K2201" t="s">
        <v>796</v>
      </c>
      <c r="L2201">
        <v>1191</v>
      </c>
      <c r="N2201">
        <v>1013</v>
      </c>
      <c r="O2201" t="s">
        <v>797</v>
      </c>
      <c r="P2201" t="s">
        <v>797</v>
      </c>
      <c r="Q2201">
        <v>1</v>
      </c>
      <c r="W2201">
        <v>0</v>
      </c>
      <c r="X2201">
        <v>476480486</v>
      </c>
      <c r="Y2201">
        <v>36.11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1</v>
      </c>
      <c r="AJ2201">
        <v>1</v>
      </c>
      <c r="AK2201">
        <v>1</v>
      </c>
      <c r="AL2201">
        <v>1</v>
      </c>
      <c r="AN2201">
        <v>0</v>
      </c>
      <c r="AO2201">
        <v>1</v>
      </c>
      <c r="AP2201">
        <v>0</v>
      </c>
      <c r="AQ2201">
        <v>0</v>
      </c>
      <c r="AR2201">
        <v>0</v>
      </c>
      <c r="AS2201" t="s">
        <v>3</v>
      </c>
      <c r="AT2201">
        <v>36.11</v>
      </c>
      <c r="AU2201" t="s">
        <v>3</v>
      </c>
      <c r="AV2201">
        <v>1</v>
      </c>
      <c r="AW2201">
        <v>2</v>
      </c>
      <c r="AX2201">
        <v>33039513</v>
      </c>
      <c r="AY2201">
        <v>1</v>
      </c>
      <c r="AZ2201">
        <v>0</v>
      </c>
      <c r="BA2201">
        <v>2091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CX2201">
        <f>Y2201*Source!I839</f>
        <v>2.6107529999999999</v>
      </c>
      <c r="CY2201">
        <f>AD2201</f>
        <v>0</v>
      </c>
      <c r="CZ2201">
        <f>AH2201</f>
        <v>0</v>
      </c>
      <c r="DA2201">
        <f>AL2201</f>
        <v>1</v>
      </c>
      <c r="DB2201">
        <v>0</v>
      </c>
    </row>
    <row r="2202" spans="1:106" x14ac:dyDescent="0.2">
      <c r="A2202">
        <f>ROW(Source!A839)</f>
        <v>839</v>
      </c>
      <c r="B2202">
        <v>33034105</v>
      </c>
      <c r="C2202">
        <v>33039507</v>
      </c>
      <c r="D2202">
        <v>32516754</v>
      </c>
      <c r="E2202">
        <v>1</v>
      </c>
      <c r="F2202">
        <v>1</v>
      </c>
      <c r="G2202">
        <v>19</v>
      </c>
      <c r="H2202">
        <v>2</v>
      </c>
      <c r="I2202" t="s">
        <v>798</v>
      </c>
      <c r="J2202" t="s">
        <v>799</v>
      </c>
      <c r="K2202" t="s">
        <v>800</v>
      </c>
      <c r="L2202">
        <v>1368</v>
      </c>
      <c r="N2202">
        <v>1011</v>
      </c>
      <c r="O2202" t="s">
        <v>801</v>
      </c>
      <c r="P2202" t="s">
        <v>801</v>
      </c>
      <c r="Q2202">
        <v>1</v>
      </c>
      <c r="W2202">
        <v>0</v>
      </c>
      <c r="X2202">
        <v>-1683917449</v>
      </c>
      <c r="Y2202">
        <v>21.91</v>
      </c>
      <c r="AA2202">
        <v>0</v>
      </c>
      <c r="AB2202">
        <v>70.98</v>
      </c>
      <c r="AC2202">
        <v>6.52</v>
      </c>
      <c r="AD2202">
        <v>0</v>
      </c>
      <c r="AE2202">
        <v>0</v>
      </c>
      <c r="AF2202">
        <v>70.98</v>
      </c>
      <c r="AG2202">
        <v>6.52</v>
      </c>
      <c r="AH2202">
        <v>0</v>
      </c>
      <c r="AI2202">
        <v>1</v>
      </c>
      <c r="AJ2202">
        <v>1</v>
      </c>
      <c r="AK2202">
        <v>1</v>
      </c>
      <c r="AL2202">
        <v>1</v>
      </c>
      <c r="AN2202">
        <v>0</v>
      </c>
      <c r="AO2202">
        <v>1</v>
      </c>
      <c r="AP2202">
        <v>0</v>
      </c>
      <c r="AQ2202">
        <v>0</v>
      </c>
      <c r="AR2202">
        <v>0</v>
      </c>
      <c r="AS2202" t="s">
        <v>3</v>
      </c>
      <c r="AT2202">
        <v>21.91</v>
      </c>
      <c r="AU2202" t="s">
        <v>3</v>
      </c>
      <c r="AV2202">
        <v>0</v>
      </c>
      <c r="AW2202">
        <v>2</v>
      </c>
      <c r="AX2202">
        <v>33039514</v>
      </c>
      <c r="AY2202">
        <v>1</v>
      </c>
      <c r="AZ2202">
        <v>0</v>
      </c>
      <c r="BA2202">
        <v>2092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CX2202">
        <f>Y2202*Source!I839</f>
        <v>1.584093</v>
      </c>
      <c r="CY2202">
        <f>AB2202</f>
        <v>70.98</v>
      </c>
      <c r="CZ2202">
        <f>AF2202</f>
        <v>70.98</v>
      </c>
      <c r="DA2202">
        <f>AJ2202</f>
        <v>1</v>
      </c>
      <c r="DB2202">
        <v>0</v>
      </c>
    </row>
    <row r="2203" spans="1:106" x14ac:dyDescent="0.2">
      <c r="A2203">
        <f>ROW(Source!A839)</f>
        <v>839</v>
      </c>
      <c r="B2203">
        <v>33034105</v>
      </c>
      <c r="C2203">
        <v>33039507</v>
      </c>
      <c r="D2203">
        <v>32518977</v>
      </c>
      <c r="E2203">
        <v>1</v>
      </c>
      <c r="F2203">
        <v>1</v>
      </c>
      <c r="G2203">
        <v>19</v>
      </c>
      <c r="H2203">
        <v>3</v>
      </c>
      <c r="I2203" t="s">
        <v>802</v>
      </c>
      <c r="J2203" t="s">
        <v>803</v>
      </c>
      <c r="K2203" t="s">
        <v>804</v>
      </c>
      <c r="L2203">
        <v>1348</v>
      </c>
      <c r="N2203">
        <v>1009</v>
      </c>
      <c r="O2203" t="s">
        <v>19</v>
      </c>
      <c r="P2203" t="s">
        <v>19</v>
      </c>
      <c r="Q2203">
        <v>1000</v>
      </c>
      <c r="W2203">
        <v>0</v>
      </c>
      <c r="X2203">
        <v>-1592467254</v>
      </c>
      <c r="Y2203">
        <v>0.03</v>
      </c>
      <c r="AA2203">
        <v>117442.26</v>
      </c>
      <c r="AB2203">
        <v>0</v>
      </c>
      <c r="AC2203">
        <v>0</v>
      </c>
      <c r="AD2203">
        <v>0</v>
      </c>
      <c r="AE2203">
        <v>117442.26</v>
      </c>
      <c r="AF2203">
        <v>0</v>
      </c>
      <c r="AG2203">
        <v>0</v>
      </c>
      <c r="AH2203">
        <v>0</v>
      </c>
      <c r="AI2203">
        <v>1</v>
      </c>
      <c r="AJ2203">
        <v>1</v>
      </c>
      <c r="AK2203">
        <v>1</v>
      </c>
      <c r="AL2203">
        <v>1</v>
      </c>
      <c r="AN2203">
        <v>0</v>
      </c>
      <c r="AO2203">
        <v>1</v>
      </c>
      <c r="AP2203">
        <v>0</v>
      </c>
      <c r="AQ2203">
        <v>0</v>
      </c>
      <c r="AR2203">
        <v>0</v>
      </c>
      <c r="AS2203" t="s">
        <v>3</v>
      </c>
      <c r="AT2203">
        <v>0.03</v>
      </c>
      <c r="AU2203" t="s">
        <v>3</v>
      </c>
      <c r="AV2203">
        <v>0</v>
      </c>
      <c r="AW2203">
        <v>2</v>
      </c>
      <c r="AX2203">
        <v>33039515</v>
      </c>
      <c r="AY2203">
        <v>1</v>
      </c>
      <c r="AZ2203">
        <v>0</v>
      </c>
      <c r="BA2203">
        <v>2093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CX2203">
        <f>Y2203*Source!I839</f>
        <v>2.1689999999999999E-3</v>
      </c>
      <c r="CY2203">
        <f>AA2203</f>
        <v>117442.26</v>
      </c>
      <c r="CZ2203">
        <f>AE2203</f>
        <v>117442.26</v>
      </c>
      <c r="DA2203">
        <f>AI2203</f>
        <v>1</v>
      </c>
      <c r="DB2203">
        <v>0</v>
      </c>
    </row>
    <row r="2204" spans="1:106" x14ac:dyDescent="0.2">
      <c r="A2204">
        <f>ROW(Source!A839)</f>
        <v>839</v>
      </c>
      <c r="B2204">
        <v>33034105</v>
      </c>
      <c r="C2204">
        <v>33039507</v>
      </c>
      <c r="D2204">
        <v>32520163</v>
      </c>
      <c r="E2204">
        <v>1</v>
      </c>
      <c r="F2204">
        <v>1</v>
      </c>
      <c r="G2204">
        <v>19</v>
      </c>
      <c r="H2204">
        <v>3</v>
      </c>
      <c r="I2204" t="s">
        <v>25</v>
      </c>
      <c r="J2204" t="s">
        <v>27</v>
      </c>
      <c r="K2204" t="s">
        <v>26</v>
      </c>
      <c r="L2204">
        <v>1348</v>
      </c>
      <c r="N2204">
        <v>1009</v>
      </c>
      <c r="O2204" t="s">
        <v>19</v>
      </c>
      <c r="P2204" t="s">
        <v>19</v>
      </c>
      <c r="Q2204">
        <v>1000</v>
      </c>
      <c r="W2204">
        <v>0</v>
      </c>
      <c r="X2204">
        <v>-1467733540</v>
      </c>
      <c r="Y2204">
        <v>1</v>
      </c>
      <c r="AA2204">
        <v>53410.15</v>
      </c>
      <c r="AB2204">
        <v>0</v>
      </c>
      <c r="AC2204">
        <v>0</v>
      </c>
      <c r="AD2204">
        <v>0</v>
      </c>
      <c r="AE2204">
        <v>53410.15</v>
      </c>
      <c r="AF2204">
        <v>0</v>
      </c>
      <c r="AG2204">
        <v>0</v>
      </c>
      <c r="AH2204">
        <v>0</v>
      </c>
      <c r="AI2204">
        <v>1</v>
      </c>
      <c r="AJ2204">
        <v>1</v>
      </c>
      <c r="AK2204">
        <v>1</v>
      </c>
      <c r="AL2204">
        <v>1</v>
      </c>
      <c r="AN2204">
        <v>0</v>
      </c>
      <c r="AO2204">
        <v>1</v>
      </c>
      <c r="AP2204">
        <v>0</v>
      </c>
      <c r="AQ2204">
        <v>0</v>
      </c>
      <c r="AR2204">
        <v>0</v>
      </c>
      <c r="AS2204" t="s">
        <v>3</v>
      </c>
      <c r="AT2204">
        <v>1</v>
      </c>
      <c r="AU2204" t="s">
        <v>3</v>
      </c>
      <c r="AV2204">
        <v>0</v>
      </c>
      <c r="AW2204">
        <v>2</v>
      </c>
      <c r="AX2204">
        <v>33039516</v>
      </c>
      <c r="AY2204">
        <v>1</v>
      </c>
      <c r="AZ2204">
        <v>0</v>
      </c>
      <c r="BA2204">
        <v>2094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CX2204">
        <f>Y2204*Source!I839</f>
        <v>7.2300000000000003E-2</v>
      </c>
      <c r="CY2204">
        <f>AA2204</f>
        <v>53410.15</v>
      </c>
      <c r="CZ2204">
        <f>AE2204</f>
        <v>53410.15</v>
      </c>
      <c r="DA2204">
        <f>AI2204</f>
        <v>1</v>
      </c>
      <c r="DB2204">
        <v>0</v>
      </c>
    </row>
    <row r="2205" spans="1:106" x14ac:dyDescent="0.2">
      <c r="A2205">
        <f>ROW(Source!A839)</f>
        <v>839</v>
      </c>
      <c r="B2205">
        <v>33034105</v>
      </c>
      <c r="C2205">
        <v>33039507</v>
      </c>
      <c r="D2205">
        <v>32520163</v>
      </c>
      <c r="E2205">
        <v>1</v>
      </c>
      <c r="F2205">
        <v>1</v>
      </c>
      <c r="G2205">
        <v>19</v>
      </c>
      <c r="H2205">
        <v>3</v>
      </c>
      <c r="I2205" t="s">
        <v>25</v>
      </c>
      <c r="J2205" t="s">
        <v>27</v>
      </c>
      <c r="K2205" t="s">
        <v>26</v>
      </c>
      <c r="L2205">
        <v>1348</v>
      </c>
      <c r="N2205">
        <v>1009</v>
      </c>
      <c r="O2205" t="s">
        <v>19</v>
      </c>
      <c r="P2205" t="s">
        <v>19</v>
      </c>
      <c r="Q2205">
        <v>1000</v>
      </c>
      <c r="W2205">
        <v>0</v>
      </c>
      <c r="X2205">
        <v>-1467733540</v>
      </c>
      <c r="Y2205">
        <v>-1</v>
      </c>
      <c r="AA2205">
        <v>53410.15</v>
      </c>
      <c r="AB2205">
        <v>0</v>
      </c>
      <c r="AC2205">
        <v>0</v>
      </c>
      <c r="AD2205">
        <v>0</v>
      </c>
      <c r="AE2205">
        <v>53410.15</v>
      </c>
      <c r="AF2205">
        <v>0</v>
      </c>
      <c r="AG2205">
        <v>0</v>
      </c>
      <c r="AH2205">
        <v>0</v>
      </c>
      <c r="AI2205">
        <v>1</v>
      </c>
      <c r="AJ2205">
        <v>1</v>
      </c>
      <c r="AK2205">
        <v>1</v>
      </c>
      <c r="AL2205">
        <v>1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 t="s">
        <v>3</v>
      </c>
      <c r="AT2205">
        <v>-1</v>
      </c>
      <c r="AU2205" t="s">
        <v>3</v>
      </c>
      <c r="AV2205">
        <v>0</v>
      </c>
      <c r="AW2205">
        <v>1</v>
      </c>
      <c r="AX2205">
        <v>-1</v>
      </c>
      <c r="AY2205">
        <v>0</v>
      </c>
      <c r="AZ2205">
        <v>0</v>
      </c>
      <c r="BA2205" t="s">
        <v>3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CX2205">
        <f>Y2205*Source!I839</f>
        <v>-7.2300000000000003E-2</v>
      </c>
      <c r="CY2205">
        <f>AA2205</f>
        <v>53410.15</v>
      </c>
      <c r="CZ2205">
        <f>AE2205</f>
        <v>53410.15</v>
      </c>
      <c r="DA2205">
        <f>AI2205</f>
        <v>1</v>
      </c>
      <c r="DB2205">
        <v>0</v>
      </c>
    </row>
    <row r="2206" spans="1:106" x14ac:dyDescent="0.2">
      <c r="A2206">
        <f>ROW(Source!A841)</f>
        <v>841</v>
      </c>
      <c r="B2206">
        <v>33034105</v>
      </c>
      <c r="C2206">
        <v>33039518</v>
      </c>
      <c r="D2206">
        <v>32505425</v>
      </c>
      <c r="E2206">
        <v>19</v>
      </c>
      <c r="F2206">
        <v>1</v>
      </c>
      <c r="G2206">
        <v>19</v>
      </c>
      <c r="H2206">
        <v>1</v>
      </c>
      <c r="I2206" t="s">
        <v>795</v>
      </c>
      <c r="J2206" t="s">
        <v>3</v>
      </c>
      <c r="K2206" t="s">
        <v>796</v>
      </c>
      <c r="L2206">
        <v>1191</v>
      </c>
      <c r="N2206">
        <v>1013</v>
      </c>
      <c r="O2206" t="s">
        <v>797</v>
      </c>
      <c r="P2206" t="s">
        <v>797</v>
      </c>
      <c r="Q2206">
        <v>1</v>
      </c>
      <c r="W2206">
        <v>0</v>
      </c>
      <c r="X2206">
        <v>476480486</v>
      </c>
      <c r="Y2206">
        <v>453.1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1</v>
      </c>
      <c r="AJ2206">
        <v>1</v>
      </c>
      <c r="AK2206">
        <v>1</v>
      </c>
      <c r="AL2206">
        <v>1</v>
      </c>
      <c r="AN2206">
        <v>0</v>
      </c>
      <c r="AO2206">
        <v>1</v>
      </c>
      <c r="AP2206">
        <v>0</v>
      </c>
      <c r="AQ2206">
        <v>0</v>
      </c>
      <c r="AR2206">
        <v>0</v>
      </c>
      <c r="AS2206" t="s">
        <v>3</v>
      </c>
      <c r="AT2206">
        <v>453.1</v>
      </c>
      <c r="AU2206" t="s">
        <v>3</v>
      </c>
      <c r="AV2206">
        <v>1</v>
      </c>
      <c r="AW2206">
        <v>2</v>
      </c>
      <c r="AX2206">
        <v>33039534</v>
      </c>
      <c r="AY2206">
        <v>1</v>
      </c>
      <c r="AZ2206">
        <v>0</v>
      </c>
      <c r="BA2206">
        <v>2095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CX2206">
        <f>Y2206*Source!I841</f>
        <v>4.5310000000000006</v>
      </c>
      <c r="CY2206">
        <f>AD2206</f>
        <v>0</v>
      </c>
      <c r="CZ2206">
        <f>AH2206</f>
        <v>0</v>
      </c>
      <c r="DA2206">
        <f>AL2206</f>
        <v>1</v>
      </c>
      <c r="DB2206">
        <v>0</v>
      </c>
    </row>
    <row r="2207" spans="1:106" x14ac:dyDescent="0.2">
      <c r="A2207">
        <f>ROW(Source!A841)</f>
        <v>841</v>
      </c>
      <c r="B2207">
        <v>33034105</v>
      </c>
      <c r="C2207">
        <v>33039518</v>
      </c>
      <c r="D2207">
        <v>32517073</v>
      </c>
      <c r="E2207">
        <v>1</v>
      </c>
      <c r="F2207">
        <v>1</v>
      </c>
      <c r="G2207">
        <v>19</v>
      </c>
      <c r="H2207">
        <v>2</v>
      </c>
      <c r="I2207" t="s">
        <v>805</v>
      </c>
      <c r="J2207" t="s">
        <v>806</v>
      </c>
      <c r="K2207" t="s">
        <v>807</v>
      </c>
      <c r="L2207">
        <v>1368</v>
      </c>
      <c r="N2207">
        <v>1011</v>
      </c>
      <c r="O2207" t="s">
        <v>801</v>
      </c>
      <c r="P2207" t="s">
        <v>801</v>
      </c>
      <c r="Q2207">
        <v>1</v>
      </c>
      <c r="W2207">
        <v>0</v>
      </c>
      <c r="X2207">
        <v>-865246060</v>
      </c>
      <c r="Y2207">
        <v>1.38</v>
      </c>
      <c r="AA2207">
        <v>0</v>
      </c>
      <c r="AB2207">
        <v>3.37</v>
      </c>
      <c r="AC2207">
        <v>0.85</v>
      </c>
      <c r="AD2207">
        <v>0</v>
      </c>
      <c r="AE2207">
        <v>0</v>
      </c>
      <c r="AF2207">
        <v>3.37</v>
      </c>
      <c r="AG2207">
        <v>0.85</v>
      </c>
      <c r="AH2207">
        <v>0</v>
      </c>
      <c r="AI2207">
        <v>1</v>
      </c>
      <c r="AJ2207">
        <v>1</v>
      </c>
      <c r="AK2207">
        <v>1</v>
      </c>
      <c r="AL2207">
        <v>1</v>
      </c>
      <c r="AN2207">
        <v>0</v>
      </c>
      <c r="AO2207">
        <v>1</v>
      </c>
      <c r="AP2207">
        <v>0</v>
      </c>
      <c r="AQ2207">
        <v>0</v>
      </c>
      <c r="AR2207">
        <v>0</v>
      </c>
      <c r="AS2207" t="s">
        <v>3</v>
      </c>
      <c r="AT2207">
        <v>1.38</v>
      </c>
      <c r="AU2207" t="s">
        <v>3</v>
      </c>
      <c r="AV2207">
        <v>0</v>
      </c>
      <c r="AW2207">
        <v>2</v>
      </c>
      <c r="AX2207">
        <v>33039535</v>
      </c>
      <c r="AY2207">
        <v>1</v>
      </c>
      <c r="AZ2207">
        <v>0</v>
      </c>
      <c r="BA2207">
        <v>2096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CX2207">
        <f>Y2207*Source!I841</f>
        <v>1.38E-2</v>
      </c>
      <c r="CY2207">
        <f>AB2207</f>
        <v>3.37</v>
      </c>
      <c r="CZ2207">
        <f>AF2207</f>
        <v>3.37</v>
      </c>
      <c r="DA2207">
        <f>AJ2207</f>
        <v>1</v>
      </c>
      <c r="DB2207">
        <v>0</v>
      </c>
    </row>
    <row r="2208" spans="1:106" x14ac:dyDescent="0.2">
      <c r="A2208">
        <f>ROW(Source!A841)</f>
        <v>841</v>
      </c>
      <c r="B2208">
        <v>33034105</v>
      </c>
      <c r="C2208">
        <v>33039518</v>
      </c>
      <c r="D2208">
        <v>32516433</v>
      </c>
      <c r="E2208">
        <v>1</v>
      </c>
      <c r="F2208">
        <v>1</v>
      </c>
      <c r="G2208">
        <v>19</v>
      </c>
      <c r="H2208">
        <v>2</v>
      </c>
      <c r="I2208" t="s">
        <v>808</v>
      </c>
      <c r="J2208" t="s">
        <v>809</v>
      </c>
      <c r="K2208" t="s">
        <v>810</v>
      </c>
      <c r="L2208">
        <v>1368</v>
      </c>
      <c r="N2208">
        <v>1011</v>
      </c>
      <c r="O2208" t="s">
        <v>801</v>
      </c>
      <c r="P2208" t="s">
        <v>801</v>
      </c>
      <c r="Q2208">
        <v>1</v>
      </c>
      <c r="W2208">
        <v>0</v>
      </c>
      <c r="X2208">
        <v>1483315828</v>
      </c>
      <c r="Y2208">
        <v>0.31</v>
      </c>
      <c r="AA2208">
        <v>0</v>
      </c>
      <c r="AB2208">
        <v>566.44000000000005</v>
      </c>
      <c r="AC2208">
        <v>281.27999999999997</v>
      </c>
      <c r="AD2208">
        <v>0</v>
      </c>
      <c r="AE2208">
        <v>0</v>
      </c>
      <c r="AF2208">
        <v>566.44000000000005</v>
      </c>
      <c r="AG2208">
        <v>281.27999999999997</v>
      </c>
      <c r="AH2208">
        <v>0</v>
      </c>
      <c r="AI2208">
        <v>1</v>
      </c>
      <c r="AJ2208">
        <v>1</v>
      </c>
      <c r="AK2208">
        <v>1</v>
      </c>
      <c r="AL2208">
        <v>1</v>
      </c>
      <c r="AN2208">
        <v>0</v>
      </c>
      <c r="AO2208">
        <v>1</v>
      </c>
      <c r="AP2208">
        <v>0</v>
      </c>
      <c r="AQ2208">
        <v>0</v>
      </c>
      <c r="AR2208">
        <v>0</v>
      </c>
      <c r="AS2208" t="s">
        <v>3</v>
      </c>
      <c r="AT2208">
        <v>0.31</v>
      </c>
      <c r="AU2208" t="s">
        <v>3</v>
      </c>
      <c r="AV2208">
        <v>0</v>
      </c>
      <c r="AW2208">
        <v>2</v>
      </c>
      <c r="AX2208">
        <v>33039536</v>
      </c>
      <c r="AY2208">
        <v>1</v>
      </c>
      <c r="AZ2208">
        <v>0</v>
      </c>
      <c r="BA2208">
        <v>2097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CX2208">
        <f>Y2208*Source!I841</f>
        <v>3.0999999999999999E-3</v>
      </c>
      <c r="CY2208">
        <f>AB2208</f>
        <v>566.44000000000005</v>
      </c>
      <c r="CZ2208">
        <f>AF2208</f>
        <v>566.44000000000005</v>
      </c>
      <c r="DA2208">
        <f>AJ2208</f>
        <v>1</v>
      </c>
      <c r="DB2208">
        <v>0</v>
      </c>
    </row>
    <row r="2209" spans="1:106" x14ac:dyDescent="0.2">
      <c r="A2209">
        <f>ROW(Source!A841)</f>
        <v>841</v>
      </c>
      <c r="B2209">
        <v>33034105</v>
      </c>
      <c r="C2209">
        <v>33039518</v>
      </c>
      <c r="D2209">
        <v>32516599</v>
      </c>
      <c r="E2209">
        <v>1</v>
      </c>
      <c r="F2209">
        <v>1</v>
      </c>
      <c r="G2209">
        <v>19</v>
      </c>
      <c r="H2209">
        <v>2</v>
      </c>
      <c r="I2209" t="s">
        <v>811</v>
      </c>
      <c r="J2209" t="s">
        <v>812</v>
      </c>
      <c r="K2209" t="s">
        <v>813</v>
      </c>
      <c r="L2209">
        <v>1368</v>
      </c>
      <c r="N2209">
        <v>1011</v>
      </c>
      <c r="O2209" t="s">
        <v>801</v>
      </c>
      <c r="P2209" t="s">
        <v>801</v>
      </c>
      <c r="Q2209">
        <v>1</v>
      </c>
      <c r="W2209">
        <v>0</v>
      </c>
      <c r="X2209">
        <v>47389749</v>
      </c>
      <c r="Y2209">
        <v>26.25</v>
      </c>
      <c r="AA2209">
        <v>0</v>
      </c>
      <c r="AB2209">
        <v>9.7100000000000009</v>
      </c>
      <c r="AC2209">
        <v>2.25</v>
      </c>
      <c r="AD2209">
        <v>0</v>
      </c>
      <c r="AE2209">
        <v>0</v>
      </c>
      <c r="AF2209">
        <v>9.7100000000000009</v>
      </c>
      <c r="AG2209">
        <v>2.25</v>
      </c>
      <c r="AH2209">
        <v>0</v>
      </c>
      <c r="AI2209">
        <v>1</v>
      </c>
      <c r="AJ2209">
        <v>1</v>
      </c>
      <c r="AK2209">
        <v>1</v>
      </c>
      <c r="AL2209">
        <v>1</v>
      </c>
      <c r="AN2209">
        <v>0</v>
      </c>
      <c r="AO2209">
        <v>1</v>
      </c>
      <c r="AP2209">
        <v>0</v>
      </c>
      <c r="AQ2209">
        <v>0</v>
      </c>
      <c r="AR2209">
        <v>0</v>
      </c>
      <c r="AS2209" t="s">
        <v>3</v>
      </c>
      <c r="AT2209">
        <v>26.25</v>
      </c>
      <c r="AU2209" t="s">
        <v>3</v>
      </c>
      <c r="AV2209">
        <v>0</v>
      </c>
      <c r="AW2209">
        <v>2</v>
      </c>
      <c r="AX2209">
        <v>33039537</v>
      </c>
      <c r="AY2209">
        <v>1</v>
      </c>
      <c r="AZ2209">
        <v>0</v>
      </c>
      <c r="BA2209">
        <v>2098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CX2209">
        <f>Y2209*Source!I841</f>
        <v>0.26250000000000001</v>
      </c>
      <c r="CY2209">
        <f>AB2209</f>
        <v>9.7100000000000009</v>
      </c>
      <c r="CZ2209">
        <f>AF2209</f>
        <v>9.7100000000000009</v>
      </c>
      <c r="DA2209">
        <f>AJ2209</f>
        <v>1</v>
      </c>
      <c r="DB2209">
        <v>0</v>
      </c>
    </row>
    <row r="2210" spans="1:106" x14ac:dyDescent="0.2">
      <c r="A2210">
        <f>ROW(Source!A841)</f>
        <v>841</v>
      </c>
      <c r="B2210">
        <v>33034105</v>
      </c>
      <c r="C2210">
        <v>33039518</v>
      </c>
      <c r="D2210">
        <v>32517836</v>
      </c>
      <c r="E2210">
        <v>1</v>
      </c>
      <c r="F2210">
        <v>1</v>
      </c>
      <c r="G2210">
        <v>19</v>
      </c>
      <c r="H2210">
        <v>3</v>
      </c>
      <c r="I2210" t="s">
        <v>814</v>
      </c>
      <c r="J2210" t="s">
        <v>815</v>
      </c>
      <c r="K2210" t="s">
        <v>816</v>
      </c>
      <c r="L2210">
        <v>1348</v>
      </c>
      <c r="N2210">
        <v>1009</v>
      </c>
      <c r="O2210" t="s">
        <v>19</v>
      </c>
      <c r="P2210" t="s">
        <v>19</v>
      </c>
      <c r="Q2210">
        <v>1000</v>
      </c>
      <c r="W2210">
        <v>0</v>
      </c>
      <c r="X2210">
        <v>1571432467</v>
      </c>
      <c r="Y2210">
        <v>0.04</v>
      </c>
      <c r="AA2210">
        <v>31493.279999999999</v>
      </c>
      <c r="AB2210">
        <v>0</v>
      </c>
      <c r="AC2210">
        <v>0</v>
      </c>
      <c r="AD2210">
        <v>0</v>
      </c>
      <c r="AE2210">
        <v>31493.279999999999</v>
      </c>
      <c r="AF2210">
        <v>0</v>
      </c>
      <c r="AG2210">
        <v>0</v>
      </c>
      <c r="AH2210">
        <v>0</v>
      </c>
      <c r="AI2210">
        <v>1</v>
      </c>
      <c r="AJ2210">
        <v>1</v>
      </c>
      <c r="AK2210">
        <v>1</v>
      </c>
      <c r="AL2210">
        <v>1</v>
      </c>
      <c r="AN2210">
        <v>0</v>
      </c>
      <c r="AO2210">
        <v>1</v>
      </c>
      <c r="AP2210">
        <v>0</v>
      </c>
      <c r="AQ2210">
        <v>0</v>
      </c>
      <c r="AR2210">
        <v>0</v>
      </c>
      <c r="AS2210" t="s">
        <v>3</v>
      </c>
      <c r="AT2210">
        <v>0.04</v>
      </c>
      <c r="AU2210" t="s">
        <v>3</v>
      </c>
      <c r="AV2210">
        <v>0</v>
      </c>
      <c r="AW2210">
        <v>2</v>
      </c>
      <c r="AX2210">
        <v>33039538</v>
      </c>
      <c r="AY2210">
        <v>1</v>
      </c>
      <c r="AZ2210">
        <v>0</v>
      </c>
      <c r="BA2210">
        <v>2099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0</v>
      </c>
      <c r="BL2210">
        <v>0</v>
      </c>
      <c r="BM2210">
        <v>0</v>
      </c>
      <c r="BN2210">
        <v>0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CX2210">
        <f>Y2210*Source!I841</f>
        <v>4.0000000000000002E-4</v>
      </c>
      <c r="CY2210">
        <f t="shared" ref="CY2210:CY2220" si="330">AA2210</f>
        <v>31493.279999999999</v>
      </c>
      <c r="CZ2210">
        <f t="shared" ref="CZ2210:CZ2220" si="331">AE2210</f>
        <v>31493.279999999999</v>
      </c>
      <c r="DA2210">
        <f t="shared" ref="DA2210:DA2220" si="332">AI2210</f>
        <v>1</v>
      </c>
      <c r="DB2210">
        <v>0</v>
      </c>
    </row>
    <row r="2211" spans="1:106" x14ac:dyDescent="0.2">
      <c r="A2211">
        <f>ROW(Source!A841)</f>
        <v>841</v>
      </c>
      <c r="B2211">
        <v>33034105</v>
      </c>
      <c r="C2211">
        <v>33039518</v>
      </c>
      <c r="D2211">
        <v>32518156</v>
      </c>
      <c r="E2211">
        <v>1</v>
      </c>
      <c r="F2211">
        <v>1</v>
      </c>
      <c r="G2211">
        <v>19</v>
      </c>
      <c r="H2211">
        <v>3</v>
      </c>
      <c r="I2211" t="s">
        <v>817</v>
      </c>
      <c r="J2211" t="s">
        <v>818</v>
      </c>
      <c r="K2211" t="s">
        <v>819</v>
      </c>
      <c r="L2211">
        <v>1348</v>
      </c>
      <c r="N2211">
        <v>1009</v>
      </c>
      <c r="O2211" t="s">
        <v>19</v>
      </c>
      <c r="P2211" t="s">
        <v>19</v>
      </c>
      <c r="Q2211">
        <v>1000</v>
      </c>
      <c r="W2211">
        <v>0</v>
      </c>
      <c r="X2211">
        <v>1574046373</v>
      </c>
      <c r="Y2211">
        <v>3.6999999999999998E-2</v>
      </c>
      <c r="AA2211">
        <v>45454.3</v>
      </c>
      <c r="AB2211">
        <v>0</v>
      </c>
      <c r="AC2211">
        <v>0</v>
      </c>
      <c r="AD2211">
        <v>0</v>
      </c>
      <c r="AE2211">
        <v>45454.3</v>
      </c>
      <c r="AF2211">
        <v>0</v>
      </c>
      <c r="AG2211">
        <v>0</v>
      </c>
      <c r="AH2211">
        <v>0</v>
      </c>
      <c r="AI2211">
        <v>1</v>
      </c>
      <c r="AJ2211">
        <v>1</v>
      </c>
      <c r="AK2211">
        <v>1</v>
      </c>
      <c r="AL2211">
        <v>1</v>
      </c>
      <c r="AN2211">
        <v>0</v>
      </c>
      <c r="AO2211">
        <v>1</v>
      </c>
      <c r="AP2211">
        <v>0</v>
      </c>
      <c r="AQ2211">
        <v>0</v>
      </c>
      <c r="AR2211">
        <v>0</v>
      </c>
      <c r="AS2211" t="s">
        <v>3</v>
      </c>
      <c r="AT2211">
        <v>3.6999999999999998E-2</v>
      </c>
      <c r="AU2211" t="s">
        <v>3</v>
      </c>
      <c r="AV2211">
        <v>0</v>
      </c>
      <c r="AW2211">
        <v>2</v>
      </c>
      <c r="AX2211">
        <v>33039539</v>
      </c>
      <c r="AY2211">
        <v>1</v>
      </c>
      <c r="AZ2211">
        <v>0</v>
      </c>
      <c r="BA2211">
        <v>2100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0</v>
      </c>
      <c r="BV2211">
        <v>0</v>
      </c>
      <c r="BW2211">
        <v>0</v>
      </c>
      <c r="CX2211">
        <f>Y2211*Source!I841</f>
        <v>3.6999999999999999E-4</v>
      </c>
      <c r="CY2211">
        <f t="shared" si="330"/>
        <v>45454.3</v>
      </c>
      <c r="CZ2211">
        <f t="shared" si="331"/>
        <v>45454.3</v>
      </c>
      <c r="DA2211">
        <f t="shared" si="332"/>
        <v>1</v>
      </c>
      <c r="DB2211">
        <v>0</v>
      </c>
    </row>
    <row r="2212" spans="1:106" x14ac:dyDescent="0.2">
      <c r="A2212">
        <f>ROW(Source!A841)</f>
        <v>841</v>
      </c>
      <c r="B2212">
        <v>33034105</v>
      </c>
      <c r="C2212">
        <v>33039518</v>
      </c>
      <c r="D2212">
        <v>32518894</v>
      </c>
      <c r="E2212">
        <v>1</v>
      </c>
      <c r="F2212">
        <v>1</v>
      </c>
      <c r="G2212">
        <v>19</v>
      </c>
      <c r="H2212">
        <v>3</v>
      </c>
      <c r="I2212" t="s">
        <v>820</v>
      </c>
      <c r="J2212" t="s">
        <v>821</v>
      </c>
      <c r="K2212" t="s">
        <v>822</v>
      </c>
      <c r="L2212">
        <v>1327</v>
      </c>
      <c r="N2212">
        <v>1005</v>
      </c>
      <c r="O2212" t="s">
        <v>823</v>
      </c>
      <c r="P2212" t="s">
        <v>823</v>
      </c>
      <c r="Q2212">
        <v>1</v>
      </c>
      <c r="W2212">
        <v>0</v>
      </c>
      <c r="X2212">
        <v>-1132375348</v>
      </c>
      <c r="Y2212">
        <v>5.6</v>
      </c>
      <c r="AA2212">
        <v>63.78</v>
      </c>
      <c r="AB2212">
        <v>0</v>
      </c>
      <c r="AC2212">
        <v>0</v>
      </c>
      <c r="AD2212">
        <v>0</v>
      </c>
      <c r="AE2212">
        <v>63.78</v>
      </c>
      <c r="AF2212">
        <v>0</v>
      </c>
      <c r="AG2212">
        <v>0</v>
      </c>
      <c r="AH2212">
        <v>0</v>
      </c>
      <c r="AI2212">
        <v>1</v>
      </c>
      <c r="AJ2212">
        <v>1</v>
      </c>
      <c r="AK2212">
        <v>1</v>
      </c>
      <c r="AL2212">
        <v>1</v>
      </c>
      <c r="AN2212">
        <v>0</v>
      </c>
      <c r="AO2212">
        <v>1</v>
      </c>
      <c r="AP2212">
        <v>0</v>
      </c>
      <c r="AQ2212">
        <v>0</v>
      </c>
      <c r="AR2212">
        <v>0</v>
      </c>
      <c r="AS2212" t="s">
        <v>3</v>
      </c>
      <c r="AT2212">
        <v>5.6</v>
      </c>
      <c r="AU2212" t="s">
        <v>3</v>
      </c>
      <c r="AV2212">
        <v>0</v>
      </c>
      <c r="AW2212">
        <v>2</v>
      </c>
      <c r="AX2212">
        <v>33039541</v>
      </c>
      <c r="AY2212">
        <v>1</v>
      </c>
      <c r="AZ2212">
        <v>0</v>
      </c>
      <c r="BA2212">
        <v>2101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CX2212">
        <f>Y2212*Source!I841</f>
        <v>5.5999999999999994E-2</v>
      </c>
      <c r="CY2212">
        <f t="shared" si="330"/>
        <v>63.78</v>
      </c>
      <c r="CZ2212">
        <f t="shared" si="331"/>
        <v>63.78</v>
      </c>
      <c r="DA2212">
        <f t="shared" si="332"/>
        <v>1</v>
      </c>
      <c r="DB2212">
        <v>0</v>
      </c>
    </row>
    <row r="2213" spans="1:106" x14ac:dyDescent="0.2">
      <c r="A2213">
        <f>ROW(Source!A841)</f>
        <v>841</v>
      </c>
      <c r="B2213">
        <v>33034105</v>
      </c>
      <c r="C2213">
        <v>33039518</v>
      </c>
      <c r="D2213">
        <v>32517311</v>
      </c>
      <c r="E2213">
        <v>1</v>
      </c>
      <c r="F2213">
        <v>1</v>
      </c>
      <c r="G2213">
        <v>19</v>
      </c>
      <c r="H2213">
        <v>3</v>
      </c>
      <c r="I2213" t="s">
        <v>824</v>
      </c>
      <c r="J2213" t="s">
        <v>825</v>
      </c>
      <c r="K2213" t="s">
        <v>826</v>
      </c>
      <c r="L2213">
        <v>1348</v>
      </c>
      <c r="N2213">
        <v>1009</v>
      </c>
      <c r="O2213" t="s">
        <v>19</v>
      </c>
      <c r="P2213" t="s">
        <v>19</v>
      </c>
      <c r="Q2213">
        <v>1000</v>
      </c>
      <c r="W2213">
        <v>0</v>
      </c>
      <c r="X2213">
        <v>1471527661</v>
      </c>
      <c r="Y2213">
        <v>0.05</v>
      </c>
      <c r="AA2213">
        <v>4752.91</v>
      </c>
      <c r="AB2213">
        <v>0</v>
      </c>
      <c r="AC2213">
        <v>0</v>
      </c>
      <c r="AD2213">
        <v>0</v>
      </c>
      <c r="AE2213">
        <v>4752.91</v>
      </c>
      <c r="AF2213">
        <v>0</v>
      </c>
      <c r="AG2213">
        <v>0</v>
      </c>
      <c r="AH2213">
        <v>0</v>
      </c>
      <c r="AI2213">
        <v>1</v>
      </c>
      <c r="AJ2213">
        <v>1</v>
      </c>
      <c r="AK2213">
        <v>1</v>
      </c>
      <c r="AL2213">
        <v>1</v>
      </c>
      <c r="AN2213">
        <v>0</v>
      </c>
      <c r="AO2213">
        <v>1</v>
      </c>
      <c r="AP2213">
        <v>0</v>
      </c>
      <c r="AQ2213">
        <v>0</v>
      </c>
      <c r="AR2213">
        <v>0</v>
      </c>
      <c r="AS2213" t="s">
        <v>3</v>
      </c>
      <c r="AT2213">
        <v>0.05</v>
      </c>
      <c r="AU2213" t="s">
        <v>3</v>
      </c>
      <c r="AV2213">
        <v>0</v>
      </c>
      <c r="AW2213">
        <v>2</v>
      </c>
      <c r="AX2213">
        <v>33039540</v>
      </c>
      <c r="AY2213">
        <v>1</v>
      </c>
      <c r="AZ2213">
        <v>0</v>
      </c>
      <c r="BA2213">
        <v>2102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CX2213">
        <f>Y2213*Source!I841</f>
        <v>5.0000000000000001E-4</v>
      </c>
      <c r="CY2213">
        <f t="shared" si="330"/>
        <v>4752.91</v>
      </c>
      <c r="CZ2213">
        <f t="shared" si="331"/>
        <v>4752.91</v>
      </c>
      <c r="DA2213">
        <f t="shared" si="332"/>
        <v>1</v>
      </c>
      <c r="DB2213">
        <v>0</v>
      </c>
    </row>
    <row r="2214" spans="1:106" x14ac:dyDescent="0.2">
      <c r="A2214">
        <f>ROW(Source!A841)</f>
        <v>841</v>
      </c>
      <c r="B2214">
        <v>33034105</v>
      </c>
      <c r="C2214">
        <v>33039518</v>
      </c>
      <c r="D2214">
        <v>32519061</v>
      </c>
      <c r="E2214">
        <v>1</v>
      </c>
      <c r="F2214">
        <v>1</v>
      </c>
      <c r="G2214">
        <v>19</v>
      </c>
      <c r="H2214">
        <v>3</v>
      </c>
      <c r="I2214" t="s">
        <v>827</v>
      </c>
      <c r="J2214" t="s">
        <v>828</v>
      </c>
      <c r="K2214" t="s">
        <v>829</v>
      </c>
      <c r="L2214">
        <v>1339</v>
      </c>
      <c r="N2214">
        <v>1007</v>
      </c>
      <c r="O2214" t="s">
        <v>830</v>
      </c>
      <c r="P2214" t="s">
        <v>830</v>
      </c>
      <c r="Q2214">
        <v>1</v>
      </c>
      <c r="W2214">
        <v>0</v>
      </c>
      <c r="X2214">
        <v>1653821073</v>
      </c>
      <c r="Y2214">
        <v>1.75</v>
      </c>
      <c r="AA2214">
        <v>29.98</v>
      </c>
      <c r="AB2214">
        <v>0</v>
      </c>
      <c r="AC2214">
        <v>0</v>
      </c>
      <c r="AD2214">
        <v>0</v>
      </c>
      <c r="AE2214">
        <v>29.98</v>
      </c>
      <c r="AF2214">
        <v>0</v>
      </c>
      <c r="AG2214">
        <v>0</v>
      </c>
      <c r="AH2214">
        <v>0</v>
      </c>
      <c r="AI2214">
        <v>1</v>
      </c>
      <c r="AJ2214">
        <v>1</v>
      </c>
      <c r="AK2214">
        <v>1</v>
      </c>
      <c r="AL2214">
        <v>1</v>
      </c>
      <c r="AN2214">
        <v>0</v>
      </c>
      <c r="AO2214">
        <v>1</v>
      </c>
      <c r="AP2214">
        <v>0</v>
      </c>
      <c r="AQ2214">
        <v>0</v>
      </c>
      <c r="AR2214">
        <v>0</v>
      </c>
      <c r="AS2214" t="s">
        <v>3</v>
      </c>
      <c r="AT2214">
        <v>1.75</v>
      </c>
      <c r="AU2214" t="s">
        <v>3</v>
      </c>
      <c r="AV2214">
        <v>0</v>
      </c>
      <c r="AW2214">
        <v>2</v>
      </c>
      <c r="AX2214">
        <v>33039542</v>
      </c>
      <c r="AY2214">
        <v>1</v>
      </c>
      <c r="AZ2214">
        <v>0</v>
      </c>
      <c r="BA2214">
        <v>2103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CX2214">
        <f>Y2214*Source!I841</f>
        <v>1.7500000000000002E-2</v>
      </c>
      <c r="CY2214">
        <f t="shared" si="330"/>
        <v>29.98</v>
      </c>
      <c r="CZ2214">
        <f t="shared" si="331"/>
        <v>29.98</v>
      </c>
      <c r="DA2214">
        <f t="shared" si="332"/>
        <v>1</v>
      </c>
      <c r="DB2214">
        <v>0</v>
      </c>
    </row>
    <row r="2215" spans="1:106" x14ac:dyDescent="0.2">
      <c r="A2215">
        <f>ROW(Source!A841)</f>
        <v>841</v>
      </c>
      <c r="B2215">
        <v>33034105</v>
      </c>
      <c r="C2215">
        <v>33039518</v>
      </c>
      <c r="D2215">
        <v>32517740</v>
      </c>
      <c r="E2215">
        <v>1</v>
      </c>
      <c r="F2215">
        <v>1</v>
      </c>
      <c r="G2215">
        <v>19</v>
      </c>
      <c r="H2215">
        <v>3</v>
      </c>
      <c r="I2215" t="s">
        <v>831</v>
      </c>
      <c r="J2215" t="s">
        <v>832</v>
      </c>
      <c r="K2215" t="s">
        <v>833</v>
      </c>
      <c r="L2215">
        <v>1339</v>
      </c>
      <c r="N2215">
        <v>1007</v>
      </c>
      <c r="O2215" t="s">
        <v>830</v>
      </c>
      <c r="P2215" t="s">
        <v>830</v>
      </c>
      <c r="Q2215">
        <v>1</v>
      </c>
      <c r="W2215">
        <v>0</v>
      </c>
      <c r="X2215">
        <v>-86784973</v>
      </c>
      <c r="Y2215">
        <v>0.08</v>
      </c>
      <c r="AA2215">
        <v>4993.7</v>
      </c>
      <c r="AB2215">
        <v>0</v>
      </c>
      <c r="AC2215">
        <v>0</v>
      </c>
      <c r="AD2215">
        <v>0</v>
      </c>
      <c r="AE2215">
        <v>4993.7</v>
      </c>
      <c r="AF2215">
        <v>0</v>
      </c>
      <c r="AG2215">
        <v>0</v>
      </c>
      <c r="AH2215">
        <v>0</v>
      </c>
      <c r="AI2215">
        <v>1</v>
      </c>
      <c r="AJ2215">
        <v>1</v>
      </c>
      <c r="AK2215">
        <v>1</v>
      </c>
      <c r="AL2215">
        <v>1</v>
      </c>
      <c r="AN2215">
        <v>0</v>
      </c>
      <c r="AO2215">
        <v>1</v>
      </c>
      <c r="AP2215">
        <v>0</v>
      </c>
      <c r="AQ2215">
        <v>0</v>
      </c>
      <c r="AR2215">
        <v>0</v>
      </c>
      <c r="AS2215" t="s">
        <v>3</v>
      </c>
      <c r="AT2215">
        <v>0.08</v>
      </c>
      <c r="AU2215" t="s">
        <v>3</v>
      </c>
      <c r="AV2215">
        <v>0</v>
      </c>
      <c r="AW2215">
        <v>2</v>
      </c>
      <c r="AX2215">
        <v>33039543</v>
      </c>
      <c r="AY2215">
        <v>1</v>
      </c>
      <c r="AZ2215">
        <v>0</v>
      </c>
      <c r="BA2215">
        <v>2104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CX2215">
        <f>Y2215*Source!I841</f>
        <v>8.0000000000000004E-4</v>
      </c>
      <c r="CY2215">
        <f t="shared" si="330"/>
        <v>4993.7</v>
      </c>
      <c r="CZ2215">
        <f t="shared" si="331"/>
        <v>4993.7</v>
      </c>
      <c r="DA2215">
        <f t="shared" si="332"/>
        <v>1</v>
      </c>
      <c r="DB2215">
        <v>0</v>
      </c>
    </row>
    <row r="2216" spans="1:106" x14ac:dyDescent="0.2">
      <c r="A2216">
        <f>ROW(Source!A841)</f>
        <v>841</v>
      </c>
      <c r="B2216">
        <v>33034105</v>
      </c>
      <c r="C2216">
        <v>33039518</v>
      </c>
      <c r="D2216">
        <v>32517729</v>
      </c>
      <c r="E2216">
        <v>1</v>
      </c>
      <c r="F2216">
        <v>1</v>
      </c>
      <c r="G2216">
        <v>19</v>
      </c>
      <c r="H2216">
        <v>3</v>
      </c>
      <c r="I2216" t="s">
        <v>834</v>
      </c>
      <c r="J2216" t="s">
        <v>835</v>
      </c>
      <c r="K2216" t="s">
        <v>836</v>
      </c>
      <c r="L2216">
        <v>1339</v>
      </c>
      <c r="N2216">
        <v>1007</v>
      </c>
      <c r="O2216" t="s">
        <v>830</v>
      </c>
      <c r="P2216" t="s">
        <v>830</v>
      </c>
      <c r="Q2216">
        <v>1</v>
      </c>
      <c r="W2216">
        <v>0</v>
      </c>
      <c r="X2216">
        <v>-36459073</v>
      </c>
      <c r="Y2216">
        <v>0.69</v>
      </c>
      <c r="AA2216">
        <v>3762.19</v>
      </c>
      <c r="AB2216">
        <v>0</v>
      </c>
      <c r="AC2216">
        <v>0</v>
      </c>
      <c r="AD2216">
        <v>0</v>
      </c>
      <c r="AE2216">
        <v>3762.19</v>
      </c>
      <c r="AF2216">
        <v>0</v>
      </c>
      <c r="AG2216">
        <v>0</v>
      </c>
      <c r="AH2216">
        <v>0</v>
      </c>
      <c r="AI2216">
        <v>1</v>
      </c>
      <c r="AJ2216">
        <v>1</v>
      </c>
      <c r="AK2216">
        <v>1</v>
      </c>
      <c r="AL2216">
        <v>1</v>
      </c>
      <c r="AN2216">
        <v>0</v>
      </c>
      <c r="AO2216">
        <v>1</v>
      </c>
      <c r="AP2216">
        <v>0</v>
      </c>
      <c r="AQ2216">
        <v>0</v>
      </c>
      <c r="AR2216">
        <v>0</v>
      </c>
      <c r="AS2216" t="s">
        <v>3</v>
      </c>
      <c r="AT2216">
        <v>0.69</v>
      </c>
      <c r="AU2216" t="s">
        <v>3</v>
      </c>
      <c r="AV2216">
        <v>0</v>
      </c>
      <c r="AW2216">
        <v>2</v>
      </c>
      <c r="AX2216">
        <v>33039544</v>
      </c>
      <c r="AY2216">
        <v>1</v>
      </c>
      <c r="AZ2216">
        <v>0</v>
      </c>
      <c r="BA2216">
        <v>2105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CX2216">
        <f>Y2216*Source!I841</f>
        <v>6.8999999999999999E-3</v>
      </c>
      <c r="CY2216">
        <f t="shared" si="330"/>
        <v>3762.19</v>
      </c>
      <c r="CZ2216">
        <f t="shared" si="331"/>
        <v>3762.19</v>
      </c>
      <c r="DA2216">
        <f t="shared" si="332"/>
        <v>1</v>
      </c>
      <c r="DB2216">
        <v>0</v>
      </c>
    </row>
    <row r="2217" spans="1:106" x14ac:dyDescent="0.2">
      <c r="A2217">
        <f>ROW(Source!A841)</f>
        <v>841</v>
      </c>
      <c r="B2217">
        <v>33034105</v>
      </c>
      <c r="C2217">
        <v>33039518</v>
      </c>
      <c r="D2217">
        <v>32517783</v>
      </c>
      <c r="E2217">
        <v>1</v>
      </c>
      <c r="F2217">
        <v>1</v>
      </c>
      <c r="G2217">
        <v>19</v>
      </c>
      <c r="H2217">
        <v>3</v>
      </c>
      <c r="I2217" t="s">
        <v>837</v>
      </c>
      <c r="J2217" t="s">
        <v>838</v>
      </c>
      <c r="K2217" t="s">
        <v>839</v>
      </c>
      <c r="L2217">
        <v>1339</v>
      </c>
      <c r="N2217">
        <v>1007</v>
      </c>
      <c r="O2217" t="s">
        <v>830</v>
      </c>
      <c r="P2217" t="s">
        <v>830</v>
      </c>
      <c r="Q2217">
        <v>1</v>
      </c>
      <c r="W2217">
        <v>0</v>
      </c>
      <c r="X2217">
        <v>-1282603236</v>
      </c>
      <c r="Y2217">
        <v>0.2</v>
      </c>
      <c r="AA2217">
        <v>5631.96</v>
      </c>
      <c r="AB2217">
        <v>0</v>
      </c>
      <c r="AC2217">
        <v>0</v>
      </c>
      <c r="AD2217">
        <v>0</v>
      </c>
      <c r="AE2217">
        <v>5631.96</v>
      </c>
      <c r="AF2217">
        <v>0</v>
      </c>
      <c r="AG2217">
        <v>0</v>
      </c>
      <c r="AH2217">
        <v>0</v>
      </c>
      <c r="AI2217">
        <v>1</v>
      </c>
      <c r="AJ2217">
        <v>1</v>
      </c>
      <c r="AK2217">
        <v>1</v>
      </c>
      <c r="AL2217">
        <v>1</v>
      </c>
      <c r="AN2217">
        <v>0</v>
      </c>
      <c r="AO2217">
        <v>1</v>
      </c>
      <c r="AP2217">
        <v>0</v>
      </c>
      <c r="AQ2217">
        <v>0</v>
      </c>
      <c r="AR2217">
        <v>0</v>
      </c>
      <c r="AS2217" t="s">
        <v>3</v>
      </c>
      <c r="AT2217">
        <v>0.2</v>
      </c>
      <c r="AU2217" t="s">
        <v>3</v>
      </c>
      <c r="AV2217">
        <v>0</v>
      </c>
      <c r="AW2217">
        <v>2</v>
      </c>
      <c r="AX2217">
        <v>33039545</v>
      </c>
      <c r="AY2217">
        <v>1</v>
      </c>
      <c r="AZ2217">
        <v>0</v>
      </c>
      <c r="BA2217">
        <v>2106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  <c r="BV2217">
        <v>0</v>
      </c>
      <c r="BW2217">
        <v>0</v>
      </c>
      <c r="CX2217">
        <f>Y2217*Source!I841</f>
        <v>2E-3</v>
      </c>
      <c r="CY2217">
        <f t="shared" si="330"/>
        <v>5631.96</v>
      </c>
      <c r="CZ2217">
        <f t="shared" si="331"/>
        <v>5631.96</v>
      </c>
      <c r="DA2217">
        <f t="shared" si="332"/>
        <v>1</v>
      </c>
      <c r="DB2217">
        <v>0</v>
      </c>
    </row>
    <row r="2218" spans="1:106" x14ac:dyDescent="0.2">
      <c r="A2218">
        <f>ROW(Source!A841)</f>
        <v>841</v>
      </c>
      <c r="B2218">
        <v>33034105</v>
      </c>
      <c r="C2218">
        <v>33039518</v>
      </c>
      <c r="D2218">
        <v>32517784</v>
      </c>
      <c r="E2218">
        <v>1</v>
      </c>
      <c r="F2218">
        <v>1</v>
      </c>
      <c r="G2218">
        <v>19</v>
      </c>
      <c r="H2218">
        <v>3</v>
      </c>
      <c r="I2218" t="s">
        <v>840</v>
      </c>
      <c r="J2218" t="s">
        <v>841</v>
      </c>
      <c r="K2218" t="s">
        <v>842</v>
      </c>
      <c r="L2218">
        <v>1339</v>
      </c>
      <c r="N2218">
        <v>1007</v>
      </c>
      <c r="O2218" t="s">
        <v>830</v>
      </c>
      <c r="P2218" t="s">
        <v>830</v>
      </c>
      <c r="Q2218">
        <v>1</v>
      </c>
      <c r="W2218">
        <v>0</v>
      </c>
      <c r="X2218">
        <v>966492149</v>
      </c>
      <c r="Y2218">
        <v>0.69</v>
      </c>
      <c r="AA2218">
        <v>5631.96</v>
      </c>
      <c r="AB2218">
        <v>0</v>
      </c>
      <c r="AC2218">
        <v>0</v>
      </c>
      <c r="AD2218">
        <v>0</v>
      </c>
      <c r="AE2218">
        <v>5631.96</v>
      </c>
      <c r="AF2218">
        <v>0</v>
      </c>
      <c r="AG2218">
        <v>0</v>
      </c>
      <c r="AH2218">
        <v>0</v>
      </c>
      <c r="AI2218">
        <v>1</v>
      </c>
      <c r="AJ2218">
        <v>1</v>
      </c>
      <c r="AK2218">
        <v>1</v>
      </c>
      <c r="AL2218">
        <v>1</v>
      </c>
      <c r="AN2218">
        <v>0</v>
      </c>
      <c r="AO2218">
        <v>1</v>
      </c>
      <c r="AP2218">
        <v>0</v>
      </c>
      <c r="AQ2218">
        <v>0</v>
      </c>
      <c r="AR2218">
        <v>0</v>
      </c>
      <c r="AS2218" t="s">
        <v>3</v>
      </c>
      <c r="AT2218">
        <v>0.69</v>
      </c>
      <c r="AU2218" t="s">
        <v>3</v>
      </c>
      <c r="AV2218">
        <v>0</v>
      </c>
      <c r="AW2218">
        <v>2</v>
      </c>
      <c r="AX2218">
        <v>33039546</v>
      </c>
      <c r="AY2218">
        <v>1</v>
      </c>
      <c r="AZ2218">
        <v>0</v>
      </c>
      <c r="BA2218">
        <v>2107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</v>
      </c>
      <c r="CX2218">
        <f>Y2218*Source!I841</f>
        <v>6.8999999999999999E-3</v>
      </c>
      <c r="CY2218">
        <f t="shared" si="330"/>
        <v>5631.96</v>
      </c>
      <c r="CZ2218">
        <f t="shared" si="331"/>
        <v>5631.96</v>
      </c>
      <c r="DA2218">
        <f t="shared" si="332"/>
        <v>1</v>
      </c>
      <c r="DB2218">
        <v>0</v>
      </c>
    </row>
    <row r="2219" spans="1:106" x14ac:dyDescent="0.2">
      <c r="A2219">
        <f>ROW(Source!A841)</f>
        <v>841</v>
      </c>
      <c r="B2219">
        <v>33034105</v>
      </c>
      <c r="C2219">
        <v>33039518</v>
      </c>
      <c r="D2219">
        <v>32519911</v>
      </c>
      <c r="E2219">
        <v>1</v>
      </c>
      <c r="F2219">
        <v>1</v>
      </c>
      <c r="G2219">
        <v>19</v>
      </c>
      <c r="H2219">
        <v>3</v>
      </c>
      <c r="I2219" t="s">
        <v>843</v>
      </c>
      <c r="J2219" t="s">
        <v>844</v>
      </c>
      <c r="K2219" t="s">
        <v>845</v>
      </c>
      <c r="L2219">
        <v>1339</v>
      </c>
      <c r="N2219">
        <v>1007</v>
      </c>
      <c r="O2219" t="s">
        <v>830</v>
      </c>
      <c r="P2219" t="s">
        <v>830</v>
      </c>
      <c r="Q2219">
        <v>1</v>
      </c>
      <c r="W2219">
        <v>0</v>
      </c>
      <c r="X2219">
        <v>-1613524913</v>
      </c>
      <c r="Y2219">
        <v>102</v>
      </c>
      <c r="AA2219">
        <v>3195.93</v>
      </c>
      <c r="AB2219">
        <v>0</v>
      </c>
      <c r="AC2219">
        <v>0</v>
      </c>
      <c r="AD2219">
        <v>0</v>
      </c>
      <c r="AE2219">
        <v>3195.93</v>
      </c>
      <c r="AF2219">
        <v>0</v>
      </c>
      <c r="AG2219">
        <v>0</v>
      </c>
      <c r="AH2219">
        <v>0</v>
      </c>
      <c r="AI2219">
        <v>1</v>
      </c>
      <c r="AJ2219">
        <v>1</v>
      </c>
      <c r="AK2219">
        <v>1</v>
      </c>
      <c r="AL2219">
        <v>1</v>
      </c>
      <c r="AN2219">
        <v>0</v>
      </c>
      <c r="AO2219">
        <v>1</v>
      </c>
      <c r="AP2219">
        <v>0</v>
      </c>
      <c r="AQ2219">
        <v>0</v>
      </c>
      <c r="AR2219">
        <v>0</v>
      </c>
      <c r="AS2219" t="s">
        <v>3</v>
      </c>
      <c r="AT2219">
        <v>102</v>
      </c>
      <c r="AU2219" t="s">
        <v>3</v>
      </c>
      <c r="AV2219">
        <v>0</v>
      </c>
      <c r="AW2219">
        <v>2</v>
      </c>
      <c r="AX2219">
        <v>33039547</v>
      </c>
      <c r="AY2219">
        <v>1</v>
      </c>
      <c r="AZ2219">
        <v>0</v>
      </c>
      <c r="BA2219">
        <v>2108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CX2219">
        <f>Y2219*Source!I841</f>
        <v>1.02</v>
      </c>
      <c r="CY2219">
        <f t="shared" si="330"/>
        <v>3195.93</v>
      </c>
      <c r="CZ2219">
        <f t="shared" si="331"/>
        <v>3195.93</v>
      </c>
      <c r="DA2219">
        <f t="shared" si="332"/>
        <v>1</v>
      </c>
      <c r="DB2219">
        <v>0</v>
      </c>
    </row>
    <row r="2220" spans="1:106" x14ac:dyDescent="0.2">
      <c r="A2220">
        <f>ROW(Source!A841)</f>
        <v>841</v>
      </c>
      <c r="B2220">
        <v>33034105</v>
      </c>
      <c r="C2220">
        <v>33039518</v>
      </c>
      <c r="D2220">
        <v>32521663</v>
      </c>
      <c r="E2220">
        <v>1</v>
      </c>
      <c r="F2220">
        <v>1</v>
      </c>
      <c r="G2220">
        <v>19</v>
      </c>
      <c r="H2220">
        <v>3</v>
      </c>
      <c r="I2220" t="s">
        <v>846</v>
      </c>
      <c r="J2220" t="s">
        <v>847</v>
      </c>
      <c r="K2220" t="s">
        <v>848</v>
      </c>
      <c r="L2220">
        <v>1327</v>
      </c>
      <c r="N2220">
        <v>1005</v>
      </c>
      <c r="O2220" t="s">
        <v>823</v>
      </c>
      <c r="P2220" t="s">
        <v>823</v>
      </c>
      <c r="Q2220">
        <v>1</v>
      </c>
      <c r="W2220">
        <v>0</v>
      </c>
      <c r="X2220">
        <v>603730207</v>
      </c>
      <c r="Y2220">
        <v>49.5</v>
      </c>
      <c r="AA2220">
        <v>207.09</v>
      </c>
      <c r="AB2220">
        <v>0</v>
      </c>
      <c r="AC2220">
        <v>0</v>
      </c>
      <c r="AD2220">
        <v>0</v>
      </c>
      <c r="AE2220">
        <v>207.09</v>
      </c>
      <c r="AF2220">
        <v>0</v>
      </c>
      <c r="AG2220">
        <v>0</v>
      </c>
      <c r="AH2220">
        <v>0</v>
      </c>
      <c r="AI2220">
        <v>1</v>
      </c>
      <c r="AJ2220">
        <v>1</v>
      </c>
      <c r="AK2220">
        <v>1</v>
      </c>
      <c r="AL2220">
        <v>1</v>
      </c>
      <c r="AN2220">
        <v>0</v>
      </c>
      <c r="AO2220">
        <v>1</v>
      </c>
      <c r="AP2220">
        <v>0</v>
      </c>
      <c r="AQ2220">
        <v>0</v>
      </c>
      <c r="AR2220">
        <v>0</v>
      </c>
      <c r="AS2220" t="s">
        <v>3</v>
      </c>
      <c r="AT2220">
        <v>49.5</v>
      </c>
      <c r="AU2220" t="s">
        <v>3</v>
      </c>
      <c r="AV2220">
        <v>0</v>
      </c>
      <c r="AW2220">
        <v>2</v>
      </c>
      <c r="AX2220">
        <v>33039548</v>
      </c>
      <c r="AY2220">
        <v>1</v>
      </c>
      <c r="AZ2220">
        <v>0</v>
      </c>
      <c r="BA2220">
        <v>2109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CX2220">
        <f>Y2220*Source!I841</f>
        <v>0.495</v>
      </c>
      <c r="CY2220">
        <f t="shared" si="330"/>
        <v>207.09</v>
      </c>
      <c r="CZ2220">
        <f t="shared" si="331"/>
        <v>207.09</v>
      </c>
      <c r="DA2220">
        <f t="shared" si="332"/>
        <v>1</v>
      </c>
      <c r="DB2220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109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44" x14ac:dyDescent="0.2">
      <c r="A1">
        <f>ROW(Source!A30)</f>
        <v>30</v>
      </c>
      <c r="B1">
        <v>33034622</v>
      </c>
      <c r="C1">
        <v>33034616</v>
      </c>
      <c r="D1">
        <v>32505425</v>
      </c>
      <c r="E1">
        <v>19</v>
      </c>
      <c r="F1">
        <v>1</v>
      </c>
      <c r="G1">
        <v>19</v>
      </c>
      <c r="H1">
        <v>1</v>
      </c>
      <c r="I1" t="s">
        <v>795</v>
      </c>
      <c r="J1" t="s">
        <v>3</v>
      </c>
      <c r="K1" t="s">
        <v>796</v>
      </c>
      <c r="L1">
        <v>1191</v>
      </c>
      <c r="N1">
        <v>1013</v>
      </c>
      <c r="O1" t="s">
        <v>797</v>
      </c>
      <c r="P1" t="s">
        <v>797</v>
      </c>
      <c r="Q1">
        <v>1</v>
      </c>
      <c r="X1">
        <v>36.11</v>
      </c>
      <c r="Y1">
        <v>0</v>
      </c>
      <c r="Z1">
        <v>0</v>
      </c>
      <c r="AA1">
        <v>0</v>
      </c>
      <c r="AB1">
        <v>0</v>
      </c>
      <c r="AC1">
        <v>0</v>
      </c>
      <c r="AD1">
        <v>1</v>
      </c>
      <c r="AE1">
        <v>1</v>
      </c>
      <c r="AF1" t="s">
        <v>3</v>
      </c>
      <c r="AG1">
        <v>36.11</v>
      </c>
      <c r="AH1">
        <v>2</v>
      </c>
      <c r="AI1">
        <v>33034617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ROW(Source!A30)</f>
        <v>30</v>
      </c>
      <c r="B2">
        <v>33034623</v>
      </c>
      <c r="C2">
        <v>33034616</v>
      </c>
      <c r="D2">
        <v>32516754</v>
      </c>
      <c r="E2">
        <v>1</v>
      </c>
      <c r="F2">
        <v>1</v>
      </c>
      <c r="G2">
        <v>19</v>
      </c>
      <c r="H2">
        <v>2</v>
      </c>
      <c r="I2" t="s">
        <v>798</v>
      </c>
      <c r="J2" t="s">
        <v>799</v>
      </c>
      <c r="K2" t="s">
        <v>800</v>
      </c>
      <c r="L2">
        <v>1368</v>
      </c>
      <c r="N2">
        <v>1011</v>
      </c>
      <c r="O2" t="s">
        <v>801</v>
      </c>
      <c r="P2" t="s">
        <v>801</v>
      </c>
      <c r="Q2">
        <v>1</v>
      </c>
      <c r="X2">
        <v>21.91</v>
      </c>
      <c r="Y2">
        <v>0</v>
      </c>
      <c r="Z2">
        <v>70.98</v>
      </c>
      <c r="AA2">
        <v>6.52</v>
      </c>
      <c r="AB2">
        <v>0</v>
      </c>
      <c r="AC2">
        <v>0</v>
      </c>
      <c r="AD2">
        <v>1</v>
      </c>
      <c r="AE2">
        <v>0</v>
      </c>
      <c r="AF2" t="s">
        <v>3</v>
      </c>
      <c r="AG2">
        <v>21.91</v>
      </c>
      <c r="AH2">
        <v>2</v>
      </c>
      <c r="AI2">
        <v>33034618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ROW(Source!A30)</f>
        <v>30</v>
      </c>
      <c r="B3">
        <v>33034624</v>
      </c>
      <c r="C3">
        <v>33034616</v>
      </c>
      <c r="D3">
        <v>32518977</v>
      </c>
      <c r="E3">
        <v>1</v>
      </c>
      <c r="F3">
        <v>1</v>
      </c>
      <c r="G3">
        <v>19</v>
      </c>
      <c r="H3">
        <v>3</v>
      </c>
      <c r="I3" t="s">
        <v>802</v>
      </c>
      <c r="J3" t="s">
        <v>803</v>
      </c>
      <c r="K3" t="s">
        <v>804</v>
      </c>
      <c r="L3">
        <v>1348</v>
      </c>
      <c r="N3">
        <v>1009</v>
      </c>
      <c r="O3" t="s">
        <v>19</v>
      </c>
      <c r="P3" t="s">
        <v>19</v>
      </c>
      <c r="Q3">
        <v>1000</v>
      </c>
      <c r="X3">
        <v>0.03</v>
      </c>
      <c r="Y3">
        <v>117442.26</v>
      </c>
      <c r="Z3">
        <v>0</v>
      </c>
      <c r="AA3">
        <v>0</v>
      </c>
      <c r="AB3">
        <v>0</v>
      </c>
      <c r="AC3">
        <v>0</v>
      </c>
      <c r="AD3">
        <v>1</v>
      </c>
      <c r="AE3">
        <v>0</v>
      </c>
      <c r="AF3" t="s">
        <v>3</v>
      </c>
      <c r="AG3">
        <v>0.03</v>
      </c>
      <c r="AH3">
        <v>2</v>
      </c>
      <c r="AI3">
        <v>33034619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ROW(Source!A30)</f>
        <v>30</v>
      </c>
      <c r="B4">
        <v>33034625</v>
      </c>
      <c r="C4">
        <v>33034616</v>
      </c>
      <c r="D4">
        <v>32520163</v>
      </c>
      <c r="E4">
        <v>1</v>
      </c>
      <c r="F4">
        <v>1</v>
      </c>
      <c r="G4">
        <v>19</v>
      </c>
      <c r="H4">
        <v>3</v>
      </c>
      <c r="I4" t="s">
        <v>25</v>
      </c>
      <c r="J4" t="s">
        <v>27</v>
      </c>
      <c r="K4" t="s">
        <v>26</v>
      </c>
      <c r="L4">
        <v>1348</v>
      </c>
      <c r="N4">
        <v>1009</v>
      </c>
      <c r="O4" t="s">
        <v>19</v>
      </c>
      <c r="P4" t="s">
        <v>19</v>
      </c>
      <c r="Q4">
        <v>1000</v>
      </c>
      <c r="X4">
        <v>1</v>
      </c>
      <c r="Y4">
        <v>53410.15</v>
      </c>
      <c r="Z4">
        <v>0</v>
      </c>
      <c r="AA4">
        <v>0</v>
      </c>
      <c r="AB4">
        <v>0</v>
      </c>
      <c r="AC4">
        <v>0</v>
      </c>
      <c r="AD4">
        <v>1</v>
      </c>
      <c r="AE4">
        <v>0</v>
      </c>
      <c r="AF4" t="s">
        <v>3</v>
      </c>
      <c r="AG4">
        <v>1</v>
      </c>
      <c r="AH4">
        <v>2</v>
      </c>
      <c r="AI4">
        <v>33034620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ROW(Source!A32)</f>
        <v>32</v>
      </c>
      <c r="B5">
        <v>33034643</v>
      </c>
      <c r="C5">
        <v>33034627</v>
      </c>
      <c r="D5">
        <v>32505425</v>
      </c>
      <c r="E5">
        <v>19</v>
      </c>
      <c r="F5">
        <v>1</v>
      </c>
      <c r="G5">
        <v>19</v>
      </c>
      <c r="H5">
        <v>1</v>
      </c>
      <c r="I5" t="s">
        <v>795</v>
      </c>
      <c r="J5" t="s">
        <v>3</v>
      </c>
      <c r="K5" t="s">
        <v>796</v>
      </c>
      <c r="L5">
        <v>1191</v>
      </c>
      <c r="N5">
        <v>1013</v>
      </c>
      <c r="O5" t="s">
        <v>797</v>
      </c>
      <c r="P5" t="s">
        <v>797</v>
      </c>
      <c r="Q5">
        <v>1</v>
      </c>
      <c r="X5">
        <v>453.1</v>
      </c>
      <c r="Y5">
        <v>0</v>
      </c>
      <c r="Z5">
        <v>0</v>
      </c>
      <c r="AA5">
        <v>0</v>
      </c>
      <c r="AB5">
        <v>0</v>
      </c>
      <c r="AC5">
        <v>0</v>
      </c>
      <c r="AD5">
        <v>1</v>
      </c>
      <c r="AE5">
        <v>1</v>
      </c>
      <c r="AF5" t="s">
        <v>3</v>
      </c>
      <c r="AG5">
        <v>453.1</v>
      </c>
      <c r="AH5">
        <v>2</v>
      </c>
      <c r="AI5">
        <v>33034628</v>
      </c>
      <c r="AJ5">
        <v>6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ROW(Source!A32)</f>
        <v>32</v>
      </c>
      <c r="B6">
        <v>33034644</v>
      </c>
      <c r="C6">
        <v>33034627</v>
      </c>
      <c r="D6">
        <v>32517073</v>
      </c>
      <c r="E6">
        <v>1</v>
      </c>
      <c r="F6">
        <v>1</v>
      </c>
      <c r="G6">
        <v>19</v>
      </c>
      <c r="H6">
        <v>2</v>
      </c>
      <c r="I6" t="s">
        <v>805</v>
      </c>
      <c r="J6" t="s">
        <v>806</v>
      </c>
      <c r="K6" t="s">
        <v>807</v>
      </c>
      <c r="L6">
        <v>1368</v>
      </c>
      <c r="N6">
        <v>1011</v>
      </c>
      <c r="O6" t="s">
        <v>801</v>
      </c>
      <c r="P6" t="s">
        <v>801</v>
      </c>
      <c r="Q6">
        <v>1</v>
      </c>
      <c r="X6">
        <v>1.38</v>
      </c>
      <c r="Y6">
        <v>0</v>
      </c>
      <c r="Z6">
        <v>3.37</v>
      </c>
      <c r="AA6">
        <v>0.85</v>
      </c>
      <c r="AB6">
        <v>0</v>
      </c>
      <c r="AC6">
        <v>0</v>
      </c>
      <c r="AD6">
        <v>1</v>
      </c>
      <c r="AE6">
        <v>0</v>
      </c>
      <c r="AF6" t="s">
        <v>3</v>
      </c>
      <c r="AG6">
        <v>1.38</v>
      </c>
      <c r="AH6">
        <v>2</v>
      </c>
      <c r="AI6">
        <v>33034629</v>
      </c>
      <c r="AJ6">
        <v>7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ROW(Source!A32)</f>
        <v>32</v>
      </c>
      <c r="B7">
        <v>33034645</v>
      </c>
      <c r="C7">
        <v>33034627</v>
      </c>
      <c r="D7">
        <v>32516433</v>
      </c>
      <c r="E7">
        <v>1</v>
      </c>
      <c r="F7">
        <v>1</v>
      </c>
      <c r="G7">
        <v>19</v>
      </c>
      <c r="H7">
        <v>2</v>
      </c>
      <c r="I7" t="s">
        <v>808</v>
      </c>
      <c r="J7" t="s">
        <v>809</v>
      </c>
      <c r="K7" t="s">
        <v>810</v>
      </c>
      <c r="L7">
        <v>1368</v>
      </c>
      <c r="N7">
        <v>1011</v>
      </c>
      <c r="O7" t="s">
        <v>801</v>
      </c>
      <c r="P7" t="s">
        <v>801</v>
      </c>
      <c r="Q7">
        <v>1</v>
      </c>
      <c r="X7">
        <v>0.31</v>
      </c>
      <c r="Y7">
        <v>0</v>
      </c>
      <c r="Z7">
        <v>566.44000000000005</v>
      </c>
      <c r="AA7">
        <v>281.27999999999997</v>
      </c>
      <c r="AB7">
        <v>0</v>
      </c>
      <c r="AC7">
        <v>0</v>
      </c>
      <c r="AD7">
        <v>1</v>
      </c>
      <c r="AE7">
        <v>0</v>
      </c>
      <c r="AF7" t="s">
        <v>3</v>
      </c>
      <c r="AG7">
        <v>0.31</v>
      </c>
      <c r="AH7">
        <v>2</v>
      </c>
      <c r="AI7">
        <v>33034630</v>
      </c>
      <c r="AJ7">
        <v>8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ROW(Source!A32)</f>
        <v>32</v>
      </c>
      <c r="B8">
        <v>33034646</v>
      </c>
      <c r="C8">
        <v>33034627</v>
      </c>
      <c r="D8">
        <v>32516599</v>
      </c>
      <c r="E8">
        <v>1</v>
      </c>
      <c r="F8">
        <v>1</v>
      </c>
      <c r="G8">
        <v>19</v>
      </c>
      <c r="H8">
        <v>2</v>
      </c>
      <c r="I8" t="s">
        <v>811</v>
      </c>
      <c r="J8" t="s">
        <v>812</v>
      </c>
      <c r="K8" t="s">
        <v>813</v>
      </c>
      <c r="L8">
        <v>1368</v>
      </c>
      <c r="N8">
        <v>1011</v>
      </c>
      <c r="O8" t="s">
        <v>801</v>
      </c>
      <c r="P8" t="s">
        <v>801</v>
      </c>
      <c r="Q8">
        <v>1</v>
      </c>
      <c r="X8">
        <v>26.25</v>
      </c>
      <c r="Y8">
        <v>0</v>
      </c>
      <c r="Z8">
        <v>9.7100000000000009</v>
      </c>
      <c r="AA8">
        <v>2.25</v>
      </c>
      <c r="AB8">
        <v>0</v>
      </c>
      <c r="AC8">
        <v>0</v>
      </c>
      <c r="AD8">
        <v>1</v>
      </c>
      <c r="AE8">
        <v>0</v>
      </c>
      <c r="AF8" t="s">
        <v>3</v>
      </c>
      <c r="AG8">
        <v>26.25</v>
      </c>
      <c r="AH8">
        <v>2</v>
      </c>
      <c r="AI8">
        <v>33034631</v>
      </c>
      <c r="AJ8">
        <v>9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ROW(Source!A32)</f>
        <v>32</v>
      </c>
      <c r="B9">
        <v>33034647</v>
      </c>
      <c r="C9">
        <v>33034627</v>
      </c>
      <c r="D9">
        <v>32517836</v>
      </c>
      <c r="E9">
        <v>1</v>
      </c>
      <c r="F9">
        <v>1</v>
      </c>
      <c r="G9">
        <v>19</v>
      </c>
      <c r="H9">
        <v>3</v>
      </c>
      <c r="I9" t="s">
        <v>814</v>
      </c>
      <c r="J9" t="s">
        <v>815</v>
      </c>
      <c r="K9" t="s">
        <v>816</v>
      </c>
      <c r="L9">
        <v>1348</v>
      </c>
      <c r="N9">
        <v>1009</v>
      </c>
      <c r="O9" t="s">
        <v>19</v>
      </c>
      <c r="P9" t="s">
        <v>19</v>
      </c>
      <c r="Q9">
        <v>1000</v>
      </c>
      <c r="X9">
        <v>0.04</v>
      </c>
      <c r="Y9">
        <v>31493.279999999999</v>
      </c>
      <c r="Z9">
        <v>0</v>
      </c>
      <c r="AA9">
        <v>0</v>
      </c>
      <c r="AB9">
        <v>0</v>
      </c>
      <c r="AC9">
        <v>0</v>
      </c>
      <c r="AD9">
        <v>1</v>
      </c>
      <c r="AE9">
        <v>0</v>
      </c>
      <c r="AF9" t="s">
        <v>3</v>
      </c>
      <c r="AG9">
        <v>0.04</v>
      </c>
      <c r="AH9">
        <v>2</v>
      </c>
      <c r="AI9">
        <v>33034632</v>
      </c>
      <c r="AJ9">
        <v>10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ROW(Source!A32)</f>
        <v>32</v>
      </c>
      <c r="B10">
        <v>33034648</v>
      </c>
      <c r="C10">
        <v>33034627</v>
      </c>
      <c r="D10">
        <v>32518156</v>
      </c>
      <c r="E10">
        <v>1</v>
      </c>
      <c r="F10">
        <v>1</v>
      </c>
      <c r="G10">
        <v>19</v>
      </c>
      <c r="H10">
        <v>3</v>
      </c>
      <c r="I10" t="s">
        <v>817</v>
      </c>
      <c r="J10" t="s">
        <v>818</v>
      </c>
      <c r="K10" t="s">
        <v>819</v>
      </c>
      <c r="L10">
        <v>1348</v>
      </c>
      <c r="N10">
        <v>1009</v>
      </c>
      <c r="O10" t="s">
        <v>19</v>
      </c>
      <c r="P10" t="s">
        <v>19</v>
      </c>
      <c r="Q10">
        <v>1000</v>
      </c>
      <c r="X10">
        <v>3.6999999999999998E-2</v>
      </c>
      <c r="Y10">
        <v>45454.3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0</v>
      </c>
      <c r="AF10" t="s">
        <v>3</v>
      </c>
      <c r="AG10">
        <v>3.6999999999999998E-2</v>
      </c>
      <c r="AH10">
        <v>2</v>
      </c>
      <c r="AI10">
        <v>33034633</v>
      </c>
      <c r="AJ10">
        <v>11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ROW(Source!A32)</f>
        <v>32</v>
      </c>
      <c r="B11">
        <v>33034650</v>
      </c>
      <c r="C11">
        <v>33034627</v>
      </c>
      <c r="D11">
        <v>32518894</v>
      </c>
      <c r="E11">
        <v>1</v>
      </c>
      <c r="F11">
        <v>1</v>
      </c>
      <c r="G11">
        <v>19</v>
      </c>
      <c r="H11">
        <v>3</v>
      </c>
      <c r="I11" t="s">
        <v>820</v>
      </c>
      <c r="J11" t="s">
        <v>821</v>
      </c>
      <c r="K11" t="s">
        <v>822</v>
      </c>
      <c r="L11">
        <v>1327</v>
      </c>
      <c r="N11">
        <v>1005</v>
      </c>
      <c r="O11" t="s">
        <v>823</v>
      </c>
      <c r="P11" t="s">
        <v>823</v>
      </c>
      <c r="Q11">
        <v>1</v>
      </c>
      <c r="X11">
        <v>5.6</v>
      </c>
      <c r="Y11">
        <v>63.78</v>
      </c>
      <c r="Z11">
        <v>0</v>
      </c>
      <c r="AA11">
        <v>0</v>
      </c>
      <c r="AB11">
        <v>0</v>
      </c>
      <c r="AC11">
        <v>0</v>
      </c>
      <c r="AD11">
        <v>1</v>
      </c>
      <c r="AE11">
        <v>0</v>
      </c>
      <c r="AF11" t="s">
        <v>3</v>
      </c>
      <c r="AG11">
        <v>5.6</v>
      </c>
      <c r="AH11">
        <v>2</v>
      </c>
      <c r="AI11">
        <v>33034635</v>
      </c>
      <c r="AJ11">
        <v>12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ROW(Source!A32)</f>
        <v>32</v>
      </c>
      <c r="B12">
        <v>33034649</v>
      </c>
      <c r="C12">
        <v>33034627</v>
      </c>
      <c r="D12">
        <v>32517311</v>
      </c>
      <c r="E12">
        <v>1</v>
      </c>
      <c r="F12">
        <v>1</v>
      </c>
      <c r="G12">
        <v>19</v>
      </c>
      <c r="H12">
        <v>3</v>
      </c>
      <c r="I12" t="s">
        <v>824</v>
      </c>
      <c r="J12" t="s">
        <v>825</v>
      </c>
      <c r="K12" t="s">
        <v>826</v>
      </c>
      <c r="L12">
        <v>1348</v>
      </c>
      <c r="N12">
        <v>1009</v>
      </c>
      <c r="O12" t="s">
        <v>19</v>
      </c>
      <c r="P12" t="s">
        <v>19</v>
      </c>
      <c r="Q12">
        <v>1000</v>
      </c>
      <c r="X12">
        <v>0.05</v>
      </c>
      <c r="Y12">
        <v>4752.91</v>
      </c>
      <c r="Z12">
        <v>0</v>
      </c>
      <c r="AA12">
        <v>0</v>
      </c>
      <c r="AB12">
        <v>0</v>
      </c>
      <c r="AC12">
        <v>0</v>
      </c>
      <c r="AD12">
        <v>1</v>
      </c>
      <c r="AE12">
        <v>0</v>
      </c>
      <c r="AF12" t="s">
        <v>3</v>
      </c>
      <c r="AG12">
        <v>0.05</v>
      </c>
      <c r="AH12">
        <v>2</v>
      </c>
      <c r="AI12">
        <v>33034634</v>
      </c>
      <c r="AJ12">
        <v>13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ROW(Source!A32)</f>
        <v>32</v>
      </c>
      <c r="B13">
        <v>33034651</v>
      </c>
      <c r="C13">
        <v>33034627</v>
      </c>
      <c r="D13">
        <v>32519061</v>
      </c>
      <c r="E13">
        <v>1</v>
      </c>
      <c r="F13">
        <v>1</v>
      </c>
      <c r="G13">
        <v>19</v>
      </c>
      <c r="H13">
        <v>3</v>
      </c>
      <c r="I13" t="s">
        <v>827</v>
      </c>
      <c r="J13" t="s">
        <v>828</v>
      </c>
      <c r="K13" t="s">
        <v>829</v>
      </c>
      <c r="L13">
        <v>1339</v>
      </c>
      <c r="N13">
        <v>1007</v>
      </c>
      <c r="O13" t="s">
        <v>830</v>
      </c>
      <c r="P13" t="s">
        <v>830</v>
      </c>
      <c r="Q13">
        <v>1</v>
      </c>
      <c r="X13">
        <v>1.75</v>
      </c>
      <c r="Y13">
        <v>29.98</v>
      </c>
      <c r="Z13">
        <v>0</v>
      </c>
      <c r="AA13">
        <v>0</v>
      </c>
      <c r="AB13">
        <v>0</v>
      </c>
      <c r="AC13">
        <v>0</v>
      </c>
      <c r="AD13">
        <v>1</v>
      </c>
      <c r="AE13">
        <v>0</v>
      </c>
      <c r="AF13" t="s">
        <v>3</v>
      </c>
      <c r="AG13">
        <v>1.75</v>
      </c>
      <c r="AH13">
        <v>2</v>
      </c>
      <c r="AI13">
        <v>33034636</v>
      </c>
      <c r="AJ13">
        <v>14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ROW(Source!A32)</f>
        <v>32</v>
      </c>
      <c r="B14">
        <v>33034652</v>
      </c>
      <c r="C14">
        <v>33034627</v>
      </c>
      <c r="D14">
        <v>32517740</v>
      </c>
      <c r="E14">
        <v>1</v>
      </c>
      <c r="F14">
        <v>1</v>
      </c>
      <c r="G14">
        <v>19</v>
      </c>
      <c r="H14">
        <v>3</v>
      </c>
      <c r="I14" t="s">
        <v>831</v>
      </c>
      <c r="J14" t="s">
        <v>832</v>
      </c>
      <c r="K14" t="s">
        <v>833</v>
      </c>
      <c r="L14">
        <v>1339</v>
      </c>
      <c r="N14">
        <v>1007</v>
      </c>
      <c r="O14" t="s">
        <v>830</v>
      </c>
      <c r="P14" t="s">
        <v>830</v>
      </c>
      <c r="Q14">
        <v>1</v>
      </c>
      <c r="X14">
        <v>0.08</v>
      </c>
      <c r="Y14">
        <v>4993.7</v>
      </c>
      <c r="Z14">
        <v>0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3</v>
      </c>
      <c r="AG14">
        <v>0.08</v>
      </c>
      <c r="AH14">
        <v>2</v>
      </c>
      <c r="AI14">
        <v>33034637</v>
      </c>
      <c r="AJ14">
        <v>15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ROW(Source!A32)</f>
        <v>32</v>
      </c>
      <c r="B15">
        <v>33034653</v>
      </c>
      <c r="C15">
        <v>33034627</v>
      </c>
      <c r="D15">
        <v>32517729</v>
      </c>
      <c r="E15">
        <v>1</v>
      </c>
      <c r="F15">
        <v>1</v>
      </c>
      <c r="G15">
        <v>19</v>
      </c>
      <c r="H15">
        <v>3</v>
      </c>
      <c r="I15" t="s">
        <v>834</v>
      </c>
      <c r="J15" t="s">
        <v>835</v>
      </c>
      <c r="K15" t="s">
        <v>836</v>
      </c>
      <c r="L15">
        <v>1339</v>
      </c>
      <c r="N15">
        <v>1007</v>
      </c>
      <c r="O15" t="s">
        <v>830</v>
      </c>
      <c r="P15" t="s">
        <v>830</v>
      </c>
      <c r="Q15">
        <v>1</v>
      </c>
      <c r="X15">
        <v>0.69</v>
      </c>
      <c r="Y15">
        <v>3762.19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3</v>
      </c>
      <c r="AG15">
        <v>0.69</v>
      </c>
      <c r="AH15">
        <v>2</v>
      </c>
      <c r="AI15">
        <v>33034638</v>
      </c>
      <c r="AJ15">
        <v>16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ROW(Source!A32)</f>
        <v>32</v>
      </c>
      <c r="B16">
        <v>33034654</v>
      </c>
      <c r="C16">
        <v>33034627</v>
      </c>
      <c r="D16">
        <v>32517783</v>
      </c>
      <c r="E16">
        <v>1</v>
      </c>
      <c r="F16">
        <v>1</v>
      </c>
      <c r="G16">
        <v>19</v>
      </c>
      <c r="H16">
        <v>3</v>
      </c>
      <c r="I16" t="s">
        <v>837</v>
      </c>
      <c r="J16" t="s">
        <v>838</v>
      </c>
      <c r="K16" t="s">
        <v>839</v>
      </c>
      <c r="L16">
        <v>1339</v>
      </c>
      <c r="N16">
        <v>1007</v>
      </c>
      <c r="O16" t="s">
        <v>830</v>
      </c>
      <c r="P16" t="s">
        <v>830</v>
      </c>
      <c r="Q16">
        <v>1</v>
      </c>
      <c r="X16">
        <v>0.2</v>
      </c>
      <c r="Y16">
        <v>5631.96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 t="s">
        <v>3</v>
      </c>
      <c r="AG16">
        <v>0.2</v>
      </c>
      <c r="AH16">
        <v>2</v>
      </c>
      <c r="AI16">
        <v>33034639</v>
      </c>
      <c r="AJ16">
        <v>17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ROW(Source!A32)</f>
        <v>32</v>
      </c>
      <c r="B17">
        <v>33034655</v>
      </c>
      <c r="C17">
        <v>33034627</v>
      </c>
      <c r="D17">
        <v>32517784</v>
      </c>
      <c r="E17">
        <v>1</v>
      </c>
      <c r="F17">
        <v>1</v>
      </c>
      <c r="G17">
        <v>19</v>
      </c>
      <c r="H17">
        <v>3</v>
      </c>
      <c r="I17" t="s">
        <v>840</v>
      </c>
      <c r="J17" t="s">
        <v>841</v>
      </c>
      <c r="K17" t="s">
        <v>842</v>
      </c>
      <c r="L17">
        <v>1339</v>
      </c>
      <c r="N17">
        <v>1007</v>
      </c>
      <c r="O17" t="s">
        <v>830</v>
      </c>
      <c r="P17" t="s">
        <v>830</v>
      </c>
      <c r="Q17">
        <v>1</v>
      </c>
      <c r="X17">
        <v>0.69</v>
      </c>
      <c r="Y17">
        <v>5631.96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0</v>
      </c>
      <c r="AF17" t="s">
        <v>3</v>
      </c>
      <c r="AG17">
        <v>0.69</v>
      </c>
      <c r="AH17">
        <v>2</v>
      </c>
      <c r="AI17">
        <v>33034640</v>
      </c>
      <c r="AJ17">
        <v>18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ROW(Source!A32)</f>
        <v>32</v>
      </c>
      <c r="B18">
        <v>33034656</v>
      </c>
      <c r="C18">
        <v>33034627</v>
      </c>
      <c r="D18">
        <v>32519911</v>
      </c>
      <c r="E18">
        <v>1</v>
      </c>
      <c r="F18">
        <v>1</v>
      </c>
      <c r="G18">
        <v>19</v>
      </c>
      <c r="H18">
        <v>3</v>
      </c>
      <c r="I18" t="s">
        <v>843</v>
      </c>
      <c r="J18" t="s">
        <v>844</v>
      </c>
      <c r="K18" t="s">
        <v>845</v>
      </c>
      <c r="L18">
        <v>1339</v>
      </c>
      <c r="N18">
        <v>1007</v>
      </c>
      <c r="O18" t="s">
        <v>830</v>
      </c>
      <c r="P18" t="s">
        <v>830</v>
      </c>
      <c r="Q18">
        <v>1</v>
      </c>
      <c r="X18">
        <v>102</v>
      </c>
      <c r="Y18">
        <v>3195.93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0</v>
      </c>
      <c r="AF18" t="s">
        <v>3</v>
      </c>
      <c r="AG18">
        <v>102</v>
      </c>
      <c r="AH18">
        <v>2</v>
      </c>
      <c r="AI18">
        <v>33034641</v>
      </c>
      <c r="AJ18">
        <v>19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ROW(Source!A32)</f>
        <v>32</v>
      </c>
      <c r="B19">
        <v>33034657</v>
      </c>
      <c r="C19">
        <v>33034627</v>
      </c>
      <c r="D19">
        <v>32521663</v>
      </c>
      <c r="E19">
        <v>1</v>
      </c>
      <c r="F19">
        <v>1</v>
      </c>
      <c r="G19">
        <v>19</v>
      </c>
      <c r="H19">
        <v>3</v>
      </c>
      <c r="I19" t="s">
        <v>846</v>
      </c>
      <c r="J19" t="s">
        <v>847</v>
      </c>
      <c r="K19" t="s">
        <v>848</v>
      </c>
      <c r="L19">
        <v>1327</v>
      </c>
      <c r="N19">
        <v>1005</v>
      </c>
      <c r="O19" t="s">
        <v>823</v>
      </c>
      <c r="P19" t="s">
        <v>823</v>
      </c>
      <c r="Q19">
        <v>1</v>
      </c>
      <c r="X19">
        <v>49.5</v>
      </c>
      <c r="Y19">
        <v>207.09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0</v>
      </c>
      <c r="AF19" t="s">
        <v>3</v>
      </c>
      <c r="AG19">
        <v>49.5</v>
      </c>
      <c r="AH19">
        <v>2</v>
      </c>
      <c r="AI19">
        <v>33034642</v>
      </c>
      <c r="AJ19">
        <v>20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ROW(Source!A35)</f>
        <v>35</v>
      </c>
      <c r="B20">
        <v>33034666</v>
      </c>
      <c r="C20">
        <v>33034660</v>
      </c>
      <c r="D20">
        <v>32505425</v>
      </c>
      <c r="E20">
        <v>19</v>
      </c>
      <c r="F20">
        <v>1</v>
      </c>
      <c r="G20">
        <v>19</v>
      </c>
      <c r="H20">
        <v>1</v>
      </c>
      <c r="I20" t="s">
        <v>795</v>
      </c>
      <c r="J20" t="s">
        <v>3</v>
      </c>
      <c r="K20" t="s">
        <v>796</v>
      </c>
      <c r="L20">
        <v>1191</v>
      </c>
      <c r="N20">
        <v>1013</v>
      </c>
      <c r="O20" t="s">
        <v>797</v>
      </c>
      <c r="P20" t="s">
        <v>797</v>
      </c>
      <c r="Q20">
        <v>1</v>
      </c>
      <c r="X20">
        <v>36.11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1</v>
      </c>
      <c r="AF20" t="s">
        <v>3</v>
      </c>
      <c r="AG20">
        <v>36.11</v>
      </c>
      <c r="AH20">
        <v>2</v>
      </c>
      <c r="AI20">
        <v>33034661</v>
      </c>
      <c r="AJ20">
        <v>21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ROW(Source!A35)</f>
        <v>35</v>
      </c>
      <c r="B21">
        <v>33034667</v>
      </c>
      <c r="C21">
        <v>33034660</v>
      </c>
      <c r="D21">
        <v>32516754</v>
      </c>
      <c r="E21">
        <v>1</v>
      </c>
      <c r="F21">
        <v>1</v>
      </c>
      <c r="G21">
        <v>19</v>
      </c>
      <c r="H21">
        <v>2</v>
      </c>
      <c r="I21" t="s">
        <v>798</v>
      </c>
      <c r="J21" t="s">
        <v>799</v>
      </c>
      <c r="K21" t="s">
        <v>800</v>
      </c>
      <c r="L21">
        <v>1368</v>
      </c>
      <c r="N21">
        <v>1011</v>
      </c>
      <c r="O21" t="s">
        <v>801</v>
      </c>
      <c r="P21" t="s">
        <v>801</v>
      </c>
      <c r="Q21">
        <v>1</v>
      </c>
      <c r="X21">
        <v>21.91</v>
      </c>
      <c r="Y21">
        <v>0</v>
      </c>
      <c r="Z21">
        <v>70.98</v>
      </c>
      <c r="AA21">
        <v>6.52</v>
      </c>
      <c r="AB21">
        <v>0</v>
      </c>
      <c r="AC21">
        <v>0</v>
      </c>
      <c r="AD21">
        <v>1</v>
      </c>
      <c r="AE21">
        <v>0</v>
      </c>
      <c r="AF21" t="s">
        <v>3</v>
      </c>
      <c r="AG21">
        <v>21.91</v>
      </c>
      <c r="AH21">
        <v>2</v>
      </c>
      <c r="AI21">
        <v>33034662</v>
      </c>
      <c r="AJ21">
        <v>22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ROW(Source!A35)</f>
        <v>35</v>
      </c>
      <c r="B22">
        <v>33034668</v>
      </c>
      <c r="C22">
        <v>33034660</v>
      </c>
      <c r="D22">
        <v>32518977</v>
      </c>
      <c r="E22">
        <v>1</v>
      </c>
      <c r="F22">
        <v>1</v>
      </c>
      <c r="G22">
        <v>19</v>
      </c>
      <c r="H22">
        <v>3</v>
      </c>
      <c r="I22" t="s">
        <v>802</v>
      </c>
      <c r="J22" t="s">
        <v>803</v>
      </c>
      <c r="K22" t="s">
        <v>804</v>
      </c>
      <c r="L22">
        <v>1348</v>
      </c>
      <c r="N22">
        <v>1009</v>
      </c>
      <c r="O22" t="s">
        <v>19</v>
      </c>
      <c r="P22" t="s">
        <v>19</v>
      </c>
      <c r="Q22">
        <v>1000</v>
      </c>
      <c r="X22">
        <v>0.03</v>
      </c>
      <c r="Y22">
        <v>117442.26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 t="s">
        <v>3</v>
      </c>
      <c r="AG22">
        <v>0.03</v>
      </c>
      <c r="AH22">
        <v>2</v>
      </c>
      <c r="AI22">
        <v>33034663</v>
      </c>
      <c r="AJ22">
        <v>23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ROW(Source!A35)</f>
        <v>35</v>
      </c>
      <c r="B23">
        <v>33034669</v>
      </c>
      <c r="C23">
        <v>33034660</v>
      </c>
      <c r="D23">
        <v>32520163</v>
      </c>
      <c r="E23">
        <v>1</v>
      </c>
      <c r="F23">
        <v>1</v>
      </c>
      <c r="G23">
        <v>19</v>
      </c>
      <c r="H23">
        <v>3</v>
      </c>
      <c r="I23" t="s">
        <v>25</v>
      </c>
      <c r="J23" t="s">
        <v>27</v>
      </c>
      <c r="K23" t="s">
        <v>26</v>
      </c>
      <c r="L23">
        <v>1348</v>
      </c>
      <c r="N23">
        <v>1009</v>
      </c>
      <c r="O23" t="s">
        <v>19</v>
      </c>
      <c r="P23" t="s">
        <v>19</v>
      </c>
      <c r="Q23">
        <v>1000</v>
      </c>
      <c r="X23">
        <v>1</v>
      </c>
      <c r="Y23">
        <v>53410.15</v>
      </c>
      <c r="Z23">
        <v>0</v>
      </c>
      <c r="AA23">
        <v>0</v>
      </c>
      <c r="AB23">
        <v>0</v>
      </c>
      <c r="AC23">
        <v>0</v>
      </c>
      <c r="AD23">
        <v>1</v>
      </c>
      <c r="AE23">
        <v>0</v>
      </c>
      <c r="AF23" t="s">
        <v>3</v>
      </c>
      <c r="AG23">
        <v>1</v>
      </c>
      <c r="AH23">
        <v>2</v>
      </c>
      <c r="AI23">
        <v>33034664</v>
      </c>
      <c r="AJ23">
        <v>24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ROW(Source!A37)</f>
        <v>37</v>
      </c>
      <c r="B24">
        <v>33034687</v>
      </c>
      <c r="C24">
        <v>33034671</v>
      </c>
      <c r="D24">
        <v>32505425</v>
      </c>
      <c r="E24">
        <v>19</v>
      </c>
      <c r="F24">
        <v>1</v>
      </c>
      <c r="G24">
        <v>19</v>
      </c>
      <c r="H24">
        <v>1</v>
      </c>
      <c r="I24" t="s">
        <v>795</v>
      </c>
      <c r="J24" t="s">
        <v>3</v>
      </c>
      <c r="K24" t="s">
        <v>796</v>
      </c>
      <c r="L24">
        <v>1191</v>
      </c>
      <c r="N24">
        <v>1013</v>
      </c>
      <c r="O24" t="s">
        <v>797</v>
      </c>
      <c r="P24" t="s">
        <v>797</v>
      </c>
      <c r="Q24">
        <v>1</v>
      </c>
      <c r="X24">
        <v>453.1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1</v>
      </c>
      <c r="AF24" t="s">
        <v>3</v>
      </c>
      <c r="AG24">
        <v>453.1</v>
      </c>
      <c r="AH24">
        <v>2</v>
      </c>
      <c r="AI24">
        <v>33034672</v>
      </c>
      <c r="AJ24">
        <v>26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ROW(Source!A37)</f>
        <v>37</v>
      </c>
      <c r="B25">
        <v>33034688</v>
      </c>
      <c r="C25">
        <v>33034671</v>
      </c>
      <c r="D25">
        <v>32517073</v>
      </c>
      <c r="E25">
        <v>1</v>
      </c>
      <c r="F25">
        <v>1</v>
      </c>
      <c r="G25">
        <v>19</v>
      </c>
      <c r="H25">
        <v>2</v>
      </c>
      <c r="I25" t="s">
        <v>805</v>
      </c>
      <c r="J25" t="s">
        <v>806</v>
      </c>
      <c r="K25" t="s">
        <v>807</v>
      </c>
      <c r="L25">
        <v>1368</v>
      </c>
      <c r="N25">
        <v>1011</v>
      </c>
      <c r="O25" t="s">
        <v>801</v>
      </c>
      <c r="P25" t="s">
        <v>801</v>
      </c>
      <c r="Q25">
        <v>1</v>
      </c>
      <c r="X25">
        <v>1.38</v>
      </c>
      <c r="Y25">
        <v>0</v>
      </c>
      <c r="Z25">
        <v>3.37</v>
      </c>
      <c r="AA25">
        <v>0.85</v>
      </c>
      <c r="AB25">
        <v>0</v>
      </c>
      <c r="AC25">
        <v>0</v>
      </c>
      <c r="AD25">
        <v>1</v>
      </c>
      <c r="AE25">
        <v>0</v>
      </c>
      <c r="AF25" t="s">
        <v>3</v>
      </c>
      <c r="AG25">
        <v>1.38</v>
      </c>
      <c r="AH25">
        <v>2</v>
      </c>
      <c r="AI25">
        <v>33034673</v>
      </c>
      <c r="AJ25">
        <v>27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ROW(Source!A37)</f>
        <v>37</v>
      </c>
      <c r="B26">
        <v>33034689</v>
      </c>
      <c r="C26">
        <v>33034671</v>
      </c>
      <c r="D26">
        <v>32516433</v>
      </c>
      <c r="E26">
        <v>1</v>
      </c>
      <c r="F26">
        <v>1</v>
      </c>
      <c r="G26">
        <v>19</v>
      </c>
      <c r="H26">
        <v>2</v>
      </c>
      <c r="I26" t="s">
        <v>808</v>
      </c>
      <c r="J26" t="s">
        <v>809</v>
      </c>
      <c r="K26" t="s">
        <v>810</v>
      </c>
      <c r="L26">
        <v>1368</v>
      </c>
      <c r="N26">
        <v>1011</v>
      </c>
      <c r="O26" t="s">
        <v>801</v>
      </c>
      <c r="P26" t="s">
        <v>801</v>
      </c>
      <c r="Q26">
        <v>1</v>
      </c>
      <c r="X26">
        <v>0.31</v>
      </c>
      <c r="Y26">
        <v>0</v>
      </c>
      <c r="Z26">
        <v>566.44000000000005</v>
      </c>
      <c r="AA26">
        <v>281.27999999999997</v>
      </c>
      <c r="AB26">
        <v>0</v>
      </c>
      <c r="AC26">
        <v>0</v>
      </c>
      <c r="AD26">
        <v>1</v>
      </c>
      <c r="AE26">
        <v>0</v>
      </c>
      <c r="AF26" t="s">
        <v>3</v>
      </c>
      <c r="AG26">
        <v>0.31</v>
      </c>
      <c r="AH26">
        <v>2</v>
      </c>
      <c r="AI26">
        <v>33034674</v>
      </c>
      <c r="AJ26">
        <v>28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ROW(Source!A37)</f>
        <v>37</v>
      </c>
      <c r="B27">
        <v>33034690</v>
      </c>
      <c r="C27">
        <v>33034671</v>
      </c>
      <c r="D27">
        <v>32516599</v>
      </c>
      <c r="E27">
        <v>1</v>
      </c>
      <c r="F27">
        <v>1</v>
      </c>
      <c r="G27">
        <v>19</v>
      </c>
      <c r="H27">
        <v>2</v>
      </c>
      <c r="I27" t="s">
        <v>811</v>
      </c>
      <c r="J27" t="s">
        <v>812</v>
      </c>
      <c r="K27" t="s">
        <v>813</v>
      </c>
      <c r="L27">
        <v>1368</v>
      </c>
      <c r="N27">
        <v>1011</v>
      </c>
      <c r="O27" t="s">
        <v>801</v>
      </c>
      <c r="P27" t="s">
        <v>801</v>
      </c>
      <c r="Q27">
        <v>1</v>
      </c>
      <c r="X27">
        <v>26.25</v>
      </c>
      <c r="Y27">
        <v>0</v>
      </c>
      <c r="Z27">
        <v>9.7100000000000009</v>
      </c>
      <c r="AA27">
        <v>2.25</v>
      </c>
      <c r="AB27">
        <v>0</v>
      </c>
      <c r="AC27">
        <v>0</v>
      </c>
      <c r="AD27">
        <v>1</v>
      </c>
      <c r="AE27">
        <v>0</v>
      </c>
      <c r="AF27" t="s">
        <v>3</v>
      </c>
      <c r="AG27">
        <v>26.25</v>
      </c>
      <c r="AH27">
        <v>2</v>
      </c>
      <c r="AI27">
        <v>33034675</v>
      </c>
      <c r="AJ27">
        <v>29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ROW(Source!A37)</f>
        <v>37</v>
      </c>
      <c r="B28">
        <v>33034691</v>
      </c>
      <c r="C28">
        <v>33034671</v>
      </c>
      <c r="D28">
        <v>32517836</v>
      </c>
      <c r="E28">
        <v>1</v>
      </c>
      <c r="F28">
        <v>1</v>
      </c>
      <c r="G28">
        <v>19</v>
      </c>
      <c r="H28">
        <v>3</v>
      </c>
      <c r="I28" t="s">
        <v>814</v>
      </c>
      <c r="J28" t="s">
        <v>815</v>
      </c>
      <c r="K28" t="s">
        <v>816</v>
      </c>
      <c r="L28">
        <v>1348</v>
      </c>
      <c r="N28">
        <v>1009</v>
      </c>
      <c r="O28" t="s">
        <v>19</v>
      </c>
      <c r="P28" t="s">
        <v>19</v>
      </c>
      <c r="Q28">
        <v>1000</v>
      </c>
      <c r="X28">
        <v>0.04</v>
      </c>
      <c r="Y28">
        <v>31493.279999999999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0</v>
      </c>
      <c r="AF28" t="s">
        <v>3</v>
      </c>
      <c r="AG28">
        <v>0.04</v>
      </c>
      <c r="AH28">
        <v>2</v>
      </c>
      <c r="AI28">
        <v>33034676</v>
      </c>
      <c r="AJ28">
        <v>30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ROW(Source!A37)</f>
        <v>37</v>
      </c>
      <c r="B29">
        <v>33034692</v>
      </c>
      <c r="C29">
        <v>33034671</v>
      </c>
      <c r="D29">
        <v>32518156</v>
      </c>
      <c r="E29">
        <v>1</v>
      </c>
      <c r="F29">
        <v>1</v>
      </c>
      <c r="G29">
        <v>19</v>
      </c>
      <c r="H29">
        <v>3</v>
      </c>
      <c r="I29" t="s">
        <v>817</v>
      </c>
      <c r="J29" t="s">
        <v>818</v>
      </c>
      <c r="K29" t="s">
        <v>819</v>
      </c>
      <c r="L29">
        <v>1348</v>
      </c>
      <c r="N29">
        <v>1009</v>
      </c>
      <c r="O29" t="s">
        <v>19</v>
      </c>
      <c r="P29" t="s">
        <v>19</v>
      </c>
      <c r="Q29">
        <v>1000</v>
      </c>
      <c r="X29">
        <v>3.6999999999999998E-2</v>
      </c>
      <c r="Y29">
        <v>45454.3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0</v>
      </c>
      <c r="AF29" t="s">
        <v>3</v>
      </c>
      <c r="AG29">
        <v>3.6999999999999998E-2</v>
      </c>
      <c r="AH29">
        <v>2</v>
      </c>
      <c r="AI29">
        <v>33034677</v>
      </c>
      <c r="AJ29">
        <v>31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ROW(Source!A37)</f>
        <v>37</v>
      </c>
      <c r="B30">
        <v>33034694</v>
      </c>
      <c r="C30">
        <v>33034671</v>
      </c>
      <c r="D30">
        <v>32518894</v>
      </c>
      <c r="E30">
        <v>1</v>
      </c>
      <c r="F30">
        <v>1</v>
      </c>
      <c r="G30">
        <v>19</v>
      </c>
      <c r="H30">
        <v>3</v>
      </c>
      <c r="I30" t="s">
        <v>820</v>
      </c>
      <c r="J30" t="s">
        <v>821</v>
      </c>
      <c r="K30" t="s">
        <v>822</v>
      </c>
      <c r="L30">
        <v>1327</v>
      </c>
      <c r="N30">
        <v>1005</v>
      </c>
      <c r="O30" t="s">
        <v>823</v>
      </c>
      <c r="P30" t="s">
        <v>823</v>
      </c>
      <c r="Q30">
        <v>1</v>
      </c>
      <c r="X30">
        <v>5.6</v>
      </c>
      <c r="Y30">
        <v>63.78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 t="s">
        <v>3</v>
      </c>
      <c r="AG30">
        <v>5.6</v>
      </c>
      <c r="AH30">
        <v>2</v>
      </c>
      <c r="AI30">
        <v>33034679</v>
      </c>
      <c r="AJ30">
        <v>32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ROW(Source!A37)</f>
        <v>37</v>
      </c>
      <c r="B31">
        <v>33034693</v>
      </c>
      <c r="C31">
        <v>33034671</v>
      </c>
      <c r="D31">
        <v>32517311</v>
      </c>
      <c r="E31">
        <v>1</v>
      </c>
      <c r="F31">
        <v>1</v>
      </c>
      <c r="G31">
        <v>19</v>
      </c>
      <c r="H31">
        <v>3</v>
      </c>
      <c r="I31" t="s">
        <v>824</v>
      </c>
      <c r="J31" t="s">
        <v>825</v>
      </c>
      <c r="K31" t="s">
        <v>826</v>
      </c>
      <c r="L31">
        <v>1348</v>
      </c>
      <c r="N31">
        <v>1009</v>
      </c>
      <c r="O31" t="s">
        <v>19</v>
      </c>
      <c r="P31" t="s">
        <v>19</v>
      </c>
      <c r="Q31">
        <v>1000</v>
      </c>
      <c r="X31">
        <v>0.05</v>
      </c>
      <c r="Y31">
        <v>4752.91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3</v>
      </c>
      <c r="AG31">
        <v>0.05</v>
      </c>
      <c r="AH31">
        <v>2</v>
      </c>
      <c r="AI31">
        <v>33034678</v>
      </c>
      <c r="AJ31">
        <v>33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ROW(Source!A37)</f>
        <v>37</v>
      </c>
      <c r="B32">
        <v>33034695</v>
      </c>
      <c r="C32">
        <v>33034671</v>
      </c>
      <c r="D32">
        <v>32519061</v>
      </c>
      <c r="E32">
        <v>1</v>
      </c>
      <c r="F32">
        <v>1</v>
      </c>
      <c r="G32">
        <v>19</v>
      </c>
      <c r="H32">
        <v>3</v>
      </c>
      <c r="I32" t="s">
        <v>827</v>
      </c>
      <c r="J32" t="s">
        <v>828</v>
      </c>
      <c r="K32" t="s">
        <v>829</v>
      </c>
      <c r="L32">
        <v>1339</v>
      </c>
      <c r="N32">
        <v>1007</v>
      </c>
      <c r="O32" t="s">
        <v>830</v>
      </c>
      <c r="P32" t="s">
        <v>830</v>
      </c>
      <c r="Q32">
        <v>1</v>
      </c>
      <c r="X32">
        <v>1.75</v>
      </c>
      <c r="Y32">
        <v>29.98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0</v>
      </c>
      <c r="AF32" t="s">
        <v>3</v>
      </c>
      <c r="AG32">
        <v>1.75</v>
      </c>
      <c r="AH32">
        <v>2</v>
      </c>
      <c r="AI32">
        <v>33034680</v>
      </c>
      <c r="AJ32">
        <v>34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ROW(Source!A37)</f>
        <v>37</v>
      </c>
      <c r="B33">
        <v>33034696</v>
      </c>
      <c r="C33">
        <v>33034671</v>
      </c>
      <c r="D33">
        <v>32517740</v>
      </c>
      <c r="E33">
        <v>1</v>
      </c>
      <c r="F33">
        <v>1</v>
      </c>
      <c r="G33">
        <v>19</v>
      </c>
      <c r="H33">
        <v>3</v>
      </c>
      <c r="I33" t="s">
        <v>831</v>
      </c>
      <c r="J33" t="s">
        <v>832</v>
      </c>
      <c r="K33" t="s">
        <v>833</v>
      </c>
      <c r="L33">
        <v>1339</v>
      </c>
      <c r="N33">
        <v>1007</v>
      </c>
      <c r="O33" t="s">
        <v>830</v>
      </c>
      <c r="P33" t="s">
        <v>830</v>
      </c>
      <c r="Q33">
        <v>1</v>
      </c>
      <c r="X33">
        <v>0.08</v>
      </c>
      <c r="Y33">
        <v>4993.7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3</v>
      </c>
      <c r="AG33">
        <v>0.08</v>
      </c>
      <c r="AH33">
        <v>2</v>
      </c>
      <c r="AI33">
        <v>33034681</v>
      </c>
      <c r="AJ33">
        <v>35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ROW(Source!A37)</f>
        <v>37</v>
      </c>
      <c r="B34">
        <v>33034697</v>
      </c>
      <c r="C34">
        <v>33034671</v>
      </c>
      <c r="D34">
        <v>32517729</v>
      </c>
      <c r="E34">
        <v>1</v>
      </c>
      <c r="F34">
        <v>1</v>
      </c>
      <c r="G34">
        <v>19</v>
      </c>
      <c r="H34">
        <v>3</v>
      </c>
      <c r="I34" t="s">
        <v>834</v>
      </c>
      <c r="J34" t="s">
        <v>835</v>
      </c>
      <c r="K34" t="s">
        <v>836</v>
      </c>
      <c r="L34">
        <v>1339</v>
      </c>
      <c r="N34">
        <v>1007</v>
      </c>
      <c r="O34" t="s">
        <v>830</v>
      </c>
      <c r="P34" t="s">
        <v>830</v>
      </c>
      <c r="Q34">
        <v>1</v>
      </c>
      <c r="X34">
        <v>0.69</v>
      </c>
      <c r="Y34">
        <v>3762.19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3</v>
      </c>
      <c r="AG34">
        <v>0.69</v>
      </c>
      <c r="AH34">
        <v>2</v>
      </c>
      <c r="AI34">
        <v>33034682</v>
      </c>
      <c r="AJ34">
        <v>36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ROW(Source!A37)</f>
        <v>37</v>
      </c>
      <c r="B35">
        <v>33034698</v>
      </c>
      <c r="C35">
        <v>33034671</v>
      </c>
      <c r="D35">
        <v>32517783</v>
      </c>
      <c r="E35">
        <v>1</v>
      </c>
      <c r="F35">
        <v>1</v>
      </c>
      <c r="G35">
        <v>19</v>
      </c>
      <c r="H35">
        <v>3</v>
      </c>
      <c r="I35" t="s">
        <v>837</v>
      </c>
      <c r="J35" t="s">
        <v>838</v>
      </c>
      <c r="K35" t="s">
        <v>839</v>
      </c>
      <c r="L35">
        <v>1339</v>
      </c>
      <c r="N35">
        <v>1007</v>
      </c>
      <c r="O35" t="s">
        <v>830</v>
      </c>
      <c r="P35" t="s">
        <v>830</v>
      </c>
      <c r="Q35">
        <v>1</v>
      </c>
      <c r="X35">
        <v>0.2</v>
      </c>
      <c r="Y35">
        <v>5631.96</v>
      </c>
      <c r="Z35">
        <v>0</v>
      </c>
      <c r="AA35">
        <v>0</v>
      </c>
      <c r="AB35">
        <v>0</v>
      </c>
      <c r="AC35">
        <v>0</v>
      </c>
      <c r="AD35">
        <v>1</v>
      </c>
      <c r="AE35">
        <v>0</v>
      </c>
      <c r="AF35" t="s">
        <v>3</v>
      </c>
      <c r="AG35">
        <v>0.2</v>
      </c>
      <c r="AH35">
        <v>2</v>
      </c>
      <c r="AI35">
        <v>33034683</v>
      </c>
      <c r="AJ35">
        <v>37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ROW(Source!A37)</f>
        <v>37</v>
      </c>
      <c r="B36">
        <v>33034699</v>
      </c>
      <c r="C36">
        <v>33034671</v>
      </c>
      <c r="D36">
        <v>32517784</v>
      </c>
      <c r="E36">
        <v>1</v>
      </c>
      <c r="F36">
        <v>1</v>
      </c>
      <c r="G36">
        <v>19</v>
      </c>
      <c r="H36">
        <v>3</v>
      </c>
      <c r="I36" t="s">
        <v>840</v>
      </c>
      <c r="J36" t="s">
        <v>841</v>
      </c>
      <c r="K36" t="s">
        <v>842</v>
      </c>
      <c r="L36">
        <v>1339</v>
      </c>
      <c r="N36">
        <v>1007</v>
      </c>
      <c r="O36" t="s">
        <v>830</v>
      </c>
      <c r="P36" t="s">
        <v>830</v>
      </c>
      <c r="Q36">
        <v>1</v>
      </c>
      <c r="X36">
        <v>0.69</v>
      </c>
      <c r="Y36">
        <v>5631.96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0</v>
      </c>
      <c r="AF36" t="s">
        <v>3</v>
      </c>
      <c r="AG36">
        <v>0.69</v>
      </c>
      <c r="AH36">
        <v>2</v>
      </c>
      <c r="AI36">
        <v>33034684</v>
      </c>
      <c r="AJ36">
        <v>38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ROW(Source!A37)</f>
        <v>37</v>
      </c>
      <c r="B37">
        <v>33034700</v>
      </c>
      <c r="C37">
        <v>33034671</v>
      </c>
      <c r="D37">
        <v>32519911</v>
      </c>
      <c r="E37">
        <v>1</v>
      </c>
      <c r="F37">
        <v>1</v>
      </c>
      <c r="G37">
        <v>19</v>
      </c>
      <c r="H37">
        <v>3</v>
      </c>
      <c r="I37" t="s">
        <v>843</v>
      </c>
      <c r="J37" t="s">
        <v>844</v>
      </c>
      <c r="K37" t="s">
        <v>845</v>
      </c>
      <c r="L37">
        <v>1339</v>
      </c>
      <c r="N37">
        <v>1007</v>
      </c>
      <c r="O37" t="s">
        <v>830</v>
      </c>
      <c r="P37" t="s">
        <v>830</v>
      </c>
      <c r="Q37">
        <v>1</v>
      </c>
      <c r="X37">
        <v>102</v>
      </c>
      <c r="Y37">
        <v>3195.93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 t="s">
        <v>3</v>
      </c>
      <c r="AG37">
        <v>102</v>
      </c>
      <c r="AH37">
        <v>2</v>
      </c>
      <c r="AI37">
        <v>33034685</v>
      </c>
      <c r="AJ37">
        <v>39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ROW(Source!A37)</f>
        <v>37</v>
      </c>
      <c r="B38">
        <v>33034701</v>
      </c>
      <c r="C38">
        <v>33034671</v>
      </c>
      <c r="D38">
        <v>32521663</v>
      </c>
      <c r="E38">
        <v>1</v>
      </c>
      <c r="F38">
        <v>1</v>
      </c>
      <c r="G38">
        <v>19</v>
      </c>
      <c r="H38">
        <v>3</v>
      </c>
      <c r="I38" t="s">
        <v>846</v>
      </c>
      <c r="J38" t="s">
        <v>847</v>
      </c>
      <c r="K38" t="s">
        <v>848</v>
      </c>
      <c r="L38">
        <v>1327</v>
      </c>
      <c r="N38">
        <v>1005</v>
      </c>
      <c r="O38" t="s">
        <v>823</v>
      </c>
      <c r="P38" t="s">
        <v>823</v>
      </c>
      <c r="Q38">
        <v>1</v>
      </c>
      <c r="X38">
        <v>49.5</v>
      </c>
      <c r="Y38">
        <v>207.09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0</v>
      </c>
      <c r="AF38" t="s">
        <v>3</v>
      </c>
      <c r="AG38">
        <v>49.5</v>
      </c>
      <c r="AH38">
        <v>2</v>
      </c>
      <c r="AI38">
        <v>33034686</v>
      </c>
      <c r="AJ38">
        <v>40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ROW(Source!A40)</f>
        <v>40</v>
      </c>
      <c r="B39">
        <v>33034710</v>
      </c>
      <c r="C39">
        <v>33034704</v>
      </c>
      <c r="D39">
        <v>32505425</v>
      </c>
      <c r="E39">
        <v>19</v>
      </c>
      <c r="F39">
        <v>1</v>
      </c>
      <c r="G39">
        <v>19</v>
      </c>
      <c r="H39">
        <v>1</v>
      </c>
      <c r="I39" t="s">
        <v>795</v>
      </c>
      <c r="J39" t="s">
        <v>3</v>
      </c>
      <c r="K39" t="s">
        <v>796</v>
      </c>
      <c r="L39">
        <v>1191</v>
      </c>
      <c r="N39">
        <v>1013</v>
      </c>
      <c r="O39" t="s">
        <v>797</v>
      </c>
      <c r="P39" t="s">
        <v>797</v>
      </c>
      <c r="Q39">
        <v>1</v>
      </c>
      <c r="X39">
        <v>36.11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1</v>
      </c>
      <c r="AF39" t="s">
        <v>3</v>
      </c>
      <c r="AG39">
        <v>36.11</v>
      </c>
      <c r="AH39">
        <v>2</v>
      </c>
      <c r="AI39">
        <v>33034705</v>
      </c>
      <c r="AJ39">
        <v>41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ROW(Source!A40)</f>
        <v>40</v>
      </c>
      <c r="B40">
        <v>33034711</v>
      </c>
      <c r="C40">
        <v>33034704</v>
      </c>
      <c r="D40">
        <v>32516754</v>
      </c>
      <c r="E40">
        <v>1</v>
      </c>
      <c r="F40">
        <v>1</v>
      </c>
      <c r="G40">
        <v>19</v>
      </c>
      <c r="H40">
        <v>2</v>
      </c>
      <c r="I40" t="s">
        <v>798</v>
      </c>
      <c r="J40" t="s">
        <v>799</v>
      </c>
      <c r="K40" t="s">
        <v>800</v>
      </c>
      <c r="L40">
        <v>1368</v>
      </c>
      <c r="N40">
        <v>1011</v>
      </c>
      <c r="O40" t="s">
        <v>801</v>
      </c>
      <c r="P40" t="s">
        <v>801</v>
      </c>
      <c r="Q40">
        <v>1</v>
      </c>
      <c r="X40">
        <v>21.91</v>
      </c>
      <c r="Y40">
        <v>0</v>
      </c>
      <c r="Z40">
        <v>70.98</v>
      </c>
      <c r="AA40">
        <v>6.52</v>
      </c>
      <c r="AB40">
        <v>0</v>
      </c>
      <c r="AC40">
        <v>0</v>
      </c>
      <c r="AD40">
        <v>1</v>
      </c>
      <c r="AE40">
        <v>0</v>
      </c>
      <c r="AF40" t="s">
        <v>3</v>
      </c>
      <c r="AG40">
        <v>21.91</v>
      </c>
      <c r="AH40">
        <v>2</v>
      </c>
      <c r="AI40">
        <v>33034706</v>
      </c>
      <c r="AJ40">
        <v>42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ROW(Source!A40)</f>
        <v>40</v>
      </c>
      <c r="B41">
        <v>33034712</v>
      </c>
      <c r="C41">
        <v>33034704</v>
      </c>
      <c r="D41">
        <v>32518977</v>
      </c>
      <c r="E41">
        <v>1</v>
      </c>
      <c r="F41">
        <v>1</v>
      </c>
      <c r="G41">
        <v>19</v>
      </c>
      <c r="H41">
        <v>3</v>
      </c>
      <c r="I41" t="s">
        <v>802</v>
      </c>
      <c r="J41" t="s">
        <v>803</v>
      </c>
      <c r="K41" t="s">
        <v>804</v>
      </c>
      <c r="L41">
        <v>1348</v>
      </c>
      <c r="N41">
        <v>1009</v>
      </c>
      <c r="O41" t="s">
        <v>19</v>
      </c>
      <c r="P41" t="s">
        <v>19</v>
      </c>
      <c r="Q41">
        <v>1000</v>
      </c>
      <c r="X41">
        <v>0.03</v>
      </c>
      <c r="Y41">
        <v>117442.26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0</v>
      </c>
      <c r="AF41" t="s">
        <v>3</v>
      </c>
      <c r="AG41">
        <v>0.03</v>
      </c>
      <c r="AH41">
        <v>2</v>
      </c>
      <c r="AI41">
        <v>33034707</v>
      </c>
      <c r="AJ41">
        <v>43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ROW(Source!A40)</f>
        <v>40</v>
      </c>
      <c r="B42">
        <v>33034713</v>
      </c>
      <c r="C42">
        <v>33034704</v>
      </c>
      <c r="D42">
        <v>32520163</v>
      </c>
      <c r="E42">
        <v>1</v>
      </c>
      <c r="F42">
        <v>1</v>
      </c>
      <c r="G42">
        <v>19</v>
      </c>
      <c r="H42">
        <v>3</v>
      </c>
      <c r="I42" t="s">
        <v>25</v>
      </c>
      <c r="J42" t="s">
        <v>27</v>
      </c>
      <c r="K42" t="s">
        <v>26</v>
      </c>
      <c r="L42">
        <v>1348</v>
      </c>
      <c r="N42">
        <v>1009</v>
      </c>
      <c r="O42" t="s">
        <v>19</v>
      </c>
      <c r="P42" t="s">
        <v>19</v>
      </c>
      <c r="Q42">
        <v>1000</v>
      </c>
      <c r="X42">
        <v>1</v>
      </c>
      <c r="Y42">
        <v>53410.15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0</v>
      </c>
      <c r="AF42" t="s">
        <v>3</v>
      </c>
      <c r="AG42">
        <v>1</v>
      </c>
      <c r="AH42">
        <v>2</v>
      </c>
      <c r="AI42">
        <v>33034708</v>
      </c>
      <c r="AJ42">
        <v>44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ROW(Source!A42)</f>
        <v>42</v>
      </c>
      <c r="B43">
        <v>33034731</v>
      </c>
      <c r="C43">
        <v>33034715</v>
      </c>
      <c r="D43">
        <v>32505425</v>
      </c>
      <c r="E43">
        <v>19</v>
      </c>
      <c r="F43">
        <v>1</v>
      </c>
      <c r="G43">
        <v>19</v>
      </c>
      <c r="H43">
        <v>1</v>
      </c>
      <c r="I43" t="s">
        <v>795</v>
      </c>
      <c r="J43" t="s">
        <v>3</v>
      </c>
      <c r="K43" t="s">
        <v>796</v>
      </c>
      <c r="L43">
        <v>1191</v>
      </c>
      <c r="N43">
        <v>1013</v>
      </c>
      <c r="O43" t="s">
        <v>797</v>
      </c>
      <c r="P43" t="s">
        <v>797</v>
      </c>
      <c r="Q43">
        <v>1</v>
      </c>
      <c r="X43">
        <v>453.1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1</v>
      </c>
      <c r="AF43" t="s">
        <v>3</v>
      </c>
      <c r="AG43">
        <v>453.1</v>
      </c>
      <c r="AH43">
        <v>2</v>
      </c>
      <c r="AI43">
        <v>33034716</v>
      </c>
      <c r="AJ43">
        <v>46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ROW(Source!A42)</f>
        <v>42</v>
      </c>
      <c r="B44">
        <v>33034732</v>
      </c>
      <c r="C44">
        <v>33034715</v>
      </c>
      <c r="D44">
        <v>32517073</v>
      </c>
      <c r="E44">
        <v>1</v>
      </c>
      <c r="F44">
        <v>1</v>
      </c>
      <c r="G44">
        <v>19</v>
      </c>
      <c r="H44">
        <v>2</v>
      </c>
      <c r="I44" t="s">
        <v>805</v>
      </c>
      <c r="J44" t="s">
        <v>806</v>
      </c>
      <c r="K44" t="s">
        <v>807</v>
      </c>
      <c r="L44">
        <v>1368</v>
      </c>
      <c r="N44">
        <v>1011</v>
      </c>
      <c r="O44" t="s">
        <v>801</v>
      </c>
      <c r="P44" t="s">
        <v>801</v>
      </c>
      <c r="Q44">
        <v>1</v>
      </c>
      <c r="X44">
        <v>1.38</v>
      </c>
      <c r="Y44">
        <v>0</v>
      </c>
      <c r="Z44">
        <v>3.37</v>
      </c>
      <c r="AA44">
        <v>0.85</v>
      </c>
      <c r="AB44">
        <v>0</v>
      </c>
      <c r="AC44">
        <v>0</v>
      </c>
      <c r="AD44">
        <v>1</v>
      </c>
      <c r="AE44">
        <v>0</v>
      </c>
      <c r="AF44" t="s">
        <v>3</v>
      </c>
      <c r="AG44">
        <v>1.38</v>
      </c>
      <c r="AH44">
        <v>2</v>
      </c>
      <c r="AI44">
        <v>33034717</v>
      </c>
      <c r="AJ44">
        <v>47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ROW(Source!A42)</f>
        <v>42</v>
      </c>
      <c r="B45">
        <v>33034733</v>
      </c>
      <c r="C45">
        <v>33034715</v>
      </c>
      <c r="D45">
        <v>32516433</v>
      </c>
      <c r="E45">
        <v>1</v>
      </c>
      <c r="F45">
        <v>1</v>
      </c>
      <c r="G45">
        <v>19</v>
      </c>
      <c r="H45">
        <v>2</v>
      </c>
      <c r="I45" t="s">
        <v>808</v>
      </c>
      <c r="J45" t="s">
        <v>809</v>
      </c>
      <c r="K45" t="s">
        <v>810</v>
      </c>
      <c r="L45">
        <v>1368</v>
      </c>
      <c r="N45">
        <v>1011</v>
      </c>
      <c r="O45" t="s">
        <v>801</v>
      </c>
      <c r="P45" t="s">
        <v>801</v>
      </c>
      <c r="Q45">
        <v>1</v>
      </c>
      <c r="X45">
        <v>0.31</v>
      </c>
      <c r="Y45">
        <v>0</v>
      </c>
      <c r="Z45">
        <v>566.44000000000005</v>
      </c>
      <c r="AA45">
        <v>281.27999999999997</v>
      </c>
      <c r="AB45">
        <v>0</v>
      </c>
      <c r="AC45">
        <v>0</v>
      </c>
      <c r="AD45">
        <v>1</v>
      </c>
      <c r="AE45">
        <v>0</v>
      </c>
      <c r="AF45" t="s">
        <v>3</v>
      </c>
      <c r="AG45">
        <v>0.31</v>
      </c>
      <c r="AH45">
        <v>2</v>
      </c>
      <c r="AI45">
        <v>33034718</v>
      </c>
      <c r="AJ45">
        <v>48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ROW(Source!A42)</f>
        <v>42</v>
      </c>
      <c r="B46">
        <v>33034734</v>
      </c>
      <c r="C46">
        <v>33034715</v>
      </c>
      <c r="D46">
        <v>32516599</v>
      </c>
      <c r="E46">
        <v>1</v>
      </c>
      <c r="F46">
        <v>1</v>
      </c>
      <c r="G46">
        <v>19</v>
      </c>
      <c r="H46">
        <v>2</v>
      </c>
      <c r="I46" t="s">
        <v>811</v>
      </c>
      <c r="J46" t="s">
        <v>812</v>
      </c>
      <c r="K46" t="s">
        <v>813</v>
      </c>
      <c r="L46">
        <v>1368</v>
      </c>
      <c r="N46">
        <v>1011</v>
      </c>
      <c r="O46" t="s">
        <v>801</v>
      </c>
      <c r="P46" t="s">
        <v>801</v>
      </c>
      <c r="Q46">
        <v>1</v>
      </c>
      <c r="X46">
        <v>26.25</v>
      </c>
      <c r="Y46">
        <v>0</v>
      </c>
      <c r="Z46">
        <v>9.7100000000000009</v>
      </c>
      <c r="AA46">
        <v>2.25</v>
      </c>
      <c r="AB46">
        <v>0</v>
      </c>
      <c r="AC46">
        <v>0</v>
      </c>
      <c r="AD46">
        <v>1</v>
      </c>
      <c r="AE46">
        <v>0</v>
      </c>
      <c r="AF46" t="s">
        <v>3</v>
      </c>
      <c r="AG46">
        <v>26.25</v>
      </c>
      <c r="AH46">
        <v>2</v>
      </c>
      <c r="AI46">
        <v>33034719</v>
      </c>
      <c r="AJ46">
        <v>49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ROW(Source!A42)</f>
        <v>42</v>
      </c>
      <c r="B47">
        <v>33034735</v>
      </c>
      <c r="C47">
        <v>33034715</v>
      </c>
      <c r="D47">
        <v>32517836</v>
      </c>
      <c r="E47">
        <v>1</v>
      </c>
      <c r="F47">
        <v>1</v>
      </c>
      <c r="G47">
        <v>19</v>
      </c>
      <c r="H47">
        <v>3</v>
      </c>
      <c r="I47" t="s">
        <v>814</v>
      </c>
      <c r="J47" t="s">
        <v>815</v>
      </c>
      <c r="K47" t="s">
        <v>816</v>
      </c>
      <c r="L47">
        <v>1348</v>
      </c>
      <c r="N47">
        <v>1009</v>
      </c>
      <c r="O47" t="s">
        <v>19</v>
      </c>
      <c r="P47" t="s">
        <v>19</v>
      </c>
      <c r="Q47">
        <v>1000</v>
      </c>
      <c r="X47">
        <v>0.04</v>
      </c>
      <c r="Y47">
        <v>31493.279999999999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3</v>
      </c>
      <c r="AG47">
        <v>0.04</v>
      </c>
      <c r="AH47">
        <v>2</v>
      </c>
      <c r="AI47">
        <v>33034720</v>
      </c>
      <c r="AJ47">
        <v>50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ROW(Source!A42)</f>
        <v>42</v>
      </c>
      <c r="B48">
        <v>33034736</v>
      </c>
      <c r="C48">
        <v>33034715</v>
      </c>
      <c r="D48">
        <v>32518156</v>
      </c>
      <c r="E48">
        <v>1</v>
      </c>
      <c r="F48">
        <v>1</v>
      </c>
      <c r="G48">
        <v>19</v>
      </c>
      <c r="H48">
        <v>3</v>
      </c>
      <c r="I48" t="s">
        <v>817</v>
      </c>
      <c r="J48" t="s">
        <v>818</v>
      </c>
      <c r="K48" t="s">
        <v>819</v>
      </c>
      <c r="L48">
        <v>1348</v>
      </c>
      <c r="N48">
        <v>1009</v>
      </c>
      <c r="O48" t="s">
        <v>19</v>
      </c>
      <c r="P48" t="s">
        <v>19</v>
      </c>
      <c r="Q48">
        <v>1000</v>
      </c>
      <c r="X48">
        <v>3.6999999999999998E-2</v>
      </c>
      <c r="Y48">
        <v>45454.3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 t="s">
        <v>3</v>
      </c>
      <c r="AG48">
        <v>3.6999999999999998E-2</v>
      </c>
      <c r="AH48">
        <v>2</v>
      </c>
      <c r="AI48">
        <v>33034721</v>
      </c>
      <c r="AJ48">
        <v>51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ROW(Source!A42)</f>
        <v>42</v>
      </c>
      <c r="B49">
        <v>33034738</v>
      </c>
      <c r="C49">
        <v>33034715</v>
      </c>
      <c r="D49">
        <v>32518894</v>
      </c>
      <c r="E49">
        <v>1</v>
      </c>
      <c r="F49">
        <v>1</v>
      </c>
      <c r="G49">
        <v>19</v>
      </c>
      <c r="H49">
        <v>3</v>
      </c>
      <c r="I49" t="s">
        <v>820</v>
      </c>
      <c r="J49" t="s">
        <v>821</v>
      </c>
      <c r="K49" t="s">
        <v>822</v>
      </c>
      <c r="L49">
        <v>1327</v>
      </c>
      <c r="N49">
        <v>1005</v>
      </c>
      <c r="O49" t="s">
        <v>823</v>
      </c>
      <c r="P49" t="s">
        <v>823</v>
      </c>
      <c r="Q49">
        <v>1</v>
      </c>
      <c r="X49">
        <v>5.6</v>
      </c>
      <c r="Y49">
        <v>63.78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0</v>
      </c>
      <c r="AF49" t="s">
        <v>3</v>
      </c>
      <c r="AG49">
        <v>5.6</v>
      </c>
      <c r="AH49">
        <v>2</v>
      </c>
      <c r="AI49">
        <v>33034723</v>
      </c>
      <c r="AJ49">
        <v>52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ROW(Source!A42)</f>
        <v>42</v>
      </c>
      <c r="B50">
        <v>33034737</v>
      </c>
      <c r="C50">
        <v>33034715</v>
      </c>
      <c r="D50">
        <v>32517311</v>
      </c>
      <c r="E50">
        <v>1</v>
      </c>
      <c r="F50">
        <v>1</v>
      </c>
      <c r="G50">
        <v>19</v>
      </c>
      <c r="H50">
        <v>3</v>
      </c>
      <c r="I50" t="s">
        <v>824</v>
      </c>
      <c r="J50" t="s">
        <v>825</v>
      </c>
      <c r="K50" t="s">
        <v>826</v>
      </c>
      <c r="L50">
        <v>1348</v>
      </c>
      <c r="N50">
        <v>1009</v>
      </c>
      <c r="O50" t="s">
        <v>19</v>
      </c>
      <c r="P50" t="s">
        <v>19</v>
      </c>
      <c r="Q50">
        <v>1000</v>
      </c>
      <c r="X50">
        <v>0.05</v>
      </c>
      <c r="Y50">
        <v>4752.91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 t="s">
        <v>3</v>
      </c>
      <c r="AG50">
        <v>0.05</v>
      </c>
      <c r="AH50">
        <v>2</v>
      </c>
      <c r="AI50">
        <v>33034722</v>
      </c>
      <c r="AJ50">
        <v>53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ROW(Source!A42)</f>
        <v>42</v>
      </c>
      <c r="B51">
        <v>33034739</v>
      </c>
      <c r="C51">
        <v>33034715</v>
      </c>
      <c r="D51">
        <v>32519061</v>
      </c>
      <c r="E51">
        <v>1</v>
      </c>
      <c r="F51">
        <v>1</v>
      </c>
      <c r="G51">
        <v>19</v>
      </c>
      <c r="H51">
        <v>3</v>
      </c>
      <c r="I51" t="s">
        <v>827</v>
      </c>
      <c r="J51" t="s">
        <v>828</v>
      </c>
      <c r="K51" t="s">
        <v>829</v>
      </c>
      <c r="L51">
        <v>1339</v>
      </c>
      <c r="N51">
        <v>1007</v>
      </c>
      <c r="O51" t="s">
        <v>830</v>
      </c>
      <c r="P51" t="s">
        <v>830</v>
      </c>
      <c r="Q51">
        <v>1</v>
      </c>
      <c r="X51">
        <v>1.75</v>
      </c>
      <c r="Y51">
        <v>29.98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0</v>
      </c>
      <c r="AF51" t="s">
        <v>3</v>
      </c>
      <c r="AG51">
        <v>1.75</v>
      </c>
      <c r="AH51">
        <v>2</v>
      </c>
      <c r="AI51">
        <v>33034724</v>
      </c>
      <c r="AJ51">
        <v>54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ROW(Source!A42)</f>
        <v>42</v>
      </c>
      <c r="B52">
        <v>33034740</v>
      </c>
      <c r="C52">
        <v>33034715</v>
      </c>
      <c r="D52">
        <v>32517740</v>
      </c>
      <c r="E52">
        <v>1</v>
      </c>
      <c r="F52">
        <v>1</v>
      </c>
      <c r="G52">
        <v>19</v>
      </c>
      <c r="H52">
        <v>3</v>
      </c>
      <c r="I52" t="s">
        <v>831</v>
      </c>
      <c r="J52" t="s">
        <v>832</v>
      </c>
      <c r="K52" t="s">
        <v>833</v>
      </c>
      <c r="L52">
        <v>1339</v>
      </c>
      <c r="N52">
        <v>1007</v>
      </c>
      <c r="O52" t="s">
        <v>830</v>
      </c>
      <c r="P52" t="s">
        <v>830</v>
      </c>
      <c r="Q52">
        <v>1</v>
      </c>
      <c r="X52">
        <v>0.08</v>
      </c>
      <c r="Y52">
        <v>4993.7</v>
      </c>
      <c r="Z52">
        <v>0</v>
      </c>
      <c r="AA52">
        <v>0</v>
      </c>
      <c r="AB52">
        <v>0</v>
      </c>
      <c r="AC52">
        <v>0</v>
      </c>
      <c r="AD52">
        <v>1</v>
      </c>
      <c r="AE52">
        <v>0</v>
      </c>
      <c r="AF52" t="s">
        <v>3</v>
      </c>
      <c r="AG52">
        <v>0.08</v>
      </c>
      <c r="AH52">
        <v>2</v>
      </c>
      <c r="AI52">
        <v>33034725</v>
      </c>
      <c r="AJ52">
        <v>55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ROW(Source!A42)</f>
        <v>42</v>
      </c>
      <c r="B53">
        <v>33034741</v>
      </c>
      <c r="C53">
        <v>33034715</v>
      </c>
      <c r="D53">
        <v>32517729</v>
      </c>
      <c r="E53">
        <v>1</v>
      </c>
      <c r="F53">
        <v>1</v>
      </c>
      <c r="G53">
        <v>19</v>
      </c>
      <c r="H53">
        <v>3</v>
      </c>
      <c r="I53" t="s">
        <v>834</v>
      </c>
      <c r="J53" t="s">
        <v>835</v>
      </c>
      <c r="K53" t="s">
        <v>836</v>
      </c>
      <c r="L53">
        <v>1339</v>
      </c>
      <c r="N53">
        <v>1007</v>
      </c>
      <c r="O53" t="s">
        <v>830</v>
      </c>
      <c r="P53" t="s">
        <v>830</v>
      </c>
      <c r="Q53">
        <v>1</v>
      </c>
      <c r="X53">
        <v>0.69</v>
      </c>
      <c r="Y53">
        <v>3762.19</v>
      </c>
      <c r="Z53">
        <v>0</v>
      </c>
      <c r="AA53">
        <v>0</v>
      </c>
      <c r="AB53">
        <v>0</v>
      </c>
      <c r="AC53">
        <v>0</v>
      </c>
      <c r="AD53">
        <v>1</v>
      </c>
      <c r="AE53">
        <v>0</v>
      </c>
      <c r="AF53" t="s">
        <v>3</v>
      </c>
      <c r="AG53">
        <v>0.69</v>
      </c>
      <c r="AH53">
        <v>2</v>
      </c>
      <c r="AI53">
        <v>33034726</v>
      </c>
      <c r="AJ53">
        <v>56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ROW(Source!A42)</f>
        <v>42</v>
      </c>
      <c r="B54">
        <v>33034742</v>
      </c>
      <c r="C54">
        <v>33034715</v>
      </c>
      <c r="D54">
        <v>32517783</v>
      </c>
      <c r="E54">
        <v>1</v>
      </c>
      <c r="F54">
        <v>1</v>
      </c>
      <c r="G54">
        <v>19</v>
      </c>
      <c r="H54">
        <v>3</v>
      </c>
      <c r="I54" t="s">
        <v>837</v>
      </c>
      <c r="J54" t="s">
        <v>838</v>
      </c>
      <c r="K54" t="s">
        <v>839</v>
      </c>
      <c r="L54">
        <v>1339</v>
      </c>
      <c r="N54">
        <v>1007</v>
      </c>
      <c r="O54" t="s">
        <v>830</v>
      </c>
      <c r="P54" t="s">
        <v>830</v>
      </c>
      <c r="Q54">
        <v>1</v>
      </c>
      <c r="X54">
        <v>0.2</v>
      </c>
      <c r="Y54">
        <v>5631.96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0</v>
      </c>
      <c r="AF54" t="s">
        <v>3</v>
      </c>
      <c r="AG54">
        <v>0.2</v>
      </c>
      <c r="AH54">
        <v>2</v>
      </c>
      <c r="AI54">
        <v>33034727</v>
      </c>
      <c r="AJ54">
        <v>57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ROW(Source!A42)</f>
        <v>42</v>
      </c>
      <c r="B55">
        <v>33034743</v>
      </c>
      <c r="C55">
        <v>33034715</v>
      </c>
      <c r="D55">
        <v>32517784</v>
      </c>
      <c r="E55">
        <v>1</v>
      </c>
      <c r="F55">
        <v>1</v>
      </c>
      <c r="G55">
        <v>19</v>
      </c>
      <c r="H55">
        <v>3</v>
      </c>
      <c r="I55" t="s">
        <v>840</v>
      </c>
      <c r="J55" t="s">
        <v>841</v>
      </c>
      <c r="K55" t="s">
        <v>842</v>
      </c>
      <c r="L55">
        <v>1339</v>
      </c>
      <c r="N55">
        <v>1007</v>
      </c>
      <c r="O55" t="s">
        <v>830</v>
      </c>
      <c r="P55" t="s">
        <v>830</v>
      </c>
      <c r="Q55">
        <v>1</v>
      </c>
      <c r="X55">
        <v>0.69</v>
      </c>
      <c r="Y55">
        <v>5631.96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3</v>
      </c>
      <c r="AG55">
        <v>0.69</v>
      </c>
      <c r="AH55">
        <v>2</v>
      </c>
      <c r="AI55">
        <v>33034728</v>
      </c>
      <c r="AJ55">
        <v>58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ROW(Source!A42)</f>
        <v>42</v>
      </c>
      <c r="B56">
        <v>33034744</v>
      </c>
      <c r="C56">
        <v>33034715</v>
      </c>
      <c r="D56">
        <v>32519911</v>
      </c>
      <c r="E56">
        <v>1</v>
      </c>
      <c r="F56">
        <v>1</v>
      </c>
      <c r="G56">
        <v>19</v>
      </c>
      <c r="H56">
        <v>3</v>
      </c>
      <c r="I56" t="s">
        <v>843</v>
      </c>
      <c r="J56" t="s">
        <v>844</v>
      </c>
      <c r="K56" t="s">
        <v>845</v>
      </c>
      <c r="L56">
        <v>1339</v>
      </c>
      <c r="N56">
        <v>1007</v>
      </c>
      <c r="O56" t="s">
        <v>830</v>
      </c>
      <c r="P56" t="s">
        <v>830</v>
      </c>
      <c r="Q56">
        <v>1</v>
      </c>
      <c r="X56">
        <v>102</v>
      </c>
      <c r="Y56">
        <v>3195.93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3</v>
      </c>
      <c r="AG56">
        <v>102</v>
      </c>
      <c r="AH56">
        <v>2</v>
      </c>
      <c r="AI56">
        <v>33034729</v>
      </c>
      <c r="AJ56">
        <v>59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ROW(Source!A42)</f>
        <v>42</v>
      </c>
      <c r="B57">
        <v>33034745</v>
      </c>
      <c r="C57">
        <v>33034715</v>
      </c>
      <c r="D57">
        <v>32521663</v>
      </c>
      <c r="E57">
        <v>1</v>
      </c>
      <c r="F57">
        <v>1</v>
      </c>
      <c r="G57">
        <v>19</v>
      </c>
      <c r="H57">
        <v>3</v>
      </c>
      <c r="I57" t="s">
        <v>846</v>
      </c>
      <c r="J57" t="s">
        <v>847</v>
      </c>
      <c r="K57" t="s">
        <v>848</v>
      </c>
      <c r="L57">
        <v>1327</v>
      </c>
      <c r="N57">
        <v>1005</v>
      </c>
      <c r="O57" t="s">
        <v>823</v>
      </c>
      <c r="P57" t="s">
        <v>823</v>
      </c>
      <c r="Q57">
        <v>1</v>
      </c>
      <c r="X57">
        <v>49.5</v>
      </c>
      <c r="Y57">
        <v>207.09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 t="s">
        <v>3</v>
      </c>
      <c r="AG57">
        <v>49.5</v>
      </c>
      <c r="AH57">
        <v>2</v>
      </c>
      <c r="AI57">
        <v>33034730</v>
      </c>
      <c r="AJ57">
        <v>60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ROW(Source!A82)</f>
        <v>82</v>
      </c>
      <c r="B58">
        <v>33034755</v>
      </c>
      <c r="C58">
        <v>33034749</v>
      </c>
      <c r="D58">
        <v>32505425</v>
      </c>
      <c r="E58">
        <v>19</v>
      </c>
      <c r="F58">
        <v>1</v>
      </c>
      <c r="G58">
        <v>19</v>
      </c>
      <c r="H58">
        <v>1</v>
      </c>
      <c r="I58" t="s">
        <v>795</v>
      </c>
      <c r="J58" t="s">
        <v>3</v>
      </c>
      <c r="K58" t="s">
        <v>796</v>
      </c>
      <c r="L58">
        <v>1191</v>
      </c>
      <c r="N58">
        <v>1013</v>
      </c>
      <c r="O58" t="s">
        <v>797</v>
      </c>
      <c r="P58" t="s">
        <v>797</v>
      </c>
      <c r="Q58">
        <v>1</v>
      </c>
      <c r="X58">
        <v>36.11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1</v>
      </c>
      <c r="AF58" t="s">
        <v>3</v>
      </c>
      <c r="AG58">
        <v>36.11</v>
      </c>
      <c r="AH58">
        <v>2</v>
      </c>
      <c r="AI58">
        <v>33034750</v>
      </c>
      <c r="AJ58">
        <v>61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ROW(Source!A82)</f>
        <v>82</v>
      </c>
      <c r="B59">
        <v>33034756</v>
      </c>
      <c r="C59">
        <v>33034749</v>
      </c>
      <c r="D59">
        <v>32516754</v>
      </c>
      <c r="E59">
        <v>1</v>
      </c>
      <c r="F59">
        <v>1</v>
      </c>
      <c r="G59">
        <v>19</v>
      </c>
      <c r="H59">
        <v>2</v>
      </c>
      <c r="I59" t="s">
        <v>798</v>
      </c>
      <c r="J59" t="s">
        <v>799</v>
      </c>
      <c r="K59" t="s">
        <v>800</v>
      </c>
      <c r="L59">
        <v>1368</v>
      </c>
      <c r="N59">
        <v>1011</v>
      </c>
      <c r="O59" t="s">
        <v>801</v>
      </c>
      <c r="P59" t="s">
        <v>801</v>
      </c>
      <c r="Q59">
        <v>1</v>
      </c>
      <c r="X59">
        <v>21.91</v>
      </c>
      <c r="Y59">
        <v>0</v>
      </c>
      <c r="Z59">
        <v>70.98</v>
      </c>
      <c r="AA59">
        <v>6.52</v>
      </c>
      <c r="AB59">
        <v>0</v>
      </c>
      <c r="AC59">
        <v>0</v>
      </c>
      <c r="AD59">
        <v>1</v>
      </c>
      <c r="AE59">
        <v>0</v>
      </c>
      <c r="AF59" t="s">
        <v>3</v>
      </c>
      <c r="AG59">
        <v>21.91</v>
      </c>
      <c r="AH59">
        <v>2</v>
      </c>
      <c r="AI59">
        <v>33034751</v>
      </c>
      <c r="AJ59">
        <v>62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ROW(Source!A82)</f>
        <v>82</v>
      </c>
      <c r="B60">
        <v>33034757</v>
      </c>
      <c r="C60">
        <v>33034749</v>
      </c>
      <c r="D60">
        <v>32518977</v>
      </c>
      <c r="E60">
        <v>1</v>
      </c>
      <c r="F60">
        <v>1</v>
      </c>
      <c r="G60">
        <v>19</v>
      </c>
      <c r="H60">
        <v>3</v>
      </c>
      <c r="I60" t="s">
        <v>802</v>
      </c>
      <c r="J60" t="s">
        <v>803</v>
      </c>
      <c r="K60" t="s">
        <v>804</v>
      </c>
      <c r="L60">
        <v>1348</v>
      </c>
      <c r="N60">
        <v>1009</v>
      </c>
      <c r="O60" t="s">
        <v>19</v>
      </c>
      <c r="P60" t="s">
        <v>19</v>
      </c>
      <c r="Q60">
        <v>1000</v>
      </c>
      <c r="X60">
        <v>0.03</v>
      </c>
      <c r="Y60">
        <v>117442.26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3</v>
      </c>
      <c r="AG60">
        <v>0.03</v>
      </c>
      <c r="AH60">
        <v>2</v>
      </c>
      <c r="AI60">
        <v>33034752</v>
      </c>
      <c r="AJ60">
        <v>63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ROW(Source!A82)</f>
        <v>82</v>
      </c>
      <c r="B61">
        <v>33034758</v>
      </c>
      <c r="C61">
        <v>33034749</v>
      </c>
      <c r="D61">
        <v>32520163</v>
      </c>
      <c r="E61">
        <v>1</v>
      </c>
      <c r="F61">
        <v>1</v>
      </c>
      <c r="G61">
        <v>19</v>
      </c>
      <c r="H61">
        <v>3</v>
      </c>
      <c r="I61" t="s">
        <v>25</v>
      </c>
      <c r="J61" t="s">
        <v>27</v>
      </c>
      <c r="K61" t="s">
        <v>26</v>
      </c>
      <c r="L61">
        <v>1348</v>
      </c>
      <c r="N61">
        <v>1009</v>
      </c>
      <c r="O61" t="s">
        <v>19</v>
      </c>
      <c r="P61" t="s">
        <v>19</v>
      </c>
      <c r="Q61">
        <v>1000</v>
      </c>
      <c r="X61">
        <v>1</v>
      </c>
      <c r="Y61">
        <v>53410.15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3</v>
      </c>
      <c r="AG61">
        <v>1</v>
      </c>
      <c r="AH61">
        <v>2</v>
      </c>
      <c r="AI61">
        <v>33034753</v>
      </c>
      <c r="AJ61">
        <v>64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ROW(Source!A84)</f>
        <v>84</v>
      </c>
      <c r="B62">
        <v>33034776</v>
      </c>
      <c r="C62">
        <v>33034760</v>
      </c>
      <c r="D62">
        <v>32505425</v>
      </c>
      <c r="E62">
        <v>19</v>
      </c>
      <c r="F62">
        <v>1</v>
      </c>
      <c r="G62">
        <v>19</v>
      </c>
      <c r="H62">
        <v>1</v>
      </c>
      <c r="I62" t="s">
        <v>795</v>
      </c>
      <c r="J62" t="s">
        <v>3</v>
      </c>
      <c r="K62" t="s">
        <v>796</v>
      </c>
      <c r="L62">
        <v>1191</v>
      </c>
      <c r="N62">
        <v>1013</v>
      </c>
      <c r="O62" t="s">
        <v>797</v>
      </c>
      <c r="P62" t="s">
        <v>797</v>
      </c>
      <c r="Q62">
        <v>1</v>
      </c>
      <c r="X62">
        <v>453.1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1</v>
      </c>
      <c r="AF62" t="s">
        <v>3</v>
      </c>
      <c r="AG62">
        <v>453.1</v>
      </c>
      <c r="AH62">
        <v>2</v>
      </c>
      <c r="AI62">
        <v>33034761</v>
      </c>
      <c r="AJ62">
        <v>66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ROW(Source!A84)</f>
        <v>84</v>
      </c>
      <c r="B63">
        <v>33034777</v>
      </c>
      <c r="C63">
        <v>33034760</v>
      </c>
      <c r="D63">
        <v>32517073</v>
      </c>
      <c r="E63">
        <v>1</v>
      </c>
      <c r="F63">
        <v>1</v>
      </c>
      <c r="G63">
        <v>19</v>
      </c>
      <c r="H63">
        <v>2</v>
      </c>
      <c r="I63" t="s">
        <v>805</v>
      </c>
      <c r="J63" t="s">
        <v>806</v>
      </c>
      <c r="K63" t="s">
        <v>807</v>
      </c>
      <c r="L63">
        <v>1368</v>
      </c>
      <c r="N63">
        <v>1011</v>
      </c>
      <c r="O63" t="s">
        <v>801</v>
      </c>
      <c r="P63" t="s">
        <v>801</v>
      </c>
      <c r="Q63">
        <v>1</v>
      </c>
      <c r="X63">
        <v>1.38</v>
      </c>
      <c r="Y63">
        <v>0</v>
      </c>
      <c r="Z63">
        <v>3.37</v>
      </c>
      <c r="AA63">
        <v>0.85</v>
      </c>
      <c r="AB63">
        <v>0</v>
      </c>
      <c r="AC63">
        <v>0</v>
      </c>
      <c r="AD63">
        <v>1</v>
      </c>
      <c r="AE63">
        <v>0</v>
      </c>
      <c r="AF63" t="s">
        <v>3</v>
      </c>
      <c r="AG63">
        <v>1.38</v>
      </c>
      <c r="AH63">
        <v>2</v>
      </c>
      <c r="AI63">
        <v>33034762</v>
      </c>
      <c r="AJ63">
        <v>67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ROW(Source!A84)</f>
        <v>84</v>
      </c>
      <c r="B64">
        <v>33034778</v>
      </c>
      <c r="C64">
        <v>33034760</v>
      </c>
      <c r="D64">
        <v>32516433</v>
      </c>
      <c r="E64">
        <v>1</v>
      </c>
      <c r="F64">
        <v>1</v>
      </c>
      <c r="G64">
        <v>19</v>
      </c>
      <c r="H64">
        <v>2</v>
      </c>
      <c r="I64" t="s">
        <v>808</v>
      </c>
      <c r="J64" t="s">
        <v>809</v>
      </c>
      <c r="K64" t="s">
        <v>810</v>
      </c>
      <c r="L64">
        <v>1368</v>
      </c>
      <c r="N64">
        <v>1011</v>
      </c>
      <c r="O64" t="s">
        <v>801</v>
      </c>
      <c r="P64" t="s">
        <v>801</v>
      </c>
      <c r="Q64">
        <v>1</v>
      </c>
      <c r="X64">
        <v>0.31</v>
      </c>
      <c r="Y64">
        <v>0</v>
      </c>
      <c r="Z64">
        <v>566.44000000000005</v>
      </c>
      <c r="AA64">
        <v>281.27999999999997</v>
      </c>
      <c r="AB64">
        <v>0</v>
      </c>
      <c r="AC64">
        <v>0</v>
      </c>
      <c r="AD64">
        <v>1</v>
      </c>
      <c r="AE64">
        <v>0</v>
      </c>
      <c r="AF64" t="s">
        <v>3</v>
      </c>
      <c r="AG64">
        <v>0.31</v>
      </c>
      <c r="AH64">
        <v>2</v>
      </c>
      <c r="AI64">
        <v>33034763</v>
      </c>
      <c r="AJ64">
        <v>68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ROW(Source!A84)</f>
        <v>84</v>
      </c>
      <c r="B65">
        <v>33034779</v>
      </c>
      <c r="C65">
        <v>33034760</v>
      </c>
      <c r="D65">
        <v>32516599</v>
      </c>
      <c r="E65">
        <v>1</v>
      </c>
      <c r="F65">
        <v>1</v>
      </c>
      <c r="G65">
        <v>19</v>
      </c>
      <c r="H65">
        <v>2</v>
      </c>
      <c r="I65" t="s">
        <v>811</v>
      </c>
      <c r="J65" t="s">
        <v>812</v>
      </c>
      <c r="K65" t="s">
        <v>813</v>
      </c>
      <c r="L65">
        <v>1368</v>
      </c>
      <c r="N65">
        <v>1011</v>
      </c>
      <c r="O65" t="s">
        <v>801</v>
      </c>
      <c r="P65" t="s">
        <v>801</v>
      </c>
      <c r="Q65">
        <v>1</v>
      </c>
      <c r="X65">
        <v>26.25</v>
      </c>
      <c r="Y65">
        <v>0</v>
      </c>
      <c r="Z65">
        <v>9.7100000000000009</v>
      </c>
      <c r="AA65">
        <v>2.25</v>
      </c>
      <c r="AB65">
        <v>0</v>
      </c>
      <c r="AC65">
        <v>0</v>
      </c>
      <c r="AD65">
        <v>1</v>
      </c>
      <c r="AE65">
        <v>0</v>
      </c>
      <c r="AF65" t="s">
        <v>3</v>
      </c>
      <c r="AG65">
        <v>26.25</v>
      </c>
      <c r="AH65">
        <v>2</v>
      </c>
      <c r="AI65">
        <v>33034764</v>
      </c>
      <c r="AJ65">
        <v>69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ROW(Source!A84)</f>
        <v>84</v>
      </c>
      <c r="B66">
        <v>33034780</v>
      </c>
      <c r="C66">
        <v>33034760</v>
      </c>
      <c r="D66">
        <v>32517836</v>
      </c>
      <c r="E66">
        <v>1</v>
      </c>
      <c r="F66">
        <v>1</v>
      </c>
      <c r="G66">
        <v>19</v>
      </c>
      <c r="H66">
        <v>3</v>
      </c>
      <c r="I66" t="s">
        <v>814</v>
      </c>
      <c r="J66" t="s">
        <v>815</v>
      </c>
      <c r="K66" t="s">
        <v>816</v>
      </c>
      <c r="L66">
        <v>1348</v>
      </c>
      <c r="N66">
        <v>1009</v>
      </c>
      <c r="O66" t="s">
        <v>19</v>
      </c>
      <c r="P66" t="s">
        <v>19</v>
      </c>
      <c r="Q66">
        <v>1000</v>
      </c>
      <c r="X66">
        <v>0.04</v>
      </c>
      <c r="Y66">
        <v>31493.279999999999</v>
      </c>
      <c r="Z66">
        <v>0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3</v>
      </c>
      <c r="AG66">
        <v>0.04</v>
      </c>
      <c r="AH66">
        <v>2</v>
      </c>
      <c r="AI66">
        <v>33034765</v>
      </c>
      <c r="AJ66">
        <v>70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ROW(Source!A84)</f>
        <v>84</v>
      </c>
      <c r="B67">
        <v>33034781</v>
      </c>
      <c r="C67">
        <v>33034760</v>
      </c>
      <c r="D67">
        <v>32518156</v>
      </c>
      <c r="E67">
        <v>1</v>
      </c>
      <c r="F67">
        <v>1</v>
      </c>
      <c r="G67">
        <v>19</v>
      </c>
      <c r="H67">
        <v>3</v>
      </c>
      <c r="I67" t="s">
        <v>817</v>
      </c>
      <c r="J67" t="s">
        <v>818</v>
      </c>
      <c r="K67" t="s">
        <v>819</v>
      </c>
      <c r="L67">
        <v>1348</v>
      </c>
      <c r="N67">
        <v>1009</v>
      </c>
      <c r="O67" t="s">
        <v>19</v>
      </c>
      <c r="P67" t="s">
        <v>19</v>
      </c>
      <c r="Q67">
        <v>1000</v>
      </c>
      <c r="X67">
        <v>3.6999999999999998E-2</v>
      </c>
      <c r="Y67">
        <v>45454.3</v>
      </c>
      <c r="Z67">
        <v>0</v>
      </c>
      <c r="AA67">
        <v>0</v>
      </c>
      <c r="AB67">
        <v>0</v>
      </c>
      <c r="AC67">
        <v>0</v>
      </c>
      <c r="AD67">
        <v>1</v>
      </c>
      <c r="AE67">
        <v>0</v>
      </c>
      <c r="AF67" t="s">
        <v>3</v>
      </c>
      <c r="AG67">
        <v>3.6999999999999998E-2</v>
      </c>
      <c r="AH67">
        <v>2</v>
      </c>
      <c r="AI67">
        <v>33034766</v>
      </c>
      <c r="AJ67">
        <v>71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ROW(Source!A84)</f>
        <v>84</v>
      </c>
      <c r="B68">
        <v>33034783</v>
      </c>
      <c r="C68">
        <v>33034760</v>
      </c>
      <c r="D68">
        <v>32518894</v>
      </c>
      <c r="E68">
        <v>1</v>
      </c>
      <c r="F68">
        <v>1</v>
      </c>
      <c r="G68">
        <v>19</v>
      </c>
      <c r="H68">
        <v>3</v>
      </c>
      <c r="I68" t="s">
        <v>820</v>
      </c>
      <c r="J68" t="s">
        <v>821</v>
      </c>
      <c r="K68" t="s">
        <v>822</v>
      </c>
      <c r="L68">
        <v>1327</v>
      </c>
      <c r="N68">
        <v>1005</v>
      </c>
      <c r="O68" t="s">
        <v>823</v>
      </c>
      <c r="P68" t="s">
        <v>823</v>
      </c>
      <c r="Q68">
        <v>1</v>
      </c>
      <c r="X68">
        <v>5.6</v>
      </c>
      <c r="Y68">
        <v>63.78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3</v>
      </c>
      <c r="AG68">
        <v>5.6</v>
      </c>
      <c r="AH68">
        <v>2</v>
      </c>
      <c r="AI68">
        <v>33034768</v>
      </c>
      <c r="AJ68">
        <v>72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ROW(Source!A84)</f>
        <v>84</v>
      </c>
      <c r="B69">
        <v>33034782</v>
      </c>
      <c r="C69">
        <v>33034760</v>
      </c>
      <c r="D69">
        <v>32517311</v>
      </c>
      <c r="E69">
        <v>1</v>
      </c>
      <c r="F69">
        <v>1</v>
      </c>
      <c r="G69">
        <v>19</v>
      </c>
      <c r="H69">
        <v>3</v>
      </c>
      <c r="I69" t="s">
        <v>824</v>
      </c>
      <c r="J69" t="s">
        <v>825</v>
      </c>
      <c r="K69" t="s">
        <v>826</v>
      </c>
      <c r="L69">
        <v>1348</v>
      </c>
      <c r="N69">
        <v>1009</v>
      </c>
      <c r="O69" t="s">
        <v>19</v>
      </c>
      <c r="P69" t="s">
        <v>19</v>
      </c>
      <c r="Q69">
        <v>1000</v>
      </c>
      <c r="X69">
        <v>0.05</v>
      </c>
      <c r="Y69">
        <v>4752.91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 t="s">
        <v>3</v>
      </c>
      <c r="AG69">
        <v>0.05</v>
      </c>
      <c r="AH69">
        <v>2</v>
      </c>
      <c r="AI69">
        <v>33034767</v>
      </c>
      <c r="AJ69">
        <v>73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ROW(Source!A84)</f>
        <v>84</v>
      </c>
      <c r="B70">
        <v>33034784</v>
      </c>
      <c r="C70">
        <v>33034760</v>
      </c>
      <c r="D70">
        <v>32519061</v>
      </c>
      <c r="E70">
        <v>1</v>
      </c>
      <c r="F70">
        <v>1</v>
      </c>
      <c r="G70">
        <v>19</v>
      </c>
      <c r="H70">
        <v>3</v>
      </c>
      <c r="I70" t="s">
        <v>827</v>
      </c>
      <c r="J70" t="s">
        <v>828</v>
      </c>
      <c r="K70" t="s">
        <v>829</v>
      </c>
      <c r="L70">
        <v>1339</v>
      </c>
      <c r="N70">
        <v>1007</v>
      </c>
      <c r="O70" t="s">
        <v>830</v>
      </c>
      <c r="P70" t="s">
        <v>830</v>
      </c>
      <c r="Q70">
        <v>1</v>
      </c>
      <c r="X70">
        <v>1.75</v>
      </c>
      <c r="Y70">
        <v>29.98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3</v>
      </c>
      <c r="AG70">
        <v>1.75</v>
      </c>
      <c r="AH70">
        <v>2</v>
      </c>
      <c r="AI70">
        <v>33034769</v>
      </c>
      <c r="AJ70">
        <v>74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ROW(Source!A84)</f>
        <v>84</v>
      </c>
      <c r="B71">
        <v>33034785</v>
      </c>
      <c r="C71">
        <v>33034760</v>
      </c>
      <c r="D71">
        <v>32517740</v>
      </c>
      <c r="E71">
        <v>1</v>
      </c>
      <c r="F71">
        <v>1</v>
      </c>
      <c r="G71">
        <v>19</v>
      </c>
      <c r="H71">
        <v>3</v>
      </c>
      <c r="I71" t="s">
        <v>831</v>
      </c>
      <c r="J71" t="s">
        <v>832</v>
      </c>
      <c r="K71" t="s">
        <v>833</v>
      </c>
      <c r="L71">
        <v>1339</v>
      </c>
      <c r="N71">
        <v>1007</v>
      </c>
      <c r="O71" t="s">
        <v>830</v>
      </c>
      <c r="P71" t="s">
        <v>830</v>
      </c>
      <c r="Q71">
        <v>1</v>
      </c>
      <c r="X71">
        <v>0.08</v>
      </c>
      <c r="Y71">
        <v>4993.7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0</v>
      </c>
      <c r="AF71" t="s">
        <v>3</v>
      </c>
      <c r="AG71">
        <v>0.08</v>
      </c>
      <c r="AH71">
        <v>2</v>
      </c>
      <c r="AI71">
        <v>33034770</v>
      </c>
      <c r="AJ71">
        <v>75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ROW(Source!A84)</f>
        <v>84</v>
      </c>
      <c r="B72">
        <v>33034786</v>
      </c>
      <c r="C72">
        <v>33034760</v>
      </c>
      <c r="D72">
        <v>32517729</v>
      </c>
      <c r="E72">
        <v>1</v>
      </c>
      <c r="F72">
        <v>1</v>
      </c>
      <c r="G72">
        <v>19</v>
      </c>
      <c r="H72">
        <v>3</v>
      </c>
      <c r="I72" t="s">
        <v>834</v>
      </c>
      <c r="J72" t="s">
        <v>835</v>
      </c>
      <c r="K72" t="s">
        <v>836</v>
      </c>
      <c r="L72">
        <v>1339</v>
      </c>
      <c r="N72">
        <v>1007</v>
      </c>
      <c r="O72" t="s">
        <v>830</v>
      </c>
      <c r="P72" t="s">
        <v>830</v>
      </c>
      <c r="Q72">
        <v>1</v>
      </c>
      <c r="X72">
        <v>0.69</v>
      </c>
      <c r="Y72">
        <v>3762.19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3</v>
      </c>
      <c r="AG72">
        <v>0.69</v>
      </c>
      <c r="AH72">
        <v>2</v>
      </c>
      <c r="AI72">
        <v>33034771</v>
      </c>
      <c r="AJ72">
        <v>76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ROW(Source!A84)</f>
        <v>84</v>
      </c>
      <c r="B73">
        <v>33034787</v>
      </c>
      <c r="C73">
        <v>33034760</v>
      </c>
      <c r="D73">
        <v>32517783</v>
      </c>
      <c r="E73">
        <v>1</v>
      </c>
      <c r="F73">
        <v>1</v>
      </c>
      <c r="G73">
        <v>19</v>
      </c>
      <c r="H73">
        <v>3</v>
      </c>
      <c r="I73" t="s">
        <v>837</v>
      </c>
      <c r="J73" t="s">
        <v>838</v>
      </c>
      <c r="K73" t="s">
        <v>839</v>
      </c>
      <c r="L73">
        <v>1339</v>
      </c>
      <c r="N73">
        <v>1007</v>
      </c>
      <c r="O73" t="s">
        <v>830</v>
      </c>
      <c r="P73" t="s">
        <v>830</v>
      </c>
      <c r="Q73">
        <v>1</v>
      </c>
      <c r="X73">
        <v>0.2</v>
      </c>
      <c r="Y73">
        <v>5631.96</v>
      </c>
      <c r="Z73">
        <v>0</v>
      </c>
      <c r="AA73">
        <v>0</v>
      </c>
      <c r="AB73">
        <v>0</v>
      </c>
      <c r="AC73">
        <v>0</v>
      </c>
      <c r="AD73">
        <v>1</v>
      </c>
      <c r="AE73">
        <v>0</v>
      </c>
      <c r="AF73" t="s">
        <v>3</v>
      </c>
      <c r="AG73">
        <v>0.2</v>
      </c>
      <c r="AH73">
        <v>2</v>
      </c>
      <c r="AI73">
        <v>33034772</v>
      </c>
      <c r="AJ73">
        <v>77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ROW(Source!A84)</f>
        <v>84</v>
      </c>
      <c r="B74">
        <v>33034788</v>
      </c>
      <c r="C74">
        <v>33034760</v>
      </c>
      <c r="D74">
        <v>32517784</v>
      </c>
      <c r="E74">
        <v>1</v>
      </c>
      <c r="F74">
        <v>1</v>
      </c>
      <c r="G74">
        <v>19</v>
      </c>
      <c r="H74">
        <v>3</v>
      </c>
      <c r="I74" t="s">
        <v>840</v>
      </c>
      <c r="J74" t="s">
        <v>841</v>
      </c>
      <c r="K74" t="s">
        <v>842</v>
      </c>
      <c r="L74">
        <v>1339</v>
      </c>
      <c r="N74">
        <v>1007</v>
      </c>
      <c r="O74" t="s">
        <v>830</v>
      </c>
      <c r="P74" t="s">
        <v>830</v>
      </c>
      <c r="Q74">
        <v>1</v>
      </c>
      <c r="X74">
        <v>0.69</v>
      </c>
      <c r="Y74">
        <v>5631.96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0</v>
      </c>
      <c r="AF74" t="s">
        <v>3</v>
      </c>
      <c r="AG74">
        <v>0.69</v>
      </c>
      <c r="AH74">
        <v>2</v>
      </c>
      <c r="AI74">
        <v>33034773</v>
      </c>
      <c r="AJ74">
        <v>78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ROW(Source!A84)</f>
        <v>84</v>
      </c>
      <c r="B75">
        <v>33034789</v>
      </c>
      <c r="C75">
        <v>33034760</v>
      </c>
      <c r="D75">
        <v>32519911</v>
      </c>
      <c r="E75">
        <v>1</v>
      </c>
      <c r="F75">
        <v>1</v>
      </c>
      <c r="G75">
        <v>19</v>
      </c>
      <c r="H75">
        <v>3</v>
      </c>
      <c r="I75" t="s">
        <v>843</v>
      </c>
      <c r="J75" t="s">
        <v>844</v>
      </c>
      <c r="K75" t="s">
        <v>845</v>
      </c>
      <c r="L75">
        <v>1339</v>
      </c>
      <c r="N75">
        <v>1007</v>
      </c>
      <c r="O75" t="s">
        <v>830</v>
      </c>
      <c r="P75" t="s">
        <v>830</v>
      </c>
      <c r="Q75">
        <v>1</v>
      </c>
      <c r="X75">
        <v>102</v>
      </c>
      <c r="Y75">
        <v>3195.93</v>
      </c>
      <c r="Z75">
        <v>0</v>
      </c>
      <c r="AA75">
        <v>0</v>
      </c>
      <c r="AB75">
        <v>0</v>
      </c>
      <c r="AC75">
        <v>0</v>
      </c>
      <c r="AD75">
        <v>1</v>
      </c>
      <c r="AE75">
        <v>0</v>
      </c>
      <c r="AF75" t="s">
        <v>3</v>
      </c>
      <c r="AG75">
        <v>102</v>
      </c>
      <c r="AH75">
        <v>2</v>
      </c>
      <c r="AI75">
        <v>33034774</v>
      </c>
      <c r="AJ75">
        <v>79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ROW(Source!A84)</f>
        <v>84</v>
      </c>
      <c r="B76">
        <v>33034790</v>
      </c>
      <c r="C76">
        <v>33034760</v>
      </c>
      <c r="D76">
        <v>32521663</v>
      </c>
      <c r="E76">
        <v>1</v>
      </c>
      <c r="F76">
        <v>1</v>
      </c>
      <c r="G76">
        <v>19</v>
      </c>
      <c r="H76">
        <v>3</v>
      </c>
      <c r="I76" t="s">
        <v>846</v>
      </c>
      <c r="J76" t="s">
        <v>847</v>
      </c>
      <c r="K76" t="s">
        <v>848</v>
      </c>
      <c r="L76">
        <v>1327</v>
      </c>
      <c r="N76">
        <v>1005</v>
      </c>
      <c r="O76" t="s">
        <v>823</v>
      </c>
      <c r="P76" t="s">
        <v>823</v>
      </c>
      <c r="Q76">
        <v>1</v>
      </c>
      <c r="X76">
        <v>49.5</v>
      </c>
      <c r="Y76">
        <v>207.09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0</v>
      </c>
      <c r="AF76" t="s">
        <v>3</v>
      </c>
      <c r="AG76">
        <v>49.5</v>
      </c>
      <c r="AH76">
        <v>2</v>
      </c>
      <c r="AI76">
        <v>33034775</v>
      </c>
      <c r="AJ76">
        <v>80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ROW(Source!A87)</f>
        <v>87</v>
      </c>
      <c r="B77">
        <v>33034799</v>
      </c>
      <c r="C77">
        <v>33034793</v>
      </c>
      <c r="D77">
        <v>32505425</v>
      </c>
      <c r="E77">
        <v>19</v>
      </c>
      <c r="F77">
        <v>1</v>
      </c>
      <c r="G77">
        <v>19</v>
      </c>
      <c r="H77">
        <v>1</v>
      </c>
      <c r="I77" t="s">
        <v>795</v>
      </c>
      <c r="J77" t="s">
        <v>3</v>
      </c>
      <c r="K77" t="s">
        <v>796</v>
      </c>
      <c r="L77">
        <v>1191</v>
      </c>
      <c r="N77">
        <v>1013</v>
      </c>
      <c r="O77" t="s">
        <v>797</v>
      </c>
      <c r="P77" t="s">
        <v>797</v>
      </c>
      <c r="Q77">
        <v>1</v>
      </c>
      <c r="X77">
        <v>36.11</v>
      </c>
      <c r="Y77">
        <v>0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1</v>
      </c>
      <c r="AF77" t="s">
        <v>3</v>
      </c>
      <c r="AG77">
        <v>36.11</v>
      </c>
      <c r="AH77">
        <v>2</v>
      </c>
      <c r="AI77">
        <v>33034794</v>
      </c>
      <c r="AJ77">
        <v>81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ROW(Source!A87)</f>
        <v>87</v>
      </c>
      <c r="B78">
        <v>33034800</v>
      </c>
      <c r="C78">
        <v>33034793</v>
      </c>
      <c r="D78">
        <v>32516754</v>
      </c>
      <c r="E78">
        <v>1</v>
      </c>
      <c r="F78">
        <v>1</v>
      </c>
      <c r="G78">
        <v>19</v>
      </c>
      <c r="H78">
        <v>2</v>
      </c>
      <c r="I78" t="s">
        <v>798</v>
      </c>
      <c r="J78" t="s">
        <v>799</v>
      </c>
      <c r="K78" t="s">
        <v>800</v>
      </c>
      <c r="L78">
        <v>1368</v>
      </c>
      <c r="N78">
        <v>1011</v>
      </c>
      <c r="O78" t="s">
        <v>801</v>
      </c>
      <c r="P78" t="s">
        <v>801</v>
      </c>
      <c r="Q78">
        <v>1</v>
      </c>
      <c r="X78">
        <v>21.91</v>
      </c>
      <c r="Y78">
        <v>0</v>
      </c>
      <c r="Z78">
        <v>70.98</v>
      </c>
      <c r="AA78">
        <v>6.52</v>
      </c>
      <c r="AB78">
        <v>0</v>
      </c>
      <c r="AC78">
        <v>0</v>
      </c>
      <c r="AD78">
        <v>1</v>
      </c>
      <c r="AE78">
        <v>0</v>
      </c>
      <c r="AF78" t="s">
        <v>3</v>
      </c>
      <c r="AG78">
        <v>21.91</v>
      </c>
      <c r="AH78">
        <v>2</v>
      </c>
      <c r="AI78">
        <v>33034795</v>
      </c>
      <c r="AJ78">
        <v>82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ROW(Source!A87)</f>
        <v>87</v>
      </c>
      <c r="B79">
        <v>33034801</v>
      </c>
      <c r="C79">
        <v>33034793</v>
      </c>
      <c r="D79">
        <v>32518977</v>
      </c>
      <c r="E79">
        <v>1</v>
      </c>
      <c r="F79">
        <v>1</v>
      </c>
      <c r="G79">
        <v>19</v>
      </c>
      <c r="H79">
        <v>3</v>
      </c>
      <c r="I79" t="s">
        <v>802</v>
      </c>
      <c r="J79" t="s">
        <v>803</v>
      </c>
      <c r="K79" t="s">
        <v>804</v>
      </c>
      <c r="L79">
        <v>1348</v>
      </c>
      <c r="N79">
        <v>1009</v>
      </c>
      <c r="O79" t="s">
        <v>19</v>
      </c>
      <c r="P79" t="s">
        <v>19</v>
      </c>
      <c r="Q79">
        <v>1000</v>
      </c>
      <c r="X79">
        <v>0.03</v>
      </c>
      <c r="Y79">
        <v>117442.26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3</v>
      </c>
      <c r="AG79">
        <v>0.03</v>
      </c>
      <c r="AH79">
        <v>2</v>
      </c>
      <c r="AI79">
        <v>33034796</v>
      </c>
      <c r="AJ79">
        <v>83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ROW(Source!A87)</f>
        <v>87</v>
      </c>
      <c r="B80">
        <v>33034802</v>
      </c>
      <c r="C80">
        <v>33034793</v>
      </c>
      <c r="D80">
        <v>32520163</v>
      </c>
      <c r="E80">
        <v>1</v>
      </c>
      <c r="F80">
        <v>1</v>
      </c>
      <c r="G80">
        <v>19</v>
      </c>
      <c r="H80">
        <v>3</v>
      </c>
      <c r="I80" t="s">
        <v>25</v>
      </c>
      <c r="J80" t="s">
        <v>27</v>
      </c>
      <c r="K80" t="s">
        <v>26</v>
      </c>
      <c r="L80">
        <v>1348</v>
      </c>
      <c r="N80">
        <v>1009</v>
      </c>
      <c r="O80" t="s">
        <v>19</v>
      </c>
      <c r="P80" t="s">
        <v>19</v>
      </c>
      <c r="Q80">
        <v>1000</v>
      </c>
      <c r="X80">
        <v>1</v>
      </c>
      <c r="Y80">
        <v>53410.15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3</v>
      </c>
      <c r="AG80">
        <v>1</v>
      </c>
      <c r="AH80">
        <v>2</v>
      </c>
      <c r="AI80">
        <v>33034797</v>
      </c>
      <c r="AJ80">
        <v>84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ROW(Source!A89)</f>
        <v>89</v>
      </c>
      <c r="B81">
        <v>33034820</v>
      </c>
      <c r="C81">
        <v>33034804</v>
      </c>
      <c r="D81">
        <v>32505425</v>
      </c>
      <c r="E81">
        <v>19</v>
      </c>
      <c r="F81">
        <v>1</v>
      </c>
      <c r="G81">
        <v>19</v>
      </c>
      <c r="H81">
        <v>1</v>
      </c>
      <c r="I81" t="s">
        <v>795</v>
      </c>
      <c r="J81" t="s">
        <v>3</v>
      </c>
      <c r="K81" t="s">
        <v>796</v>
      </c>
      <c r="L81">
        <v>1191</v>
      </c>
      <c r="N81">
        <v>1013</v>
      </c>
      <c r="O81" t="s">
        <v>797</v>
      </c>
      <c r="P81" t="s">
        <v>797</v>
      </c>
      <c r="Q81">
        <v>1</v>
      </c>
      <c r="X81">
        <v>453.1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1</v>
      </c>
      <c r="AE81">
        <v>1</v>
      </c>
      <c r="AF81" t="s">
        <v>3</v>
      </c>
      <c r="AG81">
        <v>453.1</v>
      </c>
      <c r="AH81">
        <v>2</v>
      </c>
      <c r="AI81">
        <v>33034805</v>
      </c>
      <c r="AJ81">
        <v>86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ROW(Source!A89)</f>
        <v>89</v>
      </c>
      <c r="B82">
        <v>33034821</v>
      </c>
      <c r="C82">
        <v>33034804</v>
      </c>
      <c r="D82">
        <v>32517073</v>
      </c>
      <c r="E82">
        <v>1</v>
      </c>
      <c r="F82">
        <v>1</v>
      </c>
      <c r="G82">
        <v>19</v>
      </c>
      <c r="H82">
        <v>2</v>
      </c>
      <c r="I82" t="s">
        <v>805</v>
      </c>
      <c r="J82" t="s">
        <v>806</v>
      </c>
      <c r="K82" t="s">
        <v>807</v>
      </c>
      <c r="L82">
        <v>1368</v>
      </c>
      <c r="N82">
        <v>1011</v>
      </c>
      <c r="O82" t="s">
        <v>801</v>
      </c>
      <c r="P82" t="s">
        <v>801</v>
      </c>
      <c r="Q82">
        <v>1</v>
      </c>
      <c r="X82">
        <v>1.38</v>
      </c>
      <c r="Y82">
        <v>0</v>
      </c>
      <c r="Z82">
        <v>3.37</v>
      </c>
      <c r="AA82">
        <v>0.85</v>
      </c>
      <c r="AB82">
        <v>0</v>
      </c>
      <c r="AC82">
        <v>0</v>
      </c>
      <c r="AD82">
        <v>1</v>
      </c>
      <c r="AE82">
        <v>0</v>
      </c>
      <c r="AF82" t="s">
        <v>3</v>
      </c>
      <c r="AG82">
        <v>1.38</v>
      </c>
      <c r="AH82">
        <v>2</v>
      </c>
      <c r="AI82">
        <v>33034806</v>
      </c>
      <c r="AJ82">
        <v>87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ROW(Source!A89)</f>
        <v>89</v>
      </c>
      <c r="B83">
        <v>33034822</v>
      </c>
      <c r="C83">
        <v>33034804</v>
      </c>
      <c r="D83">
        <v>32516433</v>
      </c>
      <c r="E83">
        <v>1</v>
      </c>
      <c r="F83">
        <v>1</v>
      </c>
      <c r="G83">
        <v>19</v>
      </c>
      <c r="H83">
        <v>2</v>
      </c>
      <c r="I83" t="s">
        <v>808</v>
      </c>
      <c r="J83" t="s">
        <v>809</v>
      </c>
      <c r="K83" t="s">
        <v>810</v>
      </c>
      <c r="L83">
        <v>1368</v>
      </c>
      <c r="N83">
        <v>1011</v>
      </c>
      <c r="O83" t="s">
        <v>801</v>
      </c>
      <c r="P83" t="s">
        <v>801</v>
      </c>
      <c r="Q83">
        <v>1</v>
      </c>
      <c r="X83">
        <v>0.31</v>
      </c>
      <c r="Y83">
        <v>0</v>
      </c>
      <c r="Z83">
        <v>566.44000000000005</v>
      </c>
      <c r="AA83">
        <v>281.27999999999997</v>
      </c>
      <c r="AB83">
        <v>0</v>
      </c>
      <c r="AC83">
        <v>0</v>
      </c>
      <c r="AD83">
        <v>1</v>
      </c>
      <c r="AE83">
        <v>0</v>
      </c>
      <c r="AF83" t="s">
        <v>3</v>
      </c>
      <c r="AG83">
        <v>0.31</v>
      </c>
      <c r="AH83">
        <v>2</v>
      </c>
      <c r="AI83">
        <v>33034807</v>
      </c>
      <c r="AJ83">
        <v>88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ROW(Source!A89)</f>
        <v>89</v>
      </c>
      <c r="B84">
        <v>33034823</v>
      </c>
      <c r="C84">
        <v>33034804</v>
      </c>
      <c r="D84">
        <v>32516599</v>
      </c>
      <c r="E84">
        <v>1</v>
      </c>
      <c r="F84">
        <v>1</v>
      </c>
      <c r="G84">
        <v>19</v>
      </c>
      <c r="H84">
        <v>2</v>
      </c>
      <c r="I84" t="s">
        <v>811</v>
      </c>
      <c r="J84" t="s">
        <v>812</v>
      </c>
      <c r="K84" t="s">
        <v>813</v>
      </c>
      <c r="L84">
        <v>1368</v>
      </c>
      <c r="N84">
        <v>1011</v>
      </c>
      <c r="O84" t="s">
        <v>801</v>
      </c>
      <c r="P84" t="s">
        <v>801</v>
      </c>
      <c r="Q84">
        <v>1</v>
      </c>
      <c r="X84">
        <v>26.25</v>
      </c>
      <c r="Y84">
        <v>0</v>
      </c>
      <c r="Z84">
        <v>9.7100000000000009</v>
      </c>
      <c r="AA84">
        <v>2.25</v>
      </c>
      <c r="AB84">
        <v>0</v>
      </c>
      <c r="AC84">
        <v>0</v>
      </c>
      <c r="AD84">
        <v>1</v>
      </c>
      <c r="AE84">
        <v>0</v>
      </c>
      <c r="AF84" t="s">
        <v>3</v>
      </c>
      <c r="AG84">
        <v>26.25</v>
      </c>
      <c r="AH84">
        <v>2</v>
      </c>
      <c r="AI84">
        <v>33034808</v>
      </c>
      <c r="AJ84">
        <v>89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ROW(Source!A89)</f>
        <v>89</v>
      </c>
      <c r="B85">
        <v>33034824</v>
      </c>
      <c r="C85">
        <v>33034804</v>
      </c>
      <c r="D85">
        <v>32517836</v>
      </c>
      <c r="E85">
        <v>1</v>
      </c>
      <c r="F85">
        <v>1</v>
      </c>
      <c r="G85">
        <v>19</v>
      </c>
      <c r="H85">
        <v>3</v>
      </c>
      <c r="I85" t="s">
        <v>814</v>
      </c>
      <c r="J85" t="s">
        <v>815</v>
      </c>
      <c r="K85" t="s">
        <v>816</v>
      </c>
      <c r="L85">
        <v>1348</v>
      </c>
      <c r="N85">
        <v>1009</v>
      </c>
      <c r="O85" t="s">
        <v>19</v>
      </c>
      <c r="P85" t="s">
        <v>19</v>
      </c>
      <c r="Q85">
        <v>1000</v>
      </c>
      <c r="X85">
        <v>0.04</v>
      </c>
      <c r="Y85">
        <v>31493.279999999999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3</v>
      </c>
      <c r="AG85">
        <v>0.04</v>
      </c>
      <c r="AH85">
        <v>2</v>
      </c>
      <c r="AI85">
        <v>33034809</v>
      </c>
      <c r="AJ85">
        <v>90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ROW(Source!A89)</f>
        <v>89</v>
      </c>
      <c r="B86">
        <v>33034825</v>
      </c>
      <c r="C86">
        <v>33034804</v>
      </c>
      <c r="D86">
        <v>32518156</v>
      </c>
      <c r="E86">
        <v>1</v>
      </c>
      <c r="F86">
        <v>1</v>
      </c>
      <c r="G86">
        <v>19</v>
      </c>
      <c r="H86">
        <v>3</v>
      </c>
      <c r="I86" t="s">
        <v>817</v>
      </c>
      <c r="J86" t="s">
        <v>818</v>
      </c>
      <c r="K86" t="s">
        <v>819</v>
      </c>
      <c r="L86">
        <v>1348</v>
      </c>
      <c r="N86">
        <v>1009</v>
      </c>
      <c r="O86" t="s">
        <v>19</v>
      </c>
      <c r="P86" t="s">
        <v>19</v>
      </c>
      <c r="Q86">
        <v>1000</v>
      </c>
      <c r="X86">
        <v>3.6999999999999998E-2</v>
      </c>
      <c r="Y86">
        <v>45454.3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0</v>
      </c>
      <c r="AF86" t="s">
        <v>3</v>
      </c>
      <c r="AG86">
        <v>3.6999999999999998E-2</v>
      </c>
      <c r="AH86">
        <v>2</v>
      </c>
      <c r="AI86">
        <v>33034810</v>
      </c>
      <c r="AJ86">
        <v>91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ROW(Source!A89)</f>
        <v>89</v>
      </c>
      <c r="B87">
        <v>33034827</v>
      </c>
      <c r="C87">
        <v>33034804</v>
      </c>
      <c r="D87">
        <v>32518894</v>
      </c>
      <c r="E87">
        <v>1</v>
      </c>
      <c r="F87">
        <v>1</v>
      </c>
      <c r="G87">
        <v>19</v>
      </c>
      <c r="H87">
        <v>3</v>
      </c>
      <c r="I87" t="s">
        <v>820</v>
      </c>
      <c r="J87" t="s">
        <v>821</v>
      </c>
      <c r="K87" t="s">
        <v>822</v>
      </c>
      <c r="L87">
        <v>1327</v>
      </c>
      <c r="N87">
        <v>1005</v>
      </c>
      <c r="O87" t="s">
        <v>823</v>
      </c>
      <c r="P87" t="s">
        <v>823</v>
      </c>
      <c r="Q87">
        <v>1</v>
      </c>
      <c r="X87">
        <v>5.6</v>
      </c>
      <c r="Y87">
        <v>63.78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 t="s">
        <v>3</v>
      </c>
      <c r="AG87">
        <v>5.6</v>
      </c>
      <c r="AH87">
        <v>2</v>
      </c>
      <c r="AI87">
        <v>33034812</v>
      </c>
      <c r="AJ87">
        <v>92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ROW(Source!A89)</f>
        <v>89</v>
      </c>
      <c r="B88">
        <v>33034826</v>
      </c>
      <c r="C88">
        <v>33034804</v>
      </c>
      <c r="D88">
        <v>32517311</v>
      </c>
      <c r="E88">
        <v>1</v>
      </c>
      <c r="F88">
        <v>1</v>
      </c>
      <c r="G88">
        <v>19</v>
      </c>
      <c r="H88">
        <v>3</v>
      </c>
      <c r="I88" t="s">
        <v>824</v>
      </c>
      <c r="J88" t="s">
        <v>825</v>
      </c>
      <c r="K88" t="s">
        <v>826</v>
      </c>
      <c r="L88">
        <v>1348</v>
      </c>
      <c r="N88">
        <v>1009</v>
      </c>
      <c r="O88" t="s">
        <v>19</v>
      </c>
      <c r="P88" t="s">
        <v>19</v>
      </c>
      <c r="Q88">
        <v>1000</v>
      </c>
      <c r="X88">
        <v>0.05</v>
      </c>
      <c r="Y88">
        <v>4752.91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0.05</v>
      </c>
      <c r="AH88">
        <v>2</v>
      </c>
      <c r="AI88">
        <v>33034811</v>
      </c>
      <c r="AJ88">
        <v>93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ROW(Source!A89)</f>
        <v>89</v>
      </c>
      <c r="B89">
        <v>33034828</v>
      </c>
      <c r="C89">
        <v>33034804</v>
      </c>
      <c r="D89">
        <v>32519061</v>
      </c>
      <c r="E89">
        <v>1</v>
      </c>
      <c r="F89">
        <v>1</v>
      </c>
      <c r="G89">
        <v>19</v>
      </c>
      <c r="H89">
        <v>3</v>
      </c>
      <c r="I89" t="s">
        <v>827</v>
      </c>
      <c r="J89" t="s">
        <v>828</v>
      </c>
      <c r="K89" t="s">
        <v>829</v>
      </c>
      <c r="L89">
        <v>1339</v>
      </c>
      <c r="N89">
        <v>1007</v>
      </c>
      <c r="O89" t="s">
        <v>830</v>
      </c>
      <c r="P89" t="s">
        <v>830</v>
      </c>
      <c r="Q89">
        <v>1</v>
      </c>
      <c r="X89">
        <v>1.75</v>
      </c>
      <c r="Y89">
        <v>29.98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 t="s">
        <v>3</v>
      </c>
      <c r="AG89">
        <v>1.75</v>
      </c>
      <c r="AH89">
        <v>2</v>
      </c>
      <c r="AI89">
        <v>33034813</v>
      </c>
      <c r="AJ89">
        <v>94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ROW(Source!A89)</f>
        <v>89</v>
      </c>
      <c r="B90">
        <v>33034829</v>
      </c>
      <c r="C90">
        <v>33034804</v>
      </c>
      <c r="D90">
        <v>32517740</v>
      </c>
      <c r="E90">
        <v>1</v>
      </c>
      <c r="F90">
        <v>1</v>
      </c>
      <c r="G90">
        <v>19</v>
      </c>
      <c r="H90">
        <v>3</v>
      </c>
      <c r="I90" t="s">
        <v>831</v>
      </c>
      <c r="J90" t="s">
        <v>832</v>
      </c>
      <c r="K90" t="s">
        <v>833</v>
      </c>
      <c r="L90">
        <v>1339</v>
      </c>
      <c r="N90">
        <v>1007</v>
      </c>
      <c r="O90" t="s">
        <v>830</v>
      </c>
      <c r="P90" t="s">
        <v>830</v>
      </c>
      <c r="Q90">
        <v>1</v>
      </c>
      <c r="X90">
        <v>0.08</v>
      </c>
      <c r="Y90">
        <v>4993.7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0</v>
      </c>
      <c r="AF90" t="s">
        <v>3</v>
      </c>
      <c r="AG90">
        <v>0.08</v>
      </c>
      <c r="AH90">
        <v>2</v>
      </c>
      <c r="AI90">
        <v>33034814</v>
      </c>
      <c r="AJ90">
        <v>95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ROW(Source!A89)</f>
        <v>89</v>
      </c>
      <c r="B91">
        <v>33034830</v>
      </c>
      <c r="C91">
        <v>33034804</v>
      </c>
      <c r="D91">
        <v>32517729</v>
      </c>
      <c r="E91">
        <v>1</v>
      </c>
      <c r="F91">
        <v>1</v>
      </c>
      <c r="G91">
        <v>19</v>
      </c>
      <c r="H91">
        <v>3</v>
      </c>
      <c r="I91" t="s">
        <v>834</v>
      </c>
      <c r="J91" t="s">
        <v>835</v>
      </c>
      <c r="K91" t="s">
        <v>836</v>
      </c>
      <c r="L91">
        <v>1339</v>
      </c>
      <c r="N91">
        <v>1007</v>
      </c>
      <c r="O91" t="s">
        <v>830</v>
      </c>
      <c r="P91" t="s">
        <v>830</v>
      </c>
      <c r="Q91">
        <v>1</v>
      </c>
      <c r="X91">
        <v>0.69</v>
      </c>
      <c r="Y91">
        <v>3762.19</v>
      </c>
      <c r="Z91">
        <v>0</v>
      </c>
      <c r="AA91">
        <v>0</v>
      </c>
      <c r="AB91">
        <v>0</v>
      </c>
      <c r="AC91">
        <v>0</v>
      </c>
      <c r="AD91">
        <v>1</v>
      </c>
      <c r="AE91">
        <v>0</v>
      </c>
      <c r="AF91" t="s">
        <v>3</v>
      </c>
      <c r="AG91">
        <v>0.69</v>
      </c>
      <c r="AH91">
        <v>2</v>
      </c>
      <c r="AI91">
        <v>33034815</v>
      </c>
      <c r="AJ91">
        <v>96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ROW(Source!A89)</f>
        <v>89</v>
      </c>
      <c r="B92">
        <v>33034831</v>
      </c>
      <c r="C92">
        <v>33034804</v>
      </c>
      <c r="D92">
        <v>32517783</v>
      </c>
      <c r="E92">
        <v>1</v>
      </c>
      <c r="F92">
        <v>1</v>
      </c>
      <c r="G92">
        <v>19</v>
      </c>
      <c r="H92">
        <v>3</v>
      </c>
      <c r="I92" t="s">
        <v>837</v>
      </c>
      <c r="J92" t="s">
        <v>838</v>
      </c>
      <c r="K92" t="s">
        <v>839</v>
      </c>
      <c r="L92">
        <v>1339</v>
      </c>
      <c r="N92">
        <v>1007</v>
      </c>
      <c r="O92" t="s">
        <v>830</v>
      </c>
      <c r="P92" t="s">
        <v>830</v>
      </c>
      <c r="Q92">
        <v>1</v>
      </c>
      <c r="X92">
        <v>0.2</v>
      </c>
      <c r="Y92">
        <v>5631.96</v>
      </c>
      <c r="Z92">
        <v>0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3</v>
      </c>
      <c r="AG92">
        <v>0.2</v>
      </c>
      <c r="AH92">
        <v>2</v>
      </c>
      <c r="AI92">
        <v>33034816</v>
      </c>
      <c r="AJ92">
        <v>97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ROW(Source!A89)</f>
        <v>89</v>
      </c>
      <c r="B93">
        <v>33034832</v>
      </c>
      <c r="C93">
        <v>33034804</v>
      </c>
      <c r="D93">
        <v>32517784</v>
      </c>
      <c r="E93">
        <v>1</v>
      </c>
      <c r="F93">
        <v>1</v>
      </c>
      <c r="G93">
        <v>19</v>
      </c>
      <c r="H93">
        <v>3</v>
      </c>
      <c r="I93" t="s">
        <v>840</v>
      </c>
      <c r="J93" t="s">
        <v>841</v>
      </c>
      <c r="K93" t="s">
        <v>842</v>
      </c>
      <c r="L93">
        <v>1339</v>
      </c>
      <c r="N93">
        <v>1007</v>
      </c>
      <c r="O93" t="s">
        <v>830</v>
      </c>
      <c r="P93" t="s">
        <v>830</v>
      </c>
      <c r="Q93">
        <v>1</v>
      </c>
      <c r="X93">
        <v>0.69</v>
      </c>
      <c r="Y93">
        <v>5631.96</v>
      </c>
      <c r="Z93">
        <v>0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3</v>
      </c>
      <c r="AG93">
        <v>0.69</v>
      </c>
      <c r="AH93">
        <v>2</v>
      </c>
      <c r="AI93">
        <v>33034817</v>
      </c>
      <c r="AJ93">
        <v>98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ROW(Source!A89)</f>
        <v>89</v>
      </c>
      <c r="B94">
        <v>33034833</v>
      </c>
      <c r="C94">
        <v>33034804</v>
      </c>
      <c r="D94">
        <v>32519911</v>
      </c>
      <c r="E94">
        <v>1</v>
      </c>
      <c r="F94">
        <v>1</v>
      </c>
      <c r="G94">
        <v>19</v>
      </c>
      <c r="H94">
        <v>3</v>
      </c>
      <c r="I94" t="s">
        <v>843</v>
      </c>
      <c r="J94" t="s">
        <v>844</v>
      </c>
      <c r="K94" t="s">
        <v>845</v>
      </c>
      <c r="L94">
        <v>1339</v>
      </c>
      <c r="N94">
        <v>1007</v>
      </c>
      <c r="O94" t="s">
        <v>830</v>
      </c>
      <c r="P94" t="s">
        <v>830</v>
      </c>
      <c r="Q94">
        <v>1</v>
      </c>
      <c r="X94">
        <v>102</v>
      </c>
      <c r="Y94">
        <v>3195.93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3</v>
      </c>
      <c r="AG94">
        <v>102</v>
      </c>
      <c r="AH94">
        <v>2</v>
      </c>
      <c r="AI94">
        <v>33034818</v>
      </c>
      <c r="AJ94">
        <v>99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ROW(Source!A89)</f>
        <v>89</v>
      </c>
      <c r="B95">
        <v>33034834</v>
      </c>
      <c r="C95">
        <v>33034804</v>
      </c>
      <c r="D95">
        <v>32521663</v>
      </c>
      <c r="E95">
        <v>1</v>
      </c>
      <c r="F95">
        <v>1</v>
      </c>
      <c r="G95">
        <v>19</v>
      </c>
      <c r="H95">
        <v>3</v>
      </c>
      <c r="I95" t="s">
        <v>846</v>
      </c>
      <c r="J95" t="s">
        <v>847</v>
      </c>
      <c r="K95" t="s">
        <v>848</v>
      </c>
      <c r="L95">
        <v>1327</v>
      </c>
      <c r="N95">
        <v>1005</v>
      </c>
      <c r="O95" t="s">
        <v>823</v>
      </c>
      <c r="P95" t="s">
        <v>823</v>
      </c>
      <c r="Q95">
        <v>1</v>
      </c>
      <c r="X95">
        <v>49.5</v>
      </c>
      <c r="Y95">
        <v>207.09</v>
      </c>
      <c r="Z95">
        <v>0</v>
      </c>
      <c r="AA95">
        <v>0</v>
      </c>
      <c r="AB95">
        <v>0</v>
      </c>
      <c r="AC95">
        <v>0</v>
      </c>
      <c r="AD95">
        <v>1</v>
      </c>
      <c r="AE95">
        <v>0</v>
      </c>
      <c r="AF95" t="s">
        <v>3</v>
      </c>
      <c r="AG95">
        <v>49.5</v>
      </c>
      <c r="AH95">
        <v>2</v>
      </c>
      <c r="AI95">
        <v>33034819</v>
      </c>
      <c r="AJ95">
        <v>100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ROW(Source!A92)</f>
        <v>92</v>
      </c>
      <c r="B96">
        <v>33034843</v>
      </c>
      <c r="C96">
        <v>33034837</v>
      </c>
      <c r="D96">
        <v>32505425</v>
      </c>
      <c r="E96">
        <v>19</v>
      </c>
      <c r="F96">
        <v>1</v>
      </c>
      <c r="G96">
        <v>19</v>
      </c>
      <c r="H96">
        <v>1</v>
      </c>
      <c r="I96" t="s">
        <v>795</v>
      </c>
      <c r="J96" t="s">
        <v>3</v>
      </c>
      <c r="K96" t="s">
        <v>796</v>
      </c>
      <c r="L96">
        <v>1191</v>
      </c>
      <c r="N96">
        <v>1013</v>
      </c>
      <c r="O96" t="s">
        <v>797</v>
      </c>
      <c r="P96" t="s">
        <v>797</v>
      </c>
      <c r="Q96">
        <v>1</v>
      </c>
      <c r="X96">
        <v>36.11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1</v>
      </c>
      <c r="AF96" t="s">
        <v>3</v>
      </c>
      <c r="AG96">
        <v>36.11</v>
      </c>
      <c r="AH96">
        <v>2</v>
      </c>
      <c r="AI96">
        <v>33034838</v>
      </c>
      <c r="AJ96">
        <v>101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ROW(Source!A92)</f>
        <v>92</v>
      </c>
      <c r="B97">
        <v>33034844</v>
      </c>
      <c r="C97">
        <v>33034837</v>
      </c>
      <c r="D97">
        <v>32516754</v>
      </c>
      <c r="E97">
        <v>1</v>
      </c>
      <c r="F97">
        <v>1</v>
      </c>
      <c r="G97">
        <v>19</v>
      </c>
      <c r="H97">
        <v>2</v>
      </c>
      <c r="I97" t="s">
        <v>798</v>
      </c>
      <c r="J97" t="s">
        <v>799</v>
      </c>
      <c r="K97" t="s">
        <v>800</v>
      </c>
      <c r="L97">
        <v>1368</v>
      </c>
      <c r="N97">
        <v>1011</v>
      </c>
      <c r="O97" t="s">
        <v>801</v>
      </c>
      <c r="P97" t="s">
        <v>801</v>
      </c>
      <c r="Q97">
        <v>1</v>
      </c>
      <c r="X97">
        <v>21.91</v>
      </c>
      <c r="Y97">
        <v>0</v>
      </c>
      <c r="Z97">
        <v>70.98</v>
      </c>
      <c r="AA97">
        <v>6.52</v>
      </c>
      <c r="AB97">
        <v>0</v>
      </c>
      <c r="AC97">
        <v>0</v>
      </c>
      <c r="AD97">
        <v>1</v>
      </c>
      <c r="AE97">
        <v>0</v>
      </c>
      <c r="AF97" t="s">
        <v>3</v>
      </c>
      <c r="AG97">
        <v>21.91</v>
      </c>
      <c r="AH97">
        <v>2</v>
      </c>
      <c r="AI97">
        <v>33034839</v>
      </c>
      <c r="AJ97">
        <v>102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ROW(Source!A92)</f>
        <v>92</v>
      </c>
      <c r="B98">
        <v>33034845</v>
      </c>
      <c r="C98">
        <v>33034837</v>
      </c>
      <c r="D98">
        <v>32518977</v>
      </c>
      <c r="E98">
        <v>1</v>
      </c>
      <c r="F98">
        <v>1</v>
      </c>
      <c r="G98">
        <v>19</v>
      </c>
      <c r="H98">
        <v>3</v>
      </c>
      <c r="I98" t="s">
        <v>802</v>
      </c>
      <c r="J98" t="s">
        <v>803</v>
      </c>
      <c r="K98" t="s">
        <v>804</v>
      </c>
      <c r="L98">
        <v>1348</v>
      </c>
      <c r="N98">
        <v>1009</v>
      </c>
      <c r="O98" t="s">
        <v>19</v>
      </c>
      <c r="P98" t="s">
        <v>19</v>
      </c>
      <c r="Q98">
        <v>1000</v>
      </c>
      <c r="X98">
        <v>0.03</v>
      </c>
      <c r="Y98">
        <v>117442.26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 t="s">
        <v>3</v>
      </c>
      <c r="AG98">
        <v>0.03</v>
      </c>
      <c r="AH98">
        <v>2</v>
      </c>
      <c r="AI98">
        <v>33034840</v>
      </c>
      <c r="AJ98">
        <v>103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ROW(Source!A92)</f>
        <v>92</v>
      </c>
      <c r="B99">
        <v>33034846</v>
      </c>
      <c r="C99">
        <v>33034837</v>
      </c>
      <c r="D99">
        <v>32520163</v>
      </c>
      <c r="E99">
        <v>1</v>
      </c>
      <c r="F99">
        <v>1</v>
      </c>
      <c r="G99">
        <v>19</v>
      </c>
      <c r="H99">
        <v>3</v>
      </c>
      <c r="I99" t="s">
        <v>25</v>
      </c>
      <c r="J99" t="s">
        <v>27</v>
      </c>
      <c r="K99" t="s">
        <v>26</v>
      </c>
      <c r="L99">
        <v>1348</v>
      </c>
      <c r="N99">
        <v>1009</v>
      </c>
      <c r="O99" t="s">
        <v>19</v>
      </c>
      <c r="P99" t="s">
        <v>19</v>
      </c>
      <c r="Q99">
        <v>1000</v>
      </c>
      <c r="X99">
        <v>1</v>
      </c>
      <c r="Y99">
        <v>53410.15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1</v>
      </c>
      <c r="AH99">
        <v>2</v>
      </c>
      <c r="AI99">
        <v>33034841</v>
      </c>
      <c r="AJ99">
        <v>104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ROW(Source!A94)</f>
        <v>94</v>
      </c>
      <c r="B100">
        <v>33034864</v>
      </c>
      <c r="C100">
        <v>33034848</v>
      </c>
      <c r="D100">
        <v>32505425</v>
      </c>
      <c r="E100">
        <v>19</v>
      </c>
      <c r="F100">
        <v>1</v>
      </c>
      <c r="G100">
        <v>19</v>
      </c>
      <c r="H100">
        <v>1</v>
      </c>
      <c r="I100" t="s">
        <v>795</v>
      </c>
      <c r="J100" t="s">
        <v>3</v>
      </c>
      <c r="K100" t="s">
        <v>796</v>
      </c>
      <c r="L100">
        <v>1191</v>
      </c>
      <c r="N100">
        <v>1013</v>
      </c>
      <c r="O100" t="s">
        <v>797</v>
      </c>
      <c r="P100" t="s">
        <v>797</v>
      </c>
      <c r="Q100">
        <v>1</v>
      </c>
      <c r="X100">
        <v>453.1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1</v>
      </c>
      <c r="AF100" t="s">
        <v>3</v>
      </c>
      <c r="AG100">
        <v>453.1</v>
      </c>
      <c r="AH100">
        <v>2</v>
      </c>
      <c r="AI100">
        <v>33034849</v>
      </c>
      <c r="AJ100">
        <v>106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ROW(Source!A94)</f>
        <v>94</v>
      </c>
      <c r="B101">
        <v>33034865</v>
      </c>
      <c r="C101">
        <v>33034848</v>
      </c>
      <c r="D101">
        <v>32517073</v>
      </c>
      <c r="E101">
        <v>1</v>
      </c>
      <c r="F101">
        <v>1</v>
      </c>
      <c r="G101">
        <v>19</v>
      </c>
      <c r="H101">
        <v>2</v>
      </c>
      <c r="I101" t="s">
        <v>805</v>
      </c>
      <c r="J101" t="s">
        <v>806</v>
      </c>
      <c r="K101" t="s">
        <v>807</v>
      </c>
      <c r="L101">
        <v>1368</v>
      </c>
      <c r="N101">
        <v>1011</v>
      </c>
      <c r="O101" t="s">
        <v>801</v>
      </c>
      <c r="P101" t="s">
        <v>801</v>
      </c>
      <c r="Q101">
        <v>1</v>
      </c>
      <c r="X101">
        <v>1.38</v>
      </c>
      <c r="Y101">
        <v>0</v>
      </c>
      <c r="Z101">
        <v>3.37</v>
      </c>
      <c r="AA101">
        <v>0.85</v>
      </c>
      <c r="AB101">
        <v>0</v>
      </c>
      <c r="AC101">
        <v>0</v>
      </c>
      <c r="AD101">
        <v>1</v>
      </c>
      <c r="AE101">
        <v>0</v>
      </c>
      <c r="AF101" t="s">
        <v>3</v>
      </c>
      <c r="AG101">
        <v>1.38</v>
      </c>
      <c r="AH101">
        <v>2</v>
      </c>
      <c r="AI101">
        <v>33034850</v>
      </c>
      <c r="AJ101">
        <v>107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ROW(Source!A94)</f>
        <v>94</v>
      </c>
      <c r="B102">
        <v>33034866</v>
      </c>
      <c r="C102">
        <v>33034848</v>
      </c>
      <c r="D102">
        <v>32516433</v>
      </c>
      <c r="E102">
        <v>1</v>
      </c>
      <c r="F102">
        <v>1</v>
      </c>
      <c r="G102">
        <v>19</v>
      </c>
      <c r="H102">
        <v>2</v>
      </c>
      <c r="I102" t="s">
        <v>808</v>
      </c>
      <c r="J102" t="s">
        <v>809</v>
      </c>
      <c r="K102" t="s">
        <v>810</v>
      </c>
      <c r="L102">
        <v>1368</v>
      </c>
      <c r="N102">
        <v>1011</v>
      </c>
      <c r="O102" t="s">
        <v>801</v>
      </c>
      <c r="P102" t="s">
        <v>801</v>
      </c>
      <c r="Q102">
        <v>1</v>
      </c>
      <c r="X102">
        <v>0.31</v>
      </c>
      <c r="Y102">
        <v>0</v>
      </c>
      <c r="Z102">
        <v>566.44000000000005</v>
      </c>
      <c r="AA102">
        <v>281.27999999999997</v>
      </c>
      <c r="AB102">
        <v>0</v>
      </c>
      <c r="AC102">
        <v>0</v>
      </c>
      <c r="AD102">
        <v>1</v>
      </c>
      <c r="AE102">
        <v>0</v>
      </c>
      <c r="AF102" t="s">
        <v>3</v>
      </c>
      <c r="AG102">
        <v>0.31</v>
      </c>
      <c r="AH102">
        <v>2</v>
      </c>
      <c r="AI102">
        <v>33034851</v>
      </c>
      <c r="AJ102">
        <v>108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ROW(Source!A94)</f>
        <v>94</v>
      </c>
      <c r="B103">
        <v>33034867</v>
      </c>
      <c r="C103">
        <v>33034848</v>
      </c>
      <c r="D103">
        <v>32516599</v>
      </c>
      <c r="E103">
        <v>1</v>
      </c>
      <c r="F103">
        <v>1</v>
      </c>
      <c r="G103">
        <v>19</v>
      </c>
      <c r="H103">
        <v>2</v>
      </c>
      <c r="I103" t="s">
        <v>811</v>
      </c>
      <c r="J103" t="s">
        <v>812</v>
      </c>
      <c r="K103" t="s">
        <v>813</v>
      </c>
      <c r="L103">
        <v>1368</v>
      </c>
      <c r="N103">
        <v>1011</v>
      </c>
      <c r="O103" t="s">
        <v>801</v>
      </c>
      <c r="P103" t="s">
        <v>801</v>
      </c>
      <c r="Q103">
        <v>1</v>
      </c>
      <c r="X103">
        <v>26.25</v>
      </c>
      <c r="Y103">
        <v>0</v>
      </c>
      <c r="Z103">
        <v>9.7100000000000009</v>
      </c>
      <c r="AA103">
        <v>2.25</v>
      </c>
      <c r="AB103">
        <v>0</v>
      </c>
      <c r="AC103">
        <v>0</v>
      </c>
      <c r="AD103">
        <v>1</v>
      </c>
      <c r="AE103">
        <v>0</v>
      </c>
      <c r="AF103" t="s">
        <v>3</v>
      </c>
      <c r="AG103">
        <v>26.25</v>
      </c>
      <c r="AH103">
        <v>2</v>
      </c>
      <c r="AI103">
        <v>33034852</v>
      </c>
      <c r="AJ103">
        <v>109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ROW(Source!A94)</f>
        <v>94</v>
      </c>
      <c r="B104">
        <v>33034868</v>
      </c>
      <c r="C104">
        <v>33034848</v>
      </c>
      <c r="D104">
        <v>32517836</v>
      </c>
      <c r="E104">
        <v>1</v>
      </c>
      <c r="F104">
        <v>1</v>
      </c>
      <c r="G104">
        <v>19</v>
      </c>
      <c r="H104">
        <v>3</v>
      </c>
      <c r="I104" t="s">
        <v>814</v>
      </c>
      <c r="J104" t="s">
        <v>815</v>
      </c>
      <c r="K104" t="s">
        <v>816</v>
      </c>
      <c r="L104">
        <v>1348</v>
      </c>
      <c r="N104">
        <v>1009</v>
      </c>
      <c r="O104" t="s">
        <v>19</v>
      </c>
      <c r="P104" t="s">
        <v>19</v>
      </c>
      <c r="Q104">
        <v>1000</v>
      </c>
      <c r="X104">
        <v>0.04</v>
      </c>
      <c r="Y104">
        <v>31493.279999999999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3</v>
      </c>
      <c r="AG104">
        <v>0.04</v>
      </c>
      <c r="AH104">
        <v>2</v>
      </c>
      <c r="AI104">
        <v>33034853</v>
      </c>
      <c r="AJ104">
        <v>110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ROW(Source!A94)</f>
        <v>94</v>
      </c>
      <c r="B105">
        <v>33034869</v>
      </c>
      <c r="C105">
        <v>33034848</v>
      </c>
      <c r="D105">
        <v>32518156</v>
      </c>
      <c r="E105">
        <v>1</v>
      </c>
      <c r="F105">
        <v>1</v>
      </c>
      <c r="G105">
        <v>19</v>
      </c>
      <c r="H105">
        <v>3</v>
      </c>
      <c r="I105" t="s">
        <v>817</v>
      </c>
      <c r="J105" t="s">
        <v>818</v>
      </c>
      <c r="K105" t="s">
        <v>819</v>
      </c>
      <c r="L105">
        <v>1348</v>
      </c>
      <c r="N105">
        <v>1009</v>
      </c>
      <c r="O105" t="s">
        <v>19</v>
      </c>
      <c r="P105" t="s">
        <v>19</v>
      </c>
      <c r="Q105">
        <v>1000</v>
      </c>
      <c r="X105">
        <v>3.6999999999999998E-2</v>
      </c>
      <c r="Y105">
        <v>45454.3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3</v>
      </c>
      <c r="AG105">
        <v>3.6999999999999998E-2</v>
      </c>
      <c r="AH105">
        <v>2</v>
      </c>
      <c r="AI105">
        <v>33034854</v>
      </c>
      <c r="AJ105">
        <v>111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ROW(Source!A94)</f>
        <v>94</v>
      </c>
      <c r="B106">
        <v>33034871</v>
      </c>
      <c r="C106">
        <v>33034848</v>
      </c>
      <c r="D106">
        <v>32518894</v>
      </c>
      <c r="E106">
        <v>1</v>
      </c>
      <c r="F106">
        <v>1</v>
      </c>
      <c r="G106">
        <v>19</v>
      </c>
      <c r="H106">
        <v>3</v>
      </c>
      <c r="I106" t="s">
        <v>820</v>
      </c>
      <c r="J106" t="s">
        <v>821</v>
      </c>
      <c r="K106" t="s">
        <v>822</v>
      </c>
      <c r="L106">
        <v>1327</v>
      </c>
      <c r="N106">
        <v>1005</v>
      </c>
      <c r="O106" t="s">
        <v>823</v>
      </c>
      <c r="P106" t="s">
        <v>823</v>
      </c>
      <c r="Q106">
        <v>1</v>
      </c>
      <c r="X106">
        <v>5.6</v>
      </c>
      <c r="Y106">
        <v>63.78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3</v>
      </c>
      <c r="AG106">
        <v>5.6</v>
      </c>
      <c r="AH106">
        <v>2</v>
      </c>
      <c r="AI106">
        <v>33034856</v>
      </c>
      <c r="AJ106">
        <v>112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ROW(Source!A94)</f>
        <v>94</v>
      </c>
      <c r="B107">
        <v>33034870</v>
      </c>
      <c r="C107">
        <v>33034848</v>
      </c>
      <c r="D107">
        <v>32517311</v>
      </c>
      <c r="E107">
        <v>1</v>
      </c>
      <c r="F107">
        <v>1</v>
      </c>
      <c r="G107">
        <v>19</v>
      </c>
      <c r="H107">
        <v>3</v>
      </c>
      <c r="I107" t="s">
        <v>824</v>
      </c>
      <c r="J107" t="s">
        <v>825</v>
      </c>
      <c r="K107" t="s">
        <v>826</v>
      </c>
      <c r="L107">
        <v>1348</v>
      </c>
      <c r="N107">
        <v>1009</v>
      </c>
      <c r="O107" t="s">
        <v>19</v>
      </c>
      <c r="P107" t="s">
        <v>19</v>
      </c>
      <c r="Q107">
        <v>1000</v>
      </c>
      <c r="X107">
        <v>0.05</v>
      </c>
      <c r="Y107">
        <v>4752.91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3</v>
      </c>
      <c r="AG107">
        <v>0.05</v>
      </c>
      <c r="AH107">
        <v>2</v>
      </c>
      <c r="AI107">
        <v>33034855</v>
      </c>
      <c r="AJ107">
        <v>113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ROW(Source!A94)</f>
        <v>94</v>
      </c>
      <c r="B108">
        <v>33034872</v>
      </c>
      <c r="C108">
        <v>33034848</v>
      </c>
      <c r="D108">
        <v>32519061</v>
      </c>
      <c r="E108">
        <v>1</v>
      </c>
      <c r="F108">
        <v>1</v>
      </c>
      <c r="G108">
        <v>19</v>
      </c>
      <c r="H108">
        <v>3</v>
      </c>
      <c r="I108" t="s">
        <v>827</v>
      </c>
      <c r="J108" t="s">
        <v>828</v>
      </c>
      <c r="K108" t="s">
        <v>829</v>
      </c>
      <c r="L108">
        <v>1339</v>
      </c>
      <c r="N108">
        <v>1007</v>
      </c>
      <c r="O108" t="s">
        <v>830</v>
      </c>
      <c r="P108" t="s">
        <v>830</v>
      </c>
      <c r="Q108">
        <v>1</v>
      </c>
      <c r="X108">
        <v>1.75</v>
      </c>
      <c r="Y108">
        <v>29.98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 t="s">
        <v>3</v>
      </c>
      <c r="AG108">
        <v>1.75</v>
      </c>
      <c r="AH108">
        <v>2</v>
      </c>
      <c r="AI108">
        <v>33034857</v>
      </c>
      <c r="AJ108">
        <v>114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ROW(Source!A94)</f>
        <v>94</v>
      </c>
      <c r="B109">
        <v>33034873</v>
      </c>
      <c r="C109">
        <v>33034848</v>
      </c>
      <c r="D109">
        <v>32517740</v>
      </c>
      <c r="E109">
        <v>1</v>
      </c>
      <c r="F109">
        <v>1</v>
      </c>
      <c r="G109">
        <v>19</v>
      </c>
      <c r="H109">
        <v>3</v>
      </c>
      <c r="I109" t="s">
        <v>831</v>
      </c>
      <c r="J109" t="s">
        <v>832</v>
      </c>
      <c r="K109" t="s">
        <v>833</v>
      </c>
      <c r="L109">
        <v>1339</v>
      </c>
      <c r="N109">
        <v>1007</v>
      </c>
      <c r="O109" t="s">
        <v>830</v>
      </c>
      <c r="P109" t="s">
        <v>830</v>
      </c>
      <c r="Q109">
        <v>1</v>
      </c>
      <c r="X109">
        <v>0.08</v>
      </c>
      <c r="Y109">
        <v>4993.7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0</v>
      </c>
      <c r="AF109" t="s">
        <v>3</v>
      </c>
      <c r="AG109">
        <v>0.08</v>
      </c>
      <c r="AH109">
        <v>2</v>
      </c>
      <c r="AI109">
        <v>33034858</v>
      </c>
      <c r="AJ109">
        <v>115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ROW(Source!A94)</f>
        <v>94</v>
      </c>
      <c r="B110">
        <v>33034874</v>
      </c>
      <c r="C110">
        <v>33034848</v>
      </c>
      <c r="D110">
        <v>32517729</v>
      </c>
      <c r="E110">
        <v>1</v>
      </c>
      <c r="F110">
        <v>1</v>
      </c>
      <c r="G110">
        <v>19</v>
      </c>
      <c r="H110">
        <v>3</v>
      </c>
      <c r="I110" t="s">
        <v>834</v>
      </c>
      <c r="J110" t="s">
        <v>835</v>
      </c>
      <c r="K110" t="s">
        <v>836</v>
      </c>
      <c r="L110">
        <v>1339</v>
      </c>
      <c r="N110">
        <v>1007</v>
      </c>
      <c r="O110" t="s">
        <v>830</v>
      </c>
      <c r="P110" t="s">
        <v>830</v>
      </c>
      <c r="Q110">
        <v>1</v>
      </c>
      <c r="X110">
        <v>0.69</v>
      </c>
      <c r="Y110">
        <v>3762.19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0</v>
      </c>
      <c r="AF110" t="s">
        <v>3</v>
      </c>
      <c r="AG110">
        <v>0.69</v>
      </c>
      <c r="AH110">
        <v>2</v>
      </c>
      <c r="AI110">
        <v>33034859</v>
      </c>
      <c r="AJ110">
        <v>116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ROW(Source!A94)</f>
        <v>94</v>
      </c>
      <c r="B111">
        <v>33034875</v>
      </c>
      <c r="C111">
        <v>33034848</v>
      </c>
      <c r="D111">
        <v>32517783</v>
      </c>
      <c r="E111">
        <v>1</v>
      </c>
      <c r="F111">
        <v>1</v>
      </c>
      <c r="G111">
        <v>19</v>
      </c>
      <c r="H111">
        <v>3</v>
      </c>
      <c r="I111" t="s">
        <v>837</v>
      </c>
      <c r="J111" t="s">
        <v>838</v>
      </c>
      <c r="K111" t="s">
        <v>839</v>
      </c>
      <c r="L111">
        <v>1339</v>
      </c>
      <c r="N111">
        <v>1007</v>
      </c>
      <c r="O111" t="s">
        <v>830</v>
      </c>
      <c r="P111" t="s">
        <v>830</v>
      </c>
      <c r="Q111">
        <v>1</v>
      </c>
      <c r="X111">
        <v>0.2</v>
      </c>
      <c r="Y111">
        <v>5631.96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0</v>
      </c>
      <c r="AF111" t="s">
        <v>3</v>
      </c>
      <c r="AG111">
        <v>0.2</v>
      </c>
      <c r="AH111">
        <v>2</v>
      </c>
      <c r="AI111">
        <v>33034860</v>
      </c>
      <c r="AJ111">
        <v>117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ROW(Source!A94)</f>
        <v>94</v>
      </c>
      <c r="B112">
        <v>33034876</v>
      </c>
      <c r="C112">
        <v>33034848</v>
      </c>
      <c r="D112">
        <v>32517784</v>
      </c>
      <c r="E112">
        <v>1</v>
      </c>
      <c r="F112">
        <v>1</v>
      </c>
      <c r="G112">
        <v>19</v>
      </c>
      <c r="H112">
        <v>3</v>
      </c>
      <c r="I112" t="s">
        <v>840</v>
      </c>
      <c r="J112" t="s">
        <v>841</v>
      </c>
      <c r="K112" t="s">
        <v>842</v>
      </c>
      <c r="L112">
        <v>1339</v>
      </c>
      <c r="N112">
        <v>1007</v>
      </c>
      <c r="O112" t="s">
        <v>830</v>
      </c>
      <c r="P112" t="s">
        <v>830</v>
      </c>
      <c r="Q112">
        <v>1</v>
      </c>
      <c r="X112">
        <v>0.69</v>
      </c>
      <c r="Y112">
        <v>5631.96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0</v>
      </c>
      <c r="AF112" t="s">
        <v>3</v>
      </c>
      <c r="AG112">
        <v>0.69</v>
      </c>
      <c r="AH112">
        <v>2</v>
      </c>
      <c r="AI112">
        <v>33034861</v>
      </c>
      <c r="AJ112">
        <v>118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ROW(Source!A94)</f>
        <v>94</v>
      </c>
      <c r="B113">
        <v>33034877</v>
      </c>
      <c r="C113">
        <v>33034848</v>
      </c>
      <c r="D113">
        <v>32519911</v>
      </c>
      <c r="E113">
        <v>1</v>
      </c>
      <c r="F113">
        <v>1</v>
      </c>
      <c r="G113">
        <v>19</v>
      </c>
      <c r="H113">
        <v>3</v>
      </c>
      <c r="I113" t="s">
        <v>843</v>
      </c>
      <c r="J113" t="s">
        <v>844</v>
      </c>
      <c r="K113" t="s">
        <v>845</v>
      </c>
      <c r="L113">
        <v>1339</v>
      </c>
      <c r="N113">
        <v>1007</v>
      </c>
      <c r="O113" t="s">
        <v>830</v>
      </c>
      <c r="P113" t="s">
        <v>830</v>
      </c>
      <c r="Q113">
        <v>1</v>
      </c>
      <c r="X113">
        <v>102</v>
      </c>
      <c r="Y113">
        <v>3195.93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3</v>
      </c>
      <c r="AG113">
        <v>102</v>
      </c>
      <c r="AH113">
        <v>2</v>
      </c>
      <c r="AI113">
        <v>33034862</v>
      </c>
      <c r="AJ113">
        <v>119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ROW(Source!A94)</f>
        <v>94</v>
      </c>
      <c r="B114">
        <v>33034878</v>
      </c>
      <c r="C114">
        <v>33034848</v>
      </c>
      <c r="D114">
        <v>32521663</v>
      </c>
      <c r="E114">
        <v>1</v>
      </c>
      <c r="F114">
        <v>1</v>
      </c>
      <c r="G114">
        <v>19</v>
      </c>
      <c r="H114">
        <v>3</v>
      </c>
      <c r="I114" t="s">
        <v>846</v>
      </c>
      <c r="J114" t="s">
        <v>847</v>
      </c>
      <c r="K114" t="s">
        <v>848</v>
      </c>
      <c r="L114">
        <v>1327</v>
      </c>
      <c r="N114">
        <v>1005</v>
      </c>
      <c r="O114" t="s">
        <v>823</v>
      </c>
      <c r="P114" t="s">
        <v>823</v>
      </c>
      <c r="Q114">
        <v>1</v>
      </c>
      <c r="X114">
        <v>49.5</v>
      </c>
      <c r="Y114">
        <v>207.09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0</v>
      </c>
      <c r="AF114" t="s">
        <v>3</v>
      </c>
      <c r="AG114">
        <v>49.5</v>
      </c>
      <c r="AH114">
        <v>2</v>
      </c>
      <c r="AI114">
        <v>33034863</v>
      </c>
      <c r="AJ114">
        <v>120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ROW(Source!A97)</f>
        <v>97</v>
      </c>
      <c r="B115">
        <v>33034887</v>
      </c>
      <c r="C115">
        <v>33034881</v>
      </c>
      <c r="D115">
        <v>32505425</v>
      </c>
      <c r="E115">
        <v>19</v>
      </c>
      <c r="F115">
        <v>1</v>
      </c>
      <c r="G115">
        <v>19</v>
      </c>
      <c r="H115">
        <v>1</v>
      </c>
      <c r="I115" t="s">
        <v>795</v>
      </c>
      <c r="J115" t="s">
        <v>3</v>
      </c>
      <c r="K115" t="s">
        <v>796</v>
      </c>
      <c r="L115">
        <v>1191</v>
      </c>
      <c r="N115">
        <v>1013</v>
      </c>
      <c r="O115" t="s">
        <v>797</v>
      </c>
      <c r="P115" t="s">
        <v>797</v>
      </c>
      <c r="Q115">
        <v>1</v>
      </c>
      <c r="X115">
        <v>36.11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1</v>
      </c>
      <c r="AF115" t="s">
        <v>3</v>
      </c>
      <c r="AG115">
        <v>36.11</v>
      </c>
      <c r="AH115">
        <v>2</v>
      </c>
      <c r="AI115">
        <v>33034882</v>
      </c>
      <c r="AJ115">
        <v>121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ROW(Source!A97)</f>
        <v>97</v>
      </c>
      <c r="B116">
        <v>33034888</v>
      </c>
      <c r="C116">
        <v>33034881</v>
      </c>
      <c r="D116">
        <v>32516754</v>
      </c>
      <c r="E116">
        <v>1</v>
      </c>
      <c r="F116">
        <v>1</v>
      </c>
      <c r="G116">
        <v>19</v>
      </c>
      <c r="H116">
        <v>2</v>
      </c>
      <c r="I116" t="s">
        <v>798</v>
      </c>
      <c r="J116" t="s">
        <v>799</v>
      </c>
      <c r="K116" t="s">
        <v>800</v>
      </c>
      <c r="L116">
        <v>1368</v>
      </c>
      <c r="N116">
        <v>1011</v>
      </c>
      <c r="O116" t="s">
        <v>801</v>
      </c>
      <c r="P116" t="s">
        <v>801</v>
      </c>
      <c r="Q116">
        <v>1</v>
      </c>
      <c r="X116">
        <v>21.91</v>
      </c>
      <c r="Y116">
        <v>0</v>
      </c>
      <c r="Z116">
        <v>70.98</v>
      </c>
      <c r="AA116">
        <v>6.52</v>
      </c>
      <c r="AB116">
        <v>0</v>
      </c>
      <c r="AC116">
        <v>0</v>
      </c>
      <c r="AD116">
        <v>1</v>
      </c>
      <c r="AE116">
        <v>0</v>
      </c>
      <c r="AF116" t="s">
        <v>3</v>
      </c>
      <c r="AG116">
        <v>21.91</v>
      </c>
      <c r="AH116">
        <v>2</v>
      </c>
      <c r="AI116">
        <v>33034883</v>
      </c>
      <c r="AJ116">
        <v>122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ROW(Source!A97)</f>
        <v>97</v>
      </c>
      <c r="B117">
        <v>33034889</v>
      </c>
      <c r="C117">
        <v>33034881</v>
      </c>
      <c r="D117">
        <v>32518977</v>
      </c>
      <c r="E117">
        <v>1</v>
      </c>
      <c r="F117">
        <v>1</v>
      </c>
      <c r="G117">
        <v>19</v>
      </c>
      <c r="H117">
        <v>3</v>
      </c>
      <c r="I117" t="s">
        <v>802</v>
      </c>
      <c r="J117" t="s">
        <v>803</v>
      </c>
      <c r="K117" t="s">
        <v>804</v>
      </c>
      <c r="L117">
        <v>1348</v>
      </c>
      <c r="N117">
        <v>1009</v>
      </c>
      <c r="O117" t="s">
        <v>19</v>
      </c>
      <c r="P117" t="s">
        <v>19</v>
      </c>
      <c r="Q117">
        <v>1000</v>
      </c>
      <c r="X117">
        <v>0.03</v>
      </c>
      <c r="Y117">
        <v>117442.26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0</v>
      </c>
      <c r="AF117" t="s">
        <v>3</v>
      </c>
      <c r="AG117">
        <v>0.03</v>
      </c>
      <c r="AH117">
        <v>2</v>
      </c>
      <c r="AI117">
        <v>33034884</v>
      </c>
      <c r="AJ117">
        <v>123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ROW(Source!A97)</f>
        <v>97</v>
      </c>
      <c r="B118">
        <v>33034890</v>
      </c>
      <c r="C118">
        <v>33034881</v>
      </c>
      <c r="D118">
        <v>32520163</v>
      </c>
      <c r="E118">
        <v>1</v>
      </c>
      <c r="F118">
        <v>1</v>
      </c>
      <c r="G118">
        <v>19</v>
      </c>
      <c r="H118">
        <v>3</v>
      </c>
      <c r="I118" t="s">
        <v>25</v>
      </c>
      <c r="J118" t="s">
        <v>27</v>
      </c>
      <c r="K118" t="s">
        <v>26</v>
      </c>
      <c r="L118">
        <v>1348</v>
      </c>
      <c r="N118">
        <v>1009</v>
      </c>
      <c r="O118" t="s">
        <v>19</v>
      </c>
      <c r="P118" t="s">
        <v>19</v>
      </c>
      <c r="Q118">
        <v>1000</v>
      </c>
      <c r="X118">
        <v>1</v>
      </c>
      <c r="Y118">
        <v>53410.15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0</v>
      </c>
      <c r="AF118" t="s">
        <v>3</v>
      </c>
      <c r="AG118">
        <v>1</v>
      </c>
      <c r="AH118">
        <v>2</v>
      </c>
      <c r="AI118">
        <v>33034885</v>
      </c>
      <c r="AJ118">
        <v>124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ROW(Source!A99)</f>
        <v>99</v>
      </c>
      <c r="B119">
        <v>33034908</v>
      </c>
      <c r="C119">
        <v>33034892</v>
      </c>
      <c r="D119">
        <v>32505425</v>
      </c>
      <c r="E119">
        <v>19</v>
      </c>
      <c r="F119">
        <v>1</v>
      </c>
      <c r="G119">
        <v>19</v>
      </c>
      <c r="H119">
        <v>1</v>
      </c>
      <c r="I119" t="s">
        <v>795</v>
      </c>
      <c r="J119" t="s">
        <v>3</v>
      </c>
      <c r="K119" t="s">
        <v>796</v>
      </c>
      <c r="L119">
        <v>1191</v>
      </c>
      <c r="N119">
        <v>1013</v>
      </c>
      <c r="O119" t="s">
        <v>797</v>
      </c>
      <c r="P119" t="s">
        <v>797</v>
      </c>
      <c r="Q119">
        <v>1</v>
      </c>
      <c r="X119">
        <v>453.1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1</v>
      </c>
      <c r="AF119" t="s">
        <v>3</v>
      </c>
      <c r="AG119">
        <v>453.1</v>
      </c>
      <c r="AH119">
        <v>2</v>
      </c>
      <c r="AI119">
        <v>33034893</v>
      </c>
      <c r="AJ119">
        <v>126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ROW(Source!A99)</f>
        <v>99</v>
      </c>
      <c r="B120">
        <v>33034909</v>
      </c>
      <c r="C120">
        <v>33034892</v>
      </c>
      <c r="D120">
        <v>32517073</v>
      </c>
      <c r="E120">
        <v>1</v>
      </c>
      <c r="F120">
        <v>1</v>
      </c>
      <c r="G120">
        <v>19</v>
      </c>
      <c r="H120">
        <v>2</v>
      </c>
      <c r="I120" t="s">
        <v>805</v>
      </c>
      <c r="J120" t="s">
        <v>806</v>
      </c>
      <c r="K120" t="s">
        <v>807</v>
      </c>
      <c r="L120">
        <v>1368</v>
      </c>
      <c r="N120">
        <v>1011</v>
      </c>
      <c r="O120" t="s">
        <v>801</v>
      </c>
      <c r="P120" t="s">
        <v>801</v>
      </c>
      <c r="Q120">
        <v>1</v>
      </c>
      <c r="X120">
        <v>1.38</v>
      </c>
      <c r="Y120">
        <v>0</v>
      </c>
      <c r="Z120">
        <v>3.37</v>
      </c>
      <c r="AA120">
        <v>0.85</v>
      </c>
      <c r="AB120">
        <v>0</v>
      </c>
      <c r="AC120">
        <v>0</v>
      </c>
      <c r="AD120">
        <v>1</v>
      </c>
      <c r="AE120">
        <v>0</v>
      </c>
      <c r="AF120" t="s">
        <v>3</v>
      </c>
      <c r="AG120">
        <v>1.38</v>
      </c>
      <c r="AH120">
        <v>2</v>
      </c>
      <c r="AI120">
        <v>33034894</v>
      </c>
      <c r="AJ120">
        <v>127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ROW(Source!A99)</f>
        <v>99</v>
      </c>
      <c r="B121">
        <v>33034910</v>
      </c>
      <c r="C121">
        <v>33034892</v>
      </c>
      <c r="D121">
        <v>32516433</v>
      </c>
      <c r="E121">
        <v>1</v>
      </c>
      <c r="F121">
        <v>1</v>
      </c>
      <c r="G121">
        <v>19</v>
      </c>
      <c r="H121">
        <v>2</v>
      </c>
      <c r="I121" t="s">
        <v>808</v>
      </c>
      <c r="J121" t="s">
        <v>809</v>
      </c>
      <c r="K121" t="s">
        <v>810</v>
      </c>
      <c r="L121">
        <v>1368</v>
      </c>
      <c r="N121">
        <v>1011</v>
      </c>
      <c r="O121" t="s">
        <v>801</v>
      </c>
      <c r="P121" t="s">
        <v>801</v>
      </c>
      <c r="Q121">
        <v>1</v>
      </c>
      <c r="X121">
        <v>0.31</v>
      </c>
      <c r="Y121">
        <v>0</v>
      </c>
      <c r="Z121">
        <v>566.44000000000005</v>
      </c>
      <c r="AA121">
        <v>281.27999999999997</v>
      </c>
      <c r="AB121">
        <v>0</v>
      </c>
      <c r="AC121">
        <v>0</v>
      </c>
      <c r="AD121">
        <v>1</v>
      </c>
      <c r="AE121">
        <v>0</v>
      </c>
      <c r="AF121" t="s">
        <v>3</v>
      </c>
      <c r="AG121">
        <v>0.31</v>
      </c>
      <c r="AH121">
        <v>2</v>
      </c>
      <c r="AI121">
        <v>33034895</v>
      </c>
      <c r="AJ121">
        <v>128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ROW(Source!A99)</f>
        <v>99</v>
      </c>
      <c r="B122">
        <v>33034911</v>
      </c>
      <c r="C122">
        <v>33034892</v>
      </c>
      <c r="D122">
        <v>32516599</v>
      </c>
      <c r="E122">
        <v>1</v>
      </c>
      <c r="F122">
        <v>1</v>
      </c>
      <c r="G122">
        <v>19</v>
      </c>
      <c r="H122">
        <v>2</v>
      </c>
      <c r="I122" t="s">
        <v>811</v>
      </c>
      <c r="J122" t="s">
        <v>812</v>
      </c>
      <c r="K122" t="s">
        <v>813</v>
      </c>
      <c r="L122">
        <v>1368</v>
      </c>
      <c r="N122">
        <v>1011</v>
      </c>
      <c r="O122" t="s">
        <v>801</v>
      </c>
      <c r="P122" t="s">
        <v>801</v>
      </c>
      <c r="Q122">
        <v>1</v>
      </c>
      <c r="X122">
        <v>26.25</v>
      </c>
      <c r="Y122">
        <v>0</v>
      </c>
      <c r="Z122">
        <v>9.7100000000000009</v>
      </c>
      <c r="AA122">
        <v>2.25</v>
      </c>
      <c r="AB122">
        <v>0</v>
      </c>
      <c r="AC122">
        <v>0</v>
      </c>
      <c r="AD122">
        <v>1</v>
      </c>
      <c r="AE122">
        <v>0</v>
      </c>
      <c r="AF122" t="s">
        <v>3</v>
      </c>
      <c r="AG122">
        <v>26.25</v>
      </c>
      <c r="AH122">
        <v>2</v>
      </c>
      <c r="AI122">
        <v>33034896</v>
      </c>
      <c r="AJ122">
        <v>129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ROW(Source!A99)</f>
        <v>99</v>
      </c>
      <c r="B123">
        <v>33034912</v>
      </c>
      <c r="C123">
        <v>33034892</v>
      </c>
      <c r="D123">
        <v>32517836</v>
      </c>
      <c r="E123">
        <v>1</v>
      </c>
      <c r="F123">
        <v>1</v>
      </c>
      <c r="G123">
        <v>19</v>
      </c>
      <c r="H123">
        <v>3</v>
      </c>
      <c r="I123" t="s">
        <v>814</v>
      </c>
      <c r="J123" t="s">
        <v>815</v>
      </c>
      <c r="K123" t="s">
        <v>816</v>
      </c>
      <c r="L123">
        <v>1348</v>
      </c>
      <c r="N123">
        <v>1009</v>
      </c>
      <c r="O123" t="s">
        <v>19</v>
      </c>
      <c r="P123" t="s">
        <v>19</v>
      </c>
      <c r="Q123">
        <v>1000</v>
      </c>
      <c r="X123">
        <v>0.04</v>
      </c>
      <c r="Y123">
        <v>31493.279999999999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 t="s">
        <v>3</v>
      </c>
      <c r="AG123">
        <v>0.04</v>
      </c>
      <c r="AH123">
        <v>2</v>
      </c>
      <c r="AI123">
        <v>33034897</v>
      </c>
      <c r="AJ123">
        <v>130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ROW(Source!A99)</f>
        <v>99</v>
      </c>
      <c r="B124">
        <v>33034913</v>
      </c>
      <c r="C124">
        <v>33034892</v>
      </c>
      <c r="D124">
        <v>32518156</v>
      </c>
      <c r="E124">
        <v>1</v>
      </c>
      <c r="F124">
        <v>1</v>
      </c>
      <c r="G124">
        <v>19</v>
      </c>
      <c r="H124">
        <v>3</v>
      </c>
      <c r="I124" t="s">
        <v>817</v>
      </c>
      <c r="J124" t="s">
        <v>818</v>
      </c>
      <c r="K124" t="s">
        <v>819</v>
      </c>
      <c r="L124">
        <v>1348</v>
      </c>
      <c r="N124">
        <v>1009</v>
      </c>
      <c r="O124" t="s">
        <v>19</v>
      </c>
      <c r="P124" t="s">
        <v>19</v>
      </c>
      <c r="Q124">
        <v>1000</v>
      </c>
      <c r="X124">
        <v>3.6999999999999998E-2</v>
      </c>
      <c r="Y124">
        <v>45454.3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3</v>
      </c>
      <c r="AG124">
        <v>3.6999999999999998E-2</v>
      </c>
      <c r="AH124">
        <v>2</v>
      </c>
      <c r="AI124">
        <v>33034898</v>
      </c>
      <c r="AJ124">
        <v>131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ROW(Source!A99)</f>
        <v>99</v>
      </c>
      <c r="B125">
        <v>33034915</v>
      </c>
      <c r="C125">
        <v>33034892</v>
      </c>
      <c r="D125">
        <v>32518894</v>
      </c>
      <c r="E125">
        <v>1</v>
      </c>
      <c r="F125">
        <v>1</v>
      </c>
      <c r="G125">
        <v>19</v>
      </c>
      <c r="H125">
        <v>3</v>
      </c>
      <c r="I125" t="s">
        <v>820</v>
      </c>
      <c r="J125" t="s">
        <v>821</v>
      </c>
      <c r="K125" t="s">
        <v>822</v>
      </c>
      <c r="L125">
        <v>1327</v>
      </c>
      <c r="N125">
        <v>1005</v>
      </c>
      <c r="O125" t="s">
        <v>823</v>
      </c>
      <c r="P125" t="s">
        <v>823</v>
      </c>
      <c r="Q125">
        <v>1</v>
      </c>
      <c r="X125">
        <v>5.6</v>
      </c>
      <c r="Y125">
        <v>63.78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0</v>
      </c>
      <c r="AF125" t="s">
        <v>3</v>
      </c>
      <c r="AG125">
        <v>5.6</v>
      </c>
      <c r="AH125">
        <v>2</v>
      </c>
      <c r="AI125">
        <v>33034900</v>
      </c>
      <c r="AJ125">
        <v>132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ROW(Source!A99)</f>
        <v>99</v>
      </c>
      <c r="B126">
        <v>33034914</v>
      </c>
      <c r="C126">
        <v>33034892</v>
      </c>
      <c r="D126">
        <v>32517311</v>
      </c>
      <c r="E126">
        <v>1</v>
      </c>
      <c r="F126">
        <v>1</v>
      </c>
      <c r="G126">
        <v>19</v>
      </c>
      <c r="H126">
        <v>3</v>
      </c>
      <c r="I126" t="s">
        <v>824</v>
      </c>
      <c r="J126" t="s">
        <v>825</v>
      </c>
      <c r="K126" t="s">
        <v>826</v>
      </c>
      <c r="L126">
        <v>1348</v>
      </c>
      <c r="N126">
        <v>1009</v>
      </c>
      <c r="O126" t="s">
        <v>19</v>
      </c>
      <c r="P126" t="s">
        <v>19</v>
      </c>
      <c r="Q126">
        <v>1000</v>
      </c>
      <c r="X126">
        <v>0.05</v>
      </c>
      <c r="Y126">
        <v>4752.91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3</v>
      </c>
      <c r="AG126">
        <v>0.05</v>
      </c>
      <c r="AH126">
        <v>2</v>
      </c>
      <c r="AI126">
        <v>33034899</v>
      </c>
      <c r="AJ126">
        <v>133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ROW(Source!A99)</f>
        <v>99</v>
      </c>
      <c r="B127">
        <v>33034916</v>
      </c>
      <c r="C127">
        <v>33034892</v>
      </c>
      <c r="D127">
        <v>32519061</v>
      </c>
      <c r="E127">
        <v>1</v>
      </c>
      <c r="F127">
        <v>1</v>
      </c>
      <c r="G127">
        <v>19</v>
      </c>
      <c r="H127">
        <v>3</v>
      </c>
      <c r="I127" t="s">
        <v>827</v>
      </c>
      <c r="J127" t="s">
        <v>828</v>
      </c>
      <c r="K127" t="s">
        <v>829</v>
      </c>
      <c r="L127">
        <v>1339</v>
      </c>
      <c r="N127">
        <v>1007</v>
      </c>
      <c r="O127" t="s">
        <v>830</v>
      </c>
      <c r="P127" t="s">
        <v>830</v>
      </c>
      <c r="Q127">
        <v>1</v>
      </c>
      <c r="X127">
        <v>1.75</v>
      </c>
      <c r="Y127">
        <v>29.98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 t="s">
        <v>3</v>
      </c>
      <c r="AG127">
        <v>1.75</v>
      </c>
      <c r="AH127">
        <v>2</v>
      </c>
      <c r="AI127">
        <v>33034901</v>
      </c>
      <c r="AJ127">
        <v>134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ROW(Source!A99)</f>
        <v>99</v>
      </c>
      <c r="B128">
        <v>33034917</v>
      </c>
      <c r="C128">
        <v>33034892</v>
      </c>
      <c r="D128">
        <v>32517740</v>
      </c>
      <c r="E128">
        <v>1</v>
      </c>
      <c r="F128">
        <v>1</v>
      </c>
      <c r="G128">
        <v>19</v>
      </c>
      <c r="H128">
        <v>3</v>
      </c>
      <c r="I128" t="s">
        <v>831</v>
      </c>
      <c r="J128" t="s">
        <v>832</v>
      </c>
      <c r="K128" t="s">
        <v>833</v>
      </c>
      <c r="L128">
        <v>1339</v>
      </c>
      <c r="N128">
        <v>1007</v>
      </c>
      <c r="O128" t="s">
        <v>830</v>
      </c>
      <c r="P128" t="s">
        <v>830</v>
      </c>
      <c r="Q128">
        <v>1</v>
      </c>
      <c r="X128">
        <v>0.08</v>
      </c>
      <c r="Y128">
        <v>4993.7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0</v>
      </c>
      <c r="AF128" t="s">
        <v>3</v>
      </c>
      <c r="AG128">
        <v>0.08</v>
      </c>
      <c r="AH128">
        <v>2</v>
      </c>
      <c r="AI128">
        <v>33034902</v>
      </c>
      <c r="AJ128">
        <v>135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ROW(Source!A99)</f>
        <v>99</v>
      </c>
      <c r="B129">
        <v>33034918</v>
      </c>
      <c r="C129">
        <v>33034892</v>
      </c>
      <c r="D129">
        <v>32517729</v>
      </c>
      <c r="E129">
        <v>1</v>
      </c>
      <c r="F129">
        <v>1</v>
      </c>
      <c r="G129">
        <v>19</v>
      </c>
      <c r="H129">
        <v>3</v>
      </c>
      <c r="I129" t="s">
        <v>834</v>
      </c>
      <c r="J129" t="s">
        <v>835</v>
      </c>
      <c r="K129" t="s">
        <v>836</v>
      </c>
      <c r="L129">
        <v>1339</v>
      </c>
      <c r="N129">
        <v>1007</v>
      </c>
      <c r="O129" t="s">
        <v>830</v>
      </c>
      <c r="P129" t="s">
        <v>830</v>
      </c>
      <c r="Q129">
        <v>1</v>
      </c>
      <c r="X129">
        <v>0.69</v>
      </c>
      <c r="Y129">
        <v>3762.19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 t="s">
        <v>3</v>
      </c>
      <c r="AG129">
        <v>0.69</v>
      </c>
      <c r="AH129">
        <v>2</v>
      </c>
      <c r="AI129">
        <v>33034903</v>
      </c>
      <c r="AJ129">
        <v>136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ROW(Source!A99)</f>
        <v>99</v>
      </c>
      <c r="B130">
        <v>33034919</v>
      </c>
      <c r="C130">
        <v>33034892</v>
      </c>
      <c r="D130">
        <v>32517783</v>
      </c>
      <c r="E130">
        <v>1</v>
      </c>
      <c r="F130">
        <v>1</v>
      </c>
      <c r="G130">
        <v>19</v>
      </c>
      <c r="H130">
        <v>3</v>
      </c>
      <c r="I130" t="s">
        <v>837</v>
      </c>
      <c r="J130" t="s">
        <v>838</v>
      </c>
      <c r="K130" t="s">
        <v>839</v>
      </c>
      <c r="L130">
        <v>1339</v>
      </c>
      <c r="N130">
        <v>1007</v>
      </c>
      <c r="O130" t="s">
        <v>830</v>
      </c>
      <c r="P130" t="s">
        <v>830</v>
      </c>
      <c r="Q130">
        <v>1</v>
      </c>
      <c r="X130">
        <v>0.2</v>
      </c>
      <c r="Y130">
        <v>5631.96</v>
      </c>
      <c r="Z130">
        <v>0</v>
      </c>
      <c r="AA130">
        <v>0</v>
      </c>
      <c r="AB130">
        <v>0</v>
      </c>
      <c r="AC130">
        <v>0</v>
      </c>
      <c r="AD130">
        <v>1</v>
      </c>
      <c r="AE130">
        <v>0</v>
      </c>
      <c r="AF130" t="s">
        <v>3</v>
      </c>
      <c r="AG130">
        <v>0.2</v>
      </c>
      <c r="AH130">
        <v>2</v>
      </c>
      <c r="AI130">
        <v>33034904</v>
      </c>
      <c r="AJ130">
        <v>137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ROW(Source!A99)</f>
        <v>99</v>
      </c>
      <c r="B131">
        <v>33034920</v>
      </c>
      <c r="C131">
        <v>33034892</v>
      </c>
      <c r="D131">
        <v>32517784</v>
      </c>
      <c r="E131">
        <v>1</v>
      </c>
      <c r="F131">
        <v>1</v>
      </c>
      <c r="G131">
        <v>19</v>
      </c>
      <c r="H131">
        <v>3</v>
      </c>
      <c r="I131" t="s">
        <v>840</v>
      </c>
      <c r="J131" t="s">
        <v>841</v>
      </c>
      <c r="K131" t="s">
        <v>842</v>
      </c>
      <c r="L131">
        <v>1339</v>
      </c>
      <c r="N131">
        <v>1007</v>
      </c>
      <c r="O131" t="s">
        <v>830</v>
      </c>
      <c r="P131" t="s">
        <v>830</v>
      </c>
      <c r="Q131">
        <v>1</v>
      </c>
      <c r="X131">
        <v>0.69</v>
      </c>
      <c r="Y131">
        <v>5631.96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3</v>
      </c>
      <c r="AG131">
        <v>0.69</v>
      </c>
      <c r="AH131">
        <v>2</v>
      </c>
      <c r="AI131">
        <v>33034905</v>
      </c>
      <c r="AJ131">
        <v>138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ROW(Source!A99)</f>
        <v>99</v>
      </c>
      <c r="B132">
        <v>33034921</v>
      </c>
      <c r="C132">
        <v>33034892</v>
      </c>
      <c r="D132">
        <v>32519911</v>
      </c>
      <c r="E132">
        <v>1</v>
      </c>
      <c r="F132">
        <v>1</v>
      </c>
      <c r="G132">
        <v>19</v>
      </c>
      <c r="H132">
        <v>3</v>
      </c>
      <c r="I132" t="s">
        <v>843</v>
      </c>
      <c r="J132" t="s">
        <v>844</v>
      </c>
      <c r="K132" t="s">
        <v>845</v>
      </c>
      <c r="L132">
        <v>1339</v>
      </c>
      <c r="N132">
        <v>1007</v>
      </c>
      <c r="O132" t="s">
        <v>830</v>
      </c>
      <c r="P132" t="s">
        <v>830</v>
      </c>
      <c r="Q132">
        <v>1</v>
      </c>
      <c r="X132">
        <v>102</v>
      </c>
      <c r="Y132">
        <v>3195.93</v>
      </c>
      <c r="Z132">
        <v>0</v>
      </c>
      <c r="AA132">
        <v>0</v>
      </c>
      <c r="AB132">
        <v>0</v>
      </c>
      <c r="AC132">
        <v>0</v>
      </c>
      <c r="AD132">
        <v>1</v>
      </c>
      <c r="AE132">
        <v>0</v>
      </c>
      <c r="AF132" t="s">
        <v>3</v>
      </c>
      <c r="AG132">
        <v>102</v>
      </c>
      <c r="AH132">
        <v>2</v>
      </c>
      <c r="AI132">
        <v>33034906</v>
      </c>
      <c r="AJ132">
        <v>139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ROW(Source!A99)</f>
        <v>99</v>
      </c>
      <c r="B133">
        <v>33034922</v>
      </c>
      <c r="C133">
        <v>33034892</v>
      </c>
      <c r="D133">
        <v>32521663</v>
      </c>
      <c r="E133">
        <v>1</v>
      </c>
      <c r="F133">
        <v>1</v>
      </c>
      <c r="G133">
        <v>19</v>
      </c>
      <c r="H133">
        <v>3</v>
      </c>
      <c r="I133" t="s">
        <v>846</v>
      </c>
      <c r="J133" t="s">
        <v>847</v>
      </c>
      <c r="K133" t="s">
        <v>848</v>
      </c>
      <c r="L133">
        <v>1327</v>
      </c>
      <c r="N133">
        <v>1005</v>
      </c>
      <c r="O133" t="s">
        <v>823</v>
      </c>
      <c r="P133" t="s">
        <v>823</v>
      </c>
      <c r="Q133">
        <v>1</v>
      </c>
      <c r="X133">
        <v>49.5</v>
      </c>
      <c r="Y133">
        <v>207.09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3</v>
      </c>
      <c r="AG133">
        <v>49.5</v>
      </c>
      <c r="AH133">
        <v>2</v>
      </c>
      <c r="AI133">
        <v>33034907</v>
      </c>
      <c r="AJ133">
        <v>140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ROW(Source!A102)</f>
        <v>102</v>
      </c>
      <c r="B134">
        <v>33034931</v>
      </c>
      <c r="C134">
        <v>33034925</v>
      </c>
      <c r="D134">
        <v>32505425</v>
      </c>
      <c r="E134">
        <v>19</v>
      </c>
      <c r="F134">
        <v>1</v>
      </c>
      <c r="G134">
        <v>19</v>
      </c>
      <c r="H134">
        <v>1</v>
      </c>
      <c r="I134" t="s">
        <v>795</v>
      </c>
      <c r="J134" t="s">
        <v>3</v>
      </c>
      <c r="K134" t="s">
        <v>796</v>
      </c>
      <c r="L134">
        <v>1191</v>
      </c>
      <c r="N134">
        <v>1013</v>
      </c>
      <c r="O134" t="s">
        <v>797</v>
      </c>
      <c r="P134" t="s">
        <v>797</v>
      </c>
      <c r="Q134">
        <v>1</v>
      </c>
      <c r="X134">
        <v>36.11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1</v>
      </c>
      <c r="AF134" t="s">
        <v>3</v>
      </c>
      <c r="AG134">
        <v>36.11</v>
      </c>
      <c r="AH134">
        <v>2</v>
      </c>
      <c r="AI134">
        <v>33034926</v>
      </c>
      <c r="AJ134">
        <v>141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ROW(Source!A102)</f>
        <v>102</v>
      </c>
      <c r="B135">
        <v>33034932</v>
      </c>
      <c r="C135">
        <v>33034925</v>
      </c>
      <c r="D135">
        <v>32516754</v>
      </c>
      <c r="E135">
        <v>1</v>
      </c>
      <c r="F135">
        <v>1</v>
      </c>
      <c r="G135">
        <v>19</v>
      </c>
      <c r="H135">
        <v>2</v>
      </c>
      <c r="I135" t="s">
        <v>798</v>
      </c>
      <c r="J135" t="s">
        <v>799</v>
      </c>
      <c r="K135" t="s">
        <v>800</v>
      </c>
      <c r="L135">
        <v>1368</v>
      </c>
      <c r="N135">
        <v>1011</v>
      </c>
      <c r="O135" t="s">
        <v>801</v>
      </c>
      <c r="P135" t="s">
        <v>801</v>
      </c>
      <c r="Q135">
        <v>1</v>
      </c>
      <c r="X135">
        <v>21.91</v>
      </c>
      <c r="Y135">
        <v>0</v>
      </c>
      <c r="Z135">
        <v>70.98</v>
      </c>
      <c r="AA135">
        <v>6.52</v>
      </c>
      <c r="AB135">
        <v>0</v>
      </c>
      <c r="AC135">
        <v>0</v>
      </c>
      <c r="AD135">
        <v>1</v>
      </c>
      <c r="AE135">
        <v>0</v>
      </c>
      <c r="AF135" t="s">
        <v>3</v>
      </c>
      <c r="AG135">
        <v>21.91</v>
      </c>
      <c r="AH135">
        <v>2</v>
      </c>
      <c r="AI135">
        <v>33034927</v>
      </c>
      <c r="AJ135">
        <v>142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ROW(Source!A102)</f>
        <v>102</v>
      </c>
      <c r="B136">
        <v>33034933</v>
      </c>
      <c r="C136">
        <v>33034925</v>
      </c>
      <c r="D136">
        <v>32518977</v>
      </c>
      <c r="E136">
        <v>1</v>
      </c>
      <c r="F136">
        <v>1</v>
      </c>
      <c r="G136">
        <v>19</v>
      </c>
      <c r="H136">
        <v>3</v>
      </c>
      <c r="I136" t="s">
        <v>802</v>
      </c>
      <c r="J136" t="s">
        <v>803</v>
      </c>
      <c r="K136" t="s">
        <v>804</v>
      </c>
      <c r="L136">
        <v>1348</v>
      </c>
      <c r="N136">
        <v>1009</v>
      </c>
      <c r="O136" t="s">
        <v>19</v>
      </c>
      <c r="P136" t="s">
        <v>19</v>
      </c>
      <c r="Q136">
        <v>1000</v>
      </c>
      <c r="X136">
        <v>0.03</v>
      </c>
      <c r="Y136">
        <v>117442.26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 t="s">
        <v>3</v>
      </c>
      <c r="AG136">
        <v>0.03</v>
      </c>
      <c r="AH136">
        <v>2</v>
      </c>
      <c r="AI136">
        <v>33034928</v>
      </c>
      <c r="AJ136">
        <v>143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ROW(Source!A102)</f>
        <v>102</v>
      </c>
      <c r="B137">
        <v>33034934</v>
      </c>
      <c r="C137">
        <v>33034925</v>
      </c>
      <c r="D137">
        <v>32520163</v>
      </c>
      <c r="E137">
        <v>1</v>
      </c>
      <c r="F137">
        <v>1</v>
      </c>
      <c r="G137">
        <v>19</v>
      </c>
      <c r="H137">
        <v>3</v>
      </c>
      <c r="I137" t="s">
        <v>25</v>
      </c>
      <c r="J137" t="s">
        <v>27</v>
      </c>
      <c r="K137" t="s">
        <v>26</v>
      </c>
      <c r="L137">
        <v>1348</v>
      </c>
      <c r="N137">
        <v>1009</v>
      </c>
      <c r="O137" t="s">
        <v>19</v>
      </c>
      <c r="P137" t="s">
        <v>19</v>
      </c>
      <c r="Q137">
        <v>1000</v>
      </c>
      <c r="X137">
        <v>1</v>
      </c>
      <c r="Y137">
        <v>53410.15</v>
      </c>
      <c r="Z137">
        <v>0</v>
      </c>
      <c r="AA137">
        <v>0</v>
      </c>
      <c r="AB137">
        <v>0</v>
      </c>
      <c r="AC137">
        <v>0</v>
      </c>
      <c r="AD137">
        <v>1</v>
      </c>
      <c r="AE137">
        <v>0</v>
      </c>
      <c r="AF137" t="s">
        <v>3</v>
      </c>
      <c r="AG137">
        <v>1</v>
      </c>
      <c r="AH137">
        <v>2</v>
      </c>
      <c r="AI137">
        <v>33034929</v>
      </c>
      <c r="AJ137">
        <v>144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ROW(Source!A104)</f>
        <v>104</v>
      </c>
      <c r="B138">
        <v>33034952</v>
      </c>
      <c r="C138">
        <v>33034936</v>
      </c>
      <c r="D138">
        <v>32505425</v>
      </c>
      <c r="E138">
        <v>19</v>
      </c>
      <c r="F138">
        <v>1</v>
      </c>
      <c r="G138">
        <v>19</v>
      </c>
      <c r="H138">
        <v>1</v>
      </c>
      <c r="I138" t="s">
        <v>795</v>
      </c>
      <c r="J138" t="s">
        <v>3</v>
      </c>
      <c r="K138" t="s">
        <v>796</v>
      </c>
      <c r="L138">
        <v>1191</v>
      </c>
      <c r="N138">
        <v>1013</v>
      </c>
      <c r="O138" t="s">
        <v>797</v>
      </c>
      <c r="P138" t="s">
        <v>797</v>
      </c>
      <c r="Q138">
        <v>1</v>
      </c>
      <c r="X138">
        <v>453.1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1</v>
      </c>
      <c r="AF138" t="s">
        <v>3</v>
      </c>
      <c r="AG138">
        <v>453.1</v>
      </c>
      <c r="AH138">
        <v>2</v>
      </c>
      <c r="AI138">
        <v>33034937</v>
      </c>
      <c r="AJ138">
        <v>146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ROW(Source!A104)</f>
        <v>104</v>
      </c>
      <c r="B139">
        <v>33034953</v>
      </c>
      <c r="C139">
        <v>33034936</v>
      </c>
      <c r="D139">
        <v>32517073</v>
      </c>
      <c r="E139">
        <v>1</v>
      </c>
      <c r="F139">
        <v>1</v>
      </c>
      <c r="G139">
        <v>19</v>
      </c>
      <c r="H139">
        <v>2</v>
      </c>
      <c r="I139" t="s">
        <v>805</v>
      </c>
      <c r="J139" t="s">
        <v>806</v>
      </c>
      <c r="K139" t="s">
        <v>807</v>
      </c>
      <c r="L139">
        <v>1368</v>
      </c>
      <c r="N139">
        <v>1011</v>
      </c>
      <c r="O139" t="s">
        <v>801</v>
      </c>
      <c r="P139" t="s">
        <v>801</v>
      </c>
      <c r="Q139">
        <v>1</v>
      </c>
      <c r="X139">
        <v>1.38</v>
      </c>
      <c r="Y139">
        <v>0</v>
      </c>
      <c r="Z139">
        <v>3.37</v>
      </c>
      <c r="AA139">
        <v>0.85</v>
      </c>
      <c r="AB139">
        <v>0</v>
      </c>
      <c r="AC139">
        <v>0</v>
      </c>
      <c r="AD139">
        <v>1</v>
      </c>
      <c r="AE139">
        <v>0</v>
      </c>
      <c r="AF139" t="s">
        <v>3</v>
      </c>
      <c r="AG139">
        <v>1.38</v>
      </c>
      <c r="AH139">
        <v>2</v>
      </c>
      <c r="AI139">
        <v>33034938</v>
      </c>
      <c r="AJ139">
        <v>147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ROW(Source!A104)</f>
        <v>104</v>
      </c>
      <c r="B140">
        <v>33034954</v>
      </c>
      <c r="C140">
        <v>33034936</v>
      </c>
      <c r="D140">
        <v>32516433</v>
      </c>
      <c r="E140">
        <v>1</v>
      </c>
      <c r="F140">
        <v>1</v>
      </c>
      <c r="G140">
        <v>19</v>
      </c>
      <c r="H140">
        <v>2</v>
      </c>
      <c r="I140" t="s">
        <v>808</v>
      </c>
      <c r="J140" t="s">
        <v>809</v>
      </c>
      <c r="K140" t="s">
        <v>810</v>
      </c>
      <c r="L140">
        <v>1368</v>
      </c>
      <c r="N140">
        <v>1011</v>
      </c>
      <c r="O140" t="s">
        <v>801</v>
      </c>
      <c r="P140" t="s">
        <v>801</v>
      </c>
      <c r="Q140">
        <v>1</v>
      </c>
      <c r="X140">
        <v>0.31</v>
      </c>
      <c r="Y140">
        <v>0</v>
      </c>
      <c r="Z140">
        <v>566.44000000000005</v>
      </c>
      <c r="AA140">
        <v>281.27999999999997</v>
      </c>
      <c r="AB140">
        <v>0</v>
      </c>
      <c r="AC140">
        <v>0</v>
      </c>
      <c r="AD140">
        <v>1</v>
      </c>
      <c r="AE140">
        <v>0</v>
      </c>
      <c r="AF140" t="s">
        <v>3</v>
      </c>
      <c r="AG140">
        <v>0.31</v>
      </c>
      <c r="AH140">
        <v>2</v>
      </c>
      <c r="AI140">
        <v>33034939</v>
      </c>
      <c r="AJ140">
        <v>148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ROW(Source!A104)</f>
        <v>104</v>
      </c>
      <c r="B141">
        <v>33034955</v>
      </c>
      <c r="C141">
        <v>33034936</v>
      </c>
      <c r="D141">
        <v>32516599</v>
      </c>
      <c r="E141">
        <v>1</v>
      </c>
      <c r="F141">
        <v>1</v>
      </c>
      <c r="G141">
        <v>19</v>
      </c>
      <c r="H141">
        <v>2</v>
      </c>
      <c r="I141" t="s">
        <v>811</v>
      </c>
      <c r="J141" t="s">
        <v>812</v>
      </c>
      <c r="K141" t="s">
        <v>813</v>
      </c>
      <c r="L141">
        <v>1368</v>
      </c>
      <c r="N141">
        <v>1011</v>
      </c>
      <c r="O141" t="s">
        <v>801</v>
      </c>
      <c r="P141" t="s">
        <v>801</v>
      </c>
      <c r="Q141">
        <v>1</v>
      </c>
      <c r="X141">
        <v>26.25</v>
      </c>
      <c r="Y141">
        <v>0</v>
      </c>
      <c r="Z141">
        <v>9.7100000000000009</v>
      </c>
      <c r="AA141">
        <v>2.25</v>
      </c>
      <c r="AB141">
        <v>0</v>
      </c>
      <c r="AC141">
        <v>0</v>
      </c>
      <c r="AD141">
        <v>1</v>
      </c>
      <c r="AE141">
        <v>0</v>
      </c>
      <c r="AF141" t="s">
        <v>3</v>
      </c>
      <c r="AG141">
        <v>26.25</v>
      </c>
      <c r="AH141">
        <v>2</v>
      </c>
      <c r="AI141">
        <v>33034940</v>
      </c>
      <c r="AJ141">
        <v>149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ROW(Source!A104)</f>
        <v>104</v>
      </c>
      <c r="B142">
        <v>33034956</v>
      </c>
      <c r="C142">
        <v>33034936</v>
      </c>
      <c r="D142">
        <v>32517836</v>
      </c>
      <c r="E142">
        <v>1</v>
      </c>
      <c r="F142">
        <v>1</v>
      </c>
      <c r="G142">
        <v>19</v>
      </c>
      <c r="H142">
        <v>3</v>
      </c>
      <c r="I142" t="s">
        <v>814</v>
      </c>
      <c r="J142" t="s">
        <v>815</v>
      </c>
      <c r="K142" t="s">
        <v>816</v>
      </c>
      <c r="L142">
        <v>1348</v>
      </c>
      <c r="N142">
        <v>1009</v>
      </c>
      <c r="O142" t="s">
        <v>19</v>
      </c>
      <c r="P142" t="s">
        <v>19</v>
      </c>
      <c r="Q142">
        <v>1000</v>
      </c>
      <c r="X142">
        <v>0.04</v>
      </c>
      <c r="Y142">
        <v>31493.279999999999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0.04</v>
      </c>
      <c r="AH142">
        <v>2</v>
      </c>
      <c r="AI142">
        <v>33034941</v>
      </c>
      <c r="AJ142">
        <v>150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ROW(Source!A104)</f>
        <v>104</v>
      </c>
      <c r="B143">
        <v>33034957</v>
      </c>
      <c r="C143">
        <v>33034936</v>
      </c>
      <c r="D143">
        <v>32518156</v>
      </c>
      <c r="E143">
        <v>1</v>
      </c>
      <c r="F143">
        <v>1</v>
      </c>
      <c r="G143">
        <v>19</v>
      </c>
      <c r="H143">
        <v>3</v>
      </c>
      <c r="I143" t="s">
        <v>817</v>
      </c>
      <c r="J143" t="s">
        <v>818</v>
      </c>
      <c r="K143" t="s">
        <v>819</v>
      </c>
      <c r="L143">
        <v>1348</v>
      </c>
      <c r="N143">
        <v>1009</v>
      </c>
      <c r="O143" t="s">
        <v>19</v>
      </c>
      <c r="P143" t="s">
        <v>19</v>
      </c>
      <c r="Q143">
        <v>1000</v>
      </c>
      <c r="X143">
        <v>3.6999999999999998E-2</v>
      </c>
      <c r="Y143">
        <v>45454.3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0</v>
      </c>
      <c r="AF143" t="s">
        <v>3</v>
      </c>
      <c r="AG143">
        <v>3.6999999999999998E-2</v>
      </c>
      <c r="AH143">
        <v>2</v>
      </c>
      <c r="AI143">
        <v>33034942</v>
      </c>
      <c r="AJ143">
        <v>151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ROW(Source!A104)</f>
        <v>104</v>
      </c>
      <c r="B144">
        <v>33034959</v>
      </c>
      <c r="C144">
        <v>33034936</v>
      </c>
      <c r="D144">
        <v>32518894</v>
      </c>
      <c r="E144">
        <v>1</v>
      </c>
      <c r="F144">
        <v>1</v>
      </c>
      <c r="G144">
        <v>19</v>
      </c>
      <c r="H144">
        <v>3</v>
      </c>
      <c r="I144" t="s">
        <v>820</v>
      </c>
      <c r="J144" t="s">
        <v>821</v>
      </c>
      <c r="K144" t="s">
        <v>822</v>
      </c>
      <c r="L144">
        <v>1327</v>
      </c>
      <c r="N144">
        <v>1005</v>
      </c>
      <c r="O144" t="s">
        <v>823</v>
      </c>
      <c r="P144" t="s">
        <v>823</v>
      </c>
      <c r="Q144">
        <v>1</v>
      </c>
      <c r="X144">
        <v>5.6</v>
      </c>
      <c r="Y144">
        <v>63.78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 t="s">
        <v>3</v>
      </c>
      <c r="AG144">
        <v>5.6</v>
      </c>
      <c r="AH144">
        <v>2</v>
      </c>
      <c r="AI144">
        <v>33034944</v>
      </c>
      <c r="AJ144">
        <v>152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ROW(Source!A104)</f>
        <v>104</v>
      </c>
      <c r="B145">
        <v>33034958</v>
      </c>
      <c r="C145">
        <v>33034936</v>
      </c>
      <c r="D145">
        <v>32517311</v>
      </c>
      <c r="E145">
        <v>1</v>
      </c>
      <c r="F145">
        <v>1</v>
      </c>
      <c r="G145">
        <v>19</v>
      </c>
      <c r="H145">
        <v>3</v>
      </c>
      <c r="I145" t="s">
        <v>824</v>
      </c>
      <c r="J145" t="s">
        <v>825</v>
      </c>
      <c r="K145" t="s">
        <v>826</v>
      </c>
      <c r="L145">
        <v>1348</v>
      </c>
      <c r="N145">
        <v>1009</v>
      </c>
      <c r="O145" t="s">
        <v>19</v>
      </c>
      <c r="P145" t="s">
        <v>19</v>
      </c>
      <c r="Q145">
        <v>1000</v>
      </c>
      <c r="X145">
        <v>0.05</v>
      </c>
      <c r="Y145">
        <v>4752.91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0</v>
      </c>
      <c r="AF145" t="s">
        <v>3</v>
      </c>
      <c r="AG145">
        <v>0.05</v>
      </c>
      <c r="AH145">
        <v>2</v>
      </c>
      <c r="AI145">
        <v>33034943</v>
      </c>
      <c r="AJ145">
        <v>153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ROW(Source!A104)</f>
        <v>104</v>
      </c>
      <c r="B146">
        <v>33034960</v>
      </c>
      <c r="C146">
        <v>33034936</v>
      </c>
      <c r="D146">
        <v>32519061</v>
      </c>
      <c r="E146">
        <v>1</v>
      </c>
      <c r="F146">
        <v>1</v>
      </c>
      <c r="G146">
        <v>19</v>
      </c>
      <c r="H146">
        <v>3</v>
      </c>
      <c r="I146" t="s">
        <v>827</v>
      </c>
      <c r="J146" t="s">
        <v>828</v>
      </c>
      <c r="K146" t="s">
        <v>829</v>
      </c>
      <c r="L146">
        <v>1339</v>
      </c>
      <c r="N146">
        <v>1007</v>
      </c>
      <c r="O146" t="s">
        <v>830</v>
      </c>
      <c r="P146" t="s">
        <v>830</v>
      </c>
      <c r="Q146">
        <v>1</v>
      </c>
      <c r="X146">
        <v>1.75</v>
      </c>
      <c r="Y146">
        <v>29.98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0</v>
      </c>
      <c r="AF146" t="s">
        <v>3</v>
      </c>
      <c r="AG146">
        <v>1.75</v>
      </c>
      <c r="AH146">
        <v>2</v>
      </c>
      <c r="AI146">
        <v>33034945</v>
      </c>
      <c r="AJ146">
        <v>154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ROW(Source!A104)</f>
        <v>104</v>
      </c>
      <c r="B147">
        <v>33034961</v>
      </c>
      <c r="C147">
        <v>33034936</v>
      </c>
      <c r="D147">
        <v>32517740</v>
      </c>
      <c r="E147">
        <v>1</v>
      </c>
      <c r="F147">
        <v>1</v>
      </c>
      <c r="G147">
        <v>19</v>
      </c>
      <c r="H147">
        <v>3</v>
      </c>
      <c r="I147" t="s">
        <v>831</v>
      </c>
      <c r="J147" t="s">
        <v>832</v>
      </c>
      <c r="K147" t="s">
        <v>833</v>
      </c>
      <c r="L147">
        <v>1339</v>
      </c>
      <c r="N147">
        <v>1007</v>
      </c>
      <c r="O147" t="s">
        <v>830</v>
      </c>
      <c r="P147" t="s">
        <v>830</v>
      </c>
      <c r="Q147">
        <v>1</v>
      </c>
      <c r="X147">
        <v>0.08</v>
      </c>
      <c r="Y147">
        <v>4993.7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0</v>
      </c>
      <c r="AF147" t="s">
        <v>3</v>
      </c>
      <c r="AG147">
        <v>0.08</v>
      </c>
      <c r="AH147">
        <v>2</v>
      </c>
      <c r="AI147">
        <v>33034946</v>
      </c>
      <c r="AJ147">
        <v>155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ROW(Source!A104)</f>
        <v>104</v>
      </c>
      <c r="B148">
        <v>33034962</v>
      </c>
      <c r="C148">
        <v>33034936</v>
      </c>
      <c r="D148">
        <v>32517729</v>
      </c>
      <c r="E148">
        <v>1</v>
      </c>
      <c r="F148">
        <v>1</v>
      </c>
      <c r="G148">
        <v>19</v>
      </c>
      <c r="H148">
        <v>3</v>
      </c>
      <c r="I148" t="s">
        <v>834</v>
      </c>
      <c r="J148" t="s">
        <v>835</v>
      </c>
      <c r="K148" t="s">
        <v>836</v>
      </c>
      <c r="L148">
        <v>1339</v>
      </c>
      <c r="N148">
        <v>1007</v>
      </c>
      <c r="O148" t="s">
        <v>830</v>
      </c>
      <c r="P148" t="s">
        <v>830</v>
      </c>
      <c r="Q148">
        <v>1</v>
      </c>
      <c r="X148">
        <v>0.69</v>
      </c>
      <c r="Y148">
        <v>3762.19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3</v>
      </c>
      <c r="AG148">
        <v>0.69</v>
      </c>
      <c r="AH148">
        <v>2</v>
      </c>
      <c r="AI148">
        <v>33034947</v>
      </c>
      <c r="AJ148">
        <v>156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ROW(Source!A104)</f>
        <v>104</v>
      </c>
      <c r="B149">
        <v>33034963</v>
      </c>
      <c r="C149">
        <v>33034936</v>
      </c>
      <c r="D149">
        <v>32517783</v>
      </c>
      <c r="E149">
        <v>1</v>
      </c>
      <c r="F149">
        <v>1</v>
      </c>
      <c r="G149">
        <v>19</v>
      </c>
      <c r="H149">
        <v>3</v>
      </c>
      <c r="I149" t="s">
        <v>837</v>
      </c>
      <c r="J149" t="s">
        <v>838</v>
      </c>
      <c r="K149" t="s">
        <v>839</v>
      </c>
      <c r="L149">
        <v>1339</v>
      </c>
      <c r="N149">
        <v>1007</v>
      </c>
      <c r="O149" t="s">
        <v>830</v>
      </c>
      <c r="P149" t="s">
        <v>830</v>
      </c>
      <c r="Q149">
        <v>1</v>
      </c>
      <c r="X149">
        <v>0.2</v>
      </c>
      <c r="Y149">
        <v>5631.96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3</v>
      </c>
      <c r="AG149">
        <v>0.2</v>
      </c>
      <c r="AH149">
        <v>2</v>
      </c>
      <c r="AI149">
        <v>33034948</v>
      </c>
      <c r="AJ149">
        <v>157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ROW(Source!A104)</f>
        <v>104</v>
      </c>
      <c r="B150">
        <v>33034964</v>
      </c>
      <c r="C150">
        <v>33034936</v>
      </c>
      <c r="D150">
        <v>32517784</v>
      </c>
      <c r="E150">
        <v>1</v>
      </c>
      <c r="F150">
        <v>1</v>
      </c>
      <c r="G150">
        <v>19</v>
      </c>
      <c r="H150">
        <v>3</v>
      </c>
      <c r="I150" t="s">
        <v>840</v>
      </c>
      <c r="J150" t="s">
        <v>841</v>
      </c>
      <c r="K150" t="s">
        <v>842</v>
      </c>
      <c r="L150">
        <v>1339</v>
      </c>
      <c r="N150">
        <v>1007</v>
      </c>
      <c r="O150" t="s">
        <v>830</v>
      </c>
      <c r="P150" t="s">
        <v>830</v>
      </c>
      <c r="Q150">
        <v>1</v>
      </c>
      <c r="X150">
        <v>0.69</v>
      </c>
      <c r="Y150">
        <v>5631.96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3</v>
      </c>
      <c r="AG150">
        <v>0.69</v>
      </c>
      <c r="AH150">
        <v>2</v>
      </c>
      <c r="AI150">
        <v>33034949</v>
      </c>
      <c r="AJ150">
        <v>158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ROW(Source!A104)</f>
        <v>104</v>
      </c>
      <c r="B151">
        <v>33034965</v>
      </c>
      <c r="C151">
        <v>33034936</v>
      </c>
      <c r="D151">
        <v>32519911</v>
      </c>
      <c r="E151">
        <v>1</v>
      </c>
      <c r="F151">
        <v>1</v>
      </c>
      <c r="G151">
        <v>19</v>
      </c>
      <c r="H151">
        <v>3</v>
      </c>
      <c r="I151" t="s">
        <v>843</v>
      </c>
      <c r="J151" t="s">
        <v>844</v>
      </c>
      <c r="K151" t="s">
        <v>845</v>
      </c>
      <c r="L151">
        <v>1339</v>
      </c>
      <c r="N151">
        <v>1007</v>
      </c>
      <c r="O151" t="s">
        <v>830</v>
      </c>
      <c r="P151" t="s">
        <v>830</v>
      </c>
      <c r="Q151">
        <v>1</v>
      </c>
      <c r="X151">
        <v>102</v>
      </c>
      <c r="Y151">
        <v>3195.93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3</v>
      </c>
      <c r="AG151">
        <v>102</v>
      </c>
      <c r="AH151">
        <v>2</v>
      </c>
      <c r="AI151">
        <v>33034950</v>
      </c>
      <c r="AJ151">
        <v>159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ROW(Source!A104)</f>
        <v>104</v>
      </c>
      <c r="B152">
        <v>33034966</v>
      </c>
      <c r="C152">
        <v>33034936</v>
      </c>
      <c r="D152">
        <v>32521663</v>
      </c>
      <c r="E152">
        <v>1</v>
      </c>
      <c r="F152">
        <v>1</v>
      </c>
      <c r="G152">
        <v>19</v>
      </c>
      <c r="H152">
        <v>3</v>
      </c>
      <c r="I152" t="s">
        <v>846</v>
      </c>
      <c r="J152" t="s">
        <v>847</v>
      </c>
      <c r="K152" t="s">
        <v>848</v>
      </c>
      <c r="L152">
        <v>1327</v>
      </c>
      <c r="N152">
        <v>1005</v>
      </c>
      <c r="O152" t="s">
        <v>823</v>
      </c>
      <c r="P152" t="s">
        <v>823</v>
      </c>
      <c r="Q152">
        <v>1</v>
      </c>
      <c r="X152">
        <v>49.5</v>
      </c>
      <c r="Y152">
        <v>207.09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3</v>
      </c>
      <c r="AG152">
        <v>49.5</v>
      </c>
      <c r="AH152">
        <v>2</v>
      </c>
      <c r="AI152">
        <v>33034951</v>
      </c>
      <c r="AJ152">
        <v>160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ROW(Source!A107)</f>
        <v>107</v>
      </c>
      <c r="B153">
        <v>33034975</v>
      </c>
      <c r="C153">
        <v>33034969</v>
      </c>
      <c r="D153">
        <v>32505425</v>
      </c>
      <c r="E153">
        <v>19</v>
      </c>
      <c r="F153">
        <v>1</v>
      </c>
      <c r="G153">
        <v>19</v>
      </c>
      <c r="H153">
        <v>1</v>
      </c>
      <c r="I153" t="s">
        <v>795</v>
      </c>
      <c r="J153" t="s">
        <v>3</v>
      </c>
      <c r="K153" t="s">
        <v>796</v>
      </c>
      <c r="L153">
        <v>1191</v>
      </c>
      <c r="N153">
        <v>1013</v>
      </c>
      <c r="O153" t="s">
        <v>797</v>
      </c>
      <c r="P153" t="s">
        <v>797</v>
      </c>
      <c r="Q153">
        <v>1</v>
      </c>
      <c r="X153">
        <v>36.11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1</v>
      </c>
      <c r="AF153" t="s">
        <v>3</v>
      </c>
      <c r="AG153">
        <v>36.11</v>
      </c>
      <c r="AH153">
        <v>2</v>
      </c>
      <c r="AI153">
        <v>33034970</v>
      </c>
      <c r="AJ153">
        <v>161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ROW(Source!A107)</f>
        <v>107</v>
      </c>
      <c r="B154">
        <v>33034976</v>
      </c>
      <c r="C154">
        <v>33034969</v>
      </c>
      <c r="D154">
        <v>32516754</v>
      </c>
      <c r="E154">
        <v>1</v>
      </c>
      <c r="F154">
        <v>1</v>
      </c>
      <c r="G154">
        <v>19</v>
      </c>
      <c r="H154">
        <v>2</v>
      </c>
      <c r="I154" t="s">
        <v>798</v>
      </c>
      <c r="J154" t="s">
        <v>799</v>
      </c>
      <c r="K154" t="s">
        <v>800</v>
      </c>
      <c r="L154">
        <v>1368</v>
      </c>
      <c r="N154">
        <v>1011</v>
      </c>
      <c r="O154" t="s">
        <v>801</v>
      </c>
      <c r="P154" t="s">
        <v>801</v>
      </c>
      <c r="Q154">
        <v>1</v>
      </c>
      <c r="X154">
        <v>21.91</v>
      </c>
      <c r="Y154">
        <v>0</v>
      </c>
      <c r="Z154">
        <v>70.98</v>
      </c>
      <c r="AA154">
        <v>6.52</v>
      </c>
      <c r="AB154">
        <v>0</v>
      </c>
      <c r="AC154">
        <v>0</v>
      </c>
      <c r="AD154">
        <v>1</v>
      </c>
      <c r="AE154">
        <v>0</v>
      </c>
      <c r="AF154" t="s">
        <v>3</v>
      </c>
      <c r="AG154">
        <v>21.91</v>
      </c>
      <c r="AH154">
        <v>2</v>
      </c>
      <c r="AI154">
        <v>33034971</v>
      </c>
      <c r="AJ154">
        <v>162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ROW(Source!A107)</f>
        <v>107</v>
      </c>
      <c r="B155">
        <v>33034977</v>
      </c>
      <c r="C155">
        <v>33034969</v>
      </c>
      <c r="D155">
        <v>32518977</v>
      </c>
      <c r="E155">
        <v>1</v>
      </c>
      <c r="F155">
        <v>1</v>
      </c>
      <c r="G155">
        <v>19</v>
      </c>
      <c r="H155">
        <v>3</v>
      </c>
      <c r="I155" t="s">
        <v>802</v>
      </c>
      <c r="J155" t="s">
        <v>803</v>
      </c>
      <c r="K155" t="s">
        <v>804</v>
      </c>
      <c r="L155">
        <v>1348</v>
      </c>
      <c r="N155">
        <v>1009</v>
      </c>
      <c r="O155" t="s">
        <v>19</v>
      </c>
      <c r="P155" t="s">
        <v>19</v>
      </c>
      <c r="Q155">
        <v>1000</v>
      </c>
      <c r="X155">
        <v>0.03</v>
      </c>
      <c r="Y155">
        <v>117442.26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3</v>
      </c>
      <c r="AG155">
        <v>0.03</v>
      </c>
      <c r="AH155">
        <v>2</v>
      </c>
      <c r="AI155">
        <v>33034972</v>
      </c>
      <c r="AJ155">
        <v>163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ROW(Source!A107)</f>
        <v>107</v>
      </c>
      <c r="B156">
        <v>33034978</v>
      </c>
      <c r="C156">
        <v>33034969</v>
      </c>
      <c r="D156">
        <v>32520163</v>
      </c>
      <c r="E156">
        <v>1</v>
      </c>
      <c r="F156">
        <v>1</v>
      </c>
      <c r="G156">
        <v>19</v>
      </c>
      <c r="H156">
        <v>3</v>
      </c>
      <c r="I156" t="s">
        <v>25</v>
      </c>
      <c r="J156" t="s">
        <v>27</v>
      </c>
      <c r="K156" t="s">
        <v>26</v>
      </c>
      <c r="L156">
        <v>1348</v>
      </c>
      <c r="N156">
        <v>1009</v>
      </c>
      <c r="O156" t="s">
        <v>19</v>
      </c>
      <c r="P156" t="s">
        <v>19</v>
      </c>
      <c r="Q156">
        <v>1000</v>
      </c>
      <c r="X156">
        <v>1</v>
      </c>
      <c r="Y156">
        <v>53410.15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1</v>
      </c>
      <c r="AH156">
        <v>2</v>
      </c>
      <c r="AI156">
        <v>33034973</v>
      </c>
      <c r="AJ156">
        <v>164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ROW(Source!A109)</f>
        <v>109</v>
      </c>
      <c r="B157">
        <v>33034996</v>
      </c>
      <c r="C157">
        <v>33034980</v>
      </c>
      <c r="D157">
        <v>32505425</v>
      </c>
      <c r="E157">
        <v>19</v>
      </c>
      <c r="F157">
        <v>1</v>
      </c>
      <c r="G157">
        <v>19</v>
      </c>
      <c r="H157">
        <v>1</v>
      </c>
      <c r="I157" t="s">
        <v>795</v>
      </c>
      <c r="J157" t="s">
        <v>3</v>
      </c>
      <c r="K157" t="s">
        <v>796</v>
      </c>
      <c r="L157">
        <v>1191</v>
      </c>
      <c r="N157">
        <v>1013</v>
      </c>
      <c r="O157" t="s">
        <v>797</v>
      </c>
      <c r="P157" t="s">
        <v>797</v>
      </c>
      <c r="Q157">
        <v>1</v>
      </c>
      <c r="X157">
        <v>453.1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1</v>
      </c>
      <c r="AF157" t="s">
        <v>3</v>
      </c>
      <c r="AG157">
        <v>453.1</v>
      </c>
      <c r="AH157">
        <v>2</v>
      </c>
      <c r="AI157">
        <v>33034981</v>
      </c>
      <c r="AJ157">
        <v>166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ROW(Source!A109)</f>
        <v>109</v>
      </c>
      <c r="B158">
        <v>33034997</v>
      </c>
      <c r="C158">
        <v>33034980</v>
      </c>
      <c r="D158">
        <v>32517073</v>
      </c>
      <c r="E158">
        <v>1</v>
      </c>
      <c r="F158">
        <v>1</v>
      </c>
      <c r="G158">
        <v>19</v>
      </c>
      <c r="H158">
        <v>2</v>
      </c>
      <c r="I158" t="s">
        <v>805</v>
      </c>
      <c r="J158" t="s">
        <v>806</v>
      </c>
      <c r="K158" t="s">
        <v>807</v>
      </c>
      <c r="L158">
        <v>1368</v>
      </c>
      <c r="N158">
        <v>1011</v>
      </c>
      <c r="O158" t="s">
        <v>801</v>
      </c>
      <c r="P158" t="s">
        <v>801</v>
      </c>
      <c r="Q158">
        <v>1</v>
      </c>
      <c r="X158">
        <v>1.38</v>
      </c>
      <c r="Y158">
        <v>0</v>
      </c>
      <c r="Z158">
        <v>3.37</v>
      </c>
      <c r="AA158">
        <v>0.85</v>
      </c>
      <c r="AB158">
        <v>0</v>
      </c>
      <c r="AC158">
        <v>0</v>
      </c>
      <c r="AD158">
        <v>1</v>
      </c>
      <c r="AE158">
        <v>0</v>
      </c>
      <c r="AF158" t="s">
        <v>3</v>
      </c>
      <c r="AG158">
        <v>1.38</v>
      </c>
      <c r="AH158">
        <v>2</v>
      </c>
      <c r="AI158">
        <v>33034982</v>
      </c>
      <c r="AJ158">
        <v>167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ROW(Source!A109)</f>
        <v>109</v>
      </c>
      <c r="B159">
        <v>33034998</v>
      </c>
      <c r="C159">
        <v>33034980</v>
      </c>
      <c r="D159">
        <v>32516433</v>
      </c>
      <c r="E159">
        <v>1</v>
      </c>
      <c r="F159">
        <v>1</v>
      </c>
      <c r="G159">
        <v>19</v>
      </c>
      <c r="H159">
        <v>2</v>
      </c>
      <c r="I159" t="s">
        <v>808</v>
      </c>
      <c r="J159" t="s">
        <v>809</v>
      </c>
      <c r="K159" t="s">
        <v>810</v>
      </c>
      <c r="L159">
        <v>1368</v>
      </c>
      <c r="N159">
        <v>1011</v>
      </c>
      <c r="O159" t="s">
        <v>801</v>
      </c>
      <c r="P159" t="s">
        <v>801</v>
      </c>
      <c r="Q159">
        <v>1</v>
      </c>
      <c r="X159">
        <v>0.31</v>
      </c>
      <c r="Y159">
        <v>0</v>
      </c>
      <c r="Z159">
        <v>566.44000000000005</v>
      </c>
      <c r="AA159">
        <v>281.27999999999997</v>
      </c>
      <c r="AB159">
        <v>0</v>
      </c>
      <c r="AC159">
        <v>0</v>
      </c>
      <c r="AD159">
        <v>1</v>
      </c>
      <c r="AE159">
        <v>0</v>
      </c>
      <c r="AF159" t="s">
        <v>3</v>
      </c>
      <c r="AG159">
        <v>0.31</v>
      </c>
      <c r="AH159">
        <v>2</v>
      </c>
      <c r="AI159">
        <v>33034983</v>
      </c>
      <c r="AJ159">
        <v>168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ROW(Source!A109)</f>
        <v>109</v>
      </c>
      <c r="B160">
        <v>33034999</v>
      </c>
      <c r="C160">
        <v>33034980</v>
      </c>
      <c r="D160">
        <v>32516599</v>
      </c>
      <c r="E160">
        <v>1</v>
      </c>
      <c r="F160">
        <v>1</v>
      </c>
      <c r="G160">
        <v>19</v>
      </c>
      <c r="H160">
        <v>2</v>
      </c>
      <c r="I160" t="s">
        <v>811</v>
      </c>
      <c r="J160" t="s">
        <v>812</v>
      </c>
      <c r="K160" t="s">
        <v>813</v>
      </c>
      <c r="L160">
        <v>1368</v>
      </c>
      <c r="N160">
        <v>1011</v>
      </c>
      <c r="O160" t="s">
        <v>801</v>
      </c>
      <c r="P160" t="s">
        <v>801</v>
      </c>
      <c r="Q160">
        <v>1</v>
      </c>
      <c r="X160">
        <v>26.25</v>
      </c>
      <c r="Y160">
        <v>0</v>
      </c>
      <c r="Z160">
        <v>9.7100000000000009</v>
      </c>
      <c r="AA160">
        <v>2.25</v>
      </c>
      <c r="AB160">
        <v>0</v>
      </c>
      <c r="AC160">
        <v>0</v>
      </c>
      <c r="AD160">
        <v>1</v>
      </c>
      <c r="AE160">
        <v>0</v>
      </c>
      <c r="AF160" t="s">
        <v>3</v>
      </c>
      <c r="AG160">
        <v>26.25</v>
      </c>
      <c r="AH160">
        <v>2</v>
      </c>
      <c r="AI160">
        <v>33034984</v>
      </c>
      <c r="AJ160">
        <v>169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ROW(Source!A109)</f>
        <v>109</v>
      </c>
      <c r="B161">
        <v>33035000</v>
      </c>
      <c r="C161">
        <v>33034980</v>
      </c>
      <c r="D161">
        <v>32517836</v>
      </c>
      <c r="E161">
        <v>1</v>
      </c>
      <c r="F161">
        <v>1</v>
      </c>
      <c r="G161">
        <v>19</v>
      </c>
      <c r="H161">
        <v>3</v>
      </c>
      <c r="I161" t="s">
        <v>814</v>
      </c>
      <c r="J161" t="s">
        <v>815</v>
      </c>
      <c r="K161" t="s">
        <v>816</v>
      </c>
      <c r="L161">
        <v>1348</v>
      </c>
      <c r="N161">
        <v>1009</v>
      </c>
      <c r="O161" t="s">
        <v>19</v>
      </c>
      <c r="P161" t="s">
        <v>19</v>
      </c>
      <c r="Q161">
        <v>1000</v>
      </c>
      <c r="X161">
        <v>0.04</v>
      </c>
      <c r="Y161">
        <v>31493.279999999999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 t="s">
        <v>3</v>
      </c>
      <c r="AG161">
        <v>0.04</v>
      </c>
      <c r="AH161">
        <v>2</v>
      </c>
      <c r="AI161">
        <v>33034985</v>
      </c>
      <c r="AJ161">
        <v>170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ROW(Source!A109)</f>
        <v>109</v>
      </c>
      <c r="B162">
        <v>33035001</v>
      </c>
      <c r="C162">
        <v>33034980</v>
      </c>
      <c r="D162">
        <v>32518156</v>
      </c>
      <c r="E162">
        <v>1</v>
      </c>
      <c r="F162">
        <v>1</v>
      </c>
      <c r="G162">
        <v>19</v>
      </c>
      <c r="H162">
        <v>3</v>
      </c>
      <c r="I162" t="s">
        <v>817</v>
      </c>
      <c r="J162" t="s">
        <v>818</v>
      </c>
      <c r="K162" t="s">
        <v>819</v>
      </c>
      <c r="L162">
        <v>1348</v>
      </c>
      <c r="N162">
        <v>1009</v>
      </c>
      <c r="O162" t="s">
        <v>19</v>
      </c>
      <c r="P162" t="s">
        <v>19</v>
      </c>
      <c r="Q162">
        <v>1000</v>
      </c>
      <c r="X162">
        <v>3.6999999999999998E-2</v>
      </c>
      <c r="Y162">
        <v>45454.3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0</v>
      </c>
      <c r="AF162" t="s">
        <v>3</v>
      </c>
      <c r="AG162">
        <v>3.6999999999999998E-2</v>
      </c>
      <c r="AH162">
        <v>2</v>
      </c>
      <c r="AI162">
        <v>33034986</v>
      </c>
      <c r="AJ162">
        <v>171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ROW(Source!A109)</f>
        <v>109</v>
      </c>
      <c r="B163">
        <v>33035003</v>
      </c>
      <c r="C163">
        <v>33034980</v>
      </c>
      <c r="D163">
        <v>32518894</v>
      </c>
      <c r="E163">
        <v>1</v>
      </c>
      <c r="F163">
        <v>1</v>
      </c>
      <c r="G163">
        <v>19</v>
      </c>
      <c r="H163">
        <v>3</v>
      </c>
      <c r="I163" t="s">
        <v>820</v>
      </c>
      <c r="J163" t="s">
        <v>821</v>
      </c>
      <c r="K163" t="s">
        <v>822</v>
      </c>
      <c r="L163">
        <v>1327</v>
      </c>
      <c r="N163">
        <v>1005</v>
      </c>
      <c r="O163" t="s">
        <v>823</v>
      </c>
      <c r="P163" t="s">
        <v>823</v>
      </c>
      <c r="Q163">
        <v>1</v>
      </c>
      <c r="X163">
        <v>5.6</v>
      </c>
      <c r="Y163">
        <v>63.78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0</v>
      </c>
      <c r="AF163" t="s">
        <v>3</v>
      </c>
      <c r="AG163">
        <v>5.6</v>
      </c>
      <c r="AH163">
        <v>2</v>
      </c>
      <c r="AI163">
        <v>33034988</v>
      </c>
      <c r="AJ163">
        <v>172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ROW(Source!A109)</f>
        <v>109</v>
      </c>
      <c r="B164">
        <v>33035002</v>
      </c>
      <c r="C164">
        <v>33034980</v>
      </c>
      <c r="D164">
        <v>32517311</v>
      </c>
      <c r="E164">
        <v>1</v>
      </c>
      <c r="F164">
        <v>1</v>
      </c>
      <c r="G164">
        <v>19</v>
      </c>
      <c r="H164">
        <v>3</v>
      </c>
      <c r="I164" t="s">
        <v>824</v>
      </c>
      <c r="J164" t="s">
        <v>825</v>
      </c>
      <c r="K164" t="s">
        <v>826</v>
      </c>
      <c r="L164">
        <v>1348</v>
      </c>
      <c r="N164">
        <v>1009</v>
      </c>
      <c r="O164" t="s">
        <v>19</v>
      </c>
      <c r="P164" t="s">
        <v>19</v>
      </c>
      <c r="Q164">
        <v>1000</v>
      </c>
      <c r="X164">
        <v>0.05</v>
      </c>
      <c r="Y164">
        <v>4752.91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 t="s">
        <v>3</v>
      </c>
      <c r="AG164">
        <v>0.05</v>
      </c>
      <c r="AH164">
        <v>2</v>
      </c>
      <c r="AI164">
        <v>33034987</v>
      </c>
      <c r="AJ164">
        <v>173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ROW(Source!A109)</f>
        <v>109</v>
      </c>
      <c r="B165">
        <v>33035004</v>
      </c>
      <c r="C165">
        <v>33034980</v>
      </c>
      <c r="D165">
        <v>32519061</v>
      </c>
      <c r="E165">
        <v>1</v>
      </c>
      <c r="F165">
        <v>1</v>
      </c>
      <c r="G165">
        <v>19</v>
      </c>
      <c r="H165">
        <v>3</v>
      </c>
      <c r="I165" t="s">
        <v>827</v>
      </c>
      <c r="J165" t="s">
        <v>828</v>
      </c>
      <c r="K165" t="s">
        <v>829</v>
      </c>
      <c r="L165">
        <v>1339</v>
      </c>
      <c r="N165">
        <v>1007</v>
      </c>
      <c r="O165" t="s">
        <v>830</v>
      </c>
      <c r="P165" t="s">
        <v>830</v>
      </c>
      <c r="Q165">
        <v>1</v>
      </c>
      <c r="X165">
        <v>1.75</v>
      </c>
      <c r="Y165">
        <v>29.98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0</v>
      </c>
      <c r="AF165" t="s">
        <v>3</v>
      </c>
      <c r="AG165">
        <v>1.75</v>
      </c>
      <c r="AH165">
        <v>2</v>
      </c>
      <c r="AI165">
        <v>33034989</v>
      </c>
      <c r="AJ165">
        <v>174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ROW(Source!A109)</f>
        <v>109</v>
      </c>
      <c r="B166">
        <v>33035005</v>
      </c>
      <c r="C166">
        <v>33034980</v>
      </c>
      <c r="D166">
        <v>32517740</v>
      </c>
      <c r="E166">
        <v>1</v>
      </c>
      <c r="F166">
        <v>1</v>
      </c>
      <c r="G166">
        <v>19</v>
      </c>
      <c r="H166">
        <v>3</v>
      </c>
      <c r="I166" t="s">
        <v>831</v>
      </c>
      <c r="J166" t="s">
        <v>832</v>
      </c>
      <c r="K166" t="s">
        <v>833</v>
      </c>
      <c r="L166">
        <v>1339</v>
      </c>
      <c r="N166">
        <v>1007</v>
      </c>
      <c r="O166" t="s">
        <v>830</v>
      </c>
      <c r="P166" t="s">
        <v>830</v>
      </c>
      <c r="Q166">
        <v>1</v>
      </c>
      <c r="X166">
        <v>0.08</v>
      </c>
      <c r="Y166">
        <v>4993.7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0</v>
      </c>
      <c r="AF166" t="s">
        <v>3</v>
      </c>
      <c r="AG166">
        <v>0.08</v>
      </c>
      <c r="AH166">
        <v>2</v>
      </c>
      <c r="AI166">
        <v>33034990</v>
      </c>
      <c r="AJ166">
        <v>175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ROW(Source!A109)</f>
        <v>109</v>
      </c>
      <c r="B167">
        <v>33035006</v>
      </c>
      <c r="C167">
        <v>33034980</v>
      </c>
      <c r="D167">
        <v>32517729</v>
      </c>
      <c r="E167">
        <v>1</v>
      </c>
      <c r="F167">
        <v>1</v>
      </c>
      <c r="G167">
        <v>19</v>
      </c>
      <c r="H167">
        <v>3</v>
      </c>
      <c r="I167" t="s">
        <v>834</v>
      </c>
      <c r="J167" t="s">
        <v>835</v>
      </c>
      <c r="K167" t="s">
        <v>836</v>
      </c>
      <c r="L167">
        <v>1339</v>
      </c>
      <c r="N167">
        <v>1007</v>
      </c>
      <c r="O167" t="s">
        <v>830</v>
      </c>
      <c r="P167" t="s">
        <v>830</v>
      </c>
      <c r="Q167">
        <v>1</v>
      </c>
      <c r="X167">
        <v>0.69</v>
      </c>
      <c r="Y167">
        <v>3762.19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0</v>
      </c>
      <c r="AF167" t="s">
        <v>3</v>
      </c>
      <c r="AG167">
        <v>0.69</v>
      </c>
      <c r="AH167">
        <v>2</v>
      </c>
      <c r="AI167">
        <v>33034991</v>
      </c>
      <c r="AJ167">
        <v>176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ROW(Source!A109)</f>
        <v>109</v>
      </c>
      <c r="B168">
        <v>33035007</v>
      </c>
      <c r="C168">
        <v>33034980</v>
      </c>
      <c r="D168">
        <v>32517783</v>
      </c>
      <c r="E168">
        <v>1</v>
      </c>
      <c r="F168">
        <v>1</v>
      </c>
      <c r="G168">
        <v>19</v>
      </c>
      <c r="H168">
        <v>3</v>
      </c>
      <c r="I168" t="s">
        <v>837</v>
      </c>
      <c r="J168" t="s">
        <v>838</v>
      </c>
      <c r="K168" t="s">
        <v>839</v>
      </c>
      <c r="L168">
        <v>1339</v>
      </c>
      <c r="N168">
        <v>1007</v>
      </c>
      <c r="O168" t="s">
        <v>830</v>
      </c>
      <c r="P168" t="s">
        <v>830</v>
      </c>
      <c r="Q168">
        <v>1</v>
      </c>
      <c r="X168">
        <v>0.2</v>
      </c>
      <c r="Y168">
        <v>5631.96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0</v>
      </c>
      <c r="AF168" t="s">
        <v>3</v>
      </c>
      <c r="AG168">
        <v>0.2</v>
      </c>
      <c r="AH168">
        <v>2</v>
      </c>
      <c r="AI168">
        <v>33034992</v>
      </c>
      <c r="AJ168">
        <v>177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ROW(Source!A109)</f>
        <v>109</v>
      </c>
      <c r="B169">
        <v>33035008</v>
      </c>
      <c r="C169">
        <v>33034980</v>
      </c>
      <c r="D169">
        <v>32517784</v>
      </c>
      <c r="E169">
        <v>1</v>
      </c>
      <c r="F169">
        <v>1</v>
      </c>
      <c r="G169">
        <v>19</v>
      </c>
      <c r="H169">
        <v>3</v>
      </c>
      <c r="I169" t="s">
        <v>840</v>
      </c>
      <c r="J169" t="s">
        <v>841</v>
      </c>
      <c r="K169" t="s">
        <v>842</v>
      </c>
      <c r="L169">
        <v>1339</v>
      </c>
      <c r="N169">
        <v>1007</v>
      </c>
      <c r="O169" t="s">
        <v>830</v>
      </c>
      <c r="P169" t="s">
        <v>830</v>
      </c>
      <c r="Q169">
        <v>1</v>
      </c>
      <c r="X169">
        <v>0.69</v>
      </c>
      <c r="Y169">
        <v>5631.96</v>
      </c>
      <c r="Z169">
        <v>0</v>
      </c>
      <c r="AA169">
        <v>0</v>
      </c>
      <c r="AB169">
        <v>0</v>
      </c>
      <c r="AC169">
        <v>0</v>
      </c>
      <c r="AD169">
        <v>1</v>
      </c>
      <c r="AE169">
        <v>0</v>
      </c>
      <c r="AF169" t="s">
        <v>3</v>
      </c>
      <c r="AG169">
        <v>0.69</v>
      </c>
      <c r="AH169">
        <v>2</v>
      </c>
      <c r="AI169">
        <v>33034993</v>
      </c>
      <c r="AJ169">
        <v>178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ROW(Source!A109)</f>
        <v>109</v>
      </c>
      <c r="B170">
        <v>33035009</v>
      </c>
      <c r="C170">
        <v>33034980</v>
      </c>
      <c r="D170">
        <v>32519911</v>
      </c>
      <c r="E170">
        <v>1</v>
      </c>
      <c r="F170">
        <v>1</v>
      </c>
      <c r="G170">
        <v>19</v>
      </c>
      <c r="H170">
        <v>3</v>
      </c>
      <c r="I170" t="s">
        <v>843</v>
      </c>
      <c r="J170" t="s">
        <v>844</v>
      </c>
      <c r="K170" t="s">
        <v>845</v>
      </c>
      <c r="L170">
        <v>1339</v>
      </c>
      <c r="N170">
        <v>1007</v>
      </c>
      <c r="O170" t="s">
        <v>830</v>
      </c>
      <c r="P170" t="s">
        <v>830</v>
      </c>
      <c r="Q170">
        <v>1</v>
      </c>
      <c r="X170">
        <v>102</v>
      </c>
      <c r="Y170">
        <v>3195.93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0</v>
      </c>
      <c r="AF170" t="s">
        <v>3</v>
      </c>
      <c r="AG170">
        <v>102</v>
      </c>
      <c r="AH170">
        <v>2</v>
      </c>
      <c r="AI170">
        <v>33034994</v>
      </c>
      <c r="AJ170">
        <v>179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ROW(Source!A109)</f>
        <v>109</v>
      </c>
      <c r="B171">
        <v>33035010</v>
      </c>
      <c r="C171">
        <v>33034980</v>
      </c>
      <c r="D171">
        <v>32521663</v>
      </c>
      <c r="E171">
        <v>1</v>
      </c>
      <c r="F171">
        <v>1</v>
      </c>
      <c r="G171">
        <v>19</v>
      </c>
      <c r="H171">
        <v>3</v>
      </c>
      <c r="I171" t="s">
        <v>846</v>
      </c>
      <c r="J171" t="s">
        <v>847</v>
      </c>
      <c r="K171" t="s">
        <v>848</v>
      </c>
      <c r="L171">
        <v>1327</v>
      </c>
      <c r="N171">
        <v>1005</v>
      </c>
      <c r="O171" t="s">
        <v>823</v>
      </c>
      <c r="P171" t="s">
        <v>823</v>
      </c>
      <c r="Q171">
        <v>1</v>
      </c>
      <c r="X171">
        <v>49.5</v>
      </c>
      <c r="Y171">
        <v>207.09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3</v>
      </c>
      <c r="AG171">
        <v>49.5</v>
      </c>
      <c r="AH171">
        <v>2</v>
      </c>
      <c r="AI171">
        <v>33034995</v>
      </c>
      <c r="AJ171">
        <v>180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ROW(Source!A112)</f>
        <v>112</v>
      </c>
      <c r="B172">
        <v>33035019</v>
      </c>
      <c r="C172">
        <v>33035013</v>
      </c>
      <c r="D172">
        <v>32505425</v>
      </c>
      <c r="E172">
        <v>19</v>
      </c>
      <c r="F172">
        <v>1</v>
      </c>
      <c r="G172">
        <v>19</v>
      </c>
      <c r="H172">
        <v>1</v>
      </c>
      <c r="I172" t="s">
        <v>795</v>
      </c>
      <c r="J172" t="s">
        <v>3</v>
      </c>
      <c r="K172" t="s">
        <v>796</v>
      </c>
      <c r="L172">
        <v>1191</v>
      </c>
      <c r="N172">
        <v>1013</v>
      </c>
      <c r="O172" t="s">
        <v>797</v>
      </c>
      <c r="P172" t="s">
        <v>797</v>
      </c>
      <c r="Q172">
        <v>1</v>
      </c>
      <c r="X172">
        <v>36.11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1</v>
      </c>
      <c r="AE172">
        <v>1</v>
      </c>
      <c r="AF172" t="s">
        <v>3</v>
      </c>
      <c r="AG172">
        <v>36.11</v>
      </c>
      <c r="AH172">
        <v>2</v>
      </c>
      <c r="AI172">
        <v>33035014</v>
      </c>
      <c r="AJ172">
        <v>181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ROW(Source!A112)</f>
        <v>112</v>
      </c>
      <c r="B173">
        <v>33035020</v>
      </c>
      <c r="C173">
        <v>33035013</v>
      </c>
      <c r="D173">
        <v>32516754</v>
      </c>
      <c r="E173">
        <v>1</v>
      </c>
      <c r="F173">
        <v>1</v>
      </c>
      <c r="G173">
        <v>19</v>
      </c>
      <c r="H173">
        <v>2</v>
      </c>
      <c r="I173" t="s">
        <v>798</v>
      </c>
      <c r="J173" t="s">
        <v>799</v>
      </c>
      <c r="K173" t="s">
        <v>800</v>
      </c>
      <c r="L173">
        <v>1368</v>
      </c>
      <c r="N173">
        <v>1011</v>
      </c>
      <c r="O173" t="s">
        <v>801</v>
      </c>
      <c r="P173" t="s">
        <v>801</v>
      </c>
      <c r="Q173">
        <v>1</v>
      </c>
      <c r="X173">
        <v>21.91</v>
      </c>
      <c r="Y173">
        <v>0</v>
      </c>
      <c r="Z173">
        <v>70.98</v>
      </c>
      <c r="AA173">
        <v>6.52</v>
      </c>
      <c r="AB173">
        <v>0</v>
      </c>
      <c r="AC173">
        <v>0</v>
      </c>
      <c r="AD173">
        <v>1</v>
      </c>
      <c r="AE173">
        <v>0</v>
      </c>
      <c r="AF173" t="s">
        <v>3</v>
      </c>
      <c r="AG173">
        <v>21.91</v>
      </c>
      <c r="AH173">
        <v>2</v>
      </c>
      <c r="AI173">
        <v>33035015</v>
      </c>
      <c r="AJ173">
        <v>182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ROW(Source!A112)</f>
        <v>112</v>
      </c>
      <c r="B174">
        <v>33035021</v>
      </c>
      <c r="C174">
        <v>33035013</v>
      </c>
      <c r="D174">
        <v>32518977</v>
      </c>
      <c r="E174">
        <v>1</v>
      </c>
      <c r="F174">
        <v>1</v>
      </c>
      <c r="G174">
        <v>19</v>
      </c>
      <c r="H174">
        <v>3</v>
      </c>
      <c r="I174" t="s">
        <v>802</v>
      </c>
      <c r="J174" t="s">
        <v>803</v>
      </c>
      <c r="K174" t="s">
        <v>804</v>
      </c>
      <c r="L174">
        <v>1348</v>
      </c>
      <c r="N174">
        <v>1009</v>
      </c>
      <c r="O174" t="s">
        <v>19</v>
      </c>
      <c r="P174" t="s">
        <v>19</v>
      </c>
      <c r="Q174">
        <v>1000</v>
      </c>
      <c r="X174">
        <v>0.03</v>
      </c>
      <c r="Y174">
        <v>117442.26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0.03</v>
      </c>
      <c r="AH174">
        <v>2</v>
      </c>
      <c r="AI174">
        <v>33035016</v>
      </c>
      <c r="AJ174">
        <v>183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ROW(Source!A112)</f>
        <v>112</v>
      </c>
      <c r="B175">
        <v>33035022</v>
      </c>
      <c r="C175">
        <v>33035013</v>
      </c>
      <c r="D175">
        <v>32520163</v>
      </c>
      <c r="E175">
        <v>1</v>
      </c>
      <c r="F175">
        <v>1</v>
      </c>
      <c r="G175">
        <v>19</v>
      </c>
      <c r="H175">
        <v>3</v>
      </c>
      <c r="I175" t="s">
        <v>25</v>
      </c>
      <c r="J175" t="s">
        <v>27</v>
      </c>
      <c r="K175" t="s">
        <v>26</v>
      </c>
      <c r="L175">
        <v>1348</v>
      </c>
      <c r="N175">
        <v>1009</v>
      </c>
      <c r="O175" t="s">
        <v>19</v>
      </c>
      <c r="P175" t="s">
        <v>19</v>
      </c>
      <c r="Q175">
        <v>1000</v>
      </c>
      <c r="X175">
        <v>1</v>
      </c>
      <c r="Y175">
        <v>53410.15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 t="s">
        <v>3</v>
      </c>
      <c r="AG175">
        <v>1</v>
      </c>
      <c r="AH175">
        <v>2</v>
      </c>
      <c r="AI175">
        <v>33035017</v>
      </c>
      <c r="AJ175">
        <v>184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ROW(Source!A114)</f>
        <v>114</v>
      </c>
      <c r="B176">
        <v>33035040</v>
      </c>
      <c r="C176">
        <v>33035024</v>
      </c>
      <c r="D176">
        <v>32505425</v>
      </c>
      <c r="E176">
        <v>19</v>
      </c>
      <c r="F176">
        <v>1</v>
      </c>
      <c r="G176">
        <v>19</v>
      </c>
      <c r="H176">
        <v>1</v>
      </c>
      <c r="I176" t="s">
        <v>795</v>
      </c>
      <c r="J176" t="s">
        <v>3</v>
      </c>
      <c r="K176" t="s">
        <v>796</v>
      </c>
      <c r="L176">
        <v>1191</v>
      </c>
      <c r="N176">
        <v>1013</v>
      </c>
      <c r="O176" t="s">
        <v>797</v>
      </c>
      <c r="P176" t="s">
        <v>797</v>
      </c>
      <c r="Q176">
        <v>1</v>
      </c>
      <c r="X176">
        <v>453.1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1</v>
      </c>
      <c r="AF176" t="s">
        <v>3</v>
      </c>
      <c r="AG176">
        <v>453.1</v>
      </c>
      <c r="AH176">
        <v>2</v>
      </c>
      <c r="AI176">
        <v>33035025</v>
      </c>
      <c r="AJ176">
        <v>186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ROW(Source!A114)</f>
        <v>114</v>
      </c>
      <c r="B177">
        <v>33035041</v>
      </c>
      <c r="C177">
        <v>33035024</v>
      </c>
      <c r="D177">
        <v>32517073</v>
      </c>
      <c r="E177">
        <v>1</v>
      </c>
      <c r="F177">
        <v>1</v>
      </c>
      <c r="G177">
        <v>19</v>
      </c>
      <c r="H177">
        <v>2</v>
      </c>
      <c r="I177" t="s">
        <v>805</v>
      </c>
      <c r="J177" t="s">
        <v>806</v>
      </c>
      <c r="K177" t="s">
        <v>807</v>
      </c>
      <c r="L177">
        <v>1368</v>
      </c>
      <c r="N177">
        <v>1011</v>
      </c>
      <c r="O177" t="s">
        <v>801</v>
      </c>
      <c r="P177" t="s">
        <v>801</v>
      </c>
      <c r="Q177">
        <v>1</v>
      </c>
      <c r="X177">
        <v>1.38</v>
      </c>
      <c r="Y177">
        <v>0</v>
      </c>
      <c r="Z177">
        <v>3.37</v>
      </c>
      <c r="AA177">
        <v>0.85</v>
      </c>
      <c r="AB177">
        <v>0</v>
      </c>
      <c r="AC177">
        <v>0</v>
      </c>
      <c r="AD177">
        <v>1</v>
      </c>
      <c r="AE177">
        <v>0</v>
      </c>
      <c r="AF177" t="s">
        <v>3</v>
      </c>
      <c r="AG177">
        <v>1.38</v>
      </c>
      <c r="AH177">
        <v>2</v>
      </c>
      <c r="AI177">
        <v>33035026</v>
      </c>
      <c r="AJ177">
        <v>187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ROW(Source!A114)</f>
        <v>114</v>
      </c>
      <c r="B178">
        <v>33035042</v>
      </c>
      <c r="C178">
        <v>33035024</v>
      </c>
      <c r="D178">
        <v>32516433</v>
      </c>
      <c r="E178">
        <v>1</v>
      </c>
      <c r="F178">
        <v>1</v>
      </c>
      <c r="G178">
        <v>19</v>
      </c>
      <c r="H178">
        <v>2</v>
      </c>
      <c r="I178" t="s">
        <v>808</v>
      </c>
      <c r="J178" t="s">
        <v>809</v>
      </c>
      <c r="K178" t="s">
        <v>810</v>
      </c>
      <c r="L178">
        <v>1368</v>
      </c>
      <c r="N178">
        <v>1011</v>
      </c>
      <c r="O178" t="s">
        <v>801</v>
      </c>
      <c r="P178" t="s">
        <v>801</v>
      </c>
      <c r="Q178">
        <v>1</v>
      </c>
      <c r="X178">
        <v>0.31</v>
      </c>
      <c r="Y178">
        <v>0</v>
      </c>
      <c r="Z178">
        <v>566.44000000000005</v>
      </c>
      <c r="AA178">
        <v>281.27999999999997</v>
      </c>
      <c r="AB178">
        <v>0</v>
      </c>
      <c r="AC178">
        <v>0</v>
      </c>
      <c r="AD178">
        <v>1</v>
      </c>
      <c r="AE178">
        <v>0</v>
      </c>
      <c r="AF178" t="s">
        <v>3</v>
      </c>
      <c r="AG178">
        <v>0.31</v>
      </c>
      <c r="AH178">
        <v>2</v>
      </c>
      <c r="AI178">
        <v>33035027</v>
      </c>
      <c r="AJ178">
        <v>188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ROW(Source!A114)</f>
        <v>114</v>
      </c>
      <c r="B179">
        <v>33035043</v>
      </c>
      <c r="C179">
        <v>33035024</v>
      </c>
      <c r="D179">
        <v>32516599</v>
      </c>
      <c r="E179">
        <v>1</v>
      </c>
      <c r="F179">
        <v>1</v>
      </c>
      <c r="G179">
        <v>19</v>
      </c>
      <c r="H179">
        <v>2</v>
      </c>
      <c r="I179" t="s">
        <v>811</v>
      </c>
      <c r="J179" t="s">
        <v>812</v>
      </c>
      <c r="K179" t="s">
        <v>813</v>
      </c>
      <c r="L179">
        <v>1368</v>
      </c>
      <c r="N179">
        <v>1011</v>
      </c>
      <c r="O179" t="s">
        <v>801</v>
      </c>
      <c r="P179" t="s">
        <v>801</v>
      </c>
      <c r="Q179">
        <v>1</v>
      </c>
      <c r="X179">
        <v>26.25</v>
      </c>
      <c r="Y179">
        <v>0</v>
      </c>
      <c r="Z179">
        <v>9.7100000000000009</v>
      </c>
      <c r="AA179">
        <v>2.25</v>
      </c>
      <c r="AB179">
        <v>0</v>
      </c>
      <c r="AC179">
        <v>0</v>
      </c>
      <c r="AD179">
        <v>1</v>
      </c>
      <c r="AE179">
        <v>0</v>
      </c>
      <c r="AF179" t="s">
        <v>3</v>
      </c>
      <c r="AG179">
        <v>26.25</v>
      </c>
      <c r="AH179">
        <v>2</v>
      </c>
      <c r="AI179">
        <v>33035028</v>
      </c>
      <c r="AJ179">
        <v>189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ROW(Source!A114)</f>
        <v>114</v>
      </c>
      <c r="B180">
        <v>33035044</v>
      </c>
      <c r="C180">
        <v>33035024</v>
      </c>
      <c r="D180">
        <v>32517836</v>
      </c>
      <c r="E180">
        <v>1</v>
      </c>
      <c r="F180">
        <v>1</v>
      </c>
      <c r="G180">
        <v>19</v>
      </c>
      <c r="H180">
        <v>3</v>
      </c>
      <c r="I180" t="s">
        <v>814</v>
      </c>
      <c r="J180" t="s">
        <v>815</v>
      </c>
      <c r="K180" t="s">
        <v>816</v>
      </c>
      <c r="L180">
        <v>1348</v>
      </c>
      <c r="N180">
        <v>1009</v>
      </c>
      <c r="O180" t="s">
        <v>19</v>
      </c>
      <c r="P180" t="s">
        <v>19</v>
      </c>
      <c r="Q180">
        <v>1000</v>
      </c>
      <c r="X180">
        <v>0.04</v>
      </c>
      <c r="Y180">
        <v>31493.279999999999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 t="s">
        <v>3</v>
      </c>
      <c r="AG180">
        <v>0.04</v>
      </c>
      <c r="AH180">
        <v>2</v>
      </c>
      <c r="AI180">
        <v>33035029</v>
      </c>
      <c r="AJ180">
        <v>190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ROW(Source!A114)</f>
        <v>114</v>
      </c>
      <c r="B181">
        <v>33035045</v>
      </c>
      <c r="C181">
        <v>33035024</v>
      </c>
      <c r="D181">
        <v>32518156</v>
      </c>
      <c r="E181">
        <v>1</v>
      </c>
      <c r="F181">
        <v>1</v>
      </c>
      <c r="G181">
        <v>19</v>
      </c>
      <c r="H181">
        <v>3</v>
      </c>
      <c r="I181" t="s">
        <v>817</v>
      </c>
      <c r="J181" t="s">
        <v>818</v>
      </c>
      <c r="K181" t="s">
        <v>819</v>
      </c>
      <c r="L181">
        <v>1348</v>
      </c>
      <c r="N181">
        <v>1009</v>
      </c>
      <c r="O181" t="s">
        <v>19</v>
      </c>
      <c r="P181" t="s">
        <v>19</v>
      </c>
      <c r="Q181">
        <v>1000</v>
      </c>
      <c r="X181">
        <v>3.6999999999999998E-2</v>
      </c>
      <c r="Y181">
        <v>45454.3</v>
      </c>
      <c r="Z181">
        <v>0</v>
      </c>
      <c r="AA181">
        <v>0</v>
      </c>
      <c r="AB181">
        <v>0</v>
      </c>
      <c r="AC181">
        <v>0</v>
      </c>
      <c r="AD181">
        <v>1</v>
      </c>
      <c r="AE181">
        <v>0</v>
      </c>
      <c r="AF181" t="s">
        <v>3</v>
      </c>
      <c r="AG181">
        <v>3.6999999999999998E-2</v>
      </c>
      <c r="AH181">
        <v>2</v>
      </c>
      <c r="AI181">
        <v>33035030</v>
      </c>
      <c r="AJ181">
        <v>191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ROW(Source!A114)</f>
        <v>114</v>
      </c>
      <c r="B182">
        <v>33035047</v>
      </c>
      <c r="C182">
        <v>33035024</v>
      </c>
      <c r="D182">
        <v>32518894</v>
      </c>
      <c r="E182">
        <v>1</v>
      </c>
      <c r="F182">
        <v>1</v>
      </c>
      <c r="G182">
        <v>19</v>
      </c>
      <c r="H182">
        <v>3</v>
      </c>
      <c r="I182" t="s">
        <v>820</v>
      </c>
      <c r="J182" t="s">
        <v>821</v>
      </c>
      <c r="K182" t="s">
        <v>822</v>
      </c>
      <c r="L182">
        <v>1327</v>
      </c>
      <c r="N182">
        <v>1005</v>
      </c>
      <c r="O182" t="s">
        <v>823</v>
      </c>
      <c r="P182" t="s">
        <v>823</v>
      </c>
      <c r="Q182">
        <v>1</v>
      </c>
      <c r="X182">
        <v>5.6</v>
      </c>
      <c r="Y182">
        <v>63.78</v>
      </c>
      <c r="Z182">
        <v>0</v>
      </c>
      <c r="AA182">
        <v>0</v>
      </c>
      <c r="AB182">
        <v>0</v>
      </c>
      <c r="AC182">
        <v>0</v>
      </c>
      <c r="AD182">
        <v>1</v>
      </c>
      <c r="AE182">
        <v>0</v>
      </c>
      <c r="AF182" t="s">
        <v>3</v>
      </c>
      <c r="AG182">
        <v>5.6</v>
      </c>
      <c r="AH182">
        <v>2</v>
      </c>
      <c r="AI182">
        <v>33035032</v>
      </c>
      <c r="AJ182">
        <v>192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ROW(Source!A114)</f>
        <v>114</v>
      </c>
      <c r="B183">
        <v>33035046</v>
      </c>
      <c r="C183">
        <v>33035024</v>
      </c>
      <c r="D183">
        <v>32517311</v>
      </c>
      <c r="E183">
        <v>1</v>
      </c>
      <c r="F183">
        <v>1</v>
      </c>
      <c r="G183">
        <v>19</v>
      </c>
      <c r="H183">
        <v>3</v>
      </c>
      <c r="I183" t="s">
        <v>824</v>
      </c>
      <c r="J183" t="s">
        <v>825</v>
      </c>
      <c r="K183" t="s">
        <v>826</v>
      </c>
      <c r="L183">
        <v>1348</v>
      </c>
      <c r="N183">
        <v>1009</v>
      </c>
      <c r="O183" t="s">
        <v>19</v>
      </c>
      <c r="P183" t="s">
        <v>19</v>
      </c>
      <c r="Q183">
        <v>1000</v>
      </c>
      <c r="X183">
        <v>0.05</v>
      </c>
      <c r="Y183">
        <v>4752.91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0</v>
      </c>
      <c r="AF183" t="s">
        <v>3</v>
      </c>
      <c r="AG183">
        <v>0.05</v>
      </c>
      <c r="AH183">
        <v>2</v>
      </c>
      <c r="AI183">
        <v>33035031</v>
      </c>
      <c r="AJ183">
        <v>193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ROW(Source!A114)</f>
        <v>114</v>
      </c>
      <c r="B184">
        <v>33035048</v>
      </c>
      <c r="C184">
        <v>33035024</v>
      </c>
      <c r="D184">
        <v>32519061</v>
      </c>
      <c r="E184">
        <v>1</v>
      </c>
      <c r="F184">
        <v>1</v>
      </c>
      <c r="G184">
        <v>19</v>
      </c>
      <c r="H184">
        <v>3</v>
      </c>
      <c r="I184" t="s">
        <v>827</v>
      </c>
      <c r="J184" t="s">
        <v>828</v>
      </c>
      <c r="K184" t="s">
        <v>829</v>
      </c>
      <c r="L184">
        <v>1339</v>
      </c>
      <c r="N184">
        <v>1007</v>
      </c>
      <c r="O184" t="s">
        <v>830</v>
      </c>
      <c r="P184" t="s">
        <v>830</v>
      </c>
      <c r="Q184">
        <v>1</v>
      </c>
      <c r="X184">
        <v>1.75</v>
      </c>
      <c r="Y184">
        <v>29.98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0</v>
      </c>
      <c r="AF184" t="s">
        <v>3</v>
      </c>
      <c r="AG184">
        <v>1.75</v>
      </c>
      <c r="AH184">
        <v>2</v>
      </c>
      <c r="AI184">
        <v>33035033</v>
      </c>
      <c r="AJ184">
        <v>194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ROW(Source!A114)</f>
        <v>114</v>
      </c>
      <c r="B185">
        <v>33035049</v>
      </c>
      <c r="C185">
        <v>33035024</v>
      </c>
      <c r="D185">
        <v>32517740</v>
      </c>
      <c r="E185">
        <v>1</v>
      </c>
      <c r="F185">
        <v>1</v>
      </c>
      <c r="G185">
        <v>19</v>
      </c>
      <c r="H185">
        <v>3</v>
      </c>
      <c r="I185" t="s">
        <v>831</v>
      </c>
      <c r="J185" t="s">
        <v>832</v>
      </c>
      <c r="K185" t="s">
        <v>833</v>
      </c>
      <c r="L185">
        <v>1339</v>
      </c>
      <c r="N185">
        <v>1007</v>
      </c>
      <c r="O185" t="s">
        <v>830</v>
      </c>
      <c r="P185" t="s">
        <v>830</v>
      </c>
      <c r="Q185">
        <v>1</v>
      </c>
      <c r="X185">
        <v>0.08</v>
      </c>
      <c r="Y185">
        <v>4993.7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0</v>
      </c>
      <c r="AF185" t="s">
        <v>3</v>
      </c>
      <c r="AG185">
        <v>0.08</v>
      </c>
      <c r="AH185">
        <v>2</v>
      </c>
      <c r="AI185">
        <v>33035034</v>
      </c>
      <c r="AJ185">
        <v>195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ROW(Source!A114)</f>
        <v>114</v>
      </c>
      <c r="B186">
        <v>33035050</v>
      </c>
      <c r="C186">
        <v>33035024</v>
      </c>
      <c r="D186">
        <v>32517729</v>
      </c>
      <c r="E186">
        <v>1</v>
      </c>
      <c r="F186">
        <v>1</v>
      </c>
      <c r="G186">
        <v>19</v>
      </c>
      <c r="H186">
        <v>3</v>
      </c>
      <c r="I186" t="s">
        <v>834</v>
      </c>
      <c r="J186" t="s">
        <v>835</v>
      </c>
      <c r="K186" t="s">
        <v>836</v>
      </c>
      <c r="L186">
        <v>1339</v>
      </c>
      <c r="N186">
        <v>1007</v>
      </c>
      <c r="O186" t="s">
        <v>830</v>
      </c>
      <c r="P186" t="s">
        <v>830</v>
      </c>
      <c r="Q186">
        <v>1</v>
      </c>
      <c r="X186">
        <v>0.69</v>
      </c>
      <c r="Y186">
        <v>3762.19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3</v>
      </c>
      <c r="AG186">
        <v>0.69</v>
      </c>
      <c r="AH186">
        <v>2</v>
      </c>
      <c r="AI186">
        <v>33035035</v>
      </c>
      <c r="AJ186">
        <v>196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ROW(Source!A114)</f>
        <v>114</v>
      </c>
      <c r="B187">
        <v>33035051</v>
      </c>
      <c r="C187">
        <v>33035024</v>
      </c>
      <c r="D187">
        <v>32517783</v>
      </c>
      <c r="E187">
        <v>1</v>
      </c>
      <c r="F187">
        <v>1</v>
      </c>
      <c r="G187">
        <v>19</v>
      </c>
      <c r="H187">
        <v>3</v>
      </c>
      <c r="I187" t="s">
        <v>837</v>
      </c>
      <c r="J187" t="s">
        <v>838</v>
      </c>
      <c r="K187" t="s">
        <v>839</v>
      </c>
      <c r="L187">
        <v>1339</v>
      </c>
      <c r="N187">
        <v>1007</v>
      </c>
      <c r="O187" t="s">
        <v>830</v>
      </c>
      <c r="P187" t="s">
        <v>830</v>
      </c>
      <c r="Q187">
        <v>1</v>
      </c>
      <c r="X187">
        <v>0.2</v>
      </c>
      <c r="Y187">
        <v>5631.96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0.2</v>
      </c>
      <c r="AH187">
        <v>2</v>
      </c>
      <c r="AI187">
        <v>33035036</v>
      </c>
      <c r="AJ187">
        <v>197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ROW(Source!A114)</f>
        <v>114</v>
      </c>
      <c r="B188">
        <v>33035052</v>
      </c>
      <c r="C188">
        <v>33035024</v>
      </c>
      <c r="D188">
        <v>32517784</v>
      </c>
      <c r="E188">
        <v>1</v>
      </c>
      <c r="F188">
        <v>1</v>
      </c>
      <c r="G188">
        <v>19</v>
      </c>
      <c r="H188">
        <v>3</v>
      </c>
      <c r="I188" t="s">
        <v>840</v>
      </c>
      <c r="J188" t="s">
        <v>841</v>
      </c>
      <c r="K188" t="s">
        <v>842</v>
      </c>
      <c r="L188">
        <v>1339</v>
      </c>
      <c r="N188">
        <v>1007</v>
      </c>
      <c r="O188" t="s">
        <v>830</v>
      </c>
      <c r="P188" t="s">
        <v>830</v>
      </c>
      <c r="Q188">
        <v>1</v>
      </c>
      <c r="X188">
        <v>0.69</v>
      </c>
      <c r="Y188">
        <v>5631.96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0</v>
      </c>
      <c r="AF188" t="s">
        <v>3</v>
      </c>
      <c r="AG188">
        <v>0.69</v>
      </c>
      <c r="AH188">
        <v>2</v>
      </c>
      <c r="AI188">
        <v>33035037</v>
      </c>
      <c r="AJ188">
        <v>198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ROW(Source!A114)</f>
        <v>114</v>
      </c>
      <c r="B189">
        <v>33035053</v>
      </c>
      <c r="C189">
        <v>33035024</v>
      </c>
      <c r="D189">
        <v>32519911</v>
      </c>
      <c r="E189">
        <v>1</v>
      </c>
      <c r="F189">
        <v>1</v>
      </c>
      <c r="G189">
        <v>19</v>
      </c>
      <c r="H189">
        <v>3</v>
      </c>
      <c r="I189" t="s">
        <v>843</v>
      </c>
      <c r="J189" t="s">
        <v>844</v>
      </c>
      <c r="K189" t="s">
        <v>845</v>
      </c>
      <c r="L189">
        <v>1339</v>
      </c>
      <c r="N189">
        <v>1007</v>
      </c>
      <c r="O189" t="s">
        <v>830</v>
      </c>
      <c r="P189" t="s">
        <v>830</v>
      </c>
      <c r="Q189">
        <v>1</v>
      </c>
      <c r="X189">
        <v>102</v>
      </c>
      <c r="Y189">
        <v>3195.93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0</v>
      </c>
      <c r="AF189" t="s">
        <v>3</v>
      </c>
      <c r="AG189">
        <v>102</v>
      </c>
      <c r="AH189">
        <v>2</v>
      </c>
      <c r="AI189">
        <v>33035038</v>
      </c>
      <c r="AJ189">
        <v>199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ROW(Source!A114)</f>
        <v>114</v>
      </c>
      <c r="B190">
        <v>33035054</v>
      </c>
      <c r="C190">
        <v>33035024</v>
      </c>
      <c r="D190">
        <v>32521663</v>
      </c>
      <c r="E190">
        <v>1</v>
      </c>
      <c r="F190">
        <v>1</v>
      </c>
      <c r="G190">
        <v>19</v>
      </c>
      <c r="H190">
        <v>3</v>
      </c>
      <c r="I190" t="s">
        <v>846</v>
      </c>
      <c r="J190" t="s">
        <v>847</v>
      </c>
      <c r="K190" t="s">
        <v>848</v>
      </c>
      <c r="L190">
        <v>1327</v>
      </c>
      <c r="N190">
        <v>1005</v>
      </c>
      <c r="O190" t="s">
        <v>823</v>
      </c>
      <c r="P190" t="s">
        <v>823</v>
      </c>
      <c r="Q190">
        <v>1</v>
      </c>
      <c r="X190">
        <v>49.5</v>
      </c>
      <c r="Y190">
        <v>207.09</v>
      </c>
      <c r="Z190">
        <v>0</v>
      </c>
      <c r="AA190">
        <v>0</v>
      </c>
      <c r="AB190">
        <v>0</v>
      </c>
      <c r="AC190">
        <v>0</v>
      </c>
      <c r="AD190">
        <v>1</v>
      </c>
      <c r="AE190">
        <v>0</v>
      </c>
      <c r="AF190" t="s">
        <v>3</v>
      </c>
      <c r="AG190">
        <v>49.5</v>
      </c>
      <c r="AH190">
        <v>2</v>
      </c>
      <c r="AI190">
        <v>33035039</v>
      </c>
      <c r="AJ190">
        <v>200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ROW(Source!A117)</f>
        <v>117</v>
      </c>
      <c r="B191">
        <v>33035063</v>
      </c>
      <c r="C191">
        <v>33035057</v>
      </c>
      <c r="D191">
        <v>32505425</v>
      </c>
      <c r="E191">
        <v>19</v>
      </c>
      <c r="F191">
        <v>1</v>
      </c>
      <c r="G191">
        <v>19</v>
      </c>
      <c r="H191">
        <v>1</v>
      </c>
      <c r="I191" t="s">
        <v>795</v>
      </c>
      <c r="J191" t="s">
        <v>3</v>
      </c>
      <c r="K191" t="s">
        <v>796</v>
      </c>
      <c r="L191">
        <v>1191</v>
      </c>
      <c r="N191">
        <v>1013</v>
      </c>
      <c r="O191" t="s">
        <v>797</v>
      </c>
      <c r="P191" t="s">
        <v>797</v>
      </c>
      <c r="Q191">
        <v>1</v>
      </c>
      <c r="X191">
        <v>36.11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1</v>
      </c>
      <c r="AF191" t="s">
        <v>3</v>
      </c>
      <c r="AG191">
        <v>36.11</v>
      </c>
      <c r="AH191">
        <v>2</v>
      </c>
      <c r="AI191">
        <v>33035058</v>
      </c>
      <c r="AJ191">
        <v>201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ROW(Source!A117)</f>
        <v>117</v>
      </c>
      <c r="B192">
        <v>33035064</v>
      </c>
      <c r="C192">
        <v>33035057</v>
      </c>
      <c r="D192">
        <v>32516754</v>
      </c>
      <c r="E192">
        <v>1</v>
      </c>
      <c r="F192">
        <v>1</v>
      </c>
      <c r="G192">
        <v>19</v>
      </c>
      <c r="H192">
        <v>2</v>
      </c>
      <c r="I192" t="s">
        <v>798</v>
      </c>
      <c r="J192" t="s">
        <v>799</v>
      </c>
      <c r="K192" t="s">
        <v>800</v>
      </c>
      <c r="L192">
        <v>1368</v>
      </c>
      <c r="N192">
        <v>1011</v>
      </c>
      <c r="O192" t="s">
        <v>801</v>
      </c>
      <c r="P192" t="s">
        <v>801</v>
      </c>
      <c r="Q192">
        <v>1</v>
      </c>
      <c r="X192">
        <v>21.91</v>
      </c>
      <c r="Y192">
        <v>0</v>
      </c>
      <c r="Z192">
        <v>70.98</v>
      </c>
      <c r="AA192">
        <v>6.52</v>
      </c>
      <c r="AB192">
        <v>0</v>
      </c>
      <c r="AC192">
        <v>0</v>
      </c>
      <c r="AD192">
        <v>1</v>
      </c>
      <c r="AE192">
        <v>0</v>
      </c>
      <c r="AF192" t="s">
        <v>3</v>
      </c>
      <c r="AG192">
        <v>21.91</v>
      </c>
      <c r="AH192">
        <v>2</v>
      </c>
      <c r="AI192">
        <v>33035059</v>
      </c>
      <c r="AJ192">
        <v>202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ROW(Source!A117)</f>
        <v>117</v>
      </c>
      <c r="B193">
        <v>33035065</v>
      </c>
      <c r="C193">
        <v>33035057</v>
      </c>
      <c r="D193">
        <v>32518977</v>
      </c>
      <c r="E193">
        <v>1</v>
      </c>
      <c r="F193">
        <v>1</v>
      </c>
      <c r="G193">
        <v>19</v>
      </c>
      <c r="H193">
        <v>3</v>
      </c>
      <c r="I193" t="s">
        <v>802</v>
      </c>
      <c r="J193" t="s">
        <v>803</v>
      </c>
      <c r="K193" t="s">
        <v>804</v>
      </c>
      <c r="L193">
        <v>1348</v>
      </c>
      <c r="N193">
        <v>1009</v>
      </c>
      <c r="O193" t="s">
        <v>19</v>
      </c>
      <c r="P193" t="s">
        <v>19</v>
      </c>
      <c r="Q193">
        <v>1000</v>
      </c>
      <c r="X193">
        <v>0.03</v>
      </c>
      <c r="Y193">
        <v>117442.26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3</v>
      </c>
      <c r="AG193">
        <v>0.03</v>
      </c>
      <c r="AH193">
        <v>2</v>
      </c>
      <c r="AI193">
        <v>33035060</v>
      </c>
      <c r="AJ193">
        <v>203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ROW(Source!A117)</f>
        <v>117</v>
      </c>
      <c r="B194">
        <v>33035066</v>
      </c>
      <c r="C194">
        <v>33035057</v>
      </c>
      <c r="D194">
        <v>32520163</v>
      </c>
      <c r="E194">
        <v>1</v>
      </c>
      <c r="F194">
        <v>1</v>
      </c>
      <c r="G194">
        <v>19</v>
      </c>
      <c r="H194">
        <v>3</v>
      </c>
      <c r="I194" t="s">
        <v>25</v>
      </c>
      <c r="J194" t="s">
        <v>27</v>
      </c>
      <c r="K194" t="s">
        <v>26</v>
      </c>
      <c r="L194">
        <v>1348</v>
      </c>
      <c r="N194">
        <v>1009</v>
      </c>
      <c r="O194" t="s">
        <v>19</v>
      </c>
      <c r="P194" t="s">
        <v>19</v>
      </c>
      <c r="Q194">
        <v>1000</v>
      </c>
      <c r="X194">
        <v>1</v>
      </c>
      <c r="Y194">
        <v>53410.15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0</v>
      </c>
      <c r="AF194" t="s">
        <v>3</v>
      </c>
      <c r="AG194">
        <v>1</v>
      </c>
      <c r="AH194">
        <v>2</v>
      </c>
      <c r="AI194">
        <v>33035061</v>
      </c>
      <c r="AJ194">
        <v>204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ROW(Source!A119)</f>
        <v>119</v>
      </c>
      <c r="B195">
        <v>33035084</v>
      </c>
      <c r="C195">
        <v>33035068</v>
      </c>
      <c r="D195">
        <v>32505425</v>
      </c>
      <c r="E195">
        <v>19</v>
      </c>
      <c r="F195">
        <v>1</v>
      </c>
      <c r="G195">
        <v>19</v>
      </c>
      <c r="H195">
        <v>1</v>
      </c>
      <c r="I195" t="s">
        <v>795</v>
      </c>
      <c r="J195" t="s">
        <v>3</v>
      </c>
      <c r="K195" t="s">
        <v>796</v>
      </c>
      <c r="L195">
        <v>1191</v>
      </c>
      <c r="N195">
        <v>1013</v>
      </c>
      <c r="O195" t="s">
        <v>797</v>
      </c>
      <c r="P195" t="s">
        <v>797</v>
      </c>
      <c r="Q195">
        <v>1</v>
      </c>
      <c r="X195">
        <v>453.1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1</v>
      </c>
      <c r="AF195" t="s">
        <v>3</v>
      </c>
      <c r="AG195">
        <v>453.1</v>
      </c>
      <c r="AH195">
        <v>2</v>
      </c>
      <c r="AI195">
        <v>33035069</v>
      </c>
      <c r="AJ195">
        <v>206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ROW(Source!A119)</f>
        <v>119</v>
      </c>
      <c r="B196">
        <v>33035085</v>
      </c>
      <c r="C196">
        <v>33035068</v>
      </c>
      <c r="D196">
        <v>32517073</v>
      </c>
      <c r="E196">
        <v>1</v>
      </c>
      <c r="F196">
        <v>1</v>
      </c>
      <c r="G196">
        <v>19</v>
      </c>
      <c r="H196">
        <v>2</v>
      </c>
      <c r="I196" t="s">
        <v>805</v>
      </c>
      <c r="J196" t="s">
        <v>806</v>
      </c>
      <c r="K196" t="s">
        <v>807</v>
      </c>
      <c r="L196">
        <v>1368</v>
      </c>
      <c r="N196">
        <v>1011</v>
      </c>
      <c r="O196" t="s">
        <v>801</v>
      </c>
      <c r="P196" t="s">
        <v>801</v>
      </c>
      <c r="Q196">
        <v>1</v>
      </c>
      <c r="X196">
        <v>1.38</v>
      </c>
      <c r="Y196">
        <v>0</v>
      </c>
      <c r="Z196">
        <v>3.37</v>
      </c>
      <c r="AA196">
        <v>0.85</v>
      </c>
      <c r="AB196">
        <v>0</v>
      </c>
      <c r="AC196">
        <v>0</v>
      </c>
      <c r="AD196">
        <v>1</v>
      </c>
      <c r="AE196">
        <v>0</v>
      </c>
      <c r="AF196" t="s">
        <v>3</v>
      </c>
      <c r="AG196">
        <v>1.38</v>
      </c>
      <c r="AH196">
        <v>2</v>
      </c>
      <c r="AI196">
        <v>33035070</v>
      </c>
      <c r="AJ196">
        <v>207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ROW(Source!A119)</f>
        <v>119</v>
      </c>
      <c r="B197">
        <v>33035086</v>
      </c>
      <c r="C197">
        <v>33035068</v>
      </c>
      <c r="D197">
        <v>32516433</v>
      </c>
      <c r="E197">
        <v>1</v>
      </c>
      <c r="F197">
        <v>1</v>
      </c>
      <c r="G197">
        <v>19</v>
      </c>
      <c r="H197">
        <v>2</v>
      </c>
      <c r="I197" t="s">
        <v>808</v>
      </c>
      <c r="J197" t="s">
        <v>809</v>
      </c>
      <c r="K197" t="s">
        <v>810</v>
      </c>
      <c r="L197">
        <v>1368</v>
      </c>
      <c r="N197">
        <v>1011</v>
      </c>
      <c r="O197" t="s">
        <v>801</v>
      </c>
      <c r="P197" t="s">
        <v>801</v>
      </c>
      <c r="Q197">
        <v>1</v>
      </c>
      <c r="X197">
        <v>0.31</v>
      </c>
      <c r="Y197">
        <v>0</v>
      </c>
      <c r="Z197">
        <v>566.44000000000005</v>
      </c>
      <c r="AA197">
        <v>281.27999999999997</v>
      </c>
      <c r="AB197">
        <v>0</v>
      </c>
      <c r="AC197">
        <v>0</v>
      </c>
      <c r="AD197">
        <v>1</v>
      </c>
      <c r="AE197">
        <v>0</v>
      </c>
      <c r="AF197" t="s">
        <v>3</v>
      </c>
      <c r="AG197">
        <v>0.31</v>
      </c>
      <c r="AH197">
        <v>2</v>
      </c>
      <c r="AI197">
        <v>33035071</v>
      </c>
      <c r="AJ197">
        <v>208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ROW(Source!A119)</f>
        <v>119</v>
      </c>
      <c r="B198">
        <v>33035087</v>
      </c>
      <c r="C198">
        <v>33035068</v>
      </c>
      <c r="D198">
        <v>32516599</v>
      </c>
      <c r="E198">
        <v>1</v>
      </c>
      <c r="F198">
        <v>1</v>
      </c>
      <c r="G198">
        <v>19</v>
      </c>
      <c r="H198">
        <v>2</v>
      </c>
      <c r="I198" t="s">
        <v>811</v>
      </c>
      <c r="J198" t="s">
        <v>812</v>
      </c>
      <c r="K198" t="s">
        <v>813</v>
      </c>
      <c r="L198">
        <v>1368</v>
      </c>
      <c r="N198">
        <v>1011</v>
      </c>
      <c r="O198" t="s">
        <v>801</v>
      </c>
      <c r="P198" t="s">
        <v>801</v>
      </c>
      <c r="Q198">
        <v>1</v>
      </c>
      <c r="X198">
        <v>26.25</v>
      </c>
      <c r="Y198">
        <v>0</v>
      </c>
      <c r="Z198">
        <v>9.7100000000000009</v>
      </c>
      <c r="AA198">
        <v>2.25</v>
      </c>
      <c r="AB198">
        <v>0</v>
      </c>
      <c r="AC198">
        <v>0</v>
      </c>
      <c r="AD198">
        <v>1</v>
      </c>
      <c r="AE198">
        <v>0</v>
      </c>
      <c r="AF198" t="s">
        <v>3</v>
      </c>
      <c r="AG198">
        <v>26.25</v>
      </c>
      <c r="AH198">
        <v>2</v>
      </c>
      <c r="AI198">
        <v>33035072</v>
      </c>
      <c r="AJ198">
        <v>209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ROW(Source!A119)</f>
        <v>119</v>
      </c>
      <c r="B199">
        <v>33035088</v>
      </c>
      <c r="C199">
        <v>33035068</v>
      </c>
      <c r="D199">
        <v>32517836</v>
      </c>
      <c r="E199">
        <v>1</v>
      </c>
      <c r="F199">
        <v>1</v>
      </c>
      <c r="G199">
        <v>19</v>
      </c>
      <c r="H199">
        <v>3</v>
      </c>
      <c r="I199" t="s">
        <v>814</v>
      </c>
      <c r="J199" t="s">
        <v>815</v>
      </c>
      <c r="K199" t="s">
        <v>816</v>
      </c>
      <c r="L199">
        <v>1348</v>
      </c>
      <c r="N199">
        <v>1009</v>
      </c>
      <c r="O199" t="s">
        <v>19</v>
      </c>
      <c r="P199" t="s">
        <v>19</v>
      </c>
      <c r="Q199">
        <v>1000</v>
      </c>
      <c r="X199">
        <v>0.04</v>
      </c>
      <c r="Y199">
        <v>31493.279999999999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 t="s">
        <v>3</v>
      </c>
      <c r="AG199">
        <v>0.04</v>
      </c>
      <c r="AH199">
        <v>2</v>
      </c>
      <c r="AI199">
        <v>33035073</v>
      </c>
      <c r="AJ199">
        <v>210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ROW(Source!A119)</f>
        <v>119</v>
      </c>
      <c r="B200">
        <v>33035089</v>
      </c>
      <c r="C200">
        <v>33035068</v>
      </c>
      <c r="D200">
        <v>32518156</v>
      </c>
      <c r="E200">
        <v>1</v>
      </c>
      <c r="F200">
        <v>1</v>
      </c>
      <c r="G200">
        <v>19</v>
      </c>
      <c r="H200">
        <v>3</v>
      </c>
      <c r="I200" t="s">
        <v>817</v>
      </c>
      <c r="J200" t="s">
        <v>818</v>
      </c>
      <c r="K200" t="s">
        <v>819</v>
      </c>
      <c r="L200">
        <v>1348</v>
      </c>
      <c r="N200">
        <v>1009</v>
      </c>
      <c r="O200" t="s">
        <v>19</v>
      </c>
      <c r="P200" t="s">
        <v>19</v>
      </c>
      <c r="Q200">
        <v>1000</v>
      </c>
      <c r="X200">
        <v>3.6999999999999998E-2</v>
      </c>
      <c r="Y200">
        <v>45454.3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 t="s">
        <v>3</v>
      </c>
      <c r="AG200">
        <v>3.6999999999999998E-2</v>
      </c>
      <c r="AH200">
        <v>2</v>
      </c>
      <c r="AI200">
        <v>33035074</v>
      </c>
      <c r="AJ200">
        <v>211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ROW(Source!A119)</f>
        <v>119</v>
      </c>
      <c r="B201">
        <v>33035091</v>
      </c>
      <c r="C201">
        <v>33035068</v>
      </c>
      <c r="D201">
        <v>32518894</v>
      </c>
      <c r="E201">
        <v>1</v>
      </c>
      <c r="F201">
        <v>1</v>
      </c>
      <c r="G201">
        <v>19</v>
      </c>
      <c r="H201">
        <v>3</v>
      </c>
      <c r="I201" t="s">
        <v>820</v>
      </c>
      <c r="J201" t="s">
        <v>821</v>
      </c>
      <c r="K201" t="s">
        <v>822</v>
      </c>
      <c r="L201">
        <v>1327</v>
      </c>
      <c r="N201">
        <v>1005</v>
      </c>
      <c r="O201" t="s">
        <v>823</v>
      </c>
      <c r="P201" t="s">
        <v>823</v>
      </c>
      <c r="Q201">
        <v>1</v>
      </c>
      <c r="X201">
        <v>5.6</v>
      </c>
      <c r="Y201">
        <v>63.78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 t="s">
        <v>3</v>
      </c>
      <c r="AG201">
        <v>5.6</v>
      </c>
      <c r="AH201">
        <v>2</v>
      </c>
      <c r="AI201">
        <v>33035076</v>
      </c>
      <c r="AJ201">
        <v>212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ROW(Source!A119)</f>
        <v>119</v>
      </c>
      <c r="B202">
        <v>33035090</v>
      </c>
      <c r="C202">
        <v>33035068</v>
      </c>
      <c r="D202">
        <v>32517311</v>
      </c>
      <c r="E202">
        <v>1</v>
      </c>
      <c r="F202">
        <v>1</v>
      </c>
      <c r="G202">
        <v>19</v>
      </c>
      <c r="H202">
        <v>3</v>
      </c>
      <c r="I202" t="s">
        <v>824</v>
      </c>
      <c r="J202" t="s">
        <v>825</v>
      </c>
      <c r="K202" t="s">
        <v>826</v>
      </c>
      <c r="L202">
        <v>1348</v>
      </c>
      <c r="N202">
        <v>1009</v>
      </c>
      <c r="O202" t="s">
        <v>19</v>
      </c>
      <c r="P202" t="s">
        <v>19</v>
      </c>
      <c r="Q202">
        <v>1000</v>
      </c>
      <c r="X202">
        <v>0.05</v>
      </c>
      <c r="Y202">
        <v>4752.91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0</v>
      </c>
      <c r="AF202" t="s">
        <v>3</v>
      </c>
      <c r="AG202">
        <v>0.05</v>
      </c>
      <c r="AH202">
        <v>2</v>
      </c>
      <c r="AI202">
        <v>33035075</v>
      </c>
      <c r="AJ202">
        <v>213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ROW(Source!A119)</f>
        <v>119</v>
      </c>
      <c r="B203">
        <v>33035092</v>
      </c>
      <c r="C203">
        <v>33035068</v>
      </c>
      <c r="D203">
        <v>32519061</v>
      </c>
      <c r="E203">
        <v>1</v>
      </c>
      <c r="F203">
        <v>1</v>
      </c>
      <c r="G203">
        <v>19</v>
      </c>
      <c r="H203">
        <v>3</v>
      </c>
      <c r="I203" t="s">
        <v>827</v>
      </c>
      <c r="J203" t="s">
        <v>828</v>
      </c>
      <c r="K203" t="s">
        <v>829</v>
      </c>
      <c r="L203">
        <v>1339</v>
      </c>
      <c r="N203">
        <v>1007</v>
      </c>
      <c r="O203" t="s">
        <v>830</v>
      </c>
      <c r="P203" t="s">
        <v>830</v>
      </c>
      <c r="Q203">
        <v>1</v>
      </c>
      <c r="X203">
        <v>1.75</v>
      </c>
      <c r="Y203">
        <v>29.98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3</v>
      </c>
      <c r="AG203">
        <v>1.75</v>
      </c>
      <c r="AH203">
        <v>2</v>
      </c>
      <c r="AI203">
        <v>33035077</v>
      </c>
      <c r="AJ203">
        <v>214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ROW(Source!A119)</f>
        <v>119</v>
      </c>
      <c r="B204">
        <v>33035093</v>
      </c>
      <c r="C204">
        <v>33035068</v>
      </c>
      <c r="D204">
        <v>32517740</v>
      </c>
      <c r="E204">
        <v>1</v>
      </c>
      <c r="F204">
        <v>1</v>
      </c>
      <c r="G204">
        <v>19</v>
      </c>
      <c r="H204">
        <v>3</v>
      </c>
      <c r="I204" t="s">
        <v>831</v>
      </c>
      <c r="J204" t="s">
        <v>832</v>
      </c>
      <c r="K204" t="s">
        <v>833</v>
      </c>
      <c r="L204">
        <v>1339</v>
      </c>
      <c r="N204">
        <v>1007</v>
      </c>
      <c r="O204" t="s">
        <v>830</v>
      </c>
      <c r="P204" t="s">
        <v>830</v>
      </c>
      <c r="Q204">
        <v>1</v>
      </c>
      <c r="X204">
        <v>0.08</v>
      </c>
      <c r="Y204">
        <v>4993.7</v>
      </c>
      <c r="Z204">
        <v>0</v>
      </c>
      <c r="AA204">
        <v>0</v>
      </c>
      <c r="AB204">
        <v>0</v>
      </c>
      <c r="AC204">
        <v>0</v>
      </c>
      <c r="AD204">
        <v>1</v>
      </c>
      <c r="AE204">
        <v>0</v>
      </c>
      <c r="AF204" t="s">
        <v>3</v>
      </c>
      <c r="AG204">
        <v>0.08</v>
      </c>
      <c r="AH204">
        <v>2</v>
      </c>
      <c r="AI204">
        <v>33035078</v>
      </c>
      <c r="AJ204">
        <v>215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ROW(Source!A119)</f>
        <v>119</v>
      </c>
      <c r="B205">
        <v>33035094</v>
      </c>
      <c r="C205">
        <v>33035068</v>
      </c>
      <c r="D205">
        <v>32517729</v>
      </c>
      <c r="E205">
        <v>1</v>
      </c>
      <c r="F205">
        <v>1</v>
      </c>
      <c r="G205">
        <v>19</v>
      </c>
      <c r="H205">
        <v>3</v>
      </c>
      <c r="I205" t="s">
        <v>834</v>
      </c>
      <c r="J205" t="s">
        <v>835</v>
      </c>
      <c r="K205" t="s">
        <v>836</v>
      </c>
      <c r="L205">
        <v>1339</v>
      </c>
      <c r="N205">
        <v>1007</v>
      </c>
      <c r="O205" t="s">
        <v>830</v>
      </c>
      <c r="P205" t="s">
        <v>830</v>
      </c>
      <c r="Q205">
        <v>1</v>
      </c>
      <c r="X205">
        <v>0.69</v>
      </c>
      <c r="Y205">
        <v>3762.19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3</v>
      </c>
      <c r="AG205">
        <v>0.69</v>
      </c>
      <c r="AH205">
        <v>2</v>
      </c>
      <c r="AI205">
        <v>33035079</v>
      </c>
      <c r="AJ205">
        <v>216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ROW(Source!A119)</f>
        <v>119</v>
      </c>
      <c r="B206">
        <v>33035095</v>
      </c>
      <c r="C206">
        <v>33035068</v>
      </c>
      <c r="D206">
        <v>32517783</v>
      </c>
      <c r="E206">
        <v>1</v>
      </c>
      <c r="F206">
        <v>1</v>
      </c>
      <c r="G206">
        <v>19</v>
      </c>
      <c r="H206">
        <v>3</v>
      </c>
      <c r="I206" t="s">
        <v>837</v>
      </c>
      <c r="J206" t="s">
        <v>838</v>
      </c>
      <c r="K206" t="s">
        <v>839</v>
      </c>
      <c r="L206">
        <v>1339</v>
      </c>
      <c r="N206">
        <v>1007</v>
      </c>
      <c r="O206" t="s">
        <v>830</v>
      </c>
      <c r="P206" t="s">
        <v>830</v>
      </c>
      <c r="Q206">
        <v>1</v>
      </c>
      <c r="X206">
        <v>0.2</v>
      </c>
      <c r="Y206">
        <v>5631.96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0</v>
      </c>
      <c r="AF206" t="s">
        <v>3</v>
      </c>
      <c r="AG206">
        <v>0.2</v>
      </c>
      <c r="AH206">
        <v>2</v>
      </c>
      <c r="AI206">
        <v>33035080</v>
      </c>
      <c r="AJ206">
        <v>217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ROW(Source!A119)</f>
        <v>119</v>
      </c>
      <c r="B207">
        <v>33035096</v>
      </c>
      <c r="C207">
        <v>33035068</v>
      </c>
      <c r="D207">
        <v>32517784</v>
      </c>
      <c r="E207">
        <v>1</v>
      </c>
      <c r="F207">
        <v>1</v>
      </c>
      <c r="G207">
        <v>19</v>
      </c>
      <c r="H207">
        <v>3</v>
      </c>
      <c r="I207" t="s">
        <v>840</v>
      </c>
      <c r="J207" t="s">
        <v>841</v>
      </c>
      <c r="K207" t="s">
        <v>842</v>
      </c>
      <c r="L207">
        <v>1339</v>
      </c>
      <c r="N207">
        <v>1007</v>
      </c>
      <c r="O207" t="s">
        <v>830</v>
      </c>
      <c r="P207" t="s">
        <v>830</v>
      </c>
      <c r="Q207">
        <v>1</v>
      </c>
      <c r="X207">
        <v>0.69</v>
      </c>
      <c r="Y207">
        <v>5631.96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0</v>
      </c>
      <c r="AF207" t="s">
        <v>3</v>
      </c>
      <c r="AG207">
        <v>0.69</v>
      </c>
      <c r="AH207">
        <v>2</v>
      </c>
      <c r="AI207">
        <v>33035081</v>
      </c>
      <c r="AJ207">
        <v>218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ROW(Source!A119)</f>
        <v>119</v>
      </c>
      <c r="B208">
        <v>33035097</v>
      </c>
      <c r="C208">
        <v>33035068</v>
      </c>
      <c r="D208">
        <v>32519911</v>
      </c>
      <c r="E208">
        <v>1</v>
      </c>
      <c r="F208">
        <v>1</v>
      </c>
      <c r="G208">
        <v>19</v>
      </c>
      <c r="H208">
        <v>3</v>
      </c>
      <c r="I208" t="s">
        <v>843</v>
      </c>
      <c r="J208" t="s">
        <v>844</v>
      </c>
      <c r="K208" t="s">
        <v>845</v>
      </c>
      <c r="L208">
        <v>1339</v>
      </c>
      <c r="N208">
        <v>1007</v>
      </c>
      <c r="O208" t="s">
        <v>830</v>
      </c>
      <c r="P208" t="s">
        <v>830</v>
      </c>
      <c r="Q208">
        <v>1</v>
      </c>
      <c r="X208">
        <v>102</v>
      </c>
      <c r="Y208">
        <v>3195.93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3</v>
      </c>
      <c r="AG208">
        <v>102</v>
      </c>
      <c r="AH208">
        <v>2</v>
      </c>
      <c r="AI208">
        <v>33035082</v>
      </c>
      <c r="AJ208">
        <v>219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ROW(Source!A119)</f>
        <v>119</v>
      </c>
      <c r="B209">
        <v>33035098</v>
      </c>
      <c r="C209">
        <v>33035068</v>
      </c>
      <c r="D209">
        <v>32521663</v>
      </c>
      <c r="E209">
        <v>1</v>
      </c>
      <c r="F209">
        <v>1</v>
      </c>
      <c r="G209">
        <v>19</v>
      </c>
      <c r="H209">
        <v>3</v>
      </c>
      <c r="I209" t="s">
        <v>846</v>
      </c>
      <c r="J209" t="s">
        <v>847</v>
      </c>
      <c r="K209" t="s">
        <v>848</v>
      </c>
      <c r="L209">
        <v>1327</v>
      </c>
      <c r="N209">
        <v>1005</v>
      </c>
      <c r="O209" t="s">
        <v>823</v>
      </c>
      <c r="P209" t="s">
        <v>823</v>
      </c>
      <c r="Q209">
        <v>1</v>
      </c>
      <c r="X209">
        <v>49.5</v>
      </c>
      <c r="Y209">
        <v>207.09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0</v>
      </c>
      <c r="AF209" t="s">
        <v>3</v>
      </c>
      <c r="AG209">
        <v>49.5</v>
      </c>
      <c r="AH209">
        <v>2</v>
      </c>
      <c r="AI209">
        <v>33035083</v>
      </c>
      <c r="AJ209">
        <v>220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ROW(Source!A122)</f>
        <v>122</v>
      </c>
      <c r="B210">
        <v>33035107</v>
      </c>
      <c r="C210">
        <v>33035101</v>
      </c>
      <c r="D210">
        <v>32505425</v>
      </c>
      <c r="E210">
        <v>19</v>
      </c>
      <c r="F210">
        <v>1</v>
      </c>
      <c r="G210">
        <v>19</v>
      </c>
      <c r="H210">
        <v>1</v>
      </c>
      <c r="I210" t="s">
        <v>795</v>
      </c>
      <c r="J210" t="s">
        <v>3</v>
      </c>
      <c r="K210" t="s">
        <v>796</v>
      </c>
      <c r="L210">
        <v>1191</v>
      </c>
      <c r="N210">
        <v>1013</v>
      </c>
      <c r="O210" t="s">
        <v>797</v>
      </c>
      <c r="P210" t="s">
        <v>797</v>
      </c>
      <c r="Q210">
        <v>1</v>
      </c>
      <c r="X210">
        <v>36.11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1</v>
      </c>
      <c r="AF210" t="s">
        <v>3</v>
      </c>
      <c r="AG210">
        <v>36.11</v>
      </c>
      <c r="AH210">
        <v>2</v>
      </c>
      <c r="AI210">
        <v>33035102</v>
      </c>
      <c r="AJ210">
        <v>221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ROW(Source!A122)</f>
        <v>122</v>
      </c>
      <c r="B211">
        <v>33035108</v>
      </c>
      <c r="C211">
        <v>33035101</v>
      </c>
      <c r="D211">
        <v>32516754</v>
      </c>
      <c r="E211">
        <v>1</v>
      </c>
      <c r="F211">
        <v>1</v>
      </c>
      <c r="G211">
        <v>19</v>
      </c>
      <c r="H211">
        <v>2</v>
      </c>
      <c r="I211" t="s">
        <v>798</v>
      </c>
      <c r="J211" t="s">
        <v>799</v>
      </c>
      <c r="K211" t="s">
        <v>800</v>
      </c>
      <c r="L211">
        <v>1368</v>
      </c>
      <c r="N211">
        <v>1011</v>
      </c>
      <c r="O211" t="s">
        <v>801</v>
      </c>
      <c r="P211" t="s">
        <v>801</v>
      </c>
      <c r="Q211">
        <v>1</v>
      </c>
      <c r="X211">
        <v>21.91</v>
      </c>
      <c r="Y211">
        <v>0</v>
      </c>
      <c r="Z211">
        <v>70.98</v>
      </c>
      <c r="AA211">
        <v>6.52</v>
      </c>
      <c r="AB211">
        <v>0</v>
      </c>
      <c r="AC211">
        <v>0</v>
      </c>
      <c r="AD211">
        <v>1</v>
      </c>
      <c r="AE211">
        <v>0</v>
      </c>
      <c r="AF211" t="s">
        <v>3</v>
      </c>
      <c r="AG211">
        <v>21.91</v>
      </c>
      <c r="AH211">
        <v>2</v>
      </c>
      <c r="AI211">
        <v>33035103</v>
      </c>
      <c r="AJ211">
        <v>222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ROW(Source!A122)</f>
        <v>122</v>
      </c>
      <c r="B212">
        <v>33035109</v>
      </c>
      <c r="C212">
        <v>33035101</v>
      </c>
      <c r="D212">
        <v>32518977</v>
      </c>
      <c r="E212">
        <v>1</v>
      </c>
      <c r="F212">
        <v>1</v>
      </c>
      <c r="G212">
        <v>19</v>
      </c>
      <c r="H212">
        <v>3</v>
      </c>
      <c r="I212" t="s">
        <v>802</v>
      </c>
      <c r="J212" t="s">
        <v>803</v>
      </c>
      <c r="K212" t="s">
        <v>804</v>
      </c>
      <c r="L212">
        <v>1348</v>
      </c>
      <c r="N212">
        <v>1009</v>
      </c>
      <c r="O212" t="s">
        <v>19</v>
      </c>
      <c r="P212" t="s">
        <v>19</v>
      </c>
      <c r="Q212">
        <v>1000</v>
      </c>
      <c r="X212">
        <v>0.03</v>
      </c>
      <c r="Y212">
        <v>117442.26</v>
      </c>
      <c r="Z212">
        <v>0</v>
      </c>
      <c r="AA212">
        <v>0</v>
      </c>
      <c r="AB212">
        <v>0</v>
      </c>
      <c r="AC212">
        <v>0</v>
      </c>
      <c r="AD212">
        <v>1</v>
      </c>
      <c r="AE212">
        <v>0</v>
      </c>
      <c r="AF212" t="s">
        <v>3</v>
      </c>
      <c r="AG212">
        <v>0.03</v>
      </c>
      <c r="AH212">
        <v>2</v>
      </c>
      <c r="AI212">
        <v>33035104</v>
      </c>
      <c r="AJ212">
        <v>223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ROW(Source!A122)</f>
        <v>122</v>
      </c>
      <c r="B213">
        <v>33035110</v>
      </c>
      <c r="C213">
        <v>33035101</v>
      </c>
      <c r="D213">
        <v>32520163</v>
      </c>
      <c r="E213">
        <v>1</v>
      </c>
      <c r="F213">
        <v>1</v>
      </c>
      <c r="G213">
        <v>19</v>
      </c>
      <c r="H213">
        <v>3</v>
      </c>
      <c r="I213" t="s">
        <v>25</v>
      </c>
      <c r="J213" t="s">
        <v>27</v>
      </c>
      <c r="K213" t="s">
        <v>26</v>
      </c>
      <c r="L213">
        <v>1348</v>
      </c>
      <c r="N213">
        <v>1009</v>
      </c>
      <c r="O213" t="s">
        <v>19</v>
      </c>
      <c r="P213" t="s">
        <v>19</v>
      </c>
      <c r="Q213">
        <v>1000</v>
      </c>
      <c r="X213">
        <v>1</v>
      </c>
      <c r="Y213">
        <v>53410.15</v>
      </c>
      <c r="Z213">
        <v>0</v>
      </c>
      <c r="AA213">
        <v>0</v>
      </c>
      <c r="AB213">
        <v>0</v>
      </c>
      <c r="AC213">
        <v>0</v>
      </c>
      <c r="AD213">
        <v>1</v>
      </c>
      <c r="AE213">
        <v>0</v>
      </c>
      <c r="AF213" t="s">
        <v>3</v>
      </c>
      <c r="AG213">
        <v>1</v>
      </c>
      <c r="AH213">
        <v>2</v>
      </c>
      <c r="AI213">
        <v>33035105</v>
      </c>
      <c r="AJ213">
        <v>224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ROW(Source!A124)</f>
        <v>124</v>
      </c>
      <c r="B214">
        <v>33035128</v>
      </c>
      <c r="C214">
        <v>33035112</v>
      </c>
      <c r="D214">
        <v>32505425</v>
      </c>
      <c r="E214">
        <v>19</v>
      </c>
      <c r="F214">
        <v>1</v>
      </c>
      <c r="G214">
        <v>19</v>
      </c>
      <c r="H214">
        <v>1</v>
      </c>
      <c r="I214" t="s">
        <v>795</v>
      </c>
      <c r="J214" t="s">
        <v>3</v>
      </c>
      <c r="K214" t="s">
        <v>796</v>
      </c>
      <c r="L214">
        <v>1191</v>
      </c>
      <c r="N214">
        <v>1013</v>
      </c>
      <c r="O214" t="s">
        <v>797</v>
      </c>
      <c r="P214" t="s">
        <v>797</v>
      </c>
      <c r="Q214">
        <v>1</v>
      </c>
      <c r="X214">
        <v>453.1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1</v>
      </c>
      <c r="AE214">
        <v>1</v>
      </c>
      <c r="AF214" t="s">
        <v>3</v>
      </c>
      <c r="AG214">
        <v>453.1</v>
      </c>
      <c r="AH214">
        <v>2</v>
      </c>
      <c r="AI214">
        <v>33035113</v>
      </c>
      <c r="AJ214">
        <v>226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ROW(Source!A124)</f>
        <v>124</v>
      </c>
      <c r="B215">
        <v>33035129</v>
      </c>
      <c r="C215">
        <v>33035112</v>
      </c>
      <c r="D215">
        <v>32517073</v>
      </c>
      <c r="E215">
        <v>1</v>
      </c>
      <c r="F215">
        <v>1</v>
      </c>
      <c r="G215">
        <v>19</v>
      </c>
      <c r="H215">
        <v>2</v>
      </c>
      <c r="I215" t="s">
        <v>805</v>
      </c>
      <c r="J215" t="s">
        <v>806</v>
      </c>
      <c r="K215" t="s">
        <v>807</v>
      </c>
      <c r="L215">
        <v>1368</v>
      </c>
      <c r="N215">
        <v>1011</v>
      </c>
      <c r="O215" t="s">
        <v>801</v>
      </c>
      <c r="P215" t="s">
        <v>801</v>
      </c>
      <c r="Q215">
        <v>1</v>
      </c>
      <c r="X215">
        <v>1.38</v>
      </c>
      <c r="Y215">
        <v>0</v>
      </c>
      <c r="Z215">
        <v>3.37</v>
      </c>
      <c r="AA215">
        <v>0.85</v>
      </c>
      <c r="AB215">
        <v>0</v>
      </c>
      <c r="AC215">
        <v>0</v>
      </c>
      <c r="AD215">
        <v>1</v>
      </c>
      <c r="AE215">
        <v>0</v>
      </c>
      <c r="AF215" t="s">
        <v>3</v>
      </c>
      <c r="AG215">
        <v>1.38</v>
      </c>
      <c r="AH215">
        <v>2</v>
      </c>
      <c r="AI215">
        <v>33035114</v>
      </c>
      <c r="AJ215">
        <v>227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ROW(Source!A124)</f>
        <v>124</v>
      </c>
      <c r="B216">
        <v>33035130</v>
      </c>
      <c r="C216">
        <v>33035112</v>
      </c>
      <c r="D216">
        <v>32516433</v>
      </c>
      <c r="E216">
        <v>1</v>
      </c>
      <c r="F216">
        <v>1</v>
      </c>
      <c r="G216">
        <v>19</v>
      </c>
      <c r="H216">
        <v>2</v>
      </c>
      <c r="I216" t="s">
        <v>808</v>
      </c>
      <c r="J216" t="s">
        <v>809</v>
      </c>
      <c r="K216" t="s">
        <v>810</v>
      </c>
      <c r="L216">
        <v>1368</v>
      </c>
      <c r="N216">
        <v>1011</v>
      </c>
      <c r="O216" t="s">
        <v>801</v>
      </c>
      <c r="P216" t="s">
        <v>801</v>
      </c>
      <c r="Q216">
        <v>1</v>
      </c>
      <c r="X216">
        <v>0.31</v>
      </c>
      <c r="Y216">
        <v>0</v>
      </c>
      <c r="Z216">
        <v>566.44000000000005</v>
      </c>
      <c r="AA216">
        <v>281.27999999999997</v>
      </c>
      <c r="AB216">
        <v>0</v>
      </c>
      <c r="AC216">
        <v>0</v>
      </c>
      <c r="AD216">
        <v>1</v>
      </c>
      <c r="AE216">
        <v>0</v>
      </c>
      <c r="AF216" t="s">
        <v>3</v>
      </c>
      <c r="AG216">
        <v>0.31</v>
      </c>
      <c r="AH216">
        <v>2</v>
      </c>
      <c r="AI216">
        <v>33035115</v>
      </c>
      <c r="AJ216">
        <v>228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ROW(Source!A124)</f>
        <v>124</v>
      </c>
      <c r="B217">
        <v>33035131</v>
      </c>
      <c r="C217">
        <v>33035112</v>
      </c>
      <c r="D217">
        <v>32516599</v>
      </c>
      <c r="E217">
        <v>1</v>
      </c>
      <c r="F217">
        <v>1</v>
      </c>
      <c r="G217">
        <v>19</v>
      </c>
      <c r="H217">
        <v>2</v>
      </c>
      <c r="I217" t="s">
        <v>811</v>
      </c>
      <c r="J217" t="s">
        <v>812</v>
      </c>
      <c r="K217" t="s">
        <v>813</v>
      </c>
      <c r="L217">
        <v>1368</v>
      </c>
      <c r="N217">
        <v>1011</v>
      </c>
      <c r="O217" t="s">
        <v>801</v>
      </c>
      <c r="P217" t="s">
        <v>801</v>
      </c>
      <c r="Q217">
        <v>1</v>
      </c>
      <c r="X217">
        <v>26.25</v>
      </c>
      <c r="Y217">
        <v>0</v>
      </c>
      <c r="Z217">
        <v>9.7100000000000009</v>
      </c>
      <c r="AA217">
        <v>2.25</v>
      </c>
      <c r="AB217">
        <v>0</v>
      </c>
      <c r="AC217">
        <v>0</v>
      </c>
      <c r="AD217">
        <v>1</v>
      </c>
      <c r="AE217">
        <v>0</v>
      </c>
      <c r="AF217" t="s">
        <v>3</v>
      </c>
      <c r="AG217">
        <v>26.25</v>
      </c>
      <c r="AH217">
        <v>2</v>
      </c>
      <c r="AI217">
        <v>33035116</v>
      </c>
      <c r="AJ217">
        <v>229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ROW(Source!A124)</f>
        <v>124</v>
      </c>
      <c r="B218">
        <v>33035132</v>
      </c>
      <c r="C218">
        <v>33035112</v>
      </c>
      <c r="D218">
        <v>32517836</v>
      </c>
      <c r="E218">
        <v>1</v>
      </c>
      <c r="F218">
        <v>1</v>
      </c>
      <c r="G218">
        <v>19</v>
      </c>
      <c r="H218">
        <v>3</v>
      </c>
      <c r="I218" t="s">
        <v>814</v>
      </c>
      <c r="J218" t="s">
        <v>815</v>
      </c>
      <c r="K218" t="s">
        <v>816</v>
      </c>
      <c r="L218">
        <v>1348</v>
      </c>
      <c r="N218">
        <v>1009</v>
      </c>
      <c r="O218" t="s">
        <v>19</v>
      </c>
      <c r="P218" t="s">
        <v>19</v>
      </c>
      <c r="Q218">
        <v>1000</v>
      </c>
      <c r="X218">
        <v>0.04</v>
      </c>
      <c r="Y218">
        <v>31493.279999999999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0</v>
      </c>
      <c r="AF218" t="s">
        <v>3</v>
      </c>
      <c r="AG218">
        <v>0.04</v>
      </c>
      <c r="AH218">
        <v>2</v>
      </c>
      <c r="AI218">
        <v>33035117</v>
      </c>
      <c r="AJ218">
        <v>230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ROW(Source!A124)</f>
        <v>124</v>
      </c>
      <c r="B219">
        <v>33035133</v>
      </c>
      <c r="C219">
        <v>33035112</v>
      </c>
      <c r="D219">
        <v>32518156</v>
      </c>
      <c r="E219">
        <v>1</v>
      </c>
      <c r="F219">
        <v>1</v>
      </c>
      <c r="G219">
        <v>19</v>
      </c>
      <c r="H219">
        <v>3</v>
      </c>
      <c r="I219" t="s">
        <v>817</v>
      </c>
      <c r="J219" t="s">
        <v>818</v>
      </c>
      <c r="K219" t="s">
        <v>819</v>
      </c>
      <c r="L219">
        <v>1348</v>
      </c>
      <c r="N219">
        <v>1009</v>
      </c>
      <c r="O219" t="s">
        <v>19</v>
      </c>
      <c r="P219" t="s">
        <v>19</v>
      </c>
      <c r="Q219">
        <v>1000</v>
      </c>
      <c r="X219">
        <v>3.6999999999999998E-2</v>
      </c>
      <c r="Y219">
        <v>45454.3</v>
      </c>
      <c r="Z219">
        <v>0</v>
      </c>
      <c r="AA219">
        <v>0</v>
      </c>
      <c r="AB219">
        <v>0</v>
      </c>
      <c r="AC219">
        <v>0</v>
      </c>
      <c r="AD219">
        <v>1</v>
      </c>
      <c r="AE219">
        <v>0</v>
      </c>
      <c r="AF219" t="s">
        <v>3</v>
      </c>
      <c r="AG219">
        <v>3.6999999999999998E-2</v>
      </c>
      <c r="AH219">
        <v>2</v>
      </c>
      <c r="AI219">
        <v>33035118</v>
      </c>
      <c r="AJ219">
        <v>231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ROW(Source!A124)</f>
        <v>124</v>
      </c>
      <c r="B220">
        <v>33035135</v>
      </c>
      <c r="C220">
        <v>33035112</v>
      </c>
      <c r="D220">
        <v>32518894</v>
      </c>
      <c r="E220">
        <v>1</v>
      </c>
      <c r="F220">
        <v>1</v>
      </c>
      <c r="G220">
        <v>19</v>
      </c>
      <c r="H220">
        <v>3</v>
      </c>
      <c r="I220" t="s">
        <v>820</v>
      </c>
      <c r="J220" t="s">
        <v>821</v>
      </c>
      <c r="K220" t="s">
        <v>822</v>
      </c>
      <c r="L220">
        <v>1327</v>
      </c>
      <c r="N220">
        <v>1005</v>
      </c>
      <c r="O220" t="s">
        <v>823</v>
      </c>
      <c r="P220" t="s">
        <v>823</v>
      </c>
      <c r="Q220">
        <v>1</v>
      </c>
      <c r="X220">
        <v>5.6</v>
      </c>
      <c r="Y220">
        <v>63.78</v>
      </c>
      <c r="Z220">
        <v>0</v>
      </c>
      <c r="AA220">
        <v>0</v>
      </c>
      <c r="AB220">
        <v>0</v>
      </c>
      <c r="AC220">
        <v>0</v>
      </c>
      <c r="AD220">
        <v>1</v>
      </c>
      <c r="AE220">
        <v>0</v>
      </c>
      <c r="AF220" t="s">
        <v>3</v>
      </c>
      <c r="AG220">
        <v>5.6</v>
      </c>
      <c r="AH220">
        <v>2</v>
      </c>
      <c r="AI220">
        <v>33035120</v>
      </c>
      <c r="AJ220">
        <v>232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ROW(Source!A124)</f>
        <v>124</v>
      </c>
      <c r="B221">
        <v>33035134</v>
      </c>
      <c r="C221">
        <v>33035112</v>
      </c>
      <c r="D221">
        <v>32517311</v>
      </c>
      <c r="E221">
        <v>1</v>
      </c>
      <c r="F221">
        <v>1</v>
      </c>
      <c r="G221">
        <v>19</v>
      </c>
      <c r="H221">
        <v>3</v>
      </c>
      <c r="I221" t="s">
        <v>824</v>
      </c>
      <c r="J221" t="s">
        <v>825</v>
      </c>
      <c r="K221" t="s">
        <v>826</v>
      </c>
      <c r="L221">
        <v>1348</v>
      </c>
      <c r="N221">
        <v>1009</v>
      </c>
      <c r="O221" t="s">
        <v>19</v>
      </c>
      <c r="P221" t="s">
        <v>19</v>
      </c>
      <c r="Q221">
        <v>1000</v>
      </c>
      <c r="X221">
        <v>0.05</v>
      </c>
      <c r="Y221">
        <v>4752.91</v>
      </c>
      <c r="Z221">
        <v>0</v>
      </c>
      <c r="AA221">
        <v>0</v>
      </c>
      <c r="AB221">
        <v>0</v>
      </c>
      <c r="AC221">
        <v>0</v>
      </c>
      <c r="AD221">
        <v>1</v>
      </c>
      <c r="AE221">
        <v>0</v>
      </c>
      <c r="AF221" t="s">
        <v>3</v>
      </c>
      <c r="AG221">
        <v>0.05</v>
      </c>
      <c r="AH221">
        <v>2</v>
      </c>
      <c r="AI221">
        <v>33035119</v>
      </c>
      <c r="AJ221">
        <v>233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ROW(Source!A124)</f>
        <v>124</v>
      </c>
      <c r="B222">
        <v>33035136</v>
      </c>
      <c r="C222">
        <v>33035112</v>
      </c>
      <c r="D222">
        <v>32519061</v>
      </c>
      <c r="E222">
        <v>1</v>
      </c>
      <c r="F222">
        <v>1</v>
      </c>
      <c r="G222">
        <v>19</v>
      </c>
      <c r="H222">
        <v>3</v>
      </c>
      <c r="I222" t="s">
        <v>827</v>
      </c>
      <c r="J222" t="s">
        <v>828</v>
      </c>
      <c r="K222" t="s">
        <v>829</v>
      </c>
      <c r="L222">
        <v>1339</v>
      </c>
      <c r="N222">
        <v>1007</v>
      </c>
      <c r="O222" t="s">
        <v>830</v>
      </c>
      <c r="P222" t="s">
        <v>830</v>
      </c>
      <c r="Q222">
        <v>1</v>
      </c>
      <c r="X222">
        <v>1.75</v>
      </c>
      <c r="Y222">
        <v>29.98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3</v>
      </c>
      <c r="AG222">
        <v>1.75</v>
      </c>
      <c r="AH222">
        <v>2</v>
      </c>
      <c r="AI222">
        <v>33035121</v>
      </c>
      <c r="AJ222">
        <v>234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ROW(Source!A124)</f>
        <v>124</v>
      </c>
      <c r="B223">
        <v>33035137</v>
      </c>
      <c r="C223">
        <v>33035112</v>
      </c>
      <c r="D223">
        <v>32517740</v>
      </c>
      <c r="E223">
        <v>1</v>
      </c>
      <c r="F223">
        <v>1</v>
      </c>
      <c r="G223">
        <v>19</v>
      </c>
      <c r="H223">
        <v>3</v>
      </c>
      <c r="I223" t="s">
        <v>831</v>
      </c>
      <c r="J223" t="s">
        <v>832</v>
      </c>
      <c r="K223" t="s">
        <v>833</v>
      </c>
      <c r="L223">
        <v>1339</v>
      </c>
      <c r="N223">
        <v>1007</v>
      </c>
      <c r="O223" t="s">
        <v>830</v>
      </c>
      <c r="P223" t="s">
        <v>830</v>
      </c>
      <c r="Q223">
        <v>1</v>
      </c>
      <c r="X223">
        <v>0.08</v>
      </c>
      <c r="Y223">
        <v>4993.7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0</v>
      </c>
      <c r="AF223" t="s">
        <v>3</v>
      </c>
      <c r="AG223">
        <v>0.08</v>
      </c>
      <c r="AH223">
        <v>2</v>
      </c>
      <c r="AI223">
        <v>33035122</v>
      </c>
      <c r="AJ223">
        <v>235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ROW(Source!A124)</f>
        <v>124</v>
      </c>
      <c r="B224">
        <v>33035138</v>
      </c>
      <c r="C224">
        <v>33035112</v>
      </c>
      <c r="D224">
        <v>32517729</v>
      </c>
      <c r="E224">
        <v>1</v>
      </c>
      <c r="F224">
        <v>1</v>
      </c>
      <c r="G224">
        <v>19</v>
      </c>
      <c r="H224">
        <v>3</v>
      </c>
      <c r="I224" t="s">
        <v>834</v>
      </c>
      <c r="J224" t="s">
        <v>835</v>
      </c>
      <c r="K224" t="s">
        <v>836</v>
      </c>
      <c r="L224">
        <v>1339</v>
      </c>
      <c r="N224">
        <v>1007</v>
      </c>
      <c r="O224" t="s">
        <v>830</v>
      </c>
      <c r="P224" t="s">
        <v>830</v>
      </c>
      <c r="Q224">
        <v>1</v>
      </c>
      <c r="X224">
        <v>0.69</v>
      </c>
      <c r="Y224">
        <v>3762.19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0</v>
      </c>
      <c r="AF224" t="s">
        <v>3</v>
      </c>
      <c r="AG224">
        <v>0.69</v>
      </c>
      <c r="AH224">
        <v>2</v>
      </c>
      <c r="AI224">
        <v>33035123</v>
      </c>
      <c r="AJ224">
        <v>236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ROW(Source!A124)</f>
        <v>124</v>
      </c>
      <c r="B225">
        <v>33035139</v>
      </c>
      <c r="C225">
        <v>33035112</v>
      </c>
      <c r="D225">
        <v>32517783</v>
      </c>
      <c r="E225">
        <v>1</v>
      </c>
      <c r="F225">
        <v>1</v>
      </c>
      <c r="G225">
        <v>19</v>
      </c>
      <c r="H225">
        <v>3</v>
      </c>
      <c r="I225" t="s">
        <v>837</v>
      </c>
      <c r="J225" t="s">
        <v>838</v>
      </c>
      <c r="K225" t="s">
        <v>839</v>
      </c>
      <c r="L225">
        <v>1339</v>
      </c>
      <c r="N225">
        <v>1007</v>
      </c>
      <c r="O225" t="s">
        <v>830</v>
      </c>
      <c r="P225" t="s">
        <v>830</v>
      </c>
      <c r="Q225">
        <v>1</v>
      </c>
      <c r="X225">
        <v>0.2</v>
      </c>
      <c r="Y225">
        <v>5631.96</v>
      </c>
      <c r="Z225">
        <v>0</v>
      </c>
      <c r="AA225">
        <v>0</v>
      </c>
      <c r="AB225">
        <v>0</v>
      </c>
      <c r="AC225">
        <v>0</v>
      </c>
      <c r="AD225">
        <v>1</v>
      </c>
      <c r="AE225">
        <v>0</v>
      </c>
      <c r="AF225" t="s">
        <v>3</v>
      </c>
      <c r="AG225">
        <v>0.2</v>
      </c>
      <c r="AH225">
        <v>2</v>
      </c>
      <c r="AI225">
        <v>33035124</v>
      </c>
      <c r="AJ225">
        <v>237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ROW(Source!A124)</f>
        <v>124</v>
      </c>
      <c r="B226">
        <v>33035140</v>
      </c>
      <c r="C226">
        <v>33035112</v>
      </c>
      <c r="D226">
        <v>32517784</v>
      </c>
      <c r="E226">
        <v>1</v>
      </c>
      <c r="F226">
        <v>1</v>
      </c>
      <c r="G226">
        <v>19</v>
      </c>
      <c r="H226">
        <v>3</v>
      </c>
      <c r="I226" t="s">
        <v>840</v>
      </c>
      <c r="J226" t="s">
        <v>841</v>
      </c>
      <c r="K226" t="s">
        <v>842</v>
      </c>
      <c r="L226">
        <v>1339</v>
      </c>
      <c r="N226">
        <v>1007</v>
      </c>
      <c r="O226" t="s">
        <v>830</v>
      </c>
      <c r="P226" t="s">
        <v>830</v>
      </c>
      <c r="Q226">
        <v>1</v>
      </c>
      <c r="X226">
        <v>0.69</v>
      </c>
      <c r="Y226">
        <v>5631.96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0</v>
      </c>
      <c r="AF226" t="s">
        <v>3</v>
      </c>
      <c r="AG226">
        <v>0.69</v>
      </c>
      <c r="AH226">
        <v>2</v>
      </c>
      <c r="AI226">
        <v>33035125</v>
      </c>
      <c r="AJ226">
        <v>238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ROW(Source!A124)</f>
        <v>124</v>
      </c>
      <c r="B227">
        <v>33035141</v>
      </c>
      <c r="C227">
        <v>33035112</v>
      </c>
      <c r="D227">
        <v>32519911</v>
      </c>
      <c r="E227">
        <v>1</v>
      </c>
      <c r="F227">
        <v>1</v>
      </c>
      <c r="G227">
        <v>19</v>
      </c>
      <c r="H227">
        <v>3</v>
      </c>
      <c r="I227" t="s">
        <v>843</v>
      </c>
      <c r="J227" t="s">
        <v>844</v>
      </c>
      <c r="K227" t="s">
        <v>845</v>
      </c>
      <c r="L227">
        <v>1339</v>
      </c>
      <c r="N227">
        <v>1007</v>
      </c>
      <c r="O227" t="s">
        <v>830</v>
      </c>
      <c r="P227" t="s">
        <v>830</v>
      </c>
      <c r="Q227">
        <v>1</v>
      </c>
      <c r="X227">
        <v>102</v>
      </c>
      <c r="Y227">
        <v>3195.93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0</v>
      </c>
      <c r="AF227" t="s">
        <v>3</v>
      </c>
      <c r="AG227">
        <v>102</v>
      </c>
      <c r="AH227">
        <v>2</v>
      </c>
      <c r="AI227">
        <v>33035126</v>
      </c>
      <c r="AJ227">
        <v>239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ROW(Source!A124)</f>
        <v>124</v>
      </c>
      <c r="B228">
        <v>33035142</v>
      </c>
      <c r="C228">
        <v>33035112</v>
      </c>
      <c r="D228">
        <v>32521663</v>
      </c>
      <c r="E228">
        <v>1</v>
      </c>
      <c r="F228">
        <v>1</v>
      </c>
      <c r="G228">
        <v>19</v>
      </c>
      <c r="H228">
        <v>3</v>
      </c>
      <c r="I228" t="s">
        <v>846</v>
      </c>
      <c r="J228" t="s">
        <v>847</v>
      </c>
      <c r="K228" t="s">
        <v>848</v>
      </c>
      <c r="L228">
        <v>1327</v>
      </c>
      <c r="N228">
        <v>1005</v>
      </c>
      <c r="O228" t="s">
        <v>823</v>
      </c>
      <c r="P228" t="s">
        <v>823</v>
      </c>
      <c r="Q228">
        <v>1</v>
      </c>
      <c r="X228">
        <v>49.5</v>
      </c>
      <c r="Y228">
        <v>207.09</v>
      </c>
      <c r="Z228">
        <v>0</v>
      </c>
      <c r="AA228">
        <v>0</v>
      </c>
      <c r="AB228">
        <v>0</v>
      </c>
      <c r="AC228">
        <v>0</v>
      </c>
      <c r="AD228">
        <v>1</v>
      </c>
      <c r="AE228">
        <v>0</v>
      </c>
      <c r="AF228" t="s">
        <v>3</v>
      </c>
      <c r="AG228">
        <v>49.5</v>
      </c>
      <c r="AH228">
        <v>2</v>
      </c>
      <c r="AI228">
        <v>33035127</v>
      </c>
      <c r="AJ228">
        <v>240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ROW(Source!A127)</f>
        <v>127</v>
      </c>
      <c r="B229">
        <v>33035151</v>
      </c>
      <c r="C229">
        <v>33035145</v>
      </c>
      <c r="D229">
        <v>32505425</v>
      </c>
      <c r="E229">
        <v>19</v>
      </c>
      <c r="F229">
        <v>1</v>
      </c>
      <c r="G229">
        <v>19</v>
      </c>
      <c r="H229">
        <v>1</v>
      </c>
      <c r="I229" t="s">
        <v>795</v>
      </c>
      <c r="J229" t="s">
        <v>3</v>
      </c>
      <c r="K229" t="s">
        <v>796</v>
      </c>
      <c r="L229">
        <v>1191</v>
      </c>
      <c r="N229">
        <v>1013</v>
      </c>
      <c r="O229" t="s">
        <v>797</v>
      </c>
      <c r="P229" t="s">
        <v>797</v>
      </c>
      <c r="Q229">
        <v>1</v>
      </c>
      <c r="X229">
        <v>36.11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1</v>
      </c>
      <c r="AE229">
        <v>1</v>
      </c>
      <c r="AF229" t="s">
        <v>3</v>
      </c>
      <c r="AG229">
        <v>36.11</v>
      </c>
      <c r="AH229">
        <v>2</v>
      </c>
      <c r="AI229">
        <v>33035146</v>
      </c>
      <c r="AJ229">
        <v>241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ROW(Source!A127)</f>
        <v>127</v>
      </c>
      <c r="B230">
        <v>33035152</v>
      </c>
      <c r="C230">
        <v>33035145</v>
      </c>
      <c r="D230">
        <v>32516754</v>
      </c>
      <c r="E230">
        <v>1</v>
      </c>
      <c r="F230">
        <v>1</v>
      </c>
      <c r="G230">
        <v>19</v>
      </c>
      <c r="H230">
        <v>2</v>
      </c>
      <c r="I230" t="s">
        <v>798</v>
      </c>
      <c r="J230" t="s">
        <v>799</v>
      </c>
      <c r="K230" t="s">
        <v>800</v>
      </c>
      <c r="L230">
        <v>1368</v>
      </c>
      <c r="N230">
        <v>1011</v>
      </c>
      <c r="O230" t="s">
        <v>801</v>
      </c>
      <c r="P230" t="s">
        <v>801</v>
      </c>
      <c r="Q230">
        <v>1</v>
      </c>
      <c r="X230">
        <v>21.91</v>
      </c>
      <c r="Y230">
        <v>0</v>
      </c>
      <c r="Z230">
        <v>70.98</v>
      </c>
      <c r="AA230">
        <v>6.52</v>
      </c>
      <c r="AB230">
        <v>0</v>
      </c>
      <c r="AC230">
        <v>0</v>
      </c>
      <c r="AD230">
        <v>1</v>
      </c>
      <c r="AE230">
        <v>0</v>
      </c>
      <c r="AF230" t="s">
        <v>3</v>
      </c>
      <c r="AG230">
        <v>21.91</v>
      </c>
      <c r="AH230">
        <v>2</v>
      </c>
      <c r="AI230">
        <v>33035147</v>
      </c>
      <c r="AJ230">
        <v>242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ROW(Source!A127)</f>
        <v>127</v>
      </c>
      <c r="B231">
        <v>33035153</v>
      </c>
      <c r="C231">
        <v>33035145</v>
      </c>
      <c r="D231">
        <v>32518977</v>
      </c>
      <c r="E231">
        <v>1</v>
      </c>
      <c r="F231">
        <v>1</v>
      </c>
      <c r="G231">
        <v>19</v>
      </c>
      <c r="H231">
        <v>3</v>
      </c>
      <c r="I231" t="s">
        <v>802</v>
      </c>
      <c r="J231" t="s">
        <v>803</v>
      </c>
      <c r="K231" t="s">
        <v>804</v>
      </c>
      <c r="L231">
        <v>1348</v>
      </c>
      <c r="N231">
        <v>1009</v>
      </c>
      <c r="O231" t="s">
        <v>19</v>
      </c>
      <c r="P231" t="s">
        <v>19</v>
      </c>
      <c r="Q231">
        <v>1000</v>
      </c>
      <c r="X231">
        <v>0.03</v>
      </c>
      <c r="Y231">
        <v>117442.26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3</v>
      </c>
      <c r="AG231">
        <v>0.03</v>
      </c>
      <c r="AH231">
        <v>2</v>
      </c>
      <c r="AI231">
        <v>33035148</v>
      </c>
      <c r="AJ231">
        <v>243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ROW(Source!A127)</f>
        <v>127</v>
      </c>
      <c r="B232">
        <v>33035154</v>
      </c>
      <c r="C232">
        <v>33035145</v>
      </c>
      <c r="D232">
        <v>32520163</v>
      </c>
      <c r="E232">
        <v>1</v>
      </c>
      <c r="F232">
        <v>1</v>
      </c>
      <c r="G232">
        <v>19</v>
      </c>
      <c r="H232">
        <v>3</v>
      </c>
      <c r="I232" t="s">
        <v>25</v>
      </c>
      <c r="J232" t="s">
        <v>27</v>
      </c>
      <c r="K232" t="s">
        <v>26</v>
      </c>
      <c r="L232">
        <v>1348</v>
      </c>
      <c r="N232">
        <v>1009</v>
      </c>
      <c r="O232" t="s">
        <v>19</v>
      </c>
      <c r="P232" t="s">
        <v>19</v>
      </c>
      <c r="Q232">
        <v>1000</v>
      </c>
      <c r="X232">
        <v>1</v>
      </c>
      <c r="Y232">
        <v>53410.15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 t="s">
        <v>3</v>
      </c>
      <c r="AG232">
        <v>1</v>
      </c>
      <c r="AH232">
        <v>2</v>
      </c>
      <c r="AI232">
        <v>33035149</v>
      </c>
      <c r="AJ232">
        <v>244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ROW(Source!A129)</f>
        <v>129</v>
      </c>
      <c r="B233">
        <v>33035172</v>
      </c>
      <c r="C233">
        <v>33035156</v>
      </c>
      <c r="D233">
        <v>32505425</v>
      </c>
      <c r="E233">
        <v>19</v>
      </c>
      <c r="F233">
        <v>1</v>
      </c>
      <c r="G233">
        <v>19</v>
      </c>
      <c r="H233">
        <v>1</v>
      </c>
      <c r="I233" t="s">
        <v>795</v>
      </c>
      <c r="J233" t="s">
        <v>3</v>
      </c>
      <c r="K233" t="s">
        <v>796</v>
      </c>
      <c r="L233">
        <v>1191</v>
      </c>
      <c r="N233">
        <v>1013</v>
      </c>
      <c r="O233" t="s">
        <v>797</v>
      </c>
      <c r="P233" t="s">
        <v>797</v>
      </c>
      <c r="Q233">
        <v>1</v>
      </c>
      <c r="X233">
        <v>453.1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1</v>
      </c>
      <c r="AF233" t="s">
        <v>3</v>
      </c>
      <c r="AG233">
        <v>453.1</v>
      </c>
      <c r="AH233">
        <v>2</v>
      </c>
      <c r="AI233">
        <v>33035157</v>
      </c>
      <c r="AJ233">
        <v>246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ROW(Source!A129)</f>
        <v>129</v>
      </c>
      <c r="B234">
        <v>33035173</v>
      </c>
      <c r="C234">
        <v>33035156</v>
      </c>
      <c r="D234">
        <v>32517073</v>
      </c>
      <c r="E234">
        <v>1</v>
      </c>
      <c r="F234">
        <v>1</v>
      </c>
      <c r="G234">
        <v>19</v>
      </c>
      <c r="H234">
        <v>2</v>
      </c>
      <c r="I234" t="s">
        <v>805</v>
      </c>
      <c r="J234" t="s">
        <v>806</v>
      </c>
      <c r="K234" t="s">
        <v>807</v>
      </c>
      <c r="L234">
        <v>1368</v>
      </c>
      <c r="N234">
        <v>1011</v>
      </c>
      <c r="O234" t="s">
        <v>801</v>
      </c>
      <c r="P234" t="s">
        <v>801</v>
      </c>
      <c r="Q234">
        <v>1</v>
      </c>
      <c r="X234">
        <v>1.38</v>
      </c>
      <c r="Y234">
        <v>0</v>
      </c>
      <c r="Z234">
        <v>3.37</v>
      </c>
      <c r="AA234">
        <v>0.85</v>
      </c>
      <c r="AB234">
        <v>0</v>
      </c>
      <c r="AC234">
        <v>0</v>
      </c>
      <c r="AD234">
        <v>1</v>
      </c>
      <c r="AE234">
        <v>0</v>
      </c>
      <c r="AF234" t="s">
        <v>3</v>
      </c>
      <c r="AG234">
        <v>1.38</v>
      </c>
      <c r="AH234">
        <v>2</v>
      </c>
      <c r="AI234">
        <v>33035158</v>
      </c>
      <c r="AJ234">
        <v>247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ROW(Source!A129)</f>
        <v>129</v>
      </c>
      <c r="B235">
        <v>33035174</v>
      </c>
      <c r="C235">
        <v>33035156</v>
      </c>
      <c r="D235">
        <v>32516433</v>
      </c>
      <c r="E235">
        <v>1</v>
      </c>
      <c r="F235">
        <v>1</v>
      </c>
      <c r="G235">
        <v>19</v>
      </c>
      <c r="H235">
        <v>2</v>
      </c>
      <c r="I235" t="s">
        <v>808</v>
      </c>
      <c r="J235" t="s">
        <v>809</v>
      </c>
      <c r="K235" t="s">
        <v>810</v>
      </c>
      <c r="L235">
        <v>1368</v>
      </c>
      <c r="N235">
        <v>1011</v>
      </c>
      <c r="O235" t="s">
        <v>801</v>
      </c>
      <c r="P235" t="s">
        <v>801</v>
      </c>
      <c r="Q235">
        <v>1</v>
      </c>
      <c r="X235">
        <v>0.31</v>
      </c>
      <c r="Y235">
        <v>0</v>
      </c>
      <c r="Z235">
        <v>566.44000000000005</v>
      </c>
      <c r="AA235">
        <v>281.27999999999997</v>
      </c>
      <c r="AB235">
        <v>0</v>
      </c>
      <c r="AC235">
        <v>0</v>
      </c>
      <c r="AD235">
        <v>1</v>
      </c>
      <c r="AE235">
        <v>0</v>
      </c>
      <c r="AF235" t="s">
        <v>3</v>
      </c>
      <c r="AG235">
        <v>0.31</v>
      </c>
      <c r="AH235">
        <v>2</v>
      </c>
      <c r="AI235">
        <v>33035159</v>
      </c>
      <c r="AJ235">
        <v>248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ROW(Source!A129)</f>
        <v>129</v>
      </c>
      <c r="B236">
        <v>33035175</v>
      </c>
      <c r="C236">
        <v>33035156</v>
      </c>
      <c r="D236">
        <v>32516599</v>
      </c>
      <c r="E236">
        <v>1</v>
      </c>
      <c r="F236">
        <v>1</v>
      </c>
      <c r="G236">
        <v>19</v>
      </c>
      <c r="H236">
        <v>2</v>
      </c>
      <c r="I236" t="s">
        <v>811</v>
      </c>
      <c r="J236" t="s">
        <v>812</v>
      </c>
      <c r="K236" t="s">
        <v>813</v>
      </c>
      <c r="L236">
        <v>1368</v>
      </c>
      <c r="N236">
        <v>1011</v>
      </c>
      <c r="O236" t="s">
        <v>801</v>
      </c>
      <c r="P236" t="s">
        <v>801</v>
      </c>
      <c r="Q236">
        <v>1</v>
      </c>
      <c r="X236">
        <v>26.25</v>
      </c>
      <c r="Y236">
        <v>0</v>
      </c>
      <c r="Z236">
        <v>9.7100000000000009</v>
      </c>
      <c r="AA236">
        <v>2.25</v>
      </c>
      <c r="AB236">
        <v>0</v>
      </c>
      <c r="AC236">
        <v>0</v>
      </c>
      <c r="AD236">
        <v>1</v>
      </c>
      <c r="AE236">
        <v>0</v>
      </c>
      <c r="AF236" t="s">
        <v>3</v>
      </c>
      <c r="AG236">
        <v>26.25</v>
      </c>
      <c r="AH236">
        <v>2</v>
      </c>
      <c r="AI236">
        <v>33035160</v>
      </c>
      <c r="AJ236">
        <v>249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ROW(Source!A129)</f>
        <v>129</v>
      </c>
      <c r="B237">
        <v>33035176</v>
      </c>
      <c r="C237">
        <v>33035156</v>
      </c>
      <c r="D237">
        <v>32517836</v>
      </c>
      <c r="E237">
        <v>1</v>
      </c>
      <c r="F237">
        <v>1</v>
      </c>
      <c r="G237">
        <v>19</v>
      </c>
      <c r="H237">
        <v>3</v>
      </c>
      <c r="I237" t="s">
        <v>814</v>
      </c>
      <c r="J237" t="s">
        <v>815</v>
      </c>
      <c r="K237" t="s">
        <v>816</v>
      </c>
      <c r="L237">
        <v>1348</v>
      </c>
      <c r="N237">
        <v>1009</v>
      </c>
      <c r="O237" t="s">
        <v>19</v>
      </c>
      <c r="P237" t="s">
        <v>19</v>
      </c>
      <c r="Q237">
        <v>1000</v>
      </c>
      <c r="X237">
        <v>0.04</v>
      </c>
      <c r="Y237">
        <v>31493.279999999999</v>
      </c>
      <c r="Z237">
        <v>0</v>
      </c>
      <c r="AA237">
        <v>0</v>
      </c>
      <c r="AB237">
        <v>0</v>
      </c>
      <c r="AC237">
        <v>0</v>
      </c>
      <c r="AD237">
        <v>1</v>
      </c>
      <c r="AE237">
        <v>0</v>
      </c>
      <c r="AF237" t="s">
        <v>3</v>
      </c>
      <c r="AG237">
        <v>0.04</v>
      </c>
      <c r="AH237">
        <v>2</v>
      </c>
      <c r="AI237">
        <v>33035161</v>
      </c>
      <c r="AJ237">
        <v>250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ROW(Source!A129)</f>
        <v>129</v>
      </c>
      <c r="B238">
        <v>33035177</v>
      </c>
      <c r="C238">
        <v>33035156</v>
      </c>
      <c r="D238">
        <v>32518156</v>
      </c>
      <c r="E238">
        <v>1</v>
      </c>
      <c r="F238">
        <v>1</v>
      </c>
      <c r="G238">
        <v>19</v>
      </c>
      <c r="H238">
        <v>3</v>
      </c>
      <c r="I238" t="s">
        <v>817</v>
      </c>
      <c r="J238" t="s">
        <v>818</v>
      </c>
      <c r="K238" t="s">
        <v>819</v>
      </c>
      <c r="L238">
        <v>1348</v>
      </c>
      <c r="N238">
        <v>1009</v>
      </c>
      <c r="O238" t="s">
        <v>19</v>
      </c>
      <c r="P238" t="s">
        <v>19</v>
      </c>
      <c r="Q238">
        <v>1000</v>
      </c>
      <c r="X238">
        <v>3.6999999999999998E-2</v>
      </c>
      <c r="Y238">
        <v>45454.3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0</v>
      </c>
      <c r="AF238" t="s">
        <v>3</v>
      </c>
      <c r="AG238">
        <v>3.6999999999999998E-2</v>
      </c>
      <c r="AH238">
        <v>2</v>
      </c>
      <c r="AI238">
        <v>33035162</v>
      </c>
      <c r="AJ238">
        <v>251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ROW(Source!A129)</f>
        <v>129</v>
      </c>
      <c r="B239">
        <v>33035179</v>
      </c>
      <c r="C239">
        <v>33035156</v>
      </c>
      <c r="D239">
        <v>32518894</v>
      </c>
      <c r="E239">
        <v>1</v>
      </c>
      <c r="F239">
        <v>1</v>
      </c>
      <c r="G239">
        <v>19</v>
      </c>
      <c r="H239">
        <v>3</v>
      </c>
      <c r="I239" t="s">
        <v>820</v>
      </c>
      <c r="J239" t="s">
        <v>821</v>
      </c>
      <c r="K239" t="s">
        <v>822</v>
      </c>
      <c r="L239">
        <v>1327</v>
      </c>
      <c r="N239">
        <v>1005</v>
      </c>
      <c r="O239" t="s">
        <v>823</v>
      </c>
      <c r="P239" t="s">
        <v>823</v>
      </c>
      <c r="Q239">
        <v>1</v>
      </c>
      <c r="X239">
        <v>5.6</v>
      </c>
      <c r="Y239">
        <v>63.78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0</v>
      </c>
      <c r="AF239" t="s">
        <v>3</v>
      </c>
      <c r="AG239">
        <v>5.6</v>
      </c>
      <c r="AH239">
        <v>2</v>
      </c>
      <c r="AI239">
        <v>33035164</v>
      </c>
      <c r="AJ239">
        <v>252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ROW(Source!A129)</f>
        <v>129</v>
      </c>
      <c r="B240">
        <v>33035178</v>
      </c>
      <c r="C240">
        <v>33035156</v>
      </c>
      <c r="D240">
        <v>32517311</v>
      </c>
      <c r="E240">
        <v>1</v>
      </c>
      <c r="F240">
        <v>1</v>
      </c>
      <c r="G240">
        <v>19</v>
      </c>
      <c r="H240">
        <v>3</v>
      </c>
      <c r="I240" t="s">
        <v>824</v>
      </c>
      <c r="J240" t="s">
        <v>825</v>
      </c>
      <c r="K240" t="s">
        <v>826</v>
      </c>
      <c r="L240">
        <v>1348</v>
      </c>
      <c r="N240">
        <v>1009</v>
      </c>
      <c r="O240" t="s">
        <v>19</v>
      </c>
      <c r="P240" t="s">
        <v>19</v>
      </c>
      <c r="Q240">
        <v>1000</v>
      </c>
      <c r="X240">
        <v>0.05</v>
      </c>
      <c r="Y240">
        <v>4752.91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3</v>
      </c>
      <c r="AG240">
        <v>0.05</v>
      </c>
      <c r="AH240">
        <v>2</v>
      </c>
      <c r="AI240">
        <v>33035163</v>
      </c>
      <c r="AJ240">
        <v>253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ROW(Source!A129)</f>
        <v>129</v>
      </c>
      <c r="B241">
        <v>33035180</v>
      </c>
      <c r="C241">
        <v>33035156</v>
      </c>
      <c r="D241">
        <v>32519061</v>
      </c>
      <c r="E241">
        <v>1</v>
      </c>
      <c r="F241">
        <v>1</v>
      </c>
      <c r="G241">
        <v>19</v>
      </c>
      <c r="H241">
        <v>3</v>
      </c>
      <c r="I241" t="s">
        <v>827</v>
      </c>
      <c r="J241" t="s">
        <v>828</v>
      </c>
      <c r="K241" t="s">
        <v>829</v>
      </c>
      <c r="L241">
        <v>1339</v>
      </c>
      <c r="N241">
        <v>1007</v>
      </c>
      <c r="O241" t="s">
        <v>830</v>
      </c>
      <c r="P241" t="s">
        <v>830</v>
      </c>
      <c r="Q241">
        <v>1</v>
      </c>
      <c r="X241">
        <v>1.75</v>
      </c>
      <c r="Y241">
        <v>29.98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3</v>
      </c>
      <c r="AG241">
        <v>1.75</v>
      </c>
      <c r="AH241">
        <v>2</v>
      </c>
      <c r="AI241">
        <v>33035165</v>
      </c>
      <c r="AJ241">
        <v>254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ROW(Source!A129)</f>
        <v>129</v>
      </c>
      <c r="B242">
        <v>33035181</v>
      </c>
      <c r="C242">
        <v>33035156</v>
      </c>
      <c r="D242">
        <v>32517740</v>
      </c>
      <c r="E242">
        <v>1</v>
      </c>
      <c r="F242">
        <v>1</v>
      </c>
      <c r="G242">
        <v>19</v>
      </c>
      <c r="H242">
        <v>3</v>
      </c>
      <c r="I242" t="s">
        <v>831</v>
      </c>
      <c r="J242" t="s">
        <v>832</v>
      </c>
      <c r="K242" t="s">
        <v>833</v>
      </c>
      <c r="L242">
        <v>1339</v>
      </c>
      <c r="N242">
        <v>1007</v>
      </c>
      <c r="O242" t="s">
        <v>830</v>
      </c>
      <c r="P242" t="s">
        <v>830</v>
      </c>
      <c r="Q242">
        <v>1</v>
      </c>
      <c r="X242">
        <v>0.08</v>
      </c>
      <c r="Y242">
        <v>4993.7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3</v>
      </c>
      <c r="AG242">
        <v>0.08</v>
      </c>
      <c r="AH242">
        <v>2</v>
      </c>
      <c r="AI242">
        <v>33035166</v>
      </c>
      <c r="AJ242">
        <v>255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ROW(Source!A129)</f>
        <v>129</v>
      </c>
      <c r="B243">
        <v>33035182</v>
      </c>
      <c r="C243">
        <v>33035156</v>
      </c>
      <c r="D243">
        <v>32517729</v>
      </c>
      <c r="E243">
        <v>1</v>
      </c>
      <c r="F243">
        <v>1</v>
      </c>
      <c r="G243">
        <v>19</v>
      </c>
      <c r="H243">
        <v>3</v>
      </c>
      <c r="I243" t="s">
        <v>834</v>
      </c>
      <c r="J243" t="s">
        <v>835</v>
      </c>
      <c r="K243" t="s">
        <v>836</v>
      </c>
      <c r="L243">
        <v>1339</v>
      </c>
      <c r="N243">
        <v>1007</v>
      </c>
      <c r="O243" t="s">
        <v>830</v>
      </c>
      <c r="P243" t="s">
        <v>830</v>
      </c>
      <c r="Q243">
        <v>1</v>
      </c>
      <c r="X243">
        <v>0.69</v>
      </c>
      <c r="Y243">
        <v>3762.19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0</v>
      </c>
      <c r="AF243" t="s">
        <v>3</v>
      </c>
      <c r="AG243">
        <v>0.69</v>
      </c>
      <c r="AH243">
        <v>2</v>
      </c>
      <c r="AI243">
        <v>33035167</v>
      </c>
      <c r="AJ243">
        <v>256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ROW(Source!A129)</f>
        <v>129</v>
      </c>
      <c r="B244">
        <v>33035183</v>
      </c>
      <c r="C244">
        <v>33035156</v>
      </c>
      <c r="D244">
        <v>32517783</v>
      </c>
      <c r="E244">
        <v>1</v>
      </c>
      <c r="F244">
        <v>1</v>
      </c>
      <c r="G244">
        <v>19</v>
      </c>
      <c r="H244">
        <v>3</v>
      </c>
      <c r="I244" t="s">
        <v>837</v>
      </c>
      <c r="J244" t="s">
        <v>838</v>
      </c>
      <c r="K244" t="s">
        <v>839</v>
      </c>
      <c r="L244">
        <v>1339</v>
      </c>
      <c r="N244">
        <v>1007</v>
      </c>
      <c r="O244" t="s">
        <v>830</v>
      </c>
      <c r="P244" t="s">
        <v>830</v>
      </c>
      <c r="Q244">
        <v>1</v>
      </c>
      <c r="X244">
        <v>0.2</v>
      </c>
      <c r="Y244">
        <v>5631.96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3</v>
      </c>
      <c r="AG244">
        <v>0.2</v>
      </c>
      <c r="AH244">
        <v>2</v>
      </c>
      <c r="AI244">
        <v>33035168</v>
      </c>
      <c r="AJ244">
        <v>257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ROW(Source!A129)</f>
        <v>129</v>
      </c>
      <c r="B245">
        <v>33035184</v>
      </c>
      <c r="C245">
        <v>33035156</v>
      </c>
      <c r="D245">
        <v>32517784</v>
      </c>
      <c r="E245">
        <v>1</v>
      </c>
      <c r="F245">
        <v>1</v>
      </c>
      <c r="G245">
        <v>19</v>
      </c>
      <c r="H245">
        <v>3</v>
      </c>
      <c r="I245" t="s">
        <v>840</v>
      </c>
      <c r="J245" t="s">
        <v>841</v>
      </c>
      <c r="K245" t="s">
        <v>842</v>
      </c>
      <c r="L245">
        <v>1339</v>
      </c>
      <c r="N245">
        <v>1007</v>
      </c>
      <c r="O245" t="s">
        <v>830</v>
      </c>
      <c r="P245" t="s">
        <v>830</v>
      </c>
      <c r="Q245">
        <v>1</v>
      </c>
      <c r="X245">
        <v>0.69</v>
      </c>
      <c r="Y245">
        <v>5631.96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0</v>
      </c>
      <c r="AF245" t="s">
        <v>3</v>
      </c>
      <c r="AG245">
        <v>0.69</v>
      </c>
      <c r="AH245">
        <v>2</v>
      </c>
      <c r="AI245">
        <v>33035169</v>
      </c>
      <c r="AJ245">
        <v>258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ROW(Source!A129)</f>
        <v>129</v>
      </c>
      <c r="B246">
        <v>33035185</v>
      </c>
      <c r="C246">
        <v>33035156</v>
      </c>
      <c r="D246">
        <v>32519911</v>
      </c>
      <c r="E246">
        <v>1</v>
      </c>
      <c r="F246">
        <v>1</v>
      </c>
      <c r="G246">
        <v>19</v>
      </c>
      <c r="H246">
        <v>3</v>
      </c>
      <c r="I246" t="s">
        <v>843</v>
      </c>
      <c r="J246" t="s">
        <v>844</v>
      </c>
      <c r="K246" t="s">
        <v>845</v>
      </c>
      <c r="L246">
        <v>1339</v>
      </c>
      <c r="N246">
        <v>1007</v>
      </c>
      <c r="O246" t="s">
        <v>830</v>
      </c>
      <c r="P246" t="s">
        <v>830</v>
      </c>
      <c r="Q246">
        <v>1</v>
      </c>
      <c r="X246">
        <v>102</v>
      </c>
      <c r="Y246">
        <v>3195.93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0</v>
      </c>
      <c r="AF246" t="s">
        <v>3</v>
      </c>
      <c r="AG246">
        <v>102</v>
      </c>
      <c r="AH246">
        <v>2</v>
      </c>
      <c r="AI246">
        <v>33035170</v>
      </c>
      <c r="AJ246">
        <v>259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ROW(Source!A129)</f>
        <v>129</v>
      </c>
      <c r="B247">
        <v>33035186</v>
      </c>
      <c r="C247">
        <v>33035156</v>
      </c>
      <c r="D247">
        <v>32521663</v>
      </c>
      <c r="E247">
        <v>1</v>
      </c>
      <c r="F247">
        <v>1</v>
      </c>
      <c r="G247">
        <v>19</v>
      </c>
      <c r="H247">
        <v>3</v>
      </c>
      <c r="I247" t="s">
        <v>846</v>
      </c>
      <c r="J247" t="s">
        <v>847</v>
      </c>
      <c r="K247" t="s">
        <v>848</v>
      </c>
      <c r="L247">
        <v>1327</v>
      </c>
      <c r="N247">
        <v>1005</v>
      </c>
      <c r="O247" t="s">
        <v>823</v>
      </c>
      <c r="P247" t="s">
        <v>823</v>
      </c>
      <c r="Q247">
        <v>1</v>
      </c>
      <c r="X247">
        <v>49.5</v>
      </c>
      <c r="Y247">
        <v>207.09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0</v>
      </c>
      <c r="AF247" t="s">
        <v>3</v>
      </c>
      <c r="AG247">
        <v>49.5</v>
      </c>
      <c r="AH247">
        <v>2</v>
      </c>
      <c r="AI247">
        <v>33035171</v>
      </c>
      <c r="AJ247">
        <v>260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ROW(Source!A169)</f>
        <v>169</v>
      </c>
      <c r="B248">
        <v>33035196</v>
      </c>
      <c r="C248">
        <v>33035190</v>
      </c>
      <c r="D248">
        <v>32505425</v>
      </c>
      <c r="E248">
        <v>19</v>
      </c>
      <c r="F248">
        <v>1</v>
      </c>
      <c r="G248">
        <v>19</v>
      </c>
      <c r="H248">
        <v>1</v>
      </c>
      <c r="I248" t="s">
        <v>795</v>
      </c>
      <c r="J248" t="s">
        <v>3</v>
      </c>
      <c r="K248" t="s">
        <v>796</v>
      </c>
      <c r="L248">
        <v>1191</v>
      </c>
      <c r="N248">
        <v>1013</v>
      </c>
      <c r="O248" t="s">
        <v>797</v>
      </c>
      <c r="P248" t="s">
        <v>797</v>
      </c>
      <c r="Q248">
        <v>1</v>
      </c>
      <c r="X248">
        <v>36.11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1</v>
      </c>
      <c r="AF248" t="s">
        <v>3</v>
      </c>
      <c r="AG248">
        <v>36.11</v>
      </c>
      <c r="AH248">
        <v>2</v>
      </c>
      <c r="AI248">
        <v>33035191</v>
      </c>
      <c r="AJ248">
        <v>261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ROW(Source!A169)</f>
        <v>169</v>
      </c>
      <c r="B249">
        <v>33035197</v>
      </c>
      <c r="C249">
        <v>33035190</v>
      </c>
      <c r="D249">
        <v>32516754</v>
      </c>
      <c r="E249">
        <v>1</v>
      </c>
      <c r="F249">
        <v>1</v>
      </c>
      <c r="G249">
        <v>19</v>
      </c>
      <c r="H249">
        <v>2</v>
      </c>
      <c r="I249" t="s">
        <v>798</v>
      </c>
      <c r="J249" t="s">
        <v>799</v>
      </c>
      <c r="K249" t="s">
        <v>800</v>
      </c>
      <c r="L249">
        <v>1368</v>
      </c>
      <c r="N249">
        <v>1011</v>
      </c>
      <c r="O249" t="s">
        <v>801</v>
      </c>
      <c r="P249" t="s">
        <v>801</v>
      </c>
      <c r="Q249">
        <v>1</v>
      </c>
      <c r="X249">
        <v>21.91</v>
      </c>
      <c r="Y249">
        <v>0</v>
      </c>
      <c r="Z249">
        <v>70.98</v>
      </c>
      <c r="AA249">
        <v>6.52</v>
      </c>
      <c r="AB249">
        <v>0</v>
      </c>
      <c r="AC249">
        <v>0</v>
      </c>
      <c r="AD249">
        <v>1</v>
      </c>
      <c r="AE249">
        <v>0</v>
      </c>
      <c r="AF249" t="s">
        <v>3</v>
      </c>
      <c r="AG249">
        <v>21.91</v>
      </c>
      <c r="AH249">
        <v>2</v>
      </c>
      <c r="AI249">
        <v>33035192</v>
      </c>
      <c r="AJ249">
        <v>262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ROW(Source!A169)</f>
        <v>169</v>
      </c>
      <c r="B250">
        <v>33035198</v>
      </c>
      <c r="C250">
        <v>33035190</v>
      </c>
      <c r="D250">
        <v>32518977</v>
      </c>
      <c r="E250">
        <v>1</v>
      </c>
      <c r="F250">
        <v>1</v>
      </c>
      <c r="G250">
        <v>19</v>
      </c>
      <c r="H250">
        <v>3</v>
      </c>
      <c r="I250" t="s">
        <v>802</v>
      </c>
      <c r="J250" t="s">
        <v>803</v>
      </c>
      <c r="K250" t="s">
        <v>804</v>
      </c>
      <c r="L250">
        <v>1348</v>
      </c>
      <c r="N250">
        <v>1009</v>
      </c>
      <c r="O250" t="s">
        <v>19</v>
      </c>
      <c r="P250" t="s">
        <v>19</v>
      </c>
      <c r="Q250">
        <v>1000</v>
      </c>
      <c r="X250">
        <v>0.03</v>
      </c>
      <c r="Y250">
        <v>117442.26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3</v>
      </c>
      <c r="AG250">
        <v>0.03</v>
      </c>
      <c r="AH250">
        <v>2</v>
      </c>
      <c r="AI250">
        <v>33035193</v>
      </c>
      <c r="AJ250">
        <v>263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ROW(Source!A169)</f>
        <v>169</v>
      </c>
      <c r="B251">
        <v>33035199</v>
      </c>
      <c r="C251">
        <v>33035190</v>
      </c>
      <c r="D251">
        <v>32520163</v>
      </c>
      <c r="E251">
        <v>1</v>
      </c>
      <c r="F251">
        <v>1</v>
      </c>
      <c r="G251">
        <v>19</v>
      </c>
      <c r="H251">
        <v>3</v>
      </c>
      <c r="I251" t="s">
        <v>25</v>
      </c>
      <c r="J251" t="s">
        <v>27</v>
      </c>
      <c r="K251" t="s">
        <v>26</v>
      </c>
      <c r="L251">
        <v>1348</v>
      </c>
      <c r="N251">
        <v>1009</v>
      </c>
      <c r="O251" t="s">
        <v>19</v>
      </c>
      <c r="P251" t="s">
        <v>19</v>
      </c>
      <c r="Q251">
        <v>1000</v>
      </c>
      <c r="X251">
        <v>1</v>
      </c>
      <c r="Y251">
        <v>53410.15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 t="s">
        <v>3</v>
      </c>
      <c r="AG251">
        <v>1</v>
      </c>
      <c r="AH251">
        <v>2</v>
      </c>
      <c r="AI251">
        <v>33035194</v>
      </c>
      <c r="AJ251">
        <v>264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ROW(Source!A171)</f>
        <v>171</v>
      </c>
      <c r="B252">
        <v>33035217</v>
      </c>
      <c r="C252">
        <v>33035201</v>
      </c>
      <c r="D252">
        <v>32505425</v>
      </c>
      <c r="E252">
        <v>19</v>
      </c>
      <c r="F252">
        <v>1</v>
      </c>
      <c r="G252">
        <v>19</v>
      </c>
      <c r="H252">
        <v>1</v>
      </c>
      <c r="I252" t="s">
        <v>795</v>
      </c>
      <c r="J252" t="s">
        <v>3</v>
      </c>
      <c r="K252" t="s">
        <v>796</v>
      </c>
      <c r="L252">
        <v>1191</v>
      </c>
      <c r="N252">
        <v>1013</v>
      </c>
      <c r="O252" t="s">
        <v>797</v>
      </c>
      <c r="P252" t="s">
        <v>797</v>
      </c>
      <c r="Q252">
        <v>1</v>
      </c>
      <c r="X252">
        <v>453.1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1</v>
      </c>
      <c r="AF252" t="s">
        <v>3</v>
      </c>
      <c r="AG252">
        <v>453.1</v>
      </c>
      <c r="AH252">
        <v>2</v>
      </c>
      <c r="AI252">
        <v>33035202</v>
      </c>
      <c r="AJ252">
        <v>266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ROW(Source!A171)</f>
        <v>171</v>
      </c>
      <c r="B253">
        <v>33035218</v>
      </c>
      <c r="C253">
        <v>33035201</v>
      </c>
      <c r="D253">
        <v>32517073</v>
      </c>
      <c r="E253">
        <v>1</v>
      </c>
      <c r="F253">
        <v>1</v>
      </c>
      <c r="G253">
        <v>19</v>
      </c>
      <c r="H253">
        <v>2</v>
      </c>
      <c r="I253" t="s">
        <v>805</v>
      </c>
      <c r="J253" t="s">
        <v>806</v>
      </c>
      <c r="K253" t="s">
        <v>807</v>
      </c>
      <c r="L253">
        <v>1368</v>
      </c>
      <c r="N253">
        <v>1011</v>
      </c>
      <c r="O253" t="s">
        <v>801</v>
      </c>
      <c r="P253" t="s">
        <v>801</v>
      </c>
      <c r="Q253">
        <v>1</v>
      </c>
      <c r="X253">
        <v>1.38</v>
      </c>
      <c r="Y253">
        <v>0</v>
      </c>
      <c r="Z253">
        <v>3.37</v>
      </c>
      <c r="AA253">
        <v>0.85</v>
      </c>
      <c r="AB253">
        <v>0</v>
      </c>
      <c r="AC253">
        <v>0</v>
      </c>
      <c r="AD253">
        <v>1</v>
      </c>
      <c r="AE253">
        <v>0</v>
      </c>
      <c r="AF253" t="s">
        <v>3</v>
      </c>
      <c r="AG253">
        <v>1.38</v>
      </c>
      <c r="AH253">
        <v>2</v>
      </c>
      <c r="AI253">
        <v>33035203</v>
      </c>
      <c r="AJ253">
        <v>267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ROW(Source!A171)</f>
        <v>171</v>
      </c>
      <c r="B254">
        <v>33035219</v>
      </c>
      <c r="C254">
        <v>33035201</v>
      </c>
      <c r="D254">
        <v>32516433</v>
      </c>
      <c r="E254">
        <v>1</v>
      </c>
      <c r="F254">
        <v>1</v>
      </c>
      <c r="G254">
        <v>19</v>
      </c>
      <c r="H254">
        <v>2</v>
      </c>
      <c r="I254" t="s">
        <v>808</v>
      </c>
      <c r="J254" t="s">
        <v>809</v>
      </c>
      <c r="K254" t="s">
        <v>810</v>
      </c>
      <c r="L254">
        <v>1368</v>
      </c>
      <c r="N254">
        <v>1011</v>
      </c>
      <c r="O254" t="s">
        <v>801</v>
      </c>
      <c r="P254" t="s">
        <v>801</v>
      </c>
      <c r="Q254">
        <v>1</v>
      </c>
      <c r="X254">
        <v>0.31</v>
      </c>
      <c r="Y254">
        <v>0</v>
      </c>
      <c r="Z254">
        <v>566.44000000000005</v>
      </c>
      <c r="AA254">
        <v>281.27999999999997</v>
      </c>
      <c r="AB254">
        <v>0</v>
      </c>
      <c r="AC254">
        <v>0</v>
      </c>
      <c r="AD254">
        <v>1</v>
      </c>
      <c r="AE254">
        <v>0</v>
      </c>
      <c r="AF254" t="s">
        <v>3</v>
      </c>
      <c r="AG254">
        <v>0.31</v>
      </c>
      <c r="AH254">
        <v>2</v>
      </c>
      <c r="AI254">
        <v>33035204</v>
      </c>
      <c r="AJ254">
        <v>268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ROW(Source!A171)</f>
        <v>171</v>
      </c>
      <c r="B255">
        <v>33035220</v>
      </c>
      <c r="C255">
        <v>33035201</v>
      </c>
      <c r="D255">
        <v>32516599</v>
      </c>
      <c r="E255">
        <v>1</v>
      </c>
      <c r="F255">
        <v>1</v>
      </c>
      <c r="G255">
        <v>19</v>
      </c>
      <c r="H255">
        <v>2</v>
      </c>
      <c r="I255" t="s">
        <v>811</v>
      </c>
      <c r="J255" t="s">
        <v>812</v>
      </c>
      <c r="K255" t="s">
        <v>813</v>
      </c>
      <c r="L255">
        <v>1368</v>
      </c>
      <c r="N255">
        <v>1011</v>
      </c>
      <c r="O255" t="s">
        <v>801</v>
      </c>
      <c r="P255" t="s">
        <v>801</v>
      </c>
      <c r="Q255">
        <v>1</v>
      </c>
      <c r="X255">
        <v>26.25</v>
      </c>
      <c r="Y255">
        <v>0</v>
      </c>
      <c r="Z255">
        <v>9.7100000000000009</v>
      </c>
      <c r="AA255">
        <v>2.25</v>
      </c>
      <c r="AB255">
        <v>0</v>
      </c>
      <c r="AC255">
        <v>0</v>
      </c>
      <c r="AD255">
        <v>1</v>
      </c>
      <c r="AE255">
        <v>0</v>
      </c>
      <c r="AF255" t="s">
        <v>3</v>
      </c>
      <c r="AG255">
        <v>26.25</v>
      </c>
      <c r="AH255">
        <v>2</v>
      </c>
      <c r="AI255">
        <v>33035205</v>
      </c>
      <c r="AJ255">
        <v>269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ROW(Source!A171)</f>
        <v>171</v>
      </c>
      <c r="B256">
        <v>33035221</v>
      </c>
      <c r="C256">
        <v>33035201</v>
      </c>
      <c r="D256">
        <v>32517836</v>
      </c>
      <c r="E256">
        <v>1</v>
      </c>
      <c r="F256">
        <v>1</v>
      </c>
      <c r="G256">
        <v>19</v>
      </c>
      <c r="H256">
        <v>3</v>
      </c>
      <c r="I256" t="s">
        <v>814</v>
      </c>
      <c r="J256" t="s">
        <v>815</v>
      </c>
      <c r="K256" t="s">
        <v>816</v>
      </c>
      <c r="L256">
        <v>1348</v>
      </c>
      <c r="N256">
        <v>1009</v>
      </c>
      <c r="O256" t="s">
        <v>19</v>
      </c>
      <c r="P256" t="s">
        <v>19</v>
      </c>
      <c r="Q256">
        <v>1000</v>
      </c>
      <c r="X256">
        <v>0.04</v>
      </c>
      <c r="Y256">
        <v>31493.279999999999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3</v>
      </c>
      <c r="AG256">
        <v>0.04</v>
      </c>
      <c r="AH256">
        <v>2</v>
      </c>
      <c r="AI256">
        <v>33035206</v>
      </c>
      <c r="AJ256">
        <v>270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ROW(Source!A171)</f>
        <v>171</v>
      </c>
      <c r="B257">
        <v>33035222</v>
      </c>
      <c r="C257">
        <v>33035201</v>
      </c>
      <c r="D257">
        <v>32518156</v>
      </c>
      <c r="E257">
        <v>1</v>
      </c>
      <c r="F257">
        <v>1</v>
      </c>
      <c r="G257">
        <v>19</v>
      </c>
      <c r="H257">
        <v>3</v>
      </c>
      <c r="I257" t="s">
        <v>817</v>
      </c>
      <c r="J257" t="s">
        <v>818</v>
      </c>
      <c r="K257" t="s">
        <v>819</v>
      </c>
      <c r="L257">
        <v>1348</v>
      </c>
      <c r="N257">
        <v>1009</v>
      </c>
      <c r="O257" t="s">
        <v>19</v>
      </c>
      <c r="P257" t="s">
        <v>19</v>
      </c>
      <c r="Q257">
        <v>1000</v>
      </c>
      <c r="X257">
        <v>3.6999999999999998E-2</v>
      </c>
      <c r="Y257">
        <v>45454.3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0</v>
      </c>
      <c r="AF257" t="s">
        <v>3</v>
      </c>
      <c r="AG257">
        <v>3.6999999999999998E-2</v>
      </c>
      <c r="AH257">
        <v>2</v>
      </c>
      <c r="AI257">
        <v>33035207</v>
      </c>
      <c r="AJ257">
        <v>271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ROW(Source!A171)</f>
        <v>171</v>
      </c>
      <c r="B258">
        <v>33035224</v>
      </c>
      <c r="C258">
        <v>33035201</v>
      </c>
      <c r="D258">
        <v>32518894</v>
      </c>
      <c r="E258">
        <v>1</v>
      </c>
      <c r="F258">
        <v>1</v>
      </c>
      <c r="G258">
        <v>19</v>
      </c>
      <c r="H258">
        <v>3</v>
      </c>
      <c r="I258" t="s">
        <v>820</v>
      </c>
      <c r="J258" t="s">
        <v>821</v>
      </c>
      <c r="K258" t="s">
        <v>822</v>
      </c>
      <c r="L258">
        <v>1327</v>
      </c>
      <c r="N258">
        <v>1005</v>
      </c>
      <c r="O258" t="s">
        <v>823</v>
      </c>
      <c r="P258" t="s">
        <v>823</v>
      </c>
      <c r="Q258">
        <v>1</v>
      </c>
      <c r="X258">
        <v>5.6</v>
      </c>
      <c r="Y258">
        <v>63.78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0</v>
      </c>
      <c r="AF258" t="s">
        <v>3</v>
      </c>
      <c r="AG258">
        <v>5.6</v>
      </c>
      <c r="AH258">
        <v>2</v>
      </c>
      <c r="AI258">
        <v>33035209</v>
      </c>
      <c r="AJ258">
        <v>272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ROW(Source!A171)</f>
        <v>171</v>
      </c>
      <c r="B259">
        <v>33035223</v>
      </c>
      <c r="C259">
        <v>33035201</v>
      </c>
      <c r="D259">
        <v>32517311</v>
      </c>
      <c r="E259">
        <v>1</v>
      </c>
      <c r="F259">
        <v>1</v>
      </c>
      <c r="G259">
        <v>19</v>
      </c>
      <c r="H259">
        <v>3</v>
      </c>
      <c r="I259" t="s">
        <v>824</v>
      </c>
      <c r="J259" t="s">
        <v>825</v>
      </c>
      <c r="K259" t="s">
        <v>826</v>
      </c>
      <c r="L259">
        <v>1348</v>
      </c>
      <c r="N259">
        <v>1009</v>
      </c>
      <c r="O259" t="s">
        <v>19</v>
      </c>
      <c r="P259" t="s">
        <v>19</v>
      </c>
      <c r="Q259">
        <v>1000</v>
      </c>
      <c r="X259">
        <v>0.05</v>
      </c>
      <c r="Y259">
        <v>4752.91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0.05</v>
      </c>
      <c r="AH259">
        <v>2</v>
      </c>
      <c r="AI259">
        <v>33035208</v>
      </c>
      <c r="AJ259">
        <v>273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ROW(Source!A171)</f>
        <v>171</v>
      </c>
      <c r="B260">
        <v>33035225</v>
      </c>
      <c r="C260">
        <v>33035201</v>
      </c>
      <c r="D260">
        <v>32519061</v>
      </c>
      <c r="E260">
        <v>1</v>
      </c>
      <c r="F260">
        <v>1</v>
      </c>
      <c r="G260">
        <v>19</v>
      </c>
      <c r="H260">
        <v>3</v>
      </c>
      <c r="I260" t="s">
        <v>827</v>
      </c>
      <c r="J260" t="s">
        <v>828</v>
      </c>
      <c r="K260" t="s">
        <v>829</v>
      </c>
      <c r="L260">
        <v>1339</v>
      </c>
      <c r="N260">
        <v>1007</v>
      </c>
      <c r="O260" t="s">
        <v>830</v>
      </c>
      <c r="P260" t="s">
        <v>830</v>
      </c>
      <c r="Q260">
        <v>1</v>
      </c>
      <c r="X260">
        <v>1.75</v>
      </c>
      <c r="Y260">
        <v>29.98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 t="s">
        <v>3</v>
      </c>
      <c r="AG260">
        <v>1.75</v>
      </c>
      <c r="AH260">
        <v>2</v>
      </c>
      <c r="AI260">
        <v>33035210</v>
      </c>
      <c r="AJ260">
        <v>274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ROW(Source!A171)</f>
        <v>171</v>
      </c>
      <c r="B261">
        <v>33035226</v>
      </c>
      <c r="C261">
        <v>33035201</v>
      </c>
      <c r="D261">
        <v>32517740</v>
      </c>
      <c r="E261">
        <v>1</v>
      </c>
      <c r="F261">
        <v>1</v>
      </c>
      <c r="G261">
        <v>19</v>
      </c>
      <c r="H261">
        <v>3</v>
      </c>
      <c r="I261" t="s">
        <v>831</v>
      </c>
      <c r="J261" t="s">
        <v>832</v>
      </c>
      <c r="K261" t="s">
        <v>833</v>
      </c>
      <c r="L261">
        <v>1339</v>
      </c>
      <c r="N261">
        <v>1007</v>
      </c>
      <c r="O261" t="s">
        <v>830</v>
      </c>
      <c r="P261" t="s">
        <v>830</v>
      </c>
      <c r="Q261">
        <v>1</v>
      </c>
      <c r="X261">
        <v>0.08</v>
      </c>
      <c r="Y261">
        <v>4993.7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 t="s">
        <v>3</v>
      </c>
      <c r="AG261">
        <v>0.08</v>
      </c>
      <c r="AH261">
        <v>2</v>
      </c>
      <c r="AI261">
        <v>33035211</v>
      </c>
      <c r="AJ261">
        <v>275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ROW(Source!A171)</f>
        <v>171</v>
      </c>
      <c r="B262">
        <v>33035227</v>
      </c>
      <c r="C262">
        <v>33035201</v>
      </c>
      <c r="D262">
        <v>32517729</v>
      </c>
      <c r="E262">
        <v>1</v>
      </c>
      <c r="F262">
        <v>1</v>
      </c>
      <c r="G262">
        <v>19</v>
      </c>
      <c r="H262">
        <v>3</v>
      </c>
      <c r="I262" t="s">
        <v>834</v>
      </c>
      <c r="J262" t="s">
        <v>835</v>
      </c>
      <c r="K262" t="s">
        <v>836</v>
      </c>
      <c r="L262">
        <v>1339</v>
      </c>
      <c r="N262">
        <v>1007</v>
      </c>
      <c r="O262" t="s">
        <v>830</v>
      </c>
      <c r="P262" t="s">
        <v>830</v>
      </c>
      <c r="Q262">
        <v>1</v>
      </c>
      <c r="X262">
        <v>0.69</v>
      </c>
      <c r="Y262">
        <v>3762.19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0</v>
      </c>
      <c r="AF262" t="s">
        <v>3</v>
      </c>
      <c r="AG262">
        <v>0.69</v>
      </c>
      <c r="AH262">
        <v>2</v>
      </c>
      <c r="AI262">
        <v>33035212</v>
      </c>
      <c r="AJ262">
        <v>276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ROW(Source!A171)</f>
        <v>171</v>
      </c>
      <c r="B263">
        <v>33035228</v>
      </c>
      <c r="C263">
        <v>33035201</v>
      </c>
      <c r="D263">
        <v>32517783</v>
      </c>
      <c r="E263">
        <v>1</v>
      </c>
      <c r="F263">
        <v>1</v>
      </c>
      <c r="G263">
        <v>19</v>
      </c>
      <c r="H263">
        <v>3</v>
      </c>
      <c r="I263" t="s">
        <v>837</v>
      </c>
      <c r="J263" t="s">
        <v>838</v>
      </c>
      <c r="K263" t="s">
        <v>839</v>
      </c>
      <c r="L263">
        <v>1339</v>
      </c>
      <c r="N263">
        <v>1007</v>
      </c>
      <c r="O263" t="s">
        <v>830</v>
      </c>
      <c r="P263" t="s">
        <v>830</v>
      </c>
      <c r="Q263">
        <v>1</v>
      </c>
      <c r="X263">
        <v>0.2</v>
      </c>
      <c r="Y263">
        <v>5631.96</v>
      </c>
      <c r="Z263">
        <v>0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3</v>
      </c>
      <c r="AG263">
        <v>0.2</v>
      </c>
      <c r="AH263">
        <v>2</v>
      </c>
      <c r="AI263">
        <v>33035213</v>
      </c>
      <c r="AJ263">
        <v>277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ROW(Source!A171)</f>
        <v>171</v>
      </c>
      <c r="B264">
        <v>33035229</v>
      </c>
      <c r="C264">
        <v>33035201</v>
      </c>
      <c r="D264">
        <v>32517784</v>
      </c>
      <c r="E264">
        <v>1</v>
      </c>
      <c r="F264">
        <v>1</v>
      </c>
      <c r="G264">
        <v>19</v>
      </c>
      <c r="H264">
        <v>3</v>
      </c>
      <c r="I264" t="s">
        <v>840</v>
      </c>
      <c r="J264" t="s">
        <v>841</v>
      </c>
      <c r="K264" t="s">
        <v>842</v>
      </c>
      <c r="L264">
        <v>1339</v>
      </c>
      <c r="N264">
        <v>1007</v>
      </c>
      <c r="O264" t="s">
        <v>830</v>
      </c>
      <c r="P264" t="s">
        <v>830</v>
      </c>
      <c r="Q264">
        <v>1</v>
      </c>
      <c r="X264">
        <v>0.69</v>
      </c>
      <c r="Y264">
        <v>5631.96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3</v>
      </c>
      <c r="AG264">
        <v>0.69</v>
      </c>
      <c r="AH264">
        <v>2</v>
      </c>
      <c r="AI264">
        <v>33035214</v>
      </c>
      <c r="AJ264">
        <v>278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ROW(Source!A171)</f>
        <v>171</v>
      </c>
      <c r="B265">
        <v>33035230</v>
      </c>
      <c r="C265">
        <v>33035201</v>
      </c>
      <c r="D265">
        <v>32519911</v>
      </c>
      <c r="E265">
        <v>1</v>
      </c>
      <c r="F265">
        <v>1</v>
      </c>
      <c r="G265">
        <v>19</v>
      </c>
      <c r="H265">
        <v>3</v>
      </c>
      <c r="I265" t="s">
        <v>843</v>
      </c>
      <c r="J265" t="s">
        <v>844</v>
      </c>
      <c r="K265" t="s">
        <v>845</v>
      </c>
      <c r="L265">
        <v>1339</v>
      </c>
      <c r="N265">
        <v>1007</v>
      </c>
      <c r="O265" t="s">
        <v>830</v>
      </c>
      <c r="P265" t="s">
        <v>830</v>
      </c>
      <c r="Q265">
        <v>1</v>
      </c>
      <c r="X265">
        <v>102</v>
      </c>
      <c r="Y265">
        <v>3195.93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0</v>
      </c>
      <c r="AF265" t="s">
        <v>3</v>
      </c>
      <c r="AG265">
        <v>102</v>
      </c>
      <c r="AH265">
        <v>2</v>
      </c>
      <c r="AI265">
        <v>33035215</v>
      </c>
      <c r="AJ265">
        <v>279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ROW(Source!A171)</f>
        <v>171</v>
      </c>
      <c r="B266">
        <v>33035231</v>
      </c>
      <c r="C266">
        <v>33035201</v>
      </c>
      <c r="D266">
        <v>32521663</v>
      </c>
      <c r="E266">
        <v>1</v>
      </c>
      <c r="F266">
        <v>1</v>
      </c>
      <c r="G266">
        <v>19</v>
      </c>
      <c r="H266">
        <v>3</v>
      </c>
      <c r="I266" t="s">
        <v>846</v>
      </c>
      <c r="J266" t="s">
        <v>847</v>
      </c>
      <c r="K266" t="s">
        <v>848</v>
      </c>
      <c r="L266">
        <v>1327</v>
      </c>
      <c r="N266">
        <v>1005</v>
      </c>
      <c r="O266" t="s">
        <v>823</v>
      </c>
      <c r="P266" t="s">
        <v>823</v>
      </c>
      <c r="Q266">
        <v>1</v>
      </c>
      <c r="X266">
        <v>49.5</v>
      </c>
      <c r="Y266">
        <v>207.09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49.5</v>
      </c>
      <c r="AH266">
        <v>2</v>
      </c>
      <c r="AI266">
        <v>33035216</v>
      </c>
      <c r="AJ266">
        <v>280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ROW(Source!A174)</f>
        <v>174</v>
      </c>
      <c r="B267">
        <v>33035240</v>
      </c>
      <c r="C267">
        <v>33035234</v>
      </c>
      <c r="D267">
        <v>32505425</v>
      </c>
      <c r="E267">
        <v>19</v>
      </c>
      <c r="F267">
        <v>1</v>
      </c>
      <c r="G267">
        <v>19</v>
      </c>
      <c r="H267">
        <v>1</v>
      </c>
      <c r="I267" t="s">
        <v>795</v>
      </c>
      <c r="J267" t="s">
        <v>3</v>
      </c>
      <c r="K267" t="s">
        <v>796</v>
      </c>
      <c r="L267">
        <v>1191</v>
      </c>
      <c r="N267">
        <v>1013</v>
      </c>
      <c r="O267" t="s">
        <v>797</v>
      </c>
      <c r="P267" t="s">
        <v>797</v>
      </c>
      <c r="Q267">
        <v>1</v>
      </c>
      <c r="X267">
        <v>36.11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1</v>
      </c>
      <c r="AE267">
        <v>1</v>
      </c>
      <c r="AF267" t="s">
        <v>3</v>
      </c>
      <c r="AG267">
        <v>36.11</v>
      </c>
      <c r="AH267">
        <v>2</v>
      </c>
      <c r="AI267">
        <v>33035235</v>
      </c>
      <c r="AJ267">
        <v>281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ROW(Source!A174)</f>
        <v>174</v>
      </c>
      <c r="B268">
        <v>33035241</v>
      </c>
      <c r="C268">
        <v>33035234</v>
      </c>
      <c r="D268">
        <v>32516754</v>
      </c>
      <c r="E268">
        <v>1</v>
      </c>
      <c r="F268">
        <v>1</v>
      </c>
      <c r="G268">
        <v>19</v>
      </c>
      <c r="H268">
        <v>2</v>
      </c>
      <c r="I268" t="s">
        <v>798</v>
      </c>
      <c r="J268" t="s">
        <v>799</v>
      </c>
      <c r="K268" t="s">
        <v>800</v>
      </c>
      <c r="L268">
        <v>1368</v>
      </c>
      <c r="N268">
        <v>1011</v>
      </c>
      <c r="O268" t="s">
        <v>801</v>
      </c>
      <c r="P268" t="s">
        <v>801</v>
      </c>
      <c r="Q268">
        <v>1</v>
      </c>
      <c r="X268">
        <v>21.91</v>
      </c>
      <c r="Y268">
        <v>0</v>
      </c>
      <c r="Z268">
        <v>70.98</v>
      </c>
      <c r="AA268">
        <v>6.52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21.91</v>
      </c>
      <c r="AH268">
        <v>2</v>
      </c>
      <c r="AI268">
        <v>33035236</v>
      </c>
      <c r="AJ268">
        <v>282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ROW(Source!A174)</f>
        <v>174</v>
      </c>
      <c r="B269">
        <v>33035242</v>
      </c>
      <c r="C269">
        <v>33035234</v>
      </c>
      <c r="D269">
        <v>32518977</v>
      </c>
      <c r="E269">
        <v>1</v>
      </c>
      <c r="F269">
        <v>1</v>
      </c>
      <c r="G269">
        <v>19</v>
      </c>
      <c r="H269">
        <v>3</v>
      </c>
      <c r="I269" t="s">
        <v>802</v>
      </c>
      <c r="J269" t="s">
        <v>803</v>
      </c>
      <c r="K269" t="s">
        <v>804</v>
      </c>
      <c r="L269">
        <v>1348</v>
      </c>
      <c r="N269">
        <v>1009</v>
      </c>
      <c r="O269" t="s">
        <v>19</v>
      </c>
      <c r="P269" t="s">
        <v>19</v>
      </c>
      <c r="Q269">
        <v>1000</v>
      </c>
      <c r="X269">
        <v>0.03</v>
      </c>
      <c r="Y269">
        <v>117442.26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3</v>
      </c>
      <c r="AG269">
        <v>0.03</v>
      </c>
      <c r="AH269">
        <v>2</v>
      </c>
      <c r="AI269">
        <v>33035237</v>
      </c>
      <c r="AJ269">
        <v>283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ROW(Source!A174)</f>
        <v>174</v>
      </c>
      <c r="B270">
        <v>33035243</v>
      </c>
      <c r="C270">
        <v>33035234</v>
      </c>
      <c r="D270">
        <v>32520163</v>
      </c>
      <c r="E270">
        <v>1</v>
      </c>
      <c r="F270">
        <v>1</v>
      </c>
      <c r="G270">
        <v>19</v>
      </c>
      <c r="H270">
        <v>3</v>
      </c>
      <c r="I270" t="s">
        <v>25</v>
      </c>
      <c r="J270" t="s">
        <v>27</v>
      </c>
      <c r="K270" t="s">
        <v>26</v>
      </c>
      <c r="L270">
        <v>1348</v>
      </c>
      <c r="N270">
        <v>1009</v>
      </c>
      <c r="O270" t="s">
        <v>19</v>
      </c>
      <c r="P270" t="s">
        <v>19</v>
      </c>
      <c r="Q270">
        <v>1000</v>
      </c>
      <c r="X270">
        <v>1</v>
      </c>
      <c r="Y270">
        <v>53410.15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 t="s">
        <v>3</v>
      </c>
      <c r="AG270">
        <v>1</v>
      </c>
      <c r="AH270">
        <v>2</v>
      </c>
      <c r="AI270">
        <v>33035238</v>
      </c>
      <c r="AJ270">
        <v>284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ROW(Source!A176)</f>
        <v>176</v>
      </c>
      <c r="B271">
        <v>33035261</v>
      </c>
      <c r="C271">
        <v>33035245</v>
      </c>
      <c r="D271">
        <v>32505425</v>
      </c>
      <c r="E271">
        <v>19</v>
      </c>
      <c r="F271">
        <v>1</v>
      </c>
      <c r="G271">
        <v>19</v>
      </c>
      <c r="H271">
        <v>1</v>
      </c>
      <c r="I271" t="s">
        <v>795</v>
      </c>
      <c r="J271" t="s">
        <v>3</v>
      </c>
      <c r="K271" t="s">
        <v>796</v>
      </c>
      <c r="L271">
        <v>1191</v>
      </c>
      <c r="N271">
        <v>1013</v>
      </c>
      <c r="O271" t="s">
        <v>797</v>
      </c>
      <c r="P271" t="s">
        <v>797</v>
      </c>
      <c r="Q271">
        <v>1</v>
      </c>
      <c r="X271">
        <v>453.1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1</v>
      </c>
      <c r="AF271" t="s">
        <v>3</v>
      </c>
      <c r="AG271">
        <v>453.1</v>
      </c>
      <c r="AH271">
        <v>2</v>
      </c>
      <c r="AI271">
        <v>33035246</v>
      </c>
      <c r="AJ271">
        <v>286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ROW(Source!A176)</f>
        <v>176</v>
      </c>
      <c r="B272">
        <v>33035262</v>
      </c>
      <c r="C272">
        <v>33035245</v>
      </c>
      <c r="D272">
        <v>32517073</v>
      </c>
      <c r="E272">
        <v>1</v>
      </c>
      <c r="F272">
        <v>1</v>
      </c>
      <c r="G272">
        <v>19</v>
      </c>
      <c r="H272">
        <v>2</v>
      </c>
      <c r="I272" t="s">
        <v>805</v>
      </c>
      <c r="J272" t="s">
        <v>806</v>
      </c>
      <c r="K272" t="s">
        <v>807</v>
      </c>
      <c r="L272">
        <v>1368</v>
      </c>
      <c r="N272">
        <v>1011</v>
      </c>
      <c r="O272" t="s">
        <v>801</v>
      </c>
      <c r="P272" t="s">
        <v>801</v>
      </c>
      <c r="Q272">
        <v>1</v>
      </c>
      <c r="X272">
        <v>1.38</v>
      </c>
      <c r="Y272">
        <v>0</v>
      </c>
      <c r="Z272">
        <v>3.37</v>
      </c>
      <c r="AA272">
        <v>0.85</v>
      </c>
      <c r="AB272">
        <v>0</v>
      </c>
      <c r="AC272">
        <v>0</v>
      </c>
      <c r="AD272">
        <v>1</v>
      </c>
      <c r="AE272">
        <v>0</v>
      </c>
      <c r="AF272" t="s">
        <v>3</v>
      </c>
      <c r="AG272">
        <v>1.38</v>
      </c>
      <c r="AH272">
        <v>2</v>
      </c>
      <c r="AI272">
        <v>33035247</v>
      </c>
      <c r="AJ272">
        <v>287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ROW(Source!A176)</f>
        <v>176</v>
      </c>
      <c r="B273">
        <v>33035263</v>
      </c>
      <c r="C273">
        <v>33035245</v>
      </c>
      <c r="D273">
        <v>32516433</v>
      </c>
      <c r="E273">
        <v>1</v>
      </c>
      <c r="F273">
        <v>1</v>
      </c>
      <c r="G273">
        <v>19</v>
      </c>
      <c r="H273">
        <v>2</v>
      </c>
      <c r="I273" t="s">
        <v>808</v>
      </c>
      <c r="J273" t="s">
        <v>809</v>
      </c>
      <c r="K273" t="s">
        <v>810</v>
      </c>
      <c r="L273">
        <v>1368</v>
      </c>
      <c r="N273">
        <v>1011</v>
      </c>
      <c r="O273" t="s">
        <v>801</v>
      </c>
      <c r="P273" t="s">
        <v>801</v>
      </c>
      <c r="Q273">
        <v>1</v>
      </c>
      <c r="X273">
        <v>0.31</v>
      </c>
      <c r="Y273">
        <v>0</v>
      </c>
      <c r="Z273">
        <v>566.44000000000005</v>
      </c>
      <c r="AA273">
        <v>281.27999999999997</v>
      </c>
      <c r="AB273">
        <v>0</v>
      </c>
      <c r="AC273">
        <v>0</v>
      </c>
      <c r="AD273">
        <v>1</v>
      </c>
      <c r="AE273">
        <v>0</v>
      </c>
      <c r="AF273" t="s">
        <v>3</v>
      </c>
      <c r="AG273">
        <v>0.31</v>
      </c>
      <c r="AH273">
        <v>2</v>
      </c>
      <c r="AI273">
        <v>33035248</v>
      </c>
      <c r="AJ273">
        <v>288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ROW(Source!A176)</f>
        <v>176</v>
      </c>
      <c r="B274">
        <v>33035264</v>
      </c>
      <c r="C274">
        <v>33035245</v>
      </c>
      <c r="D274">
        <v>32516599</v>
      </c>
      <c r="E274">
        <v>1</v>
      </c>
      <c r="F274">
        <v>1</v>
      </c>
      <c r="G274">
        <v>19</v>
      </c>
      <c r="H274">
        <v>2</v>
      </c>
      <c r="I274" t="s">
        <v>811</v>
      </c>
      <c r="J274" t="s">
        <v>812</v>
      </c>
      <c r="K274" t="s">
        <v>813</v>
      </c>
      <c r="L274">
        <v>1368</v>
      </c>
      <c r="N274">
        <v>1011</v>
      </c>
      <c r="O274" t="s">
        <v>801</v>
      </c>
      <c r="P274" t="s">
        <v>801</v>
      </c>
      <c r="Q274">
        <v>1</v>
      </c>
      <c r="X274">
        <v>26.25</v>
      </c>
      <c r="Y274">
        <v>0</v>
      </c>
      <c r="Z274">
        <v>9.7100000000000009</v>
      </c>
      <c r="AA274">
        <v>2.25</v>
      </c>
      <c r="AB274">
        <v>0</v>
      </c>
      <c r="AC274">
        <v>0</v>
      </c>
      <c r="AD274">
        <v>1</v>
      </c>
      <c r="AE274">
        <v>0</v>
      </c>
      <c r="AF274" t="s">
        <v>3</v>
      </c>
      <c r="AG274">
        <v>26.25</v>
      </c>
      <c r="AH274">
        <v>2</v>
      </c>
      <c r="AI274">
        <v>33035249</v>
      </c>
      <c r="AJ274">
        <v>289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ROW(Source!A176)</f>
        <v>176</v>
      </c>
      <c r="B275">
        <v>33035265</v>
      </c>
      <c r="C275">
        <v>33035245</v>
      </c>
      <c r="D275">
        <v>32517836</v>
      </c>
      <c r="E275">
        <v>1</v>
      </c>
      <c r="F275">
        <v>1</v>
      </c>
      <c r="G275">
        <v>19</v>
      </c>
      <c r="H275">
        <v>3</v>
      </c>
      <c r="I275" t="s">
        <v>814</v>
      </c>
      <c r="J275" t="s">
        <v>815</v>
      </c>
      <c r="K275" t="s">
        <v>816</v>
      </c>
      <c r="L275">
        <v>1348</v>
      </c>
      <c r="N275">
        <v>1009</v>
      </c>
      <c r="O275" t="s">
        <v>19</v>
      </c>
      <c r="P275" t="s">
        <v>19</v>
      </c>
      <c r="Q275">
        <v>1000</v>
      </c>
      <c r="X275">
        <v>0.04</v>
      </c>
      <c r="Y275">
        <v>31493.279999999999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3</v>
      </c>
      <c r="AG275">
        <v>0.04</v>
      </c>
      <c r="AH275">
        <v>2</v>
      </c>
      <c r="AI275">
        <v>33035250</v>
      </c>
      <c r="AJ275">
        <v>290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ROW(Source!A176)</f>
        <v>176</v>
      </c>
      <c r="B276">
        <v>33035266</v>
      </c>
      <c r="C276">
        <v>33035245</v>
      </c>
      <c r="D276">
        <v>32518156</v>
      </c>
      <c r="E276">
        <v>1</v>
      </c>
      <c r="F276">
        <v>1</v>
      </c>
      <c r="G276">
        <v>19</v>
      </c>
      <c r="H276">
        <v>3</v>
      </c>
      <c r="I276" t="s">
        <v>817</v>
      </c>
      <c r="J276" t="s">
        <v>818</v>
      </c>
      <c r="K276" t="s">
        <v>819</v>
      </c>
      <c r="L276">
        <v>1348</v>
      </c>
      <c r="N276">
        <v>1009</v>
      </c>
      <c r="O276" t="s">
        <v>19</v>
      </c>
      <c r="P276" t="s">
        <v>19</v>
      </c>
      <c r="Q276">
        <v>1000</v>
      </c>
      <c r="X276">
        <v>3.6999999999999998E-2</v>
      </c>
      <c r="Y276">
        <v>45454.3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 t="s">
        <v>3</v>
      </c>
      <c r="AG276">
        <v>3.6999999999999998E-2</v>
      </c>
      <c r="AH276">
        <v>2</v>
      </c>
      <c r="AI276">
        <v>33035251</v>
      </c>
      <c r="AJ276">
        <v>291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ROW(Source!A176)</f>
        <v>176</v>
      </c>
      <c r="B277">
        <v>33035268</v>
      </c>
      <c r="C277">
        <v>33035245</v>
      </c>
      <c r="D277">
        <v>32518894</v>
      </c>
      <c r="E277">
        <v>1</v>
      </c>
      <c r="F277">
        <v>1</v>
      </c>
      <c r="G277">
        <v>19</v>
      </c>
      <c r="H277">
        <v>3</v>
      </c>
      <c r="I277" t="s">
        <v>820</v>
      </c>
      <c r="J277" t="s">
        <v>821</v>
      </c>
      <c r="K277" t="s">
        <v>822</v>
      </c>
      <c r="L277">
        <v>1327</v>
      </c>
      <c r="N277">
        <v>1005</v>
      </c>
      <c r="O277" t="s">
        <v>823</v>
      </c>
      <c r="P277" t="s">
        <v>823</v>
      </c>
      <c r="Q277">
        <v>1</v>
      </c>
      <c r="X277">
        <v>5.6</v>
      </c>
      <c r="Y277">
        <v>63.78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0</v>
      </c>
      <c r="AF277" t="s">
        <v>3</v>
      </c>
      <c r="AG277">
        <v>5.6</v>
      </c>
      <c r="AH277">
        <v>2</v>
      </c>
      <c r="AI277">
        <v>33035253</v>
      </c>
      <c r="AJ277">
        <v>292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ROW(Source!A176)</f>
        <v>176</v>
      </c>
      <c r="B278">
        <v>33035267</v>
      </c>
      <c r="C278">
        <v>33035245</v>
      </c>
      <c r="D278">
        <v>32517311</v>
      </c>
      <c r="E278">
        <v>1</v>
      </c>
      <c r="F278">
        <v>1</v>
      </c>
      <c r="G278">
        <v>19</v>
      </c>
      <c r="H278">
        <v>3</v>
      </c>
      <c r="I278" t="s">
        <v>824</v>
      </c>
      <c r="J278" t="s">
        <v>825</v>
      </c>
      <c r="K278" t="s">
        <v>826</v>
      </c>
      <c r="L278">
        <v>1348</v>
      </c>
      <c r="N278">
        <v>1009</v>
      </c>
      <c r="O278" t="s">
        <v>19</v>
      </c>
      <c r="P278" t="s">
        <v>19</v>
      </c>
      <c r="Q278">
        <v>1000</v>
      </c>
      <c r="X278">
        <v>0.05</v>
      </c>
      <c r="Y278">
        <v>4752.91</v>
      </c>
      <c r="Z278">
        <v>0</v>
      </c>
      <c r="AA278">
        <v>0</v>
      </c>
      <c r="AB278">
        <v>0</v>
      </c>
      <c r="AC278">
        <v>0</v>
      </c>
      <c r="AD278">
        <v>1</v>
      </c>
      <c r="AE278">
        <v>0</v>
      </c>
      <c r="AF278" t="s">
        <v>3</v>
      </c>
      <c r="AG278">
        <v>0.05</v>
      </c>
      <c r="AH278">
        <v>2</v>
      </c>
      <c r="AI278">
        <v>33035252</v>
      </c>
      <c r="AJ278">
        <v>293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ROW(Source!A176)</f>
        <v>176</v>
      </c>
      <c r="B279">
        <v>33035269</v>
      </c>
      <c r="C279">
        <v>33035245</v>
      </c>
      <c r="D279">
        <v>32519061</v>
      </c>
      <c r="E279">
        <v>1</v>
      </c>
      <c r="F279">
        <v>1</v>
      </c>
      <c r="G279">
        <v>19</v>
      </c>
      <c r="H279">
        <v>3</v>
      </c>
      <c r="I279" t="s">
        <v>827</v>
      </c>
      <c r="J279" t="s">
        <v>828</v>
      </c>
      <c r="K279" t="s">
        <v>829</v>
      </c>
      <c r="L279">
        <v>1339</v>
      </c>
      <c r="N279">
        <v>1007</v>
      </c>
      <c r="O279" t="s">
        <v>830</v>
      </c>
      <c r="P279" t="s">
        <v>830</v>
      </c>
      <c r="Q279">
        <v>1</v>
      </c>
      <c r="X279">
        <v>1.75</v>
      </c>
      <c r="Y279">
        <v>29.98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0</v>
      </c>
      <c r="AF279" t="s">
        <v>3</v>
      </c>
      <c r="AG279">
        <v>1.75</v>
      </c>
      <c r="AH279">
        <v>2</v>
      </c>
      <c r="AI279">
        <v>33035254</v>
      </c>
      <c r="AJ279">
        <v>294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ROW(Source!A176)</f>
        <v>176</v>
      </c>
      <c r="B280">
        <v>33035270</v>
      </c>
      <c r="C280">
        <v>33035245</v>
      </c>
      <c r="D280">
        <v>32517740</v>
      </c>
      <c r="E280">
        <v>1</v>
      </c>
      <c r="F280">
        <v>1</v>
      </c>
      <c r="G280">
        <v>19</v>
      </c>
      <c r="H280">
        <v>3</v>
      </c>
      <c r="I280" t="s">
        <v>831</v>
      </c>
      <c r="J280" t="s">
        <v>832</v>
      </c>
      <c r="K280" t="s">
        <v>833</v>
      </c>
      <c r="L280">
        <v>1339</v>
      </c>
      <c r="N280">
        <v>1007</v>
      </c>
      <c r="O280" t="s">
        <v>830</v>
      </c>
      <c r="P280" t="s">
        <v>830</v>
      </c>
      <c r="Q280">
        <v>1</v>
      </c>
      <c r="X280">
        <v>0.08</v>
      </c>
      <c r="Y280">
        <v>4993.7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0</v>
      </c>
      <c r="AF280" t="s">
        <v>3</v>
      </c>
      <c r="AG280">
        <v>0.08</v>
      </c>
      <c r="AH280">
        <v>2</v>
      </c>
      <c r="AI280">
        <v>33035255</v>
      </c>
      <c r="AJ280">
        <v>295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ROW(Source!A176)</f>
        <v>176</v>
      </c>
      <c r="B281">
        <v>33035271</v>
      </c>
      <c r="C281">
        <v>33035245</v>
      </c>
      <c r="D281">
        <v>32517729</v>
      </c>
      <c r="E281">
        <v>1</v>
      </c>
      <c r="F281">
        <v>1</v>
      </c>
      <c r="G281">
        <v>19</v>
      </c>
      <c r="H281">
        <v>3</v>
      </c>
      <c r="I281" t="s">
        <v>834</v>
      </c>
      <c r="J281" t="s">
        <v>835</v>
      </c>
      <c r="K281" t="s">
        <v>836</v>
      </c>
      <c r="L281">
        <v>1339</v>
      </c>
      <c r="N281">
        <v>1007</v>
      </c>
      <c r="O281" t="s">
        <v>830</v>
      </c>
      <c r="P281" t="s">
        <v>830</v>
      </c>
      <c r="Q281">
        <v>1</v>
      </c>
      <c r="X281">
        <v>0.69</v>
      </c>
      <c r="Y281">
        <v>3762.19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 t="s">
        <v>3</v>
      </c>
      <c r="AG281">
        <v>0.69</v>
      </c>
      <c r="AH281">
        <v>2</v>
      </c>
      <c r="AI281">
        <v>33035256</v>
      </c>
      <c r="AJ281">
        <v>296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ROW(Source!A176)</f>
        <v>176</v>
      </c>
      <c r="B282">
        <v>33035272</v>
      </c>
      <c r="C282">
        <v>33035245</v>
      </c>
      <c r="D282">
        <v>32517783</v>
      </c>
      <c r="E282">
        <v>1</v>
      </c>
      <c r="F282">
        <v>1</v>
      </c>
      <c r="G282">
        <v>19</v>
      </c>
      <c r="H282">
        <v>3</v>
      </c>
      <c r="I282" t="s">
        <v>837</v>
      </c>
      <c r="J282" t="s">
        <v>838</v>
      </c>
      <c r="K282" t="s">
        <v>839</v>
      </c>
      <c r="L282">
        <v>1339</v>
      </c>
      <c r="N282">
        <v>1007</v>
      </c>
      <c r="O282" t="s">
        <v>830</v>
      </c>
      <c r="P282" t="s">
        <v>830</v>
      </c>
      <c r="Q282">
        <v>1</v>
      </c>
      <c r="X282">
        <v>0.2</v>
      </c>
      <c r="Y282">
        <v>5631.96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0</v>
      </c>
      <c r="AF282" t="s">
        <v>3</v>
      </c>
      <c r="AG282">
        <v>0.2</v>
      </c>
      <c r="AH282">
        <v>2</v>
      </c>
      <c r="AI282">
        <v>33035257</v>
      </c>
      <c r="AJ282">
        <v>297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ROW(Source!A176)</f>
        <v>176</v>
      </c>
      <c r="B283">
        <v>33035273</v>
      </c>
      <c r="C283">
        <v>33035245</v>
      </c>
      <c r="D283">
        <v>32517784</v>
      </c>
      <c r="E283">
        <v>1</v>
      </c>
      <c r="F283">
        <v>1</v>
      </c>
      <c r="G283">
        <v>19</v>
      </c>
      <c r="H283">
        <v>3</v>
      </c>
      <c r="I283" t="s">
        <v>840</v>
      </c>
      <c r="J283" t="s">
        <v>841</v>
      </c>
      <c r="K283" t="s">
        <v>842</v>
      </c>
      <c r="L283">
        <v>1339</v>
      </c>
      <c r="N283">
        <v>1007</v>
      </c>
      <c r="O283" t="s">
        <v>830</v>
      </c>
      <c r="P283" t="s">
        <v>830</v>
      </c>
      <c r="Q283">
        <v>1</v>
      </c>
      <c r="X283">
        <v>0.69</v>
      </c>
      <c r="Y283">
        <v>5631.96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0.69</v>
      </c>
      <c r="AH283">
        <v>2</v>
      </c>
      <c r="AI283">
        <v>33035258</v>
      </c>
      <c r="AJ283">
        <v>298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ROW(Source!A176)</f>
        <v>176</v>
      </c>
      <c r="B284">
        <v>33035274</v>
      </c>
      <c r="C284">
        <v>33035245</v>
      </c>
      <c r="D284">
        <v>32519911</v>
      </c>
      <c r="E284">
        <v>1</v>
      </c>
      <c r="F284">
        <v>1</v>
      </c>
      <c r="G284">
        <v>19</v>
      </c>
      <c r="H284">
        <v>3</v>
      </c>
      <c r="I284" t="s">
        <v>843</v>
      </c>
      <c r="J284" t="s">
        <v>844</v>
      </c>
      <c r="K284" t="s">
        <v>845</v>
      </c>
      <c r="L284">
        <v>1339</v>
      </c>
      <c r="N284">
        <v>1007</v>
      </c>
      <c r="O284" t="s">
        <v>830</v>
      </c>
      <c r="P284" t="s">
        <v>830</v>
      </c>
      <c r="Q284">
        <v>1</v>
      </c>
      <c r="X284">
        <v>102</v>
      </c>
      <c r="Y284">
        <v>3195.93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 t="s">
        <v>3</v>
      </c>
      <c r="AG284">
        <v>102</v>
      </c>
      <c r="AH284">
        <v>2</v>
      </c>
      <c r="AI284">
        <v>33035259</v>
      </c>
      <c r="AJ284">
        <v>299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ROW(Source!A176)</f>
        <v>176</v>
      </c>
      <c r="B285">
        <v>33035275</v>
      </c>
      <c r="C285">
        <v>33035245</v>
      </c>
      <c r="D285">
        <v>32521663</v>
      </c>
      <c r="E285">
        <v>1</v>
      </c>
      <c r="F285">
        <v>1</v>
      </c>
      <c r="G285">
        <v>19</v>
      </c>
      <c r="H285">
        <v>3</v>
      </c>
      <c r="I285" t="s">
        <v>846</v>
      </c>
      <c r="J285" t="s">
        <v>847</v>
      </c>
      <c r="K285" t="s">
        <v>848</v>
      </c>
      <c r="L285">
        <v>1327</v>
      </c>
      <c r="N285">
        <v>1005</v>
      </c>
      <c r="O285" t="s">
        <v>823</v>
      </c>
      <c r="P285" t="s">
        <v>823</v>
      </c>
      <c r="Q285">
        <v>1</v>
      </c>
      <c r="X285">
        <v>49.5</v>
      </c>
      <c r="Y285">
        <v>207.09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0</v>
      </c>
      <c r="AF285" t="s">
        <v>3</v>
      </c>
      <c r="AG285">
        <v>49.5</v>
      </c>
      <c r="AH285">
        <v>2</v>
      </c>
      <c r="AI285">
        <v>33035260</v>
      </c>
      <c r="AJ285">
        <v>300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ROW(Source!A179)</f>
        <v>179</v>
      </c>
      <c r="B286">
        <v>33035284</v>
      </c>
      <c r="C286">
        <v>33035278</v>
      </c>
      <c r="D286">
        <v>32505425</v>
      </c>
      <c r="E286">
        <v>19</v>
      </c>
      <c r="F286">
        <v>1</v>
      </c>
      <c r="G286">
        <v>19</v>
      </c>
      <c r="H286">
        <v>1</v>
      </c>
      <c r="I286" t="s">
        <v>795</v>
      </c>
      <c r="J286" t="s">
        <v>3</v>
      </c>
      <c r="K286" t="s">
        <v>796</v>
      </c>
      <c r="L286">
        <v>1191</v>
      </c>
      <c r="N286">
        <v>1013</v>
      </c>
      <c r="O286" t="s">
        <v>797</v>
      </c>
      <c r="P286" t="s">
        <v>797</v>
      </c>
      <c r="Q286">
        <v>1</v>
      </c>
      <c r="X286">
        <v>36.11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1</v>
      </c>
      <c r="AF286" t="s">
        <v>3</v>
      </c>
      <c r="AG286">
        <v>36.11</v>
      </c>
      <c r="AH286">
        <v>2</v>
      </c>
      <c r="AI286">
        <v>33035279</v>
      </c>
      <c r="AJ286">
        <v>301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ROW(Source!A179)</f>
        <v>179</v>
      </c>
      <c r="B287">
        <v>33035285</v>
      </c>
      <c r="C287">
        <v>33035278</v>
      </c>
      <c r="D287">
        <v>32516754</v>
      </c>
      <c r="E287">
        <v>1</v>
      </c>
      <c r="F287">
        <v>1</v>
      </c>
      <c r="G287">
        <v>19</v>
      </c>
      <c r="H287">
        <v>2</v>
      </c>
      <c r="I287" t="s">
        <v>798</v>
      </c>
      <c r="J287" t="s">
        <v>799</v>
      </c>
      <c r="K287" t="s">
        <v>800</v>
      </c>
      <c r="L287">
        <v>1368</v>
      </c>
      <c r="N287">
        <v>1011</v>
      </c>
      <c r="O287" t="s">
        <v>801</v>
      </c>
      <c r="P287" t="s">
        <v>801</v>
      </c>
      <c r="Q287">
        <v>1</v>
      </c>
      <c r="X287">
        <v>21.91</v>
      </c>
      <c r="Y287">
        <v>0</v>
      </c>
      <c r="Z287">
        <v>70.98</v>
      </c>
      <c r="AA287">
        <v>6.52</v>
      </c>
      <c r="AB287">
        <v>0</v>
      </c>
      <c r="AC287">
        <v>0</v>
      </c>
      <c r="AD287">
        <v>1</v>
      </c>
      <c r="AE287">
        <v>0</v>
      </c>
      <c r="AF287" t="s">
        <v>3</v>
      </c>
      <c r="AG287">
        <v>21.91</v>
      </c>
      <c r="AH287">
        <v>2</v>
      </c>
      <c r="AI287">
        <v>33035280</v>
      </c>
      <c r="AJ287">
        <v>302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ROW(Source!A179)</f>
        <v>179</v>
      </c>
      <c r="B288">
        <v>33035286</v>
      </c>
      <c r="C288">
        <v>33035278</v>
      </c>
      <c r="D288">
        <v>32518977</v>
      </c>
      <c r="E288">
        <v>1</v>
      </c>
      <c r="F288">
        <v>1</v>
      </c>
      <c r="G288">
        <v>19</v>
      </c>
      <c r="H288">
        <v>3</v>
      </c>
      <c r="I288" t="s">
        <v>802</v>
      </c>
      <c r="J288" t="s">
        <v>803</v>
      </c>
      <c r="K288" t="s">
        <v>804</v>
      </c>
      <c r="L288">
        <v>1348</v>
      </c>
      <c r="N288">
        <v>1009</v>
      </c>
      <c r="O288" t="s">
        <v>19</v>
      </c>
      <c r="P288" t="s">
        <v>19</v>
      </c>
      <c r="Q288">
        <v>1000</v>
      </c>
      <c r="X288">
        <v>0.03</v>
      </c>
      <c r="Y288">
        <v>117442.26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0</v>
      </c>
      <c r="AF288" t="s">
        <v>3</v>
      </c>
      <c r="AG288">
        <v>0.03</v>
      </c>
      <c r="AH288">
        <v>2</v>
      </c>
      <c r="AI288">
        <v>33035281</v>
      </c>
      <c r="AJ288">
        <v>303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ROW(Source!A179)</f>
        <v>179</v>
      </c>
      <c r="B289">
        <v>33035287</v>
      </c>
      <c r="C289">
        <v>33035278</v>
      </c>
      <c r="D289">
        <v>32520163</v>
      </c>
      <c r="E289">
        <v>1</v>
      </c>
      <c r="F289">
        <v>1</v>
      </c>
      <c r="G289">
        <v>19</v>
      </c>
      <c r="H289">
        <v>3</v>
      </c>
      <c r="I289" t="s">
        <v>25</v>
      </c>
      <c r="J289" t="s">
        <v>27</v>
      </c>
      <c r="K289" t="s">
        <v>26</v>
      </c>
      <c r="L289">
        <v>1348</v>
      </c>
      <c r="N289">
        <v>1009</v>
      </c>
      <c r="O289" t="s">
        <v>19</v>
      </c>
      <c r="P289" t="s">
        <v>19</v>
      </c>
      <c r="Q289">
        <v>1000</v>
      </c>
      <c r="X289">
        <v>1</v>
      </c>
      <c r="Y289">
        <v>53410.15</v>
      </c>
      <c r="Z289">
        <v>0</v>
      </c>
      <c r="AA289">
        <v>0</v>
      </c>
      <c r="AB289">
        <v>0</v>
      </c>
      <c r="AC289">
        <v>0</v>
      </c>
      <c r="AD289">
        <v>1</v>
      </c>
      <c r="AE289">
        <v>0</v>
      </c>
      <c r="AF289" t="s">
        <v>3</v>
      </c>
      <c r="AG289">
        <v>1</v>
      </c>
      <c r="AH289">
        <v>2</v>
      </c>
      <c r="AI289">
        <v>33035282</v>
      </c>
      <c r="AJ289">
        <v>304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ROW(Source!A181)</f>
        <v>181</v>
      </c>
      <c r="B290">
        <v>33035305</v>
      </c>
      <c r="C290">
        <v>33035289</v>
      </c>
      <c r="D290">
        <v>32505425</v>
      </c>
      <c r="E290">
        <v>19</v>
      </c>
      <c r="F290">
        <v>1</v>
      </c>
      <c r="G290">
        <v>19</v>
      </c>
      <c r="H290">
        <v>1</v>
      </c>
      <c r="I290" t="s">
        <v>795</v>
      </c>
      <c r="J290" t="s">
        <v>3</v>
      </c>
      <c r="K290" t="s">
        <v>796</v>
      </c>
      <c r="L290">
        <v>1191</v>
      </c>
      <c r="N290">
        <v>1013</v>
      </c>
      <c r="O290" t="s">
        <v>797</v>
      </c>
      <c r="P290" t="s">
        <v>797</v>
      </c>
      <c r="Q290">
        <v>1</v>
      </c>
      <c r="X290">
        <v>453.1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1</v>
      </c>
      <c r="AF290" t="s">
        <v>3</v>
      </c>
      <c r="AG290">
        <v>453.1</v>
      </c>
      <c r="AH290">
        <v>2</v>
      </c>
      <c r="AI290">
        <v>33035290</v>
      </c>
      <c r="AJ290">
        <v>306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ROW(Source!A181)</f>
        <v>181</v>
      </c>
      <c r="B291">
        <v>33035306</v>
      </c>
      <c r="C291">
        <v>33035289</v>
      </c>
      <c r="D291">
        <v>32517073</v>
      </c>
      <c r="E291">
        <v>1</v>
      </c>
      <c r="F291">
        <v>1</v>
      </c>
      <c r="G291">
        <v>19</v>
      </c>
      <c r="H291">
        <v>2</v>
      </c>
      <c r="I291" t="s">
        <v>805</v>
      </c>
      <c r="J291" t="s">
        <v>806</v>
      </c>
      <c r="K291" t="s">
        <v>807</v>
      </c>
      <c r="L291">
        <v>1368</v>
      </c>
      <c r="N291">
        <v>1011</v>
      </c>
      <c r="O291" t="s">
        <v>801</v>
      </c>
      <c r="P291" t="s">
        <v>801</v>
      </c>
      <c r="Q291">
        <v>1</v>
      </c>
      <c r="X291">
        <v>1.38</v>
      </c>
      <c r="Y291">
        <v>0</v>
      </c>
      <c r="Z291">
        <v>3.37</v>
      </c>
      <c r="AA291">
        <v>0.85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1.38</v>
      </c>
      <c r="AH291">
        <v>2</v>
      </c>
      <c r="AI291">
        <v>33035291</v>
      </c>
      <c r="AJ291">
        <v>307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ROW(Source!A181)</f>
        <v>181</v>
      </c>
      <c r="B292">
        <v>33035307</v>
      </c>
      <c r="C292">
        <v>33035289</v>
      </c>
      <c r="D292">
        <v>32516433</v>
      </c>
      <c r="E292">
        <v>1</v>
      </c>
      <c r="F292">
        <v>1</v>
      </c>
      <c r="G292">
        <v>19</v>
      </c>
      <c r="H292">
        <v>2</v>
      </c>
      <c r="I292" t="s">
        <v>808</v>
      </c>
      <c r="J292" t="s">
        <v>809</v>
      </c>
      <c r="K292" t="s">
        <v>810</v>
      </c>
      <c r="L292">
        <v>1368</v>
      </c>
      <c r="N292">
        <v>1011</v>
      </c>
      <c r="O292" t="s">
        <v>801</v>
      </c>
      <c r="P292" t="s">
        <v>801</v>
      </c>
      <c r="Q292">
        <v>1</v>
      </c>
      <c r="X292">
        <v>0.31</v>
      </c>
      <c r="Y292">
        <v>0</v>
      </c>
      <c r="Z292">
        <v>566.44000000000005</v>
      </c>
      <c r="AA292">
        <v>281.27999999999997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0.31</v>
      </c>
      <c r="AH292">
        <v>2</v>
      </c>
      <c r="AI292">
        <v>33035292</v>
      </c>
      <c r="AJ292">
        <v>308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ROW(Source!A181)</f>
        <v>181</v>
      </c>
      <c r="B293">
        <v>33035308</v>
      </c>
      <c r="C293">
        <v>33035289</v>
      </c>
      <c r="D293">
        <v>32516599</v>
      </c>
      <c r="E293">
        <v>1</v>
      </c>
      <c r="F293">
        <v>1</v>
      </c>
      <c r="G293">
        <v>19</v>
      </c>
      <c r="H293">
        <v>2</v>
      </c>
      <c r="I293" t="s">
        <v>811</v>
      </c>
      <c r="J293" t="s">
        <v>812</v>
      </c>
      <c r="K293" t="s">
        <v>813</v>
      </c>
      <c r="L293">
        <v>1368</v>
      </c>
      <c r="N293">
        <v>1011</v>
      </c>
      <c r="O293" t="s">
        <v>801</v>
      </c>
      <c r="P293" t="s">
        <v>801</v>
      </c>
      <c r="Q293">
        <v>1</v>
      </c>
      <c r="X293">
        <v>26.25</v>
      </c>
      <c r="Y293">
        <v>0</v>
      </c>
      <c r="Z293">
        <v>9.7100000000000009</v>
      </c>
      <c r="AA293">
        <v>2.25</v>
      </c>
      <c r="AB293">
        <v>0</v>
      </c>
      <c r="AC293">
        <v>0</v>
      </c>
      <c r="AD293">
        <v>1</v>
      </c>
      <c r="AE293">
        <v>0</v>
      </c>
      <c r="AF293" t="s">
        <v>3</v>
      </c>
      <c r="AG293">
        <v>26.25</v>
      </c>
      <c r="AH293">
        <v>2</v>
      </c>
      <c r="AI293">
        <v>33035293</v>
      </c>
      <c r="AJ293">
        <v>309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ROW(Source!A181)</f>
        <v>181</v>
      </c>
      <c r="B294">
        <v>33035309</v>
      </c>
      <c r="C294">
        <v>33035289</v>
      </c>
      <c r="D294">
        <v>32517836</v>
      </c>
      <c r="E294">
        <v>1</v>
      </c>
      <c r="F294">
        <v>1</v>
      </c>
      <c r="G294">
        <v>19</v>
      </c>
      <c r="H294">
        <v>3</v>
      </c>
      <c r="I294" t="s">
        <v>814</v>
      </c>
      <c r="J294" t="s">
        <v>815</v>
      </c>
      <c r="K294" t="s">
        <v>816</v>
      </c>
      <c r="L294">
        <v>1348</v>
      </c>
      <c r="N294">
        <v>1009</v>
      </c>
      <c r="O294" t="s">
        <v>19</v>
      </c>
      <c r="P294" t="s">
        <v>19</v>
      </c>
      <c r="Q294">
        <v>1000</v>
      </c>
      <c r="X294">
        <v>0.04</v>
      </c>
      <c r="Y294">
        <v>31493.279999999999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0</v>
      </c>
      <c r="AF294" t="s">
        <v>3</v>
      </c>
      <c r="AG294">
        <v>0.04</v>
      </c>
      <c r="AH294">
        <v>2</v>
      </c>
      <c r="AI294">
        <v>33035294</v>
      </c>
      <c r="AJ294">
        <v>310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ROW(Source!A181)</f>
        <v>181</v>
      </c>
      <c r="B295">
        <v>33035310</v>
      </c>
      <c r="C295">
        <v>33035289</v>
      </c>
      <c r="D295">
        <v>32518156</v>
      </c>
      <c r="E295">
        <v>1</v>
      </c>
      <c r="F295">
        <v>1</v>
      </c>
      <c r="G295">
        <v>19</v>
      </c>
      <c r="H295">
        <v>3</v>
      </c>
      <c r="I295" t="s">
        <v>817</v>
      </c>
      <c r="J295" t="s">
        <v>818</v>
      </c>
      <c r="K295" t="s">
        <v>819</v>
      </c>
      <c r="L295">
        <v>1348</v>
      </c>
      <c r="N295">
        <v>1009</v>
      </c>
      <c r="O295" t="s">
        <v>19</v>
      </c>
      <c r="P295" t="s">
        <v>19</v>
      </c>
      <c r="Q295">
        <v>1000</v>
      </c>
      <c r="X295">
        <v>3.6999999999999998E-2</v>
      </c>
      <c r="Y295">
        <v>45454.3</v>
      </c>
      <c r="Z295">
        <v>0</v>
      </c>
      <c r="AA295">
        <v>0</v>
      </c>
      <c r="AB295">
        <v>0</v>
      </c>
      <c r="AC295">
        <v>0</v>
      </c>
      <c r="AD295">
        <v>1</v>
      </c>
      <c r="AE295">
        <v>0</v>
      </c>
      <c r="AF295" t="s">
        <v>3</v>
      </c>
      <c r="AG295">
        <v>3.6999999999999998E-2</v>
      </c>
      <c r="AH295">
        <v>2</v>
      </c>
      <c r="AI295">
        <v>33035295</v>
      </c>
      <c r="AJ295">
        <v>311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ROW(Source!A181)</f>
        <v>181</v>
      </c>
      <c r="B296">
        <v>33035312</v>
      </c>
      <c r="C296">
        <v>33035289</v>
      </c>
      <c r="D296">
        <v>32518894</v>
      </c>
      <c r="E296">
        <v>1</v>
      </c>
      <c r="F296">
        <v>1</v>
      </c>
      <c r="G296">
        <v>19</v>
      </c>
      <c r="H296">
        <v>3</v>
      </c>
      <c r="I296" t="s">
        <v>820</v>
      </c>
      <c r="J296" t="s">
        <v>821</v>
      </c>
      <c r="K296" t="s">
        <v>822</v>
      </c>
      <c r="L296">
        <v>1327</v>
      </c>
      <c r="N296">
        <v>1005</v>
      </c>
      <c r="O296" t="s">
        <v>823</v>
      </c>
      <c r="P296" t="s">
        <v>823</v>
      </c>
      <c r="Q296">
        <v>1</v>
      </c>
      <c r="X296">
        <v>5.6</v>
      </c>
      <c r="Y296">
        <v>63.78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5.6</v>
      </c>
      <c r="AH296">
        <v>2</v>
      </c>
      <c r="AI296">
        <v>33035297</v>
      </c>
      <c r="AJ296">
        <v>312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ROW(Source!A181)</f>
        <v>181</v>
      </c>
      <c r="B297">
        <v>33035311</v>
      </c>
      <c r="C297">
        <v>33035289</v>
      </c>
      <c r="D297">
        <v>32517311</v>
      </c>
      <c r="E297">
        <v>1</v>
      </c>
      <c r="F297">
        <v>1</v>
      </c>
      <c r="G297">
        <v>19</v>
      </c>
      <c r="H297">
        <v>3</v>
      </c>
      <c r="I297" t="s">
        <v>824</v>
      </c>
      <c r="J297" t="s">
        <v>825</v>
      </c>
      <c r="K297" t="s">
        <v>826</v>
      </c>
      <c r="L297">
        <v>1348</v>
      </c>
      <c r="N297">
        <v>1009</v>
      </c>
      <c r="O297" t="s">
        <v>19</v>
      </c>
      <c r="P297" t="s">
        <v>19</v>
      </c>
      <c r="Q297">
        <v>1000</v>
      </c>
      <c r="X297">
        <v>0.05</v>
      </c>
      <c r="Y297">
        <v>4752.91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3</v>
      </c>
      <c r="AG297">
        <v>0.05</v>
      </c>
      <c r="AH297">
        <v>2</v>
      </c>
      <c r="AI297">
        <v>33035296</v>
      </c>
      <c r="AJ297">
        <v>313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ROW(Source!A181)</f>
        <v>181</v>
      </c>
      <c r="B298">
        <v>33035313</v>
      </c>
      <c r="C298">
        <v>33035289</v>
      </c>
      <c r="D298">
        <v>32519061</v>
      </c>
      <c r="E298">
        <v>1</v>
      </c>
      <c r="F298">
        <v>1</v>
      </c>
      <c r="G298">
        <v>19</v>
      </c>
      <c r="H298">
        <v>3</v>
      </c>
      <c r="I298" t="s">
        <v>827</v>
      </c>
      <c r="J298" t="s">
        <v>828</v>
      </c>
      <c r="K298" t="s">
        <v>829</v>
      </c>
      <c r="L298">
        <v>1339</v>
      </c>
      <c r="N298">
        <v>1007</v>
      </c>
      <c r="O298" t="s">
        <v>830</v>
      </c>
      <c r="P298" t="s">
        <v>830</v>
      </c>
      <c r="Q298">
        <v>1</v>
      </c>
      <c r="X298">
        <v>1.75</v>
      </c>
      <c r="Y298">
        <v>29.98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3</v>
      </c>
      <c r="AG298">
        <v>1.75</v>
      </c>
      <c r="AH298">
        <v>2</v>
      </c>
      <c r="AI298">
        <v>33035298</v>
      </c>
      <c r="AJ298">
        <v>314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ROW(Source!A181)</f>
        <v>181</v>
      </c>
      <c r="B299">
        <v>33035314</v>
      </c>
      <c r="C299">
        <v>33035289</v>
      </c>
      <c r="D299">
        <v>32517740</v>
      </c>
      <c r="E299">
        <v>1</v>
      </c>
      <c r="F299">
        <v>1</v>
      </c>
      <c r="G299">
        <v>19</v>
      </c>
      <c r="H299">
        <v>3</v>
      </c>
      <c r="I299" t="s">
        <v>831</v>
      </c>
      <c r="J299" t="s">
        <v>832</v>
      </c>
      <c r="K299" t="s">
        <v>833</v>
      </c>
      <c r="L299">
        <v>1339</v>
      </c>
      <c r="N299">
        <v>1007</v>
      </c>
      <c r="O299" t="s">
        <v>830</v>
      </c>
      <c r="P299" t="s">
        <v>830</v>
      </c>
      <c r="Q299">
        <v>1</v>
      </c>
      <c r="X299">
        <v>0.08</v>
      </c>
      <c r="Y299">
        <v>4993.7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0</v>
      </c>
      <c r="AF299" t="s">
        <v>3</v>
      </c>
      <c r="AG299">
        <v>0.08</v>
      </c>
      <c r="AH299">
        <v>2</v>
      </c>
      <c r="AI299">
        <v>33035299</v>
      </c>
      <c r="AJ299">
        <v>315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ROW(Source!A181)</f>
        <v>181</v>
      </c>
      <c r="B300">
        <v>33035315</v>
      </c>
      <c r="C300">
        <v>33035289</v>
      </c>
      <c r="D300">
        <v>32517729</v>
      </c>
      <c r="E300">
        <v>1</v>
      </c>
      <c r="F300">
        <v>1</v>
      </c>
      <c r="G300">
        <v>19</v>
      </c>
      <c r="H300">
        <v>3</v>
      </c>
      <c r="I300" t="s">
        <v>834</v>
      </c>
      <c r="J300" t="s">
        <v>835</v>
      </c>
      <c r="K300" t="s">
        <v>836</v>
      </c>
      <c r="L300">
        <v>1339</v>
      </c>
      <c r="N300">
        <v>1007</v>
      </c>
      <c r="O300" t="s">
        <v>830</v>
      </c>
      <c r="P300" t="s">
        <v>830</v>
      </c>
      <c r="Q300">
        <v>1</v>
      </c>
      <c r="X300">
        <v>0.69</v>
      </c>
      <c r="Y300">
        <v>3762.19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0</v>
      </c>
      <c r="AF300" t="s">
        <v>3</v>
      </c>
      <c r="AG300">
        <v>0.69</v>
      </c>
      <c r="AH300">
        <v>2</v>
      </c>
      <c r="AI300">
        <v>33035300</v>
      </c>
      <c r="AJ300">
        <v>316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ROW(Source!A181)</f>
        <v>181</v>
      </c>
      <c r="B301">
        <v>33035316</v>
      </c>
      <c r="C301">
        <v>33035289</v>
      </c>
      <c r="D301">
        <v>32517783</v>
      </c>
      <c r="E301">
        <v>1</v>
      </c>
      <c r="F301">
        <v>1</v>
      </c>
      <c r="G301">
        <v>19</v>
      </c>
      <c r="H301">
        <v>3</v>
      </c>
      <c r="I301" t="s">
        <v>837</v>
      </c>
      <c r="J301" t="s">
        <v>838</v>
      </c>
      <c r="K301" t="s">
        <v>839</v>
      </c>
      <c r="L301">
        <v>1339</v>
      </c>
      <c r="N301">
        <v>1007</v>
      </c>
      <c r="O301" t="s">
        <v>830</v>
      </c>
      <c r="P301" t="s">
        <v>830</v>
      </c>
      <c r="Q301">
        <v>1</v>
      </c>
      <c r="X301">
        <v>0.2</v>
      </c>
      <c r="Y301">
        <v>5631.96</v>
      </c>
      <c r="Z301">
        <v>0</v>
      </c>
      <c r="AA301">
        <v>0</v>
      </c>
      <c r="AB301">
        <v>0</v>
      </c>
      <c r="AC301">
        <v>0</v>
      </c>
      <c r="AD301">
        <v>1</v>
      </c>
      <c r="AE301">
        <v>0</v>
      </c>
      <c r="AF301" t="s">
        <v>3</v>
      </c>
      <c r="AG301">
        <v>0.2</v>
      </c>
      <c r="AH301">
        <v>2</v>
      </c>
      <c r="AI301">
        <v>33035301</v>
      </c>
      <c r="AJ301">
        <v>317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ROW(Source!A181)</f>
        <v>181</v>
      </c>
      <c r="B302">
        <v>33035317</v>
      </c>
      <c r="C302">
        <v>33035289</v>
      </c>
      <c r="D302">
        <v>32517784</v>
      </c>
      <c r="E302">
        <v>1</v>
      </c>
      <c r="F302">
        <v>1</v>
      </c>
      <c r="G302">
        <v>19</v>
      </c>
      <c r="H302">
        <v>3</v>
      </c>
      <c r="I302" t="s">
        <v>840</v>
      </c>
      <c r="J302" t="s">
        <v>841</v>
      </c>
      <c r="K302" t="s">
        <v>842</v>
      </c>
      <c r="L302">
        <v>1339</v>
      </c>
      <c r="N302">
        <v>1007</v>
      </c>
      <c r="O302" t="s">
        <v>830</v>
      </c>
      <c r="P302" t="s">
        <v>830</v>
      </c>
      <c r="Q302">
        <v>1</v>
      </c>
      <c r="X302">
        <v>0.69</v>
      </c>
      <c r="Y302">
        <v>5631.96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3</v>
      </c>
      <c r="AG302">
        <v>0.69</v>
      </c>
      <c r="AH302">
        <v>2</v>
      </c>
      <c r="AI302">
        <v>33035302</v>
      </c>
      <c r="AJ302">
        <v>318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ROW(Source!A181)</f>
        <v>181</v>
      </c>
      <c r="B303">
        <v>33035318</v>
      </c>
      <c r="C303">
        <v>33035289</v>
      </c>
      <c r="D303">
        <v>32519911</v>
      </c>
      <c r="E303">
        <v>1</v>
      </c>
      <c r="F303">
        <v>1</v>
      </c>
      <c r="G303">
        <v>19</v>
      </c>
      <c r="H303">
        <v>3</v>
      </c>
      <c r="I303" t="s">
        <v>843</v>
      </c>
      <c r="J303" t="s">
        <v>844</v>
      </c>
      <c r="K303" t="s">
        <v>845</v>
      </c>
      <c r="L303">
        <v>1339</v>
      </c>
      <c r="N303">
        <v>1007</v>
      </c>
      <c r="O303" t="s">
        <v>830</v>
      </c>
      <c r="P303" t="s">
        <v>830</v>
      </c>
      <c r="Q303">
        <v>1</v>
      </c>
      <c r="X303">
        <v>102</v>
      </c>
      <c r="Y303">
        <v>3195.93</v>
      </c>
      <c r="Z303">
        <v>0</v>
      </c>
      <c r="AA303">
        <v>0</v>
      </c>
      <c r="AB303">
        <v>0</v>
      </c>
      <c r="AC303">
        <v>0</v>
      </c>
      <c r="AD303">
        <v>1</v>
      </c>
      <c r="AE303">
        <v>0</v>
      </c>
      <c r="AF303" t="s">
        <v>3</v>
      </c>
      <c r="AG303">
        <v>102</v>
      </c>
      <c r="AH303">
        <v>2</v>
      </c>
      <c r="AI303">
        <v>33035303</v>
      </c>
      <c r="AJ303">
        <v>319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ROW(Source!A181)</f>
        <v>181</v>
      </c>
      <c r="B304">
        <v>33035319</v>
      </c>
      <c r="C304">
        <v>33035289</v>
      </c>
      <c r="D304">
        <v>32521663</v>
      </c>
      <c r="E304">
        <v>1</v>
      </c>
      <c r="F304">
        <v>1</v>
      </c>
      <c r="G304">
        <v>19</v>
      </c>
      <c r="H304">
        <v>3</v>
      </c>
      <c r="I304" t="s">
        <v>846</v>
      </c>
      <c r="J304" t="s">
        <v>847</v>
      </c>
      <c r="K304" t="s">
        <v>848</v>
      </c>
      <c r="L304">
        <v>1327</v>
      </c>
      <c r="N304">
        <v>1005</v>
      </c>
      <c r="O304" t="s">
        <v>823</v>
      </c>
      <c r="P304" t="s">
        <v>823</v>
      </c>
      <c r="Q304">
        <v>1</v>
      </c>
      <c r="X304">
        <v>49.5</v>
      </c>
      <c r="Y304">
        <v>207.09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3</v>
      </c>
      <c r="AG304">
        <v>49.5</v>
      </c>
      <c r="AH304">
        <v>2</v>
      </c>
      <c r="AI304">
        <v>33035304</v>
      </c>
      <c r="AJ304">
        <v>320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ROW(Source!A184)</f>
        <v>184</v>
      </c>
      <c r="B305">
        <v>33035328</v>
      </c>
      <c r="C305">
        <v>33035322</v>
      </c>
      <c r="D305">
        <v>32505425</v>
      </c>
      <c r="E305">
        <v>19</v>
      </c>
      <c r="F305">
        <v>1</v>
      </c>
      <c r="G305">
        <v>19</v>
      </c>
      <c r="H305">
        <v>1</v>
      </c>
      <c r="I305" t="s">
        <v>795</v>
      </c>
      <c r="J305" t="s">
        <v>3</v>
      </c>
      <c r="K305" t="s">
        <v>796</v>
      </c>
      <c r="L305">
        <v>1191</v>
      </c>
      <c r="N305">
        <v>1013</v>
      </c>
      <c r="O305" t="s">
        <v>797</v>
      </c>
      <c r="P305" t="s">
        <v>797</v>
      </c>
      <c r="Q305">
        <v>1</v>
      </c>
      <c r="X305">
        <v>36.11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1</v>
      </c>
      <c r="AF305" t="s">
        <v>3</v>
      </c>
      <c r="AG305">
        <v>36.11</v>
      </c>
      <c r="AH305">
        <v>2</v>
      </c>
      <c r="AI305">
        <v>33035323</v>
      </c>
      <c r="AJ305">
        <v>321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ROW(Source!A184)</f>
        <v>184</v>
      </c>
      <c r="B306">
        <v>33035329</v>
      </c>
      <c r="C306">
        <v>33035322</v>
      </c>
      <c r="D306">
        <v>32516754</v>
      </c>
      <c r="E306">
        <v>1</v>
      </c>
      <c r="F306">
        <v>1</v>
      </c>
      <c r="G306">
        <v>19</v>
      </c>
      <c r="H306">
        <v>2</v>
      </c>
      <c r="I306" t="s">
        <v>798</v>
      </c>
      <c r="J306" t="s">
        <v>799</v>
      </c>
      <c r="K306" t="s">
        <v>800</v>
      </c>
      <c r="L306">
        <v>1368</v>
      </c>
      <c r="N306">
        <v>1011</v>
      </c>
      <c r="O306" t="s">
        <v>801</v>
      </c>
      <c r="P306" t="s">
        <v>801</v>
      </c>
      <c r="Q306">
        <v>1</v>
      </c>
      <c r="X306">
        <v>21.91</v>
      </c>
      <c r="Y306">
        <v>0</v>
      </c>
      <c r="Z306">
        <v>70.98</v>
      </c>
      <c r="AA306">
        <v>6.52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21.91</v>
      </c>
      <c r="AH306">
        <v>2</v>
      </c>
      <c r="AI306">
        <v>33035324</v>
      </c>
      <c r="AJ306">
        <v>322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ROW(Source!A184)</f>
        <v>184</v>
      </c>
      <c r="B307">
        <v>33035330</v>
      </c>
      <c r="C307">
        <v>33035322</v>
      </c>
      <c r="D307">
        <v>32518977</v>
      </c>
      <c r="E307">
        <v>1</v>
      </c>
      <c r="F307">
        <v>1</v>
      </c>
      <c r="G307">
        <v>19</v>
      </c>
      <c r="H307">
        <v>3</v>
      </c>
      <c r="I307" t="s">
        <v>802</v>
      </c>
      <c r="J307" t="s">
        <v>803</v>
      </c>
      <c r="K307" t="s">
        <v>804</v>
      </c>
      <c r="L307">
        <v>1348</v>
      </c>
      <c r="N307">
        <v>1009</v>
      </c>
      <c r="O307" t="s">
        <v>19</v>
      </c>
      <c r="P307" t="s">
        <v>19</v>
      </c>
      <c r="Q307">
        <v>1000</v>
      </c>
      <c r="X307">
        <v>0.03</v>
      </c>
      <c r="Y307">
        <v>117442.26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 t="s">
        <v>3</v>
      </c>
      <c r="AG307">
        <v>0.03</v>
      </c>
      <c r="AH307">
        <v>2</v>
      </c>
      <c r="AI307">
        <v>33035325</v>
      </c>
      <c r="AJ307">
        <v>323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ROW(Source!A184)</f>
        <v>184</v>
      </c>
      <c r="B308">
        <v>33035331</v>
      </c>
      <c r="C308">
        <v>33035322</v>
      </c>
      <c r="D308">
        <v>32520163</v>
      </c>
      <c r="E308">
        <v>1</v>
      </c>
      <c r="F308">
        <v>1</v>
      </c>
      <c r="G308">
        <v>19</v>
      </c>
      <c r="H308">
        <v>3</v>
      </c>
      <c r="I308" t="s">
        <v>25</v>
      </c>
      <c r="J308" t="s">
        <v>27</v>
      </c>
      <c r="K308" t="s">
        <v>26</v>
      </c>
      <c r="L308">
        <v>1348</v>
      </c>
      <c r="N308">
        <v>1009</v>
      </c>
      <c r="O308" t="s">
        <v>19</v>
      </c>
      <c r="P308" t="s">
        <v>19</v>
      </c>
      <c r="Q308">
        <v>1000</v>
      </c>
      <c r="X308">
        <v>1</v>
      </c>
      <c r="Y308">
        <v>53410.15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1</v>
      </c>
      <c r="AH308">
        <v>2</v>
      </c>
      <c r="AI308">
        <v>33035326</v>
      </c>
      <c r="AJ308">
        <v>324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ROW(Source!A186)</f>
        <v>186</v>
      </c>
      <c r="B309">
        <v>33035349</v>
      </c>
      <c r="C309">
        <v>33035333</v>
      </c>
      <c r="D309">
        <v>32505425</v>
      </c>
      <c r="E309">
        <v>19</v>
      </c>
      <c r="F309">
        <v>1</v>
      </c>
      <c r="G309">
        <v>19</v>
      </c>
      <c r="H309">
        <v>1</v>
      </c>
      <c r="I309" t="s">
        <v>795</v>
      </c>
      <c r="J309" t="s">
        <v>3</v>
      </c>
      <c r="K309" t="s">
        <v>796</v>
      </c>
      <c r="L309">
        <v>1191</v>
      </c>
      <c r="N309">
        <v>1013</v>
      </c>
      <c r="O309" t="s">
        <v>797</v>
      </c>
      <c r="P309" t="s">
        <v>797</v>
      </c>
      <c r="Q309">
        <v>1</v>
      </c>
      <c r="X309">
        <v>453.1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1</v>
      </c>
      <c r="AF309" t="s">
        <v>3</v>
      </c>
      <c r="AG309">
        <v>453.1</v>
      </c>
      <c r="AH309">
        <v>2</v>
      </c>
      <c r="AI309">
        <v>33035334</v>
      </c>
      <c r="AJ309">
        <v>326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ROW(Source!A186)</f>
        <v>186</v>
      </c>
      <c r="B310">
        <v>33035350</v>
      </c>
      <c r="C310">
        <v>33035333</v>
      </c>
      <c r="D310">
        <v>32517073</v>
      </c>
      <c r="E310">
        <v>1</v>
      </c>
      <c r="F310">
        <v>1</v>
      </c>
      <c r="G310">
        <v>19</v>
      </c>
      <c r="H310">
        <v>2</v>
      </c>
      <c r="I310" t="s">
        <v>805</v>
      </c>
      <c r="J310" t="s">
        <v>806</v>
      </c>
      <c r="K310" t="s">
        <v>807</v>
      </c>
      <c r="L310">
        <v>1368</v>
      </c>
      <c r="N310">
        <v>1011</v>
      </c>
      <c r="O310" t="s">
        <v>801</v>
      </c>
      <c r="P310" t="s">
        <v>801</v>
      </c>
      <c r="Q310">
        <v>1</v>
      </c>
      <c r="X310">
        <v>1.38</v>
      </c>
      <c r="Y310">
        <v>0</v>
      </c>
      <c r="Z310">
        <v>3.37</v>
      </c>
      <c r="AA310">
        <v>0.85</v>
      </c>
      <c r="AB310">
        <v>0</v>
      </c>
      <c r="AC310">
        <v>0</v>
      </c>
      <c r="AD310">
        <v>1</v>
      </c>
      <c r="AE310">
        <v>0</v>
      </c>
      <c r="AF310" t="s">
        <v>3</v>
      </c>
      <c r="AG310">
        <v>1.38</v>
      </c>
      <c r="AH310">
        <v>2</v>
      </c>
      <c r="AI310">
        <v>33035335</v>
      </c>
      <c r="AJ310">
        <v>327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ROW(Source!A186)</f>
        <v>186</v>
      </c>
      <c r="B311">
        <v>33035351</v>
      </c>
      <c r="C311">
        <v>33035333</v>
      </c>
      <c r="D311">
        <v>32516433</v>
      </c>
      <c r="E311">
        <v>1</v>
      </c>
      <c r="F311">
        <v>1</v>
      </c>
      <c r="G311">
        <v>19</v>
      </c>
      <c r="H311">
        <v>2</v>
      </c>
      <c r="I311" t="s">
        <v>808</v>
      </c>
      <c r="J311" t="s">
        <v>809</v>
      </c>
      <c r="K311" t="s">
        <v>810</v>
      </c>
      <c r="L311">
        <v>1368</v>
      </c>
      <c r="N311">
        <v>1011</v>
      </c>
      <c r="O311" t="s">
        <v>801</v>
      </c>
      <c r="P311" t="s">
        <v>801</v>
      </c>
      <c r="Q311">
        <v>1</v>
      </c>
      <c r="X311">
        <v>0.31</v>
      </c>
      <c r="Y311">
        <v>0</v>
      </c>
      <c r="Z311">
        <v>566.44000000000005</v>
      </c>
      <c r="AA311">
        <v>281.27999999999997</v>
      </c>
      <c r="AB311">
        <v>0</v>
      </c>
      <c r="AC311">
        <v>0</v>
      </c>
      <c r="AD311">
        <v>1</v>
      </c>
      <c r="AE311">
        <v>0</v>
      </c>
      <c r="AF311" t="s">
        <v>3</v>
      </c>
      <c r="AG311">
        <v>0.31</v>
      </c>
      <c r="AH311">
        <v>2</v>
      </c>
      <c r="AI311">
        <v>33035336</v>
      </c>
      <c r="AJ311">
        <v>328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ROW(Source!A186)</f>
        <v>186</v>
      </c>
      <c r="B312">
        <v>33035352</v>
      </c>
      <c r="C312">
        <v>33035333</v>
      </c>
      <c r="D312">
        <v>32516599</v>
      </c>
      <c r="E312">
        <v>1</v>
      </c>
      <c r="F312">
        <v>1</v>
      </c>
      <c r="G312">
        <v>19</v>
      </c>
      <c r="H312">
        <v>2</v>
      </c>
      <c r="I312" t="s">
        <v>811</v>
      </c>
      <c r="J312" t="s">
        <v>812</v>
      </c>
      <c r="K312" t="s">
        <v>813</v>
      </c>
      <c r="L312">
        <v>1368</v>
      </c>
      <c r="N312">
        <v>1011</v>
      </c>
      <c r="O312" t="s">
        <v>801</v>
      </c>
      <c r="P312" t="s">
        <v>801</v>
      </c>
      <c r="Q312">
        <v>1</v>
      </c>
      <c r="X312">
        <v>26.25</v>
      </c>
      <c r="Y312">
        <v>0</v>
      </c>
      <c r="Z312">
        <v>9.7100000000000009</v>
      </c>
      <c r="AA312">
        <v>2.25</v>
      </c>
      <c r="AB312">
        <v>0</v>
      </c>
      <c r="AC312">
        <v>0</v>
      </c>
      <c r="AD312">
        <v>1</v>
      </c>
      <c r="AE312">
        <v>0</v>
      </c>
      <c r="AF312" t="s">
        <v>3</v>
      </c>
      <c r="AG312">
        <v>26.25</v>
      </c>
      <c r="AH312">
        <v>2</v>
      </c>
      <c r="AI312">
        <v>33035337</v>
      </c>
      <c r="AJ312">
        <v>329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ROW(Source!A186)</f>
        <v>186</v>
      </c>
      <c r="B313">
        <v>33035353</v>
      </c>
      <c r="C313">
        <v>33035333</v>
      </c>
      <c r="D313">
        <v>32517836</v>
      </c>
      <c r="E313">
        <v>1</v>
      </c>
      <c r="F313">
        <v>1</v>
      </c>
      <c r="G313">
        <v>19</v>
      </c>
      <c r="H313">
        <v>3</v>
      </c>
      <c r="I313" t="s">
        <v>814</v>
      </c>
      <c r="J313" t="s">
        <v>815</v>
      </c>
      <c r="K313" t="s">
        <v>816</v>
      </c>
      <c r="L313">
        <v>1348</v>
      </c>
      <c r="N313">
        <v>1009</v>
      </c>
      <c r="O313" t="s">
        <v>19</v>
      </c>
      <c r="P313" t="s">
        <v>19</v>
      </c>
      <c r="Q313">
        <v>1000</v>
      </c>
      <c r="X313">
        <v>0.04</v>
      </c>
      <c r="Y313">
        <v>31493.279999999999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3</v>
      </c>
      <c r="AG313">
        <v>0.04</v>
      </c>
      <c r="AH313">
        <v>2</v>
      </c>
      <c r="AI313">
        <v>33035338</v>
      </c>
      <c r="AJ313">
        <v>330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ROW(Source!A186)</f>
        <v>186</v>
      </c>
      <c r="B314">
        <v>33035354</v>
      </c>
      <c r="C314">
        <v>33035333</v>
      </c>
      <c r="D314">
        <v>32518156</v>
      </c>
      <c r="E314">
        <v>1</v>
      </c>
      <c r="F314">
        <v>1</v>
      </c>
      <c r="G314">
        <v>19</v>
      </c>
      <c r="H314">
        <v>3</v>
      </c>
      <c r="I314" t="s">
        <v>817</v>
      </c>
      <c r="J314" t="s">
        <v>818</v>
      </c>
      <c r="K314" t="s">
        <v>819</v>
      </c>
      <c r="L314">
        <v>1348</v>
      </c>
      <c r="N314">
        <v>1009</v>
      </c>
      <c r="O314" t="s">
        <v>19</v>
      </c>
      <c r="P314" t="s">
        <v>19</v>
      </c>
      <c r="Q314">
        <v>1000</v>
      </c>
      <c r="X314">
        <v>3.6999999999999998E-2</v>
      </c>
      <c r="Y314">
        <v>45454.3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 t="s">
        <v>3</v>
      </c>
      <c r="AG314">
        <v>3.6999999999999998E-2</v>
      </c>
      <c r="AH314">
        <v>2</v>
      </c>
      <c r="AI314">
        <v>33035339</v>
      </c>
      <c r="AJ314">
        <v>331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ROW(Source!A186)</f>
        <v>186</v>
      </c>
      <c r="B315">
        <v>33035356</v>
      </c>
      <c r="C315">
        <v>33035333</v>
      </c>
      <c r="D315">
        <v>32518894</v>
      </c>
      <c r="E315">
        <v>1</v>
      </c>
      <c r="F315">
        <v>1</v>
      </c>
      <c r="G315">
        <v>19</v>
      </c>
      <c r="H315">
        <v>3</v>
      </c>
      <c r="I315" t="s">
        <v>820</v>
      </c>
      <c r="J315" t="s">
        <v>821</v>
      </c>
      <c r="K315" t="s">
        <v>822</v>
      </c>
      <c r="L315">
        <v>1327</v>
      </c>
      <c r="N315">
        <v>1005</v>
      </c>
      <c r="O315" t="s">
        <v>823</v>
      </c>
      <c r="P315" t="s">
        <v>823</v>
      </c>
      <c r="Q315">
        <v>1</v>
      </c>
      <c r="X315">
        <v>5.6</v>
      </c>
      <c r="Y315">
        <v>63.78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0</v>
      </c>
      <c r="AF315" t="s">
        <v>3</v>
      </c>
      <c r="AG315">
        <v>5.6</v>
      </c>
      <c r="AH315">
        <v>2</v>
      </c>
      <c r="AI315">
        <v>33035341</v>
      </c>
      <c r="AJ315">
        <v>332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ROW(Source!A186)</f>
        <v>186</v>
      </c>
      <c r="B316">
        <v>33035355</v>
      </c>
      <c r="C316">
        <v>33035333</v>
      </c>
      <c r="D316">
        <v>32517311</v>
      </c>
      <c r="E316">
        <v>1</v>
      </c>
      <c r="F316">
        <v>1</v>
      </c>
      <c r="G316">
        <v>19</v>
      </c>
      <c r="H316">
        <v>3</v>
      </c>
      <c r="I316" t="s">
        <v>824</v>
      </c>
      <c r="J316" t="s">
        <v>825</v>
      </c>
      <c r="K316" t="s">
        <v>826</v>
      </c>
      <c r="L316">
        <v>1348</v>
      </c>
      <c r="N316">
        <v>1009</v>
      </c>
      <c r="O316" t="s">
        <v>19</v>
      </c>
      <c r="P316" t="s">
        <v>19</v>
      </c>
      <c r="Q316">
        <v>1000</v>
      </c>
      <c r="X316">
        <v>0.05</v>
      </c>
      <c r="Y316">
        <v>4752.91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0</v>
      </c>
      <c r="AF316" t="s">
        <v>3</v>
      </c>
      <c r="AG316">
        <v>0.05</v>
      </c>
      <c r="AH316">
        <v>2</v>
      </c>
      <c r="AI316">
        <v>33035340</v>
      </c>
      <c r="AJ316">
        <v>333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ROW(Source!A186)</f>
        <v>186</v>
      </c>
      <c r="B317">
        <v>33035357</v>
      </c>
      <c r="C317">
        <v>33035333</v>
      </c>
      <c r="D317">
        <v>32519061</v>
      </c>
      <c r="E317">
        <v>1</v>
      </c>
      <c r="F317">
        <v>1</v>
      </c>
      <c r="G317">
        <v>19</v>
      </c>
      <c r="H317">
        <v>3</v>
      </c>
      <c r="I317" t="s">
        <v>827</v>
      </c>
      <c r="J317" t="s">
        <v>828</v>
      </c>
      <c r="K317" t="s">
        <v>829</v>
      </c>
      <c r="L317">
        <v>1339</v>
      </c>
      <c r="N317">
        <v>1007</v>
      </c>
      <c r="O317" t="s">
        <v>830</v>
      </c>
      <c r="P317" t="s">
        <v>830</v>
      </c>
      <c r="Q317">
        <v>1</v>
      </c>
      <c r="X317">
        <v>1.75</v>
      </c>
      <c r="Y317">
        <v>29.98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0</v>
      </c>
      <c r="AF317" t="s">
        <v>3</v>
      </c>
      <c r="AG317">
        <v>1.75</v>
      </c>
      <c r="AH317">
        <v>2</v>
      </c>
      <c r="AI317">
        <v>33035342</v>
      </c>
      <c r="AJ317">
        <v>334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ROW(Source!A186)</f>
        <v>186</v>
      </c>
      <c r="B318">
        <v>33035358</v>
      </c>
      <c r="C318">
        <v>33035333</v>
      </c>
      <c r="D318">
        <v>32517740</v>
      </c>
      <c r="E318">
        <v>1</v>
      </c>
      <c r="F318">
        <v>1</v>
      </c>
      <c r="G318">
        <v>19</v>
      </c>
      <c r="H318">
        <v>3</v>
      </c>
      <c r="I318" t="s">
        <v>831</v>
      </c>
      <c r="J318" t="s">
        <v>832</v>
      </c>
      <c r="K318" t="s">
        <v>833</v>
      </c>
      <c r="L318">
        <v>1339</v>
      </c>
      <c r="N318">
        <v>1007</v>
      </c>
      <c r="O318" t="s">
        <v>830</v>
      </c>
      <c r="P318" t="s">
        <v>830</v>
      </c>
      <c r="Q318">
        <v>1</v>
      </c>
      <c r="X318">
        <v>0.08</v>
      </c>
      <c r="Y318">
        <v>4993.7</v>
      </c>
      <c r="Z318">
        <v>0</v>
      </c>
      <c r="AA318">
        <v>0</v>
      </c>
      <c r="AB318">
        <v>0</v>
      </c>
      <c r="AC318">
        <v>0</v>
      </c>
      <c r="AD318">
        <v>1</v>
      </c>
      <c r="AE318">
        <v>0</v>
      </c>
      <c r="AF318" t="s">
        <v>3</v>
      </c>
      <c r="AG318">
        <v>0.08</v>
      </c>
      <c r="AH318">
        <v>2</v>
      </c>
      <c r="AI318">
        <v>33035343</v>
      </c>
      <c r="AJ318">
        <v>335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ROW(Source!A186)</f>
        <v>186</v>
      </c>
      <c r="B319">
        <v>33035359</v>
      </c>
      <c r="C319">
        <v>33035333</v>
      </c>
      <c r="D319">
        <v>32517729</v>
      </c>
      <c r="E319">
        <v>1</v>
      </c>
      <c r="F319">
        <v>1</v>
      </c>
      <c r="G319">
        <v>19</v>
      </c>
      <c r="H319">
        <v>3</v>
      </c>
      <c r="I319" t="s">
        <v>834</v>
      </c>
      <c r="J319" t="s">
        <v>835</v>
      </c>
      <c r="K319" t="s">
        <v>836</v>
      </c>
      <c r="L319">
        <v>1339</v>
      </c>
      <c r="N319">
        <v>1007</v>
      </c>
      <c r="O319" t="s">
        <v>830</v>
      </c>
      <c r="P319" t="s">
        <v>830</v>
      </c>
      <c r="Q319">
        <v>1</v>
      </c>
      <c r="X319">
        <v>0.69</v>
      </c>
      <c r="Y319">
        <v>3762.19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 t="s">
        <v>3</v>
      </c>
      <c r="AG319">
        <v>0.69</v>
      </c>
      <c r="AH319">
        <v>2</v>
      </c>
      <c r="AI319">
        <v>33035344</v>
      </c>
      <c r="AJ319">
        <v>336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ROW(Source!A186)</f>
        <v>186</v>
      </c>
      <c r="B320">
        <v>33035360</v>
      </c>
      <c r="C320">
        <v>33035333</v>
      </c>
      <c r="D320">
        <v>32517783</v>
      </c>
      <c r="E320">
        <v>1</v>
      </c>
      <c r="F320">
        <v>1</v>
      </c>
      <c r="G320">
        <v>19</v>
      </c>
      <c r="H320">
        <v>3</v>
      </c>
      <c r="I320" t="s">
        <v>837</v>
      </c>
      <c r="J320" t="s">
        <v>838</v>
      </c>
      <c r="K320" t="s">
        <v>839</v>
      </c>
      <c r="L320">
        <v>1339</v>
      </c>
      <c r="N320">
        <v>1007</v>
      </c>
      <c r="O320" t="s">
        <v>830</v>
      </c>
      <c r="P320" t="s">
        <v>830</v>
      </c>
      <c r="Q320">
        <v>1</v>
      </c>
      <c r="X320">
        <v>0.2</v>
      </c>
      <c r="Y320">
        <v>5631.96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3</v>
      </c>
      <c r="AG320">
        <v>0.2</v>
      </c>
      <c r="AH320">
        <v>2</v>
      </c>
      <c r="AI320">
        <v>33035345</v>
      </c>
      <c r="AJ320">
        <v>337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ROW(Source!A186)</f>
        <v>186</v>
      </c>
      <c r="B321">
        <v>33035361</v>
      </c>
      <c r="C321">
        <v>33035333</v>
      </c>
      <c r="D321">
        <v>32517784</v>
      </c>
      <c r="E321">
        <v>1</v>
      </c>
      <c r="F321">
        <v>1</v>
      </c>
      <c r="G321">
        <v>19</v>
      </c>
      <c r="H321">
        <v>3</v>
      </c>
      <c r="I321" t="s">
        <v>840</v>
      </c>
      <c r="J321" t="s">
        <v>841</v>
      </c>
      <c r="K321" t="s">
        <v>842</v>
      </c>
      <c r="L321">
        <v>1339</v>
      </c>
      <c r="N321">
        <v>1007</v>
      </c>
      <c r="O321" t="s">
        <v>830</v>
      </c>
      <c r="P321" t="s">
        <v>830</v>
      </c>
      <c r="Q321">
        <v>1</v>
      </c>
      <c r="X321">
        <v>0.69</v>
      </c>
      <c r="Y321">
        <v>5631.96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0</v>
      </c>
      <c r="AF321" t="s">
        <v>3</v>
      </c>
      <c r="AG321">
        <v>0.69</v>
      </c>
      <c r="AH321">
        <v>2</v>
      </c>
      <c r="AI321">
        <v>33035346</v>
      </c>
      <c r="AJ321">
        <v>338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ROW(Source!A186)</f>
        <v>186</v>
      </c>
      <c r="B322">
        <v>33035362</v>
      </c>
      <c r="C322">
        <v>33035333</v>
      </c>
      <c r="D322">
        <v>32519911</v>
      </c>
      <c r="E322">
        <v>1</v>
      </c>
      <c r="F322">
        <v>1</v>
      </c>
      <c r="G322">
        <v>19</v>
      </c>
      <c r="H322">
        <v>3</v>
      </c>
      <c r="I322" t="s">
        <v>843</v>
      </c>
      <c r="J322" t="s">
        <v>844</v>
      </c>
      <c r="K322" t="s">
        <v>845</v>
      </c>
      <c r="L322">
        <v>1339</v>
      </c>
      <c r="N322">
        <v>1007</v>
      </c>
      <c r="O322" t="s">
        <v>830</v>
      </c>
      <c r="P322" t="s">
        <v>830</v>
      </c>
      <c r="Q322">
        <v>1</v>
      </c>
      <c r="X322">
        <v>102</v>
      </c>
      <c r="Y322">
        <v>3195.93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3</v>
      </c>
      <c r="AG322">
        <v>102</v>
      </c>
      <c r="AH322">
        <v>2</v>
      </c>
      <c r="AI322">
        <v>33035347</v>
      </c>
      <c r="AJ322">
        <v>339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ROW(Source!A186)</f>
        <v>186</v>
      </c>
      <c r="B323">
        <v>33035363</v>
      </c>
      <c r="C323">
        <v>33035333</v>
      </c>
      <c r="D323">
        <v>32521663</v>
      </c>
      <c r="E323">
        <v>1</v>
      </c>
      <c r="F323">
        <v>1</v>
      </c>
      <c r="G323">
        <v>19</v>
      </c>
      <c r="H323">
        <v>3</v>
      </c>
      <c r="I323" t="s">
        <v>846</v>
      </c>
      <c r="J323" t="s">
        <v>847</v>
      </c>
      <c r="K323" t="s">
        <v>848</v>
      </c>
      <c r="L323">
        <v>1327</v>
      </c>
      <c r="N323">
        <v>1005</v>
      </c>
      <c r="O323" t="s">
        <v>823</v>
      </c>
      <c r="P323" t="s">
        <v>823</v>
      </c>
      <c r="Q323">
        <v>1</v>
      </c>
      <c r="X323">
        <v>49.5</v>
      </c>
      <c r="Y323">
        <v>207.09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 t="s">
        <v>3</v>
      </c>
      <c r="AG323">
        <v>49.5</v>
      </c>
      <c r="AH323">
        <v>2</v>
      </c>
      <c r="AI323">
        <v>33035348</v>
      </c>
      <c r="AJ323">
        <v>340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ROW(Source!A189)</f>
        <v>189</v>
      </c>
      <c r="B324">
        <v>33035372</v>
      </c>
      <c r="C324">
        <v>33035366</v>
      </c>
      <c r="D324">
        <v>32505425</v>
      </c>
      <c r="E324">
        <v>19</v>
      </c>
      <c r="F324">
        <v>1</v>
      </c>
      <c r="G324">
        <v>19</v>
      </c>
      <c r="H324">
        <v>1</v>
      </c>
      <c r="I324" t="s">
        <v>795</v>
      </c>
      <c r="J324" t="s">
        <v>3</v>
      </c>
      <c r="K324" t="s">
        <v>796</v>
      </c>
      <c r="L324">
        <v>1191</v>
      </c>
      <c r="N324">
        <v>1013</v>
      </c>
      <c r="O324" t="s">
        <v>797</v>
      </c>
      <c r="P324" t="s">
        <v>797</v>
      </c>
      <c r="Q324">
        <v>1</v>
      </c>
      <c r="X324">
        <v>36.11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1</v>
      </c>
      <c r="AF324" t="s">
        <v>3</v>
      </c>
      <c r="AG324">
        <v>36.11</v>
      </c>
      <c r="AH324">
        <v>2</v>
      </c>
      <c r="AI324">
        <v>33035367</v>
      </c>
      <c r="AJ324">
        <v>341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ROW(Source!A189)</f>
        <v>189</v>
      </c>
      <c r="B325">
        <v>33035373</v>
      </c>
      <c r="C325">
        <v>33035366</v>
      </c>
      <c r="D325">
        <v>32516754</v>
      </c>
      <c r="E325">
        <v>1</v>
      </c>
      <c r="F325">
        <v>1</v>
      </c>
      <c r="G325">
        <v>19</v>
      </c>
      <c r="H325">
        <v>2</v>
      </c>
      <c r="I325" t="s">
        <v>798</v>
      </c>
      <c r="J325" t="s">
        <v>799</v>
      </c>
      <c r="K325" t="s">
        <v>800</v>
      </c>
      <c r="L325">
        <v>1368</v>
      </c>
      <c r="N325">
        <v>1011</v>
      </c>
      <c r="O325" t="s">
        <v>801</v>
      </c>
      <c r="P325" t="s">
        <v>801</v>
      </c>
      <c r="Q325">
        <v>1</v>
      </c>
      <c r="X325">
        <v>21.91</v>
      </c>
      <c r="Y325">
        <v>0</v>
      </c>
      <c r="Z325">
        <v>70.98</v>
      </c>
      <c r="AA325">
        <v>6.52</v>
      </c>
      <c r="AB325">
        <v>0</v>
      </c>
      <c r="AC325">
        <v>0</v>
      </c>
      <c r="AD325">
        <v>1</v>
      </c>
      <c r="AE325">
        <v>0</v>
      </c>
      <c r="AF325" t="s">
        <v>3</v>
      </c>
      <c r="AG325">
        <v>21.91</v>
      </c>
      <c r="AH325">
        <v>2</v>
      </c>
      <c r="AI325">
        <v>33035368</v>
      </c>
      <c r="AJ325">
        <v>342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ROW(Source!A189)</f>
        <v>189</v>
      </c>
      <c r="B326">
        <v>33035374</v>
      </c>
      <c r="C326">
        <v>33035366</v>
      </c>
      <c r="D326">
        <v>32518977</v>
      </c>
      <c r="E326">
        <v>1</v>
      </c>
      <c r="F326">
        <v>1</v>
      </c>
      <c r="G326">
        <v>19</v>
      </c>
      <c r="H326">
        <v>3</v>
      </c>
      <c r="I326" t="s">
        <v>802</v>
      </c>
      <c r="J326" t="s">
        <v>803</v>
      </c>
      <c r="K326" t="s">
        <v>804</v>
      </c>
      <c r="L326">
        <v>1348</v>
      </c>
      <c r="N326">
        <v>1009</v>
      </c>
      <c r="O326" t="s">
        <v>19</v>
      </c>
      <c r="P326" t="s">
        <v>19</v>
      </c>
      <c r="Q326">
        <v>1000</v>
      </c>
      <c r="X326">
        <v>0.03</v>
      </c>
      <c r="Y326">
        <v>117442.26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0</v>
      </c>
      <c r="AF326" t="s">
        <v>3</v>
      </c>
      <c r="AG326">
        <v>0.03</v>
      </c>
      <c r="AH326">
        <v>2</v>
      </c>
      <c r="AI326">
        <v>33035369</v>
      </c>
      <c r="AJ326">
        <v>343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ROW(Source!A189)</f>
        <v>189</v>
      </c>
      <c r="B327">
        <v>33035375</v>
      </c>
      <c r="C327">
        <v>33035366</v>
      </c>
      <c r="D327">
        <v>32520163</v>
      </c>
      <c r="E327">
        <v>1</v>
      </c>
      <c r="F327">
        <v>1</v>
      </c>
      <c r="G327">
        <v>19</v>
      </c>
      <c r="H327">
        <v>3</v>
      </c>
      <c r="I327" t="s">
        <v>25</v>
      </c>
      <c r="J327" t="s">
        <v>27</v>
      </c>
      <c r="K327" t="s">
        <v>26</v>
      </c>
      <c r="L327">
        <v>1348</v>
      </c>
      <c r="N327">
        <v>1009</v>
      </c>
      <c r="O327" t="s">
        <v>19</v>
      </c>
      <c r="P327" t="s">
        <v>19</v>
      </c>
      <c r="Q327">
        <v>1000</v>
      </c>
      <c r="X327">
        <v>1</v>
      </c>
      <c r="Y327">
        <v>53410.15</v>
      </c>
      <c r="Z327">
        <v>0</v>
      </c>
      <c r="AA327">
        <v>0</v>
      </c>
      <c r="AB327">
        <v>0</v>
      </c>
      <c r="AC327">
        <v>0</v>
      </c>
      <c r="AD327">
        <v>1</v>
      </c>
      <c r="AE327">
        <v>0</v>
      </c>
      <c r="AF327" t="s">
        <v>3</v>
      </c>
      <c r="AG327">
        <v>1</v>
      </c>
      <c r="AH327">
        <v>2</v>
      </c>
      <c r="AI327">
        <v>33035370</v>
      </c>
      <c r="AJ327">
        <v>344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ROW(Source!A191)</f>
        <v>191</v>
      </c>
      <c r="B328">
        <v>33035393</v>
      </c>
      <c r="C328">
        <v>33035377</v>
      </c>
      <c r="D328">
        <v>32505425</v>
      </c>
      <c r="E328">
        <v>19</v>
      </c>
      <c r="F328">
        <v>1</v>
      </c>
      <c r="G328">
        <v>19</v>
      </c>
      <c r="H328">
        <v>1</v>
      </c>
      <c r="I328" t="s">
        <v>795</v>
      </c>
      <c r="J328" t="s">
        <v>3</v>
      </c>
      <c r="K328" t="s">
        <v>796</v>
      </c>
      <c r="L328">
        <v>1191</v>
      </c>
      <c r="N328">
        <v>1013</v>
      </c>
      <c r="O328" t="s">
        <v>797</v>
      </c>
      <c r="P328" t="s">
        <v>797</v>
      </c>
      <c r="Q328">
        <v>1</v>
      </c>
      <c r="X328">
        <v>453.1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1</v>
      </c>
      <c r="AF328" t="s">
        <v>3</v>
      </c>
      <c r="AG328">
        <v>453.1</v>
      </c>
      <c r="AH328">
        <v>2</v>
      </c>
      <c r="AI328">
        <v>33035378</v>
      </c>
      <c r="AJ328">
        <v>346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ROW(Source!A191)</f>
        <v>191</v>
      </c>
      <c r="B329">
        <v>33035394</v>
      </c>
      <c r="C329">
        <v>33035377</v>
      </c>
      <c r="D329">
        <v>32517073</v>
      </c>
      <c r="E329">
        <v>1</v>
      </c>
      <c r="F329">
        <v>1</v>
      </c>
      <c r="G329">
        <v>19</v>
      </c>
      <c r="H329">
        <v>2</v>
      </c>
      <c r="I329" t="s">
        <v>805</v>
      </c>
      <c r="J329" t="s">
        <v>806</v>
      </c>
      <c r="K329" t="s">
        <v>807</v>
      </c>
      <c r="L329">
        <v>1368</v>
      </c>
      <c r="N329">
        <v>1011</v>
      </c>
      <c r="O329" t="s">
        <v>801</v>
      </c>
      <c r="P329" t="s">
        <v>801</v>
      </c>
      <c r="Q329">
        <v>1</v>
      </c>
      <c r="X329">
        <v>1.38</v>
      </c>
      <c r="Y329">
        <v>0</v>
      </c>
      <c r="Z329">
        <v>3.37</v>
      </c>
      <c r="AA329">
        <v>0.85</v>
      </c>
      <c r="AB329">
        <v>0</v>
      </c>
      <c r="AC329">
        <v>0</v>
      </c>
      <c r="AD329">
        <v>1</v>
      </c>
      <c r="AE329">
        <v>0</v>
      </c>
      <c r="AF329" t="s">
        <v>3</v>
      </c>
      <c r="AG329">
        <v>1.38</v>
      </c>
      <c r="AH329">
        <v>2</v>
      </c>
      <c r="AI329">
        <v>33035379</v>
      </c>
      <c r="AJ329">
        <v>347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ROW(Source!A191)</f>
        <v>191</v>
      </c>
      <c r="B330">
        <v>33035395</v>
      </c>
      <c r="C330">
        <v>33035377</v>
      </c>
      <c r="D330">
        <v>32516433</v>
      </c>
      <c r="E330">
        <v>1</v>
      </c>
      <c r="F330">
        <v>1</v>
      </c>
      <c r="G330">
        <v>19</v>
      </c>
      <c r="H330">
        <v>2</v>
      </c>
      <c r="I330" t="s">
        <v>808</v>
      </c>
      <c r="J330" t="s">
        <v>809</v>
      </c>
      <c r="K330" t="s">
        <v>810</v>
      </c>
      <c r="L330">
        <v>1368</v>
      </c>
      <c r="N330">
        <v>1011</v>
      </c>
      <c r="O330" t="s">
        <v>801</v>
      </c>
      <c r="P330" t="s">
        <v>801</v>
      </c>
      <c r="Q330">
        <v>1</v>
      </c>
      <c r="X330">
        <v>0.31</v>
      </c>
      <c r="Y330">
        <v>0</v>
      </c>
      <c r="Z330">
        <v>566.44000000000005</v>
      </c>
      <c r="AA330">
        <v>281.27999999999997</v>
      </c>
      <c r="AB330">
        <v>0</v>
      </c>
      <c r="AC330">
        <v>0</v>
      </c>
      <c r="AD330">
        <v>1</v>
      </c>
      <c r="AE330">
        <v>0</v>
      </c>
      <c r="AF330" t="s">
        <v>3</v>
      </c>
      <c r="AG330">
        <v>0.31</v>
      </c>
      <c r="AH330">
        <v>2</v>
      </c>
      <c r="AI330">
        <v>33035380</v>
      </c>
      <c r="AJ330">
        <v>348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ROW(Source!A191)</f>
        <v>191</v>
      </c>
      <c r="B331">
        <v>33035396</v>
      </c>
      <c r="C331">
        <v>33035377</v>
      </c>
      <c r="D331">
        <v>32516599</v>
      </c>
      <c r="E331">
        <v>1</v>
      </c>
      <c r="F331">
        <v>1</v>
      </c>
      <c r="G331">
        <v>19</v>
      </c>
      <c r="H331">
        <v>2</v>
      </c>
      <c r="I331" t="s">
        <v>811</v>
      </c>
      <c r="J331" t="s">
        <v>812</v>
      </c>
      <c r="K331" t="s">
        <v>813</v>
      </c>
      <c r="L331">
        <v>1368</v>
      </c>
      <c r="N331">
        <v>1011</v>
      </c>
      <c r="O331" t="s">
        <v>801</v>
      </c>
      <c r="P331" t="s">
        <v>801</v>
      </c>
      <c r="Q331">
        <v>1</v>
      </c>
      <c r="X331">
        <v>26.25</v>
      </c>
      <c r="Y331">
        <v>0</v>
      </c>
      <c r="Z331">
        <v>9.7100000000000009</v>
      </c>
      <c r="AA331">
        <v>2.25</v>
      </c>
      <c r="AB331">
        <v>0</v>
      </c>
      <c r="AC331">
        <v>0</v>
      </c>
      <c r="AD331">
        <v>1</v>
      </c>
      <c r="AE331">
        <v>0</v>
      </c>
      <c r="AF331" t="s">
        <v>3</v>
      </c>
      <c r="AG331">
        <v>26.25</v>
      </c>
      <c r="AH331">
        <v>2</v>
      </c>
      <c r="AI331">
        <v>33035381</v>
      </c>
      <c r="AJ331">
        <v>349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ROW(Source!A191)</f>
        <v>191</v>
      </c>
      <c r="B332">
        <v>33035397</v>
      </c>
      <c r="C332">
        <v>33035377</v>
      </c>
      <c r="D332">
        <v>32517836</v>
      </c>
      <c r="E332">
        <v>1</v>
      </c>
      <c r="F332">
        <v>1</v>
      </c>
      <c r="G332">
        <v>19</v>
      </c>
      <c r="H332">
        <v>3</v>
      </c>
      <c r="I332" t="s">
        <v>814</v>
      </c>
      <c r="J332" t="s">
        <v>815</v>
      </c>
      <c r="K332" t="s">
        <v>816</v>
      </c>
      <c r="L332">
        <v>1348</v>
      </c>
      <c r="N332">
        <v>1009</v>
      </c>
      <c r="O332" t="s">
        <v>19</v>
      </c>
      <c r="P332" t="s">
        <v>19</v>
      </c>
      <c r="Q332">
        <v>1000</v>
      </c>
      <c r="X332">
        <v>0.04</v>
      </c>
      <c r="Y332">
        <v>31493.279999999999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 t="s">
        <v>3</v>
      </c>
      <c r="AG332">
        <v>0.04</v>
      </c>
      <c r="AH332">
        <v>2</v>
      </c>
      <c r="AI332">
        <v>33035382</v>
      </c>
      <c r="AJ332">
        <v>350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ROW(Source!A191)</f>
        <v>191</v>
      </c>
      <c r="B333">
        <v>33035398</v>
      </c>
      <c r="C333">
        <v>33035377</v>
      </c>
      <c r="D333">
        <v>32518156</v>
      </c>
      <c r="E333">
        <v>1</v>
      </c>
      <c r="F333">
        <v>1</v>
      </c>
      <c r="G333">
        <v>19</v>
      </c>
      <c r="H333">
        <v>3</v>
      </c>
      <c r="I333" t="s">
        <v>817</v>
      </c>
      <c r="J333" t="s">
        <v>818</v>
      </c>
      <c r="K333" t="s">
        <v>819</v>
      </c>
      <c r="L333">
        <v>1348</v>
      </c>
      <c r="N333">
        <v>1009</v>
      </c>
      <c r="O333" t="s">
        <v>19</v>
      </c>
      <c r="P333" t="s">
        <v>19</v>
      </c>
      <c r="Q333">
        <v>1000</v>
      </c>
      <c r="X333">
        <v>3.6999999999999998E-2</v>
      </c>
      <c r="Y333">
        <v>45454.3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0</v>
      </c>
      <c r="AF333" t="s">
        <v>3</v>
      </c>
      <c r="AG333">
        <v>3.6999999999999998E-2</v>
      </c>
      <c r="AH333">
        <v>2</v>
      </c>
      <c r="AI333">
        <v>33035383</v>
      </c>
      <c r="AJ333">
        <v>351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ROW(Source!A191)</f>
        <v>191</v>
      </c>
      <c r="B334">
        <v>33035400</v>
      </c>
      <c r="C334">
        <v>33035377</v>
      </c>
      <c r="D334">
        <v>32518894</v>
      </c>
      <c r="E334">
        <v>1</v>
      </c>
      <c r="F334">
        <v>1</v>
      </c>
      <c r="G334">
        <v>19</v>
      </c>
      <c r="H334">
        <v>3</v>
      </c>
      <c r="I334" t="s">
        <v>820</v>
      </c>
      <c r="J334" t="s">
        <v>821</v>
      </c>
      <c r="K334" t="s">
        <v>822</v>
      </c>
      <c r="L334">
        <v>1327</v>
      </c>
      <c r="N334">
        <v>1005</v>
      </c>
      <c r="O334" t="s">
        <v>823</v>
      </c>
      <c r="P334" t="s">
        <v>823</v>
      </c>
      <c r="Q334">
        <v>1</v>
      </c>
      <c r="X334">
        <v>5.6</v>
      </c>
      <c r="Y334">
        <v>63.78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 t="s">
        <v>3</v>
      </c>
      <c r="AG334">
        <v>5.6</v>
      </c>
      <c r="AH334">
        <v>2</v>
      </c>
      <c r="AI334">
        <v>33035385</v>
      </c>
      <c r="AJ334">
        <v>352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ROW(Source!A191)</f>
        <v>191</v>
      </c>
      <c r="B335">
        <v>33035399</v>
      </c>
      <c r="C335">
        <v>33035377</v>
      </c>
      <c r="D335">
        <v>32517311</v>
      </c>
      <c r="E335">
        <v>1</v>
      </c>
      <c r="F335">
        <v>1</v>
      </c>
      <c r="G335">
        <v>19</v>
      </c>
      <c r="H335">
        <v>3</v>
      </c>
      <c r="I335" t="s">
        <v>824</v>
      </c>
      <c r="J335" t="s">
        <v>825</v>
      </c>
      <c r="K335" t="s">
        <v>826</v>
      </c>
      <c r="L335">
        <v>1348</v>
      </c>
      <c r="N335">
        <v>1009</v>
      </c>
      <c r="O335" t="s">
        <v>19</v>
      </c>
      <c r="P335" t="s">
        <v>19</v>
      </c>
      <c r="Q335">
        <v>1000</v>
      </c>
      <c r="X335">
        <v>0.05</v>
      </c>
      <c r="Y335">
        <v>4752.91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 t="s">
        <v>3</v>
      </c>
      <c r="AG335">
        <v>0.05</v>
      </c>
      <c r="AH335">
        <v>2</v>
      </c>
      <c r="AI335">
        <v>33035384</v>
      </c>
      <c r="AJ335">
        <v>353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ROW(Source!A191)</f>
        <v>191</v>
      </c>
      <c r="B336">
        <v>33035401</v>
      </c>
      <c r="C336">
        <v>33035377</v>
      </c>
      <c r="D336">
        <v>32519061</v>
      </c>
      <c r="E336">
        <v>1</v>
      </c>
      <c r="F336">
        <v>1</v>
      </c>
      <c r="G336">
        <v>19</v>
      </c>
      <c r="H336">
        <v>3</v>
      </c>
      <c r="I336" t="s">
        <v>827</v>
      </c>
      <c r="J336" t="s">
        <v>828</v>
      </c>
      <c r="K336" t="s">
        <v>829</v>
      </c>
      <c r="L336">
        <v>1339</v>
      </c>
      <c r="N336">
        <v>1007</v>
      </c>
      <c r="O336" t="s">
        <v>830</v>
      </c>
      <c r="P336" t="s">
        <v>830</v>
      </c>
      <c r="Q336">
        <v>1</v>
      </c>
      <c r="X336">
        <v>1.75</v>
      </c>
      <c r="Y336">
        <v>29.98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3</v>
      </c>
      <c r="AG336">
        <v>1.75</v>
      </c>
      <c r="AH336">
        <v>2</v>
      </c>
      <c r="AI336">
        <v>33035386</v>
      </c>
      <c r="AJ336">
        <v>354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ROW(Source!A191)</f>
        <v>191</v>
      </c>
      <c r="B337">
        <v>33035402</v>
      </c>
      <c r="C337">
        <v>33035377</v>
      </c>
      <c r="D337">
        <v>32517740</v>
      </c>
      <c r="E337">
        <v>1</v>
      </c>
      <c r="F337">
        <v>1</v>
      </c>
      <c r="G337">
        <v>19</v>
      </c>
      <c r="H337">
        <v>3</v>
      </c>
      <c r="I337" t="s">
        <v>831</v>
      </c>
      <c r="J337" t="s">
        <v>832</v>
      </c>
      <c r="K337" t="s">
        <v>833</v>
      </c>
      <c r="L337">
        <v>1339</v>
      </c>
      <c r="N337">
        <v>1007</v>
      </c>
      <c r="O337" t="s">
        <v>830</v>
      </c>
      <c r="P337" t="s">
        <v>830</v>
      </c>
      <c r="Q337">
        <v>1</v>
      </c>
      <c r="X337">
        <v>0.08</v>
      </c>
      <c r="Y337">
        <v>4993.7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3</v>
      </c>
      <c r="AG337">
        <v>0.08</v>
      </c>
      <c r="AH337">
        <v>2</v>
      </c>
      <c r="AI337">
        <v>33035387</v>
      </c>
      <c r="AJ337">
        <v>355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ROW(Source!A191)</f>
        <v>191</v>
      </c>
      <c r="B338">
        <v>33035403</v>
      </c>
      <c r="C338">
        <v>33035377</v>
      </c>
      <c r="D338">
        <v>32517729</v>
      </c>
      <c r="E338">
        <v>1</v>
      </c>
      <c r="F338">
        <v>1</v>
      </c>
      <c r="G338">
        <v>19</v>
      </c>
      <c r="H338">
        <v>3</v>
      </c>
      <c r="I338" t="s">
        <v>834</v>
      </c>
      <c r="J338" t="s">
        <v>835</v>
      </c>
      <c r="K338" t="s">
        <v>836</v>
      </c>
      <c r="L338">
        <v>1339</v>
      </c>
      <c r="N338">
        <v>1007</v>
      </c>
      <c r="O338" t="s">
        <v>830</v>
      </c>
      <c r="P338" t="s">
        <v>830</v>
      </c>
      <c r="Q338">
        <v>1</v>
      </c>
      <c r="X338">
        <v>0.69</v>
      </c>
      <c r="Y338">
        <v>3762.19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0</v>
      </c>
      <c r="AF338" t="s">
        <v>3</v>
      </c>
      <c r="AG338">
        <v>0.69</v>
      </c>
      <c r="AH338">
        <v>2</v>
      </c>
      <c r="AI338">
        <v>33035388</v>
      </c>
      <c r="AJ338">
        <v>356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ROW(Source!A191)</f>
        <v>191</v>
      </c>
      <c r="B339">
        <v>33035404</v>
      </c>
      <c r="C339">
        <v>33035377</v>
      </c>
      <c r="D339">
        <v>32517783</v>
      </c>
      <c r="E339">
        <v>1</v>
      </c>
      <c r="F339">
        <v>1</v>
      </c>
      <c r="G339">
        <v>19</v>
      </c>
      <c r="H339">
        <v>3</v>
      </c>
      <c r="I339" t="s">
        <v>837</v>
      </c>
      <c r="J339" t="s">
        <v>838</v>
      </c>
      <c r="K339" t="s">
        <v>839</v>
      </c>
      <c r="L339">
        <v>1339</v>
      </c>
      <c r="N339">
        <v>1007</v>
      </c>
      <c r="O339" t="s">
        <v>830</v>
      </c>
      <c r="P339" t="s">
        <v>830</v>
      </c>
      <c r="Q339">
        <v>1</v>
      </c>
      <c r="X339">
        <v>0.2</v>
      </c>
      <c r="Y339">
        <v>5631.96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0.2</v>
      </c>
      <c r="AH339">
        <v>2</v>
      </c>
      <c r="AI339">
        <v>33035389</v>
      </c>
      <c r="AJ339">
        <v>357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ROW(Source!A191)</f>
        <v>191</v>
      </c>
      <c r="B340">
        <v>33035405</v>
      </c>
      <c r="C340">
        <v>33035377</v>
      </c>
      <c r="D340">
        <v>32517784</v>
      </c>
      <c r="E340">
        <v>1</v>
      </c>
      <c r="F340">
        <v>1</v>
      </c>
      <c r="G340">
        <v>19</v>
      </c>
      <c r="H340">
        <v>3</v>
      </c>
      <c r="I340" t="s">
        <v>840</v>
      </c>
      <c r="J340" t="s">
        <v>841</v>
      </c>
      <c r="K340" t="s">
        <v>842</v>
      </c>
      <c r="L340">
        <v>1339</v>
      </c>
      <c r="N340">
        <v>1007</v>
      </c>
      <c r="O340" t="s">
        <v>830</v>
      </c>
      <c r="P340" t="s">
        <v>830</v>
      </c>
      <c r="Q340">
        <v>1</v>
      </c>
      <c r="X340">
        <v>0.69</v>
      </c>
      <c r="Y340">
        <v>5631.96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0</v>
      </c>
      <c r="AF340" t="s">
        <v>3</v>
      </c>
      <c r="AG340">
        <v>0.69</v>
      </c>
      <c r="AH340">
        <v>2</v>
      </c>
      <c r="AI340">
        <v>33035390</v>
      </c>
      <c r="AJ340">
        <v>358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ROW(Source!A191)</f>
        <v>191</v>
      </c>
      <c r="B341">
        <v>33035406</v>
      </c>
      <c r="C341">
        <v>33035377</v>
      </c>
      <c r="D341">
        <v>32519911</v>
      </c>
      <c r="E341">
        <v>1</v>
      </c>
      <c r="F341">
        <v>1</v>
      </c>
      <c r="G341">
        <v>19</v>
      </c>
      <c r="H341">
        <v>3</v>
      </c>
      <c r="I341" t="s">
        <v>843</v>
      </c>
      <c r="J341" t="s">
        <v>844</v>
      </c>
      <c r="K341" t="s">
        <v>845</v>
      </c>
      <c r="L341">
        <v>1339</v>
      </c>
      <c r="N341">
        <v>1007</v>
      </c>
      <c r="O341" t="s">
        <v>830</v>
      </c>
      <c r="P341" t="s">
        <v>830</v>
      </c>
      <c r="Q341">
        <v>1</v>
      </c>
      <c r="X341">
        <v>102</v>
      </c>
      <c r="Y341">
        <v>3195.93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0</v>
      </c>
      <c r="AF341" t="s">
        <v>3</v>
      </c>
      <c r="AG341">
        <v>102</v>
      </c>
      <c r="AH341">
        <v>2</v>
      </c>
      <c r="AI341">
        <v>33035391</v>
      </c>
      <c r="AJ341">
        <v>359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ROW(Source!A191)</f>
        <v>191</v>
      </c>
      <c r="B342">
        <v>33035407</v>
      </c>
      <c r="C342">
        <v>33035377</v>
      </c>
      <c r="D342">
        <v>32521663</v>
      </c>
      <c r="E342">
        <v>1</v>
      </c>
      <c r="F342">
        <v>1</v>
      </c>
      <c r="G342">
        <v>19</v>
      </c>
      <c r="H342">
        <v>3</v>
      </c>
      <c r="I342" t="s">
        <v>846</v>
      </c>
      <c r="J342" t="s">
        <v>847</v>
      </c>
      <c r="K342" t="s">
        <v>848</v>
      </c>
      <c r="L342">
        <v>1327</v>
      </c>
      <c r="N342">
        <v>1005</v>
      </c>
      <c r="O342" t="s">
        <v>823</v>
      </c>
      <c r="P342" t="s">
        <v>823</v>
      </c>
      <c r="Q342">
        <v>1</v>
      </c>
      <c r="X342">
        <v>49.5</v>
      </c>
      <c r="Y342">
        <v>207.09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3</v>
      </c>
      <c r="AG342">
        <v>49.5</v>
      </c>
      <c r="AH342">
        <v>2</v>
      </c>
      <c r="AI342">
        <v>33035392</v>
      </c>
      <c r="AJ342">
        <v>360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ROW(Source!A194)</f>
        <v>194</v>
      </c>
      <c r="B343">
        <v>33035416</v>
      </c>
      <c r="C343">
        <v>33035410</v>
      </c>
      <c r="D343">
        <v>32505425</v>
      </c>
      <c r="E343">
        <v>19</v>
      </c>
      <c r="F343">
        <v>1</v>
      </c>
      <c r="G343">
        <v>19</v>
      </c>
      <c r="H343">
        <v>1</v>
      </c>
      <c r="I343" t="s">
        <v>795</v>
      </c>
      <c r="J343" t="s">
        <v>3</v>
      </c>
      <c r="K343" t="s">
        <v>796</v>
      </c>
      <c r="L343">
        <v>1191</v>
      </c>
      <c r="N343">
        <v>1013</v>
      </c>
      <c r="O343" t="s">
        <v>797</v>
      </c>
      <c r="P343" t="s">
        <v>797</v>
      </c>
      <c r="Q343">
        <v>1</v>
      </c>
      <c r="X343">
        <v>36.11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1</v>
      </c>
      <c r="AE343">
        <v>1</v>
      </c>
      <c r="AF343" t="s">
        <v>3</v>
      </c>
      <c r="AG343">
        <v>36.11</v>
      </c>
      <c r="AH343">
        <v>2</v>
      </c>
      <c r="AI343">
        <v>33035411</v>
      </c>
      <c r="AJ343">
        <v>361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ROW(Source!A194)</f>
        <v>194</v>
      </c>
      <c r="B344">
        <v>33035417</v>
      </c>
      <c r="C344">
        <v>33035410</v>
      </c>
      <c r="D344">
        <v>32516754</v>
      </c>
      <c r="E344">
        <v>1</v>
      </c>
      <c r="F344">
        <v>1</v>
      </c>
      <c r="G344">
        <v>19</v>
      </c>
      <c r="H344">
        <v>2</v>
      </c>
      <c r="I344" t="s">
        <v>798</v>
      </c>
      <c r="J344" t="s">
        <v>799</v>
      </c>
      <c r="K344" t="s">
        <v>800</v>
      </c>
      <c r="L344">
        <v>1368</v>
      </c>
      <c r="N344">
        <v>1011</v>
      </c>
      <c r="O344" t="s">
        <v>801</v>
      </c>
      <c r="P344" t="s">
        <v>801</v>
      </c>
      <c r="Q344">
        <v>1</v>
      </c>
      <c r="X344">
        <v>21.91</v>
      </c>
      <c r="Y344">
        <v>0</v>
      </c>
      <c r="Z344">
        <v>70.98</v>
      </c>
      <c r="AA344">
        <v>6.52</v>
      </c>
      <c r="AB344">
        <v>0</v>
      </c>
      <c r="AC344">
        <v>0</v>
      </c>
      <c r="AD344">
        <v>1</v>
      </c>
      <c r="AE344">
        <v>0</v>
      </c>
      <c r="AF344" t="s">
        <v>3</v>
      </c>
      <c r="AG344">
        <v>21.91</v>
      </c>
      <c r="AH344">
        <v>2</v>
      </c>
      <c r="AI344">
        <v>33035412</v>
      </c>
      <c r="AJ344">
        <v>362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ROW(Source!A194)</f>
        <v>194</v>
      </c>
      <c r="B345">
        <v>33035418</v>
      </c>
      <c r="C345">
        <v>33035410</v>
      </c>
      <c r="D345">
        <v>32518977</v>
      </c>
      <c r="E345">
        <v>1</v>
      </c>
      <c r="F345">
        <v>1</v>
      </c>
      <c r="G345">
        <v>19</v>
      </c>
      <c r="H345">
        <v>3</v>
      </c>
      <c r="I345" t="s">
        <v>802</v>
      </c>
      <c r="J345" t="s">
        <v>803</v>
      </c>
      <c r="K345" t="s">
        <v>804</v>
      </c>
      <c r="L345">
        <v>1348</v>
      </c>
      <c r="N345">
        <v>1009</v>
      </c>
      <c r="O345" t="s">
        <v>19</v>
      </c>
      <c r="P345" t="s">
        <v>19</v>
      </c>
      <c r="Q345">
        <v>1000</v>
      </c>
      <c r="X345">
        <v>0.03</v>
      </c>
      <c r="Y345">
        <v>117442.26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0</v>
      </c>
      <c r="AF345" t="s">
        <v>3</v>
      </c>
      <c r="AG345">
        <v>0.03</v>
      </c>
      <c r="AH345">
        <v>2</v>
      </c>
      <c r="AI345">
        <v>33035413</v>
      </c>
      <c r="AJ345">
        <v>363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ROW(Source!A194)</f>
        <v>194</v>
      </c>
      <c r="B346">
        <v>33035419</v>
      </c>
      <c r="C346">
        <v>33035410</v>
      </c>
      <c r="D346">
        <v>32520163</v>
      </c>
      <c r="E346">
        <v>1</v>
      </c>
      <c r="F346">
        <v>1</v>
      </c>
      <c r="G346">
        <v>19</v>
      </c>
      <c r="H346">
        <v>3</v>
      </c>
      <c r="I346" t="s">
        <v>25</v>
      </c>
      <c r="J346" t="s">
        <v>27</v>
      </c>
      <c r="K346" t="s">
        <v>26</v>
      </c>
      <c r="L346">
        <v>1348</v>
      </c>
      <c r="N346">
        <v>1009</v>
      </c>
      <c r="O346" t="s">
        <v>19</v>
      </c>
      <c r="P346" t="s">
        <v>19</v>
      </c>
      <c r="Q346">
        <v>1000</v>
      </c>
      <c r="X346">
        <v>1</v>
      </c>
      <c r="Y346">
        <v>53410.15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0</v>
      </c>
      <c r="AF346" t="s">
        <v>3</v>
      </c>
      <c r="AG346">
        <v>1</v>
      </c>
      <c r="AH346">
        <v>2</v>
      </c>
      <c r="AI346">
        <v>33035414</v>
      </c>
      <c r="AJ346">
        <v>364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ROW(Source!A196)</f>
        <v>196</v>
      </c>
      <c r="B347">
        <v>33035437</v>
      </c>
      <c r="C347">
        <v>33035421</v>
      </c>
      <c r="D347">
        <v>32505425</v>
      </c>
      <c r="E347">
        <v>19</v>
      </c>
      <c r="F347">
        <v>1</v>
      </c>
      <c r="G347">
        <v>19</v>
      </c>
      <c r="H347">
        <v>1</v>
      </c>
      <c r="I347" t="s">
        <v>795</v>
      </c>
      <c r="J347" t="s">
        <v>3</v>
      </c>
      <c r="K347" t="s">
        <v>796</v>
      </c>
      <c r="L347">
        <v>1191</v>
      </c>
      <c r="N347">
        <v>1013</v>
      </c>
      <c r="O347" t="s">
        <v>797</v>
      </c>
      <c r="P347" t="s">
        <v>797</v>
      </c>
      <c r="Q347">
        <v>1</v>
      </c>
      <c r="X347">
        <v>453.1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1</v>
      </c>
      <c r="AF347" t="s">
        <v>3</v>
      </c>
      <c r="AG347">
        <v>453.1</v>
      </c>
      <c r="AH347">
        <v>2</v>
      </c>
      <c r="AI347">
        <v>33035422</v>
      </c>
      <c r="AJ347">
        <v>366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ROW(Source!A196)</f>
        <v>196</v>
      </c>
      <c r="B348">
        <v>33035438</v>
      </c>
      <c r="C348">
        <v>33035421</v>
      </c>
      <c r="D348">
        <v>32517073</v>
      </c>
      <c r="E348">
        <v>1</v>
      </c>
      <c r="F348">
        <v>1</v>
      </c>
      <c r="G348">
        <v>19</v>
      </c>
      <c r="H348">
        <v>2</v>
      </c>
      <c r="I348" t="s">
        <v>805</v>
      </c>
      <c r="J348" t="s">
        <v>806</v>
      </c>
      <c r="K348" t="s">
        <v>807</v>
      </c>
      <c r="L348">
        <v>1368</v>
      </c>
      <c r="N348">
        <v>1011</v>
      </c>
      <c r="O348" t="s">
        <v>801</v>
      </c>
      <c r="P348" t="s">
        <v>801</v>
      </c>
      <c r="Q348">
        <v>1</v>
      </c>
      <c r="X348">
        <v>1.38</v>
      </c>
      <c r="Y348">
        <v>0</v>
      </c>
      <c r="Z348">
        <v>3.37</v>
      </c>
      <c r="AA348">
        <v>0.85</v>
      </c>
      <c r="AB348">
        <v>0</v>
      </c>
      <c r="AC348">
        <v>0</v>
      </c>
      <c r="AD348">
        <v>1</v>
      </c>
      <c r="AE348">
        <v>0</v>
      </c>
      <c r="AF348" t="s">
        <v>3</v>
      </c>
      <c r="AG348">
        <v>1.38</v>
      </c>
      <c r="AH348">
        <v>2</v>
      </c>
      <c r="AI348">
        <v>33035423</v>
      </c>
      <c r="AJ348">
        <v>367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ROW(Source!A196)</f>
        <v>196</v>
      </c>
      <c r="B349">
        <v>33035439</v>
      </c>
      <c r="C349">
        <v>33035421</v>
      </c>
      <c r="D349">
        <v>32516433</v>
      </c>
      <c r="E349">
        <v>1</v>
      </c>
      <c r="F349">
        <v>1</v>
      </c>
      <c r="G349">
        <v>19</v>
      </c>
      <c r="H349">
        <v>2</v>
      </c>
      <c r="I349" t="s">
        <v>808</v>
      </c>
      <c r="J349" t="s">
        <v>809</v>
      </c>
      <c r="K349" t="s">
        <v>810</v>
      </c>
      <c r="L349">
        <v>1368</v>
      </c>
      <c r="N349">
        <v>1011</v>
      </c>
      <c r="O349" t="s">
        <v>801</v>
      </c>
      <c r="P349" t="s">
        <v>801</v>
      </c>
      <c r="Q349">
        <v>1</v>
      </c>
      <c r="X349">
        <v>0.31</v>
      </c>
      <c r="Y349">
        <v>0</v>
      </c>
      <c r="Z349">
        <v>566.44000000000005</v>
      </c>
      <c r="AA349">
        <v>281.27999999999997</v>
      </c>
      <c r="AB349">
        <v>0</v>
      </c>
      <c r="AC349">
        <v>0</v>
      </c>
      <c r="AD349">
        <v>1</v>
      </c>
      <c r="AE349">
        <v>0</v>
      </c>
      <c r="AF349" t="s">
        <v>3</v>
      </c>
      <c r="AG349">
        <v>0.31</v>
      </c>
      <c r="AH349">
        <v>2</v>
      </c>
      <c r="AI349">
        <v>33035424</v>
      </c>
      <c r="AJ349">
        <v>368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ROW(Source!A196)</f>
        <v>196</v>
      </c>
      <c r="B350">
        <v>33035440</v>
      </c>
      <c r="C350">
        <v>33035421</v>
      </c>
      <c r="D350">
        <v>32516599</v>
      </c>
      <c r="E350">
        <v>1</v>
      </c>
      <c r="F350">
        <v>1</v>
      </c>
      <c r="G350">
        <v>19</v>
      </c>
      <c r="H350">
        <v>2</v>
      </c>
      <c r="I350" t="s">
        <v>811</v>
      </c>
      <c r="J350" t="s">
        <v>812</v>
      </c>
      <c r="K350" t="s">
        <v>813</v>
      </c>
      <c r="L350">
        <v>1368</v>
      </c>
      <c r="N350">
        <v>1011</v>
      </c>
      <c r="O350" t="s">
        <v>801</v>
      </c>
      <c r="P350" t="s">
        <v>801</v>
      </c>
      <c r="Q350">
        <v>1</v>
      </c>
      <c r="X350">
        <v>26.25</v>
      </c>
      <c r="Y350">
        <v>0</v>
      </c>
      <c r="Z350">
        <v>9.7100000000000009</v>
      </c>
      <c r="AA350">
        <v>2.25</v>
      </c>
      <c r="AB350">
        <v>0</v>
      </c>
      <c r="AC350">
        <v>0</v>
      </c>
      <c r="AD350">
        <v>1</v>
      </c>
      <c r="AE350">
        <v>0</v>
      </c>
      <c r="AF350" t="s">
        <v>3</v>
      </c>
      <c r="AG350">
        <v>26.25</v>
      </c>
      <c r="AH350">
        <v>2</v>
      </c>
      <c r="AI350">
        <v>33035425</v>
      </c>
      <c r="AJ350">
        <v>369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ROW(Source!A196)</f>
        <v>196</v>
      </c>
      <c r="B351">
        <v>33035441</v>
      </c>
      <c r="C351">
        <v>33035421</v>
      </c>
      <c r="D351">
        <v>32517836</v>
      </c>
      <c r="E351">
        <v>1</v>
      </c>
      <c r="F351">
        <v>1</v>
      </c>
      <c r="G351">
        <v>19</v>
      </c>
      <c r="H351">
        <v>3</v>
      </c>
      <c r="I351" t="s">
        <v>814</v>
      </c>
      <c r="J351" t="s">
        <v>815</v>
      </c>
      <c r="K351" t="s">
        <v>816</v>
      </c>
      <c r="L351">
        <v>1348</v>
      </c>
      <c r="N351">
        <v>1009</v>
      </c>
      <c r="O351" t="s">
        <v>19</v>
      </c>
      <c r="P351" t="s">
        <v>19</v>
      </c>
      <c r="Q351">
        <v>1000</v>
      </c>
      <c r="X351">
        <v>0.04</v>
      </c>
      <c r="Y351">
        <v>31493.279999999999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3</v>
      </c>
      <c r="AG351">
        <v>0.04</v>
      </c>
      <c r="AH351">
        <v>2</v>
      </c>
      <c r="AI351">
        <v>33035426</v>
      </c>
      <c r="AJ351">
        <v>370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ROW(Source!A196)</f>
        <v>196</v>
      </c>
      <c r="B352">
        <v>33035442</v>
      </c>
      <c r="C352">
        <v>33035421</v>
      </c>
      <c r="D352">
        <v>32518156</v>
      </c>
      <c r="E352">
        <v>1</v>
      </c>
      <c r="F352">
        <v>1</v>
      </c>
      <c r="G352">
        <v>19</v>
      </c>
      <c r="H352">
        <v>3</v>
      </c>
      <c r="I352" t="s">
        <v>817</v>
      </c>
      <c r="J352" t="s">
        <v>818</v>
      </c>
      <c r="K352" t="s">
        <v>819</v>
      </c>
      <c r="L352">
        <v>1348</v>
      </c>
      <c r="N352">
        <v>1009</v>
      </c>
      <c r="O352" t="s">
        <v>19</v>
      </c>
      <c r="P352" t="s">
        <v>19</v>
      </c>
      <c r="Q352">
        <v>1000</v>
      </c>
      <c r="X352">
        <v>3.6999999999999998E-2</v>
      </c>
      <c r="Y352">
        <v>45454.3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3</v>
      </c>
      <c r="AG352">
        <v>3.6999999999999998E-2</v>
      </c>
      <c r="AH352">
        <v>2</v>
      </c>
      <c r="AI352">
        <v>33035427</v>
      </c>
      <c r="AJ352">
        <v>371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ROW(Source!A196)</f>
        <v>196</v>
      </c>
      <c r="B353">
        <v>33035444</v>
      </c>
      <c r="C353">
        <v>33035421</v>
      </c>
      <c r="D353">
        <v>32518894</v>
      </c>
      <c r="E353">
        <v>1</v>
      </c>
      <c r="F353">
        <v>1</v>
      </c>
      <c r="G353">
        <v>19</v>
      </c>
      <c r="H353">
        <v>3</v>
      </c>
      <c r="I353" t="s">
        <v>820</v>
      </c>
      <c r="J353" t="s">
        <v>821</v>
      </c>
      <c r="K353" t="s">
        <v>822</v>
      </c>
      <c r="L353">
        <v>1327</v>
      </c>
      <c r="N353">
        <v>1005</v>
      </c>
      <c r="O353" t="s">
        <v>823</v>
      </c>
      <c r="P353" t="s">
        <v>823</v>
      </c>
      <c r="Q353">
        <v>1</v>
      </c>
      <c r="X353">
        <v>5.6</v>
      </c>
      <c r="Y353">
        <v>63.78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 t="s">
        <v>3</v>
      </c>
      <c r="AG353">
        <v>5.6</v>
      </c>
      <c r="AH353">
        <v>2</v>
      </c>
      <c r="AI353">
        <v>33035429</v>
      </c>
      <c r="AJ353">
        <v>372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ROW(Source!A196)</f>
        <v>196</v>
      </c>
      <c r="B354">
        <v>33035443</v>
      </c>
      <c r="C354">
        <v>33035421</v>
      </c>
      <c r="D354">
        <v>32517311</v>
      </c>
      <c r="E354">
        <v>1</v>
      </c>
      <c r="F354">
        <v>1</v>
      </c>
      <c r="G354">
        <v>19</v>
      </c>
      <c r="H354">
        <v>3</v>
      </c>
      <c r="I354" t="s">
        <v>824</v>
      </c>
      <c r="J354" t="s">
        <v>825</v>
      </c>
      <c r="K354" t="s">
        <v>826</v>
      </c>
      <c r="L354">
        <v>1348</v>
      </c>
      <c r="N354">
        <v>1009</v>
      </c>
      <c r="O354" t="s">
        <v>19</v>
      </c>
      <c r="P354" t="s">
        <v>19</v>
      </c>
      <c r="Q354">
        <v>1000</v>
      </c>
      <c r="X354">
        <v>0.05</v>
      </c>
      <c r="Y354">
        <v>4752.91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0</v>
      </c>
      <c r="AF354" t="s">
        <v>3</v>
      </c>
      <c r="AG354">
        <v>0.05</v>
      </c>
      <c r="AH354">
        <v>2</v>
      </c>
      <c r="AI354">
        <v>33035428</v>
      </c>
      <c r="AJ354">
        <v>373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ROW(Source!A196)</f>
        <v>196</v>
      </c>
      <c r="B355">
        <v>33035445</v>
      </c>
      <c r="C355">
        <v>33035421</v>
      </c>
      <c r="D355">
        <v>32519061</v>
      </c>
      <c r="E355">
        <v>1</v>
      </c>
      <c r="F355">
        <v>1</v>
      </c>
      <c r="G355">
        <v>19</v>
      </c>
      <c r="H355">
        <v>3</v>
      </c>
      <c r="I355" t="s">
        <v>827</v>
      </c>
      <c r="J355" t="s">
        <v>828</v>
      </c>
      <c r="K355" t="s">
        <v>829</v>
      </c>
      <c r="L355">
        <v>1339</v>
      </c>
      <c r="N355">
        <v>1007</v>
      </c>
      <c r="O355" t="s">
        <v>830</v>
      </c>
      <c r="P355" t="s">
        <v>830</v>
      </c>
      <c r="Q355">
        <v>1</v>
      </c>
      <c r="X355">
        <v>1.75</v>
      </c>
      <c r="Y355">
        <v>29.98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0</v>
      </c>
      <c r="AF355" t="s">
        <v>3</v>
      </c>
      <c r="AG355">
        <v>1.75</v>
      </c>
      <c r="AH355">
        <v>2</v>
      </c>
      <c r="AI355">
        <v>33035430</v>
      </c>
      <c r="AJ355">
        <v>374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ROW(Source!A196)</f>
        <v>196</v>
      </c>
      <c r="B356">
        <v>33035446</v>
      </c>
      <c r="C356">
        <v>33035421</v>
      </c>
      <c r="D356">
        <v>32517740</v>
      </c>
      <c r="E356">
        <v>1</v>
      </c>
      <c r="F356">
        <v>1</v>
      </c>
      <c r="G356">
        <v>19</v>
      </c>
      <c r="H356">
        <v>3</v>
      </c>
      <c r="I356" t="s">
        <v>831</v>
      </c>
      <c r="J356" t="s">
        <v>832</v>
      </c>
      <c r="K356" t="s">
        <v>833</v>
      </c>
      <c r="L356">
        <v>1339</v>
      </c>
      <c r="N356">
        <v>1007</v>
      </c>
      <c r="O356" t="s">
        <v>830</v>
      </c>
      <c r="P356" t="s">
        <v>830</v>
      </c>
      <c r="Q356">
        <v>1</v>
      </c>
      <c r="X356">
        <v>0.08</v>
      </c>
      <c r="Y356">
        <v>4993.7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0.08</v>
      </c>
      <c r="AH356">
        <v>2</v>
      </c>
      <c r="AI356">
        <v>33035431</v>
      </c>
      <c r="AJ356">
        <v>375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ROW(Source!A196)</f>
        <v>196</v>
      </c>
      <c r="B357">
        <v>33035447</v>
      </c>
      <c r="C357">
        <v>33035421</v>
      </c>
      <c r="D357">
        <v>32517729</v>
      </c>
      <c r="E357">
        <v>1</v>
      </c>
      <c r="F357">
        <v>1</v>
      </c>
      <c r="G357">
        <v>19</v>
      </c>
      <c r="H357">
        <v>3</v>
      </c>
      <c r="I357" t="s">
        <v>834</v>
      </c>
      <c r="J357" t="s">
        <v>835</v>
      </c>
      <c r="K357" t="s">
        <v>836</v>
      </c>
      <c r="L357">
        <v>1339</v>
      </c>
      <c r="N357">
        <v>1007</v>
      </c>
      <c r="O357" t="s">
        <v>830</v>
      </c>
      <c r="P357" t="s">
        <v>830</v>
      </c>
      <c r="Q357">
        <v>1</v>
      </c>
      <c r="X357">
        <v>0.69</v>
      </c>
      <c r="Y357">
        <v>3762.19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0</v>
      </c>
      <c r="AF357" t="s">
        <v>3</v>
      </c>
      <c r="AG357">
        <v>0.69</v>
      </c>
      <c r="AH357">
        <v>2</v>
      </c>
      <c r="AI357">
        <v>33035432</v>
      </c>
      <c r="AJ357">
        <v>376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ROW(Source!A196)</f>
        <v>196</v>
      </c>
      <c r="B358">
        <v>33035448</v>
      </c>
      <c r="C358">
        <v>33035421</v>
      </c>
      <c r="D358">
        <v>32517783</v>
      </c>
      <c r="E358">
        <v>1</v>
      </c>
      <c r="F358">
        <v>1</v>
      </c>
      <c r="G358">
        <v>19</v>
      </c>
      <c r="H358">
        <v>3</v>
      </c>
      <c r="I358" t="s">
        <v>837</v>
      </c>
      <c r="J358" t="s">
        <v>838</v>
      </c>
      <c r="K358" t="s">
        <v>839</v>
      </c>
      <c r="L358">
        <v>1339</v>
      </c>
      <c r="N358">
        <v>1007</v>
      </c>
      <c r="O358" t="s">
        <v>830</v>
      </c>
      <c r="P358" t="s">
        <v>830</v>
      </c>
      <c r="Q358">
        <v>1</v>
      </c>
      <c r="X358">
        <v>0.2</v>
      </c>
      <c r="Y358">
        <v>5631.96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0.2</v>
      </c>
      <c r="AH358">
        <v>2</v>
      </c>
      <c r="AI358">
        <v>33035433</v>
      </c>
      <c r="AJ358">
        <v>377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ROW(Source!A196)</f>
        <v>196</v>
      </c>
      <c r="B359">
        <v>33035449</v>
      </c>
      <c r="C359">
        <v>33035421</v>
      </c>
      <c r="D359">
        <v>32517784</v>
      </c>
      <c r="E359">
        <v>1</v>
      </c>
      <c r="F359">
        <v>1</v>
      </c>
      <c r="G359">
        <v>19</v>
      </c>
      <c r="H359">
        <v>3</v>
      </c>
      <c r="I359" t="s">
        <v>840</v>
      </c>
      <c r="J359" t="s">
        <v>841</v>
      </c>
      <c r="K359" t="s">
        <v>842</v>
      </c>
      <c r="L359">
        <v>1339</v>
      </c>
      <c r="N359">
        <v>1007</v>
      </c>
      <c r="O359" t="s">
        <v>830</v>
      </c>
      <c r="P359" t="s">
        <v>830</v>
      </c>
      <c r="Q359">
        <v>1</v>
      </c>
      <c r="X359">
        <v>0.69</v>
      </c>
      <c r="Y359">
        <v>5631.96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0</v>
      </c>
      <c r="AF359" t="s">
        <v>3</v>
      </c>
      <c r="AG359">
        <v>0.69</v>
      </c>
      <c r="AH359">
        <v>2</v>
      </c>
      <c r="AI359">
        <v>33035434</v>
      </c>
      <c r="AJ359">
        <v>378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ROW(Source!A196)</f>
        <v>196</v>
      </c>
      <c r="B360">
        <v>33035450</v>
      </c>
      <c r="C360">
        <v>33035421</v>
      </c>
      <c r="D360">
        <v>32519911</v>
      </c>
      <c r="E360">
        <v>1</v>
      </c>
      <c r="F360">
        <v>1</v>
      </c>
      <c r="G360">
        <v>19</v>
      </c>
      <c r="H360">
        <v>3</v>
      </c>
      <c r="I360" t="s">
        <v>843</v>
      </c>
      <c r="J360" t="s">
        <v>844</v>
      </c>
      <c r="K360" t="s">
        <v>845</v>
      </c>
      <c r="L360">
        <v>1339</v>
      </c>
      <c r="N360">
        <v>1007</v>
      </c>
      <c r="O360" t="s">
        <v>830</v>
      </c>
      <c r="P360" t="s">
        <v>830</v>
      </c>
      <c r="Q360">
        <v>1</v>
      </c>
      <c r="X360">
        <v>102</v>
      </c>
      <c r="Y360">
        <v>3195.93</v>
      </c>
      <c r="Z360">
        <v>0</v>
      </c>
      <c r="AA360">
        <v>0</v>
      </c>
      <c r="AB360">
        <v>0</v>
      </c>
      <c r="AC360">
        <v>0</v>
      </c>
      <c r="AD360">
        <v>1</v>
      </c>
      <c r="AE360">
        <v>0</v>
      </c>
      <c r="AF360" t="s">
        <v>3</v>
      </c>
      <c r="AG360">
        <v>102</v>
      </c>
      <c r="AH360">
        <v>2</v>
      </c>
      <c r="AI360">
        <v>33035435</v>
      </c>
      <c r="AJ360">
        <v>379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ROW(Source!A196)</f>
        <v>196</v>
      </c>
      <c r="B361">
        <v>33035451</v>
      </c>
      <c r="C361">
        <v>33035421</v>
      </c>
      <c r="D361">
        <v>32521663</v>
      </c>
      <c r="E361">
        <v>1</v>
      </c>
      <c r="F361">
        <v>1</v>
      </c>
      <c r="G361">
        <v>19</v>
      </c>
      <c r="H361">
        <v>3</v>
      </c>
      <c r="I361" t="s">
        <v>846</v>
      </c>
      <c r="J361" t="s">
        <v>847</v>
      </c>
      <c r="K361" t="s">
        <v>848</v>
      </c>
      <c r="L361">
        <v>1327</v>
      </c>
      <c r="N361">
        <v>1005</v>
      </c>
      <c r="O361" t="s">
        <v>823</v>
      </c>
      <c r="P361" t="s">
        <v>823</v>
      </c>
      <c r="Q361">
        <v>1</v>
      </c>
      <c r="X361">
        <v>49.5</v>
      </c>
      <c r="Y361">
        <v>207.09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0</v>
      </c>
      <c r="AF361" t="s">
        <v>3</v>
      </c>
      <c r="AG361">
        <v>49.5</v>
      </c>
      <c r="AH361">
        <v>2</v>
      </c>
      <c r="AI361">
        <v>33035436</v>
      </c>
      <c r="AJ361">
        <v>380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ROW(Source!A199)</f>
        <v>199</v>
      </c>
      <c r="B362">
        <v>33035460</v>
      </c>
      <c r="C362">
        <v>33035454</v>
      </c>
      <c r="D362">
        <v>32505425</v>
      </c>
      <c r="E362">
        <v>19</v>
      </c>
      <c r="F362">
        <v>1</v>
      </c>
      <c r="G362">
        <v>19</v>
      </c>
      <c r="H362">
        <v>1</v>
      </c>
      <c r="I362" t="s">
        <v>795</v>
      </c>
      <c r="J362" t="s">
        <v>3</v>
      </c>
      <c r="K362" t="s">
        <v>796</v>
      </c>
      <c r="L362">
        <v>1191</v>
      </c>
      <c r="N362">
        <v>1013</v>
      </c>
      <c r="O362" t="s">
        <v>797</v>
      </c>
      <c r="P362" t="s">
        <v>797</v>
      </c>
      <c r="Q362">
        <v>1</v>
      </c>
      <c r="X362">
        <v>36.11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1</v>
      </c>
      <c r="AF362" t="s">
        <v>3</v>
      </c>
      <c r="AG362">
        <v>36.11</v>
      </c>
      <c r="AH362">
        <v>2</v>
      </c>
      <c r="AI362">
        <v>33035455</v>
      </c>
      <c r="AJ362">
        <v>381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ROW(Source!A199)</f>
        <v>199</v>
      </c>
      <c r="B363">
        <v>33035461</v>
      </c>
      <c r="C363">
        <v>33035454</v>
      </c>
      <c r="D363">
        <v>32516754</v>
      </c>
      <c r="E363">
        <v>1</v>
      </c>
      <c r="F363">
        <v>1</v>
      </c>
      <c r="G363">
        <v>19</v>
      </c>
      <c r="H363">
        <v>2</v>
      </c>
      <c r="I363" t="s">
        <v>798</v>
      </c>
      <c r="J363" t="s">
        <v>799</v>
      </c>
      <c r="K363" t="s">
        <v>800</v>
      </c>
      <c r="L363">
        <v>1368</v>
      </c>
      <c r="N363">
        <v>1011</v>
      </c>
      <c r="O363" t="s">
        <v>801</v>
      </c>
      <c r="P363" t="s">
        <v>801</v>
      </c>
      <c r="Q363">
        <v>1</v>
      </c>
      <c r="X363">
        <v>21.91</v>
      </c>
      <c r="Y363">
        <v>0</v>
      </c>
      <c r="Z363">
        <v>70.98</v>
      </c>
      <c r="AA363">
        <v>6.52</v>
      </c>
      <c r="AB363">
        <v>0</v>
      </c>
      <c r="AC363">
        <v>0</v>
      </c>
      <c r="AD363">
        <v>1</v>
      </c>
      <c r="AE363">
        <v>0</v>
      </c>
      <c r="AF363" t="s">
        <v>3</v>
      </c>
      <c r="AG363">
        <v>21.91</v>
      </c>
      <c r="AH363">
        <v>2</v>
      </c>
      <c r="AI363">
        <v>33035456</v>
      </c>
      <c r="AJ363">
        <v>382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ROW(Source!A199)</f>
        <v>199</v>
      </c>
      <c r="B364">
        <v>33035462</v>
      </c>
      <c r="C364">
        <v>33035454</v>
      </c>
      <c r="D364">
        <v>32518977</v>
      </c>
      <c r="E364">
        <v>1</v>
      </c>
      <c r="F364">
        <v>1</v>
      </c>
      <c r="G364">
        <v>19</v>
      </c>
      <c r="H364">
        <v>3</v>
      </c>
      <c r="I364" t="s">
        <v>802</v>
      </c>
      <c r="J364" t="s">
        <v>803</v>
      </c>
      <c r="K364" t="s">
        <v>804</v>
      </c>
      <c r="L364">
        <v>1348</v>
      </c>
      <c r="N364">
        <v>1009</v>
      </c>
      <c r="O364" t="s">
        <v>19</v>
      </c>
      <c r="P364" t="s">
        <v>19</v>
      </c>
      <c r="Q364">
        <v>1000</v>
      </c>
      <c r="X364">
        <v>0.03</v>
      </c>
      <c r="Y364">
        <v>117442.26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0</v>
      </c>
      <c r="AF364" t="s">
        <v>3</v>
      </c>
      <c r="AG364">
        <v>0.03</v>
      </c>
      <c r="AH364">
        <v>2</v>
      </c>
      <c r="AI364">
        <v>33035457</v>
      </c>
      <c r="AJ364">
        <v>383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ROW(Source!A199)</f>
        <v>199</v>
      </c>
      <c r="B365">
        <v>33035463</v>
      </c>
      <c r="C365">
        <v>33035454</v>
      </c>
      <c r="D365">
        <v>32520163</v>
      </c>
      <c r="E365">
        <v>1</v>
      </c>
      <c r="F365">
        <v>1</v>
      </c>
      <c r="G365">
        <v>19</v>
      </c>
      <c r="H365">
        <v>3</v>
      </c>
      <c r="I365" t="s">
        <v>25</v>
      </c>
      <c r="J365" t="s">
        <v>27</v>
      </c>
      <c r="K365" t="s">
        <v>26</v>
      </c>
      <c r="L365">
        <v>1348</v>
      </c>
      <c r="N365">
        <v>1009</v>
      </c>
      <c r="O365" t="s">
        <v>19</v>
      </c>
      <c r="P365" t="s">
        <v>19</v>
      </c>
      <c r="Q365">
        <v>1000</v>
      </c>
      <c r="X365">
        <v>1</v>
      </c>
      <c r="Y365">
        <v>53410.15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0</v>
      </c>
      <c r="AF365" t="s">
        <v>3</v>
      </c>
      <c r="AG365">
        <v>1</v>
      </c>
      <c r="AH365">
        <v>2</v>
      </c>
      <c r="AI365">
        <v>33035458</v>
      </c>
      <c r="AJ365">
        <v>384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ROW(Source!A201)</f>
        <v>201</v>
      </c>
      <c r="B366">
        <v>33035481</v>
      </c>
      <c r="C366">
        <v>33035465</v>
      </c>
      <c r="D366">
        <v>32505425</v>
      </c>
      <c r="E366">
        <v>19</v>
      </c>
      <c r="F366">
        <v>1</v>
      </c>
      <c r="G366">
        <v>19</v>
      </c>
      <c r="H366">
        <v>1</v>
      </c>
      <c r="I366" t="s">
        <v>795</v>
      </c>
      <c r="J366" t="s">
        <v>3</v>
      </c>
      <c r="K366" t="s">
        <v>796</v>
      </c>
      <c r="L366">
        <v>1191</v>
      </c>
      <c r="N366">
        <v>1013</v>
      </c>
      <c r="O366" t="s">
        <v>797</v>
      </c>
      <c r="P366" t="s">
        <v>797</v>
      </c>
      <c r="Q366">
        <v>1</v>
      </c>
      <c r="X366">
        <v>453.1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1</v>
      </c>
      <c r="AE366">
        <v>1</v>
      </c>
      <c r="AF366" t="s">
        <v>3</v>
      </c>
      <c r="AG366">
        <v>453.1</v>
      </c>
      <c r="AH366">
        <v>2</v>
      </c>
      <c r="AI366">
        <v>33035466</v>
      </c>
      <c r="AJ366">
        <v>386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ROW(Source!A201)</f>
        <v>201</v>
      </c>
      <c r="B367">
        <v>33035482</v>
      </c>
      <c r="C367">
        <v>33035465</v>
      </c>
      <c r="D367">
        <v>32517073</v>
      </c>
      <c r="E367">
        <v>1</v>
      </c>
      <c r="F367">
        <v>1</v>
      </c>
      <c r="G367">
        <v>19</v>
      </c>
      <c r="H367">
        <v>2</v>
      </c>
      <c r="I367" t="s">
        <v>805</v>
      </c>
      <c r="J367" t="s">
        <v>806</v>
      </c>
      <c r="K367" t="s">
        <v>807</v>
      </c>
      <c r="L367">
        <v>1368</v>
      </c>
      <c r="N367">
        <v>1011</v>
      </c>
      <c r="O367" t="s">
        <v>801</v>
      </c>
      <c r="P367" t="s">
        <v>801</v>
      </c>
      <c r="Q367">
        <v>1</v>
      </c>
      <c r="X367">
        <v>1.38</v>
      </c>
      <c r="Y367">
        <v>0</v>
      </c>
      <c r="Z367">
        <v>3.37</v>
      </c>
      <c r="AA367">
        <v>0.85</v>
      </c>
      <c r="AB367">
        <v>0</v>
      </c>
      <c r="AC367">
        <v>0</v>
      </c>
      <c r="AD367">
        <v>1</v>
      </c>
      <c r="AE367">
        <v>0</v>
      </c>
      <c r="AF367" t="s">
        <v>3</v>
      </c>
      <c r="AG367">
        <v>1.38</v>
      </c>
      <c r="AH367">
        <v>2</v>
      </c>
      <c r="AI367">
        <v>33035467</v>
      </c>
      <c r="AJ367">
        <v>387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ROW(Source!A201)</f>
        <v>201</v>
      </c>
      <c r="B368">
        <v>33035483</v>
      </c>
      <c r="C368">
        <v>33035465</v>
      </c>
      <c r="D368">
        <v>32516433</v>
      </c>
      <c r="E368">
        <v>1</v>
      </c>
      <c r="F368">
        <v>1</v>
      </c>
      <c r="G368">
        <v>19</v>
      </c>
      <c r="H368">
        <v>2</v>
      </c>
      <c r="I368" t="s">
        <v>808</v>
      </c>
      <c r="J368" t="s">
        <v>809</v>
      </c>
      <c r="K368" t="s">
        <v>810</v>
      </c>
      <c r="L368">
        <v>1368</v>
      </c>
      <c r="N368">
        <v>1011</v>
      </c>
      <c r="O368" t="s">
        <v>801</v>
      </c>
      <c r="P368" t="s">
        <v>801</v>
      </c>
      <c r="Q368">
        <v>1</v>
      </c>
      <c r="X368">
        <v>0.31</v>
      </c>
      <c r="Y368">
        <v>0</v>
      </c>
      <c r="Z368">
        <v>566.44000000000005</v>
      </c>
      <c r="AA368">
        <v>281.27999999999997</v>
      </c>
      <c r="AB368">
        <v>0</v>
      </c>
      <c r="AC368">
        <v>0</v>
      </c>
      <c r="AD368">
        <v>1</v>
      </c>
      <c r="AE368">
        <v>0</v>
      </c>
      <c r="AF368" t="s">
        <v>3</v>
      </c>
      <c r="AG368">
        <v>0.31</v>
      </c>
      <c r="AH368">
        <v>2</v>
      </c>
      <c r="AI368">
        <v>33035468</v>
      </c>
      <c r="AJ368">
        <v>388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ROW(Source!A201)</f>
        <v>201</v>
      </c>
      <c r="B369">
        <v>33035484</v>
      </c>
      <c r="C369">
        <v>33035465</v>
      </c>
      <c r="D369">
        <v>32516599</v>
      </c>
      <c r="E369">
        <v>1</v>
      </c>
      <c r="F369">
        <v>1</v>
      </c>
      <c r="G369">
        <v>19</v>
      </c>
      <c r="H369">
        <v>2</v>
      </c>
      <c r="I369" t="s">
        <v>811</v>
      </c>
      <c r="J369" t="s">
        <v>812</v>
      </c>
      <c r="K369" t="s">
        <v>813</v>
      </c>
      <c r="L369">
        <v>1368</v>
      </c>
      <c r="N369">
        <v>1011</v>
      </c>
      <c r="O369" t="s">
        <v>801</v>
      </c>
      <c r="P369" t="s">
        <v>801</v>
      </c>
      <c r="Q369">
        <v>1</v>
      </c>
      <c r="X369">
        <v>26.25</v>
      </c>
      <c r="Y369">
        <v>0</v>
      </c>
      <c r="Z369">
        <v>9.7100000000000009</v>
      </c>
      <c r="AA369">
        <v>2.25</v>
      </c>
      <c r="AB369">
        <v>0</v>
      </c>
      <c r="AC369">
        <v>0</v>
      </c>
      <c r="AD369">
        <v>1</v>
      </c>
      <c r="AE369">
        <v>0</v>
      </c>
      <c r="AF369" t="s">
        <v>3</v>
      </c>
      <c r="AG369">
        <v>26.25</v>
      </c>
      <c r="AH369">
        <v>2</v>
      </c>
      <c r="AI369">
        <v>33035469</v>
      </c>
      <c r="AJ369">
        <v>389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ROW(Source!A201)</f>
        <v>201</v>
      </c>
      <c r="B370">
        <v>33035485</v>
      </c>
      <c r="C370">
        <v>33035465</v>
      </c>
      <c r="D370">
        <v>32517836</v>
      </c>
      <c r="E370">
        <v>1</v>
      </c>
      <c r="F370">
        <v>1</v>
      </c>
      <c r="G370">
        <v>19</v>
      </c>
      <c r="H370">
        <v>3</v>
      </c>
      <c r="I370" t="s">
        <v>814</v>
      </c>
      <c r="J370" t="s">
        <v>815</v>
      </c>
      <c r="K370" t="s">
        <v>816</v>
      </c>
      <c r="L370">
        <v>1348</v>
      </c>
      <c r="N370">
        <v>1009</v>
      </c>
      <c r="O370" t="s">
        <v>19</v>
      </c>
      <c r="P370" t="s">
        <v>19</v>
      </c>
      <c r="Q370">
        <v>1000</v>
      </c>
      <c r="X370">
        <v>0.04</v>
      </c>
      <c r="Y370">
        <v>31493.279999999999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0</v>
      </c>
      <c r="AF370" t="s">
        <v>3</v>
      </c>
      <c r="AG370">
        <v>0.04</v>
      </c>
      <c r="AH370">
        <v>2</v>
      </c>
      <c r="AI370">
        <v>33035470</v>
      </c>
      <c r="AJ370">
        <v>390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ROW(Source!A201)</f>
        <v>201</v>
      </c>
      <c r="B371">
        <v>33035486</v>
      </c>
      <c r="C371">
        <v>33035465</v>
      </c>
      <c r="D371">
        <v>32518156</v>
      </c>
      <c r="E371">
        <v>1</v>
      </c>
      <c r="F371">
        <v>1</v>
      </c>
      <c r="G371">
        <v>19</v>
      </c>
      <c r="H371">
        <v>3</v>
      </c>
      <c r="I371" t="s">
        <v>817</v>
      </c>
      <c r="J371" t="s">
        <v>818</v>
      </c>
      <c r="K371" t="s">
        <v>819</v>
      </c>
      <c r="L371">
        <v>1348</v>
      </c>
      <c r="N371">
        <v>1009</v>
      </c>
      <c r="O371" t="s">
        <v>19</v>
      </c>
      <c r="P371" t="s">
        <v>19</v>
      </c>
      <c r="Q371">
        <v>1000</v>
      </c>
      <c r="X371">
        <v>3.6999999999999998E-2</v>
      </c>
      <c r="Y371">
        <v>45454.3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3</v>
      </c>
      <c r="AG371">
        <v>3.6999999999999998E-2</v>
      </c>
      <c r="AH371">
        <v>2</v>
      </c>
      <c r="AI371">
        <v>33035471</v>
      </c>
      <c r="AJ371">
        <v>391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ROW(Source!A201)</f>
        <v>201</v>
      </c>
      <c r="B372">
        <v>33035488</v>
      </c>
      <c r="C372">
        <v>33035465</v>
      </c>
      <c r="D372">
        <v>32518894</v>
      </c>
      <c r="E372">
        <v>1</v>
      </c>
      <c r="F372">
        <v>1</v>
      </c>
      <c r="G372">
        <v>19</v>
      </c>
      <c r="H372">
        <v>3</v>
      </c>
      <c r="I372" t="s">
        <v>820</v>
      </c>
      <c r="J372" t="s">
        <v>821</v>
      </c>
      <c r="K372" t="s">
        <v>822</v>
      </c>
      <c r="L372">
        <v>1327</v>
      </c>
      <c r="N372">
        <v>1005</v>
      </c>
      <c r="O372" t="s">
        <v>823</v>
      </c>
      <c r="P372" t="s">
        <v>823</v>
      </c>
      <c r="Q372">
        <v>1</v>
      </c>
      <c r="X372">
        <v>5.6</v>
      </c>
      <c r="Y372">
        <v>63.78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0</v>
      </c>
      <c r="AF372" t="s">
        <v>3</v>
      </c>
      <c r="AG372">
        <v>5.6</v>
      </c>
      <c r="AH372">
        <v>2</v>
      </c>
      <c r="AI372">
        <v>33035473</v>
      </c>
      <c r="AJ372">
        <v>392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ROW(Source!A201)</f>
        <v>201</v>
      </c>
      <c r="B373">
        <v>33035487</v>
      </c>
      <c r="C373">
        <v>33035465</v>
      </c>
      <c r="D373">
        <v>32517311</v>
      </c>
      <c r="E373">
        <v>1</v>
      </c>
      <c r="F373">
        <v>1</v>
      </c>
      <c r="G373">
        <v>19</v>
      </c>
      <c r="H373">
        <v>3</v>
      </c>
      <c r="I373" t="s">
        <v>824</v>
      </c>
      <c r="J373" t="s">
        <v>825</v>
      </c>
      <c r="K373" t="s">
        <v>826</v>
      </c>
      <c r="L373">
        <v>1348</v>
      </c>
      <c r="N373">
        <v>1009</v>
      </c>
      <c r="O373" t="s">
        <v>19</v>
      </c>
      <c r="P373" t="s">
        <v>19</v>
      </c>
      <c r="Q373">
        <v>1000</v>
      </c>
      <c r="X373">
        <v>0.05</v>
      </c>
      <c r="Y373">
        <v>4752.91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0.05</v>
      </c>
      <c r="AH373">
        <v>2</v>
      </c>
      <c r="AI373">
        <v>33035472</v>
      </c>
      <c r="AJ373">
        <v>393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ROW(Source!A201)</f>
        <v>201</v>
      </c>
      <c r="B374">
        <v>33035489</v>
      </c>
      <c r="C374">
        <v>33035465</v>
      </c>
      <c r="D374">
        <v>32519061</v>
      </c>
      <c r="E374">
        <v>1</v>
      </c>
      <c r="F374">
        <v>1</v>
      </c>
      <c r="G374">
        <v>19</v>
      </c>
      <c r="H374">
        <v>3</v>
      </c>
      <c r="I374" t="s">
        <v>827</v>
      </c>
      <c r="J374" t="s">
        <v>828</v>
      </c>
      <c r="K374" t="s">
        <v>829</v>
      </c>
      <c r="L374">
        <v>1339</v>
      </c>
      <c r="N374">
        <v>1007</v>
      </c>
      <c r="O374" t="s">
        <v>830</v>
      </c>
      <c r="P374" t="s">
        <v>830</v>
      </c>
      <c r="Q374">
        <v>1</v>
      </c>
      <c r="X374">
        <v>1.75</v>
      </c>
      <c r="Y374">
        <v>29.98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0</v>
      </c>
      <c r="AF374" t="s">
        <v>3</v>
      </c>
      <c r="AG374">
        <v>1.75</v>
      </c>
      <c r="AH374">
        <v>2</v>
      </c>
      <c r="AI374">
        <v>33035474</v>
      </c>
      <c r="AJ374">
        <v>394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ROW(Source!A201)</f>
        <v>201</v>
      </c>
      <c r="B375">
        <v>33035490</v>
      </c>
      <c r="C375">
        <v>33035465</v>
      </c>
      <c r="D375">
        <v>32517740</v>
      </c>
      <c r="E375">
        <v>1</v>
      </c>
      <c r="F375">
        <v>1</v>
      </c>
      <c r="G375">
        <v>19</v>
      </c>
      <c r="H375">
        <v>3</v>
      </c>
      <c r="I375" t="s">
        <v>831</v>
      </c>
      <c r="J375" t="s">
        <v>832</v>
      </c>
      <c r="K375" t="s">
        <v>833</v>
      </c>
      <c r="L375">
        <v>1339</v>
      </c>
      <c r="N375">
        <v>1007</v>
      </c>
      <c r="O375" t="s">
        <v>830</v>
      </c>
      <c r="P375" t="s">
        <v>830</v>
      </c>
      <c r="Q375">
        <v>1</v>
      </c>
      <c r="X375">
        <v>0.08</v>
      </c>
      <c r="Y375">
        <v>4993.7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0</v>
      </c>
      <c r="AF375" t="s">
        <v>3</v>
      </c>
      <c r="AG375">
        <v>0.08</v>
      </c>
      <c r="AH375">
        <v>2</v>
      </c>
      <c r="AI375">
        <v>33035475</v>
      </c>
      <c r="AJ375">
        <v>395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ROW(Source!A201)</f>
        <v>201</v>
      </c>
      <c r="B376">
        <v>33035491</v>
      </c>
      <c r="C376">
        <v>33035465</v>
      </c>
      <c r="D376">
        <v>32517729</v>
      </c>
      <c r="E376">
        <v>1</v>
      </c>
      <c r="F376">
        <v>1</v>
      </c>
      <c r="G376">
        <v>19</v>
      </c>
      <c r="H376">
        <v>3</v>
      </c>
      <c r="I376" t="s">
        <v>834</v>
      </c>
      <c r="J376" t="s">
        <v>835</v>
      </c>
      <c r="K376" t="s">
        <v>836</v>
      </c>
      <c r="L376">
        <v>1339</v>
      </c>
      <c r="N376">
        <v>1007</v>
      </c>
      <c r="O376" t="s">
        <v>830</v>
      </c>
      <c r="P376" t="s">
        <v>830</v>
      </c>
      <c r="Q376">
        <v>1</v>
      </c>
      <c r="X376">
        <v>0.69</v>
      </c>
      <c r="Y376">
        <v>3762.19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0</v>
      </c>
      <c r="AF376" t="s">
        <v>3</v>
      </c>
      <c r="AG376">
        <v>0.69</v>
      </c>
      <c r="AH376">
        <v>2</v>
      </c>
      <c r="AI376">
        <v>33035476</v>
      </c>
      <c r="AJ376">
        <v>396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ROW(Source!A201)</f>
        <v>201</v>
      </c>
      <c r="B377">
        <v>33035492</v>
      </c>
      <c r="C377">
        <v>33035465</v>
      </c>
      <c r="D377">
        <v>32517783</v>
      </c>
      <c r="E377">
        <v>1</v>
      </c>
      <c r="F377">
        <v>1</v>
      </c>
      <c r="G377">
        <v>19</v>
      </c>
      <c r="H377">
        <v>3</v>
      </c>
      <c r="I377" t="s">
        <v>837</v>
      </c>
      <c r="J377" t="s">
        <v>838</v>
      </c>
      <c r="K377" t="s">
        <v>839</v>
      </c>
      <c r="L377">
        <v>1339</v>
      </c>
      <c r="N377">
        <v>1007</v>
      </c>
      <c r="O377" t="s">
        <v>830</v>
      </c>
      <c r="P377" t="s">
        <v>830</v>
      </c>
      <c r="Q377">
        <v>1</v>
      </c>
      <c r="X377">
        <v>0.2</v>
      </c>
      <c r="Y377">
        <v>5631.96</v>
      </c>
      <c r="Z377">
        <v>0</v>
      </c>
      <c r="AA377">
        <v>0</v>
      </c>
      <c r="AB377">
        <v>0</v>
      </c>
      <c r="AC377">
        <v>0</v>
      </c>
      <c r="AD377">
        <v>1</v>
      </c>
      <c r="AE377">
        <v>0</v>
      </c>
      <c r="AF377" t="s">
        <v>3</v>
      </c>
      <c r="AG377">
        <v>0.2</v>
      </c>
      <c r="AH377">
        <v>2</v>
      </c>
      <c r="AI377">
        <v>33035477</v>
      </c>
      <c r="AJ377">
        <v>397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ROW(Source!A201)</f>
        <v>201</v>
      </c>
      <c r="B378">
        <v>33035493</v>
      </c>
      <c r="C378">
        <v>33035465</v>
      </c>
      <c r="D378">
        <v>32517784</v>
      </c>
      <c r="E378">
        <v>1</v>
      </c>
      <c r="F378">
        <v>1</v>
      </c>
      <c r="G378">
        <v>19</v>
      </c>
      <c r="H378">
        <v>3</v>
      </c>
      <c r="I378" t="s">
        <v>840</v>
      </c>
      <c r="J378" t="s">
        <v>841</v>
      </c>
      <c r="K378" t="s">
        <v>842</v>
      </c>
      <c r="L378">
        <v>1339</v>
      </c>
      <c r="N378">
        <v>1007</v>
      </c>
      <c r="O378" t="s">
        <v>830</v>
      </c>
      <c r="P378" t="s">
        <v>830</v>
      </c>
      <c r="Q378">
        <v>1</v>
      </c>
      <c r="X378">
        <v>0.69</v>
      </c>
      <c r="Y378">
        <v>5631.96</v>
      </c>
      <c r="Z378">
        <v>0</v>
      </c>
      <c r="AA378">
        <v>0</v>
      </c>
      <c r="AB378">
        <v>0</v>
      </c>
      <c r="AC378">
        <v>0</v>
      </c>
      <c r="AD378">
        <v>1</v>
      </c>
      <c r="AE378">
        <v>0</v>
      </c>
      <c r="AF378" t="s">
        <v>3</v>
      </c>
      <c r="AG378">
        <v>0.69</v>
      </c>
      <c r="AH378">
        <v>2</v>
      </c>
      <c r="AI378">
        <v>33035478</v>
      </c>
      <c r="AJ378">
        <v>398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ROW(Source!A201)</f>
        <v>201</v>
      </c>
      <c r="B379">
        <v>33035494</v>
      </c>
      <c r="C379">
        <v>33035465</v>
      </c>
      <c r="D379">
        <v>32519911</v>
      </c>
      <c r="E379">
        <v>1</v>
      </c>
      <c r="F379">
        <v>1</v>
      </c>
      <c r="G379">
        <v>19</v>
      </c>
      <c r="H379">
        <v>3</v>
      </c>
      <c r="I379" t="s">
        <v>843</v>
      </c>
      <c r="J379" t="s">
        <v>844</v>
      </c>
      <c r="K379" t="s">
        <v>845</v>
      </c>
      <c r="L379">
        <v>1339</v>
      </c>
      <c r="N379">
        <v>1007</v>
      </c>
      <c r="O379" t="s">
        <v>830</v>
      </c>
      <c r="P379" t="s">
        <v>830</v>
      </c>
      <c r="Q379">
        <v>1</v>
      </c>
      <c r="X379">
        <v>102</v>
      </c>
      <c r="Y379">
        <v>3195.93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0</v>
      </c>
      <c r="AF379" t="s">
        <v>3</v>
      </c>
      <c r="AG379">
        <v>102</v>
      </c>
      <c r="AH379">
        <v>2</v>
      </c>
      <c r="AI379">
        <v>33035479</v>
      </c>
      <c r="AJ379">
        <v>399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ROW(Source!A201)</f>
        <v>201</v>
      </c>
      <c r="B380">
        <v>33035495</v>
      </c>
      <c r="C380">
        <v>33035465</v>
      </c>
      <c r="D380">
        <v>32521663</v>
      </c>
      <c r="E380">
        <v>1</v>
      </c>
      <c r="F380">
        <v>1</v>
      </c>
      <c r="G380">
        <v>19</v>
      </c>
      <c r="H380">
        <v>3</v>
      </c>
      <c r="I380" t="s">
        <v>846</v>
      </c>
      <c r="J380" t="s">
        <v>847</v>
      </c>
      <c r="K380" t="s">
        <v>848</v>
      </c>
      <c r="L380">
        <v>1327</v>
      </c>
      <c r="N380">
        <v>1005</v>
      </c>
      <c r="O380" t="s">
        <v>823</v>
      </c>
      <c r="P380" t="s">
        <v>823</v>
      </c>
      <c r="Q380">
        <v>1</v>
      </c>
      <c r="X380">
        <v>49.5</v>
      </c>
      <c r="Y380">
        <v>207.09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0</v>
      </c>
      <c r="AF380" t="s">
        <v>3</v>
      </c>
      <c r="AG380">
        <v>49.5</v>
      </c>
      <c r="AH380">
        <v>2</v>
      </c>
      <c r="AI380">
        <v>33035480</v>
      </c>
      <c r="AJ380">
        <v>400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ROW(Source!A204)</f>
        <v>204</v>
      </c>
      <c r="B381">
        <v>33035504</v>
      </c>
      <c r="C381">
        <v>33035498</v>
      </c>
      <c r="D381">
        <v>32505425</v>
      </c>
      <c r="E381">
        <v>19</v>
      </c>
      <c r="F381">
        <v>1</v>
      </c>
      <c r="G381">
        <v>19</v>
      </c>
      <c r="H381">
        <v>1</v>
      </c>
      <c r="I381" t="s">
        <v>795</v>
      </c>
      <c r="J381" t="s">
        <v>3</v>
      </c>
      <c r="K381" t="s">
        <v>796</v>
      </c>
      <c r="L381">
        <v>1191</v>
      </c>
      <c r="N381">
        <v>1013</v>
      </c>
      <c r="O381" t="s">
        <v>797</v>
      </c>
      <c r="P381" t="s">
        <v>797</v>
      </c>
      <c r="Q381">
        <v>1</v>
      </c>
      <c r="X381">
        <v>36.11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1</v>
      </c>
      <c r="AF381" t="s">
        <v>3</v>
      </c>
      <c r="AG381">
        <v>36.11</v>
      </c>
      <c r="AH381">
        <v>2</v>
      </c>
      <c r="AI381">
        <v>33035499</v>
      </c>
      <c r="AJ381">
        <v>401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ROW(Source!A204)</f>
        <v>204</v>
      </c>
      <c r="B382">
        <v>33035505</v>
      </c>
      <c r="C382">
        <v>33035498</v>
      </c>
      <c r="D382">
        <v>32516754</v>
      </c>
      <c r="E382">
        <v>1</v>
      </c>
      <c r="F382">
        <v>1</v>
      </c>
      <c r="G382">
        <v>19</v>
      </c>
      <c r="H382">
        <v>2</v>
      </c>
      <c r="I382" t="s">
        <v>798</v>
      </c>
      <c r="J382" t="s">
        <v>799</v>
      </c>
      <c r="K382" t="s">
        <v>800</v>
      </c>
      <c r="L382">
        <v>1368</v>
      </c>
      <c r="N382">
        <v>1011</v>
      </c>
      <c r="O382" t="s">
        <v>801</v>
      </c>
      <c r="P382" t="s">
        <v>801</v>
      </c>
      <c r="Q382">
        <v>1</v>
      </c>
      <c r="X382">
        <v>21.91</v>
      </c>
      <c r="Y382">
        <v>0</v>
      </c>
      <c r="Z382">
        <v>70.98</v>
      </c>
      <c r="AA382">
        <v>6.52</v>
      </c>
      <c r="AB382">
        <v>0</v>
      </c>
      <c r="AC382">
        <v>0</v>
      </c>
      <c r="AD382">
        <v>1</v>
      </c>
      <c r="AE382">
        <v>0</v>
      </c>
      <c r="AF382" t="s">
        <v>3</v>
      </c>
      <c r="AG382">
        <v>21.91</v>
      </c>
      <c r="AH382">
        <v>2</v>
      </c>
      <c r="AI382">
        <v>33035500</v>
      </c>
      <c r="AJ382">
        <v>402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ROW(Source!A204)</f>
        <v>204</v>
      </c>
      <c r="B383">
        <v>33035506</v>
      </c>
      <c r="C383">
        <v>33035498</v>
      </c>
      <c r="D383">
        <v>32518977</v>
      </c>
      <c r="E383">
        <v>1</v>
      </c>
      <c r="F383">
        <v>1</v>
      </c>
      <c r="G383">
        <v>19</v>
      </c>
      <c r="H383">
        <v>3</v>
      </c>
      <c r="I383" t="s">
        <v>802</v>
      </c>
      <c r="J383" t="s">
        <v>803</v>
      </c>
      <c r="K383" t="s">
        <v>804</v>
      </c>
      <c r="L383">
        <v>1348</v>
      </c>
      <c r="N383">
        <v>1009</v>
      </c>
      <c r="O383" t="s">
        <v>19</v>
      </c>
      <c r="P383" t="s">
        <v>19</v>
      </c>
      <c r="Q383">
        <v>1000</v>
      </c>
      <c r="X383">
        <v>0.03</v>
      </c>
      <c r="Y383">
        <v>117442.26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3</v>
      </c>
      <c r="AG383">
        <v>0.03</v>
      </c>
      <c r="AH383">
        <v>2</v>
      </c>
      <c r="AI383">
        <v>33035501</v>
      </c>
      <c r="AJ383">
        <v>403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ROW(Source!A204)</f>
        <v>204</v>
      </c>
      <c r="B384">
        <v>33035507</v>
      </c>
      <c r="C384">
        <v>33035498</v>
      </c>
      <c r="D384">
        <v>32520163</v>
      </c>
      <c r="E384">
        <v>1</v>
      </c>
      <c r="F384">
        <v>1</v>
      </c>
      <c r="G384">
        <v>19</v>
      </c>
      <c r="H384">
        <v>3</v>
      </c>
      <c r="I384" t="s">
        <v>25</v>
      </c>
      <c r="J384" t="s">
        <v>27</v>
      </c>
      <c r="K384" t="s">
        <v>26</v>
      </c>
      <c r="L384">
        <v>1348</v>
      </c>
      <c r="N384">
        <v>1009</v>
      </c>
      <c r="O384" t="s">
        <v>19</v>
      </c>
      <c r="P384" t="s">
        <v>19</v>
      </c>
      <c r="Q384">
        <v>1000</v>
      </c>
      <c r="X384">
        <v>1</v>
      </c>
      <c r="Y384">
        <v>53410.15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0</v>
      </c>
      <c r="AF384" t="s">
        <v>3</v>
      </c>
      <c r="AG384">
        <v>1</v>
      </c>
      <c r="AH384">
        <v>2</v>
      </c>
      <c r="AI384">
        <v>33035502</v>
      </c>
      <c r="AJ384">
        <v>404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ROW(Source!A206)</f>
        <v>206</v>
      </c>
      <c r="B385">
        <v>33035525</v>
      </c>
      <c r="C385">
        <v>33035509</v>
      </c>
      <c r="D385">
        <v>32505425</v>
      </c>
      <c r="E385">
        <v>19</v>
      </c>
      <c r="F385">
        <v>1</v>
      </c>
      <c r="G385">
        <v>19</v>
      </c>
      <c r="H385">
        <v>1</v>
      </c>
      <c r="I385" t="s">
        <v>795</v>
      </c>
      <c r="J385" t="s">
        <v>3</v>
      </c>
      <c r="K385" t="s">
        <v>796</v>
      </c>
      <c r="L385">
        <v>1191</v>
      </c>
      <c r="N385">
        <v>1013</v>
      </c>
      <c r="O385" t="s">
        <v>797</v>
      </c>
      <c r="P385" t="s">
        <v>797</v>
      </c>
      <c r="Q385">
        <v>1</v>
      </c>
      <c r="X385">
        <v>453.1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1</v>
      </c>
      <c r="AF385" t="s">
        <v>3</v>
      </c>
      <c r="AG385">
        <v>453.1</v>
      </c>
      <c r="AH385">
        <v>2</v>
      </c>
      <c r="AI385">
        <v>33035510</v>
      </c>
      <c r="AJ385">
        <v>406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ROW(Source!A206)</f>
        <v>206</v>
      </c>
      <c r="B386">
        <v>33035526</v>
      </c>
      <c r="C386">
        <v>33035509</v>
      </c>
      <c r="D386">
        <v>32517073</v>
      </c>
      <c r="E386">
        <v>1</v>
      </c>
      <c r="F386">
        <v>1</v>
      </c>
      <c r="G386">
        <v>19</v>
      </c>
      <c r="H386">
        <v>2</v>
      </c>
      <c r="I386" t="s">
        <v>805</v>
      </c>
      <c r="J386" t="s">
        <v>806</v>
      </c>
      <c r="K386" t="s">
        <v>807</v>
      </c>
      <c r="L386">
        <v>1368</v>
      </c>
      <c r="N386">
        <v>1011</v>
      </c>
      <c r="O386" t="s">
        <v>801</v>
      </c>
      <c r="P386" t="s">
        <v>801</v>
      </c>
      <c r="Q386">
        <v>1</v>
      </c>
      <c r="X386">
        <v>1.38</v>
      </c>
      <c r="Y386">
        <v>0</v>
      </c>
      <c r="Z386">
        <v>3.37</v>
      </c>
      <c r="AA386">
        <v>0.85</v>
      </c>
      <c r="AB386">
        <v>0</v>
      </c>
      <c r="AC386">
        <v>0</v>
      </c>
      <c r="AD386">
        <v>1</v>
      </c>
      <c r="AE386">
        <v>0</v>
      </c>
      <c r="AF386" t="s">
        <v>3</v>
      </c>
      <c r="AG386">
        <v>1.38</v>
      </c>
      <c r="AH386">
        <v>2</v>
      </c>
      <c r="AI386">
        <v>33035511</v>
      </c>
      <c r="AJ386">
        <v>407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ROW(Source!A206)</f>
        <v>206</v>
      </c>
      <c r="B387">
        <v>33035527</v>
      </c>
      <c r="C387">
        <v>33035509</v>
      </c>
      <c r="D387">
        <v>32516433</v>
      </c>
      <c r="E387">
        <v>1</v>
      </c>
      <c r="F387">
        <v>1</v>
      </c>
      <c r="G387">
        <v>19</v>
      </c>
      <c r="H387">
        <v>2</v>
      </c>
      <c r="I387" t="s">
        <v>808</v>
      </c>
      <c r="J387" t="s">
        <v>809</v>
      </c>
      <c r="K387" t="s">
        <v>810</v>
      </c>
      <c r="L387">
        <v>1368</v>
      </c>
      <c r="N387">
        <v>1011</v>
      </c>
      <c r="O387" t="s">
        <v>801</v>
      </c>
      <c r="P387" t="s">
        <v>801</v>
      </c>
      <c r="Q387">
        <v>1</v>
      </c>
      <c r="X387">
        <v>0.31</v>
      </c>
      <c r="Y387">
        <v>0</v>
      </c>
      <c r="Z387">
        <v>566.44000000000005</v>
      </c>
      <c r="AA387">
        <v>281.27999999999997</v>
      </c>
      <c r="AB387">
        <v>0</v>
      </c>
      <c r="AC387">
        <v>0</v>
      </c>
      <c r="AD387">
        <v>1</v>
      </c>
      <c r="AE387">
        <v>0</v>
      </c>
      <c r="AF387" t="s">
        <v>3</v>
      </c>
      <c r="AG387">
        <v>0.31</v>
      </c>
      <c r="AH387">
        <v>2</v>
      </c>
      <c r="AI387">
        <v>33035512</v>
      </c>
      <c r="AJ387">
        <v>408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ROW(Source!A206)</f>
        <v>206</v>
      </c>
      <c r="B388">
        <v>33035528</v>
      </c>
      <c r="C388">
        <v>33035509</v>
      </c>
      <c r="D388">
        <v>32516599</v>
      </c>
      <c r="E388">
        <v>1</v>
      </c>
      <c r="F388">
        <v>1</v>
      </c>
      <c r="G388">
        <v>19</v>
      </c>
      <c r="H388">
        <v>2</v>
      </c>
      <c r="I388" t="s">
        <v>811</v>
      </c>
      <c r="J388" t="s">
        <v>812</v>
      </c>
      <c r="K388" t="s">
        <v>813</v>
      </c>
      <c r="L388">
        <v>1368</v>
      </c>
      <c r="N388">
        <v>1011</v>
      </c>
      <c r="O388" t="s">
        <v>801</v>
      </c>
      <c r="P388" t="s">
        <v>801</v>
      </c>
      <c r="Q388">
        <v>1</v>
      </c>
      <c r="X388">
        <v>26.25</v>
      </c>
      <c r="Y388">
        <v>0</v>
      </c>
      <c r="Z388">
        <v>9.7100000000000009</v>
      </c>
      <c r="AA388">
        <v>2.25</v>
      </c>
      <c r="AB388">
        <v>0</v>
      </c>
      <c r="AC388">
        <v>0</v>
      </c>
      <c r="AD388">
        <v>1</v>
      </c>
      <c r="AE388">
        <v>0</v>
      </c>
      <c r="AF388" t="s">
        <v>3</v>
      </c>
      <c r="AG388">
        <v>26.25</v>
      </c>
      <c r="AH388">
        <v>2</v>
      </c>
      <c r="AI388">
        <v>33035513</v>
      </c>
      <c r="AJ388">
        <v>409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ROW(Source!A206)</f>
        <v>206</v>
      </c>
      <c r="B389">
        <v>33035529</v>
      </c>
      <c r="C389">
        <v>33035509</v>
      </c>
      <c r="D389">
        <v>32517836</v>
      </c>
      <c r="E389">
        <v>1</v>
      </c>
      <c r="F389">
        <v>1</v>
      </c>
      <c r="G389">
        <v>19</v>
      </c>
      <c r="H389">
        <v>3</v>
      </c>
      <c r="I389" t="s">
        <v>814</v>
      </c>
      <c r="J389" t="s">
        <v>815</v>
      </c>
      <c r="K389" t="s">
        <v>816</v>
      </c>
      <c r="L389">
        <v>1348</v>
      </c>
      <c r="N389">
        <v>1009</v>
      </c>
      <c r="O389" t="s">
        <v>19</v>
      </c>
      <c r="P389" t="s">
        <v>19</v>
      </c>
      <c r="Q389">
        <v>1000</v>
      </c>
      <c r="X389">
        <v>0.04</v>
      </c>
      <c r="Y389">
        <v>31493.279999999999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3</v>
      </c>
      <c r="AG389">
        <v>0.04</v>
      </c>
      <c r="AH389">
        <v>2</v>
      </c>
      <c r="AI389">
        <v>33035514</v>
      </c>
      <c r="AJ389">
        <v>410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ROW(Source!A206)</f>
        <v>206</v>
      </c>
      <c r="B390">
        <v>33035530</v>
      </c>
      <c r="C390">
        <v>33035509</v>
      </c>
      <c r="D390">
        <v>32518156</v>
      </c>
      <c r="E390">
        <v>1</v>
      </c>
      <c r="F390">
        <v>1</v>
      </c>
      <c r="G390">
        <v>19</v>
      </c>
      <c r="H390">
        <v>3</v>
      </c>
      <c r="I390" t="s">
        <v>817</v>
      </c>
      <c r="J390" t="s">
        <v>818</v>
      </c>
      <c r="K390" t="s">
        <v>819</v>
      </c>
      <c r="L390">
        <v>1348</v>
      </c>
      <c r="N390">
        <v>1009</v>
      </c>
      <c r="O390" t="s">
        <v>19</v>
      </c>
      <c r="P390" t="s">
        <v>19</v>
      </c>
      <c r="Q390">
        <v>1000</v>
      </c>
      <c r="X390">
        <v>3.6999999999999998E-2</v>
      </c>
      <c r="Y390">
        <v>45454.3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0</v>
      </c>
      <c r="AF390" t="s">
        <v>3</v>
      </c>
      <c r="AG390">
        <v>3.6999999999999998E-2</v>
      </c>
      <c r="AH390">
        <v>2</v>
      </c>
      <c r="AI390">
        <v>33035515</v>
      </c>
      <c r="AJ390">
        <v>411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ROW(Source!A206)</f>
        <v>206</v>
      </c>
      <c r="B391">
        <v>33035532</v>
      </c>
      <c r="C391">
        <v>33035509</v>
      </c>
      <c r="D391">
        <v>32518894</v>
      </c>
      <c r="E391">
        <v>1</v>
      </c>
      <c r="F391">
        <v>1</v>
      </c>
      <c r="G391">
        <v>19</v>
      </c>
      <c r="H391">
        <v>3</v>
      </c>
      <c r="I391" t="s">
        <v>820</v>
      </c>
      <c r="J391" t="s">
        <v>821</v>
      </c>
      <c r="K391" t="s">
        <v>822</v>
      </c>
      <c r="L391">
        <v>1327</v>
      </c>
      <c r="N391">
        <v>1005</v>
      </c>
      <c r="O391" t="s">
        <v>823</v>
      </c>
      <c r="P391" t="s">
        <v>823</v>
      </c>
      <c r="Q391">
        <v>1</v>
      </c>
      <c r="X391">
        <v>5.6</v>
      </c>
      <c r="Y391">
        <v>63.78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0</v>
      </c>
      <c r="AF391" t="s">
        <v>3</v>
      </c>
      <c r="AG391">
        <v>5.6</v>
      </c>
      <c r="AH391">
        <v>2</v>
      </c>
      <c r="AI391">
        <v>33035517</v>
      </c>
      <c r="AJ391">
        <v>412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ROW(Source!A206)</f>
        <v>206</v>
      </c>
      <c r="B392">
        <v>33035531</v>
      </c>
      <c r="C392">
        <v>33035509</v>
      </c>
      <c r="D392">
        <v>32517311</v>
      </c>
      <c r="E392">
        <v>1</v>
      </c>
      <c r="F392">
        <v>1</v>
      </c>
      <c r="G392">
        <v>19</v>
      </c>
      <c r="H392">
        <v>3</v>
      </c>
      <c r="I392" t="s">
        <v>824</v>
      </c>
      <c r="J392" t="s">
        <v>825</v>
      </c>
      <c r="K392" t="s">
        <v>826</v>
      </c>
      <c r="L392">
        <v>1348</v>
      </c>
      <c r="N392">
        <v>1009</v>
      </c>
      <c r="O392" t="s">
        <v>19</v>
      </c>
      <c r="P392" t="s">
        <v>19</v>
      </c>
      <c r="Q392">
        <v>1000</v>
      </c>
      <c r="X392">
        <v>0.05</v>
      </c>
      <c r="Y392">
        <v>4752.91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3</v>
      </c>
      <c r="AG392">
        <v>0.05</v>
      </c>
      <c r="AH392">
        <v>2</v>
      </c>
      <c r="AI392">
        <v>33035516</v>
      </c>
      <c r="AJ392">
        <v>413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ROW(Source!A206)</f>
        <v>206</v>
      </c>
      <c r="B393">
        <v>33035533</v>
      </c>
      <c r="C393">
        <v>33035509</v>
      </c>
      <c r="D393">
        <v>32519061</v>
      </c>
      <c r="E393">
        <v>1</v>
      </c>
      <c r="F393">
        <v>1</v>
      </c>
      <c r="G393">
        <v>19</v>
      </c>
      <c r="H393">
        <v>3</v>
      </c>
      <c r="I393" t="s">
        <v>827</v>
      </c>
      <c r="J393" t="s">
        <v>828</v>
      </c>
      <c r="K393" t="s">
        <v>829</v>
      </c>
      <c r="L393">
        <v>1339</v>
      </c>
      <c r="N393">
        <v>1007</v>
      </c>
      <c r="O393" t="s">
        <v>830</v>
      </c>
      <c r="P393" t="s">
        <v>830</v>
      </c>
      <c r="Q393">
        <v>1</v>
      </c>
      <c r="X393">
        <v>1.75</v>
      </c>
      <c r="Y393">
        <v>29.98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0</v>
      </c>
      <c r="AF393" t="s">
        <v>3</v>
      </c>
      <c r="AG393">
        <v>1.75</v>
      </c>
      <c r="AH393">
        <v>2</v>
      </c>
      <c r="AI393">
        <v>33035518</v>
      </c>
      <c r="AJ393">
        <v>414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ROW(Source!A206)</f>
        <v>206</v>
      </c>
      <c r="B394">
        <v>33035534</v>
      </c>
      <c r="C394">
        <v>33035509</v>
      </c>
      <c r="D394">
        <v>32517740</v>
      </c>
      <c r="E394">
        <v>1</v>
      </c>
      <c r="F394">
        <v>1</v>
      </c>
      <c r="G394">
        <v>19</v>
      </c>
      <c r="H394">
        <v>3</v>
      </c>
      <c r="I394" t="s">
        <v>831</v>
      </c>
      <c r="J394" t="s">
        <v>832</v>
      </c>
      <c r="K394" t="s">
        <v>833</v>
      </c>
      <c r="L394">
        <v>1339</v>
      </c>
      <c r="N394">
        <v>1007</v>
      </c>
      <c r="O394" t="s">
        <v>830</v>
      </c>
      <c r="P394" t="s">
        <v>830</v>
      </c>
      <c r="Q394">
        <v>1</v>
      </c>
      <c r="X394">
        <v>0.08</v>
      </c>
      <c r="Y394">
        <v>4993.7</v>
      </c>
      <c r="Z394">
        <v>0</v>
      </c>
      <c r="AA394">
        <v>0</v>
      </c>
      <c r="AB394">
        <v>0</v>
      </c>
      <c r="AC394">
        <v>0</v>
      </c>
      <c r="AD394">
        <v>1</v>
      </c>
      <c r="AE394">
        <v>0</v>
      </c>
      <c r="AF394" t="s">
        <v>3</v>
      </c>
      <c r="AG394">
        <v>0.08</v>
      </c>
      <c r="AH394">
        <v>2</v>
      </c>
      <c r="AI394">
        <v>33035519</v>
      </c>
      <c r="AJ394">
        <v>415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ROW(Source!A206)</f>
        <v>206</v>
      </c>
      <c r="B395">
        <v>33035535</v>
      </c>
      <c r="C395">
        <v>33035509</v>
      </c>
      <c r="D395">
        <v>32517729</v>
      </c>
      <c r="E395">
        <v>1</v>
      </c>
      <c r="F395">
        <v>1</v>
      </c>
      <c r="G395">
        <v>19</v>
      </c>
      <c r="H395">
        <v>3</v>
      </c>
      <c r="I395" t="s">
        <v>834</v>
      </c>
      <c r="J395" t="s">
        <v>835</v>
      </c>
      <c r="K395" t="s">
        <v>836</v>
      </c>
      <c r="L395">
        <v>1339</v>
      </c>
      <c r="N395">
        <v>1007</v>
      </c>
      <c r="O395" t="s">
        <v>830</v>
      </c>
      <c r="P395" t="s">
        <v>830</v>
      </c>
      <c r="Q395">
        <v>1</v>
      </c>
      <c r="X395">
        <v>0.69</v>
      </c>
      <c r="Y395">
        <v>3762.19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3</v>
      </c>
      <c r="AG395">
        <v>0.69</v>
      </c>
      <c r="AH395">
        <v>2</v>
      </c>
      <c r="AI395">
        <v>33035520</v>
      </c>
      <c r="AJ395">
        <v>416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ROW(Source!A206)</f>
        <v>206</v>
      </c>
      <c r="B396">
        <v>33035536</v>
      </c>
      <c r="C396">
        <v>33035509</v>
      </c>
      <c r="D396">
        <v>32517783</v>
      </c>
      <c r="E396">
        <v>1</v>
      </c>
      <c r="F396">
        <v>1</v>
      </c>
      <c r="G396">
        <v>19</v>
      </c>
      <c r="H396">
        <v>3</v>
      </c>
      <c r="I396" t="s">
        <v>837</v>
      </c>
      <c r="J396" t="s">
        <v>838</v>
      </c>
      <c r="K396" t="s">
        <v>839</v>
      </c>
      <c r="L396">
        <v>1339</v>
      </c>
      <c r="N396">
        <v>1007</v>
      </c>
      <c r="O396" t="s">
        <v>830</v>
      </c>
      <c r="P396" t="s">
        <v>830</v>
      </c>
      <c r="Q396">
        <v>1</v>
      </c>
      <c r="X396">
        <v>0.2</v>
      </c>
      <c r="Y396">
        <v>5631.96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0</v>
      </c>
      <c r="AF396" t="s">
        <v>3</v>
      </c>
      <c r="AG396">
        <v>0.2</v>
      </c>
      <c r="AH396">
        <v>2</v>
      </c>
      <c r="AI396">
        <v>33035521</v>
      </c>
      <c r="AJ396">
        <v>417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ROW(Source!A206)</f>
        <v>206</v>
      </c>
      <c r="B397">
        <v>33035537</v>
      </c>
      <c r="C397">
        <v>33035509</v>
      </c>
      <c r="D397">
        <v>32517784</v>
      </c>
      <c r="E397">
        <v>1</v>
      </c>
      <c r="F397">
        <v>1</v>
      </c>
      <c r="G397">
        <v>19</v>
      </c>
      <c r="H397">
        <v>3</v>
      </c>
      <c r="I397" t="s">
        <v>840</v>
      </c>
      <c r="J397" t="s">
        <v>841</v>
      </c>
      <c r="K397" t="s">
        <v>842</v>
      </c>
      <c r="L397">
        <v>1339</v>
      </c>
      <c r="N397">
        <v>1007</v>
      </c>
      <c r="O397" t="s">
        <v>830</v>
      </c>
      <c r="P397" t="s">
        <v>830</v>
      </c>
      <c r="Q397">
        <v>1</v>
      </c>
      <c r="X397">
        <v>0.69</v>
      </c>
      <c r="Y397">
        <v>5631.96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0</v>
      </c>
      <c r="AF397" t="s">
        <v>3</v>
      </c>
      <c r="AG397">
        <v>0.69</v>
      </c>
      <c r="AH397">
        <v>2</v>
      </c>
      <c r="AI397">
        <v>33035522</v>
      </c>
      <c r="AJ397">
        <v>418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ROW(Source!A206)</f>
        <v>206</v>
      </c>
      <c r="B398">
        <v>33035538</v>
      </c>
      <c r="C398">
        <v>33035509</v>
      </c>
      <c r="D398">
        <v>32519911</v>
      </c>
      <c r="E398">
        <v>1</v>
      </c>
      <c r="F398">
        <v>1</v>
      </c>
      <c r="G398">
        <v>19</v>
      </c>
      <c r="H398">
        <v>3</v>
      </c>
      <c r="I398" t="s">
        <v>843</v>
      </c>
      <c r="J398" t="s">
        <v>844</v>
      </c>
      <c r="K398" t="s">
        <v>845</v>
      </c>
      <c r="L398">
        <v>1339</v>
      </c>
      <c r="N398">
        <v>1007</v>
      </c>
      <c r="O398" t="s">
        <v>830</v>
      </c>
      <c r="P398" t="s">
        <v>830</v>
      </c>
      <c r="Q398">
        <v>1</v>
      </c>
      <c r="X398">
        <v>102</v>
      </c>
      <c r="Y398">
        <v>3195.93</v>
      </c>
      <c r="Z398">
        <v>0</v>
      </c>
      <c r="AA398">
        <v>0</v>
      </c>
      <c r="AB398">
        <v>0</v>
      </c>
      <c r="AC398">
        <v>0</v>
      </c>
      <c r="AD398">
        <v>1</v>
      </c>
      <c r="AE398">
        <v>0</v>
      </c>
      <c r="AF398" t="s">
        <v>3</v>
      </c>
      <c r="AG398">
        <v>102</v>
      </c>
      <c r="AH398">
        <v>2</v>
      </c>
      <c r="AI398">
        <v>33035523</v>
      </c>
      <c r="AJ398">
        <v>419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ROW(Source!A206)</f>
        <v>206</v>
      </c>
      <c r="B399">
        <v>33035539</v>
      </c>
      <c r="C399">
        <v>33035509</v>
      </c>
      <c r="D399">
        <v>32521663</v>
      </c>
      <c r="E399">
        <v>1</v>
      </c>
      <c r="F399">
        <v>1</v>
      </c>
      <c r="G399">
        <v>19</v>
      </c>
      <c r="H399">
        <v>3</v>
      </c>
      <c r="I399" t="s">
        <v>846</v>
      </c>
      <c r="J399" t="s">
        <v>847</v>
      </c>
      <c r="K399" t="s">
        <v>848</v>
      </c>
      <c r="L399">
        <v>1327</v>
      </c>
      <c r="N399">
        <v>1005</v>
      </c>
      <c r="O399" t="s">
        <v>823</v>
      </c>
      <c r="P399" t="s">
        <v>823</v>
      </c>
      <c r="Q399">
        <v>1</v>
      </c>
      <c r="X399">
        <v>49.5</v>
      </c>
      <c r="Y399">
        <v>207.09</v>
      </c>
      <c r="Z399">
        <v>0</v>
      </c>
      <c r="AA399">
        <v>0</v>
      </c>
      <c r="AB399">
        <v>0</v>
      </c>
      <c r="AC399">
        <v>0</v>
      </c>
      <c r="AD399">
        <v>1</v>
      </c>
      <c r="AE399">
        <v>0</v>
      </c>
      <c r="AF399" t="s">
        <v>3</v>
      </c>
      <c r="AG399">
        <v>49.5</v>
      </c>
      <c r="AH399">
        <v>2</v>
      </c>
      <c r="AI399">
        <v>33035524</v>
      </c>
      <c r="AJ399">
        <v>420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ROW(Source!A209)</f>
        <v>209</v>
      </c>
      <c r="B400">
        <v>33035548</v>
      </c>
      <c r="C400">
        <v>33035542</v>
      </c>
      <c r="D400">
        <v>32505425</v>
      </c>
      <c r="E400">
        <v>19</v>
      </c>
      <c r="F400">
        <v>1</v>
      </c>
      <c r="G400">
        <v>19</v>
      </c>
      <c r="H400">
        <v>1</v>
      </c>
      <c r="I400" t="s">
        <v>795</v>
      </c>
      <c r="J400" t="s">
        <v>3</v>
      </c>
      <c r="K400" t="s">
        <v>796</v>
      </c>
      <c r="L400">
        <v>1191</v>
      </c>
      <c r="N400">
        <v>1013</v>
      </c>
      <c r="O400" t="s">
        <v>797</v>
      </c>
      <c r="P400" t="s">
        <v>797</v>
      </c>
      <c r="Q400">
        <v>1</v>
      </c>
      <c r="X400">
        <v>36.11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1</v>
      </c>
      <c r="AF400" t="s">
        <v>3</v>
      </c>
      <c r="AG400">
        <v>36.11</v>
      </c>
      <c r="AH400">
        <v>2</v>
      </c>
      <c r="AI400">
        <v>33035543</v>
      </c>
      <c r="AJ400">
        <v>421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ROW(Source!A209)</f>
        <v>209</v>
      </c>
      <c r="B401">
        <v>33035549</v>
      </c>
      <c r="C401">
        <v>33035542</v>
      </c>
      <c r="D401">
        <v>32516754</v>
      </c>
      <c r="E401">
        <v>1</v>
      </c>
      <c r="F401">
        <v>1</v>
      </c>
      <c r="G401">
        <v>19</v>
      </c>
      <c r="H401">
        <v>2</v>
      </c>
      <c r="I401" t="s">
        <v>798</v>
      </c>
      <c r="J401" t="s">
        <v>799</v>
      </c>
      <c r="K401" t="s">
        <v>800</v>
      </c>
      <c r="L401">
        <v>1368</v>
      </c>
      <c r="N401">
        <v>1011</v>
      </c>
      <c r="O401" t="s">
        <v>801</v>
      </c>
      <c r="P401" t="s">
        <v>801</v>
      </c>
      <c r="Q401">
        <v>1</v>
      </c>
      <c r="X401">
        <v>21.91</v>
      </c>
      <c r="Y401">
        <v>0</v>
      </c>
      <c r="Z401">
        <v>70.98</v>
      </c>
      <c r="AA401">
        <v>6.52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21.91</v>
      </c>
      <c r="AH401">
        <v>2</v>
      </c>
      <c r="AI401">
        <v>33035544</v>
      </c>
      <c r="AJ401">
        <v>422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ROW(Source!A209)</f>
        <v>209</v>
      </c>
      <c r="B402">
        <v>33035550</v>
      </c>
      <c r="C402">
        <v>33035542</v>
      </c>
      <c r="D402">
        <v>32518977</v>
      </c>
      <c r="E402">
        <v>1</v>
      </c>
      <c r="F402">
        <v>1</v>
      </c>
      <c r="G402">
        <v>19</v>
      </c>
      <c r="H402">
        <v>3</v>
      </c>
      <c r="I402" t="s">
        <v>802</v>
      </c>
      <c r="J402" t="s">
        <v>803</v>
      </c>
      <c r="K402" t="s">
        <v>804</v>
      </c>
      <c r="L402">
        <v>1348</v>
      </c>
      <c r="N402">
        <v>1009</v>
      </c>
      <c r="O402" t="s">
        <v>19</v>
      </c>
      <c r="P402" t="s">
        <v>19</v>
      </c>
      <c r="Q402">
        <v>1000</v>
      </c>
      <c r="X402">
        <v>0.03</v>
      </c>
      <c r="Y402">
        <v>117442.26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0</v>
      </c>
      <c r="AF402" t="s">
        <v>3</v>
      </c>
      <c r="AG402">
        <v>0.03</v>
      </c>
      <c r="AH402">
        <v>2</v>
      </c>
      <c r="AI402">
        <v>33035545</v>
      </c>
      <c r="AJ402">
        <v>423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ROW(Source!A209)</f>
        <v>209</v>
      </c>
      <c r="B403">
        <v>33035551</v>
      </c>
      <c r="C403">
        <v>33035542</v>
      </c>
      <c r="D403">
        <v>32520163</v>
      </c>
      <c r="E403">
        <v>1</v>
      </c>
      <c r="F403">
        <v>1</v>
      </c>
      <c r="G403">
        <v>19</v>
      </c>
      <c r="H403">
        <v>3</v>
      </c>
      <c r="I403" t="s">
        <v>25</v>
      </c>
      <c r="J403" t="s">
        <v>27</v>
      </c>
      <c r="K403" t="s">
        <v>26</v>
      </c>
      <c r="L403">
        <v>1348</v>
      </c>
      <c r="N403">
        <v>1009</v>
      </c>
      <c r="O403" t="s">
        <v>19</v>
      </c>
      <c r="P403" t="s">
        <v>19</v>
      </c>
      <c r="Q403">
        <v>1000</v>
      </c>
      <c r="X403">
        <v>1</v>
      </c>
      <c r="Y403">
        <v>53410.15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0</v>
      </c>
      <c r="AF403" t="s">
        <v>3</v>
      </c>
      <c r="AG403">
        <v>1</v>
      </c>
      <c r="AH403">
        <v>2</v>
      </c>
      <c r="AI403">
        <v>33035546</v>
      </c>
      <c r="AJ403">
        <v>424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ROW(Source!A211)</f>
        <v>211</v>
      </c>
      <c r="B404">
        <v>33035569</v>
      </c>
      <c r="C404">
        <v>33035553</v>
      </c>
      <c r="D404">
        <v>32505425</v>
      </c>
      <c r="E404">
        <v>19</v>
      </c>
      <c r="F404">
        <v>1</v>
      </c>
      <c r="G404">
        <v>19</v>
      </c>
      <c r="H404">
        <v>1</v>
      </c>
      <c r="I404" t="s">
        <v>795</v>
      </c>
      <c r="J404" t="s">
        <v>3</v>
      </c>
      <c r="K404" t="s">
        <v>796</v>
      </c>
      <c r="L404">
        <v>1191</v>
      </c>
      <c r="N404">
        <v>1013</v>
      </c>
      <c r="O404" t="s">
        <v>797</v>
      </c>
      <c r="P404" t="s">
        <v>797</v>
      </c>
      <c r="Q404">
        <v>1</v>
      </c>
      <c r="X404">
        <v>453.1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1</v>
      </c>
      <c r="AF404" t="s">
        <v>3</v>
      </c>
      <c r="AG404">
        <v>453.1</v>
      </c>
      <c r="AH404">
        <v>2</v>
      </c>
      <c r="AI404">
        <v>33035554</v>
      </c>
      <c r="AJ404">
        <v>426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ROW(Source!A211)</f>
        <v>211</v>
      </c>
      <c r="B405">
        <v>33035570</v>
      </c>
      <c r="C405">
        <v>33035553</v>
      </c>
      <c r="D405">
        <v>32517073</v>
      </c>
      <c r="E405">
        <v>1</v>
      </c>
      <c r="F405">
        <v>1</v>
      </c>
      <c r="G405">
        <v>19</v>
      </c>
      <c r="H405">
        <v>2</v>
      </c>
      <c r="I405" t="s">
        <v>805</v>
      </c>
      <c r="J405" t="s">
        <v>806</v>
      </c>
      <c r="K405" t="s">
        <v>807</v>
      </c>
      <c r="L405">
        <v>1368</v>
      </c>
      <c r="N405">
        <v>1011</v>
      </c>
      <c r="O405" t="s">
        <v>801</v>
      </c>
      <c r="P405" t="s">
        <v>801</v>
      </c>
      <c r="Q405">
        <v>1</v>
      </c>
      <c r="X405">
        <v>1.38</v>
      </c>
      <c r="Y405">
        <v>0</v>
      </c>
      <c r="Z405">
        <v>3.37</v>
      </c>
      <c r="AA405">
        <v>0.85</v>
      </c>
      <c r="AB405">
        <v>0</v>
      </c>
      <c r="AC405">
        <v>0</v>
      </c>
      <c r="AD405">
        <v>1</v>
      </c>
      <c r="AE405">
        <v>0</v>
      </c>
      <c r="AF405" t="s">
        <v>3</v>
      </c>
      <c r="AG405">
        <v>1.38</v>
      </c>
      <c r="AH405">
        <v>2</v>
      </c>
      <c r="AI405">
        <v>33035555</v>
      </c>
      <c r="AJ405">
        <v>427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ROW(Source!A211)</f>
        <v>211</v>
      </c>
      <c r="B406">
        <v>33035571</v>
      </c>
      <c r="C406">
        <v>33035553</v>
      </c>
      <c r="D406">
        <v>32516433</v>
      </c>
      <c r="E406">
        <v>1</v>
      </c>
      <c r="F406">
        <v>1</v>
      </c>
      <c r="G406">
        <v>19</v>
      </c>
      <c r="H406">
        <v>2</v>
      </c>
      <c r="I406" t="s">
        <v>808</v>
      </c>
      <c r="J406" t="s">
        <v>809</v>
      </c>
      <c r="K406" t="s">
        <v>810</v>
      </c>
      <c r="L406">
        <v>1368</v>
      </c>
      <c r="N406">
        <v>1011</v>
      </c>
      <c r="O406" t="s">
        <v>801</v>
      </c>
      <c r="P406" t="s">
        <v>801</v>
      </c>
      <c r="Q406">
        <v>1</v>
      </c>
      <c r="X406">
        <v>0.31</v>
      </c>
      <c r="Y406">
        <v>0</v>
      </c>
      <c r="Z406">
        <v>566.44000000000005</v>
      </c>
      <c r="AA406">
        <v>281.27999999999997</v>
      </c>
      <c r="AB406">
        <v>0</v>
      </c>
      <c r="AC406">
        <v>0</v>
      </c>
      <c r="AD406">
        <v>1</v>
      </c>
      <c r="AE406">
        <v>0</v>
      </c>
      <c r="AF406" t="s">
        <v>3</v>
      </c>
      <c r="AG406">
        <v>0.31</v>
      </c>
      <c r="AH406">
        <v>2</v>
      </c>
      <c r="AI406">
        <v>33035556</v>
      </c>
      <c r="AJ406">
        <v>428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ROW(Source!A211)</f>
        <v>211</v>
      </c>
      <c r="B407">
        <v>33035572</v>
      </c>
      <c r="C407">
        <v>33035553</v>
      </c>
      <c r="D407">
        <v>32516599</v>
      </c>
      <c r="E407">
        <v>1</v>
      </c>
      <c r="F407">
        <v>1</v>
      </c>
      <c r="G407">
        <v>19</v>
      </c>
      <c r="H407">
        <v>2</v>
      </c>
      <c r="I407" t="s">
        <v>811</v>
      </c>
      <c r="J407" t="s">
        <v>812</v>
      </c>
      <c r="K407" t="s">
        <v>813</v>
      </c>
      <c r="L407">
        <v>1368</v>
      </c>
      <c r="N407">
        <v>1011</v>
      </c>
      <c r="O407" t="s">
        <v>801</v>
      </c>
      <c r="P407" t="s">
        <v>801</v>
      </c>
      <c r="Q407">
        <v>1</v>
      </c>
      <c r="X407">
        <v>26.25</v>
      </c>
      <c r="Y407">
        <v>0</v>
      </c>
      <c r="Z407">
        <v>9.7100000000000009</v>
      </c>
      <c r="AA407">
        <v>2.25</v>
      </c>
      <c r="AB407">
        <v>0</v>
      </c>
      <c r="AC407">
        <v>0</v>
      </c>
      <c r="AD407">
        <v>1</v>
      </c>
      <c r="AE407">
        <v>0</v>
      </c>
      <c r="AF407" t="s">
        <v>3</v>
      </c>
      <c r="AG407">
        <v>26.25</v>
      </c>
      <c r="AH407">
        <v>2</v>
      </c>
      <c r="AI407">
        <v>33035557</v>
      </c>
      <c r="AJ407">
        <v>429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ROW(Source!A211)</f>
        <v>211</v>
      </c>
      <c r="B408">
        <v>33035573</v>
      </c>
      <c r="C408">
        <v>33035553</v>
      </c>
      <c r="D408">
        <v>32517836</v>
      </c>
      <c r="E408">
        <v>1</v>
      </c>
      <c r="F408">
        <v>1</v>
      </c>
      <c r="G408">
        <v>19</v>
      </c>
      <c r="H408">
        <v>3</v>
      </c>
      <c r="I408" t="s">
        <v>814</v>
      </c>
      <c r="J408" t="s">
        <v>815</v>
      </c>
      <c r="K408" t="s">
        <v>816</v>
      </c>
      <c r="L408">
        <v>1348</v>
      </c>
      <c r="N408">
        <v>1009</v>
      </c>
      <c r="O408" t="s">
        <v>19</v>
      </c>
      <c r="P408" t="s">
        <v>19</v>
      </c>
      <c r="Q408">
        <v>1000</v>
      </c>
      <c r="X408">
        <v>0.04</v>
      </c>
      <c r="Y408">
        <v>31493.279999999999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3</v>
      </c>
      <c r="AG408">
        <v>0.04</v>
      </c>
      <c r="AH408">
        <v>2</v>
      </c>
      <c r="AI408">
        <v>33035558</v>
      </c>
      <c r="AJ408">
        <v>430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ROW(Source!A211)</f>
        <v>211</v>
      </c>
      <c r="B409">
        <v>33035574</v>
      </c>
      <c r="C409">
        <v>33035553</v>
      </c>
      <c r="D409">
        <v>32518156</v>
      </c>
      <c r="E409">
        <v>1</v>
      </c>
      <c r="F409">
        <v>1</v>
      </c>
      <c r="G409">
        <v>19</v>
      </c>
      <c r="H409">
        <v>3</v>
      </c>
      <c r="I409" t="s">
        <v>817</v>
      </c>
      <c r="J409" t="s">
        <v>818</v>
      </c>
      <c r="K409" t="s">
        <v>819</v>
      </c>
      <c r="L409">
        <v>1348</v>
      </c>
      <c r="N409">
        <v>1009</v>
      </c>
      <c r="O409" t="s">
        <v>19</v>
      </c>
      <c r="P409" t="s">
        <v>19</v>
      </c>
      <c r="Q409">
        <v>1000</v>
      </c>
      <c r="X409">
        <v>3.6999999999999998E-2</v>
      </c>
      <c r="Y409">
        <v>45454.3</v>
      </c>
      <c r="Z409">
        <v>0</v>
      </c>
      <c r="AA409">
        <v>0</v>
      </c>
      <c r="AB409">
        <v>0</v>
      </c>
      <c r="AC409">
        <v>0</v>
      </c>
      <c r="AD409">
        <v>1</v>
      </c>
      <c r="AE409">
        <v>0</v>
      </c>
      <c r="AF409" t="s">
        <v>3</v>
      </c>
      <c r="AG409">
        <v>3.6999999999999998E-2</v>
      </c>
      <c r="AH409">
        <v>2</v>
      </c>
      <c r="AI409">
        <v>33035559</v>
      </c>
      <c r="AJ409">
        <v>431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ROW(Source!A211)</f>
        <v>211</v>
      </c>
      <c r="B410">
        <v>33035576</v>
      </c>
      <c r="C410">
        <v>33035553</v>
      </c>
      <c r="D410">
        <v>32518894</v>
      </c>
      <c r="E410">
        <v>1</v>
      </c>
      <c r="F410">
        <v>1</v>
      </c>
      <c r="G410">
        <v>19</v>
      </c>
      <c r="H410">
        <v>3</v>
      </c>
      <c r="I410" t="s">
        <v>820</v>
      </c>
      <c r="J410" t="s">
        <v>821</v>
      </c>
      <c r="K410" t="s">
        <v>822</v>
      </c>
      <c r="L410">
        <v>1327</v>
      </c>
      <c r="N410">
        <v>1005</v>
      </c>
      <c r="O410" t="s">
        <v>823</v>
      </c>
      <c r="P410" t="s">
        <v>823</v>
      </c>
      <c r="Q410">
        <v>1</v>
      </c>
      <c r="X410">
        <v>5.6</v>
      </c>
      <c r="Y410">
        <v>63.78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0</v>
      </c>
      <c r="AF410" t="s">
        <v>3</v>
      </c>
      <c r="AG410">
        <v>5.6</v>
      </c>
      <c r="AH410">
        <v>2</v>
      </c>
      <c r="AI410">
        <v>33035561</v>
      </c>
      <c r="AJ410">
        <v>432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ROW(Source!A211)</f>
        <v>211</v>
      </c>
      <c r="B411">
        <v>33035575</v>
      </c>
      <c r="C411">
        <v>33035553</v>
      </c>
      <c r="D411">
        <v>32517311</v>
      </c>
      <c r="E411">
        <v>1</v>
      </c>
      <c r="F411">
        <v>1</v>
      </c>
      <c r="G411">
        <v>19</v>
      </c>
      <c r="H411">
        <v>3</v>
      </c>
      <c r="I411" t="s">
        <v>824</v>
      </c>
      <c r="J411" t="s">
        <v>825</v>
      </c>
      <c r="K411" t="s">
        <v>826</v>
      </c>
      <c r="L411">
        <v>1348</v>
      </c>
      <c r="N411">
        <v>1009</v>
      </c>
      <c r="O411" t="s">
        <v>19</v>
      </c>
      <c r="P411" t="s">
        <v>19</v>
      </c>
      <c r="Q411">
        <v>1000</v>
      </c>
      <c r="X411">
        <v>0.05</v>
      </c>
      <c r="Y411">
        <v>4752.91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3</v>
      </c>
      <c r="AG411">
        <v>0.05</v>
      </c>
      <c r="AH411">
        <v>2</v>
      </c>
      <c r="AI411">
        <v>33035560</v>
      </c>
      <c r="AJ411">
        <v>433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ROW(Source!A211)</f>
        <v>211</v>
      </c>
      <c r="B412">
        <v>33035577</v>
      </c>
      <c r="C412">
        <v>33035553</v>
      </c>
      <c r="D412">
        <v>32519061</v>
      </c>
      <c r="E412">
        <v>1</v>
      </c>
      <c r="F412">
        <v>1</v>
      </c>
      <c r="G412">
        <v>19</v>
      </c>
      <c r="H412">
        <v>3</v>
      </c>
      <c r="I412" t="s">
        <v>827</v>
      </c>
      <c r="J412" t="s">
        <v>828</v>
      </c>
      <c r="K412" t="s">
        <v>829</v>
      </c>
      <c r="L412">
        <v>1339</v>
      </c>
      <c r="N412">
        <v>1007</v>
      </c>
      <c r="O412" t="s">
        <v>830</v>
      </c>
      <c r="P412" t="s">
        <v>830</v>
      </c>
      <c r="Q412">
        <v>1</v>
      </c>
      <c r="X412">
        <v>1.75</v>
      </c>
      <c r="Y412">
        <v>29.98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3</v>
      </c>
      <c r="AG412">
        <v>1.75</v>
      </c>
      <c r="AH412">
        <v>2</v>
      </c>
      <c r="AI412">
        <v>33035562</v>
      </c>
      <c r="AJ412">
        <v>434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ROW(Source!A211)</f>
        <v>211</v>
      </c>
      <c r="B413">
        <v>33035578</v>
      </c>
      <c r="C413">
        <v>33035553</v>
      </c>
      <c r="D413">
        <v>32517740</v>
      </c>
      <c r="E413">
        <v>1</v>
      </c>
      <c r="F413">
        <v>1</v>
      </c>
      <c r="G413">
        <v>19</v>
      </c>
      <c r="H413">
        <v>3</v>
      </c>
      <c r="I413" t="s">
        <v>831</v>
      </c>
      <c r="J413" t="s">
        <v>832</v>
      </c>
      <c r="K413" t="s">
        <v>833</v>
      </c>
      <c r="L413">
        <v>1339</v>
      </c>
      <c r="N413">
        <v>1007</v>
      </c>
      <c r="O413" t="s">
        <v>830</v>
      </c>
      <c r="P413" t="s">
        <v>830</v>
      </c>
      <c r="Q413">
        <v>1</v>
      </c>
      <c r="X413">
        <v>0.08</v>
      </c>
      <c r="Y413">
        <v>4993.7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3</v>
      </c>
      <c r="AG413">
        <v>0.08</v>
      </c>
      <c r="AH413">
        <v>2</v>
      </c>
      <c r="AI413">
        <v>33035563</v>
      </c>
      <c r="AJ413">
        <v>435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ROW(Source!A211)</f>
        <v>211</v>
      </c>
      <c r="B414">
        <v>33035579</v>
      </c>
      <c r="C414">
        <v>33035553</v>
      </c>
      <c r="D414">
        <v>32517729</v>
      </c>
      <c r="E414">
        <v>1</v>
      </c>
      <c r="F414">
        <v>1</v>
      </c>
      <c r="G414">
        <v>19</v>
      </c>
      <c r="H414">
        <v>3</v>
      </c>
      <c r="I414" t="s">
        <v>834</v>
      </c>
      <c r="J414" t="s">
        <v>835</v>
      </c>
      <c r="K414" t="s">
        <v>836</v>
      </c>
      <c r="L414">
        <v>1339</v>
      </c>
      <c r="N414">
        <v>1007</v>
      </c>
      <c r="O414" t="s">
        <v>830</v>
      </c>
      <c r="P414" t="s">
        <v>830</v>
      </c>
      <c r="Q414">
        <v>1</v>
      </c>
      <c r="X414">
        <v>0.69</v>
      </c>
      <c r="Y414">
        <v>3762.19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 t="s">
        <v>3</v>
      </c>
      <c r="AG414">
        <v>0.69</v>
      </c>
      <c r="AH414">
        <v>2</v>
      </c>
      <c r="AI414">
        <v>33035564</v>
      </c>
      <c r="AJ414">
        <v>436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ROW(Source!A211)</f>
        <v>211</v>
      </c>
      <c r="B415">
        <v>33035580</v>
      </c>
      <c r="C415">
        <v>33035553</v>
      </c>
      <c r="D415">
        <v>32517783</v>
      </c>
      <c r="E415">
        <v>1</v>
      </c>
      <c r="F415">
        <v>1</v>
      </c>
      <c r="G415">
        <v>19</v>
      </c>
      <c r="H415">
        <v>3</v>
      </c>
      <c r="I415" t="s">
        <v>837</v>
      </c>
      <c r="J415" t="s">
        <v>838</v>
      </c>
      <c r="K415" t="s">
        <v>839</v>
      </c>
      <c r="L415">
        <v>1339</v>
      </c>
      <c r="N415">
        <v>1007</v>
      </c>
      <c r="O415" t="s">
        <v>830</v>
      </c>
      <c r="P415" t="s">
        <v>830</v>
      </c>
      <c r="Q415">
        <v>1</v>
      </c>
      <c r="X415">
        <v>0.2</v>
      </c>
      <c r="Y415">
        <v>5631.96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0.2</v>
      </c>
      <c r="AH415">
        <v>2</v>
      </c>
      <c r="AI415">
        <v>33035565</v>
      </c>
      <c r="AJ415">
        <v>437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ROW(Source!A211)</f>
        <v>211</v>
      </c>
      <c r="B416">
        <v>33035581</v>
      </c>
      <c r="C416">
        <v>33035553</v>
      </c>
      <c r="D416">
        <v>32517784</v>
      </c>
      <c r="E416">
        <v>1</v>
      </c>
      <c r="F416">
        <v>1</v>
      </c>
      <c r="G416">
        <v>19</v>
      </c>
      <c r="H416">
        <v>3</v>
      </c>
      <c r="I416" t="s">
        <v>840</v>
      </c>
      <c r="J416" t="s">
        <v>841</v>
      </c>
      <c r="K416" t="s">
        <v>842</v>
      </c>
      <c r="L416">
        <v>1339</v>
      </c>
      <c r="N416">
        <v>1007</v>
      </c>
      <c r="O416" t="s">
        <v>830</v>
      </c>
      <c r="P416" t="s">
        <v>830</v>
      </c>
      <c r="Q416">
        <v>1</v>
      </c>
      <c r="X416">
        <v>0.69</v>
      </c>
      <c r="Y416">
        <v>5631.96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0.69</v>
      </c>
      <c r="AH416">
        <v>2</v>
      </c>
      <c r="AI416">
        <v>33035566</v>
      </c>
      <c r="AJ416">
        <v>438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ROW(Source!A211)</f>
        <v>211</v>
      </c>
      <c r="B417">
        <v>33035582</v>
      </c>
      <c r="C417">
        <v>33035553</v>
      </c>
      <c r="D417">
        <v>32519911</v>
      </c>
      <c r="E417">
        <v>1</v>
      </c>
      <c r="F417">
        <v>1</v>
      </c>
      <c r="G417">
        <v>19</v>
      </c>
      <c r="H417">
        <v>3</v>
      </c>
      <c r="I417" t="s">
        <v>843</v>
      </c>
      <c r="J417" t="s">
        <v>844</v>
      </c>
      <c r="K417" t="s">
        <v>845</v>
      </c>
      <c r="L417">
        <v>1339</v>
      </c>
      <c r="N417">
        <v>1007</v>
      </c>
      <c r="O417" t="s">
        <v>830</v>
      </c>
      <c r="P417" t="s">
        <v>830</v>
      </c>
      <c r="Q417">
        <v>1</v>
      </c>
      <c r="X417">
        <v>102</v>
      </c>
      <c r="Y417">
        <v>3195.93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0</v>
      </c>
      <c r="AF417" t="s">
        <v>3</v>
      </c>
      <c r="AG417">
        <v>102</v>
      </c>
      <c r="AH417">
        <v>2</v>
      </c>
      <c r="AI417">
        <v>33035567</v>
      </c>
      <c r="AJ417">
        <v>439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ROW(Source!A211)</f>
        <v>211</v>
      </c>
      <c r="B418">
        <v>33035583</v>
      </c>
      <c r="C418">
        <v>33035553</v>
      </c>
      <c r="D418">
        <v>32521663</v>
      </c>
      <c r="E418">
        <v>1</v>
      </c>
      <c r="F418">
        <v>1</v>
      </c>
      <c r="G418">
        <v>19</v>
      </c>
      <c r="H418">
        <v>3</v>
      </c>
      <c r="I418" t="s">
        <v>846</v>
      </c>
      <c r="J418" t="s">
        <v>847</v>
      </c>
      <c r="K418" t="s">
        <v>848</v>
      </c>
      <c r="L418">
        <v>1327</v>
      </c>
      <c r="N418">
        <v>1005</v>
      </c>
      <c r="O418" t="s">
        <v>823</v>
      </c>
      <c r="P418" t="s">
        <v>823</v>
      </c>
      <c r="Q418">
        <v>1</v>
      </c>
      <c r="X418">
        <v>49.5</v>
      </c>
      <c r="Y418">
        <v>207.09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0</v>
      </c>
      <c r="AF418" t="s">
        <v>3</v>
      </c>
      <c r="AG418">
        <v>49.5</v>
      </c>
      <c r="AH418">
        <v>2</v>
      </c>
      <c r="AI418">
        <v>33035568</v>
      </c>
      <c r="AJ418">
        <v>440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ROW(Source!A214)</f>
        <v>214</v>
      </c>
      <c r="B419">
        <v>33035592</v>
      </c>
      <c r="C419">
        <v>33035586</v>
      </c>
      <c r="D419">
        <v>32505425</v>
      </c>
      <c r="E419">
        <v>19</v>
      </c>
      <c r="F419">
        <v>1</v>
      </c>
      <c r="G419">
        <v>19</v>
      </c>
      <c r="H419">
        <v>1</v>
      </c>
      <c r="I419" t="s">
        <v>795</v>
      </c>
      <c r="J419" t="s">
        <v>3</v>
      </c>
      <c r="K419" t="s">
        <v>796</v>
      </c>
      <c r="L419">
        <v>1191</v>
      </c>
      <c r="N419">
        <v>1013</v>
      </c>
      <c r="O419" t="s">
        <v>797</v>
      </c>
      <c r="P419" t="s">
        <v>797</v>
      </c>
      <c r="Q419">
        <v>1</v>
      </c>
      <c r="X419">
        <v>36.11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1</v>
      </c>
      <c r="AF419" t="s">
        <v>3</v>
      </c>
      <c r="AG419">
        <v>36.11</v>
      </c>
      <c r="AH419">
        <v>2</v>
      </c>
      <c r="AI419">
        <v>33035587</v>
      </c>
      <c r="AJ419">
        <v>441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ROW(Source!A214)</f>
        <v>214</v>
      </c>
      <c r="B420">
        <v>33035593</v>
      </c>
      <c r="C420">
        <v>33035586</v>
      </c>
      <c r="D420">
        <v>32516754</v>
      </c>
      <c r="E420">
        <v>1</v>
      </c>
      <c r="F420">
        <v>1</v>
      </c>
      <c r="G420">
        <v>19</v>
      </c>
      <c r="H420">
        <v>2</v>
      </c>
      <c r="I420" t="s">
        <v>798</v>
      </c>
      <c r="J420" t="s">
        <v>799</v>
      </c>
      <c r="K420" t="s">
        <v>800</v>
      </c>
      <c r="L420">
        <v>1368</v>
      </c>
      <c r="N420">
        <v>1011</v>
      </c>
      <c r="O420" t="s">
        <v>801</v>
      </c>
      <c r="P420" t="s">
        <v>801</v>
      </c>
      <c r="Q420">
        <v>1</v>
      </c>
      <c r="X420">
        <v>21.91</v>
      </c>
      <c r="Y420">
        <v>0</v>
      </c>
      <c r="Z420">
        <v>70.98</v>
      </c>
      <c r="AA420">
        <v>6.52</v>
      </c>
      <c r="AB420">
        <v>0</v>
      </c>
      <c r="AC420">
        <v>0</v>
      </c>
      <c r="AD420">
        <v>1</v>
      </c>
      <c r="AE420">
        <v>0</v>
      </c>
      <c r="AF420" t="s">
        <v>3</v>
      </c>
      <c r="AG420">
        <v>21.91</v>
      </c>
      <c r="AH420">
        <v>2</v>
      </c>
      <c r="AI420">
        <v>33035588</v>
      </c>
      <c r="AJ420">
        <v>442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ROW(Source!A214)</f>
        <v>214</v>
      </c>
      <c r="B421">
        <v>33035594</v>
      </c>
      <c r="C421">
        <v>33035586</v>
      </c>
      <c r="D421">
        <v>32518977</v>
      </c>
      <c r="E421">
        <v>1</v>
      </c>
      <c r="F421">
        <v>1</v>
      </c>
      <c r="G421">
        <v>19</v>
      </c>
      <c r="H421">
        <v>3</v>
      </c>
      <c r="I421" t="s">
        <v>802</v>
      </c>
      <c r="J421" t="s">
        <v>803</v>
      </c>
      <c r="K421" t="s">
        <v>804</v>
      </c>
      <c r="L421">
        <v>1348</v>
      </c>
      <c r="N421">
        <v>1009</v>
      </c>
      <c r="O421" t="s">
        <v>19</v>
      </c>
      <c r="P421" t="s">
        <v>19</v>
      </c>
      <c r="Q421">
        <v>1000</v>
      </c>
      <c r="X421">
        <v>0.03</v>
      </c>
      <c r="Y421">
        <v>117442.26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 t="s">
        <v>3</v>
      </c>
      <c r="AG421">
        <v>0.03</v>
      </c>
      <c r="AH421">
        <v>2</v>
      </c>
      <c r="AI421">
        <v>33035589</v>
      </c>
      <c r="AJ421">
        <v>443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ROW(Source!A214)</f>
        <v>214</v>
      </c>
      <c r="B422">
        <v>33035595</v>
      </c>
      <c r="C422">
        <v>33035586</v>
      </c>
      <c r="D422">
        <v>32520163</v>
      </c>
      <c r="E422">
        <v>1</v>
      </c>
      <c r="F422">
        <v>1</v>
      </c>
      <c r="G422">
        <v>19</v>
      </c>
      <c r="H422">
        <v>3</v>
      </c>
      <c r="I422" t="s">
        <v>25</v>
      </c>
      <c r="J422" t="s">
        <v>27</v>
      </c>
      <c r="K422" t="s">
        <v>26</v>
      </c>
      <c r="L422">
        <v>1348</v>
      </c>
      <c r="N422">
        <v>1009</v>
      </c>
      <c r="O422" t="s">
        <v>19</v>
      </c>
      <c r="P422" t="s">
        <v>19</v>
      </c>
      <c r="Q422">
        <v>1000</v>
      </c>
      <c r="X422">
        <v>1</v>
      </c>
      <c r="Y422">
        <v>53410.15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3</v>
      </c>
      <c r="AG422">
        <v>1</v>
      </c>
      <c r="AH422">
        <v>2</v>
      </c>
      <c r="AI422">
        <v>33035590</v>
      </c>
      <c r="AJ422">
        <v>444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ROW(Source!A216)</f>
        <v>216</v>
      </c>
      <c r="B423">
        <v>33035613</v>
      </c>
      <c r="C423">
        <v>33035597</v>
      </c>
      <c r="D423">
        <v>32505425</v>
      </c>
      <c r="E423">
        <v>19</v>
      </c>
      <c r="F423">
        <v>1</v>
      </c>
      <c r="G423">
        <v>19</v>
      </c>
      <c r="H423">
        <v>1</v>
      </c>
      <c r="I423" t="s">
        <v>795</v>
      </c>
      <c r="J423" t="s">
        <v>3</v>
      </c>
      <c r="K423" t="s">
        <v>796</v>
      </c>
      <c r="L423">
        <v>1191</v>
      </c>
      <c r="N423">
        <v>1013</v>
      </c>
      <c r="O423" t="s">
        <v>797</v>
      </c>
      <c r="P423" t="s">
        <v>797</v>
      </c>
      <c r="Q423">
        <v>1</v>
      </c>
      <c r="X423">
        <v>453.1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1</v>
      </c>
      <c r="AF423" t="s">
        <v>3</v>
      </c>
      <c r="AG423">
        <v>453.1</v>
      </c>
      <c r="AH423">
        <v>2</v>
      </c>
      <c r="AI423">
        <v>33035598</v>
      </c>
      <c r="AJ423">
        <v>446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ROW(Source!A216)</f>
        <v>216</v>
      </c>
      <c r="B424">
        <v>33035614</v>
      </c>
      <c r="C424">
        <v>33035597</v>
      </c>
      <c r="D424">
        <v>32517073</v>
      </c>
      <c r="E424">
        <v>1</v>
      </c>
      <c r="F424">
        <v>1</v>
      </c>
      <c r="G424">
        <v>19</v>
      </c>
      <c r="H424">
        <v>2</v>
      </c>
      <c r="I424" t="s">
        <v>805</v>
      </c>
      <c r="J424" t="s">
        <v>806</v>
      </c>
      <c r="K424" t="s">
        <v>807</v>
      </c>
      <c r="L424">
        <v>1368</v>
      </c>
      <c r="N424">
        <v>1011</v>
      </c>
      <c r="O424" t="s">
        <v>801</v>
      </c>
      <c r="P424" t="s">
        <v>801</v>
      </c>
      <c r="Q424">
        <v>1</v>
      </c>
      <c r="X424">
        <v>1.38</v>
      </c>
      <c r="Y424">
        <v>0</v>
      </c>
      <c r="Z424">
        <v>3.37</v>
      </c>
      <c r="AA424">
        <v>0.85</v>
      </c>
      <c r="AB424">
        <v>0</v>
      </c>
      <c r="AC424">
        <v>0</v>
      </c>
      <c r="AD424">
        <v>1</v>
      </c>
      <c r="AE424">
        <v>0</v>
      </c>
      <c r="AF424" t="s">
        <v>3</v>
      </c>
      <c r="AG424">
        <v>1.38</v>
      </c>
      <c r="AH424">
        <v>2</v>
      </c>
      <c r="AI424">
        <v>33035599</v>
      </c>
      <c r="AJ424">
        <v>447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ROW(Source!A216)</f>
        <v>216</v>
      </c>
      <c r="B425">
        <v>33035615</v>
      </c>
      <c r="C425">
        <v>33035597</v>
      </c>
      <c r="D425">
        <v>32516433</v>
      </c>
      <c r="E425">
        <v>1</v>
      </c>
      <c r="F425">
        <v>1</v>
      </c>
      <c r="G425">
        <v>19</v>
      </c>
      <c r="H425">
        <v>2</v>
      </c>
      <c r="I425" t="s">
        <v>808</v>
      </c>
      <c r="J425" t="s">
        <v>809</v>
      </c>
      <c r="K425" t="s">
        <v>810</v>
      </c>
      <c r="L425">
        <v>1368</v>
      </c>
      <c r="N425">
        <v>1011</v>
      </c>
      <c r="O425" t="s">
        <v>801</v>
      </c>
      <c r="P425" t="s">
        <v>801</v>
      </c>
      <c r="Q425">
        <v>1</v>
      </c>
      <c r="X425">
        <v>0.31</v>
      </c>
      <c r="Y425">
        <v>0</v>
      </c>
      <c r="Z425">
        <v>566.44000000000005</v>
      </c>
      <c r="AA425">
        <v>281.27999999999997</v>
      </c>
      <c r="AB425">
        <v>0</v>
      </c>
      <c r="AC425">
        <v>0</v>
      </c>
      <c r="AD425">
        <v>1</v>
      </c>
      <c r="AE425">
        <v>0</v>
      </c>
      <c r="AF425" t="s">
        <v>3</v>
      </c>
      <c r="AG425">
        <v>0.31</v>
      </c>
      <c r="AH425">
        <v>2</v>
      </c>
      <c r="AI425">
        <v>33035600</v>
      </c>
      <c r="AJ425">
        <v>448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ROW(Source!A216)</f>
        <v>216</v>
      </c>
      <c r="B426">
        <v>33035616</v>
      </c>
      <c r="C426">
        <v>33035597</v>
      </c>
      <c r="D426">
        <v>32516599</v>
      </c>
      <c r="E426">
        <v>1</v>
      </c>
      <c r="F426">
        <v>1</v>
      </c>
      <c r="G426">
        <v>19</v>
      </c>
      <c r="H426">
        <v>2</v>
      </c>
      <c r="I426" t="s">
        <v>811</v>
      </c>
      <c r="J426" t="s">
        <v>812</v>
      </c>
      <c r="K426" t="s">
        <v>813</v>
      </c>
      <c r="L426">
        <v>1368</v>
      </c>
      <c r="N426">
        <v>1011</v>
      </c>
      <c r="O426" t="s">
        <v>801</v>
      </c>
      <c r="P426" t="s">
        <v>801</v>
      </c>
      <c r="Q426">
        <v>1</v>
      </c>
      <c r="X426">
        <v>26.25</v>
      </c>
      <c r="Y426">
        <v>0</v>
      </c>
      <c r="Z426">
        <v>9.7100000000000009</v>
      </c>
      <c r="AA426">
        <v>2.25</v>
      </c>
      <c r="AB426">
        <v>0</v>
      </c>
      <c r="AC426">
        <v>0</v>
      </c>
      <c r="AD426">
        <v>1</v>
      </c>
      <c r="AE426">
        <v>0</v>
      </c>
      <c r="AF426" t="s">
        <v>3</v>
      </c>
      <c r="AG426">
        <v>26.25</v>
      </c>
      <c r="AH426">
        <v>2</v>
      </c>
      <c r="AI426">
        <v>33035601</v>
      </c>
      <c r="AJ426">
        <v>449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ROW(Source!A216)</f>
        <v>216</v>
      </c>
      <c r="B427">
        <v>33035617</v>
      </c>
      <c r="C427">
        <v>33035597</v>
      </c>
      <c r="D427">
        <v>32517836</v>
      </c>
      <c r="E427">
        <v>1</v>
      </c>
      <c r="F427">
        <v>1</v>
      </c>
      <c r="G427">
        <v>19</v>
      </c>
      <c r="H427">
        <v>3</v>
      </c>
      <c r="I427" t="s">
        <v>814</v>
      </c>
      <c r="J427" t="s">
        <v>815</v>
      </c>
      <c r="K427" t="s">
        <v>816</v>
      </c>
      <c r="L427">
        <v>1348</v>
      </c>
      <c r="N427">
        <v>1009</v>
      </c>
      <c r="O427" t="s">
        <v>19</v>
      </c>
      <c r="P427" t="s">
        <v>19</v>
      </c>
      <c r="Q427">
        <v>1000</v>
      </c>
      <c r="X427">
        <v>0.04</v>
      </c>
      <c r="Y427">
        <v>31493.279999999999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0.04</v>
      </c>
      <c r="AH427">
        <v>2</v>
      </c>
      <c r="AI427">
        <v>33035602</v>
      </c>
      <c r="AJ427">
        <v>450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ROW(Source!A216)</f>
        <v>216</v>
      </c>
      <c r="B428">
        <v>33035618</v>
      </c>
      <c r="C428">
        <v>33035597</v>
      </c>
      <c r="D428">
        <v>32518156</v>
      </c>
      <c r="E428">
        <v>1</v>
      </c>
      <c r="F428">
        <v>1</v>
      </c>
      <c r="G428">
        <v>19</v>
      </c>
      <c r="H428">
        <v>3</v>
      </c>
      <c r="I428" t="s">
        <v>817</v>
      </c>
      <c r="J428" t="s">
        <v>818</v>
      </c>
      <c r="K428" t="s">
        <v>819</v>
      </c>
      <c r="L428">
        <v>1348</v>
      </c>
      <c r="N428">
        <v>1009</v>
      </c>
      <c r="O428" t="s">
        <v>19</v>
      </c>
      <c r="P428" t="s">
        <v>19</v>
      </c>
      <c r="Q428">
        <v>1000</v>
      </c>
      <c r="X428">
        <v>3.6999999999999998E-2</v>
      </c>
      <c r="Y428">
        <v>45454.3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3.6999999999999998E-2</v>
      </c>
      <c r="AH428">
        <v>2</v>
      </c>
      <c r="AI428">
        <v>33035603</v>
      </c>
      <c r="AJ428">
        <v>451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ROW(Source!A216)</f>
        <v>216</v>
      </c>
      <c r="B429">
        <v>33035620</v>
      </c>
      <c r="C429">
        <v>33035597</v>
      </c>
      <c r="D429">
        <v>32518894</v>
      </c>
      <c r="E429">
        <v>1</v>
      </c>
      <c r="F429">
        <v>1</v>
      </c>
      <c r="G429">
        <v>19</v>
      </c>
      <c r="H429">
        <v>3</v>
      </c>
      <c r="I429" t="s">
        <v>820</v>
      </c>
      <c r="J429" t="s">
        <v>821</v>
      </c>
      <c r="K429" t="s">
        <v>822</v>
      </c>
      <c r="L429">
        <v>1327</v>
      </c>
      <c r="N429">
        <v>1005</v>
      </c>
      <c r="O429" t="s">
        <v>823</v>
      </c>
      <c r="P429" t="s">
        <v>823</v>
      </c>
      <c r="Q429">
        <v>1</v>
      </c>
      <c r="X429">
        <v>5.6</v>
      </c>
      <c r="Y429">
        <v>63.78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3</v>
      </c>
      <c r="AG429">
        <v>5.6</v>
      </c>
      <c r="AH429">
        <v>2</v>
      </c>
      <c r="AI429">
        <v>33035605</v>
      </c>
      <c r="AJ429">
        <v>452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ROW(Source!A216)</f>
        <v>216</v>
      </c>
      <c r="B430">
        <v>33035619</v>
      </c>
      <c r="C430">
        <v>33035597</v>
      </c>
      <c r="D430">
        <v>32517311</v>
      </c>
      <c r="E430">
        <v>1</v>
      </c>
      <c r="F430">
        <v>1</v>
      </c>
      <c r="G430">
        <v>19</v>
      </c>
      <c r="H430">
        <v>3</v>
      </c>
      <c r="I430" t="s">
        <v>824</v>
      </c>
      <c r="J430" t="s">
        <v>825</v>
      </c>
      <c r="K430" t="s">
        <v>826</v>
      </c>
      <c r="L430">
        <v>1348</v>
      </c>
      <c r="N430">
        <v>1009</v>
      </c>
      <c r="O430" t="s">
        <v>19</v>
      </c>
      <c r="P430" t="s">
        <v>19</v>
      </c>
      <c r="Q430">
        <v>1000</v>
      </c>
      <c r="X430">
        <v>0.05</v>
      </c>
      <c r="Y430">
        <v>4752.91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3</v>
      </c>
      <c r="AG430">
        <v>0.05</v>
      </c>
      <c r="AH430">
        <v>2</v>
      </c>
      <c r="AI430">
        <v>33035604</v>
      </c>
      <c r="AJ430">
        <v>453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ROW(Source!A216)</f>
        <v>216</v>
      </c>
      <c r="B431">
        <v>33035621</v>
      </c>
      <c r="C431">
        <v>33035597</v>
      </c>
      <c r="D431">
        <v>32519061</v>
      </c>
      <c r="E431">
        <v>1</v>
      </c>
      <c r="F431">
        <v>1</v>
      </c>
      <c r="G431">
        <v>19</v>
      </c>
      <c r="H431">
        <v>3</v>
      </c>
      <c r="I431" t="s">
        <v>827</v>
      </c>
      <c r="J431" t="s">
        <v>828</v>
      </c>
      <c r="K431" t="s">
        <v>829</v>
      </c>
      <c r="L431">
        <v>1339</v>
      </c>
      <c r="N431">
        <v>1007</v>
      </c>
      <c r="O431" t="s">
        <v>830</v>
      </c>
      <c r="P431" t="s">
        <v>830</v>
      </c>
      <c r="Q431">
        <v>1</v>
      </c>
      <c r="X431">
        <v>1.75</v>
      </c>
      <c r="Y431">
        <v>29.98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0</v>
      </c>
      <c r="AF431" t="s">
        <v>3</v>
      </c>
      <c r="AG431">
        <v>1.75</v>
      </c>
      <c r="AH431">
        <v>2</v>
      </c>
      <c r="AI431">
        <v>33035606</v>
      </c>
      <c r="AJ431">
        <v>454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ROW(Source!A216)</f>
        <v>216</v>
      </c>
      <c r="B432">
        <v>33035622</v>
      </c>
      <c r="C432">
        <v>33035597</v>
      </c>
      <c r="D432">
        <v>32517740</v>
      </c>
      <c r="E432">
        <v>1</v>
      </c>
      <c r="F432">
        <v>1</v>
      </c>
      <c r="G432">
        <v>19</v>
      </c>
      <c r="H432">
        <v>3</v>
      </c>
      <c r="I432" t="s">
        <v>831</v>
      </c>
      <c r="J432" t="s">
        <v>832</v>
      </c>
      <c r="K432" t="s">
        <v>833</v>
      </c>
      <c r="L432">
        <v>1339</v>
      </c>
      <c r="N432">
        <v>1007</v>
      </c>
      <c r="O432" t="s">
        <v>830</v>
      </c>
      <c r="P432" t="s">
        <v>830</v>
      </c>
      <c r="Q432">
        <v>1</v>
      </c>
      <c r="X432">
        <v>0.08</v>
      </c>
      <c r="Y432">
        <v>4993.7</v>
      </c>
      <c r="Z432">
        <v>0</v>
      </c>
      <c r="AA432">
        <v>0</v>
      </c>
      <c r="AB432">
        <v>0</v>
      </c>
      <c r="AC432">
        <v>0</v>
      </c>
      <c r="AD432">
        <v>1</v>
      </c>
      <c r="AE432">
        <v>0</v>
      </c>
      <c r="AF432" t="s">
        <v>3</v>
      </c>
      <c r="AG432">
        <v>0.08</v>
      </c>
      <c r="AH432">
        <v>2</v>
      </c>
      <c r="AI432">
        <v>33035607</v>
      </c>
      <c r="AJ432">
        <v>455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ROW(Source!A216)</f>
        <v>216</v>
      </c>
      <c r="B433">
        <v>33035623</v>
      </c>
      <c r="C433">
        <v>33035597</v>
      </c>
      <c r="D433">
        <v>32517729</v>
      </c>
      <c r="E433">
        <v>1</v>
      </c>
      <c r="F433">
        <v>1</v>
      </c>
      <c r="G433">
        <v>19</v>
      </c>
      <c r="H433">
        <v>3</v>
      </c>
      <c r="I433" t="s">
        <v>834</v>
      </c>
      <c r="J433" t="s">
        <v>835</v>
      </c>
      <c r="K433" t="s">
        <v>836</v>
      </c>
      <c r="L433">
        <v>1339</v>
      </c>
      <c r="N433">
        <v>1007</v>
      </c>
      <c r="O433" t="s">
        <v>830</v>
      </c>
      <c r="P433" t="s">
        <v>830</v>
      </c>
      <c r="Q433">
        <v>1</v>
      </c>
      <c r="X433">
        <v>0.69</v>
      </c>
      <c r="Y433">
        <v>3762.19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0</v>
      </c>
      <c r="AF433" t="s">
        <v>3</v>
      </c>
      <c r="AG433">
        <v>0.69</v>
      </c>
      <c r="AH433">
        <v>2</v>
      </c>
      <c r="AI433">
        <v>33035608</v>
      </c>
      <c r="AJ433">
        <v>456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ROW(Source!A216)</f>
        <v>216</v>
      </c>
      <c r="B434">
        <v>33035624</v>
      </c>
      <c r="C434">
        <v>33035597</v>
      </c>
      <c r="D434">
        <v>32517783</v>
      </c>
      <c r="E434">
        <v>1</v>
      </c>
      <c r="F434">
        <v>1</v>
      </c>
      <c r="G434">
        <v>19</v>
      </c>
      <c r="H434">
        <v>3</v>
      </c>
      <c r="I434" t="s">
        <v>837</v>
      </c>
      <c r="J434" t="s">
        <v>838</v>
      </c>
      <c r="K434" t="s">
        <v>839</v>
      </c>
      <c r="L434">
        <v>1339</v>
      </c>
      <c r="N434">
        <v>1007</v>
      </c>
      <c r="O434" t="s">
        <v>830</v>
      </c>
      <c r="P434" t="s">
        <v>830</v>
      </c>
      <c r="Q434">
        <v>1</v>
      </c>
      <c r="X434">
        <v>0.2</v>
      </c>
      <c r="Y434">
        <v>5631.96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0.2</v>
      </c>
      <c r="AH434">
        <v>2</v>
      </c>
      <c r="AI434">
        <v>33035609</v>
      </c>
      <c r="AJ434">
        <v>457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ROW(Source!A216)</f>
        <v>216</v>
      </c>
      <c r="B435">
        <v>33035625</v>
      </c>
      <c r="C435">
        <v>33035597</v>
      </c>
      <c r="D435">
        <v>32517784</v>
      </c>
      <c r="E435">
        <v>1</v>
      </c>
      <c r="F435">
        <v>1</v>
      </c>
      <c r="G435">
        <v>19</v>
      </c>
      <c r="H435">
        <v>3</v>
      </c>
      <c r="I435" t="s">
        <v>840</v>
      </c>
      <c r="J435" t="s">
        <v>841</v>
      </c>
      <c r="K435" t="s">
        <v>842</v>
      </c>
      <c r="L435">
        <v>1339</v>
      </c>
      <c r="N435">
        <v>1007</v>
      </c>
      <c r="O435" t="s">
        <v>830</v>
      </c>
      <c r="P435" t="s">
        <v>830</v>
      </c>
      <c r="Q435">
        <v>1</v>
      </c>
      <c r="X435">
        <v>0.69</v>
      </c>
      <c r="Y435">
        <v>5631.96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0.69</v>
      </c>
      <c r="AH435">
        <v>2</v>
      </c>
      <c r="AI435">
        <v>33035610</v>
      </c>
      <c r="AJ435">
        <v>458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ROW(Source!A216)</f>
        <v>216</v>
      </c>
      <c r="B436">
        <v>33035626</v>
      </c>
      <c r="C436">
        <v>33035597</v>
      </c>
      <c r="D436">
        <v>32519911</v>
      </c>
      <c r="E436">
        <v>1</v>
      </c>
      <c r="F436">
        <v>1</v>
      </c>
      <c r="G436">
        <v>19</v>
      </c>
      <c r="H436">
        <v>3</v>
      </c>
      <c r="I436" t="s">
        <v>843</v>
      </c>
      <c r="J436" t="s">
        <v>844</v>
      </c>
      <c r="K436" t="s">
        <v>845</v>
      </c>
      <c r="L436">
        <v>1339</v>
      </c>
      <c r="N436">
        <v>1007</v>
      </c>
      <c r="O436" t="s">
        <v>830</v>
      </c>
      <c r="P436" t="s">
        <v>830</v>
      </c>
      <c r="Q436">
        <v>1</v>
      </c>
      <c r="X436">
        <v>102</v>
      </c>
      <c r="Y436">
        <v>3195.93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 t="s">
        <v>3</v>
      </c>
      <c r="AG436">
        <v>102</v>
      </c>
      <c r="AH436">
        <v>2</v>
      </c>
      <c r="AI436">
        <v>33035611</v>
      </c>
      <c r="AJ436">
        <v>459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ROW(Source!A216)</f>
        <v>216</v>
      </c>
      <c r="B437">
        <v>33035627</v>
      </c>
      <c r="C437">
        <v>33035597</v>
      </c>
      <c r="D437">
        <v>32521663</v>
      </c>
      <c r="E437">
        <v>1</v>
      </c>
      <c r="F437">
        <v>1</v>
      </c>
      <c r="G437">
        <v>19</v>
      </c>
      <c r="H437">
        <v>3</v>
      </c>
      <c r="I437" t="s">
        <v>846</v>
      </c>
      <c r="J437" t="s">
        <v>847</v>
      </c>
      <c r="K437" t="s">
        <v>848</v>
      </c>
      <c r="L437">
        <v>1327</v>
      </c>
      <c r="N437">
        <v>1005</v>
      </c>
      <c r="O437" t="s">
        <v>823</v>
      </c>
      <c r="P437" t="s">
        <v>823</v>
      </c>
      <c r="Q437">
        <v>1</v>
      </c>
      <c r="X437">
        <v>49.5</v>
      </c>
      <c r="Y437">
        <v>207.09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 t="s">
        <v>3</v>
      </c>
      <c r="AG437">
        <v>49.5</v>
      </c>
      <c r="AH437">
        <v>2</v>
      </c>
      <c r="AI437">
        <v>33035612</v>
      </c>
      <c r="AJ437">
        <v>460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ROW(Source!A219)</f>
        <v>219</v>
      </c>
      <c r="B438">
        <v>33035636</v>
      </c>
      <c r="C438">
        <v>33035630</v>
      </c>
      <c r="D438">
        <v>32505425</v>
      </c>
      <c r="E438">
        <v>19</v>
      </c>
      <c r="F438">
        <v>1</v>
      </c>
      <c r="G438">
        <v>19</v>
      </c>
      <c r="H438">
        <v>1</v>
      </c>
      <c r="I438" t="s">
        <v>795</v>
      </c>
      <c r="J438" t="s">
        <v>3</v>
      </c>
      <c r="K438" t="s">
        <v>796</v>
      </c>
      <c r="L438">
        <v>1191</v>
      </c>
      <c r="N438">
        <v>1013</v>
      </c>
      <c r="O438" t="s">
        <v>797</v>
      </c>
      <c r="P438" t="s">
        <v>797</v>
      </c>
      <c r="Q438">
        <v>1</v>
      </c>
      <c r="X438">
        <v>36.11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1</v>
      </c>
      <c r="AF438" t="s">
        <v>3</v>
      </c>
      <c r="AG438">
        <v>36.11</v>
      </c>
      <c r="AH438">
        <v>2</v>
      </c>
      <c r="AI438">
        <v>33035631</v>
      </c>
      <c r="AJ438">
        <v>461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ROW(Source!A219)</f>
        <v>219</v>
      </c>
      <c r="B439">
        <v>33035637</v>
      </c>
      <c r="C439">
        <v>33035630</v>
      </c>
      <c r="D439">
        <v>32516754</v>
      </c>
      <c r="E439">
        <v>1</v>
      </c>
      <c r="F439">
        <v>1</v>
      </c>
      <c r="G439">
        <v>19</v>
      </c>
      <c r="H439">
        <v>2</v>
      </c>
      <c r="I439" t="s">
        <v>798</v>
      </c>
      <c r="J439" t="s">
        <v>799</v>
      </c>
      <c r="K439" t="s">
        <v>800</v>
      </c>
      <c r="L439">
        <v>1368</v>
      </c>
      <c r="N439">
        <v>1011</v>
      </c>
      <c r="O439" t="s">
        <v>801</v>
      </c>
      <c r="P439" t="s">
        <v>801</v>
      </c>
      <c r="Q439">
        <v>1</v>
      </c>
      <c r="X439">
        <v>21.91</v>
      </c>
      <c r="Y439">
        <v>0</v>
      </c>
      <c r="Z439">
        <v>70.98</v>
      </c>
      <c r="AA439">
        <v>6.52</v>
      </c>
      <c r="AB439">
        <v>0</v>
      </c>
      <c r="AC439">
        <v>0</v>
      </c>
      <c r="AD439">
        <v>1</v>
      </c>
      <c r="AE439">
        <v>0</v>
      </c>
      <c r="AF439" t="s">
        <v>3</v>
      </c>
      <c r="AG439">
        <v>21.91</v>
      </c>
      <c r="AH439">
        <v>2</v>
      </c>
      <c r="AI439">
        <v>33035632</v>
      </c>
      <c r="AJ439">
        <v>462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ROW(Source!A219)</f>
        <v>219</v>
      </c>
      <c r="B440">
        <v>33035638</v>
      </c>
      <c r="C440">
        <v>33035630</v>
      </c>
      <c r="D440">
        <v>32518977</v>
      </c>
      <c r="E440">
        <v>1</v>
      </c>
      <c r="F440">
        <v>1</v>
      </c>
      <c r="G440">
        <v>19</v>
      </c>
      <c r="H440">
        <v>3</v>
      </c>
      <c r="I440" t="s">
        <v>802</v>
      </c>
      <c r="J440" t="s">
        <v>803</v>
      </c>
      <c r="K440" t="s">
        <v>804</v>
      </c>
      <c r="L440">
        <v>1348</v>
      </c>
      <c r="N440">
        <v>1009</v>
      </c>
      <c r="O440" t="s">
        <v>19</v>
      </c>
      <c r="P440" t="s">
        <v>19</v>
      </c>
      <c r="Q440">
        <v>1000</v>
      </c>
      <c r="X440">
        <v>0.03</v>
      </c>
      <c r="Y440">
        <v>117442.26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 t="s">
        <v>3</v>
      </c>
      <c r="AG440">
        <v>0.03</v>
      </c>
      <c r="AH440">
        <v>2</v>
      </c>
      <c r="AI440">
        <v>33035633</v>
      </c>
      <c r="AJ440">
        <v>463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ROW(Source!A219)</f>
        <v>219</v>
      </c>
      <c r="B441">
        <v>33035639</v>
      </c>
      <c r="C441">
        <v>33035630</v>
      </c>
      <c r="D441">
        <v>32520163</v>
      </c>
      <c r="E441">
        <v>1</v>
      </c>
      <c r="F441">
        <v>1</v>
      </c>
      <c r="G441">
        <v>19</v>
      </c>
      <c r="H441">
        <v>3</v>
      </c>
      <c r="I441" t="s">
        <v>25</v>
      </c>
      <c r="J441" t="s">
        <v>27</v>
      </c>
      <c r="K441" t="s">
        <v>26</v>
      </c>
      <c r="L441">
        <v>1348</v>
      </c>
      <c r="N441">
        <v>1009</v>
      </c>
      <c r="O441" t="s">
        <v>19</v>
      </c>
      <c r="P441" t="s">
        <v>19</v>
      </c>
      <c r="Q441">
        <v>1000</v>
      </c>
      <c r="X441">
        <v>1</v>
      </c>
      <c r="Y441">
        <v>53410.15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3</v>
      </c>
      <c r="AG441">
        <v>1</v>
      </c>
      <c r="AH441">
        <v>2</v>
      </c>
      <c r="AI441">
        <v>33035634</v>
      </c>
      <c r="AJ441">
        <v>464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ROW(Source!A221)</f>
        <v>221</v>
      </c>
      <c r="B442">
        <v>33035657</v>
      </c>
      <c r="C442">
        <v>33035641</v>
      </c>
      <c r="D442">
        <v>32505425</v>
      </c>
      <c r="E442">
        <v>19</v>
      </c>
      <c r="F442">
        <v>1</v>
      </c>
      <c r="G442">
        <v>19</v>
      </c>
      <c r="H442">
        <v>1</v>
      </c>
      <c r="I442" t="s">
        <v>795</v>
      </c>
      <c r="J442" t="s">
        <v>3</v>
      </c>
      <c r="K442" t="s">
        <v>796</v>
      </c>
      <c r="L442">
        <v>1191</v>
      </c>
      <c r="N442">
        <v>1013</v>
      </c>
      <c r="O442" t="s">
        <v>797</v>
      </c>
      <c r="P442" t="s">
        <v>797</v>
      </c>
      <c r="Q442">
        <v>1</v>
      </c>
      <c r="X442">
        <v>453.1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1</v>
      </c>
      <c r="AF442" t="s">
        <v>3</v>
      </c>
      <c r="AG442">
        <v>453.1</v>
      </c>
      <c r="AH442">
        <v>2</v>
      </c>
      <c r="AI442">
        <v>33035642</v>
      </c>
      <c r="AJ442">
        <v>466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ROW(Source!A221)</f>
        <v>221</v>
      </c>
      <c r="B443">
        <v>33035658</v>
      </c>
      <c r="C443">
        <v>33035641</v>
      </c>
      <c r="D443">
        <v>32517073</v>
      </c>
      <c r="E443">
        <v>1</v>
      </c>
      <c r="F443">
        <v>1</v>
      </c>
      <c r="G443">
        <v>19</v>
      </c>
      <c r="H443">
        <v>2</v>
      </c>
      <c r="I443" t="s">
        <v>805</v>
      </c>
      <c r="J443" t="s">
        <v>806</v>
      </c>
      <c r="K443" t="s">
        <v>807</v>
      </c>
      <c r="L443">
        <v>1368</v>
      </c>
      <c r="N443">
        <v>1011</v>
      </c>
      <c r="O443" t="s">
        <v>801</v>
      </c>
      <c r="P443" t="s">
        <v>801</v>
      </c>
      <c r="Q443">
        <v>1</v>
      </c>
      <c r="X443">
        <v>1.38</v>
      </c>
      <c r="Y443">
        <v>0</v>
      </c>
      <c r="Z443">
        <v>3.37</v>
      </c>
      <c r="AA443">
        <v>0.85</v>
      </c>
      <c r="AB443">
        <v>0</v>
      </c>
      <c r="AC443">
        <v>0</v>
      </c>
      <c r="AD443">
        <v>1</v>
      </c>
      <c r="AE443">
        <v>0</v>
      </c>
      <c r="AF443" t="s">
        <v>3</v>
      </c>
      <c r="AG443">
        <v>1.38</v>
      </c>
      <c r="AH443">
        <v>2</v>
      </c>
      <c r="AI443">
        <v>33035643</v>
      </c>
      <c r="AJ443">
        <v>467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ROW(Source!A221)</f>
        <v>221</v>
      </c>
      <c r="B444">
        <v>33035659</v>
      </c>
      <c r="C444">
        <v>33035641</v>
      </c>
      <c r="D444">
        <v>32516433</v>
      </c>
      <c r="E444">
        <v>1</v>
      </c>
      <c r="F444">
        <v>1</v>
      </c>
      <c r="G444">
        <v>19</v>
      </c>
      <c r="H444">
        <v>2</v>
      </c>
      <c r="I444" t="s">
        <v>808</v>
      </c>
      <c r="J444" t="s">
        <v>809</v>
      </c>
      <c r="K444" t="s">
        <v>810</v>
      </c>
      <c r="L444">
        <v>1368</v>
      </c>
      <c r="N444">
        <v>1011</v>
      </c>
      <c r="O444" t="s">
        <v>801</v>
      </c>
      <c r="P444" t="s">
        <v>801</v>
      </c>
      <c r="Q444">
        <v>1</v>
      </c>
      <c r="X444">
        <v>0.31</v>
      </c>
      <c r="Y444">
        <v>0</v>
      </c>
      <c r="Z444">
        <v>566.44000000000005</v>
      </c>
      <c r="AA444">
        <v>281.27999999999997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0.31</v>
      </c>
      <c r="AH444">
        <v>2</v>
      </c>
      <c r="AI444">
        <v>33035644</v>
      </c>
      <c r="AJ444">
        <v>468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ROW(Source!A221)</f>
        <v>221</v>
      </c>
      <c r="B445">
        <v>33035660</v>
      </c>
      <c r="C445">
        <v>33035641</v>
      </c>
      <c r="D445">
        <v>32516599</v>
      </c>
      <c r="E445">
        <v>1</v>
      </c>
      <c r="F445">
        <v>1</v>
      </c>
      <c r="G445">
        <v>19</v>
      </c>
      <c r="H445">
        <v>2</v>
      </c>
      <c r="I445" t="s">
        <v>811</v>
      </c>
      <c r="J445" t="s">
        <v>812</v>
      </c>
      <c r="K445" t="s">
        <v>813</v>
      </c>
      <c r="L445">
        <v>1368</v>
      </c>
      <c r="N445">
        <v>1011</v>
      </c>
      <c r="O445" t="s">
        <v>801</v>
      </c>
      <c r="P445" t="s">
        <v>801</v>
      </c>
      <c r="Q445">
        <v>1</v>
      </c>
      <c r="X445">
        <v>26.25</v>
      </c>
      <c r="Y445">
        <v>0</v>
      </c>
      <c r="Z445">
        <v>9.7100000000000009</v>
      </c>
      <c r="AA445">
        <v>2.25</v>
      </c>
      <c r="AB445">
        <v>0</v>
      </c>
      <c r="AC445">
        <v>0</v>
      </c>
      <c r="AD445">
        <v>1</v>
      </c>
      <c r="AE445">
        <v>0</v>
      </c>
      <c r="AF445" t="s">
        <v>3</v>
      </c>
      <c r="AG445">
        <v>26.25</v>
      </c>
      <c r="AH445">
        <v>2</v>
      </c>
      <c r="AI445">
        <v>33035645</v>
      </c>
      <c r="AJ445">
        <v>469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ROW(Source!A221)</f>
        <v>221</v>
      </c>
      <c r="B446">
        <v>33035661</v>
      </c>
      <c r="C446">
        <v>33035641</v>
      </c>
      <c r="D446">
        <v>32517836</v>
      </c>
      <c r="E446">
        <v>1</v>
      </c>
      <c r="F446">
        <v>1</v>
      </c>
      <c r="G446">
        <v>19</v>
      </c>
      <c r="H446">
        <v>3</v>
      </c>
      <c r="I446" t="s">
        <v>814</v>
      </c>
      <c r="J446" t="s">
        <v>815</v>
      </c>
      <c r="K446" t="s">
        <v>816</v>
      </c>
      <c r="L446">
        <v>1348</v>
      </c>
      <c r="N446">
        <v>1009</v>
      </c>
      <c r="O446" t="s">
        <v>19</v>
      </c>
      <c r="P446" t="s">
        <v>19</v>
      </c>
      <c r="Q446">
        <v>1000</v>
      </c>
      <c r="X446">
        <v>0.04</v>
      </c>
      <c r="Y446">
        <v>31493.279999999999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0</v>
      </c>
      <c r="AF446" t="s">
        <v>3</v>
      </c>
      <c r="AG446">
        <v>0.04</v>
      </c>
      <c r="AH446">
        <v>2</v>
      </c>
      <c r="AI446">
        <v>33035646</v>
      </c>
      <c r="AJ446">
        <v>470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ROW(Source!A221)</f>
        <v>221</v>
      </c>
      <c r="B447">
        <v>33035662</v>
      </c>
      <c r="C447">
        <v>33035641</v>
      </c>
      <c r="D447">
        <v>32518156</v>
      </c>
      <c r="E447">
        <v>1</v>
      </c>
      <c r="F447">
        <v>1</v>
      </c>
      <c r="G447">
        <v>19</v>
      </c>
      <c r="H447">
        <v>3</v>
      </c>
      <c r="I447" t="s">
        <v>817</v>
      </c>
      <c r="J447" t="s">
        <v>818</v>
      </c>
      <c r="K447" t="s">
        <v>819</v>
      </c>
      <c r="L447">
        <v>1348</v>
      </c>
      <c r="N447">
        <v>1009</v>
      </c>
      <c r="O447" t="s">
        <v>19</v>
      </c>
      <c r="P447" t="s">
        <v>19</v>
      </c>
      <c r="Q447">
        <v>1000</v>
      </c>
      <c r="X447">
        <v>3.6999999999999998E-2</v>
      </c>
      <c r="Y447">
        <v>45454.3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 t="s">
        <v>3</v>
      </c>
      <c r="AG447">
        <v>3.6999999999999998E-2</v>
      </c>
      <c r="AH447">
        <v>2</v>
      </c>
      <c r="AI447">
        <v>33035647</v>
      </c>
      <c r="AJ447">
        <v>471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ROW(Source!A221)</f>
        <v>221</v>
      </c>
      <c r="B448">
        <v>33035664</v>
      </c>
      <c r="C448">
        <v>33035641</v>
      </c>
      <c r="D448">
        <v>32518894</v>
      </c>
      <c r="E448">
        <v>1</v>
      </c>
      <c r="F448">
        <v>1</v>
      </c>
      <c r="G448">
        <v>19</v>
      </c>
      <c r="H448">
        <v>3</v>
      </c>
      <c r="I448" t="s">
        <v>820</v>
      </c>
      <c r="J448" t="s">
        <v>821</v>
      </c>
      <c r="K448" t="s">
        <v>822</v>
      </c>
      <c r="L448">
        <v>1327</v>
      </c>
      <c r="N448">
        <v>1005</v>
      </c>
      <c r="O448" t="s">
        <v>823</v>
      </c>
      <c r="P448" t="s">
        <v>823</v>
      </c>
      <c r="Q448">
        <v>1</v>
      </c>
      <c r="X448">
        <v>5.6</v>
      </c>
      <c r="Y448">
        <v>63.78</v>
      </c>
      <c r="Z448">
        <v>0</v>
      </c>
      <c r="AA448">
        <v>0</v>
      </c>
      <c r="AB448">
        <v>0</v>
      </c>
      <c r="AC448">
        <v>0</v>
      </c>
      <c r="AD448">
        <v>1</v>
      </c>
      <c r="AE448">
        <v>0</v>
      </c>
      <c r="AF448" t="s">
        <v>3</v>
      </c>
      <c r="AG448">
        <v>5.6</v>
      </c>
      <c r="AH448">
        <v>2</v>
      </c>
      <c r="AI448">
        <v>33035649</v>
      </c>
      <c r="AJ448">
        <v>472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ROW(Source!A221)</f>
        <v>221</v>
      </c>
      <c r="B449">
        <v>33035663</v>
      </c>
      <c r="C449">
        <v>33035641</v>
      </c>
      <c r="D449">
        <v>32517311</v>
      </c>
      <c r="E449">
        <v>1</v>
      </c>
      <c r="F449">
        <v>1</v>
      </c>
      <c r="G449">
        <v>19</v>
      </c>
      <c r="H449">
        <v>3</v>
      </c>
      <c r="I449" t="s">
        <v>824</v>
      </c>
      <c r="J449" t="s">
        <v>825</v>
      </c>
      <c r="K449" t="s">
        <v>826</v>
      </c>
      <c r="L449">
        <v>1348</v>
      </c>
      <c r="N449">
        <v>1009</v>
      </c>
      <c r="O449" t="s">
        <v>19</v>
      </c>
      <c r="P449" t="s">
        <v>19</v>
      </c>
      <c r="Q449">
        <v>1000</v>
      </c>
      <c r="X449">
        <v>0.05</v>
      </c>
      <c r="Y449">
        <v>4752.91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0</v>
      </c>
      <c r="AF449" t="s">
        <v>3</v>
      </c>
      <c r="AG449">
        <v>0.05</v>
      </c>
      <c r="AH449">
        <v>2</v>
      </c>
      <c r="AI449">
        <v>33035648</v>
      </c>
      <c r="AJ449">
        <v>473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ROW(Source!A221)</f>
        <v>221</v>
      </c>
      <c r="B450">
        <v>33035665</v>
      </c>
      <c r="C450">
        <v>33035641</v>
      </c>
      <c r="D450">
        <v>32519061</v>
      </c>
      <c r="E450">
        <v>1</v>
      </c>
      <c r="F450">
        <v>1</v>
      </c>
      <c r="G450">
        <v>19</v>
      </c>
      <c r="H450">
        <v>3</v>
      </c>
      <c r="I450" t="s">
        <v>827</v>
      </c>
      <c r="J450" t="s">
        <v>828</v>
      </c>
      <c r="K450" t="s">
        <v>829</v>
      </c>
      <c r="L450">
        <v>1339</v>
      </c>
      <c r="N450">
        <v>1007</v>
      </c>
      <c r="O450" t="s">
        <v>830</v>
      </c>
      <c r="P450" t="s">
        <v>830</v>
      </c>
      <c r="Q450">
        <v>1</v>
      </c>
      <c r="X450">
        <v>1.75</v>
      </c>
      <c r="Y450">
        <v>29.98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 t="s">
        <v>3</v>
      </c>
      <c r="AG450">
        <v>1.75</v>
      </c>
      <c r="AH450">
        <v>2</v>
      </c>
      <c r="AI450">
        <v>33035650</v>
      </c>
      <c r="AJ450">
        <v>474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ROW(Source!A221)</f>
        <v>221</v>
      </c>
      <c r="B451">
        <v>33035666</v>
      </c>
      <c r="C451">
        <v>33035641</v>
      </c>
      <c r="D451">
        <v>32517740</v>
      </c>
      <c r="E451">
        <v>1</v>
      </c>
      <c r="F451">
        <v>1</v>
      </c>
      <c r="G451">
        <v>19</v>
      </c>
      <c r="H451">
        <v>3</v>
      </c>
      <c r="I451" t="s">
        <v>831</v>
      </c>
      <c r="J451" t="s">
        <v>832</v>
      </c>
      <c r="K451" t="s">
        <v>833</v>
      </c>
      <c r="L451">
        <v>1339</v>
      </c>
      <c r="N451">
        <v>1007</v>
      </c>
      <c r="O451" t="s">
        <v>830</v>
      </c>
      <c r="P451" t="s">
        <v>830</v>
      </c>
      <c r="Q451">
        <v>1</v>
      </c>
      <c r="X451">
        <v>0.08</v>
      </c>
      <c r="Y451">
        <v>4993.7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0.08</v>
      </c>
      <c r="AH451">
        <v>2</v>
      </c>
      <c r="AI451">
        <v>33035651</v>
      </c>
      <c r="AJ451">
        <v>475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ROW(Source!A221)</f>
        <v>221</v>
      </c>
      <c r="B452">
        <v>33035667</v>
      </c>
      <c r="C452">
        <v>33035641</v>
      </c>
      <c r="D452">
        <v>32517729</v>
      </c>
      <c r="E452">
        <v>1</v>
      </c>
      <c r="F452">
        <v>1</v>
      </c>
      <c r="G452">
        <v>19</v>
      </c>
      <c r="H452">
        <v>3</v>
      </c>
      <c r="I452" t="s">
        <v>834</v>
      </c>
      <c r="J452" t="s">
        <v>835</v>
      </c>
      <c r="K452" t="s">
        <v>836</v>
      </c>
      <c r="L452">
        <v>1339</v>
      </c>
      <c r="N452">
        <v>1007</v>
      </c>
      <c r="O452" t="s">
        <v>830</v>
      </c>
      <c r="P452" t="s">
        <v>830</v>
      </c>
      <c r="Q452">
        <v>1</v>
      </c>
      <c r="X452">
        <v>0.69</v>
      </c>
      <c r="Y452">
        <v>3762.19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3</v>
      </c>
      <c r="AG452">
        <v>0.69</v>
      </c>
      <c r="AH452">
        <v>2</v>
      </c>
      <c r="AI452">
        <v>33035652</v>
      </c>
      <c r="AJ452">
        <v>476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ROW(Source!A221)</f>
        <v>221</v>
      </c>
      <c r="B453">
        <v>33035668</v>
      </c>
      <c r="C453">
        <v>33035641</v>
      </c>
      <c r="D453">
        <v>32517783</v>
      </c>
      <c r="E453">
        <v>1</v>
      </c>
      <c r="F453">
        <v>1</v>
      </c>
      <c r="G453">
        <v>19</v>
      </c>
      <c r="H453">
        <v>3</v>
      </c>
      <c r="I453" t="s">
        <v>837</v>
      </c>
      <c r="J453" t="s">
        <v>838</v>
      </c>
      <c r="K453" t="s">
        <v>839</v>
      </c>
      <c r="L453">
        <v>1339</v>
      </c>
      <c r="N453">
        <v>1007</v>
      </c>
      <c r="O453" t="s">
        <v>830</v>
      </c>
      <c r="P453" t="s">
        <v>830</v>
      </c>
      <c r="Q453">
        <v>1</v>
      </c>
      <c r="X453">
        <v>0.2</v>
      </c>
      <c r="Y453">
        <v>5631.96</v>
      </c>
      <c r="Z453">
        <v>0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3</v>
      </c>
      <c r="AG453">
        <v>0.2</v>
      </c>
      <c r="AH453">
        <v>2</v>
      </c>
      <c r="AI453">
        <v>33035653</v>
      </c>
      <c r="AJ453">
        <v>477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ROW(Source!A221)</f>
        <v>221</v>
      </c>
      <c r="B454">
        <v>33035669</v>
      </c>
      <c r="C454">
        <v>33035641</v>
      </c>
      <c r="D454">
        <v>32517784</v>
      </c>
      <c r="E454">
        <v>1</v>
      </c>
      <c r="F454">
        <v>1</v>
      </c>
      <c r="G454">
        <v>19</v>
      </c>
      <c r="H454">
        <v>3</v>
      </c>
      <c r="I454" t="s">
        <v>840</v>
      </c>
      <c r="J454" t="s">
        <v>841</v>
      </c>
      <c r="K454" t="s">
        <v>842</v>
      </c>
      <c r="L454">
        <v>1339</v>
      </c>
      <c r="N454">
        <v>1007</v>
      </c>
      <c r="O454" t="s">
        <v>830</v>
      </c>
      <c r="P454" t="s">
        <v>830</v>
      </c>
      <c r="Q454">
        <v>1</v>
      </c>
      <c r="X454">
        <v>0.69</v>
      </c>
      <c r="Y454">
        <v>5631.96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0</v>
      </c>
      <c r="AF454" t="s">
        <v>3</v>
      </c>
      <c r="AG454">
        <v>0.69</v>
      </c>
      <c r="AH454">
        <v>2</v>
      </c>
      <c r="AI454">
        <v>33035654</v>
      </c>
      <c r="AJ454">
        <v>478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ROW(Source!A221)</f>
        <v>221</v>
      </c>
      <c r="B455">
        <v>33035670</v>
      </c>
      <c r="C455">
        <v>33035641</v>
      </c>
      <c r="D455">
        <v>32519911</v>
      </c>
      <c r="E455">
        <v>1</v>
      </c>
      <c r="F455">
        <v>1</v>
      </c>
      <c r="G455">
        <v>19</v>
      </c>
      <c r="H455">
        <v>3</v>
      </c>
      <c r="I455" t="s">
        <v>843</v>
      </c>
      <c r="J455" t="s">
        <v>844</v>
      </c>
      <c r="K455" t="s">
        <v>845</v>
      </c>
      <c r="L455">
        <v>1339</v>
      </c>
      <c r="N455">
        <v>1007</v>
      </c>
      <c r="O455" t="s">
        <v>830</v>
      </c>
      <c r="P455" t="s">
        <v>830</v>
      </c>
      <c r="Q455">
        <v>1</v>
      </c>
      <c r="X455">
        <v>102</v>
      </c>
      <c r="Y455">
        <v>3195.93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3</v>
      </c>
      <c r="AG455">
        <v>102</v>
      </c>
      <c r="AH455">
        <v>2</v>
      </c>
      <c r="AI455">
        <v>33035655</v>
      </c>
      <c r="AJ455">
        <v>479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ROW(Source!A221)</f>
        <v>221</v>
      </c>
      <c r="B456">
        <v>33035671</v>
      </c>
      <c r="C456">
        <v>33035641</v>
      </c>
      <c r="D456">
        <v>32521663</v>
      </c>
      <c r="E456">
        <v>1</v>
      </c>
      <c r="F456">
        <v>1</v>
      </c>
      <c r="G456">
        <v>19</v>
      </c>
      <c r="H456">
        <v>3</v>
      </c>
      <c r="I456" t="s">
        <v>846</v>
      </c>
      <c r="J456" t="s">
        <v>847</v>
      </c>
      <c r="K456" t="s">
        <v>848</v>
      </c>
      <c r="L456">
        <v>1327</v>
      </c>
      <c r="N456">
        <v>1005</v>
      </c>
      <c r="O456" t="s">
        <v>823</v>
      </c>
      <c r="P456" t="s">
        <v>823</v>
      </c>
      <c r="Q456">
        <v>1</v>
      </c>
      <c r="X456">
        <v>49.5</v>
      </c>
      <c r="Y456">
        <v>207.09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3</v>
      </c>
      <c r="AG456">
        <v>49.5</v>
      </c>
      <c r="AH456">
        <v>2</v>
      </c>
      <c r="AI456">
        <v>33035656</v>
      </c>
      <c r="AJ456">
        <v>480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ROW(Source!A261)</f>
        <v>261</v>
      </c>
      <c r="B457">
        <v>33035681</v>
      </c>
      <c r="C457">
        <v>33035675</v>
      </c>
      <c r="D457">
        <v>32505425</v>
      </c>
      <c r="E457">
        <v>19</v>
      </c>
      <c r="F457">
        <v>1</v>
      </c>
      <c r="G457">
        <v>19</v>
      </c>
      <c r="H457">
        <v>1</v>
      </c>
      <c r="I457" t="s">
        <v>795</v>
      </c>
      <c r="J457" t="s">
        <v>3</v>
      </c>
      <c r="K457" t="s">
        <v>796</v>
      </c>
      <c r="L457">
        <v>1191</v>
      </c>
      <c r="N457">
        <v>1013</v>
      </c>
      <c r="O457" t="s">
        <v>797</v>
      </c>
      <c r="P457" t="s">
        <v>797</v>
      </c>
      <c r="Q457">
        <v>1</v>
      </c>
      <c r="X457">
        <v>36.11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1</v>
      </c>
      <c r="AF457" t="s">
        <v>3</v>
      </c>
      <c r="AG457">
        <v>36.11</v>
      </c>
      <c r="AH457">
        <v>2</v>
      </c>
      <c r="AI457">
        <v>33035676</v>
      </c>
      <c r="AJ457">
        <v>481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ROW(Source!A261)</f>
        <v>261</v>
      </c>
      <c r="B458">
        <v>33035682</v>
      </c>
      <c r="C458">
        <v>33035675</v>
      </c>
      <c r="D458">
        <v>32516754</v>
      </c>
      <c r="E458">
        <v>1</v>
      </c>
      <c r="F458">
        <v>1</v>
      </c>
      <c r="G458">
        <v>19</v>
      </c>
      <c r="H458">
        <v>2</v>
      </c>
      <c r="I458" t="s">
        <v>798</v>
      </c>
      <c r="J458" t="s">
        <v>799</v>
      </c>
      <c r="K458" t="s">
        <v>800</v>
      </c>
      <c r="L458">
        <v>1368</v>
      </c>
      <c r="N458">
        <v>1011</v>
      </c>
      <c r="O458" t="s">
        <v>801</v>
      </c>
      <c r="P458" t="s">
        <v>801</v>
      </c>
      <c r="Q458">
        <v>1</v>
      </c>
      <c r="X458">
        <v>21.91</v>
      </c>
      <c r="Y458">
        <v>0</v>
      </c>
      <c r="Z458">
        <v>70.98</v>
      </c>
      <c r="AA458">
        <v>6.52</v>
      </c>
      <c r="AB458">
        <v>0</v>
      </c>
      <c r="AC458">
        <v>0</v>
      </c>
      <c r="AD458">
        <v>1</v>
      </c>
      <c r="AE458">
        <v>0</v>
      </c>
      <c r="AF458" t="s">
        <v>3</v>
      </c>
      <c r="AG458">
        <v>21.91</v>
      </c>
      <c r="AH458">
        <v>2</v>
      </c>
      <c r="AI458">
        <v>33035677</v>
      </c>
      <c r="AJ458">
        <v>482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ROW(Source!A261)</f>
        <v>261</v>
      </c>
      <c r="B459">
        <v>33035683</v>
      </c>
      <c r="C459">
        <v>33035675</v>
      </c>
      <c r="D459">
        <v>32518977</v>
      </c>
      <c r="E459">
        <v>1</v>
      </c>
      <c r="F459">
        <v>1</v>
      </c>
      <c r="G459">
        <v>19</v>
      </c>
      <c r="H459">
        <v>3</v>
      </c>
      <c r="I459" t="s">
        <v>802</v>
      </c>
      <c r="J459" t="s">
        <v>803</v>
      </c>
      <c r="K459" t="s">
        <v>804</v>
      </c>
      <c r="L459">
        <v>1348</v>
      </c>
      <c r="N459">
        <v>1009</v>
      </c>
      <c r="O459" t="s">
        <v>19</v>
      </c>
      <c r="P459" t="s">
        <v>19</v>
      </c>
      <c r="Q459">
        <v>1000</v>
      </c>
      <c r="X459">
        <v>0.03</v>
      </c>
      <c r="Y459">
        <v>117442.26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3</v>
      </c>
      <c r="AG459">
        <v>0.03</v>
      </c>
      <c r="AH459">
        <v>2</v>
      </c>
      <c r="AI459">
        <v>33035678</v>
      </c>
      <c r="AJ459">
        <v>483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ROW(Source!A261)</f>
        <v>261</v>
      </c>
      <c r="B460">
        <v>33035684</v>
      </c>
      <c r="C460">
        <v>33035675</v>
      </c>
      <c r="D460">
        <v>32520163</v>
      </c>
      <c r="E460">
        <v>1</v>
      </c>
      <c r="F460">
        <v>1</v>
      </c>
      <c r="G460">
        <v>19</v>
      </c>
      <c r="H460">
        <v>3</v>
      </c>
      <c r="I460" t="s">
        <v>25</v>
      </c>
      <c r="J460" t="s">
        <v>27</v>
      </c>
      <c r="K460" t="s">
        <v>26</v>
      </c>
      <c r="L460">
        <v>1348</v>
      </c>
      <c r="N460">
        <v>1009</v>
      </c>
      <c r="O460" t="s">
        <v>19</v>
      </c>
      <c r="P460" t="s">
        <v>19</v>
      </c>
      <c r="Q460">
        <v>1000</v>
      </c>
      <c r="X460">
        <v>1</v>
      </c>
      <c r="Y460">
        <v>53410.15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3</v>
      </c>
      <c r="AG460">
        <v>1</v>
      </c>
      <c r="AH460">
        <v>2</v>
      </c>
      <c r="AI460">
        <v>33035679</v>
      </c>
      <c r="AJ460">
        <v>484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ROW(Source!A263)</f>
        <v>263</v>
      </c>
      <c r="B461">
        <v>33035702</v>
      </c>
      <c r="C461">
        <v>33035686</v>
      </c>
      <c r="D461">
        <v>32505425</v>
      </c>
      <c r="E461">
        <v>19</v>
      </c>
      <c r="F461">
        <v>1</v>
      </c>
      <c r="G461">
        <v>19</v>
      </c>
      <c r="H461">
        <v>1</v>
      </c>
      <c r="I461" t="s">
        <v>795</v>
      </c>
      <c r="J461" t="s">
        <v>3</v>
      </c>
      <c r="K461" t="s">
        <v>796</v>
      </c>
      <c r="L461">
        <v>1191</v>
      </c>
      <c r="N461">
        <v>1013</v>
      </c>
      <c r="O461" t="s">
        <v>797</v>
      </c>
      <c r="P461" t="s">
        <v>797</v>
      </c>
      <c r="Q461">
        <v>1</v>
      </c>
      <c r="X461">
        <v>453.1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1</v>
      </c>
      <c r="AF461" t="s">
        <v>3</v>
      </c>
      <c r="AG461">
        <v>453.1</v>
      </c>
      <c r="AH461">
        <v>2</v>
      </c>
      <c r="AI461">
        <v>33035687</v>
      </c>
      <c r="AJ461">
        <v>486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ROW(Source!A263)</f>
        <v>263</v>
      </c>
      <c r="B462">
        <v>33035703</v>
      </c>
      <c r="C462">
        <v>33035686</v>
      </c>
      <c r="D462">
        <v>32517073</v>
      </c>
      <c r="E462">
        <v>1</v>
      </c>
      <c r="F462">
        <v>1</v>
      </c>
      <c r="G462">
        <v>19</v>
      </c>
      <c r="H462">
        <v>2</v>
      </c>
      <c r="I462" t="s">
        <v>805</v>
      </c>
      <c r="J462" t="s">
        <v>806</v>
      </c>
      <c r="K462" t="s">
        <v>807</v>
      </c>
      <c r="L462">
        <v>1368</v>
      </c>
      <c r="N462">
        <v>1011</v>
      </c>
      <c r="O462" t="s">
        <v>801</v>
      </c>
      <c r="P462" t="s">
        <v>801</v>
      </c>
      <c r="Q462">
        <v>1</v>
      </c>
      <c r="X462">
        <v>1.38</v>
      </c>
      <c r="Y462">
        <v>0</v>
      </c>
      <c r="Z462">
        <v>3.37</v>
      </c>
      <c r="AA462">
        <v>0.85</v>
      </c>
      <c r="AB462">
        <v>0</v>
      </c>
      <c r="AC462">
        <v>0</v>
      </c>
      <c r="AD462">
        <v>1</v>
      </c>
      <c r="AE462">
        <v>0</v>
      </c>
      <c r="AF462" t="s">
        <v>3</v>
      </c>
      <c r="AG462">
        <v>1.38</v>
      </c>
      <c r="AH462">
        <v>2</v>
      </c>
      <c r="AI462">
        <v>33035688</v>
      </c>
      <c r="AJ462">
        <v>487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ROW(Source!A263)</f>
        <v>263</v>
      </c>
      <c r="B463">
        <v>33035704</v>
      </c>
      <c r="C463">
        <v>33035686</v>
      </c>
      <c r="D463">
        <v>32516433</v>
      </c>
      <c r="E463">
        <v>1</v>
      </c>
      <c r="F463">
        <v>1</v>
      </c>
      <c r="G463">
        <v>19</v>
      </c>
      <c r="H463">
        <v>2</v>
      </c>
      <c r="I463" t="s">
        <v>808</v>
      </c>
      <c r="J463" t="s">
        <v>809</v>
      </c>
      <c r="K463" t="s">
        <v>810</v>
      </c>
      <c r="L463">
        <v>1368</v>
      </c>
      <c r="N463">
        <v>1011</v>
      </c>
      <c r="O463" t="s">
        <v>801</v>
      </c>
      <c r="P463" t="s">
        <v>801</v>
      </c>
      <c r="Q463">
        <v>1</v>
      </c>
      <c r="X463">
        <v>0.31</v>
      </c>
      <c r="Y463">
        <v>0</v>
      </c>
      <c r="Z463">
        <v>566.44000000000005</v>
      </c>
      <c r="AA463">
        <v>281.27999999999997</v>
      </c>
      <c r="AB463">
        <v>0</v>
      </c>
      <c r="AC463">
        <v>0</v>
      </c>
      <c r="AD463">
        <v>1</v>
      </c>
      <c r="AE463">
        <v>0</v>
      </c>
      <c r="AF463" t="s">
        <v>3</v>
      </c>
      <c r="AG463">
        <v>0.31</v>
      </c>
      <c r="AH463">
        <v>2</v>
      </c>
      <c r="AI463">
        <v>33035689</v>
      </c>
      <c r="AJ463">
        <v>488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ROW(Source!A263)</f>
        <v>263</v>
      </c>
      <c r="B464">
        <v>33035705</v>
      </c>
      <c r="C464">
        <v>33035686</v>
      </c>
      <c r="D464">
        <v>32516599</v>
      </c>
      <c r="E464">
        <v>1</v>
      </c>
      <c r="F464">
        <v>1</v>
      </c>
      <c r="G464">
        <v>19</v>
      </c>
      <c r="H464">
        <v>2</v>
      </c>
      <c r="I464" t="s">
        <v>811</v>
      </c>
      <c r="J464" t="s">
        <v>812</v>
      </c>
      <c r="K464" t="s">
        <v>813</v>
      </c>
      <c r="L464">
        <v>1368</v>
      </c>
      <c r="N464">
        <v>1011</v>
      </c>
      <c r="O464" t="s">
        <v>801</v>
      </c>
      <c r="P464" t="s">
        <v>801</v>
      </c>
      <c r="Q464">
        <v>1</v>
      </c>
      <c r="X464">
        <v>26.25</v>
      </c>
      <c r="Y464">
        <v>0</v>
      </c>
      <c r="Z464">
        <v>9.7100000000000009</v>
      </c>
      <c r="AA464">
        <v>2.25</v>
      </c>
      <c r="AB464">
        <v>0</v>
      </c>
      <c r="AC464">
        <v>0</v>
      </c>
      <c r="AD464">
        <v>1</v>
      </c>
      <c r="AE464">
        <v>0</v>
      </c>
      <c r="AF464" t="s">
        <v>3</v>
      </c>
      <c r="AG464">
        <v>26.25</v>
      </c>
      <c r="AH464">
        <v>2</v>
      </c>
      <c r="AI464">
        <v>33035690</v>
      </c>
      <c r="AJ464">
        <v>489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ROW(Source!A263)</f>
        <v>263</v>
      </c>
      <c r="B465">
        <v>33035706</v>
      </c>
      <c r="C465">
        <v>33035686</v>
      </c>
      <c r="D465">
        <v>32517836</v>
      </c>
      <c r="E465">
        <v>1</v>
      </c>
      <c r="F465">
        <v>1</v>
      </c>
      <c r="G465">
        <v>19</v>
      </c>
      <c r="H465">
        <v>3</v>
      </c>
      <c r="I465" t="s">
        <v>814</v>
      </c>
      <c r="J465" t="s">
        <v>815</v>
      </c>
      <c r="K465" t="s">
        <v>816</v>
      </c>
      <c r="L465">
        <v>1348</v>
      </c>
      <c r="N465">
        <v>1009</v>
      </c>
      <c r="O465" t="s">
        <v>19</v>
      </c>
      <c r="P465" t="s">
        <v>19</v>
      </c>
      <c r="Q465">
        <v>1000</v>
      </c>
      <c r="X465">
        <v>0.04</v>
      </c>
      <c r="Y465">
        <v>31493.279999999999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3</v>
      </c>
      <c r="AG465">
        <v>0.04</v>
      </c>
      <c r="AH465">
        <v>2</v>
      </c>
      <c r="AI465">
        <v>33035691</v>
      </c>
      <c r="AJ465">
        <v>490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ROW(Source!A263)</f>
        <v>263</v>
      </c>
      <c r="B466">
        <v>33035707</v>
      </c>
      <c r="C466">
        <v>33035686</v>
      </c>
      <c r="D466">
        <v>32518156</v>
      </c>
      <c r="E466">
        <v>1</v>
      </c>
      <c r="F466">
        <v>1</v>
      </c>
      <c r="G466">
        <v>19</v>
      </c>
      <c r="H466">
        <v>3</v>
      </c>
      <c r="I466" t="s">
        <v>817</v>
      </c>
      <c r="J466" t="s">
        <v>818</v>
      </c>
      <c r="K466" t="s">
        <v>819</v>
      </c>
      <c r="L466">
        <v>1348</v>
      </c>
      <c r="N466">
        <v>1009</v>
      </c>
      <c r="O466" t="s">
        <v>19</v>
      </c>
      <c r="P466" t="s">
        <v>19</v>
      </c>
      <c r="Q466">
        <v>1000</v>
      </c>
      <c r="X466">
        <v>3.6999999999999998E-2</v>
      </c>
      <c r="Y466">
        <v>45454.3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3</v>
      </c>
      <c r="AG466">
        <v>3.6999999999999998E-2</v>
      </c>
      <c r="AH466">
        <v>2</v>
      </c>
      <c r="AI466">
        <v>33035692</v>
      </c>
      <c r="AJ466">
        <v>491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ROW(Source!A263)</f>
        <v>263</v>
      </c>
      <c r="B467">
        <v>33035709</v>
      </c>
      <c r="C467">
        <v>33035686</v>
      </c>
      <c r="D467">
        <v>32518894</v>
      </c>
      <c r="E467">
        <v>1</v>
      </c>
      <c r="F467">
        <v>1</v>
      </c>
      <c r="G467">
        <v>19</v>
      </c>
      <c r="H467">
        <v>3</v>
      </c>
      <c r="I467" t="s">
        <v>820</v>
      </c>
      <c r="J467" t="s">
        <v>821</v>
      </c>
      <c r="K467" t="s">
        <v>822</v>
      </c>
      <c r="L467">
        <v>1327</v>
      </c>
      <c r="N467">
        <v>1005</v>
      </c>
      <c r="O467" t="s">
        <v>823</v>
      </c>
      <c r="P467" t="s">
        <v>823</v>
      </c>
      <c r="Q467">
        <v>1</v>
      </c>
      <c r="X467">
        <v>5.6</v>
      </c>
      <c r="Y467">
        <v>63.78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3</v>
      </c>
      <c r="AG467">
        <v>5.6</v>
      </c>
      <c r="AH467">
        <v>2</v>
      </c>
      <c r="AI467">
        <v>33035694</v>
      </c>
      <c r="AJ467">
        <v>492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ROW(Source!A263)</f>
        <v>263</v>
      </c>
      <c r="B468">
        <v>33035708</v>
      </c>
      <c r="C468">
        <v>33035686</v>
      </c>
      <c r="D468">
        <v>32517311</v>
      </c>
      <c r="E468">
        <v>1</v>
      </c>
      <c r="F468">
        <v>1</v>
      </c>
      <c r="G468">
        <v>19</v>
      </c>
      <c r="H468">
        <v>3</v>
      </c>
      <c r="I468" t="s">
        <v>824</v>
      </c>
      <c r="J468" t="s">
        <v>825</v>
      </c>
      <c r="K468" t="s">
        <v>826</v>
      </c>
      <c r="L468">
        <v>1348</v>
      </c>
      <c r="N468">
        <v>1009</v>
      </c>
      <c r="O468" t="s">
        <v>19</v>
      </c>
      <c r="P468" t="s">
        <v>19</v>
      </c>
      <c r="Q468">
        <v>1000</v>
      </c>
      <c r="X468">
        <v>0.05</v>
      </c>
      <c r="Y468">
        <v>4752.91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0.05</v>
      </c>
      <c r="AH468">
        <v>2</v>
      </c>
      <c r="AI468">
        <v>33035693</v>
      </c>
      <c r="AJ468">
        <v>493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ROW(Source!A263)</f>
        <v>263</v>
      </c>
      <c r="B469">
        <v>33035710</v>
      </c>
      <c r="C469">
        <v>33035686</v>
      </c>
      <c r="D469">
        <v>32519061</v>
      </c>
      <c r="E469">
        <v>1</v>
      </c>
      <c r="F469">
        <v>1</v>
      </c>
      <c r="G469">
        <v>19</v>
      </c>
      <c r="H469">
        <v>3</v>
      </c>
      <c r="I469" t="s">
        <v>827</v>
      </c>
      <c r="J469" t="s">
        <v>828</v>
      </c>
      <c r="K469" t="s">
        <v>829</v>
      </c>
      <c r="L469">
        <v>1339</v>
      </c>
      <c r="N469">
        <v>1007</v>
      </c>
      <c r="O469" t="s">
        <v>830</v>
      </c>
      <c r="P469" t="s">
        <v>830</v>
      </c>
      <c r="Q469">
        <v>1</v>
      </c>
      <c r="X469">
        <v>1.75</v>
      </c>
      <c r="Y469">
        <v>29.98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1.75</v>
      </c>
      <c r="AH469">
        <v>2</v>
      </c>
      <c r="AI469">
        <v>33035695</v>
      </c>
      <c r="AJ469">
        <v>494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ROW(Source!A263)</f>
        <v>263</v>
      </c>
      <c r="B470">
        <v>33035711</v>
      </c>
      <c r="C470">
        <v>33035686</v>
      </c>
      <c r="D470">
        <v>32517740</v>
      </c>
      <c r="E470">
        <v>1</v>
      </c>
      <c r="F470">
        <v>1</v>
      </c>
      <c r="G470">
        <v>19</v>
      </c>
      <c r="H470">
        <v>3</v>
      </c>
      <c r="I470" t="s">
        <v>831</v>
      </c>
      <c r="J470" t="s">
        <v>832</v>
      </c>
      <c r="K470" t="s">
        <v>833</v>
      </c>
      <c r="L470">
        <v>1339</v>
      </c>
      <c r="N470">
        <v>1007</v>
      </c>
      <c r="O470" t="s">
        <v>830</v>
      </c>
      <c r="P470" t="s">
        <v>830</v>
      </c>
      <c r="Q470">
        <v>1</v>
      </c>
      <c r="X470">
        <v>0.08</v>
      </c>
      <c r="Y470">
        <v>4993.7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3</v>
      </c>
      <c r="AG470">
        <v>0.08</v>
      </c>
      <c r="AH470">
        <v>2</v>
      </c>
      <c r="AI470">
        <v>33035696</v>
      </c>
      <c r="AJ470">
        <v>495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ROW(Source!A263)</f>
        <v>263</v>
      </c>
      <c r="B471">
        <v>33035712</v>
      </c>
      <c r="C471">
        <v>33035686</v>
      </c>
      <c r="D471">
        <v>32517729</v>
      </c>
      <c r="E471">
        <v>1</v>
      </c>
      <c r="F471">
        <v>1</v>
      </c>
      <c r="G471">
        <v>19</v>
      </c>
      <c r="H471">
        <v>3</v>
      </c>
      <c r="I471" t="s">
        <v>834</v>
      </c>
      <c r="J471" t="s">
        <v>835</v>
      </c>
      <c r="K471" t="s">
        <v>836</v>
      </c>
      <c r="L471">
        <v>1339</v>
      </c>
      <c r="N471">
        <v>1007</v>
      </c>
      <c r="O471" t="s">
        <v>830</v>
      </c>
      <c r="P471" t="s">
        <v>830</v>
      </c>
      <c r="Q471">
        <v>1</v>
      </c>
      <c r="X471">
        <v>0.69</v>
      </c>
      <c r="Y471">
        <v>3762.19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0.69</v>
      </c>
      <c r="AH471">
        <v>2</v>
      </c>
      <c r="AI471">
        <v>33035697</v>
      </c>
      <c r="AJ471">
        <v>496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ROW(Source!A263)</f>
        <v>263</v>
      </c>
      <c r="B472">
        <v>33035713</v>
      </c>
      <c r="C472">
        <v>33035686</v>
      </c>
      <c r="D472">
        <v>32517783</v>
      </c>
      <c r="E472">
        <v>1</v>
      </c>
      <c r="F472">
        <v>1</v>
      </c>
      <c r="G472">
        <v>19</v>
      </c>
      <c r="H472">
        <v>3</v>
      </c>
      <c r="I472" t="s">
        <v>837</v>
      </c>
      <c r="J472" t="s">
        <v>838</v>
      </c>
      <c r="K472" t="s">
        <v>839</v>
      </c>
      <c r="L472">
        <v>1339</v>
      </c>
      <c r="N472">
        <v>1007</v>
      </c>
      <c r="O472" t="s">
        <v>830</v>
      </c>
      <c r="P472" t="s">
        <v>830</v>
      </c>
      <c r="Q472">
        <v>1</v>
      </c>
      <c r="X472">
        <v>0.2</v>
      </c>
      <c r="Y472">
        <v>5631.96</v>
      </c>
      <c r="Z472">
        <v>0</v>
      </c>
      <c r="AA472">
        <v>0</v>
      </c>
      <c r="AB472">
        <v>0</v>
      </c>
      <c r="AC472">
        <v>0</v>
      </c>
      <c r="AD472">
        <v>1</v>
      </c>
      <c r="AE472">
        <v>0</v>
      </c>
      <c r="AF472" t="s">
        <v>3</v>
      </c>
      <c r="AG472">
        <v>0.2</v>
      </c>
      <c r="AH472">
        <v>2</v>
      </c>
      <c r="AI472">
        <v>33035698</v>
      </c>
      <c r="AJ472">
        <v>497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ROW(Source!A263)</f>
        <v>263</v>
      </c>
      <c r="B473">
        <v>33035714</v>
      </c>
      <c r="C473">
        <v>33035686</v>
      </c>
      <c r="D473">
        <v>32517784</v>
      </c>
      <c r="E473">
        <v>1</v>
      </c>
      <c r="F473">
        <v>1</v>
      </c>
      <c r="G473">
        <v>19</v>
      </c>
      <c r="H473">
        <v>3</v>
      </c>
      <c r="I473" t="s">
        <v>840</v>
      </c>
      <c r="J473" t="s">
        <v>841</v>
      </c>
      <c r="K473" t="s">
        <v>842</v>
      </c>
      <c r="L473">
        <v>1339</v>
      </c>
      <c r="N473">
        <v>1007</v>
      </c>
      <c r="O473" t="s">
        <v>830</v>
      </c>
      <c r="P473" t="s">
        <v>830</v>
      </c>
      <c r="Q473">
        <v>1</v>
      </c>
      <c r="X473">
        <v>0.69</v>
      </c>
      <c r="Y473">
        <v>5631.96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0</v>
      </c>
      <c r="AF473" t="s">
        <v>3</v>
      </c>
      <c r="AG473">
        <v>0.69</v>
      </c>
      <c r="AH473">
        <v>2</v>
      </c>
      <c r="AI473">
        <v>33035699</v>
      </c>
      <c r="AJ473">
        <v>498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ROW(Source!A263)</f>
        <v>263</v>
      </c>
      <c r="B474">
        <v>33035715</v>
      </c>
      <c r="C474">
        <v>33035686</v>
      </c>
      <c r="D474">
        <v>32519911</v>
      </c>
      <c r="E474">
        <v>1</v>
      </c>
      <c r="F474">
        <v>1</v>
      </c>
      <c r="G474">
        <v>19</v>
      </c>
      <c r="H474">
        <v>3</v>
      </c>
      <c r="I474" t="s">
        <v>843</v>
      </c>
      <c r="J474" t="s">
        <v>844</v>
      </c>
      <c r="K474" t="s">
        <v>845</v>
      </c>
      <c r="L474">
        <v>1339</v>
      </c>
      <c r="N474">
        <v>1007</v>
      </c>
      <c r="O474" t="s">
        <v>830</v>
      </c>
      <c r="P474" t="s">
        <v>830</v>
      </c>
      <c r="Q474">
        <v>1</v>
      </c>
      <c r="X474">
        <v>102</v>
      </c>
      <c r="Y474">
        <v>3195.93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0</v>
      </c>
      <c r="AF474" t="s">
        <v>3</v>
      </c>
      <c r="AG474">
        <v>102</v>
      </c>
      <c r="AH474">
        <v>2</v>
      </c>
      <c r="AI474">
        <v>33035700</v>
      </c>
      <c r="AJ474">
        <v>499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ROW(Source!A263)</f>
        <v>263</v>
      </c>
      <c r="B475">
        <v>33035716</v>
      </c>
      <c r="C475">
        <v>33035686</v>
      </c>
      <c r="D475">
        <v>32521663</v>
      </c>
      <c r="E475">
        <v>1</v>
      </c>
      <c r="F475">
        <v>1</v>
      </c>
      <c r="G475">
        <v>19</v>
      </c>
      <c r="H475">
        <v>3</v>
      </c>
      <c r="I475" t="s">
        <v>846</v>
      </c>
      <c r="J475" t="s">
        <v>847</v>
      </c>
      <c r="K475" t="s">
        <v>848</v>
      </c>
      <c r="L475">
        <v>1327</v>
      </c>
      <c r="N475">
        <v>1005</v>
      </c>
      <c r="O475" t="s">
        <v>823</v>
      </c>
      <c r="P475" t="s">
        <v>823</v>
      </c>
      <c r="Q475">
        <v>1</v>
      </c>
      <c r="X475">
        <v>49.5</v>
      </c>
      <c r="Y475">
        <v>207.09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 t="s">
        <v>3</v>
      </c>
      <c r="AG475">
        <v>49.5</v>
      </c>
      <c r="AH475">
        <v>2</v>
      </c>
      <c r="AI475">
        <v>33035701</v>
      </c>
      <c r="AJ475">
        <v>500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ROW(Source!A266)</f>
        <v>266</v>
      </c>
      <c r="B476">
        <v>33035725</v>
      </c>
      <c r="C476">
        <v>33035719</v>
      </c>
      <c r="D476">
        <v>32505425</v>
      </c>
      <c r="E476">
        <v>19</v>
      </c>
      <c r="F476">
        <v>1</v>
      </c>
      <c r="G476">
        <v>19</v>
      </c>
      <c r="H476">
        <v>1</v>
      </c>
      <c r="I476" t="s">
        <v>795</v>
      </c>
      <c r="J476" t="s">
        <v>3</v>
      </c>
      <c r="K476" t="s">
        <v>796</v>
      </c>
      <c r="L476">
        <v>1191</v>
      </c>
      <c r="N476">
        <v>1013</v>
      </c>
      <c r="O476" t="s">
        <v>797</v>
      </c>
      <c r="P476" t="s">
        <v>797</v>
      </c>
      <c r="Q476">
        <v>1</v>
      </c>
      <c r="X476">
        <v>36.11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1</v>
      </c>
      <c r="AE476">
        <v>1</v>
      </c>
      <c r="AF476" t="s">
        <v>3</v>
      </c>
      <c r="AG476">
        <v>36.11</v>
      </c>
      <c r="AH476">
        <v>2</v>
      </c>
      <c r="AI476">
        <v>33035720</v>
      </c>
      <c r="AJ476">
        <v>501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ROW(Source!A266)</f>
        <v>266</v>
      </c>
      <c r="B477">
        <v>33035726</v>
      </c>
      <c r="C477">
        <v>33035719</v>
      </c>
      <c r="D477">
        <v>32516754</v>
      </c>
      <c r="E477">
        <v>1</v>
      </c>
      <c r="F477">
        <v>1</v>
      </c>
      <c r="G477">
        <v>19</v>
      </c>
      <c r="H477">
        <v>2</v>
      </c>
      <c r="I477" t="s">
        <v>798</v>
      </c>
      <c r="J477" t="s">
        <v>799</v>
      </c>
      <c r="K477" t="s">
        <v>800</v>
      </c>
      <c r="L477">
        <v>1368</v>
      </c>
      <c r="N477">
        <v>1011</v>
      </c>
      <c r="O477" t="s">
        <v>801</v>
      </c>
      <c r="P477" t="s">
        <v>801</v>
      </c>
      <c r="Q477">
        <v>1</v>
      </c>
      <c r="X477">
        <v>21.91</v>
      </c>
      <c r="Y477">
        <v>0</v>
      </c>
      <c r="Z477">
        <v>70.98</v>
      </c>
      <c r="AA477">
        <v>6.52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21.91</v>
      </c>
      <c r="AH477">
        <v>2</v>
      </c>
      <c r="AI477">
        <v>33035721</v>
      </c>
      <c r="AJ477">
        <v>502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ROW(Source!A266)</f>
        <v>266</v>
      </c>
      <c r="B478">
        <v>33035727</v>
      </c>
      <c r="C478">
        <v>33035719</v>
      </c>
      <c r="D478">
        <v>32518977</v>
      </c>
      <c r="E478">
        <v>1</v>
      </c>
      <c r="F478">
        <v>1</v>
      </c>
      <c r="G478">
        <v>19</v>
      </c>
      <c r="H478">
        <v>3</v>
      </c>
      <c r="I478" t="s">
        <v>802</v>
      </c>
      <c r="J478" t="s">
        <v>803</v>
      </c>
      <c r="K478" t="s">
        <v>804</v>
      </c>
      <c r="L478">
        <v>1348</v>
      </c>
      <c r="N478">
        <v>1009</v>
      </c>
      <c r="O478" t="s">
        <v>19</v>
      </c>
      <c r="P478" t="s">
        <v>19</v>
      </c>
      <c r="Q478">
        <v>1000</v>
      </c>
      <c r="X478">
        <v>0.03</v>
      </c>
      <c r="Y478">
        <v>117442.26</v>
      </c>
      <c r="Z478">
        <v>0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3</v>
      </c>
      <c r="AG478">
        <v>0.03</v>
      </c>
      <c r="AH478">
        <v>2</v>
      </c>
      <c r="AI478">
        <v>33035722</v>
      </c>
      <c r="AJ478">
        <v>503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ROW(Source!A266)</f>
        <v>266</v>
      </c>
      <c r="B479">
        <v>33035728</v>
      </c>
      <c r="C479">
        <v>33035719</v>
      </c>
      <c r="D479">
        <v>32520163</v>
      </c>
      <c r="E479">
        <v>1</v>
      </c>
      <c r="F479">
        <v>1</v>
      </c>
      <c r="G479">
        <v>19</v>
      </c>
      <c r="H479">
        <v>3</v>
      </c>
      <c r="I479" t="s">
        <v>25</v>
      </c>
      <c r="J479" t="s">
        <v>27</v>
      </c>
      <c r="K479" t="s">
        <v>26</v>
      </c>
      <c r="L479">
        <v>1348</v>
      </c>
      <c r="N479">
        <v>1009</v>
      </c>
      <c r="O479" t="s">
        <v>19</v>
      </c>
      <c r="P479" t="s">
        <v>19</v>
      </c>
      <c r="Q479">
        <v>1000</v>
      </c>
      <c r="X479">
        <v>1</v>
      </c>
      <c r="Y479">
        <v>53410.15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3</v>
      </c>
      <c r="AG479">
        <v>1</v>
      </c>
      <c r="AH479">
        <v>2</v>
      </c>
      <c r="AI479">
        <v>33035723</v>
      </c>
      <c r="AJ479">
        <v>504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ROW(Source!A268)</f>
        <v>268</v>
      </c>
      <c r="B480">
        <v>33035746</v>
      </c>
      <c r="C480">
        <v>33035730</v>
      </c>
      <c r="D480">
        <v>32505425</v>
      </c>
      <c r="E480">
        <v>19</v>
      </c>
      <c r="F480">
        <v>1</v>
      </c>
      <c r="G480">
        <v>19</v>
      </c>
      <c r="H480">
        <v>1</v>
      </c>
      <c r="I480" t="s">
        <v>795</v>
      </c>
      <c r="J480" t="s">
        <v>3</v>
      </c>
      <c r="K480" t="s">
        <v>796</v>
      </c>
      <c r="L480">
        <v>1191</v>
      </c>
      <c r="N480">
        <v>1013</v>
      </c>
      <c r="O480" t="s">
        <v>797</v>
      </c>
      <c r="P480" t="s">
        <v>797</v>
      </c>
      <c r="Q480">
        <v>1</v>
      </c>
      <c r="X480">
        <v>453.1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1</v>
      </c>
      <c r="AF480" t="s">
        <v>3</v>
      </c>
      <c r="AG480">
        <v>453.1</v>
      </c>
      <c r="AH480">
        <v>2</v>
      </c>
      <c r="AI480">
        <v>33035731</v>
      </c>
      <c r="AJ480">
        <v>506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ROW(Source!A268)</f>
        <v>268</v>
      </c>
      <c r="B481">
        <v>33035747</v>
      </c>
      <c r="C481">
        <v>33035730</v>
      </c>
      <c r="D481">
        <v>32517073</v>
      </c>
      <c r="E481">
        <v>1</v>
      </c>
      <c r="F481">
        <v>1</v>
      </c>
      <c r="G481">
        <v>19</v>
      </c>
      <c r="H481">
        <v>2</v>
      </c>
      <c r="I481" t="s">
        <v>805</v>
      </c>
      <c r="J481" t="s">
        <v>806</v>
      </c>
      <c r="K481" t="s">
        <v>807</v>
      </c>
      <c r="L481">
        <v>1368</v>
      </c>
      <c r="N481">
        <v>1011</v>
      </c>
      <c r="O481" t="s">
        <v>801</v>
      </c>
      <c r="P481" t="s">
        <v>801</v>
      </c>
      <c r="Q481">
        <v>1</v>
      </c>
      <c r="X481">
        <v>1.38</v>
      </c>
      <c r="Y481">
        <v>0</v>
      </c>
      <c r="Z481">
        <v>3.37</v>
      </c>
      <c r="AA481">
        <v>0.85</v>
      </c>
      <c r="AB481">
        <v>0</v>
      </c>
      <c r="AC481">
        <v>0</v>
      </c>
      <c r="AD481">
        <v>1</v>
      </c>
      <c r="AE481">
        <v>0</v>
      </c>
      <c r="AF481" t="s">
        <v>3</v>
      </c>
      <c r="AG481">
        <v>1.38</v>
      </c>
      <c r="AH481">
        <v>2</v>
      </c>
      <c r="AI481">
        <v>33035732</v>
      </c>
      <c r="AJ481">
        <v>507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ROW(Source!A268)</f>
        <v>268</v>
      </c>
      <c r="B482">
        <v>33035748</v>
      </c>
      <c r="C482">
        <v>33035730</v>
      </c>
      <c r="D482">
        <v>32516433</v>
      </c>
      <c r="E482">
        <v>1</v>
      </c>
      <c r="F482">
        <v>1</v>
      </c>
      <c r="G482">
        <v>19</v>
      </c>
      <c r="H482">
        <v>2</v>
      </c>
      <c r="I482" t="s">
        <v>808</v>
      </c>
      <c r="J482" t="s">
        <v>809</v>
      </c>
      <c r="K482" t="s">
        <v>810</v>
      </c>
      <c r="L482">
        <v>1368</v>
      </c>
      <c r="N482">
        <v>1011</v>
      </c>
      <c r="O482" t="s">
        <v>801</v>
      </c>
      <c r="P482" t="s">
        <v>801</v>
      </c>
      <c r="Q482">
        <v>1</v>
      </c>
      <c r="X482">
        <v>0.31</v>
      </c>
      <c r="Y482">
        <v>0</v>
      </c>
      <c r="Z482">
        <v>566.44000000000005</v>
      </c>
      <c r="AA482">
        <v>281.27999999999997</v>
      </c>
      <c r="AB482">
        <v>0</v>
      </c>
      <c r="AC482">
        <v>0</v>
      </c>
      <c r="AD482">
        <v>1</v>
      </c>
      <c r="AE482">
        <v>0</v>
      </c>
      <c r="AF482" t="s">
        <v>3</v>
      </c>
      <c r="AG482">
        <v>0.31</v>
      </c>
      <c r="AH482">
        <v>2</v>
      </c>
      <c r="AI482">
        <v>33035733</v>
      </c>
      <c r="AJ482">
        <v>508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ROW(Source!A268)</f>
        <v>268</v>
      </c>
      <c r="B483">
        <v>33035749</v>
      </c>
      <c r="C483">
        <v>33035730</v>
      </c>
      <c r="D483">
        <v>32516599</v>
      </c>
      <c r="E483">
        <v>1</v>
      </c>
      <c r="F483">
        <v>1</v>
      </c>
      <c r="G483">
        <v>19</v>
      </c>
      <c r="H483">
        <v>2</v>
      </c>
      <c r="I483" t="s">
        <v>811</v>
      </c>
      <c r="J483" t="s">
        <v>812</v>
      </c>
      <c r="K483" t="s">
        <v>813</v>
      </c>
      <c r="L483">
        <v>1368</v>
      </c>
      <c r="N483">
        <v>1011</v>
      </c>
      <c r="O483" t="s">
        <v>801</v>
      </c>
      <c r="P483" t="s">
        <v>801</v>
      </c>
      <c r="Q483">
        <v>1</v>
      </c>
      <c r="X483">
        <v>26.25</v>
      </c>
      <c r="Y483">
        <v>0</v>
      </c>
      <c r="Z483">
        <v>9.7100000000000009</v>
      </c>
      <c r="AA483">
        <v>2.25</v>
      </c>
      <c r="AB483">
        <v>0</v>
      </c>
      <c r="AC483">
        <v>0</v>
      </c>
      <c r="AD483">
        <v>1</v>
      </c>
      <c r="AE483">
        <v>0</v>
      </c>
      <c r="AF483" t="s">
        <v>3</v>
      </c>
      <c r="AG483">
        <v>26.25</v>
      </c>
      <c r="AH483">
        <v>2</v>
      </c>
      <c r="AI483">
        <v>33035734</v>
      </c>
      <c r="AJ483">
        <v>509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ROW(Source!A268)</f>
        <v>268</v>
      </c>
      <c r="B484">
        <v>33035750</v>
      </c>
      <c r="C484">
        <v>33035730</v>
      </c>
      <c r="D484">
        <v>32517836</v>
      </c>
      <c r="E484">
        <v>1</v>
      </c>
      <c r="F484">
        <v>1</v>
      </c>
      <c r="G484">
        <v>19</v>
      </c>
      <c r="H484">
        <v>3</v>
      </c>
      <c r="I484" t="s">
        <v>814</v>
      </c>
      <c r="J484" t="s">
        <v>815</v>
      </c>
      <c r="K484" t="s">
        <v>816</v>
      </c>
      <c r="L484">
        <v>1348</v>
      </c>
      <c r="N484">
        <v>1009</v>
      </c>
      <c r="O484" t="s">
        <v>19</v>
      </c>
      <c r="P484" t="s">
        <v>19</v>
      </c>
      <c r="Q484">
        <v>1000</v>
      </c>
      <c r="X484">
        <v>0.04</v>
      </c>
      <c r="Y484">
        <v>31493.279999999999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0</v>
      </c>
      <c r="AF484" t="s">
        <v>3</v>
      </c>
      <c r="AG484">
        <v>0.04</v>
      </c>
      <c r="AH484">
        <v>2</v>
      </c>
      <c r="AI484">
        <v>33035735</v>
      </c>
      <c r="AJ484">
        <v>510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ROW(Source!A268)</f>
        <v>268</v>
      </c>
      <c r="B485">
        <v>33035751</v>
      </c>
      <c r="C485">
        <v>33035730</v>
      </c>
      <c r="D485">
        <v>32518156</v>
      </c>
      <c r="E485">
        <v>1</v>
      </c>
      <c r="F485">
        <v>1</v>
      </c>
      <c r="G485">
        <v>19</v>
      </c>
      <c r="H485">
        <v>3</v>
      </c>
      <c r="I485" t="s">
        <v>817</v>
      </c>
      <c r="J485" t="s">
        <v>818</v>
      </c>
      <c r="K485" t="s">
        <v>819</v>
      </c>
      <c r="L485">
        <v>1348</v>
      </c>
      <c r="N485">
        <v>1009</v>
      </c>
      <c r="O485" t="s">
        <v>19</v>
      </c>
      <c r="P485" t="s">
        <v>19</v>
      </c>
      <c r="Q485">
        <v>1000</v>
      </c>
      <c r="X485">
        <v>3.6999999999999998E-2</v>
      </c>
      <c r="Y485">
        <v>45454.3</v>
      </c>
      <c r="Z485">
        <v>0</v>
      </c>
      <c r="AA485">
        <v>0</v>
      </c>
      <c r="AB485">
        <v>0</v>
      </c>
      <c r="AC485">
        <v>0</v>
      </c>
      <c r="AD485">
        <v>1</v>
      </c>
      <c r="AE485">
        <v>0</v>
      </c>
      <c r="AF485" t="s">
        <v>3</v>
      </c>
      <c r="AG485">
        <v>3.6999999999999998E-2</v>
      </c>
      <c r="AH485">
        <v>2</v>
      </c>
      <c r="AI485">
        <v>33035736</v>
      </c>
      <c r="AJ485">
        <v>511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ROW(Source!A268)</f>
        <v>268</v>
      </c>
      <c r="B486">
        <v>33035753</v>
      </c>
      <c r="C486">
        <v>33035730</v>
      </c>
      <c r="D486">
        <v>32518894</v>
      </c>
      <c r="E486">
        <v>1</v>
      </c>
      <c r="F486">
        <v>1</v>
      </c>
      <c r="G486">
        <v>19</v>
      </c>
      <c r="H486">
        <v>3</v>
      </c>
      <c r="I486" t="s">
        <v>820</v>
      </c>
      <c r="J486" t="s">
        <v>821</v>
      </c>
      <c r="K486" t="s">
        <v>822</v>
      </c>
      <c r="L486">
        <v>1327</v>
      </c>
      <c r="N486">
        <v>1005</v>
      </c>
      <c r="O486" t="s">
        <v>823</v>
      </c>
      <c r="P486" t="s">
        <v>823</v>
      </c>
      <c r="Q486">
        <v>1</v>
      </c>
      <c r="X486">
        <v>5.6</v>
      </c>
      <c r="Y486">
        <v>63.78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0</v>
      </c>
      <c r="AF486" t="s">
        <v>3</v>
      </c>
      <c r="AG486">
        <v>5.6</v>
      </c>
      <c r="AH486">
        <v>2</v>
      </c>
      <c r="AI486">
        <v>33035738</v>
      </c>
      <c r="AJ486">
        <v>512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ROW(Source!A268)</f>
        <v>268</v>
      </c>
      <c r="B487">
        <v>33035752</v>
      </c>
      <c r="C487">
        <v>33035730</v>
      </c>
      <c r="D487">
        <v>32517311</v>
      </c>
      <c r="E487">
        <v>1</v>
      </c>
      <c r="F487">
        <v>1</v>
      </c>
      <c r="G487">
        <v>19</v>
      </c>
      <c r="H487">
        <v>3</v>
      </c>
      <c r="I487" t="s">
        <v>824</v>
      </c>
      <c r="J487" t="s">
        <v>825</v>
      </c>
      <c r="K487" t="s">
        <v>826</v>
      </c>
      <c r="L487">
        <v>1348</v>
      </c>
      <c r="N487">
        <v>1009</v>
      </c>
      <c r="O487" t="s">
        <v>19</v>
      </c>
      <c r="P487" t="s">
        <v>19</v>
      </c>
      <c r="Q487">
        <v>1000</v>
      </c>
      <c r="X487">
        <v>0.05</v>
      </c>
      <c r="Y487">
        <v>4752.91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 t="s">
        <v>3</v>
      </c>
      <c r="AG487">
        <v>0.05</v>
      </c>
      <c r="AH487">
        <v>2</v>
      </c>
      <c r="AI487">
        <v>33035737</v>
      </c>
      <c r="AJ487">
        <v>513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ROW(Source!A268)</f>
        <v>268</v>
      </c>
      <c r="B488">
        <v>33035754</v>
      </c>
      <c r="C488">
        <v>33035730</v>
      </c>
      <c r="D488">
        <v>32519061</v>
      </c>
      <c r="E488">
        <v>1</v>
      </c>
      <c r="F488">
        <v>1</v>
      </c>
      <c r="G488">
        <v>19</v>
      </c>
      <c r="H488">
        <v>3</v>
      </c>
      <c r="I488" t="s">
        <v>827</v>
      </c>
      <c r="J488" t="s">
        <v>828</v>
      </c>
      <c r="K488" t="s">
        <v>829</v>
      </c>
      <c r="L488">
        <v>1339</v>
      </c>
      <c r="N488">
        <v>1007</v>
      </c>
      <c r="O488" t="s">
        <v>830</v>
      </c>
      <c r="P488" t="s">
        <v>830</v>
      </c>
      <c r="Q488">
        <v>1</v>
      </c>
      <c r="X488">
        <v>1.75</v>
      </c>
      <c r="Y488">
        <v>29.98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0</v>
      </c>
      <c r="AF488" t="s">
        <v>3</v>
      </c>
      <c r="AG488">
        <v>1.75</v>
      </c>
      <c r="AH488">
        <v>2</v>
      </c>
      <c r="AI488">
        <v>33035739</v>
      </c>
      <c r="AJ488">
        <v>514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ROW(Source!A268)</f>
        <v>268</v>
      </c>
      <c r="B489">
        <v>33035755</v>
      </c>
      <c r="C489">
        <v>33035730</v>
      </c>
      <c r="D489">
        <v>32517740</v>
      </c>
      <c r="E489">
        <v>1</v>
      </c>
      <c r="F489">
        <v>1</v>
      </c>
      <c r="G489">
        <v>19</v>
      </c>
      <c r="H489">
        <v>3</v>
      </c>
      <c r="I489" t="s">
        <v>831</v>
      </c>
      <c r="J489" t="s">
        <v>832</v>
      </c>
      <c r="K489" t="s">
        <v>833</v>
      </c>
      <c r="L489">
        <v>1339</v>
      </c>
      <c r="N489">
        <v>1007</v>
      </c>
      <c r="O489" t="s">
        <v>830</v>
      </c>
      <c r="P489" t="s">
        <v>830</v>
      </c>
      <c r="Q489">
        <v>1</v>
      </c>
      <c r="X489">
        <v>0.08</v>
      </c>
      <c r="Y489">
        <v>4993.7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0</v>
      </c>
      <c r="AF489" t="s">
        <v>3</v>
      </c>
      <c r="AG489">
        <v>0.08</v>
      </c>
      <c r="AH489">
        <v>2</v>
      </c>
      <c r="AI489">
        <v>33035740</v>
      </c>
      <c r="AJ489">
        <v>515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ROW(Source!A268)</f>
        <v>268</v>
      </c>
      <c r="B490">
        <v>33035756</v>
      </c>
      <c r="C490">
        <v>33035730</v>
      </c>
      <c r="D490">
        <v>32517729</v>
      </c>
      <c r="E490">
        <v>1</v>
      </c>
      <c r="F490">
        <v>1</v>
      </c>
      <c r="G490">
        <v>19</v>
      </c>
      <c r="H490">
        <v>3</v>
      </c>
      <c r="I490" t="s">
        <v>834</v>
      </c>
      <c r="J490" t="s">
        <v>835</v>
      </c>
      <c r="K490" t="s">
        <v>836</v>
      </c>
      <c r="L490">
        <v>1339</v>
      </c>
      <c r="N490">
        <v>1007</v>
      </c>
      <c r="O490" t="s">
        <v>830</v>
      </c>
      <c r="P490" t="s">
        <v>830</v>
      </c>
      <c r="Q490">
        <v>1</v>
      </c>
      <c r="X490">
        <v>0.69</v>
      </c>
      <c r="Y490">
        <v>3762.19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0</v>
      </c>
      <c r="AF490" t="s">
        <v>3</v>
      </c>
      <c r="AG490">
        <v>0.69</v>
      </c>
      <c r="AH490">
        <v>2</v>
      </c>
      <c r="AI490">
        <v>33035741</v>
      </c>
      <c r="AJ490">
        <v>516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ROW(Source!A268)</f>
        <v>268</v>
      </c>
      <c r="B491">
        <v>33035757</v>
      </c>
      <c r="C491">
        <v>33035730</v>
      </c>
      <c r="D491">
        <v>32517783</v>
      </c>
      <c r="E491">
        <v>1</v>
      </c>
      <c r="F491">
        <v>1</v>
      </c>
      <c r="G491">
        <v>19</v>
      </c>
      <c r="H491">
        <v>3</v>
      </c>
      <c r="I491" t="s">
        <v>837</v>
      </c>
      <c r="J491" t="s">
        <v>838</v>
      </c>
      <c r="K491" t="s">
        <v>839</v>
      </c>
      <c r="L491">
        <v>1339</v>
      </c>
      <c r="N491">
        <v>1007</v>
      </c>
      <c r="O491" t="s">
        <v>830</v>
      </c>
      <c r="P491" t="s">
        <v>830</v>
      </c>
      <c r="Q491">
        <v>1</v>
      </c>
      <c r="X491">
        <v>0.2</v>
      </c>
      <c r="Y491">
        <v>5631.96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 t="s">
        <v>3</v>
      </c>
      <c r="AG491">
        <v>0.2</v>
      </c>
      <c r="AH491">
        <v>2</v>
      </c>
      <c r="AI491">
        <v>33035742</v>
      </c>
      <c r="AJ491">
        <v>517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ROW(Source!A268)</f>
        <v>268</v>
      </c>
      <c r="B492">
        <v>33035758</v>
      </c>
      <c r="C492">
        <v>33035730</v>
      </c>
      <c r="D492">
        <v>32517784</v>
      </c>
      <c r="E492">
        <v>1</v>
      </c>
      <c r="F492">
        <v>1</v>
      </c>
      <c r="G492">
        <v>19</v>
      </c>
      <c r="H492">
        <v>3</v>
      </c>
      <c r="I492" t="s">
        <v>840</v>
      </c>
      <c r="J492" t="s">
        <v>841</v>
      </c>
      <c r="K492" t="s">
        <v>842</v>
      </c>
      <c r="L492">
        <v>1339</v>
      </c>
      <c r="N492">
        <v>1007</v>
      </c>
      <c r="O492" t="s">
        <v>830</v>
      </c>
      <c r="P492" t="s">
        <v>830</v>
      </c>
      <c r="Q492">
        <v>1</v>
      </c>
      <c r="X492">
        <v>0.69</v>
      </c>
      <c r="Y492">
        <v>5631.96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0</v>
      </c>
      <c r="AF492" t="s">
        <v>3</v>
      </c>
      <c r="AG492">
        <v>0.69</v>
      </c>
      <c r="AH492">
        <v>2</v>
      </c>
      <c r="AI492">
        <v>33035743</v>
      </c>
      <c r="AJ492">
        <v>518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ROW(Source!A268)</f>
        <v>268</v>
      </c>
      <c r="B493">
        <v>33035759</v>
      </c>
      <c r="C493">
        <v>33035730</v>
      </c>
      <c r="D493">
        <v>32519911</v>
      </c>
      <c r="E493">
        <v>1</v>
      </c>
      <c r="F493">
        <v>1</v>
      </c>
      <c r="G493">
        <v>19</v>
      </c>
      <c r="H493">
        <v>3</v>
      </c>
      <c r="I493" t="s">
        <v>843</v>
      </c>
      <c r="J493" t="s">
        <v>844</v>
      </c>
      <c r="K493" t="s">
        <v>845</v>
      </c>
      <c r="L493">
        <v>1339</v>
      </c>
      <c r="N493">
        <v>1007</v>
      </c>
      <c r="O493" t="s">
        <v>830</v>
      </c>
      <c r="P493" t="s">
        <v>830</v>
      </c>
      <c r="Q493">
        <v>1</v>
      </c>
      <c r="X493">
        <v>102</v>
      </c>
      <c r="Y493">
        <v>3195.93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 t="s">
        <v>3</v>
      </c>
      <c r="AG493">
        <v>102</v>
      </c>
      <c r="AH493">
        <v>2</v>
      </c>
      <c r="AI493">
        <v>33035744</v>
      </c>
      <c r="AJ493">
        <v>519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ROW(Source!A268)</f>
        <v>268</v>
      </c>
      <c r="B494">
        <v>33035760</v>
      </c>
      <c r="C494">
        <v>33035730</v>
      </c>
      <c r="D494">
        <v>32521663</v>
      </c>
      <c r="E494">
        <v>1</v>
      </c>
      <c r="F494">
        <v>1</v>
      </c>
      <c r="G494">
        <v>19</v>
      </c>
      <c r="H494">
        <v>3</v>
      </c>
      <c r="I494" t="s">
        <v>846</v>
      </c>
      <c r="J494" t="s">
        <v>847</v>
      </c>
      <c r="K494" t="s">
        <v>848</v>
      </c>
      <c r="L494">
        <v>1327</v>
      </c>
      <c r="N494">
        <v>1005</v>
      </c>
      <c r="O494" t="s">
        <v>823</v>
      </c>
      <c r="P494" t="s">
        <v>823</v>
      </c>
      <c r="Q494">
        <v>1</v>
      </c>
      <c r="X494">
        <v>49.5</v>
      </c>
      <c r="Y494">
        <v>207.09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0</v>
      </c>
      <c r="AF494" t="s">
        <v>3</v>
      </c>
      <c r="AG494">
        <v>49.5</v>
      </c>
      <c r="AH494">
        <v>2</v>
      </c>
      <c r="AI494">
        <v>33035745</v>
      </c>
      <c r="AJ494">
        <v>520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ROW(Source!A271)</f>
        <v>271</v>
      </c>
      <c r="B495">
        <v>33035769</v>
      </c>
      <c r="C495">
        <v>33035763</v>
      </c>
      <c r="D495">
        <v>32505425</v>
      </c>
      <c r="E495">
        <v>19</v>
      </c>
      <c r="F495">
        <v>1</v>
      </c>
      <c r="G495">
        <v>19</v>
      </c>
      <c r="H495">
        <v>1</v>
      </c>
      <c r="I495" t="s">
        <v>795</v>
      </c>
      <c r="J495" t="s">
        <v>3</v>
      </c>
      <c r="K495" t="s">
        <v>796</v>
      </c>
      <c r="L495">
        <v>1191</v>
      </c>
      <c r="N495">
        <v>1013</v>
      </c>
      <c r="O495" t="s">
        <v>797</v>
      </c>
      <c r="P495" t="s">
        <v>797</v>
      </c>
      <c r="Q495">
        <v>1</v>
      </c>
      <c r="X495">
        <v>36.11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1</v>
      </c>
      <c r="AF495" t="s">
        <v>3</v>
      </c>
      <c r="AG495">
        <v>36.11</v>
      </c>
      <c r="AH495">
        <v>2</v>
      </c>
      <c r="AI495">
        <v>33035764</v>
      </c>
      <c r="AJ495">
        <v>521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ROW(Source!A271)</f>
        <v>271</v>
      </c>
      <c r="B496">
        <v>33035770</v>
      </c>
      <c r="C496">
        <v>33035763</v>
      </c>
      <c r="D496">
        <v>32516754</v>
      </c>
      <c r="E496">
        <v>1</v>
      </c>
      <c r="F496">
        <v>1</v>
      </c>
      <c r="G496">
        <v>19</v>
      </c>
      <c r="H496">
        <v>2</v>
      </c>
      <c r="I496" t="s">
        <v>798</v>
      </c>
      <c r="J496" t="s">
        <v>799</v>
      </c>
      <c r="K496" t="s">
        <v>800</v>
      </c>
      <c r="L496">
        <v>1368</v>
      </c>
      <c r="N496">
        <v>1011</v>
      </c>
      <c r="O496" t="s">
        <v>801</v>
      </c>
      <c r="P496" t="s">
        <v>801</v>
      </c>
      <c r="Q496">
        <v>1</v>
      </c>
      <c r="X496">
        <v>21.91</v>
      </c>
      <c r="Y496">
        <v>0</v>
      </c>
      <c r="Z496">
        <v>70.98</v>
      </c>
      <c r="AA496">
        <v>6.52</v>
      </c>
      <c r="AB496">
        <v>0</v>
      </c>
      <c r="AC496">
        <v>0</v>
      </c>
      <c r="AD496">
        <v>1</v>
      </c>
      <c r="AE496">
        <v>0</v>
      </c>
      <c r="AF496" t="s">
        <v>3</v>
      </c>
      <c r="AG496">
        <v>21.91</v>
      </c>
      <c r="AH496">
        <v>2</v>
      </c>
      <c r="AI496">
        <v>33035765</v>
      </c>
      <c r="AJ496">
        <v>522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ROW(Source!A271)</f>
        <v>271</v>
      </c>
      <c r="B497">
        <v>33035771</v>
      </c>
      <c r="C497">
        <v>33035763</v>
      </c>
      <c r="D497">
        <v>32518977</v>
      </c>
      <c r="E497">
        <v>1</v>
      </c>
      <c r="F497">
        <v>1</v>
      </c>
      <c r="G497">
        <v>19</v>
      </c>
      <c r="H497">
        <v>3</v>
      </c>
      <c r="I497" t="s">
        <v>802</v>
      </c>
      <c r="J497" t="s">
        <v>803</v>
      </c>
      <c r="K497" t="s">
        <v>804</v>
      </c>
      <c r="L497">
        <v>1348</v>
      </c>
      <c r="N497">
        <v>1009</v>
      </c>
      <c r="O497" t="s">
        <v>19</v>
      </c>
      <c r="P497" t="s">
        <v>19</v>
      </c>
      <c r="Q497">
        <v>1000</v>
      </c>
      <c r="X497">
        <v>0.03</v>
      </c>
      <c r="Y497">
        <v>117442.26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0</v>
      </c>
      <c r="AF497" t="s">
        <v>3</v>
      </c>
      <c r="AG497">
        <v>0.03</v>
      </c>
      <c r="AH497">
        <v>2</v>
      </c>
      <c r="AI497">
        <v>33035766</v>
      </c>
      <c r="AJ497">
        <v>523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ROW(Source!A271)</f>
        <v>271</v>
      </c>
      <c r="B498">
        <v>33035772</v>
      </c>
      <c r="C498">
        <v>33035763</v>
      </c>
      <c r="D498">
        <v>32520163</v>
      </c>
      <c r="E498">
        <v>1</v>
      </c>
      <c r="F498">
        <v>1</v>
      </c>
      <c r="G498">
        <v>19</v>
      </c>
      <c r="H498">
        <v>3</v>
      </c>
      <c r="I498" t="s">
        <v>25</v>
      </c>
      <c r="J498" t="s">
        <v>27</v>
      </c>
      <c r="K498" t="s">
        <v>26</v>
      </c>
      <c r="L498">
        <v>1348</v>
      </c>
      <c r="N498">
        <v>1009</v>
      </c>
      <c r="O498" t="s">
        <v>19</v>
      </c>
      <c r="P498" t="s">
        <v>19</v>
      </c>
      <c r="Q498">
        <v>1000</v>
      </c>
      <c r="X498">
        <v>1</v>
      </c>
      <c r="Y498">
        <v>53410.15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0</v>
      </c>
      <c r="AF498" t="s">
        <v>3</v>
      </c>
      <c r="AG498">
        <v>1</v>
      </c>
      <c r="AH498">
        <v>2</v>
      </c>
      <c r="AI498">
        <v>33035767</v>
      </c>
      <c r="AJ498">
        <v>524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ROW(Source!A273)</f>
        <v>273</v>
      </c>
      <c r="B499">
        <v>33035790</v>
      </c>
      <c r="C499">
        <v>33035774</v>
      </c>
      <c r="D499">
        <v>32505425</v>
      </c>
      <c r="E499">
        <v>19</v>
      </c>
      <c r="F499">
        <v>1</v>
      </c>
      <c r="G499">
        <v>19</v>
      </c>
      <c r="H499">
        <v>1</v>
      </c>
      <c r="I499" t="s">
        <v>795</v>
      </c>
      <c r="J499" t="s">
        <v>3</v>
      </c>
      <c r="K499" t="s">
        <v>796</v>
      </c>
      <c r="L499">
        <v>1191</v>
      </c>
      <c r="N499">
        <v>1013</v>
      </c>
      <c r="O499" t="s">
        <v>797</v>
      </c>
      <c r="P499" t="s">
        <v>797</v>
      </c>
      <c r="Q499">
        <v>1</v>
      </c>
      <c r="X499">
        <v>453.1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1</v>
      </c>
      <c r="AE499">
        <v>1</v>
      </c>
      <c r="AF499" t="s">
        <v>3</v>
      </c>
      <c r="AG499">
        <v>453.1</v>
      </c>
      <c r="AH499">
        <v>2</v>
      </c>
      <c r="AI499">
        <v>33035775</v>
      </c>
      <c r="AJ499">
        <v>526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ROW(Source!A273)</f>
        <v>273</v>
      </c>
      <c r="B500">
        <v>33035791</v>
      </c>
      <c r="C500">
        <v>33035774</v>
      </c>
      <c r="D500">
        <v>32517073</v>
      </c>
      <c r="E500">
        <v>1</v>
      </c>
      <c r="F500">
        <v>1</v>
      </c>
      <c r="G500">
        <v>19</v>
      </c>
      <c r="H500">
        <v>2</v>
      </c>
      <c r="I500" t="s">
        <v>805</v>
      </c>
      <c r="J500" t="s">
        <v>806</v>
      </c>
      <c r="K500" t="s">
        <v>807</v>
      </c>
      <c r="L500">
        <v>1368</v>
      </c>
      <c r="N500">
        <v>1011</v>
      </c>
      <c r="O500" t="s">
        <v>801</v>
      </c>
      <c r="P500" t="s">
        <v>801</v>
      </c>
      <c r="Q500">
        <v>1</v>
      </c>
      <c r="X500">
        <v>1.38</v>
      </c>
      <c r="Y500">
        <v>0</v>
      </c>
      <c r="Z500">
        <v>3.37</v>
      </c>
      <c r="AA500">
        <v>0.85</v>
      </c>
      <c r="AB500">
        <v>0</v>
      </c>
      <c r="AC500">
        <v>0</v>
      </c>
      <c r="AD500">
        <v>1</v>
      </c>
      <c r="AE500">
        <v>0</v>
      </c>
      <c r="AF500" t="s">
        <v>3</v>
      </c>
      <c r="AG500">
        <v>1.38</v>
      </c>
      <c r="AH500">
        <v>2</v>
      </c>
      <c r="AI500">
        <v>33035776</v>
      </c>
      <c r="AJ500">
        <v>527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ROW(Source!A273)</f>
        <v>273</v>
      </c>
      <c r="B501">
        <v>33035792</v>
      </c>
      <c r="C501">
        <v>33035774</v>
      </c>
      <c r="D501">
        <v>32516433</v>
      </c>
      <c r="E501">
        <v>1</v>
      </c>
      <c r="F501">
        <v>1</v>
      </c>
      <c r="G501">
        <v>19</v>
      </c>
      <c r="H501">
        <v>2</v>
      </c>
      <c r="I501" t="s">
        <v>808</v>
      </c>
      <c r="J501" t="s">
        <v>809</v>
      </c>
      <c r="K501" t="s">
        <v>810</v>
      </c>
      <c r="L501">
        <v>1368</v>
      </c>
      <c r="N501">
        <v>1011</v>
      </c>
      <c r="O501" t="s">
        <v>801</v>
      </c>
      <c r="P501" t="s">
        <v>801</v>
      </c>
      <c r="Q501">
        <v>1</v>
      </c>
      <c r="X501">
        <v>0.31</v>
      </c>
      <c r="Y501">
        <v>0</v>
      </c>
      <c r="Z501">
        <v>566.44000000000005</v>
      </c>
      <c r="AA501">
        <v>281.27999999999997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0.31</v>
      </c>
      <c r="AH501">
        <v>2</v>
      </c>
      <c r="AI501">
        <v>33035777</v>
      </c>
      <c r="AJ501">
        <v>528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ROW(Source!A273)</f>
        <v>273</v>
      </c>
      <c r="B502">
        <v>33035793</v>
      </c>
      <c r="C502">
        <v>33035774</v>
      </c>
      <c r="D502">
        <v>32516599</v>
      </c>
      <c r="E502">
        <v>1</v>
      </c>
      <c r="F502">
        <v>1</v>
      </c>
      <c r="G502">
        <v>19</v>
      </c>
      <c r="H502">
        <v>2</v>
      </c>
      <c r="I502" t="s">
        <v>811</v>
      </c>
      <c r="J502" t="s">
        <v>812</v>
      </c>
      <c r="K502" t="s">
        <v>813</v>
      </c>
      <c r="L502">
        <v>1368</v>
      </c>
      <c r="N502">
        <v>1011</v>
      </c>
      <c r="O502" t="s">
        <v>801</v>
      </c>
      <c r="P502" t="s">
        <v>801</v>
      </c>
      <c r="Q502">
        <v>1</v>
      </c>
      <c r="X502">
        <v>26.25</v>
      </c>
      <c r="Y502">
        <v>0</v>
      </c>
      <c r="Z502">
        <v>9.7100000000000009</v>
      </c>
      <c r="AA502">
        <v>2.25</v>
      </c>
      <c r="AB502">
        <v>0</v>
      </c>
      <c r="AC502">
        <v>0</v>
      </c>
      <c r="AD502">
        <v>1</v>
      </c>
      <c r="AE502">
        <v>0</v>
      </c>
      <c r="AF502" t="s">
        <v>3</v>
      </c>
      <c r="AG502">
        <v>26.25</v>
      </c>
      <c r="AH502">
        <v>2</v>
      </c>
      <c r="AI502">
        <v>33035778</v>
      </c>
      <c r="AJ502">
        <v>529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ROW(Source!A273)</f>
        <v>273</v>
      </c>
      <c r="B503">
        <v>33035794</v>
      </c>
      <c r="C503">
        <v>33035774</v>
      </c>
      <c r="D503">
        <v>32517836</v>
      </c>
      <c r="E503">
        <v>1</v>
      </c>
      <c r="F503">
        <v>1</v>
      </c>
      <c r="G503">
        <v>19</v>
      </c>
      <c r="H503">
        <v>3</v>
      </c>
      <c r="I503" t="s">
        <v>814</v>
      </c>
      <c r="J503" t="s">
        <v>815</v>
      </c>
      <c r="K503" t="s">
        <v>816</v>
      </c>
      <c r="L503">
        <v>1348</v>
      </c>
      <c r="N503">
        <v>1009</v>
      </c>
      <c r="O503" t="s">
        <v>19</v>
      </c>
      <c r="P503" t="s">
        <v>19</v>
      </c>
      <c r="Q503">
        <v>1000</v>
      </c>
      <c r="X503">
        <v>0.04</v>
      </c>
      <c r="Y503">
        <v>31493.279999999999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 t="s">
        <v>3</v>
      </c>
      <c r="AG503">
        <v>0.04</v>
      </c>
      <c r="AH503">
        <v>2</v>
      </c>
      <c r="AI503">
        <v>33035779</v>
      </c>
      <c r="AJ503">
        <v>530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ROW(Source!A273)</f>
        <v>273</v>
      </c>
      <c r="B504">
        <v>33035795</v>
      </c>
      <c r="C504">
        <v>33035774</v>
      </c>
      <c r="D504">
        <v>32518156</v>
      </c>
      <c r="E504">
        <v>1</v>
      </c>
      <c r="F504">
        <v>1</v>
      </c>
      <c r="G504">
        <v>19</v>
      </c>
      <c r="H504">
        <v>3</v>
      </c>
      <c r="I504" t="s">
        <v>817</v>
      </c>
      <c r="J504" t="s">
        <v>818</v>
      </c>
      <c r="K504" t="s">
        <v>819</v>
      </c>
      <c r="L504">
        <v>1348</v>
      </c>
      <c r="N504">
        <v>1009</v>
      </c>
      <c r="O504" t="s">
        <v>19</v>
      </c>
      <c r="P504" t="s">
        <v>19</v>
      </c>
      <c r="Q504">
        <v>1000</v>
      </c>
      <c r="X504">
        <v>3.6999999999999998E-2</v>
      </c>
      <c r="Y504">
        <v>45454.3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0</v>
      </c>
      <c r="AF504" t="s">
        <v>3</v>
      </c>
      <c r="AG504">
        <v>3.6999999999999998E-2</v>
      </c>
      <c r="AH504">
        <v>2</v>
      </c>
      <c r="AI504">
        <v>33035780</v>
      </c>
      <c r="AJ504">
        <v>531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ROW(Source!A273)</f>
        <v>273</v>
      </c>
      <c r="B505">
        <v>33035797</v>
      </c>
      <c r="C505">
        <v>33035774</v>
      </c>
      <c r="D505">
        <v>32518894</v>
      </c>
      <c r="E505">
        <v>1</v>
      </c>
      <c r="F505">
        <v>1</v>
      </c>
      <c r="G505">
        <v>19</v>
      </c>
      <c r="H505">
        <v>3</v>
      </c>
      <c r="I505" t="s">
        <v>820</v>
      </c>
      <c r="J505" t="s">
        <v>821</v>
      </c>
      <c r="K505" t="s">
        <v>822</v>
      </c>
      <c r="L505">
        <v>1327</v>
      </c>
      <c r="N505">
        <v>1005</v>
      </c>
      <c r="O505" t="s">
        <v>823</v>
      </c>
      <c r="P505" t="s">
        <v>823</v>
      </c>
      <c r="Q505">
        <v>1</v>
      </c>
      <c r="X505">
        <v>5.6</v>
      </c>
      <c r="Y505">
        <v>63.78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0</v>
      </c>
      <c r="AF505" t="s">
        <v>3</v>
      </c>
      <c r="AG505">
        <v>5.6</v>
      </c>
      <c r="AH505">
        <v>2</v>
      </c>
      <c r="AI505">
        <v>33035782</v>
      </c>
      <c r="AJ505">
        <v>532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ROW(Source!A273)</f>
        <v>273</v>
      </c>
      <c r="B506">
        <v>33035796</v>
      </c>
      <c r="C506">
        <v>33035774</v>
      </c>
      <c r="D506">
        <v>32517311</v>
      </c>
      <c r="E506">
        <v>1</v>
      </c>
      <c r="F506">
        <v>1</v>
      </c>
      <c r="G506">
        <v>19</v>
      </c>
      <c r="H506">
        <v>3</v>
      </c>
      <c r="I506" t="s">
        <v>824</v>
      </c>
      <c r="J506" t="s">
        <v>825</v>
      </c>
      <c r="K506" t="s">
        <v>826</v>
      </c>
      <c r="L506">
        <v>1348</v>
      </c>
      <c r="N506">
        <v>1009</v>
      </c>
      <c r="O506" t="s">
        <v>19</v>
      </c>
      <c r="P506" t="s">
        <v>19</v>
      </c>
      <c r="Q506">
        <v>1000</v>
      </c>
      <c r="X506">
        <v>0.05</v>
      </c>
      <c r="Y506">
        <v>4752.91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3</v>
      </c>
      <c r="AG506">
        <v>0.05</v>
      </c>
      <c r="AH506">
        <v>2</v>
      </c>
      <c r="AI506">
        <v>33035781</v>
      </c>
      <c r="AJ506">
        <v>533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ROW(Source!A273)</f>
        <v>273</v>
      </c>
      <c r="B507">
        <v>33035798</v>
      </c>
      <c r="C507">
        <v>33035774</v>
      </c>
      <c r="D507">
        <v>32519061</v>
      </c>
      <c r="E507">
        <v>1</v>
      </c>
      <c r="F507">
        <v>1</v>
      </c>
      <c r="G507">
        <v>19</v>
      </c>
      <c r="H507">
        <v>3</v>
      </c>
      <c r="I507" t="s">
        <v>827</v>
      </c>
      <c r="J507" t="s">
        <v>828</v>
      </c>
      <c r="K507" t="s">
        <v>829</v>
      </c>
      <c r="L507">
        <v>1339</v>
      </c>
      <c r="N507">
        <v>1007</v>
      </c>
      <c r="O507" t="s">
        <v>830</v>
      </c>
      <c r="P507" t="s">
        <v>830</v>
      </c>
      <c r="Q507">
        <v>1</v>
      </c>
      <c r="X507">
        <v>1.75</v>
      </c>
      <c r="Y507">
        <v>29.98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3</v>
      </c>
      <c r="AG507">
        <v>1.75</v>
      </c>
      <c r="AH507">
        <v>2</v>
      </c>
      <c r="AI507">
        <v>33035783</v>
      </c>
      <c r="AJ507">
        <v>534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ROW(Source!A273)</f>
        <v>273</v>
      </c>
      <c r="B508">
        <v>33035799</v>
      </c>
      <c r="C508">
        <v>33035774</v>
      </c>
      <c r="D508">
        <v>32517740</v>
      </c>
      <c r="E508">
        <v>1</v>
      </c>
      <c r="F508">
        <v>1</v>
      </c>
      <c r="G508">
        <v>19</v>
      </c>
      <c r="H508">
        <v>3</v>
      </c>
      <c r="I508" t="s">
        <v>831</v>
      </c>
      <c r="J508" t="s">
        <v>832</v>
      </c>
      <c r="K508" t="s">
        <v>833</v>
      </c>
      <c r="L508">
        <v>1339</v>
      </c>
      <c r="N508">
        <v>1007</v>
      </c>
      <c r="O508" t="s">
        <v>830</v>
      </c>
      <c r="P508" t="s">
        <v>830</v>
      </c>
      <c r="Q508">
        <v>1</v>
      </c>
      <c r="X508">
        <v>0.08</v>
      </c>
      <c r="Y508">
        <v>4993.7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0</v>
      </c>
      <c r="AF508" t="s">
        <v>3</v>
      </c>
      <c r="AG508">
        <v>0.08</v>
      </c>
      <c r="AH508">
        <v>2</v>
      </c>
      <c r="AI508">
        <v>33035784</v>
      </c>
      <c r="AJ508">
        <v>535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ROW(Source!A273)</f>
        <v>273</v>
      </c>
      <c r="B509">
        <v>33035800</v>
      </c>
      <c r="C509">
        <v>33035774</v>
      </c>
      <c r="D509">
        <v>32517729</v>
      </c>
      <c r="E509">
        <v>1</v>
      </c>
      <c r="F509">
        <v>1</v>
      </c>
      <c r="G509">
        <v>19</v>
      </c>
      <c r="H509">
        <v>3</v>
      </c>
      <c r="I509" t="s">
        <v>834</v>
      </c>
      <c r="J509" t="s">
        <v>835</v>
      </c>
      <c r="K509" t="s">
        <v>836</v>
      </c>
      <c r="L509">
        <v>1339</v>
      </c>
      <c r="N509">
        <v>1007</v>
      </c>
      <c r="O509" t="s">
        <v>830</v>
      </c>
      <c r="P509" t="s">
        <v>830</v>
      </c>
      <c r="Q509">
        <v>1</v>
      </c>
      <c r="X509">
        <v>0.69</v>
      </c>
      <c r="Y509">
        <v>3762.19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3</v>
      </c>
      <c r="AG509">
        <v>0.69</v>
      </c>
      <c r="AH509">
        <v>2</v>
      </c>
      <c r="AI509">
        <v>33035785</v>
      </c>
      <c r="AJ509">
        <v>536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ROW(Source!A273)</f>
        <v>273</v>
      </c>
      <c r="B510">
        <v>33035801</v>
      </c>
      <c r="C510">
        <v>33035774</v>
      </c>
      <c r="D510">
        <v>32517783</v>
      </c>
      <c r="E510">
        <v>1</v>
      </c>
      <c r="F510">
        <v>1</v>
      </c>
      <c r="G510">
        <v>19</v>
      </c>
      <c r="H510">
        <v>3</v>
      </c>
      <c r="I510" t="s">
        <v>837</v>
      </c>
      <c r="J510" t="s">
        <v>838</v>
      </c>
      <c r="K510" t="s">
        <v>839</v>
      </c>
      <c r="L510">
        <v>1339</v>
      </c>
      <c r="N510">
        <v>1007</v>
      </c>
      <c r="O510" t="s">
        <v>830</v>
      </c>
      <c r="P510" t="s">
        <v>830</v>
      </c>
      <c r="Q510">
        <v>1</v>
      </c>
      <c r="X510">
        <v>0.2</v>
      </c>
      <c r="Y510">
        <v>5631.96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0</v>
      </c>
      <c r="AF510" t="s">
        <v>3</v>
      </c>
      <c r="AG510">
        <v>0.2</v>
      </c>
      <c r="AH510">
        <v>2</v>
      </c>
      <c r="AI510">
        <v>33035786</v>
      </c>
      <c r="AJ510">
        <v>537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ROW(Source!A273)</f>
        <v>273</v>
      </c>
      <c r="B511">
        <v>33035802</v>
      </c>
      <c r="C511">
        <v>33035774</v>
      </c>
      <c r="D511">
        <v>32517784</v>
      </c>
      <c r="E511">
        <v>1</v>
      </c>
      <c r="F511">
        <v>1</v>
      </c>
      <c r="G511">
        <v>19</v>
      </c>
      <c r="H511">
        <v>3</v>
      </c>
      <c r="I511" t="s">
        <v>840</v>
      </c>
      <c r="J511" t="s">
        <v>841</v>
      </c>
      <c r="K511" t="s">
        <v>842</v>
      </c>
      <c r="L511">
        <v>1339</v>
      </c>
      <c r="N511">
        <v>1007</v>
      </c>
      <c r="O511" t="s">
        <v>830</v>
      </c>
      <c r="P511" t="s">
        <v>830</v>
      </c>
      <c r="Q511">
        <v>1</v>
      </c>
      <c r="X511">
        <v>0.69</v>
      </c>
      <c r="Y511">
        <v>5631.96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0</v>
      </c>
      <c r="AF511" t="s">
        <v>3</v>
      </c>
      <c r="AG511">
        <v>0.69</v>
      </c>
      <c r="AH511">
        <v>2</v>
      </c>
      <c r="AI511">
        <v>33035787</v>
      </c>
      <c r="AJ511">
        <v>538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ROW(Source!A273)</f>
        <v>273</v>
      </c>
      <c r="B512">
        <v>33035803</v>
      </c>
      <c r="C512">
        <v>33035774</v>
      </c>
      <c r="D512">
        <v>32519911</v>
      </c>
      <c r="E512">
        <v>1</v>
      </c>
      <c r="F512">
        <v>1</v>
      </c>
      <c r="G512">
        <v>19</v>
      </c>
      <c r="H512">
        <v>3</v>
      </c>
      <c r="I512" t="s">
        <v>843</v>
      </c>
      <c r="J512" t="s">
        <v>844</v>
      </c>
      <c r="K512" t="s">
        <v>845</v>
      </c>
      <c r="L512">
        <v>1339</v>
      </c>
      <c r="N512">
        <v>1007</v>
      </c>
      <c r="O512" t="s">
        <v>830</v>
      </c>
      <c r="P512" t="s">
        <v>830</v>
      </c>
      <c r="Q512">
        <v>1</v>
      </c>
      <c r="X512">
        <v>102</v>
      </c>
      <c r="Y512">
        <v>3195.93</v>
      </c>
      <c r="Z512">
        <v>0</v>
      </c>
      <c r="AA512">
        <v>0</v>
      </c>
      <c r="AB512">
        <v>0</v>
      </c>
      <c r="AC512">
        <v>0</v>
      </c>
      <c r="AD512">
        <v>1</v>
      </c>
      <c r="AE512">
        <v>0</v>
      </c>
      <c r="AF512" t="s">
        <v>3</v>
      </c>
      <c r="AG512">
        <v>102</v>
      </c>
      <c r="AH512">
        <v>2</v>
      </c>
      <c r="AI512">
        <v>33035788</v>
      </c>
      <c r="AJ512">
        <v>539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ROW(Source!A273)</f>
        <v>273</v>
      </c>
      <c r="B513">
        <v>33035804</v>
      </c>
      <c r="C513">
        <v>33035774</v>
      </c>
      <c r="D513">
        <v>32521663</v>
      </c>
      <c r="E513">
        <v>1</v>
      </c>
      <c r="F513">
        <v>1</v>
      </c>
      <c r="G513">
        <v>19</v>
      </c>
      <c r="H513">
        <v>3</v>
      </c>
      <c r="I513" t="s">
        <v>846</v>
      </c>
      <c r="J513" t="s">
        <v>847</v>
      </c>
      <c r="K513" t="s">
        <v>848</v>
      </c>
      <c r="L513">
        <v>1327</v>
      </c>
      <c r="N513">
        <v>1005</v>
      </c>
      <c r="O513" t="s">
        <v>823</v>
      </c>
      <c r="P513" t="s">
        <v>823</v>
      </c>
      <c r="Q513">
        <v>1</v>
      </c>
      <c r="X513">
        <v>49.5</v>
      </c>
      <c r="Y513">
        <v>207.09</v>
      </c>
      <c r="Z513">
        <v>0</v>
      </c>
      <c r="AA513">
        <v>0</v>
      </c>
      <c r="AB513">
        <v>0</v>
      </c>
      <c r="AC513">
        <v>0</v>
      </c>
      <c r="AD513">
        <v>1</v>
      </c>
      <c r="AE513">
        <v>0</v>
      </c>
      <c r="AF513" t="s">
        <v>3</v>
      </c>
      <c r="AG513">
        <v>49.5</v>
      </c>
      <c r="AH513">
        <v>2</v>
      </c>
      <c r="AI513">
        <v>33035789</v>
      </c>
      <c r="AJ513">
        <v>540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ROW(Source!A276)</f>
        <v>276</v>
      </c>
      <c r="B514">
        <v>33035813</v>
      </c>
      <c r="C514">
        <v>33035807</v>
      </c>
      <c r="D514">
        <v>32505425</v>
      </c>
      <c r="E514">
        <v>19</v>
      </c>
      <c r="F514">
        <v>1</v>
      </c>
      <c r="G514">
        <v>19</v>
      </c>
      <c r="H514">
        <v>1</v>
      </c>
      <c r="I514" t="s">
        <v>795</v>
      </c>
      <c r="J514" t="s">
        <v>3</v>
      </c>
      <c r="K514" t="s">
        <v>796</v>
      </c>
      <c r="L514">
        <v>1191</v>
      </c>
      <c r="N514">
        <v>1013</v>
      </c>
      <c r="O514" t="s">
        <v>797</v>
      </c>
      <c r="P514" t="s">
        <v>797</v>
      </c>
      <c r="Q514">
        <v>1</v>
      </c>
      <c r="X514">
        <v>36.11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1</v>
      </c>
      <c r="AF514" t="s">
        <v>3</v>
      </c>
      <c r="AG514">
        <v>36.11</v>
      </c>
      <c r="AH514">
        <v>2</v>
      </c>
      <c r="AI514">
        <v>33035808</v>
      </c>
      <c r="AJ514">
        <v>541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ROW(Source!A276)</f>
        <v>276</v>
      </c>
      <c r="B515">
        <v>33035814</v>
      </c>
      <c r="C515">
        <v>33035807</v>
      </c>
      <c r="D515">
        <v>32516754</v>
      </c>
      <c r="E515">
        <v>1</v>
      </c>
      <c r="F515">
        <v>1</v>
      </c>
      <c r="G515">
        <v>19</v>
      </c>
      <c r="H515">
        <v>2</v>
      </c>
      <c r="I515" t="s">
        <v>798</v>
      </c>
      <c r="J515" t="s">
        <v>799</v>
      </c>
      <c r="K515" t="s">
        <v>800</v>
      </c>
      <c r="L515">
        <v>1368</v>
      </c>
      <c r="N515">
        <v>1011</v>
      </c>
      <c r="O515" t="s">
        <v>801</v>
      </c>
      <c r="P515" t="s">
        <v>801</v>
      </c>
      <c r="Q515">
        <v>1</v>
      </c>
      <c r="X515">
        <v>21.91</v>
      </c>
      <c r="Y515">
        <v>0</v>
      </c>
      <c r="Z515">
        <v>70.98</v>
      </c>
      <c r="AA515">
        <v>6.52</v>
      </c>
      <c r="AB515">
        <v>0</v>
      </c>
      <c r="AC515">
        <v>0</v>
      </c>
      <c r="AD515">
        <v>1</v>
      </c>
      <c r="AE515">
        <v>0</v>
      </c>
      <c r="AF515" t="s">
        <v>3</v>
      </c>
      <c r="AG515">
        <v>21.91</v>
      </c>
      <c r="AH515">
        <v>2</v>
      </c>
      <c r="AI515">
        <v>33035809</v>
      </c>
      <c r="AJ515">
        <v>542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ROW(Source!A276)</f>
        <v>276</v>
      </c>
      <c r="B516">
        <v>33035815</v>
      </c>
      <c r="C516">
        <v>33035807</v>
      </c>
      <c r="D516">
        <v>32518977</v>
      </c>
      <c r="E516">
        <v>1</v>
      </c>
      <c r="F516">
        <v>1</v>
      </c>
      <c r="G516">
        <v>19</v>
      </c>
      <c r="H516">
        <v>3</v>
      </c>
      <c r="I516" t="s">
        <v>802</v>
      </c>
      <c r="J516" t="s">
        <v>803</v>
      </c>
      <c r="K516" t="s">
        <v>804</v>
      </c>
      <c r="L516">
        <v>1348</v>
      </c>
      <c r="N516">
        <v>1009</v>
      </c>
      <c r="O516" t="s">
        <v>19</v>
      </c>
      <c r="P516" t="s">
        <v>19</v>
      </c>
      <c r="Q516">
        <v>1000</v>
      </c>
      <c r="X516">
        <v>0.03</v>
      </c>
      <c r="Y516">
        <v>117442.26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 t="s">
        <v>3</v>
      </c>
      <c r="AG516">
        <v>0.03</v>
      </c>
      <c r="AH516">
        <v>2</v>
      </c>
      <c r="AI516">
        <v>33035810</v>
      </c>
      <c r="AJ516">
        <v>543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ROW(Source!A276)</f>
        <v>276</v>
      </c>
      <c r="B517">
        <v>33035816</v>
      </c>
      <c r="C517">
        <v>33035807</v>
      </c>
      <c r="D517">
        <v>32520163</v>
      </c>
      <c r="E517">
        <v>1</v>
      </c>
      <c r="F517">
        <v>1</v>
      </c>
      <c r="G517">
        <v>19</v>
      </c>
      <c r="H517">
        <v>3</v>
      </c>
      <c r="I517" t="s">
        <v>25</v>
      </c>
      <c r="J517" t="s">
        <v>27</v>
      </c>
      <c r="K517" t="s">
        <v>26</v>
      </c>
      <c r="L517">
        <v>1348</v>
      </c>
      <c r="N517">
        <v>1009</v>
      </c>
      <c r="O517" t="s">
        <v>19</v>
      </c>
      <c r="P517" t="s">
        <v>19</v>
      </c>
      <c r="Q517">
        <v>1000</v>
      </c>
      <c r="X517">
        <v>1</v>
      </c>
      <c r="Y517">
        <v>53410.15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 t="s">
        <v>3</v>
      </c>
      <c r="AG517">
        <v>1</v>
      </c>
      <c r="AH517">
        <v>2</v>
      </c>
      <c r="AI517">
        <v>33035811</v>
      </c>
      <c r="AJ517">
        <v>544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ROW(Source!A278)</f>
        <v>278</v>
      </c>
      <c r="B518">
        <v>33035834</v>
      </c>
      <c r="C518">
        <v>33035818</v>
      </c>
      <c r="D518">
        <v>32505425</v>
      </c>
      <c r="E518">
        <v>19</v>
      </c>
      <c r="F518">
        <v>1</v>
      </c>
      <c r="G518">
        <v>19</v>
      </c>
      <c r="H518">
        <v>1</v>
      </c>
      <c r="I518" t="s">
        <v>795</v>
      </c>
      <c r="J518" t="s">
        <v>3</v>
      </c>
      <c r="K518" t="s">
        <v>796</v>
      </c>
      <c r="L518">
        <v>1191</v>
      </c>
      <c r="N518">
        <v>1013</v>
      </c>
      <c r="O518" t="s">
        <v>797</v>
      </c>
      <c r="P518" t="s">
        <v>797</v>
      </c>
      <c r="Q518">
        <v>1</v>
      </c>
      <c r="X518">
        <v>453.1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1</v>
      </c>
      <c r="AF518" t="s">
        <v>3</v>
      </c>
      <c r="AG518">
        <v>453.1</v>
      </c>
      <c r="AH518">
        <v>2</v>
      </c>
      <c r="AI518">
        <v>33035819</v>
      </c>
      <c r="AJ518">
        <v>546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ROW(Source!A278)</f>
        <v>278</v>
      </c>
      <c r="B519">
        <v>33035835</v>
      </c>
      <c r="C519">
        <v>33035818</v>
      </c>
      <c r="D519">
        <v>32517073</v>
      </c>
      <c r="E519">
        <v>1</v>
      </c>
      <c r="F519">
        <v>1</v>
      </c>
      <c r="G519">
        <v>19</v>
      </c>
      <c r="H519">
        <v>2</v>
      </c>
      <c r="I519" t="s">
        <v>805</v>
      </c>
      <c r="J519" t="s">
        <v>806</v>
      </c>
      <c r="K519" t="s">
        <v>807</v>
      </c>
      <c r="L519">
        <v>1368</v>
      </c>
      <c r="N519">
        <v>1011</v>
      </c>
      <c r="O519" t="s">
        <v>801</v>
      </c>
      <c r="P519" t="s">
        <v>801</v>
      </c>
      <c r="Q519">
        <v>1</v>
      </c>
      <c r="X519">
        <v>1.38</v>
      </c>
      <c r="Y519">
        <v>0</v>
      </c>
      <c r="Z519">
        <v>3.37</v>
      </c>
      <c r="AA519">
        <v>0.85</v>
      </c>
      <c r="AB519">
        <v>0</v>
      </c>
      <c r="AC519">
        <v>0</v>
      </c>
      <c r="AD519">
        <v>1</v>
      </c>
      <c r="AE519">
        <v>0</v>
      </c>
      <c r="AF519" t="s">
        <v>3</v>
      </c>
      <c r="AG519">
        <v>1.38</v>
      </c>
      <c r="AH519">
        <v>2</v>
      </c>
      <c r="AI519">
        <v>33035820</v>
      </c>
      <c r="AJ519">
        <v>547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ROW(Source!A278)</f>
        <v>278</v>
      </c>
      <c r="B520">
        <v>33035836</v>
      </c>
      <c r="C520">
        <v>33035818</v>
      </c>
      <c r="D520">
        <v>32516433</v>
      </c>
      <c r="E520">
        <v>1</v>
      </c>
      <c r="F520">
        <v>1</v>
      </c>
      <c r="G520">
        <v>19</v>
      </c>
      <c r="H520">
        <v>2</v>
      </c>
      <c r="I520" t="s">
        <v>808</v>
      </c>
      <c r="J520" t="s">
        <v>809</v>
      </c>
      <c r="K520" t="s">
        <v>810</v>
      </c>
      <c r="L520">
        <v>1368</v>
      </c>
      <c r="N520">
        <v>1011</v>
      </c>
      <c r="O520" t="s">
        <v>801</v>
      </c>
      <c r="P520" t="s">
        <v>801</v>
      </c>
      <c r="Q520">
        <v>1</v>
      </c>
      <c r="X520">
        <v>0.31</v>
      </c>
      <c r="Y520">
        <v>0</v>
      </c>
      <c r="Z520">
        <v>566.44000000000005</v>
      </c>
      <c r="AA520">
        <v>281.27999999999997</v>
      </c>
      <c r="AB520">
        <v>0</v>
      </c>
      <c r="AC520">
        <v>0</v>
      </c>
      <c r="AD520">
        <v>1</v>
      </c>
      <c r="AE520">
        <v>0</v>
      </c>
      <c r="AF520" t="s">
        <v>3</v>
      </c>
      <c r="AG520">
        <v>0.31</v>
      </c>
      <c r="AH520">
        <v>2</v>
      </c>
      <c r="AI520">
        <v>33035821</v>
      </c>
      <c r="AJ520">
        <v>548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ROW(Source!A278)</f>
        <v>278</v>
      </c>
      <c r="B521">
        <v>33035837</v>
      </c>
      <c r="C521">
        <v>33035818</v>
      </c>
      <c r="D521">
        <v>32516599</v>
      </c>
      <c r="E521">
        <v>1</v>
      </c>
      <c r="F521">
        <v>1</v>
      </c>
      <c r="G521">
        <v>19</v>
      </c>
      <c r="H521">
        <v>2</v>
      </c>
      <c r="I521" t="s">
        <v>811</v>
      </c>
      <c r="J521" t="s">
        <v>812</v>
      </c>
      <c r="K521" t="s">
        <v>813</v>
      </c>
      <c r="L521">
        <v>1368</v>
      </c>
      <c r="N521">
        <v>1011</v>
      </c>
      <c r="O521" t="s">
        <v>801</v>
      </c>
      <c r="P521" t="s">
        <v>801</v>
      </c>
      <c r="Q521">
        <v>1</v>
      </c>
      <c r="X521">
        <v>26.25</v>
      </c>
      <c r="Y521">
        <v>0</v>
      </c>
      <c r="Z521">
        <v>9.7100000000000009</v>
      </c>
      <c r="AA521">
        <v>2.25</v>
      </c>
      <c r="AB521">
        <v>0</v>
      </c>
      <c r="AC521">
        <v>0</v>
      </c>
      <c r="AD521">
        <v>1</v>
      </c>
      <c r="AE521">
        <v>0</v>
      </c>
      <c r="AF521" t="s">
        <v>3</v>
      </c>
      <c r="AG521">
        <v>26.25</v>
      </c>
      <c r="AH521">
        <v>2</v>
      </c>
      <c r="AI521">
        <v>33035822</v>
      </c>
      <c r="AJ521">
        <v>549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ROW(Source!A278)</f>
        <v>278</v>
      </c>
      <c r="B522">
        <v>33035838</v>
      </c>
      <c r="C522">
        <v>33035818</v>
      </c>
      <c r="D522">
        <v>32517836</v>
      </c>
      <c r="E522">
        <v>1</v>
      </c>
      <c r="F522">
        <v>1</v>
      </c>
      <c r="G522">
        <v>19</v>
      </c>
      <c r="H522">
        <v>3</v>
      </c>
      <c r="I522" t="s">
        <v>814</v>
      </c>
      <c r="J522" t="s">
        <v>815</v>
      </c>
      <c r="K522" t="s">
        <v>816</v>
      </c>
      <c r="L522">
        <v>1348</v>
      </c>
      <c r="N522">
        <v>1009</v>
      </c>
      <c r="O522" t="s">
        <v>19</v>
      </c>
      <c r="P522" t="s">
        <v>19</v>
      </c>
      <c r="Q522">
        <v>1000</v>
      </c>
      <c r="X522">
        <v>0.04</v>
      </c>
      <c r="Y522">
        <v>31493.279999999999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3</v>
      </c>
      <c r="AG522">
        <v>0.04</v>
      </c>
      <c r="AH522">
        <v>2</v>
      </c>
      <c r="AI522">
        <v>33035823</v>
      </c>
      <c r="AJ522">
        <v>550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ROW(Source!A278)</f>
        <v>278</v>
      </c>
      <c r="B523">
        <v>33035839</v>
      </c>
      <c r="C523">
        <v>33035818</v>
      </c>
      <c r="D523">
        <v>32518156</v>
      </c>
      <c r="E523">
        <v>1</v>
      </c>
      <c r="F523">
        <v>1</v>
      </c>
      <c r="G523">
        <v>19</v>
      </c>
      <c r="H523">
        <v>3</v>
      </c>
      <c r="I523" t="s">
        <v>817</v>
      </c>
      <c r="J523" t="s">
        <v>818</v>
      </c>
      <c r="K523" t="s">
        <v>819</v>
      </c>
      <c r="L523">
        <v>1348</v>
      </c>
      <c r="N523">
        <v>1009</v>
      </c>
      <c r="O523" t="s">
        <v>19</v>
      </c>
      <c r="P523" t="s">
        <v>19</v>
      </c>
      <c r="Q523">
        <v>1000</v>
      </c>
      <c r="X523">
        <v>3.6999999999999998E-2</v>
      </c>
      <c r="Y523">
        <v>45454.3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3</v>
      </c>
      <c r="AG523">
        <v>3.6999999999999998E-2</v>
      </c>
      <c r="AH523">
        <v>2</v>
      </c>
      <c r="AI523">
        <v>33035824</v>
      </c>
      <c r="AJ523">
        <v>551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ROW(Source!A278)</f>
        <v>278</v>
      </c>
      <c r="B524">
        <v>33035841</v>
      </c>
      <c r="C524">
        <v>33035818</v>
      </c>
      <c r="D524">
        <v>32518894</v>
      </c>
      <c r="E524">
        <v>1</v>
      </c>
      <c r="F524">
        <v>1</v>
      </c>
      <c r="G524">
        <v>19</v>
      </c>
      <c r="H524">
        <v>3</v>
      </c>
      <c r="I524" t="s">
        <v>820</v>
      </c>
      <c r="J524" t="s">
        <v>821</v>
      </c>
      <c r="K524" t="s">
        <v>822</v>
      </c>
      <c r="L524">
        <v>1327</v>
      </c>
      <c r="N524">
        <v>1005</v>
      </c>
      <c r="O524" t="s">
        <v>823</v>
      </c>
      <c r="P524" t="s">
        <v>823</v>
      </c>
      <c r="Q524">
        <v>1</v>
      </c>
      <c r="X524">
        <v>5.6</v>
      </c>
      <c r="Y524">
        <v>63.78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0</v>
      </c>
      <c r="AF524" t="s">
        <v>3</v>
      </c>
      <c r="AG524">
        <v>5.6</v>
      </c>
      <c r="AH524">
        <v>2</v>
      </c>
      <c r="AI524">
        <v>33035826</v>
      </c>
      <c r="AJ524">
        <v>552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ROW(Source!A278)</f>
        <v>278</v>
      </c>
      <c r="B525">
        <v>33035840</v>
      </c>
      <c r="C525">
        <v>33035818</v>
      </c>
      <c r="D525">
        <v>32517311</v>
      </c>
      <c r="E525">
        <v>1</v>
      </c>
      <c r="F525">
        <v>1</v>
      </c>
      <c r="G525">
        <v>19</v>
      </c>
      <c r="H525">
        <v>3</v>
      </c>
      <c r="I525" t="s">
        <v>824</v>
      </c>
      <c r="J525" t="s">
        <v>825</v>
      </c>
      <c r="K525" t="s">
        <v>826</v>
      </c>
      <c r="L525">
        <v>1348</v>
      </c>
      <c r="N525">
        <v>1009</v>
      </c>
      <c r="O525" t="s">
        <v>19</v>
      </c>
      <c r="P525" t="s">
        <v>19</v>
      </c>
      <c r="Q525">
        <v>1000</v>
      </c>
      <c r="X525">
        <v>0.05</v>
      </c>
      <c r="Y525">
        <v>4752.91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3</v>
      </c>
      <c r="AG525">
        <v>0.05</v>
      </c>
      <c r="AH525">
        <v>2</v>
      </c>
      <c r="AI525">
        <v>33035825</v>
      </c>
      <c r="AJ525">
        <v>553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ROW(Source!A278)</f>
        <v>278</v>
      </c>
      <c r="B526">
        <v>33035842</v>
      </c>
      <c r="C526">
        <v>33035818</v>
      </c>
      <c r="D526">
        <v>32519061</v>
      </c>
      <c r="E526">
        <v>1</v>
      </c>
      <c r="F526">
        <v>1</v>
      </c>
      <c r="G526">
        <v>19</v>
      </c>
      <c r="H526">
        <v>3</v>
      </c>
      <c r="I526" t="s">
        <v>827</v>
      </c>
      <c r="J526" t="s">
        <v>828</v>
      </c>
      <c r="K526" t="s">
        <v>829</v>
      </c>
      <c r="L526">
        <v>1339</v>
      </c>
      <c r="N526">
        <v>1007</v>
      </c>
      <c r="O526" t="s">
        <v>830</v>
      </c>
      <c r="P526" t="s">
        <v>830</v>
      </c>
      <c r="Q526">
        <v>1</v>
      </c>
      <c r="X526">
        <v>1.75</v>
      </c>
      <c r="Y526">
        <v>29.98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3</v>
      </c>
      <c r="AG526">
        <v>1.75</v>
      </c>
      <c r="AH526">
        <v>2</v>
      </c>
      <c r="AI526">
        <v>33035827</v>
      </c>
      <c r="AJ526">
        <v>554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ROW(Source!A278)</f>
        <v>278</v>
      </c>
      <c r="B527">
        <v>33035843</v>
      </c>
      <c r="C527">
        <v>33035818</v>
      </c>
      <c r="D527">
        <v>32517740</v>
      </c>
      <c r="E527">
        <v>1</v>
      </c>
      <c r="F527">
        <v>1</v>
      </c>
      <c r="G527">
        <v>19</v>
      </c>
      <c r="H527">
        <v>3</v>
      </c>
      <c r="I527" t="s">
        <v>831</v>
      </c>
      <c r="J527" t="s">
        <v>832</v>
      </c>
      <c r="K527" t="s">
        <v>833</v>
      </c>
      <c r="L527">
        <v>1339</v>
      </c>
      <c r="N527">
        <v>1007</v>
      </c>
      <c r="O527" t="s">
        <v>830</v>
      </c>
      <c r="P527" t="s">
        <v>830</v>
      </c>
      <c r="Q527">
        <v>1</v>
      </c>
      <c r="X527">
        <v>0.08</v>
      </c>
      <c r="Y527">
        <v>4993.7</v>
      </c>
      <c r="Z527">
        <v>0</v>
      </c>
      <c r="AA527">
        <v>0</v>
      </c>
      <c r="AB527">
        <v>0</v>
      </c>
      <c r="AC527">
        <v>0</v>
      </c>
      <c r="AD527">
        <v>1</v>
      </c>
      <c r="AE527">
        <v>0</v>
      </c>
      <c r="AF527" t="s">
        <v>3</v>
      </c>
      <c r="AG527">
        <v>0.08</v>
      </c>
      <c r="AH527">
        <v>2</v>
      </c>
      <c r="AI527">
        <v>33035828</v>
      </c>
      <c r="AJ527">
        <v>555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ROW(Source!A278)</f>
        <v>278</v>
      </c>
      <c r="B528">
        <v>33035844</v>
      </c>
      <c r="C528">
        <v>33035818</v>
      </c>
      <c r="D528">
        <v>32517729</v>
      </c>
      <c r="E528">
        <v>1</v>
      </c>
      <c r="F528">
        <v>1</v>
      </c>
      <c r="G528">
        <v>19</v>
      </c>
      <c r="H528">
        <v>3</v>
      </c>
      <c r="I528" t="s">
        <v>834</v>
      </c>
      <c r="J528" t="s">
        <v>835</v>
      </c>
      <c r="K528" t="s">
        <v>836</v>
      </c>
      <c r="L528">
        <v>1339</v>
      </c>
      <c r="N528">
        <v>1007</v>
      </c>
      <c r="O528" t="s">
        <v>830</v>
      </c>
      <c r="P528" t="s">
        <v>830</v>
      </c>
      <c r="Q528">
        <v>1</v>
      </c>
      <c r="X528">
        <v>0.69</v>
      </c>
      <c r="Y528">
        <v>3762.19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 t="s">
        <v>3</v>
      </c>
      <c r="AG528">
        <v>0.69</v>
      </c>
      <c r="AH528">
        <v>2</v>
      </c>
      <c r="AI528">
        <v>33035829</v>
      </c>
      <c r="AJ528">
        <v>556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ROW(Source!A278)</f>
        <v>278</v>
      </c>
      <c r="B529">
        <v>33035845</v>
      </c>
      <c r="C529">
        <v>33035818</v>
      </c>
      <c r="D529">
        <v>32517783</v>
      </c>
      <c r="E529">
        <v>1</v>
      </c>
      <c r="F529">
        <v>1</v>
      </c>
      <c r="G529">
        <v>19</v>
      </c>
      <c r="H529">
        <v>3</v>
      </c>
      <c r="I529" t="s">
        <v>837</v>
      </c>
      <c r="J529" t="s">
        <v>838</v>
      </c>
      <c r="K529" t="s">
        <v>839</v>
      </c>
      <c r="L529">
        <v>1339</v>
      </c>
      <c r="N529">
        <v>1007</v>
      </c>
      <c r="O529" t="s">
        <v>830</v>
      </c>
      <c r="P529" t="s">
        <v>830</v>
      </c>
      <c r="Q529">
        <v>1</v>
      </c>
      <c r="X529">
        <v>0.2</v>
      </c>
      <c r="Y529">
        <v>5631.96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0</v>
      </c>
      <c r="AF529" t="s">
        <v>3</v>
      </c>
      <c r="AG529">
        <v>0.2</v>
      </c>
      <c r="AH529">
        <v>2</v>
      </c>
      <c r="AI529">
        <v>33035830</v>
      </c>
      <c r="AJ529">
        <v>557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ROW(Source!A278)</f>
        <v>278</v>
      </c>
      <c r="B530">
        <v>33035846</v>
      </c>
      <c r="C530">
        <v>33035818</v>
      </c>
      <c r="D530">
        <v>32517784</v>
      </c>
      <c r="E530">
        <v>1</v>
      </c>
      <c r="F530">
        <v>1</v>
      </c>
      <c r="G530">
        <v>19</v>
      </c>
      <c r="H530">
        <v>3</v>
      </c>
      <c r="I530" t="s">
        <v>840</v>
      </c>
      <c r="J530" t="s">
        <v>841</v>
      </c>
      <c r="K530" t="s">
        <v>842</v>
      </c>
      <c r="L530">
        <v>1339</v>
      </c>
      <c r="N530">
        <v>1007</v>
      </c>
      <c r="O530" t="s">
        <v>830</v>
      </c>
      <c r="P530" t="s">
        <v>830</v>
      </c>
      <c r="Q530">
        <v>1</v>
      </c>
      <c r="X530">
        <v>0.69</v>
      </c>
      <c r="Y530">
        <v>5631.96</v>
      </c>
      <c r="Z530">
        <v>0</v>
      </c>
      <c r="AA530">
        <v>0</v>
      </c>
      <c r="AB530">
        <v>0</v>
      </c>
      <c r="AC530">
        <v>0</v>
      </c>
      <c r="AD530">
        <v>1</v>
      </c>
      <c r="AE530">
        <v>0</v>
      </c>
      <c r="AF530" t="s">
        <v>3</v>
      </c>
      <c r="AG530">
        <v>0.69</v>
      </c>
      <c r="AH530">
        <v>2</v>
      </c>
      <c r="AI530">
        <v>33035831</v>
      </c>
      <c r="AJ530">
        <v>558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ROW(Source!A278)</f>
        <v>278</v>
      </c>
      <c r="B531">
        <v>33035847</v>
      </c>
      <c r="C531">
        <v>33035818</v>
      </c>
      <c r="D531">
        <v>32519911</v>
      </c>
      <c r="E531">
        <v>1</v>
      </c>
      <c r="F531">
        <v>1</v>
      </c>
      <c r="G531">
        <v>19</v>
      </c>
      <c r="H531">
        <v>3</v>
      </c>
      <c r="I531" t="s">
        <v>843</v>
      </c>
      <c r="J531" t="s">
        <v>844</v>
      </c>
      <c r="K531" t="s">
        <v>845</v>
      </c>
      <c r="L531">
        <v>1339</v>
      </c>
      <c r="N531">
        <v>1007</v>
      </c>
      <c r="O531" t="s">
        <v>830</v>
      </c>
      <c r="P531" t="s">
        <v>830</v>
      </c>
      <c r="Q531">
        <v>1</v>
      </c>
      <c r="X531">
        <v>102</v>
      </c>
      <c r="Y531">
        <v>3195.93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0</v>
      </c>
      <c r="AF531" t="s">
        <v>3</v>
      </c>
      <c r="AG531">
        <v>102</v>
      </c>
      <c r="AH531">
        <v>2</v>
      </c>
      <c r="AI531">
        <v>33035832</v>
      </c>
      <c r="AJ531">
        <v>559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ROW(Source!A278)</f>
        <v>278</v>
      </c>
      <c r="B532">
        <v>33035848</v>
      </c>
      <c r="C532">
        <v>33035818</v>
      </c>
      <c r="D532">
        <v>32521663</v>
      </c>
      <c r="E532">
        <v>1</v>
      </c>
      <c r="F532">
        <v>1</v>
      </c>
      <c r="G532">
        <v>19</v>
      </c>
      <c r="H532">
        <v>3</v>
      </c>
      <c r="I532" t="s">
        <v>846</v>
      </c>
      <c r="J532" t="s">
        <v>847</v>
      </c>
      <c r="K532" t="s">
        <v>848</v>
      </c>
      <c r="L532">
        <v>1327</v>
      </c>
      <c r="N532">
        <v>1005</v>
      </c>
      <c r="O532" t="s">
        <v>823</v>
      </c>
      <c r="P532" t="s">
        <v>823</v>
      </c>
      <c r="Q532">
        <v>1</v>
      </c>
      <c r="X532">
        <v>49.5</v>
      </c>
      <c r="Y532">
        <v>207.09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3</v>
      </c>
      <c r="AG532">
        <v>49.5</v>
      </c>
      <c r="AH532">
        <v>2</v>
      </c>
      <c r="AI532">
        <v>33035833</v>
      </c>
      <c r="AJ532">
        <v>560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ROW(Source!A281)</f>
        <v>281</v>
      </c>
      <c r="B533">
        <v>33035857</v>
      </c>
      <c r="C533">
        <v>33035851</v>
      </c>
      <c r="D533">
        <v>32505425</v>
      </c>
      <c r="E533">
        <v>19</v>
      </c>
      <c r="F533">
        <v>1</v>
      </c>
      <c r="G533">
        <v>19</v>
      </c>
      <c r="H533">
        <v>1</v>
      </c>
      <c r="I533" t="s">
        <v>795</v>
      </c>
      <c r="J533" t="s">
        <v>3</v>
      </c>
      <c r="K533" t="s">
        <v>796</v>
      </c>
      <c r="L533">
        <v>1191</v>
      </c>
      <c r="N533">
        <v>1013</v>
      </c>
      <c r="O533" t="s">
        <v>797</v>
      </c>
      <c r="P533" t="s">
        <v>797</v>
      </c>
      <c r="Q533">
        <v>1</v>
      </c>
      <c r="X533">
        <v>36.11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1</v>
      </c>
      <c r="AF533" t="s">
        <v>3</v>
      </c>
      <c r="AG533">
        <v>36.11</v>
      </c>
      <c r="AH533">
        <v>2</v>
      </c>
      <c r="AI533">
        <v>33035852</v>
      </c>
      <c r="AJ533">
        <v>561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ROW(Source!A281)</f>
        <v>281</v>
      </c>
      <c r="B534">
        <v>33035858</v>
      </c>
      <c r="C534">
        <v>33035851</v>
      </c>
      <c r="D534">
        <v>32516754</v>
      </c>
      <c r="E534">
        <v>1</v>
      </c>
      <c r="F534">
        <v>1</v>
      </c>
      <c r="G534">
        <v>19</v>
      </c>
      <c r="H534">
        <v>2</v>
      </c>
      <c r="I534" t="s">
        <v>798</v>
      </c>
      <c r="J534" t="s">
        <v>799</v>
      </c>
      <c r="K534" t="s">
        <v>800</v>
      </c>
      <c r="L534">
        <v>1368</v>
      </c>
      <c r="N534">
        <v>1011</v>
      </c>
      <c r="O534" t="s">
        <v>801</v>
      </c>
      <c r="P534" t="s">
        <v>801</v>
      </c>
      <c r="Q534">
        <v>1</v>
      </c>
      <c r="X534">
        <v>21.91</v>
      </c>
      <c r="Y534">
        <v>0</v>
      </c>
      <c r="Z534">
        <v>70.98</v>
      </c>
      <c r="AA534">
        <v>6.52</v>
      </c>
      <c r="AB534">
        <v>0</v>
      </c>
      <c r="AC534">
        <v>0</v>
      </c>
      <c r="AD534">
        <v>1</v>
      </c>
      <c r="AE534">
        <v>0</v>
      </c>
      <c r="AF534" t="s">
        <v>3</v>
      </c>
      <c r="AG534">
        <v>21.91</v>
      </c>
      <c r="AH534">
        <v>2</v>
      </c>
      <c r="AI534">
        <v>33035853</v>
      </c>
      <c r="AJ534">
        <v>562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ROW(Source!A281)</f>
        <v>281</v>
      </c>
      <c r="B535">
        <v>33035859</v>
      </c>
      <c r="C535">
        <v>33035851</v>
      </c>
      <c r="D535">
        <v>32518977</v>
      </c>
      <c r="E535">
        <v>1</v>
      </c>
      <c r="F535">
        <v>1</v>
      </c>
      <c r="G535">
        <v>19</v>
      </c>
      <c r="H535">
        <v>3</v>
      </c>
      <c r="I535" t="s">
        <v>802</v>
      </c>
      <c r="J535" t="s">
        <v>803</v>
      </c>
      <c r="K535" t="s">
        <v>804</v>
      </c>
      <c r="L535">
        <v>1348</v>
      </c>
      <c r="N535">
        <v>1009</v>
      </c>
      <c r="O535" t="s">
        <v>19</v>
      </c>
      <c r="P535" t="s">
        <v>19</v>
      </c>
      <c r="Q535">
        <v>1000</v>
      </c>
      <c r="X535">
        <v>0.03</v>
      </c>
      <c r="Y535">
        <v>117442.26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3</v>
      </c>
      <c r="AG535">
        <v>0.03</v>
      </c>
      <c r="AH535">
        <v>2</v>
      </c>
      <c r="AI535">
        <v>33035854</v>
      </c>
      <c r="AJ535">
        <v>563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ROW(Source!A281)</f>
        <v>281</v>
      </c>
      <c r="B536">
        <v>33035860</v>
      </c>
      <c r="C536">
        <v>33035851</v>
      </c>
      <c r="D536">
        <v>32520163</v>
      </c>
      <c r="E536">
        <v>1</v>
      </c>
      <c r="F536">
        <v>1</v>
      </c>
      <c r="G536">
        <v>19</v>
      </c>
      <c r="H536">
        <v>3</v>
      </c>
      <c r="I536" t="s">
        <v>25</v>
      </c>
      <c r="J536" t="s">
        <v>27</v>
      </c>
      <c r="K536" t="s">
        <v>26</v>
      </c>
      <c r="L536">
        <v>1348</v>
      </c>
      <c r="N536">
        <v>1009</v>
      </c>
      <c r="O536" t="s">
        <v>19</v>
      </c>
      <c r="P536" t="s">
        <v>19</v>
      </c>
      <c r="Q536">
        <v>1000</v>
      </c>
      <c r="X536">
        <v>1</v>
      </c>
      <c r="Y536">
        <v>53410.15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3</v>
      </c>
      <c r="AG536">
        <v>1</v>
      </c>
      <c r="AH536">
        <v>2</v>
      </c>
      <c r="AI536">
        <v>33035855</v>
      </c>
      <c r="AJ536">
        <v>564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ROW(Source!A283)</f>
        <v>283</v>
      </c>
      <c r="B537">
        <v>33035878</v>
      </c>
      <c r="C537">
        <v>33035862</v>
      </c>
      <c r="D537">
        <v>32505425</v>
      </c>
      <c r="E537">
        <v>19</v>
      </c>
      <c r="F537">
        <v>1</v>
      </c>
      <c r="G537">
        <v>19</v>
      </c>
      <c r="H537">
        <v>1</v>
      </c>
      <c r="I537" t="s">
        <v>795</v>
      </c>
      <c r="J537" t="s">
        <v>3</v>
      </c>
      <c r="K537" t="s">
        <v>796</v>
      </c>
      <c r="L537">
        <v>1191</v>
      </c>
      <c r="N537">
        <v>1013</v>
      </c>
      <c r="O537" t="s">
        <v>797</v>
      </c>
      <c r="P537" t="s">
        <v>797</v>
      </c>
      <c r="Q537">
        <v>1</v>
      </c>
      <c r="X537">
        <v>453.1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1</v>
      </c>
      <c r="AE537">
        <v>1</v>
      </c>
      <c r="AF537" t="s">
        <v>3</v>
      </c>
      <c r="AG537">
        <v>453.1</v>
      </c>
      <c r="AH537">
        <v>2</v>
      </c>
      <c r="AI537">
        <v>33035863</v>
      </c>
      <c r="AJ537">
        <v>566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ROW(Source!A283)</f>
        <v>283</v>
      </c>
      <c r="B538">
        <v>33035879</v>
      </c>
      <c r="C538">
        <v>33035862</v>
      </c>
      <c r="D538">
        <v>32517073</v>
      </c>
      <c r="E538">
        <v>1</v>
      </c>
      <c r="F538">
        <v>1</v>
      </c>
      <c r="G538">
        <v>19</v>
      </c>
      <c r="H538">
        <v>2</v>
      </c>
      <c r="I538" t="s">
        <v>805</v>
      </c>
      <c r="J538" t="s">
        <v>806</v>
      </c>
      <c r="K538" t="s">
        <v>807</v>
      </c>
      <c r="L538">
        <v>1368</v>
      </c>
      <c r="N538">
        <v>1011</v>
      </c>
      <c r="O538" t="s">
        <v>801</v>
      </c>
      <c r="P538" t="s">
        <v>801</v>
      </c>
      <c r="Q538">
        <v>1</v>
      </c>
      <c r="X538">
        <v>1.38</v>
      </c>
      <c r="Y538">
        <v>0</v>
      </c>
      <c r="Z538">
        <v>3.37</v>
      </c>
      <c r="AA538">
        <v>0.85</v>
      </c>
      <c r="AB538">
        <v>0</v>
      </c>
      <c r="AC538">
        <v>0</v>
      </c>
      <c r="AD538">
        <v>1</v>
      </c>
      <c r="AE538">
        <v>0</v>
      </c>
      <c r="AF538" t="s">
        <v>3</v>
      </c>
      <c r="AG538">
        <v>1.38</v>
      </c>
      <c r="AH538">
        <v>2</v>
      </c>
      <c r="AI538">
        <v>33035864</v>
      </c>
      <c r="AJ538">
        <v>567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ROW(Source!A283)</f>
        <v>283</v>
      </c>
      <c r="B539">
        <v>33035880</v>
      </c>
      <c r="C539">
        <v>33035862</v>
      </c>
      <c r="D539">
        <v>32516433</v>
      </c>
      <c r="E539">
        <v>1</v>
      </c>
      <c r="F539">
        <v>1</v>
      </c>
      <c r="G539">
        <v>19</v>
      </c>
      <c r="H539">
        <v>2</v>
      </c>
      <c r="I539" t="s">
        <v>808</v>
      </c>
      <c r="J539" t="s">
        <v>809</v>
      </c>
      <c r="K539" t="s">
        <v>810</v>
      </c>
      <c r="L539">
        <v>1368</v>
      </c>
      <c r="N539">
        <v>1011</v>
      </c>
      <c r="O539" t="s">
        <v>801</v>
      </c>
      <c r="P539" t="s">
        <v>801</v>
      </c>
      <c r="Q539">
        <v>1</v>
      </c>
      <c r="X539">
        <v>0.31</v>
      </c>
      <c r="Y539">
        <v>0</v>
      </c>
      <c r="Z539">
        <v>566.44000000000005</v>
      </c>
      <c r="AA539">
        <v>281.27999999999997</v>
      </c>
      <c r="AB539">
        <v>0</v>
      </c>
      <c r="AC539">
        <v>0</v>
      </c>
      <c r="AD539">
        <v>1</v>
      </c>
      <c r="AE539">
        <v>0</v>
      </c>
      <c r="AF539" t="s">
        <v>3</v>
      </c>
      <c r="AG539">
        <v>0.31</v>
      </c>
      <c r="AH539">
        <v>2</v>
      </c>
      <c r="AI539">
        <v>33035865</v>
      </c>
      <c r="AJ539">
        <v>568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ROW(Source!A283)</f>
        <v>283</v>
      </c>
      <c r="B540">
        <v>33035881</v>
      </c>
      <c r="C540">
        <v>33035862</v>
      </c>
      <c r="D540">
        <v>32516599</v>
      </c>
      <c r="E540">
        <v>1</v>
      </c>
      <c r="F540">
        <v>1</v>
      </c>
      <c r="G540">
        <v>19</v>
      </c>
      <c r="H540">
        <v>2</v>
      </c>
      <c r="I540" t="s">
        <v>811</v>
      </c>
      <c r="J540" t="s">
        <v>812</v>
      </c>
      <c r="K540" t="s">
        <v>813</v>
      </c>
      <c r="L540">
        <v>1368</v>
      </c>
      <c r="N540">
        <v>1011</v>
      </c>
      <c r="O540" t="s">
        <v>801</v>
      </c>
      <c r="P540" t="s">
        <v>801</v>
      </c>
      <c r="Q540">
        <v>1</v>
      </c>
      <c r="X540">
        <v>26.25</v>
      </c>
      <c r="Y540">
        <v>0</v>
      </c>
      <c r="Z540">
        <v>9.7100000000000009</v>
      </c>
      <c r="AA540">
        <v>2.25</v>
      </c>
      <c r="AB540">
        <v>0</v>
      </c>
      <c r="AC540">
        <v>0</v>
      </c>
      <c r="AD540">
        <v>1</v>
      </c>
      <c r="AE540">
        <v>0</v>
      </c>
      <c r="AF540" t="s">
        <v>3</v>
      </c>
      <c r="AG540">
        <v>26.25</v>
      </c>
      <c r="AH540">
        <v>2</v>
      </c>
      <c r="AI540">
        <v>33035866</v>
      </c>
      <c r="AJ540">
        <v>569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ROW(Source!A283)</f>
        <v>283</v>
      </c>
      <c r="B541">
        <v>33035882</v>
      </c>
      <c r="C541">
        <v>33035862</v>
      </c>
      <c r="D541">
        <v>32517836</v>
      </c>
      <c r="E541">
        <v>1</v>
      </c>
      <c r="F541">
        <v>1</v>
      </c>
      <c r="G541">
        <v>19</v>
      </c>
      <c r="H541">
        <v>3</v>
      </c>
      <c r="I541" t="s">
        <v>814</v>
      </c>
      <c r="J541" t="s">
        <v>815</v>
      </c>
      <c r="K541" t="s">
        <v>816</v>
      </c>
      <c r="L541">
        <v>1348</v>
      </c>
      <c r="N541">
        <v>1009</v>
      </c>
      <c r="O541" t="s">
        <v>19</v>
      </c>
      <c r="P541" t="s">
        <v>19</v>
      </c>
      <c r="Q541">
        <v>1000</v>
      </c>
      <c r="X541">
        <v>0.04</v>
      </c>
      <c r="Y541">
        <v>31493.279999999999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3</v>
      </c>
      <c r="AG541">
        <v>0.04</v>
      </c>
      <c r="AH541">
        <v>2</v>
      </c>
      <c r="AI541">
        <v>33035867</v>
      </c>
      <c r="AJ541">
        <v>570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ROW(Source!A283)</f>
        <v>283</v>
      </c>
      <c r="B542">
        <v>33035883</v>
      </c>
      <c r="C542">
        <v>33035862</v>
      </c>
      <c r="D542">
        <v>32518156</v>
      </c>
      <c r="E542">
        <v>1</v>
      </c>
      <c r="F542">
        <v>1</v>
      </c>
      <c r="G542">
        <v>19</v>
      </c>
      <c r="H542">
        <v>3</v>
      </c>
      <c r="I542" t="s">
        <v>817</v>
      </c>
      <c r="J542" t="s">
        <v>818</v>
      </c>
      <c r="K542" t="s">
        <v>819</v>
      </c>
      <c r="L542">
        <v>1348</v>
      </c>
      <c r="N542">
        <v>1009</v>
      </c>
      <c r="O542" t="s">
        <v>19</v>
      </c>
      <c r="P542" t="s">
        <v>19</v>
      </c>
      <c r="Q542">
        <v>1000</v>
      </c>
      <c r="X542">
        <v>3.6999999999999998E-2</v>
      </c>
      <c r="Y542">
        <v>45454.3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0</v>
      </c>
      <c r="AF542" t="s">
        <v>3</v>
      </c>
      <c r="AG542">
        <v>3.6999999999999998E-2</v>
      </c>
      <c r="AH542">
        <v>2</v>
      </c>
      <c r="AI542">
        <v>33035868</v>
      </c>
      <c r="AJ542">
        <v>571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ROW(Source!A283)</f>
        <v>283</v>
      </c>
      <c r="B543">
        <v>33035885</v>
      </c>
      <c r="C543">
        <v>33035862</v>
      </c>
      <c r="D543">
        <v>32518894</v>
      </c>
      <c r="E543">
        <v>1</v>
      </c>
      <c r="F543">
        <v>1</v>
      </c>
      <c r="G543">
        <v>19</v>
      </c>
      <c r="H543">
        <v>3</v>
      </c>
      <c r="I543" t="s">
        <v>820</v>
      </c>
      <c r="J543" t="s">
        <v>821</v>
      </c>
      <c r="K543" t="s">
        <v>822</v>
      </c>
      <c r="L543">
        <v>1327</v>
      </c>
      <c r="N543">
        <v>1005</v>
      </c>
      <c r="O543" t="s">
        <v>823</v>
      </c>
      <c r="P543" t="s">
        <v>823</v>
      </c>
      <c r="Q543">
        <v>1</v>
      </c>
      <c r="X543">
        <v>5.6</v>
      </c>
      <c r="Y543">
        <v>63.78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0</v>
      </c>
      <c r="AF543" t="s">
        <v>3</v>
      </c>
      <c r="AG543">
        <v>5.6</v>
      </c>
      <c r="AH543">
        <v>2</v>
      </c>
      <c r="AI543">
        <v>33035870</v>
      </c>
      <c r="AJ543">
        <v>572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ROW(Source!A283)</f>
        <v>283</v>
      </c>
      <c r="B544">
        <v>33035884</v>
      </c>
      <c r="C544">
        <v>33035862</v>
      </c>
      <c r="D544">
        <v>32517311</v>
      </c>
      <c r="E544">
        <v>1</v>
      </c>
      <c r="F544">
        <v>1</v>
      </c>
      <c r="G544">
        <v>19</v>
      </c>
      <c r="H544">
        <v>3</v>
      </c>
      <c r="I544" t="s">
        <v>824</v>
      </c>
      <c r="J544" t="s">
        <v>825</v>
      </c>
      <c r="K544" t="s">
        <v>826</v>
      </c>
      <c r="L544">
        <v>1348</v>
      </c>
      <c r="N544">
        <v>1009</v>
      </c>
      <c r="O544" t="s">
        <v>19</v>
      </c>
      <c r="P544" t="s">
        <v>19</v>
      </c>
      <c r="Q544">
        <v>1000</v>
      </c>
      <c r="X544">
        <v>0.05</v>
      </c>
      <c r="Y544">
        <v>4752.91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3</v>
      </c>
      <c r="AG544">
        <v>0.05</v>
      </c>
      <c r="AH544">
        <v>2</v>
      </c>
      <c r="AI544">
        <v>33035869</v>
      </c>
      <c r="AJ544">
        <v>573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ROW(Source!A283)</f>
        <v>283</v>
      </c>
      <c r="B545">
        <v>33035886</v>
      </c>
      <c r="C545">
        <v>33035862</v>
      </c>
      <c r="D545">
        <v>32519061</v>
      </c>
      <c r="E545">
        <v>1</v>
      </c>
      <c r="F545">
        <v>1</v>
      </c>
      <c r="G545">
        <v>19</v>
      </c>
      <c r="H545">
        <v>3</v>
      </c>
      <c r="I545" t="s">
        <v>827</v>
      </c>
      <c r="J545" t="s">
        <v>828</v>
      </c>
      <c r="K545" t="s">
        <v>829</v>
      </c>
      <c r="L545">
        <v>1339</v>
      </c>
      <c r="N545">
        <v>1007</v>
      </c>
      <c r="O545" t="s">
        <v>830</v>
      </c>
      <c r="P545" t="s">
        <v>830</v>
      </c>
      <c r="Q545">
        <v>1</v>
      </c>
      <c r="X545">
        <v>1.75</v>
      </c>
      <c r="Y545">
        <v>29.98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0</v>
      </c>
      <c r="AF545" t="s">
        <v>3</v>
      </c>
      <c r="AG545">
        <v>1.75</v>
      </c>
      <c r="AH545">
        <v>2</v>
      </c>
      <c r="AI545">
        <v>33035871</v>
      </c>
      <c r="AJ545">
        <v>574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ROW(Source!A283)</f>
        <v>283</v>
      </c>
      <c r="B546">
        <v>33035887</v>
      </c>
      <c r="C546">
        <v>33035862</v>
      </c>
      <c r="D546">
        <v>32517740</v>
      </c>
      <c r="E546">
        <v>1</v>
      </c>
      <c r="F546">
        <v>1</v>
      </c>
      <c r="G546">
        <v>19</v>
      </c>
      <c r="H546">
        <v>3</v>
      </c>
      <c r="I546" t="s">
        <v>831</v>
      </c>
      <c r="J546" t="s">
        <v>832</v>
      </c>
      <c r="K546" t="s">
        <v>833</v>
      </c>
      <c r="L546">
        <v>1339</v>
      </c>
      <c r="N546">
        <v>1007</v>
      </c>
      <c r="O546" t="s">
        <v>830</v>
      </c>
      <c r="P546" t="s">
        <v>830</v>
      </c>
      <c r="Q546">
        <v>1</v>
      </c>
      <c r="X546">
        <v>0.08</v>
      </c>
      <c r="Y546">
        <v>4993.7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 t="s">
        <v>3</v>
      </c>
      <c r="AG546">
        <v>0.08</v>
      </c>
      <c r="AH546">
        <v>2</v>
      </c>
      <c r="AI546">
        <v>33035872</v>
      </c>
      <c r="AJ546">
        <v>575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ROW(Source!A283)</f>
        <v>283</v>
      </c>
      <c r="B547">
        <v>33035888</v>
      </c>
      <c r="C547">
        <v>33035862</v>
      </c>
      <c r="D547">
        <v>32517729</v>
      </c>
      <c r="E547">
        <v>1</v>
      </c>
      <c r="F547">
        <v>1</v>
      </c>
      <c r="G547">
        <v>19</v>
      </c>
      <c r="H547">
        <v>3</v>
      </c>
      <c r="I547" t="s">
        <v>834</v>
      </c>
      <c r="J547" t="s">
        <v>835</v>
      </c>
      <c r="K547" t="s">
        <v>836</v>
      </c>
      <c r="L547">
        <v>1339</v>
      </c>
      <c r="N547">
        <v>1007</v>
      </c>
      <c r="O547" t="s">
        <v>830</v>
      </c>
      <c r="P547" t="s">
        <v>830</v>
      </c>
      <c r="Q547">
        <v>1</v>
      </c>
      <c r="X547">
        <v>0.69</v>
      </c>
      <c r="Y547">
        <v>3762.19</v>
      </c>
      <c r="Z547">
        <v>0</v>
      </c>
      <c r="AA547">
        <v>0</v>
      </c>
      <c r="AB547">
        <v>0</v>
      </c>
      <c r="AC547">
        <v>0</v>
      </c>
      <c r="AD547">
        <v>1</v>
      </c>
      <c r="AE547">
        <v>0</v>
      </c>
      <c r="AF547" t="s">
        <v>3</v>
      </c>
      <c r="AG547">
        <v>0.69</v>
      </c>
      <c r="AH547">
        <v>2</v>
      </c>
      <c r="AI547">
        <v>33035873</v>
      </c>
      <c r="AJ547">
        <v>576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ROW(Source!A283)</f>
        <v>283</v>
      </c>
      <c r="B548">
        <v>33035889</v>
      </c>
      <c r="C548">
        <v>33035862</v>
      </c>
      <c r="D548">
        <v>32517783</v>
      </c>
      <c r="E548">
        <v>1</v>
      </c>
      <c r="F548">
        <v>1</v>
      </c>
      <c r="G548">
        <v>19</v>
      </c>
      <c r="H548">
        <v>3</v>
      </c>
      <c r="I548" t="s">
        <v>837</v>
      </c>
      <c r="J548" t="s">
        <v>838</v>
      </c>
      <c r="K548" t="s">
        <v>839</v>
      </c>
      <c r="L548">
        <v>1339</v>
      </c>
      <c r="N548">
        <v>1007</v>
      </c>
      <c r="O548" t="s">
        <v>830</v>
      </c>
      <c r="P548" t="s">
        <v>830</v>
      </c>
      <c r="Q548">
        <v>1</v>
      </c>
      <c r="X548">
        <v>0.2</v>
      </c>
      <c r="Y548">
        <v>5631.96</v>
      </c>
      <c r="Z548">
        <v>0</v>
      </c>
      <c r="AA548">
        <v>0</v>
      </c>
      <c r="AB548">
        <v>0</v>
      </c>
      <c r="AC548">
        <v>0</v>
      </c>
      <c r="AD548">
        <v>1</v>
      </c>
      <c r="AE548">
        <v>0</v>
      </c>
      <c r="AF548" t="s">
        <v>3</v>
      </c>
      <c r="AG548">
        <v>0.2</v>
      </c>
      <c r="AH548">
        <v>2</v>
      </c>
      <c r="AI548">
        <v>33035874</v>
      </c>
      <c r="AJ548">
        <v>577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ROW(Source!A283)</f>
        <v>283</v>
      </c>
      <c r="B549">
        <v>33035890</v>
      </c>
      <c r="C549">
        <v>33035862</v>
      </c>
      <c r="D549">
        <v>32517784</v>
      </c>
      <c r="E549">
        <v>1</v>
      </c>
      <c r="F549">
        <v>1</v>
      </c>
      <c r="G549">
        <v>19</v>
      </c>
      <c r="H549">
        <v>3</v>
      </c>
      <c r="I549" t="s">
        <v>840</v>
      </c>
      <c r="J549" t="s">
        <v>841</v>
      </c>
      <c r="K549" t="s">
        <v>842</v>
      </c>
      <c r="L549">
        <v>1339</v>
      </c>
      <c r="N549">
        <v>1007</v>
      </c>
      <c r="O549" t="s">
        <v>830</v>
      </c>
      <c r="P549" t="s">
        <v>830</v>
      </c>
      <c r="Q549">
        <v>1</v>
      </c>
      <c r="X549">
        <v>0.69</v>
      </c>
      <c r="Y549">
        <v>5631.96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0</v>
      </c>
      <c r="AF549" t="s">
        <v>3</v>
      </c>
      <c r="AG549">
        <v>0.69</v>
      </c>
      <c r="AH549">
        <v>2</v>
      </c>
      <c r="AI549">
        <v>33035875</v>
      </c>
      <c r="AJ549">
        <v>578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ROW(Source!A283)</f>
        <v>283</v>
      </c>
      <c r="B550">
        <v>33035891</v>
      </c>
      <c r="C550">
        <v>33035862</v>
      </c>
      <c r="D550">
        <v>32519911</v>
      </c>
      <c r="E550">
        <v>1</v>
      </c>
      <c r="F550">
        <v>1</v>
      </c>
      <c r="G550">
        <v>19</v>
      </c>
      <c r="H550">
        <v>3</v>
      </c>
      <c r="I550" t="s">
        <v>843</v>
      </c>
      <c r="J550" t="s">
        <v>844</v>
      </c>
      <c r="K550" t="s">
        <v>845</v>
      </c>
      <c r="L550">
        <v>1339</v>
      </c>
      <c r="N550">
        <v>1007</v>
      </c>
      <c r="O550" t="s">
        <v>830</v>
      </c>
      <c r="P550" t="s">
        <v>830</v>
      </c>
      <c r="Q550">
        <v>1</v>
      </c>
      <c r="X550">
        <v>102</v>
      </c>
      <c r="Y550">
        <v>3195.93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0</v>
      </c>
      <c r="AF550" t="s">
        <v>3</v>
      </c>
      <c r="AG550">
        <v>102</v>
      </c>
      <c r="AH550">
        <v>2</v>
      </c>
      <c r="AI550">
        <v>33035876</v>
      </c>
      <c r="AJ550">
        <v>579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ROW(Source!A283)</f>
        <v>283</v>
      </c>
      <c r="B551">
        <v>33035892</v>
      </c>
      <c r="C551">
        <v>33035862</v>
      </c>
      <c r="D551">
        <v>32521663</v>
      </c>
      <c r="E551">
        <v>1</v>
      </c>
      <c r="F551">
        <v>1</v>
      </c>
      <c r="G551">
        <v>19</v>
      </c>
      <c r="H551">
        <v>3</v>
      </c>
      <c r="I551" t="s">
        <v>846</v>
      </c>
      <c r="J551" t="s">
        <v>847</v>
      </c>
      <c r="K551" t="s">
        <v>848</v>
      </c>
      <c r="L551">
        <v>1327</v>
      </c>
      <c r="N551">
        <v>1005</v>
      </c>
      <c r="O551" t="s">
        <v>823</v>
      </c>
      <c r="P551" t="s">
        <v>823</v>
      </c>
      <c r="Q551">
        <v>1</v>
      </c>
      <c r="X551">
        <v>49.5</v>
      </c>
      <c r="Y551">
        <v>207.09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0</v>
      </c>
      <c r="AF551" t="s">
        <v>3</v>
      </c>
      <c r="AG551">
        <v>49.5</v>
      </c>
      <c r="AH551">
        <v>2</v>
      </c>
      <c r="AI551">
        <v>33035877</v>
      </c>
      <c r="AJ551">
        <v>580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ROW(Source!A286)</f>
        <v>286</v>
      </c>
      <c r="B552">
        <v>33035901</v>
      </c>
      <c r="C552">
        <v>33035895</v>
      </c>
      <c r="D552">
        <v>32505425</v>
      </c>
      <c r="E552">
        <v>19</v>
      </c>
      <c r="F552">
        <v>1</v>
      </c>
      <c r="G552">
        <v>19</v>
      </c>
      <c r="H552">
        <v>1</v>
      </c>
      <c r="I552" t="s">
        <v>795</v>
      </c>
      <c r="J552" t="s">
        <v>3</v>
      </c>
      <c r="K552" t="s">
        <v>796</v>
      </c>
      <c r="L552">
        <v>1191</v>
      </c>
      <c r="N552">
        <v>1013</v>
      </c>
      <c r="O552" t="s">
        <v>797</v>
      </c>
      <c r="P552" t="s">
        <v>797</v>
      </c>
      <c r="Q552">
        <v>1</v>
      </c>
      <c r="X552">
        <v>36.11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1</v>
      </c>
      <c r="AE552">
        <v>1</v>
      </c>
      <c r="AF552" t="s">
        <v>3</v>
      </c>
      <c r="AG552">
        <v>36.11</v>
      </c>
      <c r="AH552">
        <v>2</v>
      </c>
      <c r="AI552">
        <v>33035896</v>
      </c>
      <c r="AJ552">
        <v>581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ROW(Source!A286)</f>
        <v>286</v>
      </c>
      <c r="B553">
        <v>33035902</v>
      </c>
      <c r="C553">
        <v>33035895</v>
      </c>
      <c r="D553">
        <v>32516754</v>
      </c>
      <c r="E553">
        <v>1</v>
      </c>
      <c r="F553">
        <v>1</v>
      </c>
      <c r="G553">
        <v>19</v>
      </c>
      <c r="H553">
        <v>2</v>
      </c>
      <c r="I553" t="s">
        <v>798</v>
      </c>
      <c r="J553" t="s">
        <v>799</v>
      </c>
      <c r="K553" t="s">
        <v>800</v>
      </c>
      <c r="L553">
        <v>1368</v>
      </c>
      <c r="N553">
        <v>1011</v>
      </c>
      <c r="O553" t="s">
        <v>801</v>
      </c>
      <c r="P553" t="s">
        <v>801</v>
      </c>
      <c r="Q553">
        <v>1</v>
      </c>
      <c r="X553">
        <v>21.91</v>
      </c>
      <c r="Y553">
        <v>0</v>
      </c>
      <c r="Z553">
        <v>70.98</v>
      </c>
      <c r="AA553">
        <v>6.52</v>
      </c>
      <c r="AB553">
        <v>0</v>
      </c>
      <c r="AC553">
        <v>0</v>
      </c>
      <c r="AD553">
        <v>1</v>
      </c>
      <c r="AE553">
        <v>0</v>
      </c>
      <c r="AF553" t="s">
        <v>3</v>
      </c>
      <c r="AG553">
        <v>21.91</v>
      </c>
      <c r="AH553">
        <v>2</v>
      </c>
      <c r="AI553">
        <v>33035897</v>
      </c>
      <c r="AJ553">
        <v>582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ROW(Source!A286)</f>
        <v>286</v>
      </c>
      <c r="B554">
        <v>33035903</v>
      </c>
      <c r="C554">
        <v>33035895</v>
      </c>
      <c r="D554">
        <v>32518977</v>
      </c>
      <c r="E554">
        <v>1</v>
      </c>
      <c r="F554">
        <v>1</v>
      </c>
      <c r="G554">
        <v>19</v>
      </c>
      <c r="H554">
        <v>3</v>
      </c>
      <c r="I554" t="s">
        <v>802</v>
      </c>
      <c r="J554" t="s">
        <v>803</v>
      </c>
      <c r="K554" t="s">
        <v>804</v>
      </c>
      <c r="L554">
        <v>1348</v>
      </c>
      <c r="N554">
        <v>1009</v>
      </c>
      <c r="O554" t="s">
        <v>19</v>
      </c>
      <c r="P554" t="s">
        <v>19</v>
      </c>
      <c r="Q554">
        <v>1000</v>
      </c>
      <c r="X554">
        <v>0.03</v>
      </c>
      <c r="Y554">
        <v>117442.26</v>
      </c>
      <c r="Z554">
        <v>0</v>
      </c>
      <c r="AA554">
        <v>0</v>
      </c>
      <c r="AB554">
        <v>0</v>
      </c>
      <c r="AC554">
        <v>0</v>
      </c>
      <c r="AD554">
        <v>1</v>
      </c>
      <c r="AE554">
        <v>0</v>
      </c>
      <c r="AF554" t="s">
        <v>3</v>
      </c>
      <c r="AG554">
        <v>0.03</v>
      </c>
      <c r="AH554">
        <v>2</v>
      </c>
      <c r="AI554">
        <v>33035898</v>
      </c>
      <c r="AJ554">
        <v>583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ROW(Source!A286)</f>
        <v>286</v>
      </c>
      <c r="B555">
        <v>33035904</v>
      </c>
      <c r="C555">
        <v>33035895</v>
      </c>
      <c r="D555">
        <v>32520163</v>
      </c>
      <c r="E555">
        <v>1</v>
      </c>
      <c r="F555">
        <v>1</v>
      </c>
      <c r="G555">
        <v>19</v>
      </c>
      <c r="H555">
        <v>3</v>
      </c>
      <c r="I555" t="s">
        <v>25</v>
      </c>
      <c r="J555" t="s">
        <v>27</v>
      </c>
      <c r="K555" t="s">
        <v>26</v>
      </c>
      <c r="L555">
        <v>1348</v>
      </c>
      <c r="N555">
        <v>1009</v>
      </c>
      <c r="O555" t="s">
        <v>19</v>
      </c>
      <c r="P555" t="s">
        <v>19</v>
      </c>
      <c r="Q555">
        <v>1000</v>
      </c>
      <c r="X555">
        <v>1</v>
      </c>
      <c r="Y555">
        <v>53410.15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3</v>
      </c>
      <c r="AG555">
        <v>1</v>
      </c>
      <c r="AH555">
        <v>2</v>
      </c>
      <c r="AI555">
        <v>33035899</v>
      </c>
      <c r="AJ555">
        <v>584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ROW(Source!A288)</f>
        <v>288</v>
      </c>
      <c r="B556">
        <v>33035922</v>
      </c>
      <c r="C556">
        <v>33035906</v>
      </c>
      <c r="D556">
        <v>32505425</v>
      </c>
      <c r="E556">
        <v>19</v>
      </c>
      <c r="F556">
        <v>1</v>
      </c>
      <c r="G556">
        <v>19</v>
      </c>
      <c r="H556">
        <v>1</v>
      </c>
      <c r="I556" t="s">
        <v>795</v>
      </c>
      <c r="J556" t="s">
        <v>3</v>
      </c>
      <c r="K556" t="s">
        <v>796</v>
      </c>
      <c r="L556">
        <v>1191</v>
      </c>
      <c r="N556">
        <v>1013</v>
      </c>
      <c r="O556" t="s">
        <v>797</v>
      </c>
      <c r="P556" t="s">
        <v>797</v>
      </c>
      <c r="Q556">
        <v>1</v>
      </c>
      <c r="X556">
        <v>453.1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1</v>
      </c>
      <c r="AF556" t="s">
        <v>3</v>
      </c>
      <c r="AG556">
        <v>453.1</v>
      </c>
      <c r="AH556">
        <v>2</v>
      </c>
      <c r="AI556">
        <v>33035907</v>
      </c>
      <c r="AJ556">
        <v>586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ROW(Source!A288)</f>
        <v>288</v>
      </c>
      <c r="B557">
        <v>33035923</v>
      </c>
      <c r="C557">
        <v>33035906</v>
      </c>
      <c r="D557">
        <v>32517073</v>
      </c>
      <c r="E557">
        <v>1</v>
      </c>
      <c r="F557">
        <v>1</v>
      </c>
      <c r="G557">
        <v>19</v>
      </c>
      <c r="H557">
        <v>2</v>
      </c>
      <c r="I557" t="s">
        <v>805</v>
      </c>
      <c r="J557" t="s">
        <v>806</v>
      </c>
      <c r="K557" t="s">
        <v>807</v>
      </c>
      <c r="L557">
        <v>1368</v>
      </c>
      <c r="N557">
        <v>1011</v>
      </c>
      <c r="O557" t="s">
        <v>801</v>
      </c>
      <c r="P557" t="s">
        <v>801</v>
      </c>
      <c r="Q557">
        <v>1</v>
      </c>
      <c r="X557">
        <v>1.38</v>
      </c>
      <c r="Y557">
        <v>0</v>
      </c>
      <c r="Z557">
        <v>3.37</v>
      </c>
      <c r="AA557">
        <v>0.85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1.38</v>
      </c>
      <c r="AH557">
        <v>2</v>
      </c>
      <c r="AI557">
        <v>33035908</v>
      </c>
      <c r="AJ557">
        <v>587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ROW(Source!A288)</f>
        <v>288</v>
      </c>
      <c r="B558">
        <v>33035924</v>
      </c>
      <c r="C558">
        <v>33035906</v>
      </c>
      <c r="D558">
        <v>32516433</v>
      </c>
      <c r="E558">
        <v>1</v>
      </c>
      <c r="F558">
        <v>1</v>
      </c>
      <c r="G558">
        <v>19</v>
      </c>
      <c r="H558">
        <v>2</v>
      </c>
      <c r="I558" t="s">
        <v>808</v>
      </c>
      <c r="J558" t="s">
        <v>809</v>
      </c>
      <c r="K558" t="s">
        <v>810</v>
      </c>
      <c r="L558">
        <v>1368</v>
      </c>
      <c r="N558">
        <v>1011</v>
      </c>
      <c r="O558" t="s">
        <v>801</v>
      </c>
      <c r="P558" t="s">
        <v>801</v>
      </c>
      <c r="Q558">
        <v>1</v>
      </c>
      <c r="X558">
        <v>0.31</v>
      </c>
      <c r="Y558">
        <v>0</v>
      </c>
      <c r="Z558">
        <v>566.44000000000005</v>
      </c>
      <c r="AA558">
        <v>281.27999999999997</v>
      </c>
      <c r="AB558">
        <v>0</v>
      </c>
      <c r="AC558">
        <v>0</v>
      </c>
      <c r="AD558">
        <v>1</v>
      </c>
      <c r="AE558">
        <v>0</v>
      </c>
      <c r="AF558" t="s">
        <v>3</v>
      </c>
      <c r="AG558">
        <v>0.31</v>
      </c>
      <c r="AH558">
        <v>2</v>
      </c>
      <c r="AI558">
        <v>33035909</v>
      </c>
      <c r="AJ558">
        <v>588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ROW(Source!A288)</f>
        <v>288</v>
      </c>
      <c r="B559">
        <v>33035925</v>
      </c>
      <c r="C559">
        <v>33035906</v>
      </c>
      <c r="D559">
        <v>32516599</v>
      </c>
      <c r="E559">
        <v>1</v>
      </c>
      <c r="F559">
        <v>1</v>
      </c>
      <c r="G559">
        <v>19</v>
      </c>
      <c r="H559">
        <v>2</v>
      </c>
      <c r="I559" t="s">
        <v>811</v>
      </c>
      <c r="J559" t="s">
        <v>812</v>
      </c>
      <c r="K559" t="s">
        <v>813</v>
      </c>
      <c r="L559">
        <v>1368</v>
      </c>
      <c r="N559">
        <v>1011</v>
      </c>
      <c r="O559" t="s">
        <v>801</v>
      </c>
      <c r="P559" t="s">
        <v>801</v>
      </c>
      <c r="Q559">
        <v>1</v>
      </c>
      <c r="X559">
        <v>26.25</v>
      </c>
      <c r="Y559">
        <v>0</v>
      </c>
      <c r="Z559">
        <v>9.7100000000000009</v>
      </c>
      <c r="AA559">
        <v>2.25</v>
      </c>
      <c r="AB559">
        <v>0</v>
      </c>
      <c r="AC559">
        <v>0</v>
      </c>
      <c r="AD559">
        <v>1</v>
      </c>
      <c r="AE559">
        <v>0</v>
      </c>
      <c r="AF559" t="s">
        <v>3</v>
      </c>
      <c r="AG559">
        <v>26.25</v>
      </c>
      <c r="AH559">
        <v>2</v>
      </c>
      <c r="AI559">
        <v>33035910</v>
      </c>
      <c r="AJ559">
        <v>589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ROW(Source!A288)</f>
        <v>288</v>
      </c>
      <c r="B560">
        <v>33035926</v>
      </c>
      <c r="C560">
        <v>33035906</v>
      </c>
      <c r="D560">
        <v>32517836</v>
      </c>
      <c r="E560">
        <v>1</v>
      </c>
      <c r="F560">
        <v>1</v>
      </c>
      <c r="G560">
        <v>19</v>
      </c>
      <c r="H560">
        <v>3</v>
      </c>
      <c r="I560" t="s">
        <v>814</v>
      </c>
      <c r="J560" t="s">
        <v>815</v>
      </c>
      <c r="K560" t="s">
        <v>816</v>
      </c>
      <c r="L560">
        <v>1348</v>
      </c>
      <c r="N560">
        <v>1009</v>
      </c>
      <c r="O560" t="s">
        <v>19</v>
      </c>
      <c r="P560" t="s">
        <v>19</v>
      </c>
      <c r="Q560">
        <v>1000</v>
      </c>
      <c r="X560">
        <v>0.04</v>
      </c>
      <c r="Y560">
        <v>31493.279999999999</v>
      </c>
      <c r="Z560">
        <v>0</v>
      </c>
      <c r="AA560">
        <v>0</v>
      </c>
      <c r="AB560">
        <v>0</v>
      </c>
      <c r="AC560">
        <v>0</v>
      </c>
      <c r="AD560">
        <v>1</v>
      </c>
      <c r="AE560">
        <v>0</v>
      </c>
      <c r="AF560" t="s">
        <v>3</v>
      </c>
      <c r="AG560">
        <v>0.04</v>
      </c>
      <c r="AH560">
        <v>2</v>
      </c>
      <c r="AI560">
        <v>33035911</v>
      </c>
      <c r="AJ560">
        <v>590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ROW(Source!A288)</f>
        <v>288</v>
      </c>
      <c r="B561">
        <v>33035927</v>
      </c>
      <c r="C561">
        <v>33035906</v>
      </c>
      <c r="D561">
        <v>32518156</v>
      </c>
      <c r="E561">
        <v>1</v>
      </c>
      <c r="F561">
        <v>1</v>
      </c>
      <c r="G561">
        <v>19</v>
      </c>
      <c r="H561">
        <v>3</v>
      </c>
      <c r="I561" t="s">
        <v>817</v>
      </c>
      <c r="J561" t="s">
        <v>818</v>
      </c>
      <c r="K561" t="s">
        <v>819</v>
      </c>
      <c r="L561">
        <v>1348</v>
      </c>
      <c r="N561">
        <v>1009</v>
      </c>
      <c r="O561" t="s">
        <v>19</v>
      </c>
      <c r="P561" t="s">
        <v>19</v>
      </c>
      <c r="Q561">
        <v>1000</v>
      </c>
      <c r="X561">
        <v>3.6999999999999998E-2</v>
      </c>
      <c r="Y561">
        <v>45454.3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0</v>
      </c>
      <c r="AF561" t="s">
        <v>3</v>
      </c>
      <c r="AG561">
        <v>3.6999999999999998E-2</v>
      </c>
      <c r="AH561">
        <v>2</v>
      </c>
      <c r="AI561">
        <v>33035912</v>
      </c>
      <c r="AJ561">
        <v>591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ROW(Source!A288)</f>
        <v>288</v>
      </c>
      <c r="B562">
        <v>33035929</v>
      </c>
      <c r="C562">
        <v>33035906</v>
      </c>
      <c r="D562">
        <v>32518894</v>
      </c>
      <c r="E562">
        <v>1</v>
      </c>
      <c r="F562">
        <v>1</v>
      </c>
      <c r="G562">
        <v>19</v>
      </c>
      <c r="H562">
        <v>3</v>
      </c>
      <c r="I562" t="s">
        <v>820</v>
      </c>
      <c r="J562" t="s">
        <v>821</v>
      </c>
      <c r="K562" t="s">
        <v>822</v>
      </c>
      <c r="L562">
        <v>1327</v>
      </c>
      <c r="N562">
        <v>1005</v>
      </c>
      <c r="O562" t="s">
        <v>823</v>
      </c>
      <c r="P562" t="s">
        <v>823</v>
      </c>
      <c r="Q562">
        <v>1</v>
      </c>
      <c r="X562">
        <v>5.6</v>
      </c>
      <c r="Y562">
        <v>63.78</v>
      </c>
      <c r="Z562">
        <v>0</v>
      </c>
      <c r="AA562">
        <v>0</v>
      </c>
      <c r="AB562">
        <v>0</v>
      </c>
      <c r="AC562">
        <v>0</v>
      </c>
      <c r="AD562">
        <v>1</v>
      </c>
      <c r="AE562">
        <v>0</v>
      </c>
      <c r="AF562" t="s">
        <v>3</v>
      </c>
      <c r="AG562">
        <v>5.6</v>
      </c>
      <c r="AH562">
        <v>2</v>
      </c>
      <c r="AI562">
        <v>33035914</v>
      </c>
      <c r="AJ562">
        <v>592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ROW(Source!A288)</f>
        <v>288</v>
      </c>
      <c r="B563">
        <v>33035928</v>
      </c>
      <c r="C563">
        <v>33035906</v>
      </c>
      <c r="D563">
        <v>32517311</v>
      </c>
      <c r="E563">
        <v>1</v>
      </c>
      <c r="F563">
        <v>1</v>
      </c>
      <c r="G563">
        <v>19</v>
      </c>
      <c r="H563">
        <v>3</v>
      </c>
      <c r="I563" t="s">
        <v>824</v>
      </c>
      <c r="J563" t="s">
        <v>825</v>
      </c>
      <c r="K563" t="s">
        <v>826</v>
      </c>
      <c r="L563">
        <v>1348</v>
      </c>
      <c r="N563">
        <v>1009</v>
      </c>
      <c r="O563" t="s">
        <v>19</v>
      </c>
      <c r="P563" t="s">
        <v>19</v>
      </c>
      <c r="Q563">
        <v>1000</v>
      </c>
      <c r="X563">
        <v>0.05</v>
      </c>
      <c r="Y563">
        <v>4752.91</v>
      </c>
      <c r="Z563">
        <v>0</v>
      </c>
      <c r="AA563">
        <v>0</v>
      </c>
      <c r="AB563">
        <v>0</v>
      </c>
      <c r="AC563">
        <v>0</v>
      </c>
      <c r="AD563">
        <v>1</v>
      </c>
      <c r="AE563">
        <v>0</v>
      </c>
      <c r="AF563" t="s">
        <v>3</v>
      </c>
      <c r="AG563">
        <v>0.05</v>
      </c>
      <c r="AH563">
        <v>2</v>
      </c>
      <c r="AI563">
        <v>33035913</v>
      </c>
      <c r="AJ563">
        <v>593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ROW(Source!A288)</f>
        <v>288</v>
      </c>
      <c r="B564">
        <v>33035930</v>
      </c>
      <c r="C564">
        <v>33035906</v>
      </c>
      <c r="D564">
        <v>32519061</v>
      </c>
      <c r="E564">
        <v>1</v>
      </c>
      <c r="F564">
        <v>1</v>
      </c>
      <c r="G564">
        <v>19</v>
      </c>
      <c r="H564">
        <v>3</v>
      </c>
      <c r="I564" t="s">
        <v>827</v>
      </c>
      <c r="J564" t="s">
        <v>828</v>
      </c>
      <c r="K564" t="s">
        <v>829</v>
      </c>
      <c r="L564">
        <v>1339</v>
      </c>
      <c r="N564">
        <v>1007</v>
      </c>
      <c r="O564" t="s">
        <v>830</v>
      </c>
      <c r="P564" t="s">
        <v>830</v>
      </c>
      <c r="Q564">
        <v>1</v>
      </c>
      <c r="X564">
        <v>1.75</v>
      </c>
      <c r="Y564">
        <v>29.98</v>
      </c>
      <c r="Z564">
        <v>0</v>
      </c>
      <c r="AA564">
        <v>0</v>
      </c>
      <c r="AB564">
        <v>0</v>
      </c>
      <c r="AC564">
        <v>0</v>
      </c>
      <c r="AD564">
        <v>1</v>
      </c>
      <c r="AE564">
        <v>0</v>
      </c>
      <c r="AF564" t="s">
        <v>3</v>
      </c>
      <c r="AG564">
        <v>1.75</v>
      </c>
      <c r="AH564">
        <v>2</v>
      </c>
      <c r="AI564">
        <v>33035915</v>
      </c>
      <c r="AJ564">
        <v>594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ROW(Source!A288)</f>
        <v>288</v>
      </c>
      <c r="B565">
        <v>33035931</v>
      </c>
      <c r="C565">
        <v>33035906</v>
      </c>
      <c r="D565">
        <v>32517740</v>
      </c>
      <c r="E565">
        <v>1</v>
      </c>
      <c r="F565">
        <v>1</v>
      </c>
      <c r="G565">
        <v>19</v>
      </c>
      <c r="H565">
        <v>3</v>
      </c>
      <c r="I565" t="s">
        <v>831</v>
      </c>
      <c r="J565" t="s">
        <v>832</v>
      </c>
      <c r="K565" t="s">
        <v>833</v>
      </c>
      <c r="L565">
        <v>1339</v>
      </c>
      <c r="N565">
        <v>1007</v>
      </c>
      <c r="O565" t="s">
        <v>830</v>
      </c>
      <c r="P565" t="s">
        <v>830</v>
      </c>
      <c r="Q565">
        <v>1</v>
      </c>
      <c r="X565">
        <v>0.08</v>
      </c>
      <c r="Y565">
        <v>4993.7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3</v>
      </c>
      <c r="AG565">
        <v>0.08</v>
      </c>
      <c r="AH565">
        <v>2</v>
      </c>
      <c r="AI565">
        <v>33035916</v>
      </c>
      <c r="AJ565">
        <v>595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ROW(Source!A288)</f>
        <v>288</v>
      </c>
      <c r="B566">
        <v>33035932</v>
      </c>
      <c r="C566">
        <v>33035906</v>
      </c>
      <c r="D566">
        <v>32517729</v>
      </c>
      <c r="E566">
        <v>1</v>
      </c>
      <c r="F566">
        <v>1</v>
      </c>
      <c r="G566">
        <v>19</v>
      </c>
      <c r="H566">
        <v>3</v>
      </c>
      <c r="I566" t="s">
        <v>834</v>
      </c>
      <c r="J566" t="s">
        <v>835</v>
      </c>
      <c r="K566" t="s">
        <v>836</v>
      </c>
      <c r="L566">
        <v>1339</v>
      </c>
      <c r="N566">
        <v>1007</v>
      </c>
      <c r="O566" t="s">
        <v>830</v>
      </c>
      <c r="P566" t="s">
        <v>830</v>
      </c>
      <c r="Q566">
        <v>1</v>
      </c>
      <c r="X566">
        <v>0.69</v>
      </c>
      <c r="Y566">
        <v>3762.19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0</v>
      </c>
      <c r="AF566" t="s">
        <v>3</v>
      </c>
      <c r="AG566">
        <v>0.69</v>
      </c>
      <c r="AH566">
        <v>2</v>
      </c>
      <c r="AI566">
        <v>33035917</v>
      </c>
      <c r="AJ566">
        <v>596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ROW(Source!A288)</f>
        <v>288</v>
      </c>
      <c r="B567">
        <v>33035933</v>
      </c>
      <c r="C567">
        <v>33035906</v>
      </c>
      <c r="D567">
        <v>32517783</v>
      </c>
      <c r="E567">
        <v>1</v>
      </c>
      <c r="F567">
        <v>1</v>
      </c>
      <c r="G567">
        <v>19</v>
      </c>
      <c r="H567">
        <v>3</v>
      </c>
      <c r="I567" t="s">
        <v>837</v>
      </c>
      <c r="J567" t="s">
        <v>838</v>
      </c>
      <c r="K567" t="s">
        <v>839</v>
      </c>
      <c r="L567">
        <v>1339</v>
      </c>
      <c r="N567">
        <v>1007</v>
      </c>
      <c r="O567" t="s">
        <v>830</v>
      </c>
      <c r="P567" t="s">
        <v>830</v>
      </c>
      <c r="Q567">
        <v>1</v>
      </c>
      <c r="X567">
        <v>0.2</v>
      </c>
      <c r="Y567">
        <v>5631.96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0</v>
      </c>
      <c r="AF567" t="s">
        <v>3</v>
      </c>
      <c r="AG567">
        <v>0.2</v>
      </c>
      <c r="AH567">
        <v>2</v>
      </c>
      <c r="AI567">
        <v>33035918</v>
      </c>
      <c r="AJ567">
        <v>597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ROW(Source!A288)</f>
        <v>288</v>
      </c>
      <c r="B568">
        <v>33035934</v>
      </c>
      <c r="C568">
        <v>33035906</v>
      </c>
      <c r="D568">
        <v>32517784</v>
      </c>
      <c r="E568">
        <v>1</v>
      </c>
      <c r="F568">
        <v>1</v>
      </c>
      <c r="G568">
        <v>19</v>
      </c>
      <c r="H568">
        <v>3</v>
      </c>
      <c r="I568" t="s">
        <v>840</v>
      </c>
      <c r="J568" t="s">
        <v>841</v>
      </c>
      <c r="K568" t="s">
        <v>842</v>
      </c>
      <c r="L568">
        <v>1339</v>
      </c>
      <c r="N568">
        <v>1007</v>
      </c>
      <c r="O568" t="s">
        <v>830</v>
      </c>
      <c r="P568" t="s">
        <v>830</v>
      </c>
      <c r="Q568">
        <v>1</v>
      </c>
      <c r="X568">
        <v>0.69</v>
      </c>
      <c r="Y568">
        <v>5631.96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3</v>
      </c>
      <c r="AG568">
        <v>0.69</v>
      </c>
      <c r="AH568">
        <v>2</v>
      </c>
      <c r="AI568">
        <v>33035919</v>
      </c>
      <c r="AJ568">
        <v>598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ROW(Source!A288)</f>
        <v>288</v>
      </c>
      <c r="B569">
        <v>33035935</v>
      </c>
      <c r="C569">
        <v>33035906</v>
      </c>
      <c r="D569">
        <v>32519911</v>
      </c>
      <c r="E569">
        <v>1</v>
      </c>
      <c r="F569">
        <v>1</v>
      </c>
      <c r="G569">
        <v>19</v>
      </c>
      <c r="H569">
        <v>3</v>
      </c>
      <c r="I569" t="s">
        <v>843</v>
      </c>
      <c r="J569" t="s">
        <v>844</v>
      </c>
      <c r="K569" t="s">
        <v>845</v>
      </c>
      <c r="L569">
        <v>1339</v>
      </c>
      <c r="N569">
        <v>1007</v>
      </c>
      <c r="O569" t="s">
        <v>830</v>
      </c>
      <c r="P569" t="s">
        <v>830</v>
      </c>
      <c r="Q569">
        <v>1</v>
      </c>
      <c r="X569">
        <v>102</v>
      </c>
      <c r="Y569">
        <v>3195.93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3</v>
      </c>
      <c r="AG569">
        <v>102</v>
      </c>
      <c r="AH569">
        <v>2</v>
      </c>
      <c r="AI569">
        <v>33035920</v>
      </c>
      <c r="AJ569">
        <v>599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ROW(Source!A288)</f>
        <v>288</v>
      </c>
      <c r="B570">
        <v>33035936</v>
      </c>
      <c r="C570">
        <v>33035906</v>
      </c>
      <c r="D570">
        <v>32521663</v>
      </c>
      <c r="E570">
        <v>1</v>
      </c>
      <c r="F570">
        <v>1</v>
      </c>
      <c r="G570">
        <v>19</v>
      </c>
      <c r="H570">
        <v>3</v>
      </c>
      <c r="I570" t="s">
        <v>846</v>
      </c>
      <c r="J570" t="s">
        <v>847</v>
      </c>
      <c r="K570" t="s">
        <v>848</v>
      </c>
      <c r="L570">
        <v>1327</v>
      </c>
      <c r="N570">
        <v>1005</v>
      </c>
      <c r="O570" t="s">
        <v>823</v>
      </c>
      <c r="P570" t="s">
        <v>823</v>
      </c>
      <c r="Q570">
        <v>1</v>
      </c>
      <c r="X570">
        <v>49.5</v>
      </c>
      <c r="Y570">
        <v>207.09</v>
      </c>
      <c r="Z570">
        <v>0</v>
      </c>
      <c r="AA570">
        <v>0</v>
      </c>
      <c r="AB570">
        <v>0</v>
      </c>
      <c r="AC570">
        <v>0</v>
      </c>
      <c r="AD570">
        <v>1</v>
      </c>
      <c r="AE570">
        <v>0</v>
      </c>
      <c r="AF570" t="s">
        <v>3</v>
      </c>
      <c r="AG570">
        <v>49.5</v>
      </c>
      <c r="AH570">
        <v>2</v>
      </c>
      <c r="AI570">
        <v>33035921</v>
      </c>
      <c r="AJ570">
        <v>600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ROW(Source!A291)</f>
        <v>291</v>
      </c>
      <c r="B571">
        <v>33035945</v>
      </c>
      <c r="C571">
        <v>33035939</v>
      </c>
      <c r="D571">
        <v>32505425</v>
      </c>
      <c r="E571">
        <v>19</v>
      </c>
      <c r="F571">
        <v>1</v>
      </c>
      <c r="G571">
        <v>19</v>
      </c>
      <c r="H571">
        <v>1</v>
      </c>
      <c r="I571" t="s">
        <v>795</v>
      </c>
      <c r="J571" t="s">
        <v>3</v>
      </c>
      <c r="K571" t="s">
        <v>796</v>
      </c>
      <c r="L571">
        <v>1191</v>
      </c>
      <c r="N571">
        <v>1013</v>
      </c>
      <c r="O571" t="s">
        <v>797</v>
      </c>
      <c r="P571" t="s">
        <v>797</v>
      </c>
      <c r="Q571">
        <v>1</v>
      </c>
      <c r="X571">
        <v>36.11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1</v>
      </c>
      <c r="AF571" t="s">
        <v>3</v>
      </c>
      <c r="AG571">
        <v>36.11</v>
      </c>
      <c r="AH571">
        <v>2</v>
      </c>
      <c r="AI571">
        <v>33035940</v>
      </c>
      <c r="AJ571">
        <v>601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ROW(Source!A291)</f>
        <v>291</v>
      </c>
      <c r="B572">
        <v>33035946</v>
      </c>
      <c r="C572">
        <v>33035939</v>
      </c>
      <c r="D572">
        <v>32516754</v>
      </c>
      <c r="E572">
        <v>1</v>
      </c>
      <c r="F572">
        <v>1</v>
      </c>
      <c r="G572">
        <v>19</v>
      </c>
      <c r="H572">
        <v>2</v>
      </c>
      <c r="I572" t="s">
        <v>798</v>
      </c>
      <c r="J572" t="s">
        <v>799</v>
      </c>
      <c r="K572" t="s">
        <v>800</v>
      </c>
      <c r="L572">
        <v>1368</v>
      </c>
      <c r="N572">
        <v>1011</v>
      </c>
      <c r="O572" t="s">
        <v>801</v>
      </c>
      <c r="P572" t="s">
        <v>801</v>
      </c>
      <c r="Q572">
        <v>1</v>
      </c>
      <c r="X572">
        <v>21.91</v>
      </c>
      <c r="Y572">
        <v>0</v>
      </c>
      <c r="Z572">
        <v>70.98</v>
      </c>
      <c r="AA572">
        <v>6.52</v>
      </c>
      <c r="AB572">
        <v>0</v>
      </c>
      <c r="AC572">
        <v>0</v>
      </c>
      <c r="AD572">
        <v>1</v>
      </c>
      <c r="AE572">
        <v>0</v>
      </c>
      <c r="AF572" t="s">
        <v>3</v>
      </c>
      <c r="AG572">
        <v>21.91</v>
      </c>
      <c r="AH572">
        <v>2</v>
      </c>
      <c r="AI572">
        <v>33035941</v>
      </c>
      <c r="AJ572">
        <v>602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ROW(Source!A291)</f>
        <v>291</v>
      </c>
      <c r="B573">
        <v>33035947</v>
      </c>
      <c r="C573">
        <v>33035939</v>
      </c>
      <c r="D573">
        <v>32518977</v>
      </c>
      <c r="E573">
        <v>1</v>
      </c>
      <c r="F573">
        <v>1</v>
      </c>
      <c r="G573">
        <v>19</v>
      </c>
      <c r="H573">
        <v>3</v>
      </c>
      <c r="I573" t="s">
        <v>802</v>
      </c>
      <c r="J573" t="s">
        <v>803</v>
      </c>
      <c r="K573" t="s">
        <v>804</v>
      </c>
      <c r="L573">
        <v>1348</v>
      </c>
      <c r="N573">
        <v>1009</v>
      </c>
      <c r="O573" t="s">
        <v>19</v>
      </c>
      <c r="P573" t="s">
        <v>19</v>
      </c>
      <c r="Q573">
        <v>1000</v>
      </c>
      <c r="X573">
        <v>0.03</v>
      </c>
      <c r="Y573">
        <v>117442.26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0</v>
      </c>
      <c r="AF573" t="s">
        <v>3</v>
      </c>
      <c r="AG573">
        <v>0.03</v>
      </c>
      <c r="AH573">
        <v>2</v>
      </c>
      <c r="AI573">
        <v>33035942</v>
      </c>
      <c r="AJ573">
        <v>603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ROW(Source!A291)</f>
        <v>291</v>
      </c>
      <c r="B574">
        <v>33035948</v>
      </c>
      <c r="C574">
        <v>33035939</v>
      </c>
      <c r="D574">
        <v>32520163</v>
      </c>
      <c r="E574">
        <v>1</v>
      </c>
      <c r="F574">
        <v>1</v>
      </c>
      <c r="G574">
        <v>19</v>
      </c>
      <c r="H574">
        <v>3</v>
      </c>
      <c r="I574" t="s">
        <v>25</v>
      </c>
      <c r="J574" t="s">
        <v>27</v>
      </c>
      <c r="K574" t="s">
        <v>26</v>
      </c>
      <c r="L574">
        <v>1348</v>
      </c>
      <c r="N574">
        <v>1009</v>
      </c>
      <c r="O574" t="s">
        <v>19</v>
      </c>
      <c r="P574" t="s">
        <v>19</v>
      </c>
      <c r="Q574">
        <v>1000</v>
      </c>
      <c r="X574">
        <v>1</v>
      </c>
      <c r="Y574">
        <v>53410.15</v>
      </c>
      <c r="Z574">
        <v>0</v>
      </c>
      <c r="AA574">
        <v>0</v>
      </c>
      <c r="AB574">
        <v>0</v>
      </c>
      <c r="AC574">
        <v>0</v>
      </c>
      <c r="AD574">
        <v>1</v>
      </c>
      <c r="AE574">
        <v>0</v>
      </c>
      <c r="AF574" t="s">
        <v>3</v>
      </c>
      <c r="AG574">
        <v>1</v>
      </c>
      <c r="AH574">
        <v>2</v>
      </c>
      <c r="AI574">
        <v>33035943</v>
      </c>
      <c r="AJ574">
        <v>604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ROW(Source!A293)</f>
        <v>293</v>
      </c>
      <c r="B575">
        <v>33035966</v>
      </c>
      <c r="C575">
        <v>33035950</v>
      </c>
      <c r="D575">
        <v>32505425</v>
      </c>
      <c r="E575">
        <v>19</v>
      </c>
      <c r="F575">
        <v>1</v>
      </c>
      <c r="G575">
        <v>19</v>
      </c>
      <c r="H575">
        <v>1</v>
      </c>
      <c r="I575" t="s">
        <v>795</v>
      </c>
      <c r="J575" t="s">
        <v>3</v>
      </c>
      <c r="K575" t="s">
        <v>796</v>
      </c>
      <c r="L575">
        <v>1191</v>
      </c>
      <c r="N575">
        <v>1013</v>
      </c>
      <c r="O575" t="s">
        <v>797</v>
      </c>
      <c r="P575" t="s">
        <v>797</v>
      </c>
      <c r="Q575">
        <v>1</v>
      </c>
      <c r="X575">
        <v>453.1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1</v>
      </c>
      <c r="AE575">
        <v>1</v>
      </c>
      <c r="AF575" t="s">
        <v>3</v>
      </c>
      <c r="AG575">
        <v>453.1</v>
      </c>
      <c r="AH575">
        <v>2</v>
      </c>
      <c r="AI575">
        <v>33035951</v>
      </c>
      <c r="AJ575">
        <v>606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ROW(Source!A293)</f>
        <v>293</v>
      </c>
      <c r="B576">
        <v>33035967</v>
      </c>
      <c r="C576">
        <v>33035950</v>
      </c>
      <c r="D576">
        <v>32517073</v>
      </c>
      <c r="E576">
        <v>1</v>
      </c>
      <c r="F576">
        <v>1</v>
      </c>
      <c r="G576">
        <v>19</v>
      </c>
      <c r="H576">
        <v>2</v>
      </c>
      <c r="I576" t="s">
        <v>805</v>
      </c>
      <c r="J576" t="s">
        <v>806</v>
      </c>
      <c r="K576" t="s">
        <v>807</v>
      </c>
      <c r="L576">
        <v>1368</v>
      </c>
      <c r="N576">
        <v>1011</v>
      </c>
      <c r="O576" t="s">
        <v>801</v>
      </c>
      <c r="P576" t="s">
        <v>801</v>
      </c>
      <c r="Q576">
        <v>1</v>
      </c>
      <c r="X576">
        <v>1.38</v>
      </c>
      <c r="Y576">
        <v>0</v>
      </c>
      <c r="Z576">
        <v>3.37</v>
      </c>
      <c r="AA576">
        <v>0.85</v>
      </c>
      <c r="AB576">
        <v>0</v>
      </c>
      <c r="AC576">
        <v>0</v>
      </c>
      <c r="AD576">
        <v>1</v>
      </c>
      <c r="AE576">
        <v>0</v>
      </c>
      <c r="AF576" t="s">
        <v>3</v>
      </c>
      <c r="AG576">
        <v>1.38</v>
      </c>
      <c r="AH576">
        <v>2</v>
      </c>
      <c r="AI576">
        <v>33035952</v>
      </c>
      <c r="AJ576">
        <v>607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ROW(Source!A293)</f>
        <v>293</v>
      </c>
      <c r="B577">
        <v>33035968</v>
      </c>
      <c r="C577">
        <v>33035950</v>
      </c>
      <c r="D577">
        <v>32516433</v>
      </c>
      <c r="E577">
        <v>1</v>
      </c>
      <c r="F577">
        <v>1</v>
      </c>
      <c r="G577">
        <v>19</v>
      </c>
      <c r="H577">
        <v>2</v>
      </c>
      <c r="I577" t="s">
        <v>808</v>
      </c>
      <c r="J577" t="s">
        <v>809</v>
      </c>
      <c r="K577" t="s">
        <v>810</v>
      </c>
      <c r="L577">
        <v>1368</v>
      </c>
      <c r="N577">
        <v>1011</v>
      </c>
      <c r="O577" t="s">
        <v>801</v>
      </c>
      <c r="P577" t="s">
        <v>801</v>
      </c>
      <c r="Q577">
        <v>1</v>
      </c>
      <c r="X577">
        <v>0.31</v>
      </c>
      <c r="Y577">
        <v>0</v>
      </c>
      <c r="Z577">
        <v>566.44000000000005</v>
      </c>
      <c r="AA577">
        <v>281.27999999999997</v>
      </c>
      <c r="AB577">
        <v>0</v>
      </c>
      <c r="AC577">
        <v>0</v>
      </c>
      <c r="AD577">
        <v>1</v>
      </c>
      <c r="AE577">
        <v>0</v>
      </c>
      <c r="AF577" t="s">
        <v>3</v>
      </c>
      <c r="AG577">
        <v>0.31</v>
      </c>
      <c r="AH577">
        <v>2</v>
      </c>
      <c r="AI577">
        <v>33035953</v>
      </c>
      <c r="AJ577">
        <v>608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ROW(Source!A293)</f>
        <v>293</v>
      </c>
      <c r="B578">
        <v>33035969</v>
      </c>
      <c r="C578">
        <v>33035950</v>
      </c>
      <c r="D578">
        <v>32516599</v>
      </c>
      <c r="E578">
        <v>1</v>
      </c>
      <c r="F578">
        <v>1</v>
      </c>
      <c r="G578">
        <v>19</v>
      </c>
      <c r="H578">
        <v>2</v>
      </c>
      <c r="I578" t="s">
        <v>811</v>
      </c>
      <c r="J578" t="s">
        <v>812</v>
      </c>
      <c r="K578" t="s">
        <v>813</v>
      </c>
      <c r="L578">
        <v>1368</v>
      </c>
      <c r="N578">
        <v>1011</v>
      </c>
      <c r="O578" t="s">
        <v>801</v>
      </c>
      <c r="P578" t="s">
        <v>801</v>
      </c>
      <c r="Q578">
        <v>1</v>
      </c>
      <c r="X578">
        <v>26.25</v>
      </c>
      <c r="Y578">
        <v>0</v>
      </c>
      <c r="Z578">
        <v>9.7100000000000009</v>
      </c>
      <c r="AA578">
        <v>2.25</v>
      </c>
      <c r="AB578">
        <v>0</v>
      </c>
      <c r="AC578">
        <v>0</v>
      </c>
      <c r="AD578">
        <v>1</v>
      </c>
      <c r="AE578">
        <v>0</v>
      </c>
      <c r="AF578" t="s">
        <v>3</v>
      </c>
      <c r="AG578">
        <v>26.25</v>
      </c>
      <c r="AH578">
        <v>2</v>
      </c>
      <c r="AI578">
        <v>33035954</v>
      </c>
      <c r="AJ578">
        <v>609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ROW(Source!A293)</f>
        <v>293</v>
      </c>
      <c r="B579">
        <v>33035970</v>
      </c>
      <c r="C579">
        <v>33035950</v>
      </c>
      <c r="D579">
        <v>32517836</v>
      </c>
      <c r="E579">
        <v>1</v>
      </c>
      <c r="F579">
        <v>1</v>
      </c>
      <c r="G579">
        <v>19</v>
      </c>
      <c r="H579">
        <v>3</v>
      </c>
      <c r="I579" t="s">
        <v>814</v>
      </c>
      <c r="J579" t="s">
        <v>815</v>
      </c>
      <c r="K579" t="s">
        <v>816</v>
      </c>
      <c r="L579">
        <v>1348</v>
      </c>
      <c r="N579">
        <v>1009</v>
      </c>
      <c r="O579" t="s">
        <v>19</v>
      </c>
      <c r="P579" t="s">
        <v>19</v>
      </c>
      <c r="Q579">
        <v>1000</v>
      </c>
      <c r="X579">
        <v>0.04</v>
      </c>
      <c r="Y579">
        <v>31493.279999999999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0</v>
      </c>
      <c r="AF579" t="s">
        <v>3</v>
      </c>
      <c r="AG579">
        <v>0.04</v>
      </c>
      <c r="AH579">
        <v>2</v>
      </c>
      <c r="AI579">
        <v>33035955</v>
      </c>
      <c r="AJ579">
        <v>610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ROW(Source!A293)</f>
        <v>293</v>
      </c>
      <c r="B580">
        <v>33035971</v>
      </c>
      <c r="C580">
        <v>33035950</v>
      </c>
      <c r="D580">
        <v>32518156</v>
      </c>
      <c r="E580">
        <v>1</v>
      </c>
      <c r="F580">
        <v>1</v>
      </c>
      <c r="G580">
        <v>19</v>
      </c>
      <c r="H580">
        <v>3</v>
      </c>
      <c r="I580" t="s">
        <v>817</v>
      </c>
      <c r="J580" t="s">
        <v>818</v>
      </c>
      <c r="K580" t="s">
        <v>819</v>
      </c>
      <c r="L580">
        <v>1348</v>
      </c>
      <c r="N580">
        <v>1009</v>
      </c>
      <c r="O580" t="s">
        <v>19</v>
      </c>
      <c r="P580" t="s">
        <v>19</v>
      </c>
      <c r="Q580">
        <v>1000</v>
      </c>
      <c r="X580">
        <v>3.6999999999999998E-2</v>
      </c>
      <c r="Y580">
        <v>45454.3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3</v>
      </c>
      <c r="AG580">
        <v>3.6999999999999998E-2</v>
      </c>
      <c r="AH580">
        <v>2</v>
      </c>
      <c r="AI580">
        <v>33035956</v>
      </c>
      <c r="AJ580">
        <v>611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ROW(Source!A293)</f>
        <v>293</v>
      </c>
      <c r="B581">
        <v>33035973</v>
      </c>
      <c r="C581">
        <v>33035950</v>
      </c>
      <c r="D581">
        <v>32518894</v>
      </c>
      <c r="E581">
        <v>1</v>
      </c>
      <c r="F581">
        <v>1</v>
      </c>
      <c r="G581">
        <v>19</v>
      </c>
      <c r="H581">
        <v>3</v>
      </c>
      <c r="I581" t="s">
        <v>820</v>
      </c>
      <c r="J581" t="s">
        <v>821</v>
      </c>
      <c r="K581" t="s">
        <v>822</v>
      </c>
      <c r="L581">
        <v>1327</v>
      </c>
      <c r="N581">
        <v>1005</v>
      </c>
      <c r="O581" t="s">
        <v>823</v>
      </c>
      <c r="P581" t="s">
        <v>823</v>
      </c>
      <c r="Q581">
        <v>1</v>
      </c>
      <c r="X581">
        <v>5.6</v>
      </c>
      <c r="Y581">
        <v>63.78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3</v>
      </c>
      <c r="AG581">
        <v>5.6</v>
      </c>
      <c r="AH581">
        <v>2</v>
      </c>
      <c r="AI581">
        <v>33035958</v>
      </c>
      <c r="AJ581">
        <v>612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ROW(Source!A293)</f>
        <v>293</v>
      </c>
      <c r="B582">
        <v>33035972</v>
      </c>
      <c r="C582">
        <v>33035950</v>
      </c>
      <c r="D582">
        <v>32517311</v>
      </c>
      <c r="E582">
        <v>1</v>
      </c>
      <c r="F582">
        <v>1</v>
      </c>
      <c r="G582">
        <v>19</v>
      </c>
      <c r="H582">
        <v>3</v>
      </c>
      <c r="I582" t="s">
        <v>824</v>
      </c>
      <c r="J582" t="s">
        <v>825</v>
      </c>
      <c r="K582" t="s">
        <v>826</v>
      </c>
      <c r="L582">
        <v>1348</v>
      </c>
      <c r="N582">
        <v>1009</v>
      </c>
      <c r="O582" t="s">
        <v>19</v>
      </c>
      <c r="P582" t="s">
        <v>19</v>
      </c>
      <c r="Q582">
        <v>1000</v>
      </c>
      <c r="X582">
        <v>0.05</v>
      </c>
      <c r="Y582">
        <v>4752.91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0</v>
      </c>
      <c r="AF582" t="s">
        <v>3</v>
      </c>
      <c r="AG582">
        <v>0.05</v>
      </c>
      <c r="AH582">
        <v>2</v>
      </c>
      <c r="AI582">
        <v>33035957</v>
      </c>
      <c r="AJ582">
        <v>613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ROW(Source!A293)</f>
        <v>293</v>
      </c>
      <c r="B583">
        <v>33035974</v>
      </c>
      <c r="C583">
        <v>33035950</v>
      </c>
      <c r="D583">
        <v>32519061</v>
      </c>
      <c r="E583">
        <v>1</v>
      </c>
      <c r="F583">
        <v>1</v>
      </c>
      <c r="G583">
        <v>19</v>
      </c>
      <c r="H583">
        <v>3</v>
      </c>
      <c r="I583" t="s">
        <v>827</v>
      </c>
      <c r="J583" t="s">
        <v>828</v>
      </c>
      <c r="K583" t="s">
        <v>829</v>
      </c>
      <c r="L583">
        <v>1339</v>
      </c>
      <c r="N583">
        <v>1007</v>
      </c>
      <c r="O583" t="s">
        <v>830</v>
      </c>
      <c r="P583" t="s">
        <v>830</v>
      </c>
      <c r="Q583">
        <v>1</v>
      </c>
      <c r="X583">
        <v>1.75</v>
      </c>
      <c r="Y583">
        <v>29.98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0</v>
      </c>
      <c r="AF583" t="s">
        <v>3</v>
      </c>
      <c r="AG583">
        <v>1.75</v>
      </c>
      <c r="AH583">
        <v>2</v>
      </c>
      <c r="AI583">
        <v>33035959</v>
      </c>
      <c r="AJ583">
        <v>614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ROW(Source!A293)</f>
        <v>293</v>
      </c>
      <c r="B584">
        <v>33035975</v>
      </c>
      <c r="C584">
        <v>33035950</v>
      </c>
      <c r="D584">
        <v>32517740</v>
      </c>
      <c r="E584">
        <v>1</v>
      </c>
      <c r="F584">
        <v>1</v>
      </c>
      <c r="G584">
        <v>19</v>
      </c>
      <c r="H584">
        <v>3</v>
      </c>
      <c r="I584" t="s">
        <v>831</v>
      </c>
      <c r="J584" t="s">
        <v>832</v>
      </c>
      <c r="K584" t="s">
        <v>833</v>
      </c>
      <c r="L584">
        <v>1339</v>
      </c>
      <c r="N584">
        <v>1007</v>
      </c>
      <c r="O584" t="s">
        <v>830</v>
      </c>
      <c r="P584" t="s">
        <v>830</v>
      </c>
      <c r="Q584">
        <v>1</v>
      </c>
      <c r="X584">
        <v>0.08</v>
      </c>
      <c r="Y584">
        <v>4993.7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3</v>
      </c>
      <c r="AG584">
        <v>0.08</v>
      </c>
      <c r="AH584">
        <v>2</v>
      </c>
      <c r="AI584">
        <v>33035960</v>
      </c>
      <c r="AJ584">
        <v>615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ROW(Source!A293)</f>
        <v>293</v>
      </c>
      <c r="B585">
        <v>33035976</v>
      </c>
      <c r="C585">
        <v>33035950</v>
      </c>
      <c r="D585">
        <v>32517729</v>
      </c>
      <c r="E585">
        <v>1</v>
      </c>
      <c r="F585">
        <v>1</v>
      </c>
      <c r="G585">
        <v>19</v>
      </c>
      <c r="H585">
        <v>3</v>
      </c>
      <c r="I585" t="s">
        <v>834</v>
      </c>
      <c r="J585" t="s">
        <v>835</v>
      </c>
      <c r="K585" t="s">
        <v>836</v>
      </c>
      <c r="L585">
        <v>1339</v>
      </c>
      <c r="N585">
        <v>1007</v>
      </c>
      <c r="O585" t="s">
        <v>830</v>
      </c>
      <c r="P585" t="s">
        <v>830</v>
      </c>
      <c r="Q585">
        <v>1</v>
      </c>
      <c r="X585">
        <v>0.69</v>
      </c>
      <c r="Y585">
        <v>3762.19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3</v>
      </c>
      <c r="AG585">
        <v>0.69</v>
      </c>
      <c r="AH585">
        <v>2</v>
      </c>
      <c r="AI585">
        <v>33035961</v>
      </c>
      <c r="AJ585">
        <v>616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ROW(Source!A293)</f>
        <v>293</v>
      </c>
      <c r="B586">
        <v>33035977</v>
      </c>
      <c r="C586">
        <v>33035950</v>
      </c>
      <c r="D586">
        <v>32517783</v>
      </c>
      <c r="E586">
        <v>1</v>
      </c>
      <c r="F586">
        <v>1</v>
      </c>
      <c r="G586">
        <v>19</v>
      </c>
      <c r="H586">
        <v>3</v>
      </c>
      <c r="I586" t="s">
        <v>837</v>
      </c>
      <c r="J586" t="s">
        <v>838</v>
      </c>
      <c r="K586" t="s">
        <v>839</v>
      </c>
      <c r="L586">
        <v>1339</v>
      </c>
      <c r="N586">
        <v>1007</v>
      </c>
      <c r="O586" t="s">
        <v>830</v>
      </c>
      <c r="P586" t="s">
        <v>830</v>
      </c>
      <c r="Q586">
        <v>1</v>
      </c>
      <c r="X586">
        <v>0.2</v>
      </c>
      <c r="Y586">
        <v>5631.96</v>
      </c>
      <c r="Z586">
        <v>0</v>
      </c>
      <c r="AA586">
        <v>0</v>
      </c>
      <c r="AB586">
        <v>0</v>
      </c>
      <c r="AC586">
        <v>0</v>
      </c>
      <c r="AD586">
        <v>1</v>
      </c>
      <c r="AE586">
        <v>0</v>
      </c>
      <c r="AF586" t="s">
        <v>3</v>
      </c>
      <c r="AG586">
        <v>0.2</v>
      </c>
      <c r="AH586">
        <v>2</v>
      </c>
      <c r="AI586">
        <v>33035962</v>
      </c>
      <c r="AJ586">
        <v>617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ROW(Source!A293)</f>
        <v>293</v>
      </c>
      <c r="B587">
        <v>33035978</v>
      </c>
      <c r="C587">
        <v>33035950</v>
      </c>
      <c r="D587">
        <v>32517784</v>
      </c>
      <c r="E587">
        <v>1</v>
      </c>
      <c r="F587">
        <v>1</v>
      </c>
      <c r="G587">
        <v>19</v>
      </c>
      <c r="H587">
        <v>3</v>
      </c>
      <c r="I587" t="s">
        <v>840</v>
      </c>
      <c r="J587" t="s">
        <v>841</v>
      </c>
      <c r="K587" t="s">
        <v>842</v>
      </c>
      <c r="L587">
        <v>1339</v>
      </c>
      <c r="N587">
        <v>1007</v>
      </c>
      <c r="O587" t="s">
        <v>830</v>
      </c>
      <c r="P587" t="s">
        <v>830</v>
      </c>
      <c r="Q587">
        <v>1</v>
      </c>
      <c r="X587">
        <v>0.69</v>
      </c>
      <c r="Y587">
        <v>5631.96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3</v>
      </c>
      <c r="AG587">
        <v>0.69</v>
      </c>
      <c r="AH587">
        <v>2</v>
      </c>
      <c r="AI587">
        <v>33035963</v>
      </c>
      <c r="AJ587">
        <v>618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ROW(Source!A293)</f>
        <v>293</v>
      </c>
      <c r="B588">
        <v>33035979</v>
      </c>
      <c r="C588">
        <v>33035950</v>
      </c>
      <c r="D588">
        <v>32519911</v>
      </c>
      <c r="E588">
        <v>1</v>
      </c>
      <c r="F588">
        <v>1</v>
      </c>
      <c r="G588">
        <v>19</v>
      </c>
      <c r="H588">
        <v>3</v>
      </c>
      <c r="I588" t="s">
        <v>843</v>
      </c>
      <c r="J588" t="s">
        <v>844</v>
      </c>
      <c r="K588" t="s">
        <v>845</v>
      </c>
      <c r="L588">
        <v>1339</v>
      </c>
      <c r="N588">
        <v>1007</v>
      </c>
      <c r="O588" t="s">
        <v>830</v>
      </c>
      <c r="P588" t="s">
        <v>830</v>
      </c>
      <c r="Q588">
        <v>1</v>
      </c>
      <c r="X588">
        <v>102</v>
      </c>
      <c r="Y588">
        <v>3195.93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3</v>
      </c>
      <c r="AG588">
        <v>102</v>
      </c>
      <c r="AH588">
        <v>2</v>
      </c>
      <c r="AI588">
        <v>33035964</v>
      </c>
      <c r="AJ588">
        <v>619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ROW(Source!A293)</f>
        <v>293</v>
      </c>
      <c r="B589">
        <v>33035980</v>
      </c>
      <c r="C589">
        <v>33035950</v>
      </c>
      <c r="D589">
        <v>32521663</v>
      </c>
      <c r="E589">
        <v>1</v>
      </c>
      <c r="F589">
        <v>1</v>
      </c>
      <c r="G589">
        <v>19</v>
      </c>
      <c r="H589">
        <v>3</v>
      </c>
      <c r="I589" t="s">
        <v>846</v>
      </c>
      <c r="J589" t="s">
        <v>847</v>
      </c>
      <c r="K589" t="s">
        <v>848</v>
      </c>
      <c r="L589">
        <v>1327</v>
      </c>
      <c r="N589">
        <v>1005</v>
      </c>
      <c r="O589" t="s">
        <v>823</v>
      </c>
      <c r="P589" t="s">
        <v>823</v>
      </c>
      <c r="Q589">
        <v>1</v>
      </c>
      <c r="X589">
        <v>49.5</v>
      </c>
      <c r="Y589">
        <v>207.09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3</v>
      </c>
      <c r="AG589">
        <v>49.5</v>
      </c>
      <c r="AH589">
        <v>2</v>
      </c>
      <c r="AI589">
        <v>33035965</v>
      </c>
      <c r="AJ589">
        <v>620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ROW(Source!A296)</f>
        <v>296</v>
      </c>
      <c r="B590">
        <v>33035989</v>
      </c>
      <c r="C590">
        <v>33035983</v>
      </c>
      <c r="D590">
        <v>32505425</v>
      </c>
      <c r="E590">
        <v>19</v>
      </c>
      <c r="F590">
        <v>1</v>
      </c>
      <c r="G590">
        <v>19</v>
      </c>
      <c r="H590">
        <v>1</v>
      </c>
      <c r="I590" t="s">
        <v>795</v>
      </c>
      <c r="J590" t="s">
        <v>3</v>
      </c>
      <c r="K590" t="s">
        <v>796</v>
      </c>
      <c r="L590">
        <v>1191</v>
      </c>
      <c r="N590">
        <v>1013</v>
      </c>
      <c r="O590" t="s">
        <v>797</v>
      </c>
      <c r="P590" t="s">
        <v>797</v>
      </c>
      <c r="Q590">
        <v>1</v>
      </c>
      <c r="X590">
        <v>36.11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1</v>
      </c>
      <c r="AF590" t="s">
        <v>3</v>
      </c>
      <c r="AG590">
        <v>36.11</v>
      </c>
      <c r="AH590">
        <v>2</v>
      </c>
      <c r="AI590">
        <v>33035984</v>
      </c>
      <c r="AJ590">
        <v>621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ROW(Source!A296)</f>
        <v>296</v>
      </c>
      <c r="B591">
        <v>33035990</v>
      </c>
      <c r="C591">
        <v>33035983</v>
      </c>
      <c r="D591">
        <v>32516754</v>
      </c>
      <c r="E591">
        <v>1</v>
      </c>
      <c r="F591">
        <v>1</v>
      </c>
      <c r="G591">
        <v>19</v>
      </c>
      <c r="H591">
        <v>2</v>
      </c>
      <c r="I591" t="s">
        <v>798</v>
      </c>
      <c r="J591" t="s">
        <v>799</v>
      </c>
      <c r="K591" t="s">
        <v>800</v>
      </c>
      <c r="L591">
        <v>1368</v>
      </c>
      <c r="N591">
        <v>1011</v>
      </c>
      <c r="O591" t="s">
        <v>801</v>
      </c>
      <c r="P591" t="s">
        <v>801</v>
      </c>
      <c r="Q591">
        <v>1</v>
      </c>
      <c r="X591">
        <v>21.91</v>
      </c>
      <c r="Y591">
        <v>0</v>
      </c>
      <c r="Z591">
        <v>70.98</v>
      </c>
      <c r="AA591">
        <v>6.52</v>
      </c>
      <c r="AB591">
        <v>0</v>
      </c>
      <c r="AC591">
        <v>0</v>
      </c>
      <c r="AD591">
        <v>1</v>
      </c>
      <c r="AE591">
        <v>0</v>
      </c>
      <c r="AF591" t="s">
        <v>3</v>
      </c>
      <c r="AG591">
        <v>21.91</v>
      </c>
      <c r="AH591">
        <v>2</v>
      </c>
      <c r="AI591">
        <v>33035985</v>
      </c>
      <c r="AJ591">
        <v>622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ROW(Source!A296)</f>
        <v>296</v>
      </c>
      <c r="B592">
        <v>33035991</v>
      </c>
      <c r="C592">
        <v>33035983</v>
      </c>
      <c r="D592">
        <v>32518977</v>
      </c>
      <c r="E592">
        <v>1</v>
      </c>
      <c r="F592">
        <v>1</v>
      </c>
      <c r="G592">
        <v>19</v>
      </c>
      <c r="H592">
        <v>3</v>
      </c>
      <c r="I592" t="s">
        <v>802</v>
      </c>
      <c r="J592" t="s">
        <v>803</v>
      </c>
      <c r="K592" t="s">
        <v>804</v>
      </c>
      <c r="L592">
        <v>1348</v>
      </c>
      <c r="N592">
        <v>1009</v>
      </c>
      <c r="O592" t="s">
        <v>19</v>
      </c>
      <c r="P592" t="s">
        <v>19</v>
      </c>
      <c r="Q592">
        <v>1000</v>
      </c>
      <c r="X592">
        <v>0.03</v>
      </c>
      <c r="Y592">
        <v>117442.26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0</v>
      </c>
      <c r="AF592" t="s">
        <v>3</v>
      </c>
      <c r="AG592">
        <v>0.03</v>
      </c>
      <c r="AH592">
        <v>2</v>
      </c>
      <c r="AI592">
        <v>33035986</v>
      </c>
      <c r="AJ592">
        <v>623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ROW(Source!A296)</f>
        <v>296</v>
      </c>
      <c r="B593">
        <v>33035992</v>
      </c>
      <c r="C593">
        <v>33035983</v>
      </c>
      <c r="D593">
        <v>32520163</v>
      </c>
      <c r="E593">
        <v>1</v>
      </c>
      <c r="F593">
        <v>1</v>
      </c>
      <c r="G593">
        <v>19</v>
      </c>
      <c r="H593">
        <v>3</v>
      </c>
      <c r="I593" t="s">
        <v>25</v>
      </c>
      <c r="J593" t="s">
        <v>27</v>
      </c>
      <c r="K593" t="s">
        <v>26</v>
      </c>
      <c r="L593">
        <v>1348</v>
      </c>
      <c r="N593">
        <v>1009</v>
      </c>
      <c r="O593" t="s">
        <v>19</v>
      </c>
      <c r="P593" t="s">
        <v>19</v>
      </c>
      <c r="Q593">
        <v>1000</v>
      </c>
      <c r="X593">
        <v>1</v>
      </c>
      <c r="Y593">
        <v>53410.15</v>
      </c>
      <c r="Z593">
        <v>0</v>
      </c>
      <c r="AA593">
        <v>0</v>
      </c>
      <c r="AB593">
        <v>0</v>
      </c>
      <c r="AC593">
        <v>0</v>
      </c>
      <c r="AD593">
        <v>1</v>
      </c>
      <c r="AE593">
        <v>0</v>
      </c>
      <c r="AF593" t="s">
        <v>3</v>
      </c>
      <c r="AG593">
        <v>1</v>
      </c>
      <c r="AH593">
        <v>2</v>
      </c>
      <c r="AI593">
        <v>33035987</v>
      </c>
      <c r="AJ593">
        <v>624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ROW(Source!A298)</f>
        <v>298</v>
      </c>
      <c r="B594">
        <v>33036010</v>
      </c>
      <c r="C594">
        <v>33035994</v>
      </c>
      <c r="D594">
        <v>32505425</v>
      </c>
      <c r="E594">
        <v>19</v>
      </c>
      <c r="F594">
        <v>1</v>
      </c>
      <c r="G594">
        <v>19</v>
      </c>
      <c r="H594">
        <v>1</v>
      </c>
      <c r="I594" t="s">
        <v>795</v>
      </c>
      <c r="J594" t="s">
        <v>3</v>
      </c>
      <c r="K594" t="s">
        <v>796</v>
      </c>
      <c r="L594">
        <v>1191</v>
      </c>
      <c r="N594">
        <v>1013</v>
      </c>
      <c r="O594" t="s">
        <v>797</v>
      </c>
      <c r="P594" t="s">
        <v>797</v>
      </c>
      <c r="Q594">
        <v>1</v>
      </c>
      <c r="X594">
        <v>453.1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1</v>
      </c>
      <c r="AE594">
        <v>1</v>
      </c>
      <c r="AF594" t="s">
        <v>3</v>
      </c>
      <c r="AG594">
        <v>453.1</v>
      </c>
      <c r="AH594">
        <v>2</v>
      </c>
      <c r="AI594">
        <v>33035995</v>
      </c>
      <c r="AJ594">
        <v>626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ROW(Source!A298)</f>
        <v>298</v>
      </c>
      <c r="B595">
        <v>33036011</v>
      </c>
      <c r="C595">
        <v>33035994</v>
      </c>
      <c r="D595">
        <v>32517073</v>
      </c>
      <c r="E595">
        <v>1</v>
      </c>
      <c r="F595">
        <v>1</v>
      </c>
      <c r="G595">
        <v>19</v>
      </c>
      <c r="H595">
        <v>2</v>
      </c>
      <c r="I595" t="s">
        <v>805</v>
      </c>
      <c r="J595" t="s">
        <v>806</v>
      </c>
      <c r="K595" t="s">
        <v>807</v>
      </c>
      <c r="L595">
        <v>1368</v>
      </c>
      <c r="N595">
        <v>1011</v>
      </c>
      <c r="O595" t="s">
        <v>801</v>
      </c>
      <c r="P595" t="s">
        <v>801</v>
      </c>
      <c r="Q595">
        <v>1</v>
      </c>
      <c r="X595">
        <v>1.38</v>
      </c>
      <c r="Y595">
        <v>0</v>
      </c>
      <c r="Z595">
        <v>3.37</v>
      </c>
      <c r="AA595">
        <v>0.85</v>
      </c>
      <c r="AB595">
        <v>0</v>
      </c>
      <c r="AC595">
        <v>0</v>
      </c>
      <c r="AD595">
        <v>1</v>
      </c>
      <c r="AE595">
        <v>0</v>
      </c>
      <c r="AF595" t="s">
        <v>3</v>
      </c>
      <c r="AG595">
        <v>1.38</v>
      </c>
      <c r="AH595">
        <v>2</v>
      </c>
      <c r="AI595">
        <v>33035996</v>
      </c>
      <c r="AJ595">
        <v>627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ROW(Source!A298)</f>
        <v>298</v>
      </c>
      <c r="B596">
        <v>33036012</v>
      </c>
      <c r="C596">
        <v>33035994</v>
      </c>
      <c r="D596">
        <v>32516433</v>
      </c>
      <c r="E596">
        <v>1</v>
      </c>
      <c r="F596">
        <v>1</v>
      </c>
      <c r="G596">
        <v>19</v>
      </c>
      <c r="H596">
        <v>2</v>
      </c>
      <c r="I596" t="s">
        <v>808</v>
      </c>
      <c r="J596" t="s">
        <v>809</v>
      </c>
      <c r="K596" t="s">
        <v>810</v>
      </c>
      <c r="L596">
        <v>1368</v>
      </c>
      <c r="N596">
        <v>1011</v>
      </c>
      <c r="O596" t="s">
        <v>801</v>
      </c>
      <c r="P596" t="s">
        <v>801</v>
      </c>
      <c r="Q596">
        <v>1</v>
      </c>
      <c r="X596">
        <v>0.31</v>
      </c>
      <c r="Y596">
        <v>0</v>
      </c>
      <c r="Z596">
        <v>566.44000000000005</v>
      </c>
      <c r="AA596">
        <v>281.27999999999997</v>
      </c>
      <c r="AB596">
        <v>0</v>
      </c>
      <c r="AC596">
        <v>0</v>
      </c>
      <c r="AD596">
        <v>1</v>
      </c>
      <c r="AE596">
        <v>0</v>
      </c>
      <c r="AF596" t="s">
        <v>3</v>
      </c>
      <c r="AG596">
        <v>0.31</v>
      </c>
      <c r="AH596">
        <v>2</v>
      </c>
      <c r="AI596">
        <v>33035997</v>
      </c>
      <c r="AJ596">
        <v>628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ROW(Source!A298)</f>
        <v>298</v>
      </c>
      <c r="B597">
        <v>33036013</v>
      </c>
      <c r="C597">
        <v>33035994</v>
      </c>
      <c r="D597">
        <v>32516599</v>
      </c>
      <c r="E597">
        <v>1</v>
      </c>
      <c r="F597">
        <v>1</v>
      </c>
      <c r="G597">
        <v>19</v>
      </c>
      <c r="H597">
        <v>2</v>
      </c>
      <c r="I597" t="s">
        <v>811</v>
      </c>
      <c r="J597" t="s">
        <v>812</v>
      </c>
      <c r="K597" t="s">
        <v>813</v>
      </c>
      <c r="L597">
        <v>1368</v>
      </c>
      <c r="N597">
        <v>1011</v>
      </c>
      <c r="O597" t="s">
        <v>801</v>
      </c>
      <c r="P597" t="s">
        <v>801</v>
      </c>
      <c r="Q597">
        <v>1</v>
      </c>
      <c r="X597">
        <v>26.25</v>
      </c>
      <c r="Y597">
        <v>0</v>
      </c>
      <c r="Z597">
        <v>9.7100000000000009</v>
      </c>
      <c r="AA597">
        <v>2.25</v>
      </c>
      <c r="AB597">
        <v>0</v>
      </c>
      <c r="AC597">
        <v>0</v>
      </c>
      <c r="AD597">
        <v>1</v>
      </c>
      <c r="AE597">
        <v>0</v>
      </c>
      <c r="AF597" t="s">
        <v>3</v>
      </c>
      <c r="AG597">
        <v>26.25</v>
      </c>
      <c r="AH597">
        <v>2</v>
      </c>
      <c r="AI597">
        <v>33035998</v>
      </c>
      <c r="AJ597">
        <v>629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ROW(Source!A298)</f>
        <v>298</v>
      </c>
      <c r="B598">
        <v>33036014</v>
      </c>
      <c r="C598">
        <v>33035994</v>
      </c>
      <c r="D598">
        <v>32517836</v>
      </c>
      <c r="E598">
        <v>1</v>
      </c>
      <c r="F598">
        <v>1</v>
      </c>
      <c r="G598">
        <v>19</v>
      </c>
      <c r="H598">
        <v>3</v>
      </c>
      <c r="I598" t="s">
        <v>814</v>
      </c>
      <c r="J598" t="s">
        <v>815</v>
      </c>
      <c r="K598" t="s">
        <v>816</v>
      </c>
      <c r="L598">
        <v>1348</v>
      </c>
      <c r="N598">
        <v>1009</v>
      </c>
      <c r="O598" t="s">
        <v>19</v>
      </c>
      <c r="P598" t="s">
        <v>19</v>
      </c>
      <c r="Q598">
        <v>1000</v>
      </c>
      <c r="X598">
        <v>0.04</v>
      </c>
      <c r="Y598">
        <v>31493.279999999999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0</v>
      </c>
      <c r="AF598" t="s">
        <v>3</v>
      </c>
      <c r="AG598">
        <v>0.04</v>
      </c>
      <c r="AH598">
        <v>2</v>
      </c>
      <c r="AI598">
        <v>33035999</v>
      </c>
      <c r="AJ598">
        <v>630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ROW(Source!A298)</f>
        <v>298</v>
      </c>
      <c r="B599">
        <v>33036015</v>
      </c>
      <c r="C599">
        <v>33035994</v>
      </c>
      <c r="D599">
        <v>32518156</v>
      </c>
      <c r="E599">
        <v>1</v>
      </c>
      <c r="F599">
        <v>1</v>
      </c>
      <c r="G599">
        <v>19</v>
      </c>
      <c r="H599">
        <v>3</v>
      </c>
      <c r="I599" t="s">
        <v>817</v>
      </c>
      <c r="J599" t="s">
        <v>818</v>
      </c>
      <c r="K599" t="s">
        <v>819</v>
      </c>
      <c r="L599">
        <v>1348</v>
      </c>
      <c r="N599">
        <v>1009</v>
      </c>
      <c r="O599" t="s">
        <v>19</v>
      </c>
      <c r="P599" t="s">
        <v>19</v>
      </c>
      <c r="Q599">
        <v>1000</v>
      </c>
      <c r="X599">
        <v>3.6999999999999998E-2</v>
      </c>
      <c r="Y599">
        <v>45454.3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3</v>
      </c>
      <c r="AG599">
        <v>3.6999999999999998E-2</v>
      </c>
      <c r="AH599">
        <v>2</v>
      </c>
      <c r="AI599">
        <v>33036000</v>
      </c>
      <c r="AJ599">
        <v>631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ROW(Source!A298)</f>
        <v>298</v>
      </c>
      <c r="B600">
        <v>33036017</v>
      </c>
      <c r="C600">
        <v>33035994</v>
      </c>
      <c r="D600">
        <v>32518894</v>
      </c>
      <c r="E600">
        <v>1</v>
      </c>
      <c r="F600">
        <v>1</v>
      </c>
      <c r="G600">
        <v>19</v>
      </c>
      <c r="H600">
        <v>3</v>
      </c>
      <c r="I600" t="s">
        <v>820</v>
      </c>
      <c r="J600" t="s">
        <v>821</v>
      </c>
      <c r="K600" t="s">
        <v>822</v>
      </c>
      <c r="L600">
        <v>1327</v>
      </c>
      <c r="N600">
        <v>1005</v>
      </c>
      <c r="O600" t="s">
        <v>823</v>
      </c>
      <c r="P600" t="s">
        <v>823</v>
      </c>
      <c r="Q600">
        <v>1</v>
      </c>
      <c r="X600">
        <v>5.6</v>
      </c>
      <c r="Y600">
        <v>63.78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 t="s">
        <v>3</v>
      </c>
      <c r="AG600">
        <v>5.6</v>
      </c>
      <c r="AH600">
        <v>2</v>
      </c>
      <c r="AI600">
        <v>33036002</v>
      </c>
      <c r="AJ600">
        <v>632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ROW(Source!A298)</f>
        <v>298</v>
      </c>
      <c r="B601">
        <v>33036016</v>
      </c>
      <c r="C601">
        <v>33035994</v>
      </c>
      <c r="D601">
        <v>32517311</v>
      </c>
      <c r="E601">
        <v>1</v>
      </c>
      <c r="F601">
        <v>1</v>
      </c>
      <c r="G601">
        <v>19</v>
      </c>
      <c r="H601">
        <v>3</v>
      </c>
      <c r="I601" t="s">
        <v>824</v>
      </c>
      <c r="J601" t="s">
        <v>825</v>
      </c>
      <c r="K601" t="s">
        <v>826</v>
      </c>
      <c r="L601">
        <v>1348</v>
      </c>
      <c r="N601">
        <v>1009</v>
      </c>
      <c r="O601" t="s">
        <v>19</v>
      </c>
      <c r="P601" t="s">
        <v>19</v>
      </c>
      <c r="Q601">
        <v>1000</v>
      </c>
      <c r="X601">
        <v>0.05</v>
      </c>
      <c r="Y601">
        <v>4752.91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0</v>
      </c>
      <c r="AF601" t="s">
        <v>3</v>
      </c>
      <c r="AG601">
        <v>0.05</v>
      </c>
      <c r="AH601">
        <v>2</v>
      </c>
      <c r="AI601">
        <v>33036001</v>
      </c>
      <c r="AJ601">
        <v>633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ROW(Source!A298)</f>
        <v>298</v>
      </c>
      <c r="B602">
        <v>33036018</v>
      </c>
      <c r="C602">
        <v>33035994</v>
      </c>
      <c r="D602">
        <v>32519061</v>
      </c>
      <c r="E602">
        <v>1</v>
      </c>
      <c r="F602">
        <v>1</v>
      </c>
      <c r="G602">
        <v>19</v>
      </c>
      <c r="H602">
        <v>3</v>
      </c>
      <c r="I602" t="s">
        <v>827</v>
      </c>
      <c r="J602" t="s">
        <v>828</v>
      </c>
      <c r="K602" t="s">
        <v>829</v>
      </c>
      <c r="L602">
        <v>1339</v>
      </c>
      <c r="N602">
        <v>1007</v>
      </c>
      <c r="O602" t="s">
        <v>830</v>
      </c>
      <c r="P602" t="s">
        <v>830</v>
      </c>
      <c r="Q602">
        <v>1</v>
      </c>
      <c r="X602">
        <v>1.75</v>
      </c>
      <c r="Y602">
        <v>29.98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 t="s">
        <v>3</v>
      </c>
      <c r="AG602">
        <v>1.75</v>
      </c>
      <c r="AH602">
        <v>2</v>
      </c>
      <c r="AI602">
        <v>33036003</v>
      </c>
      <c r="AJ602">
        <v>634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ROW(Source!A298)</f>
        <v>298</v>
      </c>
      <c r="B603">
        <v>33036019</v>
      </c>
      <c r="C603">
        <v>33035994</v>
      </c>
      <c r="D603">
        <v>32517740</v>
      </c>
      <c r="E603">
        <v>1</v>
      </c>
      <c r="F603">
        <v>1</v>
      </c>
      <c r="G603">
        <v>19</v>
      </c>
      <c r="H603">
        <v>3</v>
      </c>
      <c r="I603" t="s">
        <v>831</v>
      </c>
      <c r="J603" t="s">
        <v>832</v>
      </c>
      <c r="K603" t="s">
        <v>833</v>
      </c>
      <c r="L603">
        <v>1339</v>
      </c>
      <c r="N603">
        <v>1007</v>
      </c>
      <c r="O603" t="s">
        <v>830</v>
      </c>
      <c r="P603" t="s">
        <v>830</v>
      </c>
      <c r="Q603">
        <v>1</v>
      </c>
      <c r="X603">
        <v>0.08</v>
      </c>
      <c r="Y603">
        <v>4993.7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3</v>
      </c>
      <c r="AG603">
        <v>0.08</v>
      </c>
      <c r="AH603">
        <v>2</v>
      </c>
      <c r="AI603">
        <v>33036004</v>
      </c>
      <c r="AJ603">
        <v>635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ROW(Source!A298)</f>
        <v>298</v>
      </c>
      <c r="B604">
        <v>33036020</v>
      </c>
      <c r="C604">
        <v>33035994</v>
      </c>
      <c r="D604">
        <v>32517729</v>
      </c>
      <c r="E604">
        <v>1</v>
      </c>
      <c r="F604">
        <v>1</v>
      </c>
      <c r="G604">
        <v>19</v>
      </c>
      <c r="H604">
        <v>3</v>
      </c>
      <c r="I604" t="s">
        <v>834</v>
      </c>
      <c r="J604" t="s">
        <v>835</v>
      </c>
      <c r="K604" t="s">
        <v>836</v>
      </c>
      <c r="L604">
        <v>1339</v>
      </c>
      <c r="N604">
        <v>1007</v>
      </c>
      <c r="O604" t="s">
        <v>830</v>
      </c>
      <c r="P604" t="s">
        <v>830</v>
      </c>
      <c r="Q604">
        <v>1</v>
      </c>
      <c r="X604">
        <v>0.69</v>
      </c>
      <c r="Y604">
        <v>3762.19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 t="s">
        <v>3</v>
      </c>
      <c r="AG604">
        <v>0.69</v>
      </c>
      <c r="AH604">
        <v>2</v>
      </c>
      <c r="AI604">
        <v>33036005</v>
      </c>
      <c r="AJ604">
        <v>636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ROW(Source!A298)</f>
        <v>298</v>
      </c>
      <c r="B605">
        <v>33036021</v>
      </c>
      <c r="C605">
        <v>33035994</v>
      </c>
      <c r="D605">
        <v>32517783</v>
      </c>
      <c r="E605">
        <v>1</v>
      </c>
      <c r="F605">
        <v>1</v>
      </c>
      <c r="G605">
        <v>19</v>
      </c>
      <c r="H605">
        <v>3</v>
      </c>
      <c r="I605" t="s">
        <v>837</v>
      </c>
      <c r="J605" t="s">
        <v>838</v>
      </c>
      <c r="K605" t="s">
        <v>839</v>
      </c>
      <c r="L605">
        <v>1339</v>
      </c>
      <c r="N605">
        <v>1007</v>
      </c>
      <c r="O605" t="s">
        <v>830</v>
      </c>
      <c r="P605" t="s">
        <v>830</v>
      </c>
      <c r="Q605">
        <v>1</v>
      </c>
      <c r="X605">
        <v>0.2</v>
      </c>
      <c r="Y605">
        <v>5631.96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0.2</v>
      </c>
      <c r="AH605">
        <v>2</v>
      </c>
      <c r="AI605">
        <v>33036006</v>
      </c>
      <c r="AJ605">
        <v>637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ROW(Source!A298)</f>
        <v>298</v>
      </c>
      <c r="B606">
        <v>33036022</v>
      </c>
      <c r="C606">
        <v>33035994</v>
      </c>
      <c r="D606">
        <v>32517784</v>
      </c>
      <c r="E606">
        <v>1</v>
      </c>
      <c r="F606">
        <v>1</v>
      </c>
      <c r="G606">
        <v>19</v>
      </c>
      <c r="H606">
        <v>3</v>
      </c>
      <c r="I606" t="s">
        <v>840</v>
      </c>
      <c r="J606" t="s">
        <v>841</v>
      </c>
      <c r="K606" t="s">
        <v>842</v>
      </c>
      <c r="L606">
        <v>1339</v>
      </c>
      <c r="N606">
        <v>1007</v>
      </c>
      <c r="O606" t="s">
        <v>830</v>
      </c>
      <c r="P606" t="s">
        <v>830</v>
      </c>
      <c r="Q606">
        <v>1</v>
      </c>
      <c r="X606">
        <v>0.69</v>
      </c>
      <c r="Y606">
        <v>5631.96</v>
      </c>
      <c r="Z606">
        <v>0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3</v>
      </c>
      <c r="AG606">
        <v>0.69</v>
      </c>
      <c r="AH606">
        <v>2</v>
      </c>
      <c r="AI606">
        <v>33036007</v>
      </c>
      <c r="AJ606">
        <v>638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ROW(Source!A298)</f>
        <v>298</v>
      </c>
      <c r="B607">
        <v>33036023</v>
      </c>
      <c r="C607">
        <v>33035994</v>
      </c>
      <c r="D607">
        <v>32519911</v>
      </c>
      <c r="E607">
        <v>1</v>
      </c>
      <c r="F607">
        <v>1</v>
      </c>
      <c r="G607">
        <v>19</v>
      </c>
      <c r="H607">
        <v>3</v>
      </c>
      <c r="I607" t="s">
        <v>843</v>
      </c>
      <c r="J607" t="s">
        <v>844</v>
      </c>
      <c r="K607" t="s">
        <v>845</v>
      </c>
      <c r="L607">
        <v>1339</v>
      </c>
      <c r="N607">
        <v>1007</v>
      </c>
      <c r="O607" t="s">
        <v>830</v>
      </c>
      <c r="P607" t="s">
        <v>830</v>
      </c>
      <c r="Q607">
        <v>1</v>
      </c>
      <c r="X607">
        <v>102</v>
      </c>
      <c r="Y607">
        <v>3195.93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3</v>
      </c>
      <c r="AG607">
        <v>102</v>
      </c>
      <c r="AH607">
        <v>2</v>
      </c>
      <c r="AI607">
        <v>33036008</v>
      </c>
      <c r="AJ607">
        <v>639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ROW(Source!A298)</f>
        <v>298</v>
      </c>
      <c r="B608">
        <v>33036024</v>
      </c>
      <c r="C608">
        <v>33035994</v>
      </c>
      <c r="D608">
        <v>32521663</v>
      </c>
      <c r="E608">
        <v>1</v>
      </c>
      <c r="F608">
        <v>1</v>
      </c>
      <c r="G608">
        <v>19</v>
      </c>
      <c r="H608">
        <v>3</v>
      </c>
      <c r="I608" t="s">
        <v>846</v>
      </c>
      <c r="J608" t="s">
        <v>847</v>
      </c>
      <c r="K608" t="s">
        <v>848</v>
      </c>
      <c r="L608">
        <v>1327</v>
      </c>
      <c r="N608">
        <v>1005</v>
      </c>
      <c r="O608" t="s">
        <v>823</v>
      </c>
      <c r="P608" t="s">
        <v>823</v>
      </c>
      <c r="Q608">
        <v>1</v>
      </c>
      <c r="X608">
        <v>49.5</v>
      </c>
      <c r="Y608">
        <v>207.09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0</v>
      </c>
      <c r="AF608" t="s">
        <v>3</v>
      </c>
      <c r="AG608">
        <v>49.5</v>
      </c>
      <c r="AH608">
        <v>2</v>
      </c>
      <c r="AI608">
        <v>33036009</v>
      </c>
      <c r="AJ608">
        <v>640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ROW(Source!A301)</f>
        <v>301</v>
      </c>
      <c r="B609">
        <v>33036033</v>
      </c>
      <c r="C609">
        <v>33036027</v>
      </c>
      <c r="D609">
        <v>32505425</v>
      </c>
      <c r="E609">
        <v>19</v>
      </c>
      <c r="F609">
        <v>1</v>
      </c>
      <c r="G609">
        <v>19</v>
      </c>
      <c r="H609">
        <v>1</v>
      </c>
      <c r="I609" t="s">
        <v>795</v>
      </c>
      <c r="J609" t="s">
        <v>3</v>
      </c>
      <c r="K609" t="s">
        <v>796</v>
      </c>
      <c r="L609">
        <v>1191</v>
      </c>
      <c r="N609">
        <v>1013</v>
      </c>
      <c r="O609" t="s">
        <v>797</v>
      </c>
      <c r="P609" t="s">
        <v>797</v>
      </c>
      <c r="Q609">
        <v>1</v>
      </c>
      <c r="X609">
        <v>36.11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1</v>
      </c>
      <c r="AF609" t="s">
        <v>3</v>
      </c>
      <c r="AG609">
        <v>36.11</v>
      </c>
      <c r="AH609">
        <v>2</v>
      </c>
      <c r="AI609">
        <v>33036028</v>
      </c>
      <c r="AJ609">
        <v>641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ROW(Source!A301)</f>
        <v>301</v>
      </c>
      <c r="B610">
        <v>33036034</v>
      </c>
      <c r="C610">
        <v>33036027</v>
      </c>
      <c r="D610">
        <v>32516754</v>
      </c>
      <c r="E610">
        <v>1</v>
      </c>
      <c r="F610">
        <v>1</v>
      </c>
      <c r="G610">
        <v>19</v>
      </c>
      <c r="H610">
        <v>2</v>
      </c>
      <c r="I610" t="s">
        <v>798</v>
      </c>
      <c r="J610" t="s">
        <v>799</v>
      </c>
      <c r="K610" t="s">
        <v>800</v>
      </c>
      <c r="L610">
        <v>1368</v>
      </c>
      <c r="N610">
        <v>1011</v>
      </c>
      <c r="O610" t="s">
        <v>801</v>
      </c>
      <c r="P610" t="s">
        <v>801</v>
      </c>
      <c r="Q610">
        <v>1</v>
      </c>
      <c r="X610">
        <v>21.91</v>
      </c>
      <c r="Y610">
        <v>0</v>
      </c>
      <c r="Z610">
        <v>70.98</v>
      </c>
      <c r="AA610">
        <v>6.52</v>
      </c>
      <c r="AB610">
        <v>0</v>
      </c>
      <c r="AC610">
        <v>0</v>
      </c>
      <c r="AD610">
        <v>1</v>
      </c>
      <c r="AE610">
        <v>0</v>
      </c>
      <c r="AF610" t="s">
        <v>3</v>
      </c>
      <c r="AG610">
        <v>21.91</v>
      </c>
      <c r="AH610">
        <v>2</v>
      </c>
      <c r="AI610">
        <v>33036029</v>
      </c>
      <c r="AJ610">
        <v>642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ROW(Source!A301)</f>
        <v>301</v>
      </c>
      <c r="B611">
        <v>33036035</v>
      </c>
      <c r="C611">
        <v>33036027</v>
      </c>
      <c r="D611">
        <v>32518977</v>
      </c>
      <c r="E611">
        <v>1</v>
      </c>
      <c r="F611">
        <v>1</v>
      </c>
      <c r="G611">
        <v>19</v>
      </c>
      <c r="H611">
        <v>3</v>
      </c>
      <c r="I611" t="s">
        <v>802</v>
      </c>
      <c r="J611" t="s">
        <v>803</v>
      </c>
      <c r="K611" t="s">
        <v>804</v>
      </c>
      <c r="L611">
        <v>1348</v>
      </c>
      <c r="N611">
        <v>1009</v>
      </c>
      <c r="O611" t="s">
        <v>19</v>
      </c>
      <c r="P611" t="s">
        <v>19</v>
      </c>
      <c r="Q611">
        <v>1000</v>
      </c>
      <c r="X611">
        <v>0.03</v>
      </c>
      <c r="Y611">
        <v>117442.26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3</v>
      </c>
      <c r="AG611">
        <v>0.03</v>
      </c>
      <c r="AH611">
        <v>2</v>
      </c>
      <c r="AI611">
        <v>33036030</v>
      </c>
      <c r="AJ611">
        <v>643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ROW(Source!A301)</f>
        <v>301</v>
      </c>
      <c r="B612">
        <v>33036036</v>
      </c>
      <c r="C612">
        <v>33036027</v>
      </c>
      <c r="D612">
        <v>32520163</v>
      </c>
      <c r="E612">
        <v>1</v>
      </c>
      <c r="F612">
        <v>1</v>
      </c>
      <c r="G612">
        <v>19</v>
      </c>
      <c r="H612">
        <v>3</v>
      </c>
      <c r="I612" t="s">
        <v>25</v>
      </c>
      <c r="J612" t="s">
        <v>27</v>
      </c>
      <c r="K612" t="s">
        <v>26</v>
      </c>
      <c r="L612">
        <v>1348</v>
      </c>
      <c r="N612">
        <v>1009</v>
      </c>
      <c r="O612" t="s">
        <v>19</v>
      </c>
      <c r="P612" t="s">
        <v>19</v>
      </c>
      <c r="Q612">
        <v>1000</v>
      </c>
      <c r="X612">
        <v>1</v>
      </c>
      <c r="Y612">
        <v>53410.15</v>
      </c>
      <c r="Z612">
        <v>0</v>
      </c>
      <c r="AA612">
        <v>0</v>
      </c>
      <c r="AB612">
        <v>0</v>
      </c>
      <c r="AC612">
        <v>0</v>
      </c>
      <c r="AD612">
        <v>1</v>
      </c>
      <c r="AE612">
        <v>0</v>
      </c>
      <c r="AF612" t="s">
        <v>3</v>
      </c>
      <c r="AG612">
        <v>1</v>
      </c>
      <c r="AH612">
        <v>2</v>
      </c>
      <c r="AI612">
        <v>33036031</v>
      </c>
      <c r="AJ612">
        <v>644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ROW(Source!A303)</f>
        <v>303</v>
      </c>
      <c r="B613">
        <v>33036054</v>
      </c>
      <c r="C613">
        <v>33036038</v>
      </c>
      <c r="D613">
        <v>32505425</v>
      </c>
      <c r="E613">
        <v>19</v>
      </c>
      <c r="F613">
        <v>1</v>
      </c>
      <c r="G613">
        <v>19</v>
      </c>
      <c r="H613">
        <v>1</v>
      </c>
      <c r="I613" t="s">
        <v>795</v>
      </c>
      <c r="J613" t="s">
        <v>3</v>
      </c>
      <c r="K613" t="s">
        <v>796</v>
      </c>
      <c r="L613">
        <v>1191</v>
      </c>
      <c r="N613">
        <v>1013</v>
      </c>
      <c r="O613" t="s">
        <v>797</v>
      </c>
      <c r="P613" t="s">
        <v>797</v>
      </c>
      <c r="Q613">
        <v>1</v>
      </c>
      <c r="X613">
        <v>453.1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1</v>
      </c>
      <c r="AE613">
        <v>1</v>
      </c>
      <c r="AF613" t="s">
        <v>3</v>
      </c>
      <c r="AG613">
        <v>453.1</v>
      </c>
      <c r="AH613">
        <v>2</v>
      </c>
      <c r="AI613">
        <v>33036039</v>
      </c>
      <c r="AJ613">
        <v>646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ROW(Source!A303)</f>
        <v>303</v>
      </c>
      <c r="B614">
        <v>33036055</v>
      </c>
      <c r="C614">
        <v>33036038</v>
      </c>
      <c r="D614">
        <v>32517073</v>
      </c>
      <c r="E614">
        <v>1</v>
      </c>
      <c r="F614">
        <v>1</v>
      </c>
      <c r="G614">
        <v>19</v>
      </c>
      <c r="H614">
        <v>2</v>
      </c>
      <c r="I614" t="s">
        <v>805</v>
      </c>
      <c r="J614" t="s">
        <v>806</v>
      </c>
      <c r="K614" t="s">
        <v>807</v>
      </c>
      <c r="L614">
        <v>1368</v>
      </c>
      <c r="N614">
        <v>1011</v>
      </c>
      <c r="O614" t="s">
        <v>801</v>
      </c>
      <c r="P614" t="s">
        <v>801</v>
      </c>
      <c r="Q614">
        <v>1</v>
      </c>
      <c r="X614">
        <v>1.38</v>
      </c>
      <c r="Y614">
        <v>0</v>
      </c>
      <c r="Z614">
        <v>3.37</v>
      </c>
      <c r="AA614">
        <v>0.85</v>
      </c>
      <c r="AB614">
        <v>0</v>
      </c>
      <c r="AC614">
        <v>0</v>
      </c>
      <c r="AD614">
        <v>1</v>
      </c>
      <c r="AE614">
        <v>0</v>
      </c>
      <c r="AF614" t="s">
        <v>3</v>
      </c>
      <c r="AG614">
        <v>1.38</v>
      </c>
      <c r="AH614">
        <v>2</v>
      </c>
      <c r="AI614">
        <v>33036040</v>
      </c>
      <c r="AJ614">
        <v>647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ROW(Source!A303)</f>
        <v>303</v>
      </c>
      <c r="B615">
        <v>33036056</v>
      </c>
      <c r="C615">
        <v>33036038</v>
      </c>
      <c r="D615">
        <v>32516433</v>
      </c>
      <c r="E615">
        <v>1</v>
      </c>
      <c r="F615">
        <v>1</v>
      </c>
      <c r="G615">
        <v>19</v>
      </c>
      <c r="H615">
        <v>2</v>
      </c>
      <c r="I615" t="s">
        <v>808</v>
      </c>
      <c r="J615" t="s">
        <v>809</v>
      </c>
      <c r="K615" t="s">
        <v>810</v>
      </c>
      <c r="L615">
        <v>1368</v>
      </c>
      <c r="N615">
        <v>1011</v>
      </c>
      <c r="O615" t="s">
        <v>801</v>
      </c>
      <c r="P615" t="s">
        <v>801</v>
      </c>
      <c r="Q615">
        <v>1</v>
      </c>
      <c r="X615">
        <v>0.31</v>
      </c>
      <c r="Y615">
        <v>0</v>
      </c>
      <c r="Z615">
        <v>566.44000000000005</v>
      </c>
      <c r="AA615">
        <v>281.27999999999997</v>
      </c>
      <c r="AB615">
        <v>0</v>
      </c>
      <c r="AC615">
        <v>0</v>
      </c>
      <c r="AD615">
        <v>1</v>
      </c>
      <c r="AE615">
        <v>0</v>
      </c>
      <c r="AF615" t="s">
        <v>3</v>
      </c>
      <c r="AG615">
        <v>0.31</v>
      </c>
      <c r="AH615">
        <v>2</v>
      </c>
      <c r="AI615">
        <v>33036041</v>
      </c>
      <c r="AJ615">
        <v>648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ROW(Source!A303)</f>
        <v>303</v>
      </c>
      <c r="B616">
        <v>33036057</v>
      </c>
      <c r="C616">
        <v>33036038</v>
      </c>
      <c r="D616">
        <v>32516599</v>
      </c>
      <c r="E616">
        <v>1</v>
      </c>
      <c r="F616">
        <v>1</v>
      </c>
      <c r="G616">
        <v>19</v>
      </c>
      <c r="H616">
        <v>2</v>
      </c>
      <c r="I616" t="s">
        <v>811</v>
      </c>
      <c r="J616" t="s">
        <v>812</v>
      </c>
      <c r="K616" t="s">
        <v>813</v>
      </c>
      <c r="L616">
        <v>1368</v>
      </c>
      <c r="N616">
        <v>1011</v>
      </c>
      <c r="O616" t="s">
        <v>801</v>
      </c>
      <c r="P616" t="s">
        <v>801</v>
      </c>
      <c r="Q616">
        <v>1</v>
      </c>
      <c r="X616">
        <v>26.25</v>
      </c>
      <c r="Y616">
        <v>0</v>
      </c>
      <c r="Z616">
        <v>9.7100000000000009</v>
      </c>
      <c r="AA616">
        <v>2.25</v>
      </c>
      <c r="AB616">
        <v>0</v>
      </c>
      <c r="AC616">
        <v>0</v>
      </c>
      <c r="AD616">
        <v>1</v>
      </c>
      <c r="AE616">
        <v>0</v>
      </c>
      <c r="AF616" t="s">
        <v>3</v>
      </c>
      <c r="AG616">
        <v>26.25</v>
      </c>
      <c r="AH616">
        <v>2</v>
      </c>
      <c r="AI616">
        <v>33036042</v>
      </c>
      <c r="AJ616">
        <v>649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ROW(Source!A303)</f>
        <v>303</v>
      </c>
      <c r="B617">
        <v>33036058</v>
      </c>
      <c r="C617">
        <v>33036038</v>
      </c>
      <c r="D617">
        <v>32517836</v>
      </c>
      <c r="E617">
        <v>1</v>
      </c>
      <c r="F617">
        <v>1</v>
      </c>
      <c r="G617">
        <v>19</v>
      </c>
      <c r="H617">
        <v>3</v>
      </c>
      <c r="I617" t="s">
        <v>814</v>
      </c>
      <c r="J617" t="s">
        <v>815</v>
      </c>
      <c r="K617" t="s">
        <v>816</v>
      </c>
      <c r="L617">
        <v>1348</v>
      </c>
      <c r="N617">
        <v>1009</v>
      </c>
      <c r="O617" t="s">
        <v>19</v>
      </c>
      <c r="P617" t="s">
        <v>19</v>
      </c>
      <c r="Q617">
        <v>1000</v>
      </c>
      <c r="X617">
        <v>0.04</v>
      </c>
      <c r="Y617">
        <v>31493.279999999999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3</v>
      </c>
      <c r="AG617">
        <v>0.04</v>
      </c>
      <c r="AH617">
        <v>2</v>
      </c>
      <c r="AI617">
        <v>33036043</v>
      </c>
      <c r="AJ617">
        <v>650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ROW(Source!A303)</f>
        <v>303</v>
      </c>
      <c r="B618">
        <v>33036059</v>
      </c>
      <c r="C618">
        <v>33036038</v>
      </c>
      <c r="D618">
        <v>32518156</v>
      </c>
      <c r="E618">
        <v>1</v>
      </c>
      <c r="F618">
        <v>1</v>
      </c>
      <c r="G618">
        <v>19</v>
      </c>
      <c r="H618">
        <v>3</v>
      </c>
      <c r="I618" t="s">
        <v>817</v>
      </c>
      <c r="J618" t="s">
        <v>818</v>
      </c>
      <c r="K618" t="s">
        <v>819</v>
      </c>
      <c r="L618">
        <v>1348</v>
      </c>
      <c r="N618">
        <v>1009</v>
      </c>
      <c r="O618" t="s">
        <v>19</v>
      </c>
      <c r="P618" t="s">
        <v>19</v>
      </c>
      <c r="Q618">
        <v>1000</v>
      </c>
      <c r="X618">
        <v>3.6999999999999998E-2</v>
      </c>
      <c r="Y618">
        <v>45454.3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3</v>
      </c>
      <c r="AG618">
        <v>3.6999999999999998E-2</v>
      </c>
      <c r="AH618">
        <v>2</v>
      </c>
      <c r="AI618">
        <v>33036044</v>
      </c>
      <c r="AJ618">
        <v>651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ROW(Source!A303)</f>
        <v>303</v>
      </c>
      <c r="B619">
        <v>33036061</v>
      </c>
      <c r="C619">
        <v>33036038</v>
      </c>
      <c r="D619">
        <v>32518894</v>
      </c>
      <c r="E619">
        <v>1</v>
      </c>
      <c r="F619">
        <v>1</v>
      </c>
      <c r="G619">
        <v>19</v>
      </c>
      <c r="H619">
        <v>3</v>
      </c>
      <c r="I619" t="s">
        <v>820</v>
      </c>
      <c r="J619" t="s">
        <v>821</v>
      </c>
      <c r="K619" t="s">
        <v>822</v>
      </c>
      <c r="L619">
        <v>1327</v>
      </c>
      <c r="N619">
        <v>1005</v>
      </c>
      <c r="O619" t="s">
        <v>823</v>
      </c>
      <c r="P619" t="s">
        <v>823</v>
      </c>
      <c r="Q619">
        <v>1</v>
      </c>
      <c r="X619">
        <v>5.6</v>
      </c>
      <c r="Y619">
        <v>63.78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0</v>
      </c>
      <c r="AF619" t="s">
        <v>3</v>
      </c>
      <c r="AG619">
        <v>5.6</v>
      </c>
      <c r="AH619">
        <v>2</v>
      </c>
      <c r="AI619">
        <v>33036046</v>
      </c>
      <c r="AJ619">
        <v>652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ROW(Source!A303)</f>
        <v>303</v>
      </c>
      <c r="B620">
        <v>33036060</v>
      </c>
      <c r="C620">
        <v>33036038</v>
      </c>
      <c r="D620">
        <v>32517311</v>
      </c>
      <c r="E620">
        <v>1</v>
      </c>
      <c r="F620">
        <v>1</v>
      </c>
      <c r="G620">
        <v>19</v>
      </c>
      <c r="H620">
        <v>3</v>
      </c>
      <c r="I620" t="s">
        <v>824</v>
      </c>
      <c r="J620" t="s">
        <v>825</v>
      </c>
      <c r="K620" t="s">
        <v>826</v>
      </c>
      <c r="L620">
        <v>1348</v>
      </c>
      <c r="N620">
        <v>1009</v>
      </c>
      <c r="O620" t="s">
        <v>19</v>
      </c>
      <c r="P620" t="s">
        <v>19</v>
      </c>
      <c r="Q620">
        <v>1000</v>
      </c>
      <c r="X620">
        <v>0.05</v>
      </c>
      <c r="Y620">
        <v>4752.91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3</v>
      </c>
      <c r="AG620">
        <v>0.05</v>
      </c>
      <c r="AH620">
        <v>2</v>
      </c>
      <c r="AI620">
        <v>33036045</v>
      </c>
      <c r="AJ620">
        <v>653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ROW(Source!A303)</f>
        <v>303</v>
      </c>
      <c r="B621">
        <v>33036062</v>
      </c>
      <c r="C621">
        <v>33036038</v>
      </c>
      <c r="D621">
        <v>32519061</v>
      </c>
      <c r="E621">
        <v>1</v>
      </c>
      <c r="F621">
        <v>1</v>
      </c>
      <c r="G621">
        <v>19</v>
      </c>
      <c r="H621">
        <v>3</v>
      </c>
      <c r="I621" t="s">
        <v>827</v>
      </c>
      <c r="J621" t="s">
        <v>828</v>
      </c>
      <c r="K621" t="s">
        <v>829</v>
      </c>
      <c r="L621">
        <v>1339</v>
      </c>
      <c r="N621">
        <v>1007</v>
      </c>
      <c r="O621" t="s">
        <v>830</v>
      </c>
      <c r="P621" t="s">
        <v>830</v>
      </c>
      <c r="Q621">
        <v>1</v>
      </c>
      <c r="X621">
        <v>1.75</v>
      </c>
      <c r="Y621">
        <v>29.98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0</v>
      </c>
      <c r="AF621" t="s">
        <v>3</v>
      </c>
      <c r="AG621">
        <v>1.75</v>
      </c>
      <c r="AH621">
        <v>2</v>
      </c>
      <c r="AI621">
        <v>33036047</v>
      </c>
      <c r="AJ621">
        <v>654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ROW(Source!A303)</f>
        <v>303</v>
      </c>
      <c r="B622">
        <v>33036063</v>
      </c>
      <c r="C622">
        <v>33036038</v>
      </c>
      <c r="D622">
        <v>32517740</v>
      </c>
      <c r="E622">
        <v>1</v>
      </c>
      <c r="F622">
        <v>1</v>
      </c>
      <c r="G622">
        <v>19</v>
      </c>
      <c r="H622">
        <v>3</v>
      </c>
      <c r="I622" t="s">
        <v>831</v>
      </c>
      <c r="J622" t="s">
        <v>832</v>
      </c>
      <c r="K622" t="s">
        <v>833</v>
      </c>
      <c r="L622">
        <v>1339</v>
      </c>
      <c r="N622">
        <v>1007</v>
      </c>
      <c r="O622" t="s">
        <v>830</v>
      </c>
      <c r="P622" t="s">
        <v>830</v>
      </c>
      <c r="Q622">
        <v>1</v>
      </c>
      <c r="X622">
        <v>0.08</v>
      </c>
      <c r="Y622">
        <v>4993.7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0</v>
      </c>
      <c r="AF622" t="s">
        <v>3</v>
      </c>
      <c r="AG622">
        <v>0.08</v>
      </c>
      <c r="AH622">
        <v>2</v>
      </c>
      <c r="AI622">
        <v>33036048</v>
      </c>
      <c r="AJ622">
        <v>655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ROW(Source!A303)</f>
        <v>303</v>
      </c>
      <c r="B623">
        <v>33036064</v>
      </c>
      <c r="C623">
        <v>33036038</v>
      </c>
      <c r="D623">
        <v>32517729</v>
      </c>
      <c r="E623">
        <v>1</v>
      </c>
      <c r="F623">
        <v>1</v>
      </c>
      <c r="G623">
        <v>19</v>
      </c>
      <c r="H623">
        <v>3</v>
      </c>
      <c r="I623" t="s">
        <v>834</v>
      </c>
      <c r="J623" t="s">
        <v>835</v>
      </c>
      <c r="K623" t="s">
        <v>836</v>
      </c>
      <c r="L623">
        <v>1339</v>
      </c>
      <c r="N623">
        <v>1007</v>
      </c>
      <c r="O623" t="s">
        <v>830</v>
      </c>
      <c r="P623" t="s">
        <v>830</v>
      </c>
      <c r="Q623">
        <v>1</v>
      </c>
      <c r="X623">
        <v>0.69</v>
      </c>
      <c r="Y623">
        <v>3762.19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0</v>
      </c>
      <c r="AF623" t="s">
        <v>3</v>
      </c>
      <c r="AG623">
        <v>0.69</v>
      </c>
      <c r="AH623">
        <v>2</v>
      </c>
      <c r="AI623">
        <v>33036049</v>
      </c>
      <c r="AJ623">
        <v>656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ROW(Source!A303)</f>
        <v>303</v>
      </c>
      <c r="B624">
        <v>33036065</v>
      </c>
      <c r="C624">
        <v>33036038</v>
      </c>
      <c r="D624">
        <v>32517783</v>
      </c>
      <c r="E624">
        <v>1</v>
      </c>
      <c r="F624">
        <v>1</v>
      </c>
      <c r="G624">
        <v>19</v>
      </c>
      <c r="H624">
        <v>3</v>
      </c>
      <c r="I624" t="s">
        <v>837</v>
      </c>
      <c r="J624" t="s">
        <v>838</v>
      </c>
      <c r="K624" t="s">
        <v>839</v>
      </c>
      <c r="L624">
        <v>1339</v>
      </c>
      <c r="N624">
        <v>1007</v>
      </c>
      <c r="O624" t="s">
        <v>830</v>
      </c>
      <c r="P624" t="s">
        <v>830</v>
      </c>
      <c r="Q624">
        <v>1</v>
      </c>
      <c r="X624">
        <v>0.2</v>
      </c>
      <c r="Y624">
        <v>5631.96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3</v>
      </c>
      <c r="AG624">
        <v>0.2</v>
      </c>
      <c r="AH624">
        <v>2</v>
      </c>
      <c r="AI624">
        <v>33036050</v>
      </c>
      <c r="AJ624">
        <v>657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ROW(Source!A303)</f>
        <v>303</v>
      </c>
      <c r="B625">
        <v>33036066</v>
      </c>
      <c r="C625">
        <v>33036038</v>
      </c>
      <c r="D625">
        <v>32517784</v>
      </c>
      <c r="E625">
        <v>1</v>
      </c>
      <c r="F625">
        <v>1</v>
      </c>
      <c r="G625">
        <v>19</v>
      </c>
      <c r="H625">
        <v>3</v>
      </c>
      <c r="I625" t="s">
        <v>840</v>
      </c>
      <c r="J625" t="s">
        <v>841</v>
      </c>
      <c r="K625" t="s">
        <v>842</v>
      </c>
      <c r="L625">
        <v>1339</v>
      </c>
      <c r="N625">
        <v>1007</v>
      </c>
      <c r="O625" t="s">
        <v>830</v>
      </c>
      <c r="P625" t="s">
        <v>830</v>
      </c>
      <c r="Q625">
        <v>1</v>
      </c>
      <c r="X625">
        <v>0.69</v>
      </c>
      <c r="Y625">
        <v>5631.96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3</v>
      </c>
      <c r="AG625">
        <v>0.69</v>
      </c>
      <c r="AH625">
        <v>2</v>
      </c>
      <c r="AI625">
        <v>33036051</v>
      </c>
      <c r="AJ625">
        <v>658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ROW(Source!A303)</f>
        <v>303</v>
      </c>
      <c r="B626">
        <v>33036067</v>
      </c>
      <c r="C626">
        <v>33036038</v>
      </c>
      <c r="D626">
        <v>32519911</v>
      </c>
      <c r="E626">
        <v>1</v>
      </c>
      <c r="F626">
        <v>1</v>
      </c>
      <c r="G626">
        <v>19</v>
      </c>
      <c r="H626">
        <v>3</v>
      </c>
      <c r="I626" t="s">
        <v>843</v>
      </c>
      <c r="J626" t="s">
        <v>844</v>
      </c>
      <c r="K626" t="s">
        <v>845</v>
      </c>
      <c r="L626">
        <v>1339</v>
      </c>
      <c r="N626">
        <v>1007</v>
      </c>
      <c r="O626" t="s">
        <v>830</v>
      </c>
      <c r="P626" t="s">
        <v>830</v>
      </c>
      <c r="Q626">
        <v>1</v>
      </c>
      <c r="X626">
        <v>102</v>
      </c>
      <c r="Y626">
        <v>3195.93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3</v>
      </c>
      <c r="AG626">
        <v>102</v>
      </c>
      <c r="AH626">
        <v>2</v>
      </c>
      <c r="AI626">
        <v>33036052</v>
      </c>
      <c r="AJ626">
        <v>659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ROW(Source!A303)</f>
        <v>303</v>
      </c>
      <c r="B627">
        <v>33036068</v>
      </c>
      <c r="C627">
        <v>33036038</v>
      </c>
      <c r="D627">
        <v>32521663</v>
      </c>
      <c r="E627">
        <v>1</v>
      </c>
      <c r="F627">
        <v>1</v>
      </c>
      <c r="G627">
        <v>19</v>
      </c>
      <c r="H627">
        <v>3</v>
      </c>
      <c r="I627" t="s">
        <v>846</v>
      </c>
      <c r="J627" t="s">
        <v>847</v>
      </c>
      <c r="K627" t="s">
        <v>848</v>
      </c>
      <c r="L627">
        <v>1327</v>
      </c>
      <c r="N627">
        <v>1005</v>
      </c>
      <c r="O627" t="s">
        <v>823</v>
      </c>
      <c r="P627" t="s">
        <v>823</v>
      </c>
      <c r="Q627">
        <v>1</v>
      </c>
      <c r="X627">
        <v>49.5</v>
      </c>
      <c r="Y627">
        <v>207.09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3</v>
      </c>
      <c r="AG627">
        <v>49.5</v>
      </c>
      <c r="AH627">
        <v>2</v>
      </c>
      <c r="AI627">
        <v>33036053</v>
      </c>
      <c r="AJ627">
        <v>660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ROW(Source!A306)</f>
        <v>306</v>
      </c>
      <c r="B628">
        <v>33036077</v>
      </c>
      <c r="C628">
        <v>33036071</v>
      </c>
      <c r="D628">
        <v>32505425</v>
      </c>
      <c r="E628">
        <v>19</v>
      </c>
      <c r="F628">
        <v>1</v>
      </c>
      <c r="G628">
        <v>19</v>
      </c>
      <c r="H628">
        <v>1</v>
      </c>
      <c r="I628" t="s">
        <v>795</v>
      </c>
      <c r="J628" t="s">
        <v>3</v>
      </c>
      <c r="K628" t="s">
        <v>796</v>
      </c>
      <c r="L628">
        <v>1191</v>
      </c>
      <c r="N628">
        <v>1013</v>
      </c>
      <c r="O628" t="s">
        <v>797</v>
      </c>
      <c r="P628" t="s">
        <v>797</v>
      </c>
      <c r="Q628">
        <v>1</v>
      </c>
      <c r="X628">
        <v>36.11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1</v>
      </c>
      <c r="AF628" t="s">
        <v>3</v>
      </c>
      <c r="AG628">
        <v>36.11</v>
      </c>
      <c r="AH628">
        <v>2</v>
      </c>
      <c r="AI628">
        <v>33036072</v>
      </c>
      <c r="AJ628">
        <v>661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ROW(Source!A306)</f>
        <v>306</v>
      </c>
      <c r="B629">
        <v>33036078</v>
      </c>
      <c r="C629">
        <v>33036071</v>
      </c>
      <c r="D629">
        <v>32516754</v>
      </c>
      <c r="E629">
        <v>1</v>
      </c>
      <c r="F629">
        <v>1</v>
      </c>
      <c r="G629">
        <v>19</v>
      </c>
      <c r="H629">
        <v>2</v>
      </c>
      <c r="I629" t="s">
        <v>798</v>
      </c>
      <c r="J629" t="s">
        <v>799</v>
      </c>
      <c r="K629" t="s">
        <v>800</v>
      </c>
      <c r="L629">
        <v>1368</v>
      </c>
      <c r="N629">
        <v>1011</v>
      </c>
      <c r="O629" t="s">
        <v>801</v>
      </c>
      <c r="P629" t="s">
        <v>801</v>
      </c>
      <c r="Q629">
        <v>1</v>
      </c>
      <c r="X629">
        <v>21.91</v>
      </c>
      <c r="Y629">
        <v>0</v>
      </c>
      <c r="Z629">
        <v>70.98</v>
      </c>
      <c r="AA629">
        <v>6.52</v>
      </c>
      <c r="AB629">
        <v>0</v>
      </c>
      <c r="AC629">
        <v>0</v>
      </c>
      <c r="AD629">
        <v>1</v>
      </c>
      <c r="AE629">
        <v>0</v>
      </c>
      <c r="AF629" t="s">
        <v>3</v>
      </c>
      <c r="AG629">
        <v>21.91</v>
      </c>
      <c r="AH629">
        <v>2</v>
      </c>
      <c r="AI629">
        <v>33036073</v>
      </c>
      <c r="AJ629">
        <v>662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ROW(Source!A306)</f>
        <v>306</v>
      </c>
      <c r="B630">
        <v>33036079</v>
      </c>
      <c r="C630">
        <v>33036071</v>
      </c>
      <c r="D630">
        <v>32518977</v>
      </c>
      <c r="E630">
        <v>1</v>
      </c>
      <c r="F630">
        <v>1</v>
      </c>
      <c r="G630">
        <v>19</v>
      </c>
      <c r="H630">
        <v>3</v>
      </c>
      <c r="I630" t="s">
        <v>802</v>
      </c>
      <c r="J630" t="s">
        <v>803</v>
      </c>
      <c r="K630" t="s">
        <v>804</v>
      </c>
      <c r="L630">
        <v>1348</v>
      </c>
      <c r="N630">
        <v>1009</v>
      </c>
      <c r="O630" t="s">
        <v>19</v>
      </c>
      <c r="P630" t="s">
        <v>19</v>
      </c>
      <c r="Q630">
        <v>1000</v>
      </c>
      <c r="X630">
        <v>0.03</v>
      </c>
      <c r="Y630">
        <v>117442.26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0.03</v>
      </c>
      <c r="AH630">
        <v>2</v>
      </c>
      <c r="AI630">
        <v>33036074</v>
      </c>
      <c r="AJ630">
        <v>663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ROW(Source!A306)</f>
        <v>306</v>
      </c>
      <c r="B631">
        <v>33036080</v>
      </c>
      <c r="C631">
        <v>33036071</v>
      </c>
      <c r="D631">
        <v>32520163</v>
      </c>
      <c r="E631">
        <v>1</v>
      </c>
      <c r="F631">
        <v>1</v>
      </c>
      <c r="G631">
        <v>19</v>
      </c>
      <c r="H631">
        <v>3</v>
      </c>
      <c r="I631" t="s">
        <v>25</v>
      </c>
      <c r="J631" t="s">
        <v>27</v>
      </c>
      <c r="K631" t="s">
        <v>26</v>
      </c>
      <c r="L631">
        <v>1348</v>
      </c>
      <c r="N631">
        <v>1009</v>
      </c>
      <c r="O631" t="s">
        <v>19</v>
      </c>
      <c r="P631" t="s">
        <v>19</v>
      </c>
      <c r="Q631">
        <v>1000</v>
      </c>
      <c r="X631">
        <v>1</v>
      </c>
      <c r="Y631">
        <v>53410.15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0</v>
      </c>
      <c r="AF631" t="s">
        <v>3</v>
      </c>
      <c r="AG631">
        <v>1</v>
      </c>
      <c r="AH631">
        <v>2</v>
      </c>
      <c r="AI631">
        <v>33036075</v>
      </c>
      <c r="AJ631">
        <v>664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ROW(Source!A308)</f>
        <v>308</v>
      </c>
      <c r="B632">
        <v>33036098</v>
      </c>
      <c r="C632">
        <v>33036082</v>
      </c>
      <c r="D632">
        <v>32505425</v>
      </c>
      <c r="E632">
        <v>19</v>
      </c>
      <c r="F632">
        <v>1</v>
      </c>
      <c r="G632">
        <v>19</v>
      </c>
      <c r="H632">
        <v>1</v>
      </c>
      <c r="I632" t="s">
        <v>795</v>
      </c>
      <c r="J632" t="s">
        <v>3</v>
      </c>
      <c r="K632" t="s">
        <v>796</v>
      </c>
      <c r="L632">
        <v>1191</v>
      </c>
      <c r="N632">
        <v>1013</v>
      </c>
      <c r="O632" t="s">
        <v>797</v>
      </c>
      <c r="P632" t="s">
        <v>797</v>
      </c>
      <c r="Q632">
        <v>1</v>
      </c>
      <c r="X632">
        <v>453.1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1</v>
      </c>
      <c r="AF632" t="s">
        <v>3</v>
      </c>
      <c r="AG632">
        <v>453.1</v>
      </c>
      <c r="AH632">
        <v>2</v>
      </c>
      <c r="AI632">
        <v>33036083</v>
      </c>
      <c r="AJ632">
        <v>666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ROW(Source!A308)</f>
        <v>308</v>
      </c>
      <c r="B633">
        <v>33036099</v>
      </c>
      <c r="C633">
        <v>33036082</v>
      </c>
      <c r="D633">
        <v>32517073</v>
      </c>
      <c r="E633">
        <v>1</v>
      </c>
      <c r="F633">
        <v>1</v>
      </c>
      <c r="G633">
        <v>19</v>
      </c>
      <c r="H633">
        <v>2</v>
      </c>
      <c r="I633" t="s">
        <v>805</v>
      </c>
      <c r="J633" t="s">
        <v>806</v>
      </c>
      <c r="K633" t="s">
        <v>807</v>
      </c>
      <c r="L633">
        <v>1368</v>
      </c>
      <c r="N633">
        <v>1011</v>
      </c>
      <c r="O633" t="s">
        <v>801</v>
      </c>
      <c r="P633" t="s">
        <v>801</v>
      </c>
      <c r="Q633">
        <v>1</v>
      </c>
      <c r="X633">
        <v>1.38</v>
      </c>
      <c r="Y633">
        <v>0</v>
      </c>
      <c r="Z633">
        <v>3.37</v>
      </c>
      <c r="AA633">
        <v>0.85</v>
      </c>
      <c r="AB633">
        <v>0</v>
      </c>
      <c r="AC633">
        <v>0</v>
      </c>
      <c r="AD633">
        <v>1</v>
      </c>
      <c r="AE633">
        <v>0</v>
      </c>
      <c r="AF633" t="s">
        <v>3</v>
      </c>
      <c r="AG633">
        <v>1.38</v>
      </c>
      <c r="AH633">
        <v>2</v>
      </c>
      <c r="AI633">
        <v>33036084</v>
      </c>
      <c r="AJ633">
        <v>667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ROW(Source!A308)</f>
        <v>308</v>
      </c>
      <c r="B634">
        <v>33036100</v>
      </c>
      <c r="C634">
        <v>33036082</v>
      </c>
      <c r="D634">
        <v>32516433</v>
      </c>
      <c r="E634">
        <v>1</v>
      </c>
      <c r="F634">
        <v>1</v>
      </c>
      <c r="G634">
        <v>19</v>
      </c>
      <c r="H634">
        <v>2</v>
      </c>
      <c r="I634" t="s">
        <v>808</v>
      </c>
      <c r="J634" t="s">
        <v>809</v>
      </c>
      <c r="K634" t="s">
        <v>810</v>
      </c>
      <c r="L634">
        <v>1368</v>
      </c>
      <c r="N634">
        <v>1011</v>
      </c>
      <c r="O634" t="s">
        <v>801</v>
      </c>
      <c r="P634" t="s">
        <v>801</v>
      </c>
      <c r="Q634">
        <v>1</v>
      </c>
      <c r="X634">
        <v>0.31</v>
      </c>
      <c r="Y634">
        <v>0</v>
      </c>
      <c r="Z634">
        <v>566.44000000000005</v>
      </c>
      <c r="AA634">
        <v>281.27999999999997</v>
      </c>
      <c r="AB634">
        <v>0</v>
      </c>
      <c r="AC634">
        <v>0</v>
      </c>
      <c r="AD634">
        <v>1</v>
      </c>
      <c r="AE634">
        <v>0</v>
      </c>
      <c r="AF634" t="s">
        <v>3</v>
      </c>
      <c r="AG634">
        <v>0.31</v>
      </c>
      <c r="AH634">
        <v>2</v>
      </c>
      <c r="AI634">
        <v>33036085</v>
      </c>
      <c r="AJ634">
        <v>668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ROW(Source!A308)</f>
        <v>308</v>
      </c>
      <c r="B635">
        <v>33036101</v>
      </c>
      <c r="C635">
        <v>33036082</v>
      </c>
      <c r="D635">
        <v>32516599</v>
      </c>
      <c r="E635">
        <v>1</v>
      </c>
      <c r="F635">
        <v>1</v>
      </c>
      <c r="G635">
        <v>19</v>
      </c>
      <c r="H635">
        <v>2</v>
      </c>
      <c r="I635" t="s">
        <v>811</v>
      </c>
      <c r="J635" t="s">
        <v>812</v>
      </c>
      <c r="K635" t="s">
        <v>813</v>
      </c>
      <c r="L635">
        <v>1368</v>
      </c>
      <c r="N635">
        <v>1011</v>
      </c>
      <c r="O635" t="s">
        <v>801</v>
      </c>
      <c r="P635" t="s">
        <v>801</v>
      </c>
      <c r="Q635">
        <v>1</v>
      </c>
      <c r="X635">
        <v>26.25</v>
      </c>
      <c r="Y635">
        <v>0</v>
      </c>
      <c r="Z635">
        <v>9.7100000000000009</v>
      </c>
      <c r="AA635">
        <v>2.25</v>
      </c>
      <c r="AB635">
        <v>0</v>
      </c>
      <c r="AC635">
        <v>0</v>
      </c>
      <c r="AD635">
        <v>1</v>
      </c>
      <c r="AE635">
        <v>0</v>
      </c>
      <c r="AF635" t="s">
        <v>3</v>
      </c>
      <c r="AG635">
        <v>26.25</v>
      </c>
      <c r="AH635">
        <v>2</v>
      </c>
      <c r="AI635">
        <v>33036086</v>
      </c>
      <c r="AJ635">
        <v>669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ROW(Source!A308)</f>
        <v>308</v>
      </c>
      <c r="B636">
        <v>33036102</v>
      </c>
      <c r="C636">
        <v>33036082</v>
      </c>
      <c r="D636">
        <v>32517836</v>
      </c>
      <c r="E636">
        <v>1</v>
      </c>
      <c r="F636">
        <v>1</v>
      </c>
      <c r="G636">
        <v>19</v>
      </c>
      <c r="H636">
        <v>3</v>
      </c>
      <c r="I636" t="s">
        <v>814</v>
      </c>
      <c r="J636" t="s">
        <v>815</v>
      </c>
      <c r="K636" t="s">
        <v>816</v>
      </c>
      <c r="L636">
        <v>1348</v>
      </c>
      <c r="N636">
        <v>1009</v>
      </c>
      <c r="O636" t="s">
        <v>19</v>
      </c>
      <c r="P636" t="s">
        <v>19</v>
      </c>
      <c r="Q636">
        <v>1000</v>
      </c>
      <c r="X636">
        <v>0.04</v>
      </c>
      <c r="Y636">
        <v>31493.279999999999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0</v>
      </c>
      <c r="AF636" t="s">
        <v>3</v>
      </c>
      <c r="AG636">
        <v>0.04</v>
      </c>
      <c r="AH636">
        <v>2</v>
      </c>
      <c r="AI636">
        <v>33036087</v>
      </c>
      <c r="AJ636">
        <v>670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ROW(Source!A308)</f>
        <v>308</v>
      </c>
      <c r="B637">
        <v>33036103</v>
      </c>
      <c r="C637">
        <v>33036082</v>
      </c>
      <c r="D637">
        <v>32518156</v>
      </c>
      <c r="E637">
        <v>1</v>
      </c>
      <c r="F637">
        <v>1</v>
      </c>
      <c r="G637">
        <v>19</v>
      </c>
      <c r="H637">
        <v>3</v>
      </c>
      <c r="I637" t="s">
        <v>817</v>
      </c>
      <c r="J637" t="s">
        <v>818</v>
      </c>
      <c r="K637" t="s">
        <v>819</v>
      </c>
      <c r="L637">
        <v>1348</v>
      </c>
      <c r="N637">
        <v>1009</v>
      </c>
      <c r="O637" t="s">
        <v>19</v>
      </c>
      <c r="P637" t="s">
        <v>19</v>
      </c>
      <c r="Q637">
        <v>1000</v>
      </c>
      <c r="X637">
        <v>3.6999999999999998E-2</v>
      </c>
      <c r="Y637">
        <v>45454.3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3.6999999999999998E-2</v>
      </c>
      <c r="AH637">
        <v>2</v>
      </c>
      <c r="AI637">
        <v>33036088</v>
      </c>
      <c r="AJ637">
        <v>671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ROW(Source!A308)</f>
        <v>308</v>
      </c>
      <c r="B638">
        <v>33036105</v>
      </c>
      <c r="C638">
        <v>33036082</v>
      </c>
      <c r="D638">
        <v>32518894</v>
      </c>
      <c r="E638">
        <v>1</v>
      </c>
      <c r="F638">
        <v>1</v>
      </c>
      <c r="G638">
        <v>19</v>
      </c>
      <c r="H638">
        <v>3</v>
      </c>
      <c r="I638" t="s">
        <v>820</v>
      </c>
      <c r="J638" t="s">
        <v>821</v>
      </c>
      <c r="K638" t="s">
        <v>822</v>
      </c>
      <c r="L638">
        <v>1327</v>
      </c>
      <c r="N638">
        <v>1005</v>
      </c>
      <c r="O638" t="s">
        <v>823</v>
      </c>
      <c r="P638" t="s">
        <v>823</v>
      </c>
      <c r="Q638">
        <v>1</v>
      </c>
      <c r="X638">
        <v>5.6</v>
      </c>
      <c r="Y638">
        <v>63.78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0</v>
      </c>
      <c r="AF638" t="s">
        <v>3</v>
      </c>
      <c r="AG638">
        <v>5.6</v>
      </c>
      <c r="AH638">
        <v>2</v>
      </c>
      <c r="AI638">
        <v>33036090</v>
      </c>
      <c r="AJ638">
        <v>672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ROW(Source!A308)</f>
        <v>308</v>
      </c>
      <c r="B639">
        <v>33036104</v>
      </c>
      <c r="C639">
        <v>33036082</v>
      </c>
      <c r="D639">
        <v>32517311</v>
      </c>
      <c r="E639">
        <v>1</v>
      </c>
      <c r="F639">
        <v>1</v>
      </c>
      <c r="G639">
        <v>19</v>
      </c>
      <c r="H639">
        <v>3</v>
      </c>
      <c r="I639" t="s">
        <v>824</v>
      </c>
      <c r="J639" t="s">
        <v>825</v>
      </c>
      <c r="K639" t="s">
        <v>826</v>
      </c>
      <c r="L639">
        <v>1348</v>
      </c>
      <c r="N639">
        <v>1009</v>
      </c>
      <c r="O639" t="s">
        <v>19</v>
      </c>
      <c r="P639" t="s">
        <v>19</v>
      </c>
      <c r="Q639">
        <v>1000</v>
      </c>
      <c r="X639">
        <v>0.05</v>
      </c>
      <c r="Y639">
        <v>4752.91</v>
      </c>
      <c r="Z639">
        <v>0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3</v>
      </c>
      <c r="AG639">
        <v>0.05</v>
      </c>
      <c r="AH639">
        <v>2</v>
      </c>
      <c r="AI639">
        <v>33036089</v>
      </c>
      <c r="AJ639">
        <v>673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ROW(Source!A308)</f>
        <v>308</v>
      </c>
      <c r="B640">
        <v>33036106</v>
      </c>
      <c r="C640">
        <v>33036082</v>
      </c>
      <c r="D640">
        <v>32519061</v>
      </c>
      <c r="E640">
        <v>1</v>
      </c>
      <c r="F640">
        <v>1</v>
      </c>
      <c r="G640">
        <v>19</v>
      </c>
      <c r="H640">
        <v>3</v>
      </c>
      <c r="I640" t="s">
        <v>827</v>
      </c>
      <c r="J640" t="s">
        <v>828</v>
      </c>
      <c r="K640" t="s">
        <v>829</v>
      </c>
      <c r="L640">
        <v>1339</v>
      </c>
      <c r="N640">
        <v>1007</v>
      </c>
      <c r="O640" t="s">
        <v>830</v>
      </c>
      <c r="P640" t="s">
        <v>830</v>
      </c>
      <c r="Q640">
        <v>1</v>
      </c>
      <c r="X640">
        <v>1.75</v>
      </c>
      <c r="Y640">
        <v>29.98</v>
      </c>
      <c r="Z640">
        <v>0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3</v>
      </c>
      <c r="AG640">
        <v>1.75</v>
      </c>
      <c r="AH640">
        <v>2</v>
      </c>
      <c r="AI640">
        <v>33036091</v>
      </c>
      <c r="AJ640">
        <v>674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ROW(Source!A308)</f>
        <v>308</v>
      </c>
      <c r="B641">
        <v>33036107</v>
      </c>
      <c r="C641">
        <v>33036082</v>
      </c>
      <c r="D641">
        <v>32517740</v>
      </c>
      <c r="E641">
        <v>1</v>
      </c>
      <c r="F641">
        <v>1</v>
      </c>
      <c r="G641">
        <v>19</v>
      </c>
      <c r="H641">
        <v>3</v>
      </c>
      <c r="I641" t="s">
        <v>831</v>
      </c>
      <c r="J641" t="s">
        <v>832</v>
      </c>
      <c r="K641" t="s">
        <v>833</v>
      </c>
      <c r="L641">
        <v>1339</v>
      </c>
      <c r="N641">
        <v>1007</v>
      </c>
      <c r="O641" t="s">
        <v>830</v>
      </c>
      <c r="P641" t="s">
        <v>830</v>
      </c>
      <c r="Q641">
        <v>1</v>
      </c>
      <c r="X641">
        <v>0.08</v>
      </c>
      <c r="Y641">
        <v>4993.7</v>
      </c>
      <c r="Z641">
        <v>0</v>
      </c>
      <c r="AA641">
        <v>0</v>
      </c>
      <c r="AB641">
        <v>0</v>
      </c>
      <c r="AC641">
        <v>0</v>
      </c>
      <c r="AD641">
        <v>1</v>
      </c>
      <c r="AE641">
        <v>0</v>
      </c>
      <c r="AF641" t="s">
        <v>3</v>
      </c>
      <c r="AG641">
        <v>0.08</v>
      </c>
      <c r="AH641">
        <v>2</v>
      </c>
      <c r="AI641">
        <v>33036092</v>
      </c>
      <c r="AJ641">
        <v>675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ROW(Source!A308)</f>
        <v>308</v>
      </c>
      <c r="B642">
        <v>33036108</v>
      </c>
      <c r="C642">
        <v>33036082</v>
      </c>
      <c r="D642">
        <v>32517729</v>
      </c>
      <c r="E642">
        <v>1</v>
      </c>
      <c r="F642">
        <v>1</v>
      </c>
      <c r="G642">
        <v>19</v>
      </c>
      <c r="H642">
        <v>3</v>
      </c>
      <c r="I642" t="s">
        <v>834</v>
      </c>
      <c r="J642" t="s">
        <v>835</v>
      </c>
      <c r="K642" t="s">
        <v>836</v>
      </c>
      <c r="L642">
        <v>1339</v>
      </c>
      <c r="N642">
        <v>1007</v>
      </c>
      <c r="O642" t="s">
        <v>830</v>
      </c>
      <c r="P642" t="s">
        <v>830</v>
      </c>
      <c r="Q642">
        <v>1</v>
      </c>
      <c r="X642">
        <v>0.69</v>
      </c>
      <c r="Y642">
        <v>3762.19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0</v>
      </c>
      <c r="AF642" t="s">
        <v>3</v>
      </c>
      <c r="AG642">
        <v>0.69</v>
      </c>
      <c r="AH642">
        <v>2</v>
      </c>
      <c r="AI642">
        <v>33036093</v>
      </c>
      <c r="AJ642">
        <v>676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ROW(Source!A308)</f>
        <v>308</v>
      </c>
      <c r="B643">
        <v>33036109</v>
      </c>
      <c r="C643">
        <v>33036082</v>
      </c>
      <c r="D643">
        <v>32517783</v>
      </c>
      <c r="E643">
        <v>1</v>
      </c>
      <c r="F643">
        <v>1</v>
      </c>
      <c r="G643">
        <v>19</v>
      </c>
      <c r="H643">
        <v>3</v>
      </c>
      <c r="I643" t="s">
        <v>837</v>
      </c>
      <c r="J643" t="s">
        <v>838</v>
      </c>
      <c r="K643" t="s">
        <v>839</v>
      </c>
      <c r="L643">
        <v>1339</v>
      </c>
      <c r="N643">
        <v>1007</v>
      </c>
      <c r="O643" t="s">
        <v>830</v>
      </c>
      <c r="P643" t="s">
        <v>830</v>
      </c>
      <c r="Q643">
        <v>1</v>
      </c>
      <c r="X643">
        <v>0.2</v>
      </c>
      <c r="Y643">
        <v>5631.96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0</v>
      </c>
      <c r="AF643" t="s">
        <v>3</v>
      </c>
      <c r="AG643">
        <v>0.2</v>
      </c>
      <c r="AH643">
        <v>2</v>
      </c>
      <c r="AI643">
        <v>33036094</v>
      </c>
      <c r="AJ643">
        <v>677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ROW(Source!A308)</f>
        <v>308</v>
      </c>
      <c r="B644">
        <v>33036110</v>
      </c>
      <c r="C644">
        <v>33036082</v>
      </c>
      <c r="D644">
        <v>32517784</v>
      </c>
      <c r="E644">
        <v>1</v>
      </c>
      <c r="F644">
        <v>1</v>
      </c>
      <c r="G644">
        <v>19</v>
      </c>
      <c r="H644">
        <v>3</v>
      </c>
      <c r="I644" t="s">
        <v>840</v>
      </c>
      <c r="J644" t="s">
        <v>841</v>
      </c>
      <c r="K644" t="s">
        <v>842</v>
      </c>
      <c r="L644">
        <v>1339</v>
      </c>
      <c r="N644">
        <v>1007</v>
      </c>
      <c r="O644" t="s">
        <v>830</v>
      </c>
      <c r="P644" t="s">
        <v>830</v>
      </c>
      <c r="Q644">
        <v>1</v>
      </c>
      <c r="X644">
        <v>0.69</v>
      </c>
      <c r="Y644">
        <v>5631.96</v>
      </c>
      <c r="Z644">
        <v>0</v>
      </c>
      <c r="AA644">
        <v>0</v>
      </c>
      <c r="AB644">
        <v>0</v>
      </c>
      <c r="AC644">
        <v>0</v>
      </c>
      <c r="AD644">
        <v>1</v>
      </c>
      <c r="AE644">
        <v>0</v>
      </c>
      <c r="AF644" t="s">
        <v>3</v>
      </c>
      <c r="AG644">
        <v>0.69</v>
      </c>
      <c r="AH644">
        <v>2</v>
      </c>
      <c r="AI644">
        <v>33036095</v>
      </c>
      <c r="AJ644">
        <v>678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ROW(Source!A308)</f>
        <v>308</v>
      </c>
      <c r="B645">
        <v>33036111</v>
      </c>
      <c r="C645">
        <v>33036082</v>
      </c>
      <c r="D645">
        <v>32519911</v>
      </c>
      <c r="E645">
        <v>1</v>
      </c>
      <c r="F645">
        <v>1</v>
      </c>
      <c r="G645">
        <v>19</v>
      </c>
      <c r="H645">
        <v>3</v>
      </c>
      <c r="I645" t="s">
        <v>843</v>
      </c>
      <c r="J645" t="s">
        <v>844</v>
      </c>
      <c r="K645" t="s">
        <v>845</v>
      </c>
      <c r="L645">
        <v>1339</v>
      </c>
      <c r="N645">
        <v>1007</v>
      </c>
      <c r="O645" t="s">
        <v>830</v>
      </c>
      <c r="P645" t="s">
        <v>830</v>
      </c>
      <c r="Q645">
        <v>1</v>
      </c>
      <c r="X645">
        <v>102</v>
      </c>
      <c r="Y645">
        <v>3195.93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3</v>
      </c>
      <c r="AG645">
        <v>102</v>
      </c>
      <c r="AH645">
        <v>2</v>
      </c>
      <c r="AI645">
        <v>33036096</v>
      </c>
      <c r="AJ645">
        <v>679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ROW(Source!A308)</f>
        <v>308</v>
      </c>
      <c r="B646">
        <v>33036112</v>
      </c>
      <c r="C646">
        <v>33036082</v>
      </c>
      <c r="D646">
        <v>32521663</v>
      </c>
      <c r="E646">
        <v>1</v>
      </c>
      <c r="F646">
        <v>1</v>
      </c>
      <c r="G646">
        <v>19</v>
      </c>
      <c r="H646">
        <v>3</v>
      </c>
      <c r="I646" t="s">
        <v>846</v>
      </c>
      <c r="J646" t="s">
        <v>847</v>
      </c>
      <c r="K646" t="s">
        <v>848</v>
      </c>
      <c r="L646">
        <v>1327</v>
      </c>
      <c r="N646">
        <v>1005</v>
      </c>
      <c r="O646" t="s">
        <v>823</v>
      </c>
      <c r="P646" t="s">
        <v>823</v>
      </c>
      <c r="Q646">
        <v>1</v>
      </c>
      <c r="X646">
        <v>49.5</v>
      </c>
      <c r="Y646">
        <v>207.09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0</v>
      </c>
      <c r="AF646" t="s">
        <v>3</v>
      </c>
      <c r="AG646">
        <v>49.5</v>
      </c>
      <c r="AH646">
        <v>2</v>
      </c>
      <c r="AI646">
        <v>33036097</v>
      </c>
      <c r="AJ646">
        <v>680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ROW(Source!A311)</f>
        <v>311</v>
      </c>
      <c r="B647">
        <v>33036121</v>
      </c>
      <c r="C647">
        <v>33036115</v>
      </c>
      <c r="D647">
        <v>32505425</v>
      </c>
      <c r="E647">
        <v>19</v>
      </c>
      <c r="F647">
        <v>1</v>
      </c>
      <c r="G647">
        <v>19</v>
      </c>
      <c r="H647">
        <v>1</v>
      </c>
      <c r="I647" t="s">
        <v>795</v>
      </c>
      <c r="J647" t="s">
        <v>3</v>
      </c>
      <c r="K647" t="s">
        <v>796</v>
      </c>
      <c r="L647">
        <v>1191</v>
      </c>
      <c r="N647">
        <v>1013</v>
      </c>
      <c r="O647" t="s">
        <v>797</v>
      </c>
      <c r="P647" t="s">
        <v>797</v>
      </c>
      <c r="Q647">
        <v>1</v>
      </c>
      <c r="X647">
        <v>36.11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1</v>
      </c>
      <c r="AF647" t="s">
        <v>3</v>
      </c>
      <c r="AG647">
        <v>36.11</v>
      </c>
      <c r="AH647">
        <v>2</v>
      </c>
      <c r="AI647">
        <v>33036116</v>
      </c>
      <c r="AJ647">
        <v>681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ROW(Source!A311)</f>
        <v>311</v>
      </c>
      <c r="B648">
        <v>33036122</v>
      </c>
      <c r="C648">
        <v>33036115</v>
      </c>
      <c r="D648">
        <v>32516754</v>
      </c>
      <c r="E648">
        <v>1</v>
      </c>
      <c r="F648">
        <v>1</v>
      </c>
      <c r="G648">
        <v>19</v>
      </c>
      <c r="H648">
        <v>2</v>
      </c>
      <c r="I648" t="s">
        <v>798</v>
      </c>
      <c r="J648" t="s">
        <v>799</v>
      </c>
      <c r="K648" t="s">
        <v>800</v>
      </c>
      <c r="L648">
        <v>1368</v>
      </c>
      <c r="N648">
        <v>1011</v>
      </c>
      <c r="O648" t="s">
        <v>801</v>
      </c>
      <c r="P648" t="s">
        <v>801</v>
      </c>
      <c r="Q648">
        <v>1</v>
      </c>
      <c r="X648">
        <v>21.91</v>
      </c>
      <c r="Y648">
        <v>0</v>
      </c>
      <c r="Z648">
        <v>70.98</v>
      </c>
      <c r="AA648">
        <v>6.52</v>
      </c>
      <c r="AB648">
        <v>0</v>
      </c>
      <c r="AC648">
        <v>0</v>
      </c>
      <c r="AD648">
        <v>1</v>
      </c>
      <c r="AE648">
        <v>0</v>
      </c>
      <c r="AF648" t="s">
        <v>3</v>
      </c>
      <c r="AG648">
        <v>21.91</v>
      </c>
      <c r="AH648">
        <v>2</v>
      </c>
      <c r="AI648">
        <v>33036117</v>
      </c>
      <c r="AJ648">
        <v>682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ROW(Source!A311)</f>
        <v>311</v>
      </c>
      <c r="B649">
        <v>33036123</v>
      </c>
      <c r="C649">
        <v>33036115</v>
      </c>
      <c r="D649">
        <v>32518977</v>
      </c>
      <c r="E649">
        <v>1</v>
      </c>
      <c r="F649">
        <v>1</v>
      </c>
      <c r="G649">
        <v>19</v>
      </c>
      <c r="H649">
        <v>3</v>
      </c>
      <c r="I649" t="s">
        <v>802</v>
      </c>
      <c r="J649" t="s">
        <v>803</v>
      </c>
      <c r="K649" t="s">
        <v>804</v>
      </c>
      <c r="L649">
        <v>1348</v>
      </c>
      <c r="N649">
        <v>1009</v>
      </c>
      <c r="O649" t="s">
        <v>19</v>
      </c>
      <c r="P649" t="s">
        <v>19</v>
      </c>
      <c r="Q649">
        <v>1000</v>
      </c>
      <c r="X649">
        <v>0.03</v>
      </c>
      <c r="Y649">
        <v>117442.26</v>
      </c>
      <c r="Z649">
        <v>0</v>
      </c>
      <c r="AA649">
        <v>0</v>
      </c>
      <c r="AB649">
        <v>0</v>
      </c>
      <c r="AC649">
        <v>0</v>
      </c>
      <c r="AD649">
        <v>1</v>
      </c>
      <c r="AE649">
        <v>0</v>
      </c>
      <c r="AF649" t="s">
        <v>3</v>
      </c>
      <c r="AG649">
        <v>0.03</v>
      </c>
      <c r="AH649">
        <v>2</v>
      </c>
      <c r="AI649">
        <v>33036118</v>
      </c>
      <c r="AJ649">
        <v>683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ROW(Source!A311)</f>
        <v>311</v>
      </c>
      <c r="B650">
        <v>33036124</v>
      </c>
      <c r="C650">
        <v>33036115</v>
      </c>
      <c r="D650">
        <v>32520163</v>
      </c>
      <c r="E650">
        <v>1</v>
      </c>
      <c r="F650">
        <v>1</v>
      </c>
      <c r="G650">
        <v>19</v>
      </c>
      <c r="H650">
        <v>3</v>
      </c>
      <c r="I650" t="s">
        <v>25</v>
      </c>
      <c r="J650" t="s">
        <v>27</v>
      </c>
      <c r="K650" t="s">
        <v>26</v>
      </c>
      <c r="L650">
        <v>1348</v>
      </c>
      <c r="N650">
        <v>1009</v>
      </c>
      <c r="O650" t="s">
        <v>19</v>
      </c>
      <c r="P650" t="s">
        <v>19</v>
      </c>
      <c r="Q650">
        <v>1000</v>
      </c>
      <c r="X650">
        <v>1</v>
      </c>
      <c r="Y650">
        <v>53410.15</v>
      </c>
      <c r="Z650">
        <v>0</v>
      </c>
      <c r="AA650">
        <v>0</v>
      </c>
      <c r="AB650">
        <v>0</v>
      </c>
      <c r="AC650">
        <v>0</v>
      </c>
      <c r="AD650">
        <v>1</v>
      </c>
      <c r="AE650">
        <v>0</v>
      </c>
      <c r="AF650" t="s">
        <v>3</v>
      </c>
      <c r="AG650">
        <v>1</v>
      </c>
      <c r="AH650">
        <v>2</v>
      </c>
      <c r="AI650">
        <v>33036119</v>
      </c>
      <c r="AJ650">
        <v>684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ROW(Source!A313)</f>
        <v>313</v>
      </c>
      <c r="B651">
        <v>33036142</v>
      </c>
      <c r="C651">
        <v>33036126</v>
      </c>
      <c r="D651">
        <v>32505425</v>
      </c>
      <c r="E651">
        <v>19</v>
      </c>
      <c r="F651">
        <v>1</v>
      </c>
      <c r="G651">
        <v>19</v>
      </c>
      <c r="H651">
        <v>1</v>
      </c>
      <c r="I651" t="s">
        <v>795</v>
      </c>
      <c r="J651" t="s">
        <v>3</v>
      </c>
      <c r="K651" t="s">
        <v>796</v>
      </c>
      <c r="L651">
        <v>1191</v>
      </c>
      <c r="N651">
        <v>1013</v>
      </c>
      <c r="O651" t="s">
        <v>797</v>
      </c>
      <c r="P651" t="s">
        <v>797</v>
      </c>
      <c r="Q651">
        <v>1</v>
      </c>
      <c r="X651">
        <v>453.1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1</v>
      </c>
      <c r="AF651" t="s">
        <v>3</v>
      </c>
      <c r="AG651">
        <v>453.1</v>
      </c>
      <c r="AH651">
        <v>2</v>
      </c>
      <c r="AI651">
        <v>33036127</v>
      </c>
      <c r="AJ651">
        <v>686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ROW(Source!A313)</f>
        <v>313</v>
      </c>
      <c r="B652">
        <v>33036143</v>
      </c>
      <c r="C652">
        <v>33036126</v>
      </c>
      <c r="D652">
        <v>32517073</v>
      </c>
      <c r="E652">
        <v>1</v>
      </c>
      <c r="F652">
        <v>1</v>
      </c>
      <c r="G652">
        <v>19</v>
      </c>
      <c r="H652">
        <v>2</v>
      </c>
      <c r="I652" t="s">
        <v>805</v>
      </c>
      <c r="J652" t="s">
        <v>806</v>
      </c>
      <c r="K652" t="s">
        <v>807</v>
      </c>
      <c r="L652">
        <v>1368</v>
      </c>
      <c r="N652">
        <v>1011</v>
      </c>
      <c r="O652" t="s">
        <v>801</v>
      </c>
      <c r="P652" t="s">
        <v>801</v>
      </c>
      <c r="Q652">
        <v>1</v>
      </c>
      <c r="X652">
        <v>1.38</v>
      </c>
      <c r="Y652">
        <v>0</v>
      </c>
      <c r="Z652">
        <v>3.37</v>
      </c>
      <c r="AA652">
        <v>0.85</v>
      </c>
      <c r="AB652">
        <v>0</v>
      </c>
      <c r="AC652">
        <v>0</v>
      </c>
      <c r="AD652">
        <v>1</v>
      </c>
      <c r="AE652">
        <v>0</v>
      </c>
      <c r="AF652" t="s">
        <v>3</v>
      </c>
      <c r="AG652">
        <v>1.38</v>
      </c>
      <c r="AH652">
        <v>2</v>
      </c>
      <c r="AI652">
        <v>33036128</v>
      </c>
      <c r="AJ652">
        <v>687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ROW(Source!A313)</f>
        <v>313</v>
      </c>
      <c r="B653">
        <v>33036144</v>
      </c>
      <c r="C653">
        <v>33036126</v>
      </c>
      <c r="D653">
        <v>32516433</v>
      </c>
      <c r="E653">
        <v>1</v>
      </c>
      <c r="F653">
        <v>1</v>
      </c>
      <c r="G653">
        <v>19</v>
      </c>
      <c r="H653">
        <v>2</v>
      </c>
      <c r="I653" t="s">
        <v>808</v>
      </c>
      <c r="J653" t="s">
        <v>809</v>
      </c>
      <c r="K653" t="s">
        <v>810</v>
      </c>
      <c r="L653">
        <v>1368</v>
      </c>
      <c r="N653">
        <v>1011</v>
      </c>
      <c r="O653" t="s">
        <v>801</v>
      </c>
      <c r="P653" t="s">
        <v>801</v>
      </c>
      <c r="Q653">
        <v>1</v>
      </c>
      <c r="X653">
        <v>0.31</v>
      </c>
      <c r="Y653">
        <v>0</v>
      </c>
      <c r="Z653">
        <v>566.44000000000005</v>
      </c>
      <c r="AA653">
        <v>281.27999999999997</v>
      </c>
      <c r="AB653">
        <v>0</v>
      </c>
      <c r="AC653">
        <v>0</v>
      </c>
      <c r="AD653">
        <v>1</v>
      </c>
      <c r="AE653">
        <v>0</v>
      </c>
      <c r="AF653" t="s">
        <v>3</v>
      </c>
      <c r="AG653">
        <v>0.31</v>
      </c>
      <c r="AH653">
        <v>2</v>
      </c>
      <c r="AI653">
        <v>33036129</v>
      </c>
      <c r="AJ653">
        <v>688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ROW(Source!A313)</f>
        <v>313</v>
      </c>
      <c r="B654">
        <v>33036145</v>
      </c>
      <c r="C654">
        <v>33036126</v>
      </c>
      <c r="D654">
        <v>32516599</v>
      </c>
      <c r="E654">
        <v>1</v>
      </c>
      <c r="F654">
        <v>1</v>
      </c>
      <c r="G654">
        <v>19</v>
      </c>
      <c r="H654">
        <v>2</v>
      </c>
      <c r="I654" t="s">
        <v>811</v>
      </c>
      <c r="J654" t="s">
        <v>812</v>
      </c>
      <c r="K654" t="s">
        <v>813</v>
      </c>
      <c r="L654">
        <v>1368</v>
      </c>
      <c r="N654">
        <v>1011</v>
      </c>
      <c r="O654" t="s">
        <v>801</v>
      </c>
      <c r="P654" t="s">
        <v>801</v>
      </c>
      <c r="Q654">
        <v>1</v>
      </c>
      <c r="X654">
        <v>26.25</v>
      </c>
      <c r="Y654">
        <v>0</v>
      </c>
      <c r="Z654">
        <v>9.7100000000000009</v>
      </c>
      <c r="AA654">
        <v>2.25</v>
      </c>
      <c r="AB654">
        <v>0</v>
      </c>
      <c r="AC654">
        <v>0</v>
      </c>
      <c r="AD654">
        <v>1</v>
      </c>
      <c r="AE654">
        <v>0</v>
      </c>
      <c r="AF654" t="s">
        <v>3</v>
      </c>
      <c r="AG654">
        <v>26.25</v>
      </c>
      <c r="AH654">
        <v>2</v>
      </c>
      <c r="AI654">
        <v>33036130</v>
      </c>
      <c r="AJ654">
        <v>689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ROW(Source!A313)</f>
        <v>313</v>
      </c>
      <c r="B655">
        <v>33036146</v>
      </c>
      <c r="C655">
        <v>33036126</v>
      </c>
      <c r="D655">
        <v>32517836</v>
      </c>
      <c r="E655">
        <v>1</v>
      </c>
      <c r="F655">
        <v>1</v>
      </c>
      <c r="G655">
        <v>19</v>
      </c>
      <c r="H655">
        <v>3</v>
      </c>
      <c r="I655" t="s">
        <v>814</v>
      </c>
      <c r="J655" t="s">
        <v>815</v>
      </c>
      <c r="K655" t="s">
        <v>816</v>
      </c>
      <c r="L655">
        <v>1348</v>
      </c>
      <c r="N655">
        <v>1009</v>
      </c>
      <c r="O655" t="s">
        <v>19</v>
      </c>
      <c r="P655" t="s">
        <v>19</v>
      </c>
      <c r="Q655">
        <v>1000</v>
      </c>
      <c r="X655">
        <v>0.04</v>
      </c>
      <c r="Y655">
        <v>31493.279999999999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 t="s">
        <v>3</v>
      </c>
      <c r="AG655">
        <v>0.04</v>
      </c>
      <c r="AH655">
        <v>2</v>
      </c>
      <c r="AI655">
        <v>33036131</v>
      </c>
      <c r="AJ655">
        <v>690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ROW(Source!A313)</f>
        <v>313</v>
      </c>
      <c r="B656">
        <v>33036147</v>
      </c>
      <c r="C656">
        <v>33036126</v>
      </c>
      <c r="D656">
        <v>32518156</v>
      </c>
      <c r="E656">
        <v>1</v>
      </c>
      <c r="F656">
        <v>1</v>
      </c>
      <c r="G656">
        <v>19</v>
      </c>
      <c r="H656">
        <v>3</v>
      </c>
      <c r="I656" t="s">
        <v>817</v>
      </c>
      <c r="J656" t="s">
        <v>818</v>
      </c>
      <c r="K656" t="s">
        <v>819</v>
      </c>
      <c r="L656">
        <v>1348</v>
      </c>
      <c r="N656">
        <v>1009</v>
      </c>
      <c r="O656" t="s">
        <v>19</v>
      </c>
      <c r="P656" t="s">
        <v>19</v>
      </c>
      <c r="Q656">
        <v>1000</v>
      </c>
      <c r="X656">
        <v>3.6999999999999998E-2</v>
      </c>
      <c r="Y656">
        <v>45454.3</v>
      </c>
      <c r="Z656">
        <v>0</v>
      </c>
      <c r="AA656">
        <v>0</v>
      </c>
      <c r="AB656">
        <v>0</v>
      </c>
      <c r="AC656">
        <v>0</v>
      </c>
      <c r="AD656">
        <v>1</v>
      </c>
      <c r="AE656">
        <v>0</v>
      </c>
      <c r="AF656" t="s">
        <v>3</v>
      </c>
      <c r="AG656">
        <v>3.6999999999999998E-2</v>
      </c>
      <c r="AH656">
        <v>2</v>
      </c>
      <c r="AI656">
        <v>33036132</v>
      </c>
      <c r="AJ656">
        <v>691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ROW(Source!A313)</f>
        <v>313</v>
      </c>
      <c r="B657">
        <v>33036149</v>
      </c>
      <c r="C657">
        <v>33036126</v>
      </c>
      <c r="D657">
        <v>32518894</v>
      </c>
      <c r="E657">
        <v>1</v>
      </c>
      <c r="F657">
        <v>1</v>
      </c>
      <c r="G657">
        <v>19</v>
      </c>
      <c r="H657">
        <v>3</v>
      </c>
      <c r="I657" t="s">
        <v>820</v>
      </c>
      <c r="J657" t="s">
        <v>821</v>
      </c>
      <c r="K657" t="s">
        <v>822</v>
      </c>
      <c r="L657">
        <v>1327</v>
      </c>
      <c r="N657">
        <v>1005</v>
      </c>
      <c r="O657" t="s">
        <v>823</v>
      </c>
      <c r="P657" t="s">
        <v>823</v>
      </c>
      <c r="Q657">
        <v>1</v>
      </c>
      <c r="X657">
        <v>5.6</v>
      </c>
      <c r="Y657">
        <v>63.78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0</v>
      </c>
      <c r="AF657" t="s">
        <v>3</v>
      </c>
      <c r="AG657">
        <v>5.6</v>
      </c>
      <c r="AH657">
        <v>2</v>
      </c>
      <c r="AI657">
        <v>33036134</v>
      </c>
      <c r="AJ657">
        <v>692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ROW(Source!A313)</f>
        <v>313</v>
      </c>
      <c r="B658">
        <v>33036148</v>
      </c>
      <c r="C658">
        <v>33036126</v>
      </c>
      <c r="D658">
        <v>32517311</v>
      </c>
      <c r="E658">
        <v>1</v>
      </c>
      <c r="F658">
        <v>1</v>
      </c>
      <c r="G658">
        <v>19</v>
      </c>
      <c r="H658">
        <v>3</v>
      </c>
      <c r="I658" t="s">
        <v>824</v>
      </c>
      <c r="J658" t="s">
        <v>825</v>
      </c>
      <c r="K658" t="s">
        <v>826</v>
      </c>
      <c r="L658">
        <v>1348</v>
      </c>
      <c r="N658">
        <v>1009</v>
      </c>
      <c r="O658" t="s">
        <v>19</v>
      </c>
      <c r="P658" t="s">
        <v>19</v>
      </c>
      <c r="Q658">
        <v>1000</v>
      </c>
      <c r="X658">
        <v>0.05</v>
      </c>
      <c r="Y658">
        <v>4752.91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0</v>
      </c>
      <c r="AF658" t="s">
        <v>3</v>
      </c>
      <c r="AG658">
        <v>0.05</v>
      </c>
      <c r="AH658">
        <v>2</v>
      </c>
      <c r="AI658">
        <v>33036133</v>
      </c>
      <c r="AJ658">
        <v>693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ROW(Source!A313)</f>
        <v>313</v>
      </c>
      <c r="B659">
        <v>33036150</v>
      </c>
      <c r="C659">
        <v>33036126</v>
      </c>
      <c r="D659">
        <v>32519061</v>
      </c>
      <c r="E659">
        <v>1</v>
      </c>
      <c r="F659">
        <v>1</v>
      </c>
      <c r="G659">
        <v>19</v>
      </c>
      <c r="H659">
        <v>3</v>
      </c>
      <c r="I659" t="s">
        <v>827</v>
      </c>
      <c r="J659" t="s">
        <v>828</v>
      </c>
      <c r="K659" t="s">
        <v>829</v>
      </c>
      <c r="L659">
        <v>1339</v>
      </c>
      <c r="N659">
        <v>1007</v>
      </c>
      <c r="O659" t="s">
        <v>830</v>
      </c>
      <c r="P659" t="s">
        <v>830</v>
      </c>
      <c r="Q659">
        <v>1</v>
      </c>
      <c r="X659">
        <v>1.75</v>
      </c>
      <c r="Y659">
        <v>29.98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1.75</v>
      </c>
      <c r="AH659">
        <v>2</v>
      </c>
      <c r="AI659">
        <v>33036135</v>
      </c>
      <c r="AJ659">
        <v>694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ROW(Source!A313)</f>
        <v>313</v>
      </c>
      <c r="B660">
        <v>33036151</v>
      </c>
      <c r="C660">
        <v>33036126</v>
      </c>
      <c r="D660">
        <v>32517740</v>
      </c>
      <c r="E660">
        <v>1</v>
      </c>
      <c r="F660">
        <v>1</v>
      </c>
      <c r="G660">
        <v>19</v>
      </c>
      <c r="H660">
        <v>3</v>
      </c>
      <c r="I660" t="s">
        <v>831</v>
      </c>
      <c r="J660" t="s">
        <v>832</v>
      </c>
      <c r="K660" t="s">
        <v>833</v>
      </c>
      <c r="L660">
        <v>1339</v>
      </c>
      <c r="N660">
        <v>1007</v>
      </c>
      <c r="O660" t="s">
        <v>830</v>
      </c>
      <c r="P660" t="s">
        <v>830</v>
      </c>
      <c r="Q660">
        <v>1</v>
      </c>
      <c r="X660">
        <v>0.08</v>
      </c>
      <c r="Y660">
        <v>4993.7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0</v>
      </c>
      <c r="AF660" t="s">
        <v>3</v>
      </c>
      <c r="AG660">
        <v>0.08</v>
      </c>
      <c r="AH660">
        <v>2</v>
      </c>
      <c r="AI660">
        <v>33036136</v>
      </c>
      <c r="AJ660">
        <v>695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ROW(Source!A313)</f>
        <v>313</v>
      </c>
      <c r="B661">
        <v>33036152</v>
      </c>
      <c r="C661">
        <v>33036126</v>
      </c>
      <c r="D661">
        <v>32517729</v>
      </c>
      <c r="E661">
        <v>1</v>
      </c>
      <c r="F661">
        <v>1</v>
      </c>
      <c r="G661">
        <v>19</v>
      </c>
      <c r="H661">
        <v>3</v>
      </c>
      <c r="I661" t="s">
        <v>834</v>
      </c>
      <c r="J661" t="s">
        <v>835</v>
      </c>
      <c r="K661" t="s">
        <v>836</v>
      </c>
      <c r="L661">
        <v>1339</v>
      </c>
      <c r="N661">
        <v>1007</v>
      </c>
      <c r="O661" t="s">
        <v>830</v>
      </c>
      <c r="P661" t="s">
        <v>830</v>
      </c>
      <c r="Q661">
        <v>1</v>
      </c>
      <c r="X661">
        <v>0.69</v>
      </c>
      <c r="Y661">
        <v>3762.19</v>
      </c>
      <c r="Z661">
        <v>0</v>
      </c>
      <c r="AA661">
        <v>0</v>
      </c>
      <c r="AB661">
        <v>0</v>
      </c>
      <c r="AC661">
        <v>0</v>
      </c>
      <c r="AD661">
        <v>1</v>
      </c>
      <c r="AE661">
        <v>0</v>
      </c>
      <c r="AF661" t="s">
        <v>3</v>
      </c>
      <c r="AG661">
        <v>0.69</v>
      </c>
      <c r="AH661">
        <v>2</v>
      </c>
      <c r="AI661">
        <v>33036137</v>
      </c>
      <c r="AJ661">
        <v>696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ROW(Source!A313)</f>
        <v>313</v>
      </c>
      <c r="B662">
        <v>33036153</v>
      </c>
      <c r="C662">
        <v>33036126</v>
      </c>
      <c r="D662">
        <v>32517783</v>
      </c>
      <c r="E662">
        <v>1</v>
      </c>
      <c r="F662">
        <v>1</v>
      </c>
      <c r="G662">
        <v>19</v>
      </c>
      <c r="H662">
        <v>3</v>
      </c>
      <c r="I662" t="s">
        <v>837</v>
      </c>
      <c r="J662" t="s">
        <v>838</v>
      </c>
      <c r="K662" t="s">
        <v>839</v>
      </c>
      <c r="L662">
        <v>1339</v>
      </c>
      <c r="N662">
        <v>1007</v>
      </c>
      <c r="O662" t="s">
        <v>830</v>
      </c>
      <c r="P662" t="s">
        <v>830</v>
      </c>
      <c r="Q662">
        <v>1</v>
      </c>
      <c r="X662">
        <v>0.2</v>
      </c>
      <c r="Y662">
        <v>5631.96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0</v>
      </c>
      <c r="AF662" t="s">
        <v>3</v>
      </c>
      <c r="AG662">
        <v>0.2</v>
      </c>
      <c r="AH662">
        <v>2</v>
      </c>
      <c r="AI662">
        <v>33036138</v>
      </c>
      <c r="AJ662">
        <v>697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ROW(Source!A313)</f>
        <v>313</v>
      </c>
      <c r="B663">
        <v>33036154</v>
      </c>
      <c r="C663">
        <v>33036126</v>
      </c>
      <c r="D663">
        <v>32517784</v>
      </c>
      <c r="E663">
        <v>1</v>
      </c>
      <c r="F663">
        <v>1</v>
      </c>
      <c r="G663">
        <v>19</v>
      </c>
      <c r="H663">
        <v>3</v>
      </c>
      <c r="I663" t="s">
        <v>840</v>
      </c>
      <c r="J663" t="s">
        <v>841</v>
      </c>
      <c r="K663" t="s">
        <v>842</v>
      </c>
      <c r="L663">
        <v>1339</v>
      </c>
      <c r="N663">
        <v>1007</v>
      </c>
      <c r="O663" t="s">
        <v>830</v>
      </c>
      <c r="P663" t="s">
        <v>830</v>
      </c>
      <c r="Q663">
        <v>1</v>
      </c>
      <c r="X663">
        <v>0.69</v>
      </c>
      <c r="Y663">
        <v>5631.96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3</v>
      </c>
      <c r="AG663">
        <v>0.69</v>
      </c>
      <c r="AH663">
        <v>2</v>
      </c>
      <c r="AI663">
        <v>33036139</v>
      </c>
      <c r="AJ663">
        <v>698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ROW(Source!A313)</f>
        <v>313</v>
      </c>
      <c r="B664">
        <v>33036155</v>
      </c>
      <c r="C664">
        <v>33036126</v>
      </c>
      <c r="D664">
        <v>32519911</v>
      </c>
      <c r="E664">
        <v>1</v>
      </c>
      <c r="F664">
        <v>1</v>
      </c>
      <c r="G664">
        <v>19</v>
      </c>
      <c r="H664">
        <v>3</v>
      </c>
      <c r="I664" t="s">
        <v>843</v>
      </c>
      <c r="J664" t="s">
        <v>844</v>
      </c>
      <c r="K664" t="s">
        <v>845</v>
      </c>
      <c r="L664">
        <v>1339</v>
      </c>
      <c r="N664">
        <v>1007</v>
      </c>
      <c r="O664" t="s">
        <v>830</v>
      </c>
      <c r="P664" t="s">
        <v>830</v>
      </c>
      <c r="Q664">
        <v>1</v>
      </c>
      <c r="X664">
        <v>102</v>
      </c>
      <c r="Y664">
        <v>3195.93</v>
      </c>
      <c r="Z664">
        <v>0</v>
      </c>
      <c r="AA664">
        <v>0</v>
      </c>
      <c r="AB664">
        <v>0</v>
      </c>
      <c r="AC664">
        <v>0</v>
      </c>
      <c r="AD664">
        <v>1</v>
      </c>
      <c r="AE664">
        <v>0</v>
      </c>
      <c r="AF664" t="s">
        <v>3</v>
      </c>
      <c r="AG664">
        <v>102</v>
      </c>
      <c r="AH664">
        <v>2</v>
      </c>
      <c r="AI664">
        <v>33036140</v>
      </c>
      <c r="AJ664">
        <v>699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ROW(Source!A313)</f>
        <v>313</v>
      </c>
      <c r="B665">
        <v>33036156</v>
      </c>
      <c r="C665">
        <v>33036126</v>
      </c>
      <c r="D665">
        <v>32521663</v>
      </c>
      <c r="E665">
        <v>1</v>
      </c>
      <c r="F665">
        <v>1</v>
      </c>
      <c r="G665">
        <v>19</v>
      </c>
      <c r="H665">
        <v>3</v>
      </c>
      <c r="I665" t="s">
        <v>846</v>
      </c>
      <c r="J665" t="s">
        <v>847</v>
      </c>
      <c r="K665" t="s">
        <v>848</v>
      </c>
      <c r="L665">
        <v>1327</v>
      </c>
      <c r="N665">
        <v>1005</v>
      </c>
      <c r="O665" t="s">
        <v>823</v>
      </c>
      <c r="P665" t="s">
        <v>823</v>
      </c>
      <c r="Q665">
        <v>1</v>
      </c>
      <c r="X665">
        <v>49.5</v>
      </c>
      <c r="Y665">
        <v>207.09</v>
      </c>
      <c r="Z665">
        <v>0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3</v>
      </c>
      <c r="AG665">
        <v>49.5</v>
      </c>
      <c r="AH665">
        <v>2</v>
      </c>
      <c r="AI665">
        <v>33036141</v>
      </c>
      <c r="AJ665">
        <v>700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ROW(Source!A316)</f>
        <v>316</v>
      </c>
      <c r="B666">
        <v>33036165</v>
      </c>
      <c r="C666">
        <v>33036159</v>
      </c>
      <c r="D666">
        <v>32505425</v>
      </c>
      <c r="E666">
        <v>19</v>
      </c>
      <c r="F666">
        <v>1</v>
      </c>
      <c r="G666">
        <v>19</v>
      </c>
      <c r="H666">
        <v>1</v>
      </c>
      <c r="I666" t="s">
        <v>795</v>
      </c>
      <c r="J666" t="s">
        <v>3</v>
      </c>
      <c r="K666" t="s">
        <v>796</v>
      </c>
      <c r="L666">
        <v>1191</v>
      </c>
      <c r="N666">
        <v>1013</v>
      </c>
      <c r="O666" t="s">
        <v>797</v>
      </c>
      <c r="P666" t="s">
        <v>797</v>
      </c>
      <c r="Q666">
        <v>1</v>
      </c>
      <c r="X666">
        <v>36.11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1</v>
      </c>
      <c r="AE666">
        <v>1</v>
      </c>
      <c r="AF666" t="s">
        <v>3</v>
      </c>
      <c r="AG666">
        <v>36.11</v>
      </c>
      <c r="AH666">
        <v>2</v>
      </c>
      <c r="AI666">
        <v>33036160</v>
      </c>
      <c r="AJ666">
        <v>701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ROW(Source!A316)</f>
        <v>316</v>
      </c>
      <c r="B667">
        <v>33036166</v>
      </c>
      <c r="C667">
        <v>33036159</v>
      </c>
      <c r="D667">
        <v>32516754</v>
      </c>
      <c r="E667">
        <v>1</v>
      </c>
      <c r="F667">
        <v>1</v>
      </c>
      <c r="G667">
        <v>19</v>
      </c>
      <c r="H667">
        <v>2</v>
      </c>
      <c r="I667" t="s">
        <v>798</v>
      </c>
      <c r="J667" t="s">
        <v>799</v>
      </c>
      <c r="K667" t="s">
        <v>800</v>
      </c>
      <c r="L667">
        <v>1368</v>
      </c>
      <c r="N667">
        <v>1011</v>
      </c>
      <c r="O667" t="s">
        <v>801</v>
      </c>
      <c r="P667" t="s">
        <v>801</v>
      </c>
      <c r="Q667">
        <v>1</v>
      </c>
      <c r="X667">
        <v>21.91</v>
      </c>
      <c r="Y667">
        <v>0</v>
      </c>
      <c r="Z667">
        <v>70.98</v>
      </c>
      <c r="AA667">
        <v>6.52</v>
      </c>
      <c r="AB667">
        <v>0</v>
      </c>
      <c r="AC667">
        <v>0</v>
      </c>
      <c r="AD667">
        <v>1</v>
      </c>
      <c r="AE667">
        <v>0</v>
      </c>
      <c r="AF667" t="s">
        <v>3</v>
      </c>
      <c r="AG667">
        <v>21.91</v>
      </c>
      <c r="AH667">
        <v>2</v>
      </c>
      <c r="AI667">
        <v>33036161</v>
      </c>
      <c r="AJ667">
        <v>702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ROW(Source!A316)</f>
        <v>316</v>
      </c>
      <c r="B668">
        <v>33036167</v>
      </c>
      <c r="C668">
        <v>33036159</v>
      </c>
      <c r="D668">
        <v>32518977</v>
      </c>
      <c r="E668">
        <v>1</v>
      </c>
      <c r="F668">
        <v>1</v>
      </c>
      <c r="G668">
        <v>19</v>
      </c>
      <c r="H668">
        <v>3</v>
      </c>
      <c r="I668" t="s">
        <v>802</v>
      </c>
      <c r="J668" t="s">
        <v>803</v>
      </c>
      <c r="K668" t="s">
        <v>804</v>
      </c>
      <c r="L668">
        <v>1348</v>
      </c>
      <c r="N668">
        <v>1009</v>
      </c>
      <c r="O668" t="s">
        <v>19</v>
      </c>
      <c r="P668" t="s">
        <v>19</v>
      </c>
      <c r="Q668">
        <v>1000</v>
      </c>
      <c r="X668">
        <v>0.03</v>
      </c>
      <c r="Y668">
        <v>117442.26</v>
      </c>
      <c r="Z668">
        <v>0</v>
      </c>
      <c r="AA668">
        <v>0</v>
      </c>
      <c r="AB668">
        <v>0</v>
      </c>
      <c r="AC668">
        <v>0</v>
      </c>
      <c r="AD668">
        <v>1</v>
      </c>
      <c r="AE668">
        <v>0</v>
      </c>
      <c r="AF668" t="s">
        <v>3</v>
      </c>
      <c r="AG668">
        <v>0.03</v>
      </c>
      <c r="AH668">
        <v>2</v>
      </c>
      <c r="AI668">
        <v>33036162</v>
      </c>
      <c r="AJ668">
        <v>703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ROW(Source!A316)</f>
        <v>316</v>
      </c>
      <c r="B669">
        <v>33036168</v>
      </c>
      <c r="C669">
        <v>33036159</v>
      </c>
      <c r="D669">
        <v>32520163</v>
      </c>
      <c r="E669">
        <v>1</v>
      </c>
      <c r="F669">
        <v>1</v>
      </c>
      <c r="G669">
        <v>19</v>
      </c>
      <c r="H669">
        <v>3</v>
      </c>
      <c r="I669" t="s">
        <v>25</v>
      </c>
      <c r="J669" t="s">
        <v>27</v>
      </c>
      <c r="K669" t="s">
        <v>26</v>
      </c>
      <c r="L669">
        <v>1348</v>
      </c>
      <c r="N669">
        <v>1009</v>
      </c>
      <c r="O669" t="s">
        <v>19</v>
      </c>
      <c r="P669" t="s">
        <v>19</v>
      </c>
      <c r="Q669">
        <v>1000</v>
      </c>
      <c r="X669">
        <v>1</v>
      </c>
      <c r="Y669">
        <v>53410.15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1</v>
      </c>
      <c r="AH669">
        <v>2</v>
      </c>
      <c r="AI669">
        <v>33036163</v>
      </c>
      <c r="AJ669">
        <v>704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ROW(Source!A318)</f>
        <v>318</v>
      </c>
      <c r="B670">
        <v>33036186</v>
      </c>
      <c r="C670">
        <v>33036170</v>
      </c>
      <c r="D670">
        <v>32505425</v>
      </c>
      <c r="E670">
        <v>19</v>
      </c>
      <c r="F670">
        <v>1</v>
      </c>
      <c r="G670">
        <v>19</v>
      </c>
      <c r="H670">
        <v>1</v>
      </c>
      <c r="I670" t="s">
        <v>795</v>
      </c>
      <c r="J670" t="s">
        <v>3</v>
      </c>
      <c r="K670" t="s">
        <v>796</v>
      </c>
      <c r="L670">
        <v>1191</v>
      </c>
      <c r="N670">
        <v>1013</v>
      </c>
      <c r="O670" t="s">
        <v>797</v>
      </c>
      <c r="P670" t="s">
        <v>797</v>
      </c>
      <c r="Q670">
        <v>1</v>
      </c>
      <c r="X670">
        <v>453.1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1</v>
      </c>
      <c r="AF670" t="s">
        <v>3</v>
      </c>
      <c r="AG670">
        <v>453.1</v>
      </c>
      <c r="AH670">
        <v>2</v>
      </c>
      <c r="AI670">
        <v>33036171</v>
      </c>
      <c r="AJ670">
        <v>706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">
      <c r="A671">
        <f>ROW(Source!A318)</f>
        <v>318</v>
      </c>
      <c r="B671">
        <v>33036187</v>
      </c>
      <c r="C671">
        <v>33036170</v>
      </c>
      <c r="D671">
        <v>32517073</v>
      </c>
      <c r="E671">
        <v>1</v>
      </c>
      <c r="F671">
        <v>1</v>
      </c>
      <c r="G671">
        <v>19</v>
      </c>
      <c r="H671">
        <v>2</v>
      </c>
      <c r="I671" t="s">
        <v>805</v>
      </c>
      <c r="J671" t="s">
        <v>806</v>
      </c>
      <c r="K671" t="s">
        <v>807</v>
      </c>
      <c r="L671">
        <v>1368</v>
      </c>
      <c r="N671">
        <v>1011</v>
      </c>
      <c r="O671" t="s">
        <v>801</v>
      </c>
      <c r="P671" t="s">
        <v>801</v>
      </c>
      <c r="Q671">
        <v>1</v>
      </c>
      <c r="X671">
        <v>1.38</v>
      </c>
      <c r="Y671">
        <v>0</v>
      </c>
      <c r="Z671">
        <v>3.37</v>
      </c>
      <c r="AA671">
        <v>0.85</v>
      </c>
      <c r="AB671">
        <v>0</v>
      </c>
      <c r="AC671">
        <v>0</v>
      </c>
      <c r="AD671">
        <v>1</v>
      </c>
      <c r="AE671">
        <v>0</v>
      </c>
      <c r="AF671" t="s">
        <v>3</v>
      </c>
      <c r="AG671">
        <v>1.38</v>
      </c>
      <c r="AH671">
        <v>2</v>
      </c>
      <c r="AI671">
        <v>33036172</v>
      </c>
      <c r="AJ671">
        <v>707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">
      <c r="A672">
        <f>ROW(Source!A318)</f>
        <v>318</v>
      </c>
      <c r="B672">
        <v>33036188</v>
      </c>
      <c r="C672">
        <v>33036170</v>
      </c>
      <c r="D672">
        <v>32516433</v>
      </c>
      <c r="E672">
        <v>1</v>
      </c>
      <c r="F672">
        <v>1</v>
      </c>
      <c r="G672">
        <v>19</v>
      </c>
      <c r="H672">
        <v>2</v>
      </c>
      <c r="I672" t="s">
        <v>808</v>
      </c>
      <c r="J672" t="s">
        <v>809</v>
      </c>
      <c r="K672" t="s">
        <v>810</v>
      </c>
      <c r="L672">
        <v>1368</v>
      </c>
      <c r="N672">
        <v>1011</v>
      </c>
      <c r="O672" t="s">
        <v>801</v>
      </c>
      <c r="P672" t="s">
        <v>801</v>
      </c>
      <c r="Q672">
        <v>1</v>
      </c>
      <c r="X672">
        <v>0.31</v>
      </c>
      <c r="Y672">
        <v>0</v>
      </c>
      <c r="Z672">
        <v>566.44000000000005</v>
      </c>
      <c r="AA672">
        <v>281.27999999999997</v>
      </c>
      <c r="AB672">
        <v>0</v>
      </c>
      <c r="AC672">
        <v>0</v>
      </c>
      <c r="AD672">
        <v>1</v>
      </c>
      <c r="AE672">
        <v>0</v>
      </c>
      <c r="AF672" t="s">
        <v>3</v>
      </c>
      <c r="AG672">
        <v>0.31</v>
      </c>
      <c r="AH672">
        <v>2</v>
      </c>
      <c r="AI672">
        <v>33036173</v>
      </c>
      <c r="AJ672">
        <v>708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">
      <c r="A673">
        <f>ROW(Source!A318)</f>
        <v>318</v>
      </c>
      <c r="B673">
        <v>33036189</v>
      </c>
      <c r="C673">
        <v>33036170</v>
      </c>
      <c r="D673">
        <v>32516599</v>
      </c>
      <c r="E673">
        <v>1</v>
      </c>
      <c r="F673">
        <v>1</v>
      </c>
      <c r="G673">
        <v>19</v>
      </c>
      <c r="H673">
        <v>2</v>
      </c>
      <c r="I673" t="s">
        <v>811</v>
      </c>
      <c r="J673" t="s">
        <v>812</v>
      </c>
      <c r="K673" t="s">
        <v>813</v>
      </c>
      <c r="L673">
        <v>1368</v>
      </c>
      <c r="N673">
        <v>1011</v>
      </c>
      <c r="O673" t="s">
        <v>801</v>
      </c>
      <c r="P673" t="s">
        <v>801</v>
      </c>
      <c r="Q673">
        <v>1</v>
      </c>
      <c r="X673">
        <v>26.25</v>
      </c>
      <c r="Y673">
        <v>0</v>
      </c>
      <c r="Z673">
        <v>9.7100000000000009</v>
      </c>
      <c r="AA673">
        <v>2.25</v>
      </c>
      <c r="AB673">
        <v>0</v>
      </c>
      <c r="AC673">
        <v>0</v>
      </c>
      <c r="AD673">
        <v>1</v>
      </c>
      <c r="AE673">
        <v>0</v>
      </c>
      <c r="AF673" t="s">
        <v>3</v>
      </c>
      <c r="AG673">
        <v>26.25</v>
      </c>
      <c r="AH673">
        <v>2</v>
      </c>
      <c r="AI673">
        <v>33036174</v>
      </c>
      <c r="AJ673">
        <v>709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">
      <c r="A674">
        <f>ROW(Source!A318)</f>
        <v>318</v>
      </c>
      <c r="B674">
        <v>33036190</v>
      </c>
      <c r="C674">
        <v>33036170</v>
      </c>
      <c r="D674">
        <v>32517836</v>
      </c>
      <c r="E674">
        <v>1</v>
      </c>
      <c r="F674">
        <v>1</v>
      </c>
      <c r="G674">
        <v>19</v>
      </c>
      <c r="H674">
        <v>3</v>
      </c>
      <c r="I674" t="s">
        <v>814</v>
      </c>
      <c r="J674" t="s">
        <v>815</v>
      </c>
      <c r="K674" t="s">
        <v>816</v>
      </c>
      <c r="L674">
        <v>1348</v>
      </c>
      <c r="N674">
        <v>1009</v>
      </c>
      <c r="O674" t="s">
        <v>19</v>
      </c>
      <c r="P674" t="s">
        <v>19</v>
      </c>
      <c r="Q674">
        <v>1000</v>
      </c>
      <c r="X674">
        <v>0.04</v>
      </c>
      <c r="Y674">
        <v>31493.279999999999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0</v>
      </c>
      <c r="AF674" t="s">
        <v>3</v>
      </c>
      <c r="AG674">
        <v>0.04</v>
      </c>
      <c r="AH674">
        <v>2</v>
      </c>
      <c r="AI674">
        <v>33036175</v>
      </c>
      <c r="AJ674">
        <v>710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">
      <c r="A675">
        <f>ROW(Source!A318)</f>
        <v>318</v>
      </c>
      <c r="B675">
        <v>33036191</v>
      </c>
      <c r="C675">
        <v>33036170</v>
      </c>
      <c r="D675">
        <v>32518156</v>
      </c>
      <c r="E675">
        <v>1</v>
      </c>
      <c r="F675">
        <v>1</v>
      </c>
      <c r="G675">
        <v>19</v>
      </c>
      <c r="H675">
        <v>3</v>
      </c>
      <c r="I675" t="s">
        <v>817</v>
      </c>
      <c r="J675" t="s">
        <v>818</v>
      </c>
      <c r="K675" t="s">
        <v>819</v>
      </c>
      <c r="L675">
        <v>1348</v>
      </c>
      <c r="N675">
        <v>1009</v>
      </c>
      <c r="O675" t="s">
        <v>19</v>
      </c>
      <c r="P675" t="s">
        <v>19</v>
      </c>
      <c r="Q675">
        <v>1000</v>
      </c>
      <c r="X675">
        <v>3.6999999999999998E-2</v>
      </c>
      <c r="Y675">
        <v>45454.3</v>
      </c>
      <c r="Z675">
        <v>0</v>
      </c>
      <c r="AA675">
        <v>0</v>
      </c>
      <c r="AB675">
        <v>0</v>
      </c>
      <c r="AC675">
        <v>0</v>
      </c>
      <c r="AD675">
        <v>1</v>
      </c>
      <c r="AE675">
        <v>0</v>
      </c>
      <c r="AF675" t="s">
        <v>3</v>
      </c>
      <c r="AG675">
        <v>3.6999999999999998E-2</v>
      </c>
      <c r="AH675">
        <v>2</v>
      </c>
      <c r="AI675">
        <v>33036176</v>
      </c>
      <c r="AJ675">
        <v>711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">
      <c r="A676">
        <f>ROW(Source!A318)</f>
        <v>318</v>
      </c>
      <c r="B676">
        <v>33036193</v>
      </c>
      <c r="C676">
        <v>33036170</v>
      </c>
      <c r="D676">
        <v>32518894</v>
      </c>
      <c r="E676">
        <v>1</v>
      </c>
      <c r="F676">
        <v>1</v>
      </c>
      <c r="G676">
        <v>19</v>
      </c>
      <c r="H676">
        <v>3</v>
      </c>
      <c r="I676" t="s">
        <v>820</v>
      </c>
      <c r="J676" t="s">
        <v>821</v>
      </c>
      <c r="K676" t="s">
        <v>822</v>
      </c>
      <c r="L676">
        <v>1327</v>
      </c>
      <c r="N676">
        <v>1005</v>
      </c>
      <c r="O676" t="s">
        <v>823</v>
      </c>
      <c r="P676" t="s">
        <v>823</v>
      </c>
      <c r="Q676">
        <v>1</v>
      </c>
      <c r="X676">
        <v>5.6</v>
      </c>
      <c r="Y676">
        <v>63.78</v>
      </c>
      <c r="Z676">
        <v>0</v>
      </c>
      <c r="AA676">
        <v>0</v>
      </c>
      <c r="AB676">
        <v>0</v>
      </c>
      <c r="AC676">
        <v>0</v>
      </c>
      <c r="AD676">
        <v>1</v>
      </c>
      <c r="AE676">
        <v>0</v>
      </c>
      <c r="AF676" t="s">
        <v>3</v>
      </c>
      <c r="AG676">
        <v>5.6</v>
      </c>
      <c r="AH676">
        <v>2</v>
      </c>
      <c r="AI676">
        <v>33036178</v>
      </c>
      <c r="AJ676">
        <v>712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">
      <c r="A677">
        <f>ROW(Source!A318)</f>
        <v>318</v>
      </c>
      <c r="B677">
        <v>33036192</v>
      </c>
      <c r="C677">
        <v>33036170</v>
      </c>
      <c r="D677">
        <v>32517311</v>
      </c>
      <c r="E677">
        <v>1</v>
      </c>
      <c r="F677">
        <v>1</v>
      </c>
      <c r="G677">
        <v>19</v>
      </c>
      <c r="H677">
        <v>3</v>
      </c>
      <c r="I677" t="s">
        <v>824</v>
      </c>
      <c r="J677" t="s">
        <v>825</v>
      </c>
      <c r="K677" t="s">
        <v>826</v>
      </c>
      <c r="L677">
        <v>1348</v>
      </c>
      <c r="N677">
        <v>1009</v>
      </c>
      <c r="O677" t="s">
        <v>19</v>
      </c>
      <c r="P677" t="s">
        <v>19</v>
      </c>
      <c r="Q677">
        <v>1000</v>
      </c>
      <c r="X677">
        <v>0.05</v>
      </c>
      <c r="Y677">
        <v>4752.91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3</v>
      </c>
      <c r="AG677">
        <v>0.05</v>
      </c>
      <c r="AH677">
        <v>2</v>
      </c>
      <c r="AI677">
        <v>33036177</v>
      </c>
      <c r="AJ677">
        <v>713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">
      <c r="A678">
        <f>ROW(Source!A318)</f>
        <v>318</v>
      </c>
      <c r="B678">
        <v>33036194</v>
      </c>
      <c r="C678">
        <v>33036170</v>
      </c>
      <c r="D678">
        <v>32519061</v>
      </c>
      <c r="E678">
        <v>1</v>
      </c>
      <c r="F678">
        <v>1</v>
      </c>
      <c r="G678">
        <v>19</v>
      </c>
      <c r="H678">
        <v>3</v>
      </c>
      <c r="I678" t="s">
        <v>827</v>
      </c>
      <c r="J678" t="s">
        <v>828</v>
      </c>
      <c r="K678" t="s">
        <v>829</v>
      </c>
      <c r="L678">
        <v>1339</v>
      </c>
      <c r="N678">
        <v>1007</v>
      </c>
      <c r="O678" t="s">
        <v>830</v>
      </c>
      <c r="P678" t="s">
        <v>830</v>
      </c>
      <c r="Q678">
        <v>1</v>
      </c>
      <c r="X678">
        <v>1.75</v>
      </c>
      <c r="Y678">
        <v>29.98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3</v>
      </c>
      <c r="AG678">
        <v>1.75</v>
      </c>
      <c r="AH678">
        <v>2</v>
      </c>
      <c r="AI678">
        <v>33036179</v>
      </c>
      <c r="AJ678">
        <v>714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">
      <c r="A679">
        <f>ROW(Source!A318)</f>
        <v>318</v>
      </c>
      <c r="B679">
        <v>33036195</v>
      </c>
      <c r="C679">
        <v>33036170</v>
      </c>
      <c r="D679">
        <v>32517740</v>
      </c>
      <c r="E679">
        <v>1</v>
      </c>
      <c r="F679">
        <v>1</v>
      </c>
      <c r="G679">
        <v>19</v>
      </c>
      <c r="H679">
        <v>3</v>
      </c>
      <c r="I679" t="s">
        <v>831</v>
      </c>
      <c r="J679" t="s">
        <v>832</v>
      </c>
      <c r="K679" t="s">
        <v>833</v>
      </c>
      <c r="L679">
        <v>1339</v>
      </c>
      <c r="N679">
        <v>1007</v>
      </c>
      <c r="O679" t="s">
        <v>830</v>
      </c>
      <c r="P679" t="s">
        <v>830</v>
      </c>
      <c r="Q679">
        <v>1</v>
      </c>
      <c r="X679">
        <v>0.08</v>
      </c>
      <c r="Y679">
        <v>4993.7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0</v>
      </c>
      <c r="AF679" t="s">
        <v>3</v>
      </c>
      <c r="AG679">
        <v>0.08</v>
      </c>
      <c r="AH679">
        <v>2</v>
      </c>
      <c r="AI679">
        <v>33036180</v>
      </c>
      <c r="AJ679">
        <v>715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">
      <c r="A680">
        <f>ROW(Source!A318)</f>
        <v>318</v>
      </c>
      <c r="B680">
        <v>33036196</v>
      </c>
      <c r="C680">
        <v>33036170</v>
      </c>
      <c r="D680">
        <v>32517729</v>
      </c>
      <c r="E680">
        <v>1</v>
      </c>
      <c r="F680">
        <v>1</v>
      </c>
      <c r="G680">
        <v>19</v>
      </c>
      <c r="H680">
        <v>3</v>
      </c>
      <c r="I680" t="s">
        <v>834</v>
      </c>
      <c r="J680" t="s">
        <v>835</v>
      </c>
      <c r="K680" t="s">
        <v>836</v>
      </c>
      <c r="L680">
        <v>1339</v>
      </c>
      <c r="N680">
        <v>1007</v>
      </c>
      <c r="O680" t="s">
        <v>830</v>
      </c>
      <c r="P680" t="s">
        <v>830</v>
      </c>
      <c r="Q680">
        <v>1</v>
      </c>
      <c r="X680">
        <v>0.69</v>
      </c>
      <c r="Y680">
        <v>3762.19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3</v>
      </c>
      <c r="AG680">
        <v>0.69</v>
      </c>
      <c r="AH680">
        <v>2</v>
      </c>
      <c r="AI680">
        <v>33036181</v>
      </c>
      <c r="AJ680">
        <v>716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">
      <c r="A681">
        <f>ROW(Source!A318)</f>
        <v>318</v>
      </c>
      <c r="B681">
        <v>33036197</v>
      </c>
      <c r="C681">
        <v>33036170</v>
      </c>
      <c r="D681">
        <v>32517783</v>
      </c>
      <c r="E681">
        <v>1</v>
      </c>
      <c r="F681">
        <v>1</v>
      </c>
      <c r="G681">
        <v>19</v>
      </c>
      <c r="H681">
        <v>3</v>
      </c>
      <c r="I681" t="s">
        <v>837</v>
      </c>
      <c r="J681" t="s">
        <v>838</v>
      </c>
      <c r="K681" t="s">
        <v>839</v>
      </c>
      <c r="L681">
        <v>1339</v>
      </c>
      <c r="N681">
        <v>1007</v>
      </c>
      <c r="O681" t="s">
        <v>830</v>
      </c>
      <c r="P681" t="s">
        <v>830</v>
      </c>
      <c r="Q681">
        <v>1</v>
      </c>
      <c r="X681">
        <v>0.2</v>
      </c>
      <c r="Y681">
        <v>5631.96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0</v>
      </c>
      <c r="AF681" t="s">
        <v>3</v>
      </c>
      <c r="AG681">
        <v>0.2</v>
      </c>
      <c r="AH681">
        <v>2</v>
      </c>
      <c r="AI681">
        <v>33036182</v>
      </c>
      <c r="AJ681">
        <v>717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">
      <c r="A682">
        <f>ROW(Source!A318)</f>
        <v>318</v>
      </c>
      <c r="B682">
        <v>33036198</v>
      </c>
      <c r="C682">
        <v>33036170</v>
      </c>
      <c r="D682">
        <v>32517784</v>
      </c>
      <c r="E682">
        <v>1</v>
      </c>
      <c r="F682">
        <v>1</v>
      </c>
      <c r="G682">
        <v>19</v>
      </c>
      <c r="H682">
        <v>3</v>
      </c>
      <c r="I682" t="s">
        <v>840</v>
      </c>
      <c r="J682" t="s">
        <v>841</v>
      </c>
      <c r="K682" t="s">
        <v>842</v>
      </c>
      <c r="L682">
        <v>1339</v>
      </c>
      <c r="N682">
        <v>1007</v>
      </c>
      <c r="O682" t="s">
        <v>830</v>
      </c>
      <c r="P682" t="s">
        <v>830</v>
      </c>
      <c r="Q682">
        <v>1</v>
      </c>
      <c r="X682">
        <v>0.69</v>
      </c>
      <c r="Y682">
        <v>5631.96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0</v>
      </c>
      <c r="AF682" t="s">
        <v>3</v>
      </c>
      <c r="AG682">
        <v>0.69</v>
      </c>
      <c r="AH682">
        <v>2</v>
      </c>
      <c r="AI682">
        <v>33036183</v>
      </c>
      <c r="AJ682">
        <v>718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">
      <c r="A683">
        <f>ROW(Source!A318)</f>
        <v>318</v>
      </c>
      <c r="B683">
        <v>33036199</v>
      </c>
      <c r="C683">
        <v>33036170</v>
      </c>
      <c r="D683">
        <v>32519911</v>
      </c>
      <c r="E683">
        <v>1</v>
      </c>
      <c r="F683">
        <v>1</v>
      </c>
      <c r="G683">
        <v>19</v>
      </c>
      <c r="H683">
        <v>3</v>
      </c>
      <c r="I683" t="s">
        <v>843</v>
      </c>
      <c r="J683" t="s">
        <v>844</v>
      </c>
      <c r="K683" t="s">
        <v>845</v>
      </c>
      <c r="L683">
        <v>1339</v>
      </c>
      <c r="N683">
        <v>1007</v>
      </c>
      <c r="O683" t="s">
        <v>830</v>
      </c>
      <c r="P683" t="s">
        <v>830</v>
      </c>
      <c r="Q683">
        <v>1</v>
      </c>
      <c r="X683">
        <v>102</v>
      </c>
      <c r="Y683">
        <v>3195.93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0</v>
      </c>
      <c r="AF683" t="s">
        <v>3</v>
      </c>
      <c r="AG683">
        <v>102</v>
      </c>
      <c r="AH683">
        <v>2</v>
      </c>
      <c r="AI683">
        <v>33036184</v>
      </c>
      <c r="AJ683">
        <v>719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">
      <c r="A684">
        <f>ROW(Source!A318)</f>
        <v>318</v>
      </c>
      <c r="B684">
        <v>33036200</v>
      </c>
      <c r="C684">
        <v>33036170</v>
      </c>
      <c r="D684">
        <v>32521663</v>
      </c>
      <c r="E684">
        <v>1</v>
      </c>
      <c r="F684">
        <v>1</v>
      </c>
      <c r="G684">
        <v>19</v>
      </c>
      <c r="H684">
        <v>3</v>
      </c>
      <c r="I684" t="s">
        <v>846</v>
      </c>
      <c r="J684" t="s">
        <v>847</v>
      </c>
      <c r="K684" t="s">
        <v>848</v>
      </c>
      <c r="L684">
        <v>1327</v>
      </c>
      <c r="N684">
        <v>1005</v>
      </c>
      <c r="O684" t="s">
        <v>823</v>
      </c>
      <c r="P684" t="s">
        <v>823</v>
      </c>
      <c r="Q684">
        <v>1</v>
      </c>
      <c r="X684">
        <v>49.5</v>
      </c>
      <c r="Y684">
        <v>207.09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0</v>
      </c>
      <c r="AF684" t="s">
        <v>3</v>
      </c>
      <c r="AG684">
        <v>49.5</v>
      </c>
      <c r="AH684">
        <v>2</v>
      </c>
      <c r="AI684">
        <v>33036185</v>
      </c>
      <c r="AJ684">
        <v>720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">
      <c r="A685">
        <f>ROW(Source!A321)</f>
        <v>321</v>
      </c>
      <c r="B685">
        <v>33036209</v>
      </c>
      <c r="C685">
        <v>33036203</v>
      </c>
      <c r="D685">
        <v>32505425</v>
      </c>
      <c r="E685">
        <v>19</v>
      </c>
      <c r="F685">
        <v>1</v>
      </c>
      <c r="G685">
        <v>19</v>
      </c>
      <c r="H685">
        <v>1</v>
      </c>
      <c r="I685" t="s">
        <v>795</v>
      </c>
      <c r="J685" t="s">
        <v>3</v>
      </c>
      <c r="K685" t="s">
        <v>796</v>
      </c>
      <c r="L685">
        <v>1191</v>
      </c>
      <c r="N685">
        <v>1013</v>
      </c>
      <c r="O685" t="s">
        <v>797</v>
      </c>
      <c r="P685" t="s">
        <v>797</v>
      </c>
      <c r="Q685">
        <v>1</v>
      </c>
      <c r="X685">
        <v>36.11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1</v>
      </c>
      <c r="AF685" t="s">
        <v>3</v>
      </c>
      <c r="AG685">
        <v>36.11</v>
      </c>
      <c r="AH685">
        <v>2</v>
      </c>
      <c r="AI685">
        <v>33036204</v>
      </c>
      <c r="AJ685">
        <v>721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">
      <c r="A686">
        <f>ROW(Source!A321)</f>
        <v>321</v>
      </c>
      <c r="B686">
        <v>33036210</v>
      </c>
      <c r="C686">
        <v>33036203</v>
      </c>
      <c r="D686">
        <v>32516754</v>
      </c>
      <c r="E686">
        <v>1</v>
      </c>
      <c r="F686">
        <v>1</v>
      </c>
      <c r="G686">
        <v>19</v>
      </c>
      <c r="H686">
        <v>2</v>
      </c>
      <c r="I686" t="s">
        <v>798</v>
      </c>
      <c r="J686" t="s">
        <v>799</v>
      </c>
      <c r="K686" t="s">
        <v>800</v>
      </c>
      <c r="L686">
        <v>1368</v>
      </c>
      <c r="N686">
        <v>1011</v>
      </c>
      <c r="O686" t="s">
        <v>801</v>
      </c>
      <c r="P686" t="s">
        <v>801</v>
      </c>
      <c r="Q686">
        <v>1</v>
      </c>
      <c r="X686">
        <v>21.91</v>
      </c>
      <c r="Y686">
        <v>0</v>
      </c>
      <c r="Z686">
        <v>70.98</v>
      </c>
      <c r="AA686">
        <v>6.52</v>
      </c>
      <c r="AB686">
        <v>0</v>
      </c>
      <c r="AC686">
        <v>0</v>
      </c>
      <c r="AD686">
        <v>1</v>
      </c>
      <c r="AE686">
        <v>0</v>
      </c>
      <c r="AF686" t="s">
        <v>3</v>
      </c>
      <c r="AG686">
        <v>21.91</v>
      </c>
      <c r="AH686">
        <v>2</v>
      </c>
      <c r="AI686">
        <v>33036205</v>
      </c>
      <c r="AJ686">
        <v>722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">
      <c r="A687">
        <f>ROW(Source!A321)</f>
        <v>321</v>
      </c>
      <c r="B687">
        <v>33036211</v>
      </c>
      <c r="C687">
        <v>33036203</v>
      </c>
      <c r="D687">
        <v>32518977</v>
      </c>
      <c r="E687">
        <v>1</v>
      </c>
      <c r="F687">
        <v>1</v>
      </c>
      <c r="G687">
        <v>19</v>
      </c>
      <c r="H687">
        <v>3</v>
      </c>
      <c r="I687" t="s">
        <v>802</v>
      </c>
      <c r="J687" t="s">
        <v>803</v>
      </c>
      <c r="K687" t="s">
        <v>804</v>
      </c>
      <c r="L687">
        <v>1348</v>
      </c>
      <c r="N687">
        <v>1009</v>
      </c>
      <c r="O687" t="s">
        <v>19</v>
      </c>
      <c r="P687" t="s">
        <v>19</v>
      </c>
      <c r="Q687">
        <v>1000</v>
      </c>
      <c r="X687">
        <v>0.03</v>
      </c>
      <c r="Y687">
        <v>117442.26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0.03</v>
      </c>
      <c r="AH687">
        <v>2</v>
      </c>
      <c r="AI687">
        <v>33036206</v>
      </c>
      <c r="AJ687">
        <v>723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">
      <c r="A688">
        <f>ROW(Source!A321)</f>
        <v>321</v>
      </c>
      <c r="B688">
        <v>33036212</v>
      </c>
      <c r="C688">
        <v>33036203</v>
      </c>
      <c r="D688">
        <v>32520163</v>
      </c>
      <c r="E688">
        <v>1</v>
      </c>
      <c r="F688">
        <v>1</v>
      </c>
      <c r="G688">
        <v>19</v>
      </c>
      <c r="H688">
        <v>3</v>
      </c>
      <c r="I688" t="s">
        <v>25</v>
      </c>
      <c r="J688" t="s">
        <v>27</v>
      </c>
      <c r="K688" t="s">
        <v>26</v>
      </c>
      <c r="L688">
        <v>1348</v>
      </c>
      <c r="N688">
        <v>1009</v>
      </c>
      <c r="O688" t="s">
        <v>19</v>
      </c>
      <c r="P688" t="s">
        <v>19</v>
      </c>
      <c r="Q688">
        <v>1000</v>
      </c>
      <c r="X688">
        <v>1</v>
      </c>
      <c r="Y688">
        <v>53410.15</v>
      </c>
      <c r="Z688">
        <v>0</v>
      </c>
      <c r="AA688">
        <v>0</v>
      </c>
      <c r="AB688">
        <v>0</v>
      </c>
      <c r="AC688">
        <v>0</v>
      </c>
      <c r="AD688">
        <v>1</v>
      </c>
      <c r="AE688">
        <v>0</v>
      </c>
      <c r="AF688" t="s">
        <v>3</v>
      </c>
      <c r="AG688">
        <v>1</v>
      </c>
      <c r="AH688">
        <v>2</v>
      </c>
      <c r="AI688">
        <v>33036207</v>
      </c>
      <c r="AJ688">
        <v>724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">
      <c r="A689">
        <f>ROW(Source!A323)</f>
        <v>323</v>
      </c>
      <c r="B689">
        <v>33036230</v>
      </c>
      <c r="C689">
        <v>33036214</v>
      </c>
      <c r="D689">
        <v>32505425</v>
      </c>
      <c r="E689">
        <v>19</v>
      </c>
      <c r="F689">
        <v>1</v>
      </c>
      <c r="G689">
        <v>19</v>
      </c>
      <c r="H689">
        <v>1</v>
      </c>
      <c r="I689" t="s">
        <v>795</v>
      </c>
      <c r="J689" t="s">
        <v>3</v>
      </c>
      <c r="K689" t="s">
        <v>796</v>
      </c>
      <c r="L689">
        <v>1191</v>
      </c>
      <c r="N689">
        <v>1013</v>
      </c>
      <c r="O689" t="s">
        <v>797</v>
      </c>
      <c r="P689" t="s">
        <v>797</v>
      </c>
      <c r="Q689">
        <v>1</v>
      </c>
      <c r="X689">
        <v>453.1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1</v>
      </c>
      <c r="AE689">
        <v>1</v>
      </c>
      <c r="AF689" t="s">
        <v>3</v>
      </c>
      <c r="AG689">
        <v>453.1</v>
      </c>
      <c r="AH689">
        <v>2</v>
      </c>
      <c r="AI689">
        <v>33036215</v>
      </c>
      <c r="AJ689">
        <v>726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">
      <c r="A690">
        <f>ROW(Source!A323)</f>
        <v>323</v>
      </c>
      <c r="B690">
        <v>33036231</v>
      </c>
      <c r="C690">
        <v>33036214</v>
      </c>
      <c r="D690">
        <v>32517073</v>
      </c>
      <c r="E690">
        <v>1</v>
      </c>
      <c r="F690">
        <v>1</v>
      </c>
      <c r="G690">
        <v>19</v>
      </c>
      <c r="H690">
        <v>2</v>
      </c>
      <c r="I690" t="s">
        <v>805</v>
      </c>
      <c r="J690" t="s">
        <v>806</v>
      </c>
      <c r="K690" t="s">
        <v>807</v>
      </c>
      <c r="L690">
        <v>1368</v>
      </c>
      <c r="N690">
        <v>1011</v>
      </c>
      <c r="O690" t="s">
        <v>801</v>
      </c>
      <c r="P690" t="s">
        <v>801</v>
      </c>
      <c r="Q690">
        <v>1</v>
      </c>
      <c r="X690">
        <v>1.38</v>
      </c>
      <c r="Y690">
        <v>0</v>
      </c>
      <c r="Z690">
        <v>3.37</v>
      </c>
      <c r="AA690">
        <v>0.85</v>
      </c>
      <c r="AB690">
        <v>0</v>
      </c>
      <c r="AC690">
        <v>0</v>
      </c>
      <c r="AD690">
        <v>1</v>
      </c>
      <c r="AE690">
        <v>0</v>
      </c>
      <c r="AF690" t="s">
        <v>3</v>
      </c>
      <c r="AG690">
        <v>1.38</v>
      </c>
      <c r="AH690">
        <v>2</v>
      </c>
      <c r="AI690">
        <v>33036216</v>
      </c>
      <c r="AJ690">
        <v>727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">
      <c r="A691">
        <f>ROW(Source!A323)</f>
        <v>323</v>
      </c>
      <c r="B691">
        <v>33036232</v>
      </c>
      <c r="C691">
        <v>33036214</v>
      </c>
      <c r="D691">
        <v>32516433</v>
      </c>
      <c r="E691">
        <v>1</v>
      </c>
      <c r="F691">
        <v>1</v>
      </c>
      <c r="G691">
        <v>19</v>
      </c>
      <c r="H691">
        <v>2</v>
      </c>
      <c r="I691" t="s">
        <v>808</v>
      </c>
      <c r="J691" t="s">
        <v>809</v>
      </c>
      <c r="K691" t="s">
        <v>810</v>
      </c>
      <c r="L691">
        <v>1368</v>
      </c>
      <c r="N691">
        <v>1011</v>
      </c>
      <c r="O691" t="s">
        <v>801</v>
      </c>
      <c r="P691" t="s">
        <v>801</v>
      </c>
      <c r="Q691">
        <v>1</v>
      </c>
      <c r="X691">
        <v>0.31</v>
      </c>
      <c r="Y691">
        <v>0</v>
      </c>
      <c r="Z691">
        <v>566.44000000000005</v>
      </c>
      <c r="AA691">
        <v>281.27999999999997</v>
      </c>
      <c r="AB691">
        <v>0</v>
      </c>
      <c r="AC691">
        <v>0</v>
      </c>
      <c r="AD691">
        <v>1</v>
      </c>
      <c r="AE691">
        <v>0</v>
      </c>
      <c r="AF691" t="s">
        <v>3</v>
      </c>
      <c r="AG691">
        <v>0.31</v>
      </c>
      <c r="AH691">
        <v>2</v>
      </c>
      <c r="AI691">
        <v>33036217</v>
      </c>
      <c r="AJ691">
        <v>728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">
      <c r="A692">
        <f>ROW(Source!A323)</f>
        <v>323</v>
      </c>
      <c r="B692">
        <v>33036233</v>
      </c>
      <c r="C692">
        <v>33036214</v>
      </c>
      <c r="D692">
        <v>32516599</v>
      </c>
      <c r="E692">
        <v>1</v>
      </c>
      <c r="F692">
        <v>1</v>
      </c>
      <c r="G692">
        <v>19</v>
      </c>
      <c r="H692">
        <v>2</v>
      </c>
      <c r="I692" t="s">
        <v>811</v>
      </c>
      <c r="J692" t="s">
        <v>812</v>
      </c>
      <c r="K692" t="s">
        <v>813</v>
      </c>
      <c r="L692">
        <v>1368</v>
      </c>
      <c r="N692">
        <v>1011</v>
      </c>
      <c r="O692" t="s">
        <v>801</v>
      </c>
      <c r="P692" t="s">
        <v>801</v>
      </c>
      <c r="Q692">
        <v>1</v>
      </c>
      <c r="X692">
        <v>26.25</v>
      </c>
      <c r="Y692">
        <v>0</v>
      </c>
      <c r="Z692">
        <v>9.7100000000000009</v>
      </c>
      <c r="AA692">
        <v>2.25</v>
      </c>
      <c r="AB692">
        <v>0</v>
      </c>
      <c r="AC692">
        <v>0</v>
      </c>
      <c r="AD692">
        <v>1</v>
      </c>
      <c r="AE692">
        <v>0</v>
      </c>
      <c r="AF692" t="s">
        <v>3</v>
      </c>
      <c r="AG692">
        <v>26.25</v>
      </c>
      <c r="AH692">
        <v>2</v>
      </c>
      <c r="AI692">
        <v>33036218</v>
      </c>
      <c r="AJ692">
        <v>729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">
      <c r="A693">
        <f>ROW(Source!A323)</f>
        <v>323</v>
      </c>
      <c r="B693">
        <v>33036234</v>
      </c>
      <c r="C693">
        <v>33036214</v>
      </c>
      <c r="D693">
        <v>32517836</v>
      </c>
      <c r="E693">
        <v>1</v>
      </c>
      <c r="F693">
        <v>1</v>
      </c>
      <c r="G693">
        <v>19</v>
      </c>
      <c r="H693">
        <v>3</v>
      </c>
      <c r="I693" t="s">
        <v>814</v>
      </c>
      <c r="J693" t="s">
        <v>815</v>
      </c>
      <c r="K693" t="s">
        <v>816</v>
      </c>
      <c r="L693">
        <v>1348</v>
      </c>
      <c r="N693">
        <v>1009</v>
      </c>
      <c r="O693" t="s">
        <v>19</v>
      </c>
      <c r="P693" t="s">
        <v>19</v>
      </c>
      <c r="Q693">
        <v>1000</v>
      </c>
      <c r="X693">
        <v>0.04</v>
      </c>
      <c r="Y693">
        <v>31493.279999999999</v>
      </c>
      <c r="Z693">
        <v>0</v>
      </c>
      <c r="AA693">
        <v>0</v>
      </c>
      <c r="AB693">
        <v>0</v>
      </c>
      <c r="AC693">
        <v>0</v>
      </c>
      <c r="AD693">
        <v>1</v>
      </c>
      <c r="AE693">
        <v>0</v>
      </c>
      <c r="AF693" t="s">
        <v>3</v>
      </c>
      <c r="AG693">
        <v>0.04</v>
      </c>
      <c r="AH693">
        <v>2</v>
      </c>
      <c r="AI693">
        <v>33036219</v>
      </c>
      <c r="AJ693">
        <v>730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">
      <c r="A694">
        <f>ROW(Source!A323)</f>
        <v>323</v>
      </c>
      <c r="B694">
        <v>33036235</v>
      </c>
      <c r="C694">
        <v>33036214</v>
      </c>
      <c r="D694">
        <v>32518156</v>
      </c>
      <c r="E694">
        <v>1</v>
      </c>
      <c r="F694">
        <v>1</v>
      </c>
      <c r="G694">
        <v>19</v>
      </c>
      <c r="H694">
        <v>3</v>
      </c>
      <c r="I694" t="s">
        <v>817</v>
      </c>
      <c r="J694" t="s">
        <v>818</v>
      </c>
      <c r="K694" t="s">
        <v>819</v>
      </c>
      <c r="L694">
        <v>1348</v>
      </c>
      <c r="N694">
        <v>1009</v>
      </c>
      <c r="O694" t="s">
        <v>19</v>
      </c>
      <c r="P694" t="s">
        <v>19</v>
      </c>
      <c r="Q694">
        <v>1000</v>
      </c>
      <c r="X694">
        <v>3.6999999999999998E-2</v>
      </c>
      <c r="Y694">
        <v>45454.3</v>
      </c>
      <c r="Z694">
        <v>0</v>
      </c>
      <c r="AA694">
        <v>0</v>
      </c>
      <c r="AB694">
        <v>0</v>
      </c>
      <c r="AC694">
        <v>0</v>
      </c>
      <c r="AD694">
        <v>1</v>
      </c>
      <c r="AE694">
        <v>0</v>
      </c>
      <c r="AF694" t="s">
        <v>3</v>
      </c>
      <c r="AG694">
        <v>3.6999999999999998E-2</v>
      </c>
      <c r="AH694">
        <v>2</v>
      </c>
      <c r="AI694">
        <v>33036220</v>
      </c>
      <c r="AJ694">
        <v>731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">
      <c r="A695">
        <f>ROW(Source!A323)</f>
        <v>323</v>
      </c>
      <c r="B695">
        <v>33036237</v>
      </c>
      <c r="C695">
        <v>33036214</v>
      </c>
      <c r="D695">
        <v>32518894</v>
      </c>
      <c r="E695">
        <v>1</v>
      </c>
      <c r="F695">
        <v>1</v>
      </c>
      <c r="G695">
        <v>19</v>
      </c>
      <c r="H695">
        <v>3</v>
      </c>
      <c r="I695" t="s">
        <v>820</v>
      </c>
      <c r="J695" t="s">
        <v>821</v>
      </c>
      <c r="K695" t="s">
        <v>822</v>
      </c>
      <c r="L695">
        <v>1327</v>
      </c>
      <c r="N695">
        <v>1005</v>
      </c>
      <c r="O695" t="s">
        <v>823</v>
      </c>
      <c r="P695" t="s">
        <v>823</v>
      </c>
      <c r="Q695">
        <v>1</v>
      </c>
      <c r="X695">
        <v>5.6</v>
      </c>
      <c r="Y695">
        <v>63.78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0</v>
      </c>
      <c r="AF695" t="s">
        <v>3</v>
      </c>
      <c r="AG695">
        <v>5.6</v>
      </c>
      <c r="AH695">
        <v>2</v>
      </c>
      <c r="AI695">
        <v>33036222</v>
      </c>
      <c r="AJ695">
        <v>732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">
      <c r="A696">
        <f>ROW(Source!A323)</f>
        <v>323</v>
      </c>
      <c r="B696">
        <v>33036236</v>
      </c>
      <c r="C696">
        <v>33036214</v>
      </c>
      <c r="D696">
        <v>32517311</v>
      </c>
      <c r="E696">
        <v>1</v>
      </c>
      <c r="F696">
        <v>1</v>
      </c>
      <c r="G696">
        <v>19</v>
      </c>
      <c r="H696">
        <v>3</v>
      </c>
      <c r="I696" t="s">
        <v>824</v>
      </c>
      <c r="J696" t="s">
        <v>825</v>
      </c>
      <c r="K696" t="s">
        <v>826</v>
      </c>
      <c r="L696">
        <v>1348</v>
      </c>
      <c r="N696">
        <v>1009</v>
      </c>
      <c r="O696" t="s">
        <v>19</v>
      </c>
      <c r="P696" t="s">
        <v>19</v>
      </c>
      <c r="Q696">
        <v>1000</v>
      </c>
      <c r="X696">
        <v>0.05</v>
      </c>
      <c r="Y696">
        <v>4752.91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3</v>
      </c>
      <c r="AG696">
        <v>0.05</v>
      </c>
      <c r="AH696">
        <v>2</v>
      </c>
      <c r="AI696">
        <v>33036221</v>
      </c>
      <c r="AJ696">
        <v>733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 x14ac:dyDescent="0.2">
      <c r="A697">
        <f>ROW(Source!A323)</f>
        <v>323</v>
      </c>
      <c r="B697">
        <v>33036238</v>
      </c>
      <c r="C697">
        <v>33036214</v>
      </c>
      <c r="D697">
        <v>32519061</v>
      </c>
      <c r="E697">
        <v>1</v>
      </c>
      <c r="F697">
        <v>1</v>
      </c>
      <c r="G697">
        <v>19</v>
      </c>
      <c r="H697">
        <v>3</v>
      </c>
      <c r="I697" t="s">
        <v>827</v>
      </c>
      <c r="J697" t="s">
        <v>828</v>
      </c>
      <c r="K697" t="s">
        <v>829</v>
      </c>
      <c r="L697">
        <v>1339</v>
      </c>
      <c r="N697">
        <v>1007</v>
      </c>
      <c r="O697" t="s">
        <v>830</v>
      </c>
      <c r="P697" t="s">
        <v>830</v>
      </c>
      <c r="Q697">
        <v>1</v>
      </c>
      <c r="X697">
        <v>1.75</v>
      </c>
      <c r="Y697">
        <v>29.98</v>
      </c>
      <c r="Z697">
        <v>0</v>
      </c>
      <c r="AA697">
        <v>0</v>
      </c>
      <c r="AB697">
        <v>0</v>
      </c>
      <c r="AC697">
        <v>0</v>
      </c>
      <c r="AD697">
        <v>1</v>
      </c>
      <c r="AE697">
        <v>0</v>
      </c>
      <c r="AF697" t="s">
        <v>3</v>
      </c>
      <c r="AG697">
        <v>1.75</v>
      </c>
      <c r="AH697">
        <v>2</v>
      </c>
      <c r="AI697">
        <v>33036223</v>
      </c>
      <c r="AJ697">
        <v>734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 x14ac:dyDescent="0.2">
      <c r="A698">
        <f>ROW(Source!A323)</f>
        <v>323</v>
      </c>
      <c r="B698">
        <v>33036239</v>
      </c>
      <c r="C698">
        <v>33036214</v>
      </c>
      <c r="D698">
        <v>32517740</v>
      </c>
      <c r="E698">
        <v>1</v>
      </c>
      <c r="F698">
        <v>1</v>
      </c>
      <c r="G698">
        <v>19</v>
      </c>
      <c r="H698">
        <v>3</v>
      </c>
      <c r="I698" t="s">
        <v>831</v>
      </c>
      <c r="J698" t="s">
        <v>832</v>
      </c>
      <c r="K698" t="s">
        <v>833</v>
      </c>
      <c r="L698">
        <v>1339</v>
      </c>
      <c r="N698">
        <v>1007</v>
      </c>
      <c r="O698" t="s">
        <v>830</v>
      </c>
      <c r="P698" t="s">
        <v>830</v>
      </c>
      <c r="Q698">
        <v>1</v>
      </c>
      <c r="X698">
        <v>0.08</v>
      </c>
      <c r="Y698">
        <v>4993.7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0</v>
      </c>
      <c r="AF698" t="s">
        <v>3</v>
      </c>
      <c r="AG698">
        <v>0.08</v>
      </c>
      <c r="AH698">
        <v>2</v>
      </c>
      <c r="AI698">
        <v>33036224</v>
      </c>
      <c r="AJ698">
        <v>735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 x14ac:dyDescent="0.2">
      <c r="A699">
        <f>ROW(Source!A323)</f>
        <v>323</v>
      </c>
      <c r="B699">
        <v>33036240</v>
      </c>
      <c r="C699">
        <v>33036214</v>
      </c>
      <c r="D699">
        <v>32517729</v>
      </c>
      <c r="E699">
        <v>1</v>
      </c>
      <c r="F699">
        <v>1</v>
      </c>
      <c r="G699">
        <v>19</v>
      </c>
      <c r="H699">
        <v>3</v>
      </c>
      <c r="I699" t="s">
        <v>834</v>
      </c>
      <c r="J699" t="s">
        <v>835</v>
      </c>
      <c r="K699" t="s">
        <v>836</v>
      </c>
      <c r="L699">
        <v>1339</v>
      </c>
      <c r="N699">
        <v>1007</v>
      </c>
      <c r="O699" t="s">
        <v>830</v>
      </c>
      <c r="P699" t="s">
        <v>830</v>
      </c>
      <c r="Q699">
        <v>1</v>
      </c>
      <c r="X699">
        <v>0.69</v>
      </c>
      <c r="Y699">
        <v>3762.19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0</v>
      </c>
      <c r="AF699" t="s">
        <v>3</v>
      </c>
      <c r="AG699">
        <v>0.69</v>
      </c>
      <c r="AH699">
        <v>2</v>
      </c>
      <c r="AI699">
        <v>33036225</v>
      </c>
      <c r="AJ699">
        <v>736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 x14ac:dyDescent="0.2">
      <c r="A700">
        <f>ROW(Source!A323)</f>
        <v>323</v>
      </c>
      <c r="B700">
        <v>33036241</v>
      </c>
      <c r="C700">
        <v>33036214</v>
      </c>
      <c r="D700">
        <v>32517783</v>
      </c>
      <c r="E700">
        <v>1</v>
      </c>
      <c r="F700">
        <v>1</v>
      </c>
      <c r="G700">
        <v>19</v>
      </c>
      <c r="H700">
        <v>3</v>
      </c>
      <c r="I700" t="s">
        <v>837</v>
      </c>
      <c r="J700" t="s">
        <v>838</v>
      </c>
      <c r="K700" t="s">
        <v>839</v>
      </c>
      <c r="L700">
        <v>1339</v>
      </c>
      <c r="N700">
        <v>1007</v>
      </c>
      <c r="O700" t="s">
        <v>830</v>
      </c>
      <c r="P700" t="s">
        <v>830</v>
      </c>
      <c r="Q700">
        <v>1</v>
      </c>
      <c r="X700">
        <v>0.2</v>
      </c>
      <c r="Y700">
        <v>5631.96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0</v>
      </c>
      <c r="AF700" t="s">
        <v>3</v>
      </c>
      <c r="AG700">
        <v>0.2</v>
      </c>
      <c r="AH700">
        <v>2</v>
      </c>
      <c r="AI700">
        <v>33036226</v>
      </c>
      <c r="AJ700">
        <v>737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 x14ac:dyDescent="0.2">
      <c r="A701">
        <f>ROW(Source!A323)</f>
        <v>323</v>
      </c>
      <c r="B701">
        <v>33036242</v>
      </c>
      <c r="C701">
        <v>33036214</v>
      </c>
      <c r="D701">
        <v>32517784</v>
      </c>
      <c r="E701">
        <v>1</v>
      </c>
      <c r="F701">
        <v>1</v>
      </c>
      <c r="G701">
        <v>19</v>
      </c>
      <c r="H701">
        <v>3</v>
      </c>
      <c r="I701" t="s">
        <v>840</v>
      </c>
      <c r="J701" t="s">
        <v>841</v>
      </c>
      <c r="K701" t="s">
        <v>842</v>
      </c>
      <c r="L701">
        <v>1339</v>
      </c>
      <c r="N701">
        <v>1007</v>
      </c>
      <c r="O701" t="s">
        <v>830</v>
      </c>
      <c r="P701" t="s">
        <v>830</v>
      </c>
      <c r="Q701">
        <v>1</v>
      </c>
      <c r="X701">
        <v>0.69</v>
      </c>
      <c r="Y701">
        <v>5631.96</v>
      </c>
      <c r="Z701">
        <v>0</v>
      </c>
      <c r="AA701">
        <v>0</v>
      </c>
      <c r="AB701">
        <v>0</v>
      </c>
      <c r="AC701">
        <v>0</v>
      </c>
      <c r="AD701">
        <v>1</v>
      </c>
      <c r="AE701">
        <v>0</v>
      </c>
      <c r="AF701" t="s">
        <v>3</v>
      </c>
      <c r="AG701">
        <v>0.69</v>
      </c>
      <c r="AH701">
        <v>2</v>
      </c>
      <c r="AI701">
        <v>33036227</v>
      </c>
      <c r="AJ701">
        <v>738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 x14ac:dyDescent="0.2">
      <c r="A702">
        <f>ROW(Source!A323)</f>
        <v>323</v>
      </c>
      <c r="B702">
        <v>33036243</v>
      </c>
      <c r="C702">
        <v>33036214</v>
      </c>
      <c r="D702">
        <v>32519911</v>
      </c>
      <c r="E702">
        <v>1</v>
      </c>
      <c r="F702">
        <v>1</v>
      </c>
      <c r="G702">
        <v>19</v>
      </c>
      <c r="H702">
        <v>3</v>
      </c>
      <c r="I702" t="s">
        <v>843</v>
      </c>
      <c r="J702" t="s">
        <v>844</v>
      </c>
      <c r="K702" t="s">
        <v>845</v>
      </c>
      <c r="L702">
        <v>1339</v>
      </c>
      <c r="N702">
        <v>1007</v>
      </c>
      <c r="O702" t="s">
        <v>830</v>
      </c>
      <c r="P702" t="s">
        <v>830</v>
      </c>
      <c r="Q702">
        <v>1</v>
      </c>
      <c r="X702">
        <v>102</v>
      </c>
      <c r="Y702">
        <v>3195.93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0</v>
      </c>
      <c r="AF702" t="s">
        <v>3</v>
      </c>
      <c r="AG702">
        <v>102</v>
      </c>
      <c r="AH702">
        <v>2</v>
      </c>
      <c r="AI702">
        <v>33036228</v>
      </c>
      <c r="AJ702">
        <v>739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 x14ac:dyDescent="0.2">
      <c r="A703">
        <f>ROW(Source!A323)</f>
        <v>323</v>
      </c>
      <c r="B703">
        <v>33036244</v>
      </c>
      <c r="C703">
        <v>33036214</v>
      </c>
      <c r="D703">
        <v>32521663</v>
      </c>
      <c r="E703">
        <v>1</v>
      </c>
      <c r="F703">
        <v>1</v>
      </c>
      <c r="G703">
        <v>19</v>
      </c>
      <c r="H703">
        <v>3</v>
      </c>
      <c r="I703" t="s">
        <v>846</v>
      </c>
      <c r="J703" t="s">
        <v>847</v>
      </c>
      <c r="K703" t="s">
        <v>848</v>
      </c>
      <c r="L703">
        <v>1327</v>
      </c>
      <c r="N703">
        <v>1005</v>
      </c>
      <c r="O703" t="s">
        <v>823</v>
      </c>
      <c r="P703" t="s">
        <v>823</v>
      </c>
      <c r="Q703">
        <v>1</v>
      </c>
      <c r="X703">
        <v>49.5</v>
      </c>
      <c r="Y703">
        <v>207.09</v>
      </c>
      <c r="Z703">
        <v>0</v>
      </c>
      <c r="AA703">
        <v>0</v>
      </c>
      <c r="AB703">
        <v>0</v>
      </c>
      <c r="AC703">
        <v>0</v>
      </c>
      <c r="AD703">
        <v>1</v>
      </c>
      <c r="AE703">
        <v>0</v>
      </c>
      <c r="AF703" t="s">
        <v>3</v>
      </c>
      <c r="AG703">
        <v>49.5</v>
      </c>
      <c r="AH703">
        <v>2</v>
      </c>
      <c r="AI703">
        <v>33036229</v>
      </c>
      <c r="AJ703">
        <v>740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 x14ac:dyDescent="0.2">
      <c r="A704">
        <f>ROW(Source!A326)</f>
        <v>326</v>
      </c>
      <c r="B704">
        <v>33036253</v>
      </c>
      <c r="C704">
        <v>33036247</v>
      </c>
      <c r="D704">
        <v>32505425</v>
      </c>
      <c r="E704">
        <v>19</v>
      </c>
      <c r="F704">
        <v>1</v>
      </c>
      <c r="G704">
        <v>19</v>
      </c>
      <c r="H704">
        <v>1</v>
      </c>
      <c r="I704" t="s">
        <v>795</v>
      </c>
      <c r="J704" t="s">
        <v>3</v>
      </c>
      <c r="K704" t="s">
        <v>796</v>
      </c>
      <c r="L704">
        <v>1191</v>
      </c>
      <c r="N704">
        <v>1013</v>
      </c>
      <c r="O704" t="s">
        <v>797</v>
      </c>
      <c r="P704" t="s">
        <v>797</v>
      </c>
      <c r="Q704">
        <v>1</v>
      </c>
      <c r="X704">
        <v>36.11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1</v>
      </c>
      <c r="AF704" t="s">
        <v>3</v>
      </c>
      <c r="AG704">
        <v>36.11</v>
      </c>
      <c r="AH704">
        <v>2</v>
      </c>
      <c r="AI704">
        <v>33036248</v>
      </c>
      <c r="AJ704">
        <v>741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 x14ac:dyDescent="0.2">
      <c r="A705">
        <f>ROW(Source!A326)</f>
        <v>326</v>
      </c>
      <c r="B705">
        <v>33036254</v>
      </c>
      <c r="C705">
        <v>33036247</v>
      </c>
      <c r="D705">
        <v>32516754</v>
      </c>
      <c r="E705">
        <v>1</v>
      </c>
      <c r="F705">
        <v>1</v>
      </c>
      <c r="G705">
        <v>19</v>
      </c>
      <c r="H705">
        <v>2</v>
      </c>
      <c r="I705" t="s">
        <v>798</v>
      </c>
      <c r="J705" t="s">
        <v>799</v>
      </c>
      <c r="K705" t="s">
        <v>800</v>
      </c>
      <c r="L705">
        <v>1368</v>
      </c>
      <c r="N705">
        <v>1011</v>
      </c>
      <c r="O705" t="s">
        <v>801</v>
      </c>
      <c r="P705" t="s">
        <v>801</v>
      </c>
      <c r="Q705">
        <v>1</v>
      </c>
      <c r="X705">
        <v>21.91</v>
      </c>
      <c r="Y705">
        <v>0</v>
      </c>
      <c r="Z705">
        <v>70.98</v>
      </c>
      <c r="AA705">
        <v>6.52</v>
      </c>
      <c r="AB705">
        <v>0</v>
      </c>
      <c r="AC705">
        <v>0</v>
      </c>
      <c r="AD705">
        <v>1</v>
      </c>
      <c r="AE705">
        <v>0</v>
      </c>
      <c r="AF705" t="s">
        <v>3</v>
      </c>
      <c r="AG705">
        <v>21.91</v>
      </c>
      <c r="AH705">
        <v>2</v>
      </c>
      <c r="AI705">
        <v>33036249</v>
      </c>
      <c r="AJ705">
        <v>742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 x14ac:dyDescent="0.2">
      <c r="A706">
        <f>ROW(Source!A326)</f>
        <v>326</v>
      </c>
      <c r="B706">
        <v>33036255</v>
      </c>
      <c r="C706">
        <v>33036247</v>
      </c>
      <c r="D706">
        <v>32518977</v>
      </c>
      <c r="E706">
        <v>1</v>
      </c>
      <c r="F706">
        <v>1</v>
      </c>
      <c r="G706">
        <v>19</v>
      </c>
      <c r="H706">
        <v>3</v>
      </c>
      <c r="I706" t="s">
        <v>802</v>
      </c>
      <c r="J706" t="s">
        <v>803</v>
      </c>
      <c r="K706" t="s">
        <v>804</v>
      </c>
      <c r="L706">
        <v>1348</v>
      </c>
      <c r="N706">
        <v>1009</v>
      </c>
      <c r="O706" t="s">
        <v>19</v>
      </c>
      <c r="P706" t="s">
        <v>19</v>
      </c>
      <c r="Q706">
        <v>1000</v>
      </c>
      <c r="X706">
        <v>0.03</v>
      </c>
      <c r="Y706">
        <v>117442.26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0</v>
      </c>
      <c r="AF706" t="s">
        <v>3</v>
      </c>
      <c r="AG706">
        <v>0.03</v>
      </c>
      <c r="AH706">
        <v>2</v>
      </c>
      <c r="AI706">
        <v>33036250</v>
      </c>
      <c r="AJ706">
        <v>743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 x14ac:dyDescent="0.2">
      <c r="A707">
        <f>ROW(Source!A326)</f>
        <v>326</v>
      </c>
      <c r="B707">
        <v>33036256</v>
      </c>
      <c r="C707">
        <v>33036247</v>
      </c>
      <c r="D707">
        <v>32520163</v>
      </c>
      <c r="E707">
        <v>1</v>
      </c>
      <c r="F707">
        <v>1</v>
      </c>
      <c r="G707">
        <v>19</v>
      </c>
      <c r="H707">
        <v>3</v>
      </c>
      <c r="I707" t="s">
        <v>25</v>
      </c>
      <c r="J707" t="s">
        <v>27</v>
      </c>
      <c r="K707" t="s">
        <v>26</v>
      </c>
      <c r="L707">
        <v>1348</v>
      </c>
      <c r="N707">
        <v>1009</v>
      </c>
      <c r="O707" t="s">
        <v>19</v>
      </c>
      <c r="P707" t="s">
        <v>19</v>
      </c>
      <c r="Q707">
        <v>1000</v>
      </c>
      <c r="X707">
        <v>1</v>
      </c>
      <c r="Y707">
        <v>53410.15</v>
      </c>
      <c r="Z707">
        <v>0</v>
      </c>
      <c r="AA707">
        <v>0</v>
      </c>
      <c r="AB707">
        <v>0</v>
      </c>
      <c r="AC707">
        <v>0</v>
      </c>
      <c r="AD707">
        <v>1</v>
      </c>
      <c r="AE707">
        <v>0</v>
      </c>
      <c r="AF707" t="s">
        <v>3</v>
      </c>
      <c r="AG707">
        <v>1</v>
      </c>
      <c r="AH707">
        <v>2</v>
      </c>
      <c r="AI707">
        <v>33036251</v>
      </c>
      <c r="AJ707">
        <v>744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 x14ac:dyDescent="0.2">
      <c r="A708">
        <f>ROW(Source!A328)</f>
        <v>328</v>
      </c>
      <c r="B708">
        <v>33036274</v>
      </c>
      <c r="C708">
        <v>33036258</v>
      </c>
      <c r="D708">
        <v>32505425</v>
      </c>
      <c r="E708">
        <v>19</v>
      </c>
      <c r="F708">
        <v>1</v>
      </c>
      <c r="G708">
        <v>19</v>
      </c>
      <c r="H708">
        <v>1</v>
      </c>
      <c r="I708" t="s">
        <v>795</v>
      </c>
      <c r="J708" t="s">
        <v>3</v>
      </c>
      <c r="K708" t="s">
        <v>796</v>
      </c>
      <c r="L708">
        <v>1191</v>
      </c>
      <c r="N708">
        <v>1013</v>
      </c>
      <c r="O708" t="s">
        <v>797</v>
      </c>
      <c r="P708" t="s">
        <v>797</v>
      </c>
      <c r="Q708">
        <v>1</v>
      </c>
      <c r="X708">
        <v>453.1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1</v>
      </c>
      <c r="AE708">
        <v>1</v>
      </c>
      <c r="AF708" t="s">
        <v>3</v>
      </c>
      <c r="AG708">
        <v>453.1</v>
      </c>
      <c r="AH708">
        <v>2</v>
      </c>
      <c r="AI708">
        <v>33036259</v>
      </c>
      <c r="AJ708">
        <v>746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 x14ac:dyDescent="0.2">
      <c r="A709">
        <f>ROW(Source!A328)</f>
        <v>328</v>
      </c>
      <c r="B709">
        <v>33036275</v>
      </c>
      <c r="C709">
        <v>33036258</v>
      </c>
      <c r="D709">
        <v>32517073</v>
      </c>
      <c r="E709">
        <v>1</v>
      </c>
      <c r="F709">
        <v>1</v>
      </c>
      <c r="G709">
        <v>19</v>
      </c>
      <c r="H709">
        <v>2</v>
      </c>
      <c r="I709" t="s">
        <v>805</v>
      </c>
      <c r="J709" t="s">
        <v>806</v>
      </c>
      <c r="K709" t="s">
        <v>807</v>
      </c>
      <c r="L709">
        <v>1368</v>
      </c>
      <c r="N709">
        <v>1011</v>
      </c>
      <c r="O709" t="s">
        <v>801</v>
      </c>
      <c r="P709" t="s">
        <v>801</v>
      </c>
      <c r="Q709">
        <v>1</v>
      </c>
      <c r="X709">
        <v>1.38</v>
      </c>
      <c r="Y709">
        <v>0</v>
      </c>
      <c r="Z709">
        <v>3.37</v>
      </c>
      <c r="AA709">
        <v>0.85</v>
      </c>
      <c r="AB709">
        <v>0</v>
      </c>
      <c r="AC709">
        <v>0</v>
      </c>
      <c r="AD709">
        <v>1</v>
      </c>
      <c r="AE709">
        <v>0</v>
      </c>
      <c r="AF709" t="s">
        <v>3</v>
      </c>
      <c r="AG709">
        <v>1.38</v>
      </c>
      <c r="AH709">
        <v>2</v>
      </c>
      <c r="AI709">
        <v>33036260</v>
      </c>
      <c r="AJ709">
        <v>747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 x14ac:dyDescent="0.2">
      <c r="A710">
        <f>ROW(Source!A328)</f>
        <v>328</v>
      </c>
      <c r="B710">
        <v>33036276</v>
      </c>
      <c r="C710">
        <v>33036258</v>
      </c>
      <c r="D710">
        <v>32516433</v>
      </c>
      <c r="E710">
        <v>1</v>
      </c>
      <c r="F710">
        <v>1</v>
      </c>
      <c r="G710">
        <v>19</v>
      </c>
      <c r="H710">
        <v>2</v>
      </c>
      <c r="I710" t="s">
        <v>808</v>
      </c>
      <c r="J710" t="s">
        <v>809</v>
      </c>
      <c r="K710" t="s">
        <v>810</v>
      </c>
      <c r="L710">
        <v>1368</v>
      </c>
      <c r="N710">
        <v>1011</v>
      </c>
      <c r="O710" t="s">
        <v>801</v>
      </c>
      <c r="P710" t="s">
        <v>801</v>
      </c>
      <c r="Q710">
        <v>1</v>
      </c>
      <c r="X710">
        <v>0.31</v>
      </c>
      <c r="Y710">
        <v>0</v>
      </c>
      <c r="Z710">
        <v>566.44000000000005</v>
      </c>
      <c r="AA710">
        <v>281.27999999999997</v>
      </c>
      <c r="AB710">
        <v>0</v>
      </c>
      <c r="AC710">
        <v>0</v>
      </c>
      <c r="AD710">
        <v>1</v>
      </c>
      <c r="AE710">
        <v>0</v>
      </c>
      <c r="AF710" t="s">
        <v>3</v>
      </c>
      <c r="AG710">
        <v>0.31</v>
      </c>
      <c r="AH710">
        <v>2</v>
      </c>
      <c r="AI710">
        <v>33036261</v>
      </c>
      <c r="AJ710">
        <v>748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 x14ac:dyDescent="0.2">
      <c r="A711">
        <f>ROW(Source!A328)</f>
        <v>328</v>
      </c>
      <c r="B711">
        <v>33036277</v>
      </c>
      <c r="C711">
        <v>33036258</v>
      </c>
      <c r="D711">
        <v>32516599</v>
      </c>
      <c r="E711">
        <v>1</v>
      </c>
      <c r="F711">
        <v>1</v>
      </c>
      <c r="G711">
        <v>19</v>
      </c>
      <c r="H711">
        <v>2</v>
      </c>
      <c r="I711" t="s">
        <v>811</v>
      </c>
      <c r="J711" t="s">
        <v>812</v>
      </c>
      <c r="K711" t="s">
        <v>813</v>
      </c>
      <c r="L711">
        <v>1368</v>
      </c>
      <c r="N711">
        <v>1011</v>
      </c>
      <c r="O711" t="s">
        <v>801</v>
      </c>
      <c r="P711" t="s">
        <v>801</v>
      </c>
      <c r="Q711">
        <v>1</v>
      </c>
      <c r="X711">
        <v>26.25</v>
      </c>
      <c r="Y711">
        <v>0</v>
      </c>
      <c r="Z711">
        <v>9.7100000000000009</v>
      </c>
      <c r="AA711">
        <v>2.25</v>
      </c>
      <c r="AB711">
        <v>0</v>
      </c>
      <c r="AC711">
        <v>0</v>
      </c>
      <c r="AD711">
        <v>1</v>
      </c>
      <c r="AE711">
        <v>0</v>
      </c>
      <c r="AF711" t="s">
        <v>3</v>
      </c>
      <c r="AG711">
        <v>26.25</v>
      </c>
      <c r="AH711">
        <v>2</v>
      </c>
      <c r="AI711">
        <v>33036262</v>
      </c>
      <c r="AJ711">
        <v>749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 x14ac:dyDescent="0.2">
      <c r="A712">
        <f>ROW(Source!A328)</f>
        <v>328</v>
      </c>
      <c r="B712">
        <v>33036278</v>
      </c>
      <c r="C712">
        <v>33036258</v>
      </c>
      <c r="D712">
        <v>32517836</v>
      </c>
      <c r="E712">
        <v>1</v>
      </c>
      <c r="F712">
        <v>1</v>
      </c>
      <c r="G712">
        <v>19</v>
      </c>
      <c r="H712">
        <v>3</v>
      </c>
      <c r="I712" t="s">
        <v>814</v>
      </c>
      <c r="J712" t="s">
        <v>815</v>
      </c>
      <c r="K712" t="s">
        <v>816</v>
      </c>
      <c r="L712">
        <v>1348</v>
      </c>
      <c r="N712">
        <v>1009</v>
      </c>
      <c r="O712" t="s">
        <v>19</v>
      </c>
      <c r="P712" t="s">
        <v>19</v>
      </c>
      <c r="Q712">
        <v>1000</v>
      </c>
      <c r="X712">
        <v>0.04</v>
      </c>
      <c r="Y712">
        <v>31493.279999999999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0</v>
      </c>
      <c r="AF712" t="s">
        <v>3</v>
      </c>
      <c r="AG712">
        <v>0.04</v>
      </c>
      <c r="AH712">
        <v>2</v>
      </c>
      <c r="AI712">
        <v>33036263</v>
      </c>
      <c r="AJ712">
        <v>750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 x14ac:dyDescent="0.2">
      <c r="A713">
        <f>ROW(Source!A328)</f>
        <v>328</v>
      </c>
      <c r="B713">
        <v>33036279</v>
      </c>
      <c r="C713">
        <v>33036258</v>
      </c>
      <c r="D713">
        <v>32518156</v>
      </c>
      <c r="E713">
        <v>1</v>
      </c>
      <c r="F713">
        <v>1</v>
      </c>
      <c r="G713">
        <v>19</v>
      </c>
      <c r="H713">
        <v>3</v>
      </c>
      <c r="I713" t="s">
        <v>817</v>
      </c>
      <c r="J713" t="s">
        <v>818</v>
      </c>
      <c r="K713" t="s">
        <v>819</v>
      </c>
      <c r="L713">
        <v>1348</v>
      </c>
      <c r="N713">
        <v>1009</v>
      </c>
      <c r="O713" t="s">
        <v>19</v>
      </c>
      <c r="P713" t="s">
        <v>19</v>
      </c>
      <c r="Q713">
        <v>1000</v>
      </c>
      <c r="X713">
        <v>3.6999999999999998E-2</v>
      </c>
      <c r="Y713">
        <v>45454.3</v>
      </c>
      <c r="Z713">
        <v>0</v>
      </c>
      <c r="AA713">
        <v>0</v>
      </c>
      <c r="AB713">
        <v>0</v>
      </c>
      <c r="AC713">
        <v>0</v>
      </c>
      <c r="AD713">
        <v>1</v>
      </c>
      <c r="AE713">
        <v>0</v>
      </c>
      <c r="AF713" t="s">
        <v>3</v>
      </c>
      <c r="AG713">
        <v>3.6999999999999998E-2</v>
      </c>
      <c r="AH713">
        <v>2</v>
      </c>
      <c r="AI713">
        <v>33036264</v>
      </c>
      <c r="AJ713">
        <v>751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 x14ac:dyDescent="0.2">
      <c r="A714">
        <f>ROW(Source!A328)</f>
        <v>328</v>
      </c>
      <c r="B714">
        <v>33036281</v>
      </c>
      <c r="C714">
        <v>33036258</v>
      </c>
      <c r="D714">
        <v>32518894</v>
      </c>
      <c r="E714">
        <v>1</v>
      </c>
      <c r="F714">
        <v>1</v>
      </c>
      <c r="G714">
        <v>19</v>
      </c>
      <c r="H714">
        <v>3</v>
      </c>
      <c r="I714" t="s">
        <v>820</v>
      </c>
      <c r="J714" t="s">
        <v>821</v>
      </c>
      <c r="K714" t="s">
        <v>822</v>
      </c>
      <c r="L714">
        <v>1327</v>
      </c>
      <c r="N714">
        <v>1005</v>
      </c>
      <c r="O714" t="s">
        <v>823</v>
      </c>
      <c r="P714" t="s">
        <v>823</v>
      </c>
      <c r="Q714">
        <v>1</v>
      </c>
      <c r="X714">
        <v>5.6</v>
      </c>
      <c r="Y714">
        <v>63.78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0</v>
      </c>
      <c r="AF714" t="s">
        <v>3</v>
      </c>
      <c r="AG714">
        <v>5.6</v>
      </c>
      <c r="AH714">
        <v>2</v>
      </c>
      <c r="AI714">
        <v>33036266</v>
      </c>
      <c r="AJ714">
        <v>752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 x14ac:dyDescent="0.2">
      <c r="A715">
        <f>ROW(Source!A328)</f>
        <v>328</v>
      </c>
      <c r="B715">
        <v>33036280</v>
      </c>
      <c r="C715">
        <v>33036258</v>
      </c>
      <c r="D715">
        <v>32517311</v>
      </c>
      <c r="E715">
        <v>1</v>
      </c>
      <c r="F715">
        <v>1</v>
      </c>
      <c r="G715">
        <v>19</v>
      </c>
      <c r="H715">
        <v>3</v>
      </c>
      <c r="I715" t="s">
        <v>824</v>
      </c>
      <c r="J715" t="s">
        <v>825</v>
      </c>
      <c r="K715" t="s">
        <v>826</v>
      </c>
      <c r="L715">
        <v>1348</v>
      </c>
      <c r="N715">
        <v>1009</v>
      </c>
      <c r="O715" t="s">
        <v>19</v>
      </c>
      <c r="P715" t="s">
        <v>19</v>
      </c>
      <c r="Q715">
        <v>1000</v>
      </c>
      <c r="X715">
        <v>0.05</v>
      </c>
      <c r="Y715">
        <v>4752.91</v>
      </c>
      <c r="Z715">
        <v>0</v>
      </c>
      <c r="AA715">
        <v>0</v>
      </c>
      <c r="AB715">
        <v>0</v>
      </c>
      <c r="AC715">
        <v>0</v>
      </c>
      <c r="AD715">
        <v>1</v>
      </c>
      <c r="AE715">
        <v>0</v>
      </c>
      <c r="AF715" t="s">
        <v>3</v>
      </c>
      <c r="AG715">
        <v>0.05</v>
      </c>
      <c r="AH715">
        <v>2</v>
      </c>
      <c r="AI715">
        <v>33036265</v>
      </c>
      <c r="AJ715">
        <v>753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 x14ac:dyDescent="0.2">
      <c r="A716">
        <f>ROW(Source!A328)</f>
        <v>328</v>
      </c>
      <c r="B716">
        <v>33036282</v>
      </c>
      <c r="C716">
        <v>33036258</v>
      </c>
      <c r="D716">
        <v>32519061</v>
      </c>
      <c r="E716">
        <v>1</v>
      </c>
      <c r="F716">
        <v>1</v>
      </c>
      <c r="G716">
        <v>19</v>
      </c>
      <c r="H716">
        <v>3</v>
      </c>
      <c r="I716" t="s">
        <v>827</v>
      </c>
      <c r="J716" t="s">
        <v>828</v>
      </c>
      <c r="K716" t="s">
        <v>829</v>
      </c>
      <c r="L716">
        <v>1339</v>
      </c>
      <c r="N716">
        <v>1007</v>
      </c>
      <c r="O716" t="s">
        <v>830</v>
      </c>
      <c r="P716" t="s">
        <v>830</v>
      </c>
      <c r="Q716">
        <v>1</v>
      </c>
      <c r="X716">
        <v>1.75</v>
      </c>
      <c r="Y716">
        <v>29.98</v>
      </c>
      <c r="Z716">
        <v>0</v>
      </c>
      <c r="AA716">
        <v>0</v>
      </c>
      <c r="AB716">
        <v>0</v>
      </c>
      <c r="AC716">
        <v>0</v>
      </c>
      <c r="AD716">
        <v>1</v>
      </c>
      <c r="AE716">
        <v>0</v>
      </c>
      <c r="AF716" t="s">
        <v>3</v>
      </c>
      <c r="AG716">
        <v>1.75</v>
      </c>
      <c r="AH716">
        <v>2</v>
      </c>
      <c r="AI716">
        <v>33036267</v>
      </c>
      <c r="AJ716">
        <v>754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 x14ac:dyDescent="0.2">
      <c r="A717">
        <f>ROW(Source!A328)</f>
        <v>328</v>
      </c>
      <c r="B717">
        <v>33036283</v>
      </c>
      <c r="C717">
        <v>33036258</v>
      </c>
      <c r="D717">
        <v>32517740</v>
      </c>
      <c r="E717">
        <v>1</v>
      </c>
      <c r="F717">
        <v>1</v>
      </c>
      <c r="G717">
        <v>19</v>
      </c>
      <c r="H717">
        <v>3</v>
      </c>
      <c r="I717" t="s">
        <v>831</v>
      </c>
      <c r="J717" t="s">
        <v>832</v>
      </c>
      <c r="K717" t="s">
        <v>833</v>
      </c>
      <c r="L717">
        <v>1339</v>
      </c>
      <c r="N717">
        <v>1007</v>
      </c>
      <c r="O717" t="s">
        <v>830</v>
      </c>
      <c r="P717" t="s">
        <v>830</v>
      </c>
      <c r="Q717">
        <v>1</v>
      </c>
      <c r="X717">
        <v>0.08</v>
      </c>
      <c r="Y717">
        <v>4993.7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0</v>
      </c>
      <c r="AF717" t="s">
        <v>3</v>
      </c>
      <c r="AG717">
        <v>0.08</v>
      </c>
      <c r="AH717">
        <v>2</v>
      </c>
      <c r="AI717">
        <v>33036268</v>
      </c>
      <c r="AJ717">
        <v>755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 x14ac:dyDescent="0.2">
      <c r="A718">
        <f>ROW(Source!A328)</f>
        <v>328</v>
      </c>
      <c r="B718">
        <v>33036284</v>
      </c>
      <c r="C718">
        <v>33036258</v>
      </c>
      <c r="D718">
        <v>32517729</v>
      </c>
      <c r="E718">
        <v>1</v>
      </c>
      <c r="F718">
        <v>1</v>
      </c>
      <c r="G718">
        <v>19</v>
      </c>
      <c r="H718">
        <v>3</v>
      </c>
      <c r="I718" t="s">
        <v>834</v>
      </c>
      <c r="J718" t="s">
        <v>835</v>
      </c>
      <c r="K718" t="s">
        <v>836</v>
      </c>
      <c r="L718">
        <v>1339</v>
      </c>
      <c r="N718">
        <v>1007</v>
      </c>
      <c r="O718" t="s">
        <v>830</v>
      </c>
      <c r="P718" t="s">
        <v>830</v>
      </c>
      <c r="Q718">
        <v>1</v>
      </c>
      <c r="X718">
        <v>0.69</v>
      </c>
      <c r="Y718">
        <v>3762.19</v>
      </c>
      <c r="Z718">
        <v>0</v>
      </c>
      <c r="AA718">
        <v>0</v>
      </c>
      <c r="AB718">
        <v>0</v>
      </c>
      <c r="AC718">
        <v>0</v>
      </c>
      <c r="AD718">
        <v>1</v>
      </c>
      <c r="AE718">
        <v>0</v>
      </c>
      <c r="AF718" t="s">
        <v>3</v>
      </c>
      <c r="AG718">
        <v>0.69</v>
      </c>
      <c r="AH718">
        <v>2</v>
      </c>
      <c r="AI718">
        <v>33036269</v>
      </c>
      <c r="AJ718">
        <v>756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 x14ac:dyDescent="0.2">
      <c r="A719">
        <f>ROW(Source!A328)</f>
        <v>328</v>
      </c>
      <c r="B719">
        <v>33036285</v>
      </c>
      <c r="C719">
        <v>33036258</v>
      </c>
      <c r="D719">
        <v>32517783</v>
      </c>
      <c r="E719">
        <v>1</v>
      </c>
      <c r="F719">
        <v>1</v>
      </c>
      <c r="G719">
        <v>19</v>
      </c>
      <c r="H719">
        <v>3</v>
      </c>
      <c r="I719" t="s">
        <v>837</v>
      </c>
      <c r="J719" t="s">
        <v>838</v>
      </c>
      <c r="K719" t="s">
        <v>839</v>
      </c>
      <c r="L719">
        <v>1339</v>
      </c>
      <c r="N719">
        <v>1007</v>
      </c>
      <c r="O719" t="s">
        <v>830</v>
      </c>
      <c r="P719" t="s">
        <v>830</v>
      </c>
      <c r="Q719">
        <v>1</v>
      </c>
      <c r="X719">
        <v>0.2</v>
      </c>
      <c r="Y719">
        <v>5631.96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0</v>
      </c>
      <c r="AF719" t="s">
        <v>3</v>
      </c>
      <c r="AG719">
        <v>0.2</v>
      </c>
      <c r="AH719">
        <v>2</v>
      </c>
      <c r="AI719">
        <v>33036270</v>
      </c>
      <c r="AJ719">
        <v>757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 x14ac:dyDescent="0.2">
      <c r="A720">
        <f>ROW(Source!A328)</f>
        <v>328</v>
      </c>
      <c r="B720">
        <v>33036286</v>
      </c>
      <c r="C720">
        <v>33036258</v>
      </c>
      <c r="D720">
        <v>32517784</v>
      </c>
      <c r="E720">
        <v>1</v>
      </c>
      <c r="F720">
        <v>1</v>
      </c>
      <c r="G720">
        <v>19</v>
      </c>
      <c r="H720">
        <v>3</v>
      </c>
      <c r="I720" t="s">
        <v>840</v>
      </c>
      <c r="J720" t="s">
        <v>841</v>
      </c>
      <c r="K720" t="s">
        <v>842</v>
      </c>
      <c r="L720">
        <v>1339</v>
      </c>
      <c r="N720">
        <v>1007</v>
      </c>
      <c r="O720" t="s">
        <v>830</v>
      </c>
      <c r="P720" t="s">
        <v>830</v>
      </c>
      <c r="Q720">
        <v>1</v>
      </c>
      <c r="X720">
        <v>0.69</v>
      </c>
      <c r="Y720">
        <v>5631.96</v>
      </c>
      <c r="Z720">
        <v>0</v>
      </c>
      <c r="AA720">
        <v>0</v>
      </c>
      <c r="AB720">
        <v>0</v>
      </c>
      <c r="AC720">
        <v>0</v>
      </c>
      <c r="AD720">
        <v>1</v>
      </c>
      <c r="AE720">
        <v>0</v>
      </c>
      <c r="AF720" t="s">
        <v>3</v>
      </c>
      <c r="AG720">
        <v>0.69</v>
      </c>
      <c r="AH720">
        <v>2</v>
      </c>
      <c r="AI720">
        <v>33036271</v>
      </c>
      <c r="AJ720">
        <v>758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 x14ac:dyDescent="0.2">
      <c r="A721">
        <f>ROW(Source!A328)</f>
        <v>328</v>
      </c>
      <c r="B721">
        <v>33036287</v>
      </c>
      <c r="C721">
        <v>33036258</v>
      </c>
      <c r="D721">
        <v>32519911</v>
      </c>
      <c r="E721">
        <v>1</v>
      </c>
      <c r="F721">
        <v>1</v>
      </c>
      <c r="G721">
        <v>19</v>
      </c>
      <c r="H721">
        <v>3</v>
      </c>
      <c r="I721" t="s">
        <v>843</v>
      </c>
      <c r="J721" t="s">
        <v>844</v>
      </c>
      <c r="K721" t="s">
        <v>845</v>
      </c>
      <c r="L721">
        <v>1339</v>
      </c>
      <c r="N721">
        <v>1007</v>
      </c>
      <c r="O721" t="s">
        <v>830</v>
      </c>
      <c r="P721" t="s">
        <v>830</v>
      </c>
      <c r="Q721">
        <v>1</v>
      </c>
      <c r="X721">
        <v>102</v>
      </c>
      <c r="Y721">
        <v>3195.93</v>
      </c>
      <c r="Z721">
        <v>0</v>
      </c>
      <c r="AA721">
        <v>0</v>
      </c>
      <c r="AB721">
        <v>0</v>
      </c>
      <c r="AC721">
        <v>0</v>
      </c>
      <c r="AD721">
        <v>1</v>
      </c>
      <c r="AE721">
        <v>0</v>
      </c>
      <c r="AF721" t="s">
        <v>3</v>
      </c>
      <c r="AG721">
        <v>102</v>
      </c>
      <c r="AH721">
        <v>2</v>
      </c>
      <c r="AI721">
        <v>33036272</v>
      </c>
      <c r="AJ721">
        <v>759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 x14ac:dyDescent="0.2">
      <c r="A722">
        <f>ROW(Source!A328)</f>
        <v>328</v>
      </c>
      <c r="B722">
        <v>33036288</v>
      </c>
      <c r="C722">
        <v>33036258</v>
      </c>
      <c r="D722">
        <v>32521663</v>
      </c>
      <c r="E722">
        <v>1</v>
      </c>
      <c r="F722">
        <v>1</v>
      </c>
      <c r="G722">
        <v>19</v>
      </c>
      <c r="H722">
        <v>3</v>
      </c>
      <c r="I722" t="s">
        <v>846</v>
      </c>
      <c r="J722" t="s">
        <v>847</v>
      </c>
      <c r="K722" t="s">
        <v>848</v>
      </c>
      <c r="L722">
        <v>1327</v>
      </c>
      <c r="N722">
        <v>1005</v>
      </c>
      <c r="O722" t="s">
        <v>823</v>
      </c>
      <c r="P722" t="s">
        <v>823</v>
      </c>
      <c r="Q722">
        <v>1</v>
      </c>
      <c r="X722">
        <v>49.5</v>
      </c>
      <c r="Y722">
        <v>207.09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0</v>
      </c>
      <c r="AF722" t="s">
        <v>3</v>
      </c>
      <c r="AG722">
        <v>49.5</v>
      </c>
      <c r="AH722">
        <v>2</v>
      </c>
      <c r="AI722">
        <v>33036273</v>
      </c>
      <c r="AJ722">
        <v>760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 x14ac:dyDescent="0.2">
      <c r="A723">
        <f>ROW(Source!A331)</f>
        <v>331</v>
      </c>
      <c r="B723">
        <v>33036297</v>
      </c>
      <c r="C723">
        <v>33036291</v>
      </c>
      <c r="D723">
        <v>32505425</v>
      </c>
      <c r="E723">
        <v>19</v>
      </c>
      <c r="F723">
        <v>1</v>
      </c>
      <c r="G723">
        <v>19</v>
      </c>
      <c r="H723">
        <v>1</v>
      </c>
      <c r="I723" t="s">
        <v>795</v>
      </c>
      <c r="J723" t="s">
        <v>3</v>
      </c>
      <c r="K723" t="s">
        <v>796</v>
      </c>
      <c r="L723">
        <v>1191</v>
      </c>
      <c r="N723">
        <v>1013</v>
      </c>
      <c r="O723" t="s">
        <v>797</v>
      </c>
      <c r="P723" t="s">
        <v>797</v>
      </c>
      <c r="Q723">
        <v>1</v>
      </c>
      <c r="X723">
        <v>36.11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1</v>
      </c>
      <c r="AE723">
        <v>1</v>
      </c>
      <c r="AF723" t="s">
        <v>3</v>
      </c>
      <c r="AG723">
        <v>36.11</v>
      </c>
      <c r="AH723">
        <v>2</v>
      </c>
      <c r="AI723">
        <v>33036292</v>
      </c>
      <c r="AJ723">
        <v>761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 x14ac:dyDescent="0.2">
      <c r="A724">
        <f>ROW(Source!A331)</f>
        <v>331</v>
      </c>
      <c r="B724">
        <v>33036298</v>
      </c>
      <c r="C724">
        <v>33036291</v>
      </c>
      <c r="D724">
        <v>32516754</v>
      </c>
      <c r="E724">
        <v>1</v>
      </c>
      <c r="F724">
        <v>1</v>
      </c>
      <c r="G724">
        <v>19</v>
      </c>
      <c r="H724">
        <v>2</v>
      </c>
      <c r="I724" t="s">
        <v>798</v>
      </c>
      <c r="J724" t="s">
        <v>799</v>
      </c>
      <c r="K724" t="s">
        <v>800</v>
      </c>
      <c r="L724">
        <v>1368</v>
      </c>
      <c r="N724">
        <v>1011</v>
      </c>
      <c r="O724" t="s">
        <v>801</v>
      </c>
      <c r="P724" t="s">
        <v>801</v>
      </c>
      <c r="Q724">
        <v>1</v>
      </c>
      <c r="X724">
        <v>21.91</v>
      </c>
      <c r="Y724">
        <v>0</v>
      </c>
      <c r="Z724">
        <v>70.98</v>
      </c>
      <c r="AA724">
        <v>6.52</v>
      </c>
      <c r="AB724">
        <v>0</v>
      </c>
      <c r="AC724">
        <v>0</v>
      </c>
      <c r="AD724">
        <v>1</v>
      </c>
      <c r="AE724">
        <v>0</v>
      </c>
      <c r="AF724" t="s">
        <v>3</v>
      </c>
      <c r="AG724">
        <v>21.91</v>
      </c>
      <c r="AH724">
        <v>2</v>
      </c>
      <c r="AI724">
        <v>33036293</v>
      </c>
      <c r="AJ724">
        <v>762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 x14ac:dyDescent="0.2">
      <c r="A725">
        <f>ROW(Source!A331)</f>
        <v>331</v>
      </c>
      <c r="B725">
        <v>33036299</v>
      </c>
      <c r="C725">
        <v>33036291</v>
      </c>
      <c r="D725">
        <v>32518977</v>
      </c>
      <c r="E725">
        <v>1</v>
      </c>
      <c r="F725">
        <v>1</v>
      </c>
      <c r="G725">
        <v>19</v>
      </c>
      <c r="H725">
        <v>3</v>
      </c>
      <c r="I725" t="s">
        <v>802</v>
      </c>
      <c r="J725" t="s">
        <v>803</v>
      </c>
      <c r="K725" t="s">
        <v>804</v>
      </c>
      <c r="L725">
        <v>1348</v>
      </c>
      <c r="N725">
        <v>1009</v>
      </c>
      <c r="O725" t="s">
        <v>19</v>
      </c>
      <c r="P725" t="s">
        <v>19</v>
      </c>
      <c r="Q725">
        <v>1000</v>
      </c>
      <c r="X725">
        <v>0.03</v>
      </c>
      <c r="Y725">
        <v>117442.26</v>
      </c>
      <c r="Z725">
        <v>0</v>
      </c>
      <c r="AA725">
        <v>0</v>
      </c>
      <c r="AB725">
        <v>0</v>
      </c>
      <c r="AC725">
        <v>0</v>
      </c>
      <c r="AD725">
        <v>1</v>
      </c>
      <c r="AE725">
        <v>0</v>
      </c>
      <c r="AF725" t="s">
        <v>3</v>
      </c>
      <c r="AG725">
        <v>0.03</v>
      </c>
      <c r="AH725">
        <v>2</v>
      </c>
      <c r="AI725">
        <v>33036294</v>
      </c>
      <c r="AJ725">
        <v>763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 x14ac:dyDescent="0.2">
      <c r="A726">
        <f>ROW(Source!A331)</f>
        <v>331</v>
      </c>
      <c r="B726">
        <v>33036300</v>
      </c>
      <c r="C726">
        <v>33036291</v>
      </c>
      <c r="D726">
        <v>32520163</v>
      </c>
      <c r="E726">
        <v>1</v>
      </c>
      <c r="F726">
        <v>1</v>
      </c>
      <c r="G726">
        <v>19</v>
      </c>
      <c r="H726">
        <v>3</v>
      </c>
      <c r="I726" t="s">
        <v>25</v>
      </c>
      <c r="J726" t="s">
        <v>27</v>
      </c>
      <c r="K726" t="s">
        <v>26</v>
      </c>
      <c r="L726">
        <v>1348</v>
      </c>
      <c r="N726">
        <v>1009</v>
      </c>
      <c r="O726" t="s">
        <v>19</v>
      </c>
      <c r="P726" t="s">
        <v>19</v>
      </c>
      <c r="Q726">
        <v>1000</v>
      </c>
      <c r="X726">
        <v>1</v>
      </c>
      <c r="Y726">
        <v>53410.15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0</v>
      </c>
      <c r="AF726" t="s">
        <v>3</v>
      </c>
      <c r="AG726">
        <v>1</v>
      </c>
      <c r="AH726">
        <v>2</v>
      </c>
      <c r="AI726">
        <v>33036295</v>
      </c>
      <c r="AJ726">
        <v>764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 x14ac:dyDescent="0.2">
      <c r="A727">
        <f>ROW(Source!A333)</f>
        <v>333</v>
      </c>
      <c r="B727">
        <v>33036318</v>
      </c>
      <c r="C727">
        <v>33036302</v>
      </c>
      <c r="D727">
        <v>32505425</v>
      </c>
      <c r="E727">
        <v>19</v>
      </c>
      <c r="F727">
        <v>1</v>
      </c>
      <c r="G727">
        <v>19</v>
      </c>
      <c r="H727">
        <v>1</v>
      </c>
      <c r="I727" t="s">
        <v>795</v>
      </c>
      <c r="J727" t="s">
        <v>3</v>
      </c>
      <c r="K727" t="s">
        <v>796</v>
      </c>
      <c r="L727">
        <v>1191</v>
      </c>
      <c r="N727">
        <v>1013</v>
      </c>
      <c r="O727" t="s">
        <v>797</v>
      </c>
      <c r="P727" t="s">
        <v>797</v>
      </c>
      <c r="Q727">
        <v>1</v>
      </c>
      <c r="X727">
        <v>453.1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1</v>
      </c>
      <c r="AE727">
        <v>1</v>
      </c>
      <c r="AF727" t="s">
        <v>3</v>
      </c>
      <c r="AG727">
        <v>453.1</v>
      </c>
      <c r="AH727">
        <v>2</v>
      </c>
      <c r="AI727">
        <v>33036303</v>
      </c>
      <c r="AJ727">
        <v>766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 x14ac:dyDescent="0.2">
      <c r="A728">
        <f>ROW(Source!A333)</f>
        <v>333</v>
      </c>
      <c r="B728">
        <v>33036319</v>
      </c>
      <c r="C728">
        <v>33036302</v>
      </c>
      <c r="D728">
        <v>32517073</v>
      </c>
      <c r="E728">
        <v>1</v>
      </c>
      <c r="F728">
        <v>1</v>
      </c>
      <c r="G728">
        <v>19</v>
      </c>
      <c r="H728">
        <v>2</v>
      </c>
      <c r="I728" t="s">
        <v>805</v>
      </c>
      <c r="J728" t="s">
        <v>806</v>
      </c>
      <c r="K728" t="s">
        <v>807</v>
      </c>
      <c r="L728">
        <v>1368</v>
      </c>
      <c r="N728">
        <v>1011</v>
      </c>
      <c r="O728" t="s">
        <v>801</v>
      </c>
      <c r="P728" t="s">
        <v>801</v>
      </c>
      <c r="Q728">
        <v>1</v>
      </c>
      <c r="X728">
        <v>1.38</v>
      </c>
      <c r="Y728">
        <v>0</v>
      </c>
      <c r="Z728">
        <v>3.37</v>
      </c>
      <c r="AA728">
        <v>0.85</v>
      </c>
      <c r="AB728">
        <v>0</v>
      </c>
      <c r="AC728">
        <v>0</v>
      </c>
      <c r="AD728">
        <v>1</v>
      </c>
      <c r="AE728">
        <v>0</v>
      </c>
      <c r="AF728" t="s">
        <v>3</v>
      </c>
      <c r="AG728">
        <v>1.38</v>
      </c>
      <c r="AH728">
        <v>2</v>
      </c>
      <c r="AI728">
        <v>33036304</v>
      </c>
      <c r="AJ728">
        <v>767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 x14ac:dyDescent="0.2">
      <c r="A729">
        <f>ROW(Source!A333)</f>
        <v>333</v>
      </c>
      <c r="B729">
        <v>33036320</v>
      </c>
      <c r="C729">
        <v>33036302</v>
      </c>
      <c r="D729">
        <v>32516433</v>
      </c>
      <c r="E729">
        <v>1</v>
      </c>
      <c r="F729">
        <v>1</v>
      </c>
      <c r="G729">
        <v>19</v>
      </c>
      <c r="H729">
        <v>2</v>
      </c>
      <c r="I729" t="s">
        <v>808</v>
      </c>
      <c r="J729" t="s">
        <v>809</v>
      </c>
      <c r="K729" t="s">
        <v>810</v>
      </c>
      <c r="L729">
        <v>1368</v>
      </c>
      <c r="N729">
        <v>1011</v>
      </c>
      <c r="O729" t="s">
        <v>801</v>
      </c>
      <c r="P729" t="s">
        <v>801</v>
      </c>
      <c r="Q729">
        <v>1</v>
      </c>
      <c r="X729">
        <v>0.31</v>
      </c>
      <c r="Y729">
        <v>0</v>
      </c>
      <c r="Z729">
        <v>566.44000000000005</v>
      </c>
      <c r="AA729">
        <v>281.27999999999997</v>
      </c>
      <c r="AB729">
        <v>0</v>
      </c>
      <c r="AC729">
        <v>0</v>
      </c>
      <c r="AD729">
        <v>1</v>
      </c>
      <c r="AE729">
        <v>0</v>
      </c>
      <c r="AF729" t="s">
        <v>3</v>
      </c>
      <c r="AG729">
        <v>0.31</v>
      </c>
      <c r="AH729">
        <v>2</v>
      </c>
      <c r="AI729">
        <v>33036305</v>
      </c>
      <c r="AJ729">
        <v>768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 x14ac:dyDescent="0.2">
      <c r="A730">
        <f>ROW(Source!A333)</f>
        <v>333</v>
      </c>
      <c r="B730">
        <v>33036321</v>
      </c>
      <c r="C730">
        <v>33036302</v>
      </c>
      <c r="D730">
        <v>32516599</v>
      </c>
      <c r="E730">
        <v>1</v>
      </c>
      <c r="F730">
        <v>1</v>
      </c>
      <c r="G730">
        <v>19</v>
      </c>
      <c r="H730">
        <v>2</v>
      </c>
      <c r="I730" t="s">
        <v>811</v>
      </c>
      <c r="J730" t="s">
        <v>812</v>
      </c>
      <c r="K730" t="s">
        <v>813</v>
      </c>
      <c r="L730">
        <v>1368</v>
      </c>
      <c r="N730">
        <v>1011</v>
      </c>
      <c r="O730" t="s">
        <v>801</v>
      </c>
      <c r="P730" t="s">
        <v>801</v>
      </c>
      <c r="Q730">
        <v>1</v>
      </c>
      <c r="X730">
        <v>26.25</v>
      </c>
      <c r="Y730">
        <v>0</v>
      </c>
      <c r="Z730">
        <v>9.7100000000000009</v>
      </c>
      <c r="AA730">
        <v>2.25</v>
      </c>
      <c r="AB730">
        <v>0</v>
      </c>
      <c r="AC730">
        <v>0</v>
      </c>
      <c r="AD730">
        <v>1</v>
      </c>
      <c r="AE730">
        <v>0</v>
      </c>
      <c r="AF730" t="s">
        <v>3</v>
      </c>
      <c r="AG730">
        <v>26.25</v>
      </c>
      <c r="AH730">
        <v>2</v>
      </c>
      <c r="AI730">
        <v>33036306</v>
      </c>
      <c r="AJ730">
        <v>769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 x14ac:dyDescent="0.2">
      <c r="A731">
        <f>ROW(Source!A333)</f>
        <v>333</v>
      </c>
      <c r="B731">
        <v>33036322</v>
      </c>
      <c r="C731">
        <v>33036302</v>
      </c>
      <c r="D731">
        <v>32517836</v>
      </c>
      <c r="E731">
        <v>1</v>
      </c>
      <c r="F731">
        <v>1</v>
      </c>
      <c r="G731">
        <v>19</v>
      </c>
      <c r="H731">
        <v>3</v>
      </c>
      <c r="I731" t="s">
        <v>814</v>
      </c>
      <c r="J731" t="s">
        <v>815</v>
      </c>
      <c r="K731" t="s">
        <v>816</v>
      </c>
      <c r="L731">
        <v>1348</v>
      </c>
      <c r="N731">
        <v>1009</v>
      </c>
      <c r="O731" t="s">
        <v>19</v>
      </c>
      <c r="P731" t="s">
        <v>19</v>
      </c>
      <c r="Q731">
        <v>1000</v>
      </c>
      <c r="X731">
        <v>0.04</v>
      </c>
      <c r="Y731">
        <v>31493.279999999999</v>
      </c>
      <c r="Z731">
        <v>0</v>
      </c>
      <c r="AA731">
        <v>0</v>
      </c>
      <c r="AB731">
        <v>0</v>
      </c>
      <c r="AC731">
        <v>0</v>
      </c>
      <c r="AD731">
        <v>1</v>
      </c>
      <c r="AE731">
        <v>0</v>
      </c>
      <c r="AF731" t="s">
        <v>3</v>
      </c>
      <c r="AG731">
        <v>0.04</v>
      </c>
      <c r="AH731">
        <v>2</v>
      </c>
      <c r="AI731">
        <v>33036307</v>
      </c>
      <c r="AJ731">
        <v>770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 x14ac:dyDescent="0.2">
      <c r="A732">
        <f>ROW(Source!A333)</f>
        <v>333</v>
      </c>
      <c r="B732">
        <v>33036323</v>
      </c>
      <c r="C732">
        <v>33036302</v>
      </c>
      <c r="D732">
        <v>32518156</v>
      </c>
      <c r="E732">
        <v>1</v>
      </c>
      <c r="F732">
        <v>1</v>
      </c>
      <c r="G732">
        <v>19</v>
      </c>
      <c r="H732">
        <v>3</v>
      </c>
      <c r="I732" t="s">
        <v>817</v>
      </c>
      <c r="J732" t="s">
        <v>818</v>
      </c>
      <c r="K732" t="s">
        <v>819</v>
      </c>
      <c r="L732">
        <v>1348</v>
      </c>
      <c r="N732">
        <v>1009</v>
      </c>
      <c r="O732" t="s">
        <v>19</v>
      </c>
      <c r="P732" t="s">
        <v>19</v>
      </c>
      <c r="Q732">
        <v>1000</v>
      </c>
      <c r="X732">
        <v>3.6999999999999998E-2</v>
      </c>
      <c r="Y732">
        <v>45454.3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3</v>
      </c>
      <c r="AG732">
        <v>3.6999999999999998E-2</v>
      </c>
      <c r="AH732">
        <v>2</v>
      </c>
      <c r="AI732">
        <v>33036308</v>
      </c>
      <c r="AJ732">
        <v>771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 x14ac:dyDescent="0.2">
      <c r="A733">
        <f>ROW(Source!A333)</f>
        <v>333</v>
      </c>
      <c r="B733">
        <v>33036325</v>
      </c>
      <c r="C733">
        <v>33036302</v>
      </c>
      <c r="D733">
        <v>32518894</v>
      </c>
      <c r="E733">
        <v>1</v>
      </c>
      <c r="F733">
        <v>1</v>
      </c>
      <c r="G733">
        <v>19</v>
      </c>
      <c r="H733">
        <v>3</v>
      </c>
      <c r="I733" t="s">
        <v>820</v>
      </c>
      <c r="J733" t="s">
        <v>821</v>
      </c>
      <c r="K733" t="s">
        <v>822</v>
      </c>
      <c r="L733">
        <v>1327</v>
      </c>
      <c r="N733">
        <v>1005</v>
      </c>
      <c r="O733" t="s">
        <v>823</v>
      </c>
      <c r="P733" t="s">
        <v>823</v>
      </c>
      <c r="Q733">
        <v>1</v>
      </c>
      <c r="X733">
        <v>5.6</v>
      </c>
      <c r="Y733">
        <v>63.78</v>
      </c>
      <c r="Z733">
        <v>0</v>
      </c>
      <c r="AA733">
        <v>0</v>
      </c>
      <c r="AB733">
        <v>0</v>
      </c>
      <c r="AC733">
        <v>0</v>
      </c>
      <c r="AD733">
        <v>1</v>
      </c>
      <c r="AE733">
        <v>0</v>
      </c>
      <c r="AF733" t="s">
        <v>3</v>
      </c>
      <c r="AG733">
        <v>5.6</v>
      </c>
      <c r="AH733">
        <v>2</v>
      </c>
      <c r="AI733">
        <v>33036310</v>
      </c>
      <c r="AJ733">
        <v>772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 x14ac:dyDescent="0.2">
      <c r="A734">
        <f>ROW(Source!A333)</f>
        <v>333</v>
      </c>
      <c r="B734">
        <v>33036324</v>
      </c>
      <c r="C734">
        <v>33036302</v>
      </c>
      <c r="D734">
        <v>32517311</v>
      </c>
      <c r="E734">
        <v>1</v>
      </c>
      <c r="F734">
        <v>1</v>
      </c>
      <c r="G734">
        <v>19</v>
      </c>
      <c r="H734">
        <v>3</v>
      </c>
      <c r="I734" t="s">
        <v>824</v>
      </c>
      <c r="J734" t="s">
        <v>825</v>
      </c>
      <c r="K734" t="s">
        <v>826</v>
      </c>
      <c r="L734">
        <v>1348</v>
      </c>
      <c r="N734">
        <v>1009</v>
      </c>
      <c r="O734" t="s">
        <v>19</v>
      </c>
      <c r="P734" t="s">
        <v>19</v>
      </c>
      <c r="Q734">
        <v>1000</v>
      </c>
      <c r="X734">
        <v>0.05</v>
      </c>
      <c r="Y734">
        <v>4752.91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0</v>
      </c>
      <c r="AF734" t="s">
        <v>3</v>
      </c>
      <c r="AG734">
        <v>0.05</v>
      </c>
      <c r="AH734">
        <v>2</v>
      </c>
      <c r="AI734">
        <v>33036309</v>
      </c>
      <c r="AJ734">
        <v>773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 x14ac:dyDescent="0.2">
      <c r="A735">
        <f>ROW(Source!A333)</f>
        <v>333</v>
      </c>
      <c r="B735">
        <v>33036326</v>
      </c>
      <c r="C735">
        <v>33036302</v>
      </c>
      <c r="D735">
        <v>32519061</v>
      </c>
      <c r="E735">
        <v>1</v>
      </c>
      <c r="F735">
        <v>1</v>
      </c>
      <c r="G735">
        <v>19</v>
      </c>
      <c r="H735">
        <v>3</v>
      </c>
      <c r="I735" t="s">
        <v>827</v>
      </c>
      <c r="J735" t="s">
        <v>828</v>
      </c>
      <c r="K735" t="s">
        <v>829</v>
      </c>
      <c r="L735">
        <v>1339</v>
      </c>
      <c r="N735">
        <v>1007</v>
      </c>
      <c r="O735" t="s">
        <v>830</v>
      </c>
      <c r="P735" t="s">
        <v>830</v>
      </c>
      <c r="Q735">
        <v>1</v>
      </c>
      <c r="X735">
        <v>1.75</v>
      </c>
      <c r="Y735">
        <v>29.98</v>
      </c>
      <c r="Z735">
        <v>0</v>
      </c>
      <c r="AA735">
        <v>0</v>
      </c>
      <c r="AB735">
        <v>0</v>
      </c>
      <c r="AC735">
        <v>0</v>
      </c>
      <c r="AD735">
        <v>1</v>
      </c>
      <c r="AE735">
        <v>0</v>
      </c>
      <c r="AF735" t="s">
        <v>3</v>
      </c>
      <c r="AG735">
        <v>1.75</v>
      </c>
      <c r="AH735">
        <v>2</v>
      </c>
      <c r="AI735">
        <v>33036311</v>
      </c>
      <c r="AJ735">
        <v>774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 x14ac:dyDescent="0.2">
      <c r="A736">
        <f>ROW(Source!A333)</f>
        <v>333</v>
      </c>
      <c r="B736">
        <v>33036327</v>
      </c>
      <c r="C736">
        <v>33036302</v>
      </c>
      <c r="D736">
        <v>32517740</v>
      </c>
      <c r="E736">
        <v>1</v>
      </c>
      <c r="F736">
        <v>1</v>
      </c>
      <c r="G736">
        <v>19</v>
      </c>
      <c r="H736">
        <v>3</v>
      </c>
      <c r="I736" t="s">
        <v>831</v>
      </c>
      <c r="J736" t="s">
        <v>832</v>
      </c>
      <c r="K736" t="s">
        <v>833</v>
      </c>
      <c r="L736">
        <v>1339</v>
      </c>
      <c r="N736">
        <v>1007</v>
      </c>
      <c r="O736" t="s">
        <v>830</v>
      </c>
      <c r="P736" t="s">
        <v>830</v>
      </c>
      <c r="Q736">
        <v>1</v>
      </c>
      <c r="X736">
        <v>0.08</v>
      </c>
      <c r="Y736">
        <v>4993.7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3</v>
      </c>
      <c r="AG736">
        <v>0.08</v>
      </c>
      <c r="AH736">
        <v>2</v>
      </c>
      <c r="AI736">
        <v>33036312</v>
      </c>
      <c r="AJ736">
        <v>775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 x14ac:dyDescent="0.2">
      <c r="A737">
        <f>ROW(Source!A333)</f>
        <v>333</v>
      </c>
      <c r="B737">
        <v>33036328</v>
      </c>
      <c r="C737">
        <v>33036302</v>
      </c>
      <c r="D737">
        <v>32517729</v>
      </c>
      <c r="E737">
        <v>1</v>
      </c>
      <c r="F737">
        <v>1</v>
      </c>
      <c r="G737">
        <v>19</v>
      </c>
      <c r="H737">
        <v>3</v>
      </c>
      <c r="I737" t="s">
        <v>834</v>
      </c>
      <c r="J737" t="s">
        <v>835</v>
      </c>
      <c r="K737" t="s">
        <v>836</v>
      </c>
      <c r="L737">
        <v>1339</v>
      </c>
      <c r="N737">
        <v>1007</v>
      </c>
      <c r="O737" t="s">
        <v>830</v>
      </c>
      <c r="P737" t="s">
        <v>830</v>
      </c>
      <c r="Q737">
        <v>1</v>
      </c>
      <c r="X737">
        <v>0.69</v>
      </c>
      <c r="Y737">
        <v>3762.19</v>
      </c>
      <c r="Z737">
        <v>0</v>
      </c>
      <c r="AA737">
        <v>0</v>
      </c>
      <c r="AB737">
        <v>0</v>
      </c>
      <c r="AC737">
        <v>0</v>
      </c>
      <c r="AD737">
        <v>1</v>
      </c>
      <c r="AE737">
        <v>0</v>
      </c>
      <c r="AF737" t="s">
        <v>3</v>
      </c>
      <c r="AG737">
        <v>0.69</v>
      </c>
      <c r="AH737">
        <v>2</v>
      </c>
      <c r="AI737">
        <v>33036313</v>
      </c>
      <c r="AJ737">
        <v>776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 x14ac:dyDescent="0.2">
      <c r="A738">
        <f>ROW(Source!A333)</f>
        <v>333</v>
      </c>
      <c r="B738">
        <v>33036329</v>
      </c>
      <c r="C738">
        <v>33036302</v>
      </c>
      <c r="D738">
        <v>32517783</v>
      </c>
      <c r="E738">
        <v>1</v>
      </c>
      <c r="F738">
        <v>1</v>
      </c>
      <c r="G738">
        <v>19</v>
      </c>
      <c r="H738">
        <v>3</v>
      </c>
      <c r="I738" t="s">
        <v>837</v>
      </c>
      <c r="J738" t="s">
        <v>838</v>
      </c>
      <c r="K738" t="s">
        <v>839</v>
      </c>
      <c r="L738">
        <v>1339</v>
      </c>
      <c r="N738">
        <v>1007</v>
      </c>
      <c r="O738" t="s">
        <v>830</v>
      </c>
      <c r="P738" t="s">
        <v>830</v>
      </c>
      <c r="Q738">
        <v>1</v>
      </c>
      <c r="X738">
        <v>0.2</v>
      </c>
      <c r="Y738">
        <v>5631.96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0.2</v>
      </c>
      <c r="AH738">
        <v>2</v>
      </c>
      <c r="AI738">
        <v>33036314</v>
      </c>
      <c r="AJ738">
        <v>777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 x14ac:dyDescent="0.2">
      <c r="A739">
        <f>ROW(Source!A333)</f>
        <v>333</v>
      </c>
      <c r="B739">
        <v>33036330</v>
      </c>
      <c r="C739">
        <v>33036302</v>
      </c>
      <c r="D739">
        <v>32517784</v>
      </c>
      <c r="E739">
        <v>1</v>
      </c>
      <c r="F739">
        <v>1</v>
      </c>
      <c r="G739">
        <v>19</v>
      </c>
      <c r="H739">
        <v>3</v>
      </c>
      <c r="I739" t="s">
        <v>840</v>
      </c>
      <c r="J739" t="s">
        <v>841</v>
      </c>
      <c r="K739" t="s">
        <v>842</v>
      </c>
      <c r="L739">
        <v>1339</v>
      </c>
      <c r="N739">
        <v>1007</v>
      </c>
      <c r="O739" t="s">
        <v>830</v>
      </c>
      <c r="P739" t="s">
        <v>830</v>
      </c>
      <c r="Q739">
        <v>1</v>
      </c>
      <c r="X739">
        <v>0.69</v>
      </c>
      <c r="Y739">
        <v>5631.96</v>
      </c>
      <c r="Z739">
        <v>0</v>
      </c>
      <c r="AA739">
        <v>0</v>
      </c>
      <c r="AB739">
        <v>0</v>
      </c>
      <c r="AC739">
        <v>0</v>
      </c>
      <c r="AD739">
        <v>1</v>
      </c>
      <c r="AE739">
        <v>0</v>
      </c>
      <c r="AF739" t="s">
        <v>3</v>
      </c>
      <c r="AG739">
        <v>0.69</v>
      </c>
      <c r="AH739">
        <v>2</v>
      </c>
      <c r="AI739">
        <v>33036315</v>
      </c>
      <c r="AJ739">
        <v>778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 x14ac:dyDescent="0.2">
      <c r="A740">
        <f>ROW(Source!A333)</f>
        <v>333</v>
      </c>
      <c r="B740">
        <v>33036331</v>
      </c>
      <c r="C740">
        <v>33036302</v>
      </c>
      <c r="D740">
        <v>32519911</v>
      </c>
      <c r="E740">
        <v>1</v>
      </c>
      <c r="F740">
        <v>1</v>
      </c>
      <c r="G740">
        <v>19</v>
      </c>
      <c r="H740">
        <v>3</v>
      </c>
      <c r="I740" t="s">
        <v>843</v>
      </c>
      <c r="J740" t="s">
        <v>844</v>
      </c>
      <c r="K740" t="s">
        <v>845</v>
      </c>
      <c r="L740">
        <v>1339</v>
      </c>
      <c r="N740">
        <v>1007</v>
      </c>
      <c r="O740" t="s">
        <v>830</v>
      </c>
      <c r="P740" t="s">
        <v>830</v>
      </c>
      <c r="Q740">
        <v>1</v>
      </c>
      <c r="X740">
        <v>102</v>
      </c>
      <c r="Y740">
        <v>3195.93</v>
      </c>
      <c r="Z740">
        <v>0</v>
      </c>
      <c r="AA740">
        <v>0</v>
      </c>
      <c r="AB740">
        <v>0</v>
      </c>
      <c r="AC740">
        <v>0</v>
      </c>
      <c r="AD740">
        <v>1</v>
      </c>
      <c r="AE740">
        <v>0</v>
      </c>
      <c r="AF740" t="s">
        <v>3</v>
      </c>
      <c r="AG740">
        <v>102</v>
      </c>
      <c r="AH740">
        <v>2</v>
      </c>
      <c r="AI740">
        <v>33036316</v>
      </c>
      <c r="AJ740">
        <v>779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 x14ac:dyDescent="0.2">
      <c r="A741">
        <f>ROW(Source!A333)</f>
        <v>333</v>
      </c>
      <c r="B741">
        <v>33036332</v>
      </c>
      <c r="C741">
        <v>33036302</v>
      </c>
      <c r="D741">
        <v>32521663</v>
      </c>
      <c r="E741">
        <v>1</v>
      </c>
      <c r="F741">
        <v>1</v>
      </c>
      <c r="G741">
        <v>19</v>
      </c>
      <c r="H741">
        <v>3</v>
      </c>
      <c r="I741" t="s">
        <v>846</v>
      </c>
      <c r="J741" t="s">
        <v>847</v>
      </c>
      <c r="K741" t="s">
        <v>848</v>
      </c>
      <c r="L741">
        <v>1327</v>
      </c>
      <c r="N741">
        <v>1005</v>
      </c>
      <c r="O741" t="s">
        <v>823</v>
      </c>
      <c r="P741" t="s">
        <v>823</v>
      </c>
      <c r="Q741">
        <v>1</v>
      </c>
      <c r="X741">
        <v>49.5</v>
      </c>
      <c r="Y741">
        <v>207.09</v>
      </c>
      <c r="Z741">
        <v>0</v>
      </c>
      <c r="AA741">
        <v>0</v>
      </c>
      <c r="AB741">
        <v>0</v>
      </c>
      <c r="AC741">
        <v>0</v>
      </c>
      <c r="AD741">
        <v>1</v>
      </c>
      <c r="AE741">
        <v>0</v>
      </c>
      <c r="AF741" t="s">
        <v>3</v>
      </c>
      <c r="AG741">
        <v>49.5</v>
      </c>
      <c r="AH741">
        <v>2</v>
      </c>
      <c r="AI741">
        <v>33036317</v>
      </c>
      <c r="AJ741">
        <v>780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 x14ac:dyDescent="0.2">
      <c r="A742">
        <f>ROW(Source!A336)</f>
        <v>336</v>
      </c>
      <c r="B742">
        <v>33036341</v>
      </c>
      <c r="C742">
        <v>33036335</v>
      </c>
      <c r="D742">
        <v>32505425</v>
      </c>
      <c r="E742">
        <v>19</v>
      </c>
      <c r="F742">
        <v>1</v>
      </c>
      <c r="G742">
        <v>19</v>
      </c>
      <c r="H742">
        <v>1</v>
      </c>
      <c r="I742" t="s">
        <v>795</v>
      </c>
      <c r="J742" t="s">
        <v>3</v>
      </c>
      <c r="K742" t="s">
        <v>796</v>
      </c>
      <c r="L742">
        <v>1191</v>
      </c>
      <c r="N742">
        <v>1013</v>
      </c>
      <c r="O742" t="s">
        <v>797</v>
      </c>
      <c r="P742" t="s">
        <v>797</v>
      </c>
      <c r="Q742">
        <v>1</v>
      </c>
      <c r="X742">
        <v>36.11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1</v>
      </c>
      <c r="AF742" t="s">
        <v>3</v>
      </c>
      <c r="AG742">
        <v>36.11</v>
      </c>
      <c r="AH742">
        <v>2</v>
      </c>
      <c r="AI742">
        <v>33036336</v>
      </c>
      <c r="AJ742">
        <v>781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 x14ac:dyDescent="0.2">
      <c r="A743">
        <f>ROW(Source!A336)</f>
        <v>336</v>
      </c>
      <c r="B743">
        <v>33036342</v>
      </c>
      <c r="C743">
        <v>33036335</v>
      </c>
      <c r="D743">
        <v>32516754</v>
      </c>
      <c r="E743">
        <v>1</v>
      </c>
      <c r="F743">
        <v>1</v>
      </c>
      <c r="G743">
        <v>19</v>
      </c>
      <c r="H743">
        <v>2</v>
      </c>
      <c r="I743" t="s">
        <v>798</v>
      </c>
      <c r="J743" t="s">
        <v>799</v>
      </c>
      <c r="K743" t="s">
        <v>800</v>
      </c>
      <c r="L743">
        <v>1368</v>
      </c>
      <c r="N743">
        <v>1011</v>
      </c>
      <c r="O743" t="s">
        <v>801</v>
      </c>
      <c r="P743" t="s">
        <v>801</v>
      </c>
      <c r="Q743">
        <v>1</v>
      </c>
      <c r="X743">
        <v>21.91</v>
      </c>
      <c r="Y743">
        <v>0</v>
      </c>
      <c r="Z743">
        <v>70.98</v>
      </c>
      <c r="AA743">
        <v>6.52</v>
      </c>
      <c r="AB743">
        <v>0</v>
      </c>
      <c r="AC743">
        <v>0</v>
      </c>
      <c r="AD743">
        <v>1</v>
      </c>
      <c r="AE743">
        <v>0</v>
      </c>
      <c r="AF743" t="s">
        <v>3</v>
      </c>
      <c r="AG743">
        <v>21.91</v>
      </c>
      <c r="AH743">
        <v>2</v>
      </c>
      <c r="AI743">
        <v>33036337</v>
      </c>
      <c r="AJ743">
        <v>782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 x14ac:dyDescent="0.2">
      <c r="A744">
        <f>ROW(Source!A336)</f>
        <v>336</v>
      </c>
      <c r="B744">
        <v>33036343</v>
      </c>
      <c r="C744">
        <v>33036335</v>
      </c>
      <c r="D744">
        <v>32518977</v>
      </c>
      <c r="E744">
        <v>1</v>
      </c>
      <c r="F744">
        <v>1</v>
      </c>
      <c r="G744">
        <v>19</v>
      </c>
      <c r="H744">
        <v>3</v>
      </c>
      <c r="I744" t="s">
        <v>802</v>
      </c>
      <c r="J744" t="s">
        <v>803</v>
      </c>
      <c r="K744" t="s">
        <v>804</v>
      </c>
      <c r="L744">
        <v>1348</v>
      </c>
      <c r="N744">
        <v>1009</v>
      </c>
      <c r="O744" t="s">
        <v>19</v>
      </c>
      <c r="P744" t="s">
        <v>19</v>
      </c>
      <c r="Q744">
        <v>1000</v>
      </c>
      <c r="X744">
        <v>0.03</v>
      </c>
      <c r="Y744">
        <v>117442.26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0.03</v>
      </c>
      <c r="AH744">
        <v>2</v>
      </c>
      <c r="AI744">
        <v>33036338</v>
      </c>
      <c r="AJ744">
        <v>783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 x14ac:dyDescent="0.2">
      <c r="A745">
        <f>ROW(Source!A336)</f>
        <v>336</v>
      </c>
      <c r="B745">
        <v>33036344</v>
      </c>
      <c r="C745">
        <v>33036335</v>
      </c>
      <c r="D745">
        <v>32520163</v>
      </c>
      <c r="E745">
        <v>1</v>
      </c>
      <c r="F745">
        <v>1</v>
      </c>
      <c r="G745">
        <v>19</v>
      </c>
      <c r="H745">
        <v>3</v>
      </c>
      <c r="I745" t="s">
        <v>25</v>
      </c>
      <c r="J745" t="s">
        <v>27</v>
      </c>
      <c r="K745" t="s">
        <v>26</v>
      </c>
      <c r="L745">
        <v>1348</v>
      </c>
      <c r="N745">
        <v>1009</v>
      </c>
      <c r="O745" t="s">
        <v>19</v>
      </c>
      <c r="P745" t="s">
        <v>19</v>
      </c>
      <c r="Q745">
        <v>1000</v>
      </c>
      <c r="X745">
        <v>1</v>
      </c>
      <c r="Y745">
        <v>53410.15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0</v>
      </c>
      <c r="AF745" t="s">
        <v>3</v>
      </c>
      <c r="AG745">
        <v>1</v>
      </c>
      <c r="AH745">
        <v>2</v>
      </c>
      <c r="AI745">
        <v>33036339</v>
      </c>
      <c r="AJ745">
        <v>784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 x14ac:dyDescent="0.2">
      <c r="A746">
        <f>ROW(Source!A338)</f>
        <v>338</v>
      </c>
      <c r="B746">
        <v>33036362</v>
      </c>
      <c r="C746">
        <v>33036346</v>
      </c>
      <c r="D746">
        <v>32505425</v>
      </c>
      <c r="E746">
        <v>19</v>
      </c>
      <c r="F746">
        <v>1</v>
      </c>
      <c r="G746">
        <v>19</v>
      </c>
      <c r="H746">
        <v>1</v>
      </c>
      <c r="I746" t="s">
        <v>795</v>
      </c>
      <c r="J746" t="s">
        <v>3</v>
      </c>
      <c r="K746" t="s">
        <v>796</v>
      </c>
      <c r="L746">
        <v>1191</v>
      </c>
      <c r="N746">
        <v>1013</v>
      </c>
      <c r="O746" t="s">
        <v>797</v>
      </c>
      <c r="P746" t="s">
        <v>797</v>
      </c>
      <c r="Q746">
        <v>1</v>
      </c>
      <c r="X746">
        <v>453.1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1</v>
      </c>
      <c r="AF746" t="s">
        <v>3</v>
      </c>
      <c r="AG746">
        <v>453.1</v>
      </c>
      <c r="AH746">
        <v>2</v>
      </c>
      <c r="AI746">
        <v>33036347</v>
      </c>
      <c r="AJ746">
        <v>786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 x14ac:dyDescent="0.2">
      <c r="A747">
        <f>ROW(Source!A338)</f>
        <v>338</v>
      </c>
      <c r="B747">
        <v>33036363</v>
      </c>
      <c r="C747">
        <v>33036346</v>
      </c>
      <c r="D747">
        <v>32517073</v>
      </c>
      <c r="E747">
        <v>1</v>
      </c>
      <c r="F747">
        <v>1</v>
      </c>
      <c r="G747">
        <v>19</v>
      </c>
      <c r="H747">
        <v>2</v>
      </c>
      <c r="I747" t="s">
        <v>805</v>
      </c>
      <c r="J747" t="s">
        <v>806</v>
      </c>
      <c r="K747" t="s">
        <v>807</v>
      </c>
      <c r="L747">
        <v>1368</v>
      </c>
      <c r="N747">
        <v>1011</v>
      </c>
      <c r="O747" t="s">
        <v>801</v>
      </c>
      <c r="P747" t="s">
        <v>801</v>
      </c>
      <c r="Q747">
        <v>1</v>
      </c>
      <c r="X747">
        <v>1.38</v>
      </c>
      <c r="Y747">
        <v>0</v>
      </c>
      <c r="Z747">
        <v>3.37</v>
      </c>
      <c r="AA747">
        <v>0.85</v>
      </c>
      <c r="AB747">
        <v>0</v>
      </c>
      <c r="AC747">
        <v>0</v>
      </c>
      <c r="AD747">
        <v>1</v>
      </c>
      <c r="AE747">
        <v>0</v>
      </c>
      <c r="AF747" t="s">
        <v>3</v>
      </c>
      <c r="AG747">
        <v>1.38</v>
      </c>
      <c r="AH747">
        <v>2</v>
      </c>
      <c r="AI747">
        <v>33036348</v>
      </c>
      <c r="AJ747">
        <v>787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 x14ac:dyDescent="0.2">
      <c r="A748">
        <f>ROW(Source!A338)</f>
        <v>338</v>
      </c>
      <c r="B748">
        <v>33036364</v>
      </c>
      <c r="C748">
        <v>33036346</v>
      </c>
      <c r="D748">
        <v>32516433</v>
      </c>
      <c r="E748">
        <v>1</v>
      </c>
      <c r="F748">
        <v>1</v>
      </c>
      <c r="G748">
        <v>19</v>
      </c>
      <c r="H748">
        <v>2</v>
      </c>
      <c r="I748" t="s">
        <v>808</v>
      </c>
      <c r="J748" t="s">
        <v>809</v>
      </c>
      <c r="K748" t="s">
        <v>810</v>
      </c>
      <c r="L748">
        <v>1368</v>
      </c>
      <c r="N748">
        <v>1011</v>
      </c>
      <c r="O748" t="s">
        <v>801</v>
      </c>
      <c r="P748" t="s">
        <v>801</v>
      </c>
      <c r="Q748">
        <v>1</v>
      </c>
      <c r="X748">
        <v>0.31</v>
      </c>
      <c r="Y748">
        <v>0</v>
      </c>
      <c r="Z748">
        <v>566.44000000000005</v>
      </c>
      <c r="AA748">
        <v>281.27999999999997</v>
      </c>
      <c r="AB748">
        <v>0</v>
      </c>
      <c r="AC748">
        <v>0</v>
      </c>
      <c r="AD748">
        <v>1</v>
      </c>
      <c r="AE748">
        <v>0</v>
      </c>
      <c r="AF748" t="s">
        <v>3</v>
      </c>
      <c r="AG748">
        <v>0.31</v>
      </c>
      <c r="AH748">
        <v>2</v>
      </c>
      <c r="AI748">
        <v>33036349</v>
      </c>
      <c r="AJ748">
        <v>788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 x14ac:dyDescent="0.2">
      <c r="A749">
        <f>ROW(Source!A338)</f>
        <v>338</v>
      </c>
      <c r="B749">
        <v>33036365</v>
      </c>
      <c r="C749">
        <v>33036346</v>
      </c>
      <c r="D749">
        <v>32516599</v>
      </c>
      <c r="E749">
        <v>1</v>
      </c>
      <c r="F749">
        <v>1</v>
      </c>
      <c r="G749">
        <v>19</v>
      </c>
      <c r="H749">
        <v>2</v>
      </c>
      <c r="I749" t="s">
        <v>811</v>
      </c>
      <c r="J749" t="s">
        <v>812</v>
      </c>
      <c r="K749" t="s">
        <v>813</v>
      </c>
      <c r="L749">
        <v>1368</v>
      </c>
      <c r="N749">
        <v>1011</v>
      </c>
      <c r="O749" t="s">
        <v>801</v>
      </c>
      <c r="P749" t="s">
        <v>801</v>
      </c>
      <c r="Q749">
        <v>1</v>
      </c>
      <c r="X749">
        <v>26.25</v>
      </c>
      <c r="Y749">
        <v>0</v>
      </c>
      <c r="Z749">
        <v>9.7100000000000009</v>
      </c>
      <c r="AA749">
        <v>2.25</v>
      </c>
      <c r="AB749">
        <v>0</v>
      </c>
      <c r="AC749">
        <v>0</v>
      </c>
      <c r="AD749">
        <v>1</v>
      </c>
      <c r="AE749">
        <v>0</v>
      </c>
      <c r="AF749" t="s">
        <v>3</v>
      </c>
      <c r="AG749">
        <v>26.25</v>
      </c>
      <c r="AH749">
        <v>2</v>
      </c>
      <c r="AI749">
        <v>33036350</v>
      </c>
      <c r="AJ749">
        <v>789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 x14ac:dyDescent="0.2">
      <c r="A750">
        <f>ROW(Source!A338)</f>
        <v>338</v>
      </c>
      <c r="B750">
        <v>33036366</v>
      </c>
      <c r="C750">
        <v>33036346</v>
      </c>
      <c r="D750">
        <v>32517836</v>
      </c>
      <c r="E750">
        <v>1</v>
      </c>
      <c r="F750">
        <v>1</v>
      </c>
      <c r="G750">
        <v>19</v>
      </c>
      <c r="H750">
        <v>3</v>
      </c>
      <c r="I750" t="s">
        <v>814</v>
      </c>
      <c r="J750" t="s">
        <v>815</v>
      </c>
      <c r="K750" t="s">
        <v>816</v>
      </c>
      <c r="L750">
        <v>1348</v>
      </c>
      <c r="N750">
        <v>1009</v>
      </c>
      <c r="O750" t="s">
        <v>19</v>
      </c>
      <c r="P750" t="s">
        <v>19</v>
      </c>
      <c r="Q750">
        <v>1000</v>
      </c>
      <c r="X750">
        <v>0.04</v>
      </c>
      <c r="Y750">
        <v>31493.279999999999</v>
      </c>
      <c r="Z750">
        <v>0</v>
      </c>
      <c r="AA750">
        <v>0</v>
      </c>
      <c r="AB750">
        <v>0</v>
      </c>
      <c r="AC750">
        <v>0</v>
      </c>
      <c r="AD750">
        <v>1</v>
      </c>
      <c r="AE750">
        <v>0</v>
      </c>
      <c r="AF750" t="s">
        <v>3</v>
      </c>
      <c r="AG750">
        <v>0.04</v>
      </c>
      <c r="AH750">
        <v>2</v>
      </c>
      <c r="AI750">
        <v>33036351</v>
      </c>
      <c r="AJ750">
        <v>790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 x14ac:dyDescent="0.2">
      <c r="A751">
        <f>ROW(Source!A338)</f>
        <v>338</v>
      </c>
      <c r="B751">
        <v>33036367</v>
      </c>
      <c r="C751">
        <v>33036346</v>
      </c>
      <c r="D751">
        <v>32518156</v>
      </c>
      <c r="E751">
        <v>1</v>
      </c>
      <c r="F751">
        <v>1</v>
      </c>
      <c r="G751">
        <v>19</v>
      </c>
      <c r="H751">
        <v>3</v>
      </c>
      <c r="I751" t="s">
        <v>817</v>
      </c>
      <c r="J751" t="s">
        <v>818</v>
      </c>
      <c r="K751" t="s">
        <v>819</v>
      </c>
      <c r="L751">
        <v>1348</v>
      </c>
      <c r="N751">
        <v>1009</v>
      </c>
      <c r="O751" t="s">
        <v>19</v>
      </c>
      <c r="P751" t="s">
        <v>19</v>
      </c>
      <c r="Q751">
        <v>1000</v>
      </c>
      <c r="X751">
        <v>3.6999999999999998E-2</v>
      </c>
      <c r="Y751">
        <v>45454.3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3.6999999999999998E-2</v>
      </c>
      <c r="AH751">
        <v>2</v>
      </c>
      <c r="AI751">
        <v>33036352</v>
      </c>
      <c r="AJ751">
        <v>791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 x14ac:dyDescent="0.2">
      <c r="A752">
        <f>ROW(Source!A338)</f>
        <v>338</v>
      </c>
      <c r="B752">
        <v>33036369</v>
      </c>
      <c r="C752">
        <v>33036346</v>
      </c>
      <c r="D752">
        <v>32518894</v>
      </c>
      <c r="E752">
        <v>1</v>
      </c>
      <c r="F752">
        <v>1</v>
      </c>
      <c r="G752">
        <v>19</v>
      </c>
      <c r="H752">
        <v>3</v>
      </c>
      <c r="I752" t="s">
        <v>820</v>
      </c>
      <c r="J752" t="s">
        <v>821</v>
      </c>
      <c r="K752" t="s">
        <v>822</v>
      </c>
      <c r="L752">
        <v>1327</v>
      </c>
      <c r="N752">
        <v>1005</v>
      </c>
      <c r="O752" t="s">
        <v>823</v>
      </c>
      <c r="P752" t="s">
        <v>823</v>
      </c>
      <c r="Q752">
        <v>1</v>
      </c>
      <c r="X752">
        <v>5.6</v>
      </c>
      <c r="Y752">
        <v>63.78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5.6</v>
      </c>
      <c r="AH752">
        <v>2</v>
      </c>
      <c r="AI752">
        <v>33036354</v>
      </c>
      <c r="AJ752">
        <v>792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 x14ac:dyDescent="0.2">
      <c r="A753">
        <f>ROW(Source!A338)</f>
        <v>338</v>
      </c>
      <c r="B753">
        <v>33036368</v>
      </c>
      <c r="C753">
        <v>33036346</v>
      </c>
      <c r="D753">
        <v>32517311</v>
      </c>
      <c r="E753">
        <v>1</v>
      </c>
      <c r="F753">
        <v>1</v>
      </c>
      <c r="G753">
        <v>19</v>
      </c>
      <c r="H753">
        <v>3</v>
      </c>
      <c r="I753" t="s">
        <v>824</v>
      </c>
      <c r="J753" t="s">
        <v>825</v>
      </c>
      <c r="K753" t="s">
        <v>826</v>
      </c>
      <c r="L753">
        <v>1348</v>
      </c>
      <c r="N753">
        <v>1009</v>
      </c>
      <c r="O753" t="s">
        <v>19</v>
      </c>
      <c r="P753" t="s">
        <v>19</v>
      </c>
      <c r="Q753">
        <v>1000</v>
      </c>
      <c r="X753">
        <v>0.05</v>
      </c>
      <c r="Y753">
        <v>4752.91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0</v>
      </c>
      <c r="AF753" t="s">
        <v>3</v>
      </c>
      <c r="AG753">
        <v>0.05</v>
      </c>
      <c r="AH753">
        <v>2</v>
      </c>
      <c r="AI753">
        <v>33036353</v>
      </c>
      <c r="AJ753">
        <v>793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 x14ac:dyDescent="0.2">
      <c r="A754">
        <f>ROW(Source!A338)</f>
        <v>338</v>
      </c>
      <c r="B754">
        <v>33036370</v>
      </c>
      <c r="C754">
        <v>33036346</v>
      </c>
      <c r="D754">
        <v>32519061</v>
      </c>
      <c r="E754">
        <v>1</v>
      </c>
      <c r="F754">
        <v>1</v>
      </c>
      <c r="G754">
        <v>19</v>
      </c>
      <c r="H754">
        <v>3</v>
      </c>
      <c r="I754" t="s">
        <v>827</v>
      </c>
      <c r="J754" t="s">
        <v>828</v>
      </c>
      <c r="K754" t="s">
        <v>829</v>
      </c>
      <c r="L754">
        <v>1339</v>
      </c>
      <c r="N754">
        <v>1007</v>
      </c>
      <c r="O754" t="s">
        <v>830</v>
      </c>
      <c r="P754" t="s">
        <v>830</v>
      </c>
      <c r="Q754">
        <v>1</v>
      </c>
      <c r="X754">
        <v>1.75</v>
      </c>
      <c r="Y754">
        <v>29.98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0</v>
      </c>
      <c r="AF754" t="s">
        <v>3</v>
      </c>
      <c r="AG754">
        <v>1.75</v>
      </c>
      <c r="AH754">
        <v>2</v>
      </c>
      <c r="AI754">
        <v>33036355</v>
      </c>
      <c r="AJ754">
        <v>794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 x14ac:dyDescent="0.2">
      <c r="A755">
        <f>ROW(Source!A338)</f>
        <v>338</v>
      </c>
      <c r="B755">
        <v>33036371</v>
      </c>
      <c r="C755">
        <v>33036346</v>
      </c>
      <c r="D755">
        <v>32517740</v>
      </c>
      <c r="E755">
        <v>1</v>
      </c>
      <c r="F755">
        <v>1</v>
      </c>
      <c r="G755">
        <v>19</v>
      </c>
      <c r="H755">
        <v>3</v>
      </c>
      <c r="I755" t="s">
        <v>831</v>
      </c>
      <c r="J755" t="s">
        <v>832</v>
      </c>
      <c r="K755" t="s">
        <v>833</v>
      </c>
      <c r="L755">
        <v>1339</v>
      </c>
      <c r="N755">
        <v>1007</v>
      </c>
      <c r="O755" t="s">
        <v>830</v>
      </c>
      <c r="P755" t="s">
        <v>830</v>
      </c>
      <c r="Q755">
        <v>1</v>
      </c>
      <c r="X755">
        <v>0.08</v>
      </c>
      <c r="Y755">
        <v>4993.7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0</v>
      </c>
      <c r="AF755" t="s">
        <v>3</v>
      </c>
      <c r="AG755">
        <v>0.08</v>
      </c>
      <c r="AH755">
        <v>2</v>
      </c>
      <c r="AI755">
        <v>33036356</v>
      </c>
      <c r="AJ755">
        <v>795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 x14ac:dyDescent="0.2">
      <c r="A756">
        <f>ROW(Source!A338)</f>
        <v>338</v>
      </c>
      <c r="B756">
        <v>33036372</v>
      </c>
      <c r="C756">
        <v>33036346</v>
      </c>
      <c r="D756">
        <v>32517729</v>
      </c>
      <c r="E756">
        <v>1</v>
      </c>
      <c r="F756">
        <v>1</v>
      </c>
      <c r="G756">
        <v>19</v>
      </c>
      <c r="H756">
        <v>3</v>
      </c>
      <c r="I756" t="s">
        <v>834</v>
      </c>
      <c r="J756" t="s">
        <v>835</v>
      </c>
      <c r="K756" t="s">
        <v>836</v>
      </c>
      <c r="L756">
        <v>1339</v>
      </c>
      <c r="N756">
        <v>1007</v>
      </c>
      <c r="O756" t="s">
        <v>830</v>
      </c>
      <c r="P756" t="s">
        <v>830</v>
      </c>
      <c r="Q756">
        <v>1</v>
      </c>
      <c r="X756">
        <v>0.69</v>
      </c>
      <c r="Y756">
        <v>3762.19</v>
      </c>
      <c r="Z756">
        <v>0</v>
      </c>
      <c r="AA756">
        <v>0</v>
      </c>
      <c r="AB756">
        <v>0</v>
      </c>
      <c r="AC756">
        <v>0</v>
      </c>
      <c r="AD756">
        <v>1</v>
      </c>
      <c r="AE756">
        <v>0</v>
      </c>
      <c r="AF756" t="s">
        <v>3</v>
      </c>
      <c r="AG756">
        <v>0.69</v>
      </c>
      <c r="AH756">
        <v>2</v>
      </c>
      <c r="AI756">
        <v>33036357</v>
      </c>
      <c r="AJ756">
        <v>796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 x14ac:dyDescent="0.2">
      <c r="A757">
        <f>ROW(Source!A338)</f>
        <v>338</v>
      </c>
      <c r="B757">
        <v>33036373</v>
      </c>
      <c r="C757">
        <v>33036346</v>
      </c>
      <c r="D757">
        <v>32517783</v>
      </c>
      <c r="E757">
        <v>1</v>
      </c>
      <c r="F757">
        <v>1</v>
      </c>
      <c r="G757">
        <v>19</v>
      </c>
      <c r="H757">
        <v>3</v>
      </c>
      <c r="I757" t="s">
        <v>837</v>
      </c>
      <c r="J757" t="s">
        <v>838</v>
      </c>
      <c r="K757" t="s">
        <v>839</v>
      </c>
      <c r="L757">
        <v>1339</v>
      </c>
      <c r="N757">
        <v>1007</v>
      </c>
      <c r="O757" t="s">
        <v>830</v>
      </c>
      <c r="P757" t="s">
        <v>830</v>
      </c>
      <c r="Q757">
        <v>1</v>
      </c>
      <c r="X757">
        <v>0.2</v>
      </c>
      <c r="Y757">
        <v>5631.96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0</v>
      </c>
      <c r="AF757" t="s">
        <v>3</v>
      </c>
      <c r="AG757">
        <v>0.2</v>
      </c>
      <c r="AH757">
        <v>2</v>
      </c>
      <c r="AI757">
        <v>33036358</v>
      </c>
      <c r="AJ757">
        <v>797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 x14ac:dyDescent="0.2">
      <c r="A758">
        <f>ROW(Source!A338)</f>
        <v>338</v>
      </c>
      <c r="B758">
        <v>33036374</v>
      </c>
      <c r="C758">
        <v>33036346</v>
      </c>
      <c r="D758">
        <v>32517784</v>
      </c>
      <c r="E758">
        <v>1</v>
      </c>
      <c r="F758">
        <v>1</v>
      </c>
      <c r="G758">
        <v>19</v>
      </c>
      <c r="H758">
        <v>3</v>
      </c>
      <c r="I758" t="s">
        <v>840</v>
      </c>
      <c r="J758" t="s">
        <v>841</v>
      </c>
      <c r="K758" t="s">
        <v>842</v>
      </c>
      <c r="L758">
        <v>1339</v>
      </c>
      <c r="N758">
        <v>1007</v>
      </c>
      <c r="O758" t="s">
        <v>830</v>
      </c>
      <c r="P758" t="s">
        <v>830</v>
      </c>
      <c r="Q758">
        <v>1</v>
      </c>
      <c r="X758">
        <v>0.69</v>
      </c>
      <c r="Y758">
        <v>5631.96</v>
      </c>
      <c r="Z758">
        <v>0</v>
      </c>
      <c r="AA758">
        <v>0</v>
      </c>
      <c r="AB758">
        <v>0</v>
      </c>
      <c r="AC758">
        <v>0</v>
      </c>
      <c r="AD758">
        <v>1</v>
      </c>
      <c r="AE758">
        <v>0</v>
      </c>
      <c r="AF758" t="s">
        <v>3</v>
      </c>
      <c r="AG758">
        <v>0.69</v>
      </c>
      <c r="AH758">
        <v>2</v>
      </c>
      <c r="AI758">
        <v>33036359</v>
      </c>
      <c r="AJ758">
        <v>798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 x14ac:dyDescent="0.2">
      <c r="A759">
        <f>ROW(Source!A338)</f>
        <v>338</v>
      </c>
      <c r="B759">
        <v>33036375</v>
      </c>
      <c r="C759">
        <v>33036346</v>
      </c>
      <c r="D759">
        <v>32519911</v>
      </c>
      <c r="E759">
        <v>1</v>
      </c>
      <c r="F759">
        <v>1</v>
      </c>
      <c r="G759">
        <v>19</v>
      </c>
      <c r="H759">
        <v>3</v>
      </c>
      <c r="I759" t="s">
        <v>843</v>
      </c>
      <c r="J759" t="s">
        <v>844</v>
      </c>
      <c r="K759" t="s">
        <v>845</v>
      </c>
      <c r="L759">
        <v>1339</v>
      </c>
      <c r="N759">
        <v>1007</v>
      </c>
      <c r="O759" t="s">
        <v>830</v>
      </c>
      <c r="P759" t="s">
        <v>830</v>
      </c>
      <c r="Q759">
        <v>1</v>
      </c>
      <c r="X759">
        <v>102</v>
      </c>
      <c r="Y759">
        <v>3195.93</v>
      </c>
      <c r="Z759">
        <v>0</v>
      </c>
      <c r="AA759">
        <v>0</v>
      </c>
      <c r="AB759">
        <v>0</v>
      </c>
      <c r="AC759">
        <v>0</v>
      </c>
      <c r="AD759">
        <v>1</v>
      </c>
      <c r="AE759">
        <v>0</v>
      </c>
      <c r="AF759" t="s">
        <v>3</v>
      </c>
      <c r="AG759">
        <v>102</v>
      </c>
      <c r="AH759">
        <v>2</v>
      </c>
      <c r="AI759">
        <v>33036360</v>
      </c>
      <c r="AJ759">
        <v>799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 x14ac:dyDescent="0.2">
      <c r="A760">
        <f>ROW(Source!A338)</f>
        <v>338</v>
      </c>
      <c r="B760">
        <v>33036376</v>
      </c>
      <c r="C760">
        <v>33036346</v>
      </c>
      <c r="D760">
        <v>32521663</v>
      </c>
      <c r="E760">
        <v>1</v>
      </c>
      <c r="F760">
        <v>1</v>
      </c>
      <c r="G760">
        <v>19</v>
      </c>
      <c r="H760">
        <v>3</v>
      </c>
      <c r="I760" t="s">
        <v>846</v>
      </c>
      <c r="J760" t="s">
        <v>847</v>
      </c>
      <c r="K760" t="s">
        <v>848</v>
      </c>
      <c r="L760">
        <v>1327</v>
      </c>
      <c r="N760">
        <v>1005</v>
      </c>
      <c r="O760" t="s">
        <v>823</v>
      </c>
      <c r="P760" t="s">
        <v>823</v>
      </c>
      <c r="Q760">
        <v>1</v>
      </c>
      <c r="X760">
        <v>49.5</v>
      </c>
      <c r="Y760">
        <v>207.09</v>
      </c>
      <c r="Z760">
        <v>0</v>
      </c>
      <c r="AA760">
        <v>0</v>
      </c>
      <c r="AB760">
        <v>0</v>
      </c>
      <c r="AC760">
        <v>0</v>
      </c>
      <c r="AD760">
        <v>1</v>
      </c>
      <c r="AE760">
        <v>0</v>
      </c>
      <c r="AF760" t="s">
        <v>3</v>
      </c>
      <c r="AG760">
        <v>49.5</v>
      </c>
      <c r="AH760">
        <v>2</v>
      </c>
      <c r="AI760">
        <v>33036361</v>
      </c>
      <c r="AJ760">
        <v>800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 x14ac:dyDescent="0.2">
      <c r="A761">
        <f>ROW(Source!A341)</f>
        <v>341</v>
      </c>
      <c r="B761">
        <v>33036385</v>
      </c>
      <c r="C761">
        <v>33036379</v>
      </c>
      <c r="D761">
        <v>32505425</v>
      </c>
      <c r="E761">
        <v>19</v>
      </c>
      <c r="F761">
        <v>1</v>
      </c>
      <c r="G761">
        <v>19</v>
      </c>
      <c r="H761">
        <v>1</v>
      </c>
      <c r="I761" t="s">
        <v>795</v>
      </c>
      <c r="J761" t="s">
        <v>3</v>
      </c>
      <c r="K761" t="s">
        <v>796</v>
      </c>
      <c r="L761">
        <v>1191</v>
      </c>
      <c r="N761">
        <v>1013</v>
      </c>
      <c r="O761" t="s">
        <v>797</v>
      </c>
      <c r="P761" t="s">
        <v>797</v>
      </c>
      <c r="Q761">
        <v>1</v>
      </c>
      <c r="X761">
        <v>36.11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1</v>
      </c>
      <c r="AF761" t="s">
        <v>3</v>
      </c>
      <c r="AG761">
        <v>36.11</v>
      </c>
      <c r="AH761">
        <v>2</v>
      </c>
      <c r="AI761">
        <v>33036380</v>
      </c>
      <c r="AJ761">
        <v>801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 x14ac:dyDescent="0.2">
      <c r="A762">
        <f>ROW(Source!A341)</f>
        <v>341</v>
      </c>
      <c r="B762">
        <v>33036386</v>
      </c>
      <c r="C762">
        <v>33036379</v>
      </c>
      <c r="D762">
        <v>32516754</v>
      </c>
      <c r="E762">
        <v>1</v>
      </c>
      <c r="F762">
        <v>1</v>
      </c>
      <c r="G762">
        <v>19</v>
      </c>
      <c r="H762">
        <v>2</v>
      </c>
      <c r="I762" t="s">
        <v>798</v>
      </c>
      <c r="J762" t="s">
        <v>799</v>
      </c>
      <c r="K762" t="s">
        <v>800</v>
      </c>
      <c r="L762">
        <v>1368</v>
      </c>
      <c r="N762">
        <v>1011</v>
      </c>
      <c r="O762" t="s">
        <v>801</v>
      </c>
      <c r="P762" t="s">
        <v>801</v>
      </c>
      <c r="Q762">
        <v>1</v>
      </c>
      <c r="X762">
        <v>21.91</v>
      </c>
      <c r="Y762">
        <v>0</v>
      </c>
      <c r="Z762">
        <v>70.98</v>
      </c>
      <c r="AA762">
        <v>6.52</v>
      </c>
      <c r="AB762">
        <v>0</v>
      </c>
      <c r="AC762">
        <v>0</v>
      </c>
      <c r="AD762">
        <v>1</v>
      </c>
      <c r="AE762">
        <v>0</v>
      </c>
      <c r="AF762" t="s">
        <v>3</v>
      </c>
      <c r="AG762">
        <v>21.91</v>
      </c>
      <c r="AH762">
        <v>2</v>
      </c>
      <c r="AI762">
        <v>33036381</v>
      </c>
      <c r="AJ762">
        <v>802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 x14ac:dyDescent="0.2">
      <c r="A763">
        <f>ROW(Source!A341)</f>
        <v>341</v>
      </c>
      <c r="B763">
        <v>33036387</v>
      </c>
      <c r="C763">
        <v>33036379</v>
      </c>
      <c r="D763">
        <v>32518977</v>
      </c>
      <c r="E763">
        <v>1</v>
      </c>
      <c r="F763">
        <v>1</v>
      </c>
      <c r="G763">
        <v>19</v>
      </c>
      <c r="H763">
        <v>3</v>
      </c>
      <c r="I763" t="s">
        <v>802</v>
      </c>
      <c r="J763" t="s">
        <v>803</v>
      </c>
      <c r="K763" t="s">
        <v>804</v>
      </c>
      <c r="L763">
        <v>1348</v>
      </c>
      <c r="N763">
        <v>1009</v>
      </c>
      <c r="O763" t="s">
        <v>19</v>
      </c>
      <c r="P763" t="s">
        <v>19</v>
      </c>
      <c r="Q763">
        <v>1000</v>
      </c>
      <c r="X763">
        <v>0.03</v>
      </c>
      <c r="Y763">
        <v>117442.26</v>
      </c>
      <c r="Z763">
        <v>0</v>
      </c>
      <c r="AA763">
        <v>0</v>
      </c>
      <c r="AB763">
        <v>0</v>
      </c>
      <c r="AC763">
        <v>0</v>
      </c>
      <c r="AD763">
        <v>1</v>
      </c>
      <c r="AE763">
        <v>0</v>
      </c>
      <c r="AF763" t="s">
        <v>3</v>
      </c>
      <c r="AG763">
        <v>0.03</v>
      </c>
      <c r="AH763">
        <v>2</v>
      </c>
      <c r="AI763">
        <v>33036382</v>
      </c>
      <c r="AJ763">
        <v>803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 x14ac:dyDescent="0.2">
      <c r="A764">
        <f>ROW(Source!A341)</f>
        <v>341</v>
      </c>
      <c r="B764">
        <v>33036388</v>
      </c>
      <c r="C764">
        <v>33036379</v>
      </c>
      <c r="D764">
        <v>32520163</v>
      </c>
      <c r="E764">
        <v>1</v>
      </c>
      <c r="F764">
        <v>1</v>
      </c>
      <c r="G764">
        <v>19</v>
      </c>
      <c r="H764">
        <v>3</v>
      </c>
      <c r="I764" t="s">
        <v>25</v>
      </c>
      <c r="J764" t="s">
        <v>27</v>
      </c>
      <c r="K764" t="s">
        <v>26</v>
      </c>
      <c r="L764">
        <v>1348</v>
      </c>
      <c r="N764">
        <v>1009</v>
      </c>
      <c r="O764" t="s">
        <v>19</v>
      </c>
      <c r="P764" t="s">
        <v>19</v>
      </c>
      <c r="Q764">
        <v>1000</v>
      </c>
      <c r="X764">
        <v>1</v>
      </c>
      <c r="Y764">
        <v>53410.15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0</v>
      </c>
      <c r="AF764" t="s">
        <v>3</v>
      </c>
      <c r="AG764">
        <v>1</v>
      </c>
      <c r="AH764">
        <v>2</v>
      </c>
      <c r="AI764">
        <v>33036383</v>
      </c>
      <c r="AJ764">
        <v>804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 x14ac:dyDescent="0.2">
      <c r="A765">
        <f>ROW(Source!A343)</f>
        <v>343</v>
      </c>
      <c r="B765">
        <v>33036406</v>
      </c>
      <c r="C765">
        <v>33036390</v>
      </c>
      <c r="D765">
        <v>32505425</v>
      </c>
      <c r="E765">
        <v>19</v>
      </c>
      <c r="F765">
        <v>1</v>
      </c>
      <c r="G765">
        <v>19</v>
      </c>
      <c r="H765">
        <v>1</v>
      </c>
      <c r="I765" t="s">
        <v>795</v>
      </c>
      <c r="J765" t="s">
        <v>3</v>
      </c>
      <c r="K765" t="s">
        <v>796</v>
      </c>
      <c r="L765">
        <v>1191</v>
      </c>
      <c r="N765">
        <v>1013</v>
      </c>
      <c r="O765" t="s">
        <v>797</v>
      </c>
      <c r="P765" t="s">
        <v>797</v>
      </c>
      <c r="Q765">
        <v>1</v>
      </c>
      <c r="X765">
        <v>453.1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1</v>
      </c>
      <c r="AF765" t="s">
        <v>3</v>
      </c>
      <c r="AG765">
        <v>453.1</v>
      </c>
      <c r="AH765">
        <v>2</v>
      </c>
      <c r="AI765">
        <v>33036391</v>
      </c>
      <c r="AJ765">
        <v>806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 x14ac:dyDescent="0.2">
      <c r="A766">
        <f>ROW(Source!A343)</f>
        <v>343</v>
      </c>
      <c r="B766">
        <v>33036407</v>
      </c>
      <c r="C766">
        <v>33036390</v>
      </c>
      <c r="D766">
        <v>32517073</v>
      </c>
      <c r="E766">
        <v>1</v>
      </c>
      <c r="F766">
        <v>1</v>
      </c>
      <c r="G766">
        <v>19</v>
      </c>
      <c r="H766">
        <v>2</v>
      </c>
      <c r="I766" t="s">
        <v>805</v>
      </c>
      <c r="J766" t="s">
        <v>806</v>
      </c>
      <c r="K766" t="s">
        <v>807</v>
      </c>
      <c r="L766">
        <v>1368</v>
      </c>
      <c r="N766">
        <v>1011</v>
      </c>
      <c r="O766" t="s">
        <v>801</v>
      </c>
      <c r="P766" t="s">
        <v>801</v>
      </c>
      <c r="Q766">
        <v>1</v>
      </c>
      <c r="X766">
        <v>1.38</v>
      </c>
      <c r="Y766">
        <v>0</v>
      </c>
      <c r="Z766">
        <v>3.37</v>
      </c>
      <c r="AA766">
        <v>0.85</v>
      </c>
      <c r="AB766">
        <v>0</v>
      </c>
      <c r="AC766">
        <v>0</v>
      </c>
      <c r="AD766">
        <v>1</v>
      </c>
      <c r="AE766">
        <v>0</v>
      </c>
      <c r="AF766" t="s">
        <v>3</v>
      </c>
      <c r="AG766">
        <v>1.38</v>
      </c>
      <c r="AH766">
        <v>2</v>
      </c>
      <c r="AI766">
        <v>33036392</v>
      </c>
      <c r="AJ766">
        <v>807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 x14ac:dyDescent="0.2">
      <c r="A767">
        <f>ROW(Source!A343)</f>
        <v>343</v>
      </c>
      <c r="B767">
        <v>33036408</v>
      </c>
      <c r="C767">
        <v>33036390</v>
      </c>
      <c r="D767">
        <v>32516433</v>
      </c>
      <c r="E767">
        <v>1</v>
      </c>
      <c r="F767">
        <v>1</v>
      </c>
      <c r="G767">
        <v>19</v>
      </c>
      <c r="H767">
        <v>2</v>
      </c>
      <c r="I767" t="s">
        <v>808</v>
      </c>
      <c r="J767" t="s">
        <v>809</v>
      </c>
      <c r="K767" t="s">
        <v>810</v>
      </c>
      <c r="L767">
        <v>1368</v>
      </c>
      <c r="N767">
        <v>1011</v>
      </c>
      <c r="O767" t="s">
        <v>801</v>
      </c>
      <c r="P767" t="s">
        <v>801</v>
      </c>
      <c r="Q767">
        <v>1</v>
      </c>
      <c r="X767">
        <v>0.31</v>
      </c>
      <c r="Y767">
        <v>0</v>
      </c>
      <c r="Z767">
        <v>566.44000000000005</v>
      </c>
      <c r="AA767">
        <v>281.27999999999997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0.31</v>
      </c>
      <c r="AH767">
        <v>2</v>
      </c>
      <c r="AI767">
        <v>33036393</v>
      </c>
      <c r="AJ767">
        <v>808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 x14ac:dyDescent="0.2">
      <c r="A768">
        <f>ROW(Source!A343)</f>
        <v>343</v>
      </c>
      <c r="B768">
        <v>33036409</v>
      </c>
      <c r="C768">
        <v>33036390</v>
      </c>
      <c r="D768">
        <v>32516599</v>
      </c>
      <c r="E768">
        <v>1</v>
      </c>
      <c r="F768">
        <v>1</v>
      </c>
      <c r="G768">
        <v>19</v>
      </c>
      <c r="H768">
        <v>2</v>
      </c>
      <c r="I768" t="s">
        <v>811</v>
      </c>
      <c r="J768" t="s">
        <v>812</v>
      </c>
      <c r="K768" t="s">
        <v>813</v>
      </c>
      <c r="L768">
        <v>1368</v>
      </c>
      <c r="N768">
        <v>1011</v>
      </c>
      <c r="O768" t="s">
        <v>801</v>
      </c>
      <c r="P768" t="s">
        <v>801</v>
      </c>
      <c r="Q768">
        <v>1</v>
      </c>
      <c r="X768">
        <v>26.25</v>
      </c>
      <c r="Y768">
        <v>0</v>
      </c>
      <c r="Z768">
        <v>9.7100000000000009</v>
      </c>
      <c r="AA768">
        <v>2.25</v>
      </c>
      <c r="AB768">
        <v>0</v>
      </c>
      <c r="AC768">
        <v>0</v>
      </c>
      <c r="AD768">
        <v>1</v>
      </c>
      <c r="AE768">
        <v>0</v>
      </c>
      <c r="AF768" t="s">
        <v>3</v>
      </c>
      <c r="AG768">
        <v>26.25</v>
      </c>
      <c r="AH768">
        <v>2</v>
      </c>
      <c r="AI768">
        <v>33036394</v>
      </c>
      <c r="AJ768">
        <v>809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 x14ac:dyDescent="0.2">
      <c r="A769">
        <f>ROW(Source!A343)</f>
        <v>343</v>
      </c>
      <c r="B769">
        <v>33036410</v>
      </c>
      <c r="C769">
        <v>33036390</v>
      </c>
      <c r="D769">
        <v>32517836</v>
      </c>
      <c r="E769">
        <v>1</v>
      </c>
      <c r="F769">
        <v>1</v>
      </c>
      <c r="G769">
        <v>19</v>
      </c>
      <c r="H769">
        <v>3</v>
      </c>
      <c r="I769" t="s">
        <v>814</v>
      </c>
      <c r="J769" t="s">
        <v>815</v>
      </c>
      <c r="K769" t="s">
        <v>816</v>
      </c>
      <c r="L769">
        <v>1348</v>
      </c>
      <c r="N769">
        <v>1009</v>
      </c>
      <c r="O769" t="s">
        <v>19</v>
      </c>
      <c r="P769" t="s">
        <v>19</v>
      </c>
      <c r="Q769">
        <v>1000</v>
      </c>
      <c r="X769">
        <v>0.04</v>
      </c>
      <c r="Y769">
        <v>31493.279999999999</v>
      </c>
      <c r="Z769">
        <v>0</v>
      </c>
      <c r="AA769">
        <v>0</v>
      </c>
      <c r="AB769">
        <v>0</v>
      </c>
      <c r="AC769">
        <v>0</v>
      </c>
      <c r="AD769">
        <v>1</v>
      </c>
      <c r="AE769">
        <v>0</v>
      </c>
      <c r="AF769" t="s">
        <v>3</v>
      </c>
      <c r="AG769">
        <v>0.04</v>
      </c>
      <c r="AH769">
        <v>2</v>
      </c>
      <c r="AI769">
        <v>33036395</v>
      </c>
      <c r="AJ769">
        <v>810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 x14ac:dyDescent="0.2">
      <c r="A770">
        <f>ROW(Source!A343)</f>
        <v>343</v>
      </c>
      <c r="B770">
        <v>33036411</v>
      </c>
      <c r="C770">
        <v>33036390</v>
      </c>
      <c r="D770">
        <v>32518156</v>
      </c>
      <c r="E770">
        <v>1</v>
      </c>
      <c r="F770">
        <v>1</v>
      </c>
      <c r="G770">
        <v>19</v>
      </c>
      <c r="H770">
        <v>3</v>
      </c>
      <c r="I770" t="s">
        <v>817</v>
      </c>
      <c r="J770" t="s">
        <v>818</v>
      </c>
      <c r="K770" t="s">
        <v>819</v>
      </c>
      <c r="L770">
        <v>1348</v>
      </c>
      <c r="N770">
        <v>1009</v>
      </c>
      <c r="O770" t="s">
        <v>19</v>
      </c>
      <c r="P770" t="s">
        <v>19</v>
      </c>
      <c r="Q770">
        <v>1000</v>
      </c>
      <c r="X770">
        <v>3.6999999999999998E-2</v>
      </c>
      <c r="Y770">
        <v>45454.3</v>
      </c>
      <c r="Z770">
        <v>0</v>
      </c>
      <c r="AA770">
        <v>0</v>
      </c>
      <c r="AB770">
        <v>0</v>
      </c>
      <c r="AC770">
        <v>0</v>
      </c>
      <c r="AD770">
        <v>1</v>
      </c>
      <c r="AE770">
        <v>0</v>
      </c>
      <c r="AF770" t="s">
        <v>3</v>
      </c>
      <c r="AG770">
        <v>3.6999999999999998E-2</v>
      </c>
      <c r="AH770">
        <v>2</v>
      </c>
      <c r="AI770">
        <v>33036396</v>
      </c>
      <c r="AJ770">
        <v>811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 x14ac:dyDescent="0.2">
      <c r="A771">
        <f>ROW(Source!A343)</f>
        <v>343</v>
      </c>
      <c r="B771">
        <v>33036413</v>
      </c>
      <c r="C771">
        <v>33036390</v>
      </c>
      <c r="D771">
        <v>32518894</v>
      </c>
      <c r="E771">
        <v>1</v>
      </c>
      <c r="F771">
        <v>1</v>
      </c>
      <c r="G771">
        <v>19</v>
      </c>
      <c r="H771">
        <v>3</v>
      </c>
      <c r="I771" t="s">
        <v>820</v>
      </c>
      <c r="J771" t="s">
        <v>821</v>
      </c>
      <c r="K771" t="s">
        <v>822</v>
      </c>
      <c r="L771">
        <v>1327</v>
      </c>
      <c r="N771">
        <v>1005</v>
      </c>
      <c r="O771" t="s">
        <v>823</v>
      </c>
      <c r="P771" t="s">
        <v>823</v>
      </c>
      <c r="Q771">
        <v>1</v>
      </c>
      <c r="X771">
        <v>5.6</v>
      </c>
      <c r="Y771">
        <v>63.78</v>
      </c>
      <c r="Z771">
        <v>0</v>
      </c>
      <c r="AA771">
        <v>0</v>
      </c>
      <c r="AB771">
        <v>0</v>
      </c>
      <c r="AC771">
        <v>0</v>
      </c>
      <c r="AD771">
        <v>1</v>
      </c>
      <c r="AE771">
        <v>0</v>
      </c>
      <c r="AF771" t="s">
        <v>3</v>
      </c>
      <c r="AG771">
        <v>5.6</v>
      </c>
      <c r="AH771">
        <v>2</v>
      </c>
      <c r="AI771">
        <v>33036398</v>
      </c>
      <c r="AJ771">
        <v>812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 x14ac:dyDescent="0.2">
      <c r="A772">
        <f>ROW(Source!A343)</f>
        <v>343</v>
      </c>
      <c r="B772">
        <v>33036412</v>
      </c>
      <c r="C772">
        <v>33036390</v>
      </c>
      <c r="D772">
        <v>32517311</v>
      </c>
      <c r="E772">
        <v>1</v>
      </c>
      <c r="F772">
        <v>1</v>
      </c>
      <c r="G772">
        <v>19</v>
      </c>
      <c r="H772">
        <v>3</v>
      </c>
      <c r="I772" t="s">
        <v>824</v>
      </c>
      <c r="J772" t="s">
        <v>825</v>
      </c>
      <c r="K772" t="s">
        <v>826</v>
      </c>
      <c r="L772">
        <v>1348</v>
      </c>
      <c r="N772">
        <v>1009</v>
      </c>
      <c r="O772" t="s">
        <v>19</v>
      </c>
      <c r="P772" t="s">
        <v>19</v>
      </c>
      <c r="Q772">
        <v>1000</v>
      </c>
      <c r="X772">
        <v>0.05</v>
      </c>
      <c r="Y772">
        <v>4752.91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0.05</v>
      </c>
      <c r="AH772">
        <v>2</v>
      </c>
      <c r="AI772">
        <v>33036397</v>
      </c>
      <c r="AJ772">
        <v>813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 x14ac:dyDescent="0.2">
      <c r="A773">
        <f>ROW(Source!A343)</f>
        <v>343</v>
      </c>
      <c r="B773">
        <v>33036414</v>
      </c>
      <c r="C773">
        <v>33036390</v>
      </c>
      <c r="D773">
        <v>32519061</v>
      </c>
      <c r="E773">
        <v>1</v>
      </c>
      <c r="F773">
        <v>1</v>
      </c>
      <c r="G773">
        <v>19</v>
      </c>
      <c r="H773">
        <v>3</v>
      </c>
      <c r="I773" t="s">
        <v>827</v>
      </c>
      <c r="J773" t="s">
        <v>828</v>
      </c>
      <c r="K773" t="s">
        <v>829</v>
      </c>
      <c r="L773">
        <v>1339</v>
      </c>
      <c r="N773">
        <v>1007</v>
      </c>
      <c r="O773" t="s">
        <v>830</v>
      </c>
      <c r="P773" t="s">
        <v>830</v>
      </c>
      <c r="Q773">
        <v>1</v>
      </c>
      <c r="X773">
        <v>1.75</v>
      </c>
      <c r="Y773">
        <v>29.98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0</v>
      </c>
      <c r="AF773" t="s">
        <v>3</v>
      </c>
      <c r="AG773">
        <v>1.75</v>
      </c>
      <c r="AH773">
        <v>2</v>
      </c>
      <c r="AI773">
        <v>33036399</v>
      </c>
      <c r="AJ773">
        <v>814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 x14ac:dyDescent="0.2">
      <c r="A774">
        <f>ROW(Source!A343)</f>
        <v>343</v>
      </c>
      <c r="B774">
        <v>33036415</v>
      </c>
      <c r="C774">
        <v>33036390</v>
      </c>
      <c r="D774">
        <v>32517740</v>
      </c>
      <c r="E774">
        <v>1</v>
      </c>
      <c r="F774">
        <v>1</v>
      </c>
      <c r="G774">
        <v>19</v>
      </c>
      <c r="H774">
        <v>3</v>
      </c>
      <c r="I774" t="s">
        <v>831</v>
      </c>
      <c r="J774" t="s">
        <v>832</v>
      </c>
      <c r="K774" t="s">
        <v>833</v>
      </c>
      <c r="L774">
        <v>1339</v>
      </c>
      <c r="N774">
        <v>1007</v>
      </c>
      <c r="O774" t="s">
        <v>830</v>
      </c>
      <c r="P774" t="s">
        <v>830</v>
      </c>
      <c r="Q774">
        <v>1</v>
      </c>
      <c r="X774">
        <v>0.08</v>
      </c>
      <c r="Y774">
        <v>4993.7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0</v>
      </c>
      <c r="AF774" t="s">
        <v>3</v>
      </c>
      <c r="AG774">
        <v>0.08</v>
      </c>
      <c r="AH774">
        <v>2</v>
      </c>
      <c r="AI774">
        <v>33036400</v>
      </c>
      <c r="AJ774">
        <v>815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 x14ac:dyDescent="0.2">
      <c r="A775">
        <f>ROW(Source!A343)</f>
        <v>343</v>
      </c>
      <c r="B775">
        <v>33036416</v>
      </c>
      <c r="C775">
        <v>33036390</v>
      </c>
      <c r="D775">
        <v>32517729</v>
      </c>
      <c r="E775">
        <v>1</v>
      </c>
      <c r="F775">
        <v>1</v>
      </c>
      <c r="G775">
        <v>19</v>
      </c>
      <c r="H775">
        <v>3</v>
      </c>
      <c r="I775" t="s">
        <v>834</v>
      </c>
      <c r="J775" t="s">
        <v>835</v>
      </c>
      <c r="K775" t="s">
        <v>836</v>
      </c>
      <c r="L775">
        <v>1339</v>
      </c>
      <c r="N775">
        <v>1007</v>
      </c>
      <c r="O775" t="s">
        <v>830</v>
      </c>
      <c r="P775" t="s">
        <v>830</v>
      </c>
      <c r="Q775">
        <v>1</v>
      </c>
      <c r="X775">
        <v>0.69</v>
      </c>
      <c r="Y775">
        <v>3762.19</v>
      </c>
      <c r="Z775">
        <v>0</v>
      </c>
      <c r="AA775">
        <v>0</v>
      </c>
      <c r="AB775">
        <v>0</v>
      </c>
      <c r="AC775">
        <v>0</v>
      </c>
      <c r="AD775">
        <v>1</v>
      </c>
      <c r="AE775">
        <v>0</v>
      </c>
      <c r="AF775" t="s">
        <v>3</v>
      </c>
      <c r="AG775">
        <v>0.69</v>
      </c>
      <c r="AH775">
        <v>2</v>
      </c>
      <c r="AI775">
        <v>33036401</v>
      </c>
      <c r="AJ775">
        <v>816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 x14ac:dyDescent="0.2">
      <c r="A776">
        <f>ROW(Source!A343)</f>
        <v>343</v>
      </c>
      <c r="B776">
        <v>33036417</v>
      </c>
      <c r="C776">
        <v>33036390</v>
      </c>
      <c r="D776">
        <v>32517783</v>
      </c>
      <c r="E776">
        <v>1</v>
      </c>
      <c r="F776">
        <v>1</v>
      </c>
      <c r="G776">
        <v>19</v>
      </c>
      <c r="H776">
        <v>3</v>
      </c>
      <c r="I776" t="s">
        <v>837</v>
      </c>
      <c r="J776" t="s">
        <v>838</v>
      </c>
      <c r="K776" t="s">
        <v>839</v>
      </c>
      <c r="L776">
        <v>1339</v>
      </c>
      <c r="N776">
        <v>1007</v>
      </c>
      <c r="O776" t="s">
        <v>830</v>
      </c>
      <c r="P776" t="s">
        <v>830</v>
      </c>
      <c r="Q776">
        <v>1</v>
      </c>
      <c r="X776">
        <v>0.2</v>
      </c>
      <c r="Y776">
        <v>5631.96</v>
      </c>
      <c r="Z776">
        <v>0</v>
      </c>
      <c r="AA776">
        <v>0</v>
      </c>
      <c r="AB776">
        <v>0</v>
      </c>
      <c r="AC776">
        <v>0</v>
      </c>
      <c r="AD776">
        <v>1</v>
      </c>
      <c r="AE776">
        <v>0</v>
      </c>
      <c r="AF776" t="s">
        <v>3</v>
      </c>
      <c r="AG776">
        <v>0.2</v>
      </c>
      <c r="AH776">
        <v>2</v>
      </c>
      <c r="AI776">
        <v>33036402</v>
      </c>
      <c r="AJ776">
        <v>817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 x14ac:dyDescent="0.2">
      <c r="A777">
        <f>ROW(Source!A343)</f>
        <v>343</v>
      </c>
      <c r="B777">
        <v>33036418</v>
      </c>
      <c r="C777">
        <v>33036390</v>
      </c>
      <c r="D777">
        <v>32517784</v>
      </c>
      <c r="E777">
        <v>1</v>
      </c>
      <c r="F777">
        <v>1</v>
      </c>
      <c r="G777">
        <v>19</v>
      </c>
      <c r="H777">
        <v>3</v>
      </c>
      <c r="I777" t="s">
        <v>840</v>
      </c>
      <c r="J777" t="s">
        <v>841</v>
      </c>
      <c r="K777" t="s">
        <v>842</v>
      </c>
      <c r="L777">
        <v>1339</v>
      </c>
      <c r="N777">
        <v>1007</v>
      </c>
      <c r="O777" t="s">
        <v>830</v>
      </c>
      <c r="P777" t="s">
        <v>830</v>
      </c>
      <c r="Q777">
        <v>1</v>
      </c>
      <c r="X777">
        <v>0.69</v>
      </c>
      <c r="Y777">
        <v>5631.96</v>
      </c>
      <c r="Z777">
        <v>0</v>
      </c>
      <c r="AA777">
        <v>0</v>
      </c>
      <c r="AB777">
        <v>0</v>
      </c>
      <c r="AC777">
        <v>0</v>
      </c>
      <c r="AD777">
        <v>1</v>
      </c>
      <c r="AE777">
        <v>0</v>
      </c>
      <c r="AF777" t="s">
        <v>3</v>
      </c>
      <c r="AG777">
        <v>0.69</v>
      </c>
      <c r="AH777">
        <v>2</v>
      </c>
      <c r="AI777">
        <v>33036403</v>
      </c>
      <c r="AJ777">
        <v>818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 x14ac:dyDescent="0.2">
      <c r="A778">
        <f>ROW(Source!A343)</f>
        <v>343</v>
      </c>
      <c r="B778">
        <v>33036419</v>
      </c>
      <c r="C778">
        <v>33036390</v>
      </c>
      <c r="D778">
        <v>32519911</v>
      </c>
      <c r="E778">
        <v>1</v>
      </c>
      <c r="F778">
        <v>1</v>
      </c>
      <c r="G778">
        <v>19</v>
      </c>
      <c r="H778">
        <v>3</v>
      </c>
      <c r="I778" t="s">
        <v>843</v>
      </c>
      <c r="J778" t="s">
        <v>844</v>
      </c>
      <c r="K778" t="s">
        <v>845</v>
      </c>
      <c r="L778">
        <v>1339</v>
      </c>
      <c r="N778">
        <v>1007</v>
      </c>
      <c r="O778" t="s">
        <v>830</v>
      </c>
      <c r="P778" t="s">
        <v>830</v>
      </c>
      <c r="Q778">
        <v>1</v>
      </c>
      <c r="X778">
        <v>102</v>
      </c>
      <c r="Y778">
        <v>3195.93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0</v>
      </c>
      <c r="AF778" t="s">
        <v>3</v>
      </c>
      <c r="AG778">
        <v>102</v>
      </c>
      <c r="AH778">
        <v>2</v>
      </c>
      <c r="AI778">
        <v>33036404</v>
      </c>
      <c r="AJ778">
        <v>819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 x14ac:dyDescent="0.2">
      <c r="A779">
        <f>ROW(Source!A343)</f>
        <v>343</v>
      </c>
      <c r="B779">
        <v>33036420</v>
      </c>
      <c r="C779">
        <v>33036390</v>
      </c>
      <c r="D779">
        <v>32521663</v>
      </c>
      <c r="E779">
        <v>1</v>
      </c>
      <c r="F779">
        <v>1</v>
      </c>
      <c r="G779">
        <v>19</v>
      </c>
      <c r="H779">
        <v>3</v>
      </c>
      <c r="I779" t="s">
        <v>846</v>
      </c>
      <c r="J779" t="s">
        <v>847</v>
      </c>
      <c r="K779" t="s">
        <v>848</v>
      </c>
      <c r="L779">
        <v>1327</v>
      </c>
      <c r="N779">
        <v>1005</v>
      </c>
      <c r="O779" t="s">
        <v>823</v>
      </c>
      <c r="P779" t="s">
        <v>823</v>
      </c>
      <c r="Q779">
        <v>1</v>
      </c>
      <c r="X779">
        <v>49.5</v>
      </c>
      <c r="Y779">
        <v>207.09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3</v>
      </c>
      <c r="AG779">
        <v>49.5</v>
      </c>
      <c r="AH779">
        <v>2</v>
      </c>
      <c r="AI779">
        <v>33036405</v>
      </c>
      <c r="AJ779">
        <v>820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 x14ac:dyDescent="0.2">
      <c r="A780">
        <f>ROW(Source!A346)</f>
        <v>346</v>
      </c>
      <c r="B780">
        <v>33036429</v>
      </c>
      <c r="C780">
        <v>33036423</v>
      </c>
      <c r="D780">
        <v>32505425</v>
      </c>
      <c r="E780">
        <v>19</v>
      </c>
      <c r="F780">
        <v>1</v>
      </c>
      <c r="G780">
        <v>19</v>
      </c>
      <c r="H780">
        <v>1</v>
      </c>
      <c r="I780" t="s">
        <v>795</v>
      </c>
      <c r="J780" t="s">
        <v>3</v>
      </c>
      <c r="K780" t="s">
        <v>796</v>
      </c>
      <c r="L780">
        <v>1191</v>
      </c>
      <c r="N780">
        <v>1013</v>
      </c>
      <c r="O780" t="s">
        <v>797</v>
      </c>
      <c r="P780" t="s">
        <v>797</v>
      </c>
      <c r="Q780">
        <v>1</v>
      </c>
      <c r="X780">
        <v>36.11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1</v>
      </c>
      <c r="AF780" t="s">
        <v>3</v>
      </c>
      <c r="AG780">
        <v>36.11</v>
      </c>
      <c r="AH780">
        <v>2</v>
      </c>
      <c r="AI780">
        <v>33036424</v>
      </c>
      <c r="AJ780">
        <v>821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 x14ac:dyDescent="0.2">
      <c r="A781">
        <f>ROW(Source!A346)</f>
        <v>346</v>
      </c>
      <c r="B781">
        <v>33036430</v>
      </c>
      <c r="C781">
        <v>33036423</v>
      </c>
      <c r="D781">
        <v>32516754</v>
      </c>
      <c r="E781">
        <v>1</v>
      </c>
      <c r="F781">
        <v>1</v>
      </c>
      <c r="G781">
        <v>19</v>
      </c>
      <c r="H781">
        <v>2</v>
      </c>
      <c r="I781" t="s">
        <v>798</v>
      </c>
      <c r="J781" t="s">
        <v>799</v>
      </c>
      <c r="K781" t="s">
        <v>800</v>
      </c>
      <c r="L781">
        <v>1368</v>
      </c>
      <c r="N781">
        <v>1011</v>
      </c>
      <c r="O781" t="s">
        <v>801</v>
      </c>
      <c r="P781" t="s">
        <v>801</v>
      </c>
      <c r="Q781">
        <v>1</v>
      </c>
      <c r="X781">
        <v>21.91</v>
      </c>
      <c r="Y781">
        <v>0</v>
      </c>
      <c r="Z781">
        <v>70.98</v>
      </c>
      <c r="AA781">
        <v>6.52</v>
      </c>
      <c r="AB781">
        <v>0</v>
      </c>
      <c r="AC781">
        <v>0</v>
      </c>
      <c r="AD781">
        <v>1</v>
      </c>
      <c r="AE781">
        <v>0</v>
      </c>
      <c r="AF781" t="s">
        <v>3</v>
      </c>
      <c r="AG781">
        <v>21.91</v>
      </c>
      <c r="AH781">
        <v>2</v>
      </c>
      <c r="AI781">
        <v>33036425</v>
      </c>
      <c r="AJ781">
        <v>822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 x14ac:dyDescent="0.2">
      <c r="A782">
        <f>ROW(Source!A346)</f>
        <v>346</v>
      </c>
      <c r="B782">
        <v>33036431</v>
      </c>
      <c r="C782">
        <v>33036423</v>
      </c>
      <c r="D782">
        <v>32518977</v>
      </c>
      <c r="E782">
        <v>1</v>
      </c>
      <c r="F782">
        <v>1</v>
      </c>
      <c r="G782">
        <v>19</v>
      </c>
      <c r="H782">
        <v>3</v>
      </c>
      <c r="I782" t="s">
        <v>802</v>
      </c>
      <c r="J782" t="s">
        <v>803</v>
      </c>
      <c r="K782" t="s">
        <v>804</v>
      </c>
      <c r="L782">
        <v>1348</v>
      </c>
      <c r="N782">
        <v>1009</v>
      </c>
      <c r="O782" t="s">
        <v>19</v>
      </c>
      <c r="P782" t="s">
        <v>19</v>
      </c>
      <c r="Q782">
        <v>1000</v>
      </c>
      <c r="X782">
        <v>0.03</v>
      </c>
      <c r="Y782">
        <v>117442.26</v>
      </c>
      <c r="Z782">
        <v>0</v>
      </c>
      <c r="AA782">
        <v>0</v>
      </c>
      <c r="AB782">
        <v>0</v>
      </c>
      <c r="AC782">
        <v>0</v>
      </c>
      <c r="AD782">
        <v>1</v>
      </c>
      <c r="AE782">
        <v>0</v>
      </c>
      <c r="AF782" t="s">
        <v>3</v>
      </c>
      <c r="AG782">
        <v>0.03</v>
      </c>
      <c r="AH782">
        <v>2</v>
      </c>
      <c r="AI782">
        <v>33036426</v>
      </c>
      <c r="AJ782">
        <v>823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 x14ac:dyDescent="0.2">
      <c r="A783">
        <f>ROW(Source!A346)</f>
        <v>346</v>
      </c>
      <c r="B783">
        <v>33036432</v>
      </c>
      <c r="C783">
        <v>33036423</v>
      </c>
      <c r="D783">
        <v>32520163</v>
      </c>
      <c r="E783">
        <v>1</v>
      </c>
      <c r="F783">
        <v>1</v>
      </c>
      <c r="G783">
        <v>19</v>
      </c>
      <c r="H783">
        <v>3</v>
      </c>
      <c r="I783" t="s">
        <v>25</v>
      </c>
      <c r="J783" t="s">
        <v>27</v>
      </c>
      <c r="K783" t="s">
        <v>26</v>
      </c>
      <c r="L783">
        <v>1348</v>
      </c>
      <c r="N783">
        <v>1009</v>
      </c>
      <c r="O783" t="s">
        <v>19</v>
      </c>
      <c r="P783" t="s">
        <v>19</v>
      </c>
      <c r="Q783">
        <v>1000</v>
      </c>
      <c r="X783">
        <v>1</v>
      </c>
      <c r="Y783">
        <v>53410.15</v>
      </c>
      <c r="Z783">
        <v>0</v>
      </c>
      <c r="AA783">
        <v>0</v>
      </c>
      <c r="AB783">
        <v>0</v>
      </c>
      <c r="AC783">
        <v>0</v>
      </c>
      <c r="AD783">
        <v>1</v>
      </c>
      <c r="AE783">
        <v>0</v>
      </c>
      <c r="AF783" t="s">
        <v>3</v>
      </c>
      <c r="AG783">
        <v>1</v>
      </c>
      <c r="AH783">
        <v>2</v>
      </c>
      <c r="AI783">
        <v>33036427</v>
      </c>
      <c r="AJ783">
        <v>824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 x14ac:dyDescent="0.2">
      <c r="A784">
        <f>ROW(Source!A348)</f>
        <v>348</v>
      </c>
      <c r="B784">
        <v>33036450</v>
      </c>
      <c r="C784">
        <v>33036434</v>
      </c>
      <c r="D784">
        <v>32505425</v>
      </c>
      <c r="E784">
        <v>19</v>
      </c>
      <c r="F784">
        <v>1</v>
      </c>
      <c r="G784">
        <v>19</v>
      </c>
      <c r="H784">
        <v>1</v>
      </c>
      <c r="I784" t="s">
        <v>795</v>
      </c>
      <c r="J784" t="s">
        <v>3</v>
      </c>
      <c r="K784" t="s">
        <v>796</v>
      </c>
      <c r="L784">
        <v>1191</v>
      </c>
      <c r="N784">
        <v>1013</v>
      </c>
      <c r="O784" t="s">
        <v>797</v>
      </c>
      <c r="P784" t="s">
        <v>797</v>
      </c>
      <c r="Q784">
        <v>1</v>
      </c>
      <c r="X784">
        <v>453.1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1</v>
      </c>
      <c r="AF784" t="s">
        <v>3</v>
      </c>
      <c r="AG784">
        <v>453.1</v>
      </c>
      <c r="AH784">
        <v>2</v>
      </c>
      <c r="AI784">
        <v>33036435</v>
      </c>
      <c r="AJ784">
        <v>826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 x14ac:dyDescent="0.2">
      <c r="A785">
        <f>ROW(Source!A348)</f>
        <v>348</v>
      </c>
      <c r="B785">
        <v>33036451</v>
      </c>
      <c r="C785">
        <v>33036434</v>
      </c>
      <c r="D785">
        <v>32517073</v>
      </c>
      <c r="E785">
        <v>1</v>
      </c>
      <c r="F785">
        <v>1</v>
      </c>
      <c r="G785">
        <v>19</v>
      </c>
      <c r="H785">
        <v>2</v>
      </c>
      <c r="I785" t="s">
        <v>805</v>
      </c>
      <c r="J785" t="s">
        <v>806</v>
      </c>
      <c r="K785" t="s">
        <v>807</v>
      </c>
      <c r="L785">
        <v>1368</v>
      </c>
      <c r="N785">
        <v>1011</v>
      </c>
      <c r="O785" t="s">
        <v>801</v>
      </c>
      <c r="P785" t="s">
        <v>801</v>
      </c>
      <c r="Q785">
        <v>1</v>
      </c>
      <c r="X785">
        <v>1.38</v>
      </c>
      <c r="Y785">
        <v>0</v>
      </c>
      <c r="Z785">
        <v>3.37</v>
      </c>
      <c r="AA785">
        <v>0.85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1.38</v>
      </c>
      <c r="AH785">
        <v>2</v>
      </c>
      <c r="AI785">
        <v>33036436</v>
      </c>
      <c r="AJ785">
        <v>827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 x14ac:dyDescent="0.2">
      <c r="A786">
        <f>ROW(Source!A348)</f>
        <v>348</v>
      </c>
      <c r="B786">
        <v>33036452</v>
      </c>
      <c r="C786">
        <v>33036434</v>
      </c>
      <c r="D786">
        <v>32516433</v>
      </c>
      <c r="E786">
        <v>1</v>
      </c>
      <c r="F786">
        <v>1</v>
      </c>
      <c r="G786">
        <v>19</v>
      </c>
      <c r="H786">
        <v>2</v>
      </c>
      <c r="I786" t="s">
        <v>808</v>
      </c>
      <c r="J786" t="s">
        <v>809</v>
      </c>
      <c r="K786" t="s">
        <v>810</v>
      </c>
      <c r="L786">
        <v>1368</v>
      </c>
      <c r="N786">
        <v>1011</v>
      </c>
      <c r="O786" t="s">
        <v>801</v>
      </c>
      <c r="P786" t="s">
        <v>801</v>
      </c>
      <c r="Q786">
        <v>1</v>
      </c>
      <c r="X786">
        <v>0.31</v>
      </c>
      <c r="Y786">
        <v>0</v>
      </c>
      <c r="Z786">
        <v>566.44000000000005</v>
      </c>
      <c r="AA786">
        <v>281.27999999999997</v>
      </c>
      <c r="AB786">
        <v>0</v>
      </c>
      <c r="AC786">
        <v>0</v>
      </c>
      <c r="AD786">
        <v>1</v>
      </c>
      <c r="AE786">
        <v>0</v>
      </c>
      <c r="AF786" t="s">
        <v>3</v>
      </c>
      <c r="AG786">
        <v>0.31</v>
      </c>
      <c r="AH786">
        <v>2</v>
      </c>
      <c r="AI786">
        <v>33036437</v>
      </c>
      <c r="AJ786">
        <v>828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 x14ac:dyDescent="0.2">
      <c r="A787">
        <f>ROW(Source!A348)</f>
        <v>348</v>
      </c>
      <c r="B787">
        <v>33036453</v>
      </c>
      <c r="C787">
        <v>33036434</v>
      </c>
      <c r="D787">
        <v>32516599</v>
      </c>
      <c r="E787">
        <v>1</v>
      </c>
      <c r="F787">
        <v>1</v>
      </c>
      <c r="G787">
        <v>19</v>
      </c>
      <c r="H787">
        <v>2</v>
      </c>
      <c r="I787" t="s">
        <v>811</v>
      </c>
      <c r="J787" t="s">
        <v>812</v>
      </c>
      <c r="K787" t="s">
        <v>813</v>
      </c>
      <c r="L787">
        <v>1368</v>
      </c>
      <c r="N787">
        <v>1011</v>
      </c>
      <c r="O787" t="s">
        <v>801</v>
      </c>
      <c r="P787" t="s">
        <v>801</v>
      </c>
      <c r="Q787">
        <v>1</v>
      </c>
      <c r="X787">
        <v>26.25</v>
      </c>
      <c r="Y787">
        <v>0</v>
      </c>
      <c r="Z787">
        <v>9.7100000000000009</v>
      </c>
      <c r="AA787">
        <v>2.25</v>
      </c>
      <c r="AB787">
        <v>0</v>
      </c>
      <c r="AC787">
        <v>0</v>
      </c>
      <c r="AD787">
        <v>1</v>
      </c>
      <c r="AE787">
        <v>0</v>
      </c>
      <c r="AF787" t="s">
        <v>3</v>
      </c>
      <c r="AG787">
        <v>26.25</v>
      </c>
      <c r="AH787">
        <v>2</v>
      </c>
      <c r="AI787">
        <v>33036438</v>
      </c>
      <c r="AJ787">
        <v>829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 x14ac:dyDescent="0.2">
      <c r="A788">
        <f>ROW(Source!A348)</f>
        <v>348</v>
      </c>
      <c r="B788">
        <v>33036454</v>
      </c>
      <c r="C788">
        <v>33036434</v>
      </c>
      <c r="D788">
        <v>32517836</v>
      </c>
      <c r="E788">
        <v>1</v>
      </c>
      <c r="F788">
        <v>1</v>
      </c>
      <c r="G788">
        <v>19</v>
      </c>
      <c r="H788">
        <v>3</v>
      </c>
      <c r="I788" t="s">
        <v>814</v>
      </c>
      <c r="J788" t="s">
        <v>815</v>
      </c>
      <c r="K788" t="s">
        <v>816</v>
      </c>
      <c r="L788">
        <v>1348</v>
      </c>
      <c r="N788">
        <v>1009</v>
      </c>
      <c r="O788" t="s">
        <v>19</v>
      </c>
      <c r="P788" t="s">
        <v>19</v>
      </c>
      <c r="Q788">
        <v>1000</v>
      </c>
      <c r="X788">
        <v>0.04</v>
      </c>
      <c r="Y788">
        <v>31493.279999999999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0.04</v>
      </c>
      <c r="AH788">
        <v>2</v>
      </c>
      <c r="AI788">
        <v>33036439</v>
      </c>
      <c r="AJ788">
        <v>830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 x14ac:dyDescent="0.2">
      <c r="A789">
        <f>ROW(Source!A348)</f>
        <v>348</v>
      </c>
      <c r="B789">
        <v>33036455</v>
      </c>
      <c r="C789">
        <v>33036434</v>
      </c>
      <c r="D789">
        <v>32518156</v>
      </c>
      <c r="E789">
        <v>1</v>
      </c>
      <c r="F789">
        <v>1</v>
      </c>
      <c r="G789">
        <v>19</v>
      </c>
      <c r="H789">
        <v>3</v>
      </c>
      <c r="I789" t="s">
        <v>817</v>
      </c>
      <c r="J789" t="s">
        <v>818</v>
      </c>
      <c r="K789" t="s">
        <v>819</v>
      </c>
      <c r="L789">
        <v>1348</v>
      </c>
      <c r="N789">
        <v>1009</v>
      </c>
      <c r="O789" t="s">
        <v>19</v>
      </c>
      <c r="P789" t="s">
        <v>19</v>
      </c>
      <c r="Q789">
        <v>1000</v>
      </c>
      <c r="X789">
        <v>3.6999999999999998E-2</v>
      </c>
      <c r="Y789">
        <v>45454.3</v>
      </c>
      <c r="Z789">
        <v>0</v>
      </c>
      <c r="AA789">
        <v>0</v>
      </c>
      <c r="AB789">
        <v>0</v>
      </c>
      <c r="AC789">
        <v>0</v>
      </c>
      <c r="AD789">
        <v>1</v>
      </c>
      <c r="AE789">
        <v>0</v>
      </c>
      <c r="AF789" t="s">
        <v>3</v>
      </c>
      <c r="AG789">
        <v>3.6999999999999998E-2</v>
      </c>
      <c r="AH789">
        <v>2</v>
      </c>
      <c r="AI789">
        <v>33036440</v>
      </c>
      <c r="AJ789">
        <v>831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 x14ac:dyDescent="0.2">
      <c r="A790">
        <f>ROW(Source!A348)</f>
        <v>348</v>
      </c>
      <c r="B790">
        <v>33036457</v>
      </c>
      <c r="C790">
        <v>33036434</v>
      </c>
      <c r="D790">
        <v>32518894</v>
      </c>
      <c r="E790">
        <v>1</v>
      </c>
      <c r="F790">
        <v>1</v>
      </c>
      <c r="G790">
        <v>19</v>
      </c>
      <c r="H790">
        <v>3</v>
      </c>
      <c r="I790" t="s">
        <v>820</v>
      </c>
      <c r="J790" t="s">
        <v>821</v>
      </c>
      <c r="K790" t="s">
        <v>822</v>
      </c>
      <c r="L790">
        <v>1327</v>
      </c>
      <c r="N790">
        <v>1005</v>
      </c>
      <c r="O790" t="s">
        <v>823</v>
      </c>
      <c r="P790" t="s">
        <v>823</v>
      </c>
      <c r="Q790">
        <v>1</v>
      </c>
      <c r="X790">
        <v>5.6</v>
      </c>
      <c r="Y790">
        <v>63.78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5.6</v>
      </c>
      <c r="AH790">
        <v>2</v>
      </c>
      <c r="AI790">
        <v>33036442</v>
      </c>
      <c r="AJ790">
        <v>832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 x14ac:dyDescent="0.2">
      <c r="A791">
        <f>ROW(Source!A348)</f>
        <v>348</v>
      </c>
      <c r="B791">
        <v>33036456</v>
      </c>
      <c r="C791">
        <v>33036434</v>
      </c>
      <c r="D791">
        <v>32517311</v>
      </c>
      <c r="E791">
        <v>1</v>
      </c>
      <c r="F791">
        <v>1</v>
      </c>
      <c r="G791">
        <v>19</v>
      </c>
      <c r="H791">
        <v>3</v>
      </c>
      <c r="I791" t="s">
        <v>824</v>
      </c>
      <c r="J791" t="s">
        <v>825</v>
      </c>
      <c r="K791" t="s">
        <v>826</v>
      </c>
      <c r="L791">
        <v>1348</v>
      </c>
      <c r="N791">
        <v>1009</v>
      </c>
      <c r="O791" t="s">
        <v>19</v>
      </c>
      <c r="P791" t="s">
        <v>19</v>
      </c>
      <c r="Q791">
        <v>1000</v>
      </c>
      <c r="X791">
        <v>0.05</v>
      </c>
      <c r="Y791">
        <v>4752.91</v>
      </c>
      <c r="Z791">
        <v>0</v>
      </c>
      <c r="AA791">
        <v>0</v>
      </c>
      <c r="AB791">
        <v>0</v>
      </c>
      <c r="AC791">
        <v>0</v>
      </c>
      <c r="AD791">
        <v>1</v>
      </c>
      <c r="AE791">
        <v>0</v>
      </c>
      <c r="AF791" t="s">
        <v>3</v>
      </c>
      <c r="AG791">
        <v>0.05</v>
      </c>
      <c r="AH791">
        <v>2</v>
      </c>
      <c r="AI791">
        <v>33036441</v>
      </c>
      <c r="AJ791">
        <v>833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 x14ac:dyDescent="0.2">
      <c r="A792">
        <f>ROW(Source!A348)</f>
        <v>348</v>
      </c>
      <c r="B792">
        <v>33036458</v>
      </c>
      <c r="C792">
        <v>33036434</v>
      </c>
      <c r="D792">
        <v>32519061</v>
      </c>
      <c r="E792">
        <v>1</v>
      </c>
      <c r="F792">
        <v>1</v>
      </c>
      <c r="G792">
        <v>19</v>
      </c>
      <c r="H792">
        <v>3</v>
      </c>
      <c r="I792" t="s">
        <v>827</v>
      </c>
      <c r="J792" t="s">
        <v>828</v>
      </c>
      <c r="K792" t="s">
        <v>829</v>
      </c>
      <c r="L792">
        <v>1339</v>
      </c>
      <c r="N792">
        <v>1007</v>
      </c>
      <c r="O792" t="s">
        <v>830</v>
      </c>
      <c r="P792" t="s">
        <v>830</v>
      </c>
      <c r="Q792">
        <v>1</v>
      </c>
      <c r="X792">
        <v>1.75</v>
      </c>
      <c r="Y792">
        <v>29.98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1.75</v>
      </c>
      <c r="AH792">
        <v>2</v>
      </c>
      <c r="AI792">
        <v>33036443</v>
      </c>
      <c r="AJ792">
        <v>834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 x14ac:dyDescent="0.2">
      <c r="A793">
        <f>ROW(Source!A348)</f>
        <v>348</v>
      </c>
      <c r="B793">
        <v>33036459</v>
      </c>
      <c r="C793">
        <v>33036434</v>
      </c>
      <c r="D793">
        <v>32517740</v>
      </c>
      <c r="E793">
        <v>1</v>
      </c>
      <c r="F793">
        <v>1</v>
      </c>
      <c r="G793">
        <v>19</v>
      </c>
      <c r="H793">
        <v>3</v>
      </c>
      <c r="I793" t="s">
        <v>831</v>
      </c>
      <c r="J793" t="s">
        <v>832</v>
      </c>
      <c r="K793" t="s">
        <v>833</v>
      </c>
      <c r="L793">
        <v>1339</v>
      </c>
      <c r="N793">
        <v>1007</v>
      </c>
      <c r="O793" t="s">
        <v>830</v>
      </c>
      <c r="P793" t="s">
        <v>830</v>
      </c>
      <c r="Q793">
        <v>1</v>
      </c>
      <c r="X793">
        <v>0.08</v>
      </c>
      <c r="Y793">
        <v>4993.7</v>
      </c>
      <c r="Z793">
        <v>0</v>
      </c>
      <c r="AA793">
        <v>0</v>
      </c>
      <c r="AB793">
        <v>0</v>
      </c>
      <c r="AC793">
        <v>0</v>
      </c>
      <c r="AD793">
        <v>1</v>
      </c>
      <c r="AE793">
        <v>0</v>
      </c>
      <c r="AF793" t="s">
        <v>3</v>
      </c>
      <c r="AG793">
        <v>0.08</v>
      </c>
      <c r="AH793">
        <v>2</v>
      </c>
      <c r="AI793">
        <v>33036444</v>
      </c>
      <c r="AJ793">
        <v>835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 x14ac:dyDescent="0.2">
      <c r="A794">
        <f>ROW(Source!A348)</f>
        <v>348</v>
      </c>
      <c r="B794">
        <v>33036460</v>
      </c>
      <c r="C794">
        <v>33036434</v>
      </c>
      <c r="D794">
        <v>32517729</v>
      </c>
      <c r="E794">
        <v>1</v>
      </c>
      <c r="F794">
        <v>1</v>
      </c>
      <c r="G794">
        <v>19</v>
      </c>
      <c r="H794">
        <v>3</v>
      </c>
      <c r="I794" t="s">
        <v>834</v>
      </c>
      <c r="J794" t="s">
        <v>835</v>
      </c>
      <c r="K794" t="s">
        <v>836</v>
      </c>
      <c r="L794">
        <v>1339</v>
      </c>
      <c r="N794">
        <v>1007</v>
      </c>
      <c r="O794" t="s">
        <v>830</v>
      </c>
      <c r="P794" t="s">
        <v>830</v>
      </c>
      <c r="Q794">
        <v>1</v>
      </c>
      <c r="X794">
        <v>0.69</v>
      </c>
      <c r="Y794">
        <v>3762.19</v>
      </c>
      <c r="Z794">
        <v>0</v>
      </c>
      <c r="AA794">
        <v>0</v>
      </c>
      <c r="AB794">
        <v>0</v>
      </c>
      <c r="AC794">
        <v>0</v>
      </c>
      <c r="AD794">
        <v>1</v>
      </c>
      <c r="AE794">
        <v>0</v>
      </c>
      <c r="AF794" t="s">
        <v>3</v>
      </c>
      <c r="AG794">
        <v>0.69</v>
      </c>
      <c r="AH794">
        <v>2</v>
      </c>
      <c r="AI794">
        <v>33036445</v>
      </c>
      <c r="AJ794">
        <v>836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 x14ac:dyDescent="0.2">
      <c r="A795">
        <f>ROW(Source!A348)</f>
        <v>348</v>
      </c>
      <c r="B795">
        <v>33036461</v>
      </c>
      <c r="C795">
        <v>33036434</v>
      </c>
      <c r="D795">
        <v>32517783</v>
      </c>
      <c r="E795">
        <v>1</v>
      </c>
      <c r="F795">
        <v>1</v>
      </c>
      <c r="G795">
        <v>19</v>
      </c>
      <c r="H795">
        <v>3</v>
      </c>
      <c r="I795" t="s">
        <v>837</v>
      </c>
      <c r="J795" t="s">
        <v>838</v>
      </c>
      <c r="K795" t="s">
        <v>839</v>
      </c>
      <c r="L795">
        <v>1339</v>
      </c>
      <c r="N795">
        <v>1007</v>
      </c>
      <c r="O795" t="s">
        <v>830</v>
      </c>
      <c r="P795" t="s">
        <v>830</v>
      </c>
      <c r="Q795">
        <v>1</v>
      </c>
      <c r="X795">
        <v>0.2</v>
      </c>
      <c r="Y795">
        <v>5631.96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 t="s">
        <v>3</v>
      </c>
      <c r="AG795">
        <v>0.2</v>
      </c>
      <c r="AH795">
        <v>2</v>
      </c>
      <c r="AI795">
        <v>33036446</v>
      </c>
      <c r="AJ795">
        <v>837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 x14ac:dyDescent="0.2">
      <c r="A796">
        <f>ROW(Source!A348)</f>
        <v>348</v>
      </c>
      <c r="B796">
        <v>33036462</v>
      </c>
      <c r="C796">
        <v>33036434</v>
      </c>
      <c r="D796">
        <v>32517784</v>
      </c>
      <c r="E796">
        <v>1</v>
      </c>
      <c r="F796">
        <v>1</v>
      </c>
      <c r="G796">
        <v>19</v>
      </c>
      <c r="H796">
        <v>3</v>
      </c>
      <c r="I796" t="s">
        <v>840</v>
      </c>
      <c r="J796" t="s">
        <v>841</v>
      </c>
      <c r="K796" t="s">
        <v>842</v>
      </c>
      <c r="L796">
        <v>1339</v>
      </c>
      <c r="N796">
        <v>1007</v>
      </c>
      <c r="O796" t="s">
        <v>830</v>
      </c>
      <c r="P796" t="s">
        <v>830</v>
      </c>
      <c r="Q796">
        <v>1</v>
      </c>
      <c r="X796">
        <v>0.69</v>
      </c>
      <c r="Y796">
        <v>5631.96</v>
      </c>
      <c r="Z796">
        <v>0</v>
      </c>
      <c r="AA796">
        <v>0</v>
      </c>
      <c r="AB796">
        <v>0</v>
      </c>
      <c r="AC796">
        <v>0</v>
      </c>
      <c r="AD796">
        <v>1</v>
      </c>
      <c r="AE796">
        <v>0</v>
      </c>
      <c r="AF796" t="s">
        <v>3</v>
      </c>
      <c r="AG796">
        <v>0.69</v>
      </c>
      <c r="AH796">
        <v>2</v>
      </c>
      <c r="AI796">
        <v>33036447</v>
      </c>
      <c r="AJ796">
        <v>838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 x14ac:dyDescent="0.2">
      <c r="A797">
        <f>ROW(Source!A348)</f>
        <v>348</v>
      </c>
      <c r="B797">
        <v>33036463</v>
      </c>
      <c r="C797">
        <v>33036434</v>
      </c>
      <c r="D797">
        <v>32519911</v>
      </c>
      <c r="E797">
        <v>1</v>
      </c>
      <c r="F797">
        <v>1</v>
      </c>
      <c r="G797">
        <v>19</v>
      </c>
      <c r="H797">
        <v>3</v>
      </c>
      <c r="I797" t="s">
        <v>843</v>
      </c>
      <c r="J797" t="s">
        <v>844</v>
      </c>
      <c r="K797" t="s">
        <v>845</v>
      </c>
      <c r="L797">
        <v>1339</v>
      </c>
      <c r="N797">
        <v>1007</v>
      </c>
      <c r="O797" t="s">
        <v>830</v>
      </c>
      <c r="P797" t="s">
        <v>830</v>
      </c>
      <c r="Q797">
        <v>1</v>
      </c>
      <c r="X797">
        <v>102</v>
      </c>
      <c r="Y797">
        <v>3195.93</v>
      </c>
      <c r="Z797">
        <v>0</v>
      </c>
      <c r="AA797">
        <v>0</v>
      </c>
      <c r="AB797">
        <v>0</v>
      </c>
      <c r="AC797">
        <v>0</v>
      </c>
      <c r="AD797">
        <v>1</v>
      </c>
      <c r="AE797">
        <v>0</v>
      </c>
      <c r="AF797" t="s">
        <v>3</v>
      </c>
      <c r="AG797">
        <v>102</v>
      </c>
      <c r="AH797">
        <v>2</v>
      </c>
      <c r="AI797">
        <v>33036448</v>
      </c>
      <c r="AJ797">
        <v>839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 x14ac:dyDescent="0.2">
      <c r="A798">
        <f>ROW(Source!A348)</f>
        <v>348</v>
      </c>
      <c r="B798">
        <v>33036464</v>
      </c>
      <c r="C798">
        <v>33036434</v>
      </c>
      <c r="D798">
        <v>32521663</v>
      </c>
      <c r="E798">
        <v>1</v>
      </c>
      <c r="F798">
        <v>1</v>
      </c>
      <c r="G798">
        <v>19</v>
      </c>
      <c r="H798">
        <v>3</v>
      </c>
      <c r="I798" t="s">
        <v>846</v>
      </c>
      <c r="J798" t="s">
        <v>847</v>
      </c>
      <c r="K798" t="s">
        <v>848</v>
      </c>
      <c r="L798">
        <v>1327</v>
      </c>
      <c r="N798">
        <v>1005</v>
      </c>
      <c r="O798" t="s">
        <v>823</v>
      </c>
      <c r="P798" t="s">
        <v>823</v>
      </c>
      <c r="Q798">
        <v>1</v>
      </c>
      <c r="X798">
        <v>49.5</v>
      </c>
      <c r="Y798">
        <v>207.09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0</v>
      </c>
      <c r="AF798" t="s">
        <v>3</v>
      </c>
      <c r="AG798">
        <v>49.5</v>
      </c>
      <c r="AH798">
        <v>2</v>
      </c>
      <c r="AI798">
        <v>33036449</v>
      </c>
      <c r="AJ798">
        <v>840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 x14ac:dyDescent="0.2">
      <c r="A799">
        <f>ROW(Source!A351)</f>
        <v>351</v>
      </c>
      <c r="B799">
        <v>33036473</v>
      </c>
      <c r="C799">
        <v>33036467</v>
      </c>
      <c r="D799">
        <v>32505425</v>
      </c>
      <c r="E799">
        <v>19</v>
      </c>
      <c r="F799">
        <v>1</v>
      </c>
      <c r="G799">
        <v>19</v>
      </c>
      <c r="H799">
        <v>1</v>
      </c>
      <c r="I799" t="s">
        <v>795</v>
      </c>
      <c r="J799" t="s">
        <v>3</v>
      </c>
      <c r="K799" t="s">
        <v>796</v>
      </c>
      <c r="L799">
        <v>1191</v>
      </c>
      <c r="N799">
        <v>1013</v>
      </c>
      <c r="O799" t="s">
        <v>797</v>
      </c>
      <c r="P799" t="s">
        <v>797</v>
      </c>
      <c r="Q799">
        <v>1</v>
      </c>
      <c r="X799">
        <v>36.11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1</v>
      </c>
      <c r="AF799" t="s">
        <v>3</v>
      </c>
      <c r="AG799">
        <v>36.11</v>
      </c>
      <c r="AH799">
        <v>2</v>
      </c>
      <c r="AI799">
        <v>33036468</v>
      </c>
      <c r="AJ799">
        <v>841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 x14ac:dyDescent="0.2">
      <c r="A800">
        <f>ROW(Source!A351)</f>
        <v>351</v>
      </c>
      <c r="B800">
        <v>33036474</v>
      </c>
      <c r="C800">
        <v>33036467</v>
      </c>
      <c r="D800">
        <v>32516754</v>
      </c>
      <c r="E800">
        <v>1</v>
      </c>
      <c r="F800">
        <v>1</v>
      </c>
      <c r="G800">
        <v>19</v>
      </c>
      <c r="H800">
        <v>2</v>
      </c>
      <c r="I800" t="s">
        <v>798</v>
      </c>
      <c r="J800" t="s">
        <v>799</v>
      </c>
      <c r="K800" t="s">
        <v>800</v>
      </c>
      <c r="L800">
        <v>1368</v>
      </c>
      <c r="N800">
        <v>1011</v>
      </c>
      <c r="O800" t="s">
        <v>801</v>
      </c>
      <c r="P800" t="s">
        <v>801</v>
      </c>
      <c r="Q800">
        <v>1</v>
      </c>
      <c r="X800">
        <v>21.91</v>
      </c>
      <c r="Y800">
        <v>0</v>
      </c>
      <c r="Z800">
        <v>70.98</v>
      </c>
      <c r="AA800">
        <v>6.52</v>
      </c>
      <c r="AB800">
        <v>0</v>
      </c>
      <c r="AC800">
        <v>0</v>
      </c>
      <c r="AD800">
        <v>1</v>
      </c>
      <c r="AE800">
        <v>0</v>
      </c>
      <c r="AF800" t="s">
        <v>3</v>
      </c>
      <c r="AG800">
        <v>21.91</v>
      </c>
      <c r="AH800">
        <v>2</v>
      </c>
      <c r="AI800">
        <v>33036469</v>
      </c>
      <c r="AJ800">
        <v>842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 x14ac:dyDescent="0.2">
      <c r="A801">
        <f>ROW(Source!A351)</f>
        <v>351</v>
      </c>
      <c r="B801">
        <v>33036475</v>
      </c>
      <c r="C801">
        <v>33036467</v>
      </c>
      <c r="D801">
        <v>32518977</v>
      </c>
      <c r="E801">
        <v>1</v>
      </c>
      <c r="F801">
        <v>1</v>
      </c>
      <c r="G801">
        <v>19</v>
      </c>
      <c r="H801">
        <v>3</v>
      </c>
      <c r="I801" t="s">
        <v>802</v>
      </c>
      <c r="J801" t="s">
        <v>803</v>
      </c>
      <c r="K801" t="s">
        <v>804</v>
      </c>
      <c r="L801">
        <v>1348</v>
      </c>
      <c r="N801">
        <v>1009</v>
      </c>
      <c r="O801" t="s">
        <v>19</v>
      </c>
      <c r="P801" t="s">
        <v>19</v>
      </c>
      <c r="Q801">
        <v>1000</v>
      </c>
      <c r="X801">
        <v>0.03</v>
      </c>
      <c r="Y801">
        <v>117442.26</v>
      </c>
      <c r="Z801">
        <v>0</v>
      </c>
      <c r="AA801">
        <v>0</v>
      </c>
      <c r="AB801">
        <v>0</v>
      </c>
      <c r="AC801">
        <v>0</v>
      </c>
      <c r="AD801">
        <v>1</v>
      </c>
      <c r="AE801">
        <v>0</v>
      </c>
      <c r="AF801" t="s">
        <v>3</v>
      </c>
      <c r="AG801">
        <v>0.03</v>
      </c>
      <c r="AH801">
        <v>2</v>
      </c>
      <c r="AI801">
        <v>33036470</v>
      </c>
      <c r="AJ801">
        <v>843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 x14ac:dyDescent="0.2">
      <c r="A802">
        <f>ROW(Source!A351)</f>
        <v>351</v>
      </c>
      <c r="B802">
        <v>33036476</v>
      </c>
      <c r="C802">
        <v>33036467</v>
      </c>
      <c r="D802">
        <v>32520163</v>
      </c>
      <c r="E802">
        <v>1</v>
      </c>
      <c r="F802">
        <v>1</v>
      </c>
      <c r="G802">
        <v>19</v>
      </c>
      <c r="H802">
        <v>3</v>
      </c>
      <c r="I802" t="s">
        <v>25</v>
      </c>
      <c r="J802" t="s">
        <v>27</v>
      </c>
      <c r="K802" t="s">
        <v>26</v>
      </c>
      <c r="L802">
        <v>1348</v>
      </c>
      <c r="N802">
        <v>1009</v>
      </c>
      <c r="O802" t="s">
        <v>19</v>
      </c>
      <c r="P802" t="s">
        <v>19</v>
      </c>
      <c r="Q802">
        <v>1000</v>
      </c>
      <c r="X802">
        <v>1</v>
      </c>
      <c r="Y802">
        <v>53410.15</v>
      </c>
      <c r="Z802">
        <v>0</v>
      </c>
      <c r="AA802">
        <v>0</v>
      </c>
      <c r="AB802">
        <v>0</v>
      </c>
      <c r="AC802">
        <v>0</v>
      </c>
      <c r="AD802">
        <v>1</v>
      </c>
      <c r="AE802">
        <v>0</v>
      </c>
      <c r="AF802" t="s">
        <v>3</v>
      </c>
      <c r="AG802">
        <v>1</v>
      </c>
      <c r="AH802">
        <v>2</v>
      </c>
      <c r="AI802">
        <v>33036471</v>
      </c>
      <c r="AJ802">
        <v>844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 x14ac:dyDescent="0.2">
      <c r="A803">
        <f>ROW(Source!A353)</f>
        <v>353</v>
      </c>
      <c r="B803">
        <v>33036494</v>
      </c>
      <c r="C803">
        <v>33036478</v>
      </c>
      <c r="D803">
        <v>32505425</v>
      </c>
      <c r="E803">
        <v>19</v>
      </c>
      <c r="F803">
        <v>1</v>
      </c>
      <c r="G803">
        <v>19</v>
      </c>
      <c r="H803">
        <v>1</v>
      </c>
      <c r="I803" t="s">
        <v>795</v>
      </c>
      <c r="J803" t="s">
        <v>3</v>
      </c>
      <c r="K803" t="s">
        <v>796</v>
      </c>
      <c r="L803">
        <v>1191</v>
      </c>
      <c r="N803">
        <v>1013</v>
      </c>
      <c r="O803" t="s">
        <v>797</v>
      </c>
      <c r="P803" t="s">
        <v>797</v>
      </c>
      <c r="Q803">
        <v>1</v>
      </c>
      <c r="X803">
        <v>453.1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1</v>
      </c>
      <c r="AE803">
        <v>1</v>
      </c>
      <c r="AF803" t="s">
        <v>3</v>
      </c>
      <c r="AG803">
        <v>453.1</v>
      </c>
      <c r="AH803">
        <v>2</v>
      </c>
      <c r="AI803">
        <v>33036479</v>
      </c>
      <c r="AJ803">
        <v>846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 x14ac:dyDescent="0.2">
      <c r="A804">
        <f>ROW(Source!A353)</f>
        <v>353</v>
      </c>
      <c r="B804">
        <v>33036495</v>
      </c>
      <c r="C804">
        <v>33036478</v>
      </c>
      <c r="D804">
        <v>32517073</v>
      </c>
      <c r="E804">
        <v>1</v>
      </c>
      <c r="F804">
        <v>1</v>
      </c>
      <c r="G804">
        <v>19</v>
      </c>
      <c r="H804">
        <v>2</v>
      </c>
      <c r="I804" t="s">
        <v>805</v>
      </c>
      <c r="J804" t="s">
        <v>806</v>
      </c>
      <c r="K804" t="s">
        <v>807</v>
      </c>
      <c r="L804">
        <v>1368</v>
      </c>
      <c r="N804">
        <v>1011</v>
      </c>
      <c r="O804" t="s">
        <v>801</v>
      </c>
      <c r="P804" t="s">
        <v>801</v>
      </c>
      <c r="Q804">
        <v>1</v>
      </c>
      <c r="X804">
        <v>1.38</v>
      </c>
      <c r="Y804">
        <v>0</v>
      </c>
      <c r="Z804">
        <v>3.37</v>
      </c>
      <c r="AA804">
        <v>0.85</v>
      </c>
      <c r="AB804">
        <v>0</v>
      </c>
      <c r="AC804">
        <v>0</v>
      </c>
      <c r="AD804">
        <v>1</v>
      </c>
      <c r="AE804">
        <v>0</v>
      </c>
      <c r="AF804" t="s">
        <v>3</v>
      </c>
      <c r="AG804">
        <v>1.38</v>
      </c>
      <c r="AH804">
        <v>2</v>
      </c>
      <c r="AI804">
        <v>33036480</v>
      </c>
      <c r="AJ804">
        <v>847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 x14ac:dyDescent="0.2">
      <c r="A805">
        <f>ROW(Source!A353)</f>
        <v>353</v>
      </c>
      <c r="B805">
        <v>33036496</v>
      </c>
      <c r="C805">
        <v>33036478</v>
      </c>
      <c r="D805">
        <v>32516433</v>
      </c>
      <c r="E805">
        <v>1</v>
      </c>
      <c r="F805">
        <v>1</v>
      </c>
      <c r="G805">
        <v>19</v>
      </c>
      <c r="H805">
        <v>2</v>
      </c>
      <c r="I805" t="s">
        <v>808</v>
      </c>
      <c r="J805" t="s">
        <v>809</v>
      </c>
      <c r="K805" t="s">
        <v>810</v>
      </c>
      <c r="L805">
        <v>1368</v>
      </c>
      <c r="N805">
        <v>1011</v>
      </c>
      <c r="O805" t="s">
        <v>801</v>
      </c>
      <c r="P805" t="s">
        <v>801</v>
      </c>
      <c r="Q805">
        <v>1</v>
      </c>
      <c r="X805">
        <v>0.31</v>
      </c>
      <c r="Y805">
        <v>0</v>
      </c>
      <c r="Z805">
        <v>566.44000000000005</v>
      </c>
      <c r="AA805">
        <v>281.27999999999997</v>
      </c>
      <c r="AB805">
        <v>0</v>
      </c>
      <c r="AC805">
        <v>0</v>
      </c>
      <c r="AD805">
        <v>1</v>
      </c>
      <c r="AE805">
        <v>0</v>
      </c>
      <c r="AF805" t="s">
        <v>3</v>
      </c>
      <c r="AG805">
        <v>0.31</v>
      </c>
      <c r="AH805">
        <v>2</v>
      </c>
      <c r="AI805">
        <v>33036481</v>
      </c>
      <c r="AJ805">
        <v>848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 x14ac:dyDescent="0.2">
      <c r="A806">
        <f>ROW(Source!A353)</f>
        <v>353</v>
      </c>
      <c r="B806">
        <v>33036497</v>
      </c>
      <c r="C806">
        <v>33036478</v>
      </c>
      <c r="D806">
        <v>32516599</v>
      </c>
      <c r="E806">
        <v>1</v>
      </c>
      <c r="F806">
        <v>1</v>
      </c>
      <c r="G806">
        <v>19</v>
      </c>
      <c r="H806">
        <v>2</v>
      </c>
      <c r="I806" t="s">
        <v>811</v>
      </c>
      <c r="J806" t="s">
        <v>812</v>
      </c>
      <c r="K806" t="s">
        <v>813</v>
      </c>
      <c r="L806">
        <v>1368</v>
      </c>
      <c r="N806">
        <v>1011</v>
      </c>
      <c r="O806" t="s">
        <v>801</v>
      </c>
      <c r="P806" t="s">
        <v>801</v>
      </c>
      <c r="Q806">
        <v>1</v>
      </c>
      <c r="X806">
        <v>26.25</v>
      </c>
      <c r="Y806">
        <v>0</v>
      </c>
      <c r="Z806">
        <v>9.7100000000000009</v>
      </c>
      <c r="AA806">
        <v>2.25</v>
      </c>
      <c r="AB806">
        <v>0</v>
      </c>
      <c r="AC806">
        <v>0</v>
      </c>
      <c r="AD806">
        <v>1</v>
      </c>
      <c r="AE806">
        <v>0</v>
      </c>
      <c r="AF806" t="s">
        <v>3</v>
      </c>
      <c r="AG806">
        <v>26.25</v>
      </c>
      <c r="AH806">
        <v>2</v>
      </c>
      <c r="AI806">
        <v>33036482</v>
      </c>
      <c r="AJ806">
        <v>849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 x14ac:dyDescent="0.2">
      <c r="A807">
        <f>ROW(Source!A353)</f>
        <v>353</v>
      </c>
      <c r="B807">
        <v>33036498</v>
      </c>
      <c r="C807">
        <v>33036478</v>
      </c>
      <c r="D807">
        <v>32517836</v>
      </c>
      <c r="E807">
        <v>1</v>
      </c>
      <c r="F807">
        <v>1</v>
      </c>
      <c r="G807">
        <v>19</v>
      </c>
      <c r="H807">
        <v>3</v>
      </c>
      <c r="I807" t="s">
        <v>814</v>
      </c>
      <c r="J807" t="s">
        <v>815</v>
      </c>
      <c r="K807" t="s">
        <v>816</v>
      </c>
      <c r="L807">
        <v>1348</v>
      </c>
      <c r="N807">
        <v>1009</v>
      </c>
      <c r="O807" t="s">
        <v>19</v>
      </c>
      <c r="P807" t="s">
        <v>19</v>
      </c>
      <c r="Q807">
        <v>1000</v>
      </c>
      <c r="X807">
        <v>0.04</v>
      </c>
      <c r="Y807">
        <v>31493.279999999999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 t="s">
        <v>3</v>
      </c>
      <c r="AG807">
        <v>0.04</v>
      </c>
      <c r="AH807">
        <v>2</v>
      </c>
      <c r="AI807">
        <v>33036483</v>
      </c>
      <c r="AJ807">
        <v>850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 x14ac:dyDescent="0.2">
      <c r="A808">
        <f>ROW(Source!A353)</f>
        <v>353</v>
      </c>
      <c r="B808">
        <v>33036499</v>
      </c>
      <c r="C808">
        <v>33036478</v>
      </c>
      <c r="D808">
        <v>32518156</v>
      </c>
      <c r="E808">
        <v>1</v>
      </c>
      <c r="F808">
        <v>1</v>
      </c>
      <c r="G808">
        <v>19</v>
      </c>
      <c r="H808">
        <v>3</v>
      </c>
      <c r="I808" t="s">
        <v>817</v>
      </c>
      <c r="J808" t="s">
        <v>818</v>
      </c>
      <c r="K808" t="s">
        <v>819</v>
      </c>
      <c r="L808">
        <v>1348</v>
      </c>
      <c r="N808">
        <v>1009</v>
      </c>
      <c r="O808" t="s">
        <v>19</v>
      </c>
      <c r="P808" t="s">
        <v>19</v>
      </c>
      <c r="Q808">
        <v>1000</v>
      </c>
      <c r="X808">
        <v>3.6999999999999998E-2</v>
      </c>
      <c r="Y808">
        <v>45454.3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0</v>
      </c>
      <c r="AF808" t="s">
        <v>3</v>
      </c>
      <c r="AG808">
        <v>3.6999999999999998E-2</v>
      </c>
      <c r="AH808">
        <v>2</v>
      </c>
      <c r="AI808">
        <v>33036484</v>
      </c>
      <c r="AJ808">
        <v>851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 x14ac:dyDescent="0.2">
      <c r="A809">
        <f>ROW(Source!A353)</f>
        <v>353</v>
      </c>
      <c r="B809">
        <v>33036501</v>
      </c>
      <c r="C809">
        <v>33036478</v>
      </c>
      <c r="D809">
        <v>32518894</v>
      </c>
      <c r="E809">
        <v>1</v>
      </c>
      <c r="F809">
        <v>1</v>
      </c>
      <c r="G809">
        <v>19</v>
      </c>
      <c r="H809">
        <v>3</v>
      </c>
      <c r="I809" t="s">
        <v>820</v>
      </c>
      <c r="J809" t="s">
        <v>821</v>
      </c>
      <c r="K809" t="s">
        <v>822</v>
      </c>
      <c r="L809">
        <v>1327</v>
      </c>
      <c r="N809">
        <v>1005</v>
      </c>
      <c r="O809" t="s">
        <v>823</v>
      </c>
      <c r="P809" t="s">
        <v>823</v>
      </c>
      <c r="Q809">
        <v>1</v>
      </c>
      <c r="X809">
        <v>5.6</v>
      </c>
      <c r="Y809">
        <v>63.78</v>
      </c>
      <c r="Z809">
        <v>0</v>
      </c>
      <c r="AA809">
        <v>0</v>
      </c>
      <c r="AB809">
        <v>0</v>
      </c>
      <c r="AC809">
        <v>0</v>
      </c>
      <c r="AD809">
        <v>1</v>
      </c>
      <c r="AE809">
        <v>0</v>
      </c>
      <c r="AF809" t="s">
        <v>3</v>
      </c>
      <c r="AG809">
        <v>5.6</v>
      </c>
      <c r="AH809">
        <v>2</v>
      </c>
      <c r="AI809">
        <v>33036486</v>
      </c>
      <c r="AJ809">
        <v>852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 x14ac:dyDescent="0.2">
      <c r="A810">
        <f>ROW(Source!A353)</f>
        <v>353</v>
      </c>
      <c r="B810">
        <v>33036500</v>
      </c>
      <c r="C810">
        <v>33036478</v>
      </c>
      <c r="D810">
        <v>32517311</v>
      </c>
      <c r="E810">
        <v>1</v>
      </c>
      <c r="F810">
        <v>1</v>
      </c>
      <c r="G810">
        <v>19</v>
      </c>
      <c r="H810">
        <v>3</v>
      </c>
      <c r="I810" t="s">
        <v>824</v>
      </c>
      <c r="J810" t="s">
        <v>825</v>
      </c>
      <c r="K810" t="s">
        <v>826</v>
      </c>
      <c r="L810">
        <v>1348</v>
      </c>
      <c r="N810">
        <v>1009</v>
      </c>
      <c r="O810" t="s">
        <v>19</v>
      </c>
      <c r="P810" t="s">
        <v>19</v>
      </c>
      <c r="Q810">
        <v>1000</v>
      </c>
      <c r="X810">
        <v>0.05</v>
      </c>
      <c r="Y810">
        <v>4752.91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0</v>
      </c>
      <c r="AF810" t="s">
        <v>3</v>
      </c>
      <c r="AG810">
        <v>0.05</v>
      </c>
      <c r="AH810">
        <v>2</v>
      </c>
      <c r="AI810">
        <v>33036485</v>
      </c>
      <c r="AJ810">
        <v>853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 x14ac:dyDescent="0.2">
      <c r="A811">
        <f>ROW(Source!A353)</f>
        <v>353</v>
      </c>
      <c r="B811">
        <v>33036502</v>
      </c>
      <c r="C811">
        <v>33036478</v>
      </c>
      <c r="D811">
        <v>32519061</v>
      </c>
      <c r="E811">
        <v>1</v>
      </c>
      <c r="F811">
        <v>1</v>
      </c>
      <c r="G811">
        <v>19</v>
      </c>
      <c r="H811">
        <v>3</v>
      </c>
      <c r="I811" t="s">
        <v>827</v>
      </c>
      <c r="J811" t="s">
        <v>828</v>
      </c>
      <c r="K811" t="s">
        <v>829</v>
      </c>
      <c r="L811">
        <v>1339</v>
      </c>
      <c r="N811">
        <v>1007</v>
      </c>
      <c r="O811" t="s">
        <v>830</v>
      </c>
      <c r="P811" t="s">
        <v>830</v>
      </c>
      <c r="Q811">
        <v>1</v>
      </c>
      <c r="X811">
        <v>1.75</v>
      </c>
      <c r="Y811">
        <v>29.98</v>
      </c>
      <c r="Z811">
        <v>0</v>
      </c>
      <c r="AA811">
        <v>0</v>
      </c>
      <c r="AB811">
        <v>0</v>
      </c>
      <c r="AC811">
        <v>0</v>
      </c>
      <c r="AD811">
        <v>1</v>
      </c>
      <c r="AE811">
        <v>0</v>
      </c>
      <c r="AF811" t="s">
        <v>3</v>
      </c>
      <c r="AG811">
        <v>1.75</v>
      </c>
      <c r="AH811">
        <v>2</v>
      </c>
      <c r="AI811">
        <v>33036487</v>
      </c>
      <c r="AJ811">
        <v>854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 x14ac:dyDescent="0.2">
      <c r="A812">
        <f>ROW(Source!A353)</f>
        <v>353</v>
      </c>
      <c r="B812">
        <v>33036503</v>
      </c>
      <c r="C812">
        <v>33036478</v>
      </c>
      <c r="D812">
        <v>32517740</v>
      </c>
      <c r="E812">
        <v>1</v>
      </c>
      <c r="F812">
        <v>1</v>
      </c>
      <c r="G812">
        <v>19</v>
      </c>
      <c r="H812">
        <v>3</v>
      </c>
      <c r="I812" t="s">
        <v>831</v>
      </c>
      <c r="J812" t="s">
        <v>832</v>
      </c>
      <c r="K812" t="s">
        <v>833</v>
      </c>
      <c r="L812">
        <v>1339</v>
      </c>
      <c r="N812">
        <v>1007</v>
      </c>
      <c r="O812" t="s">
        <v>830</v>
      </c>
      <c r="P812" t="s">
        <v>830</v>
      </c>
      <c r="Q812">
        <v>1</v>
      </c>
      <c r="X812">
        <v>0.08</v>
      </c>
      <c r="Y812">
        <v>4993.7</v>
      </c>
      <c r="Z812">
        <v>0</v>
      </c>
      <c r="AA812">
        <v>0</v>
      </c>
      <c r="AB812">
        <v>0</v>
      </c>
      <c r="AC812">
        <v>0</v>
      </c>
      <c r="AD812">
        <v>1</v>
      </c>
      <c r="AE812">
        <v>0</v>
      </c>
      <c r="AF812" t="s">
        <v>3</v>
      </c>
      <c r="AG812">
        <v>0.08</v>
      </c>
      <c r="AH812">
        <v>2</v>
      </c>
      <c r="AI812">
        <v>33036488</v>
      </c>
      <c r="AJ812">
        <v>855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 x14ac:dyDescent="0.2">
      <c r="A813">
        <f>ROW(Source!A353)</f>
        <v>353</v>
      </c>
      <c r="B813">
        <v>33036504</v>
      </c>
      <c r="C813">
        <v>33036478</v>
      </c>
      <c r="D813">
        <v>32517729</v>
      </c>
      <c r="E813">
        <v>1</v>
      </c>
      <c r="F813">
        <v>1</v>
      </c>
      <c r="G813">
        <v>19</v>
      </c>
      <c r="H813">
        <v>3</v>
      </c>
      <c r="I813" t="s">
        <v>834</v>
      </c>
      <c r="J813" t="s">
        <v>835</v>
      </c>
      <c r="K813" t="s">
        <v>836</v>
      </c>
      <c r="L813">
        <v>1339</v>
      </c>
      <c r="N813">
        <v>1007</v>
      </c>
      <c r="O813" t="s">
        <v>830</v>
      </c>
      <c r="P813" t="s">
        <v>830</v>
      </c>
      <c r="Q813">
        <v>1</v>
      </c>
      <c r="X813">
        <v>0.69</v>
      </c>
      <c r="Y813">
        <v>3762.19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0</v>
      </c>
      <c r="AF813" t="s">
        <v>3</v>
      </c>
      <c r="AG813">
        <v>0.69</v>
      </c>
      <c r="AH813">
        <v>2</v>
      </c>
      <c r="AI813">
        <v>33036489</v>
      </c>
      <c r="AJ813">
        <v>856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 x14ac:dyDescent="0.2">
      <c r="A814">
        <f>ROW(Source!A353)</f>
        <v>353</v>
      </c>
      <c r="B814">
        <v>33036505</v>
      </c>
      <c r="C814">
        <v>33036478</v>
      </c>
      <c r="D814">
        <v>32517783</v>
      </c>
      <c r="E814">
        <v>1</v>
      </c>
      <c r="F814">
        <v>1</v>
      </c>
      <c r="G814">
        <v>19</v>
      </c>
      <c r="H814">
        <v>3</v>
      </c>
      <c r="I814" t="s">
        <v>837</v>
      </c>
      <c r="J814" t="s">
        <v>838</v>
      </c>
      <c r="K814" t="s">
        <v>839</v>
      </c>
      <c r="L814">
        <v>1339</v>
      </c>
      <c r="N814">
        <v>1007</v>
      </c>
      <c r="O814" t="s">
        <v>830</v>
      </c>
      <c r="P814" t="s">
        <v>830</v>
      </c>
      <c r="Q814">
        <v>1</v>
      </c>
      <c r="X814">
        <v>0.2</v>
      </c>
      <c r="Y814">
        <v>5631.96</v>
      </c>
      <c r="Z814">
        <v>0</v>
      </c>
      <c r="AA814">
        <v>0</v>
      </c>
      <c r="AB814">
        <v>0</v>
      </c>
      <c r="AC814">
        <v>0</v>
      </c>
      <c r="AD814">
        <v>1</v>
      </c>
      <c r="AE814">
        <v>0</v>
      </c>
      <c r="AF814" t="s">
        <v>3</v>
      </c>
      <c r="AG814">
        <v>0.2</v>
      </c>
      <c r="AH814">
        <v>2</v>
      </c>
      <c r="AI814">
        <v>33036490</v>
      </c>
      <c r="AJ814">
        <v>857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 x14ac:dyDescent="0.2">
      <c r="A815">
        <f>ROW(Source!A353)</f>
        <v>353</v>
      </c>
      <c r="B815">
        <v>33036506</v>
      </c>
      <c r="C815">
        <v>33036478</v>
      </c>
      <c r="D815">
        <v>32517784</v>
      </c>
      <c r="E815">
        <v>1</v>
      </c>
      <c r="F815">
        <v>1</v>
      </c>
      <c r="G815">
        <v>19</v>
      </c>
      <c r="H815">
        <v>3</v>
      </c>
      <c r="I815" t="s">
        <v>840</v>
      </c>
      <c r="J815" t="s">
        <v>841</v>
      </c>
      <c r="K815" t="s">
        <v>842</v>
      </c>
      <c r="L815">
        <v>1339</v>
      </c>
      <c r="N815">
        <v>1007</v>
      </c>
      <c r="O815" t="s">
        <v>830</v>
      </c>
      <c r="P815" t="s">
        <v>830</v>
      </c>
      <c r="Q815">
        <v>1</v>
      </c>
      <c r="X815">
        <v>0.69</v>
      </c>
      <c r="Y815">
        <v>5631.96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 t="s">
        <v>3</v>
      </c>
      <c r="AG815">
        <v>0.69</v>
      </c>
      <c r="AH815">
        <v>2</v>
      </c>
      <c r="AI815">
        <v>33036491</v>
      </c>
      <c r="AJ815">
        <v>858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 x14ac:dyDescent="0.2">
      <c r="A816">
        <f>ROW(Source!A353)</f>
        <v>353</v>
      </c>
      <c r="B816">
        <v>33036507</v>
      </c>
      <c r="C816">
        <v>33036478</v>
      </c>
      <c r="D816">
        <v>32519911</v>
      </c>
      <c r="E816">
        <v>1</v>
      </c>
      <c r="F816">
        <v>1</v>
      </c>
      <c r="G816">
        <v>19</v>
      </c>
      <c r="H816">
        <v>3</v>
      </c>
      <c r="I816" t="s">
        <v>843</v>
      </c>
      <c r="J816" t="s">
        <v>844</v>
      </c>
      <c r="K816" t="s">
        <v>845</v>
      </c>
      <c r="L816">
        <v>1339</v>
      </c>
      <c r="N816">
        <v>1007</v>
      </c>
      <c r="O816" t="s">
        <v>830</v>
      </c>
      <c r="P816" t="s">
        <v>830</v>
      </c>
      <c r="Q816">
        <v>1</v>
      </c>
      <c r="X816">
        <v>102</v>
      </c>
      <c r="Y816">
        <v>3195.93</v>
      </c>
      <c r="Z816">
        <v>0</v>
      </c>
      <c r="AA816">
        <v>0</v>
      </c>
      <c r="AB816">
        <v>0</v>
      </c>
      <c r="AC816">
        <v>0</v>
      </c>
      <c r="AD816">
        <v>1</v>
      </c>
      <c r="AE816">
        <v>0</v>
      </c>
      <c r="AF816" t="s">
        <v>3</v>
      </c>
      <c r="AG816">
        <v>102</v>
      </c>
      <c r="AH816">
        <v>2</v>
      </c>
      <c r="AI816">
        <v>33036492</v>
      </c>
      <c r="AJ816">
        <v>859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 x14ac:dyDescent="0.2">
      <c r="A817">
        <f>ROW(Source!A353)</f>
        <v>353</v>
      </c>
      <c r="B817">
        <v>33036508</v>
      </c>
      <c r="C817">
        <v>33036478</v>
      </c>
      <c r="D817">
        <v>32521663</v>
      </c>
      <c r="E817">
        <v>1</v>
      </c>
      <c r="F817">
        <v>1</v>
      </c>
      <c r="G817">
        <v>19</v>
      </c>
      <c r="H817">
        <v>3</v>
      </c>
      <c r="I817" t="s">
        <v>846</v>
      </c>
      <c r="J817" t="s">
        <v>847</v>
      </c>
      <c r="K817" t="s">
        <v>848</v>
      </c>
      <c r="L817">
        <v>1327</v>
      </c>
      <c r="N817">
        <v>1005</v>
      </c>
      <c r="O817" t="s">
        <v>823</v>
      </c>
      <c r="P817" t="s">
        <v>823</v>
      </c>
      <c r="Q817">
        <v>1</v>
      </c>
      <c r="X817">
        <v>49.5</v>
      </c>
      <c r="Y817">
        <v>207.09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0</v>
      </c>
      <c r="AF817" t="s">
        <v>3</v>
      </c>
      <c r="AG817">
        <v>49.5</v>
      </c>
      <c r="AH817">
        <v>2</v>
      </c>
      <c r="AI817">
        <v>33036493</v>
      </c>
      <c r="AJ817">
        <v>860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 x14ac:dyDescent="0.2">
      <c r="A818">
        <f>ROW(Source!A356)</f>
        <v>356</v>
      </c>
      <c r="B818">
        <v>33036517</v>
      </c>
      <c r="C818">
        <v>33036511</v>
      </c>
      <c r="D818">
        <v>32505425</v>
      </c>
      <c r="E818">
        <v>19</v>
      </c>
      <c r="F818">
        <v>1</v>
      </c>
      <c r="G818">
        <v>19</v>
      </c>
      <c r="H818">
        <v>1</v>
      </c>
      <c r="I818" t="s">
        <v>795</v>
      </c>
      <c r="J818" t="s">
        <v>3</v>
      </c>
      <c r="K818" t="s">
        <v>796</v>
      </c>
      <c r="L818">
        <v>1191</v>
      </c>
      <c r="N818">
        <v>1013</v>
      </c>
      <c r="O818" t="s">
        <v>797</v>
      </c>
      <c r="P818" t="s">
        <v>797</v>
      </c>
      <c r="Q818">
        <v>1</v>
      </c>
      <c r="X818">
        <v>36.11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1</v>
      </c>
      <c r="AE818">
        <v>1</v>
      </c>
      <c r="AF818" t="s">
        <v>3</v>
      </c>
      <c r="AG818">
        <v>36.11</v>
      </c>
      <c r="AH818">
        <v>2</v>
      </c>
      <c r="AI818">
        <v>33036512</v>
      </c>
      <c r="AJ818">
        <v>861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 x14ac:dyDescent="0.2">
      <c r="A819">
        <f>ROW(Source!A356)</f>
        <v>356</v>
      </c>
      <c r="B819">
        <v>33036518</v>
      </c>
      <c r="C819">
        <v>33036511</v>
      </c>
      <c r="D819">
        <v>32516754</v>
      </c>
      <c r="E819">
        <v>1</v>
      </c>
      <c r="F819">
        <v>1</v>
      </c>
      <c r="G819">
        <v>19</v>
      </c>
      <c r="H819">
        <v>2</v>
      </c>
      <c r="I819" t="s">
        <v>798</v>
      </c>
      <c r="J819" t="s">
        <v>799</v>
      </c>
      <c r="K819" t="s">
        <v>800</v>
      </c>
      <c r="L819">
        <v>1368</v>
      </c>
      <c r="N819">
        <v>1011</v>
      </c>
      <c r="O819" t="s">
        <v>801</v>
      </c>
      <c r="P819" t="s">
        <v>801</v>
      </c>
      <c r="Q819">
        <v>1</v>
      </c>
      <c r="X819">
        <v>21.91</v>
      </c>
      <c r="Y819">
        <v>0</v>
      </c>
      <c r="Z819">
        <v>70.98</v>
      </c>
      <c r="AA819">
        <v>6.52</v>
      </c>
      <c r="AB819">
        <v>0</v>
      </c>
      <c r="AC819">
        <v>0</v>
      </c>
      <c r="AD819">
        <v>1</v>
      </c>
      <c r="AE819">
        <v>0</v>
      </c>
      <c r="AF819" t="s">
        <v>3</v>
      </c>
      <c r="AG819">
        <v>21.91</v>
      </c>
      <c r="AH819">
        <v>2</v>
      </c>
      <c r="AI819">
        <v>33036513</v>
      </c>
      <c r="AJ819">
        <v>862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 x14ac:dyDescent="0.2">
      <c r="A820">
        <f>ROW(Source!A356)</f>
        <v>356</v>
      </c>
      <c r="B820">
        <v>33036519</v>
      </c>
      <c r="C820">
        <v>33036511</v>
      </c>
      <c r="D820">
        <v>32518977</v>
      </c>
      <c r="E820">
        <v>1</v>
      </c>
      <c r="F820">
        <v>1</v>
      </c>
      <c r="G820">
        <v>19</v>
      </c>
      <c r="H820">
        <v>3</v>
      </c>
      <c r="I820" t="s">
        <v>802</v>
      </c>
      <c r="J820" t="s">
        <v>803</v>
      </c>
      <c r="K820" t="s">
        <v>804</v>
      </c>
      <c r="L820">
        <v>1348</v>
      </c>
      <c r="N820">
        <v>1009</v>
      </c>
      <c r="O820" t="s">
        <v>19</v>
      </c>
      <c r="P820" t="s">
        <v>19</v>
      </c>
      <c r="Q820">
        <v>1000</v>
      </c>
      <c r="X820">
        <v>0.03</v>
      </c>
      <c r="Y820">
        <v>117442.26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0</v>
      </c>
      <c r="AF820" t="s">
        <v>3</v>
      </c>
      <c r="AG820">
        <v>0.03</v>
      </c>
      <c r="AH820">
        <v>2</v>
      </c>
      <c r="AI820">
        <v>33036514</v>
      </c>
      <c r="AJ820">
        <v>863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 x14ac:dyDescent="0.2">
      <c r="A821">
        <f>ROW(Source!A356)</f>
        <v>356</v>
      </c>
      <c r="B821">
        <v>33036520</v>
      </c>
      <c r="C821">
        <v>33036511</v>
      </c>
      <c r="D821">
        <v>32520163</v>
      </c>
      <c r="E821">
        <v>1</v>
      </c>
      <c r="F821">
        <v>1</v>
      </c>
      <c r="G821">
        <v>19</v>
      </c>
      <c r="H821">
        <v>3</v>
      </c>
      <c r="I821" t="s">
        <v>25</v>
      </c>
      <c r="J821" t="s">
        <v>27</v>
      </c>
      <c r="K821" t="s">
        <v>26</v>
      </c>
      <c r="L821">
        <v>1348</v>
      </c>
      <c r="N821">
        <v>1009</v>
      </c>
      <c r="O821" t="s">
        <v>19</v>
      </c>
      <c r="P821" t="s">
        <v>19</v>
      </c>
      <c r="Q821">
        <v>1000</v>
      </c>
      <c r="X821">
        <v>1</v>
      </c>
      <c r="Y821">
        <v>53410.15</v>
      </c>
      <c r="Z821">
        <v>0</v>
      </c>
      <c r="AA821">
        <v>0</v>
      </c>
      <c r="AB821">
        <v>0</v>
      </c>
      <c r="AC821">
        <v>0</v>
      </c>
      <c r="AD821">
        <v>1</v>
      </c>
      <c r="AE821">
        <v>0</v>
      </c>
      <c r="AF821" t="s">
        <v>3</v>
      </c>
      <c r="AG821">
        <v>1</v>
      </c>
      <c r="AH821">
        <v>2</v>
      </c>
      <c r="AI821">
        <v>33036515</v>
      </c>
      <c r="AJ821">
        <v>864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 x14ac:dyDescent="0.2">
      <c r="A822">
        <f>ROW(Source!A358)</f>
        <v>358</v>
      </c>
      <c r="B822">
        <v>33036538</v>
      </c>
      <c r="C822">
        <v>33036522</v>
      </c>
      <c r="D822">
        <v>32505425</v>
      </c>
      <c r="E822">
        <v>19</v>
      </c>
      <c r="F822">
        <v>1</v>
      </c>
      <c r="G822">
        <v>19</v>
      </c>
      <c r="H822">
        <v>1</v>
      </c>
      <c r="I822" t="s">
        <v>795</v>
      </c>
      <c r="J822" t="s">
        <v>3</v>
      </c>
      <c r="K822" t="s">
        <v>796</v>
      </c>
      <c r="L822">
        <v>1191</v>
      </c>
      <c r="N822">
        <v>1013</v>
      </c>
      <c r="O822" t="s">
        <v>797</v>
      </c>
      <c r="P822" t="s">
        <v>797</v>
      </c>
      <c r="Q822">
        <v>1</v>
      </c>
      <c r="X822">
        <v>453.1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1</v>
      </c>
      <c r="AE822">
        <v>1</v>
      </c>
      <c r="AF822" t="s">
        <v>3</v>
      </c>
      <c r="AG822">
        <v>453.1</v>
      </c>
      <c r="AH822">
        <v>2</v>
      </c>
      <c r="AI822">
        <v>33036523</v>
      </c>
      <c r="AJ822">
        <v>866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 x14ac:dyDescent="0.2">
      <c r="A823">
        <f>ROW(Source!A358)</f>
        <v>358</v>
      </c>
      <c r="B823">
        <v>33036539</v>
      </c>
      <c r="C823">
        <v>33036522</v>
      </c>
      <c r="D823">
        <v>32517073</v>
      </c>
      <c r="E823">
        <v>1</v>
      </c>
      <c r="F823">
        <v>1</v>
      </c>
      <c r="G823">
        <v>19</v>
      </c>
      <c r="H823">
        <v>2</v>
      </c>
      <c r="I823" t="s">
        <v>805</v>
      </c>
      <c r="J823" t="s">
        <v>806</v>
      </c>
      <c r="K823" t="s">
        <v>807</v>
      </c>
      <c r="L823">
        <v>1368</v>
      </c>
      <c r="N823">
        <v>1011</v>
      </c>
      <c r="O823" t="s">
        <v>801</v>
      </c>
      <c r="P823" t="s">
        <v>801</v>
      </c>
      <c r="Q823">
        <v>1</v>
      </c>
      <c r="X823">
        <v>1.38</v>
      </c>
      <c r="Y823">
        <v>0</v>
      </c>
      <c r="Z823">
        <v>3.37</v>
      </c>
      <c r="AA823">
        <v>0.85</v>
      </c>
      <c r="AB823">
        <v>0</v>
      </c>
      <c r="AC823">
        <v>0</v>
      </c>
      <c r="AD823">
        <v>1</v>
      </c>
      <c r="AE823">
        <v>0</v>
      </c>
      <c r="AF823" t="s">
        <v>3</v>
      </c>
      <c r="AG823">
        <v>1.38</v>
      </c>
      <c r="AH823">
        <v>2</v>
      </c>
      <c r="AI823">
        <v>33036524</v>
      </c>
      <c r="AJ823">
        <v>867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 x14ac:dyDescent="0.2">
      <c r="A824">
        <f>ROW(Source!A358)</f>
        <v>358</v>
      </c>
      <c r="B824">
        <v>33036540</v>
      </c>
      <c r="C824">
        <v>33036522</v>
      </c>
      <c r="D824">
        <v>32516433</v>
      </c>
      <c r="E824">
        <v>1</v>
      </c>
      <c r="F824">
        <v>1</v>
      </c>
      <c r="G824">
        <v>19</v>
      </c>
      <c r="H824">
        <v>2</v>
      </c>
      <c r="I824" t="s">
        <v>808</v>
      </c>
      <c r="J824" t="s">
        <v>809</v>
      </c>
      <c r="K824" t="s">
        <v>810</v>
      </c>
      <c r="L824">
        <v>1368</v>
      </c>
      <c r="N824">
        <v>1011</v>
      </c>
      <c r="O824" t="s">
        <v>801</v>
      </c>
      <c r="P824" t="s">
        <v>801</v>
      </c>
      <c r="Q824">
        <v>1</v>
      </c>
      <c r="X824">
        <v>0.31</v>
      </c>
      <c r="Y824">
        <v>0</v>
      </c>
      <c r="Z824">
        <v>566.44000000000005</v>
      </c>
      <c r="AA824">
        <v>281.27999999999997</v>
      </c>
      <c r="AB824">
        <v>0</v>
      </c>
      <c r="AC824">
        <v>0</v>
      </c>
      <c r="AD824">
        <v>1</v>
      </c>
      <c r="AE824">
        <v>0</v>
      </c>
      <c r="AF824" t="s">
        <v>3</v>
      </c>
      <c r="AG824">
        <v>0.31</v>
      </c>
      <c r="AH824">
        <v>2</v>
      </c>
      <c r="AI824">
        <v>33036525</v>
      </c>
      <c r="AJ824">
        <v>868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 x14ac:dyDescent="0.2">
      <c r="A825">
        <f>ROW(Source!A358)</f>
        <v>358</v>
      </c>
      <c r="B825">
        <v>33036541</v>
      </c>
      <c r="C825">
        <v>33036522</v>
      </c>
      <c r="D825">
        <v>32516599</v>
      </c>
      <c r="E825">
        <v>1</v>
      </c>
      <c r="F825">
        <v>1</v>
      </c>
      <c r="G825">
        <v>19</v>
      </c>
      <c r="H825">
        <v>2</v>
      </c>
      <c r="I825" t="s">
        <v>811</v>
      </c>
      <c r="J825" t="s">
        <v>812</v>
      </c>
      <c r="K825" t="s">
        <v>813</v>
      </c>
      <c r="L825">
        <v>1368</v>
      </c>
      <c r="N825">
        <v>1011</v>
      </c>
      <c r="O825" t="s">
        <v>801</v>
      </c>
      <c r="P825" t="s">
        <v>801</v>
      </c>
      <c r="Q825">
        <v>1</v>
      </c>
      <c r="X825">
        <v>26.25</v>
      </c>
      <c r="Y825">
        <v>0</v>
      </c>
      <c r="Z825">
        <v>9.7100000000000009</v>
      </c>
      <c r="AA825">
        <v>2.25</v>
      </c>
      <c r="AB825">
        <v>0</v>
      </c>
      <c r="AC825">
        <v>0</v>
      </c>
      <c r="AD825">
        <v>1</v>
      </c>
      <c r="AE825">
        <v>0</v>
      </c>
      <c r="AF825" t="s">
        <v>3</v>
      </c>
      <c r="AG825">
        <v>26.25</v>
      </c>
      <c r="AH825">
        <v>2</v>
      </c>
      <c r="AI825">
        <v>33036526</v>
      </c>
      <c r="AJ825">
        <v>869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 x14ac:dyDescent="0.2">
      <c r="A826">
        <f>ROW(Source!A358)</f>
        <v>358</v>
      </c>
      <c r="B826">
        <v>33036542</v>
      </c>
      <c r="C826">
        <v>33036522</v>
      </c>
      <c r="D826">
        <v>32517836</v>
      </c>
      <c r="E826">
        <v>1</v>
      </c>
      <c r="F826">
        <v>1</v>
      </c>
      <c r="G826">
        <v>19</v>
      </c>
      <c r="H826">
        <v>3</v>
      </c>
      <c r="I826" t="s">
        <v>814</v>
      </c>
      <c r="J826" t="s">
        <v>815</v>
      </c>
      <c r="K826" t="s">
        <v>816</v>
      </c>
      <c r="L826">
        <v>1348</v>
      </c>
      <c r="N826">
        <v>1009</v>
      </c>
      <c r="O826" t="s">
        <v>19</v>
      </c>
      <c r="P826" t="s">
        <v>19</v>
      </c>
      <c r="Q826">
        <v>1000</v>
      </c>
      <c r="X826">
        <v>0.04</v>
      </c>
      <c r="Y826">
        <v>31493.279999999999</v>
      </c>
      <c r="Z826">
        <v>0</v>
      </c>
      <c r="AA826">
        <v>0</v>
      </c>
      <c r="AB826">
        <v>0</v>
      </c>
      <c r="AC826">
        <v>0</v>
      </c>
      <c r="AD826">
        <v>1</v>
      </c>
      <c r="AE826">
        <v>0</v>
      </c>
      <c r="AF826" t="s">
        <v>3</v>
      </c>
      <c r="AG826">
        <v>0.04</v>
      </c>
      <c r="AH826">
        <v>2</v>
      </c>
      <c r="AI826">
        <v>33036527</v>
      </c>
      <c r="AJ826">
        <v>870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 x14ac:dyDescent="0.2">
      <c r="A827">
        <f>ROW(Source!A358)</f>
        <v>358</v>
      </c>
      <c r="B827">
        <v>33036543</v>
      </c>
      <c r="C827">
        <v>33036522</v>
      </c>
      <c r="D827">
        <v>32518156</v>
      </c>
      <c r="E827">
        <v>1</v>
      </c>
      <c r="F827">
        <v>1</v>
      </c>
      <c r="G827">
        <v>19</v>
      </c>
      <c r="H827">
        <v>3</v>
      </c>
      <c r="I827" t="s">
        <v>817</v>
      </c>
      <c r="J827" t="s">
        <v>818</v>
      </c>
      <c r="K827" t="s">
        <v>819</v>
      </c>
      <c r="L827">
        <v>1348</v>
      </c>
      <c r="N827">
        <v>1009</v>
      </c>
      <c r="O827" t="s">
        <v>19</v>
      </c>
      <c r="P827" t="s">
        <v>19</v>
      </c>
      <c r="Q827">
        <v>1000</v>
      </c>
      <c r="X827">
        <v>3.6999999999999998E-2</v>
      </c>
      <c r="Y827">
        <v>45454.3</v>
      </c>
      <c r="Z827">
        <v>0</v>
      </c>
      <c r="AA827">
        <v>0</v>
      </c>
      <c r="AB827">
        <v>0</v>
      </c>
      <c r="AC827">
        <v>0</v>
      </c>
      <c r="AD827">
        <v>1</v>
      </c>
      <c r="AE827">
        <v>0</v>
      </c>
      <c r="AF827" t="s">
        <v>3</v>
      </c>
      <c r="AG827">
        <v>3.6999999999999998E-2</v>
      </c>
      <c r="AH827">
        <v>2</v>
      </c>
      <c r="AI827">
        <v>33036528</v>
      </c>
      <c r="AJ827">
        <v>871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 x14ac:dyDescent="0.2">
      <c r="A828">
        <f>ROW(Source!A358)</f>
        <v>358</v>
      </c>
      <c r="B828">
        <v>33036545</v>
      </c>
      <c r="C828">
        <v>33036522</v>
      </c>
      <c r="D828">
        <v>32518894</v>
      </c>
      <c r="E828">
        <v>1</v>
      </c>
      <c r="F828">
        <v>1</v>
      </c>
      <c r="G828">
        <v>19</v>
      </c>
      <c r="H828">
        <v>3</v>
      </c>
      <c r="I828" t="s">
        <v>820</v>
      </c>
      <c r="J828" t="s">
        <v>821</v>
      </c>
      <c r="K828" t="s">
        <v>822</v>
      </c>
      <c r="L828">
        <v>1327</v>
      </c>
      <c r="N828">
        <v>1005</v>
      </c>
      <c r="O828" t="s">
        <v>823</v>
      </c>
      <c r="P828" t="s">
        <v>823</v>
      </c>
      <c r="Q828">
        <v>1</v>
      </c>
      <c r="X828">
        <v>5.6</v>
      </c>
      <c r="Y828">
        <v>63.78</v>
      </c>
      <c r="Z828">
        <v>0</v>
      </c>
      <c r="AA828">
        <v>0</v>
      </c>
      <c r="AB828">
        <v>0</v>
      </c>
      <c r="AC828">
        <v>0</v>
      </c>
      <c r="AD828">
        <v>1</v>
      </c>
      <c r="AE828">
        <v>0</v>
      </c>
      <c r="AF828" t="s">
        <v>3</v>
      </c>
      <c r="AG828">
        <v>5.6</v>
      </c>
      <c r="AH828">
        <v>2</v>
      </c>
      <c r="AI828">
        <v>33036530</v>
      </c>
      <c r="AJ828">
        <v>872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 x14ac:dyDescent="0.2">
      <c r="A829">
        <f>ROW(Source!A358)</f>
        <v>358</v>
      </c>
      <c r="B829">
        <v>33036544</v>
      </c>
      <c r="C829">
        <v>33036522</v>
      </c>
      <c r="D829">
        <v>32517311</v>
      </c>
      <c r="E829">
        <v>1</v>
      </c>
      <c r="F829">
        <v>1</v>
      </c>
      <c r="G829">
        <v>19</v>
      </c>
      <c r="H829">
        <v>3</v>
      </c>
      <c r="I829" t="s">
        <v>824</v>
      </c>
      <c r="J829" t="s">
        <v>825</v>
      </c>
      <c r="K829" t="s">
        <v>826</v>
      </c>
      <c r="L829">
        <v>1348</v>
      </c>
      <c r="N829">
        <v>1009</v>
      </c>
      <c r="O829" t="s">
        <v>19</v>
      </c>
      <c r="P829" t="s">
        <v>19</v>
      </c>
      <c r="Q829">
        <v>1000</v>
      </c>
      <c r="X829">
        <v>0.05</v>
      </c>
      <c r="Y829">
        <v>4752.91</v>
      </c>
      <c r="Z829">
        <v>0</v>
      </c>
      <c r="AA829">
        <v>0</v>
      </c>
      <c r="AB829">
        <v>0</v>
      </c>
      <c r="AC829">
        <v>0</v>
      </c>
      <c r="AD829">
        <v>1</v>
      </c>
      <c r="AE829">
        <v>0</v>
      </c>
      <c r="AF829" t="s">
        <v>3</v>
      </c>
      <c r="AG829">
        <v>0.05</v>
      </c>
      <c r="AH829">
        <v>2</v>
      </c>
      <c r="AI829">
        <v>33036529</v>
      </c>
      <c r="AJ829">
        <v>873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 x14ac:dyDescent="0.2">
      <c r="A830">
        <f>ROW(Source!A358)</f>
        <v>358</v>
      </c>
      <c r="B830">
        <v>33036546</v>
      </c>
      <c r="C830">
        <v>33036522</v>
      </c>
      <c r="D830">
        <v>32519061</v>
      </c>
      <c r="E830">
        <v>1</v>
      </c>
      <c r="F830">
        <v>1</v>
      </c>
      <c r="G830">
        <v>19</v>
      </c>
      <c r="H830">
        <v>3</v>
      </c>
      <c r="I830" t="s">
        <v>827</v>
      </c>
      <c r="J830" t="s">
        <v>828</v>
      </c>
      <c r="K830" t="s">
        <v>829</v>
      </c>
      <c r="L830">
        <v>1339</v>
      </c>
      <c r="N830">
        <v>1007</v>
      </c>
      <c r="O830" t="s">
        <v>830</v>
      </c>
      <c r="P830" t="s">
        <v>830</v>
      </c>
      <c r="Q830">
        <v>1</v>
      </c>
      <c r="X830">
        <v>1.75</v>
      </c>
      <c r="Y830">
        <v>29.98</v>
      </c>
      <c r="Z830">
        <v>0</v>
      </c>
      <c r="AA830">
        <v>0</v>
      </c>
      <c r="AB830">
        <v>0</v>
      </c>
      <c r="AC830">
        <v>0</v>
      </c>
      <c r="AD830">
        <v>1</v>
      </c>
      <c r="AE830">
        <v>0</v>
      </c>
      <c r="AF830" t="s">
        <v>3</v>
      </c>
      <c r="AG830">
        <v>1.75</v>
      </c>
      <c r="AH830">
        <v>2</v>
      </c>
      <c r="AI830">
        <v>33036531</v>
      </c>
      <c r="AJ830">
        <v>874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 x14ac:dyDescent="0.2">
      <c r="A831">
        <f>ROW(Source!A358)</f>
        <v>358</v>
      </c>
      <c r="B831">
        <v>33036547</v>
      </c>
      <c r="C831">
        <v>33036522</v>
      </c>
      <c r="D831">
        <v>32517740</v>
      </c>
      <c r="E831">
        <v>1</v>
      </c>
      <c r="F831">
        <v>1</v>
      </c>
      <c r="G831">
        <v>19</v>
      </c>
      <c r="H831">
        <v>3</v>
      </c>
      <c r="I831" t="s">
        <v>831</v>
      </c>
      <c r="J831" t="s">
        <v>832</v>
      </c>
      <c r="K831" t="s">
        <v>833</v>
      </c>
      <c r="L831">
        <v>1339</v>
      </c>
      <c r="N831">
        <v>1007</v>
      </c>
      <c r="O831" t="s">
        <v>830</v>
      </c>
      <c r="P831" t="s">
        <v>830</v>
      </c>
      <c r="Q831">
        <v>1</v>
      </c>
      <c r="X831">
        <v>0.08</v>
      </c>
      <c r="Y831">
        <v>4993.7</v>
      </c>
      <c r="Z831">
        <v>0</v>
      </c>
      <c r="AA831">
        <v>0</v>
      </c>
      <c r="AB831">
        <v>0</v>
      </c>
      <c r="AC831">
        <v>0</v>
      </c>
      <c r="AD831">
        <v>1</v>
      </c>
      <c r="AE831">
        <v>0</v>
      </c>
      <c r="AF831" t="s">
        <v>3</v>
      </c>
      <c r="AG831">
        <v>0.08</v>
      </c>
      <c r="AH831">
        <v>2</v>
      </c>
      <c r="AI831">
        <v>33036532</v>
      </c>
      <c r="AJ831">
        <v>875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 x14ac:dyDescent="0.2">
      <c r="A832">
        <f>ROW(Source!A358)</f>
        <v>358</v>
      </c>
      <c r="B832">
        <v>33036548</v>
      </c>
      <c r="C832">
        <v>33036522</v>
      </c>
      <c r="D832">
        <v>32517729</v>
      </c>
      <c r="E832">
        <v>1</v>
      </c>
      <c r="F832">
        <v>1</v>
      </c>
      <c r="G832">
        <v>19</v>
      </c>
      <c r="H832">
        <v>3</v>
      </c>
      <c r="I832" t="s">
        <v>834</v>
      </c>
      <c r="J832" t="s">
        <v>835</v>
      </c>
      <c r="K832" t="s">
        <v>836</v>
      </c>
      <c r="L832">
        <v>1339</v>
      </c>
      <c r="N832">
        <v>1007</v>
      </c>
      <c r="O832" t="s">
        <v>830</v>
      </c>
      <c r="P832" t="s">
        <v>830</v>
      </c>
      <c r="Q832">
        <v>1</v>
      </c>
      <c r="X832">
        <v>0.69</v>
      </c>
      <c r="Y832">
        <v>3762.19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 t="s">
        <v>3</v>
      </c>
      <c r="AG832">
        <v>0.69</v>
      </c>
      <c r="AH832">
        <v>2</v>
      </c>
      <c r="AI832">
        <v>33036533</v>
      </c>
      <c r="AJ832">
        <v>876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 x14ac:dyDescent="0.2">
      <c r="A833">
        <f>ROW(Source!A358)</f>
        <v>358</v>
      </c>
      <c r="B833">
        <v>33036549</v>
      </c>
      <c r="C833">
        <v>33036522</v>
      </c>
      <c r="D833">
        <v>32517783</v>
      </c>
      <c r="E833">
        <v>1</v>
      </c>
      <c r="F833">
        <v>1</v>
      </c>
      <c r="G833">
        <v>19</v>
      </c>
      <c r="H833">
        <v>3</v>
      </c>
      <c r="I833" t="s">
        <v>837</v>
      </c>
      <c r="J833" t="s">
        <v>838</v>
      </c>
      <c r="K833" t="s">
        <v>839</v>
      </c>
      <c r="L833">
        <v>1339</v>
      </c>
      <c r="N833">
        <v>1007</v>
      </c>
      <c r="O833" t="s">
        <v>830</v>
      </c>
      <c r="P833" t="s">
        <v>830</v>
      </c>
      <c r="Q833">
        <v>1</v>
      </c>
      <c r="X833">
        <v>0.2</v>
      </c>
      <c r="Y833">
        <v>5631.96</v>
      </c>
      <c r="Z833">
        <v>0</v>
      </c>
      <c r="AA833">
        <v>0</v>
      </c>
      <c r="AB833">
        <v>0</v>
      </c>
      <c r="AC833">
        <v>0</v>
      </c>
      <c r="AD833">
        <v>1</v>
      </c>
      <c r="AE833">
        <v>0</v>
      </c>
      <c r="AF833" t="s">
        <v>3</v>
      </c>
      <c r="AG833">
        <v>0.2</v>
      </c>
      <c r="AH833">
        <v>2</v>
      </c>
      <c r="AI833">
        <v>33036534</v>
      </c>
      <c r="AJ833">
        <v>877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 x14ac:dyDescent="0.2">
      <c r="A834">
        <f>ROW(Source!A358)</f>
        <v>358</v>
      </c>
      <c r="B834">
        <v>33036550</v>
      </c>
      <c r="C834">
        <v>33036522</v>
      </c>
      <c r="D834">
        <v>32517784</v>
      </c>
      <c r="E834">
        <v>1</v>
      </c>
      <c r="F834">
        <v>1</v>
      </c>
      <c r="G834">
        <v>19</v>
      </c>
      <c r="H834">
        <v>3</v>
      </c>
      <c r="I834" t="s">
        <v>840</v>
      </c>
      <c r="J834" t="s">
        <v>841</v>
      </c>
      <c r="K834" t="s">
        <v>842</v>
      </c>
      <c r="L834">
        <v>1339</v>
      </c>
      <c r="N834">
        <v>1007</v>
      </c>
      <c r="O834" t="s">
        <v>830</v>
      </c>
      <c r="P834" t="s">
        <v>830</v>
      </c>
      <c r="Q834">
        <v>1</v>
      </c>
      <c r="X834">
        <v>0.69</v>
      </c>
      <c r="Y834">
        <v>5631.96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0.69</v>
      </c>
      <c r="AH834">
        <v>2</v>
      </c>
      <c r="AI834">
        <v>33036535</v>
      </c>
      <c r="AJ834">
        <v>878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 x14ac:dyDescent="0.2">
      <c r="A835">
        <f>ROW(Source!A358)</f>
        <v>358</v>
      </c>
      <c r="B835">
        <v>33036551</v>
      </c>
      <c r="C835">
        <v>33036522</v>
      </c>
      <c r="D835">
        <v>32519911</v>
      </c>
      <c r="E835">
        <v>1</v>
      </c>
      <c r="F835">
        <v>1</v>
      </c>
      <c r="G835">
        <v>19</v>
      </c>
      <c r="H835">
        <v>3</v>
      </c>
      <c r="I835" t="s">
        <v>843</v>
      </c>
      <c r="J835" t="s">
        <v>844</v>
      </c>
      <c r="K835" t="s">
        <v>845</v>
      </c>
      <c r="L835">
        <v>1339</v>
      </c>
      <c r="N835">
        <v>1007</v>
      </c>
      <c r="O835" t="s">
        <v>830</v>
      </c>
      <c r="P835" t="s">
        <v>830</v>
      </c>
      <c r="Q835">
        <v>1</v>
      </c>
      <c r="X835">
        <v>102</v>
      </c>
      <c r="Y835">
        <v>3195.93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0</v>
      </c>
      <c r="AF835" t="s">
        <v>3</v>
      </c>
      <c r="AG835">
        <v>102</v>
      </c>
      <c r="AH835">
        <v>2</v>
      </c>
      <c r="AI835">
        <v>33036536</v>
      </c>
      <c r="AJ835">
        <v>879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 x14ac:dyDescent="0.2">
      <c r="A836">
        <f>ROW(Source!A358)</f>
        <v>358</v>
      </c>
      <c r="B836">
        <v>33036552</v>
      </c>
      <c r="C836">
        <v>33036522</v>
      </c>
      <c r="D836">
        <v>32521663</v>
      </c>
      <c r="E836">
        <v>1</v>
      </c>
      <c r="F836">
        <v>1</v>
      </c>
      <c r="G836">
        <v>19</v>
      </c>
      <c r="H836">
        <v>3</v>
      </c>
      <c r="I836" t="s">
        <v>846</v>
      </c>
      <c r="J836" t="s">
        <v>847</v>
      </c>
      <c r="K836" t="s">
        <v>848</v>
      </c>
      <c r="L836">
        <v>1327</v>
      </c>
      <c r="N836">
        <v>1005</v>
      </c>
      <c r="O836" t="s">
        <v>823</v>
      </c>
      <c r="P836" t="s">
        <v>823</v>
      </c>
      <c r="Q836">
        <v>1</v>
      </c>
      <c r="X836">
        <v>49.5</v>
      </c>
      <c r="Y836">
        <v>207.09</v>
      </c>
      <c r="Z836">
        <v>0</v>
      </c>
      <c r="AA836">
        <v>0</v>
      </c>
      <c r="AB836">
        <v>0</v>
      </c>
      <c r="AC836">
        <v>0</v>
      </c>
      <c r="AD836">
        <v>1</v>
      </c>
      <c r="AE836">
        <v>0</v>
      </c>
      <c r="AF836" t="s">
        <v>3</v>
      </c>
      <c r="AG836">
        <v>49.5</v>
      </c>
      <c r="AH836">
        <v>2</v>
      </c>
      <c r="AI836">
        <v>33036537</v>
      </c>
      <c r="AJ836">
        <v>880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 x14ac:dyDescent="0.2">
      <c r="A837">
        <f>ROW(Source!A361)</f>
        <v>361</v>
      </c>
      <c r="B837">
        <v>33036561</v>
      </c>
      <c r="C837">
        <v>33036555</v>
      </c>
      <c r="D837">
        <v>32505425</v>
      </c>
      <c r="E837">
        <v>19</v>
      </c>
      <c r="F837">
        <v>1</v>
      </c>
      <c r="G837">
        <v>19</v>
      </c>
      <c r="H837">
        <v>1</v>
      </c>
      <c r="I837" t="s">
        <v>795</v>
      </c>
      <c r="J837" t="s">
        <v>3</v>
      </c>
      <c r="K837" t="s">
        <v>796</v>
      </c>
      <c r="L837">
        <v>1191</v>
      </c>
      <c r="N837">
        <v>1013</v>
      </c>
      <c r="O837" t="s">
        <v>797</v>
      </c>
      <c r="P837" t="s">
        <v>797</v>
      </c>
      <c r="Q837">
        <v>1</v>
      </c>
      <c r="X837">
        <v>36.11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1</v>
      </c>
      <c r="AE837">
        <v>1</v>
      </c>
      <c r="AF837" t="s">
        <v>3</v>
      </c>
      <c r="AG837">
        <v>36.11</v>
      </c>
      <c r="AH837">
        <v>2</v>
      </c>
      <c r="AI837">
        <v>33036556</v>
      </c>
      <c r="AJ837">
        <v>881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 x14ac:dyDescent="0.2">
      <c r="A838">
        <f>ROW(Source!A361)</f>
        <v>361</v>
      </c>
      <c r="B838">
        <v>33036562</v>
      </c>
      <c r="C838">
        <v>33036555</v>
      </c>
      <c r="D838">
        <v>32516754</v>
      </c>
      <c r="E838">
        <v>1</v>
      </c>
      <c r="F838">
        <v>1</v>
      </c>
      <c r="G838">
        <v>19</v>
      </c>
      <c r="H838">
        <v>2</v>
      </c>
      <c r="I838" t="s">
        <v>798</v>
      </c>
      <c r="J838" t="s">
        <v>799</v>
      </c>
      <c r="K838" t="s">
        <v>800</v>
      </c>
      <c r="L838">
        <v>1368</v>
      </c>
      <c r="N838">
        <v>1011</v>
      </c>
      <c r="O838" t="s">
        <v>801</v>
      </c>
      <c r="P838" t="s">
        <v>801</v>
      </c>
      <c r="Q838">
        <v>1</v>
      </c>
      <c r="X838">
        <v>21.91</v>
      </c>
      <c r="Y838">
        <v>0</v>
      </c>
      <c r="Z838">
        <v>70.98</v>
      </c>
      <c r="AA838">
        <v>6.52</v>
      </c>
      <c r="AB838">
        <v>0</v>
      </c>
      <c r="AC838">
        <v>0</v>
      </c>
      <c r="AD838">
        <v>1</v>
      </c>
      <c r="AE838">
        <v>0</v>
      </c>
      <c r="AF838" t="s">
        <v>3</v>
      </c>
      <c r="AG838">
        <v>21.91</v>
      </c>
      <c r="AH838">
        <v>2</v>
      </c>
      <c r="AI838">
        <v>33036557</v>
      </c>
      <c r="AJ838">
        <v>882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 x14ac:dyDescent="0.2">
      <c r="A839">
        <f>ROW(Source!A361)</f>
        <v>361</v>
      </c>
      <c r="B839">
        <v>33036563</v>
      </c>
      <c r="C839">
        <v>33036555</v>
      </c>
      <c r="D839">
        <v>32518977</v>
      </c>
      <c r="E839">
        <v>1</v>
      </c>
      <c r="F839">
        <v>1</v>
      </c>
      <c r="G839">
        <v>19</v>
      </c>
      <c r="H839">
        <v>3</v>
      </c>
      <c r="I839" t="s">
        <v>802</v>
      </c>
      <c r="J839" t="s">
        <v>803</v>
      </c>
      <c r="K839" t="s">
        <v>804</v>
      </c>
      <c r="L839">
        <v>1348</v>
      </c>
      <c r="N839">
        <v>1009</v>
      </c>
      <c r="O839" t="s">
        <v>19</v>
      </c>
      <c r="P839" t="s">
        <v>19</v>
      </c>
      <c r="Q839">
        <v>1000</v>
      </c>
      <c r="X839">
        <v>0.03</v>
      </c>
      <c r="Y839">
        <v>117442.26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3</v>
      </c>
      <c r="AG839">
        <v>0.03</v>
      </c>
      <c r="AH839">
        <v>2</v>
      </c>
      <c r="AI839">
        <v>33036558</v>
      </c>
      <c r="AJ839">
        <v>883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 x14ac:dyDescent="0.2">
      <c r="A840">
        <f>ROW(Source!A361)</f>
        <v>361</v>
      </c>
      <c r="B840">
        <v>33036564</v>
      </c>
      <c r="C840">
        <v>33036555</v>
      </c>
      <c r="D840">
        <v>32520163</v>
      </c>
      <c r="E840">
        <v>1</v>
      </c>
      <c r="F840">
        <v>1</v>
      </c>
      <c r="G840">
        <v>19</v>
      </c>
      <c r="H840">
        <v>3</v>
      </c>
      <c r="I840" t="s">
        <v>25</v>
      </c>
      <c r="J840" t="s">
        <v>27</v>
      </c>
      <c r="K840" t="s">
        <v>26</v>
      </c>
      <c r="L840">
        <v>1348</v>
      </c>
      <c r="N840">
        <v>1009</v>
      </c>
      <c r="O840" t="s">
        <v>19</v>
      </c>
      <c r="P840" t="s">
        <v>19</v>
      </c>
      <c r="Q840">
        <v>1000</v>
      </c>
      <c r="X840">
        <v>1</v>
      </c>
      <c r="Y840">
        <v>53410.15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1</v>
      </c>
      <c r="AH840">
        <v>2</v>
      </c>
      <c r="AI840">
        <v>33036559</v>
      </c>
      <c r="AJ840">
        <v>884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 x14ac:dyDescent="0.2">
      <c r="A841">
        <f>ROW(Source!A363)</f>
        <v>363</v>
      </c>
      <c r="B841">
        <v>33036582</v>
      </c>
      <c r="C841">
        <v>33036566</v>
      </c>
      <c r="D841">
        <v>32505425</v>
      </c>
      <c r="E841">
        <v>19</v>
      </c>
      <c r="F841">
        <v>1</v>
      </c>
      <c r="G841">
        <v>19</v>
      </c>
      <c r="H841">
        <v>1</v>
      </c>
      <c r="I841" t="s">
        <v>795</v>
      </c>
      <c r="J841" t="s">
        <v>3</v>
      </c>
      <c r="K841" t="s">
        <v>796</v>
      </c>
      <c r="L841">
        <v>1191</v>
      </c>
      <c r="N841">
        <v>1013</v>
      </c>
      <c r="O841" t="s">
        <v>797</v>
      </c>
      <c r="P841" t="s">
        <v>797</v>
      </c>
      <c r="Q841">
        <v>1</v>
      </c>
      <c r="X841">
        <v>453.1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1</v>
      </c>
      <c r="AF841" t="s">
        <v>3</v>
      </c>
      <c r="AG841">
        <v>453.1</v>
      </c>
      <c r="AH841">
        <v>2</v>
      </c>
      <c r="AI841">
        <v>33036567</v>
      </c>
      <c r="AJ841">
        <v>886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 x14ac:dyDescent="0.2">
      <c r="A842">
        <f>ROW(Source!A363)</f>
        <v>363</v>
      </c>
      <c r="B842">
        <v>33036583</v>
      </c>
      <c r="C842">
        <v>33036566</v>
      </c>
      <c r="D842">
        <v>32517073</v>
      </c>
      <c r="E842">
        <v>1</v>
      </c>
      <c r="F842">
        <v>1</v>
      </c>
      <c r="G842">
        <v>19</v>
      </c>
      <c r="H842">
        <v>2</v>
      </c>
      <c r="I842" t="s">
        <v>805</v>
      </c>
      <c r="J842" t="s">
        <v>806</v>
      </c>
      <c r="K842" t="s">
        <v>807</v>
      </c>
      <c r="L842">
        <v>1368</v>
      </c>
      <c r="N842">
        <v>1011</v>
      </c>
      <c r="O842" t="s">
        <v>801</v>
      </c>
      <c r="P842" t="s">
        <v>801</v>
      </c>
      <c r="Q842">
        <v>1</v>
      </c>
      <c r="X842">
        <v>1.38</v>
      </c>
      <c r="Y842">
        <v>0</v>
      </c>
      <c r="Z842">
        <v>3.37</v>
      </c>
      <c r="AA842">
        <v>0.85</v>
      </c>
      <c r="AB842">
        <v>0</v>
      </c>
      <c r="AC842">
        <v>0</v>
      </c>
      <c r="AD842">
        <v>1</v>
      </c>
      <c r="AE842">
        <v>0</v>
      </c>
      <c r="AF842" t="s">
        <v>3</v>
      </c>
      <c r="AG842">
        <v>1.38</v>
      </c>
      <c r="AH842">
        <v>2</v>
      </c>
      <c r="AI842">
        <v>33036568</v>
      </c>
      <c r="AJ842">
        <v>887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 x14ac:dyDescent="0.2">
      <c r="A843">
        <f>ROW(Source!A363)</f>
        <v>363</v>
      </c>
      <c r="B843">
        <v>33036584</v>
      </c>
      <c r="C843">
        <v>33036566</v>
      </c>
      <c r="D843">
        <v>32516433</v>
      </c>
      <c r="E843">
        <v>1</v>
      </c>
      <c r="F843">
        <v>1</v>
      </c>
      <c r="G843">
        <v>19</v>
      </c>
      <c r="H843">
        <v>2</v>
      </c>
      <c r="I843" t="s">
        <v>808</v>
      </c>
      <c r="J843" t="s">
        <v>809</v>
      </c>
      <c r="K843" t="s">
        <v>810</v>
      </c>
      <c r="L843">
        <v>1368</v>
      </c>
      <c r="N843">
        <v>1011</v>
      </c>
      <c r="O843" t="s">
        <v>801</v>
      </c>
      <c r="P843" t="s">
        <v>801</v>
      </c>
      <c r="Q843">
        <v>1</v>
      </c>
      <c r="X843">
        <v>0.31</v>
      </c>
      <c r="Y843">
        <v>0</v>
      </c>
      <c r="Z843">
        <v>566.44000000000005</v>
      </c>
      <c r="AA843">
        <v>281.27999999999997</v>
      </c>
      <c r="AB843">
        <v>0</v>
      </c>
      <c r="AC843">
        <v>0</v>
      </c>
      <c r="AD843">
        <v>1</v>
      </c>
      <c r="AE843">
        <v>0</v>
      </c>
      <c r="AF843" t="s">
        <v>3</v>
      </c>
      <c r="AG843">
        <v>0.31</v>
      </c>
      <c r="AH843">
        <v>2</v>
      </c>
      <c r="AI843">
        <v>33036569</v>
      </c>
      <c r="AJ843">
        <v>888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 x14ac:dyDescent="0.2">
      <c r="A844">
        <f>ROW(Source!A363)</f>
        <v>363</v>
      </c>
      <c r="B844">
        <v>33036585</v>
      </c>
      <c r="C844">
        <v>33036566</v>
      </c>
      <c r="D844">
        <v>32516599</v>
      </c>
      <c r="E844">
        <v>1</v>
      </c>
      <c r="F844">
        <v>1</v>
      </c>
      <c r="G844">
        <v>19</v>
      </c>
      <c r="H844">
        <v>2</v>
      </c>
      <c r="I844" t="s">
        <v>811</v>
      </c>
      <c r="J844" t="s">
        <v>812</v>
      </c>
      <c r="K844" t="s">
        <v>813</v>
      </c>
      <c r="L844">
        <v>1368</v>
      </c>
      <c r="N844">
        <v>1011</v>
      </c>
      <c r="O844" t="s">
        <v>801</v>
      </c>
      <c r="P844" t="s">
        <v>801</v>
      </c>
      <c r="Q844">
        <v>1</v>
      </c>
      <c r="X844">
        <v>26.25</v>
      </c>
      <c r="Y844">
        <v>0</v>
      </c>
      <c r="Z844">
        <v>9.7100000000000009</v>
      </c>
      <c r="AA844">
        <v>2.25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26.25</v>
      </c>
      <c r="AH844">
        <v>2</v>
      </c>
      <c r="AI844">
        <v>33036570</v>
      </c>
      <c r="AJ844">
        <v>889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 x14ac:dyDescent="0.2">
      <c r="A845">
        <f>ROW(Source!A363)</f>
        <v>363</v>
      </c>
      <c r="B845">
        <v>33036586</v>
      </c>
      <c r="C845">
        <v>33036566</v>
      </c>
      <c r="D845">
        <v>32517836</v>
      </c>
      <c r="E845">
        <v>1</v>
      </c>
      <c r="F845">
        <v>1</v>
      </c>
      <c r="G845">
        <v>19</v>
      </c>
      <c r="H845">
        <v>3</v>
      </c>
      <c r="I845" t="s">
        <v>814</v>
      </c>
      <c r="J845" t="s">
        <v>815</v>
      </c>
      <c r="K845" t="s">
        <v>816</v>
      </c>
      <c r="L845">
        <v>1348</v>
      </c>
      <c r="N845">
        <v>1009</v>
      </c>
      <c r="O845" t="s">
        <v>19</v>
      </c>
      <c r="P845" t="s">
        <v>19</v>
      </c>
      <c r="Q845">
        <v>1000</v>
      </c>
      <c r="X845">
        <v>0.04</v>
      </c>
      <c r="Y845">
        <v>31493.279999999999</v>
      </c>
      <c r="Z845">
        <v>0</v>
      </c>
      <c r="AA845">
        <v>0</v>
      </c>
      <c r="AB845">
        <v>0</v>
      </c>
      <c r="AC845">
        <v>0</v>
      </c>
      <c r="AD845">
        <v>1</v>
      </c>
      <c r="AE845">
        <v>0</v>
      </c>
      <c r="AF845" t="s">
        <v>3</v>
      </c>
      <c r="AG845">
        <v>0.04</v>
      </c>
      <c r="AH845">
        <v>2</v>
      </c>
      <c r="AI845">
        <v>33036571</v>
      </c>
      <c r="AJ845">
        <v>890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 x14ac:dyDescent="0.2">
      <c r="A846">
        <f>ROW(Source!A363)</f>
        <v>363</v>
      </c>
      <c r="B846">
        <v>33036587</v>
      </c>
      <c r="C846">
        <v>33036566</v>
      </c>
      <c r="D846">
        <v>32518156</v>
      </c>
      <c r="E846">
        <v>1</v>
      </c>
      <c r="F846">
        <v>1</v>
      </c>
      <c r="G846">
        <v>19</v>
      </c>
      <c r="H846">
        <v>3</v>
      </c>
      <c r="I846" t="s">
        <v>817</v>
      </c>
      <c r="J846" t="s">
        <v>818</v>
      </c>
      <c r="K846" t="s">
        <v>819</v>
      </c>
      <c r="L846">
        <v>1348</v>
      </c>
      <c r="N846">
        <v>1009</v>
      </c>
      <c r="O846" t="s">
        <v>19</v>
      </c>
      <c r="P846" t="s">
        <v>19</v>
      </c>
      <c r="Q846">
        <v>1000</v>
      </c>
      <c r="X846">
        <v>3.6999999999999998E-2</v>
      </c>
      <c r="Y846">
        <v>45454.3</v>
      </c>
      <c r="Z846">
        <v>0</v>
      </c>
      <c r="AA846">
        <v>0</v>
      </c>
      <c r="AB846">
        <v>0</v>
      </c>
      <c r="AC846">
        <v>0</v>
      </c>
      <c r="AD846">
        <v>1</v>
      </c>
      <c r="AE846">
        <v>0</v>
      </c>
      <c r="AF846" t="s">
        <v>3</v>
      </c>
      <c r="AG846">
        <v>3.6999999999999998E-2</v>
      </c>
      <c r="AH846">
        <v>2</v>
      </c>
      <c r="AI846">
        <v>33036572</v>
      </c>
      <c r="AJ846">
        <v>891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 x14ac:dyDescent="0.2">
      <c r="A847">
        <f>ROW(Source!A363)</f>
        <v>363</v>
      </c>
      <c r="B847">
        <v>33036589</v>
      </c>
      <c r="C847">
        <v>33036566</v>
      </c>
      <c r="D847">
        <v>32518894</v>
      </c>
      <c r="E847">
        <v>1</v>
      </c>
      <c r="F847">
        <v>1</v>
      </c>
      <c r="G847">
        <v>19</v>
      </c>
      <c r="H847">
        <v>3</v>
      </c>
      <c r="I847" t="s">
        <v>820</v>
      </c>
      <c r="J847" t="s">
        <v>821</v>
      </c>
      <c r="K847" t="s">
        <v>822</v>
      </c>
      <c r="L847">
        <v>1327</v>
      </c>
      <c r="N847">
        <v>1005</v>
      </c>
      <c r="O847" t="s">
        <v>823</v>
      </c>
      <c r="P847" t="s">
        <v>823</v>
      </c>
      <c r="Q847">
        <v>1</v>
      </c>
      <c r="X847">
        <v>5.6</v>
      </c>
      <c r="Y847">
        <v>63.78</v>
      </c>
      <c r="Z847">
        <v>0</v>
      </c>
      <c r="AA847">
        <v>0</v>
      </c>
      <c r="AB847">
        <v>0</v>
      </c>
      <c r="AC847">
        <v>0</v>
      </c>
      <c r="AD847">
        <v>1</v>
      </c>
      <c r="AE847">
        <v>0</v>
      </c>
      <c r="AF847" t="s">
        <v>3</v>
      </c>
      <c r="AG847">
        <v>5.6</v>
      </c>
      <c r="AH847">
        <v>2</v>
      </c>
      <c r="AI847">
        <v>33036574</v>
      </c>
      <c r="AJ847">
        <v>892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 x14ac:dyDescent="0.2">
      <c r="A848">
        <f>ROW(Source!A363)</f>
        <v>363</v>
      </c>
      <c r="B848">
        <v>33036588</v>
      </c>
      <c r="C848">
        <v>33036566</v>
      </c>
      <c r="D848">
        <v>32517311</v>
      </c>
      <c r="E848">
        <v>1</v>
      </c>
      <c r="F848">
        <v>1</v>
      </c>
      <c r="G848">
        <v>19</v>
      </c>
      <c r="H848">
        <v>3</v>
      </c>
      <c r="I848" t="s">
        <v>824</v>
      </c>
      <c r="J848" t="s">
        <v>825</v>
      </c>
      <c r="K848" t="s">
        <v>826</v>
      </c>
      <c r="L848">
        <v>1348</v>
      </c>
      <c r="N848">
        <v>1009</v>
      </c>
      <c r="O848" t="s">
        <v>19</v>
      </c>
      <c r="P848" t="s">
        <v>19</v>
      </c>
      <c r="Q848">
        <v>1000</v>
      </c>
      <c r="X848">
        <v>0.05</v>
      </c>
      <c r="Y848">
        <v>4752.91</v>
      </c>
      <c r="Z848">
        <v>0</v>
      </c>
      <c r="AA848">
        <v>0</v>
      </c>
      <c r="AB848">
        <v>0</v>
      </c>
      <c r="AC848">
        <v>0</v>
      </c>
      <c r="AD848">
        <v>1</v>
      </c>
      <c r="AE848">
        <v>0</v>
      </c>
      <c r="AF848" t="s">
        <v>3</v>
      </c>
      <c r="AG848">
        <v>0.05</v>
      </c>
      <c r="AH848">
        <v>2</v>
      </c>
      <c r="AI848">
        <v>33036573</v>
      </c>
      <c r="AJ848">
        <v>893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 x14ac:dyDescent="0.2">
      <c r="A849">
        <f>ROW(Source!A363)</f>
        <v>363</v>
      </c>
      <c r="B849">
        <v>33036590</v>
      </c>
      <c r="C849">
        <v>33036566</v>
      </c>
      <c r="D849">
        <v>32519061</v>
      </c>
      <c r="E849">
        <v>1</v>
      </c>
      <c r="F849">
        <v>1</v>
      </c>
      <c r="G849">
        <v>19</v>
      </c>
      <c r="H849">
        <v>3</v>
      </c>
      <c r="I849" t="s">
        <v>827</v>
      </c>
      <c r="J849" t="s">
        <v>828</v>
      </c>
      <c r="K849" t="s">
        <v>829</v>
      </c>
      <c r="L849">
        <v>1339</v>
      </c>
      <c r="N849">
        <v>1007</v>
      </c>
      <c r="O849" t="s">
        <v>830</v>
      </c>
      <c r="P849" t="s">
        <v>830</v>
      </c>
      <c r="Q849">
        <v>1</v>
      </c>
      <c r="X849">
        <v>1.75</v>
      </c>
      <c r="Y849">
        <v>29.98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3</v>
      </c>
      <c r="AG849">
        <v>1.75</v>
      </c>
      <c r="AH849">
        <v>2</v>
      </c>
      <c r="AI849">
        <v>33036575</v>
      </c>
      <c r="AJ849">
        <v>894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 x14ac:dyDescent="0.2">
      <c r="A850">
        <f>ROW(Source!A363)</f>
        <v>363</v>
      </c>
      <c r="B850">
        <v>33036591</v>
      </c>
      <c r="C850">
        <v>33036566</v>
      </c>
      <c r="D850">
        <v>32517740</v>
      </c>
      <c r="E850">
        <v>1</v>
      </c>
      <c r="F850">
        <v>1</v>
      </c>
      <c r="G850">
        <v>19</v>
      </c>
      <c r="H850">
        <v>3</v>
      </c>
      <c r="I850" t="s">
        <v>831</v>
      </c>
      <c r="J850" t="s">
        <v>832</v>
      </c>
      <c r="K850" t="s">
        <v>833</v>
      </c>
      <c r="L850">
        <v>1339</v>
      </c>
      <c r="N850">
        <v>1007</v>
      </c>
      <c r="O850" t="s">
        <v>830</v>
      </c>
      <c r="P850" t="s">
        <v>830</v>
      </c>
      <c r="Q850">
        <v>1</v>
      </c>
      <c r="X850">
        <v>0.08</v>
      </c>
      <c r="Y850">
        <v>4993.7</v>
      </c>
      <c r="Z850">
        <v>0</v>
      </c>
      <c r="AA850">
        <v>0</v>
      </c>
      <c r="AB850">
        <v>0</v>
      </c>
      <c r="AC850">
        <v>0</v>
      </c>
      <c r="AD850">
        <v>1</v>
      </c>
      <c r="AE850">
        <v>0</v>
      </c>
      <c r="AF850" t="s">
        <v>3</v>
      </c>
      <c r="AG850">
        <v>0.08</v>
      </c>
      <c r="AH850">
        <v>2</v>
      </c>
      <c r="AI850">
        <v>33036576</v>
      </c>
      <c r="AJ850">
        <v>895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 x14ac:dyDescent="0.2">
      <c r="A851">
        <f>ROW(Source!A363)</f>
        <v>363</v>
      </c>
      <c r="B851">
        <v>33036592</v>
      </c>
      <c r="C851">
        <v>33036566</v>
      </c>
      <c r="D851">
        <v>32517729</v>
      </c>
      <c r="E851">
        <v>1</v>
      </c>
      <c r="F851">
        <v>1</v>
      </c>
      <c r="G851">
        <v>19</v>
      </c>
      <c r="H851">
        <v>3</v>
      </c>
      <c r="I851" t="s">
        <v>834</v>
      </c>
      <c r="J851" t="s">
        <v>835</v>
      </c>
      <c r="K851" t="s">
        <v>836</v>
      </c>
      <c r="L851">
        <v>1339</v>
      </c>
      <c r="N851">
        <v>1007</v>
      </c>
      <c r="O851" t="s">
        <v>830</v>
      </c>
      <c r="P851" t="s">
        <v>830</v>
      </c>
      <c r="Q851">
        <v>1</v>
      </c>
      <c r="X851">
        <v>0.69</v>
      </c>
      <c r="Y851">
        <v>3762.19</v>
      </c>
      <c r="Z851">
        <v>0</v>
      </c>
      <c r="AA851">
        <v>0</v>
      </c>
      <c r="AB851">
        <v>0</v>
      </c>
      <c r="AC851">
        <v>0</v>
      </c>
      <c r="AD851">
        <v>1</v>
      </c>
      <c r="AE851">
        <v>0</v>
      </c>
      <c r="AF851" t="s">
        <v>3</v>
      </c>
      <c r="AG851">
        <v>0.69</v>
      </c>
      <c r="AH851">
        <v>2</v>
      </c>
      <c r="AI851">
        <v>33036577</v>
      </c>
      <c r="AJ851">
        <v>896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 x14ac:dyDescent="0.2">
      <c r="A852">
        <f>ROW(Source!A363)</f>
        <v>363</v>
      </c>
      <c r="B852">
        <v>33036593</v>
      </c>
      <c r="C852">
        <v>33036566</v>
      </c>
      <c r="D852">
        <v>32517783</v>
      </c>
      <c r="E852">
        <v>1</v>
      </c>
      <c r="F852">
        <v>1</v>
      </c>
      <c r="G852">
        <v>19</v>
      </c>
      <c r="H852">
        <v>3</v>
      </c>
      <c r="I852" t="s">
        <v>837</v>
      </c>
      <c r="J852" t="s">
        <v>838</v>
      </c>
      <c r="K852" t="s">
        <v>839</v>
      </c>
      <c r="L852">
        <v>1339</v>
      </c>
      <c r="N852">
        <v>1007</v>
      </c>
      <c r="O852" t="s">
        <v>830</v>
      </c>
      <c r="P852" t="s">
        <v>830</v>
      </c>
      <c r="Q852">
        <v>1</v>
      </c>
      <c r="X852">
        <v>0.2</v>
      </c>
      <c r="Y852">
        <v>5631.96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 t="s">
        <v>3</v>
      </c>
      <c r="AG852">
        <v>0.2</v>
      </c>
      <c r="AH852">
        <v>2</v>
      </c>
      <c r="AI852">
        <v>33036578</v>
      </c>
      <c r="AJ852">
        <v>897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 x14ac:dyDescent="0.2">
      <c r="A853">
        <f>ROW(Source!A363)</f>
        <v>363</v>
      </c>
      <c r="B853">
        <v>33036594</v>
      </c>
      <c r="C853">
        <v>33036566</v>
      </c>
      <c r="D853">
        <v>32517784</v>
      </c>
      <c r="E853">
        <v>1</v>
      </c>
      <c r="F853">
        <v>1</v>
      </c>
      <c r="G853">
        <v>19</v>
      </c>
      <c r="H853">
        <v>3</v>
      </c>
      <c r="I853" t="s">
        <v>840</v>
      </c>
      <c r="J853" t="s">
        <v>841</v>
      </c>
      <c r="K853" t="s">
        <v>842</v>
      </c>
      <c r="L853">
        <v>1339</v>
      </c>
      <c r="N853">
        <v>1007</v>
      </c>
      <c r="O853" t="s">
        <v>830</v>
      </c>
      <c r="P853" t="s">
        <v>830</v>
      </c>
      <c r="Q853">
        <v>1</v>
      </c>
      <c r="X853">
        <v>0.69</v>
      </c>
      <c r="Y853">
        <v>5631.96</v>
      </c>
      <c r="Z853">
        <v>0</v>
      </c>
      <c r="AA853">
        <v>0</v>
      </c>
      <c r="AB853">
        <v>0</v>
      </c>
      <c r="AC853">
        <v>0</v>
      </c>
      <c r="AD853">
        <v>1</v>
      </c>
      <c r="AE853">
        <v>0</v>
      </c>
      <c r="AF853" t="s">
        <v>3</v>
      </c>
      <c r="AG853">
        <v>0.69</v>
      </c>
      <c r="AH853">
        <v>2</v>
      </c>
      <c r="AI853">
        <v>33036579</v>
      </c>
      <c r="AJ853">
        <v>898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 x14ac:dyDescent="0.2">
      <c r="A854">
        <f>ROW(Source!A363)</f>
        <v>363</v>
      </c>
      <c r="B854">
        <v>33036595</v>
      </c>
      <c r="C854">
        <v>33036566</v>
      </c>
      <c r="D854">
        <v>32519911</v>
      </c>
      <c r="E854">
        <v>1</v>
      </c>
      <c r="F854">
        <v>1</v>
      </c>
      <c r="G854">
        <v>19</v>
      </c>
      <c r="H854">
        <v>3</v>
      </c>
      <c r="I854" t="s">
        <v>843</v>
      </c>
      <c r="J854" t="s">
        <v>844</v>
      </c>
      <c r="K854" t="s">
        <v>845</v>
      </c>
      <c r="L854">
        <v>1339</v>
      </c>
      <c r="N854">
        <v>1007</v>
      </c>
      <c r="O854" t="s">
        <v>830</v>
      </c>
      <c r="P854" t="s">
        <v>830</v>
      </c>
      <c r="Q854">
        <v>1</v>
      </c>
      <c r="X854">
        <v>102</v>
      </c>
      <c r="Y854">
        <v>3195.93</v>
      </c>
      <c r="Z854">
        <v>0</v>
      </c>
      <c r="AA854">
        <v>0</v>
      </c>
      <c r="AB854">
        <v>0</v>
      </c>
      <c r="AC854">
        <v>0</v>
      </c>
      <c r="AD854">
        <v>1</v>
      </c>
      <c r="AE854">
        <v>0</v>
      </c>
      <c r="AF854" t="s">
        <v>3</v>
      </c>
      <c r="AG854">
        <v>102</v>
      </c>
      <c r="AH854">
        <v>2</v>
      </c>
      <c r="AI854">
        <v>33036580</v>
      </c>
      <c r="AJ854">
        <v>899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 x14ac:dyDescent="0.2">
      <c r="A855">
        <f>ROW(Source!A363)</f>
        <v>363</v>
      </c>
      <c r="B855">
        <v>33036596</v>
      </c>
      <c r="C855">
        <v>33036566</v>
      </c>
      <c r="D855">
        <v>32521663</v>
      </c>
      <c r="E855">
        <v>1</v>
      </c>
      <c r="F855">
        <v>1</v>
      </c>
      <c r="G855">
        <v>19</v>
      </c>
      <c r="H855">
        <v>3</v>
      </c>
      <c r="I855" t="s">
        <v>846</v>
      </c>
      <c r="J855" t="s">
        <v>847</v>
      </c>
      <c r="K855" t="s">
        <v>848</v>
      </c>
      <c r="L855">
        <v>1327</v>
      </c>
      <c r="N855">
        <v>1005</v>
      </c>
      <c r="O855" t="s">
        <v>823</v>
      </c>
      <c r="P855" t="s">
        <v>823</v>
      </c>
      <c r="Q855">
        <v>1</v>
      </c>
      <c r="X855">
        <v>49.5</v>
      </c>
      <c r="Y855">
        <v>207.09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0</v>
      </c>
      <c r="AF855" t="s">
        <v>3</v>
      </c>
      <c r="AG855">
        <v>49.5</v>
      </c>
      <c r="AH855">
        <v>2</v>
      </c>
      <c r="AI855">
        <v>33036581</v>
      </c>
      <c r="AJ855">
        <v>900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 x14ac:dyDescent="0.2">
      <c r="A856">
        <f>ROW(Source!A366)</f>
        <v>366</v>
      </c>
      <c r="B856">
        <v>33036605</v>
      </c>
      <c r="C856">
        <v>33036599</v>
      </c>
      <c r="D856">
        <v>32505425</v>
      </c>
      <c r="E856">
        <v>19</v>
      </c>
      <c r="F856">
        <v>1</v>
      </c>
      <c r="G856">
        <v>19</v>
      </c>
      <c r="H856">
        <v>1</v>
      </c>
      <c r="I856" t="s">
        <v>795</v>
      </c>
      <c r="J856" t="s">
        <v>3</v>
      </c>
      <c r="K856" t="s">
        <v>796</v>
      </c>
      <c r="L856">
        <v>1191</v>
      </c>
      <c r="N856">
        <v>1013</v>
      </c>
      <c r="O856" t="s">
        <v>797</v>
      </c>
      <c r="P856" t="s">
        <v>797</v>
      </c>
      <c r="Q856">
        <v>1</v>
      </c>
      <c r="X856">
        <v>36.11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1</v>
      </c>
      <c r="AE856">
        <v>1</v>
      </c>
      <c r="AF856" t="s">
        <v>3</v>
      </c>
      <c r="AG856">
        <v>36.11</v>
      </c>
      <c r="AH856">
        <v>2</v>
      </c>
      <c r="AI856">
        <v>33036600</v>
      </c>
      <c r="AJ856">
        <v>901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 x14ac:dyDescent="0.2">
      <c r="A857">
        <f>ROW(Source!A366)</f>
        <v>366</v>
      </c>
      <c r="B857">
        <v>33036606</v>
      </c>
      <c r="C857">
        <v>33036599</v>
      </c>
      <c r="D857">
        <v>32516754</v>
      </c>
      <c r="E857">
        <v>1</v>
      </c>
      <c r="F857">
        <v>1</v>
      </c>
      <c r="G857">
        <v>19</v>
      </c>
      <c r="H857">
        <v>2</v>
      </c>
      <c r="I857" t="s">
        <v>798</v>
      </c>
      <c r="J857" t="s">
        <v>799</v>
      </c>
      <c r="K857" t="s">
        <v>800</v>
      </c>
      <c r="L857">
        <v>1368</v>
      </c>
      <c r="N857">
        <v>1011</v>
      </c>
      <c r="O857" t="s">
        <v>801</v>
      </c>
      <c r="P857" t="s">
        <v>801</v>
      </c>
      <c r="Q857">
        <v>1</v>
      </c>
      <c r="X857">
        <v>21.91</v>
      </c>
      <c r="Y857">
        <v>0</v>
      </c>
      <c r="Z857">
        <v>70.98</v>
      </c>
      <c r="AA857">
        <v>6.52</v>
      </c>
      <c r="AB857">
        <v>0</v>
      </c>
      <c r="AC857">
        <v>0</v>
      </c>
      <c r="AD857">
        <v>1</v>
      </c>
      <c r="AE857">
        <v>0</v>
      </c>
      <c r="AF857" t="s">
        <v>3</v>
      </c>
      <c r="AG857">
        <v>21.91</v>
      </c>
      <c r="AH857">
        <v>2</v>
      </c>
      <c r="AI857">
        <v>33036601</v>
      </c>
      <c r="AJ857">
        <v>902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 x14ac:dyDescent="0.2">
      <c r="A858">
        <f>ROW(Source!A366)</f>
        <v>366</v>
      </c>
      <c r="B858">
        <v>33036607</v>
      </c>
      <c r="C858">
        <v>33036599</v>
      </c>
      <c r="D858">
        <v>32518977</v>
      </c>
      <c r="E858">
        <v>1</v>
      </c>
      <c r="F858">
        <v>1</v>
      </c>
      <c r="G858">
        <v>19</v>
      </c>
      <c r="H858">
        <v>3</v>
      </c>
      <c r="I858" t="s">
        <v>802</v>
      </c>
      <c r="J858" t="s">
        <v>803</v>
      </c>
      <c r="K858" t="s">
        <v>804</v>
      </c>
      <c r="L858">
        <v>1348</v>
      </c>
      <c r="N858">
        <v>1009</v>
      </c>
      <c r="O858" t="s">
        <v>19</v>
      </c>
      <c r="P858" t="s">
        <v>19</v>
      </c>
      <c r="Q858">
        <v>1000</v>
      </c>
      <c r="X858">
        <v>0.03</v>
      </c>
      <c r="Y858">
        <v>117442.26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0</v>
      </c>
      <c r="AF858" t="s">
        <v>3</v>
      </c>
      <c r="AG858">
        <v>0.03</v>
      </c>
      <c r="AH858">
        <v>2</v>
      </c>
      <c r="AI858">
        <v>33036602</v>
      </c>
      <c r="AJ858">
        <v>903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 x14ac:dyDescent="0.2">
      <c r="A859">
        <f>ROW(Source!A366)</f>
        <v>366</v>
      </c>
      <c r="B859">
        <v>33036608</v>
      </c>
      <c r="C859">
        <v>33036599</v>
      </c>
      <c r="D859">
        <v>32520163</v>
      </c>
      <c r="E859">
        <v>1</v>
      </c>
      <c r="F859">
        <v>1</v>
      </c>
      <c r="G859">
        <v>19</v>
      </c>
      <c r="H859">
        <v>3</v>
      </c>
      <c r="I859" t="s">
        <v>25</v>
      </c>
      <c r="J859" t="s">
        <v>27</v>
      </c>
      <c r="K859" t="s">
        <v>26</v>
      </c>
      <c r="L859">
        <v>1348</v>
      </c>
      <c r="N859">
        <v>1009</v>
      </c>
      <c r="O859" t="s">
        <v>19</v>
      </c>
      <c r="P859" t="s">
        <v>19</v>
      </c>
      <c r="Q859">
        <v>1000</v>
      </c>
      <c r="X859">
        <v>1</v>
      </c>
      <c r="Y859">
        <v>53410.15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 t="s">
        <v>3</v>
      </c>
      <c r="AG859">
        <v>1</v>
      </c>
      <c r="AH859">
        <v>2</v>
      </c>
      <c r="AI859">
        <v>33036603</v>
      </c>
      <c r="AJ859">
        <v>904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 x14ac:dyDescent="0.2">
      <c r="A860">
        <f>ROW(Source!A368)</f>
        <v>368</v>
      </c>
      <c r="B860">
        <v>33036626</v>
      </c>
      <c r="C860">
        <v>33036610</v>
      </c>
      <c r="D860">
        <v>32505425</v>
      </c>
      <c r="E860">
        <v>19</v>
      </c>
      <c r="F860">
        <v>1</v>
      </c>
      <c r="G860">
        <v>19</v>
      </c>
      <c r="H860">
        <v>1</v>
      </c>
      <c r="I860" t="s">
        <v>795</v>
      </c>
      <c r="J860" t="s">
        <v>3</v>
      </c>
      <c r="K860" t="s">
        <v>796</v>
      </c>
      <c r="L860">
        <v>1191</v>
      </c>
      <c r="N860">
        <v>1013</v>
      </c>
      <c r="O860" t="s">
        <v>797</v>
      </c>
      <c r="P860" t="s">
        <v>797</v>
      </c>
      <c r="Q860">
        <v>1</v>
      </c>
      <c r="X860">
        <v>453.1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1</v>
      </c>
      <c r="AF860" t="s">
        <v>3</v>
      </c>
      <c r="AG860">
        <v>453.1</v>
      </c>
      <c r="AH860">
        <v>2</v>
      </c>
      <c r="AI860">
        <v>33036611</v>
      </c>
      <c r="AJ860">
        <v>906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 x14ac:dyDescent="0.2">
      <c r="A861">
        <f>ROW(Source!A368)</f>
        <v>368</v>
      </c>
      <c r="B861">
        <v>33036627</v>
      </c>
      <c r="C861">
        <v>33036610</v>
      </c>
      <c r="D861">
        <v>32517073</v>
      </c>
      <c r="E861">
        <v>1</v>
      </c>
      <c r="F861">
        <v>1</v>
      </c>
      <c r="G861">
        <v>19</v>
      </c>
      <c r="H861">
        <v>2</v>
      </c>
      <c r="I861" t="s">
        <v>805</v>
      </c>
      <c r="J861" t="s">
        <v>806</v>
      </c>
      <c r="K861" t="s">
        <v>807</v>
      </c>
      <c r="L861">
        <v>1368</v>
      </c>
      <c r="N861">
        <v>1011</v>
      </c>
      <c r="O861" t="s">
        <v>801</v>
      </c>
      <c r="P861" t="s">
        <v>801</v>
      </c>
      <c r="Q861">
        <v>1</v>
      </c>
      <c r="X861">
        <v>1.38</v>
      </c>
      <c r="Y861">
        <v>0</v>
      </c>
      <c r="Z861">
        <v>3.37</v>
      </c>
      <c r="AA861">
        <v>0.85</v>
      </c>
      <c r="AB861">
        <v>0</v>
      </c>
      <c r="AC861">
        <v>0</v>
      </c>
      <c r="AD861">
        <v>1</v>
      </c>
      <c r="AE861">
        <v>0</v>
      </c>
      <c r="AF861" t="s">
        <v>3</v>
      </c>
      <c r="AG861">
        <v>1.38</v>
      </c>
      <c r="AH861">
        <v>2</v>
      </c>
      <c r="AI861">
        <v>33036612</v>
      </c>
      <c r="AJ861">
        <v>907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 x14ac:dyDescent="0.2">
      <c r="A862">
        <f>ROW(Source!A368)</f>
        <v>368</v>
      </c>
      <c r="B862">
        <v>33036628</v>
      </c>
      <c r="C862">
        <v>33036610</v>
      </c>
      <c r="D862">
        <v>32516433</v>
      </c>
      <c r="E862">
        <v>1</v>
      </c>
      <c r="F862">
        <v>1</v>
      </c>
      <c r="G862">
        <v>19</v>
      </c>
      <c r="H862">
        <v>2</v>
      </c>
      <c r="I862" t="s">
        <v>808</v>
      </c>
      <c r="J862" t="s">
        <v>809</v>
      </c>
      <c r="K862" t="s">
        <v>810</v>
      </c>
      <c r="L862">
        <v>1368</v>
      </c>
      <c r="N862">
        <v>1011</v>
      </c>
      <c r="O862" t="s">
        <v>801</v>
      </c>
      <c r="P862" t="s">
        <v>801</v>
      </c>
      <c r="Q862">
        <v>1</v>
      </c>
      <c r="X862">
        <v>0.31</v>
      </c>
      <c r="Y862">
        <v>0</v>
      </c>
      <c r="Z862">
        <v>566.44000000000005</v>
      </c>
      <c r="AA862">
        <v>281.27999999999997</v>
      </c>
      <c r="AB862">
        <v>0</v>
      </c>
      <c r="AC862">
        <v>0</v>
      </c>
      <c r="AD862">
        <v>1</v>
      </c>
      <c r="AE862">
        <v>0</v>
      </c>
      <c r="AF862" t="s">
        <v>3</v>
      </c>
      <c r="AG862">
        <v>0.31</v>
      </c>
      <c r="AH862">
        <v>2</v>
      </c>
      <c r="AI862">
        <v>33036613</v>
      </c>
      <c r="AJ862">
        <v>908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 x14ac:dyDescent="0.2">
      <c r="A863">
        <f>ROW(Source!A368)</f>
        <v>368</v>
      </c>
      <c r="B863">
        <v>33036629</v>
      </c>
      <c r="C863">
        <v>33036610</v>
      </c>
      <c r="D863">
        <v>32516599</v>
      </c>
      <c r="E863">
        <v>1</v>
      </c>
      <c r="F863">
        <v>1</v>
      </c>
      <c r="G863">
        <v>19</v>
      </c>
      <c r="H863">
        <v>2</v>
      </c>
      <c r="I863" t="s">
        <v>811</v>
      </c>
      <c r="J863" t="s">
        <v>812</v>
      </c>
      <c r="K863" t="s">
        <v>813</v>
      </c>
      <c r="L863">
        <v>1368</v>
      </c>
      <c r="N863">
        <v>1011</v>
      </c>
      <c r="O863" t="s">
        <v>801</v>
      </c>
      <c r="P863" t="s">
        <v>801</v>
      </c>
      <c r="Q863">
        <v>1</v>
      </c>
      <c r="X863">
        <v>26.25</v>
      </c>
      <c r="Y863">
        <v>0</v>
      </c>
      <c r="Z863">
        <v>9.7100000000000009</v>
      </c>
      <c r="AA863">
        <v>2.25</v>
      </c>
      <c r="AB863">
        <v>0</v>
      </c>
      <c r="AC863">
        <v>0</v>
      </c>
      <c r="AD863">
        <v>1</v>
      </c>
      <c r="AE863">
        <v>0</v>
      </c>
      <c r="AF863" t="s">
        <v>3</v>
      </c>
      <c r="AG863">
        <v>26.25</v>
      </c>
      <c r="AH863">
        <v>2</v>
      </c>
      <c r="AI863">
        <v>33036614</v>
      </c>
      <c r="AJ863">
        <v>909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 x14ac:dyDescent="0.2">
      <c r="A864">
        <f>ROW(Source!A368)</f>
        <v>368</v>
      </c>
      <c r="B864">
        <v>33036630</v>
      </c>
      <c r="C864">
        <v>33036610</v>
      </c>
      <c r="D864">
        <v>32517836</v>
      </c>
      <c r="E864">
        <v>1</v>
      </c>
      <c r="F864">
        <v>1</v>
      </c>
      <c r="G864">
        <v>19</v>
      </c>
      <c r="H864">
        <v>3</v>
      </c>
      <c r="I864" t="s">
        <v>814</v>
      </c>
      <c r="J864" t="s">
        <v>815</v>
      </c>
      <c r="K864" t="s">
        <v>816</v>
      </c>
      <c r="L864">
        <v>1348</v>
      </c>
      <c r="N864">
        <v>1009</v>
      </c>
      <c r="O864" t="s">
        <v>19</v>
      </c>
      <c r="P864" t="s">
        <v>19</v>
      </c>
      <c r="Q864">
        <v>1000</v>
      </c>
      <c r="X864">
        <v>0.04</v>
      </c>
      <c r="Y864">
        <v>31493.279999999999</v>
      </c>
      <c r="Z864">
        <v>0</v>
      </c>
      <c r="AA864">
        <v>0</v>
      </c>
      <c r="AB864">
        <v>0</v>
      </c>
      <c r="AC864">
        <v>0</v>
      </c>
      <c r="AD864">
        <v>1</v>
      </c>
      <c r="AE864">
        <v>0</v>
      </c>
      <c r="AF864" t="s">
        <v>3</v>
      </c>
      <c r="AG864">
        <v>0.04</v>
      </c>
      <c r="AH864">
        <v>2</v>
      </c>
      <c r="AI864">
        <v>33036615</v>
      </c>
      <c r="AJ864">
        <v>910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 x14ac:dyDescent="0.2">
      <c r="A865">
        <f>ROW(Source!A368)</f>
        <v>368</v>
      </c>
      <c r="B865">
        <v>33036631</v>
      </c>
      <c r="C865">
        <v>33036610</v>
      </c>
      <c r="D865">
        <v>32518156</v>
      </c>
      <c r="E865">
        <v>1</v>
      </c>
      <c r="F865">
        <v>1</v>
      </c>
      <c r="G865">
        <v>19</v>
      </c>
      <c r="H865">
        <v>3</v>
      </c>
      <c r="I865" t="s">
        <v>817</v>
      </c>
      <c r="J865" t="s">
        <v>818</v>
      </c>
      <c r="K865" t="s">
        <v>819</v>
      </c>
      <c r="L865">
        <v>1348</v>
      </c>
      <c r="N865">
        <v>1009</v>
      </c>
      <c r="O865" t="s">
        <v>19</v>
      </c>
      <c r="P865" t="s">
        <v>19</v>
      </c>
      <c r="Q865">
        <v>1000</v>
      </c>
      <c r="X865">
        <v>3.6999999999999998E-2</v>
      </c>
      <c r="Y865">
        <v>45454.3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0</v>
      </c>
      <c r="AF865" t="s">
        <v>3</v>
      </c>
      <c r="AG865">
        <v>3.6999999999999998E-2</v>
      </c>
      <c r="AH865">
        <v>2</v>
      </c>
      <c r="AI865">
        <v>33036616</v>
      </c>
      <c r="AJ865">
        <v>911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 x14ac:dyDescent="0.2">
      <c r="A866">
        <f>ROW(Source!A368)</f>
        <v>368</v>
      </c>
      <c r="B866">
        <v>33036633</v>
      </c>
      <c r="C866">
        <v>33036610</v>
      </c>
      <c r="D866">
        <v>32518894</v>
      </c>
      <c r="E866">
        <v>1</v>
      </c>
      <c r="F866">
        <v>1</v>
      </c>
      <c r="G866">
        <v>19</v>
      </c>
      <c r="H866">
        <v>3</v>
      </c>
      <c r="I866" t="s">
        <v>820</v>
      </c>
      <c r="J866" t="s">
        <v>821</v>
      </c>
      <c r="K866" t="s">
        <v>822</v>
      </c>
      <c r="L866">
        <v>1327</v>
      </c>
      <c r="N866">
        <v>1005</v>
      </c>
      <c r="O866" t="s">
        <v>823</v>
      </c>
      <c r="P866" t="s">
        <v>823</v>
      </c>
      <c r="Q866">
        <v>1</v>
      </c>
      <c r="X866">
        <v>5.6</v>
      </c>
      <c r="Y866">
        <v>63.78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0</v>
      </c>
      <c r="AF866" t="s">
        <v>3</v>
      </c>
      <c r="AG866">
        <v>5.6</v>
      </c>
      <c r="AH866">
        <v>2</v>
      </c>
      <c r="AI866">
        <v>33036618</v>
      </c>
      <c r="AJ866">
        <v>912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 x14ac:dyDescent="0.2">
      <c r="A867">
        <f>ROW(Source!A368)</f>
        <v>368</v>
      </c>
      <c r="B867">
        <v>33036632</v>
      </c>
      <c r="C867">
        <v>33036610</v>
      </c>
      <c r="D867">
        <v>32517311</v>
      </c>
      <c r="E867">
        <v>1</v>
      </c>
      <c r="F867">
        <v>1</v>
      </c>
      <c r="G867">
        <v>19</v>
      </c>
      <c r="H867">
        <v>3</v>
      </c>
      <c r="I867" t="s">
        <v>824</v>
      </c>
      <c r="J867" t="s">
        <v>825</v>
      </c>
      <c r="K867" t="s">
        <v>826</v>
      </c>
      <c r="L867">
        <v>1348</v>
      </c>
      <c r="N867">
        <v>1009</v>
      </c>
      <c r="O867" t="s">
        <v>19</v>
      </c>
      <c r="P867" t="s">
        <v>19</v>
      </c>
      <c r="Q867">
        <v>1000</v>
      </c>
      <c r="X867">
        <v>0.05</v>
      </c>
      <c r="Y867">
        <v>4752.91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0</v>
      </c>
      <c r="AF867" t="s">
        <v>3</v>
      </c>
      <c r="AG867">
        <v>0.05</v>
      </c>
      <c r="AH867">
        <v>2</v>
      </c>
      <c r="AI867">
        <v>33036617</v>
      </c>
      <c r="AJ867">
        <v>913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 x14ac:dyDescent="0.2">
      <c r="A868">
        <f>ROW(Source!A368)</f>
        <v>368</v>
      </c>
      <c r="B868">
        <v>33036634</v>
      </c>
      <c r="C868">
        <v>33036610</v>
      </c>
      <c r="D868">
        <v>32519061</v>
      </c>
      <c r="E868">
        <v>1</v>
      </c>
      <c r="F868">
        <v>1</v>
      </c>
      <c r="G868">
        <v>19</v>
      </c>
      <c r="H868">
        <v>3</v>
      </c>
      <c r="I868" t="s">
        <v>827</v>
      </c>
      <c r="J868" t="s">
        <v>828</v>
      </c>
      <c r="K868" t="s">
        <v>829</v>
      </c>
      <c r="L868">
        <v>1339</v>
      </c>
      <c r="N868">
        <v>1007</v>
      </c>
      <c r="O868" t="s">
        <v>830</v>
      </c>
      <c r="P868" t="s">
        <v>830</v>
      </c>
      <c r="Q868">
        <v>1</v>
      </c>
      <c r="X868">
        <v>1.75</v>
      </c>
      <c r="Y868">
        <v>29.98</v>
      </c>
      <c r="Z868">
        <v>0</v>
      </c>
      <c r="AA868">
        <v>0</v>
      </c>
      <c r="AB868">
        <v>0</v>
      </c>
      <c r="AC868">
        <v>0</v>
      </c>
      <c r="AD868">
        <v>1</v>
      </c>
      <c r="AE868">
        <v>0</v>
      </c>
      <c r="AF868" t="s">
        <v>3</v>
      </c>
      <c r="AG868">
        <v>1.75</v>
      </c>
      <c r="AH868">
        <v>2</v>
      </c>
      <c r="AI868">
        <v>33036619</v>
      </c>
      <c r="AJ868">
        <v>914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 x14ac:dyDescent="0.2">
      <c r="A869">
        <f>ROW(Source!A368)</f>
        <v>368</v>
      </c>
      <c r="B869">
        <v>33036635</v>
      </c>
      <c r="C869">
        <v>33036610</v>
      </c>
      <c r="D869">
        <v>32517740</v>
      </c>
      <c r="E869">
        <v>1</v>
      </c>
      <c r="F869">
        <v>1</v>
      </c>
      <c r="G869">
        <v>19</v>
      </c>
      <c r="H869">
        <v>3</v>
      </c>
      <c r="I869" t="s">
        <v>831</v>
      </c>
      <c r="J869" t="s">
        <v>832</v>
      </c>
      <c r="K869" t="s">
        <v>833</v>
      </c>
      <c r="L869">
        <v>1339</v>
      </c>
      <c r="N869">
        <v>1007</v>
      </c>
      <c r="O869" t="s">
        <v>830</v>
      </c>
      <c r="P869" t="s">
        <v>830</v>
      </c>
      <c r="Q869">
        <v>1</v>
      </c>
      <c r="X869">
        <v>0.08</v>
      </c>
      <c r="Y869">
        <v>4993.7</v>
      </c>
      <c r="Z869">
        <v>0</v>
      </c>
      <c r="AA869">
        <v>0</v>
      </c>
      <c r="AB869">
        <v>0</v>
      </c>
      <c r="AC869">
        <v>0</v>
      </c>
      <c r="AD869">
        <v>1</v>
      </c>
      <c r="AE869">
        <v>0</v>
      </c>
      <c r="AF869" t="s">
        <v>3</v>
      </c>
      <c r="AG869">
        <v>0.08</v>
      </c>
      <c r="AH869">
        <v>2</v>
      </c>
      <c r="AI869">
        <v>33036620</v>
      </c>
      <c r="AJ869">
        <v>915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 x14ac:dyDescent="0.2">
      <c r="A870">
        <f>ROW(Source!A368)</f>
        <v>368</v>
      </c>
      <c r="B870">
        <v>33036636</v>
      </c>
      <c r="C870">
        <v>33036610</v>
      </c>
      <c r="D870">
        <v>32517729</v>
      </c>
      <c r="E870">
        <v>1</v>
      </c>
      <c r="F870">
        <v>1</v>
      </c>
      <c r="G870">
        <v>19</v>
      </c>
      <c r="H870">
        <v>3</v>
      </c>
      <c r="I870" t="s">
        <v>834</v>
      </c>
      <c r="J870" t="s">
        <v>835</v>
      </c>
      <c r="K870" t="s">
        <v>836</v>
      </c>
      <c r="L870">
        <v>1339</v>
      </c>
      <c r="N870">
        <v>1007</v>
      </c>
      <c r="O870" t="s">
        <v>830</v>
      </c>
      <c r="P870" t="s">
        <v>830</v>
      </c>
      <c r="Q870">
        <v>1</v>
      </c>
      <c r="X870">
        <v>0.69</v>
      </c>
      <c r="Y870">
        <v>3762.19</v>
      </c>
      <c r="Z870">
        <v>0</v>
      </c>
      <c r="AA870">
        <v>0</v>
      </c>
      <c r="AB870">
        <v>0</v>
      </c>
      <c r="AC870">
        <v>0</v>
      </c>
      <c r="AD870">
        <v>1</v>
      </c>
      <c r="AE870">
        <v>0</v>
      </c>
      <c r="AF870" t="s">
        <v>3</v>
      </c>
      <c r="AG870">
        <v>0.69</v>
      </c>
      <c r="AH870">
        <v>2</v>
      </c>
      <c r="AI870">
        <v>33036621</v>
      </c>
      <c r="AJ870">
        <v>916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 x14ac:dyDescent="0.2">
      <c r="A871">
        <f>ROW(Source!A368)</f>
        <v>368</v>
      </c>
      <c r="B871">
        <v>33036637</v>
      </c>
      <c r="C871">
        <v>33036610</v>
      </c>
      <c r="D871">
        <v>32517783</v>
      </c>
      <c r="E871">
        <v>1</v>
      </c>
      <c r="F871">
        <v>1</v>
      </c>
      <c r="G871">
        <v>19</v>
      </c>
      <c r="H871">
        <v>3</v>
      </c>
      <c r="I871" t="s">
        <v>837</v>
      </c>
      <c r="J871" t="s">
        <v>838</v>
      </c>
      <c r="K871" t="s">
        <v>839</v>
      </c>
      <c r="L871">
        <v>1339</v>
      </c>
      <c r="N871">
        <v>1007</v>
      </c>
      <c r="O871" t="s">
        <v>830</v>
      </c>
      <c r="P871" t="s">
        <v>830</v>
      </c>
      <c r="Q871">
        <v>1</v>
      </c>
      <c r="X871">
        <v>0.2</v>
      </c>
      <c r="Y871">
        <v>5631.96</v>
      </c>
      <c r="Z871">
        <v>0</v>
      </c>
      <c r="AA871">
        <v>0</v>
      </c>
      <c r="AB871">
        <v>0</v>
      </c>
      <c r="AC871">
        <v>0</v>
      </c>
      <c r="AD871">
        <v>1</v>
      </c>
      <c r="AE871">
        <v>0</v>
      </c>
      <c r="AF871" t="s">
        <v>3</v>
      </c>
      <c r="AG871">
        <v>0.2</v>
      </c>
      <c r="AH871">
        <v>2</v>
      </c>
      <c r="AI871">
        <v>33036622</v>
      </c>
      <c r="AJ871">
        <v>917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 x14ac:dyDescent="0.2">
      <c r="A872">
        <f>ROW(Source!A368)</f>
        <v>368</v>
      </c>
      <c r="B872">
        <v>33036638</v>
      </c>
      <c r="C872">
        <v>33036610</v>
      </c>
      <c r="D872">
        <v>32517784</v>
      </c>
      <c r="E872">
        <v>1</v>
      </c>
      <c r="F872">
        <v>1</v>
      </c>
      <c r="G872">
        <v>19</v>
      </c>
      <c r="H872">
        <v>3</v>
      </c>
      <c r="I872" t="s">
        <v>840</v>
      </c>
      <c r="J872" t="s">
        <v>841</v>
      </c>
      <c r="K872" t="s">
        <v>842</v>
      </c>
      <c r="L872">
        <v>1339</v>
      </c>
      <c r="N872">
        <v>1007</v>
      </c>
      <c r="O872" t="s">
        <v>830</v>
      </c>
      <c r="P872" t="s">
        <v>830</v>
      </c>
      <c r="Q872">
        <v>1</v>
      </c>
      <c r="X872">
        <v>0.69</v>
      </c>
      <c r="Y872">
        <v>5631.96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0</v>
      </c>
      <c r="AF872" t="s">
        <v>3</v>
      </c>
      <c r="AG872">
        <v>0.69</v>
      </c>
      <c r="AH872">
        <v>2</v>
      </c>
      <c r="AI872">
        <v>33036623</v>
      </c>
      <c r="AJ872">
        <v>918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 x14ac:dyDescent="0.2">
      <c r="A873">
        <f>ROW(Source!A368)</f>
        <v>368</v>
      </c>
      <c r="B873">
        <v>33036639</v>
      </c>
      <c r="C873">
        <v>33036610</v>
      </c>
      <c r="D873">
        <v>32519911</v>
      </c>
      <c r="E873">
        <v>1</v>
      </c>
      <c r="F873">
        <v>1</v>
      </c>
      <c r="G873">
        <v>19</v>
      </c>
      <c r="H873">
        <v>3</v>
      </c>
      <c r="I873" t="s">
        <v>843</v>
      </c>
      <c r="J873" t="s">
        <v>844</v>
      </c>
      <c r="K873" t="s">
        <v>845</v>
      </c>
      <c r="L873">
        <v>1339</v>
      </c>
      <c r="N873">
        <v>1007</v>
      </c>
      <c r="O873" t="s">
        <v>830</v>
      </c>
      <c r="P873" t="s">
        <v>830</v>
      </c>
      <c r="Q873">
        <v>1</v>
      </c>
      <c r="X873">
        <v>102</v>
      </c>
      <c r="Y873">
        <v>3195.93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0</v>
      </c>
      <c r="AF873" t="s">
        <v>3</v>
      </c>
      <c r="AG873">
        <v>102</v>
      </c>
      <c r="AH873">
        <v>2</v>
      </c>
      <c r="AI873">
        <v>33036624</v>
      </c>
      <c r="AJ873">
        <v>919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 x14ac:dyDescent="0.2">
      <c r="A874">
        <f>ROW(Source!A368)</f>
        <v>368</v>
      </c>
      <c r="B874">
        <v>33036640</v>
      </c>
      <c r="C874">
        <v>33036610</v>
      </c>
      <c r="D874">
        <v>32521663</v>
      </c>
      <c r="E874">
        <v>1</v>
      </c>
      <c r="F874">
        <v>1</v>
      </c>
      <c r="G874">
        <v>19</v>
      </c>
      <c r="H874">
        <v>3</v>
      </c>
      <c r="I874" t="s">
        <v>846</v>
      </c>
      <c r="J874" t="s">
        <v>847</v>
      </c>
      <c r="K874" t="s">
        <v>848</v>
      </c>
      <c r="L874">
        <v>1327</v>
      </c>
      <c r="N874">
        <v>1005</v>
      </c>
      <c r="O874" t="s">
        <v>823</v>
      </c>
      <c r="P874" t="s">
        <v>823</v>
      </c>
      <c r="Q874">
        <v>1</v>
      </c>
      <c r="X874">
        <v>49.5</v>
      </c>
      <c r="Y874">
        <v>207.09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 t="s">
        <v>3</v>
      </c>
      <c r="AG874">
        <v>49.5</v>
      </c>
      <c r="AH874">
        <v>2</v>
      </c>
      <c r="AI874">
        <v>33036625</v>
      </c>
      <c r="AJ874">
        <v>920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 x14ac:dyDescent="0.2">
      <c r="A875">
        <f>ROW(Source!A371)</f>
        <v>371</v>
      </c>
      <c r="B875">
        <v>33036649</v>
      </c>
      <c r="C875">
        <v>33036643</v>
      </c>
      <c r="D875">
        <v>32505425</v>
      </c>
      <c r="E875">
        <v>19</v>
      </c>
      <c r="F875">
        <v>1</v>
      </c>
      <c r="G875">
        <v>19</v>
      </c>
      <c r="H875">
        <v>1</v>
      </c>
      <c r="I875" t="s">
        <v>795</v>
      </c>
      <c r="J875" t="s">
        <v>3</v>
      </c>
      <c r="K875" t="s">
        <v>796</v>
      </c>
      <c r="L875">
        <v>1191</v>
      </c>
      <c r="N875">
        <v>1013</v>
      </c>
      <c r="O875" t="s">
        <v>797</v>
      </c>
      <c r="P875" t="s">
        <v>797</v>
      </c>
      <c r="Q875">
        <v>1</v>
      </c>
      <c r="X875">
        <v>36.11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1</v>
      </c>
      <c r="AE875">
        <v>1</v>
      </c>
      <c r="AF875" t="s">
        <v>3</v>
      </c>
      <c r="AG875">
        <v>36.11</v>
      </c>
      <c r="AH875">
        <v>2</v>
      </c>
      <c r="AI875">
        <v>33036644</v>
      </c>
      <c r="AJ875">
        <v>921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 x14ac:dyDescent="0.2">
      <c r="A876">
        <f>ROW(Source!A371)</f>
        <v>371</v>
      </c>
      <c r="B876">
        <v>33036650</v>
      </c>
      <c r="C876">
        <v>33036643</v>
      </c>
      <c r="D876">
        <v>32516754</v>
      </c>
      <c r="E876">
        <v>1</v>
      </c>
      <c r="F876">
        <v>1</v>
      </c>
      <c r="G876">
        <v>19</v>
      </c>
      <c r="H876">
        <v>2</v>
      </c>
      <c r="I876" t="s">
        <v>798</v>
      </c>
      <c r="J876" t="s">
        <v>799</v>
      </c>
      <c r="K876" t="s">
        <v>800</v>
      </c>
      <c r="L876">
        <v>1368</v>
      </c>
      <c r="N876">
        <v>1011</v>
      </c>
      <c r="O876" t="s">
        <v>801</v>
      </c>
      <c r="P876" t="s">
        <v>801</v>
      </c>
      <c r="Q876">
        <v>1</v>
      </c>
      <c r="X876">
        <v>21.91</v>
      </c>
      <c r="Y876">
        <v>0</v>
      </c>
      <c r="Z876">
        <v>70.98</v>
      </c>
      <c r="AA876">
        <v>6.52</v>
      </c>
      <c r="AB876">
        <v>0</v>
      </c>
      <c r="AC876">
        <v>0</v>
      </c>
      <c r="AD876">
        <v>1</v>
      </c>
      <c r="AE876">
        <v>0</v>
      </c>
      <c r="AF876" t="s">
        <v>3</v>
      </c>
      <c r="AG876">
        <v>21.91</v>
      </c>
      <c r="AH876">
        <v>2</v>
      </c>
      <c r="AI876">
        <v>33036645</v>
      </c>
      <c r="AJ876">
        <v>922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 x14ac:dyDescent="0.2">
      <c r="A877">
        <f>ROW(Source!A371)</f>
        <v>371</v>
      </c>
      <c r="B877">
        <v>33036651</v>
      </c>
      <c r="C877">
        <v>33036643</v>
      </c>
      <c r="D877">
        <v>32518977</v>
      </c>
      <c r="E877">
        <v>1</v>
      </c>
      <c r="F877">
        <v>1</v>
      </c>
      <c r="G877">
        <v>19</v>
      </c>
      <c r="H877">
        <v>3</v>
      </c>
      <c r="I877" t="s">
        <v>802</v>
      </c>
      <c r="J877" t="s">
        <v>803</v>
      </c>
      <c r="K877" t="s">
        <v>804</v>
      </c>
      <c r="L877">
        <v>1348</v>
      </c>
      <c r="N877">
        <v>1009</v>
      </c>
      <c r="O877" t="s">
        <v>19</v>
      </c>
      <c r="P877" t="s">
        <v>19</v>
      </c>
      <c r="Q877">
        <v>1000</v>
      </c>
      <c r="X877">
        <v>0.03</v>
      </c>
      <c r="Y877">
        <v>117442.26</v>
      </c>
      <c r="Z877">
        <v>0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3</v>
      </c>
      <c r="AG877">
        <v>0.03</v>
      </c>
      <c r="AH877">
        <v>2</v>
      </c>
      <c r="AI877">
        <v>33036646</v>
      </c>
      <c r="AJ877">
        <v>923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 x14ac:dyDescent="0.2">
      <c r="A878">
        <f>ROW(Source!A371)</f>
        <v>371</v>
      </c>
      <c r="B878">
        <v>33036652</v>
      </c>
      <c r="C878">
        <v>33036643</v>
      </c>
      <c r="D878">
        <v>32520163</v>
      </c>
      <c r="E878">
        <v>1</v>
      </c>
      <c r="F878">
        <v>1</v>
      </c>
      <c r="G878">
        <v>19</v>
      </c>
      <c r="H878">
        <v>3</v>
      </c>
      <c r="I878" t="s">
        <v>25</v>
      </c>
      <c r="J878" t="s">
        <v>27</v>
      </c>
      <c r="K878" t="s">
        <v>26</v>
      </c>
      <c r="L878">
        <v>1348</v>
      </c>
      <c r="N878">
        <v>1009</v>
      </c>
      <c r="O878" t="s">
        <v>19</v>
      </c>
      <c r="P878" t="s">
        <v>19</v>
      </c>
      <c r="Q878">
        <v>1000</v>
      </c>
      <c r="X878">
        <v>1</v>
      </c>
      <c r="Y878">
        <v>53410.15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3</v>
      </c>
      <c r="AG878">
        <v>1</v>
      </c>
      <c r="AH878">
        <v>2</v>
      </c>
      <c r="AI878">
        <v>33036647</v>
      </c>
      <c r="AJ878">
        <v>924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 x14ac:dyDescent="0.2">
      <c r="A879">
        <f>ROW(Source!A373)</f>
        <v>373</v>
      </c>
      <c r="B879">
        <v>33036670</v>
      </c>
      <c r="C879">
        <v>33036654</v>
      </c>
      <c r="D879">
        <v>32505425</v>
      </c>
      <c r="E879">
        <v>19</v>
      </c>
      <c r="F879">
        <v>1</v>
      </c>
      <c r="G879">
        <v>19</v>
      </c>
      <c r="H879">
        <v>1</v>
      </c>
      <c r="I879" t="s">
        <v>795</v>
      </c>
      <c r="J879" t="s">
        <v>3</v>
      </c>
      <c r="K879" t="s">
        <v>796</v>
      </c>
      <c r="L879">
        <v>1191</v>
      </c>
      <c r="N879">
        <v>1013</v>
      </c>
      <c r="O879" t="s">
        <v>797</v>
      </c>
      <c r="P879" t="s">
        <v>797</v>
      </c>
      <c r="Q879">
        <v>1</v>
      </c>
      <c r="X879">
        <v>453.1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1</v>
      </c>
      <c r="AF879" t="s">
        <v>3</v>
      </c>
      <c r="AG879">
        <v>453.1</v>
      </c>
      <c r="AH879">
        <v>2</v>
      </c>
      <c r="AI879">
        <v>33036655</v>
      </c>
      <c r="AJ879">
        <v>926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 x14ac:dyDescent="0.2">
      <c r="A880">
        <f>ROW(Source!A373)</f>
        <v>373</v>
      </c>
      <c r="B880">
        <v>33036671</v>
      </c>
      <c r="C880">
        <v>33036654</v>
      </c>
      <c r="D880">
        <v>32517073</v>
      </c>
      <c r="E880">
        <v>1</v>
      </c>
      <c r="F880">
        <v>1</v>
      </c>
      <c r="G880">
        <v>19</v>
      </c>
      <c r="H880">
        <v>2</v>
      </c>
      <c r="I880" t="s">
        <v>805</v>
      </c>
      <c r="J880" t="s">
        <v>806</v>
      </c>
      <c r="K880" t="s">
        <v>807</v>
      </c>
      <c r="L880">
        <v>1368</v>
      </c>
      <c r="N880">
        <v>1011</v>
      </c>
      <c r="O880" t="s">
        <v>801</v>
      </c>
      <c r="P880" t="s">
        <v>801</v>
      </c>
      <c r="Q880">
        <v>1</v>
      </c>
      <c r="X880">
        <v>1.38</v>
      </c>
      <c r="Y880">
        <v>0</v>
      </c>
      <c r="Z880">
        <v>3.37</v>
      </c>
      <c r="AA880">
        <v>0.85</v>
      </c>
      <c r="AB880">
        <v>0</v>
      </c>
      <c r="AC880">
        <v>0</v>
      </c>
      <c r="AD880">
        <v>1</v>
      </c>
      <c r="AE880">
        <v>0</v>
      </c>
      <c r="AF880" t="s">
        <v>3</v>
      </c>
      <c r="AG880">
        <v>1.38</v>
      </c>
      <c r="AH880">
        <v>2</v>
      </c>
      <c r="AI880">
        <v>33036656</v>
      </c>
      <c r="AJ880">
        <v>927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 x14ac:dyDescent="0.2">
      <c r="A881">
        <f>ROW(Source!A373)</f>
        <v>373</v>
      </c>
      <c r="B881">
        <v>33036672</v>
      </c>
      <c r="C881">
        <v>33036654</v>
      </c>
      <c r="D881">
        <v>32516433</v>
      </c>
      <c r="E881">
        <v>1</v>
      </c>
      <c r="F881">
        <v>1</v>
      </c>
      <c r="G881">
        <v>19</v>
      </c>
      <c r="H881">
        <v>2</v>
      </c>
      <c r="I881" t="s">
        <v>808</v>
      </c>
      <c r="J881" t="s">
        <v>809</v>
      </c>
      <c r="K881" t="s">
        <v>810</v>
      </c>
      <c r="L881">
        <v>1368</v>
      </c>
      <c r="N881">
        <v>1011</v>
      </c>
      <c r="O881" t="s">
        <v>801</v>
      </c>
      <c r="P881" t="s">
        <v>801</v>
      </c>
      <c r="Q881">
        <v>1</v>
      </c>
      <c r="X881">
        <v>0.31</v>
      </c>
      <c r="Y881">
        <v>0</v>
      </c>
      <c r="Z881">
        <v>566.44000000000005</v>
      </c>
      <c r="AA881">
        <v>281.27999999999997</v>
      </c>
      <c r="AB881">
        <v>0</v>
      </c>
      <c r="AC881">
        <v>0</v>
      </c>
      <c r="AD881">
        <v>1</v>
      </c>
      <c r="AE881">
        <v>0</v>
      </c>
      <c r="AF881" t="s">
        <v>3</v>
      </c>
      <c r="AG881">
        <v>0.31</v>
      </c>
      <c r="AH881">
        <v>2</v>
      </c>
      <c r="AI881">
        <v>33036657</v>
      </c>
      <c r="AJ881">
        <v>928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 x14ac:dyDescent="0.2">
      <c r="A882">
        <f>ROW(Source!A373)</f>
        <v>373</v>
      </c>
      <c r="B882">
        <v>33036673</v>
      </c>
      <c r="C882">
        <v>33036654</v>
      </c>
      <c r="D882">
        <v>32516599</v>
      </c>
      <c r="E882">
        <v>1</v>
      </c>
      <c r="F882">
        <v>1</v>
      </c>
      <c r="G882">
        <v>19</v>
      </c>
      <c r="H882">
        <v>2</v>
      </c>
      <c r="I882" t="s">
        <v>811</v>
      </c>
      <c r="J882" t="s">
        <v>812</v>
      </c>
      <c r="K882" t="s">
        <v>813</v>
      </c>
      <c r="L882">
        <v>1368</v>
      </c>
      <c r="N882">
        <v>1011</v>
      </c>
      <c r="O882" t="s">
        <v>801</v>
      </c>
      <c r="P882" t="s">
        <v>801</v>
      </c>
      <c r="Q882">
        <v>1</v>
      </c>
      <c r="X882">
        <v>26.25</v>
      </c>
      <c r="Y882">
        <v>0</v>
      </c>
      <c r="Z882">
        <v>9.7100000000000009</v>
      </c>
      <c r="AA882">
        <v>2.25</v>
      </c>
      <c r="AB882">
        <v>0</v>
      </c>
      <c r="AC882">
        <v>0</v>
      </c>
      <c r="AD882">
        <v>1</v>
      </c>
      <c r="AE882">
        <v>0</v>
      </c>
      <c r="AF882" t="s">
        <v>3</v>
      </c>
      <c r="AG882">
        <v>26.25</v>
      </c>
      <c r="AH882">
        <v>2</v>
      </c>
      <c r="AI882">
        <v>33036658</v>
      </c>
      <c r="AJ882">
        <v>929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 x14ac:dyDescent="0.2">
      <c r="A883">
        <f>ROW(Source!A373)</f>
        <v>373</v>
      </c>
      <c r="B883">
        <v>33036674</v>
      </c>
      <c r="C883">
        <v>33036654</v>
      </c>
      <c r="D883">
        <v>32517836</v>
      </c>
      <c r="E883">
        <v>1</v>
      </c>
      <c r="F883">
        <v>1</v>
      </c>
      <c r="G883">
        <v>19</v>
      </c>
      <c r="H883">
        <v>3</v>
      </c>
      <c r="I883" t="s">
        <v>814</v>
      </c>
      <c r="J883" t="s">
        <v>815</v>
      </c>
      <c r="K883" t="s">
        <v>816</v>
      </c>
      <c r="L883">
        <v>1348</v>
      </c>
      <c r="N883">
        <v>1009</v>
      </c>
      <c r="O883" t="s">
        <v>19</v>
      </c>
      <c r="P883" t="s">
        <v>19</v>
      </c>
      <c r="Q883">
        <v>1000</v>
      </c>
      <c r="X883">
        <v>0.04</v>
      </c>
      <c r="Y883">
        <v>31493.279999999999</v>
      </c>
      <c r="Z883">
        <v>0</v>
      </c>
      <c r="AA883">
        <v>0</v>
      </c>
      <c r="AB883">
        <v>0</v>
      </c>
      <c r="AC883">
        <v>0</v>
      </c>
      <c r="AD883">
        <v>1</v>
      </c>
      <c r="AE883">
        <v>0</v>
      </c>
      <c r="AF883" t="s">
        <v>3</v>
      </c>
      <c r="AG883">
        <v>0.04</v>
      </c>
      <c r="AH883">
        <v>2</v>
      </c>
      <c r="AI883">
        <v>33036659</v>
      </c>
      <c r="AJ883">
        <v>930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 x14ac:dyDescent="0.2">
      <c r="A884">
        <f>ROW(Source!A373)</f>
        <v>373</v>
      </c>
      <c r="B884">
        <v>33036675</v>
      </c>
      <c r="C884">
        <v>33036654</v>
      </c>
      <c r="D884">
        <v>32518156</v>
      </c>
      <c r="E884">
        <v>1</v>
      </c>
      <c r="F884">
        <v>1</v>
      </c>
      <c r="G884">
        <v>19</v>
      </c>
      <c r="H884">
        <v>3</v>
      </c>
      <c r="I884" t="s">
        <v>817</v>
      </c>
      <c r="J884" t="s">
        <v>818</v>
      </c>
      <c r="K884" t="s">
        <v>819</v>
      </c>
      <c r="L884">
        <v>1348</v>
      </c>
      <c r="N884">
        <v>1009</v>
      </c>
      <c r="O884" t="s">
        <v>19</v>
      </c>
      <c r="P884" t="s">
        <v>19</v>
      </c>
      <c r="Q884">
        <v>1000</v>
      </c>
      <c r="X884">
        <v>3.6999999999999998E-2</v>
      </c>
      <c r="Y884">
        <v>45454.3</v>
      </c>
      <c r="Z884">
        <v>0</v>
      </c>
      <c r="AA884">
        <v>0</v>
      </c>
      <c r="AB884">
        <v>0</v>
      </c>
      <c r="AC884">
        <v>0</v>
      </c>
      <c r="AD884">
        <v>1</v>
      </c>
      <c r="AE884">
        <v>0</v>
      </c>
      <c r="AF884" t="s">
        <v>3</v>
      </c>
      <c r="AG884">
        <v>3.6999999999999998E-2</v>
      </c>
      <c r="AH884">
        <v>2</v>
      </c>
      <c r="AI884">
        <v>33036660</v>
      </c>
      <c r="AJ884">
        <v>931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 x14ac:dyDescent="0.2">
      <c r="A885">
        <f>ROW(Source!A373)</f>
        <v>373</v>
      </c>
      <c r="B885">
        <v>33036677</v>
      </c>
      <c r="C885">
        <v>33036654</v>
      </c>
      <c r="D885">
        <v>32518894</v>
      </c>
      <c r="E885">
        <v>1</v>
      </c>
      <c r="F885">
        <v>1</v>
      </c>
      <c r="G885">
        <v>19</v>
      </c>
      <c r="H885">
        <v>3</v>
      </c>
      <c r="I885" t="s">
        <v>820</v>
      </c>
      <c r="J885" t="s">
        <v>821</v>
      </c>
      <c r="K885" t="s">
        <v>822</v>
      </c>
      <c r="L885">
        <v>1327</v>
      </c>
      <c r="N885">
        <v>1005</v>
      </c>
      <c r="O885" t="s">
        <v>823</v>
      </c>
      <c r="P885" t="s">
        <v>823</v>
      </c>
      <c r="Q885">
        <v>1</v>
      </c>
      <c r="X885">
        <v>5.6</v>
      </c>
      <c r="Y885">
        <v>63.78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5.6</v>
      </c>
      <c r="AH885">
        <v>2</v>
      </c>
      <c r="AI885">
        <v>33036662</v>
      </c>
      <c r="AJ885">
        <v>932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 x14ac:dyDescent="0.2">
      <c r="A886">
        <f>ROW(Source!A373)</f>
        <v>373</v>
      </c>
      <c r="B886">
        <v>33036676</v>
      </c>
      <c r="C886">
        <v>33036654</v>
      </c>
      <c r="D886">
        <v>32517311</v>
      </c>
      <c r="E886">
        <v>1</v>
      </c>
      <c r="F886">
        <v>1</v>
      </c>
      <c r="G886">
        <v>19</v>
      </c>
      <c r="H886">
        <v>3</v>
      </c>
      <c r="I886" t="s">
        <v>824</v>
      </c>
      <c r="J886" t="s">
        <v>825</v>
      </c>
      <c r="K886" t="s">
        <v>826</v>
      </c>
      <c r="L886">
        <v>1348</v>
      </c>
      <c r="N886">
        <v>1009</v>
      </c>
      <c r="O886" t="s">
        <v>19</v>
      </c>
      <c r="P886" t="s">
        <v>19</v>
      </c>
      <c r="Q886">
        <v>1000</v>
      </c>
      <c r="X886">
        <v>0.05</v>
      </c>
      <c r="Y886">
        <v>4752.91</v>
      </c>
      <c r="Z886">
        <v>0</v>
      </c>
      <c r="AA886">
        <v>0</v>
      </c>
      <c r="AB886">
        <v>0</v>
      </c>
      <c r="AC886">
        <v>0</v>
      </c>
      <c r="AD886">
        <v>1</v>
      </c>
      <c r="AE886">
        <v>0</v>
      </c>
      <c r="AF886" t="s">
        <v>3</v>
      </c>
      <c r="AG886">
        <v>0.05</v>
      </c>
      <c r="AH886">
        <v>2</v>
      </c>
      <c r="AI886">
        <v>33036661</v>
      </c>
      <c r="AJ886">
        <v>933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 x14ac:dyDescent="0.2">
      <c r="A887">
        <f>ROW(Source!A373)</f>
        <v>373</v>
      </c>
      <c r="B887">
        <v>33036678</v>
      </c>
      <c r="C887">
        <v>33036654</v>
      </c>
      <c r="D887">
        <v>32519061</v>
      </c>
      <c r="E887">
        <v>1</v>
      </c>
      <c r="F887">
        <v>1</v>
      </c>
      <c r="G887">
        <v>19</v>
      </c>
      <c r="H887">
        <v>3</v>
      </c>
      <c r="I887" t="s">
        <v>827</v>
      </c>
      <c r="J887" t="s">
        <v>828</v>
      </c>
      <c r="K887" t="s">
        <v>829</v>
      </c>
      <c r="L887">
        <v>1339</v>
      </c>
      <c r="N887">
        <v>1007</v>
      </c>
      <c r="O887" t="s">
        <v>830</v>
      </c>
      <c r="P887" t="s">
        <v>830</v>
      </c>
      <c r="Q887">
        <v>1</v>
      </c>
      <c r="X887">
        <v>1.75</v>
      </c>
      <c r="Y887">
        <v>29.98</v>
      </c>
      <c r="Z887">
        <v>0</v>
      </c>
      <c r="AA887">
        <v>0</v>
      </c>
      <c r="AB887">
        <v>0</v>
      </c>
      <c r="AC887">
        <v>0</v>
      </c>
      <c r="AD887">
        <v>1</v>
      </c>
      <c r="AE887">
        <v>0</v>
      </c>
      <c r="AF887" t="s">
        <v>3</v>
      </c>
      <c r="AG887">
        <v>1.75</v>
      </c>
      <c r="AH887">
        <v>2</v>
      </c>
      <c r="AI887">
        <v>33036663</v>
      </c>
      <c r="AJ887">
        <v>934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 x14ac:dyDescent="0.2">
      <c r="A888">
        <f>ROW(Source!A373)</f>
        <v>373</v>
      </c>
      <c r="B888">
        <v>33036679</v>
      </c>
      <c r="C888">
        <v>33036654</v>
      </c>
      <c r="D888">
        <v>32517740</v>
      </c>
      <c r="E888">
        <v>1</v>
      </c>
      <c r="F888">
        <v>1</v>
      </c>
      <c r="G888">
        <v>19</v>
      </c>
      <c r="H888">
        <v>3</v>
      </c>
      <c r="I888" t="s">
        <v>831</v>
      </c>
      <c r="J888" t="s">
        <v>832</v>
      </c>
      <c r="K888" t="s">
        <v>833</v>
      </c>
      <c r="L888">
        <v>1339</v>
      </c>
      <c r="N888">
        <v>1007</v>
      </c>
      <c r="O888" t="s">
        <v>830</v>
      </c>
      <c r="P888" t="s">
        <v>830</v>
      </c>
      <c r="Q888">
        <v>1</v>
      </c>
      <c r="X888">
        <v>0.08</v>
      </c>
      <c r="Y888">
        <v>4993.7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0</v>
      </c>
      <c r="AF888" t="s">
        <v>3</v>
      </c>
      <c r="AG888">
        <v>0.08</v>
      </c>
      <c r="AH888">
        <v>2</v>
      </c>
      <c r="AI888">
        <v>33036664</v>
      </c>
      <c r="AJ888">
        <v>935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 x14ac:dyDescent="0.2">
      <c r="A889">
        <f>ROW(Source!A373)</f>
        <v>373</v>
      </c>
      <c r="B889">
        <v>33036680</v>
      </c>
      <c r="C889">
        <v>33036654</v>
      </c>
      <c r="D889">
        <v>32517729</v>
      </c>
      <c r="E889">
        <v>1</v>
      </c>
      <c r="F889">
        <v>1</v>
      </c>
      <c r="G889">
        <v>19</v>
      </c>
      <c r="H889">
        <v>3</v>
      </c>
      <c r="I889" t="s">
        <v>834</v>
      </c>
      <c r="J889" t="s">
        <v>835</v>
      </c>
      <c r="K889" t="s">
        <v>836</v>
      </c>
      <c r="L889">
        <v>1339</v>
      </c>
      <c r="N889">
        <v>1007</v>
      </c>
      <c r="O889" t="s">
        <v>830</v>
      </c>
      <c r="P889" t="s">
        <v>830</v>
      </c>
      <c r="Q889">
        <v>1</v>
      </c>
      <c r="X889">
        <v>0.69</v>
      </c>
      <c r="Y889">
        <v>3762.19</v>
      </c>
      <c r="Z889">
        <v>0</v>
      </c>
      <c r="AA889">
        <v>0</v>
      </c>
      <c r="AB889">
        <v>0</v>
      </c>
      <c r="AC889">
        <v>0</v>
      </c>
      <c r="AD889">
        <v>1</v>
      </c>
      <c r="AE889">
        <v>0</v>
      </c>
      <c r="AF889" t="s">
        <v>3</v>
      </c>
      <c r="AG889">
        <v>0.69</v>
      </c>
      <c r="AH889">
        <v>2</v>
      </c>
      <c r="AI889">
        <v>33036665</v>
      </c>
      <c r="AJ889">
        <v>936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 x14ac:dyDescent="0.2">
      <c r="A890">
        <f>ROW(Source!A373)</f>
        <v>373</v>
      </c>
      <c r="B890">
        <v>33036681</v>
      </c>
      <c r="C890">
        <v>33036654</v>
      </c>
      <c r="D890">
        <v>32517783</v>
      </c>
      <c r="E890">
        <v>1</v>
      </c>
      <c r="F890">
        <v>1</v>
      </c>
      <c r="G890">
        <v>19</v>
      </c>
      <c r="H890">
        <v>3</v>
      </c>
      <c r="I890" t="s">
        <v>837</v>
      </c>
      <c r="J890" t="s">
        <v>838</v>
      </c>
      <c r="K890" t="s">
        <v>839</v>
      </c>
      <c r="L890">
        <v>1339</v>
      </c>
      <c r="N890">
        <v>1007</v>
      </c>
      <c r="O890" t="s">
        <v>830</v>
      </c>
      <c r="P890" t="s">
        <v>830</v>
      </c>
      <c r="Q890">
        <v>1</v>
      </c>
      <c r="X890">
        <v>0.2</v>
      </c>
      <c r="Y890">
        <v>5631.96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0</v>
      </c>
      <c r="AF890" t="s">
        <v>3</v>
      </c>
      <c r="AG890">
        <v>0.2</v>
      </c>
      <c r="AH890">
        <v>2</v>
      </c>
      <c r="AI890">
        <v>33036666</v>
      </c>
      <c r="AJ890">
        <v>937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 x14ac:dyDescent="0.2">
      <c r="A891">
        <f>ROW(Source!A373)</f>
        <v>373</v>
      </c>
      <c r="B891">
        <v>33036682</v>
      </c>
      <c r="C891">
        <v>33036654</v>
      </c>
      <c r="D891">
        <v>32517784</v>
      </c>
      <c r="E891">
        <v>1</v>
      </c>
      <c r="F891">
        <v>1</v>
      </c>
      <c r="G891">
        <v>19</v>
      </c>
      <c r="H891">
        <v>3</v>
      </c>
      <c r="I891" t="s">
        <v>840</v>
      </c>
      <c r="J891" t="s">
        <v>841</v>
      </c>
      <c r="K891" t="s">
        <v>842</v>
      </c>
      <c r="L891">
        <v>1339</v>
      </c>
      <c r="N891">
        <v>1007</v>
      </c>
      <c r="O891" t="s">
        <v>830</v>
      </c>
      <c r="P891" t="s">
        <v>830</v>
      </c>
      <c r="Q891">
        <v>1</v>
      </c>
      <c r="X891">
        <v>0.69</v>
      </c>
      <c r="Y891">
        <v>5631.96</v>
      </c>
      <c r="Z891">
        <v>0</v>
      </c>
      <c r="AA891">
        <v>0</v>
      </c>
      <c r="AB891">
        <v>0</v>
      </c>
      <c r="AC891">
        <v>0</v>
      </c>
      <c r="AD891">
        <v>1</v>
      </c>
      <c r="AE891">
        <v>0</v>
      </c>
      <c r="AF891" t="s">
        <v>3</v>
      </c>
      <c r="AG891">
        <v>0.69</v>
      </c>
      <c r="AH891">
        <v>2</v>
      </c>
      <c r="AI891">
        <v>33036667</v>
      </c>
      <c r="AJ891">
        <v>938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 x14ac:dyDescent="0.2">
      <c r="A892">
        <f>ROW(Source!A373)</f>
        <v>373</v>
      </c>
      <c r="B892">
        <v>33036683</v>
      </c>
      <c r="C892">
        <v>33036654</v>
      </c>
      <c r="D892">
        <v>32519911</v>
      </c>
      <c r="E892">
        <v>1</v>
      </c>
      <c r="F892">
        <v>1</v>
      </c>
      <c r="G892">
        <v>19</v>
      </c>
      <c r="H892">
        <v>3</v>
      </c>
      <c r="I892" t="s">
        <v>843</v>
      </c>
      <c r="J892" t="s">
        <v>844</v>
      </c>
      <c r="K892" t="s">
        <v>845</v>
      </c>
      <c r="L892">
        <v>1339</v>
      </c>
      <c r="N892">
        <v>1007</v>
      </c>
      <c r="O892" t="s">
        <v>830</v>
      </c>
      <c r="P892" t="s">
        <v>830</v>
      </c>
      <c r="Q892">
        <v>1</v>
      </c>
      <c r="X892">
        <v>102</v>
      </c>
      <c r="Y892">
        <v>3195.93</v>
      </c>
      <c r="Z892">
        <v>0</v>
      </c>
      <c r="AA892">
        <v>0</v>
      </c>
      <c r="AB892">
        <v>0</v>
      </c>
      <c r="AC892">
        <v>0</v>
      </c>
      <c r="AD892">
        <v>1</v>
      </c>
      <c r="AE892">
        <v>0</v>
      </c>
      <c r="AF892" t="s">
        <v>3</v>
      </c>
      <c r="AG892">
        <v>102</v>
      </c>
      <c r="AH892">
        <v>2</v>
      </c>
      <c r="AI892">
        <v>33036668</v>
      </c>
      <c r="AJ892">
        <v>939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 x14ac:dyDescent="0.2">
      <c r="A893">
        <f>ROW(Source!A373)</f>
        <v>373</v>
      </c>
      <c r="B893">
        <v>33036684</v>
      </c>
      <c r="C893">
        <v>33036654</v>
      </c>
      <c r="D893">
        <v>32521663</v>
      </c>
      <c r="E893">
        <v>1</v>
      </c>
      <c r="F893">
        <v>1</v>
      </c>
      <c r="G893">
        <v>19</v>
      </c>
      <c r="H893">
        <v>3</v>
      </c>
      <c r="I893" t="s">
        <v>846</v>
      </c>
      <c r="J893" t="s">
        <v>847</v>
      </c>
      <c r="K893" t="s">
        <v>848</v>
      </c>
      <c r="L893">
        <v>1327</v>
      </c>
      <c r="N893">
        <v>1005</v>
      </c>
      <c r="O893" t="s">
        <v>823</v>
      </c>
      <c r="P893" t="s">
        <v>823</v>
      </c>
      <c r="Q893">
        <v>1</v>
      </c>
      <c r="X893">
        <v>49.5</v>
      </c>
      <c r="Y893">
        <v>207.09</v>
      </c>
      <c r="Z893">
        <v>0</v>
      </c>
      <c r="AA893">
        <v>0</v>
      </c>
      <c r="AB893">
        <v>0</v>
      </c>
      <c r="AC893">
        <v>0</v>
      </c>
      <c r="AD893">
        <v>1</v>
      </c>
      <c r="AE893">
        <v>0</v>
      </c>
      <c r="AF893" t="s">
        <v>3</v>
      </c>
      <c r="AG893">
        <v>49.5</v>
      </c>
      <c r="AH893">
        <v>2</v>
      </c>
      <c r="AI893">
        <v>33036669</v>
      </c>
      <c r="AJ893">
        <v>940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 x14ac:dyDescent="0.2">
      <c r="A894">
        <f>ROW(Source!A376)</f>
        <v>376</v>
      </c>
      <c r="B894">
        <v>33036693</v>
      </c>
      <c r="C894">
        <v>33036687</v>
      </c>
      <c r="D894">
        <v>32505425</v>
      </c>
      <c r="E894">
        <v>19</v>
      </c>
      <c r="F894">
        <v>1</v>
      </c>
      <c r="G894">
        <v>19</v>
      </c>
      <c r="H894">
        <v>1</v>
      </c>
      <c r="I894" t="s">
        <v>795</v>
      </c>
      <c r="J894" t="s">
        <v>3</v>
      </c>
      <c r="K894" t="s">
        <v>796</v>
      </c>
      <c r="L894">
        <v>1191</v>
      </c>
      <c r="N894">
        <v>1013</v>
      </c>
      <c r="O894" t="s">
        <v>797</v>
      </c>
      <c r="P894" t="s">
        <v>797</v>
      </c>
      <c r="Q894">
        <v>1</v>
      </c>
      <c r="X894">
        <v>36.11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1</v>
      </c>
      <c r="AE894">
        <v>1</v>
      </c>
      <c r="AF894" t="s">
        <v>3</v>
      </c>
      <c r="AG894">
        <v>36.11</v>
      </c>
      <c r="AH894">
        <v>2</v>
      </c>
      <c r="AI894">
        <v>33036688</v>
      </c>
      <c r="AJ894">
        <v>941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 x14ac:dyDescent="0.2">
      <c r="A895">
        <f>ROW(Source!A376)</f>
        <v>376</v>
      </c>
      <c r="B895">
        <v>33036694</v>
      </c>
      <c r="C895">
        <v>33036687</v>
      </c>
      <c r="D895">
        <v>32516754</v>
      </c>
      <c r="E895">
        <v>1</v>
      </c>
      <c r="F895">
        <v>1</v>
      </c>
      <c r="G895">
        <v>19</v>
      </c>
      <c r="H895">
        <v>2</v>
      </c>
      <c r="I895" t="s">
        <v>798</v>
      </c>
      <c r="J895" t="s">
        <v>799</v>
      </c>
      <c r="K895" t="s">
        <v>800</v>
      </c>
      <c r="L895">
        <v>1368</v>
      </c>
      <c r="N895">
        <v>1011</v>
      </c>
      <c r="O895" t="s">
        <v>801</v>
      </c>
      <c r="P895" t="s">
        <v>801</v>
      </c>
      <c r="Q895">
        <v>1</v>
      </c>
      <c r="X895">
        <v>21.91</v>
      </c>
      <c r="Y895">
        <v>0</v>
      </c>
      <c r="Z895">
        <v>70.98</v>
      </c>
      <c r="AA895">
        <v>6.52</v>
      </c>
      <c r="AB895">
        <v>0</v>
      </c>
      <c r="AC895">
        <v>0</v>
      </c>
      <c r="AD895">
        <v>1</v>
      </c>
      <c r="AE895">
        <v>0</v>
      </c>
      <c r="AF895" t="s">
        <v>3</v>
      </c>
      <c r="AG895">
        <v>21.91</v>
      </c>
      <c r="AH895">
        <v>2</v>
      </c>
      <c r="AI895">
        <v>33036689</v>
      </c>
      <c r="AJ895">
        <v>942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 x14ac:dyDescent="0.2">
      <c r="A896">
        <f>ROW(Source!A376)</f>
        <v>376</v>
      </c>
      <c r="B896">
        <v>33036695</v>
      </c>
      <c r="C896">
        <v>33036687</v>
      </c>
      <c r="D896">
        <v>32518977</v>
      </c>
      <c r="E896">
        <v>1</v>
      </c>
      <c r="F896">
        <v>1</v>
      </c>
      <c r="G896">
        <v>19</v>
      </c>
      <c r="H896">
        <v>3</v>
      </c>
      <c r="I896" t="s">
        <v>802</v>
      </c>
      <c r="J896" t="s">
        <v>803</v>
      </c>
      <c r="K896" t="s">
        <v>804</v>
      </c>
      <c r="L896">
        <v>1348</v>
      </c>
      <c r="N896">
        <v>1009</v>
      </c>
      <c r="O896" t="s">
        <v>19</v>
      </c>
      <c r="P896" t="s">
        <v>19</v>
      </c>
      <c r="Q896">
        <v>1000</v>
      </c>
      <c r="X896">
        <v>0.03</v>
      </c>
      <c r="Y896">
        <v>117442.26</v>
      </c>
      <c r="Z896">
        <v>0</v>
      </c>
      <c r="AA896">
        <v>0</v>
      </c>
      <c r="AB896">
        <v>0</v>
      </c>
      <c r="AC896">
        <v>0</v>
      </c>
      <c r="AD896">
        <v>1</v>
      </c>
      <c r="AE896">
        <v>0</v>
      </c>
      <c r="AF896" t="s">
        <v>3</v>
      </c>
      <c r="AG896">
        <v>0.03</v>
      </c>
      <c r="AH896">
        <v>2</v>
      </c>
      <c r="AI896">
        <v>33036690</v>
      </c>
      <c r="AJ896">
        <v>943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 x14ac:dyDescent="0.2">
      <c r="A897">
        <f>ROW(Source!A376)</f>
        <v>376</v>
      </c>
      <c r="B897">
        <v>33036696</v>
      </c>
      <c r="C897">
        <v>33036687</v>
      </c>
      <c r="D897">
        <v>32520163</v>
      </c>
      <c r="E897">
        <v>1</v>
      </c>
      <c r="F897">
        <v>1</v>
      </c>
      <c r="G897">
        <v>19</v>
      </c>
      <c r="H897">
        <v>3</v>
      </c>
      <c r="I897" t="s">
        <v>25</v>
      </c>
      <c r="J897" t="s">
        <v>27</v>
      </c>
      <c r="K897" t="s">
        <v>26</v>
      </c>
      <c r="L897">
        <v>1348</v>
      </c>
      <c r="N897">
        <v>1009</v>
      </c>
      <c r="O897" t="s">
        <v>19</v>
      </c>
      <c r="P897" t="s">
        <v>19</v>
      </c>
      <c r="Q897">
        <v>1000</v>
      </c>
      <c r="X897">
        <v>1</v>
      </c>
      <c r="Y897">
        <v>53410.15</v>
      </c>
      <c r="Z897">
        <v>0</v>
      </c>
      <c r="AA897">
        <v>0</v>
      </c>
      <c r="AB897">
        <v>0</v>
      </c>
      <c r="AC897">
        <v>0</v>
      </c>
      <c r="AD897">
        <v>1</v>
      </c>
      <c r="AE897">
        <v>0</v>
      </c>
      <c r="AF897" t="s">
        <v>3</v>
      </c>
      <c r="AG897">
        <v>1</v>
      </c>
      <c r="AH897">
        <v>2</v>
      </c>
      <c r="AI897">
        <v>33036691</v>
      </c>
      <c r="AJ897">
        <v>944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 x14ac:dyDescent="0.2">
      <c r="A898">
        <f>ROW(Source!A378)</f>
        <v>378</v>
      </c>
      <c r="B898">
        <v>33036714</v>
      </c>
      <c r="C898">
        <v>33036698</v>
      </c>
      <c r="D898">
        <v>32505425</v>
      </c>
      <c r="E898">
        <v>19</v>
      </c>
      <c r="F898">
        <v>1</v>
      </c>
      <c r="G898">
        <v>19</v>
      </c>
      <c r="H898">
        <v>1</v>
      </c>
      <c r="I898" t="s">
        <v>795</v>
      </c>
      <c r="J898" t="s">
        <v>3</v>
      </c>
      <c r="K898" t="s">
        <v>796</v>
      </c>
      <c r="L898">
        <v>1191</v>
      </c>
      <c r="N898">
        <v>1013</v>
      </c>
      <c r="O898" t="s">
        <v>797</v>
      </c>
      <c r="P898" t="s">
        <v>797</v>
      </c>
      <c r="Q898">
        <v>1</v>
      </c>
      <c r="X898">
        <v>453.1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1</v>
      </c>
      <c r="AF898" t="s">
        <v>3</v>
      </c>
      <c r="AG898">
        <v>453.1</v>
      </c>
      <c r="AH898">
        <v>2</v>
      </c>
      <c r="AI898">
        <v>33036699</v>
      </c>
      <c r="AJ898">
        <v>946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 x14ac:dyDescent="0.2">
      <c r="A899">
        <f>ROW(Source!A378)</f>
        <v>378</v>
      </c>
      <c r="B899">
        <v>33036715</v>
      </c>
      <c r="C899">
        <v>33036698</v>
      </c>
      <c r="D899">
        <v>32517073</v>
      </c>
      <c r="E899">
        <v>1</v>
      </c>
      <c r="F899">
        <v>1</v>
      </c>
      <c r="G899">
        <v>19</v>
      </c>
      <c r="H899">
        <v>2</v>
      </c>
      <c r="I899" t="s">
        <v>805</v>
      </c>
      <c r="J899" t="s">
        <v>806</v>
      </c>
      <c r="K899" t="s">
        <v>807</v>
      </c>
      <c r="L899">
        <v>1368</v>
      </c>
      <c r="N899">
        <v>1011</v>
      </c>
      <c r="O899" t="s">
        <v>801</v>
      </c>
      <c r="P899" t="s">
        <v>801</v>
      </c>
      <c r="Q899">
        <v>1</v>
      </c>
      <c r="X899">
        <v>1.38</v>
      </c>
      <c r="Y899">
        <v>0</v>
      </c>
      <c r="Z899">
        <v>3.37</v>
      </c>
      <c r="AA899">
        <v>0.85</v>
      </c>
      <c r="AB899">
        <v>0</v>
      </c>
      <c r="AC899">
        <v>0</v>
      </c>
      <c r="AD899">
        <v>1</v>
      </c>
      <c r="AE899">
        <v>0</v>
      </c>
      <c r="AF899" t="s">
        <v>3</v>
      </c>
      <c r="AG899">
        <v>1.38</v>
      </c>
      <c r="AH899">
        <v>2</v>
      </c>
      <c r="AI899">
        <v>33036700</v>
      </c>
      <c r="AJ899">
        <v>947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 x14ac:dyDescent="0.2">
      <c r="A900">
        <f>ROW(Source!A378)</f>
        <v>378</v>
      </c>
      <c r="B900">
        <v>33036716</v>
      </c>
      <c r="C900">
        <v>33036698</v>
      </c>
      <c r="D900">
        <v>32516433</v>
      </c>
      <c r="E900">
        <v>1</v>
      </c>
      <c r="F900">
        <v>1</v>
      </c>
      <c r="G900">
        <v>19</v>
      </c>
      <c r="H900">
        <v>2</v>
      </c>
      <c r="I900" t="s">
        <v>808</v>
      </c>
      <c r="J900" t="s">
        <v>809</v>
      </c>
      <c r="K900" t="s">
        <v>810</v>
      </c>
      <c r="L900">
        <v>1368</v>
      </c>
      <c r="N900">
        <v>1011</v>
      </c>
      <c r="O900" t="s">
        <v>801</v>
      </c>
      <c r="P900" t="s">
        <v>801</v>
      </c>
      <c r="Q900">
        <v>1</v>
      </c>
      <c r="X900">
        <v>0.31</v>
      </c>
      <c r="Y900">
        <v>0</v>
      </c>
      <c r="Z900">
        <v>566.44000000000005</v>
      </c>
      <c r="AA900">
        <v>281.27999999999997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0.31</v>
      </c>
      <c r="AH900">
        <v>2</v>
      </c>
      <c r="AI900">
        <v>33036701</v>
      </c>
      <c r="AJ900">
        <v>948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 x14ac:dyDescent="0.2">
      <c r="A901">
        <f>ROW(Source!A378)</f>
        <v>378</v>
      </c>
      <c r="B901">
        <v>33036717</v>
      </c>
      <c r="C901">
        <v>33036698</v>
      </c>
      <c r="D901">
        <v>32516599</v>
      </c>
      <c r="E901">
        <v>1</v>
      </c>
      <c r="F901">
        <v>1</v>
      </c>
      <c r="G901">
        <v>19</v>
      </c>
      <c r="H901">
        <v>2</v>
      </c>
      <c r="I901" t="s">
        <v>811</v>
      </c>
      <c r="J901" t="s">
        <v>812</v>
      </c>
      <c r="K901" t="s">
        <v>813</v>
      </c>
      <c r="L901">
        <v>1368</v>
      </c>
      <c r="N901">
        <v>1011</v>
      </c>
      <c r="O901" t="s">
        <v>801</v>
      </c>
      <c r="P901" t="s">
        <v>801</v>
      </c>
      <c r="Q901">
        <v>1</v>
      </c>
      <c r="X901">
        <v>26.25</v>
      </c>
      <c r="Y901">
        <v>0</v>
      </c>
      <c r="Z901">
        <v>9.7100000000000009</v>
      </c>
      <c r="AA901">
        <v>2.25</v>
      </c>
      <c r="AB901">
        <v>0</v>
      </c>
      <c r="AC901">
        <v>0</v>
      </c>
      <c r="AD901">
        <v>1</v>
      </c>
      <c r="AE901">
        <v>0</v>
      </c>
      <c r="AF901" t="s">
        <v>3</v>
      </c>
      <c r="AG901">
        <v>26.25</v>
      </c>
      <c r="AH901">
        <v>2</v>
      </c>
      <c r="AI901">
        <v>33036702</v>
      </c>
      <c r="AJ901">
        <v>949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 x14ac:dyDescent="0.2">
      <c r="A902">
        <f>ROW(Source!A378)</f>
        <v>378</v>
      </c>
      <c r="B902">
        <v>33036718</v>
      </c>
      <c r="C902">
        <v>33036698</v>
      </c>
      <c r="D902">
        <v>32517836</v>
      </c>
      <c r="E902">
        <v>1</v>
      </c>
      <c r="F902">
        <v>1</v>
      </c>
      <c r="G902">
        <v>19</v>
      </c>
      <c r="H902">
        <v>3</v>
      </c>
      <c r="I902" t="s">
        <v>814</v>
      </c>
      <c r="J902" t="s">
        <v>815</v>
      </c>
      <c r="K902" t="s">
        <v>816</v>
      </c>
      <c r="L902">
        <v>1348</v>
      </c>
      <c r="N902">
        <v>1009</v>
      </c>
      <c r="O902" t="s">
        <v>19</v>
      </c>
      <c r="P902" t="s">
        <v>19</v>
      </c>
      <c r="Q902">
        <v>1000</v>
      </c>
      <c r="X902">
        <v>0.04</v>
      </c>
      <c r="Y902">
        <v>31493.279999999999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0</v>
      </c>
      <c r="AF902" t="s">
        <v>3</v>
      </c>
      <c r="AG902">
        <v>0.04</v>
      </c>
      <c r="AH902">
        <v>2</v>
      </c>
      <c r="AI902">
        <v>33036703</v>
      </c>
      <c r="AJ902">
        <v>950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 x14ac:dyDescent="0.2">
      <c r="A903">
        <f>ROW(Source!A378)</f>
        <v>378</v>
      </c>
      <c r="B903">
        <v>33036719</v>
      </c>
      <c r="C903">
        <v>33036698</v>
      </c>
      <c r="D903">
        <v>32518156</v>
      </c>
      <c r="E903">
        <v>1</v>
      </c>
      <c r="F903">
        <v>1</v>
      </c>
      <c r="G903">
        <v>19</v>
      </c>
      <c r="H903">
        <v>3</v>
      </c>
      <c r="I903" t="s">
        <v>817</v>
      </c>
      <c r="J903" t="s">
        <v>818</v>
      </c>
      <c r="K903" t="s">
        <v>819</v>
      </c>
      <c r="L903">
        <v>1348</v>
      </c>
      <c r="N903">
        <v>1009</v>
      </c>
      <c r="O903" t="s">
        <v>19</v>
      </c>
      <c r="P903" t="s">
        <v>19</v>
      </c>
      <c r="Q903">
        <v>1000</v>
      </c>
      <c r="X903">
        <v>3.6999999999999998E-2</v>
      </c>
      <c r="Y903">
        <v>45454.3</v>
      </c>
      <c r="Z903">
        <v>0</v>
      </c>
      <c r="AA903">
        <v>0</v>
      </c>
      <c r="AB903">
        <v>0</v>
      </c>
      <c r="AC903">
        <v>0</v>
      </c>
      <c r="AD903">
        <v>1</v>
      </c>
      <c r="AE903">
        <v>0</v>
      </c>
      <c r="AF903" t="s">
        <v>3</v>
      </c>
      <c r="AG903">
        <v>3.6999999999999998E-2</v>
      </c>
      <c r="AH903">
        <v>2</v>
      </c>
      <c r="AI903">
        <v>33036704</v>
      </c>
      <c r="AJ903">
        <v>951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 x14ac:dyDescent="0.2">
      <c r="A904">
        <f>ROW(Source!A378)</f>
        <v>378</v>
      </c>
      <c r="B904">
        <v>33036721</v>
      </c>
      <c r="C904">
        <v>33036698</v>
      </c>
      <c r="D904">
        <v>32518894</v>
      </c>
      <c r="E904">
        <v>1</v>
      </c>
      <c r="F904">
        <v>1</v>
      </c>
      <c r="G904">
        <v>19</v>
      </c>
      <c r="H904">
        <v>3</v>
      </c>
      <c r="I904" t="s">
        <v>820</v>
      </c>
      <c r="J904" t="s">
        <v>821</v>
      </c>
      <c r="K904" t="s">
        <v>822</v>
      </c>
      <c r="L904">
        <v>1327</v>
      </c>
      <c r="N904">
        <v>1005</v>
      </c>
      <c r="O904" t="s">
        <v>823</v>
      </c>
      <c r="P904" t="s">
        <v>823</v>
      </c>
      <c r="Q904">
        <v>1</v>
      </c>
      <c r="X904">
        <v>5.6</v>
      </c>
      <c r="Y904">
        <v>63.78</v>
      </c>
      <c r="Z904">
        <v>0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3</v>
      </c>
      <c r="AG904">
        <v>5.6</v>
      </c>
      <c r="AH904">
        <v>2</v>
      </c>
      <c r="AI904">
        <v>33036706</v>
      </c>
      <c r="AJ904">
        <v>952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 x14ac:dyDescent="0.2">
      <c r="A905">
        <f>ROW(Source!A378)</f>
        <v>378</v>
      </c>
      <c r="B905">
        <v>33036720</v>
      </c>
      <c r="C905">
        <v>33036698</v>
      </c>
      <c r="D905">
        <v>32517311</v>
      </c>
      <c r="E905">
        <v>1</v>
      </c>
      <c r="F905">
        <v>1</v>
      </c>
      <c r="G905">
        <v>19</v>
      </c>
      <c r="H905">
        <v>3</v>
      </c>
      <c r="I905" t="s">
        <v>824</v>
      </c>
      <c r="J905" t="s">
        <v>825</v>
      </c>
      <c r="K905" t="s">
        <v>826</v>
      </c>
      <c r="L905">
        <v>1348</v>
      </c>
      <c r="N905">
        <v>1009</v>
      </c>
      <c r="O905" t="s">
        <v>19</v>
      </c>
      <c r="P905" t="s">
        <v>19</v>
      </c>
      <c r="Q905">
        <v>1000</v>
      </c>
      <c r="X905">
        <v>0.05</v>
      </c>
      <c r="Y905">
        <v>4752.91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 t="s">
        <v>3</v>
      </c>
      <c r="AG905">
        <v>0.05</v>
      </c>
      <c r="AH905">
        <v>2</v>
      </c>
      <c r="AI905">
        <v>33036705</v>
      </c>
      <c r="AJ905">
        <v>953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 x14ac:dyDescent="0.2">
      <c r="A906">
        <f>ROW(Source!A378)</f>
        <v>378</v>
      </c>
      <c r="B906">
        <v>33036722</v>
      </c>
      <c r="C906">
        <v>33036698</v>
      </c>
      <c r="D906">
        <v>32519061</v>
      </c>
      <c r="E906">
        <v>1</v>
      </c>
      <c r="F906">
        <v>1</v>
      </c>
      <c r="G906">
        <v>19</v>
      </c>
      <c r="H906">
        <v>3</v>
      </c>
      <c r="I906" t="s">
        <v>827</v>
      </c>
      <c r="J906" t="s">
        <v>828</v>
      </c>
      <c r="K906" t="s">
        <v>829</v>
      </c>
      <c r="L906">
        <v>1339</v>
      </c>
      <c r="N906">
        <v>1007</v>
      </c>
      <c r="O906" t="s">
        <v>830</v>
      </c>
      <c r="P906" t="s">
        <v>830</v>
      </c>
      <c r="Q906">
        <v>1</v>
      </c>
      <c r="X906">
        <v>1.75</v>
      </c>
      <c r="Y906">
        <v>29.98</v>
      </c>
      <c r="Z906">
        <v>0</v>
      </c>
      <c r="AA906">
        <v>0</v>
      </c>
      <c r="AB906">
        <v>0</v>
      </c>
      <c r="AC906">
        <v>0</v>
      </c>
      <c r="AD906">
        <v>1</v>
      </c>
      <c r="AE906">
        <v>0</v>
      </c>
      <c r="AF906" t="s">
        <v>3</v>
      </c>
      <c r="AG906">
        <v>1.75</v>
      </c>
      <c r="AH906">
        <v>2</v>
      </c>
      <c r="AI906">
        <v>33036707</v>
      </c>
      <c r="AJ906">
        <v>954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 x14ac:dyDescent="0.2">
      <c r="A907">
        <f>ROW(Source!A378)</f>
        <v>378</v>
      </c>
      <c r="B907">
        <v>33036723</v>
      </c>
      <c r="C907">
        <v>33036698</v>
      </c>
      <c r="D907">
        <v>32517740</v>
      </c>
      <c r="E907">
        <v>1</v>
      </c>
      <c r="F907">
        <v>1</v>
      </c>
      <c r="G907">
        <v>19</v>
      </c>
      <c r="H907">
        <v>3</v>
      </c>
      <c r="I907" t="s">
        <v>831</v>
      </c>
      <c r="J907" t="s">
        <v>832</v>
      </c>
      <c r="K907" t="s">
        <v>833</v>
      </c>
      <c r="L907">
        <v>1339</v>
      </c>
      <c r="N907">
        <v>1007</v>
      </c>
      <c r="O907" t="s">
        <v>830</v>
      </c>
      <c r="P907" t="s">
        <v>830</v>
      </c>
      <c r="Q907">
        <v>1</v>
      </c>
      <c r="X907">
        <v>0.08</v>
      </c>
      <c r="Y907">
        <v>4993.7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0</v>
      </c>
      <c r="AF907" t="s">
        <v>3</v>
      </c>
      <c r="AG907">
        <v>0.08</v>
      </c>
      <c r="AH907">
        <v>2</v>
      </c>
      <c r="AI907">
        <v>33036708</v>
      </c>
      <c r="AJ907">
        <v>955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 x14ac:dyDescent="0.2">
      <c r="A908">
        <f>ROW(Source!A378)</f>
        <v>378</v>
      </c>
      <c r="B908">
        <v>33036724</v>
      </c>
      <c r="C908">
        <v>33036698</v>
      </c>
      <c r="D908">
        <v>32517729</v>
      </c>
      <c r="E908">
        <v>1</v>
      </c>
      <c r="F908">
        <v>1</v>
      </c>
      <c r="G908">
        <v>19</v>
      </c>
      <c r="H908">
        <v>3</v>
      </c>
      <c r="I908" t="s">
        <v>834</v>
      </c>
      <c r="J908" t="s">
        <v>835</v>
      </c>
      <c r="K908" t="s">
        <v>836</v>
      </c>
      <c r="L908">
        <v>1339</v>
      </c>
      <c r="N908">
        <v>1007</v>
      </c>
      <c r="O908" t="s">
        <v>830</v>
      </c>
      <c r="P908" t="s">
        <v>830</v>
      </c>
      <c r="Q908">
        <v>1</v>
      </c>
      <c r="X908">
        <v>0.69</v>
      </c>
      <c r="Y908">
        <v>3762.19</v>
      </c>
      <c r="Z908">
        <v>0</v>
      </c>
      <c r="AA908">
        <v>0</v>
      </c>
      <c r="AB908">
        <v>0</v>
      </c>
      <c r="AC908">
        <v>0</v>
      </c>
      <c r="AD908">
        <v>1</v>
      </c>
      <c r="AE908">
        <v>0</v>
      </c>
      <c r="AF908" t="s">
        <v>3</v>
      </c>
      <c r="AG908">
        <v>0.69</v>
      </c>
      <c r="AH908">
        <v>2</v>
      </c>
      <c r="AI908">
        <v>33036709</v>
      </c>
      <c r="AJ908">
        <v>956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 x14ac:dyDescent="0.2">
      <c r="A909">
        <f>ROW(Source!A378)</f>
        <v>378</v>
      </c>
      <c r="B909">
        <v>33036725</v>
      </c>
      <c r="C909">
        <v>33036698</v>
      </c>
      <c r="D909">
        <v>32517783</v>
      </c>
      <c r="E909">
        <v>1</v>
      </c>
      <c r="F909">
        <v>1</v>
      </c>
      <c r="G909">
        <v>19</v>
      </c>
      <c r="H909">
        <v>3</v>
      </c>
      <c r="I909" t="s">
        <v>837</v>
      </c>
      <c r="J909" t="s">
        <v>838</v>
      </c>
      <c r="K909" t="s">
        <v>839</v>
      </c>
      <c r="L909">
        <v>1339</v>
      </c>
      <c r="N909">
        <v>1007</v>
      </c>
      <c r="O909" t="s">
        <v>830</v>
      </c>
      <c r="P909" t="s">
        <v>830</v>
      </c>
      <c r="Q909">
        <v>1</v>
      </c>
      <c r="X909">
        <v>0.2</v>
      </c>
      <c r="Y909">
        <v>5631.96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0</v>
      </c>
      <c r="AF909" t="s">
        <v>3</v>
      </c>
      <c r="AG909">
        <v>0.2</v>
      </c>
      <c r="AH909">
        <v>2</v>
      </c>
      <c r="AI909">
        <v>33036710</v>
      </c>
      <c r="AJ909">
        <v>957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 x14ac:dyDescent="0.2">
      <c r="A910">
        <f>ROW(Source!A378)</f>
        <v>378</v>
      </c>
      <c r="B910">
        <v>33036726</v>
      </c>
      <c r="C910">
        <v>33036698</v>
      </c>
      <c r="D910">
        <v>32517784</v>
      </c>
      <c r="E910">
        <v>1</v>
      </c>
      <c r="F910">
        <v>1</v>
      </c>
      <c r="G910">
        <v>19</v>
      </c>
      <c r="H910">
        <v>3</v>
      </c>
      <c r="I910" t="s">
        <v>840</v>
      </c>
      <c r="J910" t="s">
        <v>841</v>
      </c>
      <c r="K910" t="s">
        <v>842</v>
      </c>
      <c r="L910">
        <v>1339</v>
      </c>
      <c r="N910">
        <v>1007</v>
      </c>
      <c r="O910" t="s">
        <v>830</v>
      </c>
      <c r="P910" t="s">
        <v>830</v>
      </c>
      <c r="Q910">
        <v>1</v>
      </c>
      <c r="X910">
        <v>0.69</v>
      </c>
      <c r="Y910">
        <v>5631.96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3</v>
      </c>
      <c r="AG910">
        <v>0.69</v>
      </c>
      <c r="AH910">
        <v>2</v>
      </c>
      <c r="AI910">
        <v>33036711</v>
      </c>
      <c r="AJ910">
        <v>958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 x14ac:dyDescent="0.2">
      <c r="A911">
        <f>ROW(Source!A378)</f>
        <v>378</v>
      </c>
      <c r="B911">
        <v>33036727</v>
      </c>
      <c r="C911">
        <v>33036698</v>
      </c>
      <c r="D911">
        <v>32519911</v>
      </c>
      <c r="E911">
        <v>1</v>
      </c>
      <c r="F911">
        <v>1</v>
      </c>
      <c r="G911">
        <v>19</v>
      </c>
      <c r="H911">
        <v>3</v>
      </c>
      <c r="I911" t="s">
        <v>843</v>
      </c>
      <c r="J911" t="s">
        <v>844</v>
      </c>
      <c r="K911" t="s">
        <v>845</v>
      </c>
      <c r="L911">
        <v>1339</v>
      </c>
      <c r="N911">
        <v>1007</v>
      </c>
      <c r="O911" t="s">
        <v>830</v>
      </c>
      <c r="P911" t="s">
        <v>830</v>
      </c>
      <c r="Q911">
        <v>1</v>
      </c>
      <c r="X911">
        <v>102</v>
      </c>
      <c r="Y911">
        <v>3195.93</v>
      </c>
      <c r="Z911">
        <v>0</v>
      </c>
      <c r="AA911">
        <v>0</v>
      </c>
      <c r="AB911">
        <v>0</v>
      </c>
      <c r="AC911">
        <v>0</v>
      </c>
      <c r="AD911">
        <v>1</v>
      </c>
      <c r="AE911">
        <v>0</v>
      </c>
      <c r="AF911" t="s">
        <v>3</v>
      </c>
      <c r="AG911">
        <v>102</v>
      </c>
      <c r="AH911">
        <v>2</v>
      </c>
      <c r="AI911">
        <v>33036712</v>
      </c>
      <c r="AJ911">
        <v>959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 x14ac:dyDescent="0.2">
      <c r="A912">
        <f>ROW(Source!A378)</f>
        <v>378</v>
      </c>
      <c r="B912">
        <v>33036728</v>
      </c>
      <c r="C912">
        <v>33036698</v>
      </c>
      <c r="D912">
        <v>32521663</v>
      </c>
      <c r="E912">
        <v>1</v>
      </c>
      <c r="F912">
        <v>1</v>
      </c>
      <c r="G912">
        <v>19</v>
      </c>
      <c r="H912">
        <v>3</v>
      </c>
      <c r="I912" t="s">
        <v>846</v>
      </c>
      <c r="J912" t="s">
        <v>847</v>
      </c>
      <c r="K912" t="s">
        <v>848</v>
      </c>
      <c r="L912">
        <v>1327</v>
      </c>
      <c r="N912">
        <v>1005</v>
      </c>
      <c r="O912" t="s">
        <v>823</v>
      </c>
      <c r="P912" t="s">
        <v>823</v>
      </c>
      <c r="Q912">
        <v>1</v>
      </c>
      <c r="X912">
        <v>49.5</v>
      </c>
      <c r="Y912">
        <v>207.09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3</v>
      </c>
      <c r="AG912">
        <v>49.5</v>
      </c>
      <c r="AH912">
        <v>2</v>
      </c>
      <c r="AI912">
        <v>33036713</v>
      </c>
      <c r="AJ912">
        <v>960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 x14ac:dyDescent="0.2">
      <c r="A913">
        <f>ROW(Source!A381)</f>
        <v>381</v>
      </c>
      <c r="B913">
        <v>33036737</v>
      </c>
      <c r="C913">
        <v>33036731</v>
      </c>
      <c r="D913">
        <v>32505425</v>
      </c>
      <c r="E913">
        <v>19</v>
      </c>
      <c r="F913">
        <v>1</v>
      </c>
      <c r="G913">
        <v>19</v>
      </c>
      <c r="H913">
        <v>1</v>
      </c>
      <c r="I913" t="s">
        <v>795</v>
      </c>
      <c r="J913" t="s">
        <v>3</v>
      </c>
      <c r="K913" t="s">
        <v>796</v>
      </c>
      <c r="L913">
        <v>1191</v>
      </c>
      <c r="N913">
        <v>1013</v>
      </c>
      <c r="O913" t="s">
        <v>797</v>
      </c>
      <c r="P913" t="s">
        <v>797</v>
      </c>
      <c r="Q913">
        <v>1</v>
      </c>
      <c r="X913">
        <v>36.11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1</v>
      </c>
      <c r="AE913">
        <v>1</v>
      </c>
      <c r="AF913" t="s">
        <v>3</v>
      </c>
      <c r="AG913">
        <v>36.11</v>
      </c>
      <c r="AH913">
        <v>2</v>
      </c>
      <c r="AI913">
        <v>33036732</v>
      </c>
      <c r="AJ913">
        <v>961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 x14ac:dyDescent="0.2">
      <c r="A914">
        <f>ROW(Source!A381)</f>
        <v>381</v>
      </c>
      <c r="B914">
        <v>33036738</v>
      </c>
      <c r="C914">
        <v>33036731</v>
      </c>
      <c r="D914">
        <v>32516754</v>
      </c>
      <c r="E914">
        <v>1</v>
      </c>
      <c r="F914">
        <v>1</v>
      </c>
      <c r="G914">
        <v>19</v>
      </c>
      <c r="H914">
        <v>2</v>
      </c>
      <c r="I914" t="s">
        <v>798</v>
      </c>
      <c r="J914" t="s">
        <v>799</v>
      </c>
      <c r="K914" t="s">
        <v>800</v>
      </c>
      <c r="L914">
        <v>1368</v>
      </c>
      <c r="N914">
        <v>1011</v>
      </c>
      <c r="O914" t="s">
        <v>801</v>
      </c>
      <c r="P914" t="s">
        <v>801</v>
      </c>
      <c r="Q914">
        <v>1</v>
      </c>
      <c r="X914">
        <v>21.91</v>
      </c>
      <c r="Y914">
        <v>0</v>
      </c>
      <c r="Z914">
        <v>70.98</v>
      </c>
      <c r="AA914">
        <v>6.52</v>
      </c>
      <c r="AB914">
        <v>0</v>
      </c>
      <c r="AC914">
        <v>0</v>
      </c>
      <c r="AD914">
        <v>1</v>
      </c>
      <c r="AE914">
        <v>0</v>
      </c>
      <c r="AF914" t="s">
        <v>3</v>
      </c>
      <c r="AG914">
        <v>21.91</v>
      </c>
      <c r="AH914">
        <v>2</v>
      </c>
      <c r="AI914">
        <v>33036733</v>
      </c>
      <c r="AJ914">
        <v>962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 x14ac:dyDescent="0.2">
      <c r="A915">
        <f>ROW(Source!A381)</f>
        <v>381</v>
      </c>
      <c r="B915">
        <v>33036739</v>
      </c>
      <c r="C915">
        <v>33036731</v>
      </c>
      <c r="D915">
        <v>32518977</v>
      </c>
      <c r="E915">
        <v>1</v>
      </c>
      <c r="F915">
        <v>1</v>
      </c>
      <c r="G915">
        <v>19</v>
      </c>
      <c r="H915">
        <v>3</v>
      </c>
      <c r="I915" t="s">
        <v>802</v>
      </c>
      <c r="J915" t="s">
        <v>803</v>
      </c>
      <c r="K915" t="s">
        <v>804</v>
      </c>
      <c r="L915">
        <v>1348</v>
      </c>
      <c r="N915">
        <v>1009</v>
      </c>
      <c r="O915" t="s">
        <v>19</v>
      </c>
      <c r="P915" t="s">
        <v>19</v>
      </c>
      <c r="Q915">
        <v>1000</v>
      </c>
      <c r="X915">
        <v>0.03</v>
      </c>
      <c r="Y915">
        <v>117442.26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0</v>
      </c>
      <c r="AF915" t="s">
        <v>3</v>
      </c>
      <c r="AG915">
        <v>0.03</v>
      </c>
      <c r="AH915">
        <v>2</v>
      </c>
      <c r="AI915">
        <v>33036734</v>
      </c>
      <c r="AJ915">
        <v>963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 x14ac:dyDescent="0.2">
      <c r="A916">
        <f>ROW(Source!A381)</f>
        <v>381</v>
      </c>
      <c r="B916">
        <v>33036740</v>
      </c>
      <c r="C916">
        <v>33036731</v>
      </c>
      <c r="D916">
        <v>32520163</v>
      </c>
      <c r="E916">
        <v>1</v>
      </c>
      <c r="F916">
        <v>1</v>
      </c>
      <c r="G916">
        <v>19</v>
      </c>
      <c r="H916">
        <v>3</v>
      </c>
      <c r="I916" t="s">
        <v>25</v>
      </c>
      <c r="J916" t="s">
        <v>27</v>
      </c>
      <c r="K916" t="s">
        <v>26</v>
      </c>
      <c r="L916">
        <v>1348</v>
      </c>
      <c r="N916">
        <v>1009</v>
      </c>
      <c r="O916" t="s">
        <v>19</v>
      </c>
      <c r="P916" t="s">
        <v>19</v>
      </c>
      <c r="Q916">
        <v>1000</v>
      </c>
      <c r="X916">
        <v>1</v>
      </c>
      <c r="Y916">
        <v>53410.15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0</v>
      </c>
      <c r="AF916" t="s">
        <v>3</v>
      </c>
      <c r="AG916">
        <v>1</v>
      </c>
      <c r="AH916">
        <v>2</v>
      </c>
      <c r="AI916">
        <v>33036735</v>
      </c>
      <c r="AJ916">
        <v>964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 x14ac:dyDescent="0.2">
      <c r="A917">
        <f>ROW(Source!A383)</f>
        <v>383</v>
      </c>
      <c r="B917">
        <v>33036758</v>
      </c>
      <c r="C917">
        <v>33036742</v>
      </c>
      <c r="D917">
        <v>32505425</v>
      </c>
      <c r="E917">
        <v>19</v>
      </c>
      <c r="F917">
        <v>1</v>
      </c>
      <c r="G917">
        <v>19</v>
      </c>
      <c r="H917">
        <v>1</v>
      </c>
      <c r="I917" t="s">
        <v>795</v>
      </c>
      <c r="J917" t="s">
        <v>3</v>
      </c>
      <c r="K917" t="s">
        <v>796</v>
      </c>
      <c r="L917">
        <v>1191</v>
      </c>
      <c r="N917">
        <v>1013</v>
      </c>
      <c r="O917" t="s">
        <v>797</v>
      </c>
      <c r="P917" t="s">
        <v>797</v>
      </c>
      <c r="Q917">
        <v>1</v>
      </c>
      <c r="X917">
        <v>453.1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1</v>
      </c>
      <c r="AE917">
        <v>1</v>
      </c>
      <c r="AF917" t="s">
        <v>3</v>
      </c>
      <c r="AG917">
        <v>453.1</v>
      </c>
      <c r="AH917">
        <v>2</v>
      </c>
      <c r="AI917">
        <v>33036743</v>
      </c>
      <c r="AJ917">
        <v>966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 x14ac:dyDescent="0.2">
      <c r="A918">
        <f>ROW(Source!A383)</f>
        <v>383</v>
      </c>
      <c r="B918">
        <v>33036759</v>
      </c>
      <c r="C918">
        <v>33036742</v>
      </c>
      <c r="D918">
        <v>32517073</v>
      </c>
      <c r="E918">
        <v>1</v>
      </c>
      <c r="F918">
        <v>1</v>
      </c>
      <c r="G918">
        <v>19</v>
      </c>
      <c r="H918">
        <v>2</v>
      </c>
      <c r="I918" t="s">
        <v>805</v>
      </c>
      <c r="J918" t="s">
        <v>806</v>
      </c>
      <c r="K918" t="s">
        <v>807</v>
      </c>
      <c r="L918">
        <v>1368</v>
      </c>
      <c r="N918">
        <v>1011</v>
      </c>
      <c r="O918" t="s">
        <v>801</v>
      </c>
      <c r="P918" t="s">
        <v>801</v>
      </c>
      <c r="Q918">
        <v>1</v>
      </c>
      <c r="X918">
        <v>1.38</v>
      </c>
      <c r="Y918">
        <v>0</v>
      </c>
      <c r="Z918">
        <v>3.37</v>
      </c>
      <c r="AA918">
        <v>0.85</v>
      </c>
      <c r="AB918">
        <v>0</v>
      </c>
      <c r="AC918">
        <v>0</v>
      </c>
      <c r="AD918">
        <v>1</v>
      </c>
      <c r="AE918">
        <v>0</v>
      </c>
      <c r="AF918" t="s">
        <v>3</v>
      </c>
      <c r="AG918">
        <v>1.38</v>
      </c>
      <c r="AH918">
        <v>2</v>
      </c>
      <c r="AI918">
        <v>33036744</v>
      </c>
      <c r="AJ918">
        <v>967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 x14ac:dyDescent="0.2">
      <c r="A919">
        <f>ROW(Source!A383)</f>
        <v>383</v>
      </c>
      <c r="B919">
        <v>33036760</v>
      </c>
      <c r="C919">
        <v>33036742</v>
      </c>
      <c r="D919">
        <v>32516433</v>
      </c>
      <c r="E919">
        <v>1</v>
      </c>
      <c r="F919">
        <v>1</v>
      </c>
      <c r="G919">
        <v>19</v>
      </c>
      <c r="H919">
        <v>2</v>
      </c>
      <c r="I919" t="s">
        <v>808</v>
      </c>
      <c r="J919" t="s">
        <v>809</v>
      </c>
      <c r="K919" t="s">
        <v>810</v>
      </c>
      <c r="L919">
        <v>1368</v>
      </c>
      <c r="N919">
        <v>1011</v>
      </c>
      <c r="O919" t="s">
        <v>801</v>
      </c>
      <c r="P919" t="s">
        <v>801</v>
      </c>
      <c r="Q919">
        <v>1</v>
      </c>
      <c r="X919">
        <v>0.31</v>
      </c>
      <c r="Y919">
        <v>0</v>
      </c>
      <c r="Z919">
        <v>566.44000000000005</v>
      </c>
      <c r="AA919">
        <v>281.27999999999997</v>
      </c>
      <c r="AB919">
        <v>0</v>
      </c>
      <c r="AC919">
        <v>0</v>
      </c>
      <c r="AD919">
        <v>1</v>
      </c>
      <c r="AE919">
        <v>0</v>
      </c>
      <c r="AF919" t="s">
        <v>3</v>
      </c>
      <c r="AG919">
        <v>0.31</v>
      </c>
      <c r="AH919">
        <v>2</v>
      </c>
      <c r="AI919">
        <v>33036745</v>
      </c>
      <c r="AJ919">
        <v>968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 x14ac:dyDescent="0.2">
      <c r="A920">
        <f>ROW(Source!A383)</f>
        <v>383</v>
      </c>
      <c r="B920">
        <v>33036761</v>
      </c>
      <c r="C920">
        <v>33036742</v>
      </c>
      <c r="D920">
        <v>32516599</v>
      </c>
      <c r="E920">
        <v>1</v>
      </c>
      <c r="F920">
        <v>1</v>
      </c>
      <c r="G920">
        <v>19</v>
      </c>
      <c r="H920">
        <v>2</v>
      </c>
      <c r="I920" t="s">
        <v>811</v>
      </c>
      <c r="J920" t="s">
        <v>812</v>
      </c>
      <c r="K920" t="s">
        <v>813</v>
      </c>
      <c r="L920">
        <v>1368</v>
      </c>
      <c r="N920">
        <v>1011</v>
      </c>
      <c r="O920" t="s">
        <v>801</v>
      </c>
      <c r="P920" t="s">
        <v>801</v>
      </c>
      <c r="Q920">
        <v>1</v>
      </c>
      <c r="X920">
        <v>26.25</v>
      </c>
      <c r="Y920">
        <v>0</v>
      </c>
      <c r="Z920">
        <v>9.7100000000000009</v>
      </c>
      <c r="AA920">
        <v>2.25</v>
      </c>
      <c r="AB920">
        <v>0</v>
      </c>
      <c r="AC920">
        <v>0</v>
      </c>
      <c r="AD920">
        <v>1</v>
      </c>
      <c r="AE920">
        <v>0</v>
      </c>
      <c r="AF920" t="s">
        <v>3</v>
      </c>
      <c r="AG920">
        <v>26.25</v>
      </c>
      <c r="AH920">
        <v>2</v>
      </c>
      <c r="AI920">
        <v>33036746</v>
      </c>
      <c r="AJ920">
        <v>969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 x14ac:dyDescent="0.2">
      <c r="A921">
        <f>ROW(Source!A383)</f>
        <v>383</v>
      </c>
      <c r="B921">
        <v>33036762</v>
      </c>
      <c r="C921">
        <v>33036742</v>
      </c>
      <c r="D921">
        <v>32517836</v>
      </c>
      <c r="E921">
        <v>1</v>
      </c>
      <c r="F921">
        <v>1</v>
      </c>
      <c r="G921">
        <v>19</v>
      </c>
      <c r="H921">
        <v>3</v>
      </c>
      <c r="I921" t="s">
        <v>814</v>
      </c>
      <c r="J921" t="s">
        <v>815</v>
      </c>
      <c r="K921" t="s">
        <v>816</v>
      </c>
      <c r="L921">
        <v>1348</v>
      </c>
      <c r="N921">
        <v>1009</v>
      </c>
      <c r="O921" t="s">
        <v>19</v>
      </c>
      <c r="P921" t="s">
        <v>19</v>
      </c>
      <c r="Q921">
        <v>1000</v>
      </c>
      <c r="X921">
        <v>0.04</v>
      </c>
      <c r="Y921">
        <v>31493.279999999999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0</v>
      </c>
      <c r="AF921" t="s">
        <v>3</v>
      </c>
      <c r="AG921">
        <v>0.04</v>
      </c>
      <c r="AH921">
        <v>2</v>
      </c>
      <c r="AI921">
        <v>33036747</v>
      </c>
      <c r="AJ921">
        <v>970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 x14ac:dyDescent="0.2">
      <c r="A922">
        <f>ROW(Source!A383)</f>
        <v>383</v>
      </c>
      <c r="B922">
        <v>33036763</v>
      </c>
      <c r="C922">
        <v>33036742</v>
      </c>
      <c r="D922">
        <v>32518156</v>
      </c>
      <c r="E922">
        <v>1</v>
      </c>
      <c r="F922">
        <v>1</v>
      </c>
      <c r="G922">
        <v>19</v>
      </c>
      <c r="H922">
        <v>3</v>
      </c>
      <c r="I922" t="s">
        <v>817</v>
      </c>
      <c r="J922" t="s">
        <v>818</v>
      </c>
      <c r="K922" t="s">
        <v>819</v>
      </c>
      <c r="L922">
        <v>1348</v>
      </c>
      <c r="N922">
        <v>1009</v>
      </c>
      <c r="O922" t="s">
        <v>19</v>
      </c>
      <c r="P922" t="s">
        <v>19</v>
      </c>
      <c r="Q922">
        <v>1000</v>
      </c>
      <c r="X922">
        <v>3.6999999999999998E-2</v>
      </c>
      <c r="Y922">
        <v>45454.3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0</v>
      </c>
      <c r="AF922" t="s">
        <v>3</v>
      </c>
      <c r="AG922">
        <v>3.6999999999999998E-2</v>
      </c>
      <c r="AH922">
        <v>2</v>
      </c>
      <c r="AI922">
        <v>33036748</v>
      </c>
      <c r="AJ922">
        <v>971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 x14ac:dyDescent="0.2">
      <c r="A923">
        <f>ROW(Source!A383)</f>
        <v>383</v>
      </c>
      <c r="B923">
        <v>33036765</v>
      </c>
      <c r="C923">
        <v>33036742</v>
      </c>
      <c r="D923">
        <v>32518894</v>
      </c>
      <c r="E923">
        <v>1</v>
      </c>
      <c r="F923">
        <v>1</v>
      </c>
      <c r="G923">
        <v>19</v>
      </c>
      <c r="H923">
        <v>3</v>
      </c>
      <c r="I923" t="s">
        <v>820</v>
      </c>
      <c r="J923" t="s">
        <v>821</v>
      </c>
      <c r="K923" t="s">
        <v>822</v>
      </c>
      <c r="L923">
        <v>1327</v>
      </c>
      <c r="N923">
        <v>1005</v>
      </c>
      <c r="O923" t="s">
        <v>823</v>
      </c>
      <c r="P923" t="s">
        <v>823</v>
      </c>
      <c r="Q923">
        <v>1</v>
      </c>
      <c r="X923">
        <v>5.6</v>
      </c>
      <c r="Y923">
        <v>63.78</v>
      </c>
      <c r="Z923">
        <v>0</v>
      </c>
      <c r="AA923">
        <v>0</v>
      </c>
      <c r="AB923">
        <v>0</v>
      </c>
      <c r="AC923">
        <v>0</v>
      </c>
      <c r="AD923">
        <v>1</v>
      </c>
      <c r="AE923">
        <v>0</v>
      </c>
      <c r="AF923" t="s">
        <v>3</v>
      </c>
      <c r="AG923">
        <v>5.6</v>
      </c>
      <c r="AH923">
        <v>2</v>
      </c>
      <c r="AI923">
        <v>33036750</v>
      </c>
      <c r="AJ923">
        <v>972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 x14ac:dyDescent="0.2">
      <c r="A924">
        <f>ROW(Source!A383)</f>
        <v>383</v>
      </c>
      <c r="B924">
        <v>33036764</v>
      </c>
      <c r="C924">
        <v>33036742</v>
      </c>
      <c r="D924">
        <v>32517311</v>
      </c>
      <c r="E924">
        <v>1</v>
      </c>
      <c r="F924">
        <v>1</v>
      </c>
      <c r="G924">
        <v>19</v>
      </c>
      <c r="H924">
        <v>3</v>
      </c>
      <c r="I924" t="s">
        <v>824</v>
      </c>
      <c r="J924" t="s">
        <v>825</v>
      </c>
      <c r="K924" t="s">
        <v>826</v>
      </c>
      <c r="L924">
        <v>1348</v>
      </c>
      <c r="N924">
        <v>1009</v>
      </c>
      <c r="O924" t="s">
        <v>19</v>
      </c>
      <c r="P924" t="s">
        <v>19</v>
      </c>
      <c r="Q924">
        <v>1000</v>
      </c>
      <c r="X924">
        <v>0.05</v>
      </c>
      <c r="Y924">
        <v>4752.91</v>
      </c>
      <c r="Z924">
        <v>0</v>
      </c>
      <c r="AA924">
        <v>0</v>
      </c>
      <c r="AB924">
        <v>0</v>
      </c>
      <c r="AC924">
        <v>0</v>
      </c>
      <c r="AD924">
        <v>1</v>
      </c>
      <c r="AE924">
        <v>0</v>
      </c>
      <c r="AF924" t="s">
        <v>3</v>
      </c>
      <c r="AG924">
        <v>0.05</v>
      </c>
      <c r="AH924">
        <v>2</v>
      </c>
      <c r="AI924">
        <v>33036749</v>
      </c>
      <c r="AJ924">
        <v>973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 x14ac:dyDescent="0.2">
      <c r="A925">
        <f>ROW(Source!A383)</f>
        <v>383</v>
      </c>
      <c r="B925">
        <v>33036766</v>
      </c>
      <c r="C925">
        <v>33036742</v>
      </c>
      <c r="D925">
        <v>32519061</v>
      </c>
      <c r="E925">
        <v>1</v>
      </c>
      <c r="F925">
        <v>1</v>
      </c>
      <c r="G925">
        <v>19</v>
      </c>
      <c r="H925">
        <v>3</v>
      </c>
      <c r="I925" t="s">
        <v>827</v>
      </c>
      <c r="J925" t="s">
        <v>828</v>
      </c>
      <c r="K925" t="s">
        <v>829</v>
      </c>
      <c r="L925">
        <v>1339</v>
      </c>
      <c r="N925">
        <v>1007</v>
      </c>
      <c r="O925" t="s">
        <v>830</v>
      </c>
      <c r="P925" t="s">
        <v>830</v>
      </c>
      <c r="Q925">
        <v>1</v>
      </c>
      <c r="X925">
        <v>1.75</v>
      </c>
      <c r="Y925">
        <v>29.98</v>
      </c>
      <c r="Z925">
        <v>0</v>
      </c>
      <c r="AA925">
        <v>0</v>
      </c>
      <c r="AB925">
        <v>0</v>
      </c>
      <c r="AC925">
        <v>0</v>
      </c>
      <c r="AD925">
        <v>1</v>
      </c>
      <c r="AE925">
        <v>0</v>
      </c>
      <c r="AF925" t="s">
        <v>3</v>
      </c>
      <c r="AG925">
        <v>1.75</v>
      </c>
      <c r="AH925">
        <v>2</v>
      </c>
      <c r="AI925">
        <v>33036751</v>
      </c>
      <c r="AJ925">
        <v>974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 x14ac:dyDescent="0.2">
      <c r="A926">
        <f>ROW(Source!A383)</f>
        <v>383</v>
      </c>
      <c r="B926">
        <v>33036767</v>
      </c>
      <c r="C926">
        <v>33036742</v>
      </c>
      <c r="D926">
        <v>32517740</v>
      </c>
      <c r="E926">
        <v>1</v>
      </c>
      <c r="F926">
        <v>1</v>
      </c>
      <c r="G926">
        <v>19</v>
      </c>
      <c r="H926">
        <v>3</v>
      </c>
      <c r="I926" t="s">
        <v>831</v>
      </c>
      <c r="J926" t="s">
        <v>832</v>
      </c>
      <c r="K926" t="s">
        <v>833</v>
      </c>
      <c r="L926">
        <v>1339</v>
      </c>
      <c r="N926">
        <v>1007</v>
      </c>
      <c r="O926" t="s">
        <v>830</v>
      </c>
      <c r="P926" t="s">
        <v>830</v>
      </c>
      <c r="Q926">
        <v>1</v>
      </c>
      <c r="X926">
        <v>0.08</v>
      </c>
      <c r="Y926">
        <v>4993.7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0</v>
      </c>
      <c r="AF926" t="s">
        <v>3</v>
      </c>
      <c r="AG926">
        <v>0.08</v>
      </c>
      <c r="AH926">
        <v>2</v>
      </c>
      <c r="AI926">
        <v>33036752</v>
      </c>
      <c r="AJ926">
        <v>975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 x14ac:dyDescent="0.2">
      <c r="A927">
        <f>ROW(Source!A383)</f>
        <v>383</v>
      </c>
      <c r="B927">
        <v>33036768</v>
      </c>
      <c r="C927">
        <v>33036742</v>
      </c>
      <c r="D927">
        <v>32517729</v>
      </c>
      <c r="E927">
        <v>1</v>
      </c>
      <c r="F927">
        <v>1</v>
      </c>
      <c r="G927">
        <v>19</v>
      </c>
      <c r="H927">
        <v>3</v>
      </c>
      <c r="I927" t="s">
        <v>834</v>
      </c>
      <c r="J927" t="s">
        <v>835</v>
      </c>
      <c r="K927" t="s">
        <v>836</v>
      </c>
      <c r="L927">
        <v>1339</v>
      </c>
      <c r="N927">
        <v>1007</v>
      </c>
      <c r="O927" t="s">
        <v>830</v>
      </c>
      <c r="P927" t="s">
        <v>830</v>
      </c>
      <c r="Q927">
        <v>1</v>
      </c>
      <c r="X927">
        <v>0.69</v>
      </c>
      <c r="Y927">
        <v>3762.19</v>
      </c>
      <c r="Z927">
        <v>0</v>
      </c>
      <c r="AA927">
        <v>0</v>
      </c>
      <c r="AB927">
        <v>0</v>
      </c>
      <c r="AC927">
        <v>0</v>
      </c>
      <c r="AD927">
        <v>1</v>
      </c>
      <c r="AE927">
        <v>0</v>
      </c>
      <c r="AF927" t="s">
        <v>3</v>
      </c>
      <c r="AG927">
        <v>0.69</v>
      </c>
      <c r="AH927">
        <v>2</v>
      </c>
      <c r="AI927">
        <v>33036753</v>
      </c>
      <c r="AJ927">
        <v>976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 x14ac:dyDescent="0.2">
      <c r="A928">
        <f>ROW(Source!A383)</f>
        <v>383</v>
      </c>
      <c r="B928">
        <v>33036769</v>
      </c>
      <c r="C928">
        <v>33036742</v>
      </c>
      <c r="D928">
        <v>32517783</v>
      </c>
      <c r="E928">
        <v>1</v>
      </c>
      <c r="F928">
        <v>1</v>
      </c>
      <c r="G928">
        <v>19</v>
      </c>
      <c r="H928">
        <v>3</v>
      </c>
      <c r="I928" t="s">
        <v>837</v>
      </c>
      <c r="J928" t="s">
        <v>838</v>
      </c>
      <c r="K928" t="s">
        <v>839</v>
      </c>
      <c r="L928">
        <v>1339</v>
      </c>
      <c r="N928">
        <v>1007</v>
      </c>
      <c r="O928" t="s">
        <v>830</v>
      </c>
      <c r="P928" t="s">
        <v>830</v>
      </c>
      <c r="Q928">
        <v>1</v>
      </c>
      <c r="X928">
        <v>0.2</v>
      </c>
      <c r="Y928">
        <v>5631.96</v>
      </c>
      <c r="Z928">
        <v>0</v>
      </c>
      <c r="AA928">
        <v>0</v>
      </c>
      <c r="AB928">
        <v>0</v>
      </c>
      <c r="AC928">
        <v>0</v>
      </c>
      <c r="AD928">
        <v>1</v>
      </c>
      <c r="AE928">
        <v>0</v>
      </c>
      <c r="AF928" t="s">
        <v>3</v>
      </c>
      <c r="AG928">
        <v>0.2</v>
      </c>
      <c r="AH928">
        <v>2</v>
      </c>
      <c r="AI928">
        <v>33036754</v>
      </c>
      <c r="AJ928">
        <v>977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 x14ac:dyDescent="0.2">
      <c r="A929">
        <f>ROW(Source!A383)</f>
        <v>383</v>
      </c>
      <c r="B929">
        <v>33036770</v>
      </c>
      <c r="C929">
        <v>33036742</v>
      </c>
      <c r="D929">
        <v>32517784</v>
      </c>
      <c r="E929">
        <v>1</v>
      </c>
      <c r="F929">
        <v>1</v>
      </c>
      <c r="G929">
        <v>19</v>
      </c>
      <c r="H929">
        <v>3</v>
      </c>
      <c r="I929" t="s">
        <v>840</v>
      </c>
      <c r="J929" t="s">
        <v>841</v>
      </c>
      <c r="K929" t="s">
        <v>842</v>
      </c>
      <c r="L929">
        <v>1339</v>
      </c>
      <c r="N929">
        <v>1007</v>
      </c>
      <c r="O929" t="s">
        <v>830</v>
      </c>
      <c r="P929" t="s">
        <v>830</v>
      </c>
      <c r="Q929">
        <v>1</v>
      </c>
      <c r="X929">
        <v>0.69</v>
      </c>
      <c r="Y929">
        <v>5631.96</v>
      </c>
      <c r="Z929">
        <v>0</v>
      </c>
      <c r="AA929">
        <v>0</v>
      </c>
      <c r="AB929">
        <v>0</v>
      </c>
      <c r="AC929">
        <v>0</v>
      </c>
      <c r="AD929">
        <v>1</v>
      </c>
      <c r="AE929">
        <v>0</v>
      </c>
      <c r="AF929" t="s">
        <v>3</v>
      </c>
      <c r="AG929">
        <v>0.69</v>
      </c>
      <c r="AH929">
        <v>2</v>
      </c>
      <c r="AI929">
        <v>33036755</v>
      </c>
      <c r="AJ929">
        <v>978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 x14ac:dyDescent="0.2">
      <c r="A930">
        <f>ROW(Source!A383)</f>
        <v>383</v>
      </c>
      <c r="B930">
        <v>33036771</v>
      </c>
      <c r="C930">
        <v>33036742</v>
      </c>
      <c r="D930">
        <v>32519911</v>
      </c>
      <c r="E930">
        <v>1</v>
      </c>
      <c r="F930">
        <v>1</v>
      </c>
      <c r="G930">
        <v>19</v>
      </c>
      <c r="H930">
        <v>3</v>
      </c>
      <c r="I930" t="s">
        <v>843</v>
      </c>
      <c r="J930" t="s">
        <v>844</v>
      </c>
      <c r="K930" t="s">
        <v>845</v>
      </c>
      <c r="L930">
        <v>1339</v>
      </c>
      <c r="N930">
        <v>1007</v>
      </c>
      <c r="O930" t="s">
        <v>830</v>
      </c>
      <c r="P930" t="s">
        <v>830</v>
      </c>
      <c r="Q930">
        <v>1</v>
      </c>
      <c r="X930">
        <v>102</v>
      </c>
      <c r="Y930">
        <v>3195.93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0</v>
      </c>
      <c r="AF930" t="s">
        <v>3</v>
      </c>
      <c r="AG930">
        <v>102</v>
      </c>
      <c r="AH930">
        <v>2</v>
      </c>
      <c r="AI930">
        <v>33036756</v>
      </c>
      <c r="AJ930">
        <v>979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 x14ac:dyDescent="0.2">
      <c r="A931">
        <f>ROW(Source!A383)</f>
        <v>383</v>
      </c>
      <c r="B931">
        <v>33036772</v>
      </c>
      <c r="C931">
        <v>33036742</v>
      </c>
      <c r="D931">
        <v>32521663</v>
      </c>
      <c r="E931">
        <v>1</v>
      </c>
      <c r="F931">
        <v>1</v>
      </c>
      <c r="G931">
        <v>19</v>
      </c>
      <c r="H931">
        <v>3</v>
      </c>
      <c r="I931" t="s">
        <v>846</v>
      </c>
      <c r="J931" t="s">
        <v>847</v>
      </c>
      <c r="K931" t="s">
        <v>848</v>
      </c>
      <c r="L931">
        <v>1327</v>
      </c>
      <c r="N931">
        <v>1005</v>
      </c>
      <c r="O931" t="s">
        <v>823</v>
      </c>
      <c r="P931" t="s">
        <v>823</v>
      </c>
      <c r="Q931">
        <v>1</v>
      </c>
      <c r="X931">
        <v>49.5</v>
      </c>
      <c r="Y931">
        <v>207.09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0</v>
      </c>
      <c r="AF931" t="s">
        <v>3</v>
      </c>
      <c r="AG931">
        <v>49.5</v>
      </c>
      <c r="AH931">
        <v>2</v>
      </c>
      <c r="AI931">
        <v>33036757</v>
      </c>
      <c r="AJ931">
        <v>980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 x14ac:dyDescent="0.2">
      <c r="A932">
        <f>ROW(Source!A386)</f>
        <v>386</v>
      </c>
      <c r="B932">
        <v>33036781</v>
      </c>
      <c r="C932">
        <v>33036775</v>
      </c>
      <c r="D932">
        <v>32505425</v>
      </c>
      <c r="E932">
        <v>19</v>
      </c>
      <c r="F932">
        <v>1</v>
      </c>
      <c r="G932">
        <v>19</v>
      </c>
      <c r="H932">
        <v>1</v>
      </c>
      <c r="I932" t="s">
        <v>795</v>
      </c>
      <c r="J932" t="s">
        <v>3</v>
      </c>
      <c r="K932" t="s">
        <v>796</v>
      </c>
      <c r="L932">
        <v>1191</v>
      </c>
      <c r="N932">
        <v>1013</v>
      </c>
      <c r="O932" t="s">
        <v>797</v>
      </c>
      <c r="P932" t="s">
        <v>797</v>
      </c>
      <c r="Q932">
        <v>1</v>
      </c>
      <c r="X932">
        <v>36.11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1</v>
      </c>
      <c r="AF932" t="s">
        <v>3</v>
      </c>
      <c r="AG932">
        <v>36.11</v>
      </c>
      <c r="AH932">
        <v>2</v>
      </c>
      <c r="AI932">
        <v>33036776</v>
      </c>
      <c r="AJ932">
        <v>981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 x14ac:dyDescent="0.2">
      <c r="A933">
        <f>ROW(Source!A386)</f>
        <v>386</v>
      </c>
      <c r="B933">
        <v>33036782</v>
      </c>
      <c r="C933">
        <v>33036775</v>
      </c>
      <c r="D933">
        <v>32516754</v>
      </c>
      <c r="E933">
        <v>1</v>
      </c>
      <c r="F933">
        <v>1</v>
      </c>
      <c r="G933">
        <v>19</v>
      </c>
      <c r="H933">
        <v>2</v>
      </c>
      <c r="I933" t="s">
        <v>798</v>
      </c>
      <c r="J933" t="s">
        <v>799</v>
      </c>
      <c r="K933" t="s">
        <v>800</v>
      </c>
      <c r="L933">
        <v>1368</v>
      </c>
      <c r="N933">
        <v>1011</v>
      </c>
      <c r="O933" t="s">
        <v>801</v>
      </c>
      <c r="P933" t="s">
        <v>801</v>
      </c>
      <c r="Q933">
        <v>1</v>
      </c>
      <c r="X933">
        <v>21.91</v>
      </c>
      <c r="Y933">
        <v>0</v>
      </c>
      <c r="Z933">
        <v>70.98</v>
      </c>
      <c r="AA933">
        <v>6.52</v>
      </c>
      <c r="AB933">
        <v>0</v>
      </c>
      <c r="AC933">
        <v>0</v>
      </c>
      <c r="AD933">
        <v>1</v>
      </c>
      <c r="AE933">
        <v>0</v>
      </c>
      <c r="AF933" t="s">
        <v>3</v>
      </c>
      <c r="AG933">
        <v>21.91</v>
      </c>
      <c r="AH933">
        <v>2</v>
      </c>
      <c r="AI933">
        <v>33036777</v>
      </c>
      <c r="AJ933">
        <v>982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 x14ac:dyDescent="0.2">
      <c r="A934">
        <f>ROW(Source!A386)</f>
        <v>386</v>
      </c>
      <c r="B934">
        <v>33036783</v>
      </c>
      <c r="C934">
        <v>33036775</v>
      </c>
      <c r="D934">
        <v>32518977</v>
      </c>
      <c r="E934">
        <v>1</v>
      </c>
      <c r="F934">
        <v>1</v>
      </c>
      <c r="G934">
        <v>19</v>
      </c>
      <c r="H934">
        <v>3</v>
      </c>
      <c r="I934" t="s">
        <v>802</v>
      </c>
      <c r="J934" t="s">
        <v>803</v>
      </c>
      <c r="K934" t="s">
        <v>804</v>
      </c>
      <c r="L934">
        <v>1348</v>
      </c>
      <c r="N934">
        <v>1009</v>
      </c>
      <c r="O934" t="s">
        <v>19</v>
      </c>
      <c r="P934" t="s">
        <v>19</v>
      </c>
      <c r="Q934">
        <v>1000</v>
      </c>
      <c r="X934">
        <v>0.03</v>
      </c>
      <c r="Y934">
        <v>117442.26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0</v>
      </c>
      <c r="AF934" t="s">
        <v>3</v>
      </c>
      <c r="AG934">
        <v>0.03</v>
      </c>
      <c r="AH934">
        <v>2</v>
      </c>
      <c r="AI934">
        <v>33036778</v>
      </c>
      <c r="AJ934">
        <v>983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 x14ac:dyDescent="0.2">
      <c r="A935">
        <f>ROW(Source!A386)</f>
        <v>386</v>
      </c>
      <c r="B935">
        <v>33036784</v>
      </c>
      <c r="C935">
        <v>33036775</v>
      </c>
      <c r="D935">
        <v>32520163</v>
      </c>
      <c r="E935">
        <v>1</v>
      </c>
      <c r="F935">
        <v>1</v>
      </c>
      <c r="G935">
        <v>19</v>
      </c>
      <c r="H935">
        <v>3</v>
      </c>
      <c r="I935" t="s">
        <v>25</v>
      </c>
      <c r="J935" t="s">
        <v>27</v>
      </c>
      <c r="K935" t="s">
        <v>26</v>
      </c>
      <c r="L935">
        <v>1348</v>
      </c>
      <c r="N935">
        <v>1009</v>
      </c>
      <c r="O935" t="s">
        <v>19</v>
      </c>
      <c r="P935" t="s">
        <v>19</v>
      </c>
      <c r="Q935">
        <v>1000</v>
      </c>
      <c r="X935">
        <v>1</v>
      </c>
      <c r="Y935">
        <v>53410.15</v>
      </c>
      <c r="Z935">
        <v>0</v>
      </c>
      <c r="AA935">
        <v>0</v>
      </c>
      <c r="AB935">
        <v>0</v>
      </c>
      <c r="AC935">
        <v>0</v>
      </c>
      <c r="AD935">
        <v>1</v>
      </c>
      <c r="AE935">
        <v>0</v>
      </c>
      <c r="AF935" t="s">
        <v>3</v>
      </c>
      <c r="AG935">
        <v>1</v>
      </c>
      <c r="AH935">
        <v>2</v>
      </c>
      <c r="AI935">
        <v>33036779</v>
      </c>
      <c r="AJ935">
        <v>984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 x14ac:dyDescent="0.2">
      <c r="A936">
        <f>ROW(Source!A388)</f>
        <v>388</v>
      </c>
      <c r="B936">
        <v>33036802</v>
      </c>
      <c r="C936">
        <v>33036786</v>
      </c>
      <c r="D936">
        <v>32505425</v>
      </c>
      <c r="E936">
        <v>19</v>
      </c>
      <c r="F936">
        <v>1</v>
      </c>
      <c r="G936">
        <v>19</v>
      </c>
      <c r="H936">
        <v>1</v>
      </c>
      <c r="I936" t="s">
        <v>795</v>
      </c>
      <c r="J936" t="s">
        <v>3</v>
      </c>
      <c r="K936" t="s">
        <v>796</v>
      </c>
      <c r="L936">
        <v>1191</v>
      </c>
      <c r="N936">
        <v>1013</v>
      </c>
      <c r="O936" t="s">
        <v>797</v>
      </c>
      <c r="P936" t="s">
        <v>797</v>
      </c>
      <c r="Q936">
        <v>1</v>
      </c>
      <c r="X936">
        <v>453.1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1</v>
      </c>
      <c r="AE936">
        <v>1</v>
      </c>
      <c r="AF936" t="s">
        <v>3</v>
      </c>
      <c r="AG936">
        <v>453.1</v>
      </c>
      <c r="AH936">
        <v>2</v>
      </c>
      <c r="AI936">
        <v>33036787</v>
      </c>
      <c r="AJ936">
        <v>986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 x14ac:dyDescent="0.2">
      <c r="A937">
        <f>ROW(Source!A388)</f>
        <v>388</v>
      </c>
      <c r="B937">
        <v>33036803</v>
      </c>
      <c r="C937">
        <v>33036786</v>
      </c>
      <c r="D937">
        <v>32517073</v>
      </c>
      <c r="E937">
        <v>1</v>
      </c>
      <c r="F937">
        <v>1</v>
      </c>
      <c r="G937">
        <v>19</v>
      </c>
      <c r="H937">
        <v>2</v>
      </c>
      <c r="I937" t="s">
        <v>805</v>
      </c>
      <c r="J937" t="s">
        <v>806</v>
      </c>
      <c r="K937" t="s">
        <v>807</v>
      </c>
      <c r="L937">
        <v>1368</v>
      </c>
      <c r="N937">
        <v>1011</v>
      </c>
      <c r="O937" t="s">
        <v>801</v>
      </c>
      <c r="P937" t="s">
        <v>801</v>
      </c>
      <c r="Q937">
        <v>1</v>
      </c>
      <c r="X937">
        <v>1.38</v>
      </c>
      <c r="Y937">
        <v>0</v>
      </c>
      <c r="Z937">
        <v>3.37</v>
      </c>
      <c r="AA937">
        <v>0.85</v>
      </c>
      <c r="AB937">
        <v>0</v>
      </c>
      <c r="AC937">
        <v>0</v>
      </c>
      <c r="AD937">
        <v>1</v>
      </c>
      <c r="AE937">
        <v>0</v>
      </c>
      <c r="AF937" t="s">
        <v>3</v>
      </c>
      <c r="AG937">
        <v>1.38</v>
      </c>
      <c r="AH937">
        <v>2</v>
      </c>
      <c r="AI937">
        <v>33036788</v>
      </c>
      <c r="AJ937">
        <v>987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 x14ac:dyDescent="0.2">
      <c r="A938">
        <f>ROW(Source!A388)</f>
        <v>388</v>
      </c>
      <c r="B938">
        <v>33036804</v>
      </c>
      <c r="C938">
        <v>33036786</v>
      </c>
      <c r="D938">
        <v>32516433</v>
      </c>
      <c r="E938">
        <v>1</v>
      </c>
      <c r="F938">
        <v>1</v>
      </c>
      <c r="G938">
        <v>19</v>
      </c>
      <c r="H938">
        <v>2</v>
      </c>
      <c r="I938" t="s">
        <v>808</v>
      </c>
      <c r="J938" t="s">
        <v>809</v>
      </c>
      <c r="K938" t="s">
        <v>810</v>
      </c>
      <c r="L938">
        <v>1368</v>
      </c>
      <c r="N938">
        <v>1011</v>
      </c>
      <c r="O938" t="s">
        <v>801</v>
      </c>
      <c r="P938" t="s">
        <v>801</v>
      </c>
      <c r="Q938">
        <v>1</v>
      </c>
      <c r="X938">
        <v>0.31</v>
      </c>
      <c r="Y938">
        <v>0</v>
      </c>
      <c r="Z938">
        <v>566.44000000000005</v>
      </c>
      <c r="AA938">
        <v>281.27999999999997</v>
      </c>
      <c r="AB938">
        <v>0</v>
      </c>
      <c r="AC938">
        <v>0</v>
      </c>
      <c r="AD938">
        <v>1</v>
      </c>
      <c r="AE938">
        <v>0</v>
      </c>
      <c r="AF938" t="s">
        <v>3</v>
      </c>
      <c r="AG938">
        <v>0.31</v>
      </c>
      <c r="AH938">
        <v>2</v>
      </c>
      <c r="AI938">
        <v>33036789</v>
      </c>
      <c r="AJ938">
        <v>988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 x14ac:dyDescent="0.2">
      <c r="A939">
        <f>ROW(Source!A388)</f>
        <v>388</v>
      </c>
      <c r="B939">
        <v>33036805</v>
      </c>
      <c r="C939">
        <v>33036786</v>
      </c>
      <c r="D939">
        <v>32516599</v>
      </c>
      <c r="E939">
        <v>1</v>
      </c>
      <c r="F939">
        <v>1</v>
      </c>
      <c r="G939">
        <v>19</v>
      </c>
      <c r="H939">
        <v>2</v>
      </c>
      <c r="I939" t="s">
        <v>811</v>
      </c>
      <c r="J939" t="s">
        <v>812</v>
      </c>
      <c r="K939" t="s">
        <v>813</v>
      </c>
      <c r="L939">
        <v>1368</v>
      </c>
      <c r="N939">
        <v>1011</v>
      </c>
      <c r="O939" t="s">
        <v>801</v>
      </c>
      <c r="P939" t="s">
        <v>801</v>
      </c>
      <c r="Q939">
        <v>1</v>
      </c>
      <c r="X939">
        <v>26.25</v>
      </c>
      <c r="Y939">
        <v>0</v>
      </c>
      <c r="Z939">
        <v>9.7100000000000009</v>
      </c>
      <c r="AA939">
        <v>2.25</v>
      </c>
      <c r="AB939">
        <v>0</v>
      </c>
      <c r="AC939">
        <v>0</v>
      </c>
      <c r="AD939">
        <v>1</v>
      </c>
      <c r="AE939">
        <v>0</v>
      </c>
      <c r="AF939" t="s">
        <v>3</v>
      </c>
      <c r="AG939">
        <v>26.25</v>
      </c>
      <c r="AH939">
        <v>2</v>
      </c>
      <c r="AI939">
        <v>33036790</v>
      </c>
      <c r="AJ939">
        <v>989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 x14ac:dyDescent="0.2">
      <c r="A940">
        <f>ROW(Source!A388)</f>
        <v>388</v>
      </c>
      <c r="B940">
        <v>33036806</v>
      </c>
      <c r="C940">
        <v>33036786</v>
      </c>
      <c r="D940">
        <v>32517836</v>
      </c>
      <c r="E940">
        <v>1</v>
      </c>
      <c r="F940">
        <v>1</v>
      </c>
      <c r="G940">
        <v>19</v>
      </c>
      <c r="H940">
        <v>3</v>
      </c>
      <c r="I940" t="s">
        <v>814</v>
      </c>
      <c r="J940" t="s">
        <v>815</v>
      </c>
      <c r="K940" t="s">
        <v>816</v>
      </c>
      <c r="L940">
        <v>1348</v>
      </c>
      <c r="N940">
        <v>1009</v>
      </c>
      <c r="O940" t="s">
        <v>19</v>
      </c>
      <c r="P940" t="s">
        <v>19</v>
      </c>
      <c r="Q940">
        <v>1000</v>
      </c>
      <c r="X940">
        <v>0.04</v>
      </c>
      <c r="Y940">
        <v>31493.279999999999</v>
      </c>
      <c r="Z940">
        <v>0</v>
      </c>
      <c r="AA940">
        <v>0</v>
      </c>
      <c r="AB940">
        <v>0</v>
      </c>
      <c r="AC940">
        <v>0</v>
      </c>
      <c r="AD940">
        <v>1</v>
      </c>
      <c r="AE940">
        <v>0</v>
      </c>
      <c r="AF940" t="s">
        <v>3</v>
      </c>
      <c r="AG940">
        <v>0.04</v>
      </c>
      <c r="AH940">
        <v>2</v>
      </c>
      <c r="AI940">
        <v>33036791</v>
      </c>
      <c r="AJ940">
        <v>990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 x14ac:dyDescent="0.2">
      <c r="A941">
        <f>ROW(Source!A388)</f>
        <v>388</v>
      </c>
      <c r="B941">
        <v>33036807</v>
      </c>
      <c r="C941">
        <v>33036786</v>
      </c>
      <c r="D941">
        <v>32518156</v>
      </c>
      <c r="E941">
        <v>1</v>
      </c>
      <c r="F941">
        <v>1</v>
      </c>
      <c r="G941">
        <v>19</v>
      </c>
      <c r="H941">
        <v>3</v>
      </c>
      <c r="I941" t="s">
        <v>817</v>
      </c>
      <c r="J941" t="s">
        <v>818</v>
      </c>
      <c r="K941" t="s">
        <v>819</v>
      </c>
      <c r="L941">
        <v>1348</v>
      </c>
      <c r="N941">
        <v>1009</v>
      </c>
      <c r="O941" t="s">
        <v>19</v>
      </c>
      <c r="P941" t="s">
        <v>19</v>
      </c>
      <c r="Q941">
        <v>1000</v>
      </c>
      <c r="X941">
        <v>3.6999999999999998E-2</v>
      </c>
      <c r="Y941">
        <v>45454.3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0</v>
      </c>
      <c r="AF941" t="s">
        <v>3</v>
      </c>
      <c r="AG941">
        <v>3.6999999999999998E-2</v>
      </c>
      <c r="AH941">
        <v>2</v>
      </c>
      <c r="AI941">
        <v>33036792</v>
      </c>
      <c r="AJ941">
        <v>991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 x14ac:dyDescent="0.2">
      <c r="A942">
        <f>ROW(Source!A388)</f>
        <v>388</v>
      </c>
      <c r="B942">
        <v>33036809</v>
      </c>
      <c r="C942">
        <v>33036786</v>
      </c>
      <c r="D942">
        <v>32518894</v>
      </c>
      <c r="E942">
        <v>1</v>
      </c>
      <c r="F942">
        <v>1</v>
      </c>
      <c r="G942">
        <v>19</v>
      </c>
      <c r="H942">
        <v>3</v>
      </c>
      <c r="I942" t="s">
        <v>820</v>
      </c>
      <c r="J942" t="s">
        <v>821</v>
      </c>
      <c r="K942" t="s">
        <v>822</v>
      </c>
      <c r="L942">
        <v>1327</v>
      </c>
      <c r="N942">
        <v>1005</v>
      </c>
      <c r="O942" t="s">
        <v>823</v>
      </c>
      <c r="P942" t="s">
        <v>823</v>
      </c>
      <c r="Q942">
        <v>1</v>
      </c>
      <c r="X942">
        <v>5.6</v>
      </c>
      <c r="Y942">
        <v>63.78</v>
      </c>
      <c r="Z942">
        <v>0</v>
      </c>
      <c r="AA942">
        <v>0</v>
      </c>
      <c r="AB942">
        <v>0</v>
      </c>
      <c r="AC942">
        <v>0</v>
      </c>
      <c r="AD942">
        <v>1</v>
      </c>
      <c r="AE942">
        <v>0</v>
      </c>
      <c r="AF942" t="s">
        <v>3</v>
      </c>
      <c r="AG942">
        <v>5.6</v>
      </c>
      <c r="AH942">
        <v>2</v>
      </c>
      <c r="AI942">
        <v>33036794</v>
      </c>
      <c r="AJ942">
        <v>992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 x14ac:dyDescent="0.2">
      <c r="A943">
        <f>ROW(Source!A388)</f>
        <v>388</v>
      </c>
      <c r="B943">
        <v>33036808</v>
      </c>
      <c r="C943">
        <v>33036786</v>
      </c>
      <c r="D943">
        <v>32517311</v>
      </c>
      <c r="E943">
        <v>1</v>
      </c>
      <c r="F943">
        <v>1</v>
      </c>
      <c r="G943">
        <v>19</v>
      </c>
      <c r="H943">
        <v>3</v>
      </c>
      <c r="I943" t="s">
        <v>824</v>
      </c>
      <c r="J943" t="s">
        <v>825</v>
      </c>
      <c r="K943" t="s">
        <v>826</v>
      </c>
      <c r="L943">
        <v>1348</v>
      </c>
      <c r="N943">
        <v>1009</v>
      </c>
      <c r="O943" t="s">
        <v>19</v>
      </c>
      <c r="P943" t="s">
        <v>19</v>
      </c>
      <c r="Q943">
        <v>1000</v>
      </c>
      <c r="X943">
        <v>0.05</v>
      </c>
      <c r="Y943">
        <v>4752.91</v>
      </c>
      <c r="Z943">
        <v>0</v>
      </c>
      <c r="AA943">
        <v>0</v>
      </c>
      <c r="AB943">
        <v>0</v>
      </c>
      <c r="AC943">
        <v>0</v>
      </c>
      <c r="AD943">
        <v>1</v>
      </c>
      <c r="AE943">
        <v>0</v>
      </c>
      <c r="AF943" t="s">
        <v>3</v>
      </c>
      <c r="AG943">
        <v>0.05</v>
      </c>
      <c r="AH943">
        <v>2</v>
      </c>
      <c r="AI943">
        <v>33036793</v>
      </c>
      <c r="AJ943">
        <v>993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 x14ac:dyDescent="0.2">
      <c r="A944">
        <f>ROW(Source!A388)</f>
        <v>388</v>
      </c>
      <c r="B944">
        <v>33036810</v>
      </c>
      <c r="C944">
        <v>33036786</v>
      </c>
      <c r="D944">
        <v>32519061</v>
      </c>
      <c r="E944">
        <v>1</v>
      </c>
      <c r="F944">
        <v>1</v>
      </c>
      <c r="G944">
        <v>19</v>
      </c>
      <c r="H944">
        <v>3</v>
      </c>
      <c r="I944" t="s">
        <v>827</v>
      </c>
      <c r="J944" t="s">
        <v>828</v>
      </c>
      <c r="K944" t="s">
        <v>829</v>
      </c>
      <c r="L944">
        <v>1339</v>
      </c>
      <c r="N944">
        <v>1007</v>
      </c>
      <c r="O944" t="s">
        <v>830</v>
      </c>
      <c r="P944" t="s">
        <v>830</v>
      </c>
      <c r="Q944">
        <v>1</v>
      </c>
      <c r="X944">
        <v>1.75</v>
      </c>
      <c r="Y944">
        <v>29.98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1.75</v>
      </c>
      <c r="AH944">
        <v>2</v>
      </c>
      <c r="AI944">
        <v>33036795</v>
      </c>
      <c r="AJ944">
        <v>994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 x14ac:dyDescent="0.2">
      <c r="A945">
        <f>ROW(Source!A388)</f>
        <v>388</v>
      </c>
      <c r="B945">
        <v>33036811</v>
      </c>
      <c r="C945">
        <v>33036786</v>
      </c>
      <c r="D945">
        <v>32517740</v>
      </c>
      <c r="E945">
        <v>1</v>
      </c>
      <c r="F945">
        <v>1</v>
      </c>
      <c r="G945">
        <v>19</v>
      </c>
      <c r="H945">
        <v>3</v>
      </c>
      <c r="I945" t="s">
        <v>831</v>
      </c>
      <c r="J945" t="s">
        <v>832</v>
      </c>
      <c r="K945" t="s">
        <v>833</v>
      </c>
      <c r="L945">
        <v>1339</v>
      </c>
      <c r="N945">
        <v>1007</v>
      </c>
      <c r="O945" t="s">
        <v>830</v>
      </c>
      <c r="P945" t="s">
        <v>830</v>
      </c>
      <c r="Q945">
        <v>1</v>
      </c>
      <c r="X945">
        <v>0.08</v>
      </c>
      <c r="Y945">
        <v>4993.7</v>
      </c>
      <c r="Z945">
        <v>0</v>
      </c>
      <c r="AA945">
        <v>0</v>
      </c>
      <c r="AB945">
        <v>0</v>
      </c>
      <c r="AC945">
        <v>0</v>
      </c>
      <c r="AD945">
        <v>1</v>
      </c>
      <c r="AE945">
        <v>0</v>
      </c>
      <c r="AF945" t="s">
        <v>3</v>
      </c>
      <c r="AG945">
        <v>0.08</v>
      </c>
      <c r="AH945">
        <v>2</v>
      </c>
      <c r="AI945">
        <v>33036796</v>
      </c>
      <c r="AJ945">
        <v>995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 x14ac:dyDescent="0.2">
      <c r="A946">
        <f>ROW(Source!A388)</f>
        <v>388</v>
      </c>
      <c r="B946">
        <v>33036812</v>
      </c>
      <c r="C946">
        <v>33036786</v>
      </c>
      <c r="D946">
        <v>32517729</v>
      </c>
      <c r="E946">
        <v>1</v>
      </c>
      <c r="F946">
        <v>1</v>
      </c>
      <c r="G946">
        <v>19</v>
      </c>
      <c r="H946">
        <v>3</v>
      </c>
      <c r="I946" t="s">
        <v>834</v>
      </c>
      <c r="J946" t="s">
        <v>835</v>
      </c>
      <c r="K946" t="s">
        <v>836</v>
      </c>
      <c r="L946">
        <v>1339</v>
      </c>
      <c r="N946">
        <v>1007</v>
      </c>
      <c r="O946" t="s">
        <v>830</v>
      </c>
      <c r="P946" t="s">
        <v>830</v>
      </c>
      <c r="Q946">
        <v>1</v>
      </c>
      <c r="X946">
        <v>0.69</v>
      </c>
      <c r="Y946">
        <v>3762.19</v>
      </c>
      <c r="Z946">
        <v>0</v>
      </c>
      <c r="AA946">
        <v>0</v>
      </c>
      <c r="AB946">
        <v>0</v>
      </c>
      <c r="AC946">
        <v>0</v>
      </c>
      <c r="AD946">
        <v>1</v>
      </c>
      <c r="AE946">
        <v>0</v>
      </c>
      <c r="AF946" t="s">
        <v>3</v>
      </c>
      <c r="AG946">
        <v>0.69</v>
      </c>
      <c r="AH946">
        <v>2</v>
      </c>
      <c r="AI946">
        <v>33036797</v>
      </c>
      <c r="AJ946">
        <v>996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 x14ac:dyDescent="0.2">
      <c r="A947">
        <f>ROW(Source!A388)</f>
        <v>388</v>
      </c>
      <c r="B947">
        <v>33036813</v>
      </c>
      <c r="C947">
        <v>33036786</v>
      </c>
      <c r="D947">
        <v>32517783</v>
      </c>
      <c r="E947">
        <v>1</v>
      </c>
      <c r="F947">
        <v>1</v>
      </c>
      <c r="G947">
        <v>19</v>
      </c>
      <c r="H947">
        <v>3</v>
      </c>
      <c r="I947" t="s">
        <v>837</v>
      </c>
      <c r="J947" t="s">
        <v>838</v>
      </c>
      <c r="K947" t="s">
        <v>839</v>
      </c>
      <c r="L947">
        <v>1339</v>
      </c>
      <c r="N947">
        <v>1007</v>
      </c>
      <c r="O947" t="s">
        <v>830</v>
      </c>
      <c r="P947" t="s">
        <v>830</v>
      </c>
      <c r="Q947">
        <v>1</v>
      </c>
      <c r="X947">
        <v>0.2</v>
      </c>
      <c r="Y947">
        <v>5631.96</v>
      </c>
      <c r="Z947">
        <v>0</v>
      </c>
      <c r="AA947">
        <v>0</v>
      </c>
      <c r="AB947">
        <v>0</v>
      </c>
      <c r="AC947">
        <v>0</v>
      </c>
      <c r="AD947">
        <v>1</v>
      </c>
      <c r="AE947">
        <v>0</v>
      </c>
      <c r="AF947" t="s">
        <v>3</v>
      </c>
      <c r="AG947">
        <v>0.2</v>
      </c>
      <c r="AH947">
        <v>2</v>
      </c>
      <c r="AI947">
        <v>33036798</v>
      </c>
      <c r="AJ947">
        <v>997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 x14ac:dyDescent="0.2">
      <c r="A948">
        <f>ROW(Source!A388)</f>
        <v>388</v>
      </c>
      <c r="B948">
        <v>33036814</v>
      </c>
      <c r="C948">
        <v>33036786</v>
      </c>
      <c r="D948">
        <v>32517784</v>
      </c>
      <c r="E948">
        <v>1</v>
      </c>
      <c r="F948">
        <v>1</v>
      </c>
      <c r="G948">
        <v>19</v>
      </c>
      <c r="H948">
        <v>3</v>
      </c>
      <c r="I948" t="s">
        <v>840</v>
      </c>
      <c r="J948" t="s">
        <v>841</v>
      </c>
      <c r="K948" t="s">
        <v>842</v>
      </c>
      <c r="L948">
        <v>1339</v>
      </c>
      <c r="N948">
        <v>1007</v>
      </c>
      <c r="O948" t="s">
        <v>830</v>
      </c>
      <c r="P948" t="s">
        <v>830</v>
      </c>
      <c r="Q948">
        <v>1</v>
      </c>
      <c r="X948">
        <v>0.69</v>
      </c>
      <c r="Y948">
        <v>5631.96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0.69</v>
      </c>
      <c r="AH948">
        <v>2</v>
      </c>
      <c r="AI948">
        <v>33036799</v>
      </c>
      <c r="AJ948">
        <v>998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 x14ac:dyDescent="0.2">
      <c r="A949">
        <f>ROW(Source!A388)</f>
        <v>388</v>
      </c>
      <c r="B949">
        <v>33036815</v>
      </c>
      <c r="C949">
        <v>33036786</v>
      </c>
      <c r="D949">
        <v>32519911</v>
      </c>
      <c r="E949">
        <v>1</v>
      </c>
      <c r="F949">
        <v>1</v>
      </c>
      <c r="G949">
        <v>19</v>
      </c>
      <c r="H949">
        <v>3</v>
      </c>
      <c r="I949" t="s">
        <v>843</v>
      </c>
      <c r="J949" t="s">
        <v>844</v>
      </c>
      <c r="K949" t="s">
        <v>845</v>
      </c>
      <c r="L949">
        <v>1339</v>
      </c>
      <c r="N949">
        <v>1007</v>
      </c>
      <c r="O949" t="s">
        <v>830</v>
      </c>
      <c r="P949" t="s">
        <v>830</v>
      </c>
      <c r="Q949">
        <v>1</v>
      </c>
      <c r="X949">
        <v>102</v>
      </c>
      <c r="Y949">
        <v>3195.93</v>
      </c>
      <c r="Z949">
        <v>0</v>
      </c>
      <c r="AA949">
        <v>0</v>
      </c>
      <c r="AB949">
        <v>0</v>
      </c>
      <c r="AC949">
        <v>0</v>
      </c>
      <c r="AD949">
        <v>1</v>
      </c>
      <c r="AE949">
        <v>0</v>
      </c>
      <c r="AF949" t="s">
        <v>3</v>
      </c>
      <c r="AG949">
        <v>102</v>
      </c>
      <c r="AH949">
        <v>2</v>
      </c>
      <c r="AI949">
        <v>33036800</v>
      </c>
      <c r="AJ949">
        <v>999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 x14ac:dyDescent="0.2">
      <c r="A950">
        <f>ROW(Source!A388)</f>
        <v>388</v>
      </c>
      <c r="B950">
        <v>33036816</v>
      </c>
      <c r="C950">
        <v>33036786</v>
      </c>
      <c r="D950">
        <v>32521663</v>
      </c>
      <c r="E950">
        <v>1</v>
      </c>
      <c r="F950">
        <v>1</v>
      </c>
      <c r="G950">
        <v>19</v>
      </c>
      <c r="H950">
        <v>3</v>
      </c>
      <c r="I950" t="s">
        <v>846</v>
      </c>
      <c r="J950" t="s">
        <v>847</v>
      </c>
      <c r="K950" t="s">
        <v>848</v>
      </c>
      <c r="L950">
        <v>1327</v>
      </c>
      <c r="N950">
        <v>1005</v>
      </c>
      <c r="O950" t="s">
        <v>823</v>
      </c>
      <c r="P950" t="s">
        <v>823</v>
      </c>
      <c r="Q950">
        <v>1</v>
      </c>
      <c r="X950">
        <v>49.5</v>
      </c>
      <c r="Y950">
        <v>207.09</v>
      </c>
      <c r="Z950">
        <v>0</v>
      </c>
      <c r="AA950">
        <v>0</v>
      </c>
      <c r="AB950">
        <v>0</v>
      </c>
      <c r="AC950">
        <v>0</v>
      </c>
      <c r="AD950">
        <v>1</v>
      </c>
      <c r="AE950">
        <v>0</v>
      </c>
      <c r="AF950" t="s">
        <v>3</v>
      </c>
      <c r="AG950">
        <v>49.5</v>
      </c>
      <c r="AH950">
        <v>2</v>
      </c>
      <c r="AI950">
        <v>33036801</v>
      </c>
      <c r="AJ950">
        <v>1000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 x14ac:dyDescent="0.2">
      <c r="A951">
        <f>ROW(Source!A391)</f>
        <v>391</v>
      </c>
      <c r="B951">
        <v>33036825</v>
      </c>
      <c r="C951">
        <v>33036819</v>
      </c>
      <c r="D951">
        <v>32505425</v>
      </c>
      <c r="E951">
        <v>19</v>
      </c>
      <c r="F951">
        <v>1</v>
      </c>
      <c r="G951">
        <v>19</v>
      </c>
      <c r="H951">
        <v>1</v>
      </c>
      <c r="I951" t="s">
        <v>795</v>
      </c>
      <c r="J951" t="s">
        <v>3</v>
      </c>
      <c r="K951" t="s">
        <v>796</v>
      </c>
      <c r="L951">
        <v>1191</v>
      </c>
      <c r="N951">
        <v>1013</v>
      </c>
      <c r="O951" t="s">
        <v>797</v>
      </c>
      <c r="P951" t="s">
        <v>797</v>
      </c>
      <c r="Q951">
        <v>1</v>
      </c>
      <c r="X951">
        <v>36.11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1</v>
      </c>
      <c r="AE951">
        <v>1</v>
      </c>
      <c r="AF951" t="s">
        <v>3</v>
      </c>
      <c r="AG951">
        <v>36.11</v>
      </c>
      <c r="AH951">
        <v>2</v>
      </c>
      <c r="AI951">
        <v>33036820</v>
      </c>
      <c r="AJ951">
        <v>1001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 x14ac:dyDescent="0.2">
      <c r="A952">
        <f>ROW(Source!A391)</f>
        <v>391</v>
      </c>
      <c r="B952">
        <v>33036826</v>
      </c>
      <c r="C952">
        <v>33036819</v>
      </c>
      <c r="D952">
        <v>32516754</v>
      </c>
      <c r="E952">
        <v>1</v>
      </c>
      <c r="F952">
        <v>1</v>
      </c>
      <c r="G952">
        <v>19</v>
      </c>
      <c r="H952">
        <v>2</v>
      </c>
      <c r="I952" t="s">
        <v>798</v>
      </c>
      <c r="J952" t="s">
        <v>799</v>
      </c>
      <c r="K952" t="s">
        <v>800</v>
      </c>
      <c r="L952">
        <v>1368</v>
      </c>
      <c r="N952">
        <v>1011</v>
      </c>
      <c r="O952" t="s">
        <v>801</v>
      </c>
      <c r="P952" t="s">
        <v>801</v>
      </c>
      <c r="Q952">
        <v>1</v>
      </c>
      <c r="X952">
        <v>21.91</v>
      </c>
      <c r="Y952">
        <v>0</v>
      </c>
      <c r="Z952">
        <v>70.98</v>
      </c>
      <c r="AA952">
        <v>6.52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21.91</v>
      </c>
      <c r="AH952">
        <v>2</v>
      </c>
      <c r="AI952">
        <v>33036821</v>
      </c>
      <c r="AJ952">
        <v>1002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 x14ac:dyDescent="0.2">
      <c r="A953">
        <f>ROW(Source!A391)</f>
        <v>391</v>
      </c>
      <c r="B953">
        <v>33036827</v>
      </c>
      <c r="C953">
        <v>33036819</v>
      </c>
      <c r="D953">
        <v>32518977</v>
      </c>
      <c r="E953">
        <v>1</v>
      </c>
      <c r="F953">
        <v>1</v>
      </c>
      <c r="G953">
        <v>19</v>
      </c>
      <c r="H953">
        <v>3</v>
      </c>
      <c r="I953" t="s">
        <v>802</v>
      </c>
      <c r="J953" t="s">
        <v>803</v>
      </c>
      <c r="K953" t="s">
        <v>804</v>
      </c>
      <c r="L953">
        <v>1348</v>
      </c>
      <c r="N953">
        <v>1009</v>
      </c>
      <c r="O953" t="s">
        <v>19</v>
      </c>
      <c r="P953" t="s">
        <v>19</v>
      </c>
      <c r="Q953">
        <v>1000</v>
      </c>
      <c r="X953">
        <v>0.03</v>
      </c>
      <c r="Y953">
        <v>117442.26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3</v>
      </c>
      <c r="AG953">
        <v>0.03</v>
      </c>
      <c r="AH953">
        <v>2</v>
      </c>
      <c r="AI953">
        <v>33036822</v>
      </c>
      <c r="AJ953">
        <v>1003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 x14ac:dyDescent="0.2">
      <c r="A954">
        <f>ROW(Source!A391)</f>
        <v>391</v>
      </c>
      <c r="B954">
        <v>33036828</v>
      </c>
      <c r="C954">
        <v>33036819</v>
      </c>
      <c r="D954">
        <v>32520163</v>
      </c>
      <c r="E954">
        <v>1</v>
      </c>
      <c r="F954">
        <v>1</v>
      </c>
      <c r="G954">
        <v>19</v>
      </c>
      <c r="H954">
        <v>3</v>
      </c>
      <c r="I954" t="s">
        <v>25</v>
      </c>
      <c r="J954" t="s">
        <v>27</v>
      </c>
      <c r="K954" t="s">
        <v>26</v>
      </c>
      <c r="L954">
        <v>1348</v>
      </c>
      <c r="N954">
        <v>1009</v>
      </c>
      <c r="O954" t="s">
        <v>19</v>
      </c>
      <c r="P954" t="s">
        <v>19</v>
      </c>
      <c r="Q954">
        <v>1000</v>
      </c>
      <c r="X954">
        <v>1</v>
      </c>
      <c r="Y954">
        <v>53410.15</v>
      </c>
      <c r="Z954">
        <v>0</v>
      </c>
      <c r="AA954">
        <v>0</v>
      </c>
      <c r="AB954">
        <v>0</v>
      </c>
      <c r="AC954">
        <v>0</v>
      </c>
      <c r="AD954">
        <v>1</v>
      </c>
      <c r="AE954">
        <v>0</v>
      </c>
      <c r="AF954" t="s">
        <v>3</v>
      </c>
      <c r="AG954">
        <v>1</v>
      </c>
      <c r="AH954">
        <v>2</v>
      </c>
      <c r="AI954">
        <v>33036823</v>
      </c>
      <c r="AJ954">
        <v>1004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 x14ac:dyDescent="0.2">
      <c r="A955">
        <f>ROW(Source!A393)</f>
        <v>393</v>
      </c>
      <c r="B955">
        <v>33036846</v>
      </c>
      <c r="C955">
        <v>33036830</v>
      </c>
      <c r="D955">
        <v>32505425</v>
      </c>
      <c r="E955">
        <v>19</v>
      </c>
      <c r="F955">
        <v>1</v>
      </c>
      <c r="G955">
        <v>19</v>
      </c>
      <c r="H955">
        <v>1</v>
      </c>
      <c r="I955" t="s">
        <v>795</v>
      </c>
      <c r="J955" t="s">
        <v>3</v>
      </c>
      <c r="K955" t="s">
        <v>796</v>
      </c>
      <c r="L955">
        <v>1191</v>
      </c>
      <c r="N955">
        <v>1013</v>
      </c>
      <c r="O955" t="s">
        <v>797</v>
      </c>
      <c r="P955" t="s">
        <v>797</v>
      </c>
      <c r="Q955">
        <v>1</v>
      </c>
      <c r="X955">
        <v>453.1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1</v>
      </c>
      <c r="AF955" t="s">
        <v>3</v>
      </c>
      <c r="AG955">
        <v>453.1</v>
      </c>
      <c r="AH955">
        <v>2</v>
      </c>
      <c r="AI955">
        <v>33036831</v>
      </c>
      <c r="AJ955">
        <v>1006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 x14ac:dyDescent="0.2">
      <c r="A956">
        <f>ROW(Source!A393)</f>
        <v>393</v>
      </c>
      <c r="B956">
        <v>33036847</v>
      </c>
      <c r="C956">
        <v>33036830</v>
      </c>
      <c r="D956">
        <v>32517073</v>
      </c>
      <c r="E956">
        <v>1</v>
      </c>
      <c r="F956">
        <v>1</v>
      </c>
      <c r="G956">
        <v>19</v>
      </c>
      <c r="H956">
        <v>2</v>
      </c>
      <c r="I956" t="s">
        <v>805</v>
      </c>
      <c r="J956" t="s">
        <v>806</v>
      </c>
      <c r="K956" t="s">
        <v>807</v>
      </c>
      <c r="L956">
        <v>1368</v>
      </c>
      <c r="N956">
        <v>1011</v>
      </c>
      <c r="O956" t="s">
        <v>801</v>
      </c>
      <c r="P956" t="s">
        <v>801</v>
      </c>
      <c r="Q956">
        <v>1</v>
      </c>
      <c r="X956">
        <v>1.38</v>
      </c>
      <c r="Y956">
        <v>0</v>
      </c>
      <c r="Z956">
        <v>3.37</v>
      </c>
      <c r="AA956">
        <v>0.85</v>
      </c>
      <c r="AB956">
        <v>0</v>
      </c>
      <c r="AC956">
        <v>0</v>
      </c>
      <c r="AD956">
        <v>1</v>
      </c>
      <c r="AE956">
        <v>0</v>
      </c>
      <c r="AF956" t="s">
        <v>3</v>
      </c>
      <c r="AG956">
        <v>1.38</v>
      </c>
      <c r="AH956">
        <v>2</v>
      </c>
      <c r="AI956">
        <v>33036832</v>
      </c>
      <c r="AJ956">
        <v>1007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 x14ac:dyDescent="0.2">
      <c r="A957">
        <f>ROW(Source!A393)</f>
        <v>393</v>
      </c>
      <c r="B957">
        <v>33036848</v>
      </c>
      <c r="C957">
        <v>33036830</v>
      </c>
      <c r="D957">
        <v>32516433</v>
      </c>
      <c r="E957">
        <v>1</v>
      </c>
      <c r="F957">
        <v>1</v>
      </c>
      <c r="G957">
        <v>19</v>
      </c>
      <c r="H957">
        <v>2</v>
      </c>
      <c r="I957" t="s">
        <v>808</v>
      </c>
      <c r="J957" t="s">
        <v>809</v>
      </c>
      <c r="K957" t="s">
        <v>810</v>
      </c>
      <c r="L957">
        <v>1368</v>
      </c>
      <c r="N957">
        <v>1011</v>
      </c>
      <c r="O957" t="s">
        <v>801</v>
      </c>
      <c r="P957" t="s">
        <v>801</v>
      </c>
      <c r="Q957">
        <v>1</v>
      </c>
      <c r="X957">
        <v>0.31</v>
      </c>
      <c r="Y957">
        <v>0</v>
      </c>
      <c r="Z957">
        <v>566.44000000000005</v>
      </c>
      <c r="AA957">
        <v>281.27999999999997</v>
      </c>
      <c r="AB957">
        <v>0</v>
      </c>
      <c r="AC957">
        <v>0</v>
      </c>
      <c r="AD957">
        <v>1</v>
      </c>
      <c r="AE957">
        <v>0</v>
      </c>
      <c r="AF957" t="s">
        <v>3</v>
      </c>
      <c r="AG957">
        <v>0.31</v>
      </c>
      <c r="AH957">
        <v>2</v>
      </c>
      <c r="AI957">
        <v>33036833</v>
      </c>
      <c r="AJ957">
        <v>1008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 x14ac:dyDescent="0.2">
      <c r="A958">
        <f>ROW(Source!A393)</f>
        <v>393</v>
      </c>
      <c r="B958">
        <v>33036849</v>
      </c>
      <c r="C958">
        <v>33036830</v>
      </c>
      <c r="D958">
        <v>32516599</v>
      </c>
      <c r="E958">
        <v>1</v>
      </c>
      <c r="F958">
        <v>1</v>
      </c>
      <c r="G958">
        <v>19</v>
      </c>
      <c r="H958">
        <v>2</v>
      </c>
      <c r="I958" t="s">
        <v>811</v>
      </c>
      <c r="J958" t="s">
        <v>812</v>
      </c>
      <c r="K958" t="s">
        <v>813</v>
      </c>
      <c r="L958">
        <v>1368</v>
      </c>
      <c r="N958">
        <v>1011</v>
      </c>
      <c r="O958" t="s">
        <v>801</v>
      </c>
      <c r="P958" t="s">
        <v>801</v>
      </c>
      <c r="Q958">
        <v>1</v>
      </c>
      <c r="X958">
        <v>26.25</v>
      </c>
      <c r="Y958">
        <v>0</v>
      </c>
      <c r="Z958">
        <v>9.7100000000000009</v>
      </c>
      <c r="AA958">
        <v>2.25</v>
      </c>
      <c r="AB958">
        <v>0</v>
      </c>
      <c r="AC958">
        <v>0</v>
      </c>
      <c r="AD958">
        <v>1</v>
      </c>
      <c r="AE958">
        <v>0</v>
      </c>
      <c r="AF958" t="s">
        <v>3</v>
      </c>
      <c r="AG958">
        <v>26.25</v>
      </c>
      <c r="AH958">
        <v>2</v>
      </c>
      <c r="AI958">
        <v>33036834</v>
      </c>
      <c r="AJ958">
        <v>1009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 x14ac:dyDescent="0.2">
      <c r="A959">
        <f>ROW(Source!A393)</f>
        <v>393</v>
      </c>
      <c r="B959">
        <v>33036850</v>
      </c>
      <c r="C959">
        <v>33036830</v>
      </c>
      <c r="D959">
        <v>32517836</v>
      </c>
      <c r="E959">
        <v>1</v>
      </c>
      <c r="F959">
        <v>1</v>
      </c>
      <c r="G959">
        <v>19</v>
      </c>
      <c r="H959">
        <v>3</v>
      </c>
      <c r="I959" t="s">
        <v>814</v>
      </c>
      <c r="J959" t="s">
        <v>815</v>
      </c>
      <c r="K959" t="s">
        <v>816</v>
      </c>
      <c r="L959">
        <v>1348</v>
      </c>
      <c r="N959">
        <v>1009</v>
      </c>
      <c r="O959" t="s">
        <v>19</v>
      </c>
      <c r="P959" t="s">
        <v>19</v>
      </c>
      <c r="Q959">
        <v>1000</v>
      </c>
      <c r="X959">
        <v>0.04</v>
      </c>
      <c r="Y959">
        <v>31493.279999999999</v>
      </c>
      <c r="Z959">
        <v>0</v>
      </c>
      <c r="AA959">
        <v>0</v>
      </c>
      <c r="AB959">
        <v>0</v>
      </c>
      <c r="AC959">
        <v>0</v>
      </c>
      <c r="AD959">
        <v>1</v>
      </c>
      <c r="AE959">
        <v>0</v>
      </c>
      <c r="AF959" t="s">
        <v>3</v>
      </c>
      <c r="AG959">
        <v>0.04</v>
      </c>
      <c r="AH959">
        <v>2</v>
      </c>
      <c r="AI959">
        <v>33036835</v>
      </c>
      <c r="AJ959">
        <v>1010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 x14ac:dyDescent="0.2">
      <c r="A960">
        <f>ROW(Source!A393)</f>
        <v>393</v>
      </c>
      <c r="B960">
        <v>33036851</v>
      </c>
      <c r="C960">
        <v>33036830</v>
      </c>
      <c r="D960">
        <v>32518156</v>
      </c>
      <c r="E960">
        <v>1</v>
      </c>
      <c r="F960">
        <v>1</v>
      </c>
      <c r="G960">
        <v>19</v>
      </c>
      <c r="H960">
        <v>3</v>
      </c>
      <c r="I960" t="s">
        <v>817</v>
      </c>
      <c r="J960" t="s">
        <v>818</v>
      </c>
      <c r="K960" t="s">
        <v>819</v>
      </c>
      <c r="L960">
        <v>1348</v>
      </c>
      <c r="N960">
        <v>1009</v>
      </c>
      <c r="O960" t="s">
        <v>19</v>
      </c>
      <c r="P960" t="s">
        <v>19</v>
      </c>
      <c r="Q960">
        <v>1000</v>
      </c>
      <c r="X960">
        <v>3.6999999999999998E-2</v>
      </c>
      <c r="Y960">
        <v>45454.3</v>
      </c>
      <c r="Z960">
        <v>0</v>
      </c>
      <c r="AA960">
        <v>0</v>
      </c>
      <c r="AB960">
        <v>0</v>
      </c>
      <c r="AC960">
        <v>0</v>
      </c>
      <c r="AD960">
        <v>1</v>
      </c>
      <c r="AE960">
        <v>0</v>
      </c>
      <c r="AF960" t="s">
        <v>3</v>
      </c>
      <c r="AG960">
        <v>3.6999999999999998E-2</v>
      </c>
      <c r="AH960">
        <v>2</v>
      </c>
      <c r="AI960">
        <v>33036836</v>
      </c>
      <c r="AJ960">
        <v>1011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 x14ac:dyDescent="0.2">
      <c r="A961">
        <f>ROW(Source!A393)</f>
        <v>393</v>
      </c>
      <c r="B961">
        <v>33036853</v>
      </c>
      <c r="C961">
        <v>33036830</v>
      </c>
      <c r="D961">
        <v>32518894</v>
      </c>
      <c r="E961">
        <v>1</v>
      </c>
      <c r="F961">
        <v>1</v>
      </c>
      <c r="G961">
        <v>19</v>
      </c>
      <c r="H961">
        <v>3</v>
      </c>
      <c r="I961" t="s">
        <v>820</v>
      </c>
      <c r="J961" t="s">
        <v>821</v>
      </c>
      <c r="K961" t="s">
        <v>822</v>
      </c>
      <c r="L961">
        <v>1327</v>
      </c>
      <c r="N961">
        <v>1005</v>
      </c>
      <c r="O961" t="s">
        <v>823</v>
      </c>
      <c r="P961" t="s">
        <v>823</v>
      </c>
      <c r="Q961">
        <v>1</v>
      </c>
      <c r="X961">
        <v>5.6</v>
      </c>
      <c r="Y961">
        <v>63.78</v>
      </c>
      <c r="Z961">
        <v>0</v>
      </c>
      <c r="AA961">
        <v>0</v>
      </c>
      <c r="AB961">
        <v>0</v>
      </c>
      <c r="AC961">
        <v>0</v>
      </c>
      <c r="AD961">
        <v>1</v>
      </c>
      <c r="AE961">
        <v>0</v>
      </c>
      <c r="AF961" t="s">
        <v>3</v>
      </c>
      <c r="AG961">
        <v>5.6</v>
      </c>
      <c r="AH961">
        <v>2</v>
      </c>
      <c r="AI961">
        <v>33036838</v>
      </c>
      <c r="AJ961">
        <v>1012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 x14ac:dyDescent="0.2">
      <c r="A962">
        <f>ROW(Source!A393)</f>
        <v>393</v>
      </c>
      <c r="B962">
        <v>33036852</v>
      </c>
      <c r="C962">
        <v>33036830</v>
      </c>
      <c r="D962">
        <v>32517311</v>
      </c>
      <c r="E962">
        <v>1</v>
      </c>
      <c r="F962">
        <v>1</v>
      </c>
      <c r="G962">
        <v>19</v>
      </c>
      <c r="H962">
        <v>3</v>
      </c>
      <c r="I962" t="s">
        <v>824</v>
      </c>
      <c r="J962" t="s">
        <v>825</v>
      </c>
      <c r="K962" t="s">
        <v>826</v>
      </c>
      <c r="L962">
        <v>1348</v>
      </c>
      <c r="N962">
        <v>1009</v>
      </c>
      <c r="O962" t="s">
        <v>19</v>
      </c>
      <c r="P962" t="s">
        <v>19</v>
      </c>
      <c r="Q962">
        <v>1000</v>
      </c>
      <c r="X962">
        <v>0.05</v>
      </c>
      <c r="Y962">
        <v>4752.91</v>
      </c>
      <c r="Z962">
        <v>0</v>
      </c>
      <c r="AA962">
        <v>0</v>
      </c>
      <c r="AB962">
        <v>0</v>
      </c>
      <c r="AC962">
        <v>0</v>
      </c>
      <c r="AD962">
        <v>1</v>
      </c>
      <c r="AE962">
        <v>0</v>
      </c>
      <c r="AF962" t="s">
        <v>3</v>
      </c>
      <c r="AG962">
        <v>0.05</v>
      </c>
      <c r="AH962">
        <v>2</v>
      </c>
      <c r="AI962">
        <v>33036837</v>
      </c>
      <c r="AJ962">
        <v>1013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 x14ac:dyDescent="0.2">
      <c r="A963">
        <f>ROW(Source!A393)</f>
        <v>393</v>
      </c>
      <c r="B963">
        <v>33036854</v>
      </c>
      <c r="C963">
        <v>33036830</v>
      </c>
      <c r="D963">
        <v>32519061</v>
      </c>
      <c r="E963">
        <v>1</v>
      </c>
      <c r="F963">
        <v>1</v>
      </c>
      <c r="G963">
        <v>19</v>
      </c>
      <c r="H963">
        <v>3</v>
      </c>
      <c r="I963" t="s">
        <v>827</v>
      </c>
      <c r="J963" t="s">
        <v>828</v>
      </c>
      <c r="K963" t="s">
        <v>829</v>
      </c>
      <c r="L963">
        <v>1339</v>
      </c>
      <c r="N963">
        <v>1007</v>
      </c>
      <c r="O963" t="s">
        <v>830</v>
      </c>
      <c r="P963" t="s">
        <v>830</v>
      </c>
      <c r="Q963">
        <v>1</v>
      </c>
      <c r="X963">
        <v>1.75</v>
      </c>
      <c r="Y963">
        <v>29.98</v>
      </c>
      <c r="Z963">
        <v>0</v>
      </c>
      <c r="AA963">
        <v>0</v>
      </c>
      <c r="AB963">
        <v>0</v>
      </c>
      <c r="AC963">
        <v>0</v>
      </c>
      <c r="AD963">
        <v>1</v>
      </c>
      <c r="AE963">
        <v>0</v>
      </c>
      <c r="AF963" t="s">
        <v>3</v>
      </c>
      <c r="AG963">
        <v>1.75</v>
      </c>
      <c r="AH963">
        <v>2</v>
      </c>
      <c r="AI963">
        <v>33036839</v>
      </c>
      <c r="AJ963">
        <v>1014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 x14ac:dyDescent="0.2">
      <c r="A964">
        <f>ROW(Source!A393)</f>
        <v>393</v>
      </c>
      <c r="B964">
        <v>33036855</v>
      </c>
      <c r="C964">
        <v>33036830</v>
      </c>
      <c r="D964">
        <v>32517740</v>
      </c>
      <c r="E964">
        <v>1</v>
      </c>
      <c r="F964">
        <v>1</v>
      </c>
      <c r="G964">
        <v>19</v>
      </c>
      <c r="H964">
        <v>3</v>
      </c>
      <c r="I964" t="s">
        <v>831</v>
      </c>
      <c r="J964" t="s">
        <v>832</v>
      </c>
      <c r="K964" t="s">
        <v>833</v>
      </c>
      <c r="L964">
        <v>1339</v>
      </c>
      <c r="N964">
        <v>1007</v>
      </c>
      <c r="O964" t="s">
        <v>830</v>
      </c>
      <c r="P964" t="s">
        <v>830</v>
      </c>
      <c r="Q964">
        <v>1</v>
      </c>
      <c r="X964">
        <v>0.08</v>
      </c>
      <c r="Y964">
        <v>4993.7</v>
      </c>
      <c r="Z964">
        <v>0</v>
      </c>
      <c r="AA964">
        <v>0</v>
      </c>
      <c r="AB964">
        <v>0</v>
      </c>
      <c r="AC964">
        <v>0</v>
      </c>
      <c r="AD964">
        <v>1</v>
      </c>
      <c r="AE964">
        <v>0</v>
      </c>
      <c r="AF964" t="s">
        <v>3</v>
      </c>
      <c r="AG964">
        <v>0.08</v>
      </c>
      <c r="AH964">
        <v>2</v>
      </c>
      <c r="AI964">
        <v>33036840</v>
      </c>
      <c r="AJ964">
        <v>1015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 x14ac:dyDescent="0.2">
      <c r="A965">
        <f>ROW(Source!A393)</f>
        <v>393</v>
      </c>
      <c r="B965">
        <v>33036856</v>
      </c>
      <c r="C965">
        <v>33036830</v>
      </c>
      <c r="D965">
        <v>32517729</v>
      </c>
      <c r="E965">
        <v>1</v>
      </c>
      <c r="F965">
        <v>1</v>
      </c>
      <c r="G965">
        <v>19</v>
      </c>
      <c r="H965">
        <v>3</v>
      </c>
      <c r="I965" t="s">
        <v>834</v>
      </c>
      <c r="J965" t="s">
        <v>835</v>
      </c>
      <c r="K965" t="s">
        <v>836</v>
      </c>
      <c r="L965">
        <v>1339</v>
      </c>
      <c r="N965">
        <v>1007</v>
      </c>
      <c r="O965" t="s">
        <v>830</v>
      </c>
      <c r="P965" t="s">
        <v>830</v>
      </c>
      <c r="Q965">
        <v>1</v>
      </c>
      <c r="X965">
        <v>0.69</v>
      </c>
      <c r="Y965">
        <v>3762.19</v>
      </c>
      <c r="Z965">
        <v>0</v>
      </c>
      <c r="AA965">
        <v>0</v>
      </c>
      <c r="AB965">
        <v>0</v>
      </c>
      <c r="AC965">
        <v>0</v>
      </c>
      <c r="AD965">
        <v>1</v>
      </c>
      <c r="AE965">
        <v>0</v>
      </c>
      <c r="AF965" t="s">
        <v>3</v>
      </c>
      <c r="AG965">
        <v>0.69</v>
      </c>
      <c r="AH965">
        <v>2</v>
      </c>
      <c r="AI965">
        <v>33036841</v>
      </c>
      <c r="AJ965">
        <v>1016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 x14ac:dyDescent="0.2">
      <c r="A966">
        <f>ROW(Source!A393)</f>
        <v>393</v>
      </c>
      <c r="B966">
        <v>33036857</v>
      </c>
      <c r="C966">
        <v>33036830</v>
      </c>
      <c r="D966">
        <v>32517783</v>
      </c>
      <c r="E966">
        <v>1</v>
      </c>
      <c r="F966">
        <v>1</v>
      </c>
      <c r="G966">
        <v>19</v>
      </c>
      <c r="H966">
        <v>3</v>
      </c>
      <c r="I966" t="s">
        <v>837</v>
      </c>
      <c r="J966" t="s">
        <v>838</v>
      </c>
      <c r="K966" t="s">
        <v>839</v>
      </c>
      <c r="L966">
        <v>1339</v>
      </c>
      <c r="N966">
        <v>1007</v>
      </c>
      <c r="O966" t="s">
        <v>830</v>
      </c>
      <c r="P966" t="s">
        <v>830</v>
      </c>
      <c r="Q966">
        <v>1</v>
      </c>
      <c r="X966">
        <v>0.2</v>
      </c>
      <c r="Y966">
        <v>5631.96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0</v>
      </c>
      <c r="AF966" t="s">
        <v>3</v>
      </c>
      <c r="AG966">
        <v>0.2</v>
      </c>
      <c r="AH966">
        <v>2</v>
      </c>
      <c r="AI966">
        <v>33036842</v>
      </c>
      <c r="AJ966">
        <v>1017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 x14ac:dyDescent="0.2">
      <c r="A967">
        <f>ROW(Source!A393)</f>
        <v>393</v>
      </c>
      <c r="B967">
        <v>33036858</v>
      </c>
      <c r="C967">
        <v>33036830</v>
      </c>
      <c r="D967">
        <v>32517784</v>
      </c>
      <c r="E967">
        <v>1</v>
      </c>
      <c r="F967">
        <v>1</v>
      </c>
      <c r="G967">
        <v>19</v>
      </c>
      <c r="H967">
        <v>3</v>
      </c>
      <c r="I967" t="s">
        <v>840</v>
      </c>
      <c r="J967" t="s">
        <v>841</v>
      </c>
      <c r="K967" t="s">
        <v>842</v>
      </c>
      <c r="L967">
        <v>1339</v>
      </c>
      <c r="N967">
        <v>1007</v>
      </c>
      <c r="O967" t="s">
        <v>830</v>
      </c>
      <c r="P967" t="s">
        <v>830</v>
      </c>
      <c r="Q967">
        <v>1</v>
      </c>
      <c r="X967">
        <v>0.69</v>
      </c>
      <c r="Y967">
        <v>5631.96</v>
      </c>
      <c r="Z967">
        <v>0</v>
      </c>
      <c r="AA967">
        <v>0</v>
      </c>
      <c r="AB967">
        <v>0</v>
      </c>
      <c r="AC967">
        <v>0</v>
      </c>
      <c r="AD967">
        <v>1</v>
      </c>
      <c r="AE967">
        <v>0</v>
      </c>
      <c r="AF967" t="s">
        <v>3</v>
      </c>
      <c r="AG967">
        <v>0.69</v>
      </c>
      <c r="AH967">
        <v>2</v>
      </c>
      <c r="AI967">
        <v>33036843</v>
      </c>
      <c r="AJ967">
        <v>1018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 x14ac:dyDescent="0.2">
      <c r="A968">
        <f>ROW(Source!A393)</f>
        <v>393</v>
      </c>
      <c r="B968">
        <v>33036859</v>
      </c>
      <c r="C968">
        <v>33036830</v>
      </c>
      <c r="D968">
        <v>32519911</v>
      </c>
      <c r="E968">
        <v>1</v>
      </c>
      <c r="F968">
        <v>1</v>
      </c>
      <c r="G968">
        <v>19</v>
      </c>
      <c r="H968">
        <v>3</v>
      </c>
      <c r="I968" t="s">
        <v>843</v>
      </c>
      <c r="J968" t="s">
        <v>844</v>
      </c>
      <c r="K968" t="s">
        <v>845</v>
      </c>
      <c r="L968">
        <v>1339</v>
      </c>
      <c r="N968">
        <v>1007</v>
      </c>
      <c r="O968" t="s">
        <v>830</v>
      </c>
      <c r="P968" t="s">
        <v>830</v>
      </c>
      <c r="Q968">
        <v>1</v>
      </c>
      <c r="X968">
        <v>102</v>
      </c>
      <c r="Y968">
        <v>3195.93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0</v>
      </c>
      <c r="AF968" t="s">
        <v>3</v>
      </c>
      <c r="AG968">
        <v>102</v>
      </c>
      <c r="AH968">
        <v>2</v>
      </c>
      <c r="AI968">
        <v>33036844</v>
      </c>
      <c r="AJ968">
        <v>1019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 x14ac:dyDescent="0.2">
      <c r="A969">
        <f>ROW(Source!A393)</f>
        <v>393</v>
      </c>
      <c r="B969">
        <v>33036860</v>
      </c>
      <c r="C969">
        <v>33036830</v>
      </c>
      <c r="D969">
        <v>32521663</v>
      </c>
      <c r="E969">
        <v>1</v>
      </c>
      <c r="F969">
        <v>1</v>
      </c>
      <c r="G969">
        <v>19</v>
      </c>
      <c r="H969">
        <v>3</v>
      </c>
      <c r="I969" t="s">
        <v>846</v>
      </c>
      <c r="J969" t="s">
        <v>847</v>
      </c>
      <c r="K969" t="s">
        <v>848</v>
      </c>
      <c r="L969">
        <v>1327</v>
      </c>
      <c r="N969">
        <v>1005</v>
      </c>
      <c r="O969" t="s">
        <v>823</v>
      </c>
      <c r="P969" t="s">
        <v>823</v>
      </c>
      <c r="Q969">
        <v>1</v>
      </c>
      <c r="X969">
        <v>49.5</v>
      </c>
      <c r="Y969">
        <v>207.09</v>
      </c>
      <c r="Z969">
        <v>0</v>
      </c>
      <c r="AA969">
        <v>0</v>
      </c>
      <c r="AB969">
        <v>0</v>
      </c>
      <c r="AC969">
        <v>0</v>
      </c>
      <c r="AD969">
        <v>1</v>
      </c>
      <c r="AE969">
        <v>0</v>
      </c>
      <c r="AF969" t="s">
        <v>3</v>
      </c>
      <c r="AG969">
        <v>49.5</v>
      </c>
      <c r="AH969">
        <v>2</v>
      </c>
      <c r="AI969">
        <v>33036845</v>
      </c>
      <c r="AJ969">
        <v>1020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 x14ac:dyDescent="0.2">
      <c r="A970">
        <f>ROW(Source!A396)</f>
        <v>396</v>
      </c>
      <c r="B970">
        <v>33036869</v>
      </c>
      <c r="C970">
        <v>33036863</v>
      </c>
      <c r="D970">
        <v>32505425</v>
      </c>
      <c r="E970">
        <v>19</v>
      </c>
      <c r="F970">
        <v>1</v>
      </c>
      <c r="G970">
        <v>19</v>
      </c>
      <c r="H970">
        <v>1</v>
      </c>
      <c r="I970" t="s">
        <v>795</v>
      </c>
      <c r="J970" t="s">
        <v>3</v>
      </c>
      <c r="K970" t="s">
        <v>796</v>
      </c>
      <c r="L970">
        <v>1191</v>
      </c>
      <c r="N970">
        <v>1013</v>
      </c>
      <c r="O970" t="s">
        <v>797</v>
      </c>
      <c r="P970" t="s">
        <v>797</v>
      </c>
      <c r="Q970">
        <v>1</v>
      </c>
      <c r="X970">
        <v>36.11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1</v>
      </c>
      <c r="AE970">
        <v>1</v>
      </c>
      <c r="AF970" t="s">
        <v>3</v>
      </c>
      <c r="AG970">
        <v>36.11</v>
      </c>
      <c r="AH970">
        <v>2</v>
      </c>
      <c r="AI970">
        <v>33036864</v>
      </c>
      <c r="AJ970">
        <v>1021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 x14ac:dyDescent="0.2">
      <c r="A971">
        <f>ROW(Source!A396)</f>
        <v>396</v>
      </c>
      <c r="B971">
        <v>33036870</v>
      </c>
      <c r="C971">
        <v>33036863</v>
      </c>
      <c r="D971">
        <v>32516754</v>
      </c>
      <c r="E971">
        <v>1</v>
      </c>
      <c r="F971">
        <v>1</v>
      </c>
      <c r="G971">
        <v>19</v>
      </c>
      <c r="H971">
        <v>2</v>
      </c>
      <c r="I971" t="s">
        <v>798</v>
      </c>
      <c r="J971" t="s">
        <v>799</v>
      </c>
      <c r="K971" t="s">
        <v>800</v>
      </c>
      <c r="L971">
        <v>1368</v>
      </c>
      <c r="N971">
        <v>1011</v>
      </c>
      <c r="O971" t="s">
        <v>801</v>
      </c>
      <c r="P971" t="s">
        <v>801</v>
      </c>
      <c r="Q971">
        <v>1</v>
      </c>
      <c r="X971">
        <v>21.91</v>
      </c>
      <c r="Y971">
        <v>0</v>
      </c>
      <c r="Z971">
        <v>70.98</v>
      </c>
      <c r="AA971">
        <v>6.52</v>
      </c>
      <c r="AB971">
        <v>0</v>
      </c>
      <c r="AC971">
        <v>0</v>
      </c>
      <c r="AD971">
        <v>1</v>
      </c>
      <c r="AE971">
        <v>0</v>
      </c>
      <c r="AF971" t="s">
        <v>3</v>
      </c>
      <c r="AG971">
        <v>21.91</v>
      </c>
      <c r="AH971">
        <v>2</v>
      </c>
      <c r="AI971">
        <v>33036865</v>
      </c>
      <c r="AJ971">
        <v>1022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 x14ac:dyDescent="0.2">
      <c r="A972">
        <f>ROW(Source!A396)</f>
        <v>396</v>
      </c>
      <c r="B972">
        <v>33036871</v>
      </c>
      <c r="C972">
        <v>33036863</v>
      </c>
      <c r="D972">
        <v>32518977</v>
      </c>
      <c r="E972">
        <v>1</v>
      </c>
      <c r="F972">
        <v>1</v>
      </c>
      <c r="G972">
        <v>19</v>
      </c>
      <c r="H972">
        <v>3</v>
      </c>
      <c r="I972" t="s">
        <v>802</v>
      </c>
      <c r="J972" t="s">
        <v>803</v>
      </c>
      <c r="K972" t="s">
        <v>804</v>
      </c>
      <c r="L972">
        <v>1348</v>
      </c>
      <c r="N972">
        <v>1009</v>
      </c>
      <c r="O972" t="s">
        <v>19</v>
      </c>
      <c r="P972" t="s">
        <v>19</v>
      </c>
      <c r="Q972">
        <v>1000</v>
      </c>
      <c r="X972">
        <v>0.03</v>
      </c>
      <c r="Y972">
        <v>117442.26</v>
      </c>
      <c r="Z972">
        <v>0</v>
      </c>
      <c r="AA972">
        <v>0</v>
      </c>
      <c r="AB972">
        <v>0</v>
      </c>
      <c r="AC972">
        <v>0</v>
      </c>
      <c r="AD972">
        <v>1</v>
      </c>
      <c r="AE972">
        <v>0</v>
      </c>
      <c r="AF972" t="s">
        <v>3</v>
      </c>
      <c r="AG972">
        <v>0.03</v>
      </c>
      <c r="AH972">
        <v>2</v>
      </c>
      <c r="AI972">
        <v>33036866</v>
      </c>
      <c r="AJ972">
        <v>1023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 x14ac:dyDescent="0.2">
      <c r="A973">
        <f>ROW(Source!A396)</f>
        <v>396</v>
      </c>
      <c r="B973">
        <v>33036872</v>
      </c>
      <c r="C973">
        <v>33036863</v>
      </c>
      <c r="D973">
        <v>32520163</v>
      </c>
      <c r="E973">
        <v>1</v>
      </c>
      <c r="F973">
        <v>1</v>
      </c>
      <c r="G973">
        <v>19</v>
      </c>
      <c r="H973">
        <v>3</v>
      </c>
      <c r="I973" t="s">
        <v>25</v>
      </c>
      <c r="J973" t="s">
        <v>27</v>
      </c>
      <c r="K973" t="s">
        <v>26</v>
      </c>
      <c r="L973">
        <v>1348</v>
      </c>
      <c r="N973">
        <v>1009</v>
      </c>
      <c r="O973" t="s">
        <v>19</v>
      </c>
      <c r="P973" t="s">
        <v>19</v>
      </c>
      <c r="Q973">
        <v>1000</v>
      </c>
      <c r="X973">
        <v>1</v>
      </c>
      <c r="Y973">
        <v>53410.15</v>
      </c>
      <c r="Z973">
        <v>0</v>
      </c>
      <c r="AA973">
        <v>0</v>
      </c>
      <c r="AB973">
        <v>0</v>
      </c>
      <c r="AC973">
        <v>0</v>
      </c>
      <c r="AD973">
        <v>1</v>
      </c>
      <c r="AE973">
        <v>0</v>
      </c>
      <c r="AF973" t="s">
        <v>3</v>
      </c>
      <c r="AG973">
        <v>1</v>
      </c>
      <c r="AH973">
        <v>2</v>
      </c>
      <c r="AI973">
        <v>33036867</v>
      </c>
      <c r="AJ973">
        <v>1024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 x14ac:dyDescent="0.2">
      <c r="A974">
        <f>ROW(Source!A398)</f>
        <v>398</v>
      </c>
      <c r="B974">
        <v>33036890</v>
      </c>
      <c r="C974">
        <v>33036874</v>
      </c>
      <c r="D974">
        <v>32505425</v>
      </c>
      <c r="E974">
        <v>19</v>
      </c>
      <c r="F974">
        <v>1</v>
      </c>
      <c r="G974">
        <v>19</v>
      </c>
      <c r="H974">
        <v>1</v>
      </c>
      <c r="I974" t="s">
        <v>795</v>
      </c>
      <c r="J974" t="s">
        <v>3</v>
      </c>
      <c r="K974" t="s">
        <v>796</v>
      </c>
      <c r="L974">
        <v>1191</v>
      </c>
      <c r="N974">
        <v>1013</v>
      </c>
      <c r="O974" t="s">
        <v>797</v>
      </c>
      <c r="P974" t="s">
        <v>797</v>
      </c>
      <c r="Q974">
        <v>1</v>
      </c>
      <c r="X974">
        <v>453.1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1</v>
      </c>
      <c r="AE974">
        <v>1</v>
      </c>
      <c r="AF974" t="s">
        <v>3</v>
      </c>
      <c r="AG974">
        <v>453.1</v>
      </c>
      <c r="AH974">
        <v>2</v>
      </c>
      <c r="AI974">
        <v>33036875</v>
      </c>
      <c r="AJ974">
        <v>1026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 x14ac:dyDescent="0.2">
      <c r="A975">
        <f>ROW(Source!A398)</f>
        <v>398</v>
      </c>
      <c r="B975">
        <v>33036891</v>
      </c>
      <c r="C975">
        <v>33036874</v>
      </c>
      <c r="D975">
        <v>32517073</v>
      </c>
      <c r="E975">
        <v>1</v>
      </c>
      <c r="F975">
        <v>1</v>
      </c>
      <c r="G975">
        <v>19</v>
      </c>
      <c r="H975">
        <v>2</v>
      </c>
      <c r="I975" t="s">
        <v>805</v>
      </c>
      <c r="J975" t="s">
        <v>806</v>
      </c>
      <c r="K975" t="s">
        <v>807</v>
      </c>
      <c r="L975">
        <v>1368</v>
      </c>
      <c r="N975">
        <v>1011</v>
      </c>
      <c r="O975" t="s">
        <v>801</v>
      </c>
      <c r="P975" t="s">
        <v>801</v>
      </c>
      <c r="Q975">
        <v>1</v>
      </c>
      <c r="X975">
        <v>1.38</v>
      </c>
      <c r="Y975">
        <v>0</v>
      </c>
      <c r="Z975">
        <v>3.37</v>
      </c>
      <c r="AA975">
        <v>0.85</v>
      </c>
      <c r="AB975">
        <v>0</v>
      </c>
      <c r="AC975">
        <v>0</v>
      </c>
      <c r="AD975">
        <v>1</v>
      </c>
      <c r="AE975">
        <v>0</v>
      </c>
      <c r="AF975" t="s">
        <v>3</v>
      </c>
      <c r="AG975">
        <v>1.38</v>
      </c>
      <c r="AH975">
        <v>2</v>
      </c>
      <c r="AI975">
        <v>33036876</v>
      </c>
      <c r="AJ975">
        <v>1027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 x14ac:dyDescent="0.2">
      <c r="A976">
        <f>ROW(Source!A398)</f>
        <v>398</v>
      </c>
      <c r="B976">
        <v>33036892</v>
      </c>
      <c r="C976">
        <v>33036874</v>
      </c>
      <c r="D976">
        <v>32516433</v>
      </c>
      <c r="E976">
        <v>1</v>
      </c>
      <c r="F976">
        <v>1</v>
      </c>
      <c r="G976">
        <v>19</v>
      </c>
      <c r="H976">
        <v>2</v>
      </c>
      <c r="I976" t="s">
        <v>808</v>
      </c>
      <c r="J976" t="s">
        <v>809</v>
      </c>
      <c r="K976" t="s">
        <v>810</v>
      </c>
      <c r="L976">
        <v>1368</v>
      </c>
      <c r="N976">
        <v>1011</v>
      </c>
      <c r="O976" t="s">
        <v>801</v>
      </c>
      <c r="P976" t="s">
        <v>801</v>
      </c>
      <c r="Q976">
        <v>1</v>
      </c>
      <c r="X976">
        <v>0.31</v>
      </c>
      <c r="Y976">
        <v>0</v>
      </c>
      <c r="Z976">
        <v>566.44000000000005</v>
      </c>
      <c r="AA976">
        <v>281.27999999999997</v>
      </c>
      <c r="AB976">
        <v>0</v>
      </c>
      <c r="AC976">
        <v>0</v>
      </c>
      <c r="AD976">
        <v>1</v>
      </c>
      <c r="AE976">
        <v>0</v>
      </c>
      <c r="AF976" t="s">
        <v>3</v>
      </c>
      <c r="AG976">
        <v>0.31</v>
      </c>
      <c r="AH976">
        <v>2</v>
      </c>
      <c r="AI976">
        <v>33036877</v>
      </c>
      <c r="AJ976">
        <v>1028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 x14ac:dyDescent="0.2">
      <c r="A977">
        <f>ROW(Source!A398)</f>
        <v>398</v>
      </c>
      <c r="B977">
        <v>33036893</v>
      </c>
      <c r="C977">
        <v>33036874</v>
      </c>
      <c r="D977">
        <v>32516599</v>
      </c>
      <c r="E977">
        <v>1</v>
      </c>
      <c r="F977">
        <v>1</v>
      </c>
      <c r="G977">
        <v>19</v>
      </c>
      <c r="H977">
        <v>2</v>
      </c>
      <c r="I977" t="s">
        <v>811</v>
      </c>
      <c r="J977" t="s">
        <v>812</v>
      </c>
      <c r="K977" t="s">
        <v>813</v>
      </c>
      <c r="L977">
        <v>1368</v>
      </c>
      <c r="N977">
        <v>1011</v>
      </c>
      <c r="O977" t="s">
        <v>801</v>
      </c>
      <c r="P977" t="s">
        <v>801</v>
      </c>
      <c r="Q977">
        <v>1</v>
      </c>
      <c r="X977">
        <v>26.25</v>
      </c>
      <c r="Y977">
        <v>0</v>
      </c>
      <c r="Z977">
        <v>9.7100000000000009</v>
      </c>
      <c r="AA977">
        <v>2.25</v>
      </c>
      <c r="AB977">
        <v>0</v>
      </c>
      <c r="AC977">
        <v>0</v>
      </c>
      <c r="AD977">
        <v>1</v>
      </c>
      <c r="AE977">
        <v>0</v>
      </c>
      <c r="AF977" t="s">
        <v>3</v>
      </c>
      <c r="AG977">
        <v>26.25</v>
      </c>
      <c r="AH977">
        <v>2</v>
      </c>
      <c r="AI977">
        <v>33036878</v>
      </c>
      <c r="AJ977">
        <v>1029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 x14ac:dyDescent="0.2">
      <c r="A978">
        <f>ROW(Source!A398)</f>
        <v>398</v>
      </c>
      <c r="B978">
        <v>33036894</v>
      </c>
      <c r="C978">
        <v>33036874</v>
      </c>
      <c r="D978">
        <v>32517836</v>
      </c>
      <c r="E978">
        <v>1</v>
      </c>
      <c r="F978">
        <v>1</v>
      </c>
      <c r="G978">
        <v>19</v>
      </c>
      <c r="H978">
        <v>3</v>
      </c>
      <c r="I978" t="s">
        <v>814</v>
      </c>
      <c r="J978" t="s">
        <v>815</v>
      </c>
      <c r="K978" t="s">
        <v>816</v>
      </c>
      <c r="L978">
        <v>1348</v>
      </c>
      <c r="N978">
        <v>1009</v>
      </c>
      <c r="O978" t="s">
        <v>19</v>
      </c>
      <c r="P978" t="s">
        <v>19</v>
      </c>
      <c r="Q978">
        <v>1000</v>
      </c>
      <c r="X978">
        <v>0.04</v>
      </c>
      <c r="Y978">
        <v>31493.279999999999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0</v>
      </c>
      <c r="AF978" t="s">
        <v>3</v>
      </c>
      <c r="AG978">
        <v>0.04</v>
      </c>
      <c r="AH978">
        <v>2</v>
      </c>
      <c r="AI978">
        <v>33036879</v>
      </c>
      <c r="AJ978">
        <v>1030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 x14ac:dyDescent="0.2">
      <c r="A979">
        <f>ROW(Source!A398)</f>
        <v>398</v>
      </c>
      <c r="B979">
        <v>33036895</v>
      </c>
      <c r="C979">
        <v>33036874</v>
      </c>
      <c r="D979">
        <v>32518156</v>
      </c>
      <c r="E979">
        <v>1</v>
      </c>
      <c r="F979">
        <v>1</v>
      </c>
      <c r="G979">
        <v>19</v>
      </c>
      <c r="H979">
        <v>3</v>
      </c>
      <c r="I979" t="s">
        <v>817</v>
      </c>
      <c r="J979" t="s">
        <v>818</v>
      </c>
      <c r="K979" t="s">
        <v>819</v>
      </c>
      <c r="L979">
        <v>1348</v>
      </c>
      <c r="N979">
        <v>1009</v>
      </c>
      <c r="O979" t="s">
        <v>19</v>
      </c>
      <c r="P979" t="s">
        <v>19</v>
      </c>
      <c r="Q979">
        <v>1000</v>
      </c>
      <c r="X979">
        <v>3.6999999999999998E-2</v>
      </c>
      <c r="Y979">
        <v>45454.3</v>
      </c>
      <c r="Z979">
        <v>0</v>
      </c>
      <c r="AA979">
        <v>0</v>
      </c>
      <c r="AB979">
        <v>0</v>
      </c>
      <c r="AC979">
        <v>0</v>
      </c>
      <c r="AD979">
        <v>1</v>
      </c>
      <c r="AE979">
        <v>0</v>
      </c>
      <c r="AF979" t="s">
        <v>3</v>
      </c>
      <c r="AG979">
        <v>3.6999999999999998E-2</v>
      </c>
      <c r="AH979">
        <v>2</v>
      </c>
      <c r="AI979">
        <v>33036880</v>
      </c>
      <c r="AJ979">
        <v>1031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 x14ac:dyDescent="0.2">
      <c r="A980">
        <f>ROW(Source!A398)</f>
        <v>398</v>
      </c>
      <c r="B980">
        <v>33036897</v>
      </c>
      <c r="C980">
        <v>33036874</v>
      </c>
      <c r="D980">
        <v>32518894</v>
      </c>
      <c r="E980">
        <v>1</v>
      </c>
      <c r="F980">
        <v>1</v>
      </c>
      <c r="G980">
        <v>19</v>
      </c>
      <c r="H980">
        <v>3</v>
      </c>
      <c r="I980" t="s">
        <v>820</v>
      </c>
      <c r="J980" t="s">
        <v>821</v>
      </c>
      <c r="K980" t="s">
        <v>822</v>
      </c>
      <c r="L980">
        <v>1327</v>
      </c>
      <c r="N980">
        <v>1005</v>
      </c>
      <c r="O980" t="s">
        <v>823</v>
      </c>
      <c r="P980" t="s">
        <v>823</v>
      </c>
      <c r="Q980">
        <v>1</v>
      </c>
      <c r="X980">
        <v>5.6</v>
      </c>
      <c r="Y980">
        <v>63.78</v>
      </c>
      <c r="Z980">
        <v>0</v>
      </c>
      <c r="AA980">
        <v>0</v>
      </c>
      <c r="AB980">
        <v>0</v>
      </c>
      <c r="AC980">
        <v>0</v>
      </c>
      <c r="AD980">
        <v>1</v>
      </c>
      <c r="AE980">
        <v>0</v>
      </c>
      <c r="AF980" t="s">
        <v>3</v>
      </c>
      <c r="AG980">
        <v>5.6</v>
      </c>
      <c r="AH980">
        <v>2</v>
      </c>
      <c r="AI980">
        <v>33036882</v>
      </c>
      <c r="AJ980">
        <v>1032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 x14ac:dyDescent="0.2">
      <c r="A981">
        <f>ROW(Source!A398)</f>
        <v>398</v>
      </c>
      <c r="B981">
        <v>33036896</v>
      </c>
      <c r="C981">
        <v>33036874</v>
      </c>
      <c r="D981">
        <v>32517311</v>
      </c>
      <c r="E981">
        <v>1</v>
      </c>
      <c r="F981">
        <v>1</v>
      </c>
      <c r="G981">
        <v>19</v>
      </c>
      <c r="H981">
        <v>3</v>
      </c>
      <c r="I981" t="s">
        <v>824</v>
      </c>
      <c r="J981" t="s">
        <v>825</v>
      </c>
      <c r="K981" t="s">
        <v>826</v>
      </c>
      <c r="L981">
        <v>1348</v>
      </c>
      <c r="N981">
        <v>1009</v>
      </c>
      <c r="O981" t="s">
        <v>19</v>
      </c>
      <c r="P981" t="s">
        <v>19</v>
      </c>
      <c r="Q981">
        <v>1000</v>
      </c>
      <c r="X981">
        <v>0.05</v>
      </c>
      <c r="Y981">
        <v>4752.91</v>
      </c>
      <c r="Z981">
        <v>0</v>
      </c>
      <c r="AA981">
        <v>0</v>
      </c>
      <c r="AB981">
        <v>0</v>
      </c>
      <c r="AC981">
        <v>0</v>
      </c>
      <c r="AD981">
        <v>1</v>
      </c>
      <c r="AE981">
        <v>0</v>
      </c>
      <c r="AF981" t="s">
        <v>3</v>
      </c>
      <c r="AG981">
        <v>0.05</v>
      </c>
      <c r="AH981">
        <v>2</v>
      </c>
      <c r="AI981">
        <v>33036881</v>
      </c>
      <c r="AJ981">
        <v>1033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 x14ac:dyDescent="0.2">
      <c r="A982">
        <f>ROW(Source!A398)</f>
        <v>398</v>
      </c>
      <c r="B982">
        <v>33036898</v>
      </c>
      <c r="C982">
        <v>33036874</v>
      </c>
      <c r="D982">
        <v>32519061</v>
      </c>
      <c r="E982">
        <v>1</v>
      </c>
      <c r="F982">
        <v>1</v>
      </c>
      <c r="G982">
        <v>19</v>
      </c>
      <c r="H982">
        <v>3</v>
      </c>
      <c r="I982" t="s">
        <v>827</v>
      </c>
      <c r="J982" t="s">
        <v>828</v>
      </c>
      <c r="K982" t="s">
        <v>829</v>
      </c>
      <c r="L982">
        <v>1339</v>
      </c>
      <c r="N982">
        <v>1007</v>
      </c>
      <c r="O982" t="s">
        <v>830</v>
      </c>
      <c r="P982" t="s">
        <v>830</v>
      </c>
      <c r="Q982">
        <v>1</v>
      </c>
      <c r="X982">
        <v>1.75</v>
      </c>
      <c r="Y982">
        <v>29.98</v>
      </c>
      <c r="Z982">
        <v>0</v>
      </c>
      <c r="AA982">
        <v>0</v>
      </c>
      <c r="AB982">
        <v>0</v>
      </c>
      <c r="AC982">
        <v>0</v>
      </c>
      <c r="AD982">
        <v>1</v>
      </c>
      <c r="AE982">
        <v>0</v>
      </c>
      <c r="AF982" t="s">
        <v>3</v>
      </c>
      <c r="AG982">
        <v>1.75</v>
      </c>
      <c r="AH982">
        <v>2</v>
      </c>
      <c r="AI982">
        <v>33036883</v>
      </c>
      <c r="AJ982">
        <v>1034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 x14ac:dyDescent="0.2">
      <c r="A983">
        <f>ROW(Source!A398)</f>
        <v>398</v>
      </c>
      <c r="B983">
        <v>33036899</v>
      </c>
      <c r="C983">
        <v>33036874</v>
      </c>
      <c r="D983">
        <v>32517740</v>
      </c>
      <c r="E983">
        <v>1</v>
      </c>
      <c r="F983">
        <v>1</v>
      </c>
      <c r="G983">
        <v>19</v>
      </c>
      <c r="H983">
        <v>3</v>
      </c>
      <c r="I983" t="s">
        <v>831</v>
      </c>
      <c r="J983" t="s">
        <v>832</v>
      </c>
      <c r="K983" t="s">
        <v>833</v>
      </c>
      <c r="L983">
        <v>1339</v>
      </c>
      <c r="N983">
        <v>1007</v>
      </c>
      <c r="O983" t="s">
        <v>830</v>
      </c>
      <c r="P983" t="s">
        <v>830</v>
      </c>
      <c r="Q983">
        <v>1</v>
      </c>
      <c r="X983">
        <v>0.08</v>
      </c>
      <c r="Y983">
        <v>4993.7</v>
      </c>
      <c r="Z983">
        <v>0</v>
      </c>
      <c r="AA983">
        <v>0</v>
      </c>
      <c r="AB983">
        <v>0</v>
      </c>
      <c r="AC983">
        <v>0</v>
      </c>
      <c r="AD983">
        <v>1</v>
      </c>
      <c r="AE983">
        <v>0</v>
      </c>
      <c r="AF983" t="s">
        <v>3</v>
      </c>
      <c r="AG983">
        <v>0.08</v>
      </c>
      <c r="AH983">
        <v>2</v>
      </c>
      <c r="AI983">
        <v>33036884</v>
      </c>
      <c r="AJ983">
        <v>1035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 x14ac:dyDescent="0.2">
      <c r="A984">
        <f>ROW(Source!A398)</f>
        <v>398</v>
      </c>
      <c r="B984">
        <v>33036900</v>
      </c>
      <c r="C984">
        <v>33036874</v>
      </c>
      <c r="D984">
        <v>32517729</v>
      </c>
      <c r="E984">
        <v>1</v>
      </c>
      <c r="F984">
        <v>1</v>
      </c>
      <c r="G984">
        <v>19</v>
      </c>
      <c r="H984">
        <v>3</v>
      </c>
      <c r="I984" t="s">
        <v>834</v>
      </c>
      <c r="J984" t="s">
        <v>835</v>
      </c>
      <c r="K984" t="s">
        <v>836</v>
      </c>
      <c r="L984">
        <v>1339</v>
      </c>
      <c r="N984">
        <v>1007</v>
      </c>
      <c r="O984" t="s">
        <v>830</v>
      </c>
      <c r="P984" t="s">
        <v>830</v>
      </c>
      <c r="Q984">
        <v>1</v>
      </c>
      <c r="X984">
        <v>0.69</v>
      </c>
      <c r="Y984">
        <v>3762.19</v>
      </c>
      <c r="Z984">
        <v>0</v>
      </c>
      <c r="AA984">
        <v>0</v>
      </c>
      <c r="AB984">
        <v>0</v>
      </c>
      <c r="AC984">
        <v>0</v>
      </c>
      <c r="AD984">
        <v>1</v>
      </c>
      <c r="AE984">
        <v>0</v>
      </c>
      <c r="AF984" t="s">
        <v>3</v>
      </c>
      <c r="AG984">
        <v>0.69</v>
      </c>
      <c r="AH984">
        <v>2</v>
      </c>
      <c r="AI984">
        <v>33036885</v>
      </c>
      <c r="AJ984">
        <v>1036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 x14ac:dyDescent="0.2">
      <c r="A985">
        <f>ROW(Source!A398)</f>
        <v>398</v>
      </c>
      <c r="B985">
        <v>33036901</v>
      </c>
      <c r="C985">
        <v>33036874</v>
      </c>
      <c r="D985">
        <v>32517783</v>
      </c>
      <c r="E985">
        <v>1</v>
      </c>
      <c r="F985">
        <v>1</v>
      </c>
      <c r="G985">
        <v>19</v>
      </c>
      <c r="H985">
        <v>3</v>
      </c>
      <c r="I985" t="s">
        <v>837</v>
      </c>
      <c r="J985" t="s">
        <v>838</v>
      </c>
      <c r="K985" t="s">
        <v>839</v>
      </c>
      <c r="L985">
        <v>1339</v>
      </c>
      <c r="N985">
        <v>1007</v>
      </c>
      <c r="O985" t="s">
        <v>830</v>
      </c>
      <c r="P985" t="s">
        <v>830</v>
      </c>
      <c r="Q985">
        <v>1</v>
      </c>
      <c r="X985">
        <v>0.2</v>
      </c>
      <c r="Y985">
        <v>5631.96</v>
      </c>
      <c r="Z985">
        <v>0</v>
      </c>
      <c r="AA985">
        <v>0</v>
      </c>
      <c r="AB985">
        <v>0</v>
      </c>
      <c r="AC985">
        <v>0</v>
      </c>
      <c r="AD985">
        <v>1</v>
      </c>
      <c r="AE985">
        <v>0</v>
      </c>
      <c r="AF985" t="s">
        <v>3</v>
      </c>
      <c r="AG985">
        <v>0.2</v>
      </c>
      <c r="AH985">
        <v>2</v>
      </c>
      <c r="AI985">
        <v>33036886</v>
      </c>
      <c r="AJ985">
        <v>1037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 x14ac:dyDescent="0.2">
      <c r="A986">
        <f>ROW(Source!A398)</f>
        <v>398</v>
      </c>
      <c r="B986">
        <v>33036902</v>
      </c>
      <c r="C986">
        <v>33036874</v>
      </c>
      <c r="D986">
        <v>32517784</v>
      </c>
      <c r="E986">
        <v>1</v>
      </c>
      <c r="F986">
        <v>1</v>
      </c>
      <c r="G986">
        <v>19</v>
      </c>
      <c r="H986">
        <v>3</v>
      </c>
      <c r="I986" t="s">
        <v>840</v>
      </c>
      <c r="J986" t="s">
        <v>841</v>
      </c>
      <c r="K986" t="s">
        <v>842</v>
      </c>
      <c r="L986">
        <v>1339</v>
      </c>
      <c r="N986">
        <v>1007</v>
      </c>
      <c r="O986" t="s">
        <v>830</v>
      </c>
      <c r="P986" t="s">
        <v>830</v>
      </c>
      <c r="Q986">
        <v>1</v>
      </c>
      <c r="X986">
        <v>0.69</v>
      </c>
      <c r="Y986">
        <v>5631.96</v>
      </c>
      <c r="Z986">
        <v>0</v>
      </c>
      <c r="AA986">
        <v>0</v>
      </c>
      <c r="AB986">
        <v>0</v>
      </c>
      <c r="AC986">
        <v>0</v>
      </c>
      <c r="AD986">
        <v>1</v>
      </c>
      <c r="AE986">
        <v>0</v>
      </c>
      <c r="AF986" t="s">
        <v>3</v>
      </c>
      <c r="AG986">
        <v>0.69</v>
      </c>
      <c r="AH986">
        <v>2</v>
      </c>
      <c r="AI986">
        <v>33036887</v>
      </c>
      <c r="AJ986">
        <v>1038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 x14ac:dyDescent="0.2">
      <c r="A987">
        <f>ROW(Source!A398)</f>
        <v>398</v>
      </c>
      <c r="B987">
        <v>33036903</v>
      </c>
      <c r="C987">
        <v>33036874</v>
      </c>
      <c r="D987">
        <v>32519911</v>
      </c>
      <c r="E987">
        <v>1</v>
      </c>
      <c r="F987">
        <v>1</v>
      </c>
      <c r="G987">
        <v>19</v>
      </c>
      <c r="H987">
        <v>3</v>
      </c>
      <c r="I987" t="s">
        <v>843</v>
      </c>
      <c r="J987" t="s">
        <v>844</v>
      </c>
      <c r="K987" t="s">
        <v>845</v>
      </c>
      <c r="L987">
        <v>1339</v>
      </c>
      <c r="N987">
        <v>1007</v>
      </c>
      <c r="O987" t="s">
        <v>830</v>
      </c>
      <c r="P987" t="s">
        <v>830</v>
      </c>
      <c r="Q987">
        <v>1</v>
      </c>
      <c r="X987">
        <v>102</v>
      </c>
      <c r="Y987">
        <v>3195.93</v>
      </c>
      <c r="Z987">
        <v>0</v>
      </c>
      <c r="AA987">
        <v>0</v>
      </c>
      <c r="AB987">
        <v>0</v>
      </c>
      <c r="AC987">
        <v>0</v>
      </c>
      <c r="AD987">
        <v>1</v>
      </c>
      <c r="AE987">
        <v>0</v>
      </c>
      <c r="AF987" t="s">
        <v>3</v>
      </c>
      <c r="AG987">
        <v>102</v>
      </c>
      <c r="AH987">
        <v>2</v>
      </c>
      <c r="AI987">
        <v>33036888</v>
      </c>
      <c r="AJ987">
        <v>1039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 x14ac:dyDescent="0.2">
      <c r="A988">
        <f>ROW(Source!A398)</f>
        <v>398</v>
      </c>
      <c r="B988">
        <v>33036904</v>
      </c>
      <c r="C988">
        <v>33036874</v>
      </c>
      <c r="D988">
        <v>32521663</v>
      </c>
      <c r="E988">
        <v>1</v>
      </c>
      <c r="F988">
        <v>1</v>
      </c>
      <c r="G988">
        <v>19</v>
      </c>
      <c r="H988">
        <v>3</v>
      </c>
      <c r="I988" t="s">
        <v>846</v>
      </c>
      <c r="J988" t="s">
        <v>847</v>
      </c>
      <c r="K988" t="s">
        <v>848</v>
      </c>
      <c r="L988">
        <v>1327</v>
      </c>
      <c r="N988">
        <v>1005</v>
      </c>
      <c r="O988" t="s">
        <v>823</v>
      </c>
      <c r="P988" t="s">
        <v>823</v>
      </c>
      <c r="Q988">
        <v>1</v>
      </c>
      <c r="X988">
        <v>49.5</v>
      </c>
      <c r="Y988">
        <v>207.09</v>
      </c>
      <c r="Z988">
        <v>0</v>
      </c>
      <c r="AA988">
        <v>0</v>
      </c>
      <c r="AB988">
        <v>0</v>
      </c>
      <c r="AC988">
        <v>0</v>
      </c>
      <c r="AD988">
        <v>1</v>
      </c>
      <c r="AE988">
        <v>0</v>
      </c>
      <c r="AF988" t="s">
        <v>3</v>
      </c>
      <c r="AG988">
        <v>49.5</v>
      </c>
      <c r="AH988">
        <v>2</v>
      </c>
      <c r="AI988">
        <v>33036889</v>
      </c>
      <c r="AJ988">
        <v>1040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 x14ac:dyDescent="0.2">
      <c r="A989">
        <f>ROW(Source!A401)</f>
        <v>401</v>
      </c>
      <c r="B989">
        <v>33036913</v>
      </c>
      <c r="C989">
        <v>33036907</v>
      </c>
      <c r="D989">
        <v>32505425</v>
      </c>
      <c r="E989">
        <v>19</v>
      </c>
      <c r="F989">
        <v>1</v>
      </c>
      <c r="G989">
        <v>19</v>
      </c>
      <c r="H989">
        <v>1</v>
      </c>
      <c r="I989" t="s">
        <v>795</v>
      </c>
      <c r="J989" t="s">
        <v>3</v>
      </c>
      <c r="K989" t="s">
        <v>796</v>
      </c>
      <c r="L989">
        <v>1191</v>
      </c>
      <c r="N989">
        <v>1013</v>
      </c>
      <c r="O989" t="s">
        <v>797</v>
      </c>
      <c r="P989" t="s">
        <v>797</v>
      </c>
      <c r="Q989">
        <v>1</v>
      </c>
      <c r="X989">
        <v>36.11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1</v>
      </c>
      <c r="AE989">
        <v>1</v>
      </c>
      <c r="AF989" t="s">
        <v>3</v>
      </c>
      <c r="AG989">
        <v>36.11</v>
      </c>
      <c r="AH989">
        <v>2</v>
      </c>
      <c r="AI989">
        <v>33036908</v>
      </c>
      <c r="AJ989">
        <v>1041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 x14ac:dyDescent="0.2">
      <c r="A990">
        <f>ROW(Source!A401)</f>
        <v>401</v>
      </c>
      <c r="B990">
        <v>33036914</v>
      </c>
      <c r="C990">
        <v>33036907</v>
      </c>
      <c r="D990">
        <v>32516754</v>
      </c>
      <c r="E990">
        <v>1</v>
      </c>
      <c r="F990">
        <v>1</v>
      </c>
      <c r="G990">
        <v>19</v>
      </c>
      <c r="H990">
        <v>2</v>
      </c>
      <c r="I990" t="s">
        <v>798</v>
      </c>
      <c r="J990" t="s">
        <v>799</v>
      </c>
      <c r="K990" t="s">
        <v>800</v>
      </c>
      <c r="L990">
        <v>1368</v>
      </c>
      <c r="N990">
        <v>1011</v>
      </c>
      <c r="O990" t="s">
        <v>801</v>
      </c>
      <c r="P990" t="s">
        <v>801</v>
      </c>
      <c r="Q990">
        <v>1</v>
      </c>
      <c r="X990">
        <v>21.91</v>
      </c>
      <c r="Y990">
        <v>0</v>
      </c>
      <c r="Z990">
        <v>70.98</v>
      </c>
      <c r="AA990">
        <v>6.52</v>
      </c>
      <c r="AB990">
        <v>0</v>
      </c>
      <c r="AC990">
        <v>0</v>
      </c>
      <c r="AD990">
        <v>1</v>
      </c>
      <c r="AE990">
        <v>0</v>
      </c>
      <c r="AF990" t="s">
        <v>3</v>
      </c>
      <c r="AG990">
        <v>21.91</v>
      </c>
      <c r="AH990">
        <v>2</v>
      </c>
      <c r="AI990">
        <v>33036909</v>
      </c>
      <c r="AJ990">
        <v>1042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 x14ac:dyDescent="0.2">
      <c r="A991">
        <f>ROW(Source!A401)</f>
        <v>401</v>
      </c>
      <c r="B991">
        <v>33036915</v>
      </c>
      <c r="C991">
        <v>33036907</v>
      </c>
      <c r="D991">
        <v>32518977</v>
      </c>
      <c r="E991">
        <v>1</v>
      </c>
      <c r="F991">
        <v>1</v>
      </c>
      <c r="G991">
        <v>19</v>
      </c>
      <c r="H991">
        <v>3</v>
      </c>
      <c r="I991" t="s">
        <v>802</v>
      </c>
      <c r="J991" t="s">
        <v>803</v>
      </c>
      <c r="K991" t="s">
        <v>804</v>
      </c>
      <c r="L991">
        <v>1348</v>
      </c>
      <c r="N991">
        <v>1009</v>
      </c>
      <c r="O991" t="s">
        <v>19</v>
      </c>
      <c r="P991" t="s">
        <v>19</v>
      </c>
      <c r="Q991">
        <v>1000</v>
      </c>
      <c r="X991">
        <v>0.03</v>
      </c>
      <c r="Y991">
        <v>117442.26</v>
      </c>
      <c r="Z991">
        <v>0</v>
      </c>
      <c r="AA991">
        <v>0</v>
      </c>
      <c r="AB991">
        <v>0</v>
      </c>
      <c r="AC991">
        <v>0</v>
      </c>
      <c r="AD991">
        <v>1</v>
      </c>
      <c r="AE991">
        <v>0</v>
      </c>
      <c r="AF991" t="s">
        <v>3</v>
      </c>
      <c r="AG991">
        <v>0.03</v>
      </c>
      <c r="AH991">
        <v>2</v>
      </c>
      <c r="AI991">
        <v>33036910</v>
      </c>
      <c r="AJ991">
        <v>1043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 x14ac:dyDescent="0.2">
      <c r="A992">
        <f>ROW(Source!A401)</f>
        <v>401</v>
      </c>
      <c r="B992">
        <v>33036916</v>
      </c>
      <c r="C992">
        <v>33036907</v>
      </c>
      <c r="D992">
        <v>32520163</v>
      </c>
      <c r="E992">
        <v>1</v>
      </c>
      <c r="F992">
        <v>1</v>
      </c>
      <c r="G992">
        <v>19</v>
      </c>
      <c r="H992">
        <v>3</v>
      </c>
      <c r="I992" t="s">
        <v>25</v>
      </c>
      <c r="J992" t="s">
        <v>27</v>
      </c>
      <c r="K992" t="s">
        <v>26</v>
      </c>
      <c r="L992">
        <v>1348</v>
      </c>
      <c r="N992">
        <v>1009</v>
      </c>
      <c r="O992" t="s">
        <v>19</v>
      </c>
      <c r="P992" t="s">
        <v>19</v>
      </c>
      <c r="Q992">
        <v>1000</v>
      </c>
      <c r="X992">
        <v>1</v>
      </c>
      <c r="Y992">
        <v>53410.15</v>
      </c>
      <c r="Z992">
        <v>0</v>
      </c>
      <c r="AA992">
        <v>0</v>
      </c>
      <c r="AB992">
        <v>0</v>
      </c>
      <c r="AC992">
        <v>0</v>
      </c>
      <c r="AD992">
        <v>1</v>
      </c>
      <c r="AE992">
        <v>0</v>
      </c>
      <c r="AF992" t="s">
        <v>3</v>
      </c>
      <c r="AG992">
        <v>1</v>
      </c>
      <c r="AH992">
        <v>2</v>
      </c>
      <c r="AI992">
        <v>33036911</v>
      </c>
      <c r="AJ992">
        <v>1044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 x14ac:dyDescent="0.2">
      <c r="A993">
        <f>ROW(Source!A403)</f>
        <v>403</v>
      </c>
      <c r="B993">
        <v>33036934</v>
      </c>
      <c r="C993">
        <v>33036918</v>
      </c>
      <c r="D993">
        <v>32505425</v>
      </c>
      <c r="E993">
        <v>19</v>
      </c>
      <c r="F993">
        <v>1</v>
      </c>
      <c r="G993">
        <v>19</v>
      </c>
      <c r="H993">
        <v>1</v>
      </c>
      <c r="I993" t="s">
        <v>795</v>
      </c>
      <c r="J993" t="s">
        <v>3</v>
      </c>
      <c r="K993" t="s">
        <v>796</v>
      </c>
      <c r="L993">
        <v>1191</v>
      </c>
      <c r="N993">
        <v>1013</v>
      </c>
      <c r="O993" t="s">
        <v>797</v>
      </c>
      <c r="P993" t="s">
        <v>797</v>
      </c>
      <c r="Q993">
        <v>1</v>
      </c>
      <c r="X993">
        <v>453.1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1</v>
      </c>
      <c r="AF993" t="s">
        <v>3</v>
      </c>
      <c r="AG993">
        <v>453.1</v>
      </c>
      <c r="AH993">
        <v>2</v>
      </c>
      <c r="AI993">
        <v>33036919</v>
      </c>
      <c r="AJ993">
        <v>1046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 x14ac:dyDescent="0.2">
      <c r="A994">
        <f>ROW(Source!A403)</f>
        <v>403</v>
      </c>
      <c r="B994">
        <v>33036935</v>
      </c>
      <c r="C994">
        <v>33036918</v>
      </c>
      <c r="D994">
        <v>32517073</v>
      </c>
      <c r="E994">
        <v>1</v>
      </c>
      <c r="F994">
        <v>1</v>
      </c>
      <c r="G994">
        <v>19</v>
      </c>
      <c r="H994">
        <v>2</v>
      </c>
      <c r="I994" t="s">
        <v>805</v>
      </c>
      <c r="J994" t="s">
        <v>806</v>
      </c>
      <c r="K994" t="s">
        <v>807</v>
      </c>
      <c r="L994">
        <v>1368</v>
      </c>
      <c r="N994">
        <v>1011</v>
      </c>
      <c r="O994" t="s">
        <v>801</v>
      </c>
      <c r="P994" t="s">
        <v>801</v>
      </c>
      <c r="Q994">
        <v>1</v>
      </c>
      <c r="X994">
        <v>1.38</v>
      </c>
      <c r="Y994">
        <v>0</v>
      </c>
      <c r="Z994">
        <v>3.37</v>
      </c>
      <c r="AA994">
        <v>0.85</v>
      </c>
      <c r="AB994">
        <v>0</v>
      </c>
      <c r="AC994">
        <v>0</v>
      </c>
      <c r="AD994">
        <v>1</v>
      </c>
      <c r="AE994">
        <v>0</v>
      </c>
      <c r="AF994" t="s">
        <v>3</v>
      </c>
      <c r="AG994">
        <v>1.38</v>
      </c>
      <c r="AH994">
        <v>2</v>
      </c>
      <c r="AI994">
        <v>33036920</v>
      </c>
      <c r="AJ994">
        <v>1047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 x14ac:dyDescent="0.2">
      <c r="A995">
        <f>ROW(Source!A403)</f>
        <v>403</v>
      </c>
      <c r="B995">
        <v>33036936</v>
      </c>
      <c r="C995">
        <v>33036918</v>
      </c>
      <c r="D995">
        <v>32516433</v>
      </c>
      <c r="E995">
        <v>1</v>
      </c>
      <c r="F995">
        <v>1</v>
      </c>
      <c r="G995">
        <v>19</v>
      </c>
      <c r="H995">
        <v>2</v>
      </c>
      <c r="I995" t="s">
        <v>808</v>
      </c>
      <c r="J995" t="s">
        <v>809</v>
      </c>
      <c r="K995" t="s">
        <v>810</v>
      </c>
      <c r="L995">
        <v>1368</v>
      </c>
      <c r="N995">
        <v>1011</v>
      </c>
      <c r="O995" t="s">
        <v>801</v>
      </c>
      <c r="P995" t="s">
        <v>801</v>
      </c>
      <c r="Q995">
        <v>1</v>
      </c>
      <c r="X995">
        <v>0.31</v>
      </c>
      <c r="Y995">
        <v>0</v>
      </c>
      <c r="Z995">
        <v>566.44000000000005</v>
      </c>
      <c r="AA995">
        <v>281.27999999999997</v>
      </c>
      <c r="AB995">
        <v>0</v>
      </c>
      <c r="AC995">
        <v>0</v>
      </c>
      <c r="AD995">
        <v>1</v>
      </c>
      <c r="AE995">
        <v>0</v>
      </c>
      <c r="AF995" t="s">
        <v>3</v>
      </c>
      <c r="AG995">
        <v>0.31</v>
      </c>
      <c r="AH995">
        <v>2</v>
      </c>
      <c r="AI995">
        <v>33036921</v>
      </c>
      <c r="AJ995">
        <v>1048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 x14ac:dyDescent="0.2">
      <c r="A996">
        <f>ROW(Source!A403)</f>
        <v>403</v>
      </c>
      <c r="B996">
        <v>33036937</v>
      </c>
      <c r="C996">
        <v>33036918</v>
      </c>
      <c r="D996">
        <v>32516599</v>
      </c>
      <c r="E996">
        <v>1</v>
      </c>
      <c r="F996">
        <v>1</v>
      </c>
      <c r="G996">
        <v>19</v>
      </c>
      <c r="H996">
        <v>2</v>
      </c>
      <c r="I996" t="s">
        <v>811</v>
      </c>
      <c r="J996" t="s">
        <v>812</v>
      </c>
      <c r="K996" t="s">
        <v>813</v>
      </c>
      <c r="L996">
        <v>1368</v>
      </c>
      <c r="N996">
        <v>1011</v>
      </c>
      <c r="O996" t="s">
        <v>801</v>
      </c>
      <c r="P996" t="s">
        <v>801</v>
      </c>
      <c r="Q996">
        <v>1</v>
      </c>
      <c r="X996">
        <v>26.25</v>
      </c>
      <c r="Y996">
        <v>0</v>
      </c>
      <c r="Z996">
        <v>9.7100000000000009</v>
      </c>
      <c r="AA996">
        <v>2.25</v>
      </c>
      <c r="AB996">
        <v>0</v>
      </c>
      <c r="AC996">
        <v>0</v>
      </c>
      <c r="AD996">
        <v>1</v>
      </c>
      <c r="AE996">
        <v>0</v>
      </c>
      <c r="AF996" t="s">
        <v>3</v>
      </c>
      <c r="AG996">
        <v>26.25</v>
      </c>
      <c r="AH996">
        <v>2</v>
      </c>
      <c r="AI996">
        <v>33036922</v>
      </c>
      <c r="AJ996">
        <v>1049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 x14ac:dyDescent="0.2">
      <c r="A997">
        <f>ROW(Source!A403)</f>
        <v>403</v>
      </c>
      <c r="B997">
        <v>33036938</v>
      </c>
      <c r="C997">
        <v>33036918</v>
      </c>
      <c r="D997">
        <v>32517836</v>
      </c>
      <c r="E997">
        <v>1</v>
      </c>
      <c r="F997">
        <v>1</v>
      </c>
      <c r="G997">
        <v>19</v>
      </c>
      <c r="H997">
        <v>3</v>
      </c>
      <c r="I997" t="s">
        <v>814</v>
      </c>
      <c r="J997" t="s">
        <v>815</v>
      </c>
      <c r="K997" t="s">
        <v>816</v>
      </c>
      <c r="L997">
        <v>1348</v>
      </c>
      <c r="N997">
        <v>1009</v>
      </c>
      <c r="O997" t="s">
        <v>19</v>
      </c>
      <c r="P997" t="s">
        <v>19</v>
      </c>
      <c r="Q997">
        <v>1000</v>
      </c>
      <c r="X997">
        <v>0.04</v>
      </c>
      <c r="Y997">
        <v>31493.279999999999</v>
      </c>
      <c r="Z997">
        <v>0</v>
      </c>
      <c r="AA997">
        <v>0</v>
      </c>
      <c r="AB997">
        <v>0</v>
      </c>
      <c r="AC997">
        <v>0</v>
      </c>
      <c r="AD997">
        <v>1</v>
      </c>
      <c r="AE997">
        <v>0</v>
      </c>
      <c r="AF997" t="s">
        <v>3</v>
      </c>
      <c r="AG997">
        <v>0.04</v>
      </c>
      <c r="AH997">
        <v>2</v>
      </c>
      <c r="AI997">
        <v>33036923</v>
      </c>
      <c r="AJ997">
        <v>1050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 x14ac:dyDescent="0.2">
      <c r="A998">
        <f>ROW(Source!A403)</f>
        <v>403</v>
      </c>
      <c r="B998">
        <v>33036939</v>
      </c>
      <c r="C998">
        <v>33036918</v>
      </c>
      <c r="D998">
        <v>32518156</v>
      </c>
      <c r="E998">
        <v>1</v>
      </c>
      <c r="F998">
        <v>1</v>
      </c>
      <c r="G998">
        <v>19</v>
      </c>
      <c r="H998">
        <v>3</v>
      </c>
      <c r="I998" t="s">
        <v>817</v>
      </c>
      <c r="J998" t="s">
        <v>818</v>
      </c>
      <c r="K998" t="s">
        <v>819</v>
      </c>
      <c r="L998">
        <v>1348</v>
      </c>
      <c r="N998">
        <v>1009</v>
      </c>
      <c r="O998" t="s">
        <v>19</v>
      </c>
      <c r="P998" t="s">
        <v>19</v>
      </c>
      <c r="Q998">
        <v>1000</v>
      </c>
      <c r="X998">
        <v>3.6999999999999998E-2</v>
      </c>
      <c r="Y998">
        <v>45454.3</v>
      </c>
      <c r="Z998">
        <v>0</v>
      </c>
      <c r="AA998">
        <v>0</v>
      </c>
      <c r="AB998">
        <v>0</v>
      </c>
      <c r="AC998">
        <v>0</v>
      </c>
      <c r="AD998">
        <v>1</v>
      </c>
      <c r="AE998">
        <v>0</v>
      </c>
      <c r="AF998" t="s">
        <v>3</v>
      </c>
      <c r="AG998">
        <v>3.6999999999999998E-2</v>
      </c>
      <c r="AH998">
        <v>2</v>
      </c>
      <c r="AI998">
        <v>33036924</v>
      </c>
      <c r="AJ998">
        <v>1051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 x14ac:dyDescent="0.2">
      <c r="A999">
        <f>ROW(Source!A403)</f>
        <v>403</v>
      </c>
      <c r="B999">
        <v>33036941</v>
      </c>
      <c r="C999">
        <v>33036918</v>
      </c>
      <c r="D999">
        <v>32518894</v>
      </c>
      <c r="E999">
        <v>1</v>
      </c>
      <c r="F999">
        <v>1</v>
      </c>
      <c r="G999">
        <v>19</v>
      </c>
      <c r="H999">
        <v>3</v>
      </c>
      <c r="I999" t="s">
        <v>820</v>
      </c>
      <c r="J999" t="s">
        <v>821</v>
      </c>
      <c r="K999" t="s">
        <v>822</v>
      </c>
      <c r="L999">
        <v>1327</v>
      </c>
      <c r="N999">
        <v>1005</v>
      </c>
      <c r="O999" t="s">
        <v>823</v>
      </c>
      <c r="P999" t="s">
        <v>823</v>
      </c>
      <c r="Q999">
        <v>1</v>
      </c>
      <c r="X999">
        <v>5.6</v>
      </c>
      <c r="Y999">
        <v>63.78</v>
      </c>
      <c r="Z999">
        <v>0</v>
      </c>
      <c r="AA999">
        <v>0</v>
      </c>
      <c r="AB999">
        <v>0</v>
      </c>
      <c r="AC999">
        <v>0</v>
      </c>
      <c r="AD999">
        <v>1</v>
      </c>
      <c r="AE999">
        <v>0</v>
      </c>
      <c r="AF999" t="s">
        <v>3</v>
      </c>
      <c r="AG999">
        <v>5.6</v>
      </c>
      <c r="AH999">
        <v>2</v>
      </c>
      <c r="AI999">
        <v>33036926</v>
      </c>
      <c r="AJ999">
        <v>1052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 x14ac:dyDescent="0.2">
      <c r="A1000">
        <f>ROW(Source!A403)</f>
        <v>403</v>
      </c>
      <c r="B1000">
        <v>33036940</v>
      </c>
      <c r="C1000">
        <v>33036918</v>
      </c>
      <c r="D1000">
        <v>32517311</v>
      </c>
      <c r="E1000">
        <v>1</v>
      </c>
      <c r="F1000">
        <v>1</v>
      </c>
      <c r="G1000">
        <v>19</v>
      </c>
      <c r="H1000">
        <v>3</v>
      </c>
      <c r="I1000" t="s">
        <v>824</v>
      </c>
      <c r="J1000" t="s">
        <v>825</v>
      </c>
      <c r="K1000" t="s">
        <v>826</v>
      </c>
      <c r="L1000">
        <v>1348</v>
      </c>
      <c r="N1000">
        <v>1009</v>
      </c>
      <c r="O1000" t="s">
        <v>19</v>
      </c>
      <c r="P1000" t="s">
        <v>19</v>
      </c>
      <c r="Q1000">
        <v>1000</v>
      </c>
      <c r="X1000">
        <v>0.05</v>
      </c>
      <c r="Y1000">
        <v>4752.91</v>
      </c>
      <c r="Z1000">
        <v>0</v>
      </c>
      <c r="AA1000">
        <v>0</v>
      </c>
      <c r="AB1000">
        <v>0</v>
      </c>
      <c r="AC1000">
        <v>0</v>
      </c>
      <c r="AD1000">
        <v>1</v>
      </c>
      <c r="AE1000">
        <v>0</v>
      </c>
      <c r="AF1000" t="s">
        <v>3</v>
      </c>
      <c r="AG1000">
        <v>0.05</v>
      </c>
      <c r="AH1000">
        <v>2</v>
      </c>
      <c r="AI1000">
        <v>33036925</v>
      </c>
      <c r="AJ1000">
        <v>1053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 x14ac:dyDescent="0.2">
      <c r="A1001">
        <f>ROW(Source!A403)</f>
        <v>403</v>
      </c>
      <c r="B1001">
        <v>33036942</v>
      </c>
      <c r="C1001">
        <v>33036918</v>
      </c>
      <c r="D1001">
        <v>32519061</v>
      </c>
      <c r="E1001">
        <v>1</v>
      </c>
      <c r="F1001">
        <v>1</v>
      </c>
      <c r="G1001">
        <v>19</v>
      </c>
      <c r="H1001">
        <v>3</v>
      </c>
      <c r="I1001" t="s">
        <v>827</v>
      </c>
      <c r="J1001" t="s">
        <v>828</v>
      </c>
      <c r="K1001" t="s">
        <v>829</v>
      </c>
      <c r="L1001">
        <v>1339</v>
      </c>
      <c r="N1001">
        <v>1007</v>
      </c>
      <c r="O1001" t="s">
        <v>830</v>
      </c>
      <c r="P1001" t="s">
        <v>830</v>
      </c>
      <c r="Q1001">
        <v>1</v>
      </c>
      <c r="X1001">
        <v>1.75</v>
      </c>
      <c r="Y1001">
        <v>29.98</v>
      </c>
      <c r="Z1001">
        <v>0</v>
      </c>
      <c r="AA1001">
        <v>0</v>
      </c>
      <c r="AB1001">
        <v>0</v>
      </c>
      <c r="AC1001">
        <v>0</v>
      </c>
      <c r="AD1001">
        <v>1</v>
      </c>
      <c r="AE1001">
        <v>0</v>
      </c>
      <c r="AF1001" t="s">
        <v>3</v>
      </c>
      <c r="AG1001">
        <v>1.75</v>
      </c>
      <c r="AH1001">
        <v>2</v>
      </c>
      <c r="AI1001">
        <v>33036927</v>
      </c>
      <c r="AJ1001">
        <v>1054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 x14ac:dyDescent="0.2">
      <c r="A1002">
        <f>ROW(Source!A403)</f>
        <v>403</v>
      </c>
      <c r="B1002">
        <v>33036943</v>
      </c>
      <c r="C1002">
        <v>33036918</v>
      </c>
      <c r="D1002">
        <v>32517740</v>
      </c>
      <c r="E1002">
        <v>1</v>
      </c>
      <c r="F1002">
        <v>1</v>
      </c>
      <c r="G1002">
        <v>19</v>
      </c>
      <c r="H1002">
        <v>3</v>
      </c>
      <c r="I1002" t="s">
        <v>831</v>
      </c>
      <c r="J1002" t="s">
        <v>832</v>
      </c>
      <c r="K1002" t="s">
        <v>833</v>
      </c>
      <c r="L1002">
        <v>1339</v>
      </c>
      <c r="N1002">
        <v>1007</v>
      </c>
      <c r="O1002" t="s">
        <v>830</v>
      </c>
      <c r="P1002" t="s">
        <v>830</v>
      </c>
      <c r="Q1002">
        <v>1</v>
      </c>
      <c r="X1002">
        <v>0.08</v>
      </c>
      <c r="Y1002">
        <v>4993.7</v>
      </c>
      <c r="Z1002">
        <v>0</v>
      </c>
      <c r="AA1002">
        <v>0</v>
      </c>
      <c r="AB1002">
        <v>0</v>
      </c>
      <c r="AC1002">
        <v>0</v>
      </c>
      <c r="AD1002">
        <v>1</v>
      </c>
      <c r="AE1002">
        <v>0</v>
      </c>
      <c r="AF1002" t="s">
        <v>3</v>
      </c>
      <c r="AG1002">
        <v>0.08</v>
      </c>
      <c r="AH1002">
        <v>2</v>
      </c>
      <c r="AI1002">
        <v>33036928</v>
      </c>
      <c r="AJ1002">
        <v>1055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 x14ac:dyDescent="0.2">
      <c r="A1003">
        <f>ROW(Source!A403)</f>
        <v>403</v>
      </c>
      <c r="B1003">
        <v>33036944</v>
      </c>
      <c r="C1003">
        <v>33036918</v>
      </c>
      <c r="D1003">
        <v>32517729</v>
      </c>
      <c r="E1003">
        <v>1</v>
      </c>
      <c r="F1003">
        <v>1</v>
      </c>
      <c r="G1003">
        <v>19</v>
      </c>
      <c r="H1003">
        <v>3</v>
      </c>
      <c r="I1003" t="s">
        <v>834</v>
      </c>
      <c r="J1003" t="s">
        <v>835</v>
      </c>
      <c r="K1003" t="s">
        <v>836</v>
      </c>
      <c r="L1003">
        <v>1339</v>
      </c>
      <c r="N1003">
        <v>1007</v>
      </c>
      <c r="O1003" t="s">
        <v>830</v>
      </c>
      <c r="P1003" t="s">
        <v>830</v>
      </c>
      <c r="Q1003">
        <v>1</v>
      </c>
      <c r="X1003">
        <v>0.69</v>
      </c>
      <c r="Y1003">
        <v>3762.19</v>
      </c>
      <c r="Z1003">
        <v>0</v>
      </c>
      <c r="AA1003">
        <v>0</v>
      </c>
      <c r="AB1003">
        <v>0</v>
      </c>
      <c r="AC1003">
        <v>0</v>
      </c>
      <c r="AD1003">
        <v>1</v>
      </c>
      <c r="AE1003">
        <v>0</v>
      </c>
      <c r="AF1003" t="s">
        <v>3</v>
      </c>
      <c r="AG1003">
        <v>0.69</v>
      </c>
      <c r="AH1003">
        <v>2</v>
      </c>
      <c r="AI1003">
        <v>33036929</v>
      </c>
      <c r="AJ1003">
        <v>1056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 x14ac:dyDescent="0.2">
      <c r="A1004">
        <f>ROW(Source!A403)</f>
        <v>403</v>
      </c>
      <c r="B1004">
        <v>33036945</v>
      </c>
      <c r="C1004">
        <v>33036918</v>
      </c>
      <c r="D1004">
        <v>32517783</v>
      </c>
      <c r="E1004">
        <v>1</v>
      </c>
      <c r="F1004">
        <v>1</v>
      </c>
      <c r="G1004">
        <v>19</v>
      </c>
      <c r="H1004">
        <v>3</v>
      </c>
      <c r="I1004" t="s">
        <v>837</v>
      </c>
      <c r="J1004" t="s">
        <v>838</v>
      </c>
      <c r="K1004" t="s">
        <v>839</v>
      </c>
      <c r="L1004">
        <v>1339</v>
      </c>
      <c r="N1004">
        <v>1007</v>
      </c>
      <c r="O1004" t="s">
        <v>830</v>
      </c>
      <c r="P1004" t="s">
        <v>830</v>
      </c>
      <c r="Q1004">
        <v>1</v>
      </c>
      <c r="X1004">
        <v>0.2</v>
      </c>
      <c r="Y1004">
        <v>5631.96</v>
      </c>
      <c r="Z1004">
        <v>0</v>
      </c>
      <c r="AA1004">
        <v>0</v>
      </c>
      <c r="AB1004">
        <v>0</v>
      </c>
      <c r="AC1004">
        <v>0</v>
      </c>
      <c r="AD1004">
        <v>1</v>
      </c>
      <c r="AE1004">
        <v>0</v>
      </c>
      <c r="AF1004" t="s">
        <v>3</v>
      </c>
      <c r="AG1004">
        <v>0.2</v>
      </c>
      <c r="AH1004">
        <v>2</v>
      </c>
      <c r="AI1004">
        <v>33036930</v>
      </c>
      <c r="AJ1004">
        <v>1057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 x14ac:dyDescent="0.2">
      <c r="A1005">
        <f>ROW(Source!A403)</f>
        <v>403</v>
      </c>
      <c r="B1005">
        <v>33036946</v>
      </c>
      <c r="C1005">
        <v>33036918</v>
      </c>
      <c r="D1005">
        <v>32517784</v>
      </c>
      <c r="E1005">
        <v>1</v>
      </c>
      <c r="F1005">
        <v>1</v>
      </c>
      <c r="G1005">
        <v>19</v>
      </c>
      <c r="H1005">
        <v>3</v>
      </c>
      <c r="I1005" t="s">
        <v>840</v>
      </c>
      <c r="J1005" t="s">
        <v>841</v>
      </c>
      <c r="K1005" t="s">
        <v>842</v>
      </c>
      <c r="L1005">
        <v>1339</v>
      </c>
      <c r="N1005">
        <v>1007</v>
      </c>
      <c r="O1005" t="s">
        <v>830</v>
      </c>
      <c r="P1005" t="s">
        <v>830</v>
      </c>
      <c r="Q1005">
        <v>1</v>
      </c>
      <c r="X1005">
        <v>0.69</v>
      </c>
      <c r="Y1005">
        <v>5631.96</v>
      </c>
      <c r="Z1005">
        <v>0</v>
      </c>
      <c r="AA1005">
        <v>0</v>
      </c>
      <c r="AB1005">
        <v>0</v>
      </c>
      <c r="AC1005">
        <v>0</v>
      </c>
      <c r="AD1005">
        <v>1</v>
      </c>
      <c r="AE1005">
        <v>0</v>
      </c>
      <c r="AF1005" t="s">
        <v>3</v>
      </c>
      <c r="AG1005">
        <v>0.69</v>
      </c>
      <c r="AH1005">
        <v>2</v>
      </c>
      <c r="AI1005">
        <v>33036931</v>
      </c>
      <c r="AJ1005">
        <v>1058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 x14ac:dyDescent="0.2">
      <c r="A1006">
        <f>ROW(Source!A403)</f>
        <v>403</v>
      </c>
      <c r="B1006">
        <v>33036947</v>
      </c>
      <c r="C1006">
        <v>33036918</v>
      </c>
      <c r="D1006">
        <v>32519911</v>
      </c>
      <c r="E1006">
        <v>1</v>
      </c>
      <c r="F1006">
        <v>1</v>
      </c>
      <c r="G1006">
        <v>19</v>
      </c>
      <c r="H1006">
        <v>3</v>
      </c>
      <c r="I1006" t="s">
        <v>843</v>
      </c>
      <c r="J1006" t="s">
        <v>844</v>
      </c>
      <c r="K1006" t="s">
        <v>845</v>
      </c>
      <c r="L1006">
        <v>1339</v>
      </c>
      <c r="N1006">
        <v>1007</v>
      </c>
      <c r="O1006" t="s">
        <v>830</v>
      </c>
      <c r="P1006" t="s">
        <v>830</v>
      </c>
      <c r="Q1006">
        <v>1</v>
      </c>
      <c r="X1006">
        <v>102</v>
      </c>
      <c r="Y1006">
        <v>3195.93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0</v>
      </c>
      <c r="AF1006" t="s">
        <v>3</v>
      </c>
      <c r="AG1006">
        <v>102</v>
      </c>
      <c r="AH1006">
        <v>2</v>
      </c>
      <c r="AI1006">
        <v>33036932</v>
      </c>
      <c r="AJ1006">
        <v>1059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 x14ac:dyDescent="0.2">
      <c r="A1007">
        <f>ROW(Source!A403)</f>
        <v>403</v>
      </c>
      <c r="B1007">
        <v>33036948</v>
      </c>
      <c r="C1007">
        <v>33036918</v>
      </c>
      <c r="D1007">
        <v>32521663</v>
      </c>
      <c r="E1007">
        <v>1</v>
      </c>
      <c r="F1007">
        <v>1</v>
      </c>
      <c r="G1007">
        <v>19</v>
      </c>
      <c r="H1007">
        <v>3</v>
      </c>
      <c r="I1007" t="s">
        <v>846</v>
      </c>
      <c r="J1007" t="s">
        <v>847</v>
      </c>
      <c r="K1007" t="s">
        <v>848</v>
      </c>
      <c r="L1007">
        <v>1327</v>
      </c>
      <c r="N1007">
        <v>1005</v>
      </c>
      <c r="O1007" t="s">
        <v>823</v>
      </c>
      <c r="P1007" t="s">
        <v>823</v>
      </c>
      <c r="Q1007">
        <v>1</v>
      </c>
      <c r="X1007">
        <v>49.5</v>
      </c>
      <c r="Y1007">
        <v>207.09</v>
      </c>
      <c r="Z1007">
        <v>0</v>
      </c>
      <c r="AA1007">
        <v>0</v>
      </c>
      <c r="AB1007">
        <v>0</v>
      </c>
      <c r="AC1007">
        <v>0</v>
      </c>
      <c r="AD1007">
        <v>1</v>
      </c>
      <c r="AE1007">
        <v>0</v>
      </c>
      <c r="AF1007" t="s">
        <v>3</v>
      </c>
      <c r="AG1007">
        <v>49.5</v>
      </c>
      <c r="AH1007">
        <v>2</v>
      </c>
      <c r="AI1007">
        <v>33036933</v>
      </c>
      <c r="AJ1007">
        <v>1060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 x14ac:dyDescent="0.2">
      <c r="A1008">
        <f>ROW(Source!A406)</f>
        <v>406</v>
      </c>
      <c r="B1008">
        <v>33036957</v>
      </c>
      <c r="C1008">
        <v>33036951</v>
      </c>
      <c r="D1008">
        <v>32505425</v>
      </c>
      <c r="E1008">
        <v>19</v>
      </c>
      <c r="F1008">
        <v>1</v>
      </c>
      <c r="G1008">
        <v>19</v>
      </c>
      <c r="H1008">
        <v>1</v>
      </c>
      <c r="I1008" t="s">
        <v>795</v>
      </c>
      <c r="J1008" t="s">
        <v>3</v>
      </c>
      <c r="K1008" t="s">
        <v>796</v>
      </c>
      <c r="L1008">
        <v>1191</v>
      </c>
      <c r="N1008">
        <v>1013</v>
      </c>
      <c r="O1008" t="s">
        <v>797</v>
      </c>
      <c r="P1008" t="s">
        <v>797</v>
      </c>
      <c r="Q1008">
        <v>1</v>
      </c>
      <c r="X1008">
        <v>36.11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1</v>
      </c>
      <c r="AF1008" t="s">
        <v>3</v>
      </c>
      <c r="AG1008">
        <v>36.11</v>
      </c>
      <c r="AH1008">
        <v>2</v>
      </c>
      <c r="AI1008">
        <v>33036952</v>
      </c>
      <c r="AJ1008">
        <v>1061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 x14ac:dyDescent="0.2">
      <c r="A1009">
        <f>ROW(Source!A406)</f>
        <v>406</v>
      </c>
      <c r="B1009">
        <v>33036958</v>
      </c>
      <c r="C1009">
        <v>33036951</v>
      </c>
      <c r="D1009">
        <v>32516754</v>
      </c>
      <c r="E1009">
        <v>1</v>
      </c>
      <c r="F1009">
        <v>1</v>
      </c>
      <c r="G1009">
        <v>19</v>
      </c>
      <c r="H1009">
        <v>2</v>
      </c>
      <c r="I1009" t="s">
        <v>798</v>
      </c>
      <c r="J1009" t="s">
        <v>799</v>
      </c>
      <c r="K1009" t="s">
        <v>800</v>
      </c>
      <c r="L1009">
        <v>1368</v>
      </c>
      <c r="N1009">
        <v>1011</v>
      </c>
      <c r="O1009" t="s">
        <v>801</v>
      </c>
      <c r="P1009" t="s">
        <v>801</v>
      </c>
      <c r="Q1009">
        <v>1</v>
      </c>
      <c r="X1009">
        <v>21.91</v>
      </c>
      <c r="Y1009">
        <v>0</v>
      </c>
      <c r="Z1009">
        <v>70.98</v>
      </c>
      <c r="AA1009">
        <v>6.52</v>
      </c>
      <c r="AB1009">
        <v>0</v>
      </c>
      <c r="AC1009">
        <v>0</v>
      </c>
      <c r="AD1009">
        <v>1</v>
      </c>
      <c r="AE1009">
        <v>0</v>
      </c>
      <c r="AF1009" t="s">
        <v>3</v>
      </c>
      <c r="AG1009">
        <v>21.91</v>
      </c>
      <c r="AH1009">
        <v>2</v>
      </c>
      <c r="AI1009">
        <v>33036953</v>
      </c>
      <c r="AJ1009">
        <v>1062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 x14ac:dyDescent="0.2">
      <c r="A1010">
        <f>ROW(Source!A406)</f>
        <v>406</v>
      </c>
      <c r="B1010">
        <v>33036959</v>
      </c>
      <c r="C1010">
        <v>33036951</v>
      </c>
      <c r="D1010">
        <v>32518977</v>
      </c>
      <c r="E1010">
        <v>1</v>
      </c>
      <c r="F1010">
        <v>1</v>
      </c>
      <c r="G1010">
        <v>19</v>
      </c>
      <c r="H1010">
        <v>3</v>
      </c>
      <c r="I1010" t="s">
        <v>802</v>
      </c>
      <c r="J1010" t="s">
        <v>803</v>
      </c>
      <c r="K1010" t="s">
        <v>804</v>
      </c>
      <c r="L1010">
        <v>1348</v>
      </c>
      <c r="N1010">
        <v>1009</v>
      </c>
      <c r="O1010" t="s">
        <v>19</v>
      </c>
      <c r="P1010" t="s">
        <v>19</v>
      </c>
      <c r="Q1010">
        <v>1000</v>
      </c>
      <c r="X1010">
        <v>0.03</v>
      </c>
      <c r="Y1010">
        <v>117442.26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 t="s">
        <v>3</v>
      </c>
      <c r="AG1010">
        <v>0.03</v>
      </c>
      <c r="AH1010">
        <v>2</v>
      </c>
      <c r="AI1010">
        <v>33036954</v>
      </c>
      <c r="AJ1010">
        <v>1063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 x14ac:dyDescent="0.2">
      <c r="A1011">
        <f>ROW(Source!A406)</f>
        <v>406</v>
      </c>
      <c r="B1011">
        <v>33036960</v>
      </c>
      <c r="C1011">
        <v>33036951</v>
      </c>
      <c r="D1011">
        <v>32520163</v>
      </c>
      <c r="E1011">
        <v>1</v>
      </c>
      <c r="F1011">
        <v>1</v>
      </c>
      <c r="G1011">
        <v>19</v>
      </c>
      <c r="H1011">
        <v>3</v>
      </c>
      <c r="I1011" t="s">
        <v>25</v>
      </c>
      <c r="J1011" t="s">
        <v>27</v>
      </c>
      <c r="K1011" t="s">
        <v>26</v>
      </c>
      <c r="L1011">
        <v>1348</v>
      </c>
      <c r="N1011">
        <v>1009</v>
      </c>
      <c r="O1011" t="s">
        <v>19</v>
      </c>
      <c r="P1011" t="s">
        <v>19</v>
      </c>
      <c r="Q1011">
        <v>1000</v>
      </c>
      <c r="X1011">
        <v>1</v>
      </c>
      <c r="Y1011">
        <v>53410.15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0</v>
      </c>
      <c r="AF1011" t="s">
        <v>3</v>
      </c>
      <c r="AG1011">
        <v>1</v>
      </c>
      <c r="AH1011">
        <v>2</v>
      </c>
      <c r="AI1011">
        <v>33036955</v>
      </c>
      <c r="AJ1011">
        <v>1064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 x14ac:dyDescent="0.2">
      <c r="A1012">
        <f>ROW(Source!A408)</f>
        <v>408</v>
      </c>
      <c r="B1012">
        <v>33036978</v>
      </c>
      <c r="C1012">
        <v>33036962</v>
      </c>
      <c r="D1012">
        <v>32505425</v>
      </c>
      <c r="E1012">
        <v>19</v>
      </c>
      <c r="F1012">
        <v>1</v>
      </c>
      <c r="G1012">
        <v>19</v>
      </c>
      <c r="H1012">
        <v>1</v>
      </c>
      <c r="I1012" t="s">
        <v>795</v>
      </c>
      <c r="J1012" t="s">
        <v>3</v>
      </c>
      <c r="K1012" t="s">
        <v>796</v>
      </c>
      <c r="L1012">
        <v>1191</v>
      </c>
      <c r="N1012">
        <v>1013</v>
      </c>
      <c r="O1012" t="s">
        <v>797</v>
      </c>
      <c r="P1012" t="s">
        <v>797</v>
      </c>
      <c r="Q1012">
        <v>1</v>
      </c>
      <c r="X1012">
        <v>453.1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1</v>
      </c>
      <c r="AE1012">
        <v>1</v>
      </c>
      <c r="AF1012" t="s">
        <v>3</v>
      </c>
      <c r="AG1012">
        <v>453.1</v>
      </c>
      <c r="AH1012">
        <v>2</v>
      </c>
      <c r="AI1012">
        <v>33036963</v>
      </c>
      <c r="AJ1012">
        <v>1066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 x14ac:dyDescent="0.2">
      <c r="A1013">
        <f>ROW(Source!A408)</f>
        <v>408</v>
      </c>
      <c r="B1013">
        <v>33036979</v>
      </c>
      <c r="C1013">
        <v>33036962</v>
      </c>
      <c r="D1013">
        <v>32517073</v>
      </c>
      <c r="E1013">
        <v>1</v>
      </c>
      <c r="F1013">
        <v>1</v>
      </c>
      <c r="G1013">
        <v>19</v>
      </c>
      <c r="H1013">
        <v>2</v>
      </c>
      <c r="I1013" t="s">
        <v>805</v>
      </c>
      <c r="J1013" t="s">
        <v>806</v>
      </c>
      <c r="K1013" t="s">
        <v>807</v>
      </c>
      <c r="L1013">
        <v>1368</v>
      </c>
      <c r="N1013">
        <v>1011</v>
      </c>
      <c r="O1013" t="s">
        <v>801</v>
      </c>
      <c r="P1013" t="s">
        <v>801</v>
      </c>
      <c r="Q1013">
        <v>1</v>
      </c>
      <c r="X1013">
        <v>1.38</v>
      </c>
      <c r="Y1013">
        <v>0</v>
      </c>
      <c r="Z1013">
        <v>3.37</v>
      </c>
      <c r="AA1013">
        <v>0.85</v>
      </c>
      <c r="AB1013">
        <v>0</v>
      </c>
      <c r="AC1013">
        <v>0</v>
      </c>
      <c r="AD1013">
        <v>1</v>
      </c>
      <c r="AE1013">
        <v>0</v>
      </c>
      <c r="AF1013" t="s">
        <v>3</v>
      </c>
      <c r="AG1013">
        <v>1.38</v>
      </c>
      <c r="AH1013">
        <v>2</v>
      </c>
      <c r="AI1013">
        <v>33036964</v>
      </c>
      <c r="AJ1013">
        <v>1067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 x14ac:dyDescent="0.2">
      <c r="A1014">
        <f>ROW(Source!A408)</f>
        <v>408</v>
      </c>
      <c r="B1014">
        <v>33036980</v>
      </c>
      <c r="C1014">
        <v>33036962</v>
      </c>
      <c r="D1014">
        <v>32516433</v>
      </c>
      <c r="E1014">
        <v>1</v>
      </c>
      <c r="F1014">
        <v>1</v>
      </c>
      <c r="G1014">
        <v>19</v>
      </c>
      <c r="H1014">
        <v>2</v>
      </c>
      <c r="I1014" t="s">
        <v>808</v>
      </c>
      <c r="J1014" t="s">
        <v>809</v>
      </c>
      <c r="K1014" t="s">
        <v>810</v>
      </c>
      <c r="L1014">
        <v>1368</v>
      </c>
      <c r="N1014">
        <v>1011</v>
      </c>
      <c r="O1014" t="s">
        <v>801</v>
      </c>
      <c r="P1014" t="s">
        <v>801</v>
      </c>
      <c r="Q1014">
        <v>1</v>
      </c>
      <c r="X1014">
        <v>0.31</v>
      </c>
      <c r="Y1014">
        <v>0</v>
      </c>
      <c r="Z1014">
        <v>566.44000000000005</v>
      </c>
      <c r="AA1014">
        <v>281.27999999999997</v>
      </c>
      <c r="AB1014">
        <v>0</v>
      </c>
      <c r="AC1014">
        <v>0</v>
      </c>
      <c r="AD1014">
        <v>1</v>
      </c>
      <c r="AE1014">
        <v>0</v>
      </c>
      <c r="AF1014" t="s">
        <v>3</v>
      </c>
      <c r="AG1014">
        <v>0.31</v>
      </c>
      <c r="AH1014">
        <v>2</v>
      </c>
      <c r="AI1014">
        <v>33036965</v>
      </c>
      <c r="AJ1014">
        <v>1068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 x14ac:dyDescent="0.2">
      <c r="A1015">
        <f>ROW(Source!A408)</f>
        <v>408</v>
      </c>
      <c r="B1015">
        <v>33036981</v>
      </c>
      <c r="C1015">
        <v>33036962</v>
      </c>
      <c r="D1015">
        <v>32516599</v>
      </c>
      <c r="E1015">
        <v>1</v>
      </c>
      <c r="F1015">
        <v>1</v>
      </c>
      <c r="G1015">
        <v>19</v>
      </c>
      <c r="H1015">
        <v>2</v>
      </c>
      <c r="I1015" t="s">
        <v>811</v>
      </c>
      <c r="J1015" t="s">
        <v>812</v>
      </c>
      <c r="K1015" t="s">
        <v>813</v>
      </c>
      <c r="L1015">
        <v>1368</v>
      </c>
      <c r="N1015">
        <v>1011</v>
      </c>
      <c r="O1015" t="s">
        <v>801</v>
      </c>
      <c r="P1015" t="s">
        <v>801</v>
      </c>
      <c r="Q1015">
        <v>1</v>
      </c>
      <c r="X1015">
        <v>26.25</v>
      </c>
      <c r="Y1015">
        <v>0</v>
      </c>
      <c r="Z1015">
        <v>9.7100000000000009</v>
      </c>
      <c r="AA1015">
        <v>2.25</v>
      </c>
      <c r="AB1015">
        <v>0</v>
      </c>
      <c r="AC1015">
        <v>0</v>
      </c>
      <c r="AD1015">
        <v>1</v>
      </c>
      <c r="AE1015">
        <v>0</v>
      </c>
      <c r="AF1015" t="s">
        <v>3</v>
      </c>
      <c r="AG1015">
        <v>26.25</v>
      </c>
      <c r="AH1015">
        <v>2</v>
      </c>
      <c r="AI1015">
        <v>33036966</v>
      </c>
      <c r="AJ1015">
        <v>1069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 x14ac:dyDescent="0.2">
      <c r="A1016">
        <f>ROW(Source!A408)</f>
        <v>408</v>
      </c>
      <c r="B1016">
        <v>33036982</v>
      </c>
      <c r="C1016">
        <v>33036962</v>
      </c>
      <c r="D1016">
        <v>32517836</v>
      </c>
      <c r="E1016">
        <v>1</v>
      </c>
      <c r="F1016">
        <v>1</v>
      </c>
      <c r="G1016">
        <v>19</v>
      </c>
      <c r="H1016">
        <v>3</v>
      </c>
      <c r="I1016" t="s">
        <v>814</v>
      </c>
      <c r="J1016" t="s">
        <v>815</v>
      </c>
      <c r="K1016" t="s">
        <v>816</v>
      </c>
      <c r="L1016">
        <v>1348</v>
      </c>
      <c r="N1016">
        <v>1009</v>
      </c>
      <c r="O1016" t="s">
        <v>19</v>
      </c>
      <c r="P1016" t="s">
        <v>19</v>
      </c>
      <c r="Q1016">
        <v>1000</v>
      </c>
      <c r="X1016">
        <v>0.04</v>
      </c>
      <c r="Y1016">
        <v>31493.279999999999</v>
      </c>
      <c r="Z1016">
        <v>0</v>
      </c>
      <c r="AA1016">
        <v>0</v>
      </c>
      <c r="AB1016">
        <v>0</v>
      </c>
      <c r="AC1016">
        <v>0</v>
      </c>
      <c r="AD1016">
        <v>1</v>
      </c>
      <c r="AE1016">
        <v>0</v>
      </c>
      <c r="AF1016" t="s">
        <v>3</v>
      </c>
      <c r="AG1016">
        <v>0.04</v>
      </c>
      <c r="AH1016">
        <v>2</v>
      </c>
      <c r="AI1016">
        <v>33036967</v>
      </c>
      <c r="AJ1016">
        <v>1070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 x14ac:dyDescent="0.2">
      <c r="A1017">
        <f>ROW(Source!A408)</f>
        <v>408</v>
      </c>
      <c r="B1017">
        <v>33036983</v>
      </c>
      <c r="C1017">
        <v>33036962</v>
      </c>
      <c r="D1017">
        <v>32518156</v>
      </c>
      <c r="E1017">
        <v>1</v>
      </c>
      <c r="F1017">
        <v>1</v>
      </c>
      <c r="G1017">
        <v>19</v>
      </c>
      <c r="H1017">
        <v>3</v>
      </c>
      <c r="I1017" t="s">
        <v>817</v>
      </c>
      <c r="J1017" t="s">
        <v>818</v>
      </c>
      <c r="K1017" t="s">
        <v>819</v>
      </c>
      <c r="L1017">
        <v>1348</v>
      </c>
      <c r="N1017">
        <v>1009</v>
      </c>
      <c r="O1017" t="s">
        <v>19</v>
      </c>
      <c r="P1017" t="s">
        <v>19</v>
      </c>
      <c r="Q1017">
        <v>1000</v>
      </c>
      <c r="X1017">
        <v>3.6999999999999998E-2</v>
      </c>
      <c r="Y1017">
        <v>45454.3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 t="s">
        <v>3</v>
      </c>
      <c r="AG1017">
        <v>3.6999999999999998E-2</v>
      </c>
      <c r="AH1017">
        <v>2</v>
      </c>
      <c r="AI1017">
        <v>33036968</v>
      </c>
      <c r="AJ1017">
        <v>1071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 x14ac:dyDescent="0.2">
      <c r="A1018">
        <f>ROW(Source!A408)</f>
        <v>408</v>
      </c>
      <c r="B1018">
        <v>33036985</v>
      </c>
      <c r="C1018">
        <v>33036962</v>
      </c>
      <c r="D1018">
        <v>32518894</v>
      </c>
      <c r="E1018">
        <v>1</v>
      </c>
      <c r="F1018">
        <v>1</v>
      </c>
      <c r="G1018">
        <v>19</v>
      </c>
      <c r="H1018">
        <v>3</v>
      </c>
      <c r="I1018" t="s">
        <v>820</v>
      </c>
      <c r="J1018" t="s">
        <v>821</v>
      </c>
      <c r="K1018" t="s">
        <v>822</v>
      </c>
      <c r="L1018">
        <v>1327</v>
      </c>
      <c r="N1018">
        <v>1005</v>
      </c>
      <c r="O1018" t="s">
        <v>823</v>
      </c>
      <c r="P1018" t="s">
        <v>823</v>
      </c>
      <c r="Q1018">
        <v>1</v>
      </c>
      <c r="X1018">
        <v>5.6</v>
      </c>
      <c r="Y1018">
        <v>63.78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0</v>
      </c>
      <c r="AF1018" t="s">
        <v>3</v>
      </c>
      <c r="AG1018">
        <v>5.6</v>
      </c>
      <c r="AH1018">
        <v>2</v>
      </c>
      <c r="AI1018">
        <v>33036970</v>
      </c>
      <c r="AJ1018">
        <v>1072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 x14ac:dyDescent="0.2">
      <c r="A1019">
        <f>ROW(Source!A408)</f>
        <v>408</v>
      </c>
      <c r="B1019">
        <v>33036984</v>
      </c>
      <c r="C1019">
        <v>33036962</v>
      </c>
      <c r="D1019">
        <v>32517311</v>
      </c>
      <c r="E1019">
        <v>1</v>
      </c>
      <c r="F1019">
        <v>1</v>
      </c>
      <c r="G1019">
        <v>19</v>
      </c>
      <c r="H1019">
        <v>3</v>
      </c>
      <c r="I1019" t="s">
        <v>824</v>
      </c>
      <c r="J1019" t="s">
        <v>825</v>
      </c>
      <c r="K1019" t="s">
        <v>826</v>
      </c>
      <c r="L1019">
        <v>1348</v>
      </c>
      <c r="N1019">
        <v>1009</v>
      </c>
      <c r="O1019" t="s">
        <v>19</v>
      </c>
      <c r="P1019" t="s">
        <v>19</v>
      </c>
      <c r="Q1019">
        <v>1000</v>
      </c>
      <c r="X1019">
        <v>0.05</v>
      </c>
      <c r="Y1019">
        <v>4752.91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0</v>
      </c>
      <c r="AF1019" t="s">
        <v>3</v>
      </c>
      <c r="AG1019">
        <v>0.05</v>
      </c>
      <c r="AH1019">
        <v>2</v>
      </c>
      <c r="AI1019">
        <v>33036969</v>
      </c>
      <c r="AJ1019">
        <v>1073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 x14ac:dyDescent="0.2">
      <c r="A1020">
        <f>ROW(Source!A408)</f>
        <v>408</v>
      </c>
      <c r="B1020">
        <v>33036986</v>
      </c>
      <c r="C1020">
        <v>33036962</v>
      </c>
      <c r="D1020">
        <v>32519061</v>
      </c>
      <c r="E1020">
        <v>1</v>
      </c>
      <c r="F1020">
        <v>1</v>
      </c>
      <c r="G1020">
        <v>19</v>
      </c>
      <c r="H1020">
        <v>3</v>
      </c>
      <c r="I1020" t="s">
        <v>827</v>
      </c>
      <c r="J1020" t="s">
        <v>828</v>
      </c>
      <c r="K1020" t="s">
        <v>829</v>
      </c>
      <c r="L1020">
        <v>1339</v>
      </c>
      <c r="N1020">
        <v>1007</v>
      </c>
      <c r="O1020" t="s">
        <v>830</v>
      </c>
      <c r="P1020" t="s">
        <v>830</v>
      </c>
      <c r="Q1020">
        <v>1</v>
      </c>
      <c r="X1020">
        <v>1.75</v>
      </c>
      <c r="Y1020">
        <v>29.98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 t="s">
        <v>3</v>
      </c>
      <c r="AG1020">
        <v>1.75</v>
      </c>
      <c r="AH1020">
        <v>2</v>
      </c>
      <c r="AI1020">
        <v>33036971</v>
      </c>
      <c r="AJ1020">
        <v>1074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 x14ac:dyDescent="0.2">
      <c r="A1021">
        <f>ROW(Source!A408)</f>
        <v>408</v>
      </c>
      <c r="B1021">
        <v>33036987</v>
      </c>
      <c r="C1021">
        <v>33036962</v>
      </c>
      <c r="D1021">
        <v>32517740</v>
      </c>
      <c r="E1021">
        <v>1</v>
      </c>
      <c r="F1021">
        <v>1</v>
      </c>
      <c r="G1021">
        <v>19</v>
      </c>
      <c r="H1021">
        <v>3</v>
      </c>
      <c r="I1021" t="s">
        <v>831</v>
      </c>
      <c r="J1021" t="s">
        <v>832</v>
      </c>
      <c r="K1021" t="s">
        <v>833</v>
      </c>
      <c r="L1021">
        <v>1339</v>
      </c>
      <c r="N1021">
        <v>1007</v>
      </c>
      <c r="O1021" t="s">
        <v>830</v>
      </c>
      <c r="P1021" t="s">
        <v>830</v>
      </c>
      <c r="Q1021">
        <v>1</v>
      </c>
      <c r="X1021">
        <v>0.08</v>
      </c>
      <c r="Y1021">
        <v>4993.7</v>
      </c>
      <c r="Z1021">
        <v>0</v>
      </c>
      <c r="AA1021">
        <v>0</v>
      </c>
      <c r="AB1021">
        <v>0</v>
      </c>
      <c r="AC1021">
        <v>0</v>
      </c>
      <c r="AD1021">
        <v>1</v>
      </c>
      <c r="AE1021">
        <v>0</v>
      </c>
      <c r="AF1021" t="s">
        <v>3</v>
      </c>
      <c r="AG1021">
        <v>0.08</v>
      </c>
      <c r="AH1021">
        <v>2</v>
      </c>
      <c r="AI1021">
        <v>33036972</v>
      </c>
      <c r="AJ1021">
        <v>1075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 x14ac:dyDescent="0.2">
      <c r="A1022">
        <f>ROW(Source!A408)</f>
        <v>408</v>
      </c>
      <c r="B1022">
        <v>33036988</v>
      </c>
      <c r="C1022">
        <v>33036962</v>
      </c>
      <c r="D1022">
        <v>32517729</v>
      </c>
      <c r="E1022">
        <v>1</v>
      </c>
      <c r="F1022">
        <v>1</v>
      </c>
      <c r="G1022">
        <v>19</v>
      </c>
      <c r="H1022">
        <v>3</v>
      </c>
      <c r="I1022" t="s">
        <v>834</v>
      </c>
      <c r="J1022" t="s">
        <v>835</v>
      </c>
      <c r="K1022" t="s">
        <v>836</v>
      </c>
      <c r="L1022">
        <v>1339</v>
      </c>
      <c r="N1022">
        <v>1007</v>
      </c>
      <c r="O1022" t="s">
        <v>830</v>
      </c>
      <c r="P1022" t="s">
        <v>830</v>
      </c>
      <c r="Q1022">
        <v>1</v>
      </c>
      <c r="X1022">
        <v>0.69</v>
      </c>
      <c r="Y1022">
        <v>3762.19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 t="s">
        <v>3</v>
      </c>
      <c r="AG1022">
        <v>0.69</v>
      </c>
      <c r="AH1022">
        <v>2</v>
      </c>
      <c r="AI1022">
        <v>33036973</v>
      </c>
      <c r="AJ1022">
        <v>1076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 x14ac:dyDescent="0.2">
      <c r="A1023">
        <f>ROW(Source!A408)</f>
        <v>408</v>
      </c>
      <c r="B1023">
        <v>33036989</v>
      </c>
      <c r="C1023">
        <v>33036962</v>
      </c>
      <c r="D1023">
        <v>32517783</v>
      </c>
      <c r="E1023">
        <v>1</v>
      </c>
      <c r="F1023">
        <v>1</v>
      </c>
      <c r="G1023">
        <v>19</v>
      </c>
      <c r="H1023">
        <v>3</v>
      </c>
      <c r="I1023" t="s">
        <v>837</v>
      </c>
      <c r="J1023" t="s">
        <v>838</v>
      </c>
      <c r="K1023" t="s">
        <v>839</v>
      </c>
      <c r="L1023">
        <v>1339</v>
      </c>
      <c r="N1023">
        <v>1007</v>
      </c>
      <c r="O1023" t="s">
        <v>830</v>
      </c>
      <c r="P1023" t="s">
        <v>830</v>
      </c>
      <c r="Q1023">
        <v>1</v>
      </c>
      <c r="X1023">
        <v>0.2</v>
      </c>
      <c r="Y1023">
        <v>5631.96</v>
      </c>
      <c r="Z1023">
        <v>0</v>
      </c>
      <c r="AA1023">
        <v>0</v>
      </c>
      <c r="AB1023">
        <v>0</v>
      </c>
      <c r="AC1023">
        <v>0</v>
      </c>
      <c r="AD1023">
        <v>1</v>
      </c>
      <c r="AE1023">
        <v>0</v>
      </c>
      <c r="AF1023" t="s">
        <v>3</v>
      </c>
      <c r="AG1023">
        <v>0.2</v>
      </c>
      <c r="AH1023">
        <v>2</v>
      </c>
      <c r="AI1023">
        <v>33036974</v>
      </c>
      <c r="AJ1023">
        <v>1077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 x14ac:dyDescent="0.2">
      <c r="A1024">
        <f>ROW(Source!A408)</f>
        <v>408</v>
      </c>
      <c r="B1024">
        <v>33036990</v>
      </c>
      <c r="C1024">
        <v>33036962</v>
      </c>
      <c r="D1024">
        <v>32517784</v>
      </c>
      <c r="E1024">
        <v>1</v>
      </c>
      <c r="F1024">
        <v>1</v>
      </c>
      <c r="G1024">
        <v>19</v>
      </c>
      <c r="H1024">
        <v>3</v>
      </c>
      <c r="I1024" t="s">
        <v>840</v>
      </c>
      <c r="J1024" t="s">
        <v>841</v>
      </c>
      <c r="K1024" t="s">
        <v>842</v>
      </c>
      <c r="L1024">
        <v>1339</v>
      </c>
      <c r="N1024">
        <v>1007</v>
      </c>
      <c r="O1024" t="s">
        <v>830</v>
      </c>
      <c r="P1024" t="s">
        <v>830</v>
      </c>
      <c r="Q1024">
        <v>1</v>
      </c>
      <c r="X1024">
        <v>0.69</v>
      </c>
      <c r="Y1024">
        <v>5631.96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0</v>
      </c>
      <c r="AF1024" t="s">
        <v>3</v>
      </c>
      <c r="AG1024">
        <v>0.69</v>
      </c>
      <c r="AH1024">
        <v>2</v>
      </c>
      <c r="AI1024">
        <v>33036975</v>
      </c>
      <c r="AJ1024">
        <v>1078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 x14ac:dyDescent="0.2">
      <c r="A1025">
        <f>ROW(Source!A408)</f>
        <v>408</v>
      </c>
      <c r="B1025">
        <v>33036991</v>
      </c>
      <c r="C1025">
        <v>33036962</v>
      </c>
      <c r="D1025">
        <v>32519911</v>
      </c>
      <c r="E1025">
        <v>1</v>
      </c>
      <c r="F1025">
        <v>1</v>
      </c>
      <c r="G1025">
        <v>19</v>
      </c>
      <c r="H1025">
        <v>3</v>
      </c>
      <c r="I1025" t="s">
        <v>843</v>
      </c>
      <c r="J1025" t="s">
        <v>844</v>
      </c>
      <c r="K1025" t="s">
        <v>845</v>
      </c>
      <c r="L1025">
        <v>1339</v>
      </c>
      <c r="N1025">
        <v>1007</v>
      </c>
      <c r="O1025" t="s">
        <v>830</v>
      </c>
      <c r="P1025" t="s">
        <v>830</v>
      </c>
      <c r="Q1025">
        <v>1</v>
      </c>
      <c r="X1025">
        <v>102</v>
      </c>
      <c r="Y1025">
        <v>3195.93</v>
      </c>
      <c r="Z1025">
        <v>0</v>
      </c>
      <c r="AA1025">
        <v>0</v>
      </c>
      <c r="AB1025">
        <v>0</v>
      </c>
      <c r="AC1025">
        <v>0</v>
      </c>
      <c r="AD1025">
        <v>1</v>
      </c>
      <c r="AE1025">
        <v>0</v>
      </c>
      <c r="AF1025" t="s">
        <v>3</v>
      </c>
      <c r="AG1025">
        <v>102</v>
      </c>
      <c r="AH1025">
        <v>2</v>
      </c>
      <c r="AI1025">
        <v>33036976</v>
      </c>
      <c r="AJ1025">
        <v>1079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 x14ac:dyDescent="0.2">
      <c r="A1026">
        <f>ROW(Source!A408)</f>
        <v>408</v>
      </c>
      <c r="B1026">
        <v>33036992</v>
      </c>
      <c r="C1026">
        <v>33036962</v>
      </c>
      <c r="D1026">
        <v>32521663</v>
      </c>
      <c r="E1026">
        <v>1</v>
      </c>
      <c r="F1026">
        <v>1</v>
      </c>
      <c r="G1026">
        <v>19</v>
      </c>
      <c r="H1026">
        <v>3</v>
      </c>
      <c r="I1026" t="s">
        <v>846</v>
      </c>
      <c r="J1026" t="s">
        <v>847</v>
      </c>
      <c r="K1026" t="s">
        <v>848</v>
      </c>
      <c r="L1026">
        <v>1327</v>
      </c>
      <c r="N1026">
        <v>1005</v>
      </c>
      <c r="O1026" t="s">
        <v>823</v>
      </c>
      <c r="P1026" t="s">
        <v>823</v>
      </c>
      <c r="Q1026">
        <v>1</v>
      </c>
      <c r="X1026">
        <v>49.5</v>
      </c>
      <c r="Y1026">
        <v>207.09</v>
      </c>
      <c r="Z1026">
        <v>0</v>
      </c>
      <c r="AA1026">
        <v>0</v>
      </c>
      <c r="AB1026">
        <v>0</v>
      </c>
      <c r="AC1026">
        <v>0</v>
      </c>
      <c r="AD1026">
        <v>1</v>
      </c>
      <c r="AE1026">
        <v>0</v>
      </c>
      <c r="AF1026" t="s">
        <v>3</v>
      </c>
      <c r="AG1026">
        <v>49.5</v>
      </c>
      <c r="AH1026">
        <v>2</v>
      </c>
      <c r="AI1026">
        <v>33036977</v>
      </c>
      <c r="AJ1026">
        <v>1080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 x14ac:dyDescent="0.2">
      <c r="A1027">
        <f>ROW(Source!A411)</f>
        <v>411</v>
      </c>
      <c r="B1027">
        <v>33037001</v>
      </c>
      <c r="C1027">
        <v>33036995</v>
      </c>
      <c r="D1027">
        <v>32505425</v>
      </c>
      <c r="E1027">
        <v>19</v>
      </c>
      <c r="F1027">
        <v>1</v>
      </c>
      <c r="G1027">
        <v>19</v>
      </c>
      <c r="H1027">
        <v>1</v>
      </c>
      <c r="I1027" t="s">
        <v>795</v>
      </c>
      <c r="J1027" t="s">
        <v>3</v>
      </c>
      <c r="K1027" t="s">
        <v>796</v>
      </c>
      <c r="L1027">
        <v>1191</v>
      </c>
      <c r="N1027">
        <v>1013</v>
      </c>
      <c r="O1027" t="s">
        <v>797</v>
      </c>
      <c r="P1027" t="s">
        <v>797</v>
      </c>
      <c r="Q1027">
        <v>1</v>
      </c>
      <c r="X1027">
        <v>36.11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1</v>
      </c>
      <c r="AF1027" t="s">
        <v>3</v>
      </c>
      <c r="AG1027">
        <v>36.11</v>
      </c>
      <c r="AH1027">
        <v>2</v>
      </c>
      <c r="AI1027">
        <v>33036996</v>
      </c>
      <c r="AJ1027">
        <v>1081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 x14ac:dyDescent="0.2">
      <c r="A1028">
        <f>ROW(Source!A411)</f>
        <v>411</v>
      </c>
      <c r="B1028">
        <v>33037002</v>
      </c>
      <c r="C1028">
        <v>33036995</v>
      </c>
      <c r="D1028">
        <v>32516754</v>
      </c>
      <c r="E1028">
        <v>1</v>
      </c>
      <c r="F1028">
        <v>1</v>
      </c>
      <c r="G1028">
        <v>19</v>
      </c>
      <c r="H1028">
        <v>2</v>
      </c>
      <c r="I1028" t="s">
        <v>798</v>
      </c>
      <c r="J1028" t="s">
        <v>799</v>
      </c>
      <c r="K1028" t="s">
        <v>800</v>
      </c>
      <c r="L1028">
        <v>1368</v>
      </c>
      <c r="N1028">
        <v>1011</v>
      </c>
      <c r="O1028" t="s">
        <v>801</v>
      </c>
      <c r="P1028" t="s">
        <v>801</v>
      </c>
      <c r="Q1028">
        <v>1</v>
      </c>
      <c r="X1028">
        <v>21.91</v>
      </c>
      <c r="Y1028">
        <v>0</v>
      </c>
      <c r="Z1028">
        <v>70.98</v>
      </c>
      <c r="AA1028">
        <v>6.52</v>
      </c>
      <c r="AB1028">
        <v>0</v>
      </c>
      <c r="AC1028">
        <v>0</v>
      </c>
      <c r="AD1028">
        <v>1</v>
      </c>
      <c r="AE1028">
        <v>0</v>
      </c>
      <c r="AF1028" t="s">
        <v>3</v>
      </c>
      <c r="AG1028">
        <v>21.91</v>
      </c>
      <c r="AH1028">
        <v>2</v>
      </c>
      <c r="AI1028">
        <v>33036997</v>
      </c>
      <c r="AJ1028">
        <v>1082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 x14ac:dyDescent="0.2">
      <c r="A1029">
        <f>ROW(Source!A411)</f>
        <v>411</v>
      </c>
      <c r="B1029">
        <v>33037003</v>
      </c>
      <c r="C1029">
        <v>33036995</v>
      </c>
      <c r="D1029">
        <v>32518977</v>
      </c>
      <c r="E1029">
        <v>1</v>
      </c>
      <c r="F1029">
        <v>1</v>
      </c>
      <c r="G1029">
        <v>19</v>
      </c>
      <c r="H1029">
        <v>3</v>
      </c>
      <c r="I1029" t="s">
        <v>802</v>
      </c>
      <c r="J1029" t="s">
        <v>803</v>
      </c>
      <c r="K1029" t="s">
        <v>804</v>
      </c>
      <c r="L1029">
        <v>1348</v>
      </c>
      <c r="N1029">
        <v>1009</v>
      </c>
      <c r="O1029" t="s">
        <v>19</v>
      </c>
      <c r="P1029" t="s">
        <v>19</v>
      </c>
      <c r="Q1029">
        <v>1000</v>
      </c>
      <c r="X1029">
        <v>0.03</v>
      </c>
      <c r="Y1029">
        <v>117442.26</v>
      </c>
      <c r="Z1029">
        <v>0</v>
      </c>
      <c r="AA1029">
        <v>0</v>
      </c>
      <c r="AB1029">
        <v>0</v>
      </c>
      <c r="AC1029">
        <v>0</v>
      </c>
      <c r="AD1029">
        <v>1</v>
      </c>
      <c r="AE1029">
        <v>0</v>
      </c>
      <c r="AF1029" t="s">
        <v>3</v>
      </c>
      <c r="AG1029">
        <v>0.03</v>
      </c>
      <c r="AH1029">
        <v>2</v>
      </c>
      <c r="AI1029">
        <v>33036998</v>
      </c>
      <c r="AJ1029">
        <v>1083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 x14ac:dyDescent="0.2">
      <c r="A1030">
        <f>ROW(Source!A411)</f>
        <v>411</v>
      </c>
      <c r="B1030">
        <v>33037004</v>
      </c>
      <c r="C1030">
        <v>33036995</v>
      </c>
      <c r="D1030">
        <v>32520163</v>
      </c>
      <c r="E1030">
        <v>1</v>
      </c>
      <c r="F1030">
        <v>1</v>
      </c>
      <c r="G1030">
        <v>19</v>
      </c>
      <c r="H1030">
        <v>3</v>
      </c>
      <c r="I1030" t="s">
        <v>25</v>
      </c>
      <c r="J1030" t="s">
        <v>27</v>
      </c>
      <c r="K1030" t="s">
        <v>26</v>
      </c>
      <c r="L1030">
        <v>1348</v>
      </c>
      <c r="N1030">
        <v>1009</v>
      </c>
      <c r="O1030" t="s">
        <v>19</v>
      </c>
      <c r="P1030" t="s">
        <v>19</v>
      </c>
      <c r="Q1030">
        <v>1000</v>
      </c>
      <c r="X1030">
        <v>1</v>
      </c>
      <c r="Y1030">
        <v>53410.15</v>
      </c>
      <c r="Z1030">
        <v>0</v>
      </c>
      <c r="AA1030">
        <v>0</v>
      </c>
      <c r="AB1030">
        <v>0</v>
      </c>
      <c r="AC1030">
        <v>0</v>
      </c>
      <c r="AD1030">
        <v>1</v>
      </c>
      <c r="AE1030">
        <v>0</v>
      </c>
      <c r="AF1030" t="s">
        <v>3</v>
      </c>
      <c r="AG1030">
        <v>1</v>
      </c>
      <c r="AH1030">
        <v>2</v>
      </c>
      <c r="AI1030">
        <v>33036999</v>
      </c>
      <c r="AJ1030">
        <v>1084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 x14ac:dyDescent="0.2">
      <c r="A1031">
        <f>ROW(Source!A413)</f>
        <v>413</v>
      </c>
      <c r="B1031">
        <v>33037022</v>
      </c>
      <c r="C1031">
        <v>33037006</v>
      </c>
      <c r="D1031">
        <v>32505425</v>
      </c>
      <c r="E1031">
        <v>19</v>
      </c>
      <c r="F1031">
        <v>1</v>
      </c>
      <c r="G1031">
        <v>19</v>
      </c>
      <c r="H1031">
        <v>1</v>
      </c>
      <c r="I1031" t="s">
        <v>795</v>
      </c>
      <c r="J1031" t="s">
        <v>3</v>
      </c>
      <c r="K1031" t="s">
        <v>796</v>
      </c>
      <c r="L1031">
        <v>1191</v>
      </c>
      <c r="N1031">
        <v>1013</v>
      </c>
      <c r="O1031" t="s">
        <v>797</v>
      </c>
      <c r="P1031" t="s">
        <v>797</v>
      </c>
      <c r="Q1031">
        <v>1</v>
      </c>
      <c r="X1031">
        <v>453.1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1</v>
      </c>
      <c r="AE1031">
        <v>1</v>
      </c>
      <c r="AF1031" t="s">
        <v>3</v>
      </c>
      <c r="AG1031">
        <v>453.1</v>
      </c>
      <c r="AH1031">
        <v>2</v>
      </c>
      <c r="AI1031">
        <v>33037007</v>
      </c>
      <c r="AJ1031">
        <v>1086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 x14ac:dyDescent="0.2">
      <c r="A1032">
        <f>ROW(Source!A413)</f>
        <v>413</v>
      </c>
      <c r="B1032">
        <v>33037023</v>
      </c>
      <c r="C1032">
        <v>33037006</v>
      </c>
      <c r="D1032">
        <v>32517073</v>
      </c>
      <c r="E1032">
        <v>1</v>
      </c>
      <c r="F1032">
        <v>1</v>
      </c>
      <c r="G1032">
        <v>19</v>
      </c>
      <c r="H1032">
        <v>2</v>
      </c>
      <c r="I1032" t="s">
        <v>805</v>
      </c>
      <c r="J1032" t="s">
        <v>806</v>
      </c>
      <c r="K1032" t="s">
        <v>807</v>
      </c>
      <c r="L1032">
        <v>1368</v>
      </c>
      <c r="N1032">
        <v>1011</v>
      </c>
      <c r="O1032" t="s">
        <v>801</v>
      </c>
      <c r="P1032" t="s">
        <v>801</v>
      </c>
      <c r="Q1032">
        <v>1</v>
      </c>
      <c r="X1032">
        <v>1.38</v>
      </c>
      <c r="Y1032">
        <v>0</v>
      </c>
      <c r="Z1032">
        <v>3.37</v>
      </c>
      <c r="AA1032">
        <v>0.85</v>
      </c>
      <c r="AB1032">
        <v>0</v>
      </c>
      <c r="AC1032">
        <v>0</v>
      </c>
      <c r="AD1032">
        <v>1</v>
      </c>
      <c r="AE1032">
        <v>0</v>
      </c>
      <c r="AF1032" t="s">
        <v>3</v>
      </c>
      <c r="AG1032">
        <v>1.38</v>
      </c>
      <c r="AH1032">
        <v>2</v>
      </c>
      <c r="AI1032">
        <v>33037008</v>
      </c>
      <c r="AJ1032">
        <v>1087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 x14ac:dyDescent="0.2">
      <c r="A1033">
        <f>ROW(Source!A413)</f>
        <v>413</v>
      </c>
      <c r="B1033">
        <v>33037024</v>
      </c>
      <c r="C1033">
        <v>33037006</v>
      </c>
      <c r="D1033">
        <v>32516433</v>
      </c>
      <c r="E1033">
        <v>1</v>
      </c>
      <c r="F1033">
        <v>1</v>
      </c>
      <c r="G1033">
        <v>19</v>
      </c>
      <c r="H1033">
        <v>2</v>
      </c>
      <c r="I1033" t="s">
        <v>808</v>
      </c>
      <c r="J1033" t="s">
        <v>809</v>
      </c>
      <c r="K1033" t="s">
        <v>810</v>
      </c>
      <c r="L1033">
        <v>1368</v>
      </c>
      <c r="N1033">
        <v>1011</v>
      </c>
      <c r="O1033" t="s">
        <v>801</v>
      </c>
      <c r="P1033" t="s">
        <v>801</v>
      </c>
      <c r="Q1033">
        <v>1</v>
      </c>
      <c r="X1033">
        <v>0.31</v>
      </c>
      <c r="Y1033">
        <v>0</v>
      </c>
      <c r="Z1033">
        <v>566.44000000000005</v>
      </c>
      <c r="AA1033">
        <v>281.27999999999997</v>
      </c>
      <c r="AB1033">
        <v>0</v>
      </c>
      <c r="AC1033">
        <v>0</v>
      </c>
      <c r="AD1033">
        <v>1</v>
      </c>
      <c r="AE1033">
        <v>0</v>
      </c>
      <c r="AF1033" t="s">
        <v>3</v>
      </c>
      <c r="AG1033">
        <v>0.31</v>
      </c>
      <c r="AH1033">
        <v>2</v>
      </c>
      <c r="AI1033">
        <v>33037009</v>
      </c>
      <c r="AJ1033">
        <v>1088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 x14ac:dyDescent="0.2">
      <c r="A1034">
        <f>ROW(Source!A413)</f>
        <v>413</v>
      </c>
      <c r="B1034">
        <v>33037025</v>
      </c>
      <c r="C1034">
        <v>33037006</v>
      </c>
      <c r="D1034">
        <v>32516599</v>
      </c>
      <c r="E1034">
        <v>1</v>
      </c>
      <c r="F1034">
        <v>1</v>
      </c>
      <c r="G1034">
        <v>19</v>
      </c>
      <c r="H1034">
        <v>2</v>
      </c>
      <c r="I1034" t="s">
        <v>811</v>
      </c>
      <c r="J1034" t="s">
        <v>812</v>
      </c>
      <c r="K1034" t="s">
        <v>813</v>
      </c>
      <c r="L1034">
        <v>1368</v>
      </c>
      <c r="N1034">
        <v>1011</v>
      </c>
      <c r="O1034" t="s">
        <v>801</v>
      </c>
      <c r="P1034" t="s">
        <v>801</v>
      </c>
      <c r="Q1034">
        <v>1</v>
      </c>
      <c r="X1034">
        <v>26.25</v>
      </c>
      <c r="Y1034">
        <v>0</v>
      </c>
      <c r="Z1034">
        <v>9.7100000000000009</v>
      </c>
      <c r="AA1034">
        <v>2.25</v>
      </c>
      <c r="AB1034">
        <v>0</v>
      </c>
      <c r="AC1034">
        <v>0</v>
      </c>
      <c r="AD1034">
        <v>1</v>
      </c>
      <c r="AE1034">
        <v>0</v>
      </c>
      <c r="AF1034" t="s">
        <v>3</v>
      </c>
      <c r="AG1034">
        <v>26.25</v>
      </c>
      <c r="AH1034">
        <v>2</v>
      </c>
      <c r="AI1034">
        <v>33037010</v>
      </c>
      <c r="AJ1034">
        <v>1089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 x14ac:dyDescent="0.2">
      <c r="A1035">
        <f>ROW(Source!A413)</f>
        <v>413</v>
      </c>
      <c r="B1035">
        <v>33037026</v>
      </c>
      <c r="C1035">
        <v>33037006</v>
      </c>
      <c r="D1035">
        <v>32517836</v>
      </c>
      <c r="E1035">
        <v>1</v>
      </c>
      <c r="F1035">
        <v>1</v>
      </c>
      <c r="G1035">
        <v>19</v>
      </c>
      <c r="H1035">
        <v>3</v>
      </c>
      <c r="I1035" t="s">
        <v>814</v>
      </c>
      <c r="J1035" t="s">
        <v>815</v>
      </c>
      <c r="K1035" t="s">
        <v>816</v>
      </c>
      <c r="L1035">
        <v>1348</v>
      </c>
      <c r="N1035">
        <v>1009</v>
      </c>
      <c r="O1035" t="s">
        <v>19</v>
      </c>
      <c r="P1035" t="s">
        <v>19</v>
      </c>
      <c r="Q1035">
        <v>1000</v>
      </c>
      <c r="X1035">
        <v>0.04</v>
      </c>
      <c r="Y1035">
        <v>31493.279999999999</v>
      </c>
      <c r="Z1035">
        <v>0</v>
      </c>
      <c r="AA1035">
        <v>0</v>
      </c>
      <c r="AB1035">
        <v>0</v>
      </c>
      <c r="AC1035">
        <v>0</v>
      </c>
      <c r="AD1035">
        <v>1</v>
      </c>
      <c r="AE1035">
        <v>0</v>
      </c>
      <c r="AF1035" t="s">
        <v>3</v>
      </c>
      <c r="AG1035">
        <v>0.04</v>
      </c>
      <c r="AH1035">
        <v>2</v>
      </c>
      <c r="AI1035">
        <v>33037011</v>
      </c>
      <c r="AJ1035">
        <v>1090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 x14ac:dyDescent="0.2">
      <c r="A1036">
        <f>ROW(Source!A413)</f>
        <v>413</v>
      </c>
      <c r="B1036">
        <v>33037027</v>
      </c>
      <c r="C1036">
        <v>33037006</v>
      </c>
      <c r="D1036">
        <v>32518156</v>
      </c>
      <c r="E1036">
        <v>1</v>
      </c>
      <c r="F1036">
        <v>1</v>
      </c>
      <c r="G1036">
        <v>19</v>
      </c>
      <c r="H1036">
        <v>3</v>
      </c>
      <c r="I1036" t="s">
        <v>817</v>
      </c>
      <c r="J1036" t="s">
        <v>818</v>
      </c>
      <c r="K1036" t="s">
        <v>819</v>
      </c>
      <c r="L1036">
        <v>1348</v>
      </c>
      <c r="N1036">
        <v>1009</v>
      </c>
      <c r="O1036" t="s">
        <v>19</v>
      </c>
      <c r="P1036" t="s">
        <v>19</v>
      </c>
      <c r="Q1036">
        <v>1000</v>
      </c>
      <c r="X1036">
        <v>3.6999999999999998E-2</v>
      </c>
      <c r="Y1036">
        <v>45454.3</v>
      </c>
      <c r="Z1036">
        <v>0</v>
      </c>
      <c r="AA1036">
        <v>0</v>
      </c>
      <c r="AB1036">
        <v>0</v>
      </c>
      <c r="AC1036">
        <v>0</v>
      </c>
      <c r="AD1036">
        <v>1</v>
      </c>
      <c r="AE1036">
        <v>0</v>
      </c>
      <c r="AF1036" t="s">
        <v>3</v>
      </c>
      <c r="AG1036">
        <v>3.6999999999999998E-2</v>
      </c>
      <c r="AH1036">
        <v>2</v>
      </c>
      <c r="AI1036">
        <v>33037012</v>
      </c>
      <c r="AJ1036">
        <v>1091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 x14ac:dyDescent="0.2">
      <c r="A1037">
        <f>ROW(Source!A413)</f>
        <v>413</v>
      </c>
      <c r="B1037">
        <v>33037029</v>
      </c>
      <c r="C1037">
        <v>33037006</v>
      </c>
      <c r="D1037">
        <v>32518894</v>
      </c>
      <c r="E1037">
        <v>1</v>
      </c>
      <c r="F1037">
        <v>1</v>
      </c>
      <c r="G1037">
        <v>19</v>
      </c>
      <c r="H1037">
        <v>3</v>
      </c>
      <c r="I1037" t="s">
        <v>820</v>
      </c>
      <c r="J1037" t="s">
        <v>821</v>
      </c>
      <c r="K1037" t="s">
        <v>822</v>
      </c>
      <c r="L1037">
        <v>1327</v>
      </c>
      <c r="N1037">
        <v>1005</v>
      </c>
      <c r="O1037" t="s">
        <v>823</v>
      </c>
      <c r="P1037" t="s">
        <v>823</v>
      </c>
      <c r="Q1037">
        <v>1</v>
      </c>
      <c r="X1037">
        <v>5.6</v>
      </c>
      <c r="Y1037">
        <v>63.78</v>
      </c>
      <c r="Z1037">
        <v>0</v>
      </c>
      <c r="AA1037">
        <v>0</v>
      </c>
      <c r="AB1037">
        <v>0</v>
      </c>
      <c r="AC1037">
        <v>0</v>
      </c>
      <c r="AD1037">
        <v>1</v>
      </c>
      <c r="AE1037">
        <v>0</v>
      </c>
      <c r="AF1037" t="s">
        <v>3</v>
      </c>
      <c r="AG1037">
        <v>5.6</v>
      </c>
      <c r="AH1037">
        <v>2</v>
      </c>
      <c r="AI1037">
        <v>33037014</v>
      </c>
      <c r="AJ1037">
        <v>1092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 x14ac:dyDescent="0.2">
      <c r="A1038">
        <f>ROW(Source!A413)</f>
        <v>413</v>
      </c>
      <c r="B1038">
        <v>33037028</v>
      </c>
      <c r="C1038">
        <v>33037006</v>
      </c>
      <c r="D1038">
        <v>32517311</v>
      </c>
      <c r="E1038">
        <v>1</v>
      </c>
      <c r="F1038">
        <v>1</v>
      </c>
      <c r="G1038">
        <v>19</v>
      </c>
      <c r="H1038">
        <v>3</v>
      </c>
      <c r="I1038" t="s">
        <v>824</v>
      </c>
      <c r="J1038" t="s">
        <v>825</v>
      </c>
      <c r="K1038" t="s">
        <v>826</v>
      </c>
      <c r="L1038">
        <v>1348</v>
      </c>
      <c r="N1038">
        <v>1009</v>
      </c>
      <c r="O1038" t="s">
        <v>19</v>
      </c>
      <c r="P1038" t="s">
        <v>19</v>
      </c>
      <c r="Q1038">
        <v>1000</v>
      </c>
      <c r="X1038">
        <v>0.05</v>
      </c>
      <c r="Y1038">
        <v>4752.91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3</v>
      </c>
      <c r="AG1038">
        <v>0.05</v>
      </c>
      <c r="AH1038">
        <v>2</v>
      </c>
      <c r="AI1038">
        <v>33037013</v>
      </c>
      <c r="AJ1038">
        <v>1093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 x14ac:dyDescent="0.2">
      <c r="A1039">
        <f>ROW(Source!A413)</f>
        <v>413</v>
      </c>
      <c r="B1039">
        <v>33037030</v>
      </c>
      <c r="C1039">
        <v>33037006</v>
      </c>
      <c r="D1039">
        <v>32519061</v>
      </c>
      <c r="E1039">
        <v>1</v>
      </c>
      <c r="F1039">
        <v>1</v>
      </c>
      <c r="G1039">
        <v>19</v>
      </c>
      <c r="H1039">
        <v>3</v>
      </c>
      <c r="I1039" t="s">
        <v>827</v>
      </c>
      <c r="J1039" t="s">
        <v>828</v>
      </c>
      <c r="K1039" t="s">
        <v>829</v>
      </c>
      <c r="L1039">
        <v>1339</v>
      </c>
      <c r="N1039">
        <v>1007</v>
      </c>
      <c r="O1039" t="s">
        <v>830</v>
      </c>
      <c r="P1039" t="s">
        <v>830</v>
      </c>
      <c r="Q1039">
        <v>1</v>
      </c>
      <c r="X1039">
        <v>1.75</v>
      </c>
      <c r="Y1039">
        <v>29.98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0</v>
      </c>
      <c r="AF1039" t="s">
        <v>3</v>
      </c>
      <c r="AG1039">
        <v>1.75</v>
      </c>
      <c r="AH1039">
        <v>2</v>
      </c>
      <c r="AI1039">
        <v>33037015</v>
      </c>
      <c r="AJ1039">
        <v>1094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 x14ac:dyDescent="0.2">
      <c r="A1040">
        <f>ROW(Source!A413)</f>
        <v>413</v>
      </c>
      <c r="B1040">
        <v>33037031</v>
      </c>
      <c r="C1040">
        <v>33037006</v>
      </c>
      <c r="D1040">
        <v>32517740</v>
      </c>
      <c r="E1040">
        <v>1</v>
      </c>
      <c r="F1040">
        <v>1</v>
      </c>
      <c r="G1040">
        <v>19</v>
      </c>
      <c r="H1040">
        <v>3</v>
      </c>
      <c r="I1040" t="s">
        <v>831</v>
      </c>
      <c r="J1040" t="s">
        <v>832</v>
      </c>
      <c r="K1040" t="s">
        <v>833</v>
      </c>
      <c r="L1040">
        <v>1339</v>
      </c>
      <c r="N1040">
        <v>1007</v>
      </c>
      <c r="O1040" t="s">
        <v>830</v>
      </c>
      <c r="P1040" t="s">
        <v>830</v>
      </c>
      <c r="Q1040">
        <v>1</v>
      </c>
      <c r="X1040">
        <v>0.08</v>
      </c>
      <c r="Y1040">
        <v>4993.7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0</v>
      </c>
      <c r="AF1040" t="s">
        <v>3</v>
      </c>
      <c r="AG1040">
        <v>0.08</v>
      </c>
      <c r="AH1040">
        <v>2</v>
      </c>
      <c r="AI1040">
        <v>33037016</v>
      </c>
      <c r="AJ1040">
        <v>1095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 x14ac:dyDescent="0.2">
      <c r="A1041">
        <f>ROW(Source!A413)</f>
        <v>413</v>
      </c>
      <c r="B1041">
        <v>33037032</v>
      </c>
      <c r="C1041">
        <v>33037006</v>
      </c>
      <c r="D1041">
        <v>32517729</v>
      </c>
      <c r="E1041">
        <v>1</v>
      </c>
      <c r="F1041">
        <v>1</v>
      </c>
      <c r="G1041">
        <v>19</v>
      </c>
      <c r="H1041">
        <v>3</v>
      </c>
      <c r="I1041" t="s">
        <v>834</v>
      </c>
      <c r="J1041" t="s">
        <v>835</v>
      </c>
      <c r="K1041" t="s">
        <v>836</v>
      </c>
      <c r="L1041">
        <v>1339</v>
      </c>
      <c r="N1041">
        <v>1007</v>
      </c>
      <c r="O1041" t="s">
        <v>830</v>
      </c>
      <c r="P1041" t="s">
        <v>830</v>
      </c>
      <c r="Q1041">
        <v>1</v>
      </c>
      <c r="X1041">
        <v>0.69</v>
      </c>
      <c r="Y1041">
        <v>3762.19</v>
      </c>
      <c r="Z1041">
        <v>0</v>
      </c>
      <c r="AA1041">
        <v>0</v>
      </c>
      <c r="AB1041">
        <v>0</v>
      </c>
      <c r="AC1041">
        <v>0</v>
      </c>
      <c r="AD1041">
        <v>1</v>
      </c>
      <c r="AE1041">
        <v>0</v>
      </c>
      <c r="AF1041" t="s">
        <v>3</v>
      </c>
      <c r="AG1041">
        <v>0.69</v>
      </c>
      <c r="AH1041">
        <v>2</v>
      </c>
      <c r="AI1041">
        <v>33037017</v>
      </c>
      <c r="AJ1041">
        <v>1096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 x14ac:dyDescent="0.2">
      <c r="A1042">
        <f>ROW(Source!A413)</f>
        <v>413</v>
      </c>
      <c r="B1042">
        <v>33037033</v>
      </c>
      <c r="C1042">
        <v>33037006</v>
      </c>
      <c r="D1042">
        <v>32517783</v>
      </c>
      <c r="E1042">
        <v>1</v>
      </c>
      <c r="F1042">
        <v>1</v>
      </c>
      <c r="G1042">
        <v>19</v>
      </c>
      <c r="H1042">
        <v>3</v>
      </c>
      <c r="I1042" t="s">
        <v>837</v>
      </c>
      <c r="J1042" t="s">
        <v>838</v>
      </c>
      <c r="K1042" t="s">
        <v>839</v>
      </c>
      <c r="L1042">
        <v>1339</v>
      </c>
      <c r="N1042">
        <v>1007</v>
      </c>
      <c r="O1042" t="s">
        <v>830</v>
      </c>
      <c r="P1042" t="s">
        <v>830</v>
      </c>
      <c r="Q1042">
        <v>1</v>
      </c>
      <c r="X1042">
        <v>0.2</v>
      </c>
      <c r="Y1042">
        <v>5631.96</v>
      </c>
      <c r="Z1042">
        <v>0</v>
      </c>
      <c r="AA1042">
        <v>0</v>
      </c>
      <c r="AB1042">
        <v>0</v>
      </c>
      <c r="AC1042">
        <v>0</v>
      </c>
      <c r="AD1042">
        <v>1</v>
      </c>
      <c r="AE1042">
        <v>0</v>
      </c>
      <c r="AF1042" t="s">
        <v>3</v>
      </c>
      <c r="AG1042">
        <v>0.2</v>
      </c>
      <c r="AH1042">
        <v>2</v>
      </c>
      <c r="AI1042">
        <v>33037018</v>
      </c>
      <c r="AJ1042">
        <v>1097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 x14ac:dyDescent="0.2">
      <c r="A1043">
        <f>ROW(Source!A413)</f>
        <v>413</v>
      </c>
      <c r="B1043">
        <v>33037034</v>
      </c>
      <c r="C1043">
        <v>33037006</v>
      </c>
      <c r="D1043">
        <v>32517784</v>
      </c>
      <c r="E1043">
        <v>1</v>
      </c>
      <c r="F1043">
        <v>1</v>
      </c>
      <c r="G1043">
        <v>19</v>
      </c>
      <c r="H1043">
        <v>3</v>
      </c>
      <c r="I1043" t="s">
        <v>840</v>
      </c>
      <c r="J1043" t="s">
        <v>841</v>
      </c>
      <c r="K1043" t="s">
        <v>842</v>
      </c>
      <c r="L1043">
        <v>1339</v>
      </c>
      <c r="N1043">
        <v>1007</v>
      </c>
      <c r="O1043" t="s">
        <v>830</v>
      </c>
      <c r="P1043" t="s">
        <v>830</v>
      </c>
      <c r="Q1043">
        <v>1</v>
      </c>
      <c r="X1043">
        <v>0.69</v>
      </c>
      <c r="Y1043">
        <v>5631.96</v>
      </c>
      <c r="Z1043">
        <v>0</v>
      </c>
      <c r="AA1043">
        <v>0</v>
      </c>
      <c r="AB1043">
        <v>0</v>
      </c>
      <c r="AC1043">
        <v>0</v>
      </c>
      <c r="AD1043">
        <v>1</v>
      </c>
      <c r="AE1043">
        <v>0</v>
      </c>
      <c r="AF1043" t="s">
        <v>3</v>
      </c>
      <c r="AG1043">
        <v>0.69</v>
      </c>
      <c r="AH1043">
        <v>2</v>
      </c>
      <c r="AI1043">
        <v>33037019</v>
      </c>
      <c r="AJ1043">
        <v>1098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 x14ac:dyDescent="0.2">
      <c r="A1044">
        <f>ROW(Source!A413)</f>
        <v>413</v>
      </c>
      <c r="B1044">
        <v>33037035</v>
      </c>
      <c r="C1044">
        <v>33037006</v>
      </c>
      <c r="D1044">
        <v>32519911</v>
      </c>
      <c r="E1044">
        <v>1</v>
      </c>
      <c r="F1044">
        <v>1</v>
      </c>
      <c r="G1044">
        <v>19</v>
      </c>
      <c r="H1044">
        <v>3</v>
      </c>
      <c r="I1044" t="s">
        <v>843</v>
      </c>
      <c r="J1044" t="s">
        <v>844</v>
      </c>
      <c r="K1044" t="s">
        <v>845</v>
      </c>
      <c r="L1044">
        <v>1339</v>
      </c>
      <c r="N1044">
        <v>1007</v>
      </c>
      <c r="O1044" t="s">
        <v>830</v>
      </c>
      <c r="P1044" t="s">
        <v>830</v>
      </c>
      <c r="Q1044">
        <v>1</v>
      </c>
      <c r="X1044">
        <v>102</v>
      </c>
      <c r="Y1044">
        <v>3195.93</v>
      </c>
      <c r="Z1044">
        <v>0</v>
      </c>
      <c r="AA1044">
        <v>0</v>
      </c>
      <c r="AB1044">
        <v>0</v>
      </c>
      <c r="AC1044">
        <v>0</v>
      </c>
      <c r="AD1044">
        <v>1</v>
      </c>
      <c r="AE1044">
        <v>0</v>
      </c>
      <c r="AF1044" t="s">
        <v>3</v>
      </c>
      <c r="AG1044">
        <v>102</v>
      </c>
      <c r="AH1044">
        <v>2</v>
      </c>
      <c r="AI1044">
        <v>33037020</v>
      </c>
      <c r="AJ1044">
        <v>1099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 x14ac:dyDescent="0.2">
      <c r="A1045">
        <f>ROW(Source!A413)</f>
        <v>413</v>
      </c>
      <c r="B1045">
        <v>33037036</v>
      </c>
      <c r="C1045">
        <v>33037006</v>
      </c>
      <c r="D1045">
        <v>32521663</v>
      </c>
      <c r="E1045">
        <v>1</v>
      </c>
      <c r="F1045">
        <v>1</v>
      </c>
      <c r="G1045">
        <v>19</v>
      </c>
      <c r="H1045">
        <v>3</v>
      </c>
      <c r="I1045" t="s">
        <v>846</v>
      </c>
      <c r="J1045" t="s">
        <v>847</v>
      </c>
      <c r="K1045" t="s">
        <v>848</v>
      </c>
      <c r="L1045">
        <v>1327</v>
      </c>
      <c r="N1045">
        <v>1005</v>
      </c>
      <c r="O1045" t="s">
        <v>823</v>
      </c>
      <c r="P1045" t="s">
        <v>823</v>
      </c>
      <c r="Q1045">
        <v>1</v>
      </c>
      <c r="X1045">
        <v>49.5</v>
      </c>
      <c r="Y1045">
        <v>207.09</v>
      </c>
      <c r="Z1045">
        <v>0</v>
      </c>
      <c r="AA1045">
        <v>0</v>
      </c>
      <c r="AB1045">
        <v>0</v>
      </c>
      <c r="AC1045">
        <v>0</v>
      </c>
      <c r="AD1045">
        <v>1</v>
      </c>
      <c r="AE1045">
        <v>0</v>
      </c>
      <c r="AF1045" t="s">
        <v>3</v>
      </c>
      <c r="AG1045">
        <v>49.5</v>
      </c>
      <c r="AH1045">
        <v>2</v>
      </c>
      <c r="AI1045">
        <v>33037021</v>
      </c>
      <c r="AJ1045">
        <v>1100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 x14ac:dyDescent="0.2">
      <c r="A1046">
        <f>ROW(Source!A453)</f>
        <v>453</v>
      </c>
      <c r="B1046">
        <v>33037046</v>
      </c>
      <c r="C1046">
        <v>33037040</v>
      </c>
      <c r="D1046">
        <v>32505425</v>
      </c>
      <c r="E1046">
        <v>19</v>
      </c>
      <c r="F1046">
        <v>1</v>
      </c>
      <c r="G1046">
        <v>19</v>
      </c>
      <c r="H1046">
        <v>1</v>
      </c>
      <c r="I1046" t="s">
        <v>795</v>
      </c>
      <c r="J1046" t="s">
        <v>3</v>
      </c>
      <c r="K1046" t="s">
        <v>796</v>
      </c>
      <c r="L1046">
        <v>1191</v>
      </c>
      <c r="N1046">
        <v>1013</v>
      </c>
      <c r="O1046" t="s">
        <v>797</v>
      </c>
      <c r="P1046" t="s">
        <v>797</v>
      </c>
      <c r="Q1046">
        <v>1</v>
      </c>
      <c r="X1046">
        <v>36.11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1</v>
      </c>
      <c r="AE1046">
        <v>1</v>
      </c>
      <c r="AF1046" t="s">
        <v>3</v>
      </c>
      <c r="AG1046">
        <v>36.11</v>
      </c>
      <c r="AH1046">
        <v>2</v>
      </c>
      <c r="AI1046">
        <v>33037041</v>
      </c>
      <c r="AJ1046">
        <v>1101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 x14ac:dyDescent="0.2">
      <c r="A1047">
        <f>ROW(Source!A453)</f>
        <v>453</v>
      </c>
      <c r="B1047">
        <v>33037047</v>
      </c>
      <c r="C1047">
        <v>33037040</v>
      </c>
      <c r="D1047">
        <v>32516754</v>
      </c>
      <c r="E1047">
        <v>1</v>
      </c>
      <c r="F1047">
        <v>1</v>
      </c>
      <c r="G1047">
        <v>19</v>
      </c>
      <c r="H1047">
        <v>2</v>
      </c>
      <c r="I1047" t="s">
        <v>798</v>
      </c>
      <c r="J1047" t="s">
        <v>799</v>
      </c>
      <c r="K1047" t="s">
        <v>800</v>
      </c>
      <c r="L1047">
        <v>1368</v>
      </c>
      <c r="N1047">
        <v>1011</v>
      </c>
      <c r="O1047" t="s">
        <v>801</v>
      </c>
      <c r="P1047" t="s">
        <v>801</v>
      </c>
      <c r="Q1047">
        <v>1</v>
      </c>
      <c r="X1047">
        <v>21.91</v>
      </c>
      <c r="Y1047">
        <v>0</v>
      </c>
      <c r="Z1047">
        <v>70.98</v>
      </c>
      <c r="AA1047">
        <v>6.52</v>
      </c>
      <c r="AB1047">
        <v>0</v>
      </c>
      <c r="AC1047">
        <v>0</v>
      </c>
      <c r="AD1047">
        <v>1</v>
      </c>
      <c r="AE1047">
        <v>0</v>
      </c>
      <c r="AF1047" t="s">
        <v>3</v>
      </c>
      <c r="AG1047">
        <v>21.91</v>
      </c>
      <c r="AH1047">
        <v>2</v>
      </c>
      <c r="AI1047">
        <v>33037042</v>
      </c>
      <c r="AJ1047">
        <v>1102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 x14ac:dyDescent="0.2">
      <c r="A1048">
        <f>ROW(Source!A453)</f>
        <v>453</v>
      </c>
      <c r="B1048">
        <v>33037048</v>
      </c>
      <c r="C1048">
        <v>33037040</v>
      </c>
      <c r="D1048">
        <v>32518977</v>
      </c>
      <c r="E1048">
        <v>1</v>
      </c>
      <c r="F1048">
        <v>1</v>
      </c>
      <c r="G1048">
        <v>19</v>
      </c>
      <c r="H1048">
        <v>3</v>
      </c>
      <c r="I1048" t="s">
        <v>802</v>
      </c>
      <c r="J1048" t="s">
        <v>803</v>
      </c>
      <c r="K1048" t="s">
        <v>804</v>
      </c>
      <c r="L1048">
        <v>1348</v>
      </c>
      <c r="N1048">
        <v>1009</v>
      </c>
      <c r="O1048" t="s">
        <v>19</v>
      </c>
      <c r="P1048" t="s">
        <v>19</v>
      </c>
      <c r="Q1048">
        <v>1000</v>
      </c>
      <c r="X1048">
        <v>0.03</v>
      </c>
      <c r="Y1048">
        <v>117442.26</v>
      </c>
      <c r="Z1048">
        <v>0</v>
      </c>
      <c r="AA1048">
        <v>0</v>
      </c>
      <c r="AB1048">
        <v>0</v>
      </c>
      <c r="AC1048">
        <v>0</v>
      </c>
      <c r="AD1048">
        <v>1</v>
      </c>
      <c r="AE1048">
        <v>0</v>
      </c>
      <c r="AF1048" t="s">
        <v>3</v>
      </c>
      <c r="AG1048">
        <v>0.03</v>
      </c>
      <c r="AH1048">
        <v>2</v>
      </c>
      <c r="AI1048">
        <v>33037043</v>
      </c>
      <c r="AJ1048">
        <v>1103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 x14ac:dyDescent="0.2">
      <c r="A1049">
        <f>ROW(Source!A453)</f>
        <v>453</v>
      </c>
      <c r="B1049">
        <v>33037049</v>
      </c>
      <c r="C1049">
        <v>33037040</v>
      </c>
      <c r="D1049">
        <v>32520163</v>
      </c>
      <c r="E1049">
        <v>1</v>
      </c>
      <c r="F1049">
        <v>1</v>
      </c>
      <c r="G1049">
        <v>19</v>
      </c>
      <c r="H1049">
        <v>3</v>
      </c>
      <c r="I1049" t="s">
        <v>25</v>
      </c>
      <c r="J1049" t="s">
        <v>27</v>
      </c>
      <c r="K1049" t="s">
        <v>26</v>
      </c>
      <c r="L1049">
        <v>1348</v>
      </c>
      <c r="N1049">
        <v>1009</v>
      </c>
      <c r="O1049" t="s">
        <v>19</v>
      </c>
      <c r="P1049" t="s">
        <v>19</v>
      </c>
      <c r="Q1049">
        <v>1000</v>
      </c>
      <c r="X1049">
        <v>1</v>
      </c>
      <c r="Y1049">
        <v>53410.15</v>
      </c>
      <c r="Z1049">
        <v>0</v>
      </c>
      <c r="AA1049">
        <v>0</v>
      </c>
      <c r="AB1049">
        <v>0</v>
      </c>
      <c r="AC1049">
        <v>0</v>
      </c>
      <c r="AD1049">
        <v>1</v>
      </c>
      <c r="AE1049">
        <v>0</v>
      </c>
      <c r="AF1049" t="s">
        <v>3</v>
      </c>
      <c r="AG1049">
        <v>1</v>
      </c>
      <c r="AH1049">
        <v>2</v>
      </c>
      <c r="AI1049">
        <v>33037044</v>
      </c>
      <c r="AJ1049">
        <v>1104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 x14ac:dyDescent="0.2">
      <c r="A1050">
        <f>ROW(Source!A455)</f>
        <v>455</v>
      </c>
      <c r="B1050">
        <v>33037067</v>
      </c>
      <c r="C1050">
        <v>33037051</v>
      </c>
      <c r="D1050">
        <v>32505425</v>
      </c>
      <c r="E1050">
        <v>19</v>
      </c>
      <c r="F1050">
        <v>1</v>
      </c>
      <c r="G1050">
        <v>19</v>
      </c>
      <c r="H1050">
        <v>1</v>
      </c>
      <c r="I1050" t="s">
        <v>795</v>
      </c>
      <c r="J1050" t="s">
        <v>3</v>
      </c>
      <c r="K1050" t="s">
        <v>796</v>
      </c>
      <c r="L1050">
        <v>1191</v>
      </c>
      <c r="N1050">
        <v>1013</v>
      </c>
      <c r="O1050" t="s">
        <v>797</v>
      </c>
      <c r="P1050" t="s">
        <v>797</v>
      </c>
      <c r="Q1050">
        <v>1</v>
      </c>
      <c r="X1050">
        <v>453.1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1</v>
      </c>
      <c r="AE1050">
        <v>1</v>
      </c>
      <c r="AF1050" t="s">
        <v>3</v>
      </c>
      <c r="AG1050">
        <v>453.1</v>
      </c>
      <c r="AH1050">
        <v>2</v>
      </c>
      <c r="AI1050">
        <v>33037052</v>
      </c>
      <c r="AJ1050">
        <v>1106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 x14ac:dyDescent="0.2">
      <c r="A1051">
        <f>ROW(Source!A455)</f>
        <v>455</v>
      </c>
      <c r="B1051">
        <v>33037068</v>
      </c>
      <c r="C1051">
        <v>33037051</v>
      </c>
      <c r="D1051">
        <v>32517073</v>
      </c>
      <c r="E1051">
        <v>1</v>
      </c>
      <c r="F1051">
        <v>1</v>
      </c>
      <c r="G1051">
        <v>19</v>
      </c>
      <c r="H1051">
        <v>2</v>
      </c>
      <c r="I1051" t="s">
        <v>805</v>
      </c>
      <c r="J1051" t="s">
        <v>806</v>
      </c>
      <c r="K1051" t="s">
        <v>807</v>
      </c>
      <c r="L1051">
        <v>1368</v>
      </c>
      <c r="N1051">
        <v>1011</v>
      </c>
      <c r="O1051" t="s">
        <v>801</v>
      </c>
      <c r="P1051" t="s">
        <v>801</v>
      </c>
      <c r="Q1051">
        <v>1</v>
      </c>
      <c r="X1051">
        <v>1.38</v>
      </c>
      <c r="Y1051">
        <v>0</v>
      </c>
      <c r="Z1051">
        <v>3.37</v>
      </c>
      <c r="AA1051">
        <v>0.85</v>
      </c>
      <c r="AB1051">
        <v>0</v>
      </c>
      <c r="AC1051">
        <v>0</v>
      </c>
      <c r="AD1051">
        <v>1</v>
      </c>
      <c r="AE1051">
        <v>0</v>
      </c>
      <c r="AF1051" t="s">
        <v>3</v>
      </c>
      <c r="AG1051">
        <v>1.38</v>
      </c>
      <c r="AH1051">
        <v>2</v>
      </c>
      <c r="AI1051">
        <v>33037053</v>
      </c>
      <c r="AJ1051">
        <v>1107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 x14ac:dyDescent="0.2">
      <c r="A1052">
        <f>ROW(Source!A455)</f>
        <v>455</v>
      </c>
      <c r="B1052">
        <v>33037069</v>
      </c>
      <c r="C1052">
        <v>33037051</v>
      </c>
      <c r="D1052">
        <v>32516433</v>
      </c>
      <c r="E1052">
        <v>1</v>
      </c>
      <c r="F1052">
        <v>1</v>
      </c>
      <c r="G1052">
        <v>19</v>
      </c>
      <c r="H1052">
        <v>2</v>
      </c>
      <c r="I1052" t="s">
        <v>808</v>
      </c>
      <c r="J1052" t="s">
        <v>809</v>
      </c>
      <c r="K1052" t="s">
        <v>810</v>
      </c>
      <c r="L1052">
        <v>1368</v>
      </c>
      <c r="N1052">
        <v>1011</v>
      </c>
      <c r="O1052" t="s">
        <v>801</v>
      </c>
      <c r="P1052" t="s">
        <v>801</v>
      </c>
      <c r="Q1052">
        <v>1</v>
      </c>
      <c r="X1052">
        <v>0.31</v>
      </c>
      <c r="Y1052">
        <v>0</v>
      </c>
      <c r="Z1052">
        <v>566.44000000000005</v>
      </c>
      <c r="AA1052">
        <v>281.27999999999997</v>
      </c>
      <c r="AB1052">
        <v>0</v>
      </c>
      <c r="AC1052">
        <v>0</v>
      </c>
      <c r="AD1052">
        <v>1</v>
      </c>
      <c r="AE1052">
        <v>0</v>
      </c>
      <c r="AF1052" t="s">
        <v>3</v>
      </c>
      <c r="AG1052">
        <v>0.31</v>
      </c>
      <c r="AH1052">
        <v>2</v>
      </c>
      <c r="AI1052">
        <v>33037054</v>
      </c>
      <c r="AJ1052">
        <v>1108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 x14ac:dyDescent="0.2">
      <c r="A1053">
        <f>ROW(Source!A455)</f>
        <v>455</v>
      </c>
      <c r="B1053">
        <v>33037070</v>
      </c>
      <c r="C1053">
        <v>33037051</v>
      </c>
      <c r="D1053">
        <v>32516599</v>
      </c>
      <c r="E1053">
        <v>1</v>
      </c>
      <c r="F1053">
        <v>1</v>
      </c>
      <c r="G1053">
        <v>19</v>
      </c>
      <c r="H1053">
        <v>2</v>
      </c>
      <c r="I1053" t="s">
        <v>811</v>
      </c>
      <c r="J1053" t="s">
        <v>812</v>
      </c>
      <c r="K1053" t="s">
        <v>813</v>
      </c>
      <c r="L1053">
        <v>1368</v>
      </c>
      <c r="N1053">
        <v>1011</v>
      </c>
      <c r="O1053" t="s">
        <v>801</v>
      </c>
      <c r="P1053" t="s">
        <v>801</v>
      </c>
      <c r="Q1053">
        <v>1</v>
      </c>
      <c r="X1053">
        <v>26.25</v>
      </c>
      <c r="Y1053">
        <v>0</v>
      </c>
      <c r="Z1053">
        <v>9.7100000000000009</v>
      </c>
      <c r="AA1053">
        <v>2.25</v>
      </c>
      <c r="AB1053">
        <v>0</v>
      </c>
      <c r="AC1053">
        <v>0</v>
      </c>
      <c r="AD1053">
        <v>1</v>
      </c>
      <c r="AE1053">
        <v>0</v>
      </c>
      <c r="AF1053" t="s">
        <v>3</v>
      </c>
      <c r="AG1053">
        <v>26.25</v>
      </c>
      <c r="AH1053">
        <v>2</v>
      </c>
      <c r="AI1053">
        <v>33037055</v>
      </c>
      <c r="AJ1053">
        <v>1109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 x14ac:dyDescent="0.2">
      <c r="A1054">
        <f>ROW(Source!A455)</f>
        <v>455</v>
      </c>
      <c r="B1054">
        <v>33037071</v>
      </c>
      <c r="C1054">
        <v>33037051</v>
      </c>
      <c r="D1054">
        <v>32517836</v>
      </c>
      <c r="E1054">
        <v>1</v>
      </c>
      <c r="F1054">
        <v>1</v>
      </c>
      <c r="G1054">
        <v>19</v>
      </c>
      <c r="H1054">
        <v>3</v>
      </c>
      <c r="I1054" t="s">
        <v>814</v>
      </c>
      <c r="J1054" t="s">
        <v>815</v>
      </c>
      <c r="K1054" t="s">
        <v>816</v>
      </c>
      <c r="L1054">
        <v>1348</v>
      </c>
      <c r="N1054">
        <v>1009</v>
      </c>
      <c r="O1054" t="s">
        <v>19</v>
      </c>
      <c r="P1054" t="s">
        <v>19</v>
      </c>
      <c r="Q1054">
        <v>1000</v>
      </c>
      <c r="X1054">
        <v>0.04</v>
      </c>
      <c r="Y1054">
        <v>31493.279999999999</v>
      </c>
      <c r="Z1054">
        <v>0</v>
      </c>
      <c r="AA1054">
        <v>0</v>
      </c>
      <c r="AB1054">
        <v>0</v>
      </c>
      <c r="AC1054">
        <v>0</v>
      </c>
      <c r="AD1054">
        <v>1</v>
      </c>
      <c r="AE1054">
        <v>0</v>
      </c>
      <c r="AF1054" t="s">
        <v>3</v>
      </c>
      <c r="AG1054">
        <v>0.04</v>
      </c>
      <c r="AH1054">
        <v>2</v>
      </c>
      <c r="AI1054">
        <v>33037056</v>
      </c>
      <c r="AJ1054">
        <v>1110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 x14ac:dyDescent="0.2">
      <c r="A1055">
        <f>ROW(Source!A455)</f>
        <v>455</v>
      </c>
      <c r="B1055">
        <v>33037072</v>
      </c>
      <c r="C1055">
        <v>33037051</v>
      </c>
      <c r="D1055">
        <v>32518156</v>
      </c>
      <c r="E1055">
        <v>1</v>
      </c>
      <c r="F1055">
        <v>1</v>
      </c>
      <c r="G1055">
        <v>19</v>
      </c>
      <c r="H1055">
        <v>3</v>
      </c>
      <c r="I1055" t="s">
        <v>817</v>
      </c>
      <c r="J1055" t="s">
        <v>818</v>
      </c>
      <c r="K1055" t="s">
        <v>819</v>
      </c>
      <c r="L1055">
        <v>1348</v>
      </c>
      <c r="N1055">
        <v>1009</v>
      </c>
      <c r="O1055" t="s">
        <v>19</v>
      </c>
      <c r="P1055" t="s">
        <v>19</v>
      </c>
      <c r="Q1055">
        <v>1000</v>
      </c>
      <c r="X1055">
        <v>3.6999999999999998E-2</v>
      </c>
      <c r="Y1055">
        <v>45454.3</v>
      </c>
      <c r="Z1055">
        <v>0</v>
      </c>
      <c r="AA1055">
        <v>0</v>
      </c>
      <c r="AB1055">
        <v>0</v>
      </c>
      <c r="AC1055">
        <v>0</v>
      </c>
      <c r="AD1055">
        <v>1</v>
      </c>
      <c r="AE1055">
        <v>0</v>
      </c>
      <c r="AF1055" t="s">
        <v>3</v>
      </c>
      <c r="AG1055">
        <v>3.6999999999999998E-2</v>
      </c>
      <c r="AH1055">
        <v>2</v>
      </c>
      <c r="AI1055">
        <v>33037057</v>
      </c>
      <c r="AJ1055">
        <v>1111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 x14ac:dyDescent="0.2">
      <c r="A1056">
        <f>ROW(Source!A455)</f>
        <v>455</v>
      </c>
      <c r="B1056">
        <v>33037074</v>
      </c>
      <c r="C1056">
        <v>33037051</v>
      </c>
      <c r="D1056">
        <v>32518894</v>
      </c>
      <c r="E1056">
        <v>1</v>
      </c>
      <c r="F1056">
        <v>1</v>
      </c>
      <c r="G1056">
        <v>19</v>
      </c>
      <c r="H1056">
        <v>3</v>
      </c>
      <c r="I1056" t="s">
        <v>820</v>
      </c>
      <c r="J1056" t="s">
        <v>821</v>
      </c>
      <c r="K1056" t="s">
        <v>822</v>
      </c>
      <c r="L1056">
        <v>1327</v>
      </c>
      <c r="N1056">
        <v>1005</v>
      </c>
      <c r="O1056" t="s">
        <v>823</v>
      </c>
      <c r="P1056" t="s">
        <v>823</v>
      </c>
      <c r="Q1056">
        <v>1</v>
      </c>
      <c r="X1056">
        <v>5.6</v>
      </c>
      <c r="Y1056">
        <v>63.78</v>
      </c>
      <c r="Z1056">
        <v>0</v>
      </c>
      <c r="AA1056">
        <v>0</v>
      </c>
      <c r="AB1056">
        <v>0</v>
      </c>
      <c r="AC1056">
        <v>0</v>
      </c>
      <c r="AD1056">
        <v>1</v>
      </c>
      <c r="AE1056">
        <v>0</v>
      </c>
      <c r="AF1056" t="s">
        <v>3</v>
      </c>
      <c r="AG1056">
        <v>5.6</v>
      </c>
      <c r="AH1056">
        <v>2</v>
      </c>
      <c r="AI1056">
        <v>33037059</v>
      </c>
      <c r="AJ1056">
        <v>1112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 x14ac:dyDescent="0.2">
      <c r="A1057">
        <f>ROW(Source!A455)</f>
        <v>455</v>
      </c>
      <c r="B1057">
        <v>33037073</v>
      </c>
      <c r="C1057">
        <v>33037051</v>
      </c>
      <c r="D1057">
        <v>32517311</v>
      </c>
      <c r="E1057">
        <v>1</v>
      </c>
      <c r="F1057">
        <v>1</v>
      </c>
      <c r="G1057">
        <v>19</v>
      </c>
      <c r="H1057">
        <v>3</v>
      </c>
      <c r="I1057" t="s">
        <v>824</v>
      </c>
      <c r="J1057" t="s">
        <v>825</v>
      </c>
      <c r="K1057" t="s">
        <v>826</v>
      </c>
      <c r="L1057">
        <v>1348</v>
      </c>
      <c r="N1057">
        <v>1009</v>
      </c>
      <c r="O1057" t="s">
        <v>19</v>
      </c>
      <c r="P1057" t="s">
        <v>19</v>
      </c>
      <c r="Q1057">
        <v>1000</v>
      </c>
      <c r="X1057">
        <v>0.05</v>
      </c>
      <c r="Y1057">
        <v>4752.91</v>
      </c>
      <c r="Z1057">
        <v>0</v>
      </c>
      <c r="AA1057">
        <v>0</v>
      </c>
      <c r="AB1057">
        <v>0</v>
      </c>
      <c r="AC1057">
        <v>0</v>
      </c>
      <c r="AD1057">
        <v>1</v>
      </c>
      <c r="AE1057">
        <v>0</v>
      </c>
      <c r="AF1057" t="s">
        <v>3</v>
      </c>
      <c r="AG1057">
        <v>0.05</v>
      </c>
      <c r="AH1057">
        <v>2</v>
      </c>
      <c r="AI1057">
        <v>33037058</v>
      </c>
      <c r="AJ1057">
        <v>1113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 x14ac:dyDescent="0.2">
      <c r="A1058">
        <f>ROW(Source!A455)</f>
        <v>455</v>
      </c>
      <c r="B1058">
        <v>33037075</v>
      </c>
      <c r="C1058">
        <v>33037051</v>
      </c>
      <c r="D1058">
        <v>32519061</v>
      </c>
      <c r="E1058">
        <v>1</v>
      </c>
      <c r="F1058">
        <v>1</v>
      </c>
      <c r="G1058">
        <v>19</v>
      </c>
      <c r="H1058">
        <v>3</v>
      </c>
      <c r="I1058" t="s">
        <v>827</v>
      </c>
      <c r="J1058" t="s">
        <v>828</v>
      </c>
      <c r="K1058" t="s">
        <v>829</v>
      </c>
      <c r="L1058">
        <v>1339</v>
      </c>
      <c r="N1058">
        <v>1007</v>
      </c>
      <c r="O1058" t="s">
        <v>830</v>
      </c>
      <c r="P1058" t="s">
        <v>830</v>
      </c>
      <c r="Q1058">
        <v>1</v>
      </c>
      <c r="X1058">
        <v>1.75</v>
      </c>
      <c r="Y1058">
        <v>29.98</v>
      </c>
      <c r="Z1058">
        <v>0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3</v>
      </c>
      <c r="AG1058">
        <v>1.75</v>
      </c>
      <c r="AH1058">
        <v>2</v>
      </c>
      <c r="AI1058">
        <v>33037060</v>
      </c>
      <c r="AJ1058">
        <v>1114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 x14ac:dyDescent="0.2">
      <c r="A1059">
        <f>ROW(Source!A455)</f>
        <v>455</v>
      </c>
      <c r="B1059">
        <v>33037076</v>
      </c>
      <c r="C1059">
        <v>33037051</v>
      </c>
      <c r="D1059">
        <v>32517740</v>
      </c>
      <c r="E1059">
        <v>1</v>
      </c>
      <c r="F1059">
        <v>1</v>
      </c>
      <c r="G1059">
        <v>19</v>
      </c>
      <c r="H1059">
        <v>3</v>
      </c>
      <c r="I1059" t="s">
        <v>831</v>
      </c>
      <c r="J1059" t="s">
        <v>832</v>
      </c>
      <c r="K1059" t="s">
        <v>833</v>
      </c>
      <c r="L1059">
        <v>1339</v>
      </c>
      <c r="N1059">
        <v>1007</v>
      </c>
      <c r="O1059" t="s">
        <v>830</v>
      </c>
      <c r="P1059" t="s">
        <v>830</v>
      </c>
      <c r="Q1059">
        <v>1</v>
      </c>
      <c r="X1059">
        <v>0.08</v>
      </c>
      <c r="Y1059">
        <v>4993.7</v>
      </c>
      <c r="Z1059">
        <v>0</v>
      </c>
      <c r="AA1059">
        <v>0</v>
      </c>
      <c r="AB1059">
        <v>0</v>
      </c>
      <c r="AC1059">
        <v>0</v>
      </c>
      <c r="AD1059">
        <v>1</v>
      </c>
      <c r="AE1059">
        <v>0</v>
      </c>
      <c r="AF1059" t="s">
        <v>3</v>
      </c>
      <c r="AG1059">
        <v>0.08</v>
      </c>
      <c r="AH1059">
        <v>2</v>
      </c>
      <c r="AI1059">
        <v>33037061</v>
      </c>
      <c r="AJ1059">
        <v>1115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 x14ac:dyDescent="0.2">
      <c r="A1060">
        <f>ROW(Source!A455)</f>
        <v>455</v>
      </c>
      <c r="B1060">
        <v>33037077</v>
      </c>
      <c r="C1060">
        <v>33037051</v>
      </c>
      <c r="D1060">
        <v>32517729</v>
      </c>
      <c r="E1060">
        <v>1</v>
      </c>
      <c r="F1060">
        <v>1</v>
      </c>
      <c r="G1060">
        <v>19</v>
      </c>
      <c r="H1060">
        <v>3</v>
      </c>
      <c r="I1060" t="s">
        <v>834</v>
      </c>
      <c r="J1060" t="s">
        <v>835</v>
      </c>
      <c r="K1060" t="s">
        <v>836</v>
      </c>
      <c r="L1060">
        <v>1339</v>
      </c>
      <c r="N1060">
        <v>1007</v>
      </c>
      <c r="O1060" t="s">
        <v>830</v>
      </c>
      <c r="P1060" t="s">
        <v>830</v>
      </c>
      <c r="Q1060">
        <v>1</v>
      </c>
      <c r="X1060">
        <v>0.69</v>
      </c>
      <c r="Y1060">
        <v>3762.19</v>
      </c>
      <c r="Z1060">
        <v>0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 t="s">
        <v>3</v>
      </c>
      <c r="AG1060">
        <v>0.69</v>
      </c>
      <c r="AH1060">
        <v>2</v>
      </c>
      <c r="AI1060">
        <v>33037062</v>
      </c>
      <c r="AJ1060">
        <v>1116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 x14ac:dyDescent="0.2">
      <c r="A1061">
        <f>ROW(Source!A455)</f>
        <v>455</v>
      </c>
      <c r="B1061">
        <v>33037078</v>
      </c>
      <c r="C1061">
        <v>33037051</v>
      </c>
      <c r="D1061">
        <v>32517783</v>
      </c>
      <c r="E1061">
        <v>1</v>
      </c>
      <c r="F1061">
        <v>1</v>
      </c>
      <c r="G1061">
        <v>19</v>
      </c>
      <c r="H1061">
        <v>3</v>
      </c>
      <c r="I1061" t="s">
        <v>837</v>
      </c>
      <c r="J1061" t="s">
        <v>838</v>
      </c>
      <c r="K1061" t="s">
        <v>839</v>
      </c>
      <c r="L1061">
        <v>1339</v>
      </c>
      <c r="N1061">
        <v>1007</v>
      </c>
      <c r="O1061" t="s">
        <v>830</v>
      </c>
      <c r="P1061" t="s">
        <v>830</v>
      </c>
      <c r="Q1061">
        <v>1</v>
      </c>
      <c r="X1061">
        <v>0.2</v>
      </c>
      <c r="Y1061">
        <v>5631.96</v>
      </c>
      <c r="Z1061">
        <v>0</v>
      </c>
      <c r="AA1061">
        <v>0</v>
      </c>
      <c r="AB1061">
        <v>0</v>
      </c>
      <c r="AC1061">
        <v>0</v>
      </c>
      <c r="AD1061">
        <v>1</v>
      </c>
      <c r="AE1061">
        <v>0</v>
      </c>
      <c r="AF1061" t="s">
        <v>3</v>
      </c>
      <c r="AG1061">
        <v>0.2</v>
      </c>
      <c r="AH1061">
        <v>2</v>
      </c>
      <c r="AI1061">
        <v>33037063</v>
      </c>
      <c r="AJ1061">
        <v>1117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 x14ac:dyDescent="0.2">
      <c r="A1062">
        <f>ROW(Source!A455)</f>
        <v>455</v>
      </c>
      <c r="B1062">
        <v>33037079</v>
      </c>
      <c r="C1062">
        <v>33037051</v>
      </c>
      <c r="D1062">
        <v>32517784</v>
      </c>
      <c r="E1062">
        <v>1</v>
      </c>
      <c r="F1062">
        <v>1</v>
      </c>
      <c r="G1062">
        <v>19</v>
      </c>
      <c r="H1062">
        <v>3</v>
      </c>
      <c r="I1062" t="s">
        <v>840</v>
      </c>
      <c r="J1062" t="s">
        <v>841</v>
      </c>
      <c r="K1062" t="s">
        <v>842</v>
      </c>
      <c r="L1062">
        <v>1339</v>
      </c>
      <c r="N1062">
        <v>1007</v>
      </c>
      <c r="O1062" t="s">
        <v>830</v>
      </c>
      <c r="P1062" t="s">
        <v>830</v>
      </c>
      <c r="Q1062">
        <v>1</v>
      </c>
      <c r="X1062">
        <v>0.69</v>
      </c>
      <c r="Y1062">
        <v>5631.96</v>
      </c>
      <c r="Z1062">
        <v>0</v>
      </c>
      <c r="AA1062">
        <v>0</v>
      </c>
      <c r="AB1062">
        <v>0</v>
      </c>
      <c r="AC1062">
        <v>0</v>
      </c>
      <c r="AD1062">
        <v>1</v>
      </c>
      <c r="AE1062">
        <v>0</v>
      </c>
      <c r="AF1062" t="s">
        <v>3</v>
      </c>
      <c r="AG1062">
        <v>0.69</v>
      </c>
      <c r="AH1062">
        <v>2</v>
      </c>
      <c r="AI1062">
        <v>33037064</v>
      </c>
      <c r="AJ1062">
        <v>1118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 x14ac:dyDescent="0.2">
      <c r="A1063">
        <f>ROW(Source!A455)</f>
        <v>455</v>
      </c>
      <c r="B1063">
        <v>33037080</v>
      </c>
      <c r="C1063">
        <v>33037051</v>
      </c>
      <c r="D1063">
        <v>32519911</v>
      </c>
      <c r="E1063">
        <v>1</v>
      </c>
      <c r="F1063">
        <v>1</v>
      </c>
      <c r="G1063">
        <v>19</v>
      </c>
      <c r="H1063">
        <v>3</v>
      </c>
      <c r="I1063" t="s">
        <v>843</v>
      </c>
      <c r="J1063" t="s">
        <v>844</v>
      </c>
      <c r="K1063" t="s">
        <v>845</v>
      </c>
      <c r="L1063">
        <v>1339</v>
      </c>
      <c r="N1063">
        <v>1007</v>
      </c>
      <c r="O1063" t="s">
        <v>830</v>
      </c>
      <c r="P1063" t="s">
        <v>830</v>
      </c>
      <c r="Q1063">
        <v>1</v>
      </c>
      <c r="X1063">
        <v>102</v>
      </c>
      <c r="Y1063">
        <v>3195.93</v>
      </c>
      <c r="Z1063">
        <v>0</v>
      </c>
      <c r="AA1063">
        <v>0</v>
      </c>
      <c r="AB1063">
        <v>0</v>
      </c>
      <c r="AC1063">
        <v>0</v>
      </c>
      <c r="AD1063">
        <v>1</v>
      </c>
      <c r="AE1063">
        <v>0</v>
      </c>
      <c r="AF1063" t="s">
        <v>3</v>
      </c>
      <c r="AG1063">
        <v>102</v>
      </c>
      <c r="AH1063">
        <v>2</v>
      </c>
      <c r="AI1063">
        <v>33037065</v>
      </c>
      <c r="AJ1063">
        <v>1119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 x14ac:dyDescent="0.2">
      <c r="A1064">
        <f>ROW(Source!A455)</f>
        <v>455</v>
      </c>
      <c r="B1064">
        <v>33037081</v>
      </c>
      <c r="C1064">
        <v>33037051</v>
      </c>
      <c r="D1064">
        <v>32521663</v>
      </c>
      <c r="E1064">
        <v>1</v>
      </c>
      <c r="F1064">
        <v>1</v>
      </c>
      <c r="G1064">
        <v>19</v>
      </c>
      <c r="H1064">
        <v>3</v>
      </c>
      <c r="I1064" t="s">
        <v>846</v>
      </c>
      <c r="J1064" t="s">
        <v>847</v>
      </c>
      <c r="K1064" t="s">
        <v>848</v>
      </c>
      <c r="L1064">
        <v>1327</v>
      </c>
      <c r="N1064">
        <v>1005</v>
      </c>
      <c r="O1064" t="s">
        <v>823</v>
      </c>
      <c r="P1064" t="s">
        <v>823</v>
      </c>
      <c r="Q1064">
        <v>1</v>
      </c>
      <c r="X1064">
        <v>49.5</v>
      </c>
      <c r="Y1064">
        <v>207.09</v>
      </c>
      <c r="Z1064">
        <v>0</v>
      </c>
      <c r="AA1064">
        <v>0</v>
      </c>
      <c r="AB1064">
        <v>0</v>
      </c>
      <c r="AC1064">
        <v>0</v>
      </c>
      <c r="AD1064">
        <v>1</v>
      </c>
      <c r="AE1064">
        <v>0</v>
      </c>
      <c r="AF1064" t="s">
        <v>3</v>
      </c>
      <c r="AG1064">
        <v>49.5</v>
      </c>
      <c r="AH1064">
        <v>2</v>
      </c>
      <c r="AI1064">
        <v>33037066</v>
      </c>
      <c r="AJ1064">
        <v>1120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 x14ac:dyDescent="0.2">
      <c r="A1065">
        <f>ROW(Source!A458)</f>
        <v>458</v>
      </c>
      <c r="B1065">
        <v>33037090</v>
      </c>
      <c r="C1065">
        <v>33037084</v>
      </c>
      <c r="D1065">
        <v>32505425</v>
      </c>
      <c r="E1065">
        <v>19</v>
      </c>
      <c r="F1065">
        <v>1</v>
      </c>
      <c r="G1065">
        <v>19</v>
      </c>
      <c r="H1065">
        <v>1</v>
      </c>
      <c r="I1065" t="s">
        <v>795</v>
      </c>
      <c r="J1065" t="s">
        <v>3</v>
      </c>
      <c r="K1065" t="s">
        <v>796</v>
      </c>
      <c r="L1065">
        <v>1191</v>
      </c>
      <c r="N1065">
        <v>1013</v>
      </c>
      <c r="O1065" t="s">
        <v>797</v>
      </c>
      <c r="P1065" t="s">
        <v>797</v>
      </c>
      <c r="Q1065">
        <v>1</v>
      </c>
      <c r="X1065">
        <v>36.11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1</v>
      </c>
      <c r="AE1065">
        <v>1</v>
      </c>
      <c r="AF1065" t="s">
        <v>3</v>
      </c>
      <c r="AG1065">
        <v>36.11</v>
      </c>
      <c r="AH1065">
        <v>2</v>
      </c>
      <c r="AI1065">
        <v>33037085</v>
      </c>
      <c r="AJ1065">
        <v>1121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 x14ac:dyDescent="0.2">
      <c r="A1066">
        <f>ROW(Source!A458)</f>
        <v>458</v>
      </c>
      <c r="B1066">
        <v>33037091</v>
      </c>
      <c r="C1066">
        <v>33037084</v>
      </c>
      <c r="D1066">
        <v>32516754</v>
      </c>
      <c r="E1066">
        <v>1</v>
      </c>
      <c r="F1066">
        <v>1</v>
      </c>
      <c r="G1066">
        <v>19</v>
      </c>
      <c r="H1066">
        <v>2</v>
      </c>
      <c r="I1066" t="s">
        <v>798</v>
      </c>
      <c r="J1066" t="s">
        <v>799</v>
      </c>
      <c r="K1066" t="s">
        <v>800</v>
      </c>
      <c r="L1066">
        <v>1368</v>
      </c>
      <c r="N1066">
        <v>1011</v>
      </c>
      <c r="O1066" t="s">
        <v>801</v>
      </c>
      <c r="P1066" t="s">
        <v>801</v>
      </c>
      <c r="Q1066">
        <v>1</v>
      </c>
      <c r="X1066">
        <v>21.91</v>
      </c>
      <c r="Y1066">
        <v>0</v>
      </c>
      <c r="Z1066">
        <v>70.98</v>
      </c>
      <c r="AA1066">
        <v>6.52</v>
      </c>
      <c r="AB1066">
        <v>0</v>
      </c>
      <c r="AC1066">
        <v>0</v>
      </c>
      <c r="AD1066">
        <v>1</v>
      </c>
      <c r="AE1066">
        <v>0</v>
      </c>
      <c r="AF1066" t="s">
        <v>3</v>
      </c>
      <c r="AG1066">
        <v>21.91</v>
      </c>
      <c r="AH1066">
        <v>2</v>
      </c>
      <c r="AI1066">
        <v>33037086</v>
      </c>
      <c r="AJ1066">
        <v>1122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 x14ac:dyDescent="0.2">
      <c r="A1067">
        <f>ROW(Source!A458)</f>
        <v>458</v>
      </c>
      <c r="B1067">
        <v>33037092</v>
      </c>
      <c r="C1067">
        <v>33037084</v>
      </c>
      <c r="D1067">
        <v>32518977</v>
      </c>
      <c r="E1067">
        <v>1</v>
      </c>
      <c r="F1067">
        <v>1</v>
      </c>
      <c r="G1067">
        <v>19</v>
      </c>
      <c r="H1067">
        <v>3</v>
      </c>
      <c r="I1067" t="s">
        <v>802</v>
      </c>
      <c r="J1067" t="s">
        <v>803</v>
      </c>
      <c r="K1067" t="s">
        <v>804</v>
      </c>
      <c r="L1067">
        <v>1348</v>
      </c>
      <c r="N1067">
        <v>1009</v>
      </c>
      <c r="O1067" t="s">
        <v>19</v>
      </c>
      <c r="P1067" t="s">
        <v>19</v>
      </c>
      <c r="Q1067">
        <v>1000</v>
      </c>
      <c r="X1067">
        <v>0.03</v>
      </c>
      <c r="Y1067">
        <v>117442.26</v>
      </c>
      <c r="Z1067">
        <v>0</v>
      </c>
      <c r="AA1067">
        <v>0</v>
      </c>
      <c r="AB1067">
        <v>0</v>
      </c>
      <c r="AC1067">
        <v>0</v>
      </c>
      <c r="AD1067">
        <v>1</v>
      </c>
      <c r="AE1067">
        <v>0</v>
      </c>
      <c r="AF1067" t="s">
        <v>3</v>
      </c>
      <c r="AG1067">
        <v>0.03</v>
      </c>
      <c r="AH1067">
        <v>2</v>
      </c>
      <c r="AI1067">
        <v>33037087</v>
      </c>
      <c r="AJ1067">
        <v>1123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 x14ac:dyDescent="0.2">
      <c r="A1068">
        <f>ROW(Source!A458)</f>
        <v>458</v>
      </c>
      <c r="B1068">
        <v>33037093</v>
      </c>
      <c r="C1068">
        <v>33037084</v>
      </c>
      <c r="D1068">
        <v>32520163</v>
      </c>
      <c r="E1068">
        <v>1</v>
      </c>
      <c r="F1068">
        <v>1</v>
      </c>
      <c r="G1068">
        <v>19</v>
      </c>
      <c r="H1068">
        <v>3</v>
      </c>
      <c r="I1068" t="s">
        <v>25</v>
      </c>
      <c r="J1068" t="s">
        <v>27</v>
      </c>
      <c r="K1068" t="s">
        <v>26</v>
      </c>
      <c r="L1068">
        <v>1348</v>
      </c>
      <c r="N1068">
        <v>1009</v>
      </c>
      <c r="O1068" t="s">
        <v>19</v>
      </c>
      <c r="P1068" t="s">
        <v>19</v>
      </c>
      <c r="Q1068">
        <v>1000</v>
      </c>
      <c r="X1068">
        <v>1</v>
      </c>
      <c r="Y1068">
        <v>53410.15</v>
      </c>
      <c r="Z1068">
        <v>0</v>
      </c>
      <c r="AA1068">
        <v>0</v>
      </c>
      <c r="AB1068">
        <v>0</v>
      </c>
      <c r="AC1068">
        <v>0</v>
      </c>
      <c r="AD1068">
        <v>1</v>
      </c>
      <c r="AE1068">
        <v>0</v>
      </c>
      <c r="AF1068" t="s">
        <v>3</v>
      </c>
      <c r="AG1068">
        <v>1</v>
      </c>
      <c r="AH1068">
        <v>2</v>
      </c>
      <c r="AI1068">
        <v>33037088</v>
      </c>
      <c r="AJ1068">
        <v>1124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 x14ac:dyDescent="0.2">
      <c r="A1069">
        <f>ROW(Source!A460)</f>
        <v>460</v>
      </c>
      <c r="B1069">
        <v>33037111</v>
      </c>
      <c r="C1069">
        <v>33037095</v>
      </c>
      <c r="D1069">
        <v>32505425</v>
      </c>
      <c r="E1069">
        <v>19</v>
      </c>
      <c r="F1069">
        <v>1</v>
      </c>
      <c r="G1069">
        <v>19</v>
      </c>
      <c r="H1069">
        <v>1</v>
      </c>
      <c r="I1069" t="s">
        <v>795</v>
      </c>
      <c r="J1069" t="s">
        <v>3</v>
      </c>
      <c r="K1069" t="s">
        <v>796</v>
      </c>
      <c r="L1069">
        <v>1191</v>
      </c>
      <c r="N1069">
        <v>1013</v>
      </c>
      <c r="O1069" t="s">
        <v>797</v>
      </c>
      <c r="P1069" t="s">
        <v>797</v>
      </c>
      <c r="Q1069">
        <v>1</v>
      </c>
      <c r="X1069">
        <v>453.1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1</v>
      </c>
      <c r="AE1069">
        <v>1</v>
      </c>
      <c r="AF1069" t="s">
        <v>3</v>
      </c>
      <c r="AG1069">
        <v>453.1</v>
      </c>
      <c r="AH1069">
        <v>2</v>
      </c>
      <c r="AI1069">
        <v>33037096</v>
      </c>
      <c r="AJ1069">
        <v>1126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 x14ac:dyDescent="0.2">
      <c r="A1070">
        <f>ROW(Source!A460)</f>
        <v>460</v>
      </c>
      <c r="B1070">
        <v>33037112</v>
      </c>
      <c r="C1070">
        <v>33037095</v>
      </c>
      <c r="D1070">
        <v>32517073</v>
      </c>
      <c r="E1070">
        <v>1</v>
      </c>
      <c r="F1070">
        <v>1</v>
      </c>
      <c r="G1070">
        <v>19</v>
      </c>
      <c r="H1070">
        <v>2</v>
      </c>
      <c r="I1070" t="s">
        <v>805</v>
      </c>
      <c r="J1070" t="s">
        <v>806</v>
      </c>
      <c r="K1070" t="s">
        <v>807</v>
      </c>
      <c r="L1070">
        <v>1368</v>
      </c>
      <c r="N1070">
        <v>1011</v>
      </c>
      <c r="O1070" t="s">
        <v>801</v>
      </c>
      <c r="P1070" t="s">
        <v>801</v>
      </c>
      <c r="Q1070">
        <v>1</v>
      </c>
      <c r="X1070">
        <v>1.38</v>
      </c>
      <c r="Y1070">
        <v>0</v>
      </c>
      <c r="Z1070">
        <v>3.37</v>
      </c>
      <c r="AA1070">
        <v>0.85</v>
      </c>
      <c r="AB1070">
        <v>0</v>
      </c>
      <c r="AC1070">
        <v>0</v>
      </c>
      <c r="AD1070">
        <v>1</v>
      </c>
      <c r="AE1070">
        <v>0</v>
      </c>
      <c r="AF1070" t="s">
        <v>3</v>
      </c>
      <c r="AG1070">
        <v>1.38</v>
      </c>
      <c r="AH1070">
        <v>2</v>
      </c>
      <c r="AI1070">
        <v>33037097</v>
      </c>
      <c r="AJ1070">
        <v>1127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 x14ac:dyDescent="0.2">
      <c r="A1071">
        <f>ROW(Source!A460)</f>
        <v>460</v>
      </c>
      <c r="B1071">
        <v>33037113</v>
      </c>
      <c r="C1071">
        <v>33037095</v>
      </c>
      <c r="D1071">
        <v>32516433</v>
      </c>
      <c r="E1071">
        <v>1</v>
      </c>
      <c r="F1071">
        <v>1</v>
      </c>
      <c r="G1071">
        <v>19</v>
      </c>
      <c r="H1071">
        <v>2</v>
      </c>
      <c r="I1071" t="s">
        <v>808</v>
      </c>
      <c r="J1071" t="s">
        <v>809</v>
      </c>
      <c r="K1071" t="s">
        <v>810</v>
      </c>
      <c r="L1071">
        <v>1368</v>
      </c>
      <c r="N1071">
        <v>1011</v>
      </c>
      <c r="O1071" t="s">
        <v>801</v>
      </c>
      <c r="P1071" t="s">
        <v>801</v>
      </c>
      <c r="Q1071">
        <v>1</v>
      </c>
      <c r="X1071">
        <v>0.31</v>
      </c>
      <c r="Y1071">
        <v>0</v>
      </c>
      <c r="Z1071">
        <v>566.44000000000005</v>
      </c>
      <c r="AA1071">
        <v>281.27999999999997</v>
      </c>
      <c r="AB1071">
        <v>0</v>
      </c>
      <c r="AC1071">
        <v>0</v>
      </c>
      <c r="AD1071">
        <v>1</v>
      </c>
      <c r="AE1071">
        <v>0</v>
      </c>
      <c r="AF1071" t="s">
        <v>3</v>
      </c>
      <c r="AG1071">
        <v>0.31</v>
      </c>
      <c r="AH1071">
        <v>2</v>
      </c>
      <c r="AI1071">
        <v>33037098</v>
      </c>
      <c r="AJ1071">
        <v>1128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 x14ac:dyDescent="0.2">
      <c r="A1072">
        <f>ROW(Source!A460)</f>
        <v>460</v>
      </c>
      <c r="B1072">
        <v>33037114</v>
      </c>
      <c r="C1072">
        <v>33037095</v>
      </c>
      <c r="D1072">
        <v>32516599</v>
      </c>
      <c r="E1072">
        <v>1</v>
      </c>
      <c r="F1072">
        <v>1</v>
      </c>
      <c r="G1072">
        <v>19</v>
      </c>
      <c r="H1072">
        <v>2</v>
      </c>
      <c r="I1072" t="s">
        <v>811</v>
      </c>
      <c r="J1072" t="s">
        <v>812</v>
      </c>
      <c r="K1072" t="s">
        <v>813</v>
      </c>
      <c r="L1072">
        <v>1368</v>
      </c>
      <c r="N1072">
        <v>1011</v>
      </c>
      <c r="O1072" t="s">
        <v>801</v>
      </c>
      <c r="P1072" t="s">
        <v>801</v>
      </c>
      <c r="Q1072">
        <v>1</v>
      </c>
      <c r="X1072">
        <v>26.25</v>
      </c>
      <c r="Y1072">
        <v>0</v>
      </c>
      <c r="Z1072">
        <v>9.7100000000000009</v>
      </c>
      <c r="AA1072">
        <v>2.25</v>
      </c>
      <c r="AB1072">
        <v>0</v>
      </c>
      <c r="AC1072">
        <v>0</v>
      </c>
      <c r="AD1072">
        <v>1</v>
      </c>
      <c r="AE1072">
        <v>0</v>
      </c>
      <c r="AF1072" t="s">
        <v>3</v>
      </c>
      <c r="AG1072">
        <v>26.25</v>
      </c>
      <c r="AH1072">
        <v>2</v>
      </c>
      <c r="AI1072">
        <v>33037099</v>
      </c>
      <c r="AJ1072">
        <v>1129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 x14ac:dyDescent="0.2">
      <c r="A1073">
        <f>ROW(Source!A460)</f>
        <v>460</v>
      </c>
      <c r="B1073">
        <v>33037115</v>
      </c>
      <c r="C1073">
        <v>33037095</v>
      </c>
      <c r="D1073">
        <v>32517836</v>
      </c>
      <c r="E1073">
        <v>1</v>
      </c>
      <c r="F1073">
        <v>1</v>
      </c>
      <c r="G1073">
        <v>19</v>
      </c>
      <c r="H1073">
        <v>3</v>
      </c>
      <c r="I1073" t="s">
        <v>814</v>
      </c>
      <c r="J1073" t="s">
        <v>815</v>
      </c>
      <c r="K1073" t="s">
        <v>816</v>
      </c>
      <c r="L1073">
        <v>1348</v>
      </c>
      <c r="N1073">
        <v>1009</v>
      </c>
      <c r="O1073" t="s">
        <v>19</v>
      </c>
      <c r="P1073" t="s">
        <v>19</v>
      </c>
      <c r="Q1073">
        <v>1000</v>
      </c>
      <c r="X1073">
        <v>0.04</v>
      </c>
      <c r="Y1073">
        <v>31493.279999999999</v>
      </c>
      <c r="Z1073">
        <v>0</v>
      </c>
      <c r="AA1073">
        <v>0</v>
      </c>
      <c r="AB1073">
        <v>0</v>
      </c>
      <c r="AC1073">
        <v>0</v>
      </c>
      <c r="AD1073">
        <v>1</v>
      </c>
      <c r="AE1073">
        <v>0</v>
      </c>
      <c r="AF1073" t="s">
        <v>3</v>
      </c>
      <c r="AG1073">
        <v>0.04</v>
      </c>
      <c r="AH1073">
        <v>2</v>
      </c>
      <c r="AI1073">
        <v>33037100</v>
      </c>
      <c r="AJ1073">
        <v>1130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 x14ac:dyDescent="0.2">
      <c r="A1074">
        <f>ROW(Source!A460)</f>
        <v>460</v>
      </c>
      <c r="B1074">
        <v>33037116</v>
      </c>
      <c r="C1074">
        <v>33037095</v>
      </c>
      <c r="D1074">
        <v>32518156</v>
      </c>
      <c r="E1074">
        <v>1</v>
      </c>
      <c r="F1074">
        <v>1</v>
      </c>
      <c r="G1074">
        <v>19</v>
      </c>
      <c r="H1074">
        <v>3</v>
      </c>
      <c r="I1074" t="s">
        <v>817</v>
      </c>
      <c r="J1074" t="s">
        <v>818</v>
      </c>
      <c r="K1074" t="s">
        <v>819</v>
      </c>
      <c r="L1074">
        <v>1348</v>
      </c>
      <c r="N1074">
        <v>1009</v>
      </c>
      <c r="O1074" t="s">
        <v>19</v>
      </c>
      <c r="P1074" t="s">
        <v>19</v>
      </c>
      <c r="Q1074">
        <v>1000</v>
      </c>
      <c r="X1074">
        <v>3.6999999999999998E-2</v>
      </c>
      <c r="Y1074">
        <v>45454.3</v>
      </c>
      <c r="Z1074">
        <v>0</v>
      </c>
      <c r="AA1074">
        <v>0</v>
      </c>
      <c r="AB1074">
        <v>0</v>
      </c>
      <c r="AC1074">
        <v>0</v>
      </c>
      <c r="AD1074">
        <v>1</v>
      </c>
      <c r="AE1074">
        <v>0</v>
      </c>
      <c r="AF1074" t="s">
        <v>3</v>
      </c>
      <c r="AG1074">
        <v>3.6999999999999998E-2</v>
      </c>
      <c r="AH1074">
        <v>2</v>
      </c>
      <c r="AI1074">
        <v>33037101</v>
      </c>
      <c r="AJ1074">
        <v>1131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 x14ac:dyDescent="0.2">
      <c r="A1075">
        <f>ROW(Source!A460)</f>
        <v>460</v>
      </c>
      <c r="B1075">
        <v>33037118</v>
      </c>
      <c r="C1075">
        <v>33037095</v>
      </c>
      <c r="D1075">
        <v>32518894</v>
      </c>
      <c r="E1075">
        <v>1</v>
      </c>
      <c r="F1075">
        <v>1</v>
      </c>
      <c r="G1075">
        <v>19</v>
      </c>
      <c r="H1075">
        <v>3</v>
      </c>
      <c r="I1075" t="s">
        <v>820</v>
      </c>
      <c r="J1075" t="s">
        <v>821</v>
      </c>
      <c r="K1075" t="s">
        <v>822</v>
      </c>
      <c r="L1075">
        <v>1327</v>
      </c>
      <c r="N1075">
        <v>1005</v>
      </c>
      <c r="O1075" t="s">
        <v>823</v>
      </c>
      <c r="P1075" t="s">
        <v>823</v>
      </c>
      <c r="Q1075">
        <v>1</v>
      </c>
      <c r="X1075">
        <v>5.6</v>
      </c>
      <c r="Y1075">
        <v>63.78</v>
      </c>
      <c r="Z1075">
        <v>0</v>
      </c>
      <c r="AA1075">
        <v>0</v>
      </c>
      <c r="AB1075">
        <v>0</v>
      </c>
      <c r="AC1075">
        <v>0</v>
      </c>
      <c r="AD1075">
        <v>1</v>
      </c>
      <c r="AE1075">
        <v>0</v>
      </c>
      <c r="AF1075" t="s">
        <v>3</v>
      </c>
      <c r="AG1075">
        <v>5.6</v>
      </c>
      <c r="AH1075">
        <v>2</v>
      </c>
      <c r="AI1075">
        <v>33037103</v>
      </c>
      <c r="AJ1075">
        <v>1132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 x14ac:dyDescent="0.2">
      <c r="A1076">
        <f>ROW(Source!A460)</f>
        <v>460</v>
      </c>
      <c r="B1076">
        <v>33037117</v>
      </c>
      <c r="C1076">
        <v>33037095</v>
      </c>
      <c r="D1076">
        <v>32517311</v>
      </c>
      <c r="E1076">
        <v>1</v>
      </c>
      <c r="F1076">
        <v>1</v>
      </c>
      <c r="G1076">
        <v>19</v>
      </c>
      <c r="H1076">
        <v>3</v>
      </c>
      <c r="I1076" t="s">
        <v>824</v>
      </c>
      <c r="J1076" t="s">
        <v>825</v>
      </c>
      <c r="K1076" t="s">
        <v>826</v>
      </c>
      <c r="L1076">
        <v>1348</v>
      </c>
      <c r="N1076">
        <v>1009</v>
      </c>
      <c r="O1076" t="s">
        <v>19</v>
      </c>
      <c r="P1076" t="s">
        <v>19</v>
      </c>
      <c r="Q1076">
        <v>1000</v>
      </c>
      <c r="X1076">
        <v>0.05</v>
      </c>
      <c r="Y1076">
        <v>4752.91</v>
      </c>
      <c r="Z1076">
        <v>0</v>
      </c>
      <c r="AA1076">
        <v>0</v>
      </c>
      <c r="AB1076">
        <v>0</v>
      </c>
      <c r="AC1076">
        <v>0</v>
      </c>
      <c r="AD1076">
        <v>1</v>
      </c>
      <c r="AE1076">
        <v>0</v>
      </c>
      <c r="AF1076" t="s">
        <v>3</v>
      </c>
      <c r="AG1076">
        <v>0.05</v>
      </c>
      <c r="AH1076">
        <v>2</v>
      </c>
      <c r="AI1076">
        <v>33037102</v>
      </c>
      <c r="AJ1076">
        <v>1133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 x14ac:dyDescent="0.2">
      <c r="A1077">
        <f>ROW(Source!A460)</f>
        <v>460</v>
      </c>
      <c r="B1077">
        <v>33037119</v>
      </c>
      <c r="C1077">
        <v>33037095</v>
      </c>
      <c r="D1077">
        <v>32519061</v>
      </c>
      <c r="E1077">
        <v>1</v>
      </c>
      <c r="F1077">
        <v>1</v>
      </c>
      <c r="G1077">
        <v>19</v>
      </c>
      <c r="H1077">
        <v>3</v>
      </c>
      <c r="I1077" t="s">
        <v>827</v>
      </c>
      <c r="J1077" t="s">
        <v>828</v>
      </c>
      <c r="K1077" t="s">
        <v>829</v>
      </c>
      <c r="L1077">
        <v>1339</v>
      </c>
      <c r="N1077">
        <v>1007</v>
      </c>
      <c r="O1077" t="s">
        <v>830</v>
      </c>
      <c r="P1077" t="s">
        <v>830</v>
      </c>
      <c r="Q1077">
        <v>1</v>
      </c>
      <c r="X1077">
        <v>1.75</v>
      </c>
      <c r="Y1077">
        <v>29.98</v>
      </c>
      <c r="Z1077">
        <v>0</v>
      </c>
      <c r="AA1077">
        <v>0</v>
      </c>
      <c r="AB1077">
        <v>0</v>
      </c>
      <c r="AC1077">
        <v>0</v>
      </c>
      <c r="AD1077">
        <v>1</v>
      </c>
      <c r="AE1077">
        <v>0</v>
      </c>
      <c r="AF1077" t="s">
        <v>3</v>
      </c>
      <c r="AG1077">
        <v>1.75</v>
      </c>
      <c r="AH1077">
        <v>2</v>
      </c>
      <c r="AI1077">
        <v>33037104</v>
      </c>
      <c r="AJ1077">
        <v>1134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 x14ac:dyDescent="0.2">
      <c r="A1078">
        <f>ROW(Source!A460)</f>
        <v>460</v>
      </c>
      <c r="B1078">
        <v>33037120</v>
      </c>
      <c r="C1078">
        <v>33037095</v>
      </c>
      <c r="D1078">
        <v>32517740</v>
      </c>
      <c r="E1078">
        <v>1</v>
      </c>
      <c r="F1078">
        <v>1</v>
      </c>
      <c r="G1078">
        <v>19</v>
      </c>
      <c r="H1078">
        <v>3</v>
      </c>
      <c r="I1078" t="s">
        <v>831</v>
      </c>
      <c r="J1078" t="s">
        <v>832</v>
      </c>
      <c r="K1078" t="s">
        <v>833</v>
      </c>
      <c r="L1078">
        <v>1339</v>
      </c>
      <c r="N1078">
        <v>1007</v>
      </c>
      <c r="O1078" t="s">
        <v>830</v>
      </c>
      <c r="P1078" t="s">
        <v>830</v>
      </c>
      <c r="Q1078">
        <v>1</v>
      </c>
      <c r="X1078">
        <v>0.08</v>
      </c>
      <c r="Y1078">
        <v>4993.7</v>
      </c>
      <c r="Z1078">
        <v>0</v>
      </c>
      <c r="AA1078">
        <v>0</v>
      </c>
      <c r="AB1078">
        <v>0</v>
      </c>
      <c r="AC1078">
        <v>0</v>
      </c>
      <c r="AD1078">
        <v>1</v>
      </c>
      <c r="AE1078">
        <v>0</v>
      </c>
      <c r="AF1078" t="s">
        <v>3</v>
      </c>
      <c r="AG1078">
        <v>0.08</v>
      </c>
      <c r="AH1078">
        <v>2</v>
      </c>
      <c r="AI1078">
        <v>33037105</v>
      </c>
      <c r="AJ1078">
        <v>1135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 x14ac:dyDescent="0.2">
      <c r="A1079">
        <f>ROW(Source!A460)</f>
        <v>460</v>
      </c>
      <c r="B1079">
        <v>33037121</v>
      </c>
      <c r="C1079">
        <v>33037095</v>
      </c>
      <c r="D1079">
        <v>32517729</v>
      </c>
      <c r="E1079">
        <v>1</v>
      </c>
      <c r="F1079">
        <v>1</v>
      </c>
      <c r="G1079">
        <v>19</v>
      </c>
      <c r="H1079">
        <v>3</v>
      </c>
      <c r="I1079" t="s">
        <v>834</v>
      </c>
      <c r="J1079" t="s">
        <v>835</v>
      </c>
      <c r="K1079" t="s">
        <v>836</v>
      </c>
      <c r="L1079">
        <v>1339</v>
      </c>
      <c r="N1079">
        <v>1007</v>
      </c>
      <c r="O1079" t="s">
        <v>830</v>
      </c>
      <c r="P1079" t="s">
        <v>830</v>
      </c>
      <c r="Q1079">
        <v>1</v>
      </c>
      <c r="X1079">
        <v>0.69</v>
      </c>
      <c r="Y1079">
        <v>3762.19</v>
      </c>
      <c r="Z1079">
        <v>0</v>
      </c>
      <c r="AA1079">
        <v>0</v>
      </c>
      <c r="AB1079">
        <v>0</v>
      </c>
      <c r="AC1079">
        <v>0</v>
      </c>
      <c r="AD1079">
        <v>1</v>
      </c>
      <c r="AE1079">
        <v>0</v>
      </c>
      <c r="AF1079" t="s">
        <v>3</v>
      </c>
      <c r="AG1079">
        <v>0.69</v>
      </c>
      <c r="AH1079">
        <v>2</v>
      </c>
      <c r="AI1079">
        <v>33037106</v>
      </c>
      <c r="AJ1079">
        <v>1136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 x14ac:dyDescent="0.2">
      <c r="A1080">
        <f>ROW(Source!A460)</f>
        <v>460</v>
      </c>
      <c r="B1080">
        <v>33037122</v>
      </c>
      <c r="C1080">
        <v>33037095</v>
      </c>
      <c r="D1080">
        <v>32517783</v>
      </c>
      <c r="E1080">
        <v>1</v>
      </c>
      <c r="F1080">
        <v>1</v>
      </c>
      <c r="G1080">
        <v>19</v>
      </c>
      <c r="H1080">
        <v>3</v>
      </c>
      <c r="I1080" t="s">
        <v>837</v>
      </c>
      <c r="J1080" t="s">
        <v>838</v>
      </c>
      <c r="K1080" t="s">
        <v>839</v>
      </c>
      <c r="L1080">
        <v>1339</v>
      </c>
      <c r="N1080">
        <v>1007</v>
      </c>
      <c r="O1080" t="s">
        <v>830</v>
      </c>
      <c r="P1080" t="s">
        <v>830</v>
      </c>
      <c r="Q1080">
        <v>1</v>
      </c>
      <c r="X1080">
        <v>0.2</v>
      </c>
      <c r="Y1080">
        <v>5631.96</v>
      </c>
      <c r="Z1080">
        <v>0</v>
      </c>
      <c r="AA1080">
        <v>0</v>
      </c>
      <c r="AB1080">
        <v>0</v>
      </c>
      <c r="AC1080">
        <v>0</v>
      </c>
      <c r="AD1080">
        <v>1</v>
      </c>
      <c r="AE1080">
        <v>0</v>
      </c>
      <c r="AF1080" t="s">
        <v>3</v>
      </c>
      <c r="AG1080">
        <v>0.2</v>
      </c>
      <c r="AH1080">
        <v>2</v>
      </c>
      <c r="AI1080">
        <v>33037107</v>
      </c>
      <c r="AJ1080">
        <v>1137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 x14ac:dyDescent="0.2">
      <c r="A1081">
        <f>ROW(Source!A460)</f>
        <v>460</v>
      </c>
      <c r="B1081">
        <v>33037123</v>
      </c>
      <c r="C1081">
        <v>33037095</v>
      </c>
      <c r="D1081">
        <v>32517784</v>
      </c>
      <c r="E1081">
        <v>1</v>
      </c>
      <c r="F1081">
        <v>1</v>
      </c>
      <c r="G1081">
        <v>19</v>
      </c>
      <c r="H1081">
        <v>3</v>
      </c>
      <c r="I1081" t="s">
        <v>840</v>
      </c>
      <c r="J1081" t="s">
        <v>841</v>
      </c>
      <c r="K1081" t="s">
        <v>842</v>
      </c>
      <c r="L1081">
        <v>1339</v>
      </c>
      <c r="N1081">
        <v>1007</v>
      </c>
      <c r="O1081" t="s">
        <v>830</v>
      </c>
      <c r="P1081" t="s">
        <v>830</v>
      </c>
      <c r="Q1081">
        <v>1</v>
      </c>
      <c r="X1081">
        <v>0.69</v>
      </c>
      <c r="Y1081">
        <v>5631.96</v>
      </c>
      <c r="Z1081">
        <v>0</v>
      </c>
      <c r="AA1081">
        <v>0</v>
      </c>
      <c r="AB1081">
        <v>0</v>
      </c>
      <c r="AC1081">
        <v>0</v>
      </c>
      <c r="AD1081">
        <v>1</v>
      </c>
      <c r="AE1081">
        <v>0</v>
      </c>
      <c r="AF1081" t="s">
        <v>3</v>
      </c>
      <c r="AG1081">
        <v>0.69</v>
      </c>
      <c r="AH1081">
        <v>2</v>
      </c>
      <c r="AI1081">
        <v>33037108</v>
      </c>
      <c r="AJ1081">
        <v>1138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 x14ac:dyDescent="0.2">
      <c r="A1082">
        <f>ROW(Source!A460)</f>
        <v>460</v>
      </c>
      <c r="B1082">
        <v>33037124</v>
      </c>
      <c r="C1082">
        <v>33037095</v>
      </c>
      <c r="D1082">
        <v>32519911</v>
      </c>
      <c r="E1082">
        <v>1</v>
      </c>
      <c r="F1082">
        <v>1</v>
      </c>
      <c r="G1082">
        <v>19</v>
      </c>
      <c r="H1082">
        <v>3</v>
      </c>
      <c r="I1082" t="s">
        <v>843</v>
      </c>
      <c r="J1082" t="s">
        <v>844</v>
      </c>
      <c r="K1082" t="s">
        <v>845</v>
      </c>
      <c r="L1082">
        <v>1339</v>
      </c>
      <c r="N1082">
        <v>1007</v>
      </c>
      <c r="O1082" t="s">
        <v>830</v>
      </c>
      <c r="P1082" t="s">
        <v>830</v>
      </c>
      <c r="Q1082">
        <v>1</v>
      </c>
      <c r="X1082">
        <v>102</v>
      </c>
      <c r="Y1082">
        <v>3195.93</v>
      </c>
      <c r="Z1082">
        <v>0</v>
      </c>
      <c r="AA1082">
        <v>0</v>
      </c>
      <c r="AB1082">
        <v>0</v>
      </c>
      <c r="AC1082">
        <v>0</v>
      </c>
      <c r="AD1082">
        <v>1</v>
      </c>
      <c r="AE1082">
        <v>0</v>
      </c>
      <c r="AF1082" t="s">
        <v>3</v>
      </c>
      <c r="AG1082">
        <v>102</v>
      </c>
      <c r="AH1082">
        <v>2</v>
      </c>
      <c r="AI1082">
        <v>33037109</v>
      </c>
      <c r="AJ1082">
        <v>1139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 x14ac:dyDescent="0.2">
      <c r="A1083">
        <f>ROW(Source!A460)</f>
        <v>460</v>
      </c>
      <c r="B1083">
        <v>33037125</v>
      </c>
      <c r="C1083">
        <v>33037095</v>
      </c>
      <c r="D1083">
        <v>32521663</v>
      </c>
      <c r="E1083">
        <v>1</v>
      </c>
      <c r="F1083">
        <v>1</v>
      </c>
      <c r="G1083">
        <v>19</v>
      </c>
      <c r="H1083">
        <v>3</v>
      </c>
      <c r="I1083" t="s">
        <v>846</v>
      </c>
      <c r="J1083" t="s">
        <v>847</v>
      </c>
      <c r="K1083" t="s">
        <v>848</v>
      </c>
      <c r="L1083">
        <v>1327</v>
      </c>
      <c r="N1083">
        <v>1005</v>
      </c>
      <c r="O1083" t="s">
        <v>823</v>
      </c>
      <c r="P1083" t="s">
        <v>823</v>
      </c>
      <c r="Q1083">
        <v>1</v>
      </c>
      <c r="X1083">
        <v>49.5</v>
      </c>
      <c r="Y1083">
        <v>207.09</v>
      </c>
      <c r="Z1083">
        <v>0</v>
      </c>
      <c r="AA1083">
        <v>0</v>
      </c>
      <c r="AB1083">
        <v>0</v>
      </c>
      <c r="AC1083">
        <v>0</v>
      </c>
      <c r="AD1083">
        <v>1</v>
      </c>
      <c r="AE1083">
        <v>0</v>
      </c>
      <c r="AF1083" t="s">
        <v>3</v>
      </c>
      <c r="AG1083">
        <v>49.5</v>
      </c>
      <c r="AH1083">
        <v>2</v>
      </c>
      <c r="AI1083">
        <v>33037110</v>
      </c>
      <c r="AJ1083">
        <v>1140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 x14ac:dyDescent="0.2">
      <c r="A1084">
        <f>ROW(Source!A463)</f>
        <v>463</v>
      </c>
      <c r="B1084">
        <v>33037134</v>
      </c>
      <c r="C1084">
        <v>33037128</v>
      </c>
      <c r="D1084">
        <v>32505425</v>
      </c>
      <c r="E1084">
        <v>19</v>
      </c>
      <c r="F1084">
        <v>1</v>
      </c>
      <c r="G1084">
        <v>19</v>
      </c>
      <c r="H1084">
        <v>1</v>
      </c>
      <c r="I1084" t="s">
        <v>795</v>
      </c>
      <c r="J1084" t="s">
        <v>3</v>
      </c>
      <c r="K1084" t="s">
        <v>796</v>
      </c>
      <c r="L1084">
        <v>1191</v>
      </c>
      <c r="N1084">
        <v>1013</v>
      </c>
      <c r="O1084" t="s">
        <v>797</v>
      </c>
      <c r="P1084" t="s">
        <v>797</v>
      </c>
      <c r="Q1084">
        <v>1</v>
      </c>
      <c r="X1084">
        <v>36.11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1</v>
      </c>
      <c r="AE1084">
        <v>1</v>
      </c>
      <c r="AF1084" t="s">
        <v>3</v>
      </c>
      <c r="AG1084">
        <v>36.11</v>
      </c>
      <c r="AH1084">
        <v>2</v>
      </c>
      <c r="AI1084">
        <v>33037129</v>
      </c>
      <c r="AJ1084">
        <v>1141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 x14ac:dyDescent="0.2">
      <c r="A1085">
        <f>ROW(Source!A463)</f>
        <v>463</v>
      </c>
      <c r="B1085">
        <v>33037135</v>
      </c>
      <c r="C1085">
        <v>33037128</v>
      </c>
      <c r="D1085">
        <v>32516754</v>
      </c>
      <c r="E1085">
        <v>1</v>
      </c>
      <c r="F1085">
        <v>1</v>
      </c>
      <c r="G1085">
        <v>19</v>
      </c>
      <c r="H1085">
        <v>2</v>
      </c>
      <c r="I1085" t="s">
        <v>798</v>
      </c>
      <c r="J1085" t="s">
        <v>799</v>
      </c>
      <c r="K1085" t="s">
        <v>800</v>
      </c>
      <c r="L1085">
        <v>1368</v>
      </c>
      <c r="N1085">
        <v>1011</v>
      </c>
      <c r="O1085" t="s">
        <v>801</v>
      </c>
      <c r="P1085" t="s">
        <v>801</v>
      </c>
      <c r="Q1085">
        <v>1</v>
      </c>
      <c r="X1085">
        <v>21.91</v>
      </c>
      <c r="Y1085">
        <v>0</v>
      </c>
      <c r="Z1085">
        <v>70.98</v>
      </c>
      <c r="AA1085">
        <v>6.52</v>
      </c>
      <c r="AB1085">
        <v>0</v>
      </c>
      <c r="AC1085">
        <v>0</v>
      </c>
      <c r="AD1085">
        <v>1</v>
      </c>
      <c r="AE1085">
        <v>0</v>
      </c>
      <c r="AF1085" t="s">
        <v>3</v>
      </c>
      <c r="AG1085">
        <v>21.91</v>
      </c>
      <c r="AH1085">
        <v>2</v>
      </c>
      <c r="AI1085">
        <v>33037130</v>
      </c>
      <c r="AJ1085">
        <v>1142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 x14ac:dyDescent="0.2">
      <c r="A1086">
        <f>ROW(Source!A463)</f>
        <v>463</v>
      </c>
      <c r="B1086">
        <v>33037136</v>
      </c>
      <c r="C1086">
        <v>33037128</v>
      </c>
      <c r="D1086">
        <v>32518977</v>
      </c>
      <c r="E1086">
        <v>1</v>
      </c>
      <c r="F1086">
        <v>1</v>
      </c>
      <c r="G1086">
        <v>19</v>
      </c>
      <c r="H1086">
        <v>3</v>
      </c>
      <c r="I1086" t="s">
        <v>802</v>
      </c>
      <c r="J1086" t="s">
        <v>803</v>
      </c>
      <c r="K1086" t="s">
        <v>804</v>
      </c>
      <c r="L1086">
        <v>1348</v>
      </c>
      <c r="N1086">
        <v>1009</v>
      </c>
      <c r="O1086" t="s">
        <v>19</v>
      </c>
      <c r="P1086" t="s">
        <v>19</v>
      </c>
      <c r="Q1086">
        <v>1000</v>
      </c>
      <c r="X1086">
        <v>0.03</v>
      </c>
      <c r="Y1086">
        <v>117442.26</v>
      </c>
      <c r="Z1086">
        <v>0</v>
      </c>
      <c r="AA1086">
        <v>0</v>
      </c>
      <c r="AB1086">
        <v>0</v>
      </c>
      <c r="AC1086">
        <v>0</v>
      </c>
      <c r="AD1086">
        <v>1</v>
      </c>
      <c r="AE1086">
        <v>0</v>
      </c>
      <c r="AF1086" t="s">
        <v>3</v>
      </c>
      <c r="AG1086">
        <v>0.03</v>
      </c>
      <c r="AH1086">
        <v>2</v>
      </c>
      <c r="AI1086">
        <v>33037131</v>
      </c>
      <c r="AJ1086">
        <v>1143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 x14ac:dyDescent="0.2">
      <c r="A1087">
        <f>ROW(Source!A463)</f>
        <v>463</v>
      </c>
      <c r="B1087">
        <v>33037137</v>
      </c>
      <c r="C1087">
        <v>33037128</v>
      </c>
      <c r="D1087">
        <v>32520163</v>
      </c>
      <c r="E1087">
        <v>1</v>
      </c>
      <c r="F1087">
        <v>1</v>
      </c>
      <c r="G1087">
        <v>19</v>
      </c>
      <c r="H1087">
        <v>3</v>
      </c>
      <c r="I1087" t="s">
        <v>25</v>
      </c>
      <c r="J1087" t="s">
        <v>27</v>
      </c>
      <c r="K1087" t="s">
        <v>26</v>
      </c>
      <c r="L1087">
        <v>1348</v>
      </c>
      <c r="N1087">
        <v>1009</v>
      </c>
      <c r="O1087" t="s">
        <v>19</v>
      </c>
      <c r="P1087" t="s">
        <v>19</v>
      </c>
      <c r="Q1087">
        <v>1000</v>
      </c>
      <c r="X1087">
        <v>1</v>
      </c>
      <c r="Y1087">
        <v>53410.15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0</v>
      </c>
      <c r="AF1087" t="s">
        <v>3</v>
      </c>
      <c r="AG1087">
        <v>1</v>
      </c>
      <c r="AH1087">
        <v>2</v>
      </c>
      <c r="AI1087">
        <v>33037132</v>
      </c>
      <c r="AJ1087">
        <v>1144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 x14ac:dyDescent="0.2">
      <c r="A1088">
        <f>ROW(Source!A465)</f>
        <v>465</v>
      </c>
      <c r="B1088">
        <v>33037155</v>
      </c>
      <c r="C1088">
        <v>33037139</v>
      </c>
      <c r="D1088">
        <v>32505425</v>
      </c>
      <c r="E1088">
        <v>19</v>
      </c>
      <c r="F1088">
        <v>1</v>
      </c>
      <c r="G1088">
        <v>19</v>
      </c>
      <c r="H1088">
        <v>1</v>
      </c>
      <c r="I1088" t="s">
        <v>795</v>
      </c>
      <c r="J1088" t="s">
        <v>3</v>
      </c>
      <c r="K1088" t="s">
        <v>796</v>
      </c>
      <c r="L1088">
        <v>1191</v>
      </c>
      <c r="N1088">
        <v>1013</v>
      </c>
      <c r="O1088" t="s">
        <v>797</v>
      </c>
      <c r="P1088" t="s">
        <v>797</v>
      </c>
      <c r="Q1088">
        <v>1</v>
      </c>
      <c r="X1088">
        <v>453.1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1</v>
      </c>
      <c r="AE1088">
        <v>1</v>
      </c>
      <c r="AF1088" t="s">
        <v>3</v>
      </c>
      <c r="AG1088">
        <v>453.1</v>
      </c>
      <c r="AH1088">
        <v>2</v>
      </c>
      <c r="AI1088">
        <v>33037140</v>
      </c>
      <c r="AJ1088">
        <v>1146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 x14ac:dyDescent="0.2">
      <c r="A1089">
        <f>ROW(Source!A465)</f>
        <v>465</v>
      </c>
      <c r="B1089">
        <v>33037156</v>
      </c>
      <c r="C1089">
        <v>33037139</v>
      </c>
      <c r="D1089">
        <v>32517073</v>
      </c>
      <c r="E1089">
        <v>1</v>
      </c>
      <c r="F1089">
        <v>1</v>
      </c>
      <c r="G1089">
        <v>19</v>
      </c>
      <c r="H1089">
        <v>2</v>
      </c>
      <c r="I1089" t="s">
        <v>805</v>
      </c>
      <c r="J1089" t="s">
        <v>806</v>
      </c>
      <c r="K1089" t="s">
        <v>807</v>
      </c>
      <c r="L1089">
        <v>1368</v>
      </c>
      <c r="N1089">
        <v>1011</v>
      </c>
      <c r="O1089" t="s">
        <v>801</v>
      </c>
      <c r="P1089" t="s">
        <v>801</v>
      </c>
      <c r="Q1089">
        <v>1</v>
      </c>
      <c r="X1089">
        <v>1.38</v>
      </c>
      <c r="Y1089">
        <v>0</v>
      </c>
      <c r="Z1089">
        <v>3.37</v>
      </c>
      <c r="AA1089">
        <v>0.85</v>
      </c>
      <c r="AB1089">
        <v>0</v>
      </c>
      <c r="AC1089">
        <v>0</v>
      </c>
      <c r="AD1089">
        <v>1</v>
      </c>
      <c r="AE1089">
        <v>0</v>
      </c>
      <c r="AF1089" t="s">
        <v>3</v>
      </c>
      <c r="AG1089">
        <v>1.38</v>
      </c>
      <c r="AH1089">
        <v>2</v>
      </c>
      <c r="AI1089">
        <v>33037141</v>
      </c>
      <c r="AJ1089">
        <v>1147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 x14ac:dyDescent="0.2">
      <c r="A1090">
        <f>ROW(Source!A465)</f>
        <v>465</v>
      </c>
      <c r="B1090">
        <v>33037157</v>
      </c>
      <c r="C1090">
        <v>33037139</v>
      </c>
      <c r="D1090">
        <v>32516433</v>
      </c>
      <c r="E1090">
        <v>1</v>
      </c>
      <c r="F1090">
        <v>1</v>
      </c>
      <c r="G1090">
        <v>19</v>
      </c>
      <c r="H1090">
        <v>2</v>
      </c>
      <c r="I1090" t="s">
        <v>808</v>
      </c>
      <c r="J1090" t="s">
        <v>809</v>
      </c>
      <c r="K1090" t="s">
        <v>810</v>
      </c>
      <c r="L1090">
        <v>1368</v>
      </c>
      <c r="N1090">
        <v>1011</v>
      </c>
      <c r="O1090" t="s">
        <v>801</v>
      </c>
      <c r="P1090" t="s">
        <v>801</v>
      </c>
      <c r="Q1090">
        <v>1</v>
      </c>
      <c r="X1090">
        <v>0.31</v>
      </c>
      <c r="Y1090">
        <v>0</v>
      </c>
      <c r="Z1090">
        <v>566.44000000000005</v>
      </c>
      <c r="AA1090">
        <v>281.27999999999997</v>
      </c>
      <c r="AB1090">
        <v>0</v>
      </c>
      <c r="AC1090">
        <v>0</v>
      </c>
      <c r="AD1090">
        <v>1</v>
      </c>
      <c r="AE1090">
        <v>0</v>
      </c>
      <c r="AF1090" t="s">
        <v>3</v>
      </c>
      <c r="AG1090">
        <v>0.31</v>
      </c>
      <c r="AH1090">
        <v>2</v>
      </c>
      <c r="AI1090">
        <v>33037142</v>
      </c>
      <c r="AJ1090">
        <v>1148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 x14ac:dyDescent="0.2">
      <c r="A1091">
        <f>ROW(Source!A465)</f>
        <v>465</v>
      </c>
      <c r="B1091">
        <v>33037158</v>
      </c>
      <c r="C1091">
        <v>33037139</v>
      </c>
      <c r="D1091">
        <v>32516599</v>
      </c>
      <c r="E1091">
        <v>1</v>
      </c>
      <c r="F1091">
        <v>1</v>
      </c>
      <c r="G1091">
        <v>19</v>
      </c>
      <c r="H1091">
        <v>2</v>
      </c>
      <c r="I1091" t="s">
        <v>811</v>
      </c>
      <c r="J1091" t="s">
        <v>812</v>
      </c>
      <c r="K1091" t="s">
        <v>813</v>
      </c>
      <c r="L1091">
        <v>1368</v>
      </c>
      <c r="N1091">
        <v>1011</v>
      </c>
      <c r="O1091" t="s">
        <v>801</v>
      </c>
      <c r="P1091" t="s">
        <v>801</v>
      </c>
      <c r="Q1091">
        <v>1</v>
      </c>
      <c r="X1091">
        <v>26.25</v>
      </c>
      <c r="Y1091">
        <v>0</v>
      </c>
      <c r="Z1091">
        <v>9.7100000000000009</v>
      </c>
      <c r="AA1091">
        <v>2.25</v>
      </c>
      <c r="AB1091">
        <v>0</v>
      </c>
      <c r="AC1091">
        <v>0</v>
      </c>
      <c r="AD1091">
        <v>1</v>
      </c>
      <c r="AE1091">
        <v>0</v>
      </c>
      <c r="AF1091" t="s">
        <v>3</v>
      </c>
      <c r="AG1091">
        <v>26.25</v>
      </c>
      <c r="AH1091">
        <v>2</v>
      </c>
      <c r="AI1091">
        <v>33037143</v>
      </c>
      <c r="AJ1091">
        <v>1149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 x14ac:dyDescent="0.2">
      <c r="A1092">
        <f>ROW(Source!A465)</f>
        <v>465</v>
      </c>
      <c r="B1092">
        <v>33037159</v>
      </c>
      <c r="C1092">
        <v>33037139</v>
      </c>
      <c r="D1092">
        <v>32517836</v>
      </c>
      <c r="E1092">
        <v>1</v>
      </c>
      <c r="F1092">
        <v>1</v>
      </c>
      <c r="G1092">
        <v>19</v>
      </c>
      <c r="H1092">
        <v>3</v>
      </c>
      <c r="I1092" t="s">
        <v>814</v>
      </c>
      <c r="J1092" t="s">
        <v>815</v>
      </c>
      <c r="K1092" t="s">
        <v>816</v>
      </c>
      <c r="L1092">
        <v>1348</v>
      </c>
      <c r="N1092">
        <v>1009</v>
      </c>
      <c r="O1092" t="s">
        <v>19</v>
      </c>
      <c r="P1092" t="s">
        <v>19</v>
      </c>
      <c r="Q1092">
        <v>1000</v>
      </c>
      <c r="X1092">
        <v>0.04</v>
      </c>
      <c r="Y1092">
        <v>31493.279999999999</v>
      </c>
      <c r="Z1092">
        <v>0</v>
      </c>
      <c r="AA1092">
        <v>0</v>
      </c>
      <c r="AB1092">
        <v>0</v>
      </c>
      <c r="AC1092">
        <v>0</v>
      </c>
      <c r="AD1092">
        <v>1</v>
      </c>
      <c r="AE1092">
        <v>0</v>
      </c>
      <c r="AF1092" t="s">
        <v>3</v>
      </c>
      <c r="AG1092">
        <v>0.04</v>
      </c>
      <c r="AH1092">
        <v>2</v>
      </c>
      <c r="AI1092">
        <v>33037144</v>
      </c>
      <c r="AJ1092">
        <v>1150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 x14ac:dyDescent="0.2">
      <c r="A1093">
        <f>ROW(Source!A465)</f>
        <v>465</v>
      </c>
      <c r="B1093">
        <v>33037160</v>
      </c>
      <c r="C1093">
        <v>33037139</v>
      </c>
      <c r="D1093">
        <v>32518156</v>
      </c>
      <c r="E1093">
        <v>1</v>
      </c>
      <c r="F1093">
        <v>1</v>
      </c>
      <c r="G1093">
        <v>19</v>
      </c>
      <c r="H1093">
        <v>3</v>
      </c>
      <c r="I1093" t="s">
        <v>817</v>
      </c>
      <c r="J1093" t="s">
        <v>818</v>
      </c>
      <c r="K1093" t="s">
        <v>819</v>
      </c>
      <c r="L1093">
        <v>1348</v>
      </c>
      <c r="N1093">
        <v>1009</v>
      </c>
      <c r="O1093" t="s">
        <v>19</v>
      </c>
      <c r="P1093" t="s">
        <v>19</v>
      </c>
      <c r="Q1093">
        <v>1000</v>
      </c>
      <c r="X1093">
        <v>3.6999999999999998E-2</v>
      </c>
      <c r="Y1093">
        <v>45454.3</v>
      </c>
      <c r="Z1093">
        <v>0</v>
      </c>
      <c r="AA1093">
        <v>0</v>
      </c>
      <c r="AB1093">
        <v>0</v>
      </c>
      <c r="AC1093">
        <v>0</v>
      </c>
      <c r="AD1093">
        <v>1</v>
      </c>
      <c r="AE1093">
        <v>0</v>
      </c>
      <c r="AF1093" t="s">
        <v>3</v>
      </c>
      <c r="AG1093">
        <v>3.6999999999999998E-2</v>
      </c>
      <c r="AH1093">
        <v>2</v>
      </c>
      <c r="AI1093">
        <v>33037145</v>
      </c>
      <c r="AJ1093">
        <v>1151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 x14ac:dyDescent="0.2">
      <c r="A1094">
        <f>ROW(Source!A465)</f>
        <v>465</v>
      </c>
      <c r="B1094">
        <v>33037162</v>
      </c>
      <c r="C1094">
        <v>33037139</v>
      </c>
      <c r="D1094">
        <v>32518894</v>
      </c>
      <c r="E1094">
        <v>1</v>
      </c>
      <c r="F1094">
        <v>1</v>
      </c>
      <c r="G1094">
        <v>19</v>
      </c>
      <c r="H1094">
        <v>3</v>
      </c>
      <c r="I1094" t="s">
        <v>820</v>
      </c>
      <c r="J1094" t="s">
        <v>821</v>
      </c>
      <c r="K1094" t="s">
        <v>822</v>
      </c>
      <c r="L1094">
        <v>1327</v>
      </c>
      <c r="N1094">
        <v>1005</v>
      </c>
      <c r="O1094" t="s">
        <v>823</v>
      </c>
      <c r="P1094" t="s">
        <v>823</v>
      </c>
      <c r="Q1094">
        <v>1</v>
      </c>
      <c r="X1094">
        <v>5.6</v>
      </c>
      <c r="Y1094">
        <v>63.78</v>
      </c>
      <c r="Z1094">
        <v>0</v>
      </c>
      <c r="AA1094">
        <v>0</v>
      </c>
      <c r="AB1094">
        <v>0</v>
      </c>
      <c r="AC1094">
        <v>0</v>
      </c>
      <c r="AD1094">
        <v>1</v>
      </c>
      <c r="AE1094">
        <v>0</v>
      </c>
      <c r="AF1094" t="s">
        <v>3</v>
      </c>
      <c r="AG1094">
        <v>5.6</v>
      </c>
      <c r="AH1094">
        <v>2</v>
      </c>
      <c r="AI1094">
        <v>33037147</v>
      </c>
      <c r="AJ1094">
        <v>1152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 x14ac:dyDescent="0.2">
      <c r="A1095">
        <f>ROW(Source!A465)</f>
        <v>465</v>
      </c>
      <c r="B1095">
        <v>33037161</v>
      </c>
      <c r="C1095">
        <v>33037139</v>
      </c>
      <c r="D1095">
        <v>32517311</v>
      </c>
      <c r="E1095">
        <v>1</v>
      </c>
      <c r="F1095">
        <v>1</v>
      </c>
      <c r="G1095">
        <v>19</v>
      </c>
      <c r="H1095">
        <v>3</v>
      </c>
      <c r="I1095" t="s">
        <v>824</v>
      </c>
      <c r="J1095" t="s">
        <v>825</v>
      </c>
      <c r="K1095" t="s">
        <v>826</v>
      </c>
      <c r="L1095">
        <v>1348</v>
      </c>
      <c r="N1095">
        <v>1009</v>
      </c>
      <c r="O1095" t="s">
        <v>19</v>
      </c>
      <c r="P1095" t="s">
        <v>19</v>
      </c>
      <c r="Q1095">
        <v>1000</v>
      </c>
      <c r="X1095">
        <v>0.05</v>
      </c>
      <c r="Y1095">
        <v>4752.91</v>
      </c>
      <c r="Z1095">
        <v>0</v>
      </c>
      <c r="AA1095">
        <v>0</v>
      </c>
      <c r="AB1095">
        <v>0</v>
      </c>
      <c r="AC1095">
        <v>0</v>
      </c>
      <c r="AD1095">
        <v>1</v>
      </c>
      <c r="AE1095">
        <v>0</v>
      </c>
      <c r="AF1095" t="s">
        <v>3</v>
      </c>
      <c r="AG1095">
        <v>0.05</v>
      </c>
      <c r="AH1095">
        <v>2</v>
      </c>
      <c r="AI1095">
        <v>33037146</v>
      </c>
      <c r="AJ1095">
        <v>1153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 x14ac:dyDescent="0.2">
      <c r="A1096">
        <f>ROW(Source!A465)</f>
        <v>465</v>
      </c>
      <c r="B1096">
        <v>33037163</v>
      </c>
      <c r="C1096">
        <v>33037139</v>
      </c>
      <c r="D1096">
        <v>32519061</v>
      </c>
      <c r="E1096">
        <v>1</v>
      </c>
      <c r="F1096">
        <v>1</v>
      </c>
      <c r="G1096">
        <v>19</v>
      </c>
      <c r="H1096">
        <v>3</v>
      </c>
      <c r="I1096" t="s">
        <v>827</v>
      </c>
      <c r="J1096" t="s">
        <v>828</v>
      </c>
      <c r="K1096" t="s">
        <v>829</v>
      </c>
      <c r="L1096">
        <v>1339</v>
      </c>
      <c r="N1096">
        <v>1007</v>
      </c>
      <c r="O1096" t="s">
        <v>830</v>
      </c>
      <c r="P1096" t="s">
        <v>830</v>
      </c>
      <c r="Q1096">
        <v>1</v>
      </c>
      <c r="X1096">
        <v>1.75</v>
      </c>
      <c r="Y1096">
        <v>29.98</v>
      </c>
      <c r="Z1096">
        <v>0</v>
      </c>
      <c r="AA1096">
        <v>0</v>
      </c>
      <c r="AB1096">
        <v>0</v>
      </c>
      <c r="AC1096">
        <v>0</v>
      </c>
      <c r="AD1096">
        <v>1</v>
      </c>
      <c r="AE1096">
        <v>0</v>
      </c>
      <c r="AF1096" t="s">
        <v>3</v>
      </c>
      <c r="AG1096">
        <v>1.75</v>
      </c>
      <c r="AH1096">
        <v>2</v>
      </c>
      <c r="AI1096">
        <v>33037148</v>
      </c>
      <c r="AJ1096">
        <v>1154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 x14ac:dyDescent="0.2">
      <c r="A1097">
        <f>ROW(Source!A465)</f>
        <v>465</v>
      </c>
      <c r="B1097">
        <v>33037164</v>
      </c>
      <c r="C1097">
        <v>33037139</v>
      </c>
      <c r="D1097">
        <v>32517740</v>
      </c>
      <c r="E1097">
        <v>1</v>
      </c>
      <c r="F1097">
        <v>1</v>
      </c>
      <c r="G1097">
        <v>19</v>
      </c>
      <c r="H1097">
        <v>3</v>
      </c>
      <c r="I1097" t="s">
        <v>831</v>
      </c>
      <c r="J1097" t="s">
        <v>832</v>
      </c>
      <c r="K1097" t="s">
        <v>833</v>
      </c>
      <c r="L1097">
        <v>1339</v>
      </c>
      <c r="N1097">
        <v>1007</v>
      </c>
      <c r="O1097" t="s">
        <v>830</v>
      </c>
      <c r="P1097" t="s">
        <v>830</v>
      </c>
      <c r="Q1097">
        <v>1</v>
      </c>
      <c r="X1097">
        <v>0.08</v>
      </c>
      <c r="Y1097">
        <v>4993.7</v>
      </c>
      <c r="Z1097">
        <v>0</v>
      </c>
      <c r="AA1097">
        <v>0</v>
      </c>
      <c r="AB1097">
        <v>0</v>
      </c>
      <c r="AC1097">
        <v>0</v>
      </c>
      <c r="AD1097">
        <v>1</v>
      </c>
      <c r="AE1097">
        <v>0</v>
      </c>
      <c r="AF1097" t="s">
        <v>3</v>
      </c>
      <c r="AG1097">
        <v>0.08</v>
      </c>
      <c r="AH1097">
        <v>2</v>
      </c>
      <c r="AI1097">
        <v>33037149</v>
      </c>
      <c r="AJ1097">
        <v>1155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 x14ac:dyDescent="0.2">
      <c r="A1098">
        <f>ROW(Source!A465)</f>
        <v>465</v>
      </c>
      <c r="B1098">
        <v>33037165</v>
      </c>
      <c r="C1098">
        <v>33037139</v>
      </c>
      <c r="D1098">
        <v>32517729</v>
      </c>
      <c r="E1098">
        <v>1</v>
      </c>
      <c r="F1098">
        <v>1</v>
      </c>
      <c r="G1098">
        <v>19</v>
      </c>
      <c r="H1098">
        <v>3</v>
      </c>
      <c r="I1098" t="s">
        <v>834</v>
      </c>
      <c r="J1098" t="s">
        <v>835</v>
      </c>
      <c r="K1098" t="s">
        <v>836</v>
      </c>
      <c r="L1098">
        <v>1339</v>
      </c>
      <c r="N1098">
        <v>1007</v>
      </c>
      <c r="O1098" t="s">
        <v>830</v>
      </c>
      <c r="P1098" t="s">
        <v>830</v>
      </c>
      <c r="Q1098">
        <v>1</v>
      </c>
      <c r="X1098">
        <v>0.69</v>
      </c>
      <c r="Y1098">
        <v>3762.19</v>
      </c>
      <c r="Z1098">
        <v>0</v>
      </c>
      <c r="AA1098">
        <v>0</v>
      </c>
      <c r="AB1098">
        <v>0</v>
      </c>
      <c r="AC1098">
        <v>0</v>
      </c>
      <c r="AD1098">
        <v>1</v>
      </c>
      <c r="AE1098">
        <v>0</v>
      </c>
      <c r="AF1098" t="s">
        <v>3</v>
      </c>
      <c r="AG1098">
        <v>0.69</v>
      </c>
      <c r="AH1098">
        <v>2</v>
      </c>
      <c r="AI1098">
        <v>33037150</v>
      </c>
      <c r="AJ1098">
        <v>1156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 x14ac:dyDescent="0.2">
      <c r="A1099">
        <f>ROW(Source!A465)</f>
        <v>465</v>
      </c>
      <c r="B1099">
        <v>33037166</v>
      </c>
      <c r="C1099">
        <v>33037139</v>
      </c>
      <c r="D1099">
        <v>32517783</v>
      </c>
      <c r="E1099">
        <v>1</v>
      </c>
      <c r="F1099">
        <v>1</v>
      </c>
      <c r="G1099">
        <v>19</v>
      </c>
      <c r="H1099">
        <v>3</v>
      </c>
      <c r="I1099" t="s">
        <v>837</v>
      </c>
      <c r="J1099" t="s">
        <v>838</v>
      </c>
      <c r="K1099" t="s">
        <v>839</v>
      </c>
      <c r="L1099">
        <v>1339</v>
      </c>
      <c r="N1099">
        <v>1007</v>
      </c>
      <c r="O1099" t="s">
        <v>830</v>
      </c>
      <c r="P1099" t="s">
        <v>830</v>
      </c>
      <c r="Q1099">
        <v>1</v>
      </c>
      <c r="X1099">
        <v>0.2</v>
      </c>
      <c r="Y1099">
        <v>5631.96</v>
      </c>
      <c r="Z1099">
        <v>0</v>
      </c>
      <c r="AA1099">
        <v>0</v>
      </c>
      <c r="AB1099">
        <v>0</v>
      </c>
      <c r="AC1099">
        <v>0</v>
      </c>
      <c r="AD1099">
        <v>1</v>
      </c>
      <c r="AE1099">
        <v>0</v>
      </c>
      <c r="AF1099" t="s">
        <v>3</v>
      </c>
      <c r="AG1099">
        <v>0.2</v>
      </c>
      <c r="AH1099">
        <v>2</v>
      </c>
      <c r="AI1099">
        <v>33037151</v>
      </c>
      <c r="AJ1099">
        <v>1157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 x14ac:dyDescent="0.2">
      <c r="A1100">
        <f>ROW(Source!A465)</f>
        <v>465</v>
      </c>
      <c r="B1100">
        <v>33037167</v>
      </c>
      <c r="C1100">
        <v>33037139</v>
      </c>
      <c r="D1100">
        <v>32517784</v>
      </c>
      <c r="E1100">
        <v>1</v>
      </c>
      <c r="F1100">
        <v>1</v>
      </c>
      <c r="G1100">
        <v>19</v>
      </c>
      <c r="H1100">
        <v>3</v>
      </c>
      <c r="I1100" t="s">
        <v>840</v>
      </c>
      <c r="J1100" t="s">
        <v>841</v>
      </c>
      <c r="K1100" t="s">
        <v>842</v>
      </c>
      <c r="L1100">
        <v>1339</v>
      </c>
      <c r="N1100">
        <v>1007</v>
      </c>
      <c r="O1100" t="s">
        <v>830</v>
      </c>
      <c r="P1100" t="s">
        <v>830</v>
      </c>
      <c r="Q1100">
        <v>1</v>
      </c>
      <c r="X1100">
        <v>0.69</v>
      </c>
      <c r="Y1100">
        <v>5631.96</v>
      </c>
      <c r="Z1100">
        <v>0</v>
      </c>
      <c r="AA1100">
        <v>0</v>
      </c>
      <c r="AB1100">
        <v>0</v>
      </c>
      <c r="AC1100">
        <v>0</v>
      </c>
      <c r="AD1100">
        <v>1</v>
      </c>
      <c r="AE1100">
        <v>0</v>
      </c>
      <c r="AF1100" t="s">
        <v>3</v>
      </c>
      <c r="AG1100">
        <v>0.69</v>
      </c>
      <c r="AH1100">
        <v>2</v>
      </c>
      <c r="AI1100">
        <v>33037152</v>
      </c>
      <c r="AJ1100">
        <v>1158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 x14ac:dyDescent="0.2">
      <c r="A1101">
        <f>ROW(Source!A465)</f>
        <v>465</v>
      </c>
      <c r="B1101">
        <v>33037168</v>
      </c>
      <c r="C1101">
        <v>33037139</v>
      </c>
      <c r="D1101">
        <v>32519911</v>
      </c>
      <c r="E1101">
        <v>1</v>
      </c>
      <c r="F1101">
        <v>1</v>
      </c>
      <c r="G1101">
        <v>19</v>
      </c>
      <c r="H1101">
        <v>3</v>
      </c>
      <c r="I1101" t="s">
        <v>843</v>
      </c>
      <c r="J1101" t="s">
        <v>844</v>
      </c>
      <c r="K1101" t="s">
        <v>845</v>
      </c>
      <c r="L1101">
        <v>1339</v>
      </c>
      <c r="N1101">
        <v>1007</v>
      </c>
      <c r="O1101" t="s">
        <v>830</v>
      </c>
      <c r="P1101" t="s">
        <v>830</v>
      </c>
      <c r="Q1101">
        <v>1</v>
      </c>
      <c r="X1101">
        <v>102</v>
      </c>
      <c r="Y1101">
        <v>3195.93</v>
      </c>
      <c r="Z1101">
        <v>0</v>
      </c>
      <c r="AA1101">
        <v>0</v>
      </c>
      <c r="AB1101">
        <v>0</v>
      </c>
      <c r="AC1101">
        <v>0</v>
      </c>
      <c r="AD1101">
        <v>1</v>
      </c>
      <c r="AE1101">
        <v>0</v>
      </c>
      <c r="AF1101" t="s">
        <v>3</v>
      </c>
      <c r="AG1101">
        <v>102</v>
      </c>
      <c r="AH1101">
        <v>2</v>
      </c>
      <c r="AI1101">
        <v>33037153</v>
      </c>
      <c r="AJ1101">
        <v>1159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 x14ac:dyDescent="0.2">
      <c r="A1102">
        <f>ROW(Source!A465)</f>
        <v>465</v>
      </c>
      <c r="B1102">
        <v>33037169</v>
      </c>
      <c r="C1102">
        <v>33037139</v>
      </c>
      <c r="D1102">
        <v>32521663</v>
      </c>
      <c r="E1102">
        <v>1</v>
      </c>
      <c r="F1102">
        <v>1</v>
      </c>
      <c r="G1102">
        <v>19</v>
      </c>
      <c r="H1102">
        <v>3</v>
      </c>
      <c r="I1102" t="s">
        <v>846</v>
      </c>
      <c r="J1102" t="s">
        <v>847</v>
      </c>
      <c r="K1102" t="s">
        <v>848</v>
      </c>
      <c r="L1102">
        <v>1327</v>
      </c>
      <c r="N1102">
        <v>1005</v>
      </c>
      <c r="O1102" t="s">
        <v>823</v>
      </c>
      <c r="P1102" t="s">
        <v>823</v>
      </c>
      <c r="Q1102">
        <v>1</v>
      </c>
      <c r="X1102">
        <v>49.5</v>
      </c>
      <c r="Y1102">
        <v>207.09</v>
      </c>
      <c r="Z1102">
        <v>0</v>
      </c>
      <c r="AA1102">
        <v>0</v>
      </c>
      <c r="AB1102">
        <v>0</v>
      </c>
      <c r="AC1102">
        <v>0</v>
      </c>
      <c r="AD1102">
        <v>1</v>
      </c>
      <c r="AE1102">
        <v>0</v>
      </c>
      <c r="AF1102" t="s">
        <v>3</v>
      </c>
      <c r="AG1102">
        <v>49.5</v>
      </c>
      <c r="AH1102">
        <v>2</v>
      </c>
      <c r="AI1102">
        <v>33037154</v>
      </c>
      <c r="AJ1102">
        <v>1160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 x14ac:dyDescent="0.2">
      <c r="A1103">
        <f>ROW(Source!A468)</f>
        <v>468</v>
      </c>
      <c r="B1103">
        <v>33037178</v>
      </c>
      <c r="C1103">
        <v>33037172</v>
      </c>
      <c r="D1103">
        <v>32505425</v>
      </c>
      <c r="E1103">
        <v>19</v>
      </c>
      <c r="F1103">
        <v>1</v>
      </c>
      <c r="G1103">
        <v>19</v>
      </c>
      <c r="H1103">
        <v>1</v>
      </c>
      <c r="I1103" t="s">
        <v>795</v>
      </c>
      <c r="J1103" t="s">
        <v>3</v>
      </c>
      <c r="K1103" t="s">
        <v>796</v>
      </c>
      <c r="L1103">
        <v>1191</v>
      </c>
      <c r="N1103">
        <v>1013</v>
      </c>
      <c r="O1103" t="s">
        <v>797</v>
      </c>
      <c r="P1103" t="s">
        <v>797</v>
      </c>
      <c r="Q1103">
        <v>1</v>
      </c>
      <c r="X1103">
        <v>36.11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1</v>
      </c>
      <c r="AE1103">
        <v>1</v>
      </c>
      <c r="AF1103" t="s">
        <v>3</v>
      </c>
      <c r="AG1103">
        <v>36.11</v>
      </c>
      <c r="AH1103">
        <v>2</v>
      </c>
      <c r="AI1103">
        <v>33037173</v>
      </c>
      <c r="AJ1103">
        <v>1161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 x14ac:dyDescent="0.2">
      <c r="A1104">
        <f>ROW(Source!A468)</f>
        <v>468</v>
      </c>
      <c r="B1104">
        <v>33037179</v>
      </c>
      <c r="C1104">
        <v>33037172</v>
      </c>
      <c r="D1104">
        <v>32516754</v>
      </c>
      <c r="E1104">
        <v>1</v>
      </c>
      <c r="F1104">
        <v>1</v>
      </c>
      <c r="G1104">
        <v>19</v>
      </c>
      <c r="H1104">
        <v>2</v>
      </c>
      <c r="I1104" t="s">
        <v>798</v>
      </c>
      <c r="J1104" t="s">
        <v>799</v>
      </c>
      <c r="K1104" t="s">
        <v>800</v>
      </c>
      <c r="L1104">
        <v>1368</v>
      </c>
      <c r="N1104">
        <v>1011</v>
      </c>
      <c r="O1104" t="s">
        <v>801</v>
      </c>
      <c r="P1104" t="s">
        <v>801</v>
      </c>
      <c r="Q1104">
        <v>1</v>
      </c>
      <c r="X1104">
        <v>21.91</v>
      </c>
      <c r="Y1104">
        <v>0</v>
      </c>
      <c r="Z1104">
        <v>70.98</v>
      </c>
      <c r="AA1104">
        <v>6.52</v>
      </c>
      <c r="AB1104">
        <v>0</v>
      </c>
      <c r="AC1104">
        <v>0</v>
      </c>
      <c r="AD1104">
        <v>1</v>
      </c>
      <c r="AE1104">
        <v>0</v>
      </c>
      <c r="AF1104" t="s">
        <v>3</v>
      </c>
      <c r="AG1104">
        <v>21.91</v>
      </c>
      <c r="AH1104">
        <v>2</v>
      </c>
      <c r="AI1104">
        <v>33037174</v>
      </c>
      <c r="AJ1104">
        <v>1162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 x14ac:dyDescent="0.2">
      <c r="A1105">
        <f>ROW(Source!A468)</f>
        <v>468</v>
      </c>
      <c r="B1105">
        <v>33037180</v>
      </c>
      <c r="C1105">
        <v>33037172</v>
      </c>
      <c r="D1105">
        <v>32518977</v>
      </c>
      <c r="E1105">
        <v>1</v>
      </c>
      <c r="F1105">
        <v>1</v>
      </c>
      <c r="G1105">
        <v>19</v>
      </c>
      <c r="H1105">
        <v>3</v>
      </c>
      <c r="I1105" t="s">
        <v>802</v>
      </c>
      <c r="J1105" t="s">
        <v>803</v>
      </c>
      <c r="K1105" t="s">
        <v>804</v>
      </c>
      <c r="L1105">
        <v>1348</v>
      </c>
      <c r="N1105">
        <v>1009</v>
      </c>
      <c r="O1105" t="s">
        <v>19</v>
      </c>
      <c r="P1105" t="s">
        <v>19</v>
      </c>
      <c r="Q1105">
        <v>1000</v>
      </c>
      <c r="X1105">
        <v>0.03</v>
      </c>
      <c r="Y1105">
        <v>117442.26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0</v>
      </c>
      <c r="AF1105" t="s">
        <v>3</v>
      </c>
      <c r="AG1105">
        <v>0.03</v>
      </c>
      <c r="AH1105">
        <v>2</v>
      </c>
      <c r="AI1105">
        <v>33037175</v>
      </c>
      <c r="AJ1105">
        <v>1163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 x14ac:dyDescent="0.2">
      <c r="A1106">
        <f>ROW(Source!A468)</f>
        <v>468</v>
      </c>
      <c r="B1106">
        <v>33037181</v>
      </c>
      <c r="C1106">
        <v>33037172</v>
      </c>
      <c r="D1106">
        <v>32520163</v>
      </c>
      <c r="E1106">
        <v>1</v>
      </c>
      <c r="F1106">
        <v>1</v>
      </c>
      <c r="G1106">
        <v>19</v>
      </c>
      <c r="H1106">
        <v>3</v>
      </c>
      <c r="I1106" t="s">
        <v>25</v>
      </c>
      <c r="J1106" t="s">
        <v>27</v>
      </c>
      <c r="K1106" t="s">
        <v>26</v>
      </c>
      <c r="L1106">
        <v>1348</v>
      </c>
      <c r="N1106">
        <v>1009</v>
      </c>
      <c r="O1106" t="s">
        <v>19</v>
      </c>
      <c r="P1106" t="s">
        <v>19</v>
      </c>
      <c r="Q1106">
        <v>1000</v>
      </c>
      <c r="X1106">
        <v>1</v>
      </c>
      <c r="Y1106">
        <v>53410.15</v>
      </c>
      <c r="Z1106">
        <v>0</v>
      </c>
      <c r="AA1106">
        <v>0</v>
      </c>
      <c r="AB1106">
        <v>0</v>
      </c>
      <c r="AC1106">
        <v>0</v>
      </c>
      <c r="AD1106">
        <v>1</v>
      </c>
      <c r="AE1106">
        <v>0</v>
      </c>
      <c r="AF1106" t="s">
        <v>3</v>
      </c>
      <c r="AG1106">
        <v>1</v>
      </c>
      <c r="AH1106">
        <v>2</v>
      </c>
      <c r="AI1106">
        <v>33037176</v>
      </c>
      <c r="AJ1106">
        <v>1164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 x14ac:dyDescent="0.2">
      <c r="A1107">
        <f>ROW(Source!A470)</f>
        <v>470</v>
      </c>
      <c r="B1107">
        <v>33037199</v>
      </c>
      <c r="C1107">
        <v>33037183</v>
      </c>
      <c r="D1107">
        <v>32505425</v>
      </c>
      <c r="E1107">
        <v>19</v>
      </c>
      <c r="F1107">
        <v>1</v>
      </c>
      <c r="G1107">
        <v>19</v>
      </c>
      <c r="H1107">
        <v>1</v>
      </c>
      <c r="I1107" t="s">
        <v>795</v>
      </c>
      <c r="J1107" t="s">
        <v>3</v>
      </c>
      <c r="K1107" t="s">
        <v>796</v>
      </c>
      <c r="L1107">
        <v>1191</v>
      </c>
      <c r="N1107">
        <v>1013</v>
      </c>
      <c r="O1107" t="s">
        <v>797</v>
      </c>
      <c r="P1107" t="s">
        <v>797</v>
      </c>
      <c r="Q1107">
        <v>1</v>
      </c>
      <c r="X1107">
        <v>453.1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1</v>
      </c>
      <c r="AE1107">
        <v>1</v>
      </c>
      <c r="AF1107" t="s">
        <v>3</v>
      </c>
      <c r="AG1107">
        <v>453.1</v>
      </c>
      <c r="AH1107">
        <v>2</v>
      </c>
      <c r="AI1107">
        <v>33037184</v>
      </c>
      <c r="AJ1107">
        <v>1166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 x14ac:dyDescent="0.2">
      <c r="A1108">
        <f>ROW(Source!A470)</f>
        <v>470</v>
      </c>
      <c r="B1108">
        <v>33037200</v>
      </c>
      <c r="C1108">
        <v>33037183</v>
      </c>
      <c r="D1108">
        <v>32517073</v>
      </c>
      <c r="E1108">
        <v>1</v>
      </c>
      <c r="F1108">
        <v>1</v>
      </c>
      <c r="G1108">
        <v>19</v>
      </c>
      <c r="H1108">
        <v>2</v>
      </c>
      <c r="I1108" t="s">
        <v>805</v>
      </c>
      <c r="J1108" t="s">
        <v>806</v>
      </c>
      <c r="K1108" t="s">
        <v>807</v>
      </c>
      <c r="L1108">
        <v>1368</v>
      </c>
      <c r="N1108">
        <v>1011</v>
      </c>
      <c r="O1108" t="s">
        <v>801</v>
      </c>
      <c r="P1108" t="s">
        <v>801</v>
      </c>
      <c r="Q1108">
        <v>1</v>
      </c>
      <c r="X1108">
        <v>1.38</v>
      </c>
      <c r="Y1108">
        <v>0</v>
      </c>
      <c r="Z1108">
        <v>3.37</v>
      </c>
      <c r="AA1108">
        <v>0.85</v>
      </c>
      <c r="AB1108">
        <v>0</v>
      </c>
      <c r="AC1108">
        <v>0</v>
      </c>
      <c r="AD1108">
        <v>1</v>
      </c>
      <c r="AE1108">
        <v>0</v>
      </c>
      <c r="AF1108" t="s">
        <v>3</v>
      </c>
      <c r="AG1108">
        <v>1.38</v>
      </c>
      <c r="AH1108">
        <v>2</v>
      </c>
      <c r="AI1108">
        <v>33037185</v>
      </c>
      <c r="AJ1108">
        <v>1167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 x14ac:dyDescent="0.2">
      <c r="A1109">
        <f>ROW(Source!A470)</f>
        <v>470</v>
      </c>
      <c r="B1109">
        <v>33037201</v>
      </c>
      <c r="C1109">
        <v>33037183</v>
      </c>
      <c r="D1109">
        <v>32516433</v>
      </c>
      <c r="E1109">
        <v>1</v>
      </c>
      <c r="F1109">
        <v>1</v>
      </c>
      <c r="G1109">
        <v>19</v>
      </c>
      <c r="H1109">
        <v>2</v>
      </c>
      <c r="I1109" t="s">
        <v>808</v>
      </c>
      <c r="J1109" t="s">
        <v>809</v>
      </c>
      <c r="K1109" t="s">
        <v>810</v>
      </c>
      <c r="L1109">
        <v>1368</v>
      </c>
      <c r="N1109">
        <v>1011</v>
      </c>
      <c r="O1109" t="s">
        <v>801</v>
      </c>
      <c r="P1109" t="s">
        <v>801</v>
      </c>
      <c r="Q1109">
        <v>1</v>
      </c>
      <c r="X1109">
        <v>0.31</v>
      </c>
      <c r="Y1109">
        <v>0</v>
      </c>
      <c r="Z1109">
        <v>566.44000000000005</v>
      </c>
      <c r="AA1109">
        <v>281.27999999999997</v>
      </c>
      <c r="AB1109">
        <v>0</v>
      </c>
      <c r="AC1109">
        <v>0</v>
      </c>
      <c r="AD1109">
        <v>1</v>
      </c>
      <c r="AE1109">
        <v>0</v>
      </c>
      <c r="AF1109" t="s">
        <v>3</v>
      </c>
      <c r="AG1109">
        <v>0.31</v>
      </c>
      <c r="AH1109">
        <v>2</v>
      </c>
      <c r="AI1109">
        <v>33037186</v>
      </c>
      <c r="AJ1109">
        <v>1168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 x14ac:dyDescent="0.2">
      <c r="A1110">
        <f>ROW(Source!A470)</f>
        <v>470</v>
      </c>
      <c r="B1110">
        <v>33037202</v>
      </c>
      <c r="C1110">
        <v>33037183</v>
      </c>
      <c r="D1110">
        <v>32516599</v>
      </c>
      <c r="E1110">
        <v>1</v>
      </c>
      <c r="F1110">
        <v>1</v>
      </c>
      <c r="G1110">
        <v>19</v>
      </c>
      <c r="H1110">
        <v>2</v>
      </c>
      <c r="I1110" t="s">
        <v>811</v>
      </c>
      <c r="J1110" t="s">
        <v>812</v>
      </c>
      <c r="K1110" t="s">
        <v>813</v>
      </c>
      <c r="L1110">
        <v>1368</v>
      </c>
      <c r="N1110">
        <v>1011</v>
      </c>
      <c r="O1110" t="s">
        <v>801</v>
      </c>
      <c r="P1110" t="s">
        <v>801</v>
      </c>
      <c r="Q1110">
        <v>1</v>
      </c>
      <c r="X1110">
        <v>26.25</v>
      </c>
      <c r="Y1110">
        <v>0</v>
      </c>
      <c r="Z1110">
        <v>9.7100000000000009</v>
      </c>
      <c r="AA1110">
        <v>2.25</v>
      </c>
      <c r="AB1110">
        <v>0</v>
      </c>
      <c r="AC1110">
        <v>0</v>
      </c>
      <c r="AD1110">
        <v>1</v>
      </c>
      <c r="AE1110">
        <v>0</v>
      </c>
      <c r="AF1110" t="s">
        <v>3</v>
      </c>
      <c r="AG1110">
        <v>26.25</v>
      </c>
      <c r="AH1110">
        <v>2</v>
      </c>
      <c r="AI1110">
        <v>33037187</v>
      </c>
      <c r="AJ1110">
        <v>1169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 x14ac:dyDescent="0.2">
      <c r="A1111">
        <f>ROW(Source!A470)</f>
        <v>470</v>
      </c>
      <c r="B1111">
        <v>33037203</v>
      </c>
      <c r="C1111">
        <v>33037183</v>
      </c>
      <c r="D1111">
        <v>32517836</v>
      </c>
      <c r="E1111">
        <v>1</v>
      </c>
      <c r="F1111">
        <v>1</v>
      </c>
      <c r="G1111">
        <v>19</v>
      </c>
      <c r="H1111">
        <v>3</v>
      </c>
      <c r="I1111" t="s">
        <v>814</v>
      </c>
      <c r="J1111" t="s">
        <v>815</v>
      </c>
      <c r="K1111" t="s">
        <v>816</v>
      </c>
      <c r="L1111">
        <v>1348</v>
      </c>
      <c r="N1111">
        <v>1009</v>
      </c>
      <c r="O1111" t="s">
        <v>19</v>
      </c>
      <c r="P1111" t="s">
        <v>19</v>
      </c>
      <c r="Q1111">
        <v>1000</v>
      </c>
      <c r="X1111">
        <v>0.04</v>
      </c>
      <c r="Y1111">
        <v>31493.279999999999</v>
      </c>
      <c r="Z1111">
        <v>0</v>
      </c>
      <c r="AA1111">
        <v>0</v>
      </c>
      <c r="AB1111">
        <v>0</v>
      </c>
      <c r="AC1111">
        <v>0</v>
      </c>
      <c r="AD1111">
        <v>1</v>
      </c>
      <c r="AE1111">
        <v>0</v>
      </c>
      <c r="AF1111" t="s">
        <v>3</v>
      </c>
      <c r="AG1111">
        <v>0.04</v>
      </c>
      <c r="AH1111">
        <v>2</v>
      </c>
      <c r="AI1111">
        <v>33037188</v>
      </c>
      <c r="AJ1111">
        <v>1170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 x14ac:dyDescent="0.2">
      <c r="A1112">
        <f>ROW(Source!A470)</f>
        <v>470</v>
      </c>
      <c r="B1112">
        <v>33037204</v>
      </c>
      <c r="C1112">
        <v>33037183</v>
      </c>
      <c r="D1112">
        <v>32518156</v>
      </c>
      <c r="E1112">
        <v>1</v>
      </c>
      <c r="F1112">
        <v>1</v>
      </c>
      <c r="G1112">
        <v>19</v>
      </c>
      <c r="H1112">
        <v>3</v>
      </c>
      <c r="I1112" t="s">
        <v>817</v>
      </c>
      <c r="J1112" t="s">
        <v>818</v>
      </c>
      <c r="K1112" t="s">
        <v>819</v>
      </c>
      <c r="L1112">
        <v>1348</v>
      </c>
      <c r="N1112">
        <v>1009</v>
      </c>
      <c r="O1112" t="s">
        <v>19</v>
      </c>
      <c r="P1112" t="s">
        <v>19</v>
      </c>
      <c r="Q1112">
        <v>1000</v>
      </c>
      <c r="X1112">
        <v>3.6999999999999998E-2</v>
      </c>
      <c r="Y1112">
        <v>45454.3</v>
      </c>
      <c r="Z1112">
        <v>0</v>
      </c>
      <c r="AA1112">
        <v>0</v>
      </c>
      <c r="AB1112">
        <v>0</v>
      </c>
      <c r="AC1112">
        <v>0</v>
      </c>
      <c r="AD1112">
        <v>1</v>
      </c>
      <c r="AE1112">
        <v>0</v>
      </c>
      <c r="AF1112" t="s">
        <v>3</v>
      </c>
      <c r="AG1112">
        <v>3.6999999999999998E-2</v>
      </c>
      <c r="AH1112">
        <v>2</v>
      </c>
      <c r="AI1112">
        <v>33037189</v>
      </c>
      <c r="AJ1112">
        <v>1171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 x14ac:dyDescent="0.2">
      <c r="A1113">
        <f>ROW(Source!A470)</f>
        <v>470</v>
      </c>
      <c r="B1113">
        <v>33037206</v>
      </c>
      <c r="C1113">
        <v>33037183</v>
      </c>
      <c r="D1113">
        <v>32518894</v>
      </c>
      <c r="E1113">
        <v>1</v>
      </c>
      <c r="F1113">
        <v>1</v>
      </c>
      <c r="G1113">
        <v>19</v>
      </c>
      <c r="H1113">
        <v>3</v>
      </c>
      <c r="I1113" t="s">
        <v>820</v>
      </c>
      <c r="J1113" t="s">
        <v>821</v>
      </c>
      <c r="K1113" t="s">
        <v>822</v>
      </c>
      <c r="L1113">
        <v>1327</v>
      </c>
      <c r="N1113">
        <v>1005</v>
      </c>
      <c r="O1113" t="s">
        <v>823</v>
      </c>
      <c r="P1113" t="s">
        <v>823</v>
      </c>
      <c r="Q1113">
        <v>1</v>
      </c>
      <c r="X1113">
        <v>5.6</v>
      </c>
      <c r="Y1113">
        <v>63.78</v>
      </c>
      <c r="Z1113">
        <v>0</v>
      </c>
      <c r="AA1113">
        <v>0</v>
      </c>
      <c r="AB1113">
        <v>0</v>
      </c>
      <c r="AC1113">
        <v>0</v>
      </c>
      <c r="AD1113">
        <v>1</v>
      </c>
      <c r="AE1113">
        <v>0</v>
      </c>
      <c r="AF1113" t="s">
        <v>3</v>
      </c>
      <c r="AG1113">
        <v>5.6</v>
      </c>
      <c r="AH1113">
        <v>2</v>
      </c>
      <c r="AI1113">
        <v>33037191</v>
      </c>
      <c r="AJ1113">
        <v>1172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 x14ac:dyDescent="0.2">
      <c r="A1114">
        <f>ROW(Source!A470)</f>
        <v>470</v>
      </c>
      <c r="B1114">
        <v>33037205</v>
      </c>
      <c r="C1114">
        <v>33037183</v>
      </c>
      <c r="D1114">
        <v>32517311</v>
      </c>
      <c r="E1114">
        <v>1</v>
      </c>
      <c r="F1114">
        <v>1</v>
      </c>
      <c r="G1114">
        <v>19</v>
      </c>
      <c r="H1114">
        <v>3</v>
      </c>
      <c r="I1114" t="s">
        <v>824</v>
      </c>
      <c r="J1114" t="s">
        <v>825</v>
      </c>
      <c r="K1114" t="s">
        <v>826</v>
      </c>
      <c r="L1114">
        <v>1348</v>
      </c>
      <c r="N1114">
        <v>1009</v>
      </c>
      <c r="O1114" t="s">
        <v>19</v>
      </c>
      <c r="P1114" t="s">
        <v>19</v>
      </c>
      <c r="Q1114">
        <v>1000</v>
      </c>
      <c r="X1114">
        <v>0.05</v>
      </c>
      <c r="Y1114">
        <v>4752.91</v>
      </c>
      <c r="Z1114">
        <v>0</v>
      </c>
      <c r="AA1114">
        <v>0</v>
      </c>
      <c r="AB1114">
        <v>0</v>
      </c>
      <c r="AC1114">
        <v>0</v>
      </c>
      <c r="AD1114">
        <v>1</v>
      </c>
      <c r="AE1114">
        <v>0</v>
      </c>
      <c r="AF1114" t="s">
        <v>3</v>
      </c>
      <c r="AG1114">
        <v>0.05</v>
      </c>
      <c r="AH1114">
        <v>2</v>
      </c>
      <c r="AI1114">
        <v>33037190</v>
      </c>
      <c r="AJ1114">
        <v>1173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 x14ac:dyDescent="0.2">
      <c r="A1115">
        <f>ROW(Source!A470)</f>
        <v>470</v>
      </c>
      <c r="B1115">
        <v>33037207</v>
      </c>
      <c r="C1115">
        <v>33037183</v>
      </c>
      <c r="D1115">
        <v>32519061</v>
      </c>
      <c r="E1115">
        <v>1</v>
      </c>
      <c r="F1115">
        <v>1</v>
      </c>
      <c r="G1115">
        <v>19</v>
      </c>
      <c r="H1115">
        <v>3</v>
      </c>
      <c r="I1115" t="s">
        <v>827</v>
      </c>
      <c r="J1115" t="s">
        <v>828</v>
      </c>
      <c r="K1115" t="s">
        <v>829</v>
      </c>
      <c r="L1115">
        <v>1339</v>
      </c>
      <c r="N1115">
        <v>1007</v>
      </c>
      <c r="O1115" t="s">
        <v>830</v>
      </c>
      <c r="P1115" t="s">
        <v>830</v>
      </c>
      <c r="Q1115">
        <v>1</v>
      </c>
      <c r="X1115">
        <v>1.75</v>
      </c>
      <c r="Y1115">
        <v>29.98</v>
      </c>
      <c r="Z1115">
        <v>0</v>
      </c>
      <c r="AA1115">
        <v>0</v>
      </c>
      <c r="AB1115">
        <v>0</v>
      </c>
      <c r="AC1115">
        <v>0</v>
      </c>
      <c r="AD1115">
        <v>1</v>
      </c>
      <c r="AE1115">
        <v>0</v>
      </c>
      <c r="AF1115" t="s">
        <v>3</v>
      </c>
      <c r="AG1115">
        <v>1.75</v>
      </c>
      <c r="AH1115">
        <v>2</v>
      </c>
      <c r="AI1115">
        <v>33037192</v>
      </c>
      <c r="AJ1115">
        <v>1174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 x14ac:dyDescent="0.2">
      <c r="A1116">
        <f>ROW(Source!A470)</f>
        <v>470</v>
      </c>
      <c r="B1116">
        <v>33037208</v>
      </c>
      <c r="C1116">
        <v>33037183</v>
      </c>
      <c r="D1116">
        <v>32517740</v>
      </c>
      <c r="E1116">
        <v>1</v>
      </c>
      <c r="F1116">
        <v>1</v>
      </c>
      <c r="G1116">
        <v>19</v>
      </c>
      <c r="H1116">
        <v>3</v>
      </c>
      <c r="I1116" t="s">
        <v>831</v>
      </c>
      <c r="J1116" t="s">
        <v>832</v>
      </c>
      <c r="K1116" t="s">
        <v>833</v>
      </c>
      <c r="L1116">
        <v>1339</v>
      </c>
      <c r="N1116">
        <v>1007</v>
      </c>
      <c r="O1116" t="s">
        <v>830</v>
      </c>
      <c r="P1116" t="s">
        <v>830</v>
      </c>
      <c r="Q1116">
        <v>1</v>
      </c>
      <c r="X1116">
        <v>0.08</v>
      </c>
      <c r="Y1116">
        <v>4993.7</v>
      </c>
      <c r="Z1116">
        <v>0</v>
      </c>
      <c r="AA1116">
        <v>0</v>
      </c>
      <c r="AB1116">
        <v>0</v>
      </c>
      <c r="AC1116">
        <v>0</v>
      </c>
      <c r="AD1116">
        <v>1</v>
      </c>
      <c r="AE1116">
        <v>0</v>
      </c>
      <c r="AF1116" t="s">
        <v>3</v>
      </c>
      <c r="AG1116">
        <v>0.08</v>
      </c>
      <c r="AH1116">
        <v>2</v>
      </c>
      <c r="AI1116">
        <v>33037193</v>
      </c>
      <c r="AJ1116">
        <v>1175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 x14ac:dyDescent="0.2">
      <c r="A1117">
        <f>ROW(Source!A470)</f>
        <v>470</v>
      </c>
      <c r="B1117">
        <v>33037209</v>
      </c>
      <c r="C1117">
        <v>33037183</v>
      </c>
      <c r="D1117">
        <v>32517729</v>
      </c>
      <c r="E1117">
        <v>1</v>
      </c>
      <c r="F1117">
        <v>1</v>
      </c>
      <c r="G1117">
        <v>19</v>
      </c>
      <c r="H1117">
        <v>3</v>
      </c>
      <c r="I1117" t="s">
        <v>834</v>
      </c>
      <c r="J1117" t="s">
        <v>835</v>
      </c>
      <c r="K1117" t="s">
        <v>836</v>
      </c>
      <c r="L1117">
        <v>1339</v>
      </c>
      <c r="N1117">
        <v>1007</v>
      </c>
      <c r="O1117" t="s">
        <v>830</v>
      </c>
      <c r="P1117" t="s">
        <v>830</v>
      </c>
      <c r="Q1117">
        <v>1</v>
      </c>
      <c r="X1117">
        <v>0.69</v>
      </c>
      <c r="Y1117">
        <v>3762.19</v>
      </c>
      <c r="Z1117">
        <v>0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 t="s">
        <v>3</v>
      </c>
      <c r="AG1117">
        <v>0.69</v>
      </c>
      <c r="AH1117">
        <v>2</v>
      </c>
      <c r="AI1117">
        <v>33037194</v>
      </c>
      <c r="AJ1117">
        <v>1176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 x14ac:dyDescent="0.2">
      <c r="A1118">
        <f>ROW(Source!A470)</f>
        <v>470</v>
      </c>
      <c r="B1118">
        <v>33037210</v>
      </c>
      <c r="C1118">
        <v>33037183</v>
      </c>
      <c r="D1118">
        <v>32517783</v>
      </c>
      <c r="E1118">
        <v>1</v>
      </c>
      <c r="F1118">
        <v>1</v>
      </c>
      <c r="G1118">
        <v>19</v>
      </c>
      <c r="H1118">
        <v>3</v>
      </c>
      <c r="I1118" t="s">
        <v>837</v>
      </c>
      <c r="J1118" t="s">
        <v>838</v>
      </c>
      <c r="K1118" t="s">
        <v>839</v>
      </c>
      <c r="L1118">
        <v>1339</v>
      </c>
      <c r="N1118">
        <v>1007</v>
      </c>
      <c r="O1118" t="s">
        <v>830</v>
      </c>
      <c r="P1118" t="s">
        <v>830</v>
      </c>
      <c r="Q1118">
        <v>1</v>
      </c>
      <c r="X1118">
        <v>0.2</v>
      </c>
      <c r="Y1118">
        <v>5631.96</v>
      </c>
      <c r="Z1118">
        <v>0</v>
      </c>
      <c r="AA1118">
        <v>0</v>
      </c>
      <c r="AB1118">
        <v>0</v>
      </c>
      <c r="AC1118">
        <v>0</v>
      </c>
      <c r="AD1118">
        <v>1</v>
      </c>
      <c r="AE1118">
        <v>0</v>
      </c>
      <c r="AF1118" t="s">
        <v>3</v>
      </c>
      <c r="AG1118">
        <v>0.2</v>
      </c>
      <c r="AH1118">
        <v>2</v>
      </c>
      <c r="AI1118">
        <v>33037195</v>
      </c>
      <c r="AJ1118">
        <v>1177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 x14ac:dyDescent="0.2">
      <c r="A1119">
        <f>ROW(Source!A470)</f>
        <v>470</v>
      </c>
      <c r="B1119">
        <v>33037211</v>
      </c>
      <c r="C1119">
        <v>33037183</v>
      </c>
      <c r="D1119">
        <v>32517784</v>
      </c>
      <c r="E1119">
        <v>1</v>
      </c>
      <c r="F1119">
        <v>1</v>
      </c>
      <c r="G1119">
        <v>19</v>
      </c>
      <c r="H1119">
        <v>3</v>
      </c>
      <c r="I1119" t="s">
        <v>840</v>
      </c>
      <c r="J1119" t="s">
        <v>841</v>
      </c>
      <c r="K1119" t="s">
        <v>842</v>
      </c>
      <c r="L1119">
        <v>1339</v>
      </c>
      <c r="N1119">
        <v>1007</v>
      </c>
      <c r="O1119" t="s">
        <v>830</v>
      </c>
      <c r="P1119" t="s">
        <v>830</v>
      </c>
      <c r="Q1119">
        <v>1</v>
      </c>
      <c r="X1119">
        <v>0.69</v>
      </c>
      <c r="Y1119">
        <v>5631.96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0</v>
      </c>
      <c r="AF1119" t="s">
        <v>3</v>
      </c>
      <c r="AG1119">
        <v>0.69</v>
      </c>
      <c r="AH1119">
        <v>2</v>
      </c>
      <c r="AI1119">
        <v>33037196</v>
      </c>
      <c r="AJ1119">
        <v>1178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 x14ac:dyDescent="0.2">
      <c r="A1120">
        <f>ROW(Source!A470)</f>
        <v>470</v>
      </c>
      <c r="B1120">
        <v>33037212</v>
      </c>
      <c r="C1120">
        <v>33037183</v>
      </c>
      <c r="D1120">
        <v>32519911</v>
      </c>
      <c r="E1120">
        <v>1</v>
      </c>
      <c r="F1120">
        <v>1</v>
      </c>
      <c r="G1120">
        <v>19</v>
      </c>
      <c r="H1120">
        <v>3</v>
      </c>
      <c r="I1120" t="s">
        <v>843</v>
      </c>
      <c r="J1120" t="s">
        <v>844</v>
      </c>
      <c r="K1120" t="s">
        <v>845</v>
      </c>
      <c r="L1120">
        <v>1339</v>
      </c>
      <c r="N1120">
        <v>1007</v>
      </c>
      <c r="O1120" t="s">
        <v>830</v>
      </c>
      <c r="P1120" t="s">
        <v>830</v>
      </c>
      <c r="Q1120">
        <v>1</v>
      </c>
      <c r="X1120">
        <v>102</v>
      </c>
      <c r="Y1120">
        <v>3195.93</v>
      </c>
      <c r="Z1120">
        <v>0</v>
      </c>
      <c r="AA1120">
        <v>0</v>
      </c>
      <c r="AB1120">
        <v>0</v>
      </c>
      <c r="AC1120">
        <v>0</v>
      </c>
      <c r="AD1120">
        <v>1</v>
      </c>
      <c r="AE1120">
        <v>0</v>
      </c>
      <c r="AF1120" t="s">
        <v>3</v>
      </c>
      <c r="AG1120">
        <v>102</v>
      </c>
      <c r="AH1120">
        <v>2</v>
      </c>
      <c r="AI1120">
        <v>33037197</v>
      </c>
      <c r="AJ1120">
        <v>1179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 x14ac:dyDescent="0.2">
      <c r="A1121">
        <f>ROW(Source!A470)</f>
        <v>470</v>
      </c>
      <c r="B1121">
        <v>33037213</v>
      </c>
      <c r="C1121">
        <v>33037183</v>
      </c>
      <c r="D1121">
        <v>32521663</v>
      </c>
      <c r="E1121">
        <v>1</v>
      </c>
      <c r="F1121">
        <v>1</v>
      </c>
      <c r="G1121">
        <v>19</v>
      </c>
      <c r="H1121">
        <v>3</v>
      </c>
      <c r="I1121" t="s">
        <v>846</v>
      </c>
      <c r="J1121" t="s">
        <v>847</v>
      </c>
      <c r="K1121" t="s">
        <v>848</v>
      </c>
      <c r="L1121">
        <v>1327</v>
      </c>
      <c r="N1121">
        <v>1005</v>
      </c>
      <c r="O1121" t="s">
        <v>823</v>
      </c>
      <c r="P1121" t="s">
        <v>823</v>
      </c>
      <c r="Q1121">
        <v>1</v>
      </c>
      <c r="X1121">
        <v>49.5</v>
      </c>
      <c r="Y1121">
        <v>207.09</v>
      </c>
      <c r="Z1121">
        <v>0</v>
      </c>
      <c r="AA1121">
        <v>0</v>
      </c>
      <c r="AB1121">
        <v>0</v>
      </c>
      <c r="AC1121">
        <v>0</v>
      </c>
      <c r="AD1121">
        <v>1</v>
      </c>
      <c r="AE1121">
        <v>0</v>
      </c>
      <c r="AF1121" t="s">
        <v>3</v>
      </c>
      <c r="AG1121">
        <v>49.5</v>
      </c>
      <c r="AH1121">
        <v>2</v>
      </c>
      <c r="AI1121">
        <v>33037198</v>
      </c>
      <c r="AJ1121">
        <v>1180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 x14ac:dyDescent="0.2">
      <c r="A1122">
        <f>ROW(Source!A473)</f>
        <v>473</v>
      </c>
      <c r="B1122">
        <v>33037222</v>
      </c>
      <c r="C1122">
        <v>33037216</v>
      </c>
      <c r="D1122">
        <v>32505425</v>
      </c>
      <c r="E1122">
        <v>19</v>
      </c>
      <c r="F1122">
        <v>1</v>
      </c>
      <c r="G1122">
        <v>19</v>
      </c>
      <c r="H1122">
        <v>1</v>
      </c>
      <c r="I1122" t="s">
        <v>795</v>
      </c>
      <c r="J1122" t="s">
        <v>3</v>
      </c>
      <c r="K1122" t="s">
        <v>796</v>
      </c>
      <c r="L1122">
        <v>1191</v>
      </c>
      <c r="N1122">
        <v>1013</v>
      </c>
      <c r="O1122" t="s">
        <v>797</v>
      </c>
      <c r="P1122" t="s">
        <v>797</v>
      </c>
      <c r="Q1122">
        <v>1</v>
      </c>
      <c r="X1122">
        <v>36.11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1</v>
      </c>
      <c r="AE1122">
        <v>1</v>
      </c>
      <c r="AF1122" t="s">
        <v>3</v>
      </c>
      <c r="AG1122">
        <v>36.11</v>
      </c>
      <c r="AH1122">
        <v>2</v>
      </c>
      <c r="AI1122">
        <v>33037217</v>
      </c>
      <c r="AJ1122">
        <v>1181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 x14ac:dyDescent="0.2">
      <c r="A1123">
        <f>ROW(Source!A473)</f>
        <v>473</v>
      </c>
      <c r="B1123">
        <v>33037223</v>
      </c>
      <c r="C1123">
        <v>33037216</v>
      </c>
      <c r="D1123">
        <v>32516754</v>
      </c>
      <c r="E1123">
        <v>1</v>
      </c>
      <c r="F1123">
        <v>1</v>
      </c>
      <c r="G1123">
        <v>19</v>
      </c>
      <c r="H1123">
        <v>2</v>
      </c>
      <c r="I1123" t="s">
        <v>798</v>
      </c>
      <c r="J1123" t="s">
        <v>799</v>
      </c>
      <c r="K1123" t="s">
        <v>800</v>
      </c>
      <c r="L1123">
        <v>1368</v>
      </c>
      <c r="N1123">
        <v>1011</v>
      </c>
      <c r="O1123" t="s">
        <v>801</v>
      </c>
      <c r="P1123" t="s">
        <v>801</v>
      </c>
      <c r="Q1123">
        <v>1</v>
      </c>
      <c r="X1123">
        <v>21.91</v>
      </c>
      <c r="Y1123">
        <v>0</v>
      </c>
      <c r="Z1123">
        <v>70.98</v>
      </c>
      <c r="AA1123">
        <v>6.52</v>
      </c>
      <c r="AB1123">
        <v>0</v>
      </c>
      <c r="AC1123">
        <v>0</v>
      </c>
      <c r="AD1123">
        <v>1</v>
      </c>
      <c r="AE1123">
        <v>0</v>
      </c>
      <c r="AF1123" t="s">
        <v>3</v>
      </c>
      <c r="AG1123">
        <v>21.91</v>
      </c>
      <c r="AH1123">
        <v>2</v>
      </c>
      <c r="AI1123">
        <v>33037218</v>
      </c>
      <c r="AJ1123">
        <v>1182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 x14ac:dyDescent="0.2">
      <c r="A1124">
        <f>ROW(Source!A473)</f>
        <v>473</v>
      </c>
      <c r="B1124">
        <v>33037224</v>
      </c>
      <c r="C1124">
        <v>33037216</v>
      </c>
      <c r="D1124">
        <v>32518977</v>
      </c>
      <c r="E1124">
        <v>1</v>
      </c>
      <c r="F1124">
        <v>1</v>
      </c>
      <c r="G1124">
        <v>19</v>
      </c>
      <c r="H1124">
        <v>3</v>
      </c>
      <c r="I1124" t="s">
        <v>802</v>
      </c>
      <c r="J1124" t="s">
        <v>803</v>
      </c>
      <c r="K1124" t="s">
        <v>804</v>
      </c>
      <c r="L1124">
        <v>1348</v>
      </c>
      <c r="N1124">
        <v>1009</v>
      </c>
      <c r="O1124" t="s">
        <v>19</v>
      </c>
      <c r="P1124" t="s">
        <v>19</v>
      </c>
      <c r="Q1124">
        <v>1000</v>
      </c>
      <c r="X1124">
        <v>0.03</v>
      </c>
      <c r="Y1124">
        <v>117442.26</v>
      </c>
      <c r="Z1124">
        <v>0</v>
      </c>
      <c r="AA1124">
        <v>0</v>
      </c>
      <c r="AB1124">
        <v>0</v>
      </c>
      <c r="AC1124">
        <v>0</v>
      </c>
      <c r="AD1124">
        <v>1</v>
      </c>
      <c r="AE1124">
        <v>0</v>
      </c>
      <c r="AF1124" t="s">
        <v>3</v>
      </c>
      <c r="AG1124">
        <v>0.03</v>
      </c>
      <c r="AH1124">
        <v>2</v>
      </c>
      <c r="AI1124">
        <v>33037219</v>
      </c>
      <c r="AJ1124">
        <v>1183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 x14ac:dyDescent="0.2">
      <c r="A1125">
        <f>ROW(Source!A473)</f>
        <v>473</v>
      </c>
      <c r="B1125">
        <v>33037225</v>
      </c>
      <c r="C1125">
        <v>33037216</v>
      </c>
      <c r="D1125">
        <v>32520163</v>
      </c>
      <c r="E1125">
        <v>1</v>
      </c>
      <c r="F1125">
        <v>1</v>
      </c>
      <c r="G1125">
        <v>19</v>
      </c>
      <c r="H1125">
        <v>3</v>
      </c>
      <c r="I1125" t="s">
        <v>25</v>
      </c>
      <c r="J1125" t="s">
        <v>27</v>
      </c>
      <c r="K1125" t="s">
        <v>26</v>
      </c>
      <c r="L1125">
        <v>1348</v>
      </c>
      <c r="N1125">
        <v>1009</v>
      </c>
      <c r="O1125" t="s">
        <v>19</v>
      </c>
      <c r="P1125" t="s">
        <v>19</v>
      </c>
      <c r="Q1125">
        <v>1000</v>
      </c>
      <c r="X1125">
        <v>1</v>
      </c>
      <c r="Y1125">
        <v>53410.15</v>
      </c>
      <c r="Z1125">
        <v>0</v>
      </c>
      <c r="AA1125">
        <v>0</v>
      </c>
      <c r="AB1125">
        <v>0</v>
      </c>
      <c r="AC1125">
        <v>0</v>
      </c>
      <c r="AD1125">
        <v>1</v>
      </c>
      <c r="AE1125">
        <v>0</v>
      </c>
      <c r="AF1125" t="s">
        <v>3</v>
      </c>
      <c r="AG1125">
        <v>1</v>
      </c>
      <c r="AH1125">
        <v>2</v>
      </c>
      <c r="AI1125">
        <v>33037220</v>
      </c>
      <c r="AJ1125">
        <v>1184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 x14ac:dyDescent="0.2">
      <c r="A1126">
        <f>ROW(Source!A475)</f>
        <v>475</v>
      </c>
      <c r="B1126">
        <v>33037243</v>
      </c>
      <c r="C1126">
        <v>33037227</v>
      </c>
      <c r="D1126">
        <v>32505425</v>
      </c>
      <c r="E1126">
        <v>19</v>
      </c>
      <c r="F1126">
        <v>1</v>
      </c>
      <c r="G1126">
        <v>19</v>
      </c>
      <c r="H1126">
        <v>1</v>
      </c>
      <c r="I1126" t="s">
        <v>795</v>
      </c>
      <c r="J1126" t="s">
        <v>3</v>
      </c>
      <c r="K1126" t="s">
        <v>796</v>
      </c>
      <c r="L1126">
        <v>1191</v>
      </c>
      <c r="N1126">
        <v>1013</v>
      </c>
      <c r="O1126" t="s">
        <v>797</v>
      </c>
      <c r="P1126" t="s">
        <v>797</v>
      </c>
      <c r="Q1126">
        <v>1</v>
      </c>
      <c r="X1126">
        <v>453.1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1</v>
      </c>
      <c r="AF1126" t="s">
        <v>3</v>
      </c>
      <c r="AG1126">
        <v>453.1</v>
      </c>
      <c r="AH1126">
        <v>2</v>
      </c>
      <c r="AI1126">
        <v>33037228</v>
      </c>
      <c r="AJ1126">
        <v>1186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 x14ac:dyDescent="0.2">
      <c r="A1127">
        <f>ROW(Source!A475)</f>
        <v>475</v>
      </c>
      <c r="B1127">
        <v>33037244</v>
      </c>
      <c r="C1127">
        <v>33037227</v>
      </c>
      <c r="D1127">
        <v>32517073</v>
      </c>
      <c r="E1127">
        <v>1</v>
      </c>
      <c r="F1127">
        <v>1</v>
      </c>
      <c r="G1127">
        <v>19</v>
      </c>
      <c r="H1127">
        <v>2</v>
      </c>
      <c r="I1127" t="s">
        <v>805</v>
      </c>
      <c r="J1127" t="s">
        <v>806</v>
      </c>
      <c r="K1127" t="s">
        <v>807</v>
      </c>
      <c r="L1127">
        <v>1368</v>
      </c>
      <c r="N1127">
        <v>1011</v>
      </c>
      <c r="O1127" t="s">
        <v>801</v>
      </c>
      <c r="P1127" t="s">
        <v>801</v>
      </c>
      <c r="Q1127">
        <v>1</v>
      </c>
      <c r="X1127">
        <v>1.38</v>
      </c>
      <c r="Y1127">
        <v>0</v>
      </c>
      <c r="Z1127">
        <v>3.37</v>
      </c>
      <c r="AA1127">
        <v>0.85</v>
      </c>
      <c r="AB1127">
        <v>0</v>
      </c>
      <c r="AC1127">
        <v>0</v>
      </c>
      <c r="AD1127">
        <v>1</v>
      </c>
      <c r="AE1127">
        <v>0</v>
      </c>
      <c r="AF1127" t="s">
        <v>3</v>
      </c>
      <c r="AG1127">
        <v>1.38</v>
      </c>
      <c r="AH1127">
        <v>2</v>
      </c>
      <c r="AI1127">
        <v>33037229</v>
      </c>
      <c r="AJ1127">
        <v>1187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 x14ac:dyDescent="0.2">
      <c r="A1128">
        <f>ROW(Source!A475)</f>
        <v>475</v>
      </c>
      <c r="B1128">
        <v>33037245</v>
      </c>
      <c r="C1128">
        <v>33037227</v>
      </c>
      <c r="D1128">
        <v>32516433</v>
      </c>
      <c r="E1128">
        <v>1</v>
      </c>
      <c r="F1128">
        <v>1</v>
      </c>
      <c r="G1128">
        <v>19</v>
      </c>
      <c r="H1128">
        <v>2</v>
      </c>
      <c r="I1128" t="s">
        <v>808</v>
      </c>
      <c r="J1128" t="s">
        <v>809</v>
      </c>
      <c r="K1128" t="s">
        <v>810</v>
      </c>
      <c r="L1128">
        <v>1368</v>
      </c>
      <c r="N1128">
        <v>1011</v>
      </c>
      <c r="O1128" t="s">
        <v>801</v>
      </c>
      <c r="P1128" t="s">
        <v>801</v>
      </c>
      <c r="Q1128">
        <v>1</v>
      </c>
      <c r="X1128">
        <v>0.31</v>
      </c>
      <c r="Y1128">
        <v>0</v>
      </c>
      <c r="Z1128">
        <v>566.44000000000005</v>
      </c>
      <c r="AA1128">
        <v>281.27999999999997</v>
      </c>
      <c r="AB1128">
        <v>0</v>
      </c>
      <c r="AC1128">
        <v>0</v>
      </c>
      <c r="AD1128">
        <v>1</v>
      </c>
      <c r="AE1128">
        <v>0</v>
      </c>
      <c r="AF1128" t="s">
        <v>3</v>
      </c>
      <c r="AG1128">
        <v>0.31</v>
      </c>
      <c r="AH1128">
        <v>2</v>
      </c>
      <c r="AI1128">
        <v>33037230</v>
      </c>
      <c r="AJ1128">
        <v>1188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 x14ac:dyDescent="0.2">
      <c r="A1129">
        <f>ROW(Source!A475)</f>
        <v>475</v>
      </c>
      <c r="B1129">
        <v>33037246</v>
      </c>
      <c r="C1129">
        <v>33037227</v>
      </c>
      <c r="D1129">
        <v>32516599</v>
      </c>
      <c r="E1129">
        <v>1</v>
      </c>
      <c r="F1129">
        <v>1</v>
      </c>
      <c r="G1129">
        <v>19</v>
      </c>
      <c r="H1129">
        <v>2</v>
      </c>
      <c r="I1129" t="s">
        <v>811</v>
      </c>
      <c r="J1129" t="s">
        <v>812</v>
      </c>
      <c r="K1129" t="s">
        <v>813</v>
      </c>
      <c r="L1129">
        <v>1368</v>
      </c>
      <c r="N1129">
        <v>1011</v>
      </c>
      <c r="O1129" t="s">
        <v>801</v>
      </c>
      <c r="P1129" t="s">
        <v>801</v>
      </c>
      <c r="Q1129">
        <v>1</v>
      </c>
      <c r="X1129">
        <v>26.25</v>
      </c>
      <c r="Y1129">
        <v>0</v>
      </c>
      <c r="Z1129">
        <v>9.7100000000000009</v>
      </c>
      <c r="AA1129">
        <v>2.25</v>
      </c>
      <c r="AB1129">
        <v>0</v>
      </c>
      <c r="AC1129">
        <v>0</v>
      </c>
      <c r="AD1129">
        <v>1</v>
      </c>
      <c r="AE1129">
        <v>0</v>
      </c>
      <c r="AF1129" t="s">
        <v>3</v>
      </c>
      <c r="AG1129">
        <v>26.25</v>
      </c>
      <c r="AH1129">
        <v>2</v>
      </c>
      <c r="AI1129">
        <v>33037231</v>
      </c>
      <c r="AJ1129">
        <v>1189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 x14ac:dyDescent="0.2">
      <c r="A1130">
        <f>ROW(Source!A475)</f>
        <v>475</v>
      </c>
      <c r="B1130">
        <v>33037247</v>
      </c>
      <c r="C1130">
        <v>33037227</v>
      </c>
      <c r="D1130">
        <v>32517836</v>
      </c>
      <c r="E1130">
        <v>1</v>
      </c>
      <c r="F1130">
        <v>1</v>
      </c>
      <c r="G1130">
        <v>19</v>
      </c>
      <c r="H1130">
        <v>3</v>
      </c>
      <c r="I1130" t="s">
        <v>814</v>
      </c>
      <c r="J1130" t="s">
        <v>815</v>
      </c>
      <c r="K1130" t="s">
        <v>816</v>
      </c>
      <c r="L1130">
        <v>1348</v>
      </c>
      <c r="N1130">
        <v>1009</v>
      </c>
      <c r="O1130" t="s">
        <v>19</v>
      </c>
      <c r="P1130" t="s">
        <v>19</v>
      </c>
      <c r="Q1130">
        <v>1000</v>
      </c>
      <c r="X1130">
        <v>0.04</v>
      </c>
      <c r="Y1130">
        <v>31493.279999999999</v>
      </c>
      <c r="Z1130">
        <v>0</v>
      </c>
      <c r="AA1130">
        <v>0</v>
      </c>
      <c r="AB1130">
        <v>0</v>
      </c>
      <c r="AC1130">
        <v>0</v>
      </c>
      <c r="AD1130">
        <v>1</v>
      </c>
      <c r="AE1130">
        <v>0</v>
      </c>
      <c r="AF1130" t="s">
        <v>3</v>
      </c>
      <c r="AG1130">
        <v>0.04</v>
      </c>
      <c r="AH1130">
        <v>2</v>
      </c>
      <c r="AI1130">
        <v>33037232</v>
      </c>
      <c r="AJ1130">
        <v>1190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 x14ac:dyDescent="0.2">
      <c r="A1131">
        <f>ROW(Source!A475)</f>
        <v>475</v>
      </c>
      <c r="B1131">
        <v>33037248</v>
      </c>
      <c r="C1131">
        <v>33037227</v>
      </c>
      <c r="D1131">
        <v>32518156</v>
      </c>
      <c r="E1131">
        <v>1</v>
      </c>
      <c r="F1131">
        <v>1</v>
      </c>
      <c r="G1131">
        <v>19</v>
      </c>
      <c r="H1131">
        <v>3</v>
      </c>
      <c r="I1131" t="s">
        <v>817</v>
      </c>
      <c r="J1131" t="s">
        <v>818</v>
      </c>
      <c r="K1131" t="s">
        <v>819</v>
      </c>
      <c r="L1131">
        <v>1348</v>
      </c>
      <c r="N1131">
        <v>1009</v>
      </c>
      <c r="O1131" t="s">
        <v>19</v>
      </c>
      <c r="P1131" t="s">
        <v>19</v>
      </c>
      <c r="Q1131">
        <v>1000</v>
      </c>
      <c r="X1131">
        <v>3.6999999999999998E-2</v>
      </c>
      <c r="Y1131">
        <v>45454.3</v>
      </c>
      <c r="Z1131">
        <v>0</v>
      </c>
      <c r="AA1131">
        <v>0</v>
      </c>
      <c r="AB1131">
        <v>0</v>
      </c>
      <c r="AC1131">
        <v>0</v>
      </c>
      <c r="AD1131">
        <v>1</v>
      </c>
      <c r="AE1131">
        <v>0</v>
      </c>
      <c r="AF1131" t="s">
        <v>3</v>
      </c>
      <c r="AG1131">
        <v>3.6999999999999998E-2</v>
      </c>
      <c r="AH1131">
        <v>2</v>
      </c>
      <c r="AI1131">
        <v>33037233</v>
      </c>
      <c r="AJ1131">
        <v>1191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 x14ac:dyDescent="0.2">
      <c r="A1132">
        <f>ROW(Source!A475)</f>
        <v>475</v>
      </c>
      <c r="B1132">
        <v>33037250</v>
      </c>
      <c r="C1132">
        <v>33037227</v>
      </c>
      <c r="D1132">
        <v>32518894</v>
      </c>
      <c r="E1132">
        <v>1</v>
      </c>
      <c r="F1132">
        <v>1</v>
      </c>
      <c r="G1132">
        <v>19</v>
      </c>
      <c r="H1132">
        <v>3</v>
      </c>
      <c r="I1132" t="s">
        <v>820</v>
      </c>
      <c r="J1132" t="s">
        <v>821</v>
      </c>
      <c r="K1132" t="s">
        <v>822</v>
      </c>
      <c r="L1132">
        <v>1327</v>
      </c>
      <c r="N1132">
        <v>1005</v>
      </c>
      <c r="O1132" t="s">
        <v>823</v>
      </c>
      <c r="P1132" t="s">
        <v>823</v>
      </c>
      <c r="Q1132">
        <v>1</v>
      </c>
      <c r="X1132">
        <v>5.6</v>
      </c>
      <c r="Y1132">
        <v>63.78</v>
      </c>
      <c r="Z1132">
        <v>0</v>
      </c>
      <c r="AA1132">
        <v>0</v>
      </c>
      <c r="AB1132">
        <v>0</v>
      </c>
      <c r="AC1132">
        <v>0</v>
      </c>
      <c r="AD1132">
        <v>1</v>
      </c>
      <c r="AE1132">
        <v>0</v>
      </c>
      <c r="AF1132" t="s">
        <v>3</v>
      </c>
      <c r="AG1132">
        <v>5.6</v>
      </c>
      <c r="AH1132">
        <v>2</v>
      </c>
      <c r="AI1132">
        <v>33037235</v>
      </c>
      <c r="AJ1132">
        <v>1192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 x14ac:dyDescent="0.2">
      <c r="A1133">
        <f>ROW(Source!A475)</f>
        <v>475</v>
      </c>
      <c r="B1133">
        <v>33037249</v>
      </c>
      <c r="C1133">
        <v>33037227</v>
      </c>
      <c r="D1133">
        <v>32517311</v>
      </c>
      <c r="E1133">
        <v>1</v>
      </c>
      <c r="F1133">
        <v>1</v>
      </c>
      <c r="G1133">
        <v>19</v>
      </c>
      <c r="H1133">
        <v>3</v>
      </c>
      <c r="I1133" t="s">
        <v>824</v>
      </c>
      <c r="J1133" t="s">
        <v>825</v>
      </c>
      <c r="K1133" t="s">
        <v>826</v>
      </c>
      <c r="L1133">
        <v>1348</v>
      </c>
      <c r="N1133">
        <v>1009</v>
      </c>
      <c r="O1133" t="s">
        <v>19</v>
      </c>
      <c r="P1133" t="s">
        <v>19</v>
      </c>
      <c r="Q1133">
        <v>1000</v>
      </c>
      <c r="X1133">
        <v>0.05</v>
      </c>
      <c r="Y1133">
        <v>4752.91</v>
      </c>
      <c r="Z1133">
        <v>0</v>
      </c>
      <c r="AA1133">
        <v>0</v>
      </c>
      <c r="AB1133">
        <v>0</v>
      </c>
      <c r="AC1133">
        <v>0</v>
      </c>
      <c r="AD1133">
        <v>1</v>
      </c>
      <c r="AE1133">
        <v>0</v>
      </c>
      <c r="AF1133" t="s">
        <v>3</v>
      </c>
      <c r="AG1133">
        <v>0.05</v>
      </c>
      <c r="AH1133">
        <v>2</v>
      </c>
      <c r="AI1133">
        <v>33037234</v>
      </c>
      <c r="AJ1133">
        <v>1193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 x14ac:dyDescent="0.2">
      <c r="A1134">
        <f>ROW(Source!A475)</f>
        <v>475</v>
      </c>
      <c r="B1134">
        <v>33037251</v>
      </c>
      <c r="C1134">
        <v>33037227</v>
      </c>
      <c r="D1134">
        <v>32519061</v>
      </c>
      <c r="E1134">
        <v>1</v>
      </c>
      <c r="F1134">
        <v>1</v>
      </c>
      <c r="G1134">
        <v>19</v>
      </c>
      <c r="H1134">
        <v>3</v>
      </c>
      <c r="I1134" t="s">
        <v>827</v>
      </c>
      <c r="J1134" t="s">
        <v>828</v>
      </c>
      <c r="K1134" t="s">
        <v>829</v>
      </c>
      <c r="L1134">
        <v>1339</v>
      </c>
      <c r="N1134">
        <v>1007</v>
      </c>
      <c r="O1134" t="s">
        <v>830</v>
      </c>
      <c r="P1134" t="s">
        <v>830</v>
      </c>
      <c r="Q1134">
        <v>1</v>
      </c>
      <c r="X1134">
        <v>1.75</v>
      </c>
      <c r="Y1134">
        <v>29.98</v>
      </c>
      <c r="Z1134">
        <v>0</v>
      </c>
      <c r="AA1134">
        <v>0</v>
      </c>
      <c r="AB1134">
        <v>0</v>
      </c>
      <c r="AC1134">
        <v>0</v>
      </c>
      <c r="AD1134">
        <v>1</v>
      </c>
      <c r="AE1134">
        <v>0</v>
      </c>
      <c r="AF1134" t="s">
        <v>3</v>
      </c>
      <c r="AG1134">
        <v>1.75</v>
      </c>
      <c r="AH1134">
        <v>2</v>
      </c>
      <c r="AI1134">
        <v>33037236</v>
      </c>
      <c r="AJ1134">
        <v>1194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 x14ac:dyDescent="0.2">
      <c r="A1135">
        <f>ROW(Source!A475)</f>
        <v>475</v>
      </c>
      <c r="B1135">
        <v>33037252</v>
      </c>
      <c r="C1135">
        <v>33037227</v>
      </c>
      <c r="D1135">
        <v>32517740</v>
      </c>
      <c r="E1135">
        <v>1</v>
      </c>
      <c r="F1135">
        <v>1</v>
      </c>
      <c r="G1135">
        <v>19</v>
      </c>
      <c r="H1135">
        <v>3</v>
      </c>
      <c r="I1135" t="s">
        <v>831</v>
      </c>
      <c r="J1135" t="s">
        <v>832</v>
      </c>
      <c r="K1135" t="s">
        <v>833</v>
      </c>
      <c r="L1135">
        <v>1339</v>
      </c>
      <c r="N1135">
        <v>1007</v>
      </c>
      <c r="O1135" t="s">
        <v>830</v>
      </c>
      <c r="P1135" t="s">
        <v>830</v>
      </c>
      <c r="Q1135">
        <v>1</v>
      </c>
      <c r="X1135">
        <v>0.08</v>
      </c>
      <c r="Y1135">
        <v>4993.7</v>
      </c>
      <c r="Z1135">
        <v>0</v>
      </c>
      <c r="AA1135">
        <v>0</v>
      </c>
      <c r="AB1135">
        <v>0</v>
      </c>
      <c r="AC1135">
        <v>0</v>
      </c>
      <c r="AD1135">
        <v>1</v>
      </c>
      <c r="AE1135">
        <v>0</v>
      </c>
      <c r="AF1135" t="s">
        <v>3</v>
      </c>
      <c r="AG1135">
        <v>0.08</v>
      </c>
      <c r="AH1135">
        <v>2</v>
      </c>
      <c r="AI1135">
        <v>33037237</v>
      </c>
      <c r="AJ1135">
        <v>1195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 x14ac:dyDescent="0.2">
      <c r="A1136">
        <f>ROW(Source!A475)</f>
        <v>475</v>
      </c>
      <c r="B1136">
        <v>33037253</v>
      </c>
      <c r="C1136">
        <v>33037227</v>
      </c>
      <c r="D1136">
        <v>32517729</v>
      </c>
      <c r="E1136">
        <v>1</v>
      </c>
      <c r="F1136">
        <v>1</v>
      </c>
      <c r="G1136">
        <v>19</v>
      </c>
      <c r="H1136">
        <v>3</v>
      </c>
      <c r="I1136" t="s">
        <v>834</v>
      </c>
      <c r="J1136" t="s">
        <v>835</v>
      </c>
      <c r="K1136" t="s">
        <v>836</v>
      </c>
      <c r="L1136">
        <v>1339</v>
      </c>
      <c r="N1136">
        <v>1007</v>
      </c>
      <c r="O1136" t="s">
        <v>830</v>
      </c>
      <c r="P1136" t="s">
        <v>830</v>
      </c>
      <c r="Q1136">
        <v>1</v>
      </c>
      <c r="X1136">
        <v>0.69</v>
      </c>
      <c r="Y1136">
        <v>3762.19</v>
      </c>
      <c r="Z1136">
        <v>0</v>
      </c>
      <c r="AA1136">
        <v>0</v>
      </c>
      <c r="AB1136">
        <v>0</v>
      </c>
      <c r="AC1136">
        <v>0</v>
      </c>
      <c r="AD1136">
        <v>1</v>
      </c>
      <c r="AE1136">
        <v>0</v>
      </c>
      <c r="AF1136" t="s">
        <v>3</v>
      </c>
      <c r="AG1136">
        <v>0.69</v>
      </c>
      <c r="AH1136">
        <v>2</v>
      </c>
      <c r="AI1136">
        <v>33037238</v>
      </c>
      <c r="AJ1136">
        <v>1196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 x14ac:dyDescent="0.2">
      <c r="A1137">
        <f>ROW(Source!A475)</f>
        <v>475</v>
      </c>
      <c r="B1137">
        <v>33037254</v>
      </c>
      <c r="C1137">
        <v>33037227</v>
      </c>
      <c r="D1137">
        <v>32517783</v>
      </c>
      <c r="E1137">
        <v>1</v>
      </c>
      <c r="F1137">
        <v>1</v>
      </c>
      <c r="G1137">
        <v>19</v>
      </c>
      <c r="H1137">
        <v>3</v>
      </c>
      <c r="I1137" t="s">
        <v>837</v>
      </c>
      <c r="J1137" t="s">
        <v>838</v>
      </c>
      <c r="K1137" t="s">
        <v>839</v>
      </c>
      <c r="L1137">
        <v>1339</v>
      </c>
      <c r="N1137">
        <v>1007</v>
      </c>
      <c r="O1137" t="s">
        <v>830</v>
      </c>
      <c r="P1137" t="s">
        <v>830</v>
      </c>
      <c r="Q1137">
        <v>1</v>
      </c>
      <c r="X1137">
        <v>0.2</v>
      </c>
      <c r="Y1137">
        <v>5631.96</v>
      </c>
      <c r="Z1137">
        <v>0</v>
      </c>
      <c r="AA1137">
        <v>0</v>
      </c>
      <c r="AB1137">
        <v>0</v>
      </c>
      <c r="AC1137">
        <v>0</v>
      </c>
      <c r="AD1137">
        <v>1</v>
      </c>
      <c r="AE1137">
        <v>0</v>
      </c>
      <c r="AF1137" t="s">
        <v>3</v>
      </c>
      <c r="AG1137">
        <v>0.2</v>
      </c>
      <c r="AH1137">
        <v>2</v>
      </c>
      <c r="AI1137">
        <v>33037239</v>
      </c>
      <c r="AJ1137">
        <v>1197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 x14ac:dyDescent="0.2">
      <c r="A1138">
        <f>ROW(Source!A475)</f>
        <v>475</v>
      </c>
      <c r="B1138">
        <v>33037255</v>
      </c>
      <c r="C1138">
        <v>33037227</v>
      </c>
      <c r="D1138">
        <v>32517784</v>
      </c>
      <c r="E1138">
        <v>1</v>
      </c>
      <c r="F1138">
        <v>1</v>
      </c>
      <c r="G1138">
        <v>19</v>
      </c>
      <c r="H1138">
        <v>3</v>
      </c>
      <c r="I1138" t="s">
        <v>840</v>
      </c>
      <c r="J1138" t="s">
        <v>841</v>
      </c>
      <c r="K1138" t="s">
        <v>842</v>
      </c>
      <c r="L1138">
        <v>1339</v>
      </c>
      <c r="N1138">
        <v>1007</v>
      </c>
      <c r="O1138" t="s">
        <v>830</v>
      </c>
      <c r="P1138" t="s">
        <v>830</v>
      </c>
      <c r="Q1138">
        <v>1</v>
      </c>
      <c r="X1138">
        <v>0.69</v>
      </c>
      <c r="Y1138">
        <v>5631.96</v>
      </c>
      <c r="Z1138">
        <v>0</v>
      </c>
      <c r="AA1138">
        <v>0</v>
      </c>
      <c r="AB1138">
        <v>0</v>
      </c>
      <c r="AC1138">
        <v>0</v>
      </c>
      <c r="AD1138">
        <v>1</v>
      </c>
      <c r="AE1138">
        <v>0</v>
      </c>
      <c r="AF1138" t="s">
        <v>3</v>
      </c>
      <c r="AG1138">
        <v>0.69</v>
      </c>
      <c r="AH1138">
        <v>2</v>
      </c>
      <c r="AI1138">
        <v>33037240</v>
      </c>
      <c r="AJ1138">
        <v>1198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 x14ac:dyDescent="0.2">
      <c r="A1139">
        <f>ROW(Source!A475)</f>
        <v>475</v>
      </c>
      <c r="B1139">
        <v>33037256</v>
      </c>
      <c r="C1139">
        <v>33037227</v>
      </c>
      <c r="D1139">
        <v>32519911</v>
      </c>
      <c r="E1139">
        <v>1</v>
      </c>
      <c r="F1139">
        <v>1</v>
      </c>
      <c r="G1139">
        <v>19</v>
      </c>
      <c r="H1139">
        <v>3</v>
      </c>
      <c r="I1139" t="s">
        <v>843</v>
      </c>
      <c r="J1139" t="s">
        <v>844</v>
      </c>
      <c r="K1139" t="s">
        <v>845</v>
      </c>
      <c r="L1139">
        <v>1339</v>
      </c>
      <c r="N1139">
        <v>1007</v>
      </c>
      <c r="O1139" t="s">
        <v>830</v>
      </c>
      <c r="P1139" t="s">
        <v>830</v>
      </c>
      <c r="Q1139">
        <v>1</v>
      </c>
      <c r="X1139">
        <v>102</v>
      </c>
      <c r="Y1139">
        <v>3195.93</v>
      </c>
      <c r="Z1139">
        <v>0</v>
      </c>
      <c r="AA1139">
        <v>0</v>
      </c>
      <c r="AB1139">
        <v>0</v>
      </c>
      <c r="AC1139">
        <v>0</v>
      </c>
      <c r="AD1139">
        <v>1</v>
      </c>
      <c r="AE1139">
        <v>0</v>
      </c>
      <c r="AF1139" t="s">
        <v>3</v>
      </c>
      <c r="AG1139">
        <v>102</v>
      </c>
      <c r="AH1139">
        <v>2</v>
      </c>
      <c r="AI1139">
        <v>33037241</v>
      </c>
      <c r="AJ1139">
        <v>1199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 x14ac:dyDescent="0.2">
      <c r="A1140">
        <f>ROW(Source!A475)</f>
        <v>475</v>
      </c>
      <c r="B1140">
        <v>33037257</v>
      </c>
      <c r="C1140">
        <v>33037227</v>
      </c>
      <c r="D1140">
        <v>32521663</v>
      </c>
      <c r="E1140">
        <v>1</v>
      </c>
      <c r="F1140">
        <v>1</v>
      </c>
      <c r="G1140">
        <v>19</v>
      </c>
      <c r="H1140">
        <v>3</v>
      </c>
      <c r="I1140" t="s">
        <v>846</v>
      </c>
      <c r="J1140" t="s">
        <v>847</v>
      </c>
      <c r="K1140" t="s">
        <v>848</v>
      </c>
      <c r="L1140">
        <v>1327</v>
      </c>
      <c r="N1140">
        <v>1005</v>
      </c>
      <c r="O1140" t="s">
        <v>823</v>
      </c>
      <c r="P1140" t="s">
        <v>823</v>
      </c>
      <c r="Q1140">
        <v>1</v>
      </c>
      <c r="X1140">
        <v>49.5</v>
      </c>
      <c r="Y1140">
        <v>207.09</v>
      </c>
      <c r="Z1140">
        <v>0</v>
      </c>
      <c r="AA1140">
        <v>0</v>
      </c>
      <c r="AB1140">
        <v>0</v>
      </c>
      <c r="AC1140">
        <v>0</v>
      </c>
      <c r="AD1140">
        <v>1</v>
      </c>
      <c r="AE1140">
        <v>0</v>
      </c>
      <c r="AF1140" t="s">
        <v>3</v>
      </c>
      <c r="AG1140">
        <v>49.5</v>
      </c>
      <c r="AH1140">
        <v>2</v>
      </c>
      <c r="AI1140">
        <v>33037242</v>
      </c>
      <c r="AJ1140">
        <v>1200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 x14ac:dyDescent="0.2">
      <c r="A1141">
        <f>ROW(Source!A478)</f>
        <v>478</v>
      </c>
      <c r="B1141">
        <v>33037266</v>
      </c>
      <c r="C1141">
        <v>33037260</v>
      </c>
      <c r="D1141">
        <v>32505425</v>
      </c>
      <c r="E1141">
        <v>19</v>
      </c>
      <c r="F1141">
        <v>1</v>
      </c>
      <c r="G1141">
        <v>19</v>
      </c>
      <c r="H1141">
        <v>1</v>
      </c>
      <c r="I1141" t="s">
        <v>795</v>
      </c>
      <c r="J1141" t="s">
        <v>3</v>
      </c>
      <c r="K1141" t="s">
        <v>796</v>
      </c>
      <c r="L1141">
        <v>1191</v>
      </c>
      <c r="N1141">
        <v>1013</v>
      </c>
      <c r="O1141" t="s">
        <v>797</v>
      </c>
      <c r="P1141" t="s">
        <v>797</v>
      </c>
      <c r="Q1141">
        <v>1</v>
      </c>
      <c r="X1141">
        <v>36.11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1</v>
      </c>
      <c r="AE1141">
        <v>1</v>
      </c>
      <c r="AF1141" t="s">
        <v>3</v>
      </c>
      <c r="AG1141">
        <v>36.11</v>
      </c>
      <c r="AH1141">
        <v>2</v>
      </c>
      <c r="AI1141">
        <v>33037261</v>
      </c>
      <c r="AJ1141">
        <v>1201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 x14ac:dyDescent="0.2">
      <c r="A1142">
        <f>ROW(Source!A478)</f>
        <v>478</v>
      </c>
      <c r="B1142">
        <v>33037267</v>
      </c>
      <c r="C1142">
        <v>33037260</v>
      </c>
      <c r="D1142">
        <v>32516754</v>
      </c>
      <c r="E1142">
        <v>1</v>
      </c>
      <c r="F1142">
        <v>1</v>
      </c>
      <c r="G1142">
        <v>19</v>
      </c>
      <c r="H1142">
        <v>2</v>
      </c>
      <c r="I1142" t="s">
        <v>798</v>
      </c>
      <c r="J1142" t="s">
        <v>799</v>
      </c>
      <c r="K1142" t="s">
        <v>800</v>
      </c>
      <c r="L1142">
        <v>1368</v>
      </c>
      <c r="N1142">
        <v>1011</v>
      </c>
      <c r="O1142" t="s">
        <v>801</v>
      </c>
      <c r="P1142" t="s">
        <v>801</v>
      </c>
      <c r="Q1142">
        <v>1</v>
      </c>
      <c r="X1142">
        <v>21.91</v>
      </c>
      <c r="Y1142">
        <v>0</v>
      </c>
      <c r="Z1142">
        <v>70.98</v>
      </c>
      <c r="AA1142">
        <v>6.52</v>
      </c>
      <c r="AB1142">
        <v>0</v>
      </c>
      <c r="AC1142">
        <v>0</v>
      </c>
      <c r="AD1142">
        <v>1</v>
      </c>
      <c r="AE1142">
        <v>0</v>
      </c>
      <c r="AF1142" t="s">
        <v>3</v>
      </c>
      <c r="AG1142">
        <v>21.91</v>
      </c>
      <c r="AH1142">
        <v>2</v>
      </c>
      <c r="AI1142">
        <v>33037262</v>
      </c>
      <c r="AJ1142">
        <v>1202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 x14ac:dyDescent="0.2">
      <c r="A1143">
        <f>ROW(Source!A478)</f>
        <v>478</v>
      </c>
      <c r="B1143">
        <v>33037268</v>
      </c>
      <c r="C1143">
        <v>33037260</v>
      </c>
      <c r="D1143">
        <v>32518977</v>
      </c>
      <c r="E1143">
        <v>1</v>
      </c>
      <c r="F1143">
        <v>1</v>
      </c>
      <c r="G1143">
        <v>19</v>
      </c>
      <c r="H1143">
        <v>3</v>
      </c>
      <c r="I1143" t="s">
        <v>802</v>
      </c>
      <c r="J1143" t="s">
        <v>803</v>
      </c>
      <c r="K1143" t="s">
        <v>804</v>
      </c>
      <c r="L1143">
        <v>1348</v>
      </c>
      <c r="N1143">
        <v>1009</v>
      </c>
      <c r="O1143" t="s">
        <v>19</v>
      </c>
      <c r="P1143" t="s">
        <v>19</v>
      </c>
      <c r="Q1143">
        <v>1000</v>
      </c>
      <c r="X1143">
        <v>0.03</v>
      </c>
      <c r="Y1143">
        <v>117442.26</v>
      </c>
      <c r="Z1143">
        <v>0</v>
      </c>
      <c r="AA1143">
        <v>0</v>
      </c>
      <c r="AB1143">
        <v>0</v>
      </c>
      <c r="AC1143">
        <v>0</v>
      </c>
      <c r="AD1143">
        <v>1</v>
      </c>
      <c r="AE1143">
        <v>0</v>
      </c>
      <c r="AF1143" t="s">
        <v>3</v>
      </c>
      <c r="AG1143">
        <v>0.03</v>
      </c>
      <c r="AH1143">
        <v>2</v>
      </c>
      <c r="AI1143">
        <v>33037263</v>
      </c>
      <c r="AJ1143">
        <v>1203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 x14ac:dyDescent="0.2">
      <c r="A1144">
        <f>ROW(Source!A478)</f>
        <v>478</v>
      </c>
      <c r="B1144">
        <v>33037269</v>
      </c>
      <c r="C1144">
        <v>33037260</v>
      </c>
      <c r="D1144">
        <v>32520163</v>
      </c>
      <c r="E1144">
        <v>1</v>
      </c>
      <c r="F1144">
        <v>1</v>
      </c>
      <c r="G1144">
        <v>19</v>
      </c>
      <c r="H1144">
        <v>3</v>
      </c>
      <c r="I1144" t="s">
        <v>25</v>
      </c>
      <c r="J1144" t="s">
        <v>27</v>
      </c>
      <c r="K1144" t="s">
        <v>26</v>
      </c>
      <c r="L1144">
        <v>1348</v>
      </c>
      <c r="N1144">
        <v>1009</v>
      </c>
      <c r="O1144" t="s">
        <v>19</v>
      </c>
      <c r="P1144" t="s">
        <v>19</v>
      </c>
      <c r="Q1144">
        <v>1000</v>
      </c>
      <c r="X1144">
        <v>1</v>
      </c>
      <c r="Y1144">
        <v>53410.15</v>
      </c>
      <c r="Z1144">
        <v>0</v>
      </c>
      <c r="AA1144">
        <v>0</v>
      </c>
      <c r="AB1144">
        <v>0</v>
      </c>
      <c r="AC1144">
        <v>0</v>
      </c>
      <c r="AD1144">
        <v>1</v>
      </c>
      <c r="AE1144">
        <v>0</v>
      </c>
      <c r="AF1144" t="s">
        <v>3</v>
      </c>
      <c r="AG1144">
        <v>1</v>
      </c>
      <c r="AH1144">
        <v>2</v>
      </c>
      <c r="AI1144">
        <v>33037264</v>
      </c>
      <c r="AJ1144">
        <v>1204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 x14ac:dyDescent="0.2">
      <c r="A1145">
        <f>ROW(Source!A480)</f>
        <v>480</v>
      </c>
      <c r="B1145">
        <v>33037287</v>
      </c>
      <c r="C1145">
        <v>33037271</v>
      </c>
      <c r="D1145">
        <v>32505425</v>
      </c>
      <c r="E1145">
        <v>19</v>
      </c>
      <c r="F1145">
        <v>1</v>
      </c>
      <c r="G1145">
        <v>19</v>
      </c>
      <c r="H1145">
        <v>1</v>
      </c>
      <c r="I1145" t="s">
        <v>795</v>
      </c>
      <c r="J1145" t="s">
        <v>3</v>
      </c>
      <c r="K1145" t="s">
        <v>796</v>
      </c>
      <c r="L1145">
        <v>1191</v>
      </c>
      <c r="N1145">
        <v>1013</v>
      </c>
      <c r="O1145" t="s">
        <v>797</v>
      </c>
      <c r="P1145" t="s">
        <v>797</v>
      </c>
      <c r="Q1145">
        <v>1</v>
      </c>
      <c r="X1145">
        <v>453.1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1</v>
      </c>
      <c r="AE1145">
        <v>1</v>
      </c>
      <c r="AF1145" t="s">
        <v>3</v>
      </c>
      <c r="AG1145">
        <v>453.1</v>
      </c>
      <c r="AH1145">
        <v>2</v>
      </c>
      <c r="AI1145">
        <v>33037272</v>
      </c>
      <c r="AJ1145">
        <v>1206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 x14ac:dyDescent="0.2">
      <c r="A1146">
        <f>ROW(Source!A480)</f>
        <v>480</v>
      </c>
      <c r="B1146">
        <v>33037288</v>
      </c>
      <c r="C1146">
        <v>33037271</v>
      </c>
      <c r="D1146">
        <v>32517073</v>
      </c>
      <c r="E1146">
        <v>1</v>
      </c>
      <c r="F1146">
        <v>1</v>
      </c>
      <c r="G1146">
        <v>19</v>
      </c>
      <c r="H1146">
        <v>2</v>
      </c>
      <c r="I1146" t="s">
        <v>805</v>
      </c>
      <c r="J1146" t="s">
        <v>806</v>
      </c>
      <c r="K1146" t="s">
        <v>807</v>
      </c>
      <c r="L1146">
        <v>1368</v>
      </c>
      <c r="N1146">
        <v>1011</v>
      </c>
      <c r="O1146" t="s">
        <v>801</v>
      </c>
      <c r="P1146" t="s">
        <v>801</v>
      </c>
      <c r="Q1146">
        <v>1</v>
      </c>
      <c r="X1146">
        <v>1.38</v>
      </c>
      <c r="Y1146">
        <v>0</v>
      </c>
      <c r="Z1146">
        <v>3.37</v>
      </c>
      <c r="AA1146">
        <v>0.85</v>
      </c>
      <c r="AB1146">
        <v>0</v>
      </c>
      <c r="AC1146">
        <v>0</v>
      </c>
      <c r="AD1146">
        <v>1</v>
      </c>
      <c r="AE1146">
        <v>0</v>
      </c>
      <c r="AF1146" t="s">
        <v>3</v>
      </c>
      <c r="AG1146">
        <v>1.38</v>
      </c>
      <c r="AH1146">
        <v>2</v>
      </c>
      <c r="AI1146">
        <v>33037273</v>
      </c>
      <c r="AJ1146">
        <v>1207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 x14ac:dyDescent="0.2">
      <c r="A1147">
        <f>ROW(Source!A480)</f>
        <v>480</v>
      </c>
      <c r="B1147">
        <v>33037289</v>
      </c>
      <c r="C1147">
        <v>33037271</v>
      </c>
      <c r="D1147">
        <v>32516433</v>
      </c>
      <c r="E1147">
        <v>1</v>
      </c>
      <c r="F1147">
        <v>1</v>
      </c>
      <c r="G1147">
        <v>19</v>
      </c>
      <c r="H1147">
        <v>2</v>
      </c>
      <c r="I1147" t="s">
        <v>808</v>
      </c>
      <c r="J1147" t="s">
        <v>809</v>
      </c>
      <c r="K1147" t="s">
        <v>810</v>
      </c>
      <c r="L1147">
        <v>1368</v>
      </c>
      <c r="N1147">
        <v>1011</v>
      </c>
      <c r="O1147" t="s">
        <v>801</v>
      </c>
      <c r="P1147" t="s">
        <v>801</v>
      </c>
      <c r="Q1147">
        <v>1</v>
      </c>
      <c r="X1147">
        <v>0.31</v>
      </c>
      <c r="Y1147">
        <v>0</v>
      </c>
      <c r="Z1147">
        <v>566.44000000000005</v>
      </c>
      <c r="AA1147">
        <v>281.27999999999997</v>
      </c>
      <c r="AB1147">
        <v>0</v>
      </c>
      <c r="AC1147">
        <v>0</v>
      </c>
      <c r="AD1147">
        <v>1</v>
      </c>
      <c r="AE1147">
        <v>0</v>
      </c>
      <c r="AF1147" t="s">
        <v>3</v>
      </c>
      <c r="AG1147">
        <v>0.31</v>
      </c>
      <c r="AH1147">
        <v>2</v>
      </c>
      <c r="AI1147">
        <v>33037274</v>
      </c>
      <c r="AJ1147">
        <v>1208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 x14ac:dyDescent="0.2">
      <c r="A1148">
        <f>ROW(Source!A480)</f>
        <v>480</v>
      </c>
      <c r="B1148">
        <v>33037290</v>
      </c>
      <c r="C1148">
        <v>33037271</v>
      </c>
      <c r="D1148">
        <v>32516599</v>
      </c>
      <c r="E1148">
        <v>1</v>
      </c>
      <c r="F1148">
        <v>1</v>
      </c>
      <c r="G1148">
        <v>19</v>
      </c>
      <c r="H1148">
        <v>2</v>
      </c>
      <c r="I1148" t="s">
        <v>811</v>
      </c>
      <c r="J1148" t="s">
        <v>812</v>
      </c>
      <c r="K1148" t="s">
        <v>813</v>
      </c>
      <c r="L1148">
        <v>1368</v>
      </c>
      <c r="N1148">
        <v>1011</v>
      </c>
      <c r="O1148" t="s">
        <v>801</v>
      </c>
      <c r="P1148" t="s">
        <v>801</v>
      </c>
      <c r="Q1148">
        <v>1</v>
      </c>
      <c r="X1148">
        <v>26.25</v>
      </c>
      <c r="Y1148">
        <v>0</v>
      </c>
      <c r="Z1148">
        <v>9.7100000000000009</v>
      </c>
      <c r="AA1148">
        <v>2.25</v>
      </c>
      <c r="AB1148">
        <v>0</v>
      </c>
      <c r="AC1148">
        <v>0</v>
      </c>
      <c r="AD1148">
        <v>1</v>
      </c>
      <c r="AE1148">
        <v>0</v>
      </c>
      <c r="AF1148" t="s">
        <v>3</v>
      </c>
      <c r="AG1148">
        <v>26.25</v>
      </c>
      <c r="AH1148">
        <v>2</v>
      </c>
      <c r="AI1148">
        <v>33037275</v>
      </c>
      <c r="AJ1148">
        <v>1209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 x14ac:dyDescent="0.2">
      <c r="A1149">
        <f>ROW(Source!A480)</f>
        <v>480</v>
      </c>
      <c r="B1149">
        <v>33037291</v>
      </c>
      <c r="C1149">
        <v>33037271</v>
      </c>
      <c r="D1149">
        <v>32517836</v>
      </c>
      <c r="E1149">
        <v>1</v>
      </c>
      <c r="F1149">
        <v>1</v>
      </c>
      <c r="G1149">
        <v>19</v>
      </c>
      <c r="H1149">
        <v>3</v>
      </c>
      <c r="I1149" t="s">
        <v>814</v>
      </c>
      <c r="J1149" t="s">
        <v>815</v>
      </c>
      <c r="K1149" t="s">
        <v>816</v>
      </c>
      <c r="L1149">
        <v>1348</v>
      </c>
      <c r="N1149">
        <v>1009</v>
      </c>
      <c r="O1149" t="s">
        <v>19</v>
      </c>
      <c r="P1149" t="s">
        <v>19</v>
      </c>
      <c r="Q1149">
        <v>1000</v>
      </c>
      <c r="X1149">
        <v>0.04</v>
      </c>
      <c r="Y1149">
        <v>31493.279999999999</v>
      </c>
      <c r="Z1149">
        <v>0</v>
      </c>
      <c r="AA1149">
        <v>0</v>
      </c>
      <c r="AB1149">
        <v>0</v>
      </c>
      <c r="AC1149">
        <v>0</v>
      </c>
      <c r="AD1149">
        <v>1</v>
      </c>
      <c r="AE1149">
        <v>0</v>
      </c>
      <c r="AF1149" t="s">
        <v>3</v>
      </c>
      <c r="AG1149">
        <v>0.04</v>
      </c>
      <c r="AH1149">
        <v>2</v>
      </c>
      <c r="AI1149">
        <v>33037276</v>
      </c>
      <c r="AJ1149">
        <v>1210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 x14ac:dyDescent="0.2">
      <c r="A1150">
        <f>ROW(Source!A480)</f>
        <v>480</v>
      </c>
      <c r="B1150">
        <v>33037292</v>
      </c>
      <c r="C1150">
        <v>33037271</v>
      </c>
      <c r="D1150">
        <v>32518156</v>
      </c>
      <c r="E1150">
        <v>1</v>
      </c>
      <c r="F1150">
        <v>1</v>
      </c>
      <c r="G1150">
        <v>19</v>
      </c>
      <c r="H1150">
        <v>3</v>
      </c>
      <c r="I1150" t="s">
        <v>817</v>
      </c>
      <c r="J1150" t="s">
        <v>818</v>
      </c>
      <c r="K1150" t="s">
        <v>819</v>
      </c>
      <c r="L1150">
        <v>1348</v>
      </c>
      <c r="N1150">
        <v>1009</v>
      </c>
      <c r="O1150" t="s">
        <v>19</v>
      </c>
      <c r="P1150" t="s">
        <v>19</v>
      </c>
      <c r="Q1150">
        <v>1000</v>
      </c>
      <c r="X1150">
        <v>3.6999999999999998E-2</v>
      </c>
      <c r="Y1150">
        <v>45454.3</v>
      </c>
      <c r="Z1150">
        <v>0</v>
      </c>
      <c r="AA1150">
        <v>0</v>
      </c>
      <c r="AB1150">
        <v>0</v>
      </c>
      <c r="AC1150">
        <v>0</v>
      </c>
      <c r="AD1150">
        <v>1</v>
      </c>
      <c r="AE1150">
        <v>0</v>
      </c>
      <c r="AF1150" t="s">
        <v>3</v>
      </c>
      <c r="AG1150">
        <v>3.6999999999999998E-2</v>
      </c>
      <c r="AH1150">
        <v>2</v>
      </c>
      <c r="AI1150">
        <v>33037277</v>
      </c>
      <c r="AJ1150">
        <v>1211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 x14ac:dyDescent="0.2">
      <c r="A1151">
        <f>ROW(Source!A480)</f>
        <v>480</v>
      </c>
      <c r="B1151">
        <v>33037294</v>
      </c>
      <c r="C1151">
        <v>33037271</v>
      </c>
      <c r="D1151">
        <v>32518894</v>
      </c>
      <c r="E1151">
        <v>1</v>
      </c>
      <c r="F1151">
        <v>1</v>
      </c>
      <c r="G1151">
        <v>19</v>
      </c>
      <c r="H1151">
        <v>3</v>
      </c>
      <c r="I1151" t="s">
        <v>820</v>
      </c>
      <c r="J1151" t="s">
        <v>821</v>
      </c>
      <c r="K1151" t="s">
        <v>822</v>
      </c>
      <c r="L1151">
        <v>1327</v>
      </c>
      <c r="N1151">
        <v>1005</v>
      </c>
      <c r="O1151" t="s">
        <v>823</v>
      </c>
      <c r="P1151" t="s">
        <v>823</v>
      </c>
      <c r="Q1151">
        <v>1</v>
      </c>
      <c r="X1151">
        <v>5.6</v>
      </c>
      <c r="Y1151">
        <v>63.78</v>
      </c>
      <c r="Z1151">
        <v>0</v>
      </c>
      <c r="AA1151">
        <v>0</v>
      </c>
      <c r="AB1151">
        <v>0</v>
      </c>
      <c r="AC1151">
        <v>0</v>
      </c>
      <c r="AD1151">
        <v>1</v>
      </c>
      <c r="AE1151">
        <v>0</v>
      </c>
      <c r="AF1151" t="s">
        <v>3</v>
      </c>
      <c r="AG1151">
        <v>5.6</v>
      </c>
      <c r="AH1151">
        <v>2</v>
      </c>
      <c r="AI1151">
        <v>33037279</v>
      </c>
      <c r="AJ1151">
        <v>1212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 x14ac:dyDescent="0.2">
      <c r="A1152">
        <f>ROW(Source!A480)</f>
        <v>480</v>
      </c>
      <c r="B1152">
        <v>33037293</v>
      </c>
      <c r="C1152">
        <v>33037271</v>
      </c>
      <c r="D1152">
        <v>32517311</v>
      </c>
      <c r="E1152">
        <v>1</v>
      </c>
      <c r="F1152">
        <v>1</v>
      </c>
      <c r="G1152">
        <v>19</v>
      </c>
      <c r="H1152">
        <v>3</v>
      </c>
      <c r="I1152" t="s">
        <v>824</v>
      </c>
      <c r="J1152" t="s">
        <v>825</v>
      </c>
      <c r="K1152" t="s">
        <v>826</v>
      </c>
      <c r="L1152">
        <v>1348</v>
      </c>
      <c r="N1152">
        <v>1009</v>
      </c>
      <c r="O1152" t="s">
        <v>19</v>
      </c>
      <c r="P1152" t="s">
        <v>19</v>
      </c>
      <c r="Q1152">
        <v>1000</v>
      </c>
      <c r="X1152">
        <v>0.05</v>
      </c>
      <c r="Y1152">
        <v>4752.91</v>
      </c>
      <c r="Z1152">
        <v>0</v>
      </c>
      <c r="AA1152">
        <v>0</v>
      </c>
      <c r="AB1152">
        <v>0</v>
      </c>
      <c r="AC1152">
        <v>0</v>
      </c>
      <c r="AD1152">
        <v>1</v>
      </c>
      <c r="AE1152">
        <v>0</v>
      </c>
      <c r="AF1152" t="s">
        <v>3</v>
      </c>
      <c r="AG1152">
        <v>0.05</v>
      </c>
      <c r="AH1152">
        <v>2</v>
      </c>
      <c r="AI1152">
        <v>33037278</v>
      </c>
      <c r="AJ1152">
        <v>1213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 x14ac:dyDescent="0.2">
      <c r="A1153">
        <f>ROW(Source!A480)</f>
        <v>480</v>
      </c>
      <c r="B1153">
        <v>33037295</v>
      </c>
      <c r="C1153">
        <v>33037271</v>
      </c>
      <c r="D1153">
        <v>32519061</v>
      </c>
      <c r="E1153">
        <v>1</v>
      </c>
      <c r="F1153">
        <v>1</v>
      </c>
      <c r="G1153">
        <v>19</v>
      </c>
      <c r="H1153">
        <v>3</v>
      </c>
      <c r="I1153" t="s">
        <v>827</v>
      </c>
      <c r="J1153" t="s">
        <v>828</v>
      </c>
      <c r="K1153" t="s">
        <v>829</v>
      </c>
      <c r="L1153">
        <v>1339</v>
      </c>
      <c r="N1153">
        <v>1007</v>
      </c>
      <c r="O1153" t="s">
        <v>830</v>
      </c>
      <c r="P1153" t="s">
        <v>830</v>
      </c>
      <c r="Q1153">
        <v>1</v>
      </c>
      <c r="X1153">
        <v>1.75</v>
      </c>
      <c r="Y1153">
        <v>29.98</v>
      </c>
      <c r="Z1153">
        <v>0</v>
      </c>
      <c r="AA1153">
        <v>0</v>
      </c>
      <c r="AB1153">
        <v>0</v>
      </c>
      <c r="AC1153">
        <v>0</v>
      </c>
      <c r="AD1153">
        <v>1</v>
      </c>
      <c r="AE1153">
        <v>0</v>
      </c>
      <c r="AF1153" t="s">
        <v>3</v>
      </c>
      <c r="AG1153">
        <v>1.75</v>
      </c>
      <c r="AH1153">
        <v>2</v>
      </c>
      <c r="AI1153">
        <v>33037280</v>
      </c>
      <c r="AJ1153">
        <v>1214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 x14ac:dyDescent="0.2">
      <c r="A1154">
        <f>ROW(Source!A480)</f>
        <v>480</v>
      </c>
      <c r="B1154">
        <v>33037296</v>
      </c>
      <c r="C1154">
        <v>33037271</v>
      </c>
      <c r="D1154">
        <v>32517740</v>
      </c>
      <c r="E1154">
        <v>1</v>
      </c>
      <c r="F1154">
        <v>1</v>
      </c>
      <c r="G1154">
        <v>19</v>
      </c>
      <c r="H1154">
        <v>3</v>
      </c>
      <c r="I1154" t="s">
        <v>831</v>
      </c>
      <c r="J1154" t="s">
        <v>832</v>
      </c>
      <c r="K1154" t="s">
        <v>833</v>
      </c>
      <c r="L1154">
        <v>1339</v>
      </c>
      <c r="N1154">
        <v>1007</v>
      </c>
      <c r="O1154" t="s">
        <v>830</v>
      </c>
      <c r="P1154" t="s">
        <v>830</v>
      </c>
      <c r="Q1154">
        <v>1</v>
      </c>
      <c r="X1154">
        <v>0.08</v>
      </c>
      <c r="Y1154">
        <v>4993.7</v>
      </c>
      <c r="Z1154">
        <v>0</v>
      </c>
      <c r="AA1154">
        <v>0</v>
      </c>
      <c r="AB1154">
        <v>0</v>
      </c>
      <c r="AC1154">
        <v>0</v>
      </c>
      <c r="AD1154">
        <v>1</v>
      </c>
      <c r="AE1154">
        <v>0</v>
      </c>
      <c r="AF1154" t="s">
        <v>3</v>
      </c>
      <c r="AG1154">
        <v>0.08</v>
      </c>
      <c r="AH1154">
        <v>2</v>
      </c>
      <c r="AI1154">
        <v>33037281</v>
      </c>
      <c r="AJ1154">
        <v>1215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 x14ac:dyDescent="0.2">
      <c r="A1155">
        <f>ROW(Source!A480)</f>
        <v>480</v>
      </c>
      <c r="B1155">
        <v>33037297</v>
      </c>
      <c r="C1155">
        <v>33037271</v>
      </c>
      <c r="D1155">
        <v>32517729</v>
      </c>
      <c r="E1155">
        <v>1</v>
      </c>
      <c r="F1155">
        <v>1</v>
      </c>
      <c r="G1155">
        <v>19</v>
      </c>
      <c r="H1155">
        <v>3</v>
      </c>
      <c r="I1155" t="s">
        <v>834</v>
      </c>
      <c r="J1155" t="s">
        <v>835</v>
      </c>
      <c r="K1155" t="s">
        <v>836</v>
      </c>
      <c r="L1155">
        <v>1339</v>
      </c>
      <c r="N1155">
        <v>1007</v>
      </c>
      <c r="O1155" t="s">
        <v>830</v>
      </c>
      <c r="P1155" t="s">
        <v>830</v>
      </c>
      <c r="Q1155">
        <v>1</v>
      </c>
      <c r="X1155">
        <v>0.69</v>
      </c>
      <c r="Y1155">
        <v>3762.19</v>
      </c>
      <c r="Z1155">
        <v>0</v>
      </c>
      <c r="AA1155">
        <v>0</v>
      </c>
      <c r="AB1155">
        <v>0</v>
      </c>
      <c r="AC1155">
        <v>0</v>
      </c>
      <c r="AD1155">
        <v>1</v>
      </c>
      <c r="AE1155">
        <v>0</v>
      </c>
      <c r="AF1155" t="s">
        <v>3</v>
      </c>
      <c r="AG1155">
        <v>0.69</v>
      </c>
      <c r="AH1155">
        <v>2</v>
      </c>
      <c r="AI1155">
        <v>33037282</v>
      </c>
      <c r="AJ1155">
        <v>1216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 x14ac:dyDescent="0.2">
      <c r="A1156">
        <f>ROW(Source!A480)</f>
        <v>480</v>
      </c>
      <c r="B1156">
        <v>33037298</v>
      </c>
      <c r="C1156">
        <v>33037271</v>
      </c>
      <c r="D1156">
        <v>32517783</v>
      </c>
      <c r="E1156">
        <v>1</v>
      </c>
      <c r="F1156">
        <v>1</v>
      </c>
      <c r="G1156">
        <v>19</v>
      </c>
      <c r="H1156">
        <v>3</v>
      </c>
      <c r="I1156" t="s">
        <v>837</v>
      </c>
      <c r="J1156" t="s">
        <v>838</v>
      </c>
      <c r="K1156" t="s">
        <v>839</v>
      </c>
      <c r="L1156">
        <v>1339</v>
      </c>
      <c r="N1156">
        <v>1007</v>
      </c>
      <c r="O1156" t="s">
        <v>830</v>
      </c>
      <c r="P1156" t="s">
        <v>830</v>
      </c>
      <c r="Q1156">
        <v>1</v>
      </c>
      <c r="X1156">
        <v>0.2</v>
      </c>
      <c r="Y1156">
        <v>5631.96</v>
      </c>
      <c r="Z1156">
        <v>0</v>
      </c>
      <c r="AA1156">
        <v>0</v>
      </c>
      <c r="AB1156">
        <v>0</v>
      </c>
      <c r="AC1156">
        <v>0</v>
      </c>
      <c r="AD1156">
        <v>1</v>
      </c>
      <c r="AE1156">
        <v>0</v>
      </c>
      <c r="AF1156" t="s">
        <v>3</v>
      </c>
      <c r="AG1156">
        <v>0.2</v>
      </c>
      <c r="AH1156">
        <v>2</v>
      </c>
      <c r="AI1156">
        <v>33037283</v>
      </c>
      <c r="AJ1156">
        <v>1217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 x14ac:dyDescent="0.2">
      <c r="A1157">
        <f>ROW(Source!A480)</f>
        <v>480</v>
      </c>
      <c r="B1157">
        <v>33037299</v>
      </c>
      <c r="C1157">
        <v>33037271</v>
      </c>
      <c r="D1157">
        <v>32517784</v>
      </c>
      <c r="E1157">
        <v>1</v>
      </c>
      <c r="F1157">
        <v>1</v>
      </c>
      <c r="G1157">
        <v>19</v>
      </c>
      <c r="H1157">
        <v>3</v>
      </c>
      <c r="I1157" t="s">
        <v>840</v>
      </c>
      <c r="J1157" t="s">
        <v>841</v>
      </c>
      <c r="K1157" t="s">
        <v>842</v>
      </c>
      <c r="L1157">
        <v>1339</v>
      </c>
      <c r="N1157">
        <v>1007</v>
      </c>
      <c r="O1157" t="s">
        <v>830</v>
      </c>
      <c r="P1157" t="s">
        <v>830</v>
      </c>
      <c r="Q1157">
        <v>1</v>
      </c>
      <c r="X1157">
        <v>0.69</v>
      </c>
      <c r="Y1157">
        <v>5631.96</v>
      </c>
      <c r="Z1157">
        <v>0</v>
      </c>
      <c r="AA1157">
        <v>0</v>
      </c>
      <c r="AB1157">
        <v>0</v>
      </c>
      <c r="AC1157">
        <v>0</v>
      </c>
      <c r="AD1157">
        <v>1</v>
      </c>
      <c r="AE1157">
        <v>0</v>
      </c>
      <c r="AF1157" t="s">
        <v>3</v>
      </c>
      <c r="AG1157">
        <v>0.69</v>
      </c>
      <c r="AH1157">
        <v>2</v>
      </c>
      <c r="AI1157">
        <v>33037284</v>
      </c>
      <c r="AJ1157">
        <v>1218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 x14ac:dyDescent="0.2">
      <c r="A1158">
        <f>ROW(Source!A480)</f>
        <v>480</v>
      </c>
      <c r="B1158">
        <v>33037300</v>
      </c>
      <c r="C1158">
        <v>33037271</v>
      </c>
      <c r="D1158">
        <v>32519911</v>
      </c>
      <c r="E1158">
        <v>1</v>
      </c>
      <c r="F1158">
        <v>1</v>
      </c>
      <c r="G1158">
        <v>19</v>
      </c>
      <c r="H1158">
        <v>3</v>
      </c>
      <c r="I1158" t="s">
        <v>843</v>
      </c>
      <c r="J1158" t="s">
        <v>844</v>
      </c>
      <c r="K1158" t="s">
        <v>845</v>
      </c>
      <c r="L1158">
        <v>1339</v>
      </c>
      <c r="N1158">
        <v>1007</v>
      </c>
      <c r="O1158" t="s">
        <v>830</v>
      </c>
      <c r="P1158" t="s">
        <v>830</v>
      </c>
      <c r="Q1158">
        <v>1</v>
      </c>
      <c r="X1158">
        <v>102</v>
      </c>
      <c r="Y1158">
        <v>3195.93</v>
      </c>
      <c r="Z1158">
        <v>0</v>
      </c>
      <c r="AA1158">
        <v>0</v>
      </c>
      <c r="AB1158">
        <v>0</v>
      </c>
      <c r="AC1158">
        <v>0</v>
      </c>
      <c r="AD1158">
        <v>1</v>
      </c>
      <c r="AE1158">
        <v>0</v>
      </c>
      <c r="AF1158" t="s">
        <v>3</v>
      </c>
      <c r="AG1158">
        <v>102</v>
      </c>
      <c r="AH1158">
        <v>2</v>
      </c>
      <c r="AI1158">
        <v>33037285</v>
      </c>
      <c r="AJ1158">
        <v>1219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 x14ac:dyDescent="0.2">
      <c r="A1159">
        <f>ROW(Source!A480)</f>
        <v>480</v>
      </c>
      <c r="B1159">
        <v>33037301</v>
      </c>
      <c r="C1159">
        <v>33037271</v>
      </c>
      <c r="D1159">
        <v>32521663</v>
      </c>
      <c r="E1159">
        <v>1</v>
      </c>
      <c r="F1159">
        <v>1</v>
      </c>
      <c r="G1159">
        <v>19</v>
      </c>
      <c r="H1159">
        <v>3</v>
      </c>
      <c r="I1159" t="s">
        <v>846</v>
      </c>
      <c r="J1159" t="s">
        <v>847</v>
      </c>
      <c r="K1159" t="s">
        <v>848</v>
      </c>
      <c r="L1159">
        <v>1327</v>
      </c>
      <c r="N1159">
        <v>1005</v>
      </c>
      <c r="O1159" t="s">
        <v>823</v>
      </c>
      <c r="P1159" t="s">
        <v>823</v>
      </c>
      <c r="Q1159">
        <v>1</v>
      </c>
      <c r="X1159">
        <v>49.5</v>
      </c>
      <c r="Y1159">
        <v>207.09</v>
      </c>
      <c r="Z1159">
        <v>0</v>
      </c>
      <c r="AA1159">
        <v>0</v>
      </c>
      <c r="AB1159">
        <v>0</v>
      </c>
      <c r="AC1159">
        <v>0</v>
      </c>
      <c r="AD1159">
        <v>1</v>
      </c>
      <c r="AE1159">
        <v>0</v>
      </c>
      <c r="AF1159" t="s">
        <v>3</v>
      </c>
      <c r="AG1159">
        <v>49.5</v>
      </c>
      <c r="AH1159">
        <v>2</v>
      </c>
      <c r="AI1159">
        <v>33037286</v>
      </c>
      <c r="AJ1159">
        <v>1220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 x14ac:dyDescent="0.2">
      <c r="A1160">
        <f>ROW(Source!A483)</f>
        <v>483</v>
      </c>
      <c r="B1160">
        <v>33037310</v>
      </c>
      <c r="C1160">
        <v>33037304</v>
      </c>
      <c r="D1160">
        <v>32505425</v>
      </c>
      <c r="E1160">
        <v>19</v>
      </c>
      <c r="F1160">
        <v>1</v>
      </c>
      <c r="G1160">
        <v>19</v>
      </c>
      <c r="H1160">
        <v>1</v>
      </c>
      <c r="I1160" t="s">
        <v>795</v>
      </c>
      <c r="J1160" t="s">
        <v>3</v>
      </c>
      <c r="K1160" t="s">
        <v>796</v>
      </c>
      <c r="L1160">
        <v>1191</v>
      </c>
      <c r="N1160">
        <v>1013</v>
      </c>
      <c r="O1160" t="s">
        <v>797</v>
      </c>
      <c r="P1160" t="s">
        <v>797</v>
      </c>
      <c r="Q1160">
        <v>1</v>
      </c>
      <c r="X1160">
        <v>36.11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1</v>
      </c>
      <c r="AE1160">
        <v>1</v>
      </c>
      <c r="AF1160" t="s">
        <v>3</v>
      </c>
      <c r="AG1160">
        <v>36.11</v>
      </c>
      <c r="AH1160">
        <v>2</v>
      </c>
      <c r="AI1160">
        <v>33037305</v>
      </c>
      <c r="AJ1160">
        <v>1221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 x14ac:dyDescent="0.2">
      <c r="A1161">
        <f>ROW(Source!A483)</f>
        <v>483</v>
      </c>
      <c r="B1161">
        <v>33037311</v>
      </c>
      <c r="C1161">
        <v>33037304</v>
      </c>
      <c r="D1161">
        <v>32516754</v>
      </c>
      <c r="E1161">
        <v>1</v>
      </c>
      <c r="F1161">
        <v>1</v>
      </c>
      <c r="G1161">
        <v>19</v>
      </c>
      <c r="H1161">
        <v>2</v>
      </c>
      <c r="I1161" t="s">
        <v>798</v>
      </c>
      <c r="J1161" t="s">
        <v>799</v>
      </c>
      <c r="K1161" t="s">
        <v>800</v>
      </c>
      <c r="L1161">
        <v>1368</v>
      </c>
      <c r="N1161">
        <v>1011</v>
      </c>
      <c r="O1161" t="s">
        <v>801</v>
      </c>
      <c r="P1161" t="s">
        <v>801</v>
      </c>
      <c r="Q1161">
        <v>1</v>
      </c>
      <c r="X1161">
        <v>21.91</v>
      </c>
      <c r="Y1161">
        <v>0</v>
      </c>
      <c r="Z1161">
        <v>70.98</v>
      </c>
      <c r="AA1161">
        <v>6.52</v>
      </c>
      <c r="AB1161">
        <v>0</v>
      </c>
      <c r="AC1161">
        <v>0</v>
      </c>
      <c r="AD1161">
        <v>1</v>
      </c>
      <c r="AE1161">
        <v>0</v>
      </c>
      <c r="AF1161" t="s">
        <v>3</v>
      </c>
      <c r="AG1161">
        <v>21.91</v>
      </c>
      <c r="AH1161">
        <v>2</v>
      </c>
      <c r="AI1161">
        <v>33037306</v>
      </c>
      <c r="AJ1161">
        <v>1222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 x14ac:dyDescent="0.2">
      <c r="A1162">
        <f>ROW(Source!A483)</f>
        <v>483</v>
      </c>
      <c r="B1162">
        <v>33037312</v>
      </c>
      <c r="C1162">
        <v>33037304</v>
      </c>
      <c r="D1162">
        <v>32518977</v>
      </c>
      <c r="E1162">
        <v>1</v>
      </c>
      <c r="F1162">
        <v>1</v>
      </c>
      <c r="G1162">
        <v>19</v>
      </c>
      <c r="H1162">
        <v>3</v>
      </c>
      <c r="I1162" t="s">
        <v>802</v>
      </c>
      <c r="J1162" t="s">
        <v>803</v>
      </c>
      <c r="K1162" t="s">
        <v>804</v>
      </c>
      <c r="L1162">
        <v>1348</v>
      </c>
      <c r="N1162">
        <v>1009</v>
      </c>
      <c r="O1162" t="s">
        <v>19</v>
      </c>
      <c r="P1162" t="s">
        <v>19</v>
      </c>
      <c r="Q1162">
        <v>1000</v>
      </c>
      <c r="X1162">
        <v>0.03</v>
      </c>
      <c r="Y1162">
        <v>117442.26</v>
      </c>
      <c r="Z1162">
        <v>0</v>
      </c>
      <c r="AA1162">
        <v>0</v>
      </c>
      <c r="AB1162">
        <v>0</v>
      </c>
      <c r="AC1162">
        <v>0</v>
      </c>
      <c r="AD1162">
        <v>1</v>
      </c>
      <c r="AE1162">
        <v>0</v>
      </c>
      <c r="AF1162" t="s">
        <v>3</v>
      </c>
      <c r="AG1162">
        <v>0.03</v>
      </c>
      <c r="AH1162">
        <v>2</v>
      </c>
      <c r="AI1162">
        <v>33037307</v>
      </c>
      <c r="AJ1162">
        <v>1223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 x14ac:dyDescent="0.2">
      <c r="A1163">
        <f>ROW(Source!A483)</f>
        <v>483</v>
      </c>
      <c r="B1163">
        <v>33037313</v>
      </c>
      <c r="C1163">
        <v>33037304</v>
      </c>
      <c r="D1163">
        <v>32520163</v>
      </c>
      <c r="E1163">
        <v>1</v>
      </c>
      <c r="F1163">
        <v>1</v>
      </c>
      <c r="G1163">
        <v>19</v>
      </c>
      <c r="H1163">
        <v>3</v>
      </c>
      <c r="I1163" t="s">
        <v>25</v>
      </c>
      <c r="J1163" t="s">
        <v>27</v>
      </c>
      <c r="K1163" t="s">
        <v>26</v>
      </c>
      <c r="L1163">
        <v>1348</v>
      </c>
      <c r="N1163">
        <v>1009</v>
      </c>
      <c r="O1163" t="s">
        <v>19</v>
      </c>
      <c r="P1163" t="s">
        <v>19</v>
      </c>
      <c r="Q1163">
        <v>1000</v>
      </c>
      <c r="X1163">
        <v>1</v>
      </c>
      <c r="Y1163">
        <v>53410.15</v>
      </c>
      <c r="Z1163">
        <v>0</v>
      </c>
      <c r="AA1163">
        <v>0</v>
      </c>
      <c r="AB1163">
        <v>0</v>
      </c>
      <c r="AC1163">
        <v>0</v>
      </c>
      <c r="AD1163">
        <v>1</v>
      </c>
      <c r="AE1163">
        <v>0</v>
      </c>
      <c r="AF1163" t="s">
        <v>3</v>
      </c>
      <c r="AG1163">
        <v>1</v>
      </c>
      <c r="AH1163">
        <v>2</v>
      </c>
      <c r="AI1163">
        <v>33037308</v>
      </c>
      <c r="AJ1163">
        <v>1224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 x14ac:dyDescent="0.2">
      <c r="A1164">
        <f>ROW(Source!A485)</f>
        <v>485</v>
      </c>
      <c r="B1164">
        <v>33037331</v>
      </c>
      <c r="C1164">
        <v>33037315</v>
      </c>
      <c r="D1164">
        <v>32505425</v>
      </c>
      <c r="E1164">
        <v>19</v>
      </c>
      <c r="F1164">
        <v>1</v>
      </c>
      <c r="G1164">
        <v>19</v>
      </c>
      <c r="H1164">
        <v>1</v>
      </c>
      <c r="I1164" t="s">
        <v>795</v>
      </c>
      <c r="J1164" t="s">
        <v>3</v>
      </c>
      <c r="K1164" t="s">
        <v>796</v>
      </c>
      <c r="L1164">
        <v>1191</v>
      </c>
      <c r="N1164">
        <v>1013</v>
      </c>
      <c r="O1164" t="s">
        <v>797</v>
      </c>
      <c r="P1164" t="s">
        <v>797</v>
      </c>
      <c r="Q1164">
        <v>1</v>
      </c>
      <c r="X1164">
        <v>453.1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1</v>
      </c>
      <c r="AE1164">
        <v>1</v>
      </c>
      <c r="AF1164" t="s">
        <v>3</v>
      </c>
      <c r="AG1164">
        <v>453.1</v>
      </c>
      <c r="AH1164">
        <v>2</v>
      </c>
      <c r="AI1164">
        <v>33037316</v>
      </c>
      <c r="AJ1164">
        <v>1226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 x14ac:dyDescent="0.2">
      <c r="A1165">
        <f>ROW(Source!A485)</f>
        <v>485</v>
      </c>
      <c r="B1165">
        <v>33037332</v>
      </c>
      <c r="C1165">
        <v>33037315</v>
      </c>
      <c r="D1165">
        <v>32517073</v>
      </c>
      <c r="E1165">
        <v>1</v>
      </c>
      <c r="F1165">
        <v>1</v>
      </c>
      <c r="G1165">
        <v>19</v>
      </c>
      <c r="H1165">
        <v>2</v>
      </c>
      <c r="I1165" t="s">
        <v>805</v>
      </c>
      <c r="J1165" t="s">
        <v>806</v>
      </c>
      <c r="K1165" t="s">
        <v>807</v>
      </c>
      <c r="L1165">
        <v>1368</v>
      </c>
      <c r="N1165">
        <v>1011</v>
      </c>
      <c r="O1165" t="s">
        <v>801</v>
      </c>
      <c r="P1165" t="s">
        <v>801</v>
      </c>
      <c r="Q1165">
        <v>1</v>
      </c>
      <c r="X1165">
        <v>1.38</v>
      </c>
      <c r="Y1165">
        <v>0</v>
      </c>
      <c r="Z1165">
        <v>3.37</v>
      </c>
      <c r="AA1165">
        <v>0.85</v>
      </c>
      <c r="AB1165">
        <v>0</v>
      </c>
      <c r="AC1165">
        <v>0</v>
      </c>
      <c r="AD1165">
        <v>1</v>
      </c>
      <c r="AE1165">
        <v>0</v>
      </c>
      <c r="AF1165" t="s">
        <v>3</v>
      </c>
      <c r="AG1165">
        <v>1.38</v>
      </c>
      <c r="AH1165">
        <v>2</v>
      </c>
      <c r="AI1165">
        <v>33037317</v>
      </c>
      <c r="AJ1165">
        <v>1227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 x14ac:dyDescent="0.2">
      <c r="A1166">
        <f>ROW(Source!A485)</f>
        <v>485</v>
      </c>
      <c r="B1166">
        <v>33037333</v>
      </c>
      <c r="C1166">
        <v>33037315</v>
      </c>
      <c r="D1166">
        <v>32516433</v>
      </c>
      <c r="E1166">
        <v>1</v>
      </c>
      <c r="F1166">
        <v>1</v>
      </c>
      <c r="G1166">
        <v>19</v>
      </c>
      <c r="H1166">
        <v>2</v>
      </c>
      <c r="I1166" t="s">
        <v>808</v>
      </c>
      <c r="J1166" t="s">
        <v>809</v>
      </c>
      <c r="K1166" t="s">
        <v>810</v>
      </c>
      <c r="L1166">
        <v>1368</v>
      </c>
      <c r="N1166">
        <v>1011</v>
      </c>
      <c r="O1166" t="s">
        <v>801</v>
      </c>
      <c r="P1166" t="s">
        <v>801</v>
      </c>
      <c r="Q1166">
        <v>1</v>
      </c>
      <c r="X1166">
        <v>0.31</v>
      </c>
      <c r="Y1166">
        <v>0</v>
      </c>
      <c r="Z1166">
        <v>566.44000000000005</v>
      </c>
      <c r="AA1166">
        <v>281.27999999999997</v>
      </c>
      <c r="AB1166">
        <v>0</v>
      </c>
      <c r="AC1166">
        <v>0</v>
      </c>
      <c r="AD1166">
        <v>1</v>
      </c>
      <c r="AE1166">
        <v>0</v>
      </c>
      <c r="AF1166" t="s">
        <v>3</v>
      </c>
      <c r="AG1166">
        <v>0.31</v>
      </c>
      <c r="AH1166">
        <v>2</v>
      </c>
      <c r="AI1166">
        <v>33037318</v>
      </c>
      <c r="AJ1166">
        <v>1228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 x14ac:dyDescent="0.2">
      <c r="A1167">
        <f>ROW(Source!A485)</f>
        <v>485</v>
      </c>
      <c r="B1167">
        <v>33037334</v>
      </c>
      <c r="C1167">
        <v>33037315</v>
      </c>
      <c r="D1167">
        <v>32516599</v>
      </c>
      <c r="E1167">
        <v>1</v>
      </c>
      <c r="F1167">
        <v>1</v>
      </c>
      <c r="G1167">
        <v>19</v>
      </c>
      <c r="H1167">
        <v>2</v>
      </c>
      <c r="I1167" t="s">
        <v>811</v>
      </c>
      <c r="J1167" t="s">
        <v>812</v>
      </c>
      <c r="K1167" t="s">
        <v>813</v>
      </c>
      <c r="L1167">
        <v>1368</v>
      </c>
      <c r="N1167">
        <v>1011</v>
      </c>
      <c r="O1167" t="s">
        <v>801</v>
      </c>
      <c r="P1167" t="s">
        <v>801</v>
      </c>
      <c r="Q1167">
        <v>1</v>
      </c>
      <c r="X1167">
        <v>26.25</v>
      </c>
      <c r="Y1167">
        <v>0</v>
      </c>
      <c r="Z1167">
        <v>9.7100000000000009</v>
      </c>
      <c r="AA1167">
        <v>2.25</v>
      </c>
      <c r="AB1167">
        <v>0</v>
      </c>
      <c r="AC1167">
        <v>0</v>
      </c>
      <c r="AD1167">
        <v>1</v>
      </c>
      <c r="AE1167">
        <v>0</v>
      </c>
      <c r="AF1167" t="s">
        <v>3</v>
      </c>
      <c r="AG1167">
        <v>26.25</v>
      </c>
      <c r="AH1167">
        <v>2</v>
      </c>
      <c r="AI1167">
        <v>33037319</v>
      </c>
      <c r="AJ1167">
        <v>1229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 x14ac:dyDescent="0.2">
      <c r="A1168">
        <f>ROW(Source!A485)</f>
        <v>485</v>
      </c>
      <c r="B1168">
        <v>33037335</v>
      </c>
      <c r="C1168">
        <v>33037315</v>
      </c>
      <c r="D1168">
        <v>32517836</v>
      </c>
      <c r="E1168">
        <v>1</v>
      </c>
      <c r="F1168">
        <v>1</v>
      </c>
      <c r="G1168">
        <v>19</v>
      </c>
      <c r="H1168">
        <v>3</v>
      </c>
      <c r="I1168" t="s">
        <v>814</v>
      </c>
      <c r="J1168" t="s">
        <v>815</v>
      </c>
      <c r="K1168" t="s">
        <v>816</v>
      </c>
      <c r="L1168">
        <v>1348</v>
      </c>
      <c r="N1168">
        <v>1009</v>
      </c>
      <c r="O1168" t="s">
        <v>19</v>
      </c>
      <c r="P1168" t="s">
        <v>19</v>
      </c>
      <c r="Q1168">
        <v>1000</v>
      </c>
      <c r="X1168">
        <v>0.04</v>
      </c>
      <c r="Y1168">
        <v>31493.279999999999</v>
      </c>
      <c r="Z1168">
        <v>0</v>
      </c>
      <c r="AA1168">
        <v>0</v>
      </c>
      <c r="AB1168">
        <v>0</v>
      </c>
      <c r="AC1168">
        <v>0</v>
      </c>
      <c r="AD1168">
        <v>1</v>
      </c>
      <c r="AE1168">
        <v>0</v>
      </c>
      <c r="AF1168" t="s">
        <v>3</v>
      </c>
      <c r="AG1168">
        <v>0.04</v>
      </c>
      <c r="AH1168">
        <v>2</v>
      </c>
      <c r="AI1168">
        <v>33037320</v>
      </c>
      <c r="AJ1168">
        <v>1230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 x14ac:dyDescent="0.2">
      <c r="A1169">
        <f>ROW(Source!A485)</f>
        <v>485</v>
      </c>
      <c r="B1169">
        <v>33037336</v>
      </c>
      <c r="C1169">
        <v>33037315</v>
      </c>
      <c r="D1169">
        <v>32518156</v>
      </c>
      <c r="E1169">
        <v>1</v>
      </c>
      <c r="F1169">
        <v>1</v>
      </c>
      <c r="G1169">
        <v>19</v>
      </c>
      <c r="H1169">
        <v>3</v>
      </c>
      <c r="I1169" t="s">
        <v>817</v>
      </c>
      <c r="J1169" t="s">
        <v>818</v>
      </c>
      <c r="K1169" t="s">
        <v>819</v>
      </c>
      <c r="L1169">
        <v>1348</v>
      </c>
      <c r="N1169">
        <v>1009</v>
      </c>
      <c r="O1169" t="s">
        <v>19</v>
      </c>
      <c r="P1169" t="s">
        <v>19</v>
      </c>
      <c r="Q1169">
        <v>1000</v>
      </c>
      <c r="X1169">
        <v>3.6999999999999998E-2</v>
      </c>
      <c r="Y1169">
        <v>45454.3</v>
      </c>
      <c r="Z1169">
        <v>0</v>
      </c>
      <c r="AA1169">
        <v>0</v>
      </c>
      <c r="AB1169">
        <v>0</v>
      </c>
      <c r="AC1169">
        <v>0</v>
      </c>
      <c r="AD1169">
        <v>1</v>
      </c>
      <c r="AE1169">
        <v>0</v>
      </c>
      <c r="AF1169" t="s">
        <v>3</v>
      </c>
      <c r="AG1169">
        <v>3.6999999999999998E-2</v>
      </c>
      <c r="AH1169">
        <v>2</v>
      </c>
      <c r="AI1169">
        <v>33037321</v>
      </c>
      <c r="AJ1169">
        <v>1231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 x14ac:dyDescent="0.2">
      <c r="A1170">
        <f>ROW(Source!A485)</f>
        <v>485</v>
      </c>
      <c r="B1170">
        <v>33037338</v>
      </c>
      <c r="C1170">
        <v>33037315</v>
      </c>
      <c r="D1170">
        <v>32518894</v>
      </c>
      <c r="E1170">
        <v>1</v>
      </c>
      <c r="F1170">
        <v>1</v>
      </c>
      <c r="G1170">
        <v>19</v>
      </c>
      <c r="H1170">
        <v>3</v>
      </c>
      <c r="I1170" t="s">
        <v>820</v>
      </c>
      <c r="J1170" t="s">
        <v>821</v>
      </c>
      <c r="K1170" t="s">
        <v>822</v>
      </c>
      <c r="L1170">
        <v>1327</v>
      </c>
      <c r="N1170">
        <v>1005</v>
      </c>
      <c r="O1170" t="s">
        <v>823</v>
      </c>
      <c r="P1170" t="s">
        <v>823</v>
      </c>
      <c r="Q1170">
        <v>1</v>
      </c>
      <c r="X1170">
        <v>5.6</v>
      </c>
      <c r="Y1170">
        <v>63.78</v>
      </c>
      <c r="Z1170">
        <v>0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 t="s">
        <v>3</v>
      </c>
      <c r="AG1170">
        <v>5.6</v>
      </c>
      <c r="AH1170">
        <v>2</v>
      </c>
      <c r="AI1170">
        <v>33037323</v>
      </c>
      <c r="AJ1170">
        <v>1232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 x14ac:dyDescent="0.2">
      <c r="A1171">
        <f>ROW(Source!A485)</f>
        <v>485</v>
      </c>
      <c r="B1171">
        <v>33037337</v>
      </c>
      <c r="C1171">
        <v>33037315</v>
      </c>
      <c r="D1171">
        <v>32517311</v>
      </c>
      <c r="E1171">
        <v>1</v>
      </c>
      <c r="F1171">
        <v>1</v>
      </c>
      <c r="G1171">
        <v>19</v>
      </c>
      <c r="H1171">
        <v>3</v>
      </c>
      <c r="I1171" t="s">
        <v>824</v>
      </c>
      <c r="J1171" t="s">
        <v>825</v>
      </c>
      <c r="K1171" t="s">
        <v>826</v>
      </c>
      <c r="L1171">
        <v>1348</v>
      </c>
      <c r="N1171">
        <v>1009</v>
      </c>
      <c r="O1171" t="s">
        <v>19</v>
      </c>
      <c r="P1171" t="s">
        <v>19</v>
      </c>
      <c r="Q1171">
        <v>1000</v>
      </c>
      <c r="X1171">
        <v>0.05</v>
      </c>
      <c r="Y1171">
        <v>4752.91</v>
      </c>
      <c r="Z1171">
        <v>0</v>
      </c>
      <c r="AA1171">
        <v>0</v>
      </c>
      <c r="AB1171">
        <v>0</v>
      </c>
      <c r="AC1171">
        <v>0</v>
      </c>
      <c r="AD1171">
        <v>1</v>
      </c>
      <c r="AE1171">
        <v>0</v>
      </c>
      <c r="AF1171" t="s">
        <v>3</v>
      </c>
      <c r="AG1171">
        <v>0.05</v>
      </c>
      <c r="AH1171">
        <v>2</v>
      </c>
      <c r="AI1171">
        <v>33037322</v>
      </c>
      <c r="AJ1171">
        <v>1233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 x14ac:dyDescent="0.2">
      <c r="A1172">
        <f>ROW(Source!A485)</f>
        <v>485</v>
      </c>
      <c r="B1172">
        <v>33037339</v>
      </c>
      <c r="C1172">
        <v>33037315</v>
      </c>
      <c r="D1172">
        <v>32519061</v>
      </c>
      <c r="E1172">
        <v>1</v>
      </c>
      <c r="F1172">
        <v>1</v>
      </c>
      <c r="G1172">
        <v>19</v>
      </c>
      <c r="H1172">
        <v>3</v>
      </c>
      <c r="I1172" t="s">
        <v>827</v>
      </c>
      <c r="J1172" t="s">
        <v>828</v>
      </c>
      <c r="K1172" t="s">
        <v>829</v>
      </c>
      <c r="L1172">
        <v>1339</v>
      </c>
      <c r="N1172">
        <v>1007</v>
      </c>
      <c r="O1172" t="s">
        <v>830</v>
      </c>
      <c r="P1172" t="s">
        <v>830</v>
      </c>
      <c r="Q1172">
        <v>1</v>
      </c>
      <c r="X1172">
        <v>1.75</v>
      </c>
      <c r="Y1172">
        <v>29.98</v>
      </c>
      <c r="Z1172">
        <v>0</v>
      </c>
      <c r="AA1172">
        <v>0</v>
      </c>
      <c r="AB1172">
        <v>0</v>
      </c>
      <c r="AC1172">
        <v>0</v>
      </c>
      <c r="AD1172">
        <v>1</v>
      </c>
      <c r="AE1172">
        <v>0</v>
      </c>
      <c r="AF1172" t="s">
        <v>3</v>
      </c>
      <c r="AG1172">
        <v>1.75</v>
      </c>
      <c r="AH1172">
        <v>2</v>
      </c>
      <c r="AI1172">
        <v>33037324</v>
      </c>
      <c r="AJ1172">
        <v>1234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 x14ac:dyDescent="0.2">
      <c r="A1173">
        <f>ROW(Source!A485)</f>
        <v>485</v>
      </c>
      <c r="B1173">
        <v>33037340</v>
      </c>
      <c r="C1173">
        <v>33037315</v>
      </c>
      <c r="D1173">
        <v>32517740</v>
      </c>
      <c r="E1173">
        <v>1</v>
      </c>
      <c r="F1173">
        <v>1</v>
      </c>
      <c r="G1173">
        <v>19</v>
      </c>
      <c r="H1173">
        <v>3</v>
      </c>
      <c r="I1173" t="s">
        <v>831</v>
      </c>
      <c r="J1173" t="s">
        <v>832</v>
      </c>
      <c r="K1173" t="s">
        <v>833</v>
      </c>
      <c r="L1173">
        <v>1339</v>
      </c>
      <c r="N1173">
        <v>1007</v>
      </c>
      <c r="O1173" t="s">
        <v>830</v>
      </c>
      <c r="P1173" t="s">
        <v>830</v>
      </c>
      <c r="Q1173">
        <v>1</v>
      </c>
      <c r="X1173">
        <v>0.08</v>
      </c>
      <c r="Y1173">
        <v>4993.7</v>
      </c>
      <c r="Z1173">
        <v>0</v>
      </c>
      <c r="AA1173">
        <v>0</v>
      </c>
      <c r="AB1173">
        <v>0</v>
      </c>
      <c r="AC1173">
        <v>0</v>
      </c>
      <c r="AD1173">
        <v>1</v>
      </c>
      <c r="AE1173">
        <v>0</v>
      </c>
      <c r="AF1173" t="s">
        <v>3</v>
      </c>
      <c r="AG1173">
        <v>0.08</v>
      </c>
      <c r="AH1173">
        <v>2</v>
      </c>
      <c r="AI1173">
        <v>33037325</v>
      </c>
      <c r="AJ1173">
        <v>1235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 x14ac:dyDescent="0.2">
      <c r="A1174">
        <f>ROW(Source!A485)</f>
        <v>485</v>
      </c>
      <c r="B1174">
        <v>33037341</v>
      </c>
      <c r="C1174">
        <v>33037315</v>
      </c>
      <c r="D1174">
        <v>32517729</v>
      </c>
      <c r="E1174">
        <v>1</v>
      </c>
      <c r="F1174">
        <v>1</v>
      </c>
      <c r="G1174">
        <v>19</v>
      </c>
      <c r="H1174">
        <v>3</v>
      </c>
      <c r="I1174" t="s">
        <v>834</v>
      </c>
      <c r="J1174" t="s">
        <v>835</v>
      </c>
      <c r="K1174" t="s">
        <v>836</v>
      </c>
      <c r="L1174">
        <v>1339</v>
      </c>
      <c r="N1174">
        <v>1007</v>
      </c>
      <c r="O1174" t="s">
        <v>830</v>
      </c>
      <c r="P1174" t="s">
        <v>830</v>
      </c>
      <c r="Q1174">
        <v>1</v>
      </c>
      <c r="X1174">
        <v>0.69</v>
      </c>
      <c r="Y1174">
        <v>3762.19</v>
      </c>
      <c r="Z1174">
        <v>0</v>
      </c>
      <c r="AA1174">
        <v>0</v>
      </c>
      <c r="AB1174">
        <v>0</v>
      </c>
      <c r="AC1174">
        <v>0</v>
      </c>
      <c r="AD1174">
        <v>1</v>
      </c>
      <c r="AE1174">
        <v>0</v>
      </c>
      <c r="AF1174" t="s">
        <v>3</v>
      </c>
      <c r="AG1174">
        <v>0.69</v>
      </c>
      <c r="AH1174">
        <v>2</v>
      </c>
      <c r="AI1174">
        <v>33037326</v>
      </c>
      <c r="AJ1174">
        <v>1236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 x14ac:dyDescent="0.2">
      <c r="A1175">
        <f>ROW(Source!A485)</f>
        <v>485</v>
      </c>
      <c r="B1175">
        <v>33037342</v>
      </c>
      <c r="C1175">
        <v>33037315</v>
      </c>
      <c r="D1175">
        <v>32517783</v>
      </c>
      <c r="E1175">
        <v>1</v>
      </c>
      <c r="F1175">
        <v>1</v>
      </c>
      <c r="G1175">
        <v>19</v>
      </c>
      <c r="H1175">
        <v>3</v>
      </c>
      <c r="I1175" t="s">
        <v>837</v>
      </c>
      <c r="J1175" t="s">
        <v>838</v>
      </c>
      <c r="K1175" t="s">
        <v>839</v>
      </c>
      <c r="L1175">
        <v>1339</v>
      </c>
      <c r="N1175">
        <v>1007</v>
      </c>
      <c r="O1175" t="s">
        <v>830</v>
      </c>
      <c r="P1175" t="s">
        <v>830</v>
      </c>
      <c r="Q1175">
        <v>1</v>
      </c>
      <c r="X1175">
        <v>0.2</v>
      </c>
      <c r="Y1175">
        <v>5631.96</v>
      </c>
      <c r="Z1175">
        <v>0</v>
      </c>
      <c r="AA1175">
        <v>0</v>
      </c>
      <c r="AB1175">
        <v>0</v>
      </c>
      <c r="AC1175">
        <v>0</v>
      </c>
      <c r="AD1175">
        <v>1</v>
      </c>
      <c r="AE1175">
        <v>0</v>
      </c>
      <c r="AF1175" t="s">
        <v>3</v>
      </c>
      <c r="AG1175">
        <v>0.2</v>
      </c>
      <c r="AH1175">
        <v>2</v>
      </c>
      <c r="AI1175">
        <v>33037327</v>
      </c>
      <c r="AJ1175">
        <v>1237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 x14ac:dyDescent="0.2">
      <c r="A1176">
        <f>ROW(Source!A485)</f>
        <v>485</v>
      </c>
      <c r="B1176">
        <v>33037343</v>
      </c>
      <c r="C1176">
        <v>33037315</v>
      </c>
      <c r="D1176">
        <v>32517784</v>
      </c>
      <c r="E1176">
        <v>1</v>
      </c>
      <c r="F1176">
        <v>1</v>
      </c>
      <c r="G1176">
        <v>19</v>
      </c>
      <c r="H1176">
        <v>3</v>
      </c>
      <c r="I1176" t="s">
        <v>840</v>
      </c>
      <c r="J1176" t="s">
        <v>841</v>
      </c>
      <c r="K1176" t="s">
        <v>842</v>
      </c>
      <c r="L1176">
        <v>1339</v>
      </c>
      <c r="N1176">
        <v>1007</v>
      </c>
      <c r="O1176" t="s">
        <v>830</v>
      </c>
      <c r="P1176" t="s">
        <v>830</v>
      </c>
      <c r="Q1176">
        <v>1</v>
      </c>
      <c r="X1176">
        <v>0.69</v>
      </c>
      <c r="Y1176">
        <v>5631.96</v>
      </c>
      <c r="Z1176">
        <v>0</v>
      </c>
      <c r="AA1176">
        <v>0</v>
      </c>
      <c r="AB1176">
        <v>0</v>
      </c>
      <c r="AC1176">
        <v>0</v>
      </c>
      <c r="AD1176">
        <v>1</v>
      </c>
      <c r="AE1176">
        <v>0</v>
      </c>
      <c r="AF1176" t="s">
        <v>3</v>
      </c>
      <c r="AG1176">
        <v>0.69</v>
      </c>
      <c r="AH1176">
        <v>2</v>
      </c>
      <c r="AI1176">
        <v>33037328</v>
      </c>
      <c r="AJ1176">
        <v>1238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 x14ac:dyDescent="0.2">
      <c r="A1177">
        <f>ROW(Source!A485)</f>
        <v>485</v>
      </c>
      <c r="B1177">
        <v>33037344</v>
      </c>
      <c r="C1177">
        <v>33037315</v>
      </c>
      <c r="D1177">
        <v>32519911</v>
      </c>
      <c r="E1177">
        <v>1</v>
      </c>
      <c r="F1177">
        <v>1</v>
      </c>
      <c r="G1177">
        <v>19</v>
      </c>
      <c r="H1177">
        <v>3</v>
      </c>
      <c r="I1177" t="s">
        <v>843</v>
      </c>
      <c r="J1177" t="s">
        <v>844</v>
      </c>
      <c r="K1177" t="s">
        <v>845</v>
      </c>
      <c r="L1177">
        <v>1339</v>
      </c>
      <c r="N1177">
        <v>1007</v>
      </c>
      <c r="O1177" t="s">
        <v>830</v>
      </c>
      <c r="P1177" t="s">
        <v>830</v>
      </c>
      <c r="Q1177">
        <v>1</v>
      </c>
      <c r="X1177">
        <v>102</v>
      </c>
      <c r="Y1177">
        <v>3195.93</v>
      </c>
      <c r="Z1177">
        <v>0</v>
      </c>
      <c r="AA1177">
        <v>0</v>
      </c>
      <c r="AB1177">
        <v>0</v>
      </c>
      <c r="AC1177">
        <v>0</v>
      </c>
      <c r="AD1177">
        <v>1</v>
      </c>
      <c r="AE1177">
        <v>0</v>
      </c>
      <c r="AF1177" t="s">
        <v>3</v>
      </c>
      <c r="AG1177">
        <v>102</v>
      </c>
      <c r="AH1177">
        <v>2</v>
      </c>
      <c r="AI1177">
        <v>33037329</v>
      </c>
      <c r="AJ1177">
        <v>1239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 x14ac:dyDescent="0.2">
      <c r="A1178">
        <f>ROW(Source!A485)</f>
        <v>485</v>
      </c>
      <c r="B1178">
        <v>33037345</v>
      </c>
      <c r="C1178">
        <v>33037315</v>
      </c>
      <c r="D1178">
        <v>32521663</v>
      </c>
      <c r="E1178">
        <v>1</v>
      </c>
      <c r="F1178">
        <v>1</v>
      </c>
      <c r="G1178">
        <v>19</v>
      </c>
      <c r="H1178">
        <v>3</v>
      </c>
      <c r="I1178" t="s">
        <v>846</v>
      </c>
      <c r="J1178" t="s">
        <v>847</v>
      </c>
      <c r="K1178" t="s">
        <v>848</v>
      </c>
      <c r="L1178">
        <v>1327</v>
      </c>
      <c r="N1178">
        <v>1005</v>
      </c>
      <c r="O1178" t="s">
        <v>823</v>
      </c>
      <c r="P1178" t="s">
        <v>823</v>
      </c>
      <c r="Q1178">
        <v>1</v>
      </c>
      <c r="X1178">
        <v>49.5</v>
      </c>
      <c r="Y1178">
        <v>207.09</v>
      </c>
      <c r="Z1178">
        <v>0</v>
      </c>
      <c r="AA1178">
        <v>0</v>
      </c>
      <c r="AB1178">
        <v>0</v>
      </c>
      <c r="AC1178">
        <v>0</v>
      </c>
      <c r="AD1178">
        <v>1</v>
      </c>
      <c r="AE1178">
        <v>0</v>
      </c>
      <c r="AF1178" t="s">
        <v>3</v>
      </c>
      <c r="AG1178">
        <v>49.5</v>
      </c>
      <c r="AH1178">
        <v>2</v>
      </c>
      <c r="AI1178">
        <v>33037330</v>
      </c>
      <c r="AJ1178">
        <v>1240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 x14ac:dyDescent="0.2">
      <c r="A1179">
        <f>ROW(Source!A488)</f>
        <v>488</v>
      </c>
      <c r="B1179">
        <v>33037354</v>
      </c>
      <c r="C1179">
        <v>33037348</v>
      </c>
      <c r="D1179">
        <v>32505425</v>
      </c>
      <c r="E1179">
        <v>19</v>
      </c>
      <c r="F1179">
        <v>1</v>
      </c>
      <c r="G1179">
        <v>19</v>
      </c>
      <c r="H1179">
        <v>1</v>
      </c>
      <c r="I1179" t="s">
        <v>795</v>
      </c>
      <c r="J1179" t="s">
        <v>3</v>
      </c>
      <c r="K1179" t="s">
        <v>796</v>
      </c>
      <c r="L1179">
        <v>1191</v>
      </c>
      <c r="N1179">
        <v>1013</v>
      </c>
      <c r="O1179" t="s">
        <v>797</v>
      </c>
      <c r="P1179" t="s">
        <v>797</v>
      </c>
      <c r="Q1179">
        <v>1</v>
      </c>
      <c r="X1179">
        <v>36.11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1</v>
      </c>
      <c r="AE1179">
        <v>1</v>
      </c>
      <c r="AF1179" t="s">
        <v>3</v>
      </c>
      <c r="AG1179">
        <v>36.11</v>
      </c>
      <c r="AH1179">
        <v>2</v>
      </c>
      <c r="AI1179">
        <v>33037349</v>
      </c>
      <c r="AJ1179">
        <v>1241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 x14ac:dyDescent="0.2">
      <c r="A1180">
        <f>ROW(Source!A488)</f>
        <v>488</v>
      </c>
      <c r="B1180">
        <v>33037355</v>
      </c>
      <c r="C1180">
        <v>33037348</v>
      </c>
      <c r="D1180">
        <v>32516754</v>
      </c>
      <c r="E1180">
        <v>1</v>
      </c>
      <c r="F1180">
        <v>1</v>
      </c>
      <c r="G1180">
        <v>19</v>
      </c>
      <c r="H1180">
        <v>2</v>
      </c>
      <c r="I1180" t="s">
        <v>798</v>
      </c>
      <c r="J1180" t="s">
        <v>799</v>
      </c>
      <c r="K1180" t="s">
        <v>800</v>
      </c>
      <c r="L1180">
        <v>1368</v>
      </c>
      <c r="N1180">
        <v>1011</v>
      </c>
      <c r="O1180" t="s">
        <v>801</v>
      </c>
      <c r="P1180" t="s">
        <v>801</v>
      </c>
      <c r="Q1180">
        <v>1</v>
      </c>
      <c r="X1180">
        <v>21.91</v>
      </c>
      <c r="Y1180">
        <v>0</v>
      </c>
      <c r="Z1180">
        <v>70.98</v>
      </c>
      <c r="AA1180">
        <v>6.52</v>
      </c>
      <c r="AB1180">
        <v>0</v>
      </c>
      <c r="AC1180">
        <v>0</v>
      </c>
      <c r="AD1180">
        <v>1</v>
      </c>
      <c r="AE1180">
        <v>0</v>
      </c>
      <c r="AF1180" t="s">
        <v>3</v>
      </c>
      <c r="AG1180">
        <v>21.91</v>
      </c>
      <c r="AH1180">
        <v>2</v>
      </c>
      <c r="AI1180">
        <v>33037350</v>
      </c>
      <c r="AJ1180">
        <v>1242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 x14ac:dyDescent="0.2">
      <c r="A1181">
        <f>ROW(Source!A488)</f>
        <v>488</v>
      </c>
      <c r="B1181">
        <v>33037356</v>
      </c>
      <c r="C1181">
        <v>33037348</v>
      </c>
      <c r="D1181">
        <v>32518977</v>
      </c>
      <c r="E1181">
        <v>1</v>
      </c>
      <c r="F1181">
        <v>1</v>
      </c>
      <c r="G1181">
        <v>19</v>
      </c>
      <c r="H1181">
        <v>3</v>
      </c>
      <c r="I1181" t="s">
        <v>802</v>
      </c>
      <c r="J1181" t="s">
        <v>803</v>
      </c>
      <c r="K1181" t="s">
        <v>804</v>
      </c>
      <c r="L1181">
        <v>1348</v>
      </c>
      <c r="N1181">
        <v>1009</v>
      </c>
      <c r="O1181" t="s">
        <v>19</v>
      </c>
      <c r="P1181" t="s">
        <v>19</v>
      </c>
      <c r="Q1181">
        <v>1000</v>
      </c>
      <c r="X1181">
        <v>0.03</v>
      </c>
      <c r="Y1181">
        <v>117442.26</v>
      </c>
      <c r="Z1181">
        <v>0</v>
      </c>
      <c r="AA1181">
        <v>0</v>
      </c>
      <c r="AB1181">
        <v>0</v>
      </c>
      <c r="AC1181">
        <v>0</v>
      </c>
      <c r="AD1181">
        <v>1</v>
      </c>
      <c r="AE1181">
        <v>0</v>
      </c>
      <c r="AF1181" t="s">
        <v>3</v>
      </c>
      <c r="AG1181">
        <v>0.03</v>
      </c>
      <c r="AH1181">
        <v>2</v>
      </c>
      <c r="AI1181">
        <v>33037351</v>
      </c>
      <c r="AJ1181">
        <v>1243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 x14ac:dyDescent="0.2">
      <c r="A1182">
        <f>ROW(Source!A488)</f>
        <v>488</v>
      </c>
      <c r="B1182">
        <v>33037357</v>
      </c>
      <c r="C1182">
        <v>33037348</v>
      </c>
      <c r="D1182">
        <v>32520163</v>
      </c>
      <c r="E1182">
        <v>1</v>
      </c>
      <c r="F1182">
        <v>1</v>
      </c>
      <c r="G1182">
        <v>19</v>
      </c>
      <c r="H1182">
        <v>3</v>
      </c>
      <c r="I1182" t="s">
        <v>25</v>
      </c>
      <c r="J1182" t="s">
        <v>27</v>
      </c>
      <c r="K1182" t="s">
        <v>26</v>
      </c>
      <c r="L1182">
        <v>1348</v>
      </c>
      <c r="N1182">
        <v>1009</v>
      </c>
      <c r="O1182" t="s">
        <v>19</v>
      </c>
      <c r="P1182" t="s">
        <v>19</v>
      </c>
      <c r="Q1182">
        <v>1000</v>
      </c>
      <c r="X1182">
        <v>1</v>
      </c>
      <c r="Y1182">
        <v>53410.15</v>
      </c>
      <c r="Z1182">
        <v>0</v>
      </c>
      <c r="AA1182">
        <v>0</v>
      </c>
      <c r="AB1182">
        <v>0</v>
      </c>
      <c r="AC1182">
        <v>0</v>
      </c>
      <c r="AD1182">
        <v>1</v>
      </c>
      <c r="AE1182">
        <v>0</v>
      </c>
      <c r="AF1182" t="s">
        <v>3</v>
      </c>
      <c r="AG1182">
        <v>1</v>
      </c>
      <c r="AH1182">
        <v>2</v>
      </c>
      <c r="AI1182">
        <v>33037352</v>
      </c>
      <c r="AJ1182">
        <v>1244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 x14ac:dyDescent="0.2">
      <c r="A1183">
        <f>ROW(Source!A490)</f>
        <v>490</v>
      </c>
      <c r="B1183">
        <v>33037375</v>
      </c>
      <c r="C1183">
        <v>33037359</v>
      </c>
      <c r="D1183">
        <v>32505425</v>
      </c>
      <c r="E1183">
        <v>19</v>
      </c>
      <c r="F1183">
        <v>1</v>
      </c>
      <c r="G1183">
        <v>19</v>
      </c>
      <c r="H1183">
        <v>1</v>
      </c>
      <c r="I1183" t="s">
        <v>795</v>
      </c>
      <c r="J1183" t="s">
        <v>3</v>
      </c>
      <c r="K1183" t="s">
        <v>796</v>
      </c>
      <c r="L1183">
        <v>1191</v>
      </c>
      <c r="N1183">
        <v>1013</v>
      </c>
      <c r="O1183" t="s">
        <v>797</v>
      </c>
      <c r="P1183" t="s">
        <v>797</v>
      </c>
      <c r="Q1183">
        <v>1</v>
      </c>
      <c r="X1183">
        <v>453.1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1</v>
      </c>
      <c r="AE1183">
        <v>1</v>
      </c>
      <c r="AF1183" t="s">
        <v>3</v>
      </c>
      <c r="AG1183">
        <v>453.1</v>
      </c>
      <c r="AH1183">
        <v>2</v>
      </c>
      <c r="AI1183">
        <v>33037360</v>
      </c>
      <c r="AJ1183">
        <v>1246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 x14ac:dyDescent="0.2">
      <c r="A1184">
        <f>ROW(Source!A490)</f>
        <v>490</v>
      </c>
      <c r="B1184">
        <v>33037376</v>
      </c>
      <c r="C1184">
        <v>33037359</v>
      </c>
      <c r="D1184">
        <v>32517073</v>
      </c>
      <c r="E1184">
        <v>1</v>
      </c>
      <c r="F1184">
        <v>1</v>
      </c>
      <c r="G1184">
        <v>19</v>
      </c>
      <c r="H1184">
        <v>2</v>
      </c>
      <c r="I1184" t="s">
        <v>805</v>
      </c>
      <c r="J1184" t="s">
        <v>806</v>
      </c>
      <c r="K1184" t="s">
        <v>807</v>
      </c>
      <c r="L1184">
        <v>1368</v>
      </c>
      <c r="N1184">
        <v>1011</v>
      </c>
      <c r="O1184" t="s">
        <v>801</v>
      </c>
      <c r="P1184" t="s">
        <v>801</v>
      </c>
      <c r="Q1184">
        <v>1</v>
      </c>
      <c r="X1184">
        <v>1.38</v>
      </c>
      <c r="Y1184">
        <v>0</v>
      </c>
      <c r="Z1184">
        <v>3.37</v>
      </c>
      <c r="AA1184">
        <v>0.85</v>
      </c>
      <c r="AB1184">
        <v>0</v>
      </c>
      <c r="AC1184">
        <v>0</v>
      </c>
      <c r="AD1184">
        <v>1</v>
      </c>
      <c r="AE1184">
        <v>0</v>
      </c>
      <c r="AF1184" t="s">
        <v>3</v>
      </c>
      <c r="AG1184">
        <v>1.38</v>
      </c>
      <c r="AH1184">
        <v>2</v>
      </c>
      <c r="AI1184">
        <v>33037361</v>
      </c>
      <c r="AJ1184">
        <v>1247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 x14ac:dyDescent="0.2">
      <c r="A1185">
        <f>ROW(Source!A490)</f>
        <v>490</v>
      </c>
      <c r="B1185">
        <v>33037377</v>
      </c>
      <c r="C1185">
        <v>33037359</v>
      </c>
      <c r="D1185">
        <v>32516433</v>
      </c>
      <c r="E1185">
        <v>1</v>
      </c>
      <c r="F1185">
        <v>1</v>
      </c>
      <c r="G1185">
        <v>19</v>
      </c>
      <c r="H1185">
        <v>2</v>
      </c>
      <c r="I1185" t="s">
        <v>808</v>
      </c>
      <c r="J1185" t="s">
        <v>809</v>
      </c>
      <c r="K1185" t="s">
        <v>810</v>
      </c>
      <c r="L1185">
        <v>1368</v>
      </c>
      <c r="N1185">
        <v>1011</v>
      </c>
      <c r="O1185" t="s">
        <v>801</v>
      </c>
      <c r="P1185" t="s">
        <v>801</v>
      </c>
      <c r="Q1185">
        <v>1</v>
      </c>
      <c r="X1185">
        <v>0.31</v>
      </c>
      <c r="Y1185">
        <v>0</v>
      </c>
      <c r="Z1185">
        <v>566.44000000000005</v>
      </c>
      <c r="AA1185">
        <v>281.27999999999997</v>
      </c>
      <c r="AB1185">
        <v>0</v>
      </c>
      <c r="AC1185">
        <v>0</v>
      </c>
      <c r="AD1185">
        <v>1</v>
      </c>
      <c r="AE1185">
        <v>0</v>
      </c>
      <c r="AF1185" t="s">
        <v>3</v>
      </c>
      <c r="AG1185">
        <v>0.31</v>
      </c>
      <c r="AH1185">
        <v>2</v>
      </c>
      <c r="AI1185">
        <v>33037362</v>
      </c>
      <c r="AJ1185">
        <v>1248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 x14ac:dyDescent="0.2">
      <c r="A1186">
        <f>ROW(Source!A490)</f>
        <v>490</v>
      </c>
      <c r="B1186">
        <v>33037378</v>
      </c>
      <c r="C1186">
        <v>33037359</v>
      </c>
      <c r="D1186">
        <v>32516599</v>
      </c>
      <c r="E1186">
        <v>1</v>
      </c>
      <c r="F1186">
        <v>1</v>
      </c>
      <c r="G1186">
        <v>19</v>
      </c>
      <c r="H1186">
        <v>2</v>
      </c>
      <c r="I1186" t="s">
        <v>811</v>
      </c>
      <c r="J1186" t="s">
        <v>812</v>
      </c>
      <c r="K1186" t="s">
        <v>813</v>
      </c>
      <c r="L1186">
        <v>1368</v>
      </c>
      <c r="N1186">
        <v>1011</v>
      </c>
      <c r="O1186" t="s">
        <v>801</v>
      </c>
      <c r="P1186" t="s">
        <v>801</v>
      </c>
      <c r="Q1186">
        <v>1</v>
      </c>
      <c r="X1186">
        <v>26.25</v>
      </c>
      <c r="Y1186">
        <v>0</v>
      </c>
      <c r="Z1186">
        <v>9.7100000000000009</v>
      </c>
      <c r="AA1186">
        <v>2.25</v>
      </c>
      <c r="AB1186">
        <v>0</v>
      </c>
      <c r="AC1186">
        <v>0</v>
      </c>
      <c r="AD1186">
        <v>1</v>
      </c>
      <c r="AE1186">
        <v>0</v>
      </c>
      <c r="AF1186" t="s">
        <v>3</v>
      </c>
      <c r="AG1186">
        <v>26.25</v>
      </c>
      <c r="AH1186">
        <v>2</v>
      </c>
      <c r="AI1186">
        <v>33037363</v>
      </c>
      <c r="AJ1186">
        <v>1249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 x14ac:dyDescent="0.2">
      <c r="A1187">
        <f>ROW(Source!A490)</f>
        <v>490</v>
      </c>
      <c r="B1187">
        <v>33037379</v>
      </c>
      <c r="C1187">
        <v>33037359</v>
      </c>
      <c r="D1187">
        <v>32517836</v>
      </c>
      <c r="E1187">
        <v>1</v>
      </c>
      <c r="F1187">
        <v>1</v>
      </c>
      <c r="G1187">
        <v>19</v>
      </c>
      <c r="H1187">
        <v>3</v>
      </c>
      <c r="I1187" t="s">
        <v>814</v>
      </c>
      <c r="J1187" t="s">
        <v>815</v>
      </c>
      <c r="K1187" t="s">
        <v>816</v>
      </c>
      <c r="L1187">
        <v>1348</v>
      </c>
      <c r="N1187">
        <v>1009</v>
      </c>
      <c r="O1187" t="s">
        <v>19</v>
      </c>
      <c r="P1187" t="s">
        <v>19</v>
      </c>
      <c r="Q1187">
        <v>1000</v>
      </c>
      <c r="X1187">
        <v>0.04</v>
      </c>
      <c r="Y1187">
        <v>31493.279999999999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0</v>
      </c>
      <c r="AF1187" t="s">
        <v>3</v>
      </c>
      <c r="AG1187">
        <v>0.04</v>
      </c>
      <c r="AH1187">
        <v>2</v>
      </c>
      <c r="AI1187">
        <v>33037364</v>
      </c>
      <c r="AJ1187">
        <v>1250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 x14ac:dyDescent="0.2">
      <c r="A1188">
        <f>ROW(Source!A490)</f>
        <v>490</v>
      </c>
      <c r="B1188">
        <v>33037380</v>
      </c>
      <c r="C1188">
        <v>33037359</v>
      </c>
      <c r="D1188">
        <v>32518156</v>
      </c>
      <c r="E1188">
        <v>1</v>
      </c>
      <c r="F1188">
        <v>1</v>
      </c>
      <c r="G1188">
        <v>19</v>
      </c>
      <c r="H1188">
        <v>3</v>
      </c>
      <c r="I1188" t="s">
        <v>817</v>
      </c>
      <c r="J1188" t="s">
        <v>818</v>
      </c>
      <c r="K1188" t="s">
        <v>819</v>
      </c>
      <c r="L1188">
        <v>1348</v>
      </c>
      <c r="N1188">
        <v>1009</v>
      </c>
      <c r="O1188" t="s">
        <v>19</v>
      </c>
      <c r="P1188" t="s">
        <v>19</v>
      </c>
      <c r="Q1188">
        <v>1000</v>
      </c>
      <c r="X1188">
        <v>3.6999999999999998E-2</v>
      </c>
      <c r="Y1188">
        <v>45454.3</v>
      </c>
      <c r="Z1188">
        <v>0</v>
      </c>
      <c r="AA1188">
        <v>0</v>
      </c>
      <c r="AB1188">
        <v>0</v>
      </c>
      <c r="AC1188">
        <v>0</v>
      </c>
      <c r="AD1188">
        <v>1</v>
      </c>
      <c r="AE1188">
        <v>0</v>
      </c>
      <c r="AF1188" t="s">
        <v>3</v>
      </c>
      <c r="AG1188">
        <v>3.6999999999999998E-2</v>
      </c>
      <c r="AH1188">
        <v>2</v>
      </c>
      <c r="AI1188">
        <v>33037365</v>
      </c>
      <c r="AJ1188">
        <v>1251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 x14ac:dyDescent="0.2">
      <c r="A1189">
        <f>ROW(Source!A490)</f>
        <v>490</v>
      </c>
      <c r="B1189">
        <v>33037382</v>
      </c>
      <c r="C1189">
        <v>33037359</v>
      </c>
      <c r="D1189">
        <v>32518894</v>
      </c>
      <c r="E1189">
        <v>1</v>
      </c>
      <c r="F1189">
        <v>1</v>
      </c>
      <c r="G1189">
        <v>19</v>
      </c>
      <c r="H1189">
        <v>3</v>
      </c>
      <c r="I1189" t="s">
        <v>820</v>
      </c>
      <c r="J1189" t="s">
        <v>821</v>
      </c>
      <c r="K1189" t="s">
        <v>822</v>
      </c>
      <c r="L1189">
        <v>1327</v>
      </c>
      <c r="N1189">
        <v>1005</v>
      </c>
      <c r="O1189" t="s">
        <v>823</v>
      </c>
      <c r="P1189" t="s">
        <v>823</v>
      </c>
      <c r="Q1189">
        <v>1</v>
      </c>
      <c r="X1189">
        <v>5.6</v>
      </c>
      <c r="Y1189">
        <v>63.78</v>
      </c>
      <c r="Z1189">
        <v>0</v>
      </c>
      <c r="AA1189">
        <v>0</v>
      </c>
      <c r="AB1189">
        <v>0</v>
      </c>
      <c r="AC1189">
        <v>0</v>
      </c>
      <c r="AD1189">
        <v>1</v>
      </c>
      <c r="AE1189">
        <v>0</v>
      </c>
      <c r="AF1189" t="s">
        <v>3</v>
      </c>
      <c r="AG1189">
        <v>5.6</v>
      </c>
      <c r="AH1189">
        <v>2</v>
      </c>
      <c r="AI1189">
        <v>33037367</v>
      </c>
      <c r="AJ1189">
        <v>1252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 x14ac:dyDescent="0.2">
      <c r="A1190">
        <f>ROW(Source!A490)</f>
        <v>490</v>
      </c>
      <c r="B1190">
        <v>33037381</v>
      </c>
      <c r="C1190">
        <v>33037359</v>
      </c>
      <c r="D1190">
        <v>32517311</v>
      </c>
      <c r="E1190">
        <v>1</v>
      </c>
      <c r="F1190">
        <v>1</v>
      </c>
      <c r="G1190">
        <v>19</v>
      </c>
      <c r="H1190">
        <v>3</v>
      </c>
      <c r="I1190" t="s">
        <v>824</v>
      </c>
      <c r="J1190" t="s">
        <v>825</v>
      </c>
      <c r="K1190" t="s">
        <v>826</v>
      </c>
      <c r="L1190">
        <v>1348</v>
      </c>
      <c r="N1190">
        <v>1009</v>
      </c>
      <c r="O1190" t="s">
        <v>19</v>
      </c>
      <c r="P1190" t="s">
        <v>19</v>
      </c>
      <c r="Q1190">
        <v>1000</v>
      </c>
      <c r="X1190">
        <v>0.05</v>
      </c>
      <c r="Y1190">
        <v>4752.91</v>
      </c>
      <c r="Z1190">
        <v>0</v>
      </c>
      <c r="AA1190">
        <v>0</v>
      </c>
      <c r="AB1190">
        <v>0</v>
      </c>
      <c r="AC1190">
        <v>0</v>
      </c>
      <c r="AD1190">
        <v>1</v>
      </c>
      <c r="AE1190">
        <v>0</v>
      </c>
      <c r="AF1190" t="s">
        <v>3</v>
      </c>
      <c r="AG1190">
        <v>0.05</v>
      </c>
      <c r="AH1190">
        <v>2</v>
      </c>
      <c r="AI1190">
        <v>33037366</v>
      </c>
      <c r="AJ1190">
        <v>1253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 x14ac:dyDescent="0.2">
      <c r="A1191">
        <f>ROW(Source!A490)</f>
        <v>490</v>
      </c>
      <c r="B1191">
        <v>33037383</v>
      </c>
      <c r="C1191">
        <v>33037359</v>
      </c>
      <c r="D1191">
        <v>32519061</v>
      </c>
      <c r="E1191">
        <v>1</v>
      </c>
      <c r="F1191">
        <v>1</v>
      </c>
      <c r="G1191">
        <v>19</v>
      </c>
      <c r="H1191">
        <v>3</v>
      </c>
      <c r="I1191" t="s">
        <v>827</v>
      </c>
      <c r="J1191" t="s">
        <v>828</v>
      </c>
      <c r="K1191" t="s">
        <v>829</v>
      </c>
      <c r="L1191">
        <v>1339</v>
      </c>
      <c r="N1191">
        <v>1007</v>
      </c>
      <c r="O1191" t="s">
        <v>830</v>
      </c>
      <c r="P1191" t="s">
        <v>830</v>
      </c>
      <c r="Q1191">
        <v>1</v>
      </c>
      <c r="X1191">
        <v>1.75</v>
      </c>
      <c r="Y1191">
        <v>29.98</v>
      </c>
      <c r="Z1191">
        <v>0</v>
      </c>
      <c r="AA1191">
        <v>0</v>
      </c>
      <c r="AB1191">
        <v>0</v>
      </c>
      <c r="AC1191">
        <v>0</v>
      </c>
      <c r="AD1191">
        <v>1</v>
      </c>
      <c r="AE1191">
        <v>0</v>
      </c>
      <c r="AF1191" t="s">
        <v>3</v>
      </c>
      <c r="AG1191">
        <v>1.75</v>
      </c>
      <c r="AH1191">
        <v>2</v>
      </c>
      <c r="AI1191">
        <v>33037368</v>
      </c>
      <c r="AJ1191">
        <v>1254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 x14ac:dyDescent="0.2">
      <c r="A1192">
        <f>ROW(Source!A490)</f>
        <v>490</v>
      </c>
      <c r="B1192">
        <v>33037384</v>
      </c>
      <c r="C1192">
        <v>33037359</v>
      </c>
      <c r="D1192">
        <v>32517740</v>
      </c>
      <c r="E1192">
        <v>1</v>
      </c>
      <c r="F1192">
        <v>1</v>
      </c>
      <c r="G1192">
        <v>19</v>
      </c>
      <c r="H1192">
        <v>3</v>
      </c>
      <c r="I1192" t="s">
        <v>831</v>
      </c>
      <c r="J1192" t="s">
        <v>832</v>
      </c>
      <c r="K1192" t="s">
        <v>833</v>
      </c>
      <c r="L1192">
        <v>1339</v>
      </c>
      <c r="N1192">
        <v>1007</v>
      </c>
      <c r="O1192" t="s">
        <v>830</v>
      </c>
      <c r="P1192" t="s">
        <v>830</v>
      </c>
      <c r="Q1192">
        <v>1</v>
      </c>
      <c r="X1192">
        <v>0.08</v>
      </c>
      <c r="Y1192">
        <v>4993.7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 t="s">
        <v>3</v>
      </c>
      <c r="AG1192">
        <v>0.08</v>
      </c>
      <c r="AH1192">
        <v>2</v>
      </c>
      <c r="AI1192">
        <v>33037369</v>
      </c>
      <c r="AJ1192">
        <v>1255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 x14ac:dyDescent="0.2">
      <c r="A1193">
        <f>ROW(Source!A490)</f>
        <v>490</v>
      </c>
      <c r="B1193">
        <v>33037385</v>
      </c>
      <c r="C1193">
        <v>33037359</v>
      </c>
      <c r="D1193">
        <v>32517729</v>
      </c>
      <c r="E1193">
        <v>1</v>
      </c>
      <c r="F1193">
        <v>1</v>
      </c>
      <c r="G1193">
        <v>19</v>
      </c>
      <c r="H1193">
        <v>3</v>
      </c>
      <c r="I1193" t="s">
        <v>834</v>
      </c>
      <c r="J1193" t="s">
        <v>835</v>
      </c>
      <c r="K1193" t="s">
        <v>836</v>
      </c>
      <c r="L1193">
        <v>1339</v>
      </c>
      <c r="N1193">
        <v>1007</v>
      </c>
      <c r="O1193" t="s">
        <v>830</v>
      </c>
      <c r="P1193" t="s">
        <v>830</v>
      </c>
      <c r="Q1193">
        <v>1</v>
      </c>
      <c r="X1193">
        <v>0.69</v>
      </c>
      <c r="Y1193">
        <v>3762.19</v>
      </c>
      <c r="Z1193">
        <v>0</v>
      </c>
      <c r="AA1193">
        <v>0</v>
      </c>
      <c r="AB1193">
        <v>0</v>
      </c>
      <c r="AC1193">
        <v>0</v>
      </c>
      <c r="AD1193">
        <v>1</v>
      </c>
      <c r="AE1193">
        <v>0</v>
      </c>
      <c r="AF1193" t="s">
        <v>3</v>
      </c>
      <c r="AG1193">
        <v>0.69</v>
      </c>
      <c r="AH1193">
        <v>2</v>
      </c>
      <c r="AI1193">
        <v>33037370</v>
      </c>
      <c r="AJ1193">
        <v>1256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 x14ac:dyDescent="0.2">
      <c r="A1194">
        <f>ROW(Source!A490)</f>
        <v>490</v>
      </c>
      <c r="B1194">
        <v>33037386</v>
      </c>
      <c r="C1194">
        <v>33037359</v>
      </c>
      <c r="D1194">
        <v>32517783</v>
      </c>
      <c r="E1194">
        <v>1</v>
      </c>
      <c r="F1194">
        <v>1</v>
      </c>
      <c r="G1194">
        <v>19</v>
      </c>
      <c r="H1194">
        <v>3</v>
      </c>
      <c r="I1194" t="s">
        <v>837</v>
      </c>
      <c r="J1194" t="s">
        <v>838</v>
      </c>
      <c r="K1194" t="s">
        <v>839</v>
      </c>
      <c r="L1194">
        <v>1339</v>
      </c>
      <c r="N1194">
        <v>1007</v>
      </c>
      <c r="O1194" t="s">
        <v>830</v>
      </c>
      <c r="P1194" t="s">
        <v>830</v>
      </c>
      <c r="Q1194">
        <v>1</v>
      </c>
      <c r="X1194">
        <v>0.2</v>
      </c>
      <c r="Y1194">
        <v>5631.96</v>
      </c>
      <c r="Z1194">
        <v>0</v>
      </c>
      <c r="AA1194">
        <v>0</v>
      </c>
      <c r="AB1194">
        <v>0</v>
      </c>
      <c r="AC1194">
        <v>0</v>
      </c>
      <c r="AD1194">
        <v>1</v>
      </c>
      <c r="AE1194">
        <v>0</v>
      </c>
      <c r="AF1194" t="s">
        <v>3</v>
      </c>
      <c r="AG1194">
        <v>0.2</v>
      </c>
      <c r="AH1194">
        <v>2</v>
      </c>
      <c r="AI1194">
        <v>33037371</v>
      </c>
      <c r="AJ1194">
        <v>1257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 x14ac:dyDescent="0.2">
      <c r="A1195">
        <f>ROW(Source!A490)</f>
        <v>490</v>
      </c>
      <c r="B1195">
        <v>33037387</v>
      </c>
      <c r="C1195">
        <v>33037359</v>
      </c>
      <c r="D1195">
        <v>32517784</v>
      </c>
      <c r="E1195">
        <v>1</v>
      </c>
      <c r="F1195">
        <v>1</v>
      </c>
      <c r="G1195">
        <v>19</v>
      </c>
      <c r="H1195">
        <v>3</v>
      </c>
      <c r="I1195" t="s">
        <v>840</v>
      </c>
      <c r="J1195" t="s">
        <v>841</v>
      </c>
      <c r="K1195" t="s">
        <v>842</v>
      </c>
      <c r="L1195">
        <v>1339</v>
      </c>
      <c r="N1195">
        <v>1007</v>
      </c>
      <c r="O1195" t="s">
        <v>830</v>
      </c>
      <c r="P1195" t="s">
        <v>830</v>
      </c>
      <c r="Q1195">
        <v>1</v>
      </c>
      <c r="X1195">
        <v>0.69</v>
      </c>
      <c r="Y1195">
        <v>5631.96</v>
      </c>
      <c r="Z1195">
        <v>0</v>
      </c>
      <c r="AA1195">
        <v>0</v>
      </c>
      <c r="AB1195">
        <v>0</v>
      </c>
      <c r="AC1195">
        <v>0</v>
      </c>
      <c r="AD1195">
        <v>1</v>
      </c>
      <c r="AE1195">
        <v>0</v>
      </c>
      <c r="AF1195" t="s">
        <v>3</v>
      </c>
      <c r="AG1195">
        <v>0.69</v>
      </c>
      <c r="AH1195">
        <v>2</v>
      </c>
      <c r="AI1195">
        <v>33037372</v>
      </c>
      <c r="AJ1195">
        <v>1258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 x14ac:dyDescent="0.2">
      <c r="A1196">
        <f>ROW(Source!A490)</f>
        <v>490</v>
      </c>
      <c r="B1196">
        <v>33037388</v>
      </c>
      <c r="C1196">
        <v>33037359</v>
      </c>
      <c r="D1196">
        <v>32519911</v>
      </c>
      <c r="E1196">
        <v>1</v>
      </c>
      <c r="F1196">
        <v>1</v>
      </c>
      <c r="G1196">
        <v>19</v>
      </c>
      <c r="H1196">
        <v>3</v>
      </c>
      <c r="I1196" t="s">
        <v>843</v>
      </c>
      <c r="J1196" t="s">
        <v>844</v>
      </c>
      <c r="K1196" t="s">
        <v>845</v>
      </c>
      <c r="L1196">
        <v>1339</v>
      </c>
      <c r="N1196">
        <v>1007</v>
      </c>
      <c r="O1196" t="s">
        <v>830</v>
      </c>
      <c r="P1196" t="s">
        <v>830</v>
      </c>
      <c r="Q1196">
        <v>1</v>
      </c>
      <c r="X1196">
        <v>102</v>
      </c>
      <c r="Y1196">
        <v>3195.93</v>
      </c>
      <c r="Z1196">
        <v>0</v>
      </c>
      <c r="AA1196">
        <v>0</v>
      </c>
      <c r="AB1196">
        <v>0</v>
      </c>
      <c r="AC1196">
        <v>0</v>
      </c>
      <c r="AD1196">
        <v>1</v>
      </c>
      <c r="AE1196">
        <v>0</v>
      </c>
      <c r="AF1196" t="s">
        <v>3</v>
      </c>
      <c r="AG1196">
        <v>102</v>
      </c>
      <c r="AH1196">
        <v>2</v>
      </c>
      <c r="AI1196">
        <v>33037373</v>
      </c>
      <c r="AJ1196">
        <v>1259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 x14ac:dyDescent="0.2">
      <c r="A1197">
        <f>ROW(Source!A490)</f>
        <v>490</v>
      </c>
      <c r="B1197">
        <v>33037389</v>
      </c>
      <c r="C1197">
        <v>33037359</v>
      </c>
      <c r="D1197">
        <v>32521663</v>
      </c>
      <c r="E1197">
        <v>1</v>
      </c>
      <c r="F1197">
        <v>1</v>
      </c>
      <c r="G1197">
        <v>19</v>
      </c>
      <c r="H1197">
        <v>3</v>
      </c>
      <c r="I1197" t="s">
        <v>846</v>
      </c>
      <c r="J1197" t="s">
        <v>847</v>
      </c>
      <c r="K1197" t="s">
        <v>848</v>
      </c>
      <c r="L1197">
        <v>1327</v>
      </c>
      <c r="N1197">
        <v>1005</v>
      </c>
      <c r="O1197" t="s">
        <v>823</v>
      </c>
      <c r="P1197" t="s">
        <v>823</v>
      </c>
      <c r="Q1197">
        <v>1</v>
      </c>
      <c r="X1197">
        <v>49.5</v>
      </c>
      <c r="Y1197">
        <v>207.09</v>
      </c>
      <c r="Z1197">
        <v>0</v>
      </c>
      <c r="AA1197">
        <v>0</v>
      </c>
      <c r="AB1197">
        <v>0</v>
      </c>
      <c r="AC1197">
        <v>0</v>
      </c>
      <c r="AD1197">
        <v>1</v>
      </c>
      <c r="AE1197">
        <v>0</v>
      </c>
      <c r="AF1197" t="s">
        <v>3</v>
      </c>
      <c r="AG1197">
        <v>49.5</v>
      </c>
      <c r="AH1197">
        <v>2</v>
      </c>
      <c r="AI1197">
        <v>33037374</v>
      </c>
      <c r="AJ1197">
        <v>1260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 x14ac:dyDescent="0.2">
      <c r="A1198">
        <f>ROW(Source!A493)</f>
        <v>493</v>
      </c>
      <c r="B1198">
        <v>33037398</v>
      </c>
      <c r="C1198">
        <v>33037392</v>
      </c>
      <c r="D1198">
        <v>32505425</v>
      </c>
      <c r="E1198">
        <v>19</v>
      </c>
      <c r="F1198">
        <v>1</v>
      </c>
      <c r="G1198">
        <v>19</v>
      </c>
      <c r="H1198">
        <v>1</v>
      </c>
      <c r="I1198" t="s">
        <v>795</v>
      </c>
      <c r="J1198" t="s">
        <v>3</v>
      </c>
      <c r="K1198" t="s">
        <v>796</v>
      </c>
      <c r="L1198">
        <v>1191</v>
      </c>
      <c r="N1198">
        <v>1013</v>
      </c>
      <c r="O1198" t="s">
        <v>797</v>
      </c>
      <c r="P1198" t="s">
        <v>797</v>
      </c>
      <c r="Q1198">
        <v>1</v>
      </c>
      <c r="X1198">
        <v>36.11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1</v>
      </c>
      <c r="AE1198">
        <v>1</v>
      </c>
      <c r="AF1198" t="s">
        <v>3</v>
      </c>
      <c r="AG1198">
        <v>36.11</v>
      </c>
      <c r="AH1198">
        <v>2</v>
      </c>
      <c r="AI1198">
        <v>33037393</v>
      </c>
      <c r="AJ1198">
        <v>1261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  <row r="1199" spans="1:44" x14ac:dyDescent="0.2">
      <c r="A1199">
        <f>ROW(Source!A493)</f>
        <v>493</v>
      </c>
      <c r="B1199">
        <v>33037399</v>
      </c>
      <c r="C1199">
        <v>33037392</v>
      </c>
      <c r="D1199">
        <v>32516754</v>
      </c>
      <c r="E1199">
        <v>1</v>
      </c>
      <c r="F1199">
        <v>1</v>
      </c>
      <c r="G1199">
        <v>19</v>
      </c>
      <c r="H1199">
        <v>2</v>
      </c>
      <c r="I1199" t="s">
        <v>798</v>
      </c>
      <c r="J1199" t="s">
        <v>799</v>
      </c>
      <c r="K1199" t="s">
        <v>800</v>
      </c>
      <c r="L1199">
        <v>1368</v>
      </c>
      <c r="N1199">
        <v>1011</v>
      </c>
      <c r="O1199" t="s">
        <v>801</v>
      </c>
      <c r="P1199" t="s">
        <v>801</v>
      </c>
      <c r="Q1199">
        <v>1</v>
      </c>
      <c r="X1199">
        <v>21.91</v>
      </c>
      <c r="Y1199">
        <v>0</v>
      </c>
      <c r="Z1199">
        <v>70.98</v>
      </c>
      <c r="AA1199">
        <v>6.52</v>
      </c>
      <c r="AB1199">
        <v>0</v>
      </c>
      <c r="AC1199">
        <v>0</v>
      </c>
      <c r="AD1199">
        <v>1</v>
      </c>
      <c r="AE1199">
        <v>0</v>
      </c>
      <c r="AF1199" t="s">
        <v>3</v>
      </c>
      <c r="AG1199">
        <v>21.91</v>
      </c>
      <c r="AH1199">
        <v>2</v>
      </c>
      <c r="AI1199">
        <v>33037394</v>
      </c>
      <c r="AJ1199">
        <v>1262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 x14ac:dyDescent="0.2">
      <c r="A1200">
        <f>ROW(Source!A493)</f>
        <v>493</v>
      </c>
      <c r="B1200">
        <v>33037400</v>
      </c>
      <c r="C1200">
        <v>33037392</v>
      </c>
      <c r="D1200">
        <v>32518977</v>
      </c>
      <c r="E1200">
        <v>1</v>
      </c>
      <c r="F1200">
        <v>1</v>
      </c>
      <c r="G1200">
        <v>19</v>
      </c>
      <c r="H1200">
        <v>3</v>
      </c>
      <c r="I1200" t="s">
        <v>802</v>
      </c>
      <c r="J1200" t="s">
        <v>803</v>
      </c>
      <c r="K1200" t="s">
        <v>804</v>
      </c>
      <c r="L1200">
        <v>1348</v>
      </c>
      <c r="N1200">
        <v>1009</v>
      </c>
      <c r="O1200" t="s">
        <v>19</v>
      </c>
      <c r="P1200" t="s">
        <v>19</v>
      </c>
      <c r="Q1200">
        <v>1000</v>
      </c>
      <c r="X1200">
        <v>0.03</v>
      </c>
      <c r="Y1200">
        <v>117442.26</v>
      </c>
      <c r="Z1200">
        <v>0</v>
      </c>
      <c r="AA1200">
        <v>0</v>
      </c>
      <c r="AB1200">
        <v>0</v>
      </c>
      <c r="AC1200">
        <v>0</v>
      </c>
      <c r="AD1200">
        <v>1</v>
      </c>
      <c r="AE1200">
        <v>0</v>
      </c>
      <c r="AF1200" t="s">
        <v>3</v>
      </c>
      <c r="AG1200">
        <v>0.03</v>
      </c>
      <c r="AH1200">
        <v>2</v>
      </c>
      <c r="AI1200">
        <v>33037395</v>
      </c>
      <c r="AJ1200">
        <v>1263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 x14ac:dyDescent="0.2">
      <c r="A1201">
        <f>ROW(Source!A493)</f>
        <v>493</v>
      </c>
      <c r="B1201">
        <v>33037401</v>
      </c>
      <c r="C1201">
        <v>33037392</v>
      </c>
      <c r="D1201">
        <v>32520163</v>
      </c>
      <c r="E1201">
        <v>1</v>
      </c>
      <c r="F1201">
        <v>1</v>
      </c>
      <c r="G1201">
        <v>19</v>
      </c>
      <c r="H1201">
        <v>3</v>
      </c>
      <c r="I1201" t="s">
        <v>25</v>
      </c>
      <c r="J1201" t="s">
        <v>27</v>
      </c>
      <c r="K1201" t="s">
        <v>26</v>
      </c>
      <c r="L1201">
        <v>1348</v>
      </c>
      <c r="N1201">
        <v>1009</v>
      </c>
      <c r="O1201" t="s">
        <v>19</v>
      </c>
      <c r="P1201" t="s">
        <v>19</v>
      </c>
      <c r="Q1201">
        <v>1000</v>
      </c>
      <c r="X1201">
        <v>1</v>
      </c>
      <c r="Y1201">
        <v>53410.15</v>
      </c>
      <c r="Z1201">
        <v>0</v>
      </c>
      <c r="AA1201">
        <v>0</v>
      </c>
      <c r="AB1201">
        <v>0</v>
      </c>
      <c r="AC1201">
        <v>0</v>
      </c>
      <c r="AD1201">
        <v>1</v>
      </c>
      <c r="AE1201">
        <v>0</v>
      </c>
      <c r="AF1201" t="s">
        <v>3</v>
      </c>
      <c r="AG1201">
        <v>1</v>
      </c>
      <c r="AH1201">
        <v>2</v>
      </c>
      <c r="AI1201">
        <v>33037396</v>
      </c>
      <c r="AJ1201">
        <v>1264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 x14ac:dyDescent="0.2">
      <c r="A1202">
        <f>ROW(Source!A495)</f>
        <v>495</v>
      </c>
      <c r="B1202">
        <v>33037419</v>
      </c>
      <c r="C1202">
        <v>33037403</v>
      </c>
      <c r="D1202">
        <v>32505425</v>
      </c>
      <c r="E1202">
        <v>19</v>
      </c>
      <c r="F1202">
        <v>1</v>
      </c>
      <c r="G1202">
        <v>19</v>
      </c>
      <c r="H1202">
        <v>1</v>
      </c>
      <c r="I1202" t="s">
        <v>795</v>
      </c>
      <c r="J1202" t="s">
        <v>3</v>
      </c>
      <c r="K1202" t="s">
        <v>796</v>
      </c>
      <c r="L1202">
        <v>1191</v>
      </c>
      <c r="N1202">
        <v>1013</v>
      </c>
      <c r="O1202" t="s">
        <v>797</v>
      </c>
      <c r="P1202" t="s">
        <v>797</v>
      </c>
      <c r="Q1202">
        <v>1</v>
      </c>
      <c r="X1202">
        <v>453.1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1</v>
      </c>
      <c r="AE1202">
        <v>1</v>
      </c>
      <c r="AF1202" t="s">
        <v>3</v>
      </c>
      <c r="AG1202">
        <v>453.1</v>
      </c>
      <c r="AH1202">
        <v>2</v>
      </c>
      <c r="AI1202">
        <v>33037404</v>
      </c>
      <c r="AJ1202">
        <v>1266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 x14ac:dyDescent="0.2">
      <c r="A1203">
        <f>ROW(Source!A495)</f>
        <v>495</v>
      </c>
      <c r="B1203">
        <v>33037420</v>
      </c>
      <c r="C1203">
        <v>33037403</v>
      </c>
      <c r="D1203">
        <v>32517073</v>
      </c>
      <c r="E1203">
        <v>1</v>
      </c>
      <c r="F1203">
        <v>1</v>
      </c>
      <c r="G1203">
        <v>19</v>
      </c>
      <c r="H1203">
        <v>2</v>
      </c>
      <c r="I1203" t="s">
        <v>805</v>
      </c>
      <c r="J1203" t="s">
        <v>806</v>
      </c>
      <c r="K1203" t="s">
        <v>807</v>
      </c>
      <c r="L1203">
        <v>1368</v>
      </c>
      <c r="N1203">
        <v>1011</v>
      </c>
      <c r="O1203" t="s">
        <v>801</v>
      </c>
      <c r="P1203" t="s">
        <v>801</v>
      </c>
      <c r="Q1203">
        <v>1</v>
      </c>
      <c r="X1203">
        <v>1.38</v>
      </c>
      <c r="Y1203">
        <v>0</v>
      </c>
      <c r="Z1203">
        <v>3.37</v>
      </c>
      <c r="AA1203">
        <v>0.85</v>
      </c>
      <c r="AB1203">
        <v>0</v>
      </c>
      <c r="AC1203">
        <v>0</v>
      </c>
      <c r="AD1203">
        <v>1</v>
      </c>
      <c r="AE1203">
        <v>0</v>
      </c>
      <c r="AF1203" t="s">
        <v>3</v>
      </c>
      <c r="AG1203">
        <v>1.38</v>
      </c>
      <c r="AH1203">
        <v>2</v>
      </c>
      <c r="AI1203">
        <v>33037405</v>
      </c>
      <c r="AJ1203">
        <v>1267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</row>
    <row r="1204" spans="1:44" x14ac:dyDescent="0.2">
      <c r="A1204">
        <f>ROW(Source!A495)</f>
        <v>495</v>
      </c>
      <c r="B1204">
        <v>33037421</v>
      </c>
      <c r="C1204">
        <v>33037403</v>
      </c>
      <c r="D1204">
        <v>32516433</v>
      </c>
      <c r="E1204">
        <v>1</v>
      </c>
      <c r="F1204">
        <v>1</v>
      </c>
      <c r="G1204">
        <v>19</v>
      </c>
      <c r="H1204">
        <v>2</v>
      </c>
      <c r="I1204" t="s">
        <v>808</v>
      </c>
      <c r="J1204" t="s">
        <v>809</v>
      </c>
      <c r="K1204" t="s">
        <v>810</v>
      </c>
      <c r="L1204">
        <v>1368</v>
      </c>
      <c r="N1204">
        <v>1011</v>
      </c>
      <c r="O1204" t="s">
        <v>801</v>
      </c>
      <c r="P1204" t="s">
        <v>801</v>
      </c>
      <c r="Q1204">
        <v>1</v>
      </c>
      <c r="X1204">
        <v>0.31</v>
      </c>
      <c r="Y1204">
        <v>0</v>
      </c>
      <c r="Z1204">
        <v>566.44000000000005</v>
      </c>
      <c r="AA1204">
        <v>281.27999999999997</v>
      </c>
      <c r="AB1204">
        <v>0</v>
      </c>
      <c r="AC1204">
        <v>0</v>
      </c>
      <c r="AD1204">
        <v>1</v>
      </c>
      <c r="AE1204">
        <v>0</v>
      </c>
      <c r="AF1204" t="s">
        <v>3</v>
      </c>
      <c r="AG1204">
        <v>0.31</v>
      </c>
      <c r="AH1204">
        <v>2</v>
      </c>
      <c r="AI1204">
        <v>33037406</v>
      </c>
      <c r="AJ1204">
        <v>1268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</row>
    <row r="1205" spans="1:44" x14ac:dyDescent="0.2">
      <c r="A1205">
        <f>ROW(Source!A495)</f>
        <v>495</v>
      </c>
      <c r="B1205">
        <v>33037422</v>
      </c>
      <c r="C1205">
        <v>33037403</v>
      </c>
      <c r="D1205">
        <v>32516599</v>
      </c>
      <c r="E1205">
        <v>1</v>
      </c>
      <c r="F1205">
        <v>1</v>
      </c>
      <c r="G1205">
        <v>19</v>
      </c>
      <c r="H1205">
        <v>2</v>
      </c>
      <c r="I1205" t="s">
        <v>811</v>
      </c>
      <c r="J1205" t="s">
        <v>812</v>
      </c>
      <c r="K1205" t="s">
        <v>813</v>
      </c>
      <c r="L1205">
        <v>1368</v>
      </c>
      <c r="N1205">
        <v>1011</v>
      </c>
      <c r="O1205" t="s">
        <v>801</v>
      </c>
      <c r="P1205" t="s">
        <v>801</v>
      </c>
      <c r="Q1205">
        <v>1</v>
      </c>
      <c r="X1205">
        <v>26.25</v>
      </c>
      <c r="Y1205">
        <v>0</v>
      </c>
      <c r="Z1205">
        <v>9.7100000000000009</v>
      </c>
      <c r="AA1205">
        <v>2.25</v>
      </c>
      <c r="AB1205">
        <v>0</v>
      </c>
      <c r="AC1205">
        <v>0</v>
      </c>
      <c r="AD1205">
        <v>1</v>
      </c>
      <c r="AE1205">
        <v>0</v>
      </c>
      <c r="AF1205" t="s">
        <v>3</v>
      </c>
      <c r="AG1205">
        <v>26.25</v>
      </c>
      <c r="AH1205">
        <v>2</v>
      </c>
      <c r="AI1205">
        <v>33037407</v>
      </c>
      <c r="AJ1205">
        <v>1269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</row>
    <row r="1206" spans="1:44" x14ac:dyDescent="0.2">
      <c r="A1206">
        <f>ROW(Source!A495)</f>
        <v>495</v>
      </c>
      <c r="B1206">
        <v>33037423</v>
      </c>
      <c r="C1206">
        <v>33037403</v>
      </c>
      <c r="D1206">
        <v>32517836</v>
      </c>
      <c r="E1206">
        <v>1</v>
      </c>
      <c r="F1206">
        <v>1</v>
      </c>
      <c r="G1206">
        <v>19</v>
      </c>
      <c r="H1206">
        <v>3</v>
      </c>
      <c r="I1206" t="s">
        <v>814</v>
      </c>
      <c r="J1206" t="s">
        <v>815</v>
      </c>
      <c r="K1206" t="s">
        <v>816</v>
      </c>
      <c r="L1206">
        <v>1348</v>
      </c>
      <c r="N1206">
        <v>1009</v>
      </c>
      <c r="O1206" t="s">
        <v>19</v>
      </c>
      <c r="P1206" t="s">
        <v>19</v>
      </c>
      <c r="Q1206">
        <v>1000</v>
      </c>
      <c r="X1206">
        <v>0.04</v>
      </c>
      <c r="Y1206">
        <v>31493.279999999999</v>
      </c>
      <c r="Z1206">
        <v>0</v>
      </c>
      <c r="AA1206">
        <v>0</v>
      </c>
      <c r="AB1206">
        <v>0</v>
      </c>
      <c r="AC1206">
        <v>0</v>
      </c>
      <c r="AD1206">
        <v>1</v>
      </c>
      <c r="AE1206">
        <v>0</v>
      </c>
      <c r="AF1206" t="s">
        <v>3</v>
      </c>
      <c r="AG1206">
        <v>0.04</v>
      </c>
      <c r="AH1206">
        <v>2</v>
      </c>
      <c r="AI1206">
        <v>33037408</v>
      </c>
      <c r="AJ1206">
        <v>1270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 x14ac:dyDescent="0.2">
      <c r="A1207">
        <f>ROW(Source!A495)</f>
        <v>495</v>
      </c>
      <c r="B1207">
        <v>33037424</v>
      </c>
      <c r="C1207">
        <v>33037403</v>
      </c>
      <c r="D1207">
        <v>32518156</v>
      </c>
      <c r="E1207">
        <v>1</v>
      </c>
      <c r="F1207">
        <v>1</v>
      </c>
      <c r="G1207">
        <v>19</v>
      </c>
      <c r="H1207">
        <v>3</v>
      </c>
      <c r="I1207" t="s">
        <v>817</v>
      </c>
      <c r="J1207" t="s">
        <v>818</v>
      </c>
      <c r="K1207" t="s">
        <v>819</v>
      </c>
      <c r="L1207">
        <v>1348</v>
      </c>
      <c r="N1207">
        <v>1009</v>
      </c>
      <c r="O1207" t="s">
        <v>19</v>
      </c>
      <c r="P1207" t="s">
        <v>19</v>
      </c>
      <c r="Q1207">
        <v>1000</v>
      </c>
      <c r="X1207">
        <v>3.6999999999999998E-2</v>
      </c>
      <c r="Y1207">
        <v>45454.3</v>
      </c>
      <c r="Z1207">
        <v>0</v>
      </c>
      <c r="AA1207">
        <v>0</v>
      </c>
      <c r="AB1207">
        <v>0</v>
      </c>
      <c r="AC1207">
        <v>0</v>
      </c>
      <c r="AD1207">
        <v>1</v>
      </c>
      <c r="AE1207">
        <v>0</v>
      </c>
      <c r="AF1207" t="s">
        <v>3</v>
      </c>
      <c r="AG1207">
        <v>3.6999999999999998E-2</v>
      </c>
      <c r="AH1207">
        <v>2</v>
      </c>
      <c r="AI1207">
        <v>33037409</v>
      </c>
      <c r="AJ1207">
        <v>1271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</row>
    <row r="1208" spans="1:44" x14ac:dyDescent="0.2">
      <c r="A1208">
        <f>ROW(Source!A495)</f>
        <v>495</v>
      </c>
      <c r="B1208">
        <v>33037426</v>
      </c>
      <c r="C1208">
        <v>33037403</v>
      </c>
      <c r="D1208">
        <v>32518894</v>
      </c>
      <c r="E1208">
        <v>1</v>
      </c>
      <c r="F1208">
        <v>1</v>
      </c>
      <c r="G1208">
        <v>19</v>
      </c>
      <c r="H1208">
        <v>3</v>
      </c>
      <c r="I1208" t="s">
        <v>820</v>
      </c>
      <c r="J1208" t="s">
        <v>821</v>
      </c>
      <c r="K1208" t="s">
        <v>822</v>
      </c>
      <c r="L1208">
        <v>1327</v>
      </c>
      <c r="N1208">
        <v>1005</v>
      </c>
      <c r="O1208" t="s">
        <v>823</v>
      </c>
      <c r="P1208" t="s">
        <v>823</v>
      </c>
      <c r="Q1208">
        <v>1</v>
      </c>
      <c r="X1208">
        <v>5.6</v>
      </c>
      <c r="Y1208">
        <v>63.78</v>
      </c>
      <c r="Z1208">
        <v>0</v>
      </c>
      <c r="AA1208">
        <v>0</v>
      </c>
      <c r="AB1208">
        <v>0</v>
      </c>
      <c r="AC1208">
        <v>0</v>
      </c>
      <c r="AD1208">
        <v>1</v>
      </c>
      <c r="AE1208">
        <v>0</v>
      </c>
      <c r="AF1208" t="s">
        <v>3</v>
      </c>
      <c r="AG1208">
        <v>5.6</v>
      </c>
      <c r="AH1208">
        <v>2</v>
      </c>
      <c r="AI1208">
        <v>33037411</v>
      </c>
      <c r="AJ1208">
        <v>1272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 x14ac:dyDescent="0.2">
      <c r="A1209">
        <f>ROW(Source!A495)</f>
        <v>495</v>
      </c>
      <c r="B1209">
        <v>33037425</v>
      </c>
      <c r="C1209">
        <v>33037403</v>
      </c>
      <c r="D1209">
        <v>32517311</v>
      </c>
      <c r="E1209">
        <v>1</v>
      </c>
      <c r="F1209">
        <v>1</v>
      </c>
      <c r="G1209">
        <v>19</v>
      </c>
      <c r="H1209">
        <v>3</v>
      </c>
      <c r="I1209" t="s">
        <v>824</v>
      </c>
      <c r="J1209" t="s">
        <v>825</v>
      </c>
      <c r="K1209" t="s">
        <v>826</v>
      </c>
      <c r="L1209">
        <v>1348</v>
      </c>
      <c r="N1209">
        <v>1009</v>
      </c>
      <c r="O1209" t="s">
        <v>19</v>
      </c>
      <c r="P1209" t="s">
        <v>19</v>
      </c>
      <c r="Q1209">
        <v>1000</v>
      </c>
      <c r="X1209">
        <v>0.05</v>
      </c>
      <c r="Y1209">
        <v>4752.91</v>
      </c>
      <c r="Z1209">
        <v>0</v>
      </c>
      <c r="AA1209">
        <v>0</v>
      </c>
      <c r="AB1209">
        <v>0</v>
      </c>
      <c r="AC1209">
        <v>0</v>
      </c>
      <c r="AD1209">
        <v>1</v>
      </c>
      <c r="AE1209">
        <v>0</v>
      </c>
      <c r="AF1209" t="s">
        <v>3</v>
      </c>
      <c r="AG1209">
        <v>0.05</v>
      </c>
      <c r="AH1209">
        <v>2</v>
      </c>
      <c r="AI1209">
        <v>33037410</v>
      </c>
      <c r="AJ1209">
        <v>1273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 x14ac:dyDescent="0.2">
      <c r="A1210">
        <f>ROW(Source!A495)</f>
        <v>495</v>
      </c>
      <c r="B1210">
        <v>33037427</v>
      </c>
      <c r="C1210">
        <v>33037403</v>
      </c>
      <c r="D1210">
        <v>32519061</v>
      </c>
      <c r="E1210">
        <v>1</v>
      </c>
      <c r="F1210">
        <v>1</v>
      </c>
      <c r="G1210">
        <v>19</v>
      </c>
      <c r="H1210">
        <v>3</v>
      </c>
      <c r="I1210" t="s">
        <v>827</v>
      </c>
      <c r="J1210" t="s">
        <v>828</v>
      </c>
      <c r="K1210" t="s">
        <v>829</v>
      </c>
      <c r="L1210">
        <v>1339</v>
      </c>
      <c r="N1210">
        <v>1007</v>
      </c>
      <c r="O1210" t="s">
        <v>830</v>
      </c>
      <c r="P1210" t="s">
        <v>830</v>
      </c>
      <c r="Q1210">
        <v>1</v>
      </c>
      <c r="X1210">
        <v>1.75</v>
      </c>
      <c r="Y1210">
        <v>29.98</v>
      </c>
      <c r="Z1210">
        <v>0</v>
      </c>
      <c r="AA1210">
        <v>0</v>
      </c>
      <c r="AB1210">
        <v>0</v>
      </c>
      <c r="AC1210">
        <v>0</v>
      </c>
      <c r="AD1210">
        <v>1</v>
      </c>
      <c r="AE1210">
        <v>0</v>
      </c>
      <c r="AF1210" t="s">
        <v>3</v>
      </c>
      <c r="AG1210">
        <v>1.75</v>
      </c>
      <c r="AH1210">
        <v>2</v>
      </c>
      <c r="AI1210">
        <v>33037412</v>
      </c>
      <c r="AJ1210">
        <v>1274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</row>
    <row r="1211" spans="1:44" x14ac:dyDescent="0.2">
      <c r="A1211">
        <f>ROW(Source!A495)</f>
        <v>495</v>
      </c>
      <c r="B1211">
        <v>33037428</v>
      </c>
      <c r="C1211">
        <v>33037403</v>
      </c>
      <c r="D1211">
        <v>32517740</v>
      </c>
      <c r="E1211">
        <v>1</v>
      </c>
      <c r="F1211">
        <v>1</v>
      </c>
      <c r="G1211">
        <v>19</v>
      </c>
      <c r="H1211">
        <v>3</v>
      </c>
      <c r="I1211" t="s">
        <v>831</v>
      </c>
      <c r="J1211" t="s">
        <v>832</v>
      </c>
      <c r="K1211" t="s">
        <v>833</v>
      </c>
      <c r="L1211">
        <v>1339</v>
      </c>
      <c r="N1211">
        <v>1007</v>
      </c>
      <c r="O1211" t="s">
        <v>830</v>
      </c>
      <c r="P1211" t="s">
        <v>830</v>
      </c>
      <c r="Q1211">
        <v>1</v>
      </c>
      <c r="X1211">
        <v>0.08</v>
      </c>
      <c r="Y1211">
        <v>4993.7</v>
      </c>
      <c r="Z1211">
        <v>0</v>
      </c>
      <c r="AA1211">
        <v>0</v>
      </c>
      <c r="AB1211">
        <v>0</v>
      </c>
      <c r="AC1211">
        <v>0</v>
      </c>
      <c r="AD1211">
        <v>1</v>
      </c>
      <c r="AE1211">
        <v>0</v>
      </c>
      <c r="AF1211" t="s">
        <v>3</v>
      </c>
      <c r="AG1211">
        <v>0.08</v>
      </c>
      <c r="AH1211">
        <v>2</v>
      </c>
      <c r="AI1211">
        <v>33037413</v>
      </c>
      <c r="AJ1211">
        <v>1275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</row>
    <row r="1212" spans="1:44" x14ac:dyDescent="0.2">
      <c r="A1212">
        <f>ROW(Source!A495)</f>
        <v>495</v>
      </c>
      <c r="B1212">
        <v>33037429</v>
      </c>
      <c r="C1212">
        <v>33037403</v>
      </c>
      <c r="D1212">
        <v>32517729</v>
      </c>
      <c r="E1212">
        <v>1</v>
      </c>
      <c r="F1212">
        <v>1</v>
      </c>
      <c r="G1212">
        <v>19</v>
      </c>
      <c r="H1212">
        <v>3</v>
      </c>
      <c r="I1212" t="s">
        <v>834</v>
      </c>
      <c r="J1212" t="s">
        <v>835</v>
      </c>
      <c r="K1212" t="s">
        <v>836</v>
      </c>
      <c r="L1212">
        <v>1339</v>
      </c>
      <c r="N1212">
        <v>1007</v>
      </c>
      <c r="O1212" t="s">
        <v>830</v>
      </c>
      <c r="P1212" t="s">
        <v>830</v>
      </c>
      <c r="Q1212">
        <v>1</v>
      </c>
      <c r="X1212">
        <v>0.69</v>
      </c>
      <c r="Y1212">
        <v>3762.19</v>
      </c>
      <c r="Z1212">
        <v>0</v>
      </c>
      <c r="AA1212">
        <v>0</v>
      </c>
      <c r="AB1212">
        <v>0</v>
      </c>
      <c r="AC1212">
        <v>0</v>
      </c>
      <c r="AD1212">
        <v>1</v>
      </c>
      <c r="AE1212">
        <v>0</v>
      </c>
      <c r="AF1212" t="s">
        <v>3</v>
      </c>
      <c r="AG1212">
        <v>0.69</v>
      </c>
      <c r="AH1212">
        <v>2</v>
      </c>
      <c r="AI1212">
        <v>33037414</v>
      </c>
      <c r="AJ1212">
        <v>1276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</row>
    <row r="1213" spans="1:44" x14ac:dyDescent="0.2">
      <c r="A1213">
        <f>ROW(Source!A495)</f>
        <v>495</v>
      </c>
      <c r="B1213">
        <v>33037430</v>
      </c>
      <c r="C1213">
        <v>33037403</v>
      </c>
      <c r="D1213">
        <v>32517783</v>
      </c>
      <c r="E1213">
        <v>1</v>
      </c>
      <c r="F1213">
        <v>1</v>
      </c>
      <c r="G1213">
        <v>19</v>
      </c>
      <c r="H1213">
        <v>3</v>
      </c>
      <c r="I1213" t="s">
        <v>837</v>
      </c>
      <c r="J1213" t="s">
        <v>838</v>
      </c>
      <c r="K1213" t="s">
        <v>839</v>
      </c>
      <c r="L1213">
        <v>1339</v>
      </c>
      <c r="N1213">
        <v>1007</v>
      </c>
      <c r="O1213" t="s">
        <v>830</v>
      </c>
      <c r="P1213" t="s">
        <v>830</v>
      </c>
      <c r="Q1213">
        <v>1</v>
      </c>
      <c r="X1213">
        <v>0.2</v>
      </c>
      <c r="Y1213">
        <v>5631.96</v>
      </c>
      <c r="Z1213">
        <v>0</v>
      </c>
      <c r="AA1213">
        <v>0</v>
      </c>
      <c r="AB1213">
        <v>0</v>
      </c>
      <c r="AC1213">
        <v>0</v>
      </c>
      <c r="AD1213">
        <v>1</v>
      </c>
      <c r="AE1213">
        <v>0</v>
      </c>
      <c r="AF1213" t="s">
        <v>3</v>
      </c>
      <c r="AG1213">
        <v>0.2</v>
      </c>
      <c r="AH1213">
        <v>2</v>
      </c>
      <c r="AI1213">
        <v>33037415</v>
      </c>
      <c r="AJ1213">
        <v>1277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 x14ac:dyDescent="0.2">
      <c r="A1214">
        <f>ROW(Source!A495)</f>
        <v>495</v>
      </c>
      <c r="B1214">
        <v>33037431</v>
      </c>
      <c r="C1214">
        <v>33037403</v>
      </c>
      <c r="D1214">
        <v>32517784</v>
      </c>
      <c r="E1214">
        <v>1</v>
      </c>
      <c r="F1214">
        <v>1</v>
      </c>
      <c r="G1214">
        <v>19</v>
      </c>
      <c r="H1214">
        <v>3</v>
      </c>
      <c r="I1214" t="s">
        <v>840</v>
      </c>
      <c r="J1214" t="s">
        <v>841</v>
      </c>
      <c r="K1214" t="s">
        <v>842</v>
      </c>
      <c r="L1214">
        <v>1339</v>
      </c>
      <c r="N1214">
        <v>1007</v>
      </c>
      <c r="O1214" t="s">
        <v>830</v>
      </c>
      <c r="P1214" t="s">
        <v>830</v>
      </c>
      <c r="Q1214">
        <v>1</v>
      </c>
      <c r="X1214">
        <v>0.69</v>
      </c>
      <c r="Y1214">
        <v>5631.96</v>
      </c>
      <c r="Z1214">
        <v>0</v>
      </c>
      <c r="AA1214">
        <v>0</v>
      </c>
      <c r="AB1214">
        <v>0</v>
      </c>
      <c r="AC1214">
        <v>0</v>
      </c>
      <c r="AD1214">
        <v>1</v>
      </c>
      <c r="AE1214">
        <v>0</v>
      </c>
      <c r="AF1214" t="s">
        <v>3</v>
      </c>
      <c r="AG1214">
        <v>0.69</v>
      </c>
      <c r="AH1214">
        <v>2</v>
      </c>
      <c r="AI1214">
        <v>33037416</v>
      </c>
      <c r="AJ1214">
        <v>1278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 x14ac:dyDescent="0.2">
      <c r="A1215">
        <f>ROW(Source!A495)</f>
        <v>495</v>
      </c>
      <c r="B1215">
        <v>33037432</v>
      </c>
      <c r="C1215">
        <v>33037403</v>
      </c>
      <c r="D1215">
        <v>32519911</v>
      </c>
      <c r="E1215">
        <v>1</v>
      </c>
      <c r="F1215">
        <v>1</v>
      </c>
      <c r="G1215">
        <v>19</v>
      </c>
      <c r="H1215">
        <v>3</v>
      </c>
      <c r="I1215" t="s">
        <v>843</v>
      </c>
      <c r="J1215" t="s">
        <v>844</v>
      </c>
      <c r="K1215" t="s">
        <v>845</v>
      </c>
      <c r="L1215">
        <v>1339</v>
      </c>
      <c r="N1215">
        <v>1007</v>
      </c>
      <c r="O1215" t="s">
        <v>830</v>
      </c>
      <c r="P1215" t="s">
        <v>830</v>
      </c>
      <c r="Q1215">
        <v>1</v>
      </c>
      <c r="X1215">
        <v>102</v>
      </c>
      <c r="Y1215">
        <v>3195.93</v>
      </c>
      <c r="Z1215">
        <v>0</v>
      </c>
      <c r="AA1215">
        <v>0</v>
      </c>
      <c r="AB1215">
        <v>0</v>
      </c>
      <c r="AC1215">
        <v>0</v>
      </c>
      <c r="AD1215">
        <v>1</v>
      </c>
      <c r="AE1215">
        <v>0</v>
      </c>
      <c r="AF1215" t="s">
        <v>3</v>
      </c>
      <c r="AG1215">
        <v>102</v>
      </c>
      <c r="AH1215">
        <v>2</v>
      </c>
      <c r="AI1215">
        <v>33037417</v>
      </c>
      <c r="AJ1215">
        <v>1279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 x14ac:dyDescent="0.2">
      <c r="A1216">
        <f>ROW(Source!A495)</f>
        <v>495</v>
      </c>
      <c r="B1216">
        <v>33037433</v>
      </c>
      <c r="C1216">
        <v>33037403</v>
      </c>
      <c r="D1216">
        <v>32521663</v>
      </c>
      <c r="E1216">
        <v>1</v>
      </c>
      <c r="F1216">
        <v>1</v>
      </c>
      <c r="G1216">
        <v>19</v>
      </c>
      <c r="H1216">
        <v>3</v>
      </c>
      <c r="I1216" t="s">
        <v>846</v>
      </c>
      <c r="J1216" t="s">
        <v>847</v>
      </c>
      <c r="K1216" t="s">
        <v>848</v>
      </c>
      <c r="L1216">
        <v>1327</v>
      </c>
      <c r="N1216">
        <v>1005</v>
      </c>
      <c r="O1216" t="s">
        <v>823</v>
      </c>
      <c r="P1216" t="s">
        <v>823</v>
      </c>
      <c r="Q1216">
        <v>1</v>
      </c>
      <c r="X1216">
        <v>49.5</v>
      </c>
      <c r="Y1216">
        <v>207.09</v>
      </c>
      <c r="Z1216">
        <v>0</v>
      </c>
      <c r="AA1216">
        <v>0</v>
      </c>
      <c r="AB1216">
        <v>0</v>
      </c>
      <c r="AC1216">
        <v>0</v>
      </c>
      <c r="AD1216">
        <v>1</v>
      </c>
      <c r="AE1216">
        <v>0</v>
      </c>
      <c r="AF1216" t="s">
        <v>3</v>
      </c>
      <c r="AG1216">
        <v>49.5</v>
      </c>
      <c r="AH1216">
        <v>2</v>
      </c>
      <c r="AI1216">
        <v>33037418</v>
      </c>
      <c r="AJ1216">
        <v>1280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 x14ac:dyDescent="0.2">
      <c r="A1217">
        <f>ROW(Source!A498)</f>
        <v>498</v>
      </c>
      <c r="B1217">
        <v>33037442</v>
      </c>
      <c r="C1217">
        <v>33037436</v>
      </c>
      <c r="D1217">
        <v>32505425</v>
      </c>
      <c r="E1217">
        <v>19</v>
      </c>
      <c r="F1217">
        <v>1</v>
      </c>
      <c r="G1217">
        <v>19</v>
      </c>
      <c r="H1217">
        <v>1</v>
      </c>
      <c r="I1217" t="s">
        <v>795</v>
      </c>
      <c r="J1217" t="s">
        <v>3</v>
      </c>
      <c r="K1217" t="s">
        <v>796</v>
      </c>
      <c r="L1217">
        <v>1191</v>
      </c>
      <c r="N1217">
        <v>1013</v>
      </c>
      <c r="O1217" t="s">
        <v>797</v>
      </c>
      <c r="P1217" t="s">
        <v>797</v>
      </c>
      <c r="Q1217">
        <v>1</v>
      </c>
      <c r="X1217">
        <v>36.11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1</v>
      </c>
      <c r="AE1217">
        <v>1</v>
      </c>
      <c r="AF1217" t="s">
        <v>3</v>
      </c>
      <c r="AG1217">
        <v>36.11</v>
      </c>
      <c r="AH1217">
        <v>2</v>
      </c>
      <c r="AI1217">
        <v>33037437</v>
      </c>
      <c r="AJ1217">
        <v>1281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 x14ac:dyDescent="0.2">
      <c r="A1218">
        <f>ROW(Source!A498)</f>
        <v>498</v>
      </c>
      <c r="B1218">
        <v>33037443</v>
      </c>
      <c r="C1218">
        <v>33037436</v>
      </c>
      <c r="D1218">
        <v>32516754</v>
      </c>
      <c r="E1218">
        <v>1</v>
      </c>
      <c r="F1218">
        <v>1</v>
      </c>
      <c r="G1218">
        <v>19</v>
      </c>
      <c r="H1218">
        <v>2</v>
      </c>
      <c r="I1218" t="s">
        <v>798</v>
      </c>
      <c r="J1218" t="s">
        <v>799</v>
      </c>
      <c r="K1218" t="s">
        <v>800</v>
      </c>
      <c r="L1218">
        <v>1368</v>
      </c>
      <c r="N1218">
        <v>1011</v>
      </c>
      <c r="O1218" t="s">
        <v>801</v>
      </c>
      <c r="P1218" t="s">
        <v>801</v>
      </c>
      <c r="Q1218">
        <v>1</v>
      </c>
      <c r="X1218">
        <v>21.91</v>
      </c>
      <c r="Y1218">
        <v>0</v>
      </c>
      <c r="Z1218">
        <v>70.98</v>
      </c>
      <c r="AA1218">
        <v>6.52</v>
      </c>
      <c r="AB1218">
        <v>0</v>
      </c>
      <c r="AC1218">
        <v>0</v>
      </c>
      <c r="AD1218">
        <v>1</v>
      </c>
      <c r="AE1218">
        <v>0</v>
      </c>
      <c r="AF1218" t="s">
        <v>3</v>
      </c>
      <c r="AG1218">
        <v>21.91</v>
      </c>
      <c r="AH1218">
        <v>2</v>
      </c>
      <c r="AI1218">
        <v>33037438</v>
      </c>
      <c r="AJ1218">
        <v>1282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</row>
    <row r="1219" spans="1:44" x14ac:dyDescent="0.2">
      <c r="A1219">
        <f>ROW(Source!A498)</f>
        <v>498</v>
      </c>
      <c r="B1219">
        <v>33037444</v>
      </c>
      <c r="C1219">
        <v>33037436</v>
      </c>
      <c r="D1219">
        <v>32518977</v>
      </c>
      <c r="E1219">
        <v>1</v>
      </c>
      <c r="F1219">
        <v>1</v>
      </c>
      <c r="G1219">
        <v>19</v>
      </c>
      <c r="H1219">
        <v>3</v>
      </c>
      <c r="I1219" t="s">
        <v>802</v>
      </c>
      <c r="J1219" t="s">
        <v>803</v>
      </c>
      <c r="K1219" t="s">
        <v>804</v>
      </c>
      <c r="L1219">
        <v>1348</v>
      </c>
      <c r="N1219">
        <v>1009</v>
      </c>
      <c r="O1219" t="s">
        <v>19</v>
      </c>
      <c r="P1219" t="s">
        <v>19</v>
      </c>
      <c r="Q1219">
        <v>1000</v>
      </c>
      <c r="X1219">
        <v>0.03</v>
      </c>
      <c r="Y1219">
        <v>117442.26</v>
      </c>
      <c r="Z1219">
        <v>0</v>
      </c>
      <c r="AA1219">
        <v>0</v>
      </c>
      <c r="AB1219">
        <v>0</v>
      </c>
      <c r="AC1219">
        <v>0</v>
      </c>
      <c r="AD1219">
        <v>1</v>
      </c>
      <c r="AE1219">
        <v>0</v>
      </c>
      <c r="AF1219" t="s">
        <v>3</v>
      </c>
      <c r="AG1219">
        <v>0.03</v>
      </c>
      <c r="AH1219">
        <v>2</v>
      </c>
      <c r="AI1219">
        <v>33037439</v>
      </c>
      <c r="AJ1219">
        <v>1283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 x14ac:dyDescent="0.2">
      <c r="A1220">
        <f>ROW(Source!A498)</f>
        <v>498</v>
      </c>
      <c r="B1220">
        <v>33037445</v>
      </c>
      <c r="C1220">
        <v>33037436</v>
      </c>
      <c r="D1220">
        <v>32520163</v>
      </c>
      <c r="E1220">
        <v>1</v>
      </c>
      <c r="F1220">
        <v>1</v>
      </c>
      <c r="G1220">
        <v>19</v>
      </c>
      <c r="H1220">
        <v>3</v>
      </c>
      <c r="I1220" t="s">
        <v>25</v>
      </c>
      <c r="J1220" t="s">
        <v>27</v>
      </c>
      <c r="K1220" t="s">
        <v>26</v>
      </c>
      <c r="L1220">
        <v>1348</v>
      </c>
      <c r="N1220">
        <v>1009</v>
      </c>
      <c r="O1220" t="s">
        <v>19</v>
      </c>
      <c r="P1220" t="s">
        <v>19</v>
      </c>
      <c r="Q1220">
        <v>1000</v>
      </c>
      <c r="X1220">
        <v>1</v>
      </c>
      <c r="Y1220">
        <v>53410.15</v>
      </c>
      <c r="Z1220">
        <v>0</v>
      </c>
      <c r="AA1220">
        <v>0</v>
      </c>
      <c r="AB1220">
        <v>0</v>
      </c>
      <c r="AC1220">
        <v>0</v>
      </c>
      <c r="AD1220">
        <v>1</v>
      </c>
      <c r="AE1220">
        <v>0</v>
      </c>
      <c r="AF1220" t="s">
        <v>3</v>
      </c>
      <c r="AG1220">
        <v>1</v>
      </c>
      <c r="AH1220">
        <v>2</v>
      </c>
      <c r="AI1220">
        <v>33037440</v>
      </c>
      <c r="AJ1220">
        <v>1284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</row>
    <row r="1221" spans="1:44" x14ac:dyDescent="0.2">
      <c r="A1221">
        <f>ROW(Source!A500)</f>
        <v>500</v>
      </c>
      <c r="B1221">
        <v>33037463</v>
      </c>
      <c r="C1221">
        <v>33037447</v>
      </c>
      <c r="D1221">
        <v>32505425</v>
      </c>
      <c r="E1221">
        <v>19</v>
      </c>
      <c r="F1221">
        <v>1</v>
      </c>
      <c r="G1221">
        <v>19</v>
      </c>
      <c r="H1221">
        <v>1</v>
      </c>
      <c r="I1221" t="s">
        <v>795</v>
      </c>
      <c r="J1221" t="s">
        <v>3</v>
      </c>
      <c r="K1221" t="s">
        <v>796</v>
      </c>
      <c r="L1221">
        <v>1191</v>
      </c>
      <c r="N1221">
        <v>1013</v>
      </c>
      <c r="O1221" t="s">
        <v>797</v>
      </c>
      <c r="P1221" t="s">
        <v>797</v>
      </c>
      <c r="Q1221">
        <v>1</v>
      </c>
      <c r="X1221">
        <v>453.1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1</v>
      </c>
      <c r="AE1221">
        <v>1</v>
      </c>
      <c r="AF1221" t="s">
        <v>3</v>
      </c>
      <c r="AG1221">
        <v>453.1</v>
      </c>
      <c r="AH1221">
        <v>2</v>
      </c>
      <c r="AI1221">
        <v>33037448</v>
      </c>
      <c r="AJ1221">
        <v>1286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</row>
    <row r="1222" spans="1:44" x14ac:dyDescent="0.2">
      <c r="A1222">
        <f>ROW(Source!A500)</f>
        <v>500</v>
      </c>
      <c r="B1222">
        <v>33037464</v>
      </c>
      <c r="C1222">
        <v>33037447</v>
      </c>
      <c r="D1222">
        <v>32517073</v>
      </c>
      <c r="E1222">
        <v>1</v>
      </c>
      <c r="F1222">
        <v>1</v>
      </c>
      <c r="G1222">
        <v>19</v>
      </c>
      <c r="H1222">
        <v>2</v>
      </c>
      <c r="I1222" t="s">
        <v>805</v>
      </c>
      <c r="J1222" t="s">
        <v>806</v>
      </c>
      <c r="K1222" t="s">
        <v>807</v>
      </c>
      <c r="L1222">
        <v>1368</v>
      </c>
      <c r="N1222">
        <v>1011</v>
      </c>
      <c r="O1222" t="s">
        <v>801</v>
      </c>
      <c r="P1222" t="s">
        <v>801</v>
      </c>
      <c r="Q1222">
        <v>1</v>
      </c>
      <c r="X1222">
        <v>1.38</v>
      </c>
      <c r="Y1222">
        <v>0</v>
      </c>
      <c r="Z1222">
        <v>3.37</v>
      </c>
      <c r="AA1222">
        <v>0.85</v>
      </c>
      <c r="AB1222">
        <v>0</v>
      </c>
      <c r="AC1222">
        <v>0</v>
      </c>
      <c r="AD1222">
        <v>1</v>
      </c>
      <c r="AE1222">
        <v>0</v>
      </c>
      <c r="AF1222" t="s">
        <v>3</v>
      </c>
      <c r="AG1222">
        <v>1.38</v>
      </c>
      <c r="AH1222">
        <v>2</v>
      </c>
      <c r="AI1222">
        <v>33037449</v>
      </c>
      <c r="AJ1222">
        <v>1287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 x14ac:dyDescent="0.2">
      <c r="A1223">
        <f>ROW(Source!A500)</f>
        <v>500</v>
      </c>
      <c r="B1223">
        <v>33037465</v>
      </c>
      <c r="C1223">
        <v>33037447</v>
      </c>
      <c r="D1223">
        <v>32516433</v>
      </c>
      <c r="E1223">
        <v>1</v>
      </c>
      <c r="F1223">
        <v>1</v>
      </c>
      <c r="G1223">
        <v>19</v>
      </c>
      <c r="H1223">
        <v>2</v>
      </c>
      <c r="I1223" t="s">
        <v>808</v>
      </c>
      <c r="J1223" t="s">
        <v>809</v>
      </c>
      <c r="K1223" t="s">
        <v>810</v>
      </c>
      <c r="L1223">
        <v>1368</v>
      </c>
      <c r="N1223">
        <v>1011</v>
      </c>
      <c r="O1223" t="s">
        <v>801</v>
      </c>
      <c r="P1223" t="s">
        <v>801</v>
      </c>
      <c r="Q1223">
        <v>1</v>
      </c>
      <c r="X1223">
        <v>0.31</v>
      </c>
      <c r="Y1223">
        <v>0</v>
      </c>
      <c r="Z1223">
        <v>566.44000000000005</v>
      </c>
      <c r="AA1223">
        <v>281.27999999999997</v>
      </c>
      <c r="AB1223">
        <v>0</v>
      </c>
      <c r="AC1223">
        <v>0</v>
      </c>
      <c r="AD1223">
        <v>1</v>
      </c>
      <c r="AE1223">
        <v>0</v>
      </c>
      <c r="AF1223" t="s">
        <v>3</v>
      </c>
      <c r="AG1223">
        <v>0.31</v>
      </c>
      <c r="AH1223">
        <v>2</v>
      </c>
      <c r="AI1223">
        <v>33037450</v>
      </c>
      <c r="AJ1223">
        <v>1288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 x14ac:dyDescent="0.2">
      <c r="A1224">
        <f>ROW(Source!A500)</f>
        <v>500</v>
      </c>
      <c r="B1224">
        <v>33037466</v>
      </c>
      <c r="C1224">
        <v>33037447</v>
      </c>
      <c r="D1224">
        <v>32516599</v>
      </c>
      <c r="E1224">
        <v>1</v>
      </c>
      <c r="F1224">
        <v>1</v>
      </c>
      <c r="G1224">
        <v>19</v>
      </c>
      <c r="H1224">
        <v>2</v>
      </c>
      <c r="I1224" t="s">
        <v>811</v>
      </c>
      <c r="J1224" t="s">
        <v>812</v>
      </c>
      <c r="K1224" t="s">
        <v>813</v>
      </c>
      <c r="L1224">
        <v>1368</v>
      </c>
      <c r="N1224">
        <v>1011</v>
      </c>
      <c r="O1224" t="s">
        <v>801</v>
      </c>
      <c r="P1224" t="s">
        <v>801</v>
      </c>
      <c r="Q1224">
        <v>1</v>
      </c>
      <c r="X1224">
        <v>26.25</v>
      </c>
      <c r="Y1224">
        <v>0</v>
      </c>
      <c r="Z1224">
        <v>9.7100000000000009</v>
      </c>
      <c r="AA1224">
        <v>2.25</v>
      </c>
      <c r="AB1224">
        <v>0</v>
      </c>
      <c r="AC1224">
        <v>0</v>
      </c>
      <c r="AD1224">
        <v>1</v>
      </c>
      <c r="AE1224">
        <v>0</v>
      </c>
      <c r="AF1224" t="s">
        <v>3</v>
      </c>
      <c r="AG1224">
        <v>26.25</v>
      </c>
      <c r="AH1224">
        <v>2</v>
      </c>
      <c r="AI1224">
        <v>33037451</v>
      </c>
      <c r="AJ1224">
        <v>1289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 x14ac:dyDescent="0.2">
      <c r="A1225">
        <f>ROW(Source!A500)</f>
        <v>500</v>
      </c>
      <c r="B1225">
        <v>33037467</v>
      </c>
      <c r="C1225">
        <v>33037447</v>
      </c>
      <c r="D1225">
        <v>32517836</v>
      </c>
      <c r="E1225">
        <v>1</v>
      </c>
      <c r="F1225">
        <v>1</v>
      </c>
      <c r="G1225">
        <v>19</v>
      </c>
      <c r="H1225">
        <v>3</v>
      </c>
      <c r="I1225" t="s">
        <v>814</v>
      </c>
      <c r="J1225" t="s">
        <v>815</v>
      </c>
      <c r="K1225" t="s">
        <v>816</v>
      </c>
      <c r="L1225">
        <v>1348</v>
      </c>
      <c r="N1225">
        <v>1009</v>
      </c>
      <c r="O1225" t="s">
        <v>19</v>
      </c>
      <c r="P1225" t="s">
        <v>19</v>
      </c>
      <c r="Q1225">
        <v>1000</v>
      </c>
      <c r="X1225">
        <v>0.04</v>
      </c>
      <c r="Y1225">
        <v>31493.279999999999</v>
      </c>
      <c r="Z1225">
        <v>0</v>
      </c>
      <c r="AA1225">
        <v>0</v>
      </c>
      <c r="AB1225">
        <v>0</v>
      </c>
      <c r="AC1225">
        <v>0</v>
      </c>
      <c r="AD1225">
        <v>1</v>
      </c>
      <c r="AE1225">
        <v>0</v>
      </c>
      <c r="AF1225" t="s">
        <v>3</v>
      </c>
      <c r="AG1225">
        <v>0.04</v>
      </c>
      <c r="AH1225">
        <v>2</v>
      </c>
      <c r="AI1225">
        <v>33037452</v>
      </c>
      <c r="AJ1225">
        <v>1290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 x14ac:dyDescent="0.2">
      <c r="A1226">
        <f>ROW(Source!A500)</f>
        <v>500</v>
      </c>
      <c r="B1226">
        <v>33037468</v>
      </c>
      <c r="C1226">
        <v>33037447</v>
      </c>
      <c r="D1226">
        <v>32518156</v>
      </c>
      <c r="E1226">
        <v>1</v>
      </c>
      <c r="F1226">
        <v>1</v>
      </c>
      <c r="G1226">
        <v>19</v>
      </c>
      <c r="H1226">
        <v>3</v>
      </c>
      <c r="I1226" t="s">
        <v>817</v>
      </c>
      <c r="J1226" t="s">
        <v>818</v>
      </c>
      <c r="K1226" t="s">
        <v>819</v>
      </c>
      <c r="L1226">
        <v>1348</v>
      </c>
      <c r="N1226">
        <v>1009</v>
      </c>
      <c r="O1226" t="s">
        <v>19</v>
      </c>
      <c r="P1226" t="s">
        <v>19</v>
      </c>
      <c r="Q1226">
        <v>1000</v>
      </c>
      <c r="X1226">
        <v>3.6999999999999998E-2</v>
      </c>
      <c r="Y1226">
        <v>45454.3</v>
      </c>
      <c r="Z1226">
        <v>0</v>
      </c>
      <c r="AA1226">
        <v>0</v>
      </c>
      <c r="AB1226">
        <v>0</v>
      </c>
      <c r="AC1226">
        <v>0</v>
      </c>
      <c r="AD1226">
        <v>1</v>
      </c>
      <c r="AE1226">
        <v>0</v>
      </c>
      <c r="AF1226" t="s">
        <v>3</v>
      </c>
      <c r="AG1226">
        <v>3.6999999999999998E-2</v>
      </c>
      <c r="AH1226">
        <v>2</v>
      </c>
      <c r="AI1226">
        <v>33037453</v>
      </c>
      <c r="AJ1226">
        <v>1291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 x14ac:dyDescent="0.2">
      <c r="A1227">
        <f>ROW(Source!A500)</f>
        <v>500</v>
      </c>
      <c r="B1227">
        <v>33037470</v>
      </c>
      <c r="C1227">
        <v>33037447</v>
      </c>
      <c r="D1227">
        <v>32518894</v>
      </c>
      <c r="E1227">
        <v>1</v>
      </c>
      <c r="F1227">
        <v>1</v>
      </c>
      <c r="G1227">
        <v>19</v>
      </c>
      <c r="H1227">
        <v>3</v>
      </c>
      <c r="I1227" t="s">
        <v>820</v>
      </c>
      <c r="J1227" t="s">
        <v>821</v>
      </c>
      <c r="K1227" t="s">
        <v>822</v>
      </c>
      <c r="L1227">
        <v>1327</v>
      </c>
      <c r="N1227">
        <v>1005</v>
      </c>
      <c r="O1227" t="s">
        <v>823</v>
      </c>
      <c r="P1227" t="s">
        <v>823</v>
      </c>
      <c r="Q1227">
        <v>1</v>
      </c>
      <c r="X1227">
        <v>5.6</v>
      </c>
      <c r="Y1227">
        <v>63.78</v>
      </c>
      <c r="Z1227">
        <v>0</v>
      </c>
      <c r="AA1227">
        <v>0</v>
      </c>
      <c r="AB1227">
        <v>0</v>
      </c>
      <c r="AC1227">
        <v>0</v>
      </c>
      <c r="AD1227">
        <v>1</v>
      </c>
      <c r="AE1227">
        <v>0</v>
      </c>
      <c r="AF1227" t="s">
        <v>3</v>
      </c>
      <c r="AG1227">
        <v>5.6</v>
      </c>
      <c r="AH1227">
        <v>2</v>
      </c>
      <c r="AI1227">
        <v>33037455</v>
      </c>
      <c r="AJ1227">
        <v>1292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 x14ac:dyDescent="0.2">
      <c r="A1228">
        <f>ROW(Source!A500)</f>
        <v>500</v>
      </c>
      <c r="B1228">
        <v>33037469</v>
      </c>
      <c r="C1228">
        <v>33037447</v>
      </c>
      <c r="D1228">
        <v>32517311</v>
      </c>
      <c r="E1228">
        <v>1</v>
      </c>
      <c r="F1228">
        <v>1</v>
      </c>
      <c r="G1228">
        <v>19</v>
      </c>
      <c r="H1228">
        <v>3</v>
      </c>
      <c r="I1228" t="s">
        <v>824</v>
      </c>
      <c r="J1228" t="s">
        <v>825</v>
      </c>
      <c r="K1228" t="s">
        <v>826</v>
      </c>
      <c r="L1228">
        <v>1348</v>
      </c>
      <c r="N1228">
        <v>1009</v>
      </c>
      <c r="O1228" t="s">
        <v>19</v>
      </c>
      <c r="P1228" t="s">
        <v>19</v>
      </c>
      <c r="Q1228">
        <v>1000</v>
      </c>
      <c r="X1228">
        <v>0.05</v>
      </c>
      <c r="Y1228">
        <v>4752.91</v>
      </c>
      <c r="Z1228">
        <v>0</v>
      </c>
      <c r="AA1228">
        <v>0</v>
      </c>
      <c r="AB1228">
        <v>0</v>
      </c>
      <c r="AC1228">
        <v>0</v>
      </c>
      <c r="AD1228">
        <v>1</v>
      </c>
      <c r="AE1228">
        <v>0</v>
      </c>
      <c r="AF1228" t="s">
        <v>3</v>
      </c>
      <c r="AG1228">
        <v>0.05</v>
      </c>
      <c r="AH1228">
        <v>2</v>
      </c>
      <c r="AI1228">
        <v>33037454</v>
      </c>
      <c r="AJ1228">
        <v>1293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 x14ac:dyDescent="0.2">
      <c r="A1229">
        <f>ROW(Source!A500)</f>
        <v>500</v>
      </c>
      <c r="B1229">
        <v>33037471</v>
      </c>
      <c r="C1229">
        <v>33037447</v>
      </c>
      <c r="D1229">
        <v>32519061</v>
      </c>
      <c r="E1229">
        <v>1</v>
      </c>
      <c r="F1229">
        <v>1</v>
      </c>
      <c r="G1229">
        <v>19</v>
      </c>
      <c r="H1229">
        <v>3</v>
      </c>
      <c r="I1229" t="s">
        <v>827</v>
      </c>
      <c r="J1229" t="s">
        <v>828</v>
      </c>
      <c r="K1229" t="s">
        <v>829</v>
      </c>
      <c r="L1229">
        <v>1339</v>
      </c>
      <c r="N1229">
        <v>1007</v>
      </c>
      <c r="O1229" t="s">
        <v>830</v>
      </c>
      <c r="P1229" t="s">
        <v>830</v>
      </c>
      <c r="Q1229">
        <v>1</v>
      </c>
      <c r="X1229">
        <v>1.75</v>
      </c>
      <c r="Y1229">
        <v>29.98</v>
      </c>
      <c r="Z1229">
        <v>0</v>
      </c>
      <c r="AA1229">
        <v>0</v>
      </c>
      <c r="AB1229">
        <v>0</v>
      </c>
      <c r="AC1229">
        <v>0</v>
      </c>
      <c r="AD1229">
        <v>1</v>
      </c>
      <c r="AE1229">
        <v>0</v>
      </c>
      <c r="AF1229" t="s">
        <v>3</v>
      </c>
      <c r="AG1229">
        <v>1.75</v>
      </c>
      <c r="AH1229">
        <v>2</v>
      </c>
      <c r="AI1229">
        <v>33037456</v>
      </c>
      <c r="AJ1229">
        <v>1294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</row>
    <row r="1230" spans="1:44" x14ac:dyDescent="0.2">
      <c r="A1230">
        <f>ROW(Source!A500)</f>
        <v>500</v>
      </c>
      <c r="B1230">
        <v>33037472</v>
      </c>
      <c r="C1230">
        <v>33037447</v>
      </c>
      <c r="D1230">
        <v>32517740</v>
      </c>
      <c r="E1230">
        <v>1</v>
      </c>
      <c r="F1230">
        <v>1</v>
      </c>
      <c r="G1230">
        <v>19</v>
      </c>
      <c r="H1230">
        <v>3</v>
      </c>
      <c r="I1230" t="s">
        <v>831</v>
      </c>
      <c r="J1230" t="s">
        <v>832</v>
      </c>
      <c r="K1230" t="s">
        <v>833</v>
      </c>
      <c r="L1230">
        <v>1339</v>
      </c>
      <c r="N1230">
        <v>1007</v>
      </c>
      <c r="O1230" t="s">
        <v>830</v>
      </c>
      <c r="P1230" t="s">
        <v>830</v>
      </c>
      <c r="Q1230">
        <v>1</v>
      </c>
      <c r="X1230">
        <v>0.08</v>
      </c>
      <c r="Y1230">
        <v>4993.7</v>
      </c>
      <c r="Z1230">
        <v>0</v>
      </c>
      <c r="AA1230">
        <v>0</v>
      </c>
      <c r="AB1230">
        <v>0</v>
      </c>
      <c r="AC1230">
        <v>0</v>
      </c>
      <c r="AD1230">
        <v>1</v>
      </c>
      <c r="AE1230">
        <v>0</v>
      </c>
      <c r="AF1230" t="s">
        <v>3</v>
      </c>
      <c r="AG1230">
        <v>0.08</v>
      </c>
      <c r="AH1230">
        <v>2</v>
      </c>
      <c r="AI1230">
        <v>33037457</v>
      </c>
      <c r="AJ1230">
        <v>1295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 x14ac:dyDescent="0.2">
      <c r="A1231">
        <f>ROW(Source!A500)</f>
        <v>500</v>
      </c>
      <c r="B1231">
        <v>33037473</v>
      </c>
      <c r="C1231">
        <v>33037447</v>
      </c>
      <c r="D1231">
        <v>32517729</v>
      </c>
      <c r="E1231">
        <v>1</v>
      </c>
      <c r="F1231">
        <v>1</v>
      </c>
      <c r="G1231">
        <v>19</v>
      </c>
      <c r="H1231">
        <v>3</v>
      </c>
      <c r="I1231" t="s">
        <v>834</v>
      </c>
      <c r="J1231" t="s">
        <v>835</v>
      </c>
      <c r="K1231" t="s">
        <v>836</v>
      </c>
      <c r="L1231">
        <v>1339</v>
      </c>
      <c r="N1231">
        <v>1007</v>
      </c>
      <c r="O1231" t="s">
        <v>830</v>
      </c>
      <c r="P1231" t="s">
        <v>830</v>
      </c>
      <c r="Q1231">
        <v>1</v>
      </c>
      <c r="X1231">
        <v>0.69</v>
      </c>
      <c r="Y1231">
        <v>3762.19</v>
      </c>
      <c r="Z1231">
        <v>0</v>
      </c>
      <c r="AA1231">
        <v>0</v>
      </c>
      <c r="AB1231">
        <v>0</v>
      </c>
      <c r="AC1231">
        <v>0</v>
      </c>
      <c r="AD1231">
        <v>1</v>
      </c>
      <c r="AE1231">
        <v>0</v>
      </c>
      <c r="AF1231" t="s">
        <v>3</v>
      </c>
      <c r="AG1231">
        <v>0.69</v>
      </c>
      <c r="AH1231">
        <v>2</v>
      </c>
      <c r="AI1231">
        <v>33037458</v>
      </c>
      <c r="AJ1231">
        <v>1296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</row>
    <row r="1232" spans="1:44" x14ac:dyDescent="0.2">
      <c r="A1232">
        <f>ROW(Source!A500)</f>
        <v>500</v>
      </c>
      <c r="B1232">
        <v>33037474</v>
      </c>
      <c r="C1232">
        <v>33037447</v>
      </c>
      <c r="D1232">
        <v>32517783</v>
      </c>
      <c r="E1232">
        <v>1</v>
      </c>
      <c r="F1232">
        <v>1</v>
      </c>
      <c r="G1232">
        <v>19</v>
      </c>
      <c r="H1232">
        <v>3</v>
      </c>
      <c r="I1232" t="s">
        <v>837</v>
      </c>
      <c r="J1232" t="s">
        <v>838</v>
      </c>
      <c r="K1232" t="s">
        <v>839</v>
      </c>
      <c r="L1232">
        <v>1339</v>
      </c>
      <c r="N1232">
        <v>1007</v>
      </c>
      <c r="O1232" t="s">
        <v>830</v>
      </c>
      <c r="P1232" t="s">
        <v>830</v>
      </c>
      <c r="Q1232">
        <v>1</v>
      </c>
      <c r="X1232">
        <v>0.2</v>
      </c>
      <c r="Y1232">
        <v>5631.96</v>
      </c>
      <c r="Z1232">
        <v>0</v>
      </c>
      <c r="AA1232">
        <v>0</v>
      </c>
      <c r="AB1232">
        <v>0</v>
      </c>
      <c r="AC1232">
        <v>0</v>
      </c>
      <c r="AD1232">
        <v>1</v>
      </c>
      <c r="AE1232">
        <v>0</v>
      </c>
      <c r="AF1232" t="s">
        <v>3</v>
      </c>
      <c r="AG1232">
        <v>0.2</v>
      </c>
      <c r="AH1232">
        <v>2</v>
      </c>
      <c r="AI1232">
        <v>33037459</v>
      </c>
      <c r="AJ1232">
        <v>1297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 x14ac:dyDescent="0.2">
      <c r="A1233">
        <f>ROW(Source!A500)</f>
        <v>500</v>
      </c>
      <c r="B1233">
        <v>33037475</v>
      </c>
      <c r="C1233">
        <v>33037447</v>
      </c>
      <c r="D1233">
        <v>32517784</v>
      </c>
      <c r="E1233">
        <v>1</v>
      </c>
      <c r="F1233">
        <v>1</v>
      </c>
      <c r="G1233">
        <v>19</v>
      </c>
      <c r="H1233">
        <v>3</v>
      </c>
      <c r="I1233" t="s">
        <v>840</v>
      </c>
      <c r="J1233" t="s">
        <v>841</v>
      </c>
      <c r="K1233" t="s">
        <v>842</v>
      </c>
      <c r="L1233">
        <v>1339</v>
      </c>
      <c r="N1233">
        <v>1007</v>
      </c>
      <c r="O1233" t="s">
        <v>830</v>
      </c>
      <c r="P1233" t="s">
        <v>830</v>
      </c>
      <c r="Q1233">
        <v>1</v>
      </c>
      <c r="X1233">
        <v>0.69</v>
      </c>
      <c r="Y1233">
        <v>5631.96</v>
      </c>
      <c r="Z1233">
        <v>0</v>
      </c>
      <c r="AA1233">
        <v>0</v>
      </c>
      <c r="AB1233">
        <v>0</v>
      </c>
      <c r="AC1233">
        <v>0</v>
      </c>
      <c r="AD1233">
        <v>1</v>
      </c>
      <c r="AE1233">
        <v>0</v>
      </c>
      <c r="AF1233" t="s">
        <v>3</v>
      </c>
      <c r="AG1233">
        <v>0.69</v>
      </c>
      <c r="AH1233">
        <v>2</v>
      </c>
      <c r="AI1233">
        <v>33037460</v>
      </c>
      <c r="AJ1233">
        <v>1298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 x14ac:dyDescent="0.2">
      <c r="A1234">
        <f>ROW(Source!A500)</f>
        <v>500</v>
      </c>
      <c r="B1234">
        <v>33037476</v>
      </c>
      <c r="C1234">
        <v>33037447</v>
      </c>
      <c r="D1234">
        <v>32519911</v>
      </c>
      <c r="E1234">
        <v>1</v>
      </c>
      <c r="F1234">
        <v>1</v>
      </c>
      <c r="G1234">
        <v>19</v>
      </c>
      <c r="H1234">
        <v>3</v>
      </c>
      <c r="I1234" t="s">
        <v>843</v>
      </c>
      <c r="J1234" t="s">
        <v>844</v>
      </c>
      <c r="K1234" t="s">
        <v>845</v>
      </c>
      <c r="L1234">
        <v>1339</v>
      </c>
      <c r="N1234">
        <v>1007</v>
      </c>
      <c r="O1234" t="s">
        <v>830</v>
      </c>
      <c r="P1234" t="s">
        <v>830</v>
      </c>
      <c r="Q1234">
        <v>1</v>
      </c>
      <c r="X1234">
        <v>102</v>
      </c>
      <c r="Y1234">
        <v>3195.93</v>
      </c>
      <c r="Z1234">
        <v>0</v>
      </c>
      <c r="AA1234">
        <v>0</v>
      </c>
      <c r="AB1234">
        <v>0</v>
      </c>
      <c r="AC1234">
        <v>0</v>
      </c>
      <c r="AD1234">
        <v>1</v>
      </c>
      <c r="AE1234">
        <v>0</v>
      </c>
      <c r="AF1234" t="s">
        <v>3</v>
      </c>
      <c r="AG1234">
        <v>102</v>
      </c>
      <c r="AH1234">
        <v>2</v>
      </c>
      <c r="AI1234">
        <v>33037461</v>
      </c>
      <c r="AJ1234">
        <v>1299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 x14ac:dyDescent="0.2">
      <c r="A1235">
        <f>ROW(Source!A500)</f>
        <v>500</v>
      </c>
      <c r="B1235">
        <v>33037477</v>
      </c>
      <c r="C1235">
        <v>33037447</v>
      </c>
      <c r="D1235">
        <v>32521663</v>
      </c>
      <c r="E1235">
        <v>1</v>
      </c>
      <c r="F1235">
        <v>1</v>
      </c>
      <c r="G1235">
        <v>19</v>
      </c>
      <c r="H1235">
        <v>3</v>
      </c>
      <c r="I1235" t="s">
        <v>846</v>
      </c>
      <c r="J1235" t="s">
        <v>847</v>
      </c>
      <c r="K1235" t="s">
        <v>848</v>
      </c>
      <c r="L1235">
        <v>1327</v>
      </c>
      <c r="N1235">
        <v>1005</v>
      </c>
      <c r="O1235" t="s">
        <v>823</v>
      </c>
      <c r="P1235" t="s">
        <v>823</v>
      </c>
      <c r="Q1235">
        <v>1</v>
      </c>
      <c r="X1235">
        <v>49.5</v>
      </c>
      <c r="Y1235">
        <v>207.09</v>
      </c>
      <c r="Z1235">
        <v>0</v>
      </c>
      <c r="AA1235">
        <v>0</v>
      </c>
      <c r="AB1235">
        <v>0</v>
      </c>
      <c r="AC1235">
        <v>0</v>
      </c>
      <c r="AD1235">
        <v>1</v>
      </c>
      <c r="AE1235">
        <v>0</v>
      </c>
      <c r="AF1235" t="s">
        <v>3</v>
      </c>
      <c r="AG1235">
        <v>49.5</v>
      </c>
      <c r="AH1235">
        <v>2</v>
      </c>
      <c r="AI1235">
        <v>33037462</v>
      </c>
      <c r="AJ1235">
        <v>1300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 x14ac:dyDescent="0.2">
      <c r="A1236">
        <f>ROW(Source!A503)</f>
        <v>503</v>
      </c>
      <c r="B1236">
        <v>33037486</v>
      </c>
      <c r="C1236">
        <v>33037480</v>
      </c>
      <c r="D1236">
        <v>32505425</v>
      </c>
      <c r="E1236">
        <v>19</v>
      </c>
      <c r="F1236">
        <v>1</v>
      </c>
      <c r="G1236">
        <v>19</v>
      </c>
      <c r="H1236">
        <v>1</v>
      </c>
      <c r="I1236" t="s">
        <v>795</v>
      </c>
      <c r="J1236" t="s">
        <v>3</v>
      </c>
      <c r="K1236" t="s">
        <v>796</v>
      </c>
      <c r="L1236">
        <v>1191</v>
      </c>
      <c r="N1236">
        <v>1013</v>
      </c>
      <c r="O1236" t="s">
        <v>797</v>
      </c>
      <c r="P1236" t="s">
        <v>797</v>
      </c>
      <c r="Q1236">
        <v>1</v>
      </c>
      <c r="X1236">
        <v>36.11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1</v>
      </c>
      <c r="AE1236">
        <v>1</v>
      </c>
      <c r="AF1236" t="s">
        <v>3</v>
      </c>
      <c r="AG1236">
        <v>36.11</v>
      </c>
      <c r="AH1236">
        <v>2</v>
      </c>
      <c r="AI1236">
        <v>33037481</v>
      </c>
      <c r="AJ1236">
        <v>1301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 x14ac:dyDescent="0.2">
      <c r="A1237">
        <f>ROW(Source!A503)</f>
        <v>503</v>
      </c>
      <c r="B1237">
        <v>33037487</v>
      </c>
      <c r="C1237">
        <v>33037480</v>
      </c>
      <c r="D1237">
        <v>32516754</v>
      </c>
      <c r="E1237">
        <v>1</v>
      </c>
      <c r="F1237">
        <v>1</v>
      </c>
      <c r="G1237">
        <v>19</v>
      </c>
      <c r="H1237">
        <v>2</v>
      </c>
      <c r="I1237" t="s">
        <v>798</v>
      </c>
      <c r="J1237" t="s">
        <v>799</v>
      </c>
      <c r="K1237" t="s">
        <v>800</v>
      </c>
      <c r="L1237">
        <v>1368</v>
      </c>
      <c r="N1237">
        <v>1011</v>
      </c>
      <c r="O1237" t="s">
        <v>801</v>
      </c>
      <c r="P1237" t="s">
        <v>801</v>
      </c>
      <c r="Q1237">
        <v>1</v>
      </c>
      <c r="X1237">
        <v>21.91</v>
      </c>
      <c r="Y1237">
        <v>0</v>
      </c>
      <c r="Z1237">
        <v>70.98</v>
      </c>
      <c r="AA1237">
        <v>6.52</v>
      </c>
      <c r="AB1237">
        <v>0</v>
      </c>
      <c r="AC1237">
        <v>0</v>
      </c>
      <c r="AD1237">
        <v>1</v>
      </c>
      <c r="AE1237">
        <v>0</v>
      </c>
      <c r="AF1237" t="s">
        <v>3</v>
      </c>
      <c r="AG1237">
        <v>21.91</v>
      </c>
      <c r="AH1237">
        <v>2</v>
      </c>
      <c r="AI1237">
        <v>33037482</v>
      </c>
      <c r="AJ1237">
        <v>1302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</row>
    <row r="1238" spans="1:44" x14ac:dyDescent="0.2">
      <c r="A1238">
        <f>ROW(Source!A503)</f>
        <v>503</v>
      </c>
      <c r="B1238">
        <v>33037488</v>
      </c>
      <c r="C1238">
        <v>33037480</v>
      </c>
      <c r="D1238">
        <v>32518977</v>
      </c>
      <c r="E1238">
        <v>1</v>
      </c>
      <c r="F1238">
        <v>1</v>
      </c>
      <c r="G1238">
        <v>19</v>
      </c>
      <c r="H1238">
        <v>3</v>
      </c>
      <c r="I1238" t="s">
        <v>802</v>
      </c>
      <c r="J1238" t="s">
        <v>803</v>
      </c>
      <c r="K1238" t="s">
        <v>804</v>
      </c>
      <c r="L1238">
        <v>1348</v>
      </c>
      <c r="N1238">
        <v>1009</v>
      </c>
      <c r="O1238" t="s">
        <v>19</v>
      </c>
      <c r="P1238" t="s">
        <v>19</v>
      </c>
      <c r="Q1238">
        <v>1000</v>
      </c>
      <c r="X1238">
        <v>0.03</v>
      </c>
      <c r="Y1238">
        <v>117442.26</v>
      </c>
      <c r="Z1238">
        <v>0</v>
      </c>
      <c r="AA1238">
        <v>0</v>
      </c>
      <c r="AB1238">
        <v>0</v>
      </c>
      <c r="AC1238">
        <v>0</v>
      </c>
      <c r="AD1238">
        <v>1</v>
      </c>
      <c r="AE1238">
        <v>0</v>
      </c>
      <c r="AF1238" t="s">
        <v>3</v>
      </c>
      <c r="AG1238">
        <v>0.03</v>
      </c>
      <c r="AH1238">
        <v>2</v>
      </c>
      <c r="AI1238">
        <v>33037483</v>
      </c>
      <c r="AJ1238">
        <v>1303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</row>
    <row r="1239" spans="1:44" x14ac:dyDescent="0.2">
      <c r="A1239">
        <f>ROW(Source!A503)</f>
        <v>503</v>
      </c>
      <c r="B1239">
        <v>33037489</v>
      </c>
      <c r="C1239">
        <v>33037480</v>
      </c>
      <c r="D1239">
        <v>32520163</v>
      </c>
      <c r="E1239">
        <v>1</v>
      </c>
      <c r="F1239">
        <v>1</v>
      </c>
      <c r="G1239">
        <v>19</v>
      </c>
      <c r="H1239">
        <v>3</v>
      </c>
      <c r="I1239" t="s">
        <v>25</v>
      </c>
      <c r="J1239" t="s">
        <v>27</v>
      </c>
      <c r="K1239" t="s">
        <v>26</v>
      </c>
      <c r="L1239">
        <v>1348</v>
      </c>
      <c r="N1239">
        <v>1009</v>
      </c>
      <c r="O1239" t="s">
        <v>19</v>
      </c>
      <c r="P1239" t="s">
        <v>19</v>
      </c>
      <c r="Q1239">
        <v>1000</v>
      </c>
      <c r="X1239">
        <v>1</v>
      </c>
      <c r="Y1239">
        <v>53410.15</v>
      </c>
      <c r="Z1239">
        <v>0</v>
      </c>
      <c r="AA1239">
        <v>0</v>
      </c>
      <c r="AB1239">
        <v>0</v>
      </c>
      <c r="AC1239">
        <v>0</v>
      </c>
      <c r="AD1239">
        <v>1</v>
      </c>
      <c r="AE1239">
        <v>0</v>
      </c>
      <c r="AF1239" t="s">
        <v>3</v>
      </c>
      <c r="AG1239">
        <v>1</v>
      </c>
      <c r="AH1239">
        <v>2</v>
      </c>
      <c r="AI1239">
        <v>33037484</v>
      </c>
      <c r="AJ1239">
        <v>1304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</row>
    <row r="1240" spans="1:44" x14ac:dyDescent="0.2">
      <c r="A1240">
        <f>ROW(Source!A505)</f>
        <v>505</v>
      </c>
      <c r="B1240">
        <v>33037507</v>
      </c>
      <c r="C1240">
        <v>33037491</v>
      </c>
      <c r="D1240">
        <v>32505425</v>
      </c>
      <c r="E1240">
        <v>19</v>
      </c>
      <c r="F1240">
        <v>1</v>
      </c>
      <c r="G1240">
        <v>19</v>
      </c>
      <c r="H1240">
        <v>1</v>
      </c>
      <c r="I1240" t="s">
        <v>795</v>
      </c>
      <c r="J1240" t="s">
        <v>3</v>
      </c>
      <c r="K1240" t="s">
        <v>796</v>
      </c>
      <c r="L1240">
        <v>1191</v>
      </c>
      <c r="N1240">
        <v>1013</v>
      </c>
      <c r="O1240" t="s">
        <v>797</v>
      </c>
      <c r="P1240" t="s">
        <v>797</v>
      </c>
      <c r="Q1240">
        <v>1</v>
      </c>
      <c r="X1240">
        <v>453.1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1</v>
      </c>
      <c r="AE1240">
        <v>1</v>
      </c>
      <c r="AF1240" t="s">
        <v>3</v>
      </c>
      <c r="AG1240">
        <v>453.1</v>
      </c>
      <c r="AH1240">
        <v>2</v>
      </c>
      <c r="AI1240">
        <v>33037492</v>
      </c>
      <c r="AJ1240">
        <v>1306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</row>
    <row r="1241" spans="1:44" x14ac:dyDescent="0.2">
      <c r="A1241">
        <f>ROW(Source!A505)</f>
        <v>505</v>
      </c>
      <c r="B1241">
        <v>33037508</v>
      </c>
      <c r="C1241">
        <v>33037491</v>
      </c>
      <c r="D1241">
        <v>32517073</v>
      </c>
      <c r="E1241">
        <v>1</v>
      </c>
      <c r="F1241">
        <v>1</v>
      </c>
      <c r="G1241">
        <v>19</v>
      </c>
      <c r="H1241">
        <v>2</v>
      </c>
      <c r="I1241" t="s">
        <v>805</v>
      </c>
      <c r="J1241" t="s">
        <v>806</v>
      </c>
      <c r="K1241" t="s">
        <v>807</v>
      </c>
      <c r="L1241">
        <v>1368</v>
      </c>
      <c r="N1241">
        <v>1011</v>
      </c>
      <c r="O1241" t="s">
        <v>801</v>
      </c>
      <c r="P1241" t="s">
        <v>801</v>
      </c>
      <c r="Q1241">
        <v>1</v>
      </c>
      <c r="X1241">
        <v>1.38</v>
      </c>
      <c r="Y1241">
        <v>0</v>
      </c>
      <c r="Z1241">
        <v>3.37</v>
      </c>
      <c r="AA1241">
        <v>0.85</v>
      </c>
      <c r="AB1241">
        <v>0</v>
      </c>
      <c r="AC1241">
        <v>0</v>
      </c>
      <c r="AD1241">
        <v>1</v>
      </c>
      <c r="AE1241">
        <v>0</v>
      </c>
      <c r="AF1241" t="s">
        <v>3</v>
      </c>
      <c r="AG1241">
        <v>1.38</v>
      </c>
      <c r="AH1241">
        <v>2</v>
      </c>
      <c r="AI1241">
        <v>33037493</v>
      </c>
      <c r="AJ1241">
        <v>1307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</row>
    <row r="1242" spans="1:44" x14ac:dyDescent="0.2">
      <c r="A1242">
        <f>ROW(Source!A505)</f>
        <v>505</v>
      </c>
      <c r="B1242">
        <v>33037509</v>
      </c>
      <c r="C1242">
        <v>33037491</v>
      </c>
      <c r="D1242">
        <v>32516433</v>
      </c>
      <c r="E1242">
        <v>1</v>
      </c>
      <c r="F1242">
        <v>1</v>
      </c>
      <c r="G1242">
        <v>19</v>
      </c>
      <c r="H1242">
        <v>2</v>
      </c>
      <c r="I1242" t="s">
        <v>808</v>
      </c>
      <c r="J1242" t="s">
        <v>809</v>
      </c>
      <c r="K1242" t="s">
        <v>810</v>
      </c>
      <c r="L1242">
        <v>1368</v>
      </c>
      <c r="N1242">
        <v>1011</v>
      </c>
      <c r="O1242" t="s">
        <v>801</v>
      </c>
      <c r="P1242" t="s">
        <v>801</v>
      </c>
      <c r="Q1242">
        <v>1</v>
      </c>
      <c r="X1242">
        <v>0.31</v>
      </c>
      <c r="Y1242">
        <v>0</v>
      </c>
      <c r="Z1242">
        <v>566.44000000000005</v>
      </c>
      <c r="AA1242">
        <v>281.27999999999997</v>
      </c>
      <c r="AB1242">
        <v>0</v>
      </c>
      <c r="AC1242">
        <v>0</v>
      </c>
      <c r="AD1242">
        <v>1</v>
      </c>
      <c r="AE1242">
        <v>0</v>
      </c>
      <c r="AF1242" t="s">
        <v>3</v>
      </c>
      <c r="AG1242">
        <v>0.31</v>
      </c>
      <c r="AH1242">
        <v>2</v>
      </c>
      <c r="AI1242">
        <v>33037494</v>
      </c>
      <c r="AJ1242">
        <v>1308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</row>
    <row r="1243" spans="1:44" x14ac:dyDescent="0.2">
      <c r="A1243">
        <f>ROW(Source!A505)</f>
        <v>505</v>
      </c>
      <c r="B1243">
        <v>33037510</v>
      </c>
      <c r="C1243">
        <v>33037491</v>
      </c>
      <c r="D1243">
        <v>32516599</v>
      </c>
      <c r="E1243">
        <v>1</v>
      </c>
      <c r="F1243">
        <v>1</v>
      </c>
      <c r="G1243">
        <v>19</v>
      </c>
      <c r="H1243">
        <v>2</v>
      </c>
      <c r="I1243" t="s">
        <v>811</v>
      </c>
      <c r="J1243" t="s">
        <v>812</v>
      </c>
      <c r="K1243" t="s">
        <v>813</v>
      </c>
      <c r="L1243">
        <v>1368</v>
      </c>
      <c r="N1243">
        <v>1011</v>
      </c>
      <c r="O1243" t="s">
        <v>801</v>
      </c>
      <c r="P1243" t="s">
        <v>801</v>
      </c>
      <c r="Q1243">
        <v>1</v>
      </c>
      <c r="X1243">
        <v>26.25</v>
      </c>
      <c r="Y1243">
        <v>0</v>
      </c>
      <c r="Z1243">
        <v>9.7100000000000009</v>
      </c>
      <c r="AA1243">
        <v>2.25</v>
      </c>
      <c r="AB1243">
        <v>0</v>
      </c>
      <c r="AC1243">
        <v>0</v>
      </c>
      <c r="AD1243">
        <v>1</v>
      </c>
      <c r="AE1243">
        <v>0</v>
      </c>
      <c r="AF1243" t="s">
        <v>3</v>
      </c>
      <c r="AG1243">
        <v>26.25</v>
      </c>
      <c r="AH1243">
        <v>2</v>
      </c>
      <c r="AI1243">
        <v>33037495</v>
      </c>
      <c r="AJ1243">
        <v>1309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 x14ac:dyDescent="0.2">
      <c r="A1244">
        <f>ROW(Source!A505)</f>
        <v>505</v>
      </c>
      <c r="B1244">
        <v>33037511</v>
      </c>
      <c r="C1244">
        <v>33037491</v>
      </c>
      <c r="D1244">
        <v>32517836</v>
      </c>
      <c r="E1244">
        <v>1</v>
      </c>
      <c r="F1244">
        <v>1</v>
      </c>
      <c r="G1244">
        <v>19</v>
      </c>
      <c r="H1244">
        <v>3</v>
      </c>
      <c r="I1244" t="s">
        <v>814</v>
      </c>
      <c r="J1244" t="s">
        <v>815</v>
      </c>
      <c r="K1244" t="s">
        <v>816</v>
      </c>
      <c r="L1244">
        <v>1348</v>
      </c>
      <c r="N1244">
        <v>1009</v>
      </c>
      <c r="O1244" t="s">
        <v>19</v>
      </c>
      <c r="P1244" t="s">
        <v>19</v>
      </c>
      <c r="Q1244">
        <v>1000</v>
      </c>
      <c r="X1244">
        <v>0.04</v>
      </c>
      <c r="Y1244">
        <v>31493.279999999999</v>
      </c>
      <c r="Z1244">
        <v>0</v>
      </c>
      <c r="AA1244">
        <v>0</v>
      </c>
      <c r="AB1244">
        <v>0</v>
      </c>
      <c r="AC1244">
        <v>0</v>
      </c>
      <c r="AD1244">
        <v>1</v>
      </c>
      <c r="AE1244">
        <v>0</v>
      </c>
      <c r="AF1244" t="s">
        <v>3</v>
      </c>
      <c r="AG1244">
        <v>0.04</v>
      </c>
      <c r="AH1244">
        <v>2</v>
      </c>
      <c r="AI1244">
        <v>33037496</v>
      </c>
      <c r="AJ1244">
        <v>1310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</row>
    <row r="1245" spans="1:44" x14ac:dyDescent="0.2">
      <c r="A1245">
        <f>ROW(Source!A505)</f>
        <v>505</v>
      </c>
      <c r="B1245">
        <v>33037512</v>
      </c>
      <c r="C1245">
        <v>33037491</v>
      </c>
      <c r="D1245">
        <v>32518156</v>
      </c>
      <c r="E1245">
        <v>1</v>
      </c>
      <c r="F1245">
        <v>1</v>
      </c>
      <c r="G1245">
        <v>19</v>
      </c>
      <c r="H1245">
        <v>3</v>
      </c>
      <c r="I1245" t="s">
        <v>817</v>
      </c>
      <c r="J1245" t="s">
        <v>818</v>
      </c>
      <c r="K1245" t="s">
        <v>819</v>
      </c>
      <c r="L1245">
        <v>1348</v>
      </c>
      <c r="N1245">
        <v>1009</v>
      </c>
      <c r="O1245" t="s">
        <v>19</v>
      </c>
      <c r="P1245" t="s">
        <v>19</v>
      </c>
      <c r="Q1245">
        <v>1000</v>
      </c>
      <c r="X1245">
        <v>3.6999999999999998E-2</v>
      </c>
      <c r="Y1245">
        <v>45454.3</v>
      </c>
      <c r="Z1245">
        <v>0</v>
      </c>
      <c r="AA1245">
        <v>0</v>
      </c>
      <c r="AB1245">
        <v>0</v>
      </c>
      <c r="AC1245">
        <v>0</v>
      </c>
      <c r="AD1245">
        <v>1</v>
      </c>
      <c r="AE1245">
        <v>0</v>
      </c>
      <c r="AF1245" t="s">
        <v>3</v>
      </c>
      <c r="AG1245">
        <v>3.6999999999999998E-2</v>
      </c>
      <c r="AH1245">
        <v>2</v>
      </c>
      <c r="AI1245">
        <v>33037497</v>
      </c>
      <c r="AJ1245">
        <v>1311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</row>
    <row r="1246" spans="1:44" x14ac:dyDescent="0.2">
      <c r="A1246">
        <f>ROW(Source!A505)</f>
        <v>505</v>
      </c>
      <c r="B1246">
        <v>33037514</v>
      </c>
      <c r="C1246">
        <v>33037491</v>
      </c>
      <c r="D1246">
        <v>32518894</v>
      </c>
      <c r="E1246">
        <v>1</v>
      </c>
      <c r="F1246">
        <v>1</v>
      </c>
      <c r="G1246">
        <v>19</v>
      </c>
      <c r="H1246">
        <v>3</v>
      </c>
      <c r="I1246" t="s">
        <v>820</v>
      </c>
      <c r="J1246" t="s">
        <v>821</v>
      </c>
      <c r="K1246" t="s">
        <v>822</v>
      </c>
      <c r="L1246">
        <v>1327</v>
      </c>
      <c r="N1246">
        <v>1005</v>
      </c>
      <c r="O1246" t="s">
        <v>823</v>
      </c>
      <c r="P1246" t="s">
        <v>823</v>
      </c>
      <c r="Q1246">
        <v>1</v>
      </c>
      <c r="X1246">
        <v>5.6</v>
      </c>
      <c r="Y1246">
        <v>63.78</v>
      </c>
      <c r="Z1246">
        <v>0</v>
      </c>
      <c r="AA1246">
        <v>0</v>
      </c>
      <c r="AB1246">
        <v>0</v>
      </c>
      <c r="AC1246">
        <v>0</v>
      </c>
      <c r="AD1246">
        <v>1</v>
      </c>
      <c r="AE1246">
        <v>0</v>
      </c>
      <c r="AF1246" t="s">
        <v>3</v>
      </c>
      <c r="AG1246">
        <v>5.6</v>
      </c>
      <c r="AH1246">
        <v>2</v>
      </c>
      <c r="AI1246">
        <v>33037499</v>
      </c>
      <c r="AJ1246">
        <v>1312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 x14ac:dyDescent="0.2">
      <c r="A1247">
        <f>ROW(Source!A505)</f>
        <v>505</v>
      </c>
      <c r="B1247">
        <v>33037513</v>
      </c>
      <c r="C1247">
        <v>33037491</v>
      </c>
      <c r="D1247">
        <v>32517311</v>
      </c>
      <c r="E1247">
        <v>1</v>
      </c>
      <c r="F1247">
        <v>1</v>
      </c>
      <c r="G1247">
        <v>19</v>
      </c>
      <c r="H1247">
        <v>3</v>
      </c>
      <c r="I1247" t="s">
        <v>824</v>
      </c>
      <c r="J1247" t="s">
        <v>825</v>
      </c>
      <c r="K1247" t="s">
        <v>826</v>
      </c>
      <c r="L1247">
        <v>1348</v>
      </c>
      <c r="N1247">
        <v>1009</v>
      </c>
      <c r="O1247" t="s">
        <v>19</v>
      </c>
      <c r="P1247" t="s">
        <v>19</v>
      </c>
      <c r="Q1247">
        <v>1000</v>
      </c>
      <c r="X1247">
        <v>0.05</v>
      </c>
      <c r="Y1247">
        <v>4752.91</v>
      </c>
      <c r="Z1247">
        <v>0</v>
      </c>
      <c r="AA1247">
        <v>0</v>
      </c>
      <c r="AB1247">
        <v>0</v>
      </c>
      <c r="AC1247">
        <v>0</v>
      </c>
      <c r="AD1247">
        <v>1</v>
      </c>
      <c r="AE1247">
        <v>0</v>
      </c>
      <c r="AF1247" t="s">
        <v>3</v>
      </c>
      <c r="AG1247">
        <v>0.05</v>
      </c>
      <c r="AH1247">
        <v>2</v>
      </c>
      <c r="AI1247">
        <v>33037498</v>
      </c>
      <c r="AJ1247">
        <v>1313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 x14ac:dyDescent="0.2">
      <c r="A1248">
        <f>ROW(Source!A505)</f>
        <v>505</v>
      </c>
      <c r="B1248">
        <v>33037515</v>
      </c>
      <c r="C1248">
        <v>33037491</v>
      </c>
      <c r="D1248">
        <v>32519061</v>
      </c>
      <c r="E1248">
        <v>1</v>
      </c>
      <c r="F1248">
        <v>1</v>
      </c>
      <c r="G1248">
        <v>19</v>
      </c>
      <c r="H1248">
        <v>3</v>
      </c>
      <c r="I1248" t="s">
        <v>827</v>
      </c>
      <c r="J1248" t="s">
        <v>828</v>
      </c>
      <c r="K1248" t="s">
        <v>829</v>
      </c>
      <c r="L1248">
        <v>1339</v>
      </c>
      <c r="N1248">
        <v>1007</v>
      </c>
      <c r="O1248" t="s">
        <v>830</v>
      </c>
      <c r="P1248" t="s">
        <v>830</v>
      </c>
      <c r="Q1248">
        <v>1</v>
      </c>
      <c r="X1248">
        <v>1.75</v>
      </c>
      <c r="Y1248">
        <v>29.98</v>
      </c>
      <c r="Z1248">
        <v>0</v>
      </c>
      <c r="AA1248">
        <v>0</v>
      </c>
      <c r="AB1248">
        <v>0</v>
      </c>
      <c r="AC1248">
        <v>0</v>
      </c>
      <c r="AD1248">
        <v>1</v>
      </c>
      <c r="AE1248">
        <v>0</v>
      </c>
      <c r="AF1248" t="s">
        <v>3</v>
      </c>
      <c r="AG1248">
        <v>1.75</v>
      </c>
      <c r="AH1248">
        <v>2</v>
      </c>
      <c r="AI1248">
        <v>33037500</v>
      </c>
      <c r="AJ1248">
        <v>1314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 x14ac:dyDescent="0.2">
      <c r="A1249">
        <f>ROW(Source!A505)</f>
        <v>505</v>
      </c>
      <c r="B1249">
        <v>33037516</v>
      </c>
      <c r="C1249">
        <v>33037491</v>
      </c>
      <c r="D1249">
        <v>32517740</v>
      </c>
      <c r="E1249">
        <v>1</v>
      </c>
      <c r="F1249">
        <v>1</v>
      </c>
      <c r="G1249">
        <v>19</v>
      </c>
      <c r="H1249">
        <v>3</v>
      </c>
      <c r="I1249" t="s">
        <v>831</v>
      </c>
      <c r="J1249" t="s">
        <v>832</v>
      </c>
      <c r="K1249" t="s">
        <v>833</v>
      </c>
      <c r="L1249">
        <v>1339</v>
      </c>
      <c r="N1249">
        <v>1007</v>
      </c>
      <c r="O1249" t="s">
        <v>830</v>
      </c>
      <c r="P1249" t="s">
        <v>830</v>
      </c>
      <c r="Q1249">
        <v>1</v>
      </c>
      <c r="X1249">
        <v>0.08</v>
      </c>
      <c r="Y1249">
        <v>4993.7</v>
      </c>
      <c r="Z1249">
        <v>0</v>
      </c>
      <c r="AA1249">
        <v>0</v>
      </c>
      <c r="AB1249">
        <v>0</v>
      </c>
      <c r="AC1249">
        <v>0</v>
      </c>
      <c r="AD1249">
        <v>1</v>
      </c>
      <c r="AE1249">
        <v>0</v>
      </c>
      <c r="AF1249" t="s">
        <v>3</v>
      </c>
      <c r="AG1249">
        <v>0.08</v>
      </c>
      <c r="AH1249">
        <v>2</v>
      </c>
      <c r="AI1249">
        <v>33037501</v>
      </c>
      <c r="AJ1249">
        <v>1315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 x14ac:dyDescent="0.2">
      <c r="A1250">
        <f>ROW(Source!A505)</f>
        <v>505</v>
      </c>
      <c r="B1250">
        <v>33037517</v>
      </c>
      <c r="C1250">
        <v>33037491</v>
      </c>
      <c r="D1250">
        <v>32517729</v>
      </c>
      <c r="E1250">
        <v>1</v>
      </c>
      <c r="F1250">
        <v>1</v>
      </c>
      <c r="G1250">
        <v>19</v>
      </c>
      <c r="H1250">
        <v>3</v>
      </c>
      <c r="I1250" t="s">
        <v>834</v>
      </c>
      <c r="J1250" t="s">
        <v>835</v>
      </c>
      <c r="K1250" t="s">
        <v>836</v>
      </c>
      <c r="L1250">
        <v>1339</v>
      </c>
      <c r="N1250">
        <v>1007</v>
      </c>
      <c r="O1250" t="s">
        <v>830</v>
      </c>
      <c r="P1250" t="s">
        <v>830</v>
      </c>
      <c r="Q1250">
        <v>1</v>
      </c>
      <c r="X1250">
        <v>0.69</v>
      </c>
      <c r="Y1250">
        <v>3762.19</v>
      </c>
      <c r="Z1250">
        <v>0</v>
      </c>
      <c r="AA1250">
        <v>0</v>
      </c>
      <c r="AB1250">
        <v>0</v>
      </c>
      <c r="AC1250">
        <v>0</v>
      </c>
      <c r="AD1250">
        <v>1</v>
      </c>
      <c r="AE1250">
        <v>0</v>
      </c>
      <c r="AF1250" t="s">
        <v>3</v>
      </c>
      <c r="AG1250">
        <v>0.69</v>
      </c>
      <c r="AH1250">
        <v>2</v>
      </c>
      <c r="AI1250">
        <v>33037502</v>
      </c>
      <c r="AJ1250">
        <v>1316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 x14ac:dyDescent="0.2">
      <c r="A1251">
        <f>ROW(Source!A505)</f>
        <v>505</v>
      </c>
      <c r="B1251">
        <v>33037518</v>
      </c>
      <c r="C1251">
        <v>33037491</v>
      </c>
      <c r="D1251">
        <v>32517783</v>
      </c>
      <c r="E1251">
        <v>1</v>
      </c>
      <c r="F1251">
        <v>1</v>
      </c>
      <c r="G1251">
        <v>19</v>
      </c>
      <c r="H1251">
        <v>3</v>
      </c>
      <c r="I1251" t="s">
        <v>837</v>
      </c>
      <c r="J1251" t="s">
        <v>838</v>
      </c>
      <c r="K1251" t="s">
        <v>839</v>
      </c>
      <c r="L1251">
        <v>1339</v>
      </c>
      <c r="N1251">
        <v>1007</v>
      </c>
      <c r="O1251" t="s">
        <v>830</v>
      </c>
      <c r="P1251" t="s">
        <v>830</v>
      </c>
      <c r="Q1251">
        <v>1</v>
      </c>
      <c r="X1251">
        <v>0.2</v>
      </c>
      <c r="Y1251">
        <v>5631.96</v>
      </c>
      <c r="Z1251">
        <v>0</v>
      </c>
      <c r="AA1251">
        <v>0</v>
      </c>
      <c r="AB1251">
        <v>0</v>
      </c>
      <c r="AC1251">
        <v>0</v>
      </c>
      <c r="AD1251">
        <v>1</v>
      </c>
      <c r="AE1251">
        <v>0</v>
      </c>
      <c r="AF1251" t="s">
        <v>3</v>
      </c>
      <c r="AG1251">
        <v>0.2</v>
      </c>
      <c r="AH1251">
        <v>2</v>
      </c>
      <c r="AI1251">
        <v>33037503</v>
      </c>
      <c r="AJ1251">
        <v>1317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 x14ac:dyDescent="0.2">
      <c r="A1252">
        <f>ROW(Source!A505)</f>
        <v>505</v>
      </c>
      <c r="B1252">
        <v>33037519</v>
      </c>
      <c r="C1252">
        <v>33037491</v>
      </c>
      <c r="D1252">
        <v>32517784</v>
      </c>
      <c r="E1252">
        <v>1</v>
      </c>
      <c r="F1252">
        <v>1</v>
      </c>
      <c r="G1252">
        <v>19</v>
      </c>
      <c r="H1252">
        <v>3</v>
      </c>
      <c r="I1252" t="s">
        <v>840</v>
      </c>
      <c r="J1252" t="s">
        <v>841</v>
      </c>
      <c r="K1252" t="s">
        <v>842</v>
      </c>
      <c r="L1252">
        <v>1339</v>
      </c>
      <c r="N1252">
        <v>1007</v>
      </c>
      <c r="O1252" t="s">
        <v>830</v>
      </c>
      <c r="P1252" t="s">
        <v>830</v>
      </c>
      <c r="Q1252">
        <v>1</v>
      </c>
      <c r="X1252">
        <v>0.69</v>
      </c>
      <c r="Y1252">
        <v>5631.96</v>
      </c>
      <c r="Z1252">
        <v>0</v>
      </c>
      <c r="AA1252">
        <v>0</v>
      </c>
      <c r="AB1252">
        <v>0</v>
      </c>
      <c r="AC1252">
        <v>0</v>
      </c>
      <c r="AD1252">
        <v>1</v>
      </c>
      <c r="AE1252">
        <v>0</v>
      </c>
      <c r="AF1252" t="s">
        <v>3</v>
      </c>
      <c r="AG1252">
        <v>0.69</v>
      </c>
      <c r="AH1252">
        <v>2</v>
      </c>
      <c r="AI1252">
        <v>33037504</v>
      </c>
      <c r="AJ1252">
        <v>1318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 x14ac:dyDescent="0.2">
      <c r="A1253">
        <f>ROW(Source!A505)</f>
        <v>505</v>
      </c>
      <c r="B1253">
        <v>33037520</v>
      </c>
      <c r="C1253">
        <v>33037491</v>
      </c>
      <c r="D1253">
        <v>32519911</v>
      </c>
      <c r="E1253">
        <v>1</v>
      </c>
      <c r="F1253">
        <v>1</v>
      </c>
      <c r="G1253">
        <v>19</v>
      </c>
      <c r="H1253">
        <v>3</v>
      </c>
      <c r="I1253" t="s">
        <v>843</v>
      </c>
      <c r="J1253" t="s">
        <v>844</v>
      </c>
      <c r="K1253" t="s">
        <v>845</v>
      </c>
      <c r="L1253">
        <v>1339</v>
      </c>
      <c r="N1253">
        <v>1007</v>
      </c>
      <c r="O1253" t="s">
        <v>830</v>
      </c>
      <c r="P1253" t="s">
        <v>830</v>
      </c>
      <c r="Q1253">
        <v>1</v>
      </c>
      <c r="X1253">
        <v>102</v>
      </c>
      <c r="Y1253">
        <v>3195.93</v>
      </c>
      <c r="Z1253">
        <v>0</v>
      </c>
      <c r="AA1253">
        <v>0</v>
      </c>
      <c r="AB1253">
        <v>0</v>
      </c>
      <c r="AC1253">
        <v>0</v>
      </c>
      <c r="AD1253">
        <v>1</v>
      </c>
      <c r="AE1253">
        <v>0</v>
      </c>
      <c r="AF1253" t="s">
        <v>3</v>
      </c>
      <c r="AG1253">
        <v>102</v>
      </c>
      <c r="AH1253">
        <v>2</v>
      </c>
      <c r="AI1253">
        <v>33037505</v>
      </c>
      <c r="AJ1253">
        <v>1319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</row>
    <row r="1254" spans="1:44" x14ac:dyDescent="0.2">
      <c r="A1254">
        <f>ROW(Source!A505)</f>
        <v>505</v>
      </c>
      <c r="B1254">
        <v>33037521</v>
      </c>
      <c r="C1254">
        <v>33037491</v>
      </c>
      <c r="D1254">
        <v>32521663</v>
      </c>
      <c r="E1254">
        <v>1</v>
      </c>
      <c r="F1254">
        <v>1</v>
      </c>
      <c r="G1254">
        <v>19</v>
      </c>
      <c r="H1254">
        <v>3</v>
      </c>
      <c r="I1254" t="s">
        <v>846</v>
      </c>
      <c r="J1254" t="s">
        <v>847</v>
      </c>
      <c r="K1254" t="s">
        <v>848</v>
      </c>
      <c r="L1254">
        <v>1327</v>
      </c>
      <c r="N1254">
        <v>1005</v>
      </c>
      <c r="O1254" t="s">
        <v>823</v>
      </c>
      <c r="P1254" t="s">
        <v>823</v>
      </c>
      <c r="Q1254">
        <v>1</v>
      </c>
      <c r="X1254">
        <v>49.5</v>
      </c>
      <c r="Y1254">
        <v>207.09</v>
      </c>
      <c r="Z1254">
        <v>0</v>
      </c>
      <c r="AA1254">
        <v>0</v>
      </c>
      <c r="AB1254">
        <v>0</v>
      </c>
      <c r="AC1254">
        <v>0</v>
      </c>
      <c r="AD1254">
        <v>1</v>
      </c>
      <c r="AE1254">
        <v>0</v>
      </c>
      <c r="AF1254" t="s">
        <v>3</v>
      </c>
      <c r="AG1254">
        <v>49.5</v>
      </c>
      <c r="AH1254">
        <v>2</v>
      </c>
      <c r="AI1254">
        <v>33037506</v>
      </c>
      <c r="AJ1254">
        <v>1320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</row>
    <row r="1255" spans="1:44" x14ac:dyDescent="0.2">
      <c r="A1255">
        <f>ROW(Source!A545)</f>
        <v>545</v>
      </c>
      <c r="B1255">
        <v>33037531</v>
      </c>
      <c r="C1255">
        <v>33037525</v>
      </c>
      <c r="D1255">
        <v>32505425</v>
      </c>
      <c r="E1255">
        <v>19</v>
      </c>
      <c r="F1255">
        <v>1</v>
      </c>
      <c r="G1255">
        <v>19</v>
      </c>
      <c r="H1255">
        <v>1</v>
      </c>
      <c r="I1255" t="s">
        <v>795</v>
      </c>
      <c r="J1255" t="s">
        <v>3</v>
      </c>
      <c r="K1255" t="s">
        <v>796</v>
      </c>
      <c r="L1255">
        <v>1191</v>
      </c>
      <c r="N1255">
        <v>1013</v>
      </c>
      <c r="O1255" t="s">
        <v>797</v>
      </c>
      <c r="P1255" t="s">
        <v>797</v>
      </c>
      <c r="Q1255">
        <v>1</v>
      </c>
      <c r="X1255">
        <v>36.11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1</v>
      </c>
      <c r="AE1255">
        <v>1</v>
      </c>
      <c r="AF1255" t="s">
        <v>3</v>
      </c>
      <c r="AG1255">
        <v>36.11</v>
      </c>
      <c r="AH1255">
        <v>2</v>
      </c>
      <c r="AI1255">
        <v>33037526</v>
      </c>
      <c r="AJ1255">
        <v>1321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</row>
    <row r="1256" spans="1:44" x14ac:dyDescent="0.2">
      <c r="A1256">
        <f>ROW(Source!A545)</f>
        <v>545</v>
      </c>
      <c r="B1256">
        <v>33037532</v>
      </c>
      <c r="C1256">
        <v>33037525</v>
      </c>
      <c r="D1256">
        <v>32516754</v>
      </c>
      <c r="E1256">
        <v>1</v>
      </c>
      <c r="F1256">
        <v>1</v>
      </c>
      <c r="G1256">
        <v>19</v>
      </c>
      <c r="H1256">
        <v>2</v>
      </c>
      <c r="I1256" t="s">
        <v>798</v>
      </c>
      <c r="J1256" t="s">
        <v>799</v>
      </c>
      <c r="K1256" t="s">
        <v>800</v>
      </c>
      <c r="L1256">
        <v>1368</v>
      </c>
      <c r="N1256">
        <v>1011</v>
      </c>
      <c r="O1256" t="s">
        <v>801</v>
      </c>
      <c r="P1256" t="s">
        <v>801</v>
      </c>
      <c r="Q1256">
        <v>1</v>
      </c>
      <c r="X1256">
        <v>21.91</v>
      </c>
      <c r="Y1256">
        <v>0</v>
      </c>
      <c r="Z1256">
        <v>70.98</v>
      </c>
      <c r="AA1256">
        <v>6.52</v>
      </c>
      <c r="AB1256">
        <v>0</v>
      </c>
      <c r="AC1256">
        <v>0</v>
      </c>
      <c r="AD1256">
        <v>1</v>
      </c>
      <c r="AE1256">
        <v>0</v>
      </c>
      <c r="AF1256" t="s">
        <v>3</v>
      </c>
      <c r="AG1256">
        <v>21.91</v>
      </c>
      <c r="AH1256">
        <v>2</v>
      </c>
      <c r="AI1256">
        <v>33037527</v>
      </c>
      <c r="AJ1256">
        <v>1322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 x14ac:dyDescent="0.2">
      <c r="A1257">
        <f>ROW(Source!A545)</f>
        <v>545</v>
      </c>
      <c r="B1257">
        <v>33037533</v>
      </c>
      <c r="C1257">
        <v>33037525</v>
      </c>
      <c r="D1257">
        <v>32518977</v>
      </c>
      <c r="E1257">
        <v>1</v>
      </c>
      <c r="F1257">
        <v>1</v>
      </c>
      <c r="G1257">
        <v>19</v>
      </c>
      <c r="H1257">
        <v>3</v>
      </c>
      <c r="I1257" t="s">
        <v>802</v>
      </c>
      <c r="J1257" t="s">
        <v>803</v>
      </c>
      <c r="K1257" t="s">
        <v>804</v>
      </c>
      <c r="L1257">
        <v>1348</v>
      </c>
      <c r="N1257">
        <v>1009</v>
      </c>
      <c r="O1257" t="s">
        <v>19</v>
      </c>
      <c r="P1257" t="s">
        <v>19</v>
      </c>
      <c r="Q1257">
        <v>1000</v>
      </c>
      <c r="X1257">
        <v>0.03</v>
      </c>
      <c r="Y1257">
        <v>117442.26</v>
      </c>
      <c r="Z1257">
        <v>0</v>
      </c>
      <c r="AA1257">
        <v>0</v>
      </c>
      <c r="AB1257">
        <v>0</v>
      </c>
      <c r="AC1257">
        <v>0</v>
      </c>
      <c r="AD1257">
        <v>1</v>
      </c>
      <c r="AE1257">
        <v>0</v>
      </c>
      <c r="AF1257" t="s">
        <v>3</v>
      </c>
      <c r="AG1257">
        <v>0.03</v>
      </c>
      <c r="AH1257">
        <v>2</v>
      </c>
      <c r="AI1257">
        <v>33037528</v>
      </c>
      <c r="AJ1257">
        <v>1323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 x14ac:dyDescent="0.2">
      <c r="A1258">
        <f>ROW(Source!A545)</f>
        <v>545</v>
      </c>
      <c r="B1258">
        <v>33037534</v>
      </c>
      <c r="C1258">
        <v>33037525</v>
      </c>
      <c r="D1258">
        <v>32520163</v>
      </c>
      <c r="E1258">
        <v>1</v>
      </c>
      <c r="F1258">
        <v>1</v>
      </c>
      <c r="G1258">
        <v>19</v>
      </c>
      <c r="H1258">
        <v>3</v>
      </c>
      <c r="I1258" t="s">
        <v>25</v>
      </c>
      <c r="J1258" t="s">
        <v>27</v>
      </c>
      <c r="K1258" t="s">
        <v>26</v>
      </c>
      <c r="L1258">
        <v>1348</v>
      </c>
      <c r="N1258">
        <v>1009</v>
      </c>
      <c r="O1258" t="s">
        <v>19</v>
      </c>
      <c r="P1258" t="s">
        <v>19</v>
      </c>
      <c r="Q1258">
        <v>1000</v>
      </c>
      <c r="X1258">
        <v>1</v>
      </c>
      <c r="Y1258">
        <v>53410.15</v>
      </c>
      <c r="Z1258">
        <v>0</v>
      </c>
      <c r="AA1258">
        <v>0</v>
      </c>
      <c r="AB1258">
        <v>0</v>
      </c>
      <c r="AC1258">
        <v>0</v>
      </c>
      <c r="AD1258">
        <v>1</v>
      </c>
      <c r="AE1258">
        <v>0</v>
      </c>
      <c r="AF1258" t="s">
        <v>3</v>
      </c>
      <c r="AG1258">
        <v>1</v>
      </c>
      <c r="AH1258">
        <v>2</v>
      </c>
      <c r="AI1258">
        <v>33037529</v>
      </c>
      <c r="AJ1258">
        <v>1324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 x14ac:dyDescent="0.2">
      <c r="A1259">
        <f>ROW(Source!A547)</f>
        <v>547</v>
      </c>
      <c r="B1259">
        <v>33037552</v>
      </c>
      <c r="C1259">
        <v>33037536</v>
      </c>
      <c r="D1259">
        <v>32505425</v>
      </c>
      <c r="E1259">
        <v>19</v>
      </c>
      <c r="F1259">
        <v>1</v>
      </c>
      <c r="G1259">
        <v>19</v>
      </c>
      <c r="H1259">
        <v>1</v>
      </c>
      <c r="I1259" t="s">
        <v>795</v>
      </c>
      <c r="J1259" t="s">
        <v>3</v>
      </c>
      <c r="K1259" t="s">
        <v>796</v>
      </c>
      <c r="L1259">
        <v>1191</v>
      </c>
      <c r="N1259">
        <v>1013</v>
      </c>
      <c r="O1259" t="s">
        <v>797</v>
      </c>
      <c r="P1259" t="s">
        <v>797</v>
      </c>
      <c r="Q1259">
        <v>1</v>
      </c>
      <c r="X1259">
        <v>453.1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1</v>
      </c>
      <c r="AE1259">
        <v>1</v>
      </c>
      <c r="AF1259" t="s">
        <v>3</v>
      </c>
      <c r="AG1259">
        <v>453.1</v>
      </c>
      <c r="AH1259">
        <v>2</v>
      </c>
      <c r="AI1259">
        <v>33037537</v>
      </c>
      <c r="AJ1259">
        <v>1326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 x14ac:dyDescent="0.2">
      <c r="A1260">
        <f>ROW(Source!A547)</f>
        <v>547</v>
      </c>
      <c r="B1260">
        <v>33037553</v>
      </c>
      <c r="C1260">
        <v>33037536</v>
      </c>
      <c r="D1260">
        <v>32517073</v>
      </c>
      <c r="E1260">
        <v>1</v>
      </c>
      <c r="F1260">
        <v>1</v>
      </c>
      <c r="G1260">
        <v>19</v>
      </c>
      <c r="H1260">
        <v>2</v>
      </c>
      <c r="I1260" t="s">
        <v>805</v>
      </c>
      <c r="J1260" t="s">
        <v>806</v>
      </c>
      <c r="K1260" t="s">
        <v>807</v>
      </c>
      <c r="L1260">
        <v>1368</v>
      </c>
      <c r="N1260">
        <v>1011</v>
      </c>
      <c r="O1260" t="s">
        <v>801</v>
      </c>
      <c r="P1260" t="s">
        <v>801</v>
      </c>
      <c r="Q1260">
        <v>1</v>
      </c>
      <c r="X1260">
        <v>1.38</v>
      </c>
      <c r="Y1260">
        <v>0</v>
      </c>
      <c r="Z1260">
        <v>3.37</v>
      </c>
      <c r="AA1260">
        <v>0.85</v>
      </c>
      <c r="AB1260">
        <v>0</v>
      </c>
      <c r="AC1260">
        <v>0</v>
      </c>
      <c r="AD1260">
        <v>1</v>
      </c>
      <c r="AE1260">
        <v>0</v>
      </c>
      <c r="AF1260" t="s">
        <v>3</v>
      </c>
      <c r="AG1260">
        <v>1.38</v>
      </c>
      <c r="AH1260">
        <v>2</v>
      </c>
      <c r="AI1260">
        <v>33037538</v>
      </c>
      <c r="AJ1260">
        <v>1327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</row>
    <row r="1261" spans="1:44" x14ac:dyDescent="0.2">
      <c r="A1261">
        <f>ROW(Source!A547)</f>
        <v>547</v>
      </c>
      <c r="B1261">
        <v>33037554</v>
      </c>
      <c r="C1261">
        <v>33037536</v>
      </c>
      <c r="D1261">
        <v>32516433</v>
      </c>
      <c r="E1261">
        <v>1</v>
      </c>
      <c r="F1261">
        <v>1</v>
      </c>
      <c r="G1261">
        <v>19</v>
      </c>
      <c r="H1261">
        <v>2</v>
      </c>
      <c r="I1261" t="s">
        <v>808</v>
      </c>
      <c r="J1261" t="s">
        <v>809</v>
      </c>
      <c r="K1261" t="s">
        <v>810</v>
      </c>
      <c r="L1261">
        <v>1368</v>
      </c>
      <c r="N1261">
        <v>1011</v>
      </c>
      <c r="O1261" t="s">
        <v>801</v>
      </c>
      <c r="P1261" t="s">
        <v>801</v>
      </c>
      <c r="Q1261">
        <v>1</v>
      </c>
      <c r="X1261">
        <v>0.31</v>
      </c>
      <c r="Y1261">
        <v>0</v>
      </c>
      <c r="Z1261">
        <v>566.44000000000005</v>
      </c>
      <c r="AA1261">
        <v>281.27999999999997</v>
      </c>
      <c r="AB1261">
        <v>0</v>
      </c>
      <c r="AC1261">
        <v>0</v>
      </c>
      <c r="AD1261">
        <v>1</v>
      </c>
      <c r="AE1261">
        <v>0</v>
      </c>
      <c r="AF1261" t="s">
        <v>3</v>
      </c>
      <c r="AG1261">
        <v>0.31</v>
      </c>
      <c r="AH1261">
        <v>2</v>
      </c>
      <c r="AI1261">
        <v>33037539</v>
      </c>
      <c r="AJ1261">
        <v>1328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 x14ac:dyDescent="0.2">
      <c r="A1262">
        <f>ROW(Source!A547)</f>
        <v>547</v>
      </c>
      <c r="B1262">
        <v>33037555</v>
      </c>
      <c r="C1262">
        <v>33037536</v>
      </c>
      <c r="D1262">
        <v>32516599</v>
      </c>
      <c r="E1262">
        <v>1</v>
      </c>
      <c r="F1262">
        <v>1</v>
      </c>
      <c r="G1262">
        <v>19</v>
      </c>
      <c r="H1262">
        <v>2</v>
      </c>
      <c r="I1262" t="s">
        <v>811</v>
      </c>
      <c r="J1262" t="s">
        <v>812</v>
      </c>
      <c r="K1262" t="s">
        <v>813</v>
      </c>
      <c r="L1262">
        <v>1368</v>
      </c>
      <c r="N1262">
        <v>1011</v>
      </c>
      <c r="O1262" t="s">
        <v>801</v>
      </c>
      <c r="P1262" t="s">
        <v>801</v>
      </c>
      <c r="Q1262">
        <v>1</v>
      </c>
      <c r="X1262">
        <v>26.25</v>
      </c>
      <c r="Y1262">
        <v>0</v>
      </c>
      <c r="Z1262">
        <v>9.7100000000000009</v>
      </c>
      <c r="AA1262">
        <v>2.25</v>
      </c>
      <c r="AB1262">
        <v>0</v>
      </c>
      <c r="AC1262">
        <v>0</v>
      </c>
      <c r="AD1262">
        <v>1</v>
      </c>
      <c r="AE1262">
        <v>0</v>
      </c>
      <c r="AF1262" t="s">
        <v>3</v>
      </c>
      <c r="AG1262">
        <v>26.25</v>
      </c>
      <c r="AH1262">
        <v>2</v>
      </c>
      <c r="AI1262">
        <v>33037540</v>
      </c>
      <c r="AJ1262">
        <v>1329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</row>
    <row r="1263" spans="1:44" x14ac:dyDescent="0.2">
      <c r="A1263">
        <f>ROW(Source!A547)</f>
        <v>547</v>
      </c>
      <c r="B1263">
        <v>33037556</v>
      </c>
      <c r="C1263">
        <v>33037536</v>
      </c>
      <c r="D1263">
        <v>32517836</v>
      </c>
      <c r="E1263">
        <v>1</v>
      </c>
      <c r="F1263">
        <v>1</v>
      </c>
      <c r="G1263">
        <v>19</v>
      </c>
      <c r="H1263">
        <v>3</v>
      </c>
      <c r="I1263" t="s">
        <v>814</v>
      </c>
      <c r="J1263" t="s">
        <v>815</v>
      </c>
      <c r="K1263" t="s">
        <v>816</v>
      </c>
      <c r="L1263">
        <v>1348</v>
      </c>
      <c r="N1263">
        <v>1009</v>
      </c>
      <c r="O1263" t="s">
        <v>19</v>
      </c>
      <c r="P1263" t="s">
        <v>19</v>
      </c>
      <c r="Q1263">
        <v>1000</v>
      </c>
      <c r="X1263">
        <v>0.04</v>
      </c>
      <c r="Y1263">
        <v>31493.279999999999</v>
      </c>
      <c r="Z1263">
        <v>0</v>
      </c>
      <c r="AA1263">
        <v>0</v>
      </c>
      <c r="AB1263">
        <v>0</v>
      </c>
      <c r="AC1263">
        <v>0</v>
      </c>
      <c r="AD1263">
        <v>1</v>
      </c>
      <c r="AE1263">
        <v>0</v>
      </c>
      <c r="AF1263" t="s">
        <v>3</v>
      </c>
      <c r="AG1263">
        <v>0.04</v>
      </c>
      <c r="AH1263">
        <v>2</v>
      </c>
      <c r="AI1263">
        <v>33037541</v>
      </c>
      <c r="AJ1263">
        <v>1330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</row>
    <row r="1264" spans="1:44" x14ac:dyDescent="0.2">
      <c r="A1264">
        <f>ROW(Source!A547)</f>
        <v>547</v>
      </c>
      <c r="B1264">
        <v>33037557</v>
      </c>
      <c r="C1264">
        <v>33037536</v>
      </c>
      <c r="D1264">
        <v>32518156</v>
      </c>
      <c r="E1264">
        <v>1</v>
      </c>
      <c r="F1264">
        <v>1</v>
      </c>
      <c r="G1264">
        <v>19</v>
      </c>
      <c r="H1264">
        <v>3</v>
      </c>
      <c r="I1264" t="s">
        <v>817</v>
      </c>
      <c r="J1264" t="s">
        <v>818</v>
      </c>
      <c r="K1264" t="s">
        <v>819</v>
      </c>
      <c r="L1264">
        <v>1348</v>
      </c>
      <c r="N1264">
        <v>1009</v>
      </c>
      <c r="O1264" t="s">
        <v>19</v>
      </c>
      <c r="P1264" t="s">
        <v>19</v>
      </c>
      <c r="Q1264">
        <v>1000</v>
      </c>
      <c r="X1264">
        <v>3.6999999999999998E-2</v>
      </c>
      <c r="Y1264">
        <v>45454.3</v>
      </c>
      <c r="Z1264">
        <v>0</v>
      </c>
      <c r="AA1264">
        <v>0</v>
      </c>
      <c r="AB1264">
        <v>0</v>
      </c>
      <c r="AC1264">
        <v>0</v>
      </c>
      <c r="AD1264">
        <v>1</v>
      </c>
      <c r="AE1264">
        <v>0</v>
      </c>
      <c r="AF1264" t="s">
        <v>3</v>
      </c>
      <c r="AG1264">
        <v>3.6999999999999998E-2</v>
      </c>
      <c r="AH1264">
        <v>2</v>
      </c>
      <c r="AI1264">
        <v>33037542</v>
      </c>
      <c r="AJ1264">
        <v>1331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</row>
    <row r="1265" spans="1:44" x14ac:dyDescent="0.2">
      <c r="A1265">
        <f>ROW(Source!A547)</f>
        <v>547</v>
      </c>
      <c r="B1265">
        <v>33037559</v>
      </c>
      <c r="C1265">
        <v>33037536</v>
      </c>
      <c r="D1265">
        <v>32518894</v>
      </c>
      <c r="E1265">
        <v>1</v>
      </c>
      <c r="F1265">
        <v>1</v>
      </c>
      <c r="G1265">
        <v>19</v>
      </c>
      <c r="H1265">
        <v>3</v>
      </c>
      <c r="I1265" t="s">
        <v>820</v>
      </c>
      <c r="J1265" t="s">
        <v>821</v>
      </c>
      <c r="K1265" t="s">
        <v>822</v>
      </c>
      <c r="L1265">
        <v>1327</v>
      </c>
      <c r="N1265">
        <v>1005</v>
      </c>
      <c r="O1265" t="s">
        <v>823</v>
      </c>
      <c r="P1265" t="s">
        <v>823</v>
      </c>
      <c r="Q1265">
        <v>1</v>
      </c>
      <c r="X1265">
        <v>5.6</v>
      </c>
      <c r="Y1265">
        <v>63.78</v>
      </c>
      <c r="Z1265">
        <v>0</v>
      </c>
      <c r="AA1265">
        <v>0</v>
      </c>
      <c r="AB1265">
        <v>0</v>
      </c>
      <c r="AC1265">
        <v>0</v>
      </c>
      <c r="AD1265">
        <v>1</v>
      </c>
      <c r="AE1265">
        <v>0</v>
      </c>
      <c r="AF1265" t="s">
        <v>3</v>
      </c>
      <c r="AG1265">
        <v>5.6</v>
      </c>
      <c r="AH1265">
        <v>2</v>
      </c>
      <c r="AI1265">
        <v>33037544</v>
      </c>
      <c r="AJ1265">
        <v>1332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</row>
    <row r="1266" spans="1:44" x14ac:dyDescent="0.2">
      <c r="A1266">
        <f>ROW(Source!A547)</f>
        <v>547</v>
      </c>
      <c r="B1266">
        <v>33037558</v>
      </c>
      <c r="C1266">
        <v>33037536</v>
      </c>
      <c r="D1266">
        <v>32517311</v>
      </c>
      <c r="E1266">
        <v>1</v>
      </c>
      <c r="F1266">
        <v>1</v>
      </c>
      <c r="G1266">
        <v>19</v>
      </c>
      <c r="H1266">
        <v>3</v>
      </c>
      <c r="I1266" t="s">
        <v>824</v>
      </c>
      <c r="J1266" t="s">
        <v>825</v>
      </c>
      <c r="K1266" t="s">
        <v>826</v>
      </c>
      <c r="L1266">
        <v>1348</v>
      </c>
      <c r="N1266">
        <v>1009</v>
      </c>
      <c r="O1266" t="s">
        <v>19</v>
      </c>
      <c r="P1266" t="s">
        <v>19</v>
      </c>
      <c r="Q1266">
        <v>1000</v>
      </c>
      <c r="X1266">
        <v>0.05</v>
      </c>
      <c r="Y1266">
        <v>4752.91</v>
      </c>
      <c r="Z1266">
        <v>0</v>
      </c>
      <c r="AA1266">
        <v>0</v>
      </c>
      <c r="AB1266">
        <v>0</v>
      </c>
      <c r="AC1266">
        <v>0</v>
      </c>
      <c r="AD1266">
        <v>1</v>
      </c>
      <c r="AE1266">
        <v>0</v>
      </c>
      <c r="AF1266" t="s">
        <v>3</v>
      </c>
      <c r="AG1266">
        <v>0.05</v>
      </c>
      <c r="AH1266">
        <v>2</v>
      </c>
      <c r="AI1266">
        <v>33037543</v>
      </c>
      <c r="AJ1266">
        <v>1333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 x14ac:dyDescent="0.2">
      <c r="A1267">
        <f>ROW(Source!A547)</f>
        <v>547</v>
      </c>
      <c r="B1267">
        <v>33037560</v>
      </c>
      <c r="C1267">
        <v>33037536</v>
      </c>
      <c r="D1267">
        <v>32519061</v>
      </c>
      <c r="E1267">
        <v>1</v>
      </c>
      <c r="F1267">
        <v>1</v>
      </c>
      <c r="G1267">
        <v>19</v>
      </c>
      <c r="H1267">
        <v>3</v>
      </c>
      <c r="I1267" t="s">
        <v>827</v>
      </c>
      <c r="J1267" t="s">
        <v>828</v>
      </c>
      <c r="K1267" t="s">
        <v>829</v>
      </c>
      <c r="L1267">
        <v>1339</v>
      </c>
      <c r="N1267">
        <v>1007</v>
      </c>
      <c r="O1267" t="s">
        <v>830</v>
      </c>
      <c r="P1267" t="s">
        <v>830</v>
      </c>
      <c r="Q1267">
        <v>1</v>
      </c>
      <c r="X1267">
        <v>1.75</v>
      </c>
      <c r="Y1267">
        <v>29.98</v>
      </c>
      <c r="Z1267">
        <v>0</v>
      </c>
      <c r="AA1267">
        <v>0</v>
      </c>
      <c r="AB1267">
        <v>0</v>
      </c>
      <c r="AC1267">
        <v>0</v>
      </c>
      <c r="AD1267">
        <v>1</v>
      </c>
      <c r="AE1267">
        <v>0</v>
      </c>
      <c r="AF1267" t="s">
        <v>3</v>
      </c>
      <c r="AG1267">
        <v>1.75</v>
      </c>
      <c r="AH1267">
        <v>2</v>
      </c>
      <c r="AI1267">
        <v>33037545</v>
      </c>
      <c r="AJ1267">
        <v>1334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 x14ac:dyDescent="0.2">
      <c r="A1268">
        <f>ROW(Source!A547)</f>
        <v>547</v>
      </c>
      <c r="B1268">
        <v>33037561</v>
      </c>
      <c r="C1268">
        <v>33037536</v>
      </c>
      <c r="D1268">
        <v>32517740</v>
      </c>
      <c r="E1268">
        <v>1</v>
      </c>
      <c r="F1268">
        <v>1</v>
      </c>
      <c r="G1268">
        <v>19</v>
      </c>
      <c r="H1268">
        <v>3</v>
      </c>
      <c r="I1268" t="s">
        <v>831</v>
      </c>
      <c r="J1268" t="s">
        <v>832</v>
      </c>
      <c r="K1268" t="s">
        <v>833</v>
      </c>
      <c r="L1268">
        <v>1339</v>
      </c>
      <c r="N1268">
        <v>1007</v>
      </c>
      <c r="O1268" t="s">
        <v>830</v>
      </c>
      <c r="P1268" t="s">
        <v>830</v>
      </c>
      <c r="Q1268">
        <v>1</v>
      </c>
      <c r="X1268">
        <v>0.08</v>
      </c>
      <c r="Y1268">
        <v>4993.7</v>
      </c>
      <c r="Z1268">
        <v>0</v>
      </c>
      <c r="AA1268">
        <v>0</v>
      </c>
      <c r="AB1268">
        <v>0</v>
      </c>
      <c r="AC1268">
        <v>0</v>
      </c>
      <c r="AD1268">
        <v>1</v>
      </c>
      <c r="AE1268">
        <v>0</v>
      </c>
      <c r="AF1268" t="s">
        <v>3</v>
      </c>
      <c r="AG1268">
        <v>0.08</v>
      </c>
      <c r="AH1268">
        <v>2</v>
      </c>
      <c r="AI1268">
        <v>33037546</v>
      </c>
      <c r="AJ1268">
        <v>1335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 x14ac:dyDescent="0.2">
      <c r="A1269">
        <f>ROW(Source!A547)</f>
        <v>547</v>
      </c>
      <c r="B1269">
        <v>33037562</v>
      </c>
      <c r="C1269">
        <v>33037536</v>
      </c>
      <c r="D1269">
        <v>32517729</v>
      </c>
      <c r="E1269">
        <v>1</v>
      </c>
      <c r="F1269">
        <v>1</v>
      </c>
      <c r="G1269">
        <v>19</v>
      </c>
      <c r="H1269">
        <v>3</v>
      </c>
      <c r="I1269" t="s">
        <v>834</v>
      </c>
      <c r="J1269" t="s">
        <v>835</v>
      </c>
      <c r="K1269" t="s">
        <v>836</v>
      </c>
      <c r="L1269">
        <v>1339</v>
      </c>
      <c r="N1269">
        <v>1007</v>
      </c>
      <c r="O1269" t="s">
        <v>830</v>
      </c>
      <c r="P1269" t="s">
        <v>830</v>
      </c>
      <c r="Q1269">
        <v>1</v>
      </c>
      <c r="X1269">
        <v>0.69</v>
      </c>
      <c r="Y1269">
        <v>3762.19</v>
      </c>
      <c r="Z1269">
        <v>0</v>
      </c>
      <c r="AA1269">
        <v>0</v>
      </c>
      <c r="AB1269">
        <v>0</v>
      </c>
      <c r="AC1269">
        <v>0</v>
      </c>
      <c r="AD1269">
        <v>1</v>
      </c>
      <c r="AE1269">
        <v>0</v>
      </c>
      <c r="AF1269" t="s">
        <v>3</v>
      </c>
      <c r="AG1269">
        <v>0.69</v>
      </c>
      <c r="AH1269">
        <v>2</v>
      </c>
      <c r="AI1269">
        <v>33037547</v>
      </c>
      <c r="AJ1269">
        <v>1336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</row>
    <row r="1270" spans="1:44" x14ac:dyDescent="0.2">
      <c r="A1270">
        <f>ROW(Source!A547)</f>
        <v>547</v>
      </c>
      <c r="B1270">
        <v>33037563</v>
      </c>
      <c r="C1270">
        <v>33037536</v>
      </c>
      <c r="D1270">
        <v>32517783</v>
      </c>
      <c r="E1270">
        <v>1</v>
      </c>
      <c r="F1270">
        <v>1</v>
      </c>
      <c r="G1270">
        <v>19</v>
      </c>
      <c r="H1270">
        <v>3</v>
      </c>
      <c r="I1270" t="s">
        <v>837</v>
      </c>
      <c r="J1270" t="s">
        <v>838</v>
      </c>
      <c r="K1270" t="s">
        <v>839</v>
      </c>
      <c r="L1270">
        <v>1339</v>
      </c>
      <c r="N1270">
        <v>1007</v>
      </c>
      <c r="O1270" t="s">
        <v>830</v>
      </c>
      <c r="P1270" t="s">
        <v>830</v>
      </c>
      <c r="Q1270">
        <v>1</v>
      </c>
      <c r="X1270">
        <v>0.2</v>
      </c>
      <c r="Y1270">
        <v>5631.96</v>
      </c>
      <c r="Z1270">
        <v>0</v>
      </c>
      <c r="AA1270">
        <v>0</v>
      </c>
      <c r="AB1270">
        <v>0</v>
      </c>
      <c r="AC1270">
        <v>0</v>
      </c>
      <c r="AD1270">
        <v>1</v>
      </c>
      <c r="AE1270">
        <v>0</v>
      </c>
      <c r="AF1270" t="s">
        <v>3</v>
      </c>
      <c r="AG1270">
        <v>0.2</v>
      </c>
      <c r="AH1270">
        <v>2</v>
      </c>
      <c r="AI1270">
        <v>33037548</v>
      </c>
      <c r="AJ1270">
        <v>1337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 x14ac:dyDescent="0.2">
      <c r="A1271">
        <f>ROW(Source!A547)</f>
        <v>547</v>
      </c>
      <c r="B1271">
        <v>33037564</v>
      </c>
      <c r="C1271">
        <v>33037536</v>
      </c>
      <c r="D1271">
        <v>32517784</v>
      </c>
      <c r="E1271">
        <v>1</v>
      </c>
      <c r="F1271">
        <v>1</v>
      </c>
      <c r="G1271">
        <v>19</v>
      </c>
      <c r="H1271">
        <v>3</v>
      </c>
      <c r="I1271" t="s">
        <v>840</v>
      </c>
      <c r="J1271" t="s">
        <v>841</v>
      </c>
      <c r="K1271" t="s">
        <v>842</v>
      </c>
      <c r="L1271">
        <v>1339</v>
      </c>
      <c r="N1271">
        <v>1007</v>
      </c>
      <c r="O1271" t="s">
        <v>830</v>
      </c>
      <c r="P1271" t="s">
        <v>830</v>
      </c>
      <c r="Q1271">
        <v>1</v>
      </c>
      <c r="X1271">
        <v>0.69</v>
      </c>
      <c r="Y1271">
        <v>5631.96</v>
      </c>
      <c r="Z1271">
        <v>0</v>
      </c>
      <c r="AA1271">
        <v>0</v>
      </c>
      <c r="AB1271">
        <v>0</v>
      </c>
      <c r="AC1271">
        <v>0</v>
      </c>
      <c r="AD1271">
        <v>1</v>
      </c>
      <c r="AE1271">
        <v>0</v>
      </c>
      <c r="AF1271" t="s">
        <v>3</v>
      </c>
      <c r="AG1271">
        <v>0.69</v>
      </c>
      <c r="AH1271">
        <v>2</v>
      </c>
      <c r="AI1271">
        <v>33037549</v>
      </c>
      <c r="AJ1271">
        <v>1338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</row>
    <row r="1272" spans="1:44" x14ac:dyDescent="0.2">
      <c r="A1272">
        <f>ROW(Source!A547)</f>
        <v>547</v>
      </c>
      <c r="B1272">
        <v>33037565</v>
      </c>
      <c r="C1272">
        <v>33037536</v>
      </c>
      <c r="D1272">
        <v>32519911</v>
      </c>
      <c r="E1272">
        <v>1</v>
      </c>
      <c r="F1272">
        <v>1</v>
      </c>
      <c r="G1272">
        <v>19</v>
      </c>
      <c r="H1272">
        <v>3</v>
      </c>
      <c r="I1272" t="s">
        <v>843</v>
      </c>
      <c r="J1272" t="s">
        <v>844</v>
      </c>
      <c r="K1272" t="s">
        <v>845</v>
      </c>
      <c r="L1272">
        <v>1339</v>
      </c>
      <c r="N1272">
        <v>1007</v>
      </c>
      <c r="O1272" t="s">
        <v>830</v>
      </c>
      <c r="P1272" t="s">
        <v>830</v>
      </c>
      <c r="Q1272">
        <v>1</v>
      </c>
      <c r="X1272">
        <v>102</v>
      </c>
      <c r="Y1272">
        <v>3195.93</v>
      </c>
      <c r="Z1272">
        <v>0</v>
      </c>
      <c r="AA1272">
        <v>0</v>
      </c>
      <c r="AB1272">
        <v>0</v>
      </c>
      <c r="AC1272">
        <v>0</v>
      </c>
      <c r="AD1272">
        <v>1</v>
      </c>
      <c r="AE1272">
        <v>0</v>
      </c>
      <c r="AF1272" t="s">
        <v>3</v>
      </c>
      <c r="AG1272">
        <v>102</v>
      </c>
      <c r="AH1272">
        <v>2</v>
      </c>
      <c r="AI1272">
        <v>33037550</v>
      </c>
      <c r="AJ1272">
        <v>1339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</row>
    <row r="1273" spans="1:44" x14ac:dyDescent="0.2">
      <c r="A1273">
        <f>ROW(Source!A547)</f>
        <v>547</v>
      </c>
      <c r="B1273">
        <v>33037566</v>
      </c>
      <c r="C1273">
        <v>33037536</v>
      </c>
      <c r="D1273">
        <v>32521663</v>
      </c>
      <c r="E1273">
        <v>1</v>
      </c>
      <c r="F1273">
        <v>1</v>
      </c>
      <c r="G1273">
        <v>19</v>
      </c>
      <c r="H1273">
        <v>3</v>
      </c>
      <c r="I1273" t="s">
        <v>846</v>
      </c>
      <c r="J1273" t="s">
        <v>847</v>
      </c>
      <c r="K1273" t="s">
        <v>848</v>
      </c>
      <c r="L1273">
        <v>1327</v>
      </c>
      <c r="N1273">
        <v>1005</v>
      </c>
      <c r="O1273" t="s">
        <v>823</v>
      </c>
      <c r="P1273" t="s">
        <v>823</v>
      </c>
      <c r="Q1273">
        <v>1</v>
      </c>
      <c r="X1273">
        <v>49.5</v>
      </c>
      <c r="Y1273">
        <v>207.09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0</v>
      </c>
      <c r="AF1273" t="s">
        <v>3</v>
      </c>
      <c r="AG1273">
        <v>49.5</v>
      </c>
      <c r="AH1273">
        <v>2</v>
      </c>
      <c r="AI1273">
        <v>33037551</v>
      </c>
      <c r="AJ1273">
        <v>1340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 x14ac:dyDescent="0.2">
      <c r="A1274">
        <f>ROW(Source!A550)</f>
        <v>550</v>
      </c>
      <c r="B1274">
        <v>33037575</v>
      </c>
      <c r="C1274">
        <v>33037569</v>
      </c>
      <c r="D1274">
        <v>32505425</v>
      </c>
      <c r="E1274">
        <v>19</v>
      </c>
      <c r="F1274">
        <v>1</v>
      </c>
      <c r="G1274">
        <v>19</v>
      </c>
      <c r="H1274">
        <v>1</v>
      </c>
      <c r="I1274" t="s">
        <v>795</v>
      </c>
      <c r="J1274" t="s">
        <v>3</v>
      </c>
      <c r="K1274" t="s">
        <v>796</v>
      </c>
      <c r="L1274">
        <v>1191</v>
      </c>
      <c r="N1274">
        <v>1013</v>
      </c>
      <c r="O1274" t="s">
        <v>797</v>
      </c>
      <c r="P1274" t="s">
        <v>797</v>
      </c>
      <c r="Q1274">
        <v>1</v>
      </c>
      <c r="X1274">
        <v>36.11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1</v>
      </c>
      <c r="AE1274">
        <v>1</v>
      </c>
      <c r="AF1274" t="s">
        <v>3</v>
      </c>
      <c r="AG1274">
        <v>36.11</v>
      </c>
      <c r="AH1274">
        <v>2</v>
      </c>
      <c r="AI1274">
        <v>33037570</v>
      </c>
      <c r="AJ1274">
        <v>1341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</row>
    <row r="1275" spans="1:44" x14ac:dyDescent="0.2">
      <c r="A1275">
        <f>ROW(Source!A550)</f>
        <v>550</v>
      </c>
      <c r="B1275">
        <v>33037576</v>
      </c>
      <c r="C1275">
        <v>33037569</v>
      </c>
      <c r="D1275">
        <v>32516754</v>
      </c>
      <c r="E1275">
        <v>1</v>
      </c>
      <c r="F1275">
        <v>1</v>
      </c>
      <c r="G1275">
        <v>19</v>
      </c>
      <c r="H1275">
        <v>2</v>
      </c>
      <c r="I1275" t="s">
        <v>798</v>
      </c>
      <c r="J1275" t="s">
        <v>799</v>
      </c>
      <c r="K1275" t="s">
        <v>800</v>
      </c>
      <c r="L1275">
        <v>1368</v>
      </c>
      <c r="N1275">
        <v>1011</v>
      </c>
      <c r="O1275" t="s">
        <v>801</v>
      </c>
      <c r="P1275" t="s">
        <v>801</v>
      </c>
      <c r="Q1275">
        <v>1</v>
      </c>
      <c r="X1275">
        <v>21.91</v>
      </c>
      <c r="Y1275">
        <v>0</v>
      </c>
      <c r="Z1275">
        <v>70.98</v>
      </c>
      <c r="AA1275">
        <v>6.52</v>
      </c>
      <c r="AB1275">
        <v>0</v>
      </c>
      <c r="AC1275">
        <v>0</v>
      </c>
      <c r="AD1275">
        <v>1</v>
      </c>
      <c r="AE1275">
        <v>0</v>
      </c>
      <c r="AF1275" t="s">
        <v>3</v>
      </c>
      <c r="AG1275">
        <v>21.91</v>
      </c>
      <c r="AH1275">
        <v>2</v>
      </c>
      <c r="AI1275">
        <v>33037571</v>
      </c>
      <c r="AJ1275">
        <v>1342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</row>
    <row r="1276" spans="1:44" x14ac:dyDescent="0.2">
      <c r="A1276">
        <f>ROW(Source!A550)</f>
        <v>550</v>
      </c>
      <c r="B1276">
        <v>33037577</v>
      </c>
      <c r="C1276">
        <v>33037569</v>
      </c>
      <c r="D1276">
        <v>32518977</v>
      </c>
      <c r="E1276">
        <v>1</v>
      </c>
      <c r="F1276">
        <v>1</v>
      </c>
      <c r="G1276">
        <v>19</v>
      </c>
      <c r="H1276">
        <v>3</v>
      </c>
      <c r="I1276" t="s">
        <v>802</v>
      </c>
      <c r="J1276" t="s">
        <v>803</v>
      </c>
      <c r="K1276" t="s">
        <v>804</v>
      </c>
      <c r="L1276">
        <v>1348</v>
      </c>
      <c r="N1276">
        <v>1009</v>
      </c>
      <c r="O1276" t="s">
        <v>19</v>
      </c>
      <c r="P1276" t="s">
        <v>19</v>
      </c>
      <c r="Q1276">
        <v>1000</v>
      </c>
      <c r="X1276">
        <v>0.03</v>
      </c>
      <c r="Y1276">
        <v>117442.26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0</v>
      </c>
      <c r="AF1276" t="s">
        <v>3</v>
      </c>
      <c r="AG1276">
        <v>0.03</v>
      </c>
      <c r="AH1276">
        <v>2</v>
      </c>
      <c r="AI1276">
        <v>33037572</v>
      </c>
      <c r="AJ1276">
        <v>1343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 x14ac:dyDescent="0.2">
      <c r="A1277">
        <f>ROW(Source!A550)</f>
        <v>550</v>
      </c>
      <c r="B1277">
        <v>33037578</v>
      </c>
      <c r="C1277">
        <v>33037569</v>
      </c>
      <c r="D1277">
        <v>32520163</v>
      </c>
      <c r="E1277">
        <v>1</v>
      </c>
      <c r="F1277">
        <v>1</v>
      </c>
      <c r="G1277">
        <v>19</v>
      </c>
      <c r="H1277">
        <v>3</v>
      </c>
      <c r="I1277" t="s">
        <v>25</v>
      </c>
      <c r="J1277" t="s">
        <v>27</v>
      </c>
      <c r="K1277" t="s">
        <v>26</v>
      </c>
      <c r="L1277">
        <v>1348</v>
      </c>
      <c r="N1277">
        <v>1009</v>
      </c>
      <c r="O1277" t="s">
        <v>19</v>
      </c>
      <c r="P1277" t="s">
        <v>19</v>
      </c>
      <c r="Q1277">
        <v>1000</v>
      </c>
      <c r="X1277">
        <v>1</v>
      </c>
      <c r="Y1277">
        <v>53410.15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0</v>
      </c>
      <c r="AF1277" t="s">
        <v>3</v>
      </c>
      <c r="AG1277">
        <v>1</v>
      </c>
      <c r="AH1277">
        <v>2</v>
      </c>
      <c r="AI1277">
        <v>33037573</v>
      </c>
      <c r="AJ1277">
        <v>1344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 x14ac:dyDescent="0.2">
      <c r="A1278">
        <f>ROW(Source!A552)</f>
        <v>552</v>
      </c>
      <c r="B1278">
        <v>33037596</v>
      </c>
      <c r="C1278">
        <v>33037580</v>
      </c>
      <c r="D1278">
        <v>32505425</v>
      </c>
      <c r="E1278">
        <v>19</v>
      </c>
      <c r="F1278">
        <v>1</v>
      </c>
      <c r="G1278">
        <v>19</v>
      </c>
      <c r="H1278">
        <v>1</v>
      </c>
      <c r="I1278" t="s">
        <v>795</v>
      </c>
      <c r="J1278" t="s">
        <v>3</v>
      </c>
      <c r="K1278" t="s">
        <v>796</v>
      </c>
      <c r="L1278">
        <v>1191</v>
      </c>
      <c r="N1278">
        <v>1013</v>
      </c>
      <c r="O1278" t="s">
        <v>797</v>
      </c>
      <c r="P1278" t="s">
        <v>797</v>
      </c>
      <c r="Q1278">
        <v>1</v>
      </c>
      <c r="X1278">
        <v>453.1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1</v>
      </c>
      <c r="AE1278">
        <v>1</v>
      </c>
      <c r="AF1278" t="s">
        <v>3</v>
      </c>
      <c r="AG1278">
        <v>453.1</v>
      </c>
      <c r="AH1278">
        <v>2</v>
      </c>
      <c r="AI1278">
        <v>33037581</v>
      </c>
      <c r="AJ1278">
        <v>1346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 x14ac:dyDescent="0.2">
      <c r="A1279">
        <f>ROW(Source!A552)</f>
        <v>552</v>
      </c>
      <c r="B1279">
        <v>33037597</v>
      </c>
      <c r="C1279">
        <v>33037580</v>
      </c>
      <c r="D1279">
        <v>32517073</v>
      </c>
      <c r="E1279">
        <v>1</v>
      </c>
      <c r="F1279">
        <v>1</v>
      </c>
      <c r="G1279">
        <v>19</v>
      </c>
      <c r="H1279">
        <v>2</v>
      </c>
      <c r="I1279" t="s">
        <v>805</v>
      </c>
      <c r="J1279" t="s">
        <v>806</v>
      </c>
      <c r="K1279" t="s">
        <v>807</v>
      </c>
      <c r="L1279">
        <v>1368</v>
      </c>
      <c r="N1279">
        <v>1011</v>
      </c>
      <c r="O1279" t="s">
        <v>801</v>
      </c>
      <c r="P1279" t="s">
        <v>801</v>
      </c>
      <c r="Q1279">
        <v>1</v>
      </c>
      <c r="X1279">
        <v>1.38</v>
      </c>
      <c r="Y1279">
        <v>0</v>
      </c>
      <c r="Z1279">
        <v>3.37</v>
      </c>
      <c r="AA1279">
        <v>0.85</v>
      </c>
      <c r="AB1279">
        <v>0</v>
      </c>
      <c r="AC1279">
        <v>0</v>
      </c>
      <c r="AD1279">
        <v>1</v>
      </c>
      <c r="AE1279">
        <v>0</v>
      </c>
      <c r="AF1279" t="s">
        <v>3</v>
      </c>
      <c r="AG1279">
        <v>1.38</v>
      </c>
      <c r="AH1279">
        <v>2</v>
      </c>
      <c r="AI1279">
        <v>33037582</v>
      </c>
      <c r="AJ1279">
        <v>1347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</row>
    <row r="1280" spans="1:44" x14ac:dyDescent="0.2">
      <c r="A1280">
        <f>ROW(Source!A552)</f>
        <v>552</v>
      </c>
      <c r="B1280">
        <v>33037598</v>
      </c>
      <c r="C1280">
        <v>33037580</v>
      </c>
      <c r="D1280">
        <v>32516433</v>
      </c>
      <c r="E1280">
        <v>1</v>
      </c>
      <c r="F1280">
        <v>1</v>
      </c>
      <c r="G1280">
        <v>19</v>
      </c>
      <c r="H1280">
        <v>2</v>
      </c>
      <c r="I1280" t="s">
        <v>808</v>
      </c>
      <c r="J1280" t="s">
        <v>809</v>
      </c>
      <c r="K1280" t="s">
        <v>810</v>
      </c>
      <c r="L1280">
        <v>1368</v>
      </c>
      <c r="N1280">
        <v>1011</v>
      </c>
      <c r="O1280" t="s">
        <v>801</v>
      </c>
      <c r="P1280" t="s">
        <v>801</v>
      </c>
      <c r="Q1280">
        <v>1</v>
      </c>
      <c r="X1280">
        <v>0.31</v>
      </c>
      <c r="Y1280">
        <v>0</v>
      </c>
      <c r="Z1280">
        <v>566.44000000000005</v>
      </c>
      <c r="AA1280">
        <v>281.27999999999997</v>
      </c>
      <c r="AB1280">
        <v>0</v>
      </c>
      <c r="AC1280">
        <v>0</v>
      </c>
      <c r="AD1280">
        <v>1</v>
      </c>
      <c r="AE1280">
        <v>0</v>
      </c>
      <c r="AF1280" t="s">
        <v>3</v>
      </c>
      <c r="AG1280">
        <v>0.31</v>
      </c>
      <c r="AH1280">
        <v>2</v>
      </c>
      <c r="AI1280">
        <v>33037583</v>
      </c>
      <c r="AJ1280">
        <v>1348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 x14ac:dyDescent="0.2">
      <c r="A1281">
        <f>ROW(Source!A552)</f>
        <v>552</v>
      </c>
      <c r="B1281">
        <v>33037599</v>
      </c>
      <c r="C1281">
        <v>33037580</v>
      </c>
      <c r="D1281">
        <v>32516599</v>
      </c>
      <c r="E1281">
        <v>1</v>
      </c>
      <c r="F1281">
        <v>1</v>
      </c>
      <c r="G1281">
        <v>19</v>
      </c>
      <c r="H1281">
        <v>2</v>
      </c>
      <c r="I1281" t="s">
        <v>811</v>
      </c>
      <c r="J1281" t="s">
        <v>812</v>
      </c>
      <c r="K1281" t="s">
        <v>813</v>
      </c>
      <c r="L1281">
        <v>1368</v>
      </c>
      <c r="N1281">
        <v>1011</v>
      </c>
      <c r="O1281" t="s">
        <v>801</v>
      </c>
      <c r="P1281" t="s">
        <v>801</v>
      </c>
      <c r="Q1281">
        <v>1</v>
      </c>
      <c r="X1281">
        <v>26.25</v>
      </c>
      <c r="Y1281">
        <v>0</v>
      </c>
      <c r="Z1281">
        <v>9.7100000000000009</v>
      </c>
      <c r="AA1281">
        <v>2.25</v>
      </c>
      <c r="AB1281">
        <v>0</v>
      </c>
      <c r="AC1281">
        <v>0</v>
      </c>
      <c r="AD1281">
        <v>1</v>
      </c>
      <c r="AE1281">
        <v>0</v>
      </c>
      <c r="AF1281" t="s">
        <v>3</v>
      </c>
      <c r="AG1281">
        <v>26.25</v>
      </c>
      <c r="AH1281">
        <v>2</v>
      </c>
      <c r="AI1281">
        <v>33037584</v>
      </c>
      <c r="AJ1281">
        <v>1349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 x14ac:dyDescent="0.2">
      <c r="A1282">
        <f>ROW(Source!A552)</f>
        <v>552</v>
      </c>
      <c r="B1282">
        <v>33037600</v>
      </c>
      <c r="C1282">
        <v>33037580</v>
      </c>
      <c r="D1282">
        <v>32517836</v>
      </c>
      <c r="E1282">
        <v>1</v>
      </c>
      <c r="F1282">
        <v>1</v>
      </c>
      <c r="G1282">
        <v>19</v>
      </c>
      <c r="H1282">
        <v>3</v>
      </c>
      <c r="I1282" t="s">
        <v>814</v>
      </c>
      <c r="J1282" t="s">
        <v>815</v>
      </c>
      <c r="K1282" t="s">
        <v>816</v>
      </c>
      <c r="L1282">
        <v>1348</v>
      </c>
      <c r="N1282">
        <v>1009</v>
      </c>
      <c r="O1282" t="s">
        <v>19</v>
      </c>
      <c r="P1282" t="s">
        <v>19</v>
      </c>
      <c r="Q1282">
        <v>1000</v>
      </c>
      <c r="X1282">
        <v>0.04</v>
      </c>
      <c r="Y1282">
        <v>31493.279999999999</v>
      </c>
      <c r="Z1282">
        <v>0</v>
      </c>
      <c r="AA1282">
        <v>0</v>
      </c>
      <c r="AB1282">
        <v>0</v>
      </c>
      <c r="AC1282">
        <v>0</v>
      </c>
      <c r="AD1282">
        <v>1</v>
      </c>
      <c r="AE1282">
        <v>0</v>
      </c>
      <c r="AF1282" t="s">
        <v>3</v>
      </c>
      <c r="AG1282">
        <v>0.04</v>
      </c>
      <c r="AH1282">
        <v>2</v>
      </c>
      <c r="AI1282">
        <v>33037585</v>
      </c>
      <c r="AJ1282">
        <v>1350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 x14ac:dyDescent="0.2">
      <c r="A1283">
        <f>ROW(Source!A552)</f>
        <v>552</v>
      </c>
      <c r="B1283">
        <v>33037601</v>
      </c>
      <c r="C1283">
        <v>33037580</v>
      </c>
      <c r="D1283">
        <v>32518156</v>
      </c>
      <c r="E1283">
        <v>1</v>
      </c>
      <c r="F1283">
        <v>1</v>
      </c>
      <c r="G1283">
        <v>19</v>
      </c>
      <c r="H1283">
        <v>3</v>
      </c>
      <c r="I1283" t="s">
        <v>817</v>
      </c>
      <c r="J1283" t="s">
        <v>818</v>
      </c>
      <c r="K1283" t="s">
        <v>819</v>
      </c>
      <c r="L1283">
        <v>1348</v>
      </c>
      <c r="N1283">
        <v>1009</v>
      </c>
      <c r="O1283" t="s">
        <v>19</v>
      </c>
      <c r="P1283" t="s">
        <v>19</v>
      </c>
      <c r="Q1283">
        <v>1000</v>
      </c>
      <c r="X1283">
        <v>3.6999999999999998E-2</v>
      </c>
      <c r="Y1283">
        <v>45454.3</v>
      </c>
      <c r="Z1283">
        <v>0</v>
      </c>
      <c r="AA1283">
        <v>0</v>
      </c>
      <c r="AB1283">
        <v>0</v>
      </c>
      <c r="AC1283">
        <v>0</v>
      </c>
      <c r="AD1283">
        <v>1</v>
      </c>
      <c r="AE1283">
        <v>0</v>
      </c>
      <c r="AF1283" t="s">
        <v>3</v>
      </c>
      <c r="AG1283">
        <v>3.6999999999999998E-2</v>
      </c>
      <c r="AH1283">
        <v>2</v>
      </c>
      <c r="AI1283">
        <v>33037586</v>
      </c>
      <c r="AJ1283">
        <v>1351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 x14ac:dyDescent="0.2">
      <c r="A1284">
        <f>ROW(Source!A552)</f>
        <v>552</v>
      </c>
      <c r="B1284">
        <v>33037603</v>
      </c>
      <c r="C1284">
        <v>33037580</v>
      </c>
      <c r="D1284">
        <v>32518894</v>
      </c>
      <c r="E1284">
        <v>1</v>
      </c>
      <c r="F1284">
        <v>1</v>
      </c>
      <c r="G1284">
        <v>19</v>
      </c>
      <c r="H1284">
        <v>3</v>
      </c>
      <c r="I1284" t="s">
        <v>820</v>
      </c>
      <c r="J1284" t="s">
        <v>821</v>
      </c>
      <c r="K1284" t="s">
        <v>822</v>
      </c>
      <c r="L1284">
        <v>1327</v>
      </c>
      <c r="N1284">
        <v>1005</v>
      </c>
      <c r="O1284" t="s">
        <v>823</v>
      </c>
      <c r="P1284" t="s">
        <v>823</v>
      </c>
      <c r="Q1284">
        <v>1</v>
      </c>
      <c r="X1284">
        <v>5.6</v>
      </c>
      <c r="Y1284">
        <v>63.78</v>
      </c>
      <c r="Z1284">
        <v>0</v>
      </c>
      <c r="AA1284">
        <v>0</v>
      </c>
      <c r="AB1284">
        <v>0</v>
      </c>
      <c r="AC1284">
        <v>0</v>
      </c>
      <c r="AD1284">
        <v>1</v>
      </c>
      <c r="AE1284">
        <v>0</v>
      </c>
      <c r="AF1284" t="s">
        <v>3</v>
      </c>
      <c r="AG1284">
        <v>5.6</v>
      </c>
      <c r="AH1284">
        <v>2</v>
      </c>
      <c r="AI1284">
        <v>33037588</v>
      </c>
      <c r="AJ1284">
        <v>1352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 x14ac:dyDescent="0.2">
      <c r="A1285">
        <f>ROW(Source!A552)</f>
        <v>552</v>
      </c>
      <c r="B1285">
        <v>33037602</v>
      </c>
      <c r="C1285">
        <v>33037580</v>
      </c>
      <c r="D1285">
        <v>32517311</v>
      </c>
      <c r="E1285">
        <v>1</v>
      </c>
      <c r="F1285">
        <v>1</v>
      </c>
      <c r="G1285">
        <v>19</v>
      </c>
      <c r="H1285">
        <v>3</v>
      </c>
      <c r="I1285" t="s">
        <v>824</v>
      </c>
      <c r="J1285" t="s">
        <v>825</v>
      </c>
      <c r="K1285" t="s">
        <v>826</v>
      </c>
      <c r="L1285">
        <v>1348</v>
      </c>
      <c r="N1285">
        <v>1009</v>
      </c>
      <c r="O1285" t="s">
        <v>19</v>
      </c>
      <c r="P1285" t="s">
        <v>19</v>
      </c>
      <c r="Q1285">
        <v>1000</v>
      </c>
      <c r="X1285">
        <v>0.05</v>
      </c>
      <c r="Y1285">
        <v>4752.91</v>
      </c>
      <c r="Z1285">
        <v>0</v>
      </c>
      <c r="AA1285">
        <v>0</v>
      </c>
      <c r="AB1285">
        <v>0</v>
      </c>
      <c r="AC1285">
        <v>0</v>
      </c>
      <c r="AD1285">
        <v>1</v>
      </c>
      <c r="AE1285">
        <v>0</v>
      </c>
      <c r="AF1285" t="s">
        <v>3</v>
      </c>
      <c r="AG1285">
        <v>0.05</v>
      </c>
      <c r="AH1285">
        <v>2</v>
      </c>
      <c r="AI1285">
        <v>33037587</v>
      </c>
      <c r="AJ1285">
        <v>1353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 x14ac:dyDescent="0.2">
      <c r="A1286">
        <f>ROW(Source!A552)</f>
        <v>552</v>
      </c>
      <c r="B1286">
        <v>33037604</v>
      </c>
      <c r="C1286">
        <v>33037580</v>
      </c>
      <c r="D1286">
        <v>32519061</v>
      </c>
      <c r="E1286">
        <v>1</v>
      </c>
      <c r="F1286">
        <v>1</v>
      </c>
      <c r="G1286">
        <v>19</v>
      </c>
      <c r="H1286">
        <v>3</v>
      </c>
      <c r="I1286" t="s">
        <v>827</v>
      </c>
      <c r="J1286" t="s">
        <v>828</v>
      </c>
      <c r="K1286" t="s">
        <v>829</v>
      </c>
      <c r="L1286">
        <v>1339</v>
      </c>
      <c r="N1286">
        <v>1007</v>
      </c>
      <c r="O1286" t="s">
        <v>830</v>
      </c>
      <c r="P1286" t="s">
        <v>830</v>
      </c>
      <c r="Q1286">
        <v>1</v>
      </c>
      <c r="X1286">
        <v>1.75</v>
      </c>
      <c r="Y1286">
        <v>29.98</v>
      </c>
      <c r="Z1286">
        <v>0</v>
      </c>
      <c r="AA1286">
        <v>0</v>
      </c>
      <c r="AB1286">
        <v>0</v>
      </c>
      <c r="AC1286">
        <v>0</v>
      </c>
      <c r="AD1286">
        <v>1</v>
      </c>
      <c r="AE1286">
        <v>0</v>
      </c>
      <c r="AF1286" t="s">
        <v>3</v>
      </c>
      <c r="AG1286">
        <v>1.75</v>
      </c>
      <c r="AH1286">
        <v>2</v>
      </c>
      <c r="AI1286">
        <v>33037589</v>
      </c>
      <c r="AJ1286">
        <v>1354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</row>
    <row r="1287" spans="1:44" x14ac:dyDescent="0.2">
      <c r="A1287">
        <f>ROW(Source!A552)</f>
        <v>552</v>
      </c>
      <c r="B1287">
        <v>33037605</v>
      </c>
      <c r="C1287">
        <v>33037580</v>
      </c>
      <c r="D1287">
        <v>32517740</v>
      </c>
      <c r="E1287">
        <v>1</v>
      </c>
      <c r="F1287">
        <v>1</v>
      </c>
      <c r="G1287">
        <v>19</v>
      </c>
      <c r="H1287">
        <v>3</v>
      </c>
      <c r="I1287" t="s">
        <v>831</v>
      </c>
      <c r="J1287" t="s">
        <v>832</v>
      </c>
      <c r="K1287" t="s">
        <v>833</v>
      </c>
      <c r="L1287">
        <v>1339</v>
      </c>
      <c r="N1287">
        <v>1007</v>
      </c>
      <c r="O1287" t="s">
        <v>830</v>
      </c>
      <c r="P1287" t="s">
        <v>830</v>
      </c>
      <c r="Q1287">
        <v>1</v>
      </c>
      <c r="X1287">
        <v>0.08</v>
      </c>
      <c r="Y1287">
        <v>4993.7</v>
      </c>
      <c r="Z1287">
        <v>0</v>
      </c>
      <c r="AA1287">
        <v>0</v>
      </c>
      <c r="AB1287">
        <v>0</v>
      </c>
      <c r="AC1287">
        <v>0</v>
      </c>
      <c r="AD1287">
        <v>1</v>
      </c>
      <c r="AE1287">
        <v>0</v>
      </c>
      <c r="AF1287" t="s">
        <v>3</v>
      </c>
      <c r="AG1287">
        <v>0.08</v>
      </c>
      <c r="AH1287">
        <v>2</v>
      </c>
      <c r="AI1287">
        <v>33037590</v>
      </c>
      <c r="AJ1287">
        <v>1355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</row>
    <row r="1288" spans="1:44" x14ac:dyDescent="0.2">
      <c r="A1288">
        <f>ROW(Source!A552)</f>
        <v>552</v>
      </c>
      <c r="B1288">
        <v>33037606</v>
      </c>
      <c r="C1288">
        <v>33037580</v>
      </c>
      <c r="D1288">
        <v>32517729</v>
      </c>
      <c r="E1288">
        <v>1</v>
      </c>
      <c r="F1288">
        <v>1</v>
      </c>
      <c r="G1288">
        <v>19</v>
      </c>
      <c r="H1288">
        <v>3</v>
      </c>
      <c r="I1288" t="s">
        <v>834</v>
      </c>
      <c r="J1288" t="s">
        <v>835</v>
      </c>
      <c r="K1288" t="s">
        <v>836</v>
      </c>
      <c r="L1288">
        <v>1339</v>
      </c>
      <c r="N1288">
        <v>1007</v>
      </c>
      <c r="O1288" t="s">
        <v>830</v>
      </c>
      <c r="P1288" t="s">
        <v>830</v>
      </c>
      <c r="Q1288">
        <v>1</v>
      </c>
      <c r="X1288">
        <v>0.69</v>
      </c>
      <c r="Y1288">
        <v>3762.19</v>
      </c>
      <c r="Z1288">
        <v>0</v>
      </c>
      <c r="AA1288">
        <v>0</v>
      </c>
      <c r="AB1288">
        <v>0</v>
      </c>
      <c r="AC1288">
        <v>0</v>
      </c>
      <c r="AD1288">
        <v>1</v>
      </c>
      <c r="AE1288">
        <v>0</v>
      </c>
      <c r="AF1288" t="s">
        <v>3</v>
      </c>
      <c r="AG1288">
        <v>0.69</v>
      </c>
      <c r="AH1288">
        <v>2</v>
      </c>
      <c r="AI1288">
        <v>33037591</v>
      </c>
      <c r="AJ1288">
        <v>1356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</row>
    <row r="1289" spans="1:44" x14ac:dyDescent="0.2">
      <c r="A1289">
        <f>ROW(Source!A552)</f>
        <v>552</v>
      </c>
      <c r="B1289">
        <v>33037607</v>
      </c>
      <c r="C1289">
        <v>33037580</v>
      </c>
      <c r="D1289">
        <v>32517783</v>
      </c>
      <c r="E1289">
        <v>1</v>
      </c>
      <c r="F1289">
        <v>1</v>
      </c>
      <c r="G1289">
        <v>19</v>
      </c>
      <c r="H1289">
        <v>3</v>
      </c>
      <c r="I1289" t="s">
        <v>837</v>
      </c>
      <c r="J1289" t="s">
        <v>838</v>
      </c>
      <c r="K1289" t="s">
        <v>839</v>
      </c>
      <c r="L1289">
        <v>1339</v>
      </c>
      <c r="N1289">
        <v>1007</v>
      </c>
      <c r="O1289" t="s">
        <v>830</v>
      </c>
      <c r="P1289" t="s">
        <v>830</v>
      </c>
      <c r="Q1289">
        <v>1</v>
      </c>
      <c r="X1289">
        <v>0.2</v>
      </c>
      <c r="Y1289">
        <v>5631.96</v>
      </c>
      <c r="Z1289">
        <v>0</v>
      </c>
      <c r="AA1289">
        <v>0</v>
      </c>
      <c r="AB1289">
        <v>0</v>
      </c>
      <c r="AC1289">
        <v>0</v>
      </c>
      <c r="AD1289">
        <v>1</v>
      </c>
      <c r="AE1289">
        <v>0</v>
      </c>
      <c r="AF1289" t="s">
        <v>3</v>
      </c>
      <c r="AG1289">
        <v>0.2</v>
      </c>
      <c r="AH1289">
        <v>2</v>
      </c>
      <c r="AI1289">
        <v>33037592</v>
      </c>
      <c r="AJ1289">
        <v>1357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 x14ac:dyDescent="0.2">
      <c r="A1290">
        <f>ROW(Source!A552)</f>
        <v>552</v>
      </c>
      <c r="B1290">
        <v>33037608</v>
      </c>
      <c r="C1290">
        <v>33037580</v>
      </c>
      <c r="D1290">
        <v>32517784</v>
      </c>
      <c r="E1290">
        <v>1</v>
      </c>
      <c r="F1290">
        <v>1</v>
      </c>
      <c r="G1290">
        <v>19</v>
      </c>
      <c r="H1290">
        <v>3</v>
      </c>
      <c r="I1290" t="s">
        <v>840</v>
      </c>
      <c r="J1290" t="s">
        <v>841</v>
      </c>
      <c r="K1290" t="s">
        <v>842</v>
      </c>
      <c r="L1290">
        <v>1339</v>
      </c>
      <c r="N1290">
        <v>1007</v>
      </c>
      <c r="O1290" t="s">
        <v>830</v>
      </c>
      <c r="P1290" t="s">
        <v>830</v>
      </c>
      <c r="Q1290">
        <v>1</v>
      </c>
      <c r="X1290">
        <v>0.69</v>
      </c>
      <c r="Y1290">
        <v>5631.96</v>
      </c>
      <c r="Z1290">
        <v>0</v>
      </c>
      <c r="AA1290">
        <v>0</v>
      </c>
      <c r="AB1290">
        <v>0</v>
      </c>
      <c r="AC1290">
        <v>0</v>
      </c>
      <c r="AD1290">
        <v>1</v>
      </c>
      <c r="AE1290">
        <v>0</v>
      </c>
      <c r="AF1290" t="s">
        <v>3</v>
      </c>
      <c r="AG1290">
        <v>0.69</v>
      </c>
      <c r="AH1290">
        <v>2</v>
      </c>
      <c r="AI1290">
        <v>33037593</v>
      </c>
      <c r="AJ1290">
        <v>1358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 x14ac:dyDescent="0.2">
      <c r="A1291">
        <f>ROW(Source!A552)</f>
        <v>552</v>
      </c>
      <c r="B1291">
        <v>33037609</v>
      </c>
      <c r="C1291">
        <v>33037580</v>
      </c>
      <c r="D1291">
        <v>32519911</v>
      </c>
      <c r="E1291">
        <v>1</v>
      </c>
      <c r="F1291">
        <v>1</v>
      </c>
      <c r="G1291">
        <v>19</v>
      </c>
      <c r="H1291">
        <v>3</v>
      </c>
      <c r="I1291" t="s">
        <v>843</v>
      </c>
      <c r="J1291" t="s">
        <v>844</v>
      </c>
      <c r="K1291" t="s">
        <v>845</v>
      </c>
      <c r="L1291">
        <v>1339</v>
      </c>
      <c r="N1291">
        <v>1007</v>
      </c>
      <c r="O1291" t="s">
        <v>830</v>
      </c>
      <c r="P1291" t="s">
        <v>830</v>
      </c>
      <c r="Q1291">
        <v>1</v>
      </c>
      <c r="X1291">
        <v>102</v>
      </c>
      <c r="Y1291">
        <v>3195.93</v>
      </c>
      <c r="Z1291">
        <v>0</v>
      </c>
      <c r="AA1291">
        <v>0</v>
      </c>
      <c r="AB1291">
        <v>0</v>
      </c>
      <c r="AC1291">
        <v>0</v>
      </c>
      <c r="AD1291">
        <v>1</v>
      </c>
      <c r="AE1291">
        <v>0</v>
      </c>
      <c r="AF1291" t="s">
        <v>3</v>
      </c>
      <c r="AG1291">
        <v>102</v>
      </c>
      <c r="AH1291">
        <v>2</v>
      </c>
      <c r="AI1291">
        <v>33037594</v>
      </c>
      <c r="AJ1291">
        <v>1359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 x14ac:dyDescent="0.2">
      <c r="A1292">
        <f>ROW(Source!A552)</f>
        <v>552</v>
      </c>
      <c r="B1292">
        <v>33037610</v>
      </c>
      <c r="C1292">
        <v>33037580</v>
      </c>
      <c r="D1292">
        <v>32521663</v>
      </c>
      <c r="E1292">
        <v>1</v>
      </c>
      <c r="F1292">
        <v>1</v>
      </c>
      <c r="G1292">
        <v>19</v>
      </c>
      <c r="H1292">
        <v>3</v>
      </c>
      <c r="I1292" t="s">
        <v>846</v>
      </c>
      <c r="J1292" t="s">
        <v>847</v>
      </c>
      <c r="K1292" t="s">
        <v>848</v>
      </c>
      <c r="L1292">
        <v>1327</v>
      </c>
      <c r="N1292">
        <v>1005</v>
      </c>
      <c r="O1292" t="s">
        <v>823</v>
      </c>
      <c r="P1292" t="s">
        <v>823</v>
      </c>
      <c r="Q1292">
        <v>1</v>
      </c>
      <c r="X1292">
        <v>49.5</v>
      </c>
      <c r="Y1292">
        <v>207.09</v>
      </c>
      <c r="Z1292">
        <v>0</v>
      </c>
      <c r="AA1292">
        <v>0</v>
      </c>
      <c r="AB1292">
        <v>0</v>
      </c>
      <c r="AC1292">
        <v>0</v>
      </c>
      <c r="AD1292">
        <v>1</v>
      </c>
      <c r="AE1292">
        <v>0</v>
      </c>
      <c r="AF1292" t="s">
        <v>3</v>
      </c>
      <c r="AG1292">
        <v>49.5</v>
      </c>
      <c r="AH1292">
        <v>2</v>
      </c>
      <c r="AI1292">
        <v>33037595</v>
      </c>
      <c r="AJ1292">
        <v>1360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</row>
    <row r="1293" spans="1:44" x14ac:dyDescent="0.2">
      <c r="A1293">
        <f>ROW(Source!A555)</f>
        <v>555</v>
      </c>
      <c r="B1293">
        <v>33037619</v>
      </c>
      <c r="C1293">
        <v>33037613</v>
      </c>
      <c r="D1293">
        <v>32505425</v>
      </c>
      <c r="E1293">
        <v>19</v>
      </c>
      <c r="F1293">
        <v>1</v>
      </c>
      <c r="G1293">
        <v>19</v>
      </c>
      <c r="H1293">
        <v>1</v>
      </c>
      <c r="I1293" t="s">
        <v>795</v>
      </c>
      <c r="J1293" t="s">
        <v>3</v>
      </c>
      <c r="K1293" t="s">
        <v>796</v>
      </c>
      <c r="L1293">
        <v>1191</v>
      </c>
      <c r="N1293">
        <v>1013</v>
      </c>
      <c r="O1293" t="s">
        <v>797</v>
      </c>
      <c r="P1293" t="s">
        <v>797</v>
      </c>
      <c r="Q1293">
        <v>1</v>
      </c>
      <c r="X1293">
        <v>36.11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1</v>
      </c>
      <c r="AE1293">
        <v>1</v>
      </c>
      <c r="AF1293" t="s">
        <v>3</v>
      </c>
      <c r="AG1293">
        <v>36.11</v>
      </c>
      <c r="AH1293">
        <v>2</v>
      </c>
      <c r="AI1293">
        <v>33037614</v>
      </c>
      <c r="AJ1293">
        <v>1361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</row>
    <row r="1294" spans="1:44" x14ac:dyDescent="0.2">
      <c r="A1294">
        <f>ROW(Source!A555)</f>
        <v>555</v>
      </c>
      <c r="B1294">
        <v>33037620</v>
      </c>
      <c r="C1294">
        <v>33037613</v>
      </c>
      <c r="D1294">
        <v>32516754</v>
      </c>
      <c r="E1294">
        <v>1</v>
      </c>
      <c r="F1294">
        <v>1</v>
      </c>
      <c r="G1294">
        <v>19</v>
      </c>
      <c r="H1294">
        <v>2</v>
      </c>
      <c r="I1294" t="s">
        <v>798</v>
      </c>
      <c r="J1294" t="s">
        <v>799</v>
      </c>
      <c r="K1294" t="s">
        <v>800</v>
      </c>
      <c r="L1294">
        <v>1368</v>
      </c>
      <c r="N1294">
        <v>1011</v>
      </c>
      <c r="O1294" t="s">
        <v>801</v>
      </c>
      <c r="P1294" t="s">
        <v>801</v>
      </c>
      <c r="Q1294">
        <v>1</v>
      </c>
      <c r="X1294">
        <v>21.91</v>
      </c>
      <c r="Y1294">
        <v>0</v>
      </c>
      <c r="Z1294">
        <v>70.98</v>
      </c>
      <c r="AA1294">
        <v>6.52</v>
      </c>
      <c r="AB1294">
        <v>0</v>
      </c>
      <c r="AC1294">
        <v>0</v>
      </c>
      <c r="AD1294">
        <v>1</v>
      </c>
      <c r="AE1294">
        <v>0</v>
      </c>
      <c r="AF1294" t="s">
        <v>3</v>
      </c>
      <c r="AG1294">
        <v>21.91</v>
      </c>
      <c r="AH1294">
        <v>2</v>
      </c>
      <c r="AI1294">
        <v>33037615</v>
      </c>
      <c r="AJ1294">
        <v>1362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</row>
    <row r="1295" spans="1:44" x14ac:dyDescent="0.2">
      <c r="A1295">
        <f>ROW(Source!A555)</f>
        <v>555</v>
      </c>
      <c r="B1295">
        <v>33037621</v>
      </c>
      <c r="C1295">
        <v>33037613</v>
      </c>
      <c r="D1295">
        <v>32518977</v>
      </c>
      <c r="E1295">
        <v>1</v>
      </c>
      <c r="F1295">
        <v>1</v>
      </c>
      <c r="G1295">
        <v>19</v>
      </c>
      <c r="H1295">
        <v>3</v>
      </c>
      <c r="I1295" t="s">
        <v>802</v>
      </c>
      <c r="J1295" t="s">
        <v>803</v>
      </c>
      <c r="K1295" t="s">
        <v>804</v>
      </c>
      <c r="L1295">
        <v>1348</v>
      </c>
      <c r="N1295">
        <v>1009</v>
      </c>
      <c r="O1295" t="s">
        <v>19</v>
      </c>
      <c r="P1295" t="s">
        <v>19</v>
      </c>
      <c r="Q1295">
        <v>1000</v>
      </c>
      <c r="X1295">
        <v>0.03</v>
      </c>
      <c r="Y1295">
        <v>117442.26</v>
      </c>
      <c r="Z1295">
        <v>0</v>
      </c>
      <c r="AA1295">
        <v>0</v>
      </c>
      <c r="AB1295">
        <v>0</v>
      </c>
      <c r="AC1295">
        <v>0</v>
      </c>
      <c r="AD1295">
        <v>1</v>
      </c>
      <c r="AE1295">
        <v>0</v>
      </c>
      <c r="AF1295" t="s">
        <v>3</v>
      </c>
      <c r="AG1295">
        <v>0.03</v>
      </c>
      <c r="AH1295">
        <v>2</v>
      </c>
      <c r="AI1295">
        <v>33037616</v>
      </c>
      <c r="AJ1295">
        <v>1363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 x14ac:dyDescent="0.2">
      <c r="A1296">
        <f>ROW(Source!A555)</f>
        <v>555</v>
      </c>
      <c r="B1296">
        <v>33037622</v>
      </c>
      <c r="C1296">
        <v>33037613</v>
      </c>
      <c r="D1296">
        <v>32520163</v>
      </c>
      <c r="E1296">
        <v>1</v>
      </c>
      <c r="F1296">
        <v>1</v>
      </c>
      <c r="G1296">
        <v>19</v>
      </c>
      <c r="H1296">
        <v>3</v>
      </c>
      <c r="I1296" t="s">
        <v>25</v>
      </c>
      <c r="J1296" t="s">
        <v>27</v>
      </c>
      <c r="K1296" t="s">
        <v>26</v>
      </c>
      <c r="L1296">
        <v>1348</v>
      </c>
      <c r="N1296">
        <v>1009</v>
      </c>
      <c r="O1296" t="s">
        <v>19</v>
      </c>
      <c r="P1296" t="s">
        <v>19</v>
      </c>
      <c r="Q1296">
        <v>1000</v>
      </c>
      <c r="X1296">
        <v>1</v>
      </c>
      <c r="Y1296">
        <v>53410.15</v>
      </c>
      <c r="Z1296">
        <v>0</v>
      </c>
      <c r="AA1296">
        <v>0</v>
      </c>
      <c r="AB1296">
        <v>0</v>
      </c>
      <c r="AC1296">
        <v>0</v>
      </c>
      <c r="AD1296">
        <v>1</v>
      </c>
      <c r="AE1296">
        <v>0</v>
      </c>
      <c r="AF1296" t="s">
        <v>3</v>
      </c>
      <c r="AG1296">
        <v>1</v>
      </c>
      <c r="AH1296">
        <v>2</v>
      </c>
      <c r="AI1296">
        <v>33037617</v>
      </c>
      <c r="AJ1296">
        <v>1364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 x14ac:dyDescent="0.2">
      <c r="A1297">
        <f>ROW(Source!A557)</f>
        <v>557</v>
      </c>
      <c r="B1297">
        <v>33037640</v>
      </c>
      <c r="C1297">
        <v>33037624</v>
      </c>
      <c r="D1297">
        <v>32505425</v>
      </c>
      <c r="E1297">
        <v>19</v>
      </c>
      <c r="F1297">
        <v>1</v>
      </c>
      <c r="G1297">
        <v>19</v>
      </c>
      <c r="H1297">
        <v>1</v>
      </c>
      <c r="I1297" t="s">
        <v>795</v>
      </c>
      <c r="J1297" t="s">
        <v>3</v>
      </c>
      <c r="K1297" t="s">
        <v>796</v>
      </c>
      <c r="L1297">
        <v>1191</v>
      </c>
      <c r="N1297">
        <v>1013</v>
      </c>
      <c r="O1297" t="s">
        <v>797</v>
      </c>
      <c r="P1297" t="s">
        <v>797</v>
      </c>
      <c r="Q1297">
        <v>1</v>
      </c>
      <c r="X1297">
        <v>453.1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1</v>
      </c>
      <c r="AE1297">
        <v>1</v>
      </c>
      <c r="AF1297" t="s">
        <v>3</v>
      </c>
      <c r="AG1297">
        <v>453.1</v>
      </c>
      <c r="AH1297">
        <v>2</v>
      </c>
      <c r="AI1297">
        <v>33037625</v>
      </c>
      <c r="AJ1297">
        <v>1366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 x14ac:dyDescent="0.2">
      <c r="A1298">
        <f>ROW(Source!A557)</f>
        <v>557</v>
      </c>
      <c r="B1298">
        <v>33037641</v>
      </c>
      <c r="C1298">
        <v>33037624</v>
      </c>
      <c r="D1298">
        <v>32517073</v>
      </c>
      <c r="E1298">
        <v>1</v>
      </c>
      <c r="F1298">
        <v>1</v>
      </c>
      <c r="G1298">
        <v>19</v>
      </c>
      <c r="H1298">
        <v>2</v>
      </c>
      <c r="I1298" t="s">
        <v>805</v>
      </c>
      <c r="J1298" t="s">
        <v>806</v>
      </c>
      <c r="K1298" t="s">
        <v>807</v>
      </c>
      <c r="L1298">
        <v>1368</v>
      </c>
      <c r="N1298">
        <v>1011</v>
      </c>
      <c r="O1298" t="s">
        <v>801</v>
      </c>
      <c r="P1298" t="s">
        <v>801</v>
      </c>
      <c r="Q1298">
        <v>1</v>
      </c>
      <c r="X1298">
        <v>1.38</v>
      </c>
      <c r="Y1298">
        <v>0</v>
      </c>
      <c r="Z1298">
        <v>3.37</v>
      </c>
      <c r="AA1298">
        <v>0.85</v>
      </c>
      <c r="AB1298">
        <v>0</v>
      </c>
      <c r="AC1298">
        <v>0</v>
      </c>
      <c r="AD1298">
        <v>1</v>
      </c>
      <c r="AE1298">
        <v>0</v>
      </c>
      <c r="AF1298" t="s">
        <v>3</v>
      </c>
      <c r="AG1298">
        <v>1.38</v>
      </c>
      <c r="AH1298">
        <v>2</v>
      </c>
      <c r="AI1298">
        <v>33037626</v>
      </c>
      <c r="AJ1298">
        <v>1367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 x14ac:dyDescent="0.2">
      <c r="A1299">
        <f>ROW(Source!A557)</f>
        <v>557</v>
      </c>
      <c r="B1299">
        <v>33037642</v>
      </c>
      <c r="C1299">
        <v>33037624</v>
      </c>
      <c r="D1299">
        <v>32516433</v>
      </c>
      <c r="E1299">
        <v>1</v>
      </c>
      <c r="F1299">
        <v>1</v>
      </c>
      <c r="G1299">
        <v>19</v>
      </c>
      <c r="H1299">
        <v>2</v>
      </c>
      <c r="I1299" t="s">
        <v>808</v>
      </c>
      <c r="J1299" t="s">
        <v>809</v>
      </c>
      <c r="K1299" t="s">
        <v>810</v>
      </c>
      <c r="L1299">
        <v>1368</v>
      </c>
      <c r="N1299">
        <v>1011</v>
      </c>
      <c r="O1299" t="s">
        <v>801</v>
      </c>
      <c r="P1299" t="s">
        <v>801</v>
      </c>
      <c r="Q1299">
        <v>1</v>
      </c>
      <c r="X1299">
        <v>0.31</v>
      </c>
      <c r="Y1299">
        <v>0</v>
      </c>
      <c r="Z1299">
        <v>566.44000000000005</v>
      </c>
      <c r="AA1299">
        <v>281.27999999999997</v>
      </c>
      <c r="AB1299">
        <v>0</v>
      </c>
      <c r="AC1299">
        <v>0</v>
      </c>
      <c r="AD1299">
        <v>1</v>
      </c>
      <c r="AE1299">
        <v>0</v>
      </c>
      <c r="AF1299" t="s">
        <v>3</v>
      </c>
      <c r="AG1299">
        <v>0.31</v>
      </c>
      <c r="AH1299">
        <v>2</v>
      </c>
      <c r="AI1299">
        <v>33037627</v>
      </c>
      <c r="AJ1299">
        <v>1368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</row>
    <row r="1300" spans="1:44" x14ac:dyDescent="0.2">
      <c r="A1300">
        <f>ROW(Source!A557)</f>
        <v>557</v>
      </c>
      <c r="B1300">
        <v>33037643</v>
      </c>
      <c r="C1300">
        <v>33037624</v>
      </c>
      <c r="D1300">
        <v>32516599</v>
      </c>
      <c r="E1300">
        <v>1</v>
      </c>
      <c r="F1300">
        <v>1</v>
      </c>
      <c r="G1300">
        <v>19</v>
      </c>
      <c r="H1300">
        <v>2</v>
      </c>
      <c r="I1300" t="s">
        <v>811</v>
      </c>
      <c r="J1300" t="s">
        <v>812</v>
      </c>
      <c r="K1300" t="s">
        <v>813</v>
      </c>
      <c r="L1300">
        <v>1368</v>
      </c>
      <c r="N1300">
        <v>1011</v>
      </c>
      <c r="O1300" t="s">
        <v>801</v>
      </c>
      <c r="P1300" t="s">
        <v>801</v>
      </c>
      <c r="Q1300">
        <v>1</v>
      </c>
      <c r="X1300">
        <v>26.25</v>
      </c>
      <c r="Y1300">
        <v>0</v>
      </c>
      <c r="Z1300">
        <v>9.7100000000000009</v>
      </c>
      <c r="AA1300">
        <v>2.25</v>
      </c>
      <c r="AB1300">
        <v>0</v>
      </c>
      <c r="AC1300">
        <v>0</v>
      </c>
      <c r="AD1300">
        <v>1</v>
      </c>
      <c r="AE1300">
        <v>0</v>
      </c>
      <c r="AF1300" t="s">
        <v>3</v>
      </c>
      <c r="AG1300">
        <v>26.25</v>
      </c>
      <c r="AH1300">
        <v>2</v>
      </c>
      <c r="AI1300">
        <v>33037628</v>
      </c>
      <c r="AJ1300">
        <v>1369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 x14ac:dyDescent="0.2">
      <c r="A1301">
        <f>ROW(Source!A557)</f>
        <v>557</v>
      </c>
      <c r="B1301">
        <v>33037644</v>
      </c>
      <c r="C1301">
        <v>33037624</v>
      </c>
      <c r="D1301">
        <v>32517836</v>
      </c>
      <c r="E1301">
        <v>1</v>
      </c>
      <c r="F1301">
        <v>1</v>
      </c>
      <c r="G1301">
        <v>19</v>
      </c>
      <c r="H1301">
        <v>3</v>
      </c>
      <c r="I1301" t="s">
        <v>814</v>
      </c>
      <c r="J1301" t="s">
        <v>815</v>
      </c>
      <c r="K1301" t="s">
        <v>816</v>
      </c>
      <c r="L1301">
        <v>1348</v>
      </c>
      <c r="N1301">
        <v>1009</v>
      </c>
      <c r="O1301" t="s">
        <v>19</v>
      </c>
      <c r="P1301" t="s">
        <v>19</v>
      </c>
      <c r="Q1301">
        <v>1000</v>
      </c>
      <c r="X1301">
        <v>0.04</v>
      </c>
      <c r="Y1301">
        <v>31493.279999999999</v>
      </c>
      <c r="Z1301">
        <v>0</v>
      </c>
      <c r="AA1301">
        <v>0</v>
      </c>
      <c r="AB1301">
        <v>0</v>
      </c>
      <c r="AC1301">
        <v>0</v>
      </c>
      <c r="AD1301">
        <v>1</v>
      </c>
      <c r="AE1301">
        <v>0</v>
      </c>
      <c r="AF1301" t="s">
        <v>3</v>
      </c>
      <c r="AG1301">
        <v>0.04</v>
      </c>
      <c r="AH1301">
        <v>2</v>
      </c>
      <c r="AI1301">
        <v>33037629</v>
      </c>
      <c r="AJ1301">
        <v>1370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 x14ac:dyDescent="0.2">
      <c r="A1302">
        <f>ROW(Source!A557)</f>
        <v>557</v>
      </c>
      <c r="B1302">
        <v>33037645</v>
      </c>
      <c r="C1302">
        <v>33037624</v>
      </c>
      <c r="D1302">
        <v>32518156</v>
      </c>
      <c r="E1302">
        <v>1</v>
      </c>
      <c r="F1302">
        <v>1</v>
      </c>
      <c r="G1302">
        <v>19</v>
      </c>
      <c r="H1302">
        <v>3</v>
      </c>
      <c r="I1302" t="s">
        <v>817</v>
      </c>
      <c r="J1302" t="s">
        <v>818</v>
      </c>
      <c r="K1302" t="s">
        <v>819</v>
      </c>
      <c r="L1302">
        <v>1348</v>
      </c>
      <c r="N1302">
        <v>1009</v>
      </c>
      <c r="O1302" t="s">
        <v>19</v>
      </c>
      <c r="P1302" t="s">
        <v>19</v>
      </c>
      <c r="Q1302">
        <v>1000</v>
      </c>
      <c r="X1302">
        <v>3.6999999999999998E-2</v>
      </c>
      <c r="Y1302">
        <v>45454.3</v>
      </c>
      <c r="Z1302">
        <v>0</v>
      </c>
      <c r="AA1302">
        <v>0</v>
      </c>
      <c r="AB1302">
        <v>0</v>
      </c>
      <c r="AC1302">
        <v>0</v>
      </c>
      <c r="AD1302">
        <v>1</v>
      </c>
      <c r="AE1302">
        <v>0</v>
      </c>
      <c r="AF1302" t="s">
        <v>3</v>
      </c>
      <c r="AG1302">
        <v>3.6999999999999998E-2</v>
      </c>
      <c r="AH1302">
        <v>2</v>
      </c>
      <c r="AI1302">
        <v>33037630</v>
      </c>
      <c r="AJ1302">
        <v>1371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 x14ac:dyDescent="0.2">
      <c r="A1303">
        <f>ROW(Source!A557)</f>
        <v>557</v>
      </c>
      <c r="B1303">
        <v>33037647</v>
      </c>
      <c r="C1303">
        <v>33037624</v>
      </c>
      <c r="D1303">
        <v>32518894</v>
      </c>
      <c r="E1303">
        <v>1</v>
      </c>
      <c r="F1303">
        <v>1</v>
      </c>
      <c r="G1303">
        <v>19</v>
      </c>
      <c r="H1303">
        <v>3</v>
      </c>
      <c r="I1303" t="s">
        <v>820</v>
      </c>
      <c r="J1303" t="s">
        <v>821</v>
      </c>
      <c r="K1303" t="s">
        <v>822</v>
      </c>
      <c r="L1303">
        <v>1327</v>
      </c>
      <c r="N1303">
        <v>1005</v>
      </c>
      <c r="O1303" t="s">
        <v>823</v>
      </c>
      <c r="P1303" t="s">
        <v>823</v>
      </c>
      <c r="Q1303">
        <v>1</v>
      </c>
      <c r="X1303">
        <v>5.6</v>
      </c>
      <c r="Y1303">
        <v>63.78</v>
      </c>
      <c r="Z1303">
        <v>0</v>
      </c>
      <c r="AA1303">
        <v>0</v>
      </c>
      <c r="AB1303">
        <v>0</v>
      </c>
      <c r="AC1303">
        <v>0</v>
      </c>
      <c r="AD1303">
        <v>1</v>
      </c>
      <c r="AE1303">
        <v>0</v>
      </c>
      <c r="AF1303" t="s">
        <v>3</v>
      </c>
      <c r="AG1303">
        <v>5.6</v>
      </c>
      <c r="AH1303">
        <v>2</v>
      </c>
      <c r="AI1303">
        <v>33037632</v>
      </c>
      <c r="AJ1303">
        <v>1372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</row>
    <row r="1304" spans="1:44" x14ac:dyDescent="0.2">
      <c r="A1304">
        <f>ROW(Source!A557)</f>
        <v>557</v>
      </c>
      <c r="B1304">
        <v>33037646</v>
      </c>
      <c r="C1304">
        <v>33037624</v>
      </c>
      <c r="D1304">
        <v>32517311</v>
      </c>
      <c r="E1304">
        <v>1</v>
      </c>
      <c r="F1304">
        <v>1</v>
      </c>
      <c r="G1304">
        <v>19</v>
      </c>
      <c r="H1304">
        <v>3</v>
      </c>
      <c r="I1304" t="s">
        <v>824</v>
      </c>
      <c r="J1304" t="s">
        <v>825</v>
      </c>
      <c r="K1304" t="s">
        <v>826</v>
      </c>
      <c r="L1304">
        <v>1348</v>
      </c>
      <c r="N1304">
        <v>1009</v>
      </c>
      <c r="O1304" t="s">
        <v>19</v>
      </c>
      <c r="P1304" t="s">
        <v>19</v>
      </c>
      <c r="Q1304">
        <v>1000</v>
      </c>
      <c r="X1304">
        <v>0.05</v>
      </c>
      <c r="Y1304">
        <v>4752.91</v>
      </c>
      <c r="Z1304">
        <v>0</v>
      </c>
      <c r="AA1304">
        <v>0</v>
      </c>
      <c r="AB1304">
        <v>0</v>
      </c>
      <c r="AC1304">
        <v>0</v>
      </c>
      <c r="AD1304">
        <v>1</v>
      </c>
      <c r="AE1304">
        <v>0</v>
      </c>
      <c r="AF1304" t="s">
        <v>3</v>
      </c>
      <c r="AG1304">
        <v>0.05</v>
      </c>
      <c r="AH1304">
        <v>2</v>
      </c>
      <c r="AI1304">
        <v>33037631</v>
      </c>
      <c r="AJ1304">
        <v>1373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 x14ac:dyDescent="0.2">
      <c r="A1305">
        <f>ROW(Source!A557)</f>
        <v>557</v>
      </c>
      <c r="B1305">
        <v>33037648</v>
      </c>
      <c r="C1305">
        <v>33037624</v>
      </c>
      <c r="D1305">
        <v>32519061</v>
      </c>
      <c r="E1305">
        <v>1</v>
      </c>
      <c r="F1305">
        <v>1</v>
      </c>
      <c r="G1305">
        <v>19</v>
      </c>
      <c r="H1305">
        <v>3</v>
      </c>
      <c r="I1305" t="s">
        <v>827</v>
      </c>
      <c r="J1305" t="s">
        <v>828</v>
      </c>
      <c r="K1305" t="s">
        <v>829</v>
      </c>
      <c r="L1305">
        <v>1339</v>
      </c>
      <c r="N1305">
        <v>1007</v>
      </c>
      <c r="O1305" t="s">
        <v>830</v>
      </c>
      <c r="P1305" t="s">
        <v>830</v>
      </c>
      <c r="Q1305">
        <v>1</v>
      </c>
      <c r="X1305">
        <v>1.75</v>
      </c>
      <c r="Y1305">
        <v>29.98</v>
      </c>
      <c r="Z1305">
        <v>0</v>
      </c>
      <c r="AA1305">
        <v>0</v>
      </c>
      <c r="AB1305">
        <v>0</v>
      </c>
      <c r="AC1305">
        <v>0</v>
      </c>
      <c r="AD1305">
        <v>1</v>
      </c>
      <c r="AE1305">
        <v>0</v>
      </c>
      <c r="AF1305" t="s">
        <v>3</v>
      </c>
      <c r="AG1305">
        <v>1.75</v>
      </c>
      <c r="AH1305">
        <v>2</v>
      </c>
      <c r="AI1305">
        <v>33037633</v>
      </c>
      <c r="AJ1305">
        <v>1374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 x14ac:dyDescent="0.2">
      <c r="A1306">
        <f>ROW(Source!A557)</f>
        <v>557</v>
      </c>
      <c r="B1306">
        <v>33037649</v>
      </c>
      <c r="C1306">
        <v>33037624</v>
      </c>
      <c r="D1306">
        <v>32517740</v>
      </c>
      <c r="E1306">
        <v>1</v>
      </c>
      <c r="F1306">
        <v>1</v>
      </c>
      <c r="G1306">
        <v>19</v>
      </c>
      <c r="H1306">
        <v>3</v>
      </c>
      <c r="I1306" t="s">
        <v>831</v>
      </c>
      <c r="J1306" t="s">
        <v>832</v>
      </c>
      <c r="K1306" t="s">
        <v>833</v>
      </c>
      <c r="L1306">
        <v>1339</v>
      </c>
      <c r="N1306">
        <v>1007</v>
      </c>
      <c r="O1306" t="s">
        <v>830</v>
      </c>
      <c r="P1306" t="s">
        <v>830</v>
      </c>
      <c r="Q1306">
        <v>1</v>
      </c>
      <c r="X1306">
        <v>0.08</v>
      </c>
      <c r="Y1306">
        <v>4993.7</v>
      </c>
      <c r="Z1306">
        <v>0</v>
      </c>
      <c r="AA1306">
        <v>0</v>
      </c>
      <c r="AB1306">
        <v>0</v>
      </c>
      <c r="AC1306">
        <v>0</v>
      </c>
      <c r="AD1306">
        <v>1</v>
      </c>
      <c r="AE1306">
        <v>0</v>
      </c>
      <c r="AF1306" t="s">
        <v>3</v>
      </c>
      <c r="AG1306">
        <v>0.08</v>
      </c>
      <c r="AH1306">
        <v>2</v>
      </c>
      <c r="AI1306">
        <v>33037634</v>
      </c>
      <c r="AJ1306">
        <v>1375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 x14ac:dyDescent="0.2">
      <c r="A1307">
        <f>ROW(Source!A557)</f>
        <v>557</v>
      </c>
      <c r="B1307">
        <v>33037650</v>
      </c>
      <c r="C1307">
        <v>33037624</v>
      </c>
      <c r="D1307">
        <v>32517729</v>
      </c>
      <c r="E1307">
        <v>1</v>
      </c>
      <c r="F1307">
        <v>1</v>
      </c>
      <c r="G1307">
        <v>19</v>
      </c>
      <c r="H1307">
        <v>3</v>
      </c>
      <c r="I1307" t="s">
        <v>834</v>
      </c>
      <c r="J1307" t="s">
        <v>835</v>
      </c>
      <c r="K1307" t="s">
        <v>836</v>
      </c>
      <c r="L1307">
        <v>1339</v>
      </c>
      <c r="N1307">
        <v>1007</v>
      </c>
      <c r="O1307" t="s">
        <v>830</v>
      </c>
      <c r="P1307" t="s">
        <v>830</v>
      </c>
      <c r="Q1307">
        <v>1</v>
      </c>
      <c r="X1307">
        <v>0.69</v>
      </c>
      <c r="Y1307">
        <v>3762.19</v>
      </c>
      <c r="Z1307">
        <v>0</v>
      </c>
      <c r="AA1307">
        <v>0</v>
      </c>
      <c r="AB1307">
        <v>0</v>
      </c>
      <c r="AC1307">
        <v>0</v>
      </c>
      <c r="AD1307">
        <v>1</v>
      </c>
      <c r="AE1307">
        <v>0</v>
      </c>
      <c r="AF1307" t="s">
        <v>3</v>
      </c>
      <c r="AG1307">
        <v>0.69</v>
      </c>
      <c r="AH1307">
        <v>2</v>
      </c>
      <c r="AI1307">
        <v>33037635</v>
      </c>
      <c r="AJ1307">
        <v>1376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</row>
    <row r="1308" spans="1:44" x14ac:dyDescent="0.2">
      <c r="A1308">
        <f>ROW(Source!A557)</f>
        <v>557</v>
      </c>
      <c r="B1308">
        <v>33037651</v>
      </c>
      <c r="C1308">
        <v>33037624</v>
      </c>
      <c r="D1308">
        <v>32517783</v>
      </c>
      <c r="E1308">
        <v>1</v>
      </c>
      <c r="F1308">
        <v>1</v>
      </c>
      <c r="G1308">
        <v>19</v>
      </c>
      <c r="H1308">
        <v>3</v>
      </c>
      <c r="I1308" t="s">
        <v>837</v>
      </c>
      <c r="J1308" t="s">
        <v>838</v>
      </c>
      <c r="K1308" t="s">
        <v>839</v>
      </c>
      <c r="L1308">
        <v>1339</v>
      </c>
      <c r="N1308">
        <v>1007</v>
      </c>
      <c r="O1308" t="s">
        <v>830</v>
      </c>
      <c r="P1308" t="s">
        <v>830</v>
      </c>
      <c r="Q1308">
        <v>1</v>
      </c>
      <c r="X1308">
        <v>0.2</v>
      </c>
      <c r="Y1308">
        <v>5631.96</v>
      </c>
      <c r="Z1308">
        <v>0</v>
      </c>
      <c r="AA1308">
        <v>0</v>
      </c>
      <c r="AB1308">
        <v>0</v>
      </c>
      <c r="AC1308">
        <v>0</v>
      </c>
      <c r="AD1308">
        <v>1</v>
      </c>
      <c r="AE1308">
        <v>0</v>
      </c>
      <c r="AF1308" t="s">
        <v>3</v>
      </c>
      <c r="AG1308">
        <v>0.2</v>
      </c>
      <c r="AH1308">
        <v>2</v>
      </c>
      <c r="AI1308">
        <v>33037636</v>
      </c>
      <c r="AJ1308">
        <v>1377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</row>
    <row r="1309" spans="1:44" x14ac:dyDescent="0.2">
      <c r="A1309">
        <f>ROW(Source!A557)</f>
        <v>557</v>
      </c>
      <c r="B1309">
        <v>33037652</v>
      </c>
      <c r="C1309">
        <v>33037624</v>
      </c>
      <c r="D1309">
        <v>32517784</v>
      </c>
      <c r="E1309">
        <v>1</v>
      </c>
      <c r="F1309">
        <v>1</v>
      </c>
      <c r="G1309">
        <v>19</v>
      </c>
      <c r="H1309">
        <v>3</v>
      </c>
      <c r="I1309" t="s">
        <v>840</v>
      </c>
      <c r="J1309" t="s">
        <v>841</v>
      </c>
      <c r="K1309" t="s">
        <v>842</v>
      </c>
      <c r="L1309">
        <v>1339</v>
      </c>
      <c r="N1309">
        <v>1007</v>
      </c>
      <c r="O1309" t="s">
        <v>830</v>
      </c>
      <c r="P1309" t="s">
        <v>830</v>
      </c>
      <c r="Q1309">
        <v>1</v>
      </c>
      <c r="X1309">
        <v>0.69</v>
      </c>
      <c r="Y1309">
        <v>5631.96</v>
      </c>
      <c r="Z1309">
        <v>0</v>
      </c>
      <c r="AA1309">
        <v>0</v>
      </c>
      <c r="AB1309">
        <v>0</v>
      </c>
      <c r="AC1309">
        <v>0</v>
      </c>
      <c r="AD1309">
        <v>1</v>
      </c>
      <c r="AE1309">
        <v>0</v>
      </c>
      <c r="AF1309" t="s">
        <v>3</v>
      </c>
      <c r="AG1309">
        <v>0.69</v>
      </c>
      <c r="AH1309">
        <v>2</v>
      </c>
      <c r="AI1309">
        <v>33037637</v>
      </c>
      <c r="AJ1309">
        <v>1378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</row>
    <row r="1310" spans="1:44" x14ac:dyDescent="0.2">
      <c r="A1310">
        <f>ROW(Source!A557)</f>
        <v>557</v>
      </c>
      <c r="B1310">
        <v>33037653</v>
      </c>
      <c r="C1310">
        <v>33037624</v>
      </c>
      <c r="D1310">
        <v>32519911</v>
      </c>
      <c r="E1310">
        <v>1</v>
      </c>
      <c r="F1310">
        <v>1</v>
      </c>
      <c r="G1310">
        <v>19</v>
      </c>
      <c r="H1310">
        <v>3</v>
      </c>
      <c r="I1310" t="s">
        <v>843</v>
      </c>
      <c r="J1310" t="s">
        <v>844</v>
      </c>
      <c r="K1310" t="s">
        <v>845</v>
      </c>
      <c r="L1310">
        <v>1339</v>
      </c>
      <c r="N1310">
        <v>1007</v>
      </c>
      <c r="O1310" t="s">
        <v>830</v>
      </c>
      <c r="P1310" t="s">
        <v>830</v>
      </c>
      <c r="Q1310">
        <v>1</v>
      </c>
      <c r="X1310">
        <v>102</v>
      </c>
      <c r="Y1310">
        <v>3195.93</v>
      </c>
      <c r="Z1310">
        <v>0</v>
      </c>
      <c r="AA1310">
        <v>0</v>
      </c>
      <c r="AB1310">
        <v>0</v>
      </c>
      <c r="AC1310">
        <v>0</v>
      </c>
      <c r="AD1310">
        <v>1</v>
      </c>
      <c r="AE1310">
        <v>0</v>
      </c>
      <c r="AF1310" t="s">
        <v>3</v>
      </c>
      <c r="AG1310">
        <v>102</v>
      </c>
      <c r="AH1310">
        <v>2</v>
      </c>
      <c r="AI1310">
        <v>33037638</v>
      </c>
      <c r="AJ1310">
        <v>1379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</row>
    <row r="1311" spans="1:44" x14ac:dyDescent="0.2">
      <c r="A1311">
        <f>ROW(Source!A557)</f>
        <v>557</v>
      </c>
      <c r="B1311">
        <v>33037654</v>
      </c>
      <c r="C1311">
        <v>33037624</v>
      </c>
      <c r="D1311">
        <v>32521663</v>
      </c>
      <c r="E1311">
        <v>1</v>
      </c>
      <c r="F1311">
        <v>1</v>
      </c>
      <c r="G1311">
        <v>19</v>
      </c>
      <c r="H1311">
        <v>3</v>
      </c>
      <c r="I1311" t="s">
        <v>846</v>
      </c>
      <c r="J1311" t="s">
        <v>847</v>
      </c>
      <c r="K1311" t="s">
        <v>848</v>
      </c>
      <c r="L1311">
        <v>1327</v>
      </c>
      <c r="N1311">
        <v>1005</v>
      </c>
      <c r="O1311" t="s">
        <v>823</v>
      </c>
      <c r="P1311" t="s">
        <v>823</v>
      </c>
      <c r="Q1311">
        <v>1</v>
      </c>
      <c r="X1311">
        <v>49.5</v>
      </c>
      <c r="Y1311">
        <v>207.09</v>
      </c>
      <c r="Z1311">
        <v>0</v>
      </c>
      <c r="AA1311">
        <v>0</v>
      </c>
      <c r="AB1311">
        <v>0</v>
      </c>
      <c r="AC1311">
        <v>0</v>
      </c>
      <c r="AD1311">
        <v>1</v>
      </c>
      <c r="AE1311">
        <v>0</v>
      </c>
      <c r="AF1311" t="s">
        <v>3</v>
      </c>
      <c r="AG1311">
        <v>49.5</v>
      </c>
      <c r="AH1311">
        <v>2</v>
      </c>
      <c r="AI1311">
        <v>33037639</v>
      </c>
      <c r="AJ1311">
        <v>1380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 x14ac:dyDescent="0.2">
      <c r="A1312">
        <f>ROW(Source!A560)</f>
        <v>560</v>
      </c>
      <c r="B1312">
        <v>33037663</v>
      </c>
      <c r="C1312">
        <v>33037657</v>
      </c>
      <c r="D1312">
        <v>32505425</v>
      </c>
      <c r="E1312">
        <v>19</v>
      </c>
      <c r="F1312">
        <v>1</v>
      </c>
      <c r="G1312">
        <v>19</v>
      </c>
      <c r="H1312">
        <v>1</v>
      </c>
      <c r="I1312" t="s">
        <v>795</v>
      </c>
      <c r="J1312" t="s">
        <v>3</v>
      </c>
      <c r="K1312" t="s">
        <v>796</v>
      </c>
      <c r="L1312">
        <v>1191</v>
      </c>
      <c r="N1312">
        <v>1013</v>
      </c>
      <c r="O1312" t="s">
        <v>797</v>
      </c>
      <c r="P1312" t="s">
        <v>797</v>
      </c>
      <c r="Q1312">
        <v>1</v>
      </c>
      <c r="X1312">
        <v>36.11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1</v>
      </c>
      <c r="AE1312">
        <v>1</v>
      </c>
      <c r="AF1312" t="s">
        <v>3</v>
      </c>
      <c r="AG1312">
        <v>36.11</v>
      </c>
      <c r="AH1312">
        <v>2</v>
      </c>
      <c r="AI1312">
        <v>33037658</v>
      </c>
      <c r="AJ1312">
        <v>1381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 x14ac:dyDescent="0.2">
      <c r="A1313">
        <f>ROW(Source!A560)</f>
        <v>560</v>
      </c>
      <c r="B1313">
        <v>33037664</v>
      </c>
      <c r="C1313">
        <v>33037657</v>
      </c>
      <c r="D1313">
        <v>32516754</v>
      </c>
      <c r="E1313">
        <v>1</v>
      </c>
      <c r="F1313">
        <v>1</v>
      </c>
      <c r="G1313">
        <v>19</v>
      </c>
      <c r="H1313">
        <v>2</v>
      </c>
      <c r="I1313" t="s">
        <v>798</v>
      </c>
      <c r="J1313" t="s">
        <v>799</v>
      </c>
      <c r="K1313" t="s">
        <v>800</v>
      </c>
      <c r="L1313">
        <v>1368</v>
      </c>
      <c r="N1313">
        <v>1011</v>
      </c>
      <c r="O1313" t="s">
        <v>801</v>
      </c>
      <c r="P1313" t="s">
        <v>801</v>
      </c>
      <c r="Q1313">
        <v>1</v>
      </c>
      <c r="X1313">
        <v>21.91</v>
      </c>
      <c r="Y1313">
        <v>0</v>
      </c>
      <c r="Z1313">
        <v>70.98</v>
      </c>
      <c r="AA1313">
        <v>6.52</v>
      </c>
      <c r="AB1313">
        <v>0</v>
      </c>
      <c r="AC1313">
        <v>0</v>
      </c>
      <c r="AD1313">
        <v>1</v>
      </c>
      <c r="AE1313">
        <v>0</v>
      </c>
      <c r="AF1313" t="s">
        <v>3</v>
      </c>
      <c r="AG1313">
        <v>21.91</v>
      </c>
      <c r="AH1313">
        <v>2</v>
      </c>
      <c r="AI1313">
        <v>33037659</v>
      </c>
      <c r="AJ1313">
        <v>1382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 x14ac:dyDescent="0.2">
      <c r="A1314">
        <f>ROW(Source!A560)</f>
        <v>560</v>
      </c>
      <c r="B1314">
        <v>33037665</v>
      </c>
      <c r="C1314">
        <v>33037657</v>
      </c>
      <c r="D1314">
        <v>32518977</v>
      </c>
      <c r="E1314">
        <v>1</v>
      </c>
      <c r="F1314">
        <v>1</v>
      </c>
      <c r="G1314">
        <v>19</v>
      </c>
      <c r="H1314">
        <v>3</v>
      </c>
      <c r="I1314" t="s">
        <v>802</v>
      </c>
      <c r="J1314" t="s">
        <v>803</v>
      </c>
      <c r="K1314" t="s">
        <v>804</v>
      </c>
      <c r="L1314">
        <v>1348</v>
      </c>
      <c r="N1314">
        <v>1009</v>
      </c>
      <c r="O1314" t="s">
        <v>19</v>
      </c>
      <c r="P1314" t="s">
        <v>19</v>
      </c>
      <c r="Q1314">
        <v>1000</v>
      </c>
      <c r="X1314">
        <v>0.03</v>
      </c>
      <c r="Y1314">
        <v>117442.26</v>
      </c>
      <c r="Z1314">
        <v>0</v>
      </c>
      <c r="AA1314">
        <v>0</v>
      </c>
      <c r="AB1314">
        <v>0</v>
      </c>
      <c r="AC1314">
        <v>0</v>
      </c>
      <c r="AD1314">
        <v>1</v>
      </c>
      <c r="AE1314">
        <v>0</v>
      </c>
      <c r="AF1314" t="s">
        <v>3</v>
      </c>
      <c r="AG1314">
        <v>0.03</v>
      </c>
      <c r="AH1314">
        <v>2</v>
      </c>
      <c r="AI1314">
        <v>33037660</v>
      </c>
      <c r="AJ1314">
        <v>1383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 x14ac:dyDescent="0.2">
      <c r="A1315">
        <f>ROW(Source!A560)</f>
        <v>560</v>
      </c>
      <c r="B1315">
        <v>33037666</v>
      </c>
      <c r="C1315">
        <v>33037657</v>
      </c>
      <c r="D1315">
        <v>32520163</v>
      </c>
      <c r="E1315">
        <v>1</v>
      </c>
      <c r="F1315">
        <v>1</v>
      </c>
      <c r="G1315">
        <v>19</v>
      </c>
      <c r="H1315">
        <v>3</v>
      </c>
      <c r="I1315" t="s">
        <v>25</v>
      </c>
      <c r="J1315" t="s">
        <v>27</v>
      </c>
      <c r="K1315" t="s">
        <v>26</v>
      </c>
      <c r="L1315">
        <v>1348</v>
      </c>
      <c r="N1315">
        <v>1009</v>
      </c>
      <c r="O1315" t="s">
        <v>19</v>
      </c>
      <c r="P1315" t="s">
        <v>19</v>
      </c>
      <c r="Q1315">
        <v>1000</v>
      </c>
      <c r="X1315">
        <v>1</v>
      </c>
      <c r="Y1315">
        <v>53410.15</v>
      </c>
      <c r="Z1315">
        <v>0</v>
      </c>
      <c r="AA1315">
        <v>0</v>
      </c>
      <c r="AB1315">
        <v>0</v>
      </c>
      <c r="AC1315">
        <v>0</v>
      </c>
      <c r="AD1315">
        <v>1</v>
      </c>
      <c r="AE1315">
        <v>0</v>
      </c>
      <c r="AF1315" t="s">
        <v>3</v>
      </c>
      <c r="AG1315">
        <v>1</v>
      </c>
      <c r="AH1315">
        <v>2</v>
      </c>
      <c r="AI1315">
        <v>33037661</v>
      </c>
      <c r="AJ1315">
        <v>1384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 x14ac:dyDescent="0.2">
      <c r="A1316">
        <f>ROW(Source!A562)</f>
        <v>562</v>
      </c>
      <c r="B1316">
        <v>33037684</v>
      </c>
      <c r="C1316">
        <v>33037668</v>
      </c>
      <c r="D1316">
        <v>32505425</v>
      </c>
      <c r="E1316">
        <v>19</v>
      </c>
      <c r="F1316">
        <v>1</v>
      </c>
      <c r="G1316">
        <v>19</v>
      </c>
      <c r="H1316">
        <v>1</v>
      </c>
      <c r="I1316" t="s">
        <v>795</v>
      </c>
      <c r="J1316" t="s">
        <v>3</v>
      </c>
      <c r="K1316" t="s">
        <v>796</v>
      </c>
      <c r="L1316">
        <v>1191</v>
      </c>
      <c r="N1316">
        <v>1013</v>
      </c>
      <c r="O1316" t="s">
        <v>797</v>
      </c>
      <c r="P1316" t="s">
        <v>797</v>
      </c>
      <c r="Q1316">
        <v>1</v>
      </c>
      <c r="X1316">
        <v>453.1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1</v>
      </c>
      <c r="AE1316">
        <v>1</v>
      </c>
      <c r="AF1316" t="s">
        <v>3</v>
      </c>
      <c r="AG1316">
        <v>453.1</v>
      </c>
      <c r="AH1316">
        <v>2</v>
      </c>
      <c r="AI1316">
        <v>33037669</v>
      </c>
      <c r="AJ1316">
        <v>1386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 x14ac:dyDescent="0.2">
      <c r="A1317">
        <f>ROW(Source!A562)</f>
        <v>562</v>
      </c>
      <c r="B1317">
        <v>33037685</v>
      </c>
      <c r="C1317">
        <v>33037668</v>
      </c>
      <c r="D1317">
        <v>32517073</v>
      </c>
      <c r="E1317">
        <v>1</v>
      </c>
      <c r="F1317">
        <v>1</v>
      </c>
      <c r="G1317">
        <v>19</v>
      </c>
      <c r="H1317">
        <v>2</v>
      </c>
      <c r="I1317" t="s">
        <v>805</v>
      </c>
      <c r="J1317" t="s">
        <v>806</v>
      </c>
      <c r="K1317" t="s">
        <v>807</v>
      </c>
      <c r="L1317">
        <v>1368</v>
      </c>
      <c r="N1317">
        <v>1011</v>
      </c>
      <c r="O1317" t="s">
        <v>801</v>
      </c>
      <c r="P1317" t="s">
        <v>801</v>
      </c>
      <c r="Q1317">
        <v>1</v>
      </c>
      <c r="X1317">
        <v>1.38</v>
      </c>
      <c r="Y1317">
        <v>0</v>
      </c>
      <c r="Z1317">
        <v>3.37</v>
      </c>
      <c r="AA1317">
        <v>0.85</v>
      </c>
      <c r="AB1317">
        <v>0</v>
      </c>
      <c r="AC1317">
        <v>0</v>
      </c>
      <c r="AD1317">
        <v>1</v>
      </c>
      <c r="AE1317">
        <v>0</v>
      </c>
      <c r="AF1317" t="s">
        <v>3</v>
      </c>
      <c r="AG1317">
        <v>1.38</v>
      </c>
      <c r="AH1317">
        <v>2</v>
      </c>
      <c r="AI1317">
        <v>33037670</v>
      </c>
      <c r="AJ1317">
        <v>1387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 x14ac:dyDescent="0.2">
      <c r="A1318">
        <f>ROW(Source!A562)</f>
        <v>562</v>
      </c>
      <c r="B1318">
        <v>33037686</v>
      </c>
      <c r="C1318">
        <v>33037668</v>
      </c>
      <c r="D1318">
        <v>32516433</v>
      </c>
      <c r="E1318">
        <v>1</v>
      </c>
      <c r="F1318">
        <v>1</v>
      </c>
      <c r="G1318">
        <v>19</v>
      </c>
      <c r="H1318">
        <v>2</v>
      </c>
      <c r="I1318" t="s">
        <v>808</v>
      </c>
      <c r="J1318" t="s">
        <v>809</v>
      </c>
      <c r="K1318" t="s">
        <v>810</v>
      </c>
      <c r="L1318">
        <v>1368</v>
      </c>
      <c r="N1318">
        <v>1011</v>
      </c>
      <c r="O1318" t="s">
        <v>801</v>
      </c>
      <c r="P1318" t="s">
        <v>801</v>
      </c>
      <c r="Q1318">
        <v>1</v>
      </c>
      <c r="X1318">
        <v>0.31</v>
      </c>
      <c r="Y1318">
        <v>0</v>
      </c>
      <c r="Z1318">
        <v>566.44000000000005</v>
      </c>
      <c r="AA1318">
        <v>281.27999999999997</v>
      </c>
      <c r="AB1318">
        <v>0</v>
      </c>
      <c r="AC1318">
        <v>0</v>
      </c>
      <c r="AD1318">
        <v>1</v>
      </c>
      <c r="AE1318">
        <v>0</v>
      </c>
      <c r="AF1318" t="s">
        <v>3</v>
      </c>
      <c r="AG1318">
        <v>0.31</v>
      </c>
      <c r="AH1318">
        <v>2</v>
      </c>
      <c r="AI1318">
        <v>33037671</v>
      </c>
      <c r="AJ1318">
        <v>1388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 x14ac:dyDescent="0.2">
      <c r="A1319">
        <f>ROW(Source!A562)</f>
        <v>562</v>
      </c>
      <c r="B1319">
        <v>33037687</v>
      </c>
      <c r="C1319">
        <v>33037668</v>
      </c>
      <c r="D1319">
        <v>32516599</v>
      </c>
      <c r="E1319">
        <v>1</v>
      </c>
      <c r="F1319">
        <v>1</v>
      </c>
      <c r="G1319">
        <v>19</v>
      </c>
      <c r="H1319">
        <v>2</v>
      </c>
      <c r="I1319" t="s">
        <v>811</v>
      </c>
      <c r="J1319" t="s">
        <v>812</v>
      </c>
      <c r="K1319" t="s">
        <v>813</v>
      </c>
      <c r="L1319">
        <v>1368</v>
      </c>
      <c r="N1319">
        <v>1011</v>
      </c>
      <c r="O1319" t="s">
        <v>801</v>
      </c>
      <c r="P1319" t="s">
        <v>801</v>
      </c>
      <c r="Q1319">
        <v>1</v>
      </c>
      <c r="X1319">
        <v>26.25</v>
      </c>
      <c r="Y1319">
        <v>0</v>
      </c>
      <c r="Z1319">
        <v>9.7100000000000009</v>
      </c>
      <c r="AA1319">
        <v>2.25</v>
      </c>
      <c r="AB1319">
        <v>0</v>
      </c>
      <c r="AC1319">
        <v>0</v>
      </c>
      <c r="AD1319">
        <v>1</v>
      </c>
      <c r="AE1319">
        <v>0</v>
      </c>
      <c r="AF1319" t="s">
        <v>3</v>
      </c>
      <c r="AG1319">
        <v>26.25</v>
      </c>
      <c r="AH1319">
        <v>2</v>
      </c>
      <c r="AI1319">
        <v>33037672</v>
      </c>
      <c r="AJ1319">
        <v>1389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 x14ac:dyDescent="0.2">
      <c r="A1320">
        <f>ROW(Source!A562)</f>
        <v>562</v>
      </c>
      <c r="B1320">
        <v>33037688</v>
      </c>
      <c r="C1320">
        <v>33037668</v>
      </c>
      <c r="D1320">
        <v>32517836</v>
      </c>
      <c r="E1320">
        <v>1</v>
      </c>
      <c r="F1320">
        <v>1</v>
      </c>
      <c r="G1320">
        <v>19</v>
      </c>
      <c r="H1320">
        <v>3</v>
      </c>
      <c r="I1320" t="s">
        <v>814</v>
      </c>
      <c r="J1320" t="s">
        <v>815</v>
      </c>
      <c r="K1320" t="s">
        <v>816</v>
      </c>
      <c r="L1320">
        <v>1348</v>
      </c>
      <c r="N1320">
        <v>1009</v>
      </c>
      <c r="O1320" t="s">
        <v>19</v>
      </c>
      <c r="P1320" t="s">
        <v>19</v>
      </c>
      <c r="Q1320">
        <v>1000</v>
      </c>
      <c r="X1320">
        <v>0.04</v>
      </c>
      <c r="Y1320">
        <v>31493.279999999999</v>
      </c>
      <c r="Z1320">
        <v>0</v>
      </c>
      <c r="AA1320">
        <v>0</v>
      </c>
      <c r="AB1320">
        <v>0</v>
      </c>
      <c r="AC1320">
        <v>0</v>
      </c>
      <c r="AD1320">
        <v>1</v>
      </c>
      <c r="AE1320">
        <v>0</v>
      </c>
      <c r="AF1320" t="s">
        <v>3</v>
      </c>
      <c r="AG1320">
        <v>0.04</v>
      </c>
      <c r="AH1320">
        <v>2</v>
      </c>
      <c r="AI1320">
        <v>33037673</v>
      </c>
      <c r="AJ1320">
        <v>1390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 x14ac:dyDescent="0.2">
      <c r="A1321">
        <f>ROW(Source!A562)</f>
        <v>562</v>
      </c>
      <c r="B1321">
        <v>33037689</v>
      </c>
      <c r="C1321">
        <v>33037668</v>
      </c>
      <c r="D1321">
        <v>32518156</v>
      </c>
      <c r="E1321">
        <v>1</v>
      </c>
      <c r="F1321">
        <v>1</v>
      </c>
      <c r="G1321">
        <v>19</v>
      </c>
      <c r="H1321">
        <v>3</v>
      </c>
      <c r="I1321" t="s">
        <v>817</v>
      </c>
      <c r="J1321" t="s">
        <v>818</v>
      </c>
      <c r="K1321" t="s">
        <v>819</v>
      </c>
      <c r="L1321">
        <v>1348</v>
      </c>
      <c r="N1321">
        <v>1009</v>
      </c>
      <c r="O1321" t="s">
        <v>19</v>
      </c>
      <c r="P1321" t="s">
        <v>19</v>
      </c>
      <c r="Q1321">
        <v>1000</v>
      </c>
      <c r="X1321">
        <v>3.6999999999999998E-2</v>
      </c>
      <c r="Y1321">
        <v>45454.3</v>
      </c>
      <c r="Z1321">
        <v>0</v>
      </c>
      <c r="AA1321">
        <v>0</v>
      </c>
      <c r="AB1321">
        <v>0</v>
      </c>
      <c r="AC1321">
        <v>0</v>
      </c>
      <c r="AD1321">
        <v>1</v>
      </c>
      <c r="AE1321">
        <v>0</v>
      </c>
      <c r="AF1321" t="s">
        <v>3</v>
      </c>
      <c r="AG1321">
        <v>3.6999999999999998E-2</v>
      </c>
      <c r="AH1321">
        <v>2</v>
      </c>
      <c r="AI1321">
        <v>33037674</v>
      </c>
      <c r="AJ1321">
        <v>1391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</row>
    <row r="1322" spans="1:44" x14ac:dyDescent="0.2">
      <c r="A1322">
        <f>ROW(Source!A562)</f>
        <v>562</v>
      </c>
      <c r="B1322">
        <v>33037691</v>
      </c>
      <c r="C1322">
        <v>33037668</v>
      </c>
      <c r="D1322">
        <v>32518894</v>
      </c>
      <c r="E1322">
        <v>1</v>
      </c>
      <c r="F1322">
        <v>1</v>
      </c>
      <c r="G1322">
        <v>19</v>
      </c>
      <c r="H1322">
        <v>3</v>
      </c>
      <c r="I1322" t="s">
        <v>820</v>
      </c>
      <c r="J1322" t="s">
        <v>821</v>
      </c>
      <c r="K1322" t="s">
        <v>822</v>
      </c>
      <c r="L1322">
        <v>1327</v>
      </c>
      <c r="N1322">
        <v>1005</v>
      </c>
      <c r="O1322" t="s">
        <v>823</v>
      </c>
      <c r="P1322" t="s">
        <v>823</v>
      </c>
      <c r="Q1322">
        <v>1</v>
      </c>
      <c r="X1322">
        <v>5.6</v>
      </c>
      <c r="Y1322">
        <v>63.78</v>
      </c>
      <c r="Z1322">
        <v>0</v>
      </c>
      <c r="AA1322">
        <v>0</v>
      </c>
      <c r="AB1322">
        <v>0</v>
      </c>
      <c r="AC1322">
        <v>0</v>
      </c>
      <c r="AD1322">
        <v>1</v>
      </c>
      <c r="AE1322">
        <v>0</v>
      </c>
      <c r="AF1322" t="s">
        <v>3</v>
      </c>
      <c r="AG1322">
        <v>5.6</v>
      </c>
      <c r="AH1322">
        <v>2</v>
      </c>
      <c r="AI1322">
        <v>33037676</v>
      </c>
      <c r="AJ1322">
        <v>1392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 x14ac:dyDescent="0.2">
      <c r="A1323">
        <f>ROW(Source!A562)</f>
        <v>562</v>
      </c>
      <c r="B1323">
        <v>33037690</v>
      </c>
      <c r="C1323">
        <v>33037668</v>
      </c>
      <c r="D1323">
        <v>32517311</v>
      </c>
      <c r="E1323">
        <v>1</v>
      </c>
      <c r="F1323">
        <v>1</v>
      </c>
      <c r="G1323">
        <v>19</v>
      </c>
      <c r="H1323">
        <v>3</v>
      </c>
      <c r="I1323" t="s">
        <v>824</v>
      </c>
      <c r="J1323" t="s">
        <v>825</v>
      </c>
      <c r="K1323" t="s">
        <v>826</v>
      </c>
      <c r="L1323">
        <v>1348</v>
      </c>
      <c r="N1323">
        <v>1009</v>
      </c>
      <c r="O1323" t="s">
        <v>19</v>
      </c>
      <c r="P1323" t="s">
        <v>19</v>
      </c>
      <c r="Q1323">
        <v>1000</v>
      </c>
      <c r="X1323">
        <v>0.05</v>
      </c>
      <c r="Y1323">
        <v>4752.91</v>
      </c>
      <c r="Z1323">
        <v>0</v>
      </c>
      <c r="AA1323">
        <v>0</v>
      </c>
      <c r="AB1323">
        <v>0</v>
      </c>
      <c r="AC1323">
        <v>0</v>
      </c>
      <c r="AD1323">
        <v>1</v>
      </c>
      <c r="AE1323">
        <v>0</v>
      </c>
      <c r="AF1323" t="s">
        <v>3</v>
      </c>
      <c r="AG1323">
        <v>0.05</v>
      </c>
      <c r="AH1323">
        <v>2</v>
      </c>
      <c r="AI1323">
        <v>33037675</v>
      </c>
      <c r="AJ1323">
        <v>1393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</row>
    <row r="1324" spans="1:44" x14ac:dyDescent="0.2">
      <c r="A1324">
        <f>ROW(Source!A562)</f>
        <v>562</v>
      </c>
      <c r="B1324">
        <v>33037692</v>
      </c>
      <c r="C1324">
        <v>33037668</v>
      </c>
      <c r="D1324">
        <v>32519061</v>
      </c>
      <c r="E1324">
        <v>1</v>
      </c>
      <c r="F1324">
        <v>1</v>
      </c>
      <c r="G1324">
        <v>19</v>
      </c>
      <c r="H1324">
        <v>3</v>
      </c>
      <c r="I1324" t="s">
        <v>827</v>
      </c>
      <c r="J1324" t="s">
        <v>828</v>
      </c>
      <c r="K1324" t="s">
        <v>829</v>
      </c>
      <c r="L1324">
        <v>1339</v>
      </c>
      <c r="N1324">
        <v>1007</v>
      </c>
      <c r="O1324" t="s">
        <v>830</v>
      </c>
      <c r="P1324" t="s">
        <v>830</v>
      </c>
      <c r="Q1324">
        <v>1</v>
      </c>
      <c r="X1324">
        <v>1.75</v>
      </c>
      <c r="Y1324">
        <v>29.98</v>
      </c>
      <c r="Z1324">
        <v>0</v>
      </c>
      <c r="AA1324">
        <v>0</v>
      </c>
      <c r="AB1324">
        <v>0</v>
      </c>
      <c r="AC1324">
        <v>0</v>
      </c>
      <c r="AD1324">
        <v>1</v>
      </c>
      <c r="AE1324">
        <v>0</v>
      </c>
      <c r="AF1324" t="s">
        <v>3</v>
      </c>
      <c r="AG1324">
        <v>1.75</v>
      </c>
      <c r="AH1324">
        <v>2</v>
      </c>
      <c r="AI1324">
        <v>33037677</v>
      </c>
      <c r="AJ1324">
        <v>1394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 x14ac:dyDescent="0.2">
      <c r="A1325">
        <f>ROW(Source!A562)</f>
        <v>562</v>
      </c>
      <c r="B1325">
        <v>33037693</v>
      </c>
      <c r="C1325">
        <v>33037668</v>
      </c>
      <c r="D1325">
        <v>32517740</v>
      </c>
      <c r="E1325">
        <v>1</v>
      </c>
      <c r="F1325">
        <v>1</v>
      </c>
      <c r="G1325">
        <v>19</v>
      </c>
      <c r="H1325">
        <v>3</v>
      </c>
      <c r="I1325" t="s">
        <v>831</v>
      </c>
      <c r="J1325" t="s">
        <v>832</v>
      </c>
      <c r="K1325" t="s">
        <v>833</v>
      </c>
      <c r="L1325">
        <v>1339</v>
      </c>
      <c r="N1325">
        <v>1007</v>
      </c>
      <c r="O1325" t="s">
        <v>830</v>
      </c>
      <c r="P1325" t="s">
        <v>830</v>
      </c>
      <c r="Q1325">
        <v>1</v>
      </c>
      <c r="X1325">
        <v>0.08</v>
      </c>
      <c r="Y1325">
        <v>4993.7</v>
      </c>
      <c r="Z1325">
        <v>0</v>
      </c>
      <c r="AA1325">
        <v>0</v>
      </c>
      <c r="AB1325">
        <v>0</v>
      </c>
      <c r="AC1325">
        <v>0</v>
      </c>
      <c r="AD1325">
        <v>1</v>
      </c>
      <c r="AE1325">
        <v>0</v>
      </c>
      <c r="AF1325" t="s">
        <v>3</v>
      </c>
      <c r="AG1325">
        <v>0.08</v>
      </c>
      <c r="AH1325">
        <v>2</v>
      </c>
      <c r="AI1325">
        <v>33037678</v>
      </c>
      <c r="AJ1325">
        <v>1395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 x14ac:dyDescent="0.2">
      <c r="A1326">
        <f>ROW(Source!A562)</f>
        <v>562</v>
      </c>
      <c r="B1326">
        <v>33037694</v>
      </c>
      <c r="C1326">
        <v>33037668</v>
      </c>
      <c r="D1326">
        <v>32517729</v>
      </c>
      <c r="E1326">
        <v>1</v>
      </c>
      <c r="F1326">
        <v>1</v>
      </c>
      <c r="G1326">
        <v>19</v>
      </c>
      <c r="H1326">
        <v>3</v>
      </c>
      <c r="I1326" t="s">
        <v>834</v>
      </c>
      <c r="J1326" t="s">
        <v>835</v>
      </c>
      <c r="K1326" t="s">
        <v>836</v>
      </c>
      <c r="L1326">
        <v>1339</v>
      </c>
      <c r="N1326">
        <v>1007</v>
      </c>
      <c r="O1326" t="s">
        <v>830</v>
      </c>
      <c r="P1326" t="s">
        <v>830</v>
      </c>
      <c r="Q1326">
        <v>1</v>
      </c>
      <c r="X1326">
        <v>0.69</v>
      </c>
      <c r="Y1326">
        <v>3762.19</v>
      </c>
      <c r="Z1326">
        <v>0</v>
      </c>
      <c r="AA1326">
        <v>0</v>
      </c>
      <c r="AB1326">
        <v>0</v>
      </c>
      <c r="AC1326">
        <v>0</v>
      </c>
      <c r="AD1326">
        <v>1</v>
      </c>
      <c r="AE1326">
        <v>0</v>
      </c>
      <c r="AF1326" t="s">
        <v>3</v>
      </c>
      <c r="AG1326">
        <v>0.69</v>
      </c>
      <c r="AH1326">
        <v>2</v>
      </c>
      <c r="AI1326">
        <v>33037679</v>
      </c>
      <c r="AJ1326">
        <v>1396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</row>
    <row r="1327" spans="1:44" x14ac:dyDescent="0.2">
      <c r="A1327">
        <f>ROW(Source!A562)</f>
        <v>562</v>
      </c>
      <c r="B1327">
        <v>33037695</v>
      </c>
      <c r="C1327">
        <v>33037668</v>
      </c>
      <c r="D1327">
        <v>32517783</v>
      </c>
      <c r="E1327">
        <v>1</v>
      </c>
      <c r="F1327">
        <v>1</v>
      </c>
      <c r="G1327">
        <v>19</v>
      </c>
      <c r="H1327">
        <v>3</v>
      </c>
      <c r="I1327" t="s">
        <v>837</v>
      </c>
      <c r="J1327" t="s">
        <v>838</v>
      </c>
      <c r="K1327" t="s">
        <v>839</v>
      </c>
      <c r="L1327">
        <v>1339</v>
      </c>
      <c r="N1327">
        <v>1007</v>
      </c>
      <c r="O1327" t="s">
        <v>830</v>
      </c>
      <c r="P1327" t="s">
        <v>830</v>
      </c>
      <c r="Q1327">
        <v>1</v>
      </c>
      <c r="X1327">
        <v>0.2</v>
      </c>
      <c r="Y1327">
        <v>5631.96</v>
      </c>
      <c r="Z1327">
        <v>0</v>
      </c>
      <c r="AA1327">
        <v>0</v>
      </c>
      <c r="AB1327">
        <v>0</v>
      </c>
      <c r="AC1327">
        <v>0</v>
      </c>
      <c r="AD1327">
        <v>1</v>
      </c>
      <c r="AE1327">
        <v>0</v>
      </c>
      <c r="AF1327" t="s">
        <v>3</v>
      </c>
      <c r="AG1327">
        <v>0.2</v>
      </c>
      <c r="AH1327">
        <v>2</v>
      </c>
      <c r="AI1327">
        <v>33037680</v>
      </c>
      <c r="AJ1327">
        <v>1397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 x14ac:dyDescent="0.2">
      <c r="A1328">
        <f>ROW(Source!A562)</f>
        <v>562</v>
      </c>
      <c r="B1328">
        <v>33037696</v>
      </c>
      <c r="C1328">
        <v>33037668</v>
      </c>
      <c r="D1328">
        <v>32517784</v>
      </c>
      <c r="E1328">
        <v>1</v>
      </c>
      <c r="F1328">
        <v>1</v>
      </c>
      <c r="G1328">
        <v>19</v>
      </c>
      <c r="H1328">
        <v>3</v>
      </c>
      <c r="I1328" t="s">
        <v>840</v>
      </c>
      <c r="J1328" t="s">
        <v>841</v>
      </c>
      <c r="K1328" t="s">
        <v>842</v>
      </c>
      <c r="L1328">
        <v>1339</v>
      </c>
      <c r="N1328">
        <v>1007</v>
      </c>
      <c r="O1328" t="s">
        <v>830</v>
      </c>
      <c r="P1328" t="s">
        <v>830</v>
      </c>
      <c r="Q1328">
        <v>1</v>
      </c>
      <c r="X1328">
        <v>0.69</v>
      </c>
      <c r="Y1328">
        <v>5631.96</v>
      </c>
      <c r="Z1328">
        <v>0</v>
      </c>
      <c r="AA1328">
        <v>0</v>
      </c>
      <c r="AB1328">
        <v>0</v>
      </c>
      <c r="AC1328">
        <v>0</v>
      </c>
      <c r="AD1328">
        <v>1</v>
      </c>
      <c r="AE1328">
        <v>0</v>
      </c>
      <c r="AF1328" t="s">
        <v>3</v>
      </c>
      <c r="AG1328">
        <v>0.69</v>
      </c>
      <c r="AH1328">
        <v>2</v>
      </c>
      <c r="AI1328">
        <v>33037681</v>
      </c>
      <c r="AJ1328">
        <v>1398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 x14ac:dyDescent="0.2">
      <c r="A1329">
        <f>ROW(Source!A562)</f>
        <v>562</v>
      </c>
      <c r="B1329">
        <v>33037697</v>
      </c>
      <c r="C1329">
        <v>33037668</v>
      </c>
      <c r="D1329">
        <v>32519911</v>
      </c>
      <c r="E1329">
        <v>1</v>
      </c>
      <c r="F1329">
        <v>1</v>
      </c>
      <c r="G1329">
        <v>19</v>
      </c>
      <c r="H1329">
        <v>3</v>
      </c>
      <c r="I1329" t="s">
        <v>843</v>
      </c>
      <c r="J1329" t="s">
        <v>844</v>
      </c>
      <c r="K1329" t="s">
        <v>845</v>
      </c>
      <c r="L1329">
        <v>1339</v>
      </c>
      <c r="N1329">
        <v>1007</v>
      </c>
      <c r="O1329" t="s">
        <v>830</v>
      </c>
      <c r="P1329" t="s">
        <v>830</v>
      </c>
      <c r="Q1329">
        <v>1</v>
      </c>
      <c r="X1329">
        <v>102</v>
      </c>
      <c r="Y1329">
        <v>3195.93</v>
      </c>
      <c r="Z1329">
        <v>0</v>
      </c>
      <c r="AA1329">
        <v>0</v>
      </c>
      <c r="AB1329">
        <v>0</v>
      </c>
      <c r="AC1329">
        <v>0</v>
      </c>
      <c r="AD1329">
        <v>1</v>
      </c>
      <c r="AE1329">
        <v>0</v>
      </c>
      <c r="AF1329" t="s">
        <v>3</v>
      </c>
      <c r="AG1329">
        <v>102</v>
      </c>
      <c r="AH1329">
        <v>2</v>
      </c>
      <c r="AI1329">
        <v>33037682</v>
      </c>
      <c r="AJ1329">
        <v>1399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 x14ac:dyDescent="0.2">
      <c r="A1330">
        <f>ROW(Source!A562)</f>
        <v>562</v>
      </c>
      <c r="B1330">
        <v>33037698</v>
      </c>
      <c r="C1330">
        <v>33037668</v>
      </c>
      <c r="D1330">
        <v>32521663</v>
      </c>
      <c r="E1330">
        <v>1</v>
      </c>
      <c r="F1330">
        <v>1</v>
      </c>
      <c r="G1330">
        <v>19</v>
      </c>
      <c r="H1330">
        <v>3</v>
      </c>
      <c r="I1330" t="s">
        <v>846</v>
      </c>
      <c r="J1330" t="s">
        <v>847</v>
      </c>
      <c r="K1330" t="s">
        <v>848</v>
      </c>
      <c r="L1330">
        <v>1327</v>
      </c>
      <c r="N1330">
        <v>1005</v>
      </c>
      <c r="O1330" t="s">
        <v>823</v>
      </c>
      <c r="P1330" t="s">
        <v>823</v>
      </c>
      <c r="Q1330">
        <v>1</v>
      </c>
      <c r="X1330">
        <v>49.5</v>
      </c>
      <c r="Y1330">
        <v>207.09</v>
      </c>
      <c r="Z1330">
        <v>0</v>
      </c>
      <c r="AA1330">
        <v>0</v>
      </c>
      <c r="AB1330">
        <v>0</v>
      </c>
      <c r="AC1330">
        <v>0</v>
      </c>
      <c r="AD1330">
        <v>1</v>
      </c>
      <c r="AE1330">
        <v>0</v>
      </c>
      <c r="AF1330" t="s">
        <v>3</v>
      </c>
      <c r="AG1330">
        <v>49.5</v>
      </c>
      <c r="AH1330">
        <v>2</v>
      </c>
      <c r="AI1330">
        <v>33037683</v>
      </c>
      <c r="AJ1330">
        <v>1400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</row>
    <row r="1331" spans="1:44" x14ac:dyDescent="0.2">
      <c r="A1331">
        <f>ROW(Source!A565)</f>
        <v>565</v>
      </c>
      <c r="B1331">
        <v>33037707</v>
      </c>
      <c r="C1331">
        <v>33037701</v>
      </c>
      <c r="D1331">
        <v>32505425</v>
      </c>
      <c r="E1331">
        <v>19</v>
      </c>
      <c r="F1331">
        <v>1</v>
      </c>
      <c r="G1331">
        <v>19</v>
      </c>
      <c r="H1331">
        <v>1</v>
      </c>
      <c r="I1331" t="s">
        <v>795</v>
      </c>
      <c r="J1331" t="s">
        <v>3</v>
      </c>
      <c r="K1331" t="s">
        <v>796</v>
      </c>
      <c r="L1331">
        <v>1191</v>
      </c>
      <c r="N1331">
        <v>1013</v>
      </c>
      <c r="O1331" t="s">
        <v>797</v>
      </c>
      <c r="P1331" t="s">
        <v>797</v>
      </c>
      <c r="Q1331">
        <v>1</v>
      </c>
      <c r="X1331">
        <v>36.11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1</v>
      </c>
      <c r="AE1331">
        <v>1</v>
      </c>
      <c r="AF1331" t="s">
        <v>3</v>
      </c>
      <c r="AG1331">
        <v>36.11</v>
      </c>
      <c r="AH1331">
        <v>2</v>
      </c>
      <c r="AI1331">
        <v>33037702</v>
      </c>
      <c r="AJ1331">
        <v>1401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 x14ac:dyDescent="0.2">
      <c r="A1332">
        <f>ROW(Source!A565)</f>
        <v>565</v>
      </c>
      <c r="B1332">
        <v>33037708</v>
      </c>
      <c r="C1332">
        <v>33037701</v>
      </c>
      <c r="D1332">
        <v>32516754</v>
      </c>
      <c r="E1332">
        <v>1</v>
      </c>
      <c r="F1332">
        <v>1</v>
      </c>
      <c r="G1332">
        <v>19</v>
      </c>
      <c r="H1332">
        <v>2</v>
      </c>
      <c r="I1332" t="s">
        <v>798</v>
      </c>
      <c r="J1332" t="s">
        <v>799</v>
      </c>
      <c r="K1332" t="s">
        <v>800</v>
      </c>
      <c r="L1332">
        <v>1368</v>
      </c>
      <c r="N1332">
        <v>1011</v>
      </c>
      <c r="O1332" t="s">
        <v>801</v>
      </c>
      <c r="P1332" t="s">
        <v>801</v>
      </c>
      <c r="Q1332">
        <v>1</v>
      </c>
      <c r="X1332">
        <v>21.91</v>
      </c>
      <c r="Y1332">
        <v>0</v>
      </c>
      <c r="Z1332">
        <v>70.98</v>
      </c>
      <c r="AA1332">
        <v>6.52</v>
      </c>
      <c r="AB1332">
        <v>0</v>
      </c>
      <c r="AC1332">
        <v>0</v>
      </c>
      <c r="AD1332">
        <v>1</v>
      </c>
      <c r="AE1332">
        <v>0</v>
      </c>
      <c r="AF1332" t="s">
        <v>3</v>
      </c>
      <c r="AG1332">
        <v>21.91</v>
      </c>
      <c r="AH1332">
        <v>2</v>
      </c>
      <c r="AI1332">
        <v>33037703</v>
      </c>
      <c r="AJ1332">
        <v>1402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</row>
    <row r="1333" spans="1:44" x14ac:dyDescent="0.2">
      <c r="A1333">
        <f>ROW(Source!A565)</f>
        <v>565</v>
      </c>
      <c r="B1333">
        <v>33037709</v>
      </c>
      <c r="C1333">
        <v>33037701</v>
      </c>
      <c r="D1333">
        <v>32518977</v>
      </c>
      <c r="E1333">
        <v>1</v>
      </c>
      <c r="F1333">
        <v>1</v>
      </c>
      <c r="G1333">
        <v>19</v>
      </c>
      <c r="H1333">
        <v>3</v>
      </c>
      <c r="I1333" t="s">
        <v>802</v>
      </c>
      <c r="J1333" t="s">
        <v>803</v>
      </c>
      <c r="K1333" t="s">
        <v>804</v>
      </c>
      <c r="L1333">
        <v>1348</v>
      </c>
      <c r="N1333">
        <v>1009</v>
      </c>
      <c r="O1333" t="s">
        <v>19</v>
      </c>
      <c r="P1333" t="s">
        <v>19</v>
      </c>
      <c r="Q1333">
        <v>1000</v>
      </c>
      <c r="X1333">
        <v>0.03</v>
      </c>
      <c r="Y1333">
        <v>117442.26</v>
      </c>
      <c r="Z1333">
        <v>0</v>
      </c>
      <c r="AA1333">
        <v>0</v>
      </c>
      <c r="AB1333">
        <v>0</v>
      </c>
      <c r="AC1333">
        <v>0</v>
      </c>
      <c r="AD1333">
        <v>1</v>
      </c>
      <c r="AE1333">
        <v>0</v>
      </c>
      <c r="AF1333" t="s">
        <v>3</v>
      </c>
      <c r="AG1333">
        <v>0.03</v>
      </c>
      <c r="AH1333">
        <v>2</v>
      </c>
      <c r="AI1333">
        <v>33037704</v>
      </c>
      <c r="AJ1333">
        <v>1403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 x14ac:dyDescent="0.2">
      <c r="A1334">
        <f>ROW(Source!A565)</f>
        <v>565</v>
      </c>
      <c r="B1334">
        <v>33037710</v>
      </c>
      <c r="C1334">
        <v>33037701</v>
      </c>
      <c r="D1334">
        <v>32520163</v>
      </c>
      <c r="E1334">
        <v>1</v>
      </c>
      <c r="F1334">
        <v>1</v>
      </c>
      <c r="G1334">
        <v>19</v>
      </c>
      <c r="H1334">
        <v>3</v>
      </c>
      <c r="I1334" t="s">
        <v>25</v>
      </c>
      <c r="J1334" t="s">
        <v>27</v>
      </c>
      <c r="K1334" t="s">
        <v>26</v>
      </c>
      <c r="L1334">
        <v>1348</v>
      </c>
      <c r="N1334">
        <v>1009</v>
      </c>
      <c r="O1334" t="s">
        <v>19</v>
      </c>
      <c r="P1334" t="s">
        <v>19</v>
      </c>
      <c r="Q1334">
        <v>1000</v>
      </c>
      <c r="X1334">
        <v>1</v>
      </c>
      <c r="Y1334">
        <v>53410.15</v>
      </c>
      <c r="Z1334">
        <v>0</v>
      </c>
      <c r="AA1334">
        <v>0</v>
      </c>
      <c r="AB1334">
        <v>0</v>
      </c>
      <c r="AC1334">
        <v>0</v>
      </c>
      <c r="AD1334">
        <v>1</v>
      </c>
      <c r="AE1334">
        <v>0</v>
      </c>
      <c r="AF1334" t="s">
        <v>3</v>
      </c>
      <c r="AG1334">
        <v>1</v>
      </c>
      <c r="AH1334">
        <v>2</v>
      </c>
      <c r="AI1334">
        <v>33037705</v>
      </c>
      <c r="AJ1334">
        <v>1404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 x14ac:dyDescent="0.2">
      <c r="A1335">
        <f>ROW(Source!A567)</f>
        <v>567</v>
      </c>
      <c r="B1335">
        <v>33037728</v>
      </c>
      <c r="C1335">
        <v>33037712</v>
      </c>
      <c r="D1335">
        <v>32505425</v>
      </c>
      <c r="E1335">
        <v>19</v>
      </c>
      <c r="F1335">
        <v>1</v>
      </c>
      <c r="G1335">
        <v>19</v>
      </c>
      <c r="H1335">
        <v>1</v>
      </c>
      <c r="I1335" t="s">
        <v>795</v>
      </c>
      <c r="J1335" t="s">
        <v>3</v>
      </c>
      <c r="K1335" t="s">
        <v>796</v>
      </c>
      <c r="L1335">
        <v>1191</v>
      </c>
      <c r="N1335">
        <v>1013</v>
      </c>
      <c r="O1335" t="s">
        <v>797</v>
      </c>
      <c r="P1335" t="s">
        <v>797</v>
      </c>
      <c r="Q1335">
        <v>1</v>
      </c>
      <c r="X1335">
        <v>453.1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1</v>
      </c>
      <c r="AE1335">
        <v>1</v>
      </c>
      <c r="AF1335" t="s">
        <v>3</v>
      </c>
      <c r="AG1335">
        <v>453.1</v>
      </c>
      <c r="AH1335">
        <v>2</v>
      </c>
      <c r="AI1335">
        <v>33037713</v>
      </c>
      <c r="AJ1335">
        <v>1406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 x14ac:dyDescent="0.2">
      <c r="A1336">
        <f>ROW(Source!A567)</f>
        <v>567</v>
      </c>
      <c r="B1336">
        <v>33037729</v>
      </c>
      <c r="C1336">
        <v>33037712</v>
      </c>
      <c r="D1336">
        <v>32517073</v>
      </c>
      <c r="E1336">
        <v>1</v>
      </c>
      <c r="F1336">
        <v>1</v>
      </c>
      <c r="G1336">
        <v>19</v>
      </c>
      <c r="H1336">
        <v>2</v>
      </c>
      <c r="I1336" t="s">
        <v>805</v>
      </c>
      <c r="J1336" t="s">
        <v>806</v>
      </c>
      <c r="K1336" t="s">
        <v>807</v>
      </c>
      <c r="L1336">
        <v>1368</v>
      </c>
      <c r="N1336">
        <v>1011</v>
      </c>
      <c r="O1336" t="s">
        <v>801</v>
      </c>
      <c r="P1336" t="s">
        <v>801</v>
      </c>
      <c r="Q1336">
        <v>1</v>
      </c>
      <c r="X1336">
        <v>1.38</v>
      </c>
      <c r="Y1336">
        <v>0</v>
      </c>
      <c r="Z1336">
        <v>3.37</v>
      </c>
      <c r="AA1336">
        <v>0.85</v>
      </c>
      <c r="AB1336">
        <v>0</v>
      </c>
      <c r="AC1336">
        <v>0</v>
      </c>
      <c r="AD1336">
        <v>1</v>
      </c>
      <c r="AE1336">
        <v>0</v>
      </c>
      <c r="AF1336" t="s">
        <v>3</v>
      </c>
      <c r="AG1336">
        <v>1.38</v>
      </c>
      <c r="AH1336">
        <v>2</v>
      </c>
      <c r="AI1336">
        <v>33037714</v>
      </c>
      <c r="AJ1336">
        <v>1407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 x14ac:dyDescent="0.2">
      <c r="A1337">
        <f>ROW(Source!A567)</f>
        <v>567</v>
      </c>
      <c r="B1337">
        <v>33037730</v>
      </c>
      <c r="C1337">
        <v>33037712</v>
      </c>
      <c r="D1337">
        <v>32516433</v>
      </c>
      <c r="E1337">
        <v>1</v>
      </c>
      <c r="F1337">
        <v>1</v>
      </c>
      <c r="G1337">
        <v>19</v>
      </c>
      <c r="H1337">
        <v>2</v>
      </c>
      <c r="I1337" t="s">
        <v>808</v>
      </c>
      <c r="J1337" t="s">
        <v>809</v>
      </c>
      <c r="K1337" t="s">
        <v>810</v>
      </c>
      <c r="L1337">
        <v>1368</v>
      </c>
      <c r="N1337">
        <v>1011</v>
      </c>
      <c r="O1337" t="s">
        <v>801</v>
      </c>
      <c r="P1337" t="s">
        <v>801</v>
      </c>
      <c r="Q1337">
        <v>1</v>
      </c>
      <c r="X1337">
        <v>0.31</v>
      </c>
      <c r="Y1337">
        <v>0</v>
      </c>
      <c r="Z1337">
        <v>566.44000000000005</v>
      </c>
      <c r="AA1337">
        <v>281.27999999999997</v>
      </c>
      <c r="AB1337">
        <v>0</v>
      </c>
      <c r="AC1337">
        <v>0</v>
      </c>
      <c r="AD1337">
        <v>1</v>
      </c>
      <c r="AE1337">
        <v>0</v>
      </c>
      <c r="AF1337" t="s">
        <v>3</v>
      </c>
      <c r="AG1337">
        <v>0.31</v>
      </c>
      <c r="AH1337">
        <v>2</v>
      </c>
      <c r="AI1337">
        <v>33037715</v>
      </c>
      <c r="AJ1337">
        <v>1408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 x14ac:dyDescent="0.2">
      <c r="A1338">
        <f>ROW(Source!A567)</f>
        <v>567</v>
      </c>
      <c r="B1338">
        <v>33037731</v>
      </c>
      <c r="C1338">
        <v>33037712</v>
      </c>
      <c r="D1338">
        <v>32516599</v>
      </c>
      <c r="E1338">
        <v>1</v>
      </c>
      <c r="F1338">
        <v>1</v>
      </c>
      <c r="G1338">
        <v>19</v>
      </c>
      <c r="H1338">
        <v>2</v>
      </c>
      <c r="I1338" t="s">
        <v>811</v>
      </c>
      <c r="J1338" t="s">
        <v>812</v>
      </c>
      <c r="K1338" t="s">
        <v>813</v>
      </c>
      <c r="L1338">
        <v>1368</v>
      </c>
      <c r="N1338">
        <v>1011</v>
      </c>
      <c r="O1338" t="s">
        <v>801</v>
      </c>
      <c r="P1338" t="s">
        <v>801</v>
      </c>
      <c r="Q1338">
        <v>1</v>
      </c>
      <c r="X1338">
        <v>26.25</v>
      </c>
      <c r="Y1338">
        <v>0</v>
      </c>
      <c r="Z1338">
        <v>9.7100000000000009</v>
      </c>
      <c r="AA1338">
        <v>2.25</v>
      </c>
      <c r="AB1338">
        <v>0</v>
      </c>
      <c r="AC1338">
        <v>0</v>
      </c>
      <c r="AD1338">
        <v>1</v>
      </c>
      <c r="AE1338">
        <v>0</v>
      </c>
      <c r="AF1338" t="s">
        <v>3</v>
      </c>
      <c r="AG1338">
        <v>26.25</v>
      </c>
      <c r="AH1338">
        <v>2</v>
      </c>
      <c r="AI1338">
        <v>33037716</v>
      </c>
      <c r="AJ1338">
        <v>1409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 x14ac:dyDescent="0.2">
      <c r="A1339">
        <f>ROW(Source!A567)</f>
        <v>567</v>
      </c>
      <c r="B1339">
        <v>33037732</v>
      </c>
      <c r="C1339">
        <v>33037712</v>
      </c>
      <c r="D1339">
        <v>32517836</v>
      </c>
      <c r="E1339">
        <v>1</v>
      </c>
      <c r="F1339">
        <v>1</v>
      </c>
      <c r="G1339">
        <v>19</v>
      </c>
      <c r="H1339">
        <v>3</v>
      </c>
      <c r="I1339" t="s">
        <v>814</v>
      </c>
      <c r="J1339" t="s">
        <v>815</v>
      </c>
      <c r="K1339" t="s">
        <v>816</v>
      </c>
      <c r="L1339">
        <v>1348</v>
      </c>
      <c r="N1339">
        <v>1009</v>
      </c>
      <c r="O1339" t="s">
        <v>19</v>
      </c>
      <c r="P1339" t="s">
        <v>19</v>
      </c>
      <c r="Q1339">
        <v>1000</v>
      </c>
      <c r="X1339">
        <v>0.04</v>
      </c>
      <c r="Y1339">
        <v>31493.279999999999</v>
      </c>
      <c r="Z1339">
        <v>0</v>
      </c>
      <c r="AA1339">
        <v>0</v>
      </c>
      <c r="AB1339">
        <v>0</v>
      </c>
      <c r="AC1339">
        <v>0</v>
      </c>
      <c r="AD1339">
        <v>1</v>
      </c>
      <c r="AE1339">
        <v>0</v>
      </c>
      <c r="AF1339" t="s">
        <v>3</v>
      </c>
      <c r="AG1339">
        <v>0.04</v>
      </c>
      <c r="AH1339">
        <v>2</v>
      </c>
      <c r="AI1339">
        <v>33037717</v>
      </c>
      <c r="AJ1339">
        <v>1410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 x14ac:dyDescent="0.2">
      <c r="A1340">
        <f>ROW(Source!A567)</f>
        <v>567</v>
      </c>
      <c r="B1340">
        <v>33037733</v>
      </c>
      <c r="C1340">
        <v>33037712</v>
      </c>
      <c r="D1340">
        <v>32518156</v>
      </c>
      <c r="E1340">
        <v>1</v>
      </c>
      <c r="F1340">
        <v>1</v>
      </c>
      <c r="G1340">
        <v>19</v>
      </c>
      <c r="H1340">
        <v>3</v>
      </c>
      <c r="I1340" t="s">
        <v>817</v>
      </c>
      <c r="J1340" t="s">
        <v>818</v>
      </c>
      <c r="K1340" t="s">
        <v>819</v>
      </c>
      <c r="L1340">
        <v>1348</v>
      </c>
      <c r="N1340">
        <v>1009</v>
      </c>
      <c r="O1340" t="s">
        <v>19</v>
      </c>
      <c r="P1340" t="s">
        <v>19</v>
      </c>
      <c r="Q1340">
        <v>1000</v>
      </c>
      <c r="X1340">
        <v>3.6999999999999998E-2</v>
      </c>
      <c r="Y1340">
        <v>45454.3</v>
      </c>
      <c r="Z1340">
        <v>0</v>
      </c>
      <c r="AA1340">
        <v>0</v>
      </c>
      <c r="AB1340">
        <v>0</v>
      </c>
      <c r="AC1340">
        <v>0</v>
      </c>
      <c r="AD1340">
        <v>1</v>
      </c>
      <c r="AE1340">
        <v>0</v>
      </c>
      <c r="AF1340" t="s">
        <v>3</v>
      </c>
      <c r="AG1340">
        <v>3.6999999999999998E-2</v>
      </c>
      <c r="AH1340">
        <v>2</v>
      </c>
      <c r="AI1340">
        <v>33037718</v>
      </c>
      <c r="AJ1340">
        <v>1411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 x14ac:dyDescent="0.2">
      <c r="A1341">
        <f>ROW(Source!A567)</f>
        <v>567</v>
      </c>
      <c r="B1341">
        <v>33037735</v>
      </c>
      <c r="C1341">
        <v>33037712</v>
      </c>
      <c r="D1341">
        <v>32518894</v>
      </c>
      <c r="E1341">
        <v>1</v>
      </c>
      <c r="F1341">
        <v>1</v>
      </c>
      <c r="G1341">
        <v>19</v>
      </c>
      <c r="H1341">
        <v>3</v>
      </c>
      <c r="I1341" t="s">
        <v>820</v>
      </c>
      <c r="J1341" t="s">
        <v>821</v>
      </c>
      <c r="K1341" t="s">
        <v>822</v>
      </c>
      <c r="L1341">
        <v>1327</v>
      </c>
      <c r="N1341">
        <v>1005</v>
      </c>
      <c r="O1341" t="s">
        <v>823</v>
      </c>
      <c r="P1341" t="s">
        <v>823</v>
      </c>
      <c r="Q1341">
        <v>1</v>
      </c>
      <c r="X1341">
        <v>5.6</v>
      </c>
      <c r="Y1341">
        <v>63.78</v>
      </c>
      <c r="Z1341">
        <v>0</v>
      </c>
      <c r="AA1341">
        <v>0</v>
      </c>
      <c r="AB1341">
        <v>0</v>
      </c>
      <c r="AC1341">
        <v>0</v>
      </c>
      <c r="AD1341">
        <v>1</v>
      </c>
      <c r="AE1341">
        <v>0</v>
      </c>
      <c r="AF1341" t="s">
        <v>3</v>
      </c>
      <c r="AG1341">
        <v>5.6</v>
      </c>
      <c r="AH1341">
        <v>2</v>
      </c>
      <c r="AI1341">
        <v>33037720</v>
      </c>
      <c r="AJ1341">
        <v>1412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 x14ac:dyDescent="0.2">
      <c r="A1342">
        <f>ROW(Source!A567)</f>
        <v>567</v>
      </c>
      <c r="B1342">
        <v>33037734</v>
      </c>
      <c r="C1342">
        <v>33037712</v>
      </c>
      <c r="D1342">
        <v>32517311</v>
      </c>
      <c r="E1342">
        <v>1</v>
      </c>
      <c r="F1342">
        <v>1</v>
      </c>
      <c r="G1342">
        <v>19</v>
      </c>
      <c r="H1342">
        <v>3</v>
      </c>
      <c r="I1342" t="s">
        <v>824</v>
      </c>
      <c r="J1342" t="s">
        <v>825</v>
      </c>
      <c r="K1342" t="s">
        <v>826</v>
      </c>
      <c r="L1342">
        <v>1348</v>
      </c>
      <c r="N1342">
        <v>1009</v>
      </c>
      <c r="O1342" t="s">
        <v>19</v>
      </c>
      <c r="P1342" t="s">
        <v>19</v>
      </c>
      <c r="Q1342">
        <v>1000</v>
      </c>
      <c r="X1342">
        <v>0.05</v>
      </c>
      <c r="Y1342">
        <v>4752.91</v>
      </c>
      <c r="Z1342">
        <v>0</v>
      </c>
      <c r="AA1342">
        <v>0</v>
      </c>
      <c r="AB1342">
        <v>0</v>
      </c>
      <c r="AC1342">
        <v>0</v>
      </c>
      <c r="AD1342">
        <v>1</v>
      </c>
      <c r="AE1342">
        <v>0</v>
      </c>
      <c r="AF1342" t="s">
        <v>3</v>
      </c>
      <c r="AG1342">
        <v>0.05</v>
      </c>
      <c r="AH1342">
        <v>2</v>
      </c>
      <c r="AI1342">
        <v>33037719</v>
      </c>
      <c r="AJ1342">
        <v>1413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</row>
    <row r="1343" spans="1:44" x14ac:dyDescent="0.2">
      <c r="A1343">
        <f>ROW(Source!A567)</f>
        <v>567</v>
      </c>
      <c r="B1343">
        <v>33037736</v>
      </c>
      <c r="C1343">
        <v>33037712</v>
      </c>
      <c r="D1343">
        <v>32519061</v>
      </c>
      <c r="E1343">
        <v>1</v>
      </c>
      <c r="F1343">
        <v>1</v>
      </c>
      <c r="G1343">
        <v>19</v>
      </c>
      <c r="H1343">
        <v>3</v>
      </c>
      <c r="I1343" t="s">
        <v>827</v>
      </c>
      <c r="J1343" t="s">
        <v>828</v>
      </c>
      <c r="K1343" t="s">
        <v>829</v>
      </c>
      <c r="L1343">
        <v>1339</v>
      </c>
      <c r="N1343">
        <v>1007</v>
      </c>
      <c r="O1343" t="s">
        <v>830</v>
      </c>
      <c r="P1343" t="s">
        <v>830</v>
      </c>
      <c r="Q1343">
        <v>1</v>
      </c>
      <c r="X1343">
        <v>1.75</v>
      </c>
      <c r="Y1343">
        <v>29.98</v>
      </c>
      <c r="Z1343">
        <v>0</v>
      </c>
      <c r="AA1343">
        <v>0</v>
      </c>
      <c r="AB1343">
        <v>0</v>
      </c>
      <c r="AC1343">
        <v>0</v>
      </c>
      <c r="AD1343">
        <v>1</v>
      </c>
      <c r="AE1343">
        <v>0</v>
      </c>
      <c r="AF1343" t="s">
        <v>3</v>
      </c>
      <c r="AG1343">
        <v>1.75</v>
      </c>
      <c r="AH1343">
        <v>2</v>
      </c>
      <c r="AI1343">
        <v>33037721</v>
      </c>
      <c r="AJ1343">
        <v>1414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 x14ac:dyDescent="0.2">
      <c r="A1344">
        <f>ROW(Source!A567)</f>
        <v>567</v>
      </c>
      <c r="B1344">
        <v>33037737</v>
      </c>
      <c r="C1344">
        <v>33037712</v>
      </c>
      <c r="D1344">
        <v>32517740</v>
      </c>
      <c r="E1344">
        <v>1</v>
      </c>
      <c r="F1344">
        <v>1</v>
      </c>
      <c r="G1344">
        <v>19</v>
      </c>
      <c r="H1344">
        <v>3</v>
      </c>
      <c r="I1344" t="s">
        <v>831</v>
      </c>
      <c r="J1344" t="s">
        <v>832</v>
      </c>
      <c r="K1344" t="s">
        <v>833</v>
      </c>
      <c r="L1344">
        <v>1339</v>
      </c>
      <c r="N1344">
        <v>1007</v>
      </c>
      <c r="O1344" t="s">
        <v>830</v>
      </c>
      <c r="P1344" t="s">
        <v>830</v>
      </c>
      <c r="Q1344">
        <v>1</v>
      </c>
      <c r="X1344">
        <v>0.08</v>
      </c>
      <c r="Y1344">
        <v>4993.7</v>
      </c>
      <c r="Z1344">
        <v>0</v>
      </c>
      <c r="AA1344">
        <v>0</v>
      </c>
      <c r="AB1344">
        <v>0</v>
      </c>
      <c r="AC1344">
        <v>0</v>
      </c>
      <c r="AD1344">
        <v>1</v>
      </c>
      <c r="AE1344">
        <v>0</v>
      </c>
      <c r="AF1344" t="s">
        <v>3</v>
      </c>
      <c r="AG1344">
        <v>0.08</v>
      </c>
      <c r="AH1344">
        <v>2</v>
      </c>
      <c r="AI1344">
        <v>33037722</v>
      </c>
      <c r="AJ1344">
        <v>1415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</row>
    <row r="1345" spans="1:44" x14ac:dyDescent="0.2">
      <c r="A1345">
        <f>ROW(Source!A567)</f>
        <v>567</v>
      </c>
      <c r="B1345">
        <v>33037738</v>
      </c>
      <c r="C1345">
        <v>33037712</v>
      </c>
      <c r="D1345">
        <v>32517729</v>
      </c>
      <c r="E1345">
        <v>1</v>
      </c>
      <c r="F1345">
        <v>1</v>
      </c>
      <c r="G1345">
        <v>19</v>
      </c>
      <c r="H1345">
        <v>3</v>
      </c>
      <c r="I1345" t="s">
        <v>834</v>
      </c>
      <c r="J1345" t="s">
        <v>835</v>
      </c>
      <c r="K1345" t="s">
        <v>836</v>
      </c>
      <c r="L1345">
        <v>1339</v>
      </c>
      <c r="N1345">
        <v>1007</v>
      </c>
      <c r="O1345" t="s">
        <v>830</v>
      </c>
      <c r="P1345" t="s">
        <v>830</v>
      </c>
      <c r="Q1345">
        <v>1</v>
      </c>
      <c r="X1345">
        <v>0.69</v>
      </c>
      <c r="Y1345">
        <v>3762.19</v>
      </c>
      <c r="Z1345">
        <v>0</v>
      </c>
      <c r="AA1345">
        <v>0</v>
      </c>
      <c r="AB1345">
        <v>0</v>
      </c>
      <c r="AC1345">
        <v>0</v>
      </c>
      <c r="AD1345">
        <v>1</v>
      </c>
      <c r="AE1345">
        <v>0</v>
      </c>
      <c r="AF1345" t="s">
        <v>3</v>
      </c>
      <c r="AG1345">
        <v>0.69</v>
      </c>
      <c r="AH1345">
        <v>2</v>
      </c>
      <c r="AI1345">
        <v>33037723</v>
      </c>
      <c r="AJ1345">
        <v>1416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</row>
    <row r="1346" spans="1:44" x14ac:dyDescent="0.2">
      <c r="A1346">
        <f>ROW(Source!A567)</f>
        <v>567</v>
      </c>
      <c r="B1346">
        <v>33037739</v>
      </c>
      <c r="C1346">
        <v>33037712</v>
      </c>
      <c r="D1346">
        <v>32517783</v>
      </c>
      <c r="E1346">
        <v>1</v>
      </c>
      <c r="F1346">
        <v>1</v>
      </c>
      <c r="G1346">
        <v>19</v>
      </c>
      <c r="H1346">
        <v>3</v>
      </c>
      <c r="I1346" t="s">
        <v>837</v>
      </c>
      <c r="J1346" t="s">
        <v>838</v>
      </c>
      <c r="K1346" t="s">
        <v>839</v>
      </c>
      <c r="L1346">
        <v>1339</v>
      </c>
      <c r="N1346">
        <v>1007</v>
      </c>
      <c r="O1346" t="s">
        <v>830</v>
      </c>
      <c r="P1346" t="s">
        <v>830</v>
      </c>
      <c r="Q1346">
        <v>1</v>
      </c>
      <c r="X1346">
        <v>0.2</v>
      </c>
      <c r="Y1346">
        <v>5631.96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0</v>
      </c>
      <c r="AF1346" t="s">
        <v>3</v>
      </c>
      <c r="AG1346">
        <v>0.2</v>
      </c>
      <c r="AH1346">
        <v>2</v>
      </c>
      <c r="AI1346">
        <v>33037724</v>
      </c>
      <c r="AJ1346">
        <v>1417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 x14ac:dyDescent="0.2">
      <c r="A1347">
        <f>ROW(Source!A567)</f>
        <v>567</v>
      </c>
      <c r="B1347">
        <v>33037740</v>
      </c>
      <c r="C1347">
        <v>33037712</v>
      </c>
      <c r="D1347">
        <v>32517784</v>
      </c>
      <c r="E1347">
        <v>1</v>
      </c>
      <c r="F1347">
        <v>1</v>
      </c>
      <c r="G1347">
        <v>19</v>
      </c>
      <c r="H1347">
        <v>3</v>
      </c>
      <c r="I1347" t="s">
        <v>840</v>
      </c>
      <c r="J1347" t="s">
        <v>841</v>
      </c>
      <c r="K1347" t="s">
        <v>842</v>
      </c>
      <c r="L1347">
        <v>1339</v>
      </c>
      <c r="N1347">
        <v>1007</v>
      </c>
      <c r="O1347" t="s">
        <v>830</v>
      </c>
      <c r="P1347" t="s">
        <v>830</v>
      </c>
      <c r="Q1347">
        <v>1</v>
      </c>
      <c r="X1347">
        <v>0.69</v>
      </c>
      <c r="Y1347">
        <v>5631.96</v>
      </c>
      <c r="Z1347">
        <v>0</v>
      </c>
      <c r="AA1347">
        <v>0</v>
      </c>
      <c r="AB1347">
        <v>0</v>
      </c>
      <c r="AC1347">
        <v>0</v>
      </c>
      <c r="AD1347">
        <v>1</v>
      </c>
      <c r="AE1347">
        <v>0</v>
      </c>
      <c r="AF1347" t="s">
        <v>3</v>
      </c>
      <c r="AG1347">
        <v>0.69</v>
      </c>
      <c r="AH1347">
        <v>2</v>
      </c>
      <c r="AI1347">
        <v>33037725</v>
      </c>
      <c r="AJ1347">
        <v>1418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 x14ac:dyDescent="0.2">
      <c r="A1348">
        <f>ROW(Source!A567)</f>
        <v>567</v>
      </c>
      <c r="B1348">
        <v>33037741</v>
      </c>
      <c r="C1348">
        <v>33037712</v>
      </c>
      <c r="D1348">
        <v>32519911</v>
      </c>
      <c r="E1348">
        <v>1</v>
      </c>
      <c r="F1348">
        <v>1</v>
      </c>
      <c r="G1348">
        <v>19</v>
      </c>
      <c r="H1348">
        <v>3</v>
      </c>
      <c r="I1348" t="s">
        <v>843</v>
      </c>
      <c r="J1348" t="s">
        <v>844</v>
      </c>
      <c r="K1348" t="s">
        <v>845</v>
      </c>
      <c r="L1348">
        <v>1339</v>
      </c>
      <c r="N1348">
        <v>1007</v>
      </c>
      <c r="O1348" t="s">
        <v>830</v>
      </c>
      <c r="P1348" t="s">
        <v>830</v>
      </c>
      <c r="Q1348">
        <v>1</v>
      </c>
      <c r="X1348">
        <v>102</v>
      </c>
      <c r="Y1348">
        <v>3195.93</v>
      </c>
      <c r="Z1348">
        <v>0</v>
      </c>
      <c r="AA1348">
        <v>0</v>
      </c>
      <c r="AB1348">
        <v>0</v>
      </c>
      <c r="AC1348">
        <v>0</v>
      </c>
      <c r="AD1348">
        <v>1</v>
      </c>
      <c r="AE1348">
        <v>0</v>
      </c>
      <c r="AF1348" t="s">
        <v>3</v>
      </c>
      <c r="AG1348">
        <v>102</v>
      </c>
      <c r="AH1348">
        <v>2</v>
      </c>
      <c r="AI1348">
        <v>33037726</v>
      </c>
      <c r="AJ1348">
        <v>1419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 x14ac:dyDescent="0.2">
      <c r="A1349">
        <f>ROW(Source!A567)</f>
        <v>567</v>
      </c>
      <c r="B1349">
        <v>33037742</v>
      </c>
      <c r="C1349">
        <v>33037712</v>
      </c>
      <c r="D1349">
        <v>32521663</v>
      </c>
      <c r="E1349">
        <v>1</v>
      </c>
      <c r="F1349">
        <v>1</v>
      </c>
      <c r="G1349">
        <v>19</v>
      </c>
      <c r="H1349">
        <v>3</v>
      </c>
      <c r="I1349" t="s">
        <v>846</v>
      </c>
      <c r="J1349" t="s">
        <v>847</v>
      </c>
      <c r="K1349" t="s">
        <v>848</v>
      </c>
      <c r="L1349">
        <v>1327</v>
      </c>
      <c r="N1349">
        <v>1005</v>
      </c>
      <c r="O1349" t="s">
        <v>823</v>
      </c>
      <c r="P1349" t="s">
        <v>823</v>
      </c>
      <c r="Q1349">
        <v>1</v>
      </c>
      <c r="X1349">
        <v>49.5</v>
      </c>
      <c r="Y1349">
        <v>207.09</v>
      </c>
      <c r="Z1349">
        <v>0</v>
      </c>
      <c r="AA1349">
        <v>0</v>
      </c>
      <c r="AB1349">
        <v>0</v>
      </c>
      <c r="AC1349">
        <v>0</v>
      </c>
      <c r="AD1349">
        <v>1</v>
      </c>
      <c r="AE1349">
        <v>0</v>
      </c>
      <c r="AF1349" t="s">
        <v>3</v>
      </c>
      <c r="AG1349">
        <v>49.5</v>
      </c>
      <c r="AH1349">
        <v>2</v>
      </c>
      <c r="AI1349">
        <v>33037727</v>
      </c>
      <c r="AJ1349">
        <v>1420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 x14ac:dyDescent="0.2">
      <c r="A1350">
        <f>ROW(Source!A570)</f>
        <v>570</v>
      </c>
      <c r="B1350">
        <v>33037751</v>
      </c>
      <c r="C1350">
        <v>33037745</v>
      </c>
      <c r="D1350">
        <v>32505425</v>
      </c>
      <c r="E1350">
        <v>19</v>
      </c>
      <c r="F1350">
        <v>1</v>
      </c>
      <c r="G1350">
        <v>19</v>
      </c>
      <c r="H1350">
        <v>1</v>
      </c>
      <c r="I1350" t="s">
        <v>795</v>
      </c>
      <c r="J1350" t="s">
        <v>3</v>
      </c>
      <c r="K1350" t="s">
        <v>796</v>
      </c>
      <c r="L1350">
        <v>1191</v>
      </c>
      <c r="N1350">
        <v>1013</v>
      </c>
      <c r="O1350" t="s">
        <v>797</v>
      </c>
      <c r="P1350" t="s">
        <v>797</v>
      </c>
      <c r="Q1350">
        <v>1</v>
      </c>
      <c r="X1350">
        <v>36.11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1</v>
      </c>
      <c r="AE1350">
        <v>1</v>
      </c>
      <c r="AF1350" t="s">
        <v>3</v>
      </c>
      <c r="AG1350">
        <v>36.11</v>
      </c>
      <c r="AH1350">
        <v>2</v>
      </c>
      <c r="AI1350">
        <v>33037746</v>
      </c>
      <c r="AJ1350">
        <v>1421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 x14ac:dyDescent="0.2">
      <c r="A1351">
        <f>ROW(Source!A570)</f>
        <v>570</v>
      </c>
      <c r="B1351">
        <v>33037752</v>
      </c>
      <c r="C1351">
        <v>33037745</v>
      </c>
      <c r="D1351">
        <v>32516754</v>
      </c>
      <c r="E1351">
        <v>1</v>
      </c>
      <c r="F1351">
        <v>1</v>
      </c>
      <c r="G1351">
        <v>19</v>
      </c>
      <c r="H1351">
        <v>2</v>
      </c>
      <c r="I1351" t="s">
        <v>798</v>
      </c>
      <c r="J1351" t="s">
        <v>799</v>
      </c>
      <c r="K1351" t="s">
        <v>800</v>
      </c>
      <c r="L1351">
        <v>1368</v>
      </c>
      <c r="N1351">
        <v>1011</v>
      </c>
      <c r="O1351" t="s">
        <v>801</v>
      </c>
      <c r="P1351" t="s">
        <v>801</v>
      </c>
      <c r="Q1351">
        <v>1</v>
      </c>
      <c r="X1351">
        <v>21.91</v>
      </c>
      <c r="Y1351">
        <v>0</v>
      </c>
      <c r="Z1351">
        <v>70.98</v>
      </c>
      <c r="AA1351">
        <v>6.52</v>
      </c>
      <c r="AB1351">
        <v>0</v>
      </c>
      <c r="AC1351">
        <v>0</v>
      </c>
      <c r="AD1351">
        <v>1</v>
      </c>
      <c r="AE1351">
        <v>0</v>
      </c>
      <c r="AF1351" t="s">
        <v>3</v>
      </c>
      <c r="AG1351">
        <v>21.91</v>
      </c>
      <c r="AH1351">
        <v>2</v>
      </c>
      <c r="AI1351">
        <v>33037747</v>
      </c>
      <c r="AJ1351">
        <v>1422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 x14ac:dyDescent="0.2">
      <c r="A1352">
        <f>ROW(Source!A570)</f>
        <v>570</v>
      </c>
      <c r="B1352">
        <v>33037753</v>
      </c>
      <c r="C1352">
        <v>33037745</v>
      </c>
      <c r="D1352">
        <v>32518977</v>
      </c>
      <c r="E1352">
        <v>1</v>
      </c>
      <c r="F1352">
        <v>1</v>
      </c>
      <c r="G1352">
        <v>19</v>
      </c>
      <c r="H1352">
        <v>3</v>
      </c>
      <c r="I1352" t="s">
        <v>802</v>
      </c>
      <c r="J1352" t="s">
        <v>803</v>
      </c>
      <c r="K1352" t="s">
        <v>804</v>
      </c>
      <c r="L1352">
        <v>1348</v>
      </c>
      <c r="N1352">
        <v>1009</v>
      </c>
      <c r="O1352" t="s">
        <v>19</v>
      </c>
      <c r="P1352" t="s">
        <v>19</v>
      </c>
      <c r="Q1352">
        <v>1000</v>
      </c>
      <c r="X1352">
        <v>0.03</v>
      </c>
      <c r="Y1352">
        <v>117442.26</v>
      </c>
      <c r="Z1352">
        <v>0</v>
      </c>
      <c r="AA1352">
        <v>0</v>
      </c>
      <c r="AB1352">
        <v>0</v>
      </c>
      <c r="AC1352">
        <v>0</v>
      </c>
      <c r="AD1352">
        <v>1</v>
      </c>
      <c r="AE1352">
        <v>0</v>
      </c>
      <c r="AF1352" t="s">
        <v>3</v>
      </c>
      <c r="AG1352">
        <v>0.03</v>
      </c>
      <c r="AH1352">
        <v>2</v>
      </c>
      <c r="AI1352">
        <v>33037748</v>
      </c>
      <c r="AJ1352">
        <v>1423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 x14ac:dyDescent="0.2">
      <c r="A1353">
        <f>ROW(Source!A570)</f>
        <v>570</v>
      </c>
      <c r="B1353">
        <v>33037754</v>
      </c>
      <c r="C1353">
        <v>33037745</v>
      </c>
      <c r="D1353">
        <v>32520163</v>
      </c>
      <c r="E1353">
        <v>1</v>
      </c>
      <c r="F1353">
        <v>1</v>
      </c>
      <c r="G1353">
        <v>19</v>
      </c>
      <c r="H1353">
        <v>3</v>
      </c>
      <c r="I1353" t="s">
        <v>25</v>
      </c>
      <c r="J1353" t="s">
        <v>27</v>
      </c>
      <c r="K1353" t="s">
        <v>26</v>
      </c>
      <c r="L1353">
        <v>1348</v>
      </c>
      <c r="N1353">
        <v>1009</v>
      </c>
      <c r="O1353" t="s">
        <v>19</v>
      </c>
      <c r="P1353" t="s">
        <v>19</v>
      </c>
      <c r="Q1353">
        <v>1000</v>
      </c>
      <c r="X1353">
        <v>1</v>
      </c>
      <c r="Y1353">
        <v>53410.15</v>
      </c>
      <c r="Z1353">
        <v>0</v>
      </c>
      <c r="AA1353">
        <v>0</v>
      </c>
      <c r="AB1353">
        <v>0</v>
      </c>
      <c r="AC1353">
        <v>0</v>
      </c>
      <c r="AD1353">
        <v>1</v>
      </c>
      <c r="AE1353">
        <v>0</v>
      </c>
      <c r="AF1353" t="s">
        <v>3</v>
      </c>
      <c r="AG1353">
        <v>1</v>
      </c>
      <c r="AH1353">
        <v>2</v>
      </c>
      <c r="AI1353">
        <v>33037749</v>
      </c>
      <c r="AJ1353">
        <v>1424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 x14ac:dyDescent="0.2">
      <c r="A1354">
        <f>ROW(Source!A572)</f>
        <v>572</v>
      </c>
      <c r="B1354">
        <v>33037772</v>
      </c>
      <c r="C1354">
        <v>33037756</v>
      </c>
      <c r="D1354">
        <v>32505425</v>
      </c>
      <c r="E1354">
        <v>19</v>
      </c>
      <c r="F1354">
        <v>1</v>
      </c>
      <c r="G1354">
        <v>19</v>
      </c>
      <c r="H1354">
        <v>1</v>
      </c>
      <c r="I1354" t="s">
        <v>795</v>
      </c>
      <c r="J1354" t="s">
        <v>3</v>
      </c>
      <c r="K1354" t="s">
        <v>796</v>
      </c>
      <c r="L1354">
        <v>1191</v>
      </c>
      <c r="N1354">
        <v>1013</v>
      </c>
      <c r="O1354" t="s">
        <v>797</v>
      </c>
      <c r="P1354" t="s">
        <v>797</v>
      </c>
      <c r="Q1354">
        <v>1</v>
      </c>
      <c r="X1354">
        <v>453.1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1</v>
      </c>
      <c r="AE1354">
        <v>1</v>
      </c>
      <c r="AF1354" t="s">
        <v>3</v>
      </c>
      <c r="AG1354">
        <v>453.1</v>
      </c>
      <c r="AH1354">
        <v>2</v>
      </c>
      <c r="AI1354">
        <v>33037757</v>
      </c>
      <c r="AJ1354">
        <v>1426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 x14ac:dyDescent="0.2">
      <c r="A1355">
        <f>ROW(Source!A572)</f>
        <v>572</v>
      </c>
      <c r="B1355">
        <v>33037773</v>
      </c>
      <c r="C1355">
        <v>33037756</v>
      </c>
      <c r="D1355">
        <v>32517073</v>
      </c>
      <c r="E1355">
        <v>1</v>
      </c>
      <c r="F1355">
        <v>1</v>
      </c>
      <c r="G1355">
        <v>19</v>
      </c>
      <c r="H1355">
        <v>2</v>
      </c>
      <c r="I1355" t="s">
        <v>805</v>
      </c>
      <c r="J1355" t="s">
        <v>806</v>
      </c>
      <c r="K1355" t="s">
        <v>807</v>
      </c>
      <c r="L1355">
        <v>1368</v>
      </c>
      <c r="N1355">
        <v>1011</v>
      </c>
      <c r="O1355" t="s">
        <v>801</v>
      </c>
      <c r="P1355" t="s">
        <v>801</v>
      </c>
      <c r="Q1355">
        <v>1</v>
      </c>
      <c r="X1355">
        <v>1.38</v>
      </c>
      <c r="Y1355">
        <v>0</v>
      </c>
      <c r="Z1355">
        <v>3.37</v>
      </c>
      <c r="AA1355">
        <v>0.85</v>
      </c>
      <c r="AB1355">
        <v>0</v>
      </c>
      <c r="AC1355">
        <v>0</v>
      </c>
      <c r="AD1355">
        <v>1</v>
      </c>
      <c r="AE1355">
        <v>0</v>
      </c>
      <c r="AF1355" t="s">
        <v>3</v>
      </c>
      <c r="AG1355">
        <v>1.38</v>
      </c>
      <c r="AH1355">
        <v>2</v>
      </c>
      <c r="AI1355">
        <v>33037758</v>
      </c>
      <c r="AJ1355">
        <v>1427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 x14ac:dyDescent="0.2">
      <c r="A1356">
        <f>ROW(Source!A572)</f>
        <v>572</v>
      </c>
      <c r="B1356">
        <v>33037774</v>
      </c>
      <c r="C1356">
        <v>33037756</v>
      </c>
      <c r="D1356">
        <v>32516433</v>
      </c>
      <c r="E1356">
        <v>1</v>
      </c>
      <c r="F1356">
        <v>1</v>
      </c>
      <c r="G1356">
        <v>19</v>
      </c>
      <c r="H1356">
        <v>2</v>
      </c>
      <c r="I1356" t="s">
        <v>808</v>
      </c>
      <c r="J1356" t="s">
        <v>809</v>
      </c>
      <c r="K1356" t="s">
        <v>810</v>
      </c>
      <c r="L1356">
        <v>1368</v>
      </c>
      <c r="N1356">
        <v>1011</v>
      </c>
      <c r="O1356" t="s">
        <v>801</v>
      </c>
      <c r="P1356" t="s">
        <v>801</v>
      </c>
      <c r="Q1356">
        <v>1</v>
      </c>
      <c r="X1356">
        <v>0.31</v>
      </c>
      <c r="Y1356">
        <v>0</v>
      </c>
      <c r="Z1356">
        <v>566.44000000000005</v>
      </c>
      <c r="AA1356">
        <v>281.27999999999997</v>
      </c>
      <c r="AB1356">
        <v>0</v>
      </c>
      <c r="AC1356">
        <v>0</v>
      </c>
      <c r="AD1356">
        <v>1</v>
      </c>
      <c r="AE1356">
        <v>0</v>
      </c>
      <c r="AF1356" t="s">
        <v>3</v>
      </c>
      <c r="AG1356">
        <v>0.31</v>
      </c>
      <c r="AH1356">
        <v>2</v>
      </c>
      <c r="AI1356">
        <v>33037759</v>
      </c>
      <c r="AJ1356">
        <v>1428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 x14ac:dyDescent="0.2">
      <c r="A1357">
        <f>ROW(Source!A572)</f>
        <v>572</v>
      </c>
      <c r="B1357">
        <v>33037775</v>
      </c>
      <c r="C1357">
        <v>33037756</v>
      </c>
      <c r="D1357">
        <v>32516599</v>
      </c>
      <c r="E1357">
        <v>1</v>
      </c>
      <c r="F1357">
        <v>1</v>
      </c>
      <c r="G1357">
        <v>19</v>
      </c>
      <c r="H1357">
        <v>2</v>
      </c>
      <c r="I1357" t="s">
        <v>811</v>
      </c>
      <c r="J1357" t="s">
        <v>812</v>
      </c>
      <c r="K1357" t="s">
        <v>813</v>
      </c>
      <c r="L1357">
        <v>1368</v>
      </c>
      <c r="N1357">
        <v>1011</v>
      </c>
      <c r="O1357" t="s">
        <v>801</v>
      </c>
      <c r="P1357" t="s">
        <v>801</v>
      </c>
      <c r="Q1357">
        <v>1</v>
      </c>
      <c r="X1357">
        <v>26.25</v>
      </c>
      <c r="Y1357">
        <v>0</v>
      </c>
      <c r="Z1357">
        <v>9.7100000000000009</v>
      </c>
      <c r="AA1357">
        <v>2.25</v>
      </c>
      <c r="AB1357">
        <v>0</v>
      </c>
      <c r="AC1357">
        <v>0</v>
      </c>
      <c r="AD1357">
        <v>1</v>
      </c>
      <c r="AE1357">
        <v>0</v>
      </c>
      <c r="AF1357" t="s">
        <v>3</v>
      </c>
      <c r="AG1357">
        <v>26.25</v>
      </c>
      <c r="AH1357">
        <v>2</v>
      </c>
      <c r="AI1357">
        <v>33037760</v>
      </c>
      <c r="AJ1357">
        <v>1429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 x14ac:dyDescent="0.2">
      <c r="A1358">
        <f>ROW(Source!A572)</f>
        <v>572</v>
      </c>
      <c r="B1358">
        <v>33037776</v>
      </c>
      <c r="C1358">
        <v>33037756</v>
      </c>
      <c r="D1358">
        <v>32517836</v>
      </c>
      <c r="E1358">
        <v>1</v>
      </c>
      <c r="F1358">
        <v>1</v>
      </c>
      <c r="G1358">
        <v>19</v>
      </c>
      <c r="H1358">
        <v>3</v>
      </c>
      <c r="I1358" t="s">
        <v>814</v>
      </c>
      <c r="J1358" t="s">
        <v>815</v>
      </c>
      <c r="K1358" t="s">
        <v>816</v>
      </c>
      <c r="L1358">
        <v>1348</v>
      </c>
      <c r="N1358">
        <v>1009</v>
      </c>
      <c r="O1358" t="s">
        <v>19</v>
      </c>
      <c r="P1358" t="s">
        <v>19</v>
      </c>
      <c r="Q1358">
        <v>1000</v>
      </c>
      <c r="X1358">
        <v>0.04</v>
      </c>
      <c r="Y1358">
        <v>31493.279999999999</v>
      </c>
      <c r="Z1358">
        <v>0</v>
      </c>
      <c r="AA1358">
        <v>0</v>
      </c>
      <c r="AB1358">
        <v>0</v>
      </c>
      <c r="AC1358">
        <v>0</v>
      </c>
      <c r="AD1358">
        <v>1</v>
      </c>
      <c r="AE1358">
        <v>0</v>
      </c>
      <c r="AF1358" t="s">
        <v>3</v>
      </c>
      <c r="AG1358">
        <v>0.04</v>
      </c>
      <c r="AH1358">
        <v>2</v>
      </c>
      <c r="AI1358">
        <v>33037761</v>
      </c>
      <c r="AJ1358">
        <v>1430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</row>
    <row r="1359" spans="1:44" x14ac:dyDescent="0.2">
      <c r="A1359">
        <f>ROW(Source!A572)</f>
        <v>572</v>
      </c>
      <c r="B1359">
        <v>33037777</v>
      </c>
      <c r="C1359">
        <v>33037756</v>
      </c>
      <c r="D1359">
        <v>32518156</v>
      </c>
      <c r="E1359">
        <v>1</v>
      </c>
      <c r="F1359">
        <v>1</v>
      </c>
      <c r="G1359">
        <v>19</v>
      </c>
      <c r="H1359">
        <v>3</v>
      </c>
      <c r="I1359" t="s">
        <v>817</v>
      </c>
      <c r="J1359" t="s">
        <v>818</v>
      </c>
      <c r="K1359" t="s">
        <v>819</v>
      </c>
      <c r="L1359">
        <v>1348</v>
      </c>
      <c r="N1359">
        <v>1009</v>
      </c>
      <c r="O1359" t="s">
        <v>19</v>
      </c>
      <c r="P1359" t="s">
        <v>19</v>
      </c>
      <c r="Q1359">
        <v>1000</v>
      </c>
      <c r="X1359">
        <v>3.6999999999999998E-2</v>
      </c>
      <c r="Y1359">
        <v>45454.3</v>
      </c>
      <c r="Z1359">
        <v>0</v>
      </c>
      <c r="AA1359">
        <v>0</v>
      </c>
      <c r="AB1359">
        <v>0</v>
      </c>
      <c r="AC1359">
        <v>0</v>
      </c>
      <c r="AD1359">
        <v>1</v>
      </c>
      <c r="AE1359">
        <v>0</v>
      </c>
      <c r="AF1359" t="s">
        <v>3</v>
      </c>
      <c r="AG1359">
        <v>3.6999999999999998E-2</v>
      </c>
      <c r="AH1359">
        <v>2</v>
      </c>
      <c r="AI1359">
        <v>33037762</v>
      </c>
      <c r="AJ1359">
        <v>1431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</row>
    <row r="1360" spans="1:44" x14ac:dyDescent="0.2">
      <c r="A1360">
        <f>ROW(Source!A572)</f>
        <v>572</v>
      </c>
      <c r="B1360">
        <v>33037779</v>
      </c>
      <c r="C1360">
        <v>33037756</v>
      </c>
      <c r="D1360">
        <v>32518894</v>
      </c>
      <c r="E1360">
        <v>1</v>
      </c>
      <c r="F1360">
        <v>1</v>
      </c>
      <c r="G1360">
        <v>19</v>
      </c>
      <c r="H1360">
        <v>3</v>
      </c>
      <c r="I1360" t="s">
        <v>820</v>
      </c>
      <c r="J1360" t="s">
        <v>821</v>
      </c>
      <c r="K1360" t="s">
        <v>822</v>
      </c>
      <c r="L1360">
        <v>1327</v>
      </c>
      <c r="N1360">
        <v>1005</v>
      </c>
      <c r="O1360" t="s">
        <v>823</v>
      </c>
      <c r="P1360" t="s">
        <v>823</v>
      </c>
      <c r="Q1360">
        <v>1</v>
      </c>
      <c r="X1360">
        <v>5.6</v>
      </c>
      <c r="Y1360">
        <v>63.78</v>
      </c>
      <c r="Z1360">
        <v>0</v>
      </c>
      <c r="AA1360">
        <v>0</v>
      </c>
      <c r="AB1360">
        <v>0</v>
      </c>
      <c r="AC1360">
        <v>0</v>
      </c>
      <c r="AD1360">
        <v>1</v>
      </c>
      <c r="AE1360">
        <v>0</v>
      </c>
      <c r="AF1360" t="s">
        <v>3</v>
      </c>
      <c r="AG1360">
        <v>5.6</v>
      </c>
      <c r="AH1360">
        <v>2</v>
      </c>
      <c r="AI1360">
        <v>33037764</v>
      </c>
      <c r="AJ1360">
        <v>1432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</row>
    <row r="1361" spans="1:44" x14ac:dyDescent="0.2">
      <c r="A1361">
        <f>ROW(Source!A572)</f>
        <v>572</v>
      </c>
      <c r="B1361">
        <v>33037778</v>
      </c>
      <c r="C1361">
        <v>33037756</v>
      </c>
      <c r="D1361">
        <v>32517311</v>
      </c>
      <c r="E1361">
        <v>1</v>
      </c>
      <c r="F1361">
        <v>1</v>
      </c>
      <c r="G1361">
        <v>19</v>
      </c>
      <c r="H1361">
        <v>3</v>
      </c>
      <c r="I1361" t="s">
        <v>824</v>
      </c>
      <c r="J1361" t="s">
        <v>825</v>
      </c>
      <c r="K1361" t="s">
        <v>826</v>
      </c>
      <c r="L1361">
        <v>1348</v>
      </c>
      <c r="N1361">
        <v>1009</v>
      </c>
      <c r="O1361" t="s">
        <v>19</v>
      </c>
      <c r="P1361" t="s">
        <v>19</v>
      </c>
      <c r="Q1361">
        <v>1000</v>
      </c>
      <c r="X1361">
        <v>0.05</v>
      </c>
      <c r="Y1361">
        <v>4752.91</v>
      </c>
      <c r="Z1361">
        <v>0</v>
      </c>
      <c r="AA1361">
        <v>0</v>
      </c>
      <c r="AB1361">
        <v>0</v>
      </c>
      <c r="AC1361">
        <v>0</v>
      </c>
      <c r="AD1361">
        <v>1</v>
      </c>
      <c r="AE1361">
        <v>0</v>
      </c>
      <c r="AF1361" t="s">
        <v>3</v>
      </c>
      <c r="AG1361">
        <v>0.05</v>
      </c>
      <c r="AH1361">
        <v>2</v>
      </c>
      <c r="AI1361">
        <v>33037763</v>
      </c>
      <c r="AJ1361">
        <v>1433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 x14ac:dyDescent="0.2">
      <c r="A1362">
        <f>ROW(Source!A572)</f>
        <v>572</v>
      </c>
      <c r="B1362">
        <v>33037780</v>
      </c>
      <c r="C1362">
        <v>33037756</v>
      </c>
      <c r="D1362">
        <v>32519061</v>
      </c>
      <c r="E1362">
        <v>1</v>
      </c>
      <c r="F1362">
        <v>1</v>
      </c>
      <c r="G1362">
        <v>19</v>
      </c>
      <c r="H1362">
        <v>3</v>
      </c>
      <c r="I1362" t="s">
        <v>827</v>
      </c>
      <c r="J1362" t="s">
        <v>828</v>
      </c>
      <c r="K1362" t="s">
        <v>829</v>
      </c>
      <c r="L1362">
        <v>1339</v>
      </c>
      <c r="N1362">
        <v>1007</v>
      </c>
      <c r="O1362" t="s">
        <v>830</v>
      </c>
      <c r="P1362" t="s">
        <v>830</v>
      </c>
      <c r="Q1362">
        <v>1</v>
      </c>
      <c r="X1362">
        <v>1.75</v>
      </c>
      <c r="Y1362">
        <v>29.98</v>
      </c>
      <c r="Z1362">
        <v>0</v>
      </c>
      <c r="AA1362">
        <v>0</v>
      </c>
      <c r="AB1362">
        <v>0</v>
      </c>
      <c r="AC1362">
        <v>0</v>
      </c>
      <c r="AD1362">
        <v>1</v>
      </c>
      <c r="AE1362">
        <v>0</v>
      </c>
      <c r="AF1362" t="s">
        <v>3</v>
      </c>
      <c r="AG1362">
        <v>1.75</v>
      </c>
      <c r="AH1362">
        <v>2</v>
      </c>
      <c r="AI1362">
        <v>33037765</v>
      </c>
      <c r="AJ1362">
        <v>1434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 x14ac:dyDescent="0.2">
      <c r="A1363">
        <f>ROW(Source!A572)</f>
        <v>572</v>
      </c>
      <c r="B1363">
        <v>33037781</v>
      </c>
      <c r="C1363">
        <v>33037756</v>
      </c>
      <c r="D1363">
        <v>32517740</v>
      </c>
      <c r="E1363">
        <v>1</v>
      </c>
      <c r="F1363">
        <v>1</v>
      </c>
      <c r="G1363">
        <v>19</v>
      </c>
      <c r="H1363">
        <v>3</v>
      </c>
      <c r="I1363" t="s">
        <v>831</v>
      </c>
      <c r="J1363" t="s">
        <v>832</v>
      </c>
      <c r="K1363" t="s">
        <v>833</v>
      </c>
      <c r="L1363">
        <v>1339</v>
      </c>
      <c r="N1363">
        <v>1007</v>
      </c>
      <c r="O1363" t="s">
        <v>830</v>
      </c>
      <c r="P1363" t="s">
        <v>830</v>
      </c>
      <c r="Q1363">
        <v>1</v>
      </c>
      <c r="X1363">
        <v>0.08</v>
      </c>
      <c r="Y1363">
        <v>4993.7</v>
      </c>
      <c r="Z1363">
        <v>0</v>
      </c>
      <c r="AA1363">
        <v>0</v>
      </c>
      <c r="AB1363">
        <v>0</v>
      </c>
      <c r="AC1363">
        <v>0</v>
      </c>
      <c r="AD1363">
        <v>1</v>
      </c>
      <c r="AE1363">
        <v>0</v>
      </c>
      <c r="AF1363" t="s">
        <v>3</v>
      </c>
      <c r="AG1363">
        <v>0.08</v>
      </c>
      <c r="AH1363">
        <v>2</v>
      </c>
      <c r="AI1363">
        <v>33037766</v>
      </c>
      <c r="AJ1363">
        <v>1435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</row>
    <row r="1364" spans="1:44" x14ac:dyDescent="0.2">
      <c r="A1364">
        <f>ROW(Source!A572)</f>
        <v>572</v>
      </c>
      <c r="B1364">
        <v>33037782</v>
      </c>
      <c r="C1364">
        <v>33037756</v>
      </c>
      <c r="D1364">
        <v>32517729</v>
      </c>
      <c r="E1364">
        <v>1</v>
      </c>
      <c r="F1364">
        <v>1</v>
      </c>
      <c r="G1364">
        <v>19</v>
      </c>
      <c r="H1364">
        <v>3</v>
      </c>
      <c r="I1364" t="s">
        <v>834</v>
      </c>
      <c r="J1364" t="s">
        <v>835</v>
      </c>
      <c r="K1364" t="s">
        <v>836</v>
      </c>
      <c r="L1364">
        <v>1339</v>
      </c>
      <c r="N1364">
        <v>1007</v>
      </c>
      <c r="O1364" t="s">
        <v>830</v>
      </c>
      <c r="P1364" t="s">
        <v>830</v>
      </c>
      <c r="Q1364">
        <v>1</v>
      </c>
      <c r="X1364">
        <v>0.69</v>
      </c>
      <c r="Y1364">
        <v>3762.19</v>
      </c>
      <c r="Z1364">
        <v>0</v>
      </c>
      <c r="AA1364">
        <v>0</v>
      </c>
      <c r="AB1364">
        <v>0</v>
      </c>
      <c r="AC1364">
        <v>0</v>
      </c>
      <c r="AD1364">
        <v>1</v>
      </c>
      <c r="AE1364">
        <v>0</v>
      </c>
      <c r="AF1364" t="s">
        <v>3</v>
      </c>
      <c r="AG1364">
        <v>0.69</v>
      </c>
      <c r="AH1364">
        <v>2</v>
      </c>
      <c r="AI1364">
        <v>33037767</v>
      </c>
      <c r="AJ1364">
        <v>1436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</row>
    <row r="1365" spans="1:44" x14ac:dyDescent="0.2">
      <c r="A1365">
        <f>ROW(Source!A572)</f>
        <v>572</v>
      </c>
      <c r="B1365">
        <v>33037783</v>
      </c>
      <c r="C1365">
        <v>33037756</v>
      </c>
      <c r="D1365">
        <v>32517783</v>
      </c>
      <c r="E1365">
        <v>1</v>
      </c>
      <c r="F1365">
        <v>1</v>
      </c>
      <c r="G1365">
        <v>19</v>
      </c>
      <c r="H1365">
        <v>3</v>
      </c>
      <c r="I1365" t="s">
        <v>837</v>
      </c>
      <c r="J1365" t="s">
        <v>838</v>
      </c>
      <c r="K1365" t="s">
        <v>839</v>
      </c>
      <c r="L1365">
        <v>1339</v>
      </c>
      <c r="N1365">
        <v>1007</v>
      </c>
      <c r="O1365" t="s">
        <v>830</v>
      </c>
      <c r="P1365" t="s">
        <v>830</v>
      </c>
      <c r="Q1365">
        <v>1</v>
      </c>
      <c r="X1365">
        <v>0.2</v>
      </c>
      <c r="Y1365">
        <v>5631.96</v>
      </c>
      <c r="Z1365">
        <v>0</v>
      </c>
      <c r="AA1365">
        <v>0</v>
      </c>
      <c r="AB1365">
        <v>0</v>
      </c>
      <c r="AC1365">
        <v>0</v>
      </c>
      <c r="AD1365">
        <v>1</v>
      </c>
      <c r="AE1365">
        <v>0</v>
      </c>
      <c r="AF1365" t="s">
        <v>3</v>
      </c>
      <c r="AG1365">
        <v>0.2</v>
      </c>
      <c r="AH1365">
        <v>2</v>
      </c>
      <c r="AI1365">
        <v>33037768</v>
      </c>
      <c r="AJ1365">
        <v>1437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</row>
    <row r="1366" spans="1:44" x14ac:dyDescent="0.2">
      <c r="A1366">
        <f>ROW(Source!A572)</f>
        <v>572</v>
      </c>
      <c r="B1366">
        <v>33037784</v>
      </c>
      <c r="C1366">
        <v>33037756</v>
      </c>
      <c r="D1366">
        <v>32517784</v>
      </c>
      <c r="E1366">
        <v>1</v>
      </c>
      <c r="F1366">
        <v>1</v>
      </c>
      <c r="G1366">
        <v>19</v>
      </c>
      <c r="H1366">
        <v>3</v>
      </c>
      <c r="I1366" t="s">
        <v>840</v>
      </c>
      <c r="J1366" t="s">
        <v>841</v>
      </c>
      <c r="K1366" t="s">
        <v>842</v>
      </c>
      <c r="L1366">
        <v>1339</v>
      </c>
      <c r="N1366">
        <v>1007</v>
      </c>
      <c r="O1366" t="s">
        <v>830</v>
      </c>
      <c r="P1366" t="s">
        <v>830</v>
      </c>
      <c r="Q1366">
        <v>1</v>
      </c>
      <c r="X1366">
        <v>0.69</v>
      </c>
      <c r="Y1366">
        <v>5631.96</v>
      </c>
      <c r="Z1366">
        <v>0</v>
      </c>
      <c r="AA1366">
        <v>0</v>
      </c>
      <c r="AB1366">
        <v>0</v>
      </c>
      <c r="AC1366">
        <v>0</v>
      </c>
      <c r="AD1366">
        <v>1</v>
      </c>
      <c r="AE1366">
        <v>0</v>
      </c>
      <c r="AF1366" t="s">
        <v>3</v>
      </c>
      <c r="AG1366">
        <v>0.69</v>
      </c>
      <c r="AH1366">
        <v>2</v>
      </c>
      <c r="AI1366">
        <v>33037769</v>
      </c>
      <c r="AJ1366">
        <v>1438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 x14ac:dyDescent="0.2">
      <c r="A1367">
        <f>ROW(Source!A572)</f>
        <v>572</v>
      </c>
      <c r="B1367">
        <v>33037785</v>
      </c>
      <c r="C1367">
        <v>33037756</v>
      </c>
      <c r="D1367">
        <v>32519911</v>
      </c>
      <c r="E1367">
        <v>1</v>
      </c>
      <c r="F1367">
        <v>1</v>
      </c>
      <c r="G1367">
        <v>19</v>
      </c>
      <c r="H1367">
        <v>3</v>
      </c>
      <c r="I1367" t="s">
        <v>843</v>
      </c>
      <c r="J1367" t="s">
        <v>844</v>
      </c>
      <c r="K1367" t="s">
        <v>845</v>
      </c>
      <c r="L1367">
        <v>1339</v>
      </c>
      <c r="N1367">
        <v>1007</v>
      </c>
      <c r="O1367" t="s">
        <v>830</v>
      </c>
      <c r="P1367" t="s">
        <v>830</v>
      </c>
      <c r="Q1367">
        <v>1</v>
      </c>
      <c r="X1367">
        <v>102</v>
      </c>
      <c r="Y1367">
        <v>3195.93</v>
      </c>
      <c r="Z1367">
        <v>0</v>
      </c>
      <c r="AA1367">
        <v>0</v>
      </c>
      <c r="AB1367">
        <v>0</v>
      </c>
      <c r="AC1367">
        <v>0</v>
      </c>
      <c r="AD1367">
        <v>1</v>
      </c>
      <c r="AE1367">
        <v>0</v>
      </c>
      <c r="AF1367" t="s">
        <v>3</v>
      </c>
      <c r="AG1367">
        <v>102</v>
      </c>
      <c r="AH1367">
        <v>2</v>
      </c>
      <c r="AI1367">
        <v>33037770</v>
      </c>
      <c r="AJ1367">
        <v>1439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 x14ac:dyDescent="0.2">
      <c r="A1368">
        <f>ROW(Source!A572)</f>
        <v>572</v>
      </c>
      <c r="B1368">
        <v>33037786</v>
      </c>
      <c r="C1368">
        <v>33037756</v>
      </c>
      <c r="D1368">
        <v>32521663</v>
      </c>
      <c r="E1368">
        <v>1</v>
      </c>
      <c r="F1368">
        <v>1</v>
      </c>
      <c r="G1368">
        <v>19</v>
      </c>
      <c r="H1368">
        <v>3</v>
      </c>
      <c r="I1368" t="s">
        <v>846</v>
      </c>
      <c r="J1368" t="s">
        <v>847</v>
      </c>
      <c r="K1368" t="s">
        <v>848</v>
      </c>
      <c r="L1368">
        <v>1327</v>
      </c>
      <c r="N1368">
        <v>1005</v>
      </c>
      <c r="O1368" t="s">
        <v>823</v>
      </c>
      <c r="P1368" t="s">
        <v>823</v>
      </c>
      <c r="Q1368">
        <v>1</v>
      </c>
      <c r="X1368">
        <v>49.5</v>
      </c>
      <c r="Y1368">
        <v>207.09</v>
      </c>
      <c r="Z1368">
        <v>0</v>
      </c>
      <c r="AA1368">
        <v>0</v>
      </c>
      <c r="AB1368">
        <v>0</v>
      </c>
      <c r="AC1368">
        <v>0</v>
      </c>
      <c r="AD1368">
        <v>1</v>
      </c>
      <c r="AE1368">
        <v>0</v>
      </c>
      <c r="AF1368" t="s">
        <v>3</v>
      </c>
      <c r="AG1368">
        <v>49.5</v>
      </c>
      <c r="AH1368">
        <v>2</v>
      </c>
      <c r="AI1368">
        <v>33037771</v>
      </c>
      <c r="AJ1368">
        <v>1440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 x14ac:dyDescent="0.2">
      <c r="A1369">
        <f>ROW(Source!A575)</f>
        <v>575</v>
      </c>
      <c r="B1369">
        <v>33037795</v>
      </c>
      <c r="C1369">
        <v>33037789</v>
      </c>
      <c r="D1369">
        <v>32505425</v>
      </c>
      <c r="E1369">
        <v>19</v>
      </c>
      <c r="F1369">
        <v>1</v>
      </c>
      <c r="G1369">
        <v>19</v>
      </c>
      <c r="H1369">
        <v>1</v>
      </c>
      <c r="I1369" t="s">
        <v>795</v>
      </c>
      <c r="J1369" t="s">
        <v>3</v>
      </c>
      <c r="K1369" t="s">
        <v>796</v>
      </c>
      <c r="L1369">
        <v>1191</v>
      </c>
      <c r="N1369">
        <v>1013</v>
      </c>
      <c r="O1369" t="s">
        <v>797</v>
      </c>
      <c r="P1369" t="s">
        <v>797</v>
      </c>
      <c r="Q1369">
        <v>1</v>
      </c>
      <c r="X1369">
        <v>36.11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1</v>
      </c>
      <c r="AE1369">
        <v>1</v>
      </c>
      <c r="AF1369" t="s">
        <v>3</v>
      </c>
      <c r="AG1369">
        <v>36.11</v>
      </c>
      <c r="AH1369">
        <v>2</v>
      </c>
      <c r="AI1369">
        <v>33037790</v>
      </c>
      <c r="AJ1369">
        <v>1441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 x14ac:dyDescent="0.2">
      <c r="A1370">
        <f>ROW(Source!A575)</f>
        <v>575</v>
      </c>
      <c r="B1370">
        <v>33037796</v>
      </c>
      <c r="C1370">
        <v>33037789</v>
      </c>
      <c r="D1370">
        <v>32516754</v>
      </c>
      <c r="E1370">
        <v>1</v>
      </c>
      <c r="F1370">
        <v>1</v>
      </c>
      <c r="G1370">
        <v>19</v>
      </c>
      <c r="H1370">
        <v>2</v>
      </c>
      <c r="I1370" t="s">
        <v>798</v>
      </c>
      <c r="J1370" t="s">
        <v>799</v>
      </c>
      <c r="K1370" t="s">
        <v>800</v>
      </c>
      <c r="L1370">
        <v>1368</v>
      </c>
      <c r="N1370">
        <v>1011</v>
      </c>
      <c r="O1370" t="s">
        <v>801</v>
      </c>
      <c r="P1370" t="s">
        <v>801</v>
      </c>
      <c r="Q1370">
        <v>1</v>
      </c>
      <c r="X1370">
        <v>21.91</v>
      </c>
      <c r="Y1370">
        <v>0</v>
      </c>
      <c r="Z1370">
        <v>70.98</v>
      </c>
      <c r="AA1370">
        <v>6.52</v>
      </c>
      <c r="AB1370">
        <v>0</v>
      </c>
      <c r="AC1370">
        <v>0</v>
      </c>
      <c r="AD1370">
        <v>1</v>
      </c>
      <c r="AE1370">
        <v>0</v>
      </c>
      <c r="AF1370" t="s">
        <v>3</v>
      </c>
      <c r="AG1370">
        <v>21.91</v>
      </c>
      <c r="AH1370">
        <v>2</v>
      </c>
      <c r="AI1370">
        <v>33037791</v>
      </c>
      <c r="AJ1370">
        <v>1442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 x14ac:dyDescent="0.2">
      <c r="A1371">
        <f>ROW(Source!A575)</f>
        <v>575</v>
      </c>
      <c r="B1371">
        <v>33037797</v>
      </c>
      <c r="C1371">
        <v>33037789</v>
      </c>
      <c r="D1371">
        <v>32518977</v>
      </c>
      <c r="E1371">
        <v>1</v>
      </c>
      <c r="F1371">
        <v>1</v>
      </c>
      <c r="G1371">
        <v>19</v>
      </c>
      <c r="H1371">
        <v>3</v>
      </c>
      <c r="I1371" t="s">
        <v>802</v>
      </c>
      <c r="J1371" t="s">
        <v>803</v>
      </c>
      <c r="K1371" t="s">
        <v>804</v>
      </c>
      <c r="L1371">
        <v>1348</v>
      </c>
      <c r="N1371">
        <v>1009</v>
      </c>
      <c r="O1371" t="s">
        <v>19</v>
      </c>
      <c r="P1371" t="s">
        <v>19</v>
      </c>
      <c r="Q1371">
        <v>1000</v>
      </c>
      <c r="X1371">
        <v>0.03</v>
      </c>
      <c r="Y1371">
        <v>117442.26</v>
      </c>
      <c r="Z1371">
        <v>0</v>
      </c>
      <c r="AA1371">
        <v>0</v>
      </c>
      <c r="AB1371">
        <v>0</v>
      </c>
      <c r="AC1371">
        <v>0</v>
      </c>
      <c r="AD1371">
        <v>1</v>
      </c>
      <c r="AE1371">
        <v>0</v>
      </c>
      <c r="AF1371" t="s">
        <v>3</v>
      </c>
      <c r="AG1371">
        <v>0.03</v>
      </c>
      <c r="AH1371">
        <v>2</v>
      </c>
      <c r="AI1371">
        <v>33037792</v>
      </c>
      <c r="AJ1371">
        <v>1443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</row>
    <row r="1372" spans="1:44" x14ac:dyDescent="0.2">
      <c r="A1372">
        <f>ROW(Source!A575)</f>
        <v>575</v>
      </c>
      <c r="B1372">
        <v>33037798</v>
      </c>
      <c r="C1372">
        <v>33037789</v>
      </c>
      <c r="D1372">
        <v>32520163</v>
      </c>
      <c r="E1372">
        <v>1</v>
      </c>
      <c r="F1372">
        <v>1</v>
      </c>
      <c r="G1372">
        <v>19</v>
      </c>
      <c r="H1372">
        <v>3</v>
      </c>
      <c r="I1372" t="s">
        <v>25</v>
      </c>
      <c r="J1372" t="s">
        <v>27</v>
      </c>
      <c r="K1372" t="s">
        <v>26</v>
      </c>
      <c r="L1372">
        <v>1348</v>
      </c>
      <c r="N1372">
        <v>1009</v>
      </c>
      <c r="O1372" t="s">
        <v>19</v>
      </c>
      <c r="P1372" t="s">
        <v>19</v>
      </c>
      <c r="Q1372">
        <v>1000</v>
      </c>
      <c r="X1372">
        <v>1</v>
      </c>
      <c r="Y1372">
        <v>53410.15</v>
      </c>
      <c r="Z1372">
        <v>0</v>
      </c>
      <c r="AA1372">
        <v>0</v>
      </c>
      <c r="AB1372">
        <v>0</v>
      </c>
      <c r="AC1372">
        <v>0</v>
      </c>
      <c r="AD1372">
        <v>1</v>
      </c>
      <c r="AE1372">
        <v>0</v>
      </c>
      <c r="AF1372" t="s">
        <v>3</v>
      </c>
      <c r="AG1372">
        <v>1</v>
      </c>
      <c r="AH1372">
        <v>2</v>
      </c>
      <c r="AI1372">
        <v>33037793</v>
      </c>
      <c r="AJ1372">
        <v>1444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 x14ac:dyDescent="0.2">
      <c r="A1373">
        <f>ROW(Source!A577)</f>
        <v>577</v>
      </c>
      <c r="B1373">
        <v>33037816</v>
      </c>
      <c r="C1373">
        <v>33037800</v>
      </c>
      <c r="D1373">
        <v>32505425</v>
      </c>
      <c r="E1373">
        <v>19</v>
      </c>
      <c r="F1373">
        <v>1</v>
      </c>
      <c r="G1373">
        <v>19</v>
      </c>
      <c r="H1373">
        <v>1</v>
      </c>
      <c r="I1373" t="s">
        <v>795</v>
      </c>
      <c r="J1373" t="s">
        <v>3</v>
      </c>
      <c r="K1373" t="s">
        <v>796</v>
      </c>
      <c r="L1373">
        <v>1191</v>
      </c>
      <c r="N1373">
        <v>1013</v>
      </c>
      <c r="O1373" t="s">
        <v>797</v>
      </c>
      <c r="P1373" t="s">
        <v>797</v>
      </c>
      <c r="Q1373">
        <v>1</v>
      </c>
      <c r="X1373">
        <v>453.1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1</v>
      </c>
      <c r="AE1373">
        <v>1</v>
      </c>
      <c r="AF1373" t="s">
        <v>3</v>
      </c>
      <c r="AG1373">
        <v>453.1</v>
      </c>
      <c r="AH1373">
        <v>2</v>
      </c>
      <c r="AI1373">
        <v>33037801</v>
      </c>
      <c r="AJ1373">
        <v>1446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 x14ac:dyDescent="0.2">
      <c r="A1374">
        <f>ROW(Source!A577)</f>
        <v>577</v>
      </c>
      <c r="B1374">
        <v>33037817</v>
      </c>
      <c r="C1374">
        <v>33037800</v>
      </c>
      <c r="D1374">
        <v>32517073</v>
      </c>
      <c r="E1374">
        <v>1</v>
      </c>
      <c r="F1374">
        <v>1</v>
      </c>
      <c r="G1374">
        <v>19</v>
      </c>
      <c r="H1374">
        <v>2</v>
      </c>
      <c r="I1374" t="s">
        <v>805</v>
      </c>
      <c r="J1374" t="s">
        <v>806</v>
      </c>
      <c r="K1374" t="s">
        <v>807</v>
      </c>
      <c r="L1374">
        <v>1368</v>
      </c>
      <c r="N1374">
        <v>1011</v>
      </c>
      <c r="O1374" t="s">
        <v>801</v>
      </c>
      <c r="P1374" t="s">
        <v>801</v>
      </c>
      <c r="Q1374">
        <v>1</v>
      </c>
      <c r="X1374">
        <v>1.38</v>
      </c>
      <c r="Y1374">
        <v>0</v>
      </c>
      <c r="Z1374">
        <v>3.37</v>
      </c>
      <c r="AA1374">
        <v>0.85</v>
      </c>
      <c r="AB1374">
        <v>0</v>
      </c>
      <c r="AC1374">
        <v>0</v>
      </c>
      <c r="AD1374">
        <v>1</v>
      </c>
      <c r="AE1374">
        <v>0</v>
      </c>
      <c r="AF1374" t="s">
        <v>3</v>
      </c>
      <c r="AG1374">
        <v>1.38</v>
      </c>
      <c r="AH1374">
        <v>2</v>
      </c>
      <c r="AI1374">
        <v>33037802</v>
      </c>
      <c r="AJ1374">
        <v>1447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 x14ac:dyDescent="0.2">
      <c r="A1375">
        <f>ROW(Source!A577)</f>
        <v>577</v>
      </c>
      <c r="B1375">
        <v>33037818</v>
      </c>
      <c r="C1375">
        <v>33037800</v>
      </c>
      <c r="D1375">
        <v>32516433</v>
      </c>
      <c r="E1375">
        <v>1</v>
      </c>
      <c r="F1375">
        <v>1</v>
      </c>
      <c r="G1375">
        <v>19</v>
      </c>
      <c r="H1375">
        <v>2</v>
      </c>
      <c r="I1375" t="s">
        <v>808</v>
      </c>
      <c r="J1375" t="s">
        <v>809</v>
      </c>
      <c r="K1375" t="s">
        <v>810</v>
      </c>
      <c r="L1375">
        <v>1368</v>
      </c>
      <c r="N1375">
        <v>1011</v>
      </c>
      <c r="O1375" t="s">
        <v>801</v>
      </c>
      <c r="P1375" t="s">
        <v>801</v>
      </c>
      <c r="Q1375">
        <v>1</v>
      </c>
      <c r="X1375">
        <v>0.31</v>
      </c>
      <c r="Y1375">
        <v>0</v>
      </c>
      <c r="Z1375">
        <v>566.44000000000005</v>
      </c>
      <c r="AA1375">
        <v>281.27999999999997</v>
      </c>
      <c r="AB1375">
        <v>0</v>
      </c>
      <c r="AC1375">
        <v>0</v>
      </c>
      <c r="AD1375">
        <v>1</v>
      </c>
      <c r="AE1375">
        <v>0</v>
      </c>
      <c r="AF1375" t="s">
        <v>3</v>
      </c>
      <c r="AG1375">
        <v>0.31</v>
      </c>
      <c r="AH1375">
        <v>2</v>
      </c>
      <c r="AI1375">
        <v>33037803</v>
      </c>
      <c r="AJ1375">
        <v>1448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</row>
    <row r="1376" spans="1:44" x14ac:dyDescent="0.2">
      <c r="A1376">
        <f>ROW(Source!A577)</f>
        <v>577</v>
      </c>
      <c r="B1376">
        <v>33037819</v>
      </c>
      <c r="C1376">
        <v>33037800</v>
      </c>
      <c r="D1376">
        <v>32516599</v>
      </c>
      <c r="E1376">
        <v>1</v>
      </c>
      <c r="F1376">
        <v>1</v>
      </c>
      <c r="G1376">
        <v>19</v>
      </c>
      <c r="H1376">
        <v>2</v>
      </c>
      <c r="I1376" t="s">
        <v>811</v>
      </c>
      <c r="J1376" t="s">
        <v>812</v>
      </c>
      <c r="K1376" t="s">
        <v>813</v>
      </c>
      <c r="L1376">
        <v>1368</v>
      </c>
      <c r="N1376">
        <v>1011</v>
      </c>
      <c r="O1376" t="s">
        <v>801</v>
      </c>
      <c r="P1376" t="s">
        <v>801</v>
      </c>
      <c r="Q1376">
        <v>1</v>
      </c>
      <c r="X1376">
        <v>26.25</v>
      </c>
      <c r="Y1376">
        <v>0</v>
      </c>
      <c r="Z1376">
        <v>9.7100000000000009</v>
      </c>
      <c r="AA1376">
        <v>2.25</v>
      </c>
      <c r="AB1376">
        <v>0</v>
      </c>
      <c r="AC1376">
        <v>0</v>
      </c>
      <c r="AD1376">
        <v>1</v>
      </c>
      <c r="AE1376">
        <v>0</v>
      </c>
      <c r="AF1376" t="s">
        <v>3</v>
      </c>
      <c r="AG1376">
        <v>26.25</v>
      </c>
      <c r="AH1376">
        <v>2</v>
      </c>
      <c r="AI1376">
        <v>33037804</v>
      </c>
      <c r="AJ1376">
        <v>1449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 x14ac:dyDescent="0.2">
      <c r="A1377">
        <f>ROW(Source!A577)</f>
        <v>577</v>
      </c>
      <c r="B1377">
        <v>33037820</v>
      </c>
      <c r="C1377">
        <v>33037800</v>
      </c>
      <c r="D1377">
        <v>32517836</v>
      </c>
      <c r="E1377">
        <v>1</v>
      </c>
      <c r="F1377">
        <v>1</v>
      </c>
      <c r="G1377">
        <v>19</v>
      </c>
      <c r="H1377">
        <v>3</v>
      </c>
      <c r="I1377" t="s">
        <v>814</v>
      </c>
      <c r="J1377" t="s">
        <v>815</v>
      </c>
      <c r="K1377" t="s">
        <v>816</v>
      </c>
      <c r="L1377">
        <v>1348</v>
      </c>
      <c r="N1377">
        <v>1009</v>
      </c>
      <c r="O1377" t="s">
        <v>19</v>
      </c>
      <c r="P1377" t="s">
        <v>19</v>
      </c>
      <c r="Q1377">
        <v>1000</v>
      </c>
      <c r="X1377">
        <v>0.04</v>
      </c>
      <c r="Y1377">
        <v>31493.279999999999</v>
      </c>
      <c r="Z1377">
        <v>0</v>
      </c>
      <c r="AA1377">
        <v>0</v>
      </c>
      <c r="AB1377">
        <v>0</v>
      </c>
      <c r="AC1377">
        <v>0</v>
      </c>
      <c r="AD1377">
        <v>1</v>
      </c>
      <c r="AE1377">
        <v>0</v>
      </c>
      <c r="AF1377" t="s">
        <v>3</v>
      </c>
      <c r="AG1377">
        <v>0.04</v>
      </c>
      <c r="AH1377">
        <v>2</v>
      </c>
      <c r="AI1377">
        <v>33037805</v>
      </c>
      <c r="AJ1377">
        <v>1450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 x14ac:dyDescent="0.2">
      <c r="A1378">
        <f>ROW(Source!A577)</f>
        <v>577</v>
      </c>
      <c r="B1378">
        <v>33037821</v>
      </c>
      <c r="C1378">
        <v>33037800</v>
      </c>
      <c r="D1378">
        <v>32518156</v>
      </c>
      <c r="E1378">
        <v>1</v>
      </c>
      <c r="F1378">
        <v>1</v>
      </c>
      <c r="G1378">
        <v>19</v>
      </c>
      <c r="H1378">
        <v>3</v>
      </c>
      <c r="I1378" t="s">
        <v>817</v>
      </c>
      <c r="J1378" t="s">
        <v>818</v>
      </c>
      <c r="K1378" t="s">
        <v>819</v>
      </c>
      <c r="L1378">
        <v>1348</v>
      </c>
      <c r="N1378">
        <v>1009</v>
      </c>
      <c r="O1378" t="s">
        <v>19</v>
      </c>
      <c r="P1378" t="s">
        <v>19</v>
      </c>
      <c r="Q1378">
        <v>1000</v>
      </c>
      <c r="X1378">
        <v>3.6999999999999998E-2</v>
      </c>
      <c r="Y1378">
        <v>45454.3</v>
      </c>
      <c r="Z1378">
        <v>0</v>
      </c>
      <c r="AA1378">
        <v>0</v>
      </c>
      <c r="AB1378">
        <v>0</v>
      </c>
      <c r="AC1378">
        <v>0</v>
      </c>
      <c r="AD1378">
        <v>1</v>
      </c>
      <c r="AE1378">
        <v>0</v>
      </c>
      <c r="AF1378" t="s">
        <v>3</v>
      </c>
      <c r="AG1378">
        <v>3.6999999999999998E-2</v>
      </c>
      <c r="AH1378">
        <v>2</v>
      </c>
      <c r="AI1378">
        <v>33037806</v>
      </c>
      <c r="AJ1378">
        <v>1451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</row>
    <row r="1379" spans="1:44" x14ac:dyDescent="0.2">
      <c r="A1379">
        <f>ROW(Source!A577)</f>
        <v>577</v>
      </c>
      <c r="B1379">
        <v>33037823</v>
      </c>
      <c r="C1379">
        <v>33037800</v>
      </c>
      <c r="D1379">
        <v>32518894</v>
      </c>
      <c r="E1379">
        <v>1</v>
      </c>
      <c r="F1379">
        <v>1</v>
      </c>
      <c r="G1379">
        <v>19</v>
      </c>
      <c r="H1379">
        <v>3</v>
      </c>
      <c r="I1379" t="s">
        <v>820</v>
      </c>
      <c r="J1379" t="s">
        <v>821</v>
      </c>
      <c r="K1379" t="s">
        <v>822</v>
      </c>
      <c r="L1379">
        <v>1327</v>
      </c>
      <c r="N1379">
        <v>1005</v>
      </c>
      <c r="O1379" t="s">
        <v>823</v>
      </c>
      <c r="P1379" t="s">
        <v>823</v>
      </c>
      <c r="Q1379">
        <v>1</v>
      </c>
      <c r="X1379">
        <v>5.6</v>
      </c>
      <c r="Y1379">
        <v>63.78</v>
      </c>
      <c r="Z1379">
        <v>0</v>
      </c>
      <c r="AA1379">
        <v>0</v>
      </c>
      <c r="AB1379">
        <v>0</v>
      </c>
      <c r="AC1379">
        <v>0</v>
      </c>
      <c r="AD1379">
        <v>1</v>
      </c>
      <c r="AE1379">
        <v>0</v>
      </c>
      <c r="AF1379" t="s">
        <v>3</v>
      </c>
      <c r="AG1379">
        <v>5.6</v>
      </c>
      <c r="AH1379">
        <v>2</v>
      </c>
      <c r="AI1379">
        <v>33037808</v>
      </c>
      <c r="AJ1379">
        <v>1452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 x14ac:dyDescent="0.2">
      <c r="A1380">
        <f>ROW(Source!A577)</f>
        <v>577</v>
      </c>
      <c r="B1380">
        <v>33037822</v>
      </c>
      <c r="C1380">
        <v>33037800</v>
      </c>
      <c r="D1380">
        <v>32517311</v>
      </c>
      <c r="E1380">
        <v>1</v>
      </c>
      <c r="F1380">
        <v>1</v>
      </c>
      <c r="G1380">
        <v>19</v>
      </c>
      <c r="H1380">
        <v>3</v>
      </c>
      <c r="I1380" t="s">
        <v>824</v>
      </c>
      <c r="J1380" t="s">
        <v>825</v>
      </c>
      <c r="K1380" t="s">
        <v>826</v>
      </c>
      <c r="L1380">
        <v>1348</v>
      </c>
      <c r="N1380">
        <v>1009</v>
      </c>
      <c r="O1380" t="s">
        <v>19</v>
      </c>
      <c r="P1380" t="s">
        <v>19</v>
      </c>
      <c r="Q1380">
        <v>1000</v>
      </c>
      <c r="X1380">
        <v>0.05</v>
      </c>
      <c r="Y1380">
        <v>4752.91</v>
      </c>
      <c r="Z1380">
        <v>0</v>
      </c>
      <c r="AA1380">
        <v>0</v>
      </c>
      <c r="AB1380">
        <v>0</v>
      </c>
      <c r="AC1380">
        <v>0</v>
      </c>
      <c r="AD1380">
        <v>1</v>
      </c>
      <c r="AE1380">
        <v>0</v>
      </c>
      <c r="AF1380" t="s">
        <v>3</v>
      </c>
      <c r="AG1380">
        <v>0.05</v>
      </c>
      <c r="AH1380">
        <v>2</v>
      </c>
      <c r="AI1380">
        <v>33037807</v>
      </c>
      <c r="AJ1380">
        <v>1453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</row>
    <row r="1381" spans="1:44" x14ac:dyDescent="0.2">
      <c r="A1381">
        <f>ROW(Source!A577)</f>
        <v>577</v>
      </c>
      <c r="B1381">
        <v>33037824</v>
      </c>
      <c r="C1381">
        <v>33037800</v>
      </c>
      <c r="D1381">
        <v>32519061</v>
      </c>
      <c r="E1381">
        <v>1</v>
      </c>
      <c r="F1381">
        <v>1</v>
      </c>
      <c r="G1381">
        <v>19</v>
      </c>
      <c r="H1381">
        <v>3</v>
      </c>
      <c r="I1381" t="s">
        <v>827</v>
      </c>
      <c r="J1381" t="s">
        <v>828</v>
      </c>
      <c r="K1381" t="s">
        <v>829</v>
      </c>
      <c r="L1381">
        <v>1339</v>
      </c>
      <c r="N1381">
        <v>1007</v>
      </c>
      <c r="O1381" t="s">
        <v>830</v>
      </c>
      <c r="P1381" t="s">
        <v>830</v>
      </c>
      <c r="Q1381">
        <v>1</v>
      </c>
      <c r="X1381">
        <v>1.75</v>
      </c>
      <c r="Y1381">
        <v>29.98</v>
      </c>
      <c r="Z1381">
        <v>0</v>
      </c>
      <c r="AA1381">
        <v>0</v>
      </c>
      <c r="AB1381">
        <v>0</v>
      </c>
      <c r="AC1381">
        <v>0</v>
      </c>
      <c r="AD1381">
        <v>1</v>
      </c>
      <c r="AE1381">
        <v>0</v>
      </c>
      <c r="AF1381" t="s">
        <v>3</v>
      </c>
      <c r="AG1381">
        <v>1.75</v>
      </c>
      <c r="AH1381">
        <v>2</v>
      </c>
      <c r="AI1381">
        <v>33037809</v>
      </c>
      <c r="AJ1381">
        <v>1454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 x14ac:dyDescent="0.2">
      <c r="A1382">
        <f>ROW(Source!A577)</f>
        <v>577</v>
      </c>
      <c r="B1382">
        <v>33037825</v>
      </c>
      <c r="C1382">
        <v>33037800</v>
      </c>
      <c r="D1382">
        <v>32517740</v>
      </c>
      <c r="E1382">
        <v>1</v>
      </c>
      <c r="F1382">
        <v>1</v>
      </c>
      <c r="G1382">
        <v>19</v>
      </c>
      <c r="H1382">
        <v>3</v>
      </c>
      <c r="I1382" t="s">
        <v>831</v>
      </c>
      <c r="J1382" t="s">
        <v>832</v>
      </c>
      <c r="K1382" t="s">
        <v>833</v>
      </c>
      <c r="L1382">
        <v>1339</v>
      </c>
      <c r="N1382">
        <v>1007</v>
      </c>
      <c r="O1382" t="s">
        <v>830</v>
      </c>
      <c r="P1382" t="s">
        <v>830</v>
      </c>
      <c r="Q1382">
        <v>1</v>
      </c>
      <c r="X1382">
        <v>0.08</v>
      </c>
      <c r="Y1382">
        <v>4993.7</v>
      </c>
      <c r="Z1382">
        <v>0</v>
      </c>
      <c r="AA1382">
        <v>0</v>
      </c>
      <c r="AB1382">
        <v>0</v>
      </c>
      <c r="AC1382">
        <v>0</v>
      </c>
      <c r="AD1382">
        <v>1</v>
      </c>
      <c r="AE1382">
        <v>0</v>
      </c>
      <c r="AF1382" t="s">
        <v>3</v>
      </c>
      <c r="AG1382">
        <v>0.08</v>
      </c>
      <c r="AH1382">
        <v>2</v>
      </c>
      <c r="AI1382">
        <v>33037810</v>
      </c>
      <c r="AJ1382">
        <v>1455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 x14ac:dyDescent="0.2">
      <c r="A1383">
        <f>ROW(Source!A577)</f>
        <v>577</v>
      </c>
      <c r="B1383">
        <v>33037826</v>
      </c>
      <c r="C1383">
        <v>33037800</v>
      </c>
      <c r="D1383">
        <v>32517729</v>
      </c>
      <c r="E1383">
        <v>1</v>
      </c>
      <c r="F1383">
        <v>1</v>
      </c>
      <c r="G1383">
        <v>19</v>
      </c>
      <c r="H1383">
        <v>3</v>
      </c>
      <c r="I1383" t="s">
        <v>834</v>
      </c>
      <c r="J1383" t="s">
        <v>835</v>
      </c>
      <c r="K1383" t="s">
        <v>836</v>
      </c>
      <c r="L1383">
        <v>1339</v>
      </c>
      <c r="N1383">
        <v>1007</v>
      </c>
      <c r="O1383" t="s">
        <v>830</v>
      </c>
      <c r="P1383" t="s">
        <v>830</v>
      </c>
      <c r="Q1383">
        <v>1</v>
      </c>
      <c r="X1383">
        <v>0.69</v>
      </c>
      <c r="Y1383">
        <v>3762.19</v>
      </c>
      <c r="Z1383">
        <v>0</v>
      </c>
      <c r="AA1383">
        <v>0</v>
      </c>
      <c r="AB1383">
        <v>0</v>
      </c>
      <c r="AC1383">
        <v>0</v>
      </c>
      <c r="AD1383">
        <v>1</v>
      </c>
      <c r="AE1383">
        <v>0</v>
      </c>
      <c r="AF1383" t="s">
        <v>3</v>
      </c>
      <c r="AG1383">
        <v>0.69</v>
      </c>
      <c r="AH1383">
        <v>2</v>
      </c>
      <c r="AI1383">
        <v>33037811</v>
      </c>
      <c r="AJ1383">
        <v>1456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</row>
    <row r="1384" spans="1:44" x14ac:dyDescent="0.2">
      <c r="A1384">
        <f>ROW(Source!A577)</f>
        <v>577</v>
      </c>
      <c r="B1384">
        <v>33037827</v>
      </c>
      <c r="C1384">
        <v>33037800</v>
      </c>
      <c r="D1384">
        <v>32517783</v>
      </c>
      <c r="E1384">
        <v>1</v>
      </c>
      <c r="F1384">
        <v>1</v>
      </c>
      <c r="G1384">
        <v>19</v>
      </c>
      <c r="H1384">
        <v>3</v>
      </c>
      <c r="I1384" t="s">
        <v>837</v>
      </c>
      <c r="J1384" t="s">
        <v>838</v>
      </c>
      <c r="K1384" t="s">
        <v>839</v>
      </c>
      <c r="L1384">
        <v>1339</v>
      </c>
      <c r="N1384">
        <v>1007</v>
      </c>
      <c r="O1384" t="s">
        <v>830</v>
      </c>
      <c r="P1384" t="s">
        <v>830</v>
      </c>
      <c r="Q1384">
        <v>1</v>
      </c>
      <c r="X1384">
        <v>0.2</v>
      </c>
      <c r="Y1384">
        <v>5631.96</v>
      </c>
      <c r="Z1384">
        <v>0</v>
      </c>
      <c r="AA1384">
        <v>0</v>
      </c>
      <c r="AB1384">
        <v>0</v>
      </c>
      <c r="AC1384">
        <v>0</v>
      </c>
      <c r="AD1384">
        <v>1</v>
      </c>
      <c r="AE1384">
        <v>0</v>
      </c>
      <c r="AF1384" t="s">
        <v>3</v>
      </c>
      <c r="AG1384">
        <v>0.2</v>
      </c>
      <c r="AH1384">
        <v>2</v>
      </c>
      <c r="AI1384">
        <v>33037812</v>
      </c>
      <c r="AJ1384">
        <v>1457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 x14ac:dyDescent="0.2">
      <c r="A1385">
        <f>ROW(Source!A577)</f>
        <v>577</v>
      </c>
      <c r="B1385">
        <v>33037828</v>
      </c>
      <c r="C1385">
        <v>33037800</v>
      </c>
      <c r="D1385">
        <v>32517784</v>
      </c>
      <c r="E1385">
        <v>1</v>
      </c>
      <c r="F1385">
        <v>1</v>
      </c>
      <c r="G1385">
        <v>19</v>
      </c>
      <c r="H1385">
        <v>3</v>
      </c>
      <c r="I1385" t="s">
        <v>840</v>
      </c>
      <c r="J1385" t="s">
        <v>841</v>
      </c>
      <c r="K1385" t="s">
        <v>842</v>
      </c>
      <c r="L1385">
        <v>1339</v>
      </c>
      <c r="N1385">
        <v>1007</v>
      </c>
      <c r="O1385" t="s">
        <v>830</v>
      </c>
      <c r="P1385" t="s">
        <v>830</v>
      </c>
      <c r="Q1385">
        <v>1</v>
      </c>
      <c r="X1385">
        <v>0.69</v>
      </c>
      <c r="Y1385">
        <v>5631.96</v>
      </c>
      <c r="Z1385">
        <v>0</v>
      </c>
      <c r="AA1385">
        <v>0</v>
      </c>
      <c r="AB1385">
        <v>0</v>
      </c>
      <c r="AC1385">
        <v>0</v>
      </c>
      <c r="AD1385">
        <v>1</v>
      </c>
      <c r="AE1385">
        <v>0</v>
      </c>
      <c r="AF1385" t="s">
        <v>3</v>
      </c>
      <c r="AG1385">
        <v>0.69</v>
      </c>
      <c r="AH1385">
        <v>2</v>
      </c>
      <c r="AI1385">
        <v>33037813</v>
      </c>
      <c r="AJ1385">
        <v>1458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 x14ac:dyDescent="0.2">
      <c r="A1386">
        <f>ROW(Source!A577)</f>
        <v>577</v>
      </c>
      <c r="B1386">
        <v>33037829</v>
      </c>
      <c r="C1386">
        <v>33037800</v>
      </c>
      <c r="D1386">
        <v>32519911</v>
      </c>
      <c r="E1386">
        <v>1</v>
      </c>
      <c r="F1386">
        <v>1</v>
      </c>
      <c r="G1386">
        <v>19</v>
      </c>
      <c r="H1386">
        <v>3</v>
      </c>
      <c r="I1386" t="s">
        <v>843</v>
      </c>
      <c r="J1386" t="s">
        <v>844</v>
      </c>
      <c r="K1386" t="s">
        <v>845</v>
      </c>
      <c r="L1386">
        <v>1339</v>
      </c>
      <c r="N1386">
        <v>1007</v>
      </c>
      <c r="O1386" t="s">
        <v>830</v>
      </c>
      <c r="P1386" t="s">
        <v>830</v>
      </c>
      <c r="Q1386">
        <v>1</v>
      </c>
      <c r="X1386">
        <v>102</v>
      </c>
      <c r="Y1386">
        <v>3195.93</v>
      </c>
      <c r="Z1386">
        <v>0</v>
      </c>
      <c r="AA1386">
        <v>0</v>
      </c>
      <c r="AB1386">
        <v>0</v>
      </c>
      <c r="AC1386">
        <v>0</v>
      </c>
      <c r="AD1386">
        <v>1</v>
      </c>
      <c r="AE1386">
        <v>0</v>
      </c>
      <c r="AF1386" t="s">
        <v>3</v>
      </c>
      <c r="AG1386">
        <v>102</v>
      </c>
      <c r="AH1386">
        <v>2</v>
      </c>
      <c r="AI1386">
        <v>33037814</v>
      </c>
      <c r="AJ1386">
        <v>1459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</row>
    <row r="1387" spans="1:44" x14ac:dyDescent="0.2">
      <c r="A1387">
        <f>ROW(Source!A577)</f>
        <v>577</v>
      </c>
      <c r="B1387">
        <v>33037830</v>
      </c>
      <c r="C1387">
        <v>33037800</v>
      </c>
      <c r="D1387">
        <v>32521663</v>
      </c>
      <c r="E1387">
        <v>1</v>
      </c>
      <c r="F1387">
        <v>1</v>
      </c>
      <c r="G1387">
        <v>19</v>
      </c>
      <c r="H1387">
        <v>3</v>
      </c>
      <c r="I1387" t="s">
        <v>846</v>
      </c>
      <c r="J1387" t="s">
        <v>847</v>
      </c>
      <c r="K1387" t="s">
        <v>848</v>
      </c>
      <c r="L1387">
        <v>1327</v>
      </c>
      <c r="N1387">
        <v>1005</v>
      </c>
      <c r="O1387" t="s">
        <v>823</v>
      </c>
      <c r="P1387" t="s">
        <v>823</v>
      </c>
      <c r="Q1387">
        <v>1</v>
      </c>
      <c r="X1387">
        <v>49.5</v>
      </c>
      <c r="Y1387">
        <v>207.09</v>
      </c>
      <c r="Z1387">
        <v>0</v>
      </c>
      <c r="AA1387">
        <v>0</v>
      </c>
      <c r="AB1387">
        <v>0</v>
      </c>
      <c r="AC1387">
        <v>0</v>
      </c>
      <c r="AD1387">
        <v>1</v>
      </c>
      <c r="AE1387">
        <v>0</v>
      </c>
      <c r="AF1387" t="s">
        <v>3</v>
      </c>
      <c r="AG1387">
        <v>49.5</v>
      </c>
      <c r="AH1387">
        <v>2</v>
      </c>
      <c r="AI1387">
        <v>33037815</v>
      </c>
      <c r="AJ1387">
        <v>1460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 x14ac:dyDescent="0.2">
      <c r="A1388">
        <f>ROW(Source!A580)</f>
        <v>580</v>
      </c>
      <c r="B1388">
        <v>33037839</v>
      </c>
      <c r="C1388">
        <v>33037833</v>
      </c>
      <c r="D1388">
        <v>32505425</v>
      </c>
      <c r="E1388">
        <v>19</v>
      </c>
      <c r="F1388">
        <v>1</v>
      </c>
      <c r="G1388">
        <v>19</v>
      </c>
      <c r="H1388">
        <v>1</v>
      </c>
      <c r="I1388" t="s">
        <v>795</v>
      </c>
      <c r="J1388" t="s">
        <v>3</v>
      </c>
      <c r="K1388" t="s">
        <v>796</v>
      </c>
      <c r="L1388">
        <v>1191</v>
      </c>
      <c r="N1388">
        <v>1013</v>
      </c>
      <c r="O1388" t="s">
        <v>797</v>
      </c>
      <c r="P1388" t="s">
        <v>797</v>
      </c>
      <c r="Q1388">
        <v>1</v>
      </c>
      <c r="X1388">
        <v>36.11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1</v>
      </c>
      <c r="AE1388">
        <v>1</v>
      </c>
      <c r="AF1388" t="s">
        <v>3</v>
      </c>
      <c r="AG1388">
        <v>36.11</v>
      </c>
      <c r="AH1388">
        <v>2</v>
      </c>
      <c r="AI1388">
        <v>33037834</v>
      </c>
      <c r="AJ1388">
        <v>1461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 x14ac:dyDescent="0.2">
      <c r="A1389">
        <f>ROW(Source!A580)</f>
        <v>580</v>
      </c>
      <c r="B1389">
        <v>33037840</v>
      </c>
      <c r="C1389">
        <v>33037833</v>
      </c>
      <c r="D1389">
        <v>32516754</v>
      </c>
      <c r="E1389">
        <v>1</v>
      </c>
      <c r="F1389">
        <v>1</v>
      </c>
      <c r="G1389">
        <v>19</v>
      </c>
      <c r="H1389">
        <v>2</v>
      </c>
      <c r="I1389" t="s">
        <v>798</v>
      </c>
      <c r="J1389" t="s">
        <v>799</v>
      </c>
      <c r="K1389" t="s">
        <v>800</v>
      </c>
      <c r="L1389">
        <v>1368</v>
      </c>
      <c r="N1389">
        <v>1011</v>
      </c>
      <c r="O1389" t="s">
        <v>801</v>
      </c>
      <c r="P1389" t="s">
        <v>801</v>
      </c>
      <c r="Q1389">
        <v>1</v>
      </c>
      <c r="X1389">
        <v>21.91</v>
      </c>
      <c r="Y1389">
        <v>0</v>
      </c>
      <c r="Z1389">
        <v>70.98</v>
      </c>
      <c r="AA1389">
        <v>6.52</v>
      </c>
      <c r="AB1389">
        <v>0</v>
      </c>
      <c r="AC1389">
        <v>0</v>
      </c>
      <c r="AD1389">
        <v>1</v>
      </c>
      <c r="AE1389">
        <v>0</v>
      </c>
      <c r="AF1389" t="s">
        <v>3</v>
      </c>
      <c r="AG1389">
        <v>21.91</v>
      </c>
      <c r="AH1389">
        <v>2</v>
      </c>
      <c r="AI1389">
        <v>33037835</v>
      </c>
      <c r="AJ1389">
        <v>1462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 x14ac:dyDescent="0.2">
      <c r="A1390">
        <f>ROW(Source!A580)</f>
        <v>580</v>
      </c>
      <c r="B1390">
        <v>33037841</v>
      </c>
      <c r="C1390">
        <v>33037833</v>
      </c>
      <c r="D1390">
        <v>32518977</v>
      </c>
      <c r="E1390">
        <v>1</v>
      </c>
      <c r="F1390">
        <v>1</v>
      </c>
      <c r="G1390">
        <v>19</v>
      </c>
      <c r="H1390">
        <v>3</v>
      </c>
      <c r="I1390" t="s">
        <v>802</v>
      </c>
      <c r="J1390" t="s">
        <v>803</v>
      </c>
      <c r="K1390" t="s">
        <v>804</v>
      </c>
      <c r="L1390">
        <v>1348</v>
      </c>
      <c r="N1390">
        <v>1009</v>
      </c>
      <c r="O1390" t="s">
        <v>19</v>
      </c>
      <c r="P1390" t="s">
        <v>19</v>
      </c>
      <c r="Q1390">
        <v>1000</v>
      </c>
      <c r="X1390">
        <v>0.03</v>
      </c>
      <c r="Y1390">
        <v>117442.26</v>
      </c>
      <c r="Z1390">
        <v>0</v>
      </c>
      <c r="AA1390">
        <v>0</v>
      </c>
      <c r="AB1390">
        <v>0</v>
      </c>
      <c r="AC1390">
        <v>0</v>
      </c>
      <c r="AD1390">
        <v>1</v>
      </c>
      <c r="AE1390">
        <v>0</v>
      </c>
      <c r="AF1390" t="s">
        <v>3</v>
      </c>
      <c r="AG1390">
        <v>0.03</v>
      </c>
      <c r="AH1390">
        <v>2</v>
      </c>
      <c r="AI1390">
        <v>33037836</v>
      </c>
      <c r="AJ1390">
        <v>1463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</row>
    <row r="1391" spans="1:44" x14ac:dyDescent="0.2">
      <c r="A1391">
        <f>ROW(Source!A580)</f>
        <v>580</v>
      </c>
      <c r="B1391">
        <v>33037842</v>
      </c>
      <c r="C1391">
        <v>33037833</v>
      </c>
      <c r="D1391">
        <v>32520163</v>
      </c>
      <c r="E1391">
        <v>1</v>
      </c>
      <c r="F1391">
        <v>1</v>
      </c>
      <c r="G1391">
        <v>19</v>
      </c>
      <c r="H1391">
        <v>3</v>
      </c>
      <c r="I1391" t="s">
        <v>25</v>
      </c>
      <c r="J1391" t="s">
        <v>27</v>
      </c>
      <c r="K1391" t="s">
        <v>26</v>
      </c>
      <c r="L1391">
        <v>1348</v>
      </c>
      <c r="N1391">
        <v>1009</v>
      </c>
      <c r="O1391" t="s">
        <v>19</v>
      </c>
      <c r="P1391" t="s">
        <v>19</v>
      </c>
      <c r="Q1391">
        <v>1000</v>
      </c>
      <c r="X1391">
        <v>1</v>
      </c>
      <c r="Y1391">
        <v>53410.15</v>
      </c>
      <c r="Z1391">
        <v>0</v>
      </c>
      <c r="AA1391">
        <v>0</v>
      </c>
      <c r="AB1391">
        <v>0</v>
      </c>
      <c r="AC1391">
        <v>0</v>
      </c>
      <c r="AD1391">
        <v>1</v>
      </c>
      <c r="AE1391">
        <v>0</v>
      </c>
      <c r="AF1391" t="s">
        <v>3</v>
      </c>
      <c r="AG1391">
        <v>1</v>
      </c>
      <c r="AH1391">
        <v>2</v>
      </c>
      <c r="AI1391">
        <v>33037837</v>
      </c>
      <c r="AJ1391">
        <v>1464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 x14ac:dyDescent="0.2">
      <c r="A1392">
        <f>ROW(Source!A582)</f>
        <v>582</v>
      </c>
      <c r="B1392">
        <v>33037860</v>
      </c>
      <c r="C1392">
        <v>33037844</v>
      </c>
      <c r="D1392">
        <v>32505425</v>
      </c>
      <c r="E1392">
        <v>19</v>
      </c>
      <c r="F1392">
        <v>1</v>
      </c>
      <c r="G1392">
        <v>19</v>
      </c>
      <c r="H1392">
        <v>1</v>
      </c>
      <c r="I1392" t="s">
        <v>795</v>
      </c>
      <c r="J1392" t="s">
        <v>3</v>
      </c>
      <c r="K1392" t="s">
        <v>796</v>
      </c>
      <c r="L1392">
        <v>1191</v>
      </c>
      <c r="N1392">
        <v>1013</v>
      </c>
      <c r="O1392" t="s">
        <v>797</v>
      </c>
      <c r="P1392" t="s">
        <v>797</v>
      </c>
      <c r="Q1392">
        <v>1</v>
      </c>
      <c r="X1392">
        <v>453.1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1</v>
      </c>
      <c r="AE1392">
        <v>1</v>
      </c>
      <c r="AF1392" t="s">
        <v>3</v>
      </c>
      <c r="AG1392">
        <v>453.1</v>
      </c>
      <c r="AH1392">
        <v>2</v>
      </c>
      <c r="AI1392">
        <v>33037845</v>
      </c>
      <c r="AJ1392">
        <v>1466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 x14ac:dyDescent="0.2">
      <c r="A1393">
        <f>ROW(Source!A582)</f>
        <v>582</v>
      </c>
      <c r="B1393">
        <v>33037861</v>
      </c>
      <c r="C1393">
        <v>33037844</v>
      </c>
      <c r="D1393">
        <v>32517073</v>
      </c>
      <c r="E1393">
        <v>1</v>
      </c>
      <c r="F1393">
        <v>1</v>
      </c>
      <c r="G1393">
        <v>19</v>
      </c>
      <c r="H1393">
        <v>2</v>
      </c>
      <c r="I1393" t="s">
        <v>805</v>
      </c>
      <c r="J1393" t="s">
        <v>806</v>
      </c>
      <c r="K1393" t="s">
        <v>807</v>
      </c>
      <c r="L1393">
        <v>1368</v>
      </c>
      <c r="N1393">
        <v>1011</v>
      </c>
      <c r="O1393" t="s">
        <v>801</v>
      </c>
      <c r="P1393" t="s">
        <v>801</v>
      </c>
      <c r="Q1393">
        <v>1</v>
      </c>
      <c r="X1393">
        <v>1.38</v>
      </c>
      <c r="Y1393">
        <v>0</v>
      </c>
      <c r="Z1393">
        <v>3.37</v>
      </c>
      <c r="AA1393">
        <v>0.85</v>
      </c>
      <c r="AB1393">
        <v>0</v>
      </c>
      <c r="AC1393">
        <v>0</v>
      </c>
      <c r="AD1393">
        <v>1</v>
      </c>
      <c r="AE1393">
        <v>0</v>
      </c>
      <c r="AF1393" t="s">
        <v>3</v>
      </c>
      <c r="AG1393">
        <v>1.38</v>
      </c>
      <c r="AH1393">
        <v>2</v>
      </c>
      <c r="AI1393">
        <v>33037846</v>
      </c>
      <c r="AJ1393">
        <v>1467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 x14ac:dyDescent="0.2">
      <c r="A1394">
        <f>ROW(Source!A582)</f>
        <v>582</v>
      </c>
      <c r="B1394">
        <v>33037862</v>
      </c>
      <c r="C1394">
        <v>33037844</v>
      </c>
      <c r="D1394">
        <v>32516433</v>
      </c>
      <c r="E1394">
        <v>1</v>
      </c>
      <c r="F1394">
        <v>1</v>
      </c>
      <c r="G1394">
        <v>19</v>
      </c>
      <c r="H1394">
        <v>2</v>
      </c>
      <c r="I1394" t="s">
        <v>808</v>
      </c>
      <c r="J1394" t="s">
        <v>809</v>
      </c>
      <c r="K1394" t="s">
        <v>810</v>
      </c>
      <c r="L1394">
        <v>1368</v>
      </c>
      <c r="N1394">
        <v>1011</v>
      </c>
      <c r="O1394" t="s">
        <v>801</v>
      </c>
      <c r="P1394" t="s">
        <v>801</v>
      </c>
      <c r="Q1394">
        <v>1</v>
      </c>
      <c r="X1394">
        <v>0.31</v>
      </c>
      <c r="Y1394">
        <v>0</v>
      </c>
      <c r="Z1394">
        <v>566.44000000000005</v>
      </c>
      <c r="AA1394">
        <v>281.27999999999997</v>
      </c>
      <c r="AB1394">
        <v>0</v>
      </c>
      <c r="AC1394">
        <v>0</v>
      </c>
      <c r="AD1394">
        <v>1</v>
      </c>
      <c r="AE1394">
        <v>0</v>
      </c>
      <c r="AF1394" t="s">
        <v>3</v>
      </c>
      <c r="AG1394">
        <v>0.31</v>
      </c>
      <c r="AH1394">
        <v>2</v>
      </c>
      <c r="AI1394">
        <v>33037847</v>
      </c>
      <c r="AJ1394">
        <v>1468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 x14ac:dyDescent="0.2">
      <c r="A1395">
        <f>ROW(Source!A582)</f>
        <v>582</v>
      </c>
      <c r="B1395">
        <v>33037863</v>
      </c>
      <c r="C1395">
        <v>33037844</v>
      </c>
      <c r="D1395">
        <v>32516599</v>
      </c>
      <c r="E1395">
        <v>1</v>
      </c>
      <c r="F1395">
        <v>1</v>
      </c>
      <c r="G1395">
        <v>19</v>
      </c>
      <c r="H1395">
        <v>2</v>
      </c>
      <c r="I1395" t="s">
        <v>811</v>
      </c>
      <c r="J1395" t="s">
        <v>812</v>
      </c>
      <c r="K1395" t="s">
        <v>813</v>
      </c>
      <c r="L1395">
        <v>1368</v>
      </c>
      <c r="N1395">
        <v>1011</v>
      </c>
      <c r="O1395" t="s">
        <v>801</v>
      </c>
      <c r="P1395" t="s">
        <v>801</v>
      </c>
      <c r="Q1395">
        <v>1</v>
      </c>
      <c r="X1395">
        <v>26.25</v>
      </c>
      <c r="Y1395">
        <v>0</v>
      </c>
      <c r="Z1395">
        <v>9.7100000000000009</v>
      </c>
      <c r="AA1395">
        <v>2.25</v>
      </c>
      <c r="AB1395">
        <v>0</v>
      </c>
      <c r="AC1395">
        <v>0</v>
      </c>
      <c r="AD1395">
        <v>1</v>
      </c>
      <c r="AE1395">
        <v>0</v>
      </c>
      <c r="AF1395" t="s">
        <v>3</v>
      </c>
      <c r="AG1395">
        <v>26.25</v>
      </c>
      <c r="AH1395">
        <v>2</v>
      </c>
      <c r="AI1395">
        <v>33037848</v>
      </c>
      <c r="AJ1395">
        <v>1469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</row>
    <row r="1396" spans="1:44" x14ac:dyDescent="0.2">
      <c r="A1396">
        <f>ROW(Source!A582)</f>
        <v>582</v>
      </c>
      <c r="B1396">
        <v>33037864</v>
      </c>
      <c r="C1396">
        <v>33037844</v>
      </c>
      <c r="D1396">
        <v>32517836</v>
      </c>
      <c r="E1396">
        <v>1</v>
      </c>
      <c r="F1396">
        <v>1</v>
      </c>
      <c r="G1396">
        <v>19</v>
      </c>
      <c r="H1396">
        <v>3</v>
      </c>
      <c r="I1396" t="s">
        <v>814</v>
      </c>
      <c r="J1396" t="s">
        <v>815</v>
      </c>
      <c r="K1396" t="s">
        <v>816</v>
      </c>
      <c r="L1396">
        <v>1348</v>
      </c>
      <c r="N1396">
        <v>1009</v>
      </c>
      <c r="O1396" t="s">
        <v>19</v>
      </c>
      <c r="P1396" t="s">
        <v>19</v>
      </c>
      <c r="Q1396">
        <v>1000</v>
      </c>
      <c r="X1396">
        <v>0.04</v>
      </c>
      <c r="Y1396">
        <v>31493.279999999999</v>
      </c>
      <c r="Z1396">
        <v>0</v>
      </c>
      <c r="AA1396">
        <v>0</v>
      </c>
      <c r="AB1396">
        <v>0</v>
      </c>
      <c r="AC1396">
        <v>0</v>
      </c>
      <c r="AD1396">
        <v>1</v>
      </c>
      <c r="AE1396">
        <v>0</v>
      </c>
      <c r="AF1396" t="s">
        <v>3</v>
      </c>
      <c r="AG1396">
        <v>0.04</v>
      </c>
      <c r="AH1396">
        <v>2</v>
      </c>
      <c r="AI1396">
        <v>33037849</v>
      </c>
      <c r="AJ1396">
        <v>1470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 x14ac:dyDescent="0.2">
      <c r="A1397">
        <f>ROW(Source!A582)</f>
        <v>582</v>
      </c>
      <c r="B1397">
        <v>33037865</v>
      </c>
      <c r="C1397">
        <v>33037844</v>
      </c>
      <c r="D1397">
        <v>32518156</v>
      </c>
      <c r="E1397">
        <v>1</v>
      </c>
      <c r="F1397">
        <v>1</v>
      </c>
      <c r="G1397">
        <v>19</v>
      </c>
      <c r="H1397">
        <v>3</v>
      </c>
      <c r="I1397" t="s">
        <v>817</v>
      </c>
      <c r="J1397" t="s">
        <v>818</v>
      </c>
      <c r="K1397" t="s">
        <v>819</v>
      </c>
      <c r="L1397">
        <v>1348</v>
      </c>
      <c r="N1397">
        <v>1009</v>
      </c>
      <c r="O1397" t="s">
        <v>19</v>
      </c>
      <c r="P1397" t="s">
        <v>19</v>
      </c>
      <c r="Q1397">
        <v>1000</v>
      </c>
      <c r="X1397">
        <v>3.6999999999999998E-2</v>
      </c>
      <c r="Y1397">
        <v>45454.3</v>
      </c>
      <c r="Z1397">
        <v>0</v>
      </c>
      <c r="AA1397">
        <v>0</v>
      </c>
      <c r="AB1397">
        <v>0</v>
      </c>
      <c r="AC1397">
        <v>0</v>
      </c>
      <c r="AD1397">
        <v>1</v>
      </c>
      <c r="AE1397">
        <v>0</v>
      </c>
      <c r="AF1397" t="s">
        <v>3</v>
      </c>
      <c r="AG1397">
        <v>3.6999999999999998E-2</v>
      </c>
      <c r="AH1397">
        <v>2</v>
      </c>
      <c r="AI1397">
        <v>33037850</v>
      </c>
      <c r="AJ1397">
        <v>1471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 x14ac:dyDescent="0.2">
      <c r="A1398">
        <f>ROW(Source!A582)</f>
        <v>582</v>
      </c>
      <c r="B1398">
        <v>33037867</v>
      </c>
      <c r="C1398">
        <v>33037844</v>
      </c>
      <c r="D1398">
        <v>32518894</v>
      </c>
      <c r="E1398">
        <v>1</v>
      </c>
      <c r="F1398">
        <v>1</v>
      </c>
      <c r="G1398">
        <v>19</v>
      </c>
      <c r="H1398">
        <v>3</v>
      </c>
      <c r="I1398" t="s">
        <v>820</v>
      </c>
      <c r="J1398" t="s">
        <v>821</v>
      </c>
      <c r="K1398" t="s">
        <v>822</v>
      </c>
      <c r="L1398">
        <v>1327</v>
      </c>
      <c r="N1398">
        <v>1005</v>
      </c>
      <c r="O1398" t="s">
        <v>823</v>
      </c>
      <c r="P1398" t="s">
        <v>823</v>
      </c>
      <c r="Q1398">
        <v>1</v>
      </c>
      <c r="X1398">
        <v>5.6</v>
      </c>
      <c r="Y1398">
        <v>63.78</v>
      </c>
      <c r="Z1398">
        <v>0</v>
      </c>
      <c r="AA1398">
        <v>0</v>
      </c>
      <c r="AB1398">
        <v>0</v>
      </c>
      <c r="AC1398">
        <v>0</v>
      </c>
      <c r="AD1398">
        <v>1</v>
      </c>
      <c r="AE1398">
        <v>0</v>
      </c>
      <c r="AF1398" t="s">
        <v>3</v>
      </c>
      <c r="AG1398">
        <v>5.6</v>
      </c>
      <c r="AH1398">
        <v>2</v>
      </c>
      <c r="AI1398">
        <v>33037852</v>
      </c>
      <c r="AJ1398">
        <v>1472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</row>
    <row r="1399" spans="1:44" x14ac:dyDescent="0.2">
      <c r="A1399">
        <f>ROW(Source!A582)</f>
        <v>582</v>
      </c>
      <c r="B1399">
        <v>33037866</v>
      </c>
      <c r="C1399">
        <v>33037844</v>
      </c>
      <c r="D1399">
        <v>32517311</v>
      </c>
      <c r="E1399">
        <v>1</v>
      </c>
      <c r="F1399">
        <v>1</v>
      </c>
      <c r="G1399">
        <v>19</v>
      </c>
      <c r="H1399">
        <v>3</v>
      </c>
      <c r="I1399" t="s">
        <v>824</v>
      </c>
      <c r="J1399" t="s">
        <v>825</v>
      </c>
      <c r="K1399" t="s">
        <v>826</v>
      </c>
      <c r="L1399">
        <v>1348</v>
      </c>
      <c r="N1399">
        <v>1009</v>
      </c>
      <c r="O1399" t="s">
        <v>19</v>
      </c>
      <c r="P1399" t="s">
        <v>19</v>
      </c>
      <c r="Q1399">
        <v>1000</v>
      </c>
      <c r="X1399">
        <v>0.05</v>
      </c>
      <c r="Y1399">
        <v>4752.91</v>
      </c>
      <c r="Z1399">
        <v>0</v>
      </c>
      <c r="AA1399">
        <v>0</v>
      </c>
      <c r="AB1399">
        <v>0</v>
      </c>
      <c r="AC1399">
        <v>0</v>
      </c>
      <c r="AD1399">
        <v>1</v>
      </c>
      <c r="AE1399">
        <v>0</v>
      </c>
      <c r="AF1399" t="s">
        <v>3</v>
      </c>
      <c r="AG1399">
        <v>0.05</v>
      </c>
      <c r="AH1399">
        <v>2</v>
      </c>
      <c r="AI1399">
        <v>33037851</v>
      </c>
      <c r="AJ1399">
        <v>1473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 x14ac:dyDescent="0.2">
      <c r="A1400">
        <f>ROW(Source!A582)</f>
        <v>582</v>
      </c>
      <c r="B1400">
        <v>33037868</v>
      </c>
      <c r="C1400">
        <v>33037844</v>
      </c>
      <c r="D1400">
        <v>32519061</v>
      </c>
      <c r="E1400">
        <v>1</v>
      </c>
      <c r="F1400">
        <v>1</v>
      </c>
      <c r="G1400">
        <v>19</v>
      </c>
      <c r="H1400">
        <v>3</v>
      </c>
      <c r="I1400" t="s">
        <v>827</v>
      </c>
      <c r="J1400" t="s">
        <v>828</v>
      </c>
      <c r="K1400" t="s">
        <v>829</v>
      </c>
      <c r="L1400">
        <v>1339</v>
      </c>
      <c r="N1400">
        <v>1007</v>
      </c>
      <c r="O1400" t="s">
        <v>830</v>
      </c>
      <c r="P1400" t="s">
        <v>830</v>
      </c>
      <c r="Q1400">
        <v>1</v>
      </c>
      <c r="X1400">
        <v>1.75</v>
      </c>
      <c r="Y1400">
        <v>29.98</v>
      </c>
      <c r="Z1400">
        <v>0</v>
      </c>
      <c r="AA1400">
        <v>0</v>
      </c>
      <c r="AB1400">
        <v>0</v>
      </c>
      <c r="AC1400">
        <v>0</v>
      </c>
      <c r="AD1400">
        <v>1</v>
      </c>
      <c r="AE1400">
        <v>0</v>
      </c>
      <c r="AF1400" t="s">
        <v>3</v>
      </c>
      <c r="AG1400">
        <v>1.75</v>
      </c>
      <c r="AH1400">
        <v>2</v>
      </c>
      <c r="AI1400">
        <v>33037853</v>
      </c>
      <c r="AJ1400">
        <v>1474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 x14ac:dyDescent="0.2">
      <c r="A1401">
        <f>ROW(Source!A582)</f>
        <v>582</v>
      </c>
      <c r="B1401">
        <v>33037869</v>
      </c>
      <c r="C1401">
        <v>33037844</v>
      </c>
      <c r="D1401">
        <v>32517740</v>
      </c>
      <c r="E1401">
        <v>1</v>
      </c>
      <c r="F1401">
        <v>1</v>
      </c>
      <c r="G1401">
        <v>19</v>
      </c>
      <c r="H1401">
        <v>3</v>
      </c>
      <c r="I1401" t="s">
        <v>831</v>
      </c>
      <c r="J1401" t="s">
        <v>832</v>
      </c>
      <c r="K1401" t="s">
        <v>833</v>
      </c>
      <c r="L1401">
        <v>1339</v>
      </c>
      <c r="N1401">
        <v>1007</v>
      </c>
      <c r="O1401" t="s">
        <v>830</v>
      </c>
      <c r="P1401" t="s">
        <v>830</v>
      </c>
      <c r="Q1401">
        <v>1</v>
      </c>
      <c r="X1401">
        <v>0.08</v>
      </c>
      <c r="Y1401">
        <v>4993.7</v>
      </c>
      <c r="Z1401">
        <v>0</v>
      </c>
      <c r="AA1401">
        <v>0</v>
      </c>
      <c r="AB1401">
        <v>0</v>
      </c>
      <c r="AC1401">
        <v>0</v>
      </c>
      <c r="AD1401">
        <v>1</v>
      </c>
      <c r="AE1401">
        <v>0</v>
      </c>
      <c r="AF1401" t="s">
        <v>3</v>
      </c>
      <c r="AG1401">
        <v>0.08</v>
      </c>
      <c r="AH1401">
        <v>2</v>
      </c>
      <c r="AI1401">
        <v>33037854</v>
      </c>
      <c r="AJ1401">
        <v>1475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 x14ac:dyDescent="0.2">
      <c r="A1402">
        <f>ROW(Source!A582)</f>
        <v>582</v>
      </c>
      <c r="B1402">
        <v>33037870</v>
      </c>
      <c r="C1402">
        <v>33037844</v>
      </c>
      <c r="D1402">
        <v>32517729</v>
      </c>
      <c r="E1402">
        <v>1</v>
      </c>
      <c r="F1402">
        <v>1</v>
      </c>
      <c r="G1402">
        <v>19</v>
      </c>
      <c r="H1402">
        <v>3</v>
      </c>
      <c r="I1402" t="s">
        <v>834</v>
      </c>
      <c r="J1402" t="s">
        <v>835</v>
      </c>
      <c r="K1402" t="s">
        <v>836</v>
      </c>
      <c r="L1402">
        <v>1339</v>
      </c>
      <c r="N1402">
        <v>1007</v>
      </c>
      <c r="O1402" t="s">
        <v>830</v>
      </c>
      <c r="P1402" t="s">
        <v>830</v>
      </c>
      <c r="Q1402">
        <v>1</v>
      </c>
      <c r="X1402">
        <v>0.69</v>
      </c>
      <c r="Y1402">
        <v>3762.19</v>
      </c>
      <c r="Z1402">
        <v>0</v>
      </c>
      <c r="AA1402">
        <v>0</v>
      </c>
      <c r="AB1402">
        <v>0</v>
      </c>
      <c r="AC1402">
        <v>0</v>
      </c>
      <c r="AD1402">
        <v>1</v>
      </c>
      <c r="AE1402">
        <v>0</v>
      </c>
      <c r="AF1402" t="s">
        <v>3</v>
      </c>
      <c r="AG1402">
        <v>0.69</v>
      </c>
      <c r="AH1402">
        <v>2</v>
      </c>
      <c r="AI1402">
        <v>33037855</v>
      </c>
      <c r="AJ1402">
        <v>1476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 x14ac:dyDescent="0.2">
      <c r="A1403">
        <f>ROW(Source!A582)</f>
        <v>582</v>
      </c>
      <c r="B1403">
        <v>33037871</v>
      </c>
      <c r="C1403">
        <v>33037844</v>
      </c>
      <c r="D1403">
        <v>32517783</v>
      </c>
      <c r="E1403">
        <v>1</v>
      </c>
      <c r="F1403">
        <v>1</v>
      </c>
      <c r="G1403">
        <v>19</v>
      </c>
      <c r="H1403">
        <v>3</v>
      </c>
      <c r="I1403" t="s">
        <v>837</v>
      </c>
      <c r="J1403" t="s">
        <v>838</v>
      </c>
      <c r="K1403" t="s">
        <v>839</v>
      </c>
      <c r="L1403">
        <v>1339</v>
      </c>
      <c r="N1403">
        <v>1007</v>
      </c>
      <c r="O1403" t="s">
        <v>830</v>
      </c>
      <c r="P1403" t="s">
        <v>830</v>
      </c>
      <c r="Q1403">
        <v>1</v>
      </c>
      <c r="X1403">
        <v>0.2</v>
      </c>
      <c r="Y1403">
        <v>5631.96</v>
      </c>
      <c r="Z1403">
        <v>0</v>
      </c>
      <c r="AA1403">
        <v>0</v>
      </c>
      <c r="AB1403">
        <v>0</v>
      </c>
      <c r="AC1403">
        <v>0</v>
      </c>
      <c r="AD1403">
        <v>1</v>
      </c>
      <c r="AE1403">
        <v>0</v>
      </c>
      <c r="AF1403" t="s">
        <v>3</v>
      </c>
      <c r="AG1403">
        <v>0.2</v>
      </c>
      <c r="AH1403">
        <v>2</v>
      </c>
      <c r="AI1403">
        <v>33037856</v>
      </c>
      <c r="AJ1403">
        <v>1477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 x14ac:dyDescent="0.2">
      <c r="A1404">
        <f>ROW(Source!A582)</f>
        <v>582</v>
      </c>
      <c r="B1404">
        <v>33037872</v>
      </c>
      <c r="C1404">
        <v>33037844</v>
      </c>
      <c r="D1404">
        <v>32517784</v>
      </c>
      <c r="E1404">
        <v>1</v>
      </c>
      <c r="F1404">
        <v>1</v>
      </c>
      <c r="G1404">
        <v>19</v>
      </c>
      <c r="H1404">
        <v>3</v>
      </c>
      <c r="I1404" t="s">
        <v>840</v>
      </c>
      <c r="J1404" t="s">
        <v>841</v>
      </c>
      <c r="K1404" t="s">
        <v>842</v>
      </c>
      <c r="L1404">
        <v>1339</v>
      </c>
      <c r="N1404">
        <v>1007</v>
      </c>
      <c r="O1404" t="s">
        <v>830</v>
      </c>
      <c r="P1404" t="s">
        <v>830</v>
      </c>
      <c r="Q1404">
        <v>1</v>
      </c>
      <c r="X1404">
        <v>0.69</v>
      </c>
      <c r="Y1404">
        <v>5631.96</v>
      </c>
      <c r="Z1404">
        <v>0</v>
      </c>
      <c r="AA1404">
        <v>0</v>
      </c>
      <c r="AB1404">
        <v>0</v>
      </c>
      <c r="AC1404">
        <v>0</v>
      </c>
      <c r="AD1404">
        <v>1</v>
      </c>
      <c r="AE1404">
        <v>0</v>
      </c>
      <c r="AF1404" t="s">
        <v>3</v>
      </c>
      <c r="AG1404">
        <v>0.69</v>
      </c>
      <c r="AH1404">
        <v>2</v>
      </c>
      <c r="AI1404">
        <v>33037857</v>
      </c>
      <c r="AJ1404">
        <v>1478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 x14ac:dyDescent="0.2">
      <c r="A1405">
        <f>ROW(Source!A582)</f>
        <v>582</v>
      </c>
      <c r="B1405">
        <v>33037873</v>
      </c>
      <c r="C1405">
        <v>33037844</v>
      </c>
      <c r="D1405">
        <v>32519911</v>
      </c>
      <c r="E1405">
        <v>1</v>
      </c>
      <c r="F1405">
        <v>1</v>
      </c>
      <c r="G1405">
        <v>19</v>
      </c>
      <c r="H1405">
        <v>3</v>
      </c>
      <c r="I1405" t="s">
        <v>843</v>
      </c>
      <c r="J1405" t="s">
        <v>844</v>
      </c>
      <c r="K1405" t="s">
        <v>845</v>
      </c>
      <c r="L1405">
        <v>1339</v>
      </c>
      <c r="N1405">
        <v>1007</v>
      </c>
      <c r="O1405" t="s">
        <v>830</v>
      </c>
      <c r="P1405" t="s">
        <v>830</v>
      </c>
      <c r="Q1405">
        <v>1</v>
      </c>
      <c r="X1405">
        <v>102</v>
      </c>
      <c r="Y1405">
        <v>3195.93</v>
      </c>
      <c r="Z1405">
        <v>0</v>
      </c>
      <c r="AA1405">
        <v>0</v>
      </c>
      <c r="AB1405">
        <v>0</v>
      </c>
      <c r="AC1405">
        <v>0</v>
      </c>
      <c r="AD1405">
        <v>1</v>
      </c>
      <c r="AE1405">
        <v>0</v>
      </c>
      <c r="AF1405" t="s">
        <v>3</v>
      </c>
      <c r="AG1405">
        <v>102</v>
      </c>
      <c r="AH1405">
        <v>2</v>
      </c>
      <c r="AI1405">
        <v>33037858</v>
      </c>
      <c r="AJ1405">
        <v>1479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 x14ac:dyDescent="0.2">
      <c r="A1406">
        <f>ROW(Source!A582)</f>
        <v>582</v>
      </c>
      <c r="B1406">
        <v>33037874</v>
      </c>
      <c r="C1406">
        <v>33037844</v>
      </c>
      <c r="D1406">
        <v>32521663</v>
      </c>
      <c r="E1406">
        <v>1</v>
      </c>
      <c r="F1406">
        <v>1</v>
      </c>
      <c r="G1406">
        <v>19</v>
      </c>
      <c r="H1406">
        <v>3</v>
      </c>
      <c r="I1406" t="s">
        <v>846</v>
      </c>
      <c r="J1406" t="s">
        <v>847</v>
      </c>
      <c r="K1406" t="s">
        <v>848</v>
      </c>
      <c r="L1406">
        <v>1327</v>
      </c>
      <c r="N1406">
        <v>1005</v>
      </c>
      <c r="O1406" t="s">
        <v>823</v>
      </c>
      <c r="P1406" t="s">
        <v>823</v>
      </c>
      <c r="Q1406">
        <v>1</v>
      </c>
      <c r="X1406">
        <v>49.5</v>
      </c>
      <c r="Y1406">
        <v>207.09</v>
      </c>
      <c r="Z1406">
        <v>0</v>
      </c>
      <c r="AA1406">
        <v>0</v>
      </c>
      <c r="AB1406">
        <v>0</v>
      </c>
      <c r="AC1406">
        <v>0</v>
      </c>
      <c r="AD1406">
        <v>1</v>
      </c>
      <c r="AE1406">
        <v>0</v>
      </c>
      <c r="AF1406" t="s">
        <v>3</v>
      </c>
      <c r="AG1406">
        <v>49.5</v>
      </c>
      <c r="AH1406">
        <v>2</v>
      </c>
      <c r="AI1406">
        <v>33037859</v>
      </c>
      <c r="AJ1406">
        <v>1480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</row>
    <row r="1407" spans="1:44" x14ac:dyDescent="0.2">
      <c r="A1407">
        <f>ROW(Source!A585)</f>
        <v>585</v>
      </c>
      <c r="B1407">
        <v>33037883</v>
      </c>
      <c r="C1407">
        <v>33037877</v>
      </c>
      <c r="D1407">
        <v>32505425</v>
      </c>
      <c r="E1407">
        <v>19</v>
      </c>
      <c r="F1407">
        <v>1</v>
      </c>
      <c r="G1407">
        <v>19</v>
      </c>
      <c r="H1407">
        <v>1</v>
      </c>
      <c r="I1407" t="s">
        <v>795</v>
      </c>
      <c r="J1407" t="s">
        <v>3</v>
      </c>
      <c r="K1407" t="s">
        <v>796</v>
      </c>
      <c r="L1407">
        <v>1191</v>
      </c>
      <c r="N1407">
        <v>1013</v>
      </c>
      <c r="O1407" t="s">
        <v>797</v>
      </c>
      <c r="P1407" t="s">
        <v>797</v>
      </c>
      <c r="Q1407">
        <v>1</v>
      </c>
      <c r="X1407">
        <v>36.11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1</v>
      </c>
      <c r="AE1407">
        <v>1</v>
      </c>
      <c r="AF1407" t="s">
        <v>3</v>
      </c>
      <c r="AG1407">
        <v>36.11</v>
      </c>
      <c r="AH1407">
        <v>2</v>
      </c>
      <c r="AI1407">
        <v>33037878</v>
      </c>
      <c r="AJ1407">
        <v>1481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 x14ac:dyDescent="0.2">
      <c r="A1408">
        <f>ROW(Source!A585)</f>
        <v>585</v>
      </c>
      <c r="B1408">
        <v>33037884</v>
      </c>
      <c r="C1408">
        <v>33037877</v>
      </c>
      <c r="D1408">
        <v>32516754</v>
      </c>
      <c r="E1408">
        <v>1</v>
      </c>
      <c r="F1408">
        <v>1</v>
      </c>
      <c r="G1408">
        <v>19</v>
      </c>
      <c r="H1408">
        <v>2</v>
      </c>
      <c r="I1408" t="s">
        <v>798</v>
      </c>
      <c r="J1408" t="s">
        <v>799</v>
      </c>
      <c r="K1408" t="s">
        <v>800</v>
      </c>
      <c r="L1408">
        <v>1368</v>
      </c>
      <c r="N1408">
        <v>1011</v>
      </c>
      <c r="O1408" t="s">
        <v>801</v>
      </c>
      <c r="P1408" t="s">
        <v>801</v>
      </c>
      <c r="Q1408">
        <v>1</v>
      </c>
      <c r="X1408">
        <v>21.91</v>
      </c>
      <c r="Y1408">
        <v>0</v>
      </c>
      <c r="Z1408">
        <v>70.98</v>
      </c>
      <c r="AA1408">
        <v>6.52</v>
      </c>
      <c r="AB1408">
        <v>0</v>
      </c>
      <c r="AC1408">
        <v>0</v>
      </c>
      <c r="AD1408">
        <v>1</v>
      </c>
      <c r="AE1408">
        <v>0</v>
      </c>
      <c r="AF1408" t="s">
        <v>3</v>
      </c>
      <c r="AG1408">
        <v>21.91</v>
      </c>
      <c r="AH1408">
        <v>2</v>
      </c>
      <c r="AI1408">
        <v>33037879</v>
      </c>
      <c r="AJ1408">
        <v>1482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 x14ac:dyDescent="0.2">
      <c r="A1409">
        <f>ROW(Source!A585)</f>
        <v>585</v>
      </c>
      <c r="B1409">
        <v>33037885</v>
      </c>
      <c r="C1409">
        <v>33037877</v>
      </c>
      <c r="D1409">
        <v>32518977</v>
      </c>
      <c r="E1409">
        <v>1</v>
      </c>
      <c r="F1409">
        <v>1</v>
      </c>
      <c r="G1409">
        <v>19</v>
      </c>
      <c r="H1409">
        <v>3</v>
      </c>
      <c r="I1409" t="s">
        <v>802</v>
      </c>
      <c r="J1409" t="s">
        <v>803</v>
      </c>
      <c r="K1409" t="s">
        <v>804</v>
      </c>
      <c r="L1409">
        <v>1348</v>
      </c>
      <c r="N1409">
        <v>1009</v>
      </c>
      <c r="O1409" t="s">
        <v>19</v>
      </c>
      <c r="P1409" t="s">
        <v>19</v>
      </c>
      <c r="Q1409">
        <v>1000</v>
      </c>
      <c r="X1409">
        <v>0.03</v>
      </c>
      <c r="Y1409">
        <v>117442.26</v>
      </c>
      <c r="Z1409">
        <v>0</v>
      </c>
      <c r="AA1409">
        <v>0</v>
      </c>
      <c r="AB1409">
        <v>0</v>
      </c>
      <c r="AC1409">
        <v>0</v>
      </c>
      <c r="AD1409">
        <v>1</v>
      </c>
      <c r="AE1409">
        <v>0</v>
      </c>
      <c r="AF1409" t="s">
        <v>3</v>
      </c>
      <c r="AG1409">
        <v>0.03</v>
      </c>
      <c r="AH1409">
        <v>2</v>
      </c>
      <c r="AI1409">
        <v>33037880</v>
      </c>
      <c r="AJ1409">
        <v>1483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 x14ac:dyDescent="0.2">
      <c r="A1410">
        <f>ROW(Source!A585)</f>
        <v>585</v>
      </c>
      <c r="B1410">
        <v>33037886</v>
      </c>
      <c r="C1410">
        <v>33037877</v>
      </c>
      <c r="D1410">
        <v>32520163</v>
      </c>
      <c r="E1410">
        <v>1</v>
      </c>
      <c r="F1410">
        <v>1</v>
      </c>
      <c r="G1410">
        <v>19</v>
      </c>
      <c r="H1410">
        <v>3</v>
      </c>
      <c r="I1410" t="s">
        <v>25</v>
      </c>
      <c r="J1410" t="s">
        <v>27</v>
      </c>
      <c r="K1410" t="s">
        <v>26</v>
      </c>
      <c r="L1410">
        <v>1348</v>
      </c>
      <c r="N1410">
        <v>1009</v>
      </c>
      <c r="O1410" t="s">
        <v>19</v>
      </c>
      <c r="P1410" t="s">
        <v>19</v>
      </c>
      <c r="Q1410">
        <v>1000</v>
      </c>
      <c r="X1410">
        <v>1</v>
      </c>
      <c r="Y1410">
        <v>53410.15</v>
      </c>
      <c r="Z1410">
        <v>0</v>
      </c>
      <c r="AA1410">
        <v>0</v>
      </c>
      <c r="AB1410">
        <v>0</v>
      </c>
      <c r="AC1410">
        <v>0</v>
      </c>
      <c r="AD1410">
        <v>1</v>
      </c>
      <c r="AE1410">
        <v>0</v>
      </c>
      <c r="AF1410" t="s">
        <v>3</v>
      </c>
      <c r="AG1410">
        <v>1</v>
      </c>
      <c r="AH1410">
        <v>2</v>
      </c>
      <c r="AI1410">
        <v>33037881</v>
      </c>
      <c r="AJ1410">
        <v>1484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 x14ac:dyDescent="0.2">
      <c r="A1411">
        <f>ROW(Source!A587)</f>
        <v>587</v>
      </c>
      <c r="B1411">
        <v>33037904</v>
      </c>
      <c r="C1411">
        <v>33037888</v>
      </c>
      <c r="D1411">
        <v>32505425</v>
      </c>
      <c r="E1411">
        <v>19</v>
      </c>
      <c r="F1411">
        <v>1</v>
      </c>
      <c r="G1411">
        <v>19</v>
      </c>
      <c r="H1411">
        <v>1</v>
      </c>
      <c r="I1411" t="s">
        <v>795</v>
      </c>
      <c r="J1411" t="s">
        <v>3</v>
      </c>
      <c r="K1411" t="s">
        <v>796</v>
      </c>
      <c r="L1411">
        <v>1191</v>
      </c>
      <c r="N1411">
        <v>1013</v>
      </c>
      <c r="O1411" t="s">
        <v>797</v>
      </c>
      <c r="P1411" t="s">
        <v>797</v>
      </c>
      <c r="Q1411">
        <v>1</v>
      </c>
      <c r="X1411">
        <v>453.1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1</v>
      </c>
      <c r="AE1411">
        <v>1</v>
      </c>
      <c r="AF1411" t="s">
        <v>3</v>
      </c>
      <c r="AG1411">
        <v>453.1</v>
      </c>
      <c r="AH1411">
        <v>2</v>
      </c>
      <c r="AI1411">
        <v>33037889</v>
      </c>
      <c r="AJ1411">
        <v>1486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</row>
    <row r="1412" spans="1:44" x14ac:dyDescent="0.2">
      <c r="A1412">
        <f>ROW(Source!A587)</f>
        <v>587</v>
      </c>
      <c r="B1412">
        <v>33037905</v>
      </c>
      <c r="C1412">
        <v>33037888</v>
      </c>
      <c r="D1412">
        <v>32517073</v>
      </c>
      <c r="E1412">
        <v>1</v>
      </c>
      <c r="F1412">
        <v>1</v>
      </c>
      <c r="G1412">
        <v>19</v>
      </c>
      <c r="H1412">
        <v>2</v>
      </c>
      <c r="I1412" t="s">
        <v>805</v>
      </c>
      <c r="J1412" t="s">
        <v>806</v>
      </c>
      <c r="K1412" t="s">
        <v>807</v>
      </c>
      <c r="L1412">
        <v>1368</v>
      </c>
      <c r="N1412">
        <v>1011</v>
      </c>
      <c r="O1412" t="s">
        <v>801</v>
      </c>
      <c r="P1412" t="s">
        <v>801</v>
      </c>
      <c r="Q1412">
        <v>1</v>
      </c>
      <c r="X1412">
        <v>1.38</v>
      </c>
      <c r="Y1412">
        <v>0</v>
      </c>
      <c r="Z1412">
        <v>3.37</v>
      </c>
      <c r="AA1412">
        <v>0.85</v>
      </c>
      <c r="AB1412">
        <v>0</v>
      </c>
      <c r="AC1412">
        <v>0</v>
      </c>
      <c r="AD1412">
        <v>1</v>
      </c>
      <c r="AE1412">
        <v>0</v>
      </c>
      <c r="AF1412" t="s">
        <v>3</v>
      </c>
      <c r="AG1412">
        <v>1.38</v>
      </c>
      <c r="AH1412">
        <v>2</v>
      </c>
      <c r="AI1412">
        <v>33037890</v>
      </c>
      <c r="AJ1412">
        <v>1487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</row>
    <row r="1413" spans="1:44" x14ac:dyDescent="0.2">
      <c r="A1413">
        <f>ROW(Source!A587)</f>
        <v>587</v>
      </c>
      <c r="B1413">
        <v>33037906</v>
      </c>
      <c r="C1413">
        <v>33037888</v>
      </c>
      <c r="D1413">
        <v>32516433</v>
      </c>
      <c r="E1413">
        <v>1</v>
      </c>
      <c r="F1413">
        <v>1</v>
      </c>
      <c r="G1413">
        <v>19</v>
      </c>
      <c r="H1413">
        <v>2</v>
      </c>
      <c r="I1413" t="s">
        <v>808</v>
      </c>
      <c r="J1413" t="s">
        <v>809</v>
      </c>
      <c r="K1413" t="s">
        <v>810</v>
      </c>
      <c r="L1413">
        <v>1368</v>
      </c>
      <c r="N1413">
        <v>1011</v>
      </c>
      <c r="O1413" t="s">
        <v>801</v>
      </c>
      <c r="P1413" t="s">
        <v>801</v>
      </c>
      <c r="Q1413">
        <v>1</v>
      </c>
      <c r="X1413">
        <v>0.31</v>
      </c>
      <c r="Y1413">
        <v>0</v>
      </c>
      <c r="Z1413">
        <v>566.44000000000005</v>
      </c>
      <c r="AA1413">
        <v>281.27999999999997</v>
      </c>
      <c r="AB1413">
        <v>0</v>
      </c>
      <c r="AC1413">
        <v>0</v>
      </c>
      <c r="AD1413">
        <v>1</v>
      </c>
      <c r="AE1413">
        <v>0</v>
      </c>
      <c r="AF1413" t="s">
        <v>3</v>
      </c>
      <c r="AG1413">
        <v>0.31</v>
      </c>
      <c r="AH1413">
        <v>2</v>
      </c>
      <c r="AI1413">
        <v>33037891</v>
      </c>
      <c r="AJ1413">
        <v>1488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 x14ac:dyDescent="0.2">
      <c r="A1414">
        <f>ROW(Source!A587)</f>
        <v>587</v>
      </c>
      <c r="B1414">
        <v>33037907</v>
      </c>
      <c r="C1414">
        <v>33037888</v>
      </c>
      <c r="D1414">
        <v>32516599</v>
      </c>
      <c r="E1414">
        <v>1</v>
      </c>
      <c r="F1414">
        <v>1</v>
      </c>
      <c r="G1414">
        <v>19</v>
      </c>
      <c r="H1414">
        <v>2</v>
      </c>
      <c r="I1414" t="s">
        <v>811</v>
      </c>
      <c r="J1414" t="s">
        <v>812</v>
      </c>
      <c r="K1414" t="s">
        <v>813</v>
      </c>
      <c r="L1414">
        <v>1368</v>
      </c>
      <c r="N1414">
        <v>1011</v>
      </c>
      <c r="O1414" t="s">
        <v>801</v>
      </c>
      <c r="P1414" t="s">
        <v>801</v>
      </c>
      <c r="Q1414">
        <v>1</v>
      </c>
      <c r="X1414">
        <v>26.25</v>
      </c>
      <c r="Y1414">
        <v>0</v>
      </c>
      <c r="Z1414">
        <v>9.7100000000000009</v>
      </c>
      <c r="AA1414">
        <v>2.25</v>
      </c>
      <c r="AB1414">
        <v>0</v>
      </c>
      <c r="AC1414">
        <v>0</v>
      </c>
      <c r="AD1414">
        <v>1</v>
      </c>
      <c r="AE1414">
        <v>0</v>
      </c>
      <c r="AF1414" t="s">
        <v>3</v>
      </c>
      <c r="AG1414">
        <v>26.25</v>
      </c>
      <c r="AH1414">
        <v>2</v>
      </c>
      <c r="AI1414">
        <v>33037892</v>
      </c>
      <c r="AJ1414">
        <v>1489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</row>
    <row r="1415" spans="1:44" x14ac:dyDescent="0.2">
      <c r="A1415">
        <f>ROW(Source!A587)</f>
        <v>587</v>
      </c>
      <c r="B1415">
        <v>33037908</v>
      </c>
      <c r="C1415">
        <v>33037888</v>
      </c>
      <c r="D1415">
        <v>32517836</v>
      </c>
      <c r="E1415">
        <v>1</v>
      </c>
      <c r="F1415">
        <v>1</v>
      </c>
      <c r="G1415">
        <v>19</v>
      </c>
      <c r="H1415">
        <v>3</v>
      </c>
      <c r="I1415" t="s">
        <v>814</v>
      </c>
      <c r="J1415" t="s">
        <v>815</v>
      </c>
      <c r="K1415" t="s">
        <v>816</v>
      </c>
      <c r="L1415">
        <v>1348</v>
      </c>
      <c r="N1415">
        <v>1009</v>
      </c>
      <c r="O1415" t="s">
        <v>19</v>
      </c>
      <c r="P1415" t="s">
        <v>19</v>
      </c>
      <c r="Q1415">
        <v>1000</v>
      </c>
      <c r="X1415">
        <v>0.04</v>
      </c>
      <c r="Y1415">
        <v>31493.279999999999</v>
      </c>
      <c r="Z1415">
        <v>0</v>
      </c>
      <c r="AA1415">
        <v>0</v>
      </c>
      <c r="AB1415">
        <v>0</v>
      </c>
      <c r="AC1415">
        <v>0</v>
      </c>
      <c r="AD1415">
        <v>1</v>
      </c>
      <c r="AE1415">
        <v>0</v>
      </c>
      <c r="AF1415" t="s">
        <v>3</v>
      </c>
      <c r="AG1415">
        <v>0.04</v>
      </c>
      <c r="AH1415">
        <v>2</v>
      </c>
      <c r="AI1415">
        <v>33037893</v>
      </c>
      <c r="AJ1415">
        <v>1490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 x14ac:dyDescent="0.2">
      <c r="A1416">
        <f>ROW(Source!A587)</f>
        <v>587</v>
      </c>
      <c r="B1416">
        <v>33037909</v>
      </c>
      <c r="C1416">
        <v>33037888</v>
      </c>
      <c r="D1416">
        <v>32518156</v>
      </c>
      <c r="E1416">
        <v>1</v>
      </c>
      <c r="F1416">
        <v>1</v>
      </c>
      <c r="G1416">
        <v>19</v>
      </c>
      <c r="H1416">
        <v>3</v>
      </c>
      <c r="I1416" t="s">
        <v>817</v>
      </c>
      <c r="J1416" t="s">
        <v>818</v>
      </c>
      <c r="K1416" t="s">
        <v>819</v>
      </c>
      <c r="L1416">
        <v>1348</v>
      </c>
      <c r="N1416">
        <v>1009</v>
      </c>
      <c r="O1416" t="s">
        <v>19</v>
      </c>
      <c r="P1416" t="s">
        <v>19</v>
      </c>
      <c r="Q1416">
        <v>1000</v>
      </c>
      <c r="X1416">
        <v>3.6999999999999998E-2</v>
      </c>
      <c r="Y1416">
        <v>45454.3</v>
      </c>
      <c r="Z1416">
        <v>0</v>
      </c>
      <c r="AA1416">
        <v>0</v>
      </c>
      <c r="AB1416">
        <v>0</v>
      </c>
      <c r="AC1416">
        <v>0</v>
      </c>
      <c r="AD1416">
        <v>1</v>
      </c>
      <c r="AE1416">
        <v>0</v>
      </c>
      <c r="AF1416" t="s">
        <v>3</v>
      </c>
      <c r="AG1416">
        <v>3.6999999999999998E-2</v>
      </c>
      <c r="AH1416">
        <v>2</v>
      </c>
      <c r="AI1416">
        <v>33037894</v>
      </c>
      <c r="AJ1416">
        <v>1491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 x14ac:dyDescent="0.2">
      <c r="A1417">
        <f>ROW(Source!A587)</f>
        <v>587</v>
      </c>
      <c r="B1417">
        <v>33037911</v>
      </c>
      <c r="C1417">
        <v>33037888</v>
      </c>
      <c r="D1417">
        <v>32518894</v>
      </c>
      <c r="E1417">
        <v>1</v>
      </c>
      <c r="F1417">
        <v>1</v>
      </c>
      <c r="G1417">
        <v>19</v>
      </c>
      <c r="H1417">
        <v>3</v>
      </c>
      <c r="I1417" t="s">
        <v>820</v>
      </c>
      <c r="J1417" t="s">
        <v>821</v>
      </c>
      <c r="K1417" t="s">
        <v>822</v>
      </c>
      <c r="L1417">
        <v>1327</v>
      </c>
      <c r="N1417">
        <v>1005</v>
      </c>
      <c r="O1417" t="s">
        <v>823</v>
      </c>
      <c r="P1417" t="s">
        <v>823</v>
      </c>
      <c r="Q1417">
        <v>1</v>
      </c>
      <c r="X1417">
        <v>5.6</v>
      </c>
      <c r="Y1417">
        <v>63.78</v>
      </c>
      <c r="Z1417">
        <v>0</v>
      </c>
      <c r="AA1417">
        <v>0</v>
      </c>
      <c r="AB1417">
        <v>0</v>
      </c>
      <c r="AC1417">
        <v>0</v>
      </c>
      <c r="AD1417">
        <v>1</v>
      </c>
      <c r="AE1417">
        <v>0</v>
      </c>
      <c r="AF1417" t="s">
        <v>3</v>
      </c>
      <c r="AG1417">
        <v>5.6</v>
      </c>
      <c r="AH1417">
        <v>2</v>
      </c>
      <c r="AI1417">
        <v>33037896</v>
      </c>
      <c r="AJ1417">
        <v>1492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</row>
    <row r="1418" spans="1:44" x14ac:dyDescent="0.2">
      <c r="A1418">
        <f>ROW(Source!A587)</f>
        <v>587</v>
      </c>
      <c r="B1418">
        <v>33037910</v>
      </c>
      <c r="C1418">
        <v>33037888</v>
      </c>
      <c r="D1418">
        <v>32517311</v>
      </c>
      <c r="E1418">
        <v>1</v>
      </c>
      <c r="F1418">
        <v>1</v>
      </c>
      <c r="G1418">
        <v>19</v>
      </c>
      <c r="H1418">
        <v>3</v>
      </c>
      <c r="I1418" t="s">
        <v>824</v>
      </c>
      <c r="J1418" t="s">
        <v>825</v>
      </c>
      <c r="K1418" t="s">
        <v>826</v>
      </c>
      <c r="L1418">
        <v>1348</v>
      </c>
      <c r="N1418">
        <v>1009</v>
      </c>
      <c r="O1418" t="s">
        <v>19</v>
      </c>
      <c r="P1418" t="s">
        <v>19</v>
      </c>
      <c r="Q1418">
        <v>1000</v>
      </c>
      <c r="X1418">
        <v>0.05</v>
      </c>
      <c r="Y1418">
        <v>4752.91</v>
      </c>
      <c r="Z1418">
        <v>0</v>
      </c>
      <c r="AA1418">
        <v>0</v>
      </c>
      <c r="AB1418">
        <v>0</v>
      </c>
      <c r="AC1418">
        <v>0</v>
      </c>
      <c r="AD1418">
        <v>1</v>
      </c>
      <c r="AE1418">
        <v>0</v>
      </c>
      <c r="AF1418" t="s">
        <v>3</v>
      </c>
      <c r="AG1418">
        <v>0.05</v>
      </c>
      <c r="AH1418">
        <v>2</v>
      </c>
      <c r="AI1418">
        <v>33037895</v>
      </c>
      <c r="AJ1418">
        <v>1493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 x14ac:dyDescent="0.2">
      <c r="A1419">
        <f>ROW(Source!A587)</f>
        <v>587</v>
      </c>
      <c r="B1419">
        <v>33037912</v>
      </c>
      <c r="C1419">
        <v>33037888</v>
      </c>
      <c r="D1419">
        <v>32519061</v>
      </c>
      <c r="E1419">
        <v>1</v>
      </c>
      <c r="F1419">
        <v>1</v>
      </c>
      <c r="G1419">
        <v>19</v>
      </c>
      <c r="H1419">
        <v>3</v>
      </c>
      <c r="I1419" t="s">
        <v>827</v>
      </c>
      <c r="J1419" t="s">
        <v>828</v>
      </c>
      <c r="K1419" t="s">
        <v>829</v>
      </c>
      <c r="L1419">
        <v>1339</v>
      </c>
      <c r="N1419">
        <v>1007</v>
      </c>
      <c r="O1419" t="s">
        <v>830</v>
      </c>
      <c r="P1419" t="s">
        <v>830</v>
      </c>
      <c r="Q1419">
        <v>1</v>
      </c>
      <c r="X1419">
        <v>1.75</v>
      </c>
      <c r="Y1419">
        <v>29.98</v>
      </c>
      <c r="Z1419">
        <v>0</v>
      </c>
      <c r="AA1419">
        <v>0</v>
      </c>
      <c r="AB1419">
        <v>0</v>
      </c>
      <c r="AC1419">
        <v>0</v>
      </c>
      <c r="AD1419">
        <v>1</v>
      </c>
      <c r="AE1419">
        <v>0</v>
      </c>
      <c r="AF1419" t="s">
        <v>3</v>
      </c>
      <c r="AG1419">
        <v>1.75</v>
      </c>
      <c r="AH1419">
        <v>2</v>
      </c>
      <c r="AI1419">
        <v>33037897</v>
      </c>
      <c r="AJ1419">
        <v>1494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 x14ac:dyDescent="0.2">
      <c r="A1420">
        <f>ROW(Source!A587)</f>
        <v>587</v>
      </c>
      <c r="B1420">
        <v>33037913</v>
      </c>
      <c r="C1420">
        <v>33037888</v>
      </c>
      <c r="D1420">
        <v>32517740</v>
      </c>
      <c r="E1420">
        <v>1</v>
      </c>
      <c r="F1420">
        <v>1</v>
      </c>
      <c r="G1420">
        <v>19</v>
      </c>
      <c r="H1420">
        <v>3</v>
      </c>
      <c r="I1420" t="s">
        <v>831</v>
      </c>
      <c r="J1420" t="s">
        <v>832</v>
      </c>
      <c r="K1420" t="s">
        <v>833</v>
      </c>
      <c r="L1420">
        <v>1339</v>
      </c>
      <c r="N1420">
        <v>1007</v>
      </c>
      <c r="O1420" t="s">
        <v>830</v>
      </c>
      <c r="P1420" t="s">
        <v>830</v>
      </c>
      <c r="Q1420">
        <v>1</v>
      </c>
      <c r="X1420">
        <v>0.08</v>
      </c>
      <c r="Y1420">
        <v>4993.7</v>
      </c>
      <c r="Z1420">
        <v>0</v>
      </c>
      <c r="AA1420">
        <v>0</v>
      </c>
      <c r="AB1420">
        <v>0</v>
      </c>
      <c r="AC1420">
        <v>0</v>
      </c>
      <c r="AD1420">
        <v>1</v>
      </c>
      <c r="AE1420">
        <v>0</v>
      </c>
      <c r="AF1420" t="s">
        <v>3</v>
      </c>
      <c r="AG1420">
        <v>0.08</v>
      </c>
      <c r="AH1420">
        <v>2</v>
      </c>
      <c r="AI1420">
        <v>33037898</v>
      </c>
      <c r="AJ1420">
        <v>1495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</row>
    <row r="1421" spans="1:44" x14ac:dyDescent="0.2">
      <c r="A1421">
        <f>ROW(Source!A587)</f>
        <v>587</v>
      </c>
      <c r="B1421">
        <v>33037914</v>
      </c>
      <c r="C1421">
        <v>33037888</v>
      </c>
      <c r="D1421">
        <v>32517729</v>
      </c>
      <c r="E1421">
        <v>1</v>
      </c>
      <c r="F1421">
        <v>1</v>
      </c>
      <c r="G1421">
        <v>19</v>
      </c>
      <c r="H1421">
        <v>3</v>
      </c>
      <c r="I1421" t="s">
        <v>834</v>
      </c>
      <c r="J1421" t="s">
        <v>835</v>
      </c>
      <c r="K1421" t="s">
        <v>836</v>
      </c>
      <c r="L1421">
        <v>1339</v>
      </c>
      <c r="N1421">
        <v>1007</v>
      </c>
      <c r="O1421" t="s">
        <v>830</v>
      </c>
      <c r="P1421" t="s">
        <v>830</v>
      </c>
      <c r="Q1421">
        <v>1</v>
      </c>
      <c r="X1421">
        <v>0.69</v>
      </c>
      <c r="Y1421">
        <v>3762.19</v>
      </c>
      <c r="Z1421">
        <v>0</v>
      </c>
      <c r="AA1421">
        <v>0</v>
      </c>
      <c r="AB1421">
        <v>0</v>
      </c>
      <c r="AC1421">
        <v>0</v>
      </c>
      <c r="AD1421">
        <v>1</v>
      </c>
      <c r="AE1421">
        <v>0</v>
      </c>
      <c r="AF1421" t="s">
        <v>3</v>
      </c>
      <c r="AG1421">
        <v>0.69</v>
      </c>
      <c r="AH1421">
        <v>2</v>
      </c>
      <c r="AI1421">
        <v>33037899</v>
      </c>
      <c r="AJ1421">
        <v>1496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 x14ac:dyDescent="0.2">
      <c r="A1422">
        <f>ROW(Source!A587)</f>
        <v>587</v>
      </c>
      <c r="B1422">
        <v>33037915</v>
      </c>
      <c r="C1422">
        <v>33037888</v>
      </c>
      <c r="D1422">
        <v>32517783</v>
      </c>
      <c r="E1422">
        <v>1</v>
      </c>
      <c r="F1422">
        <v>1</v>
      </c>
      <c r="G1422">
        <v>19</v>
      </c>
      <c r="H1422">
        <v>3</v>
      </c>
      <c r="I1422" t="s">
        <v>837</v>
      </c>
      <c r="J1422" t="s">
        <v>838</v>
      </c>
      <c r="K1422" t="s">
        <v>839</v>
      </c>
      <c r="L1422">
        <v>1339</v>
      </c>
      <c r="N1422">
        <v>1007</v>
      </c>
      <c r="O1422" t="s">
        <v>830</v>
      </c>
      <c r="P1422" t="s">
        <v>830</v>
      </c>
      <c r="Q1422">
        <v>1</v>
      </c>
      <c r="X1422">
        <v>0.2</v>
      </c>
      <c r="Y1422">
        <v>5631.96</v>
      </c>
      <c r="Z1422">
        <v>0</v>
      </c>
      <c r="AA1422">
        <v>0</v>
      </c>
      <c r="AB1422">
        <v>0</v>
      </c>
      <c r="AC1422">
        <v>0</v>
      </c>
      <c r="AD1422">
        <v>1</v>
      </c>
      <c r="AE1422">
        <v>0</v>
      </c>
      <c r="AF1422" t="s">
        <v>3</v>
      </c>
      <c r="AG1422">
        <v>0.2</v>
      </c>
      <c r="AH1422">
        <v>2</v>
      </c>
      <c r="AI1422">
        <v>33037900</v>
      </c>
      <c r="AJ1422">
        <v>1497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 x14ac:dyDescent="0.2">
      <c r="A1423">
        <f>ROW(Source!A587)</f>
        <v>587</v>
      </c>
      <c r="B1423">
        <v>33037916</v>
      </c>
      <c r="C1423">
        <v>33037888</v>
      </c>
      <c r="D1423">
        <v>32517784</v>
      </c>
      <c r="E1423">
        <v>1</v>
      </c>
      <c r="F1423">
        <v>1</v>
      </c>
      <c r="G1423">
        <v>19</v>
      </c>
      <c r="H1423">
        <v>3</v>
      </c>
      <c r="I1423" t="s">
        <v>840</v>
      </c>
      <c r="J1423" t="s">
        <v>841</v>
      </c>
      <c r="K1423" t="s">
        <v>842</v>
      </c>
      <c r="L1423">
        <v>1339</v>
      </c>
      <c r="N1423">
        <v>1007</v>
      </c>
      <c r="O1423" t="s">
        <v>830</v>
      </c>
      <c r="P1423" t="s">
        <v>830</v>
      </c>
      <c r="Q1423">
        <v>1</v>
      </c>
      <c r="X1423">
        <v>0.69</v>
      </c>
      <c r="Y1423">
        <v>5631.96</v>
      </c>
      <c r="Z1423">
        <v>0</v>
      </c>
      <c r="AA1423">
        <v>0</v>
      </c>
      <c r="AB1423">
        <v>0</v>
      </c>
      <c r="AC1423">
        <v>0</v>
      </c>
      <c r="AD1423">
        <v>1</v>
      </c>
      <c r="AE1423">
        <v>0</v>
      </c>
      <c r="AF1423" t="s">
        <v>3</v>
      </c>
      <c r="AG1423">
        <v>0.69</v>
      </c>
      <c r="AH1423">
        <v>2</v>
      </c>
      <c r="AI1423">
        <v>33037901</v>
      </c>
      <c r="AJ1423">
        <v>1498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 x14ac:dyDescent="0.2">
      <c r="A1424">
        <f>ROW(Source!A587)</f>
        <v>587</v>
      </c>
      <c r="B1424">
        <v>33037917</v>
      </c>
      <c r="C1424">
        <v>33037888</v>
      </c>
      <c r="D1424">
        <v>32519911</v>
      </c>
      <c r="E1424">
        <v>1</v>
      </c>
      <c r="F1424">
        <v>1</v>
      </c>
      <c r="G1424">
        <v>19</v>
      </c>
      <c r="H1424">
        <v>3</v>
      </c>
      <c r="I1424" t="s">
        <v>843</v>
      </c>
      <c r="J1424" t="s">
        <v>844</v>
      </c>
      <c r="K1424" t="s">
        <v>845</v>
      </c>
      <c r="L1424">
        <v>1339</v>
      </c>
      <c r="N1424">
        <v>1007</v>
      </c>
      <c r="O1424" t="s">
        <v>830</v>
      </c>
      <c r="P1424" t="s">
        <v>830</v>
      </c>
      <c r="Q1424">
        <v>1</v>
      </c>
      <c r="X1424">
        <v>102</v>
      </c>
      <c r="Y1424">
        <v>3195.93</v>
      </c>
      <c r="Z1424">
        <v>0</v>
      </c>
      <c r="AA1424">
        <v>0</v>
      </c>
      <c r="AB1424">
        <v>0</v>
      </c>
      <c r="AC1424">
        <v>0</v>
      </c>
      <c r="AD1424">
        <v>1</v>
      </c>
      <c r="AE1424">
        <v>0</v>
      </c>
      <c r="AF1424" t="s">
        <v>3</v>
      </c>
      <c r="AG1424">
        <v>102</v>
      </c>
      <c r="AH1424">
        <v>2</v>
      </c>
      <c r="AI1424">
        <v>33037902</v>
      </c>
      <c r="AJ1424">
        <v>1499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 x14ac:dyDescent="0.2">
      <c r="A1425">
        <f>ROW(Source!A587)</f>
        <v>587</v>
      </c>
      <c r="B1425">
        <v>33037918</v>
      </c>
      <c r="C1425">
        <v>33037888</v>
      </c>
      <c r="D1425">
        <v>32521663</v>
      </c>
      <c r="E1425">
        <v>1</v>
      </c>
      <c r="F1425">
        <v>1</v>
      </c>
      <c r="G1425">
        <v>19</v>
      </c>
      <c r="H1425">
        <v>3</v>
      </c>
      <c r="I1425" t="s">
        <v>846</v>
      </c>
      <c r="J1425" t="s">
        <v>847</v>
      </c>
      <c r="K1425" t="s">
        <v>848</v>
      </c>
      <c r="L1425">
        <v>1327</v>
      </c>
      <c r="N1425">
        <v>1005</v>
      </c>
      <c r="O1425" t="s">
        <v>823</v>
      </c>
      <c r="P1425" t="s">
        <v>823</v>
      </c>
      <c r="Q1425">
        <v>1</v>
      </c>
      <c r="X1425">
        <v>49.5</v>
      </c>
      <c r="Y1425">
        <v>207.09</v>
      </c>
      <c r="Z1425">
        <v>0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 t="s">
        <v>3</v>
      </c>
      <c r="AG1425">
        <v>49.5</v>
      </c>
      <c r="AH1425">
        <v>2</v>
      </c>
      <c r="AI1425">
        <v>33037903</v>
      </c>
      <c r="AJ1425">
        <v>1500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</row>
    <row r="1426" spans="1:44" x14ac:dyDescent="0.2">
      <c r="A1426">
        <f>ROW(Source!A590)</f>
        <v>590</v>
      </c>
      <c r="B1426">
        <v>33037927</v>
      </c>
      <c r="C1426">
        <v>33037921</v>
      </c>
      <c r="D1426">
        <v>32505425</v>
      </c>
      <c r="E1426">
        <v>19</v>
      </c>
      <c r="F1426">
        <v>1</v>
      </c>
      <c r="G1426">
        <v>19</v>
      </c>
      <c r="H1426">
        <v>1</v>
      </c>
      <c r="I1426" t="s">
        <v>795</v>
      </c>
      <c r="J1426" t="s">
        <v>3</v>
      </c>
      <c r="K1426" t="s">
        <v>796</v>
      </c>
      <c r="L1426">
        <v>1191</v>
      </c>
      <c r="N1426">
        <v>1013</v>
      </c>
      <c r="O1426" t="s">
        <v>797</v>
      </c>
      <c r="P1426" t="s">
        <v>797</v>
      </c>
      <c r="Q1426">
        <v>1</v>
      </c>
      <c r="X1426">
        <v>36.11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1</v>
      </c>
      <c r="AE1426">
        <v>1</v>
      </c>
      <c r="AF1426" t="s">
        <v>3</v>
      </c>
      <c r="AG1426">
        <v>36.11</v>
      </c>
      <c r="AH1426">
        <v>2</v>
      </c>
      <c r="AI1426">
        <v>33037922</v>
      </c>
      <c r="AJ1426">
        <v>1501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</row>
    <row r="1427" spans="1:44" x14ac:dyDescent="0.2">
      <c r="A1427">
        <f>ROW(Source!A590)</f>
        <v>590</v>
      </c>
      <c r="B1427">
        <v>33037928</v>
      </c>
      <c r="C1427">
        <v>33037921</v>
      </c>
      <c r="D1427">
        <v>32516754</v>
      </c>
      <c r="E1427">
        <v>1</v>
      </c>
      <c r="F1427">
        <v>1</v>
      </c>
      <c r="G1427">
        <v>19</v>
      </c>
      <c r="H1427">
        <v>2</v>
      </c>
      <c r="I1427" t="s">
        <v>798</v>
      </c>
      <c r="J1427" t="s">
        <v>799</v>
      </c>
      <c r="K1427" t="s">
        <v>800</v>
      </c>
      <c r="L1427">
        <v>1368</v>
      </c>
      <c r="N1427">
        <v>1011</v>
      </c>
      <c r="O1427" t="s">
        <v>801</v>
      </c>
      <c r="P1427" t="s">
        <v>801</v>
      </c>
      <c r="Q1427">
        <v>1</v>
      </c>
      <c r="X1427">
        <v>21.91</v>
      </c>
      <c r="Y1427">
        <v>0</v>
      </c>
      <c r="Z1427">
        <v>70.98</v>
      </c>
      <c r="AA1427">
        <v>6.52</v>
      </c>
      <c r="AB1427">
        <v>0</v>
      </c>
      <c r="AC1427">
        <v>0</v>
      </c>
      <c r="AD1427">
        <v>1</v>
      </c>
      <c r="AE1427">
        <v>0</v>
      </c>
      <c r="AF1427" t="s">
        <v>3</v>
      </c>
      <c r="AG1427">
        <v>21.91</v>
      </c>
      <c r="AH1427">
        <v>2</v>
      </c>
      <c r="AI1427">
        <v>33037923</v>
      </c>
      <c r="AJ1427">
        <v>1502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 x14ac:dyDescent="0.2">
      <c r="A1428">
        <f>ROW(Source!A590)</f>
        <v>590</v>
      </c>
      <c r="B1428">
        <v>33037929</v>
      </c>
      <c r="C1428">
        <v>33037921</v>
      </c>
      <c r="D1428">
        <v>32518977</v>
      </c>
      <c r="E1428">
        <v>1</v>
      </c>
      <c r="F1428">
        <v>1</v>
      </c>
      <c r="G1428">
        <v>19</v>
      </c>
      <c r="H1428">
        <v>3</v>
      </c>
      <c r="I1428" t="s">
        <v>802</v>
      </c>
      <c r="J1428" t="s">
        <v>803</v>
      </c>
      <c r="K1428" t="s">
        <v>804</v>
      </c>
      <c r="L1428">
        <v>1348</v>
      </c>
      <c r="N1428">
        <v>1009</v>
      </c>
      <c r="O1428" t="s">
        <v>19</v>
      </c>
      <c r="P1428" t="s">
        <v>19</v>
      </c>
      <c r="Q1428">
        <v>1000</v>
      </c>
      <c r="X1428">
        <v>0.03</v>
      </c>
      <c r="Y1428">
        <v>117442.26</v>
      </c>
      <c r="Z1428">
        <v>0</v>
      </c>
      <c r="AA1428">
        <v>0</v>
      </c>
      <c r="AB1428">
        <v>0</v>
      </c>
      <c r="AC1428">
        <v>0</v>
      </c>
      <c r="AD1428">
        <v>1</v>
      </c>
      <c r="AE1428">
        <v>0</v>
      </c>
      <c r="AF1428" t="s">
        <v>3</v>
      </c>
      <c r="AG1428">
        <v>0.03</v>
      </c>
      <c r="AH1428">
        <v>2</v>
      </c>
      <c r="AI1428">
        <v>33037924</v>
      </c>
      <c r="AJ1428">
        <v>1503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 x14ac:dyDescent="0.2">
      <c r="A1429">
        <f>ROW(Source!A590)</f>
        <v>590</v>
      </c>
      <c r="B1429">
        <v>33037930</v>
      </c>
      <c r="C1429">
        <v>33037921</v>
      </c>
      <c r="D1429">
        <v>32520163</v>
      </c>
      <c r="E1429">
        <v>1</v>
      </c>
      <c r="F1429">
        <v>1</v>
      </c>
      <c r="G1429">
        <v>19</v>
      </c>
      <c r="H1429">
        <v>3</v>
      </c>
      <c r="I1429" t="s">
        <v>25</v>
      </c>
      <c r="J1429" t="s">
        <v>27</v>
      </c>
      <c r="K1429" t="s">
        <v>26</v>
      </c>
      <c r="L1429">
        <v>1348</v>
      </c>
      <c r="N1429">
        <v>1009</v>
      </c>
      <c r="O1429" t="s">
        <v>19</v>
      </c>
      <c r="P1429" t="s">
        <v>19</v>
      </c>
      <c r="Q1429">
        <v>1000</v>
      </c>
      <c r="X1429">
        <v>1</v>
      </c>
      <c r="Y1429">
        <v>53410.15</v>
      </c>
      <c r="Z1429">
        <v>0</v>
      </c>
      <c r="AA1429">
        <v>0</v>
      </c>
      <c r="AB1429">
        <v>0</v>
      </c>
      <c r="AC1429">
        <v>0</v>
      </c>
      <c r="AD1429">
        <v>1</v>
      </c>
      <c r="AE1429">
        <v>0</v>
      </c>
      <c r="AF1429" t="s">
        <v>3</v>
      </c>
      <c r="AG1429">
        <v>1</v>
      </c>
      <c r="AH1429">
        <v>2</v>
      </c>
      <c r="AI1429">
        <v>33037925</v>
      </c>
      <c r="AJ1429">
        <v>1504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 x14ac:dyDescent="0.2">
      <c r="A1430">
        <f>ROW(Source!A592)</f>
        <v>592</v>
      </c>
      <c r="B1430">
        <v>33037948</v>
      </c>
      <c r="C1430">
        <v>33037932</v>
      </c>
      <c r="D1430">
        <v>32505425</v>
      </c>
      <c r="E1430">
        <v>19</v>
      </c>
      <c r="F1430">
        <v>1</v>
      </c>
      <c r="G1430">
        <v>19</v>
      </c>
      <c r="H1430">
        <v>1</v>
      </c>
      <c r="I1430" t="s">
        <v>795</v>
      </c>
      <c r="J1430" t="s">
        <v>3</v>
      </c>
      <c r="K1430" t="s">
        <v>796</v>
      </c>
      <c r="L1430">
        <v>1191</v>
      </c>
      <c r="N1430">
        <v>1013</v>
      </c>
      <c r="O1430" t="s">
        <v>797</v>
      </c>
      <c r="P1430" t="s">
        <v>797</v>
      </c>
      <c r="Q1430">
        <v>1</v>
      </c>
      <c r="X1430">
        <v>453.1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1</v>
      </c>
      <c r="AE1430">
        <v>1</v>
      </c>
      <c r="AF1430" t="s">
        <v>3</v>
      </c>
      <c r="AG1430">
        <v>453.1</v>
      </c>
      <c r="AH1430">
        <v>2</v>
      </c>
      <c r="AI1430">
        <v>33037933</v>
      </c>
      <c r="AJ1430">
        <v>1506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 x14ac:dyDescent="0.2">
      <c r="A1431">
        <f>ROW(Source!A592)</f>
        <v>592</v>
      </c>
      <c r="B1431">
        <v>33037949</v>
      </c>
      <c r="C1431">
        <v>33037932</v>
      </c>
      <c r="D1431">
        <v>32517073</v>
      </c>
      <c r="E1431">
        <v>1</v>
      </c>
      <c r="F1431">
        <v>1</v>
      </c>
      <c r="G1431">
        <v>19</v>
      </c>
      <c r="H1431">
        <v>2</v>
      </c>
      <c r="I1431" t="s">
        <v>805</v>
      </c>
      <c r="J1431" t="s">
        <v>806</v>
      </c>
      <c r="K1431" t="s">
        <v>807</v>
      </c>
      <c r="L1431">
        <v>1368</v>
      </c>
      <c r="N1431">
        <v>1011</v>
      </c>
      <c r="O1431" t="s">
        <v>801</v>
      </c>
      <c r="P1431" t="s">
        <v>801</v>
      </c>
      <c r="Q1431">
        <v>1</v>
      </c>
      <c r="X1431">
        <v>1.38</v>
      </c>
      <c r="Y1431">
        <v>0</v>
      </c>
      <c r="Z1431">
        <v>3.37</v>
      </c>
      <c r="AA1431">
        <v>0.85</v>
      </c>
      <c r="AB1431">
        <v>0</v>
      </c>
      <c r="AC1431">
        <v>0</v>
      </c>
      <c r="AD1431">
        <v>1</v>
      </c>
      <c r="AE1431">
        <v>0</v>
      </c>
      <c r="AF1431" t="s">
        <v>3</v>
      </c>
      <c r="AG1431">
        <v>1.38</v>
      </c>
      <c r="AH1431">
        <v>2</v>
      </c>
      <c r="AI1431">
        <v>33037934</v>
      </c>
      <c r="AJ1431">
        <v>1507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 x14ac:dyDescent="0.2">
      <c r="A1432">
        <f>ROW(Source!A592)</f>
        <v>592</v>
      </c>
      <c r="B1432">
        <v>33037950</v>
      </c>
      <c r="C1432">
        <v>33037932</v>
      </c>
      <c r="D1432">
        <v>32516433</v>
      </c>
      <c r="E1432">
        <v>1</v>
      </c>
      <c r="F1432">
        <v>1</v>
      </c>
      <c r="G1432">
        <v>19</v>
      </c>
      <c r="H1432">
        <v>2</v>
      </c>
      <c r="I1432" t="s">
        <v>808</v>
      </c>
      <c r="J1432" t="s">
        <v>809</v>
      </c>
      <c r="K1432" t="s">
        <v>810</v>
      </c>
      <c r="L1432">
        <v>1368</v>
      </c>
      <c r="N1432">
        <v>1011</v>
      </c>
      <c r="O1432" t="s">
        <v>801</v>
      </c>
      <c r="P1432" t="s">
        <v>801</v>
      </c>
      <c r="Q1432">
        <v>1</v>
      </c>
      <c r="X1432">
        <v>0.31</v>
      </c>
      <c r="Y1432">
        <v>0</v>
      </c>
      <c r="Z1432">
        <v>566.44000000000005</v>
      </c>
      <c r="AA1432">
        <v>281.27999999999997</v>
      </c>
      <c r="AB1432">
        <v>0</v>
      </c>
      <c r="AC1432">
        <v>0</v>
      </c>
      <c r="AD1432">
        <v>1</v>
      </c>
      <c r="AE1432">
        <v>0</v>
      </c>
      <c r="AF1432" t="s">
        <v>3</v>
      </c>
      <c r="AG1432">
        <v>0.31</v>
      </c>
      <c r="AH1432">
        <v>2</v>
      </c>
      <c r="AI1432">
        <v>33037935</v>
      </c>
      <c r="AJ1432">
        <v>1508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 x14ac:dyDescent="0.2">
      <c r="A1433">
        <f>ROW(Source!A592)</f>
        <v>592</v>
      </c>
      <c r="B1433">
        <v>33037951</v>
      </c>
      <c r="C1433">
        <v>33037932</v>
      </c>
      <c r="D1433">
        <v>32516599</v>
      </c>
      <c r="E1433">
        <v>1</v>
      </c>
      <c r="F1433">
        <v>1</v>
      </c>
      <c r="G1433">
        <v>19</v>
      </c>
      <c r="H1433">
        <v>2</v>
      </c>
      <c r="I1433" t="s">
        <v>811</v>
      </c>
      <c r="J1433" t="s">
        <v>812</v>
      </c>
      <c r="K1433" t="s">
        <v>813</v>
      </c>
      <c r="L1433">
        <v>1368</v>
      </c>
      <c r="N1433">
        <v>1011</v>
      </c>
      <c r="O1433" t="s">
        <v>801</v>
      </c>
      <c r="P1433" t="s">
        <v>801</v>
      </c>
      <c r="Q1433">
        <v>1</v>
      </c>
      <c r="X1433">
        <v>26.25</v>
      </c>
      <c r="Y1433">
        <v>0</v>
      </c>
      <c r="Z1433">
        <v>9.7100000000000009</v>
      </c>
      <c r="AA1433">
        <v>2.25</v>
      </c>
      <c r="AB1433">
        <v>0</v>
      </c>
      <c r="AC1433">
        <v>0</v>
      </c>
      <c r="AD1433">
        <v>1</v>
      </c>
      <c r="AE1433">
        <v>0</v>
      </c>
      <c r="AF1433" t="s">
        <v>3</v>
      </c>
      <c r="AG1433">
        <v>26.25</v>
      </c>
      <c r="AH1433">
        <v>2</v>
      </c>
      <c r="AI1433">
        <v>33037936</v>
      </c>
      <c r="AJ1433">
        <v>1509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 x14ac:dyDescent="0.2">
      <c r="A1434">
        <f>ROW(Source!A592)</f>
        <v>592</v>
      </c>
      <c r="B1434">
        <v>33037952</v>
      </c>
      <c r="C1434">
        <v>33037932</v>
      </c>
      <c r="D1434">
        <v>32517836</v>
      </c>
      <c r="E1434">
        <v>1</v>
      </c>
      <c r="F1434">
        <v>1</v>
      </c>
      <c r="G1434">
        <v>19</v>
      </c>
      <c r="H1434">
        <v>3</v>
      </c>
      <c r="I1434" t="s">
        <v>814</v>
      </c>
      <c r="J1434" t="s">
        <v>815</v>
      </c>
      <c r="K1434" t="s">
        <v>816</v>
      </c>
      <c r="L1434">
        <v>1348</v>
      </c>
      <c r="N1434">
        <v>1009</v>
      </c>
      <c r="O1434" t="s">
        <v>19</v>
      </c>
      <c r="P1434" t="s">
        <v>19</v>
      </c>
      <c r="Q1434">
        <v>1000</v>
      </c>
      <c r="X1434">
        <v>0.04</v>
      </c>
      <c r="Y1434">
        <v>31493.279999999999</v>
      </c>
      <c r="Z1434">
        <v>0</v>
      </c>
      <c r="AA1434">
        <v>0</v>
      </c>
      <c r="AB1434">
        <v>0</v>
      </c>
      <c r="AC1434">
        <v>0</v>
      </c>
      <c r="AD1434">
        <v>1</v>
      </c>
      <c r="AE1434">
        <v>0</v>
      </c>
      <c r="AF1434" t="s">
        <v>3</v>
      </c>
      <c r="AG1434">
        <v>0.04</v>
      </c>
      <c r="AH1434">
        <v>2</v>
      </c>
      <c r="AI1434">
        <v>33037937</v>
      </c>
      <c r="AJ1434">
        <v>1510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 x14ac:dyDescent="0.2">
      <c r="A1435">
        <f>ROW(Source!A592)</f>
        <v>592</v>
      </c>
      <c r="B1435">
        <v>33037953</v>
      </c>
      <c r="C1435">
        <v>33037932</v>
      </c>
      <c r="D1435">
        <v>32518156</v>
      </c>
      <c r="E1435">
        <v>1</v>
      </c>
      <c r="F1435">
        <v>1</v>
      </c>
      <c r="G1435">
        <v>19</v>
      </c>
      <c r="H1435">
        <v>3</v>
      </c>
      <c r="I1435" t="s">
        <v>817</v>
      </c>
      <c r="J1435" t="s">
        <v>818</v>
      </c>
      <c r="K1435" t="s">
        <v>819</v>
      </c>
      <c r="L1435">
        <v>1348</v>
      </c>
      <c r="N1435">
        <v>1009</v>
      </c>
      <c r="O1435" t="s">
        <v>19</v>
      </c>
      <c r="P1435" t="s">
        <v>19</v>
      </c>
      <c r="Q1435">
        <v>1000</v>
      </c>
      <c r="X1435">
        <v>3.6999999999999998E-2</v>
      </c>
      <c r="Y1435">
        <v>45454.3</v>
      </c>
      <c r="Z1435">
        <v>0</v>
      </c>
      <c r="AA1435">
        <v>0</v>
      </c>
      <c r="AB1435">
        <v>0</v>
      </c>
      <c r="AC1435">
        <v>0</v>
      </c>
      <c r="AD1435">
        <v>1</v>
      </c>
      <c r="AE1435">
        <v>0</v>
      </c>
      <c r="AF1435" t="s">
        <v>3</v>
      </c>
      <c r="AG1435">
        <v>3.6999999999999998E-2</v>
      </c>
      <c r="AH1435">
        <v>2</v>
      </c>
      <c r="AI1435">
        <v>33037938</v>
      </c>
      <c r="AJ1435">
        <v>1511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 x14ac:dyDescent="0.2">
      <c r="A1436">
        <f>ROW(Source!A592)</f>
        <v>592</v>
      </c>
      <c r="B1436">
        <v>33037955</v>
      </c>
      <c r="C1436">
        <v>33037932</v>
      </c>
      <c r="D1436">
        <v>32518894</v>
      </c>
      <c r="E1436">
        <v>1</v>
      </c>
      <c r="F1436">
        <v>1</v>
      </c>
      <c r="G1436">
        <v>19</v>
      </c>
      <c r="H1436">
        <v>3</v>
      </c>
      <c r="I1436" t="s">
        <v>820</v>
      </c>
      <c r="J1436" t="s">
        <v>821</v>
      </c>
      <c r="K1436" t="s">
        <v>822</v>
      </c>
      <c r="L1436">
        <v>1327</v>
      </c>
      <c r="N1436">
        <v>1005</v>
      </c>
      <c r="O1436" t="s">
        <v>823</v>
      </c>
      <c r="P1436" t="s">
        <v>823</v>
      </c>
      <c r="Q1436">
        <v>1</v>
      </c>
      <c r="X1436">
        <v>5.6</v>
      </c>
      <c r="Y1436">
        <v>63.78</v>
      </c>
      <c r="Z1436">
        <v>0</v>
      </c>
      <c r="AA1436">
        <v>0</v>
      </c>
      <c r="AB1436">
        <v>0</v>
      </c>
      <c r="AC1436">
        <v>0</v>
      </c>
      <c r="AD1436">
        <v>1</v>
      </c>
      <c r="AE1436">
        <v>0</v>
      </c>
      <c r="AF1436" t="s">
        <v>3</v>
      </c>
      <c r="AG1436">
        <v>5.6</v>
      </c>
      <c r="AH1436">
        <v>2</v>
      </c>
      <c r="AI1436">
        <v>33037940</v>
      </c>
      <c r="AJ1436">
        <v>1512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</row>
    <row r="1437" spans="1:44" x14ac:dyDescent="0.2">
      <c r="A1437">
        <f>ROW(Source!A592)</f>
        <v>592</v>
      </c>
      <c r="B1437">
        <v>33037954</v>
      </c>
      <c r="C1437">
        <v>33037932</v>
      </c>
      <c r="D1437">
        <v>32517311</v>
      </c>
      <c r="E1437">
        <v>1</v>
      </c>
      <c r="F1437">
        <v>1</v>
      </c>
      <c r="G1437">
        <v>19</v>
      </c>
      <c r="H1437">
        <v>3</v>
      </c>
      <c r="I1437" t="s">
        <v>824</v>
      </c>
      <c r="J1437" t="s">
        <v>825</v>
      </c>
      <c r="K1437" t="s">
        <v>826</v>
      </c>
      <c r="L1437">
        <v>1348</v>
      </c>
      <c r="N1437">
        <v>1009</v>
      </c>
      <c r="O1437" t="s">
        <v>19</v>
      </c>
      <c r="P1437" t="s">
        <v>19</v>
      </c>
      <c r="Q1437">
        <v>1000</v>
      </c>
      <c r="X1437">
        <v>0.05</v>
      </c>
      <c r="Y1437">
        <v>4752.91</v>
      </c>
      <c r="Z1437">
        <v>0</v>
      </c>
      <c r="AA1437">
        <v>0</v>
      </c>
      <c r="AB1437">
        <v>0</v>
      </c>
      <c r="AC1437">
        <v>0</v>
      </c>
      <c r="AD1437">
        <v>1</v>
      </c>
      <c r="AE1437">
        <v>0</v>
      </c>
      <c r="AF1437" t="s">
        <v>3</v>
      </c>
      <c r="AG1437">
        <v>0.05</v>
      </c>
      <c r="AH1437">
        <v>2</v>
      </c>
      <c r="AI1437">
        <v>33037939</v>
      </c>
      <c r="AJ1437">
        <v>1513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 x14ac:dyDescent="0.2">
      <c r="A1438">
        <f>ROW(Source!A592)</f>
        <v>592</v>
      </c>
      <c r="B1438">
        <v>33037956</v>
      </c>
      <c r="C1438">
        <v>33037932</v>
      </c>
      <c r="D1438">
        <v>32519061</v>
      </c>
      <c r="E1438">
        <v>1</v>
      </c>
      <c r="F1438">
        <v>1</v>
      </c>
      <c r="G1438">
        <v>19</v>
      </c>
      <c r="H1438">
        <v>3</v>
      </c>
      <c r="I1438" t="s">
        <v>827</v>
      </c>
      <c r="J1438" t="s">
        <v>828</v>
      </c>
      <c r="K1438" t="s">
        <v>829</v>
      </c>
      <c r="L1438">
        <v>1339</v>
      </c>
      <c r="N1438">
        <v>1007</v>
      </c>
      <c r="O1438" t="s">
        <v>830</v>
      </c>
      <c r="P1438" t="s">
        <v>830</v>
      </c>
      <c r="Q1438">
        <v>1</v>
      </c>
      <c r="X1438">
        <v>1.75</v>
      </c>
      <c r="Y1438">
        <v>29.98</v>
      </c>
      <c r="Z1438">
        <v>0</v>
      </c>
      <c r="AA1438">
        <v>0</v>
      </c>
      <c r="AB1438">
        <v>0</v>
      </c>
      <c r="AC1438">
        <v>0</v>
      </c>
      <c r="AD1438">
        <v>1</v>
      </c>
      <c r="AE1438">
        <v>0</v>
      </c>
      <c r="AF1438" t="s">
        <v>3</v>
      </c>
      <c r="AG1438">
        <v>1.75</v>
      </c>
      <c r="AH1438">
        <v>2</v>
      </c>
      <c r="AI1438">
        <v>33037941</v>
      </c>
      <c r="AJ1438">
        <v>1514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 x14ac:dyDescent="0.2">
      <c r="A1439">
        <f>ROW(Source!A592)</f>
        <v>592</v>
      </c>
      <c r="B1439">
        <v>33037957</v>
      </c>
      <c r="C1439">
        <v>33037932</v>
      </c>
      <c r="D1439">
        <v>32517740</v>
      </c>
      <c r="E1439">
        <v>1</v>
      </c>
      <c r="F1439">
        <v>1</v>
      </c>
      <c r="G1439">
        <v>19</v>
      </c>
      <c r="H1439">
        <v>3</v>
      </c>
      <c r="I1439" t="s">
        <v>831</v>
      </c>
      <c r="J1439" t="s">
        <v>832</v>
      </c>
      <c r="K1439" t="s">
        <v>833</v>
      </c>
      <c r="L1439">
        <v>1339</v>
      </c>
      <c r="N1439">
        <v>1007</v>
      </c>
      <c r="O1439" t="s">
        <v>830</v>
      </c>
      <c r="P1439" t="s">
        <v>830</v>
      </c>
      <c r="Q1439">
        <v>1</v>
      </c>
      <c r="X1439">
        <v>0.08</v>
      </c>
      <c r="Y1439">
        <v>4993.7</v>
      </c>
      <c r="Z1439">
        <v>0</v>
      </c>
      <c r="AA1439">
        <v>0</v>
      </c>
      <c r="AB1439">
        <v>0</v>
      </c>
      <c r="AC1439">
        <v>0</v>
      </c>
      <c r="AD1439">
        <v>1</v>
      </c>
      <c r="AE1439">
        <v>0</v>
      </c>
      <c r="AF1439" t="s">
        <v>3</v>
      </c>
      <c r="AG1439">
        <v>0.08</v>
      </c>
      <c r="AH1439">
        <v>2</v>
      </c>
      <c r="AI1439">
        <v>33037942</v>
      </c>
      <c r="AJ1439">
        <v>1515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 x14ac:dyDescent="0.2">
      <c r="A1440">
        <f>ROW(Source!A592)</f>
        <v>592</v>
      </c>
      <c r="B1440">
        <v>33037958</v>
      </c>
      <c r="C1440">
        <v>33037932</v>
      </c>
      <c r="D1440">
        <v>32517729</v>
      </c>
      <c r="E1440">
        <v>1</v>
      </c>
      <c r="F1440">
        <v>1</v>
      </c>
      <c r="G1440">
        <v>19</v>
      </c>
      <c r="H1440">
        <v>3</v>
      </c>
      <c r="I1440" t="s">
        <v>834</v>
      </c>
      <c r="J1440" t="s">
        <v>835</v>
      </c>
      <c r="K1440" t="s">
        <v>836</v>
      </c>
      <c r="L1440">
        <v>1339</v>
      </c>
      <c r="N1440">
        <v>1007</v>
      </c>
      <c r="O1440" t="s">
        <v>830</v>
      </c>
      <c r="P1440" t="s">
        <v>830</v>
      </c>
      <c r="Q1440">
        <v>1</v>
      </c>
      <c r="X1440">
        <v>0.69</v>
      </c>
      <c r="Y1440">
        <v>3762.19</v>
      </c>
      <c r="Z1440">
        <v>0</v>
      </c>
      <c r="AA1440">
        <v>0</v>
      </c>
      <c r="AB1440">
        <v>0</v>
      </c>
      <c r="AC1440">
        <v>0</v>
      </c>
      <c r="AD1440">
        <v>1</v>
      </c>
      <c r="AE1440">
        <v>0</v>
      </c>
      <c r="AF1440" t="s">
        <v>3</v>
      </c>
      <c r="AG1440">
        <v>0.69</v>
      </c>
      <c r="AH1440">
        <v>2</v>
      </c>
      <c r="AI1440">
        <v>33037943</v>
      </c>
      <c r="AJ1440">
        <v>1516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</row>
    <row r="1441" spans="1:44" x14ac:dyDescent="0.2">
      <c r="A1441">
        <f>ROW(Source!A592)</f>
        <v>592</v>
      </c>
      <c r="B1441">
        <v>33037959</v>
      </c>
      <c r="C1441">
        <v>33037932</v>
      </c>
      <c r="D1441">
        <v>32517783</v>
      </c>
      <c r="E1441">
        <v>1</v>
      </c>
      <c r="F1441">
        <v>1</v>
      </c>
      <c r="G1441">
        <v>19</v>
      </c>
      <c r="H1441">
        <v>3</v>
      </c>
      <c r="I1441" t="s">
        <v>837</v>
      </c>
      <c r="J1441" t="s">
        <v>838</v>
      </c>
      <c r="K1441" t="s">
        <v>839</v>
      </c>
      <c r="L1441">
        <v>1339</v>
      </c>
      <c r="N1441">
        <v>1007</v>
      </c>
      <c r="O1441" t="s">
        <v>830</v>
      </c>
      <c r="P1441" t="s">
        <v>830</v>
      </c>
      <c r="Q1441">
        <v>1</v>
      </c>
      <c r="X1441">
        <v>0.2</v>
      </c>
      <c r="Y1441">
        <v>5631.96</v>
      </c>
      <c r="Z1441">
        <v>0</v>
      </c>
      <c r="AA1441">
        <v>0</v>
      </c>
      <c r="AB1441">
        <v>0</v>
      </c>
      <c r="AC1441">
        <v>0</v>
      </c>
      <c r="AD1441">
        <v>1</v>
      </c>
      <c r="AE1441">
        <v>0</v>
      </c>
      <c r="AF1441" t="s">
        <v>3</v>
      </c>
      <c r="AG1441">
        <v>0.2</v>
      </c>
      <c r="AH1441">
        <v>2</v>
      </c>
      <c r="AI1441">
        <v>33037944</v>
      </c>
      <c r="AJ1441">
        <v>1517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 x14ac:dyDescent="0.2">
      <c r="A1442">
        <f>ROW(Source!A592)</f>
        <v>592</v>
      </c>
      <c r="B1442">
        <v>33037960</v>
      </c>
      <c r="C1442">
        <v>33037932</v>
      </c>
      <c r="D1442">
        <v>32517784</v>
      </c>
      <c r="E1442">
        <v>1</v>
      </c>
      <c r="F1442">
        <v>1</v>
      </c>
      <c r="G1442">
        <v>19</v>
      </c>
      <c r="H1442">
        <v>3</v>
      </c>
      <c r="I1442" t="s">
        <v>840</v>
      </c>
      <c r="J1442" t="s">
        <v>841</v>
      </c>
      <c r="K1442" t="s">
        <v>842</v>
      </c>
      <c r="L1442">
        <v>1339</v>
      </c>
      <c r="N1442">
        <v>1007</v>
      </c>
      <c r="O1442" t="s">
        <v>830</v>
      </c>
      <c r="P1442" t="s">
        <v>830</v>
      </c>
      <c r="Q1442">
        <v>1</v>
      </c>
      <c r="X1442">
        <v>0.69</v>
      </c>
      <c r="Y1442">
        <v>5631.96</v>
      </c>
      <c r="Z1442">
        <v>0</v>
      </c>
      <c r="AA1442">
        <v>0</v>
      </c>
      <c r="AB1442">
        <v>0</v>
      </c>
      <c r="AC1442">
        <v>0</v>
      </c>
      <c r="AD1442">
        <v>1</v>
      </c>
      <c r="AE1442">
        <v>0</v>
      </c>
      <c r="AF1442" t="s">
        <v>3</v>
      </c>
      <c r="AG1442">
        <v>0.69</v>
      </c>
      <c r="AH1442">
        <v>2</v>
      </c>
      <c r="AI1442">
        <v>33037945</v>
      </c>
      <c r="AJ1442">
        <v>1518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 x14ac:dyDescent="0.2">
      <c r="A1443">
        <f>ROW(Source!A592)</f>
        <v>592</v>
      </c>
      <c r="B1443">
        <v>33037961</v>
      </c>
      <c r="C1443">
        <v>33037932</v>
      </c>
      <c r="D1443">
        <v>32519911</v>
      </c>
      <c r="E1443">
        <v>1</v>
      </c>
      <c r="F1443">
        <v>1</v>
      </c>
      <c r="G1443">
        <v>19</v>
      </c>
      <c r="H1443">
        <v>3</v>
      </c>
      <c r="I1443" t="s">
        <v>843</v>
      </c>
      <c r="J1443" t="s">
        <v>844</v>
      </c>
      <c r="K1443" t="s">
        <v>845</v>
      </c>
      <c r="L1443">
        <v>1339</v>
      </c>
      <c r="N1443">
        <v>1007</v>
      </c>
      <c r="O1443" t="s">
        <v>830</v>
      </c>
      <c r="P1443" t="s">
        <v>830</v>
      </c>
      <c r="Q1443">
        <v>1</v>
      </c>
      <c r="X1443">
        <v>102</v>
      </c>
      <c r="Y1443">
        <v>3195.93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0</v>
      </c>
      <c r="AF1443" t="s">
        <v>3</v>
      </c>
      <c r="AG1443">
        <v>102</v>
      </c>
      <c r="AH1443">
        <v>2</v>
      </c>
      <c r="AI1443">
        <v>33037946</v>
      </c>
      <c r="AJ1443">
        <v>1519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 x14ac:dyDescent="0.2">
      <c r="A1444">
        <f>ROW(Source!A592)</f>
        <v>592</v>
      </c>
      <c r="B1444">
        <v>33037962</v>
      </c>
      <c r="C1444">
        <v>33037932</v>
      </c>
      <c r="D1444">
        <v>32521663</v>
      </c>
      <c r="E1444">
        <v>1</v>
      </c>
      <c r="F1444">
        <v>1</v>
      </c>
      <c r="G1444">
        <v>19</v>
      </c>
      <c r="H1444">
        <v>3</v>
      </c>
      <c r="I1444" t="s">
        <v>846</v>
      </c>
      <c r="J1444" t="s">
        <v>847</v>
      </c>
      <c r="K1444" t="s">
        <v>848</v>
      </c>
      <c r="L1444">
        <v>1327</v>
      </c>
      <c r="N1444">
        <v>1005</v>
      </c>
      <c r="O1444" t="s">
        <v>823</v>
      </c>
      <c r="P1444" t="s">
        <v>823</v>
      </c>
      <c r="Q1444">
        <v>1</v>
      </c>
      <c r="X1444">
        <v>49.5</v>
      </c>
      <c r="Y1444">
        <v>207.09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0</v>
      </c>
      <c r="AF1444" t="s">
        <v>3</v>
      </c>
      <c r="AG1444">
        <v>49.5</v>
      </c>
      <c r="AH1444">
        <v>2</v>
      </c>
      <c r="AI1444">
        <v>33037947</v>
      </c>
      <c r="AJ1444">
        <v>1520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</row>
    <row r="1445" spans="1:44" x14ac:dyDescent="0.2">
      <c r="A1445">
        <f>ROW(Source!A595)</f>
        <v>595</v>
      </c>
      <c r="B1445">
        <v>33037971</v>
      </c>
      <c r="C1445">
        <v>33037965</v>
      </c>
      <c r="D1445">
        <v>32505425</v>
      </c>
      <c r="E1445">
        <v>19</v>
      </c>
      <c r="F1445">
        <v>1</v>
      </c>
      <c r="G1445">
        <v>19</v>
      </c>
      <c r="H1445">
        <v>1</v>
      </c>
      <c r="I1445" t="s">
        <v>795</v>
      </c>
      <c r="J1445" t="s">
        <v>3</v>
      </c>
      <c r="K1445" t="s">
        <v>796</v>
      </c>
      <c r="L1445">
        <v>1191</v>
      </c>
      <c r="N1445">
        <v>1013</v>
      </c>
      <c r="O1445" t="s">
        <v>797</v>
      </c>
      <c r="P1445" t="s">
        <v>797</v>
      </c>
      <c r="Q1445">
        <v>1</v>
      </c>
      <c r="X1445">
        <v>36.11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1</v>
      </c>
      <c r="AE1445">
        <v>1</v>
      </c>
      <c r="AF1445" t="s">
        <v>3</v>
      </c>
      <c r="AG1445">
        <v>36.11</v>
      </c>
      <c r="AH1445">
        <v>2</v>
      </c>
      <c r="AI1445">
        <v>33037966</v>
      </c>
      <c r="AJ1445">
        <v>1521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 x14ac:dyDescent="0.2">
      <c r="A1446">
        <f>ROW(Source!A595)</f>
        <v>595</v>
      </c>
      <c r="B1446">
        <v>33037972</v>
      </c>
      <c r="C1446">
        <v>33037965</v>
      </c>
      <c r="D1446">
        <v>32516754</v>
      </c>
      <c r="E1446">
        <v>1</v>
      </c>
      <c r="F1446">
        <v>1</v>
      </c>
      <c r="G1446">
        <v>19</v>
      </c>
      <c r="H1446">
        <v>2</v>
      </c>
      <c r="I1446" t="s">
        <v>798</v>
      </c>
      <c r="J1446" t="s">
        <v>799</v>
      </c>
      <c r="K1446" t="s">
        <v>800</v>
      </c>
      <c r="L1446">
        <v>1368</v>
      </c>
      <c r="N1446">
        <v>1011</v>
      </c>
      <c r="O1446" t="s">
        <v>801</v>
      </c>
      <c r="P1446" t="s">
        <v>801</v>
      </c>
      <c r="Q1446">
        <v>1</v>
      </c>
      <c r="X1446">
        <v>21.91</v>
      </c>
      <c r="Y1446">
        <v>0</v>
      </c>
      <c r="Z1446">
        <v>70.98</v>
      </c>
      <c r="AA1446">
        <v>6.52</v>
      </c>
      <c r="AB1446">
        <v>0</v>
      </c>
      <c r="AC1446">
        <v>0</v>
      </c>
      <c r="AD1446">
        <v>1</v>
      </c>
      <c r="AE1446">
        <v>0</v>
      </c>
      <c r="AF1446" t="s">
        <v>3</v>
      </c>
      <c r="AG1446">
        <v>21.91</v>
      </c>
      <c r="AH1446">
        <v>2</v>
      </c>
      <c r="AI1446">
        <v>33037967</v>
      </c>
      <c r="AJ1446">
        <v>1522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 x14ac:dyDescent="0.2">
      <c r="A1447">
        <f>ROW(Source!A595)</f>
        <v>595</v>
      </c>
      <c r="B1447">
        <v>33037973</v>
      </c>
      <c r="C1447">
        <v>33037965</v>
      </c>
      <c r="D1447">
        <v>32518977</v>
      </c>
      <c r="E1447">
        <v>1</v>
      </c>
      <c r="F1447">
        <v>1</v>
      </c>
      <c r="G1447">
        <v>19</v>
      </c>
      <c r="H1447">
        <v>3</v>
      </c>
      <c r="I1447" t="s">
        <v>802</v>
      </c>
      <c r="J1447" t="s">
        <v>803</v>
      </c>
      <c r="K1447" t="s">
        <v>804</v>
      </c>
      <c r="L1447">
        <v>1348</v>
      </c>
      <c r="N1447">
        <v>1009</v>
      </c>
      <c r="O1447" t="s">
        <v>19</v>
      </c>
      <c r="P1447" t="s">
        <v>19</v>
      </c>
      <c r="Q1447">
        <v>1000</v>
      </c>
      <c r="X1447">
        <v>0.03</v>
      </c>
      <c r="Y1447">
        <v>117442.26</v>
      </c>
      <c r="Z1447">
        <v>0</v>
      </c>
      <c r="AA1447">
        <v>0</v>
      </c>
      <c r="AB1447">
        <v>0</v>
      </c>
      <c r="AC1447">
        <v>0</v>
      </c>
      <c r="AD1447">
        <v>1</v>
      </c>
      <c r="AE1447">
        <v>0</v>
      </c>
      <c r="AF1447" t="s">
        <v>3</v>
      </c>
      <c r="AG1447">
        <v>0.03</v>
      </c>
      <c r="AH1447">
        <v>2</v>
      </c>
      <c r="AI1447">
        <v>33037968</v>
      </c>
      <c r="AJ1447">
        <v>1523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</row>
    <row r="1448" spans="1:44" x14ac:dyDescent="0.2">
      <c r="A1448">
        <f>ROW(Source!A595)</f>
        <v>595</v>
      </c>
      <c r="B1448">
        <v>33037974</v>
      </c>
      <c r="C1448">
        <v>33037965</v>
      </c>
      <c r="D1448">
        <v>32520163</v>
      </c>
      <c r="E1448">
        <v>1</v>
      </c>
      <c r="F1448">
        <v>1</v>
      </c>
      <c r="G1448">
        <v>19</v>
      </c>
      <c r="H1448">
        <v>3</v>
      </c>
      <c r="I1448" t="s">
        <v>25</v>
      </c>
      <c r="J1448" t="s">
        <v>27</v>
      </c>
      <c r="K1448" t="s">
        <v>26</v>
      </c>
      <c r="L1448">
        <v>1348</v>
      </c>
      <c r="N1448">
        <v>1009</v>
      </c>
      <c r="O1448" t="s">
        <v>19</v>
      </c>
      <c r="P1448" t="s">
        <v>19</v>
      </c>
      <c r="Q1448">
        <v>1000</v>
      </c>
      <c r="X1448">
        <v>1</v>
      </c>
      <c r="Y1448">
        <v>53410.15</v>
      </c>
      <c r="Z1448">
        <v>0</v>
      </c>
      <c r="AA1448">
        <v>0</v>
      </c>
      <c r="AB1448">
        <v>0</v>
      </c>
      <c r="AC1448">
        <v>0</v>
      </c>
      <c r="AD1448">
        <v>1</v>
      </c>
      <c r="AE1448">
        <v>0</v>
      </c>
      <c r="AF1448" t="s">
        <v>3</v>
      </c>
      <c r="AG1448">
        <v>1</v>
      </c>
      <c r="AH1448">
        <v>2</v>
      </c>
      <c r="AI1448">
        <v>33037969</v>
      </c>
      <c r="AJ1448">
        <v>1524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 x14ac:dyDescent="0.2">
      <c r="A1449">
        <f>ROW(Source!A597)</f>
        <v>597</v>
      </c>
      <c r="B1449">
        <v>33037992</v>
      </c>
      <c r="C1449">
        <v>33037976</v>
      </c>
      <c r="D1449">
        <v>32505425</v>
      </c>
      <c r="E1449">
        <v>19</v>
      </c>
      <c r="F1449">
        <v>1</v>
      </c>
      <c r="G1449">
        <v>19</v>
      </c>
      <c r="H1449">
        <v>1</v>
      </c>
      <c r="I1449" t="s">
        <v>795</v>
      </c>
      <c r="J1449" t="s">
        <v>3</v>
      </c>
      <c r="K1449" t="s">
        <v>796</v>
      </c>
      <c r="L1449">
        <v>1191</v>
      </c>
      <c r="N1449">
        <v>1013</v>
      </c>
      <c r="O1449" t="s">
        <v>797</v>
      </c>
      <c r="P1449" t="s">
        <v>797</v>
      </c>
      <c r="Q1449">
        <v>1</v>
      </c>
      <c r="X1449">
        <v>453.1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1</v>
      </c>
      <c r="AE1449">
        <v>1</v>
      </c>
      <c r="AF1449" t="s">
        <v>3</v>
      </c>
      <c r="AG1449">
        <v>453.1</v>
      </c>
      <c r="AH1449">
        <v>2</v>
      </c>
      <c r="AI1449">
        <v>33037977</v>
      </c>
      <c r="AJ1449">
        <v>1526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</row>
    <row r="1450" spans="1:44" x14ac:dyDescent="0.2">
      <c r="A1450">
        <f>ROW(Source!A597)</f>
        <v>597</v>
      </c>
      <c r="B1450">
        <v>33037993</v>
      </c>
      <c r="C1450">
        <v>33037976</v>
      </c>
      <c r="D1450">
        <v>32517073</v>
      </c>
      <c r="E1450">
        <v>1</v>
      </c>
      <c r="F1450">
        <v>1</v>
      </c>
      <c r="G1450">
        <v>19</v>
      </c>
      <c r="H1450">
        <v>2</v>
      </c>
      <c r="I1450" t="s">
        <v>805</v>
      </c>
      <c r="J1450" t="s">
        <v>806</v>
      </c>
      <c r="K1450" t="s">
        <v>807</v>
      </c>
      <c r="L1450">
        <v>1368</v>
      </c>
      <c r="N1450">
        <v>1011</v>
      </c>
      <c r="O1450" t="s">
        <v>801</v>
      </c>
      <c r="P1450" t="s">
        <v>801</v>
      </c>
      <c r="Q1450">
        <v>1</v>
      </c>
      <c r="X1450">
        <v>1.38</v>
      </c>
      <c r="Y1450">
        <v>0</v>
      </c>
      <c r="Z1450">
        <v>3.37</v>
      </c>
      <c r="AA1450">
        <v>0.85</v>
      </c>
      <c r="AB1450">
        <v>0</v>
      </c>
      <c r="AC1450">
        <v>0</v>
      </c>
      <c r="AD1450">
        <v>1</v>
      </c>
      <c r="AE1450">
        <v>0</v>
      </c>
      <c r="AF1450" t="s">
        <v>3</v>
      </c>
      <c r="AG1450">
        <v>1.38</v>
      </c>
      <c r="AH1450">
        <v>2</v>
      </c>
      <c r="AI1450">
        <v>33037978</v>
      </c>
      <c r="AJ1450">
        <v>1527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</row>
    <row r="1451" spans="1:44" x14ac:dyDescent="0.2">
      <c r="A1451">
        <f>ROW(Source!A597)</f>
        <v>597</v>
      </c>
      <c r="B1451">
        <v>33037994</v>
      </c>
      <c r="C1451">
        <v>33037976</v>
      </c>
      <c r="D1451">
        <v>32516433</v>
      </c>
      <c r="E1451">
        <v>1</v>
      </c>
      <c r="F1451">
        <v>1</v>
      </c>
      <c r="G1451">
        <v>19</v>
      </c>
      <c r="H1451">
        <v>2</v>
      </c>
      <c r="I1451" t="s">
        <v>808</v>
      </c>
      <c r="J1451" t="s">
        <v>809</v>
      </c>
      <c r="K1451" t="s">
        <v>810</v>
      </c>
      <c r="L1451">
        <v>1368</v>
      </c>
      <c r="N1451">
        <v>1011</v>
      </c>
      <c r="O1451" t="s">
        <v>801</v>
      </c>
      <c r="P1451" t="s">
        <v>801</v>
      </c>
      <c r="Q1451">
        <v>1</v>
      </c>
      <c r="X1451">
        <v>0.31</v>
      </c>
      <c r="Y1451">
        <v>0</v>
      </c>
      <c r="Z1451">
        <v>566.44000000000005</v>
      </c>
      <c r="AA1451">
        <v>281.27999999999997</v>
      </c>
      <c r="AB1451">
        <v>0</v>
      </c>
      <c r="AC1451">
        <v>0</v>
      </c>
      <c r="AD1451">
        <v>1</v>
      </c>
      <c r="AE1451">
        <v>0</v>
      </c>
      <c r="AF1451" t="s">
        <v>3</v>
      </c>
      <c r="AG1451">
        <v>0.31</v>
      </c>
      <c r="AH1451">
        <v>2</v>
      </c>
      <c r="AI1451">
        <v>33037979</v>
      </c>
      <c r="AJ1451">
        <v>1528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</row>
    <row r="1452" spans="1:44" x14ac:dyDescent="0.2">
      <c r="A1452">
        <f>ROW(Source!A597)</f>
        <v>597</v>
      </c>
      <c r="B1452">
        <v>33037995</v>
      </c>
      <c r="C1452">
        <v>33037976</v>
      </c>
      <c r="D1452">
        <v>32516599</v>
      </c>
      <c r="E1452">
        <v>1</v>
      </c>
      <c r="F1452">
        <v>1</v>
      </c>
      <c r="G1452">
        <v>19</v>
      </c>
      <c r="H1452">
        <v>2</v>
      </c>
      <c r="I1452" t="s">
        <v>811</v>
      </c>
      <c r="J1452" t="s">
        <v>812</v>
      </c>
      <c r="K1452" t="s">
        <v>813</v>
      </c>
      <c r="L1452">
        <v>1368</v>
      </c>
      <c r="N1452">
        <v>1011</v>
      </c>
      <c r="O1452" t="s">
        <v>801</v>
      </c>
      <c r="P1452" t="s">
        <v>801</v>
      </c>
      <c r="Q1452">
        <v>1</v>
      </c>
      <c r="X1452">
        <v>26.25</v>
      </c>
      <c r="Y1452">
        <v>0</v>
      </c>
      <c r="Z1452">
        <v>9.7100000000000009</v>
      </c>
      <c r="AA1452">
        <v>2.25</v>
      </c>
      <c r="AB1452">
        <v>0</v>
      </c>
      <c r="AC1452">
        <v>0</v>
      </c>
      <c r="AD1452">
        <v>1</v>
      </c>
      <c r="AE1452">
        <v>0</v>
      </c>
      <c r="AF1452" t="s">
        <v>3</v>
      </c>
      <c r="AG1452">
        <v>26.25</v>
      </c>
      <c r="AH1452">
        <v>2</v>
      </c>
      <c r="AI1452">
        <v>33037980</v>
      </c>
      <c r="AJ1452">
        <v>1529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</row>
    <row r="1453" spans="1:44" x14ac:dyDescent="0.2">
      <c r="A1453">
        <f>ROW(Source!A597)</f>
        <v>597</v>
      </c>
      <c r="B1453">
        <v>33037996</v>
      </c>
      <c r="C1453">
        <v>33037976</v>
      </c>
      <c r="D1453">
        <v>32517836</v>
      </c>
      <c r="E1453">
        <v>1</v>
      </c>
      <c r="F1453">
        <v>1</v>
      </c>
      <c r="G1453">
        <v>19</v>
      </c>
      <c r="H1453">
        <v>3</v>
      </c>
      <c r="I1453" t="s">
        <v>814</v>
      </c>
      <c r="J1453" t="s">
        <v>815</v>
      </c>
      <c r="K1453" t="s">
        <v>816</v>
      </c>
      <c r="L1453">
        <v>1348</v>
      </c>
      <c r="N1453">
        <v>1009</v>
      </c>
      <c r="O1453" t="s">
        <v>19</v>
      </c>
      <c r="P1453" t="s">
        <v>19</v>
      </c>
      <c r="Q1453">
        <v>1000</v>
      </c>
      <c r="X1453">
        <v>0.04</v>
      </c>
      <c r="Y1453">
        <v>31493.279999999999</v>
      </c>
      <c r="Z1453">
        <v>0</v>
      </c>
      <c r="AA1453">
        <v>0</v>
      </c>
      <c r="AB1453">
        <v>0</v>
      </c>
      <c r="AC1453">
        <v>0</v>
      </c>
      <c r="AD1453">
        <v>1</v>
      </c>
      <c r="AE1453">
        <v>0</v>
      </c>
      <c r="AF1453" t="s">
        <v>3</v>
      </c>
      <c r="AG1453">
        <v>0.04</v>
      </c>
      <c r="AH1453">
        <v>2</v>
      </c>
      <c r="AI1453">
        <v>33037981</v>
      </c>
      <c r="AJ1453">
        <v>1530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 x14ac:dyDescent="0.2">
      <c r="A1454">
        <f>ROW(Source!A597)</f>
        <v>597</v>
      </c>
      <c r="B1454">
        <v>33037997</v>
      </c>
      <c r="C1454">
        <v>33037976</v>
      </c>
      <c r="D1454">
        <v>32518156</v>
      </c>
      <c r="E1454">
        <v>1</v>
      </c>
      <c r="F1454">
        <v>1</v>
      </c>
      <c r="G1454">
        <v>19</v>
      </c>
      <c r="H1454">
        <v>3</v>
      </c>
      <c r="I1454" t="s">
        <v>817</v>
      </c>
      <c r="J1454" t="s">
        <v>818</v>
      </c>
      <c r="K1454" t="s">
        <v>819</v>
      </c>
      <c r="L1454">
        <v>1348</v>
      </c>
      <c r="N1454">
        <v>1009</v>
      </c>
      <c r="O1454" t="s">
        <v>19</v>
      </c>
      <c r="P1454" t="s">
        <v>19</v>
      </c>
      <c r="Q1454">
        <v>1000</v>
      </c>
      <c r="X1454">
        <v>3.6999999999999998E-2</v>
      </c>
      <c r="Y1454">
        <v>45454.3</v>
      </c>
      <c r="Z1454">
        <v>0</v>
      </c>
      <c r="AA1454">
        <v>0</v>
      </c>
      <c r="AB1454">
        <v>0</v>
      </c>
      <c r="AC1454">
        <v>0</v>
      </c>
      <c r="AD1454">
        <v>1</v>
      </c>
      <c r="AE1454">
        <v>0</v>
      </c>
      <c r="AF1454" t="s">
        <v>3</v>
      </c>
      <c r="AG1454">
        <v>3.6999999999999998E-2</v>
      </c>
      <c r="AH1454">
        <v>2</v>
      </c>
      <c r="AI1454">
        <v>33037982</v>
      </c>
      <c r="AJ1454">
        <v>1531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</row>
    <row r="1455" spans="1:44" x14ac:dyDescent="0.2">
      <c r="A1455">
        <f>ROW(Source!A597)</f>
        <v>597</v>
      </c>
      <c r="B1455">
        <v>33037999</v>
      </c>
      <c r="C1455">
        <v>33037976</v>
      </c>
      <c r="D1455">
        <v>32518894</v>
      </c>
      <c r="E1455">
        <v>1</v>
      </c>
      <c r="F1455">
        <v>1</v>
      </c>
      <c r="G1455">
        <v>19</v>
      </c>
      <c r="H1455">
        <v>3</v>
      </c>
      <c r="I1455" t="s">
        <v>820</v>
      </c>
      <c r="J1455" t="s">
        <v>821</v>
      </c>
      <c r="K1455" t="s">
        <v>822</v>
      </c>
      <c r="L1455">
        <v>1327</v>
      </c>
      <c r="N1455">
        <v>1005</v>
      </c>
      <c r="O1455" t="s">
        <v>823</v>
      </c>
      <c r="P1455" t="s">
        <v>823</v>
      </c>
      <c r="Q1455">
        <v>1</v>
      </c>
      <c r="X1455">
        <v>5.6</v>
      </c>
      <c r="Y1455">
        <v>63.78</v>
      </c>
      <c r="Z1455">
        <v>0</v>
      </c>
      <c r="AA1455">
        <v>0</v>
      </c>
      <c r="AB1455">
        <v>0</v>
      </c>
      <c r="AC1455">
        <v>0</v>
      </c>
      <c r="AD1455">
        <v>1</v>
      </c>
      <c r="AE1455">
        <v>0</v>
      </c>
      <c r="AF1455" t="s">
        <v>3</v>
      </c>
      <c r="AG1455">
        <v>5.6</v>
      </c>
      <c r="AH1455">
        <v>2</v>
      </c>
      <c r="AI1455">
        <v>33037984</v>
      </c>
      <c r="AJ1455">
        <v>1532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</row>
    <row r="1456" spans="1:44" x14ac:dyDescent="0.2">
      <c r="A1456">
        <f>ROW(Source!A597)</f>
        <v>597</v>
      </c>
      <c r="B1456">
        <v>33037998</v>
      </c>
      <c r="C1456">
        <v>33037976</v>
      </c>
      <c r="D1456">
        <v>32517311</v>
      </c>
      <c r="E1456">
        <v>1</v>
      </c>
      <c r="F1456">
        <v>1</v>
      </c>
      <c r="G1456">
        <v>19</v>
      </c>
      <c r="H1456">
        <v>3</v>
      </c>
      <c r="I1456" t="s">
        <v>824</v>
      </c>
      <c r="J1456" t="s">
        <v>825</v>
      </c>
      <c r="K1456" t="s">
        <v>826</v>
      </c>
      <c r="L1456">
        <v>1348</v>
      </c>
      <c r="N1456">
        <v>1009</v>
      </c>
      <c r="O1456" t="s">
        <v>19</v>
      </c>
      <c r="P1456" t="s">
        <v>19</v>
      </c>
      <c r="Q1456">
        <v>1000</v>
      </c>
      <c r="X1456">
        <v>0.05</v>
      </c>
      <c r="Y1456">
        <v>4752.91</v>
      </c>
      <c r="Z1456">
        <v>0</v>
      </c>
      <c r="AA1456">
        <v>0</v>
      </c>
      <c r="AB1456">
        <v>0</v>
      </c>
      <c r="AC1456">
        <v>0</v>
      </c>
      <c r="AD1456">
        <v>1</v>
      </c>
      <c r="AE1456">
        <v>0</v>
      </c>
      <c r="AF1456" t="s">
        <v>3</v>
      </c>
      <c r="AG1456">
        <v>0.05</v>
      </c>
      <c r="AH1456">
        <v>2</v>
      </c>
      <c r="AI1456">
        <v>33037983</v>
      </c>
      <c r="AJ1456">
        <v>1533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 x14ac:dyDescent="0.2">
      <c r="A1457">
        <f>ROW(Source!A597)</f>
        <v>597</v>
      </c>
      <c r="B1457">
        <v>33038000</v>
      </c>
      <c r="C1457">
        <v>33037976</v>
      </c>
      <c r="D1457">
        <v>32519061</v>
      </c>
      <c r="E1457">
        <v>1</v>
      </c>
      <c r="F1457">
        <v>1</v>
      </c>
      <c r="G1457">
        <v>19</v>
      </c>
      <c r="H1457">
        <v>3</v>
      </c>
      <c r="I1457" t="s">
        <v>827</v>
      </c>
      <c r="J1457" t="s">
        <v>828</v>
      </c>
      <c r="K1457" t="s">
        <v>829</v>
      </c>
      <c r="L1457">
        <v>1339</v>
      </c>
      <c r="N1457">
        <v>1007</v>
      </c>
      <c r="O1457" t="s">
        <v>830</v>
      </c>
      <c r="P1457" t="s">
        <v>830</v>
      </c>
      <c r="Q1457">
        <v>1</v>
      </c>
      <c r="X1457">
        <v>1.75</v>
      </c>
      <c r="Y1457">
        <v>29.98</v>
      </c>
      <c r="Z1457">
        <v>0</v>
      </c>
      <c r="AA1457">
        <v>0</v>
      </c>
      <c r="AB1457">
        <v>0</v>
      </c>
      <c r="AC1457">
        <v>0</v>
      </c>
      <c r="AD1457">
        <v>1</v>
      </c>
      <c r="AE1457">
        <v>0</v>
      </c>
      <c r="AF1457" t="s">
        <v>3</v>
      </c>
      <c r="AG1457">
        <v>1.75</v>
      </c>
      <c r="AH1457">
        <v>2</v>
      </c>
      <c r="AI1457">
        <v>33037985</v>
      </c>
      <c r="AJ1457">
        <v>1534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 x14ac:dyDescent="0.2">
      <c r="A1458">
        <f>ROW(Source!A597)</f>
        <v>597</v>
      </c>
      <c r="B1458">
        <v>33038001</v>
      </c>
      <c r="C1458">
        <v>33037976</v>
      </c>
      <c r="D1458">
        <v>32517740</v>
      </c>
      <c r="E1458">
        <v>1</v>
      </c>
      <c r="F1458">
        <v>1</v>
      </c>
      <c r="G1458">
        <v>19</v>
      </c>
      <c r="H1458">
        <v>3</v>
      </c>
      <c r="I1458" t="s">
        <v>831</v>
      </c>
      <c r="J1458" t="s">
        <v>832</v>
      </c>
      <c r="K1458" t="s">
        <v>833</v>
      </c>
      <c r="L1458">
        <v>1339</v>
      </c>
      <c r="N1458">
        <v>1007</v>
      </c>
      <c r="O1458" t="s">
        <v>830</v>
      </c>
      <c r="P1458" t="s">
        <v>830</v>
      </c>
      <c r="Q1458">
        <v>1</v>
      </c>
      <c r="X1458">
        <v>0.08</v>
      </c>
      <c r="Y1458">
        <v>4993.7</v>
      </c>
      <c r="Z1458">
        <v>0</v>
      </c>
      <c r="AA1458">
        <v>0</v>
      </c>
      <c r="AB1458">
        <v>0</v>
      </c>
      <c r="AC1458">
        <v>0</v>
      </c>
      <c r="AD1458">
        <v>1</v>
      </c>
      <c r="AE1458">
        <v>0</v>
      </c>
      <c r="AF1458" t="s">
        <v>3</v>
      </c>
      <c r="AG1458">
        <v>0.08</v>
      </c>
      <c r="AH1458">
        <v>2</v>
      </c>
      <c r="AI1458">
        <v>33037986</v>
      </c>
      <c r="AJ1458">
        <v>1535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 x14ac:dyDescent="0.2">
      <c r="A1459">
        <f>ROW(Source!A597)</f>
        <v>597</v>
      </c>
      <c r="B1459">
        <v>33038002</v>
      </c>
      <c r="C1459">
        <v>33037976</v>
      </c>
      <c r="D1459">
        <v>32517729</v>
      </c>
      <c r="E1459">
        <v>1</v>
      </c>
      <c r="F1459">
        <v>1</v>
      </c>
      <c r="G1459">
        <v>19</v>
      </c>
      <c r="H1459">
        <v>3</v>
      </c>
      <c r="I1459" t="s">
        <v>834</v>
      </c>
      <c r="J1459" t="s">
        <v>835</v>
      </c>
      <c r="K1459" t="s">
        <v>836</v>
      </c>
      <c r="L1459">
        <v>1339</v>
      </c>
      <c r="N1459">
        <v>1007</v>
      </c>
      <c r="O1459" t="s">
        <v>830</v>
      </c>
      <c r="P1459" t="s">
        <v>830</v>
      </c>
      <c r="Q1459">
        <v>1</v>
      </c>
      <c r="X1459">
        <v>0.69</v>
      </c>
      <c r="Y1459">
        <v>3762.19</v>
      </c>
      <c r="Z1459">
        <v>0</v>
      </c>
      <c r="AA1459">
        <v>0</v>
      </c>
      <c r="AB1459">
        <v>0</v>
      </c>
      <c r="AC1459">
        <v>0</v>
      </c>
      <c r="AD1459">
        <v>1</v>
      </c>
      <c r="AE1459">
        <v>0</v>
      </c>
      <c r="AF1459" t="s">
        <v>3</v>
      </c>
      <c r="AG1459">
        <v>0.69</v>
      </c>
      <c r="AH1459">
        <v>2</v>
      </c>
      <c r="AI1459">
        <v>33037987</v>
      </c>
      <c r="AJ1459">
        <v>1536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 x14ac:dyDescent="0.2">
      <c r="A1460">
        <f>ROW(Source!A597)</f>
        <v>597</v>
      </c>
      <c r="B1460">
        <v>33038003</v>
      </c>
      <c r="C1460">
        <v>33037976</v>
      </c>
      <c r="D1460">
        <v>32517783</v>
      </c>
      <c r="E1460">
        <v>1</v>
      </c>
      <c r="F1460">
        <v>1</v>
      </c>
      <c r="G1460">
        <v>19</v>
      </c>
      <c r="H1460">
        <v>3</v>
      </c>
      <c r="I1460" t="s">
        <v>837</v>
      </c>
      <c r="J1460" t="s">
        <v>838</v>
      </c>
      <c r="K1460" t="s">
        <v>839</v>
      </c>
      <c r="L1460">
        <v>1339</v>
      </c>
      <c r="N1460">
        <v>1007</v>
      </c>
      <c r="O1460" t="s">
        <v>830</v>
      </c>
      <c r="P1460" t="s">
        <v>830</v>
      </c>
      <c r="Q1460">
        <v>1</v>
      </c>
      <c r="X1460">
        <v>0.2</v>
      </c>
      <c r="Y1460">
        <v>5631.96</v>
      </c>
      <c r="Z1460">
        <v>0</v>
      </c>
      <c r="AA1460">
        <v>0</v>
      </c>
      <c r="AB1460">
        <v>0</v>
      </c>
      <c r="AC1460">
        <v>0</v>
      </c>
      <c r="AD1460">
        <v>1</v>
      </c>
      <c r="AE1460">
        <v>0</v>
      </c>
      <c r="AF1460" t="s">
        <v>3</v>
      </c>
      <c r="AG1460">
        <v>0.2</v>
      </c>
      <c r="AH1460">
        <v>2</v>
      </c>
      <c r="AI1460">
        <v>33037988</v>
      </c>
      <c r="AJ1460">
        <v>1537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 x14ac:dyDescent="0.2">
      <c r="A1461">
        <f>ROW(Source!A597)</f>
        <v>597</v>
      </c>
      <c r="B1461">
        <v>33038004</v>
      </c>
      <c r="C1461">
        <v>33037976</v>
      </c>
      <c r="D1461">
        <v>32517784</v>
      </c>
      <c r="E1461">
        <v>1</v>
      </c>
      <c r="F1461">
        <v>1</v>
      </c>
      <c r="G1461">
        <v>19</v>
      </c>
      <c r="H1461">
        <v>3</v>
      </c>
      <c r="I1461" t="s">
        <v>840</v>
      </c>
      <c r="J1461" t="s">
        <v>841</v>
      </c>
      <c r="K1461" t="s">
        <v>842</v>
      </c>
      <c r="L1461">
        <v>1339</v>
      </c>
      <c r="N1461">
        <v>1007</v>
      </c>
      <c r="O1461" t="s">
        <v>830</v>
      </c>
      <c r="P1461" t="s">
        <v>830</v>
      </c>
      <c r="Q1461">
        <v>1</v>
      </c>
      <c r="X1461">
        <v>0.69</v>
      </c>
      <c r="Y1461">
        <v>5631.96</v>
      </c>
      <c r="Z1461">
        <v>0</v>
      </c>
      <c r="AA1461">
        <v>0</v>
      </c>
      <c r="AB1461">
        <v>0</v>
      </c>
      <c r="AC1461">
        <v>0</v>
      </c>
      <c r="AD1461">
        <v>1</v>
      </c>
      <c r="AE1461">
        <v>0</v>
      </c>
      <c r="AF1461" t="s">
        <v>3</v>
      </c>
      <c r="AG1461">
        <v>0.69</v>
      </c>
      <c r="AH1461">
        <v>2</v>
      </c>
      <c r="AI1461">
        <v>33037989</v>
      </c>
      <c r="AJ1461">
        <v>1538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 x14ac:dyDescent="0.2">
      <c r="A1462">
        <f>ROW(Source!A597)</f>
        <v>597</v>
      </c>
      <c r="B1462">
        <v>33038005</v>
      </c>
      <c r="C1462">
        <v>33037976</v>
      </c>
      <c r="D1462">
        <v>32519911</v>
      </c>
      <c r="E1462">
        <v>1</v>
      </c>
      <c r="F1462">
        <v>1</v>
      </c>
      <c r="G1462">
        <v>19</v>
      </c>
      <c r="H1462">
        <v>3</v>
      </c>
      <c r="I1462" t="s">
        <v>843</v>
      </c>
      <c r="J1462" t="s">
        <v>844</v>
      </c>
      <c r="K1462" t="s">
        <v>845</v>
      </c>
      <c r="L1462">
        <v>1339</v>
      </c>
      <c r="N1462">
        <v>1007</v>
      </c>
      <c r="O1462" t="s">
        <v>830</v>
      </c>
      <c r="P1462" t="s">
        <v>830</v>
      </c>
      <c r="Q1462">
        <v>1</v>
      </c>
      <c r="X1462">
        <v>102</v>
      </c>
      <c r="Y1462">
        <v>3195.93</v>
      </c>
      <c r="Z1462">
        <v>0</v>
      </c>
      <c r="AA1462">
        <v>0</v>
      </c>
      <c r="AB1462">
        <v>0</v>
      </c>
      <c r="AC1462">
        <v>0</v>
      </c>
      <c r="AD1462">
        <v>1</v>
      </c>
      <c r="AE1462">
        <v>0</v>
      </c>
      <c r="AF1462" t="s">
        <v>3</v>
      </c>
      <c r="AG1462">
        <v>102</v>
      </c>
      <c r="AH1462">
        <v>2</v>
      </c>
      <c r="AI1462">
        <v>33037990</v>
      </c>
      <c r="AJ1462">
        <v>1539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</row>
    <row r="1463" spans="1:44" x14ac:dyDescent="0.2">
      <c r="A1463">
        <f>ROW(Source!A597)</f>
        <v>597</v>
      </c>
      <c r="B1463">
        <v>33038006</v>
      </c>
      <c r="C1463">
        <v>33037976</v>
      </c>
      <c r="D1463">
        <v>32521663</v>
      </c>
      <c r="E1463">
        <v>1</v>
      </c>
      <c r="F1463">
        <v>1</v>
      </c>
      <c r="G1463">
        <v>19</v>
      </c>
      <c r="H1463">
        <v>3</v>
      </c>
      <c r="I1463" t="s">
        <v>846</v>
      </c>
      <c r="J1463" t="s">
        <v>847</v>
      </c>
      <c r="K1463" t="s">
        <v>848</v>
      </c>
      <c r="L1463">
        <v>1327</v>
      </c>
      <c r="N1463">
        <v>1005</v>
      </c>
      <c r="O1463" t="s">
        <v>823</v>
      </c>
      <c r="P1463" t="s">
        <v>823</v>
      </c>
      <c r="Q1463">
        <v>1</v>
      </c>
      <c r="X1463">
        <v>49.5</v>
      </c>
      <c r="Y1463">
        <v>207.09</v>
      </c>
      <c r="Z1463">
        <v>0</v>
      </c>
      <c r="AA1463">
        <v>0</v>
      </c>
      <c r="AB1463">
        <v>0</v>
      </c>
      <c r="AC1463">
        <v>0</v>
      </c>
      <c r="AD1463">
        <v>1</v>
      </c>
      <c r="AE1463">
        <v>0</v>
      </c>
      <c r="AF1463" t="s">
        <v>3</v>
      </c>
      <c r="AG1463">
        <v>49.5</v>
      </c>
      <c r="AH1463">
        <v>2</v>
      </c>
      <c r="AI1463">
        <v>33037991</v>
      </c>
      <c r="AJ1463">
        <v>1540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</row>
    <row r="1464" spans="1:44" x14ac:dyDescent="0.2">
      <c r="A1464">
        <f>ROW(Source!A600)</f>
        <v>600</v>
      </c>
      <c r="B1464">
        <v>33038015</v>
      </c>
      <c r="C1464">
        <v>33038009</v>
      </c>
      <c r="D1464">
        <v>32505425</v>
      </c>
      <c r="E1464">
        <v>19</v>
      </c>
      <c r="F1464">
        <v>1</v>
      </c>
      <c r="G1464">
        <v>19</v>
      </c>
      <c r="H1464">
        <v>1</v>
      </c>
      <c r="I1464" t="s">
        <v>795</v>
      </c>
      <c r="J1464" t="s">
        <v>3</v>
      </c>
      <c r="K1464" t="s">
        <v>796</v>
      </c>
      <c r="L1464">
        <v>1191</v>
      </c>
      <c r="N1464">
        <v>1013</v>
      </c>
      <c r="O1464" t="s">
        <v>797</v>
      </c>
      <c r="P1464" t="s">
        <v>797</v>
      </c>
      <c r="Q1464">
        <v>1</v>
      </c>
      <c r="X1464">
        <v>36.11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1</v>
      </c>
      <c r="AE1464">
        <v>1</v>
      </c>
      <c r="AF1464" t="s">
        <v>3</v>
      </c>
      <c r="AG1464">
        <v>36.11</v>
      </c>
      <c r="AH1464">
        <v>2</v>
      </c>
      <c r="AI1464">
        <v>33038010</v>
      </c>
      <c r="AJ1464">
        <v>1541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 x14ac:dyDescent="0.2">
      <c r="A1465">
        <f>ROW(Source!A600)</f>
        <v>600</v>
      </c>
      <c r="B1465">
        <v>33038016</v>
      </c>
      <c r="C1465">
        <v>33038009</v>
      </c>
      <c r="D1465">
        <v>32516754</v>
      </c>
      <c r="E1465">
        <v>1</v>
      </c>
      <c r="F1465">
        <v>1</v>
      </c>
      <c r="G1465">
        <v>19</v>
      </c>
      <c r="H1465">
        <v>2</v>
      </c>
      <c r="I1465" t="s">
        <v>798</v>
      </c>
      <c r="J1465" t="s">
        <v>799</v>
      </c>
      <c r="K1465" t="s">
        <v>800</v>
      </c>
      <c r="L1465">
        <v>1368</v>
      </c>
      <c r="N1465">
        <v>1011</v>
      </c>
      <c r="O1465" t="s">
        <v>801</v>
      </c>
      <c r="P1465" t="s">
        <v>801</v>
      </c>
      <c r="Q1465">
        <v>1</v>
      </c>
      <c r="X1465">
        <v>21.91</v>
      </c>
      <c r="Y1465">
        <v>0</v>
      </c>
      <c r="Z1465">
        <v>70.98</v>
      </c>
      <c r="AA1465">
        <v>6.52</v>
      </c>
      <c r="AB1465">
        <v>0</v>
      </c>
      <c r="AC1465">
        <v>0</v>
      </c>
      <c r="AD1465">
        <v>1</v>
      </c>
      <c r="AE1465">
        <v>0</v>
      </c>
      <c r="AF1465" t="s">
        <v>3</v>
      </c>
      <c r="AG1465">
        <v>21.91</v>
      </c>
      <c r="AH1465">
        <v>2</v>
      </c>
      <c r="AI1465">
        <v>33038011</v>
      </c>
      <c r="AJ1465">
        <v>1542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</row>
    <row r="1466" spans="1:44" x14ac:dyDescent="0.2">
      <c r="A1466">
        <f>ROW(Source!A600)</f>
        <v>600</v>
      </c>
      <c r="B1466">
        <v>33038017</v>
      </c>
      <c r="C1466">
        <v>33038009</v>
      </c>
      <c r="D1466">
        <v>32518977</v>
      </c>
      <c r="E1466">
        <v>1</v>
      </c>
      <c r="F1466">
        <v>1</v>
      </c>
      <c r="G1466">
        <v>19</v>
      </c>
      <c r="H1466">
        <v>3</v>
      </c>
      <c r="I1466" t="s">
        <v>802</v>
      </c>
      <c r="J1466" t="s">
        <v>803</v>
      </c>
      <c r="K1466" t="s">
        <v>804</v>
      </c>
      <c r="L1466">
        <v>1348</v>
      </c>
      <c r="N1466">
        <v>1009</v>
      </c>
      <c r="O1466" t="s">
        <v>19</v>
      </c>
      <c r="P1466" t="s">
        <v>19</v>
      </c>
      <c r="Q1466">
        <v>1000</v>
      </c>
      <c r="X1466">
        <v>0.03</v>
      </c>
      <c r="Y1466">
        <v>117442.26</v>
      </c>
      <c r="Z1466">
        <v>0</v>
      </c>
      <c r="AA1466">
        <v>0</v>
      </c>
      <c r="AB1466">
        <v>0</v>
      </c>
      <c r="AC1466">
        <v>0</v>
      </c>
      <c r="AD1466">
        <v>1</v>
      </c>
      <c r="AE1466">
        <v>0</v>
      </c>
      <c r="AF1466" t="s">
        <v>3</v>
      </c>
      <c r="AG1466">
        <v>0.03</v>
      </c>
      <c r="AH1466">
        <v>2</v>
      </c>
      <c r="AI1466">
        <v>33038012</v>
      </c>
      <c r="AJ1466">
        <v>1543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 x14ac:dyDescent="0.2">
      <c r="A1467">
        <f>ROW(Source!A600)</f>
        <v>600</v>
      </c>
      <c r="B1467">
        <v>33038018</v>
      </c>
      <c r="C1467">
        <v>33038009</v>
      </c>
      <c r="D1467">
        <v>32520163</v>
      </c>
      <c r="E1467">
        <v>1</v>
      </c>
      <c r="F1467">
        <v>1</v>
      </c>
      <c r="G1467">
        <v>19</v>
      </c>
      <c r="H1467">
        <v>3</v>
      </c>
      <c r="I1467" t="s">
        <v>25</v>
      </c>
      <c r="J1467" t="s">
        <v>27</v>
      </c>
      <c r="K1467" t="s">
        <v>26</v>
      </c>
      <c r="L1467">
        <v>1348</v>
      </c>
      <c r="N1467">
        <v>1009</v>
      </c>
      <c r="O1467" t="s">
        <v>19</v>
      </c>
      <c r="P1467" t="s">
        <v>19</v>
      </c>
      <c r="Q1467">
        <v>1000</v>
      </c>
      <c r="X1467">
        <v>1</v>
      </c>
      <c r="Y1467">
        <v>53410.15</v>
      </c>
      <c r="Z1467">
        <v>0</v>
      </c>
      <c r="AA1467">
        <v>0</v>
      </c>
      <c r="AB1467">
        <v>0</v>
      </c>
      <c r="AC1467">
        <v>0</v>
      </c>
      <c r="AD1467">
        <v>1</v>
      </c>
      <c r="AE1467">
        <v>0</v>
      </c>
      <c r="AF1467" t="s">
        <v>3</v>
      </c>
      <c r="AG1467">
        <v>1</v>
      </c>
      <c r="AH1467">
        <v>2</v>
      </c>
      <c r="AI1467">
        <v>33038013</v>
      </c>
      <c r="AJ1467">
        <v>1544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</row>
    <row r="1468" spans="1:44" x14ac:dyDescent="0.2">
      <c r="A1468">
        <f>ROW(Source!A602)</f>
        <v>602</v>
      </c>
      <c r="B1468">
        <v>33038036</v>
      </c>
      <c r="C1468">
        <v>33038020</v>
      </c>
      <c r="D1468">
        <v>32505425</v>
      </c>
      <c r="E1468">
        <v>19</v>
      </c>
      <c r="F1468">
        <v>1</v>
      </c>
      <c r="G1468">
        <v>19</v>
      </c>
      <c r="H1468">
        <v>1</v>
      </c>
      <c r="I1468" t="s">
        <v>795</v>
      </c>
      <c r="J1468" t="s">
        <v>3</v>
      </c>
      <c r="K1468" t="s">
        <v>796</v>
      </c>
      <c r="L1468">
        <v>1191</v>
      </c>
      <c r="N1468">
        <v>1013</v>
      </c>
      <c r="O1468" t="s">
        <v>797</v>
      </c>
      <c r="P1468" t="s">
        <v>797</v>
      </c>
      <c r="Q1468">
        <v>1</v>
      </c>
      <c r="X1468">
        <v>453.1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1</v>
      </c>
      <c r="AE1468">
        <v>1</v>
      </c>
      <c r="AF1468" t="s">
        <v>3</v>
      </c>
      <c r="AG1468">
        <v>453.1</v>
      </c>
      <c r="AH1468">
        <v>2</v>
      </c>
      <c r="AI1468">
        <v>33038021</v>
      </c>
      <c r="AJ1468">
        <v>1546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 x14ac:dyDescent="0.2">
      <c r="A1469">
        <f>ROW(Source!A602)</f>
        <v>602</v>
      </c>
      <c r="B1469">
        <v>33038037</v>
      </c>
      <c r="C1469">
        <v>33038020</v>
      </c>
      <c r="D1469">
        <v>32517073</v>
      </c>
      <c r="E1469">
        <v>1</v>
      </c>
      <c r="F1469">
        <v>1</v>
      </c>
      <c r="G1469">
        <v>19</v>
      </c>
      <c r="H1469">
        <v>2</v>
      </c>
      <c r="I1469" t="s">
        <v>805</v>
      </c>
      <c r="J1469" t="s">
        <v>806</v>
      </c>
      <c r="K1469" t="s">
        <v>807</v>
      </c>
      <c r="L1469">
        <v>1368</v>
      </c>
      <c r="N1469">
        <v>1011</v>
      </c>
      <c r="O1469" t="s">
        <v>801</v>
      </c>
      <c r="P1469" t="s">
        <v>801</v>
      </c>
      <c r="Q1469">
        <v>1</v>
      </c>
      <c r="X1469">
        <v>1.38</v>
      </c>
      <c r="Y1469">
        <v>0</v>
      </c>
      <c r="Z1469">
        <v>3.37</v>
      </c>
      <c r="AA1469">
        <v>0.85</v>
      </c>
      <c r="AB1469">
        <v>0</v>
      </c>
      <c r="AC1469">
        <v>0</v>
      </c>
      <c r="AD1469">
        <v>1</v>
      </c>
      <c r="AE1469">
        <v>0</v>
      </c>
      <c r="AF1469" t="s">
        <v>3</v>
      </c>
      <c r="AG1469">
        <v>1.38</v>
      </c>
      <c r="AH1469">
        <v>2</v>
      </c>
      <c r="AI1469">
        <v>33038022</v>
      </c>
      <c r="AJ1469">
        <v>1547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</row>
    <row r="1470" spans="1:44" x14ac:dyDescent="0.2">
      <c r="A1470">
        <f>ROW(Source!A602)</f>
        <v>602</v>
      </c>
      <c r="B1470">
        <v>33038038</v>
      </c>
      <c r="C1470">
        <v>33038020</v>
      </c>
      <c r="D1470">
        <v>32516433</v>
      </c>
      <c r="E1470">
        <v>1</v>
      </c>
      <c r="F1470">
        <v>1</v>
      </c>
      <c r="G1470">
        <v>19</v>
      </c>
      <c r="H1470">
        <v>2</v>
      </c>
      <c r="I1470" t="s">
        <v>808</v>
      </c>
      <c r="J1470" t="s">
        <v>809</v>
      </c>
      <c r="K1470" t="s">
        <v>810</v>
      </c>
      <c r="L1470">
        <v>1368</v>
      </c>
      <c r="N1470">
        <v>1011</v>
      </c>
      <c r="O1470" t="s">
        <v>801</v>
      </c>
      <c r="P1470" t="s">
        <v>801</v>
      </c>
      <c r="Q1470">
        <v>1</v>
      </c>
      <c r="X1470">
        <v>0.31</v>
      </c>
      <c r="Y1470">
        <v>0</v>
      </c>
      <c r="Z1470">
        <v>566.44000000000005</v>
      </c>
      <c r="AA1470">
        <v>281.27999999999997</v>
      </c>
      <c r="AB1470">
        <v>0</v>
      </c>
      <c r="AC1470">
        <v>0</v>
      </c>
      <c r="AD1470">
        <v>1</v>
      </c>
      <c r="AE1470">
        <v>0</v>
      </c>
      <c r="AF1470" t="s">
        <v>3</v>
      </c>
      <c r="AG1470">
        <v>0.31</v>
      </c>
      <c r="AH1470">
        <v>2</v>
      </c>
      <c r="AI1470">
        <v>33038023</v>
      </c>
      <c r="AJ1470">
        <v>1548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</row>
    <row r="1471" spans="1:44" x14ac:dyDescent="0.2">
      <c r="A1471">
        <f>ROW(Source!A602)</f>
        <v>602</v>
      </c>
      <c r="B1471">
        <v>33038039</v>
      </c>
      <c r="C1471">
        <v>33038020</v>
      </c>
      <c r="D1471">
        <v>32516599</v>
      </c>
      <c r="E1471">
        <v>1</v>
      </c>
      <c r="F1471">
        <v>1</v>
      </c>
      <c r="G1471">
        <v>19</v>
      </c>
      <c r="H1471">
        <v>2</v>
      </c>
      <c r="I1471" t="s">
        <v>811</v>
      </c>
      <c r="J1471" t="s">
        <v>812</v>
      </c>
      <c r="K1471" t="s">
        <v>813</v>
      </c>
      <c r="L1471">
        <v>1368</v>
      </c>
      <c r="N1471">
        <v>1011</v>
      </c>
      <c r="O1471" t="s">
        <v>801</v>
      </c>
      <c r="P1471" t="s">
        <v>801</v>
      </c>
      <c r="Q1471">
        <v>1</v>
      </c>
      <c r="X1471">
        <v>26.25</v>
      </c>
      <c r="Y1471">
        <v>0</v>
      </c>
      <c r="Z1471">
        <v>9.7100000000000009</v>
      </c>
      <c r="AA1471">
        <v>2.25</v>
      </c>
      <c r="AB1471">
        <v>0</v>
      </c>
      <c r="AC1471">
        <v>0</v>
      </c>
      <c r="AD1471">
        <v>1</v>
      </c>
      <c r="AE1471">
        <v>0</v>
      </c>
      <c r="AF1471" t="s">
        <v>3</v>
      </c>
      <c r="AG1471">
        <v>26.25</v>
      </c>
      <c r="AH1471">
        <v>2</v>
      </c>
      <c r="AI1471">
        <v>33038024</v>
      </c>
      <c r="AJ1471">
        <v>1549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 x14ac:dyDescent="0.2">
      <c r="A1472">
        <f>ROW(Source!A602)</f>
        <v>602</v>
      </c>
      <c r="B1472">
        <v>33038040</v>
      </c>
      <c r="C1472">
        <v>33038020</v>
      </c>
      <c r="D1472">
        <v>32517836</v>
      </c>
      <c r="E1472">
        <v>1</v>
      </c>
      <c r="F1472">
        <v>1</v>
      </c>
      <c r="G1472">
        <v>19</v>
      </c>
      <c r="H1472">
        <v>3</v>
      </c>
      <c r="I1472" t="s">
        <v>814</v>
      </c>
      <c r="J1472" t="s">
        <v>815</v>
      </c>
      <c r="K1472" t="s">
        <v>816</v>
      </c>
      <c r="L1472">
        <v>1348</v>
      </c>
      <c r="N1472">
        <v>1009</v>
      </c>
      <c r="O1472" t="s">
        <v>19</v>
      </c>
      <c r="P1472" t="s">
        <v>19</v>
      </c>
      <c r="Q1472">
        <v>1000</v>
      </c>
      <c r="X1472">
        <v>0.04</v>
      </c>
      <c r="Y1472">
        <v>31493.279999999999</v>
      </c>
      <c r="Z1472">
        <v>0</v>
      </c>
      <c r="AA1472">
        <v>0</v>
      </c>
      <c r="AB1472">
        <v>0</v>
      </c>
      <c r="AC1472">
        <v>0</v>
      </c>
      <c r="AD1472">
        <v>1</v>
      </c>
      <c r="AE1472">
        <v>0</v>
      </c>
      <c r="AF1472" t="s">
        <v>3</v>
      </c>
      <c r="AG1472">
        <v>0.04</v>
      </c>
      <c r="AH1472">
        <v>2</v>
      </c>
      <c r="AI1472">
        <v>33038025</v>
      </c>
      <c r="AJ1472">
        <v>1550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</row>
    <row r="1473" spans="1:44" x14ac:dyDescent="0.2">
      <c r="A1473">
        <f>ROW(Source!A602)</f>
        <v>602</v>
      </c>
      <c r="B1473">
        <v>33038041</v>
      </c>
      <c r="C1473">
        <v>33038020</v>
      </c>
      <c r="D1473">
        <v>32518156</v>
      </c>
      <c r="E1473">
        <v>1</v>
      </c>
      <c r="F1473">
        <v>1</v>
      </c>
      <c r="G1473">
        <v>19</v>
      </c>
      <c r="H1473">
        <v>3</v>
      </c>
      <c r="I1473" t="s">
        <v>817</v>
      </c>
      <c r="J1473" t="s">
        <v>818</v>
      </c>
      <c r="K1473" t="s">
        <v>819</v>
      </c>
      <c r="L1473">
        <v>1348</v>
      </c>
      <c r="N1473">
        <v>1009</v>
      </c>
      <c r="O1473" t="s">
        <v>19</v>
      </c>
      <c r="P1473" t="s">
        <v>19</v>
      </c>
      <c r="Q1473">
        <v>1000</v>
      </c>
      <c r="X1473">
        <v>3.6999999999999998E-2</v>
      </c>
      <c r="Y1473">
        <v>45454.3</v>
      </c>
      <c r="Z1473">
        <v>0</v>
      </c>
      <c r="AA1473">
        <v>0</v>
      </c>
      <c r="AB1473">
        <v>0</v>
      </c>
      <c r="AC1473">
        <v>0</v>
      </c>
      <c r="AD1473">
        <v>1</v>
      </c>
      <c r="AE1473">
        <v>0</v>
      </c>
      <c r="AF1473" t="s">
        <v>3</v>
      </c>
      <c r="AG1473">
        <v>3.6999999999999998E-2</v>
      </c>
      <c r="AH1473">
        <v>2</v>
      </c>
      <c r="AI1473">
        <v>33038026</v>
      </c>
      <c r="AJ1473">
        <v>1551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</row>
    <row r="1474" spans="1:44" x14ac:dyDescent="0.2">
      <c r="A1474">
        <f>ROW(Source!A602)</f>
        <v>602</v>
      </c>
      <c r="B1474">
        <v>33038043</v>
      </c>
      <c r="C1474">
        <v>33038020</v>
      </c>
      <c r="D1474">
        <v>32518894</v>
      </c>
      <c r="E1474">
        <v>1</v>
      </c>
      <c r="F1474">
        <v>1</v>
      </c>
      <c r="G1474">
        <v>19</v>
      </c>
      <c r="H1474">
        <v>3</v>
      </c>
      <c r="I1474" t="s">
        <v>820</v>
      </c>
      <c r="J1474" t="s">
        <v>821</v>
      </c>
      <c r="K1474" t="s">
        <v>822</v>
      </c>
      <c r="L1474">
        <v>1327</v>
      </c>
      <c r="N1474">
        <v>1005</v>
      </c>
      <c r="O1474" t="s">
        <v>823</v>
      </c>
      <c r="P1474" t="s">
        <v>823</v>
      </c>
      <c r="Q1474">
        <v>1</v>
      </c>
      <c r="X1474">
        <v>5.6</v>
      </c>
      <c r="Y1474">
        <v>63.78</v>
      </c>
      <c r="Z1474">
        <v>0</v>
      </c>
      <c r="AA1474">
        <v>0</v>
      </c>
      <c r="AB1474">
        <v>0</v>
      </c>
      <c r="AC1474">
        <v>0</v>
      </c>
      <c r="AD1474">
        <v>1</v>
      </c>
      <c r="AE1474">
        <v>0</v>
      </c>
      <c r="AF1474" t="s">
        <v>3</v>
      </c>
      <c r="AG1474">
        <v>5.6</v>
      </c>
      <c r="AH1474">
        <v>2</v>
      </c>
      <c r="AI1474">
        <v>33038028</v>
      </c>
      <c r="AJ1474">
        <v>1552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</row>
    <row r="1475" spans="1:44" x14ac:dyDescent="0.2">
      <c r="A1475">
        <f>ROW(Source!A602)</f>
        <v>602</v>
      </c>
      <c r="B1475">
        <v>33038042</v>
      </c>
      <c r="C1475">
        <v>33038020</v>
      </c>
      <c r="D1475">
        <v>32517311</v>
      </c>
      <c r="E1475">
        <v>1</v>
      </c>
      <c r="F1475">
        <v>1</v>
      </c>
      <c r="G1475">
        <v>19</v>
      </c>
      <c r="H1475">
        <v>3</v>
      </c>
      <c r="I1475" t="s">
        <v>824</v>
      </c>
      <c r="J1475" t="s">
        <v>825</v>
      </c>
      <c r="K1475" t="s">
        <v>826</v>
      </c>
      <c r="L1475">
        <v>1348</v>
      </c>
      <c r="N1475">
        <v>1009</v>
      </c>
      <c r="O1475" t="s">
        <v>19</v>
      </c>
      <c r="P1475" t="s">
        <v>19</v>
      </c>
      <c r="Q1475">
        <v>1000</v>
      </c>
      <c r="X1475">
        <v>0.05</v>
      </c>
      <c r="Y1475">
        <v>4752.91</v>
      </c>
      <c r="Z1475">
        <v>0</v>
      </c>
      <c r="AA1475">
        <v>0</v>
      </c>
      <c r="AB1475">
        <v>0</v>
      </c>
      <c r="AC1475">
        <v>0</v>
      </c>
      <c r="AD1475">
        <v>1</v>
      </c>
      <c r="AE1475">
        <v>0</v>
      </c>
      <c r="AF1475" t="s">
        <v>3</v>
      </c>
      <c r="AG1475">
        <v>0.05</v>
      </c>
      <c r="AH1475">
        <v>2</v>
      </c>
      <c r="AI1475">
        <v>33038027</v>
      </c>
      <c r="AJ1475">
        <v>1553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 x14ac:dyDescent="0.2">
      <c r="A1476">
        <f>ROW(Source!A602)</f>
        <v>602</v>
      </c>
      <c r="B1476">
        <v>33038044</v>
      </c>
      <c r="C1476">
        <v>33038020</v>
      </c>
      <c r="D1476">
        <v>32519061</v>
      </c>
      <c r="E1476">
        <v>1</v>
      </c>
      <c r="F1476">
        <v>1</v>
      </c>
      <c r="G1476">
        <v>19</v>
      </c>
      <c r="H1476">
        <v>3</v>
      </c>
      <c r="I1476" t="s">
        <v>827</v>
      </c>
      <c r="J1476" t="s">
        <v>828</v>
      </c>
      <c r="K1476" t="s">
        <v>829</v>
      </c>
      <c r="L1476">
        <v>1339</v>
      </c>
      <c r="N1476">
        <v>1007</v>
      </c>
      <c r="O1476" t="s">
        <v>830</v>
      </c>
      <c r="P1476" t="s">
        <v>830</v>
      </c>
      <c r="Q1476">
        <v>1</v>
      </c>
      <c r="X1476">
        <v>1.75</v>
      </c>
      <c r="Y1476">
        <v>29.98</v>
      </c>
      <c r="Z1476">
        <v>0</v>
      </c>
      <c r="AA1476">
        <v>0</v>
      </c>
      <c r="AB1476">
        <v>0</v>
      </c>
      <c r="AC1476">
        <v>0</v>
      </c>
      <c r="AD1476">
        <v>1</v>
      </c>
      <c r="AE1476">
        <v>0</v>
      </c>
      <c r="AF1476" t="s">
        <v>3</v>
      </c>
      <c r="AG1476">
        <v>1.75</v>
      </c>
      <c r="AH1476">
        <v>2</v>
      </c>
      <c r="AI1476">
        <v>33038029</v>
      </c>
      <c r="AJ1476">
        <v>1554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 x14ac:dyDescent="0.2">
      <c r="A1477">
        <f>ROW(Source!A602)</f>
        <v>602</v>
      </c>
      <c r="B1477">
        <v>33038045</v>
      </c>
      <c r="C1477">
        <v>33038020</v>
      </c>
      <c r="D1477">
        <v>32517740</v>
      </c>
      <c r="E1477">
        <v>1</v>
      </c>
      <c r="F1477">
        <v>1</v>
      </c>
      <c r="G1477">
        <v>19</v>
      </c>
      <c r="H1477">
        <v>3</v>
      </c>
      <c r="I1477" t="s">
        <v>831</v>
      </c>
      <c r="J1477" t="s">
        <v>832</v>
      </c>
      <c r="K1477" t="s">
        <v>833</v>
      </c>
      <c r="L1477">
        <v>1339</v>
      </c>
      <c r="N1477">
        <v>1007</v>
      </c>
      <c r="O1477" t="s">
        <v>830</v>
      </c>
      <c r="P1477" t="s">
        <v>830</v>
      </c>
      <c r="Q1477">
        <v>1</v>
      </c>
      <c r="X1477">
        <v>0.08</v>
      </c>
      <c r="Y1477">
        <v>4993.7</v>
      </c>
      <c r="Z1477">
        <v>0</v>
      </c>
      <c r="AA1477">
        <v>0</v>
      </c>
      <c r="AB1477">
        <v>0</v>
      </c>
      <c r="AC1477">
        <v>0</v>
      </c>
      <c r="AD1477">
        <v>1</v>
      </c>
      <c r="AE1477">
        <v>0</v>
      </c>
      <c r="AF1477" t="s">
        <v>3</v>
      </c>
      <c r="AG1477">
        <v>0.08</v>
      </c>
      <c r="AH1477">
        <v>2</v>
      </c>
      <c r="AI1477">
        <v>33038030</v>
      </c>
      <c r="AJ1477">
        <v>1555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 x14ac:dyDescent="0.2">
      <c r="A1478">
        <f>ROW(Source!A602)</f>
        <v>602</v>
      </c>
      <c r="B1478">
        <v>33038046</v>
      </c>
      <c r="C1478">
        <v>33038020</v>
      </c>
      <c r="D1478">
        <v>32517729</v>
      </c>
      <c r="E1478">
        <v>1</v>
      </c>
      <c r="F1478">
        <v>1</v>
      </c>
      <c r="G1478">
        <v>19</v>
      </c>
      <c r="H1478">
        <v>3</v>
      </c>
      <c r="I1478" t="s">
        <v>834</v>
      </c>
      <c r="J1478" t="s">
        <v>835</v>
      </c>
      <c r="K1478" t="s">
        <v>836</v>
      </c>
      <c r="L1478">
        <v>1339</v>
      </c>
      <c r="N1478">
        <v>1007</v>
      </c>
      <c r="O1478" t="s">
        <v>830</v>
      </c>
      <c r="P1478" t="s">
        <v>830</v>
      </c>
      <c r="Q1478">
        <v>1</v>
      </c>
      <c r="X1478">
        <v>0.69</v>
      </c>
      <c r="Y1478">
        <v>3762.19</v>
      </c>
      <c r="Z1478">
        <v>0</v>
      </c>
      <c r="AA1478">
        <v>0</v>
      </c>
      <c r="AB1478">
        <v>0</v>
      </c>
      <c r="AC1478">
        <v>0</v>
      </c>
      <c r="AD1478">
        <v>1</v>
      </c>
      <c r="AE1478">
        <v>0</v>
      </c>
      <c r="AF1478" t="s">
        <v>3</v>
      </c>
      <c r="AG1478">
        <v>0.69</v>
      </c>
      <c r="AH1478">
        <v>2</v>
      </c>
      <c r="AI1478">
        <v>33038031</v>
      </c>
      <c r="AJ1478">
        <v>1556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 x14ac:dyDescent="0.2">
      <c r="A1479">
        <f>ROW(Source!A602)</f>
        <v>602</v>
      </c>
      <c r="B1479">
        <v>33038047</v>
      </c>
      <c r="C1479">
        <v>33038020</v>
      </c>
      <c r="D1479">
        <v>32517783</v>
      </c>
      <c r="E1479">
        <v>1</v>
      </c>
      <c r="F1479">
        <v>1</v>
      </c>
      <c r="G1479">
        <v>19</v>
      </c>
      <c r="H1479">
        <v>3</v>
      </c>
      <c r="I1479" t="s">
        <v>837</v>
      </c>
      <c r="J1479" t="s">
        <v>838</v>
      </c>
      <c r="K1479" t="s">
        <v>839</v>
      </c>
      <c r="L1479">
        <v>1339</v>
      </c>
      <c r="N1479">
        <v>1007</v>
      </c>
      <c r="O1479" t="s">
        <v>830</v>
      </c>
      <c r="P1479" t="s">
        <v>830</v>
      </c>
      <c r="Q1479">
        <v>1</v>
      </c>
      <c r="X1479">
        <v>0.2</v>
      </c>
      <c r="Y1479">
        <v>5631.96</v>
      </c>
      <c r="Z1479">
        <v>0</v>
      </c>
      <c r="AA1479">
        <v>0</v>
      </c>
      <c r="AB1479">
        <v>0</v>
      </c>
      <c r="AC1479">
        <v>0</v>
      </c>
      <c r="AD1479">
        <v>1</v>
      </c>
      <c r="AE1479">
        <v>0</v>
      </c>
      <c r="AF1479" t="s">
        <v>3</v>
      </c>
      <c r="AG1479">
        <v>0.2</v>
      </c>
      <c r="AH1479">
        <v>2</v>
      </c>
      <c r="AI1479">
        <v>33038032</v>
      </c>
      <c r="AJ1479">
        <v>1557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 x14ac:dyDescent="0.2">
      <c r="A1480">
        <f>ROW(Source!A602)</f>
        <v>602</v>
      </c>
      <c r="B1480">
        <v>33038048</v>
      </c>
      <c r="C1480">
        <v>33038020</v>
      </c>
      <c r="D1480">
        <v>32517784</v>
      </c>
      <c r="E1480">
        <v>1</v>
      </c>
      <c r="F1480">
        <v>1</v>
      </c>
      <c r="G1480">
        <v>19</v>
      </c>
      <c r="H1480">
        <v>3</v>
      </c>
      <c r="I1480" t="s">
        <v>840</v>
      </c>
      <c r="J1480" t="s">
        <v>841</v>
      </c>
      <c r="K1480" t="s">
        <v>842</v>
      </c>
      <c r="L1480">
        <v>1339</v>
      </c>
      <c r="N1480">
        <v>1007</v>
      </c>
      <c r="O1480" t="s">
        <v>830</v>
      </c>
      <c r="P1480" t="s">
        <v>830</v>
      </c>
      <c r="Q1480">
        <v>1</v>
      </c>
      <c r="X1480">
        <v>0.69</v>
      </c>
      <c r="Y1480">
        <v>5631.96</v>
      </c>
      <c r="Z1480">
        <v>0</v>
      </c>
      <c r="AA1480">
        <v>0</v>
      </c>
      <c r="AB1480">
        <v>0</v>
      </c>
      <c r="AC1480">
        <v>0</v>
      </c>
      <c r="AD1480">
        <v>1</v>
      </c>
      <c r="AE1480">
        <v>0</v>
      </c>
      <c r="AF1480" t="s">
        <v>3</v>
      </c>
      <c r="AG1480">
        <v>0.69</v>
      </c>
      <c r="AH1480">
        <v>2</v>
      </c>
      <c r="AI1480">
        <v>33038033</v>
      </c>
      <c r="AJ1480">
        <v>1558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 x14ac:dyDescent="0.2">
      <c r="A1481">
        <f>ROW(Source!A602)</f>
        <v>602</v>
      </c>
      <c r="B1481">
        <v>33038049</v>
      </c>
      <c r="C1481">
        <v>33038020</v>
      </c>
      <c r="D1481">
        <v>32519911</v>
      </c>
      <c r="E1481">
        <v>1</v>
      </c>
      <c r="F1481">
        <v>1</v>
      </c>
      <c r="G1481">
        <v>19</v>
      </c>
      <c r="H1481">
        <v>3</v>
      </c>
      <c r="I1481" t="s">
        <v>843</v>
      </c>
      <c r="J1481" t="s">
        <v>844</v>
      </c>
      <c r="K1481" t="s">
        <v>845</v>
      </c>
      <c r="L1481">
        <v>1339</v>
      </c>
      <c r="N1481">
        <v>1007</v>
      </c>
      <c r="O1481" t="s">
        <v>830</v>
      </c>
      <c r="P1481" t="s">
        <v>830</v>
      </c>
      <c r="Q1481">
        <v>1</v>
      </c>
      <c r="X1481">
        <v>102</v>
      </c>
      <c r="Y1481">
        <v>3195.93</v>
      </c>
      <c r="Z1481">
        <v>0</v>
      </c>
      <c r="AA1481">
        <v>0</v>
      </c>
      <c r="AB1481">
        <v>0</v>
      </c>
      <c r="AC1481">
        <v>0</v>
      </c>
      <c r="AD1481">
        <v>1</v>
      </c>
      <c r="AE1481">
        <v>0</v>
      </c>
      <c r="AF1481" t="s">
        <v>3</v>
      </c>
      <c r="AG1481">
        <v>102</v>
      </c>
      <c r="AH1481">
        <v>2</v>
      </c>
      <c r="AI1481">
        <v>33038034</v>
      </c>
      <c r="AJ1481">
        <v>1559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 x14ac:dyDescent="0.2">
      <c r="A1482">
        <f>ROW(Source!A602)</f>
        <v>602</v>
      </c>
      <c r="B1482">
        <v>33038050</v>
      </c>
      <c r="C1482">
        <v>33038020</v>
      </c>
      <c r="D1482">
        <v>32521663</v>
      </c>
      <c r="E1482">
        <v>1</v>
      </c>
      <c r="F1482">
        <v>1</v>
      </c>
      <c r="G1482">
        <v>19</v>
      </c>
      <c r="H1482">
        <v>3</v>
      </c>
      <c r="I1482" t="s">
        <v>846</v>
      </c>
      <c r="J1482" t="s">
        <v>847</v>
      </c>
      <c r="K1482" t="s">
        <v>848</v>
      </c>
      <c r="L1482">
        <v>1327</v>
      </c>
      <c r="N1482">
        <v>1005</v>
      </c>
      <c r="O1482" t="s">
        <v>823</v>
      </c>
      <c r="P1482" t="s">
        <v>823</v>
      </c>
      <c r="Q1482">
        <v>1</v>
      </c>
      <c r="X1482">
        <v>49.5</v>
      </c>
      <c r="Y1482">
        <v>207.09</v>
      </c>
      <c r="Z1482">
        <v>0</v>
      </c>
      <c r="AA1482">
        <v>0</v>
      </c>
      <c r="AB1482">
        <v>0</v>
      </c>
      <c r="AC1482">
        <v>0</v>
      </c>
      <c r="AD1482">
        <v>1</v>
      </c>
      <c r="AE1482">
        <v>0</v>
      </c>
      <c r="AF1482" t="s">
        <v>3</v>
      </c>
      <c r="AG1482">
        <v>49.5</v>
      </c>
      <c r="AH1482">
        <v>2</v>
      </c>
      <c r="AI1482">
        <v>33038035</v>
      </c>
      <c r="AJ1482">
        <v>1560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 x14ac:dyDescent="0.2">
      <c r="A1483">
        <f>ROW(Source!A605)</f>
        <v>605</v>
      </c>
      <c r="B1483">
        <v>33038059</v>
      </c>
      <c r="C1483">
        <v>33038053</v>
      </c>
      <c r="D1483">
        <v>32505425</v>
      </c>
      <c r="E1483">
        <v>19</v>
      </c>
      <c r="F1483">
        <v>1</v>
      </c>
      <c r="G1483">
        <v>19</v>
      </c>
      <c r="H1483">
        <v>1</v>
      </c>
      <c r="I1483" t="s">
        <v>795</v>
      </c>
      <c r="J1483" t="s">
        <v>3</v>
      </c>
      <c r="K1483" t="s">
        <v>796</v>
      </c>
      <c r="L1483">
        <v>1191</v>
      </c>
      <c r="N1483">
        <v>1013</v>
      </c>
      <c r="O1483" t="s">
        <v>797</v>
      </c>
      <c r="P1483" t="s">
        <v>797</v>
      </c>
      <c r="Q1483">
        <v>1</v>
      </c>
      <c r="X1483">
        <v>36.11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1</v>
      </c>
      <c r="AE1483">
        <v>1</v>
      </c>
      <c r="AF1483" t="s">
        <v>3</v>
      </c>
      <c r="AG1483">
        <v>36.11</v>
      </c>
      <c r="AH1483">
        <v>2</v>
      </c>
      <c r="AI1483">
        <v>33038054</v>
      </c>
      <c r="AJ1483">
        <v>1561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</row>
    <row r="1484" spans="1:44" x14ac:dyDescent="0.2">
      <c r="A1484">
        <f>ROW(Source!A605)</f>
        <v>605</v>
      </c>
      <c r="B1484">
        <v>33038060</v>
      </c>
      <c r="C1484">
        <v>33038053</v>
      </c>
      <c r="D1484">
        <v>32516754</v>
      </c>
      <c r="E1484">
        <v>1</v>
      </c>
      <c r="F1484">
        <v>1</v>
      </c>
      <c r="G1484">
        <v>19</v>
      </c>
      <c r="H1484">
        <v>2</v>
      </c>
      <c r="I1484" t="s">
        <v>798</v>
      </c>
      <c r="J1484" t="s">
        <v>799</v>
      </c>
      <c r="K1484" t="s">
        <v>800</v>
      </c>
      <c r="L1484">
        <v>1368</v>
      </c>
      <c r="N1484">
        <v>1011</v>
      </c>
      <c r="O1484" t="s">
        <v>801</v>
      </c>
      <c r="P1484" t="s">
        <v>801</v>
      </c>
      <c r="Q1484">
        <v>1</v>
      </c>
      <c r="X1484">
        <v>21.91</v>
      </c>
      <c r="Y1484">
        <v>0</v>
      </c>
      <c r="Z1484">
        <v>70.98</v>
      </c>
      <c r="AA1484">
        <v>6.52</v>
      </c>
      <c r="AB1484">
        <v>0</v>
      </c>
      <c r="AC1484">
        <v>0</v>
      </c>
      <c r="AD1484">
        <v>1</v>
      </c>
      <c r="AE1484">
        <v>0</v>
      </c>
      <c r="AF1484" t="s">
        <v>3</v>
      </c>
      <c r="AG1484">
        <v>21.91</v>
      </c>
      <c r="AH1484">
        <v>2</v>
      </c>
      <c r="AI1484">
        <v>33038055</v>
      </c>
      <c r="AJ1484">
        <v>1562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</row>
    <row r="1485" spans="1:44" x14ac:dyDescent="0.2">
      <c r="A1485">
        <f>ROW(Source!A605)</f>
        <v>605</v>
      </c>
      <c r="B1485">
        <v>33038061</v>
      </c>
      <c r="C1485">
        <v>33038053</v>
      </c>
      <c r="D1485">
        <v>32518977</v>
      </c>
      <c r="E1485">
        <v>1</v>
      </c>
      <c r="F1485">
        <v>1</v>
      </c>
      <c r="G1485">
        <v>19</v>
      </c>
      <c r="H1485">
        <v>3</v>
      </c>
      <c r="I1485" t="s">
        <v>802</v>
      </c>
      <c r="J1485" t="s">
        <v>803</v>
      </c>
      <c r="K1485" t="s">
        <v>804</v>
      </c>
      <c r="L1485">
        <v>1348</v>
      </c>
      <c r="N1485">
        <v>1009</v>
      </c>
      <c r="O1485" t="s">
        <v>19</v>
      </c>
      <c r="P1485" t="s">
        <v>19</v>
      </c>
      <c r="Q1485">
        <v>1000</v>
      </c>
      <c r="X1485">
        <v>0.03</v>
      </c>
      <c r="Y1485">
        <v>117442.26</v>
      </c>
      <c r="Z1485">
        <v>0</v>
      </c>
      <c r="AA1485">
        <v>0</v>
      </c>
      <c r="AB1485">
        <v>0</v>
      </c>
      <c r="AC1485">
        <v>0</v>
      </c>
      <c r="AD1485">
        <v>1</v>
      </c>
      <c r="AE1485">
        <v>0</v>
      </c>
      <c r="AF1485" t="s">
        <v>3</v>
      </c>
      <c r="AG1485">
        <v>0.03</v>
      </c>
      <c r="AH1485">
        <v>2</v>
      </c>
      <c r="AI1485">
        <v>33038056</v>
      </c>
      <c r="AJ1485">
        <v>1563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</row>
    <row r="1486" spans="1:44" x14ac:dyDescent="0.2">
      <c r="A1486">
        <f>ROW(Source!A605)</f>
        <v>605</v>
      </c>
      <c r="B1486">
        <v>33038062</v>
      </c>
      <c r="C1486">
        <v>33038053</v>
      </c>
      <c r="D1486">
        <v>32520163</v>
      </c>
      <c r="E1486">
        <v>1</v>
      </c>
      <c r="F1486">
        <v>1</v>
      </c>
      <c r="G1486">
        <v>19</v>
      </c>
      <c r="H1486">
        <v>3</v>
      </c>
      <c r="I1486" t="s">
        <v>25</v>
      </c>
      <c r="J1486" t="s">
        <v>27</v>
      </c>
      <c r="K1486" t="s">
        <v>26</v>
      </c>
      <c r="L1486">
        <v>1348</v>
      </c>
      <c r="N1486">
        <v>1009</v>
      </c>
      <c r="O1486" t="s">
        <v>19</v>
      </c>
      <c r="P1486" t="s">
        <v>19</v>
      </c>
      <c r="Q1486">
        <v>1000</v>
      </c>
      <c r="X1486">
        <v>1</v>
      </c>
      <c r="Y1486">
        <v>53410.15</v>
      </c>
      <c r="Z1486">
        <v>0</v>
      </c>
      <c r="AA1486">
        <v>0</v>
      </c>
      <c r="AB1486">
        <v>0</v>
      </c>
      <c r="AC1486">
        <v>0</v>
      </c>
      <c r="AD1486">
        <v>1</v>
      </c>
      <c r="AE1486">
        <v>0</v>
      </c>
      <c r="AF1486" t="s">
        <v>3</v>
      </c>
      <c r="AG1486">
        <v>1</v>
      </c>
      <c r="AH1486">
        <v>2</v>
      </c>
      <c r="AI1486">
        <v>33038057</v>
      </c>
      <c r="AJ1486">
        <v>1564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 x14ac:dyDescent="0.2">
      <c r="A1487">
        <f>ROW(Source!A607)</f>
        <v>607</v>
      </c>
      <c r="B1487">
        <v>33038080</v>
      </c>
      <c r="C1487">
        <v>33038064</v>
      </c>
      <c r="D1487">
        <v>32505425</v>
      </c>
      <c r="E1487">
        <v>19</v>
      </c>
      <c r="F1487">
        <v>1</v>
      </c>
      <c r="G1487">
        <v>19</v>
      </c>
      <c r="H1487">
        <v>1</v>
      </c>
      <c r="I1487" t="s">
        <v>795</v>
      </c>
      <c r="J1487" t="s">
        <v>3</v>
      </c>
      <c r="K1487" t="s">
        <v>796</v>
      </c>
      <c r="L1487">
        <v>1191</v>
      </c>
      <c r="N1487">
        <v>1013</v>
      </c>
      <c r="O1487" t="s">
        <v>797</v>
      </c>
      <c r="P1487" t="s">
        <v>797</v>
      </c>
      <c r="Q1487">
        <v>1</v>
      </c>
      <c r="X1487">
        <v>453.1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1</v>
      </c>
      <c r="AE1487">
        <v>1</v>
      </c>
      <c r="AF1487" t="s">
        <v>3</v>
      </c>
      <c r="AG1487">
        <v>453.1</v>
      </c>
      <c r="AH1487">
        <v>2</v>
      </c>
      <c r="AI1487">
        <v>33038065</v>
      </c>
      <c r="AJ1487">
        <v>1566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 x14ac:dyDescent="0.2">
      <c r="A1488">
        <f>ROW(Source!A607)</f>
        <v>607</v>
      </c>
      <c r="B1488">
        <v>33038081</v>
      </c>
      <c r="C1488">
        <v>33038064</v>
      </c>
      <c r="D1488">
        <v>32517073</v>
      </c>
      <c r="E1488">
        <v>1</v>
      </c>
      <c r="F1488">
        <v>1</v>
      </c>
      <c r="G1488">
        <v>19</v>
      </c>
      <c r="H1488">
        <v>2</v>
      </c>
      <c r="I1488" t="s">
        <v>805</v>
      </c>
      <c r="J1488" t="s">
        <v>806</v>
      </c>
      <c r="K1488" t="s">
        <v>807</v>
      </c>
      <c r="L1488">
        <v>1368</v>
      </c>
      <c r="N1488">
        <v>1011</v>
      </c>
      <c r="O1488" t="s">
        <v>801</v>
      </c>
      <c r="P1488" t="s">
        <v>801</v>
      </c>
      <c r="Q1488">
        <v>1</v>
      </c>
      <c r="X1488">
        <v>1.38</v>
      </c>
      <c r="Y1488">
        <v>0</v>
      </c>
      <c r="Z1488">
        <v>3.37</v>
      </c>
      <c r="AA1488">
        <v>0.85</v>
      </c>
      <c r="AB1488">
        <v>0</v>
      </c>
      <c r="AC1488">
        <v>0</v>
      </c>
      <c r="AD1488">
        <v>1</v>
      </c>
      <c r="AE1488">
        <v>0</v>
      </c>
      <c r="AF1488" t="s">
        <v>3</v>
      </c>
      <c r="AG1488">
        <v>1.38</v>
      </c>
      <c r="AH1488">
        <v>2</v>
      </c>
      <c r="AI1488">
        <v>33038066</v>
      </c>
      <c r="AJ1488">
        <v>1567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</row>
    <row r="1489" spans="1:44" x14ac:dyDescent="0.2">
      <c r="A1489">
        <f>ROW(Source!A607)</f>
        <v>607</v>
      </c>
      <c r="B1489">
        <v>33038082</v>
      </c>
      <c r="C1489">
        <v>33038064</v>
      </c>
      <c r="D1489">
        <v>32516433</v>
      </c>
      <c r="E1489">
        <v>1</v>
      </c>
      <c r="F1489">
        <v>1</v>
      </c>
      <c r="G1489">
        <v>19</v>
      </c>
      <c r="H1489">
        <v>2</v>
      </c>
      <c r="I1489" t="s">
        <v>808</v>
      </c>
      <c r="J1489" t="s">
        <v>809</v>
      </c>
      <c r="K1489" t="s">
        <v>810</v>
      </c>
      <c r="L1489">
        <v>1368</v>
      </c>
      <c r="N1489">
        <v>1011</v>
      </c>
      <c r="O1489" t="s">
        <v>801</v>
      </c>
      <c r="P1489" t="s">
        <v>801</v>
      </c>
      <c r="Q1489">
        <v>1</v>
      </c>
      <c r="X1489">
        <v>0.31</v>
      </c>
      <c r="Y1489">
        <v>0</v>
      </c>
      <c r="Z1489">
        <v>566.44000000000005</v>
      </c>
      <c r="AA1489">
        <v>281.27999999999997</v>
      </c>
      <c r="AB1489">
        <v>0</v>
      </c>
      <c r="AC1489">
        <v>0</v>
      </c>
      <c r="AD1489">
        <v>1</v>
      </c>
      <c r="AE1489">
        <v>0</v>
      </c>
      <c r="AF1489" t="s">
        <v>3</v>
      </c>
      <c r="AG1489">
        <v>0.31</v>
      </c>
      <c r="AH1489">
        <v>2</v>
      </c>
      <c r="AI1489">
        <v>33038067</v>
      </c>
      <c r="AJ1489">
        <v>1568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 x14ac:dyDescent="0.2">
      <c r="A1490">
        <f>ROW(Source!A607)</f>
        <v>607</v>
      </c>
      <c r="B1490">
        <v>33038083</v>
      </c>
      <c r="C1490">
        <v>33038064</v>
      </c>
      <c r="D1490">
        <v>32516599</v>
      </c>
      <c r="E1490">
        <v>1</v>
      </c>
      <c r="F1490">
        <v>1</v>
      </c>
      <c r="G1490">
        <v>19</v>
      </c>
      <c r="H1490">
        <v>2</v>
      </c>
      <c r="I1490" t="s">
        <v>811</v>
      </c>
      <c r="J1490" t="s">
        <v>812</v>
      </c>
      <c r="K1490" t="s">
        <v>813</v>
      </c>
      <c r="L1490">
        <v>1368</v>
      </c>
      <c r="N1490">
        <v>1011</v>
      </c>
      <c r="O1490" t="s">
        <v>801</v>
      </c>
      <c r="P1490" t="s">
        <v>801</v>
      </c>
      <c r="Q1490">
        <v>1</v>
      </c>
      <c r="X1490">
        <v>26.25</v>
      </c>
      <c r="Y1490">
        <v>0</v>
      </c>
      <c r="Z1490">
        <v>9.7100000000000009</v>
      </c>
      <c r="AA1490">
        <v>2.25</v>
      </c>
      <c r="AB1490">
        <v>0</v>
      </c>
      <c r="AC1490">
        <v>0</v>
      </c>
      <c r="AD1490">
        <v>1</v>
      </c>
      <c r="AE1490">
        <v>0</v>
      </c>
      <c r="AF1490" t="s">
        <v>3</v>
      </c>
      <c r="AG1490">
        <v>26.25</v>
      </c>
      <c r="AH1490">
        <v>2</v>
      </c>
      <c r="AI1490">
        <v>33038068</v>
      </c>
      <c r="AJ1490">
        <v>1569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 x14ac:dyDescent="0.2">
      <c r="A1491">
        <f>ROW(Source!A607)</f>
        <v>607</v>
      </c>
      <c r="B1491">
        <v>33038084</v>
      </c>
      <c r="C1491">
        <v>33038064</v>
      </c>
      <c r="D1491">
        <v>32517836</v>
      </c>
      <c r="E1491">
        <v>1</v>
      </c>
      <c r="F1491">
        <v>1</v>
      </c>
      <c r="G1491">
        <v>19</v>
      </c>
      <c r="H1491">
        <v>3</v>
      </c>
      <c r="I1491" t="s">
        <v>814</v>
      </c>
      <c r="J1491" t="s">
        <v>815</v>
      </c>
      <c r="K1491" t="s">
        <v>816</v>
      </c>
      <c r="L1491">
        <v>1348</v>
      </c>
      <c r="N1491">
        <v>1009</v>
      </c>
      <c r="O1491" t="s">
        <v>19</v>
      </c>
      <c r="P1491" t="s">
        <v>19</v>
      </c>
      <c r="Q1491">
        <v>1000</v>
      </c>
      <c r="X1491">
        <v>0.04</v>
      </c>
      <c r="Y1491">
        <v>31493.279999999999</v>
      </c>
      <c r="Z1491">
        <v>0</v>
      </c>
      <c r="AA1491">
        <v>0</v>
      </c>
      <c r="AB1491">
        <v>0</v>
      </c>
      <c r="AC1491">
        <v>0</v>
      </c>
      <c r="AD1491">
        <v>1</v>
      </c>
      <c r="AE1491">
        <v>0</v>
      </c>
      <c r="AF1491" t="s">
        <v>3</v>
      </c>
      <c r="AG1491">
        <v>0.04</v>
      </c>
      <c r="AH1491">
        <v>2</v>
      </c>
      <c r="AI1491">
        <v>33038069</v>
      </c>
      <c r="AJ1491">
        <v>1570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</row>
    <row r="1492" spans="1:44" x14ac:dyDescent="0.2">
      <c r="A1492">
        <f>ROW(Source!A607)</f>
        <v>607</v>
      </c>
      <c r="B1492">
        <v>33038085</v>
      </c>
      <c r="C1492">
        <v>33038064</v>
      </c>
      <c r="D1492">
        <v>32518156</v>
      </c>
      <c r="E1492">
        <v>1</v>
      </c>
      <c r="F1492">
        <v>1</v>
      </c>
      <c r="G1492">
        <v>19</v>
      </c>
      <c r="H1492">
        <v>3</v>
      </c>
      <c r="I1492" t="s">
        <v>817</v>
      </c>
      <c r="J1492" t="s">
        <v>818</v>
      </c>
      <c r="K1492" t="s">
        <v>819</v>
      </c>
      <c r="L1492">
        <v>1348</v>
      </c>
      <c r="N1492">
        <v>1009</v>
      </c>
      <c r="O1492" t="s">
        <v>19</v>
      </c>
      <c r="P1492" t="s">
        <v>19</v>
      </c>
      <c r="Q1492">
        <v>1000</v>
      </c>
      <c r="X1492">
        <v>3.6999999999999998E-2</v>
      </c>
      <c r="Y1492">
        <v>45454.3</v>
      </c>
      <c r="Z1492">
        <v>0</v>
      </c>
      <c r="AA1492">
        <v>0</v>
      </c>
      <c r="AB1492">
        <v>0</v>
      </c>
      <c r="AC1492">
        <v>0</v>
      </c>
      <c r="AD1492">
        <v>1</v>
      </c>
      <c r="AE1492">
        <v>0</v>
      </c>
      <c r="AF1492" t="s">
        <v>3</v>
      </c>
      <c r="AG1492">
        <v>3.6999999999999998E-2</v>
      </c>
      <c r="AH1492">
        <v>2</v>
      </c>
      <c r="AI1492">
        <v>33038070</v>
      </c>
      <c r="AJ1492">
        <v>1571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</row>
    <row r="1493" spans="1:44" x14ac:dyDescent="0.2">
      <c r="A1493">
        <f>ROW(Source!A607)</f>
        <v>607</v>
      </c>
      <c r="B1493">
        <v>33038087</v>
      </c>
      <c r="C1493">
        <v>33038064</v>
      </c>
      <c r="D1493">
        <v>32518894</v>
      </c>
      <c r="E1493">
        <v>1</v>
      </c>
      <c r="F1493">
        <v>1</v>
      </c>
      <c r="G1493">
        <v>19</v>
      </c>
      <c r="H1493">
        <v>3</v>
      </c>
      <c r="I1493" t="s">
        <v>820</v>
      </c>
      <c r="J1493" t="s">
        <v>821</v>
      </c>
      <c r="K1493" t="s">
        <v>822</v>
      </c>
      <c r="L1493">
        <v>1327</v>
      </c>
      <c r="N1493">
        <v>1005</v>
      </c>
      <c r="O1493" t="s">
        <v>823</v>
      </c>
      <c r="P1493" t="s">
        <v>823</v>
      </c>
      <c r="Q1493">
        <v>1</v>
      </c>
      <c r="X1493">
        <v>5.6</v>
      </c>
      <c r="Y1493">
        <v>63.78</v>
      </c>
      <c r="Z1493">
        <v>0</v>
      </c>
      <c r="AA1493">
        <v>0</v>
      </c>
      <c r="AB1493">
        <v>0</v>
      </c>
      <c r="AC1493">
        <v>0</v>
      </c>
      <c r="AD1493">
        <v>1</v>
      </c>
      <c r="AE1493">
        <v>0</v>
      </c>
      <c r="AF1493" t="s">
        <v>3</v>
      </c>
      <c r="AG1493">
        <v>5.6</v>
      </c>
      <c r="AH1493">
        <v>2</v>
      </c>
      <c r="AI1493">
        <v>33038072</v>
      </c>
      <c r="AJ1493">
        <v>1572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 x14ac:dyDescent="0.2">
      <c r="A1494">
        <f>ROW(Source!A607)</f>
        <v>607</v>
      </c>
      <c r="B1494">
        <v>33038086</v>
      </c>
      <c r="C1494">
        <v>33038064</v>
      </c>
      <c r="D1494">
        <v>32517311</v>
      </c>
      <c r="E1494">
        <v>1</v>
      </c>
      <c r="F1494">
        <v>1</v>
      </c>
      <c r="G1494">
        <v>19</v>
      </c>
      <c r="H1494">
        <v>3</v>
      </c>
      <c r="I1494" t="s">
        <v>824</v>
      </c>
      <c r="J1494" t="s">
        <v>825</v>
      </c>
      <c r="K1494" t="s">
        <v>826</v>
      </c>
      <c r="L1494">
        <v>1348</v>
      </c>
      <c r="N1494">
        <v>1009</v>
      </c>
      <c r="O1494" t="s">
        <v>19</v>
      </c>
      <c r="P1494" t="s">
        <v>19</v>
      </c>
      <c r="Q1494">
        <v>1000</v>
      </c>
      <c r="X1494">
        <v>0.05</v>
      </c>
      <c r="Y1494">
        <v>4752.91</v>
      </c>
      <c r="Z1494">
        <v>0</v>
      </c>
      <c r="AA1494">
        <v>0</v>
      </c>
      <c r="AB1494">
        <v>0</v>
      </c>
      <c r="AC1494">
        <v>0</v>
      </c>
      <c r="AD1494">
        <v>1</v>
      </c>
      <c r="AE1494">
        <v>0</v>
      </c>
      <c r="AF1494" t="s">
        <v>3</v>
      </c>
      <c r="AG1494">
        <v>0.05</v>
      </c>
      <c r="AH1494">
        <v>2</v>
      </c>
      <c r="AI1494">
        <v>33038071</v>
      </c>
      <c r="AJ1494">
        <v>1573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</row>
    <row r="1495" spans="1:44" x14ac:dyDescent="0.2">
      <c r="A1495">
        <f>ROW(Source!A607)</f>
        <v>607</v>
      </c>
      <c r="B1495">
        <v>33038088</v>
      </c>
      <c r="C1495">
        <v>33038064</v>
      </c>
      <c r="D1495">
        <v>32519061</v>
      </c>
      <c r="E1495">
        <v>1</v>
      </c>
      <c r="F1495">
        <v>1</v>
      </c>
      <c r="G1495">
        <v>19</v>
      </c>
      <c r="H1495">
        <v>3</v>
      </c>
      <c r="I1495" t="s">
        <v>827</v>
      </c>
      <c r="J1495" t="s">
        <v>828</v>
      </c>
      <c r="K1495" t="s">
        <v>829</v>
      </c>
      <c r="L1495">
        <v>1339</v>
      </c>
      <c r="N1495">
        <v>1007</v>
      </c>
      <c r="O1495" t="s">
        <v>830</v>
      </c>
      <c r="P1495" t="s">
        <v>830</v>
      </c>
      <c r="Q1495">
        <v>1</v>
      </c>
      <c r="X1495">
        <v>1.75</v>
      </c>
      <c r="Y1495">
        <v>29.98</v>
      </c>
      <c r="Z1495">
        <v>0</v>
      </c>
      <c r="AA1495">
        <v>0</v>
      </c>
      <c r="AB1495">
        <v>0</v>
      </c>
      <c r="AC1495">
        <v>0</v>
      </c>
      <c r="AD1495">
        <v>1</v>
      </c>
      <c r="AE1495">
        <v>0</v>
      </c>
      <c r="AF1495" t="s">
        <v>3</v>
      </c>
      <c r="AG1495">
        <v>1.75</v>
      </c>
      <c r="AH1495">
        <v>2</v>
      </c>
      <c r="AI1495">
        <v>33038073</v>
      </c>
      <c r="AJ1495">
        <v>1574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</row>
    <row r="1496" spans="1:44" x14ac:dyDescent="0.2">
      <c r="A1496">
        <f>ROW(Source!A607)</f>
        <v>607</v>
      </c>
      <c r="B1496">
        <v>33038089</v>
      </c>
      <c r="C1496">
        <v>33038064</v>
      </c>
      <c r="D1496">
        <v>32517740</v>
      </c>
      <c r="E1496">
        <v>1</v>
      </c>
      <c r="F1496">
        <v>1</v>
      </c>
      <c r="G1496">
        <v>19</v>
      </c>
      <c r="H1496">
        <v>3</v>
      </c>
      <c r="I1496" t="s">
        <v>831</v>
      </c>
      <c r="J1496" t="s">
        <v>832</v>
      </c>
      <c r="K1496" t="s">
        <v>833</v>
      </c>
      <c r="L1496">
        <v>1339</v>
      </c>
      <c r="N1496">
        <v>1007</v>
      </c>
      <c r="O1496" t="s">
        <v>830</v>
      </c>
      <c r="P1496" t="s">
        <v>830</v>
      </c>
      <c r="Q1496">
        <v>1</v>
      </c>
      <c r="X1496">
        <v>0.08</v>
      </c>
      <c r="Y1496">
        <v>4993.7</v>
      </c>
      <c r="Z1496">
        <v>0</v>
      </c>
      <c r="AA1496">
        <v>0</v>
      </c>
      <c r="AB1496">
        <v>0</v>
      </c>
      <c r="AC1496">
        <v>0</v>
      </c>
      <c r="AD1496">
        <v>1</v>
      </c>
      <c r="AE1496">
        <v>0</v>
      </c>
      <c r="AF1496" t="s">
        <v>3</v>
      </c>
      <c r="AG1496">
        <v>0.08</v>
      </c>
      <c r="AH1496">
        <v>2</v>
      </c>
      <c r="AI1496">
        <v>33038074</v>
      </c>
      <c r="AJ1496">
        <v>1575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</row>
    <row r="1497" spans="1:44" x14ac:dyDescent="0.2">
      <c r="A1497">
        <f>ROW(Source!A607)</f>
        <v>607</v>
      </c>
      <c r="B1497">
        <v>33038090</v>
      </c>
      <c r="C1497">
        <v>33038064</v>
      </c>
      <c r="D1497">
        <v>32517729</v>
      </c>
      <c r="E1497">
        <v>1</v>
      </c>
      <c r="F1497">
        <v>1</v>
      </c>
      <c r="G1497">
        <v>19</v>
      </c>
      <c r="H1497">
        <v>3</v>
      </c>
      <c r="I1497" t="s">
        <v>834</v>
      </c>
      <c r="J1497" t="s">
        <v>835</v>
      </c>
      <c r="K1497" t="s">
        <v>836</v>
      </c>
      <c r="L1497">
        <v>1339</v>
      </c>
      <c r="N1497">
        <v>1007</v>
      </c>
      <c r="O1497" t="s">
        <v>830</v>
      </c>
      <c r="P1497" t="s">
        <v>830</v>
      </c>
      <c r="Q1497">
        <v>1</v>
      </c>
      <c r="X1497">
        <v>0.69</v>
      </c>
      <c r="Y1497">
        <v>3762.19</v>
      </c>
      <c r="Z1497">
        <v>0</v>
      </c>
      <c r="AA1497">
        <v>0</v>
      </c>
      <c r="AB1497">
        <v>0</v>
      </c>
      <c r="AC1497">
        <v>0</v>
      </c>
      <c r="AD1497">
        <v>1</v>
      </c>
      <c r="AE1497">
        <v>0</v>
      </c>
      <c r="AF1497" t="s">
        <v>3</v>
      </c>
      <c r="AG1497">
        <v>0.69</v>
      </c>
      <c r="AH1497">
        <v>2</v>
      </c>
      <c r="AI1497">
        <v>33038075</v>
      </c>
      <c r="AJ1497">
        <v>1576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 x14ac:dyDescent="0.2">
      <c r="A1498">
        <f>ROW(Source!A607)</f>
        <v>607</v>
      </c>
      <c r="B1498">
        <v>33038091</v>
      </c>
      <c r="C1498">
        <v>33038064</v>
      </c>
      <c r="D1498">
        <v>32517783</v>
      </c>
      <c r="E1498">
        <v>1</v>
      </c>
      <c r="F1498">
        <v>1</v>
      </c>
      <c r="G1498">
        <v>19</v>
      </c>
      <c r="H1498">
        <v>3</v>
      </c>
      <c r="I1498" t="s">
        <v>837</v>
      </c>
      <c r="J1498" t="s">
        <v>838</v>
      </c>
      <c r="K1498" t="s">
        <v>839</v>
      </c>
      <c r="L1498">
        <v>1339</v>
      </c>
      <c r="N1498">
        <v>1007</v>
      </c>
      <c r="O1498" t="s">
        <v>830</v>
      </c>
      <c r="P1498" t="s">
        <v>830</v>
      </c>
      <c r="Q1498">
        <v>1</v>
      </c>
      <c r="X1498">
        <v>0.2</v>
      </c>
      <c r="Y1498">
        <v>5631.96</v>
      </c>
      <c r="Z1498">
        <v>0</v>
      </c>
      <c r="AA1498">
        <v>0</v>
      </c>
      <c r="AB1498">
        <v>0</v>
      </c>
      <c r="AC1498">
        <v>0</v>
      </c>
      <c r="AD1498">
        <v>1</v>
      </c>
      <c r="AE1498">
        <v>0</v>
      </c>
      <c r="AF1498" t="s">
        <v>3</v>
      </c>
      <c r="AG1498">
        <v>0.2</v>
      </c>
      <c r="AH1498">
        <v>2</v>
      </c>
      <c r="AI1498">
        <v>33038076</v>
      </c>
      <c r="AJ1498">
        <v>1577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 x14ac:dyDescent="0.2">
      <c r="A1499">
        <f>ROW(Source!A607)</f>
        <v>607</v>
      </c>
      <c r="B1499">
        <v>33038092</v>
      </c>
      <c r="C1499">
        <v>33038064</v>
      </c>
      <c r="D1499">
        <v>32517784</v>
      </c>
      <c r="E1499">
        <v>1</v>
      </c>
      <c r="F1499">
        <v>1</v>
      </c>
      <c r="G1499">
        <v>19</v>
      </c>
      <c r="H1499">
        <v>3</v>
      </c>
      <c r="I1499" t="s">
        <v>840</v>
      </c>
      <c r="J1499" t="s">
        <v>841</v>
      </c>
      <c r="K1499" t="s">
        <v>842</v>
      </c>
      <c r="L1499">
        <v>1339</v>
      </c>
      <c r="N1499">
        <v>1007</v>
      </c>
      <c r="O1499" t="s">
        <v>830</v>
      </c>
      <c r="P1499" t="s">
        <v>830</v>
      </c>
      <c r="Q1499">
        <v>1</v>
      </c>
      <c r="X1499">
        <v>0.69</v>
      </c>
      <c r="Y1499">
        <v>5631.96</v>
      </c>
      <c r="Z1499">
        <v>0</v>
      </c>
      <c r="AA1499">
        <v>0</v>
      </c>
      <c r="AB1499">
        <v>0</v>
      </c>
      <c r="AC1499">
        <v>0</v>
      </c>
      <c r="AD1499">
        <v>1</v>
      </c>
      <c r="AE1499">
        <v>0</v>
      </c>
      <c r="AF1499" t="s">
        <v>3</v>
      </c>
      <c r="AG1499">
        <v>0.69</v>
      </c>
      <c r="AH1499">
        <v>2</v>
      </c>
      <c r="AI1499">
        <v>33038077</v>
      </c>
      <c r="AJ1499">
        <v>1578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</row>
    <row r="1500" spans="1:44" x14ac:dyDescent="0.2">
      <c r="A1500">
        <f>ROW(Source!A607)</f>
        <v>607</v>
      </c>
      <c r="B1500">
        <v>33038093</v>
      </c>
      <c r="C1500">
        <v>33038064</v>
      </c>
      <c r="D1500">
        <v>32519911</v>
      </c>
      <c r="E1500">
        <v>1</v>
      </c>
      <c r="F1500">
        <v>1</v>
      </c>
      <c r="G1500">
        <v>19</v>
      </c>
      <c r="H1500">
        <v>3</v>
      </c>
      <c r="I1500" t="s">
        <v>843</v>
      </c>
      <c r="J1500" t="s">
        <v>844</v>
      </c>
      <c r="K1500" t="s">
        <v>845</v>
      </c>
      <c r="L1500">
        <v>1339</v>
      </c>
      <c r="N1500">
        <v>1007</v>
      </c>
      <c r="O1500" t="s">
        <v>830</v>
      </c>
      <c r="P1500" t="s">
        <v>830</v>
      </c>
      <c r="Q1500">
        <v>1</v>
      </c>
      <c r="X1500">
        <v>102</v>
      </c>
      <c r="Y1500">
        <v>3195.93</v>
      </c>
      <c r="Z1500">
        <v>0</v>
      </c>
      <c r="AA1500">
        <v>0</v>
      </c>
      <c r="AB1500">
        <v>0</v>
      </c>
      <c r="AC1500">
        <v>0</v>
      </c>
      <c r="AD1500">
        <v>1</v>
      </c>
      <c r="AE1500">
        <v>0</v>
      </c>
      <c r="AF1500" t="s">
        <v>3</v>
      </c>
      <c r="AG1500">
        <v>102</v>
      </c>
      <c r="AH1500">
        <v>2</v>
      </c>
      <c r="AI1500">
        <v>33038078</v>
      </c>
      <c r="AJ1500">
        <v>1579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  <row r="1501" spans="1:44" x14ac:dyDescent="0.2">
      <c r="A1501">
        <f>ROW(Source!A607)</f>
        <v>607</v>
      </c>
      <c r="B1501">
        <v>33038094</v>
      </c>
      <c r="C1501">
        <v>33038064</v>
      </c>
      <c r="D1501">
        <v>32521663</v>
      </c>
      <c r="E1501">
        <v>1</v>
      </c>
      <c r="F1501">
        <v>1</v>
      </c>
      <c r="G1501">
        <v>19</v>
      </c>
      <c r="H1501">
        <v>3</v>
      </c>
      <c r="I1501" t="s">
        <v>846</v>
      </c>
      <c r="J1501" t="s">
        <v>847</v>
      </c>
      <c r="K1501" t="s">
        <v>848</v>
      </c>
      <c r="L1501">
        <v>1327</v>
      </c>
      <c r="N1501">
        <v>1005</v>
      </c>
      <c r="O1501" t="s">
        <v>823</v>
      </c>
      <c r="P1501" t="s">
        <v>823</v>
      </c>
      <c r="Q1501">
        <v>1</v>
      </c>
      <c r="X1501">
        <v>49.5</v>
      </c>
      <c r="Y1501">
        <v>207.09</v>
      </c>
      <c r="Z1501">
        <v>0</v>
      </c>
      <c r="AA1501">
        <v>0</v>
      </c>
      <c r="AB1501">
        <v>0</v>
      </c>
      <c r="AC1501">
        <v>0</v>
      </c>
      <c r="AD1501">
        <v>1</v>
      </c>
      <c r="AE1501">
        <v>0</v>
      </c>
      <c r="AF1501" t="s">
        <v>3</v>
      </c>
      <c r="AG1501">
        <v>49.5</v>
      </c>
      <c r="AH1501">
        <v>2</v>
      </c>
      <c r="AI1501">
        <v>33038079</v>
      </c>
      <c r="AJ1501">
        <v>1580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 x14ac:dyDescent="0.2">
      <c r="A1502">
        <f>ROW(Source!A610)</f>
        <v>610</v>
      </c>
      <c r="B1502">
        <v>33038103</v>
      </c>
      <c r="C1502">
        <v>33038097</v>
      </c>
      <c r="D1502">
        <v>32505425</v>
      </c>
      <c r="E1502">
        <v>19</v>
      </c>
      <c r="F1502">
        <v>1</v>
      </c>
      <c r="G1502">
        <v>19</v>
      </c>
      <c r="H1502">
        <v>1</v>
      </c>
      <c r="I1502" t="s">
        <v>795</v>
      </c>
      <c r="J1502" t="s">
        <v>3</v>
      </c>
      <c r="K1502" t="s">
        <v>796</v>
      </c>
      <c r="L1502">
        <v>1191</v>
      </c>
      <c r="N1502">
        <v>1013</v>
      </c>
      <c r="O1502" t="s">
        <v>797</v>
      </c>
      <c r="P1502" t="s">
        <v>797</v>
      </c>
      <c r="Q1502">
        <v>1</v>
      </c>
      <c r="X1502">
        <v>36.11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1</v>
      </c>
      <c r="AE1502">
        <v>1</v>
      </c>
      <c r="AF1502" t="s">
        <v>3</v>
      </c>
      <c r="AG1502">
        <v>36.11</v>
      </c>
      <c r="AH1502">
        <v>2</v>
      </c>
      <c r="AI1502">
        <v>33038098</v>
      </c>
      <c r="AJ1502">
        <v>1581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</row>
    <row r="1503" spans="1:44" x14ac:dyDescent="0.2">
      <c r="A1503">
        <f>ROW(Source!A610)</f>
        <v>610</v>
      </c>
      <c r="B1503">
        <v>33038104</v>
      </c>
      <c r="C1503">
        <v>33038097</v>
      </c>
      <c r="D1503">
        <v>32516754</v>
      </c>
      <c r="E1503">
        <v>1</v>
      </c>
      <c r="F1503">
        <v>1</v>
      </c>
      <c r="G1503">
        <v>19</v>
      </c>
      <c r="H1503">
        <v>2</v>
      </c>
      <c r="I1503" t="s">
        <v>798</v>
      </c>
      <c r="J1503" t="s">
        <v>799</v>
      </c>
      <c r="K1503" t="s">
        <v>800</v>
      </c>
      <c r="L1503">
        <v>1368</v>
      </c>
      <c r="N1503">
        <v>1011</v>
      </c>
      <c r="O1503" t="s">
        <v>801</v>
      </c>
      <c r="P1503" t="s">
        <v>801</v>
      </c>
      <c r="Q1503">
        <v>1</v>
      </c>
      <c r="X1503">
        <v>21.91</v>
      </c>
      <c r="Y1503">
        <v>0</v>
      </c>
      <c r="Z1503">
        <v>70.98</v>
      </c>
      <c r="AA1503">
        <v>6.52</v>
      </c>
      <c r="AB1503">
        <v>0</v>
      </c>
      <c r="AC1503">
        <v>0</v>
      </c>
      <c r="AD1503">
        <v>1</v>
      </c>
      <c r="AE1503">
        <v>0</v>
      </c>
      <c r="AF1503" t="s">
        <v>3</v>
      </c>
      <c r="AG1503">
        <v>21.91</v>
      </c>
      <c r="AH1503">
        <v>2</v>
      </c>
      <c r="AI1503">
        <v>33038099</v>
      </c>
      <c r="AJ1503">
        <v>1582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</row>
    <row r="1504" spans="1:44" x14ac:dyDescent="0.2">
      <c r="A1504">
        <f>ROW(Source!A610)</f>
        <v>610</v>
      </c>
      <c r="B1504">
        <v>33038105</v>
      </c>
      <c r="C1504">
        <v>33038097</v>
      </c>
      <c r="D1504">
        <v>32518977</v>
      </c>
      <c r="E1504">
        <v>1</v>
      </c>
      <c r="F1504">
        <v>1</v>
      </c>
      <c r="G1504">
        <v>19</v>
      </c>
      <c r="H1504">
        <v>3</v>
      </c>
      <c r="I1504" t="s">
        <v>802</v>
      </c>
      <c r="J1504" t="s">
        <v>803</v>
      </c>
      <c r="K1504" t="s">
        <v>804</v>
      </c>
      <c r="L1504">
        <v>1348</v>
      </c>
      <c r="N1504">
        <v>1009</v>
      </c>
      <c r="O1504" t="s">
        <v>19</v>
      </c>
      <c r="P1504" t="s">
        <v>19</v>
      </c>
      <c r="Q1504">
        <v>1000</v>
      </c>
      <c r="X1504">
        <v>0.03</v>
      </c>
      <c r="Y1504">
        <v>117442.26</v>
      </c>
      <c r="Z1504">
        <v>0</v>
      </c>
      <c r="AA1504">
        <v>0</v>
      </c>
      <c r="AB1504">
        <v>0</v>
      </c>
      <c r="AC1504">
        <v>0</v>
      </c>
      <c r="AD1504">
        <v>1</v>
      </c>
      <c r="AE1504">
        <v>0</v>
      </c>
      <c r="AF1504" t="s">
        <v>3</v>
      </c>
      <c r="AG1504">
        <v>0.03</v>
      </c>
      <c r="AH1504">
        <v>2</v>
      </c>
      <c r="AI1504">
        <v>33038100</v>
      </c>
      <c r="AJ1504">
        <v>1583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</row>
    <row r="1505" spans="1:44" x14ac:dyDescent="0.2">
      <c r="A1505">
        <f>ROW(Source!A610)</f>
        <v>610</v>
      </c>
      <c r="B1505">
        <v>33038106</v>
      </c>
      <c r="C1505">
        <v>33038097</v>
      </c>
      <c r="D1505">
        <v>32520163</v>
      </c>
      <c r="E1505">
        <v>1</v>
      </c>
      <c r="F1505">
        <v>1</v>
      </c>
      <c r="G1505">
        <v>19</v>
      </c>
      <c r="H1505">
        <v>3</v>
      </c>
      <c r="I1505" t="s">
        <v>25</v>
      </c>
      <c r="J1505" t="s">
        <v>27</v>
      </c>
      <c r="K1505" t="s">
        <v>26</v>
      </c>
      <c r="L1505">
        <v>1348</v>
      </c>
      <c r="N1505">
        <v>1009</v>
      </c>
      <c r="O1505" t="s">
        <v>19</v>
      </c>
      <c r="P1505" t="s">
        <v>19</v>
      </c>
      <c r="Q1505">
        <v>1000</v>
      </c>
      <c r="X1505">
        <v>1</v>
      </c>
      <c r="Y1505">
        <v>53410.15</v>
      </c>
      <c r="Z1505">
        <v>0</v>
      </c>
      <c r="AA1505">
        <v>0</v>
      </c>
      <c r="AB1505">
        <v>0</v>
      </c>
      <c r="AC1505">
        <v>0</v>
      </c>
      <c r="AD1505">
        <v>1</v>
      </c>
      <c r="AE1505">
        <v>0</v>
      </c>
      <c r="AF1505" t="s">
        <v>3</v>
      </c>
      <c r="AG1505">
        <v>1</v>
      </c>
      <c r="AH1505">
        <v>2</v>
      </c>
      <c r="AI1505">
        <v>33038101</v>
      </c>
      <c r="AJ1505">
        <v>1584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</row>
    <row r="1506" spans="1:44" x14ac:dyDescent="0.2">
      <c r="A1506">
        <f>ROW(Source!A612)</f>
        <v>612</v>
      </c>
      <c r="B1506">
        <v>33038124</v>
      </c>
      <c r="C1506">
        <v>33038108</v>
      </c>
      <c r="D1506">
        <v>32505425</v>
      </c>
      <c r="E1506">
        <v>19</v>
      </c>
      <c r="F1506">
        <v>1</v>
      </c>
      <c r="G1506">
        <v>19</v>
      </c>
      <c r="H1506">
        <v>1</v>
      </c>
      <c r="I1506" t="s">
        <v>795</v>
      </c>
      <c r="J1506" t="s">
        <v>3</v>
      </c>
      <c r="K1506" t="s">
        <v>796</v>
      </c>
      <c r="L1506">
        <v>1191</v>
      </c>
      <c r="N1506">
        <v>1013</v>
      </c>
      <c r="O1506" t="s">
        <v>797</v>
      </c>
      <c r="P1506" t="s">
        <v>797</v>
      </c>
      <c r="Q1506">
        <v>1</v>
      </c>
      <c r="X1506">
        <v>453.1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1</v>
      </c>
      <c r="AE1506">
        <v>1</v>
      </c>
      <c r="AF1506" t="s">
        <v>3</v>
      </c>
      <c r="AG1506">
        <v>453.1</v>
      </c>
      <c r="AH1506">
        <v>2</v>
      </c>
      <c r="AI1506">
        <v>33038109</v>
      </c>
      <c r="AJ1506">
        <v>1586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</row>
    <row r="1507" spans="1:44" x14ac:dyDescent="0.2">
      <c r="A1507">
        <f>ROW(Source!A612)</f>
        <v>612</v>
      </c>
      <c r="B1507">
        <v>33038125</v>
      </c>
      <c r="C1507">
        <v>33038108</v>
      </c>
      <c r="D1507">
        <v>32517073</v>
      </c>
      <c r="E1507">
        <v>1</v>
      </c>
      <c r="F1507">
        <v>1</v>
      </c>
      <c r="G1507">
        <v>19</v>
      </c>
      <c r="H1507">
        <v>2</v>
      </c>
      <c r="I1507" t="s">
        <v>805</v>
      </c>
      <c r="J1507" t="s">
        <v>806</v>
      </c>
      <c r="K1507" t="s">
        <v>807</v>
      </c>
      <c r="L1507">
        <v>1368</v>
      </c>
      <c r="N1507">
        <v>1011</v>
      </c>
      <c r="O1507" t="s">
        <v>801</v>
      </c>
      <c r="P1507" t="s">
        <v>801</v>
      </c>
      <c r="Q1507">
        <v>1</v>
      </c>
      <c r="X1507">
        <v>1.38</v>
      </c>
      <c r="Y1507">
        <v>0</v>
      </c>
      <c r="Z1507">
        <v>3.37</v>
      </c>
      <c r="AA1507">
        <v>0.85</v>
      </c>
      <c r="AB1507">
        <v>0</v>
      </c>
      <c r="AC1507">
        <v>0</v>
      </c>
      <c r="AD1507">
        <v>1</v>
      </c>
      <c r="AE1507">
        <v>0</v>
      </c>
      <c r="AF1507" t="s">
        <v>3</v>
      </c>
      <c r="AG1507">
        <v>1.38</v>
      </c>
      <c r="AH1507">
        <v>2</v>
      </c>
      <c r="AI1507">
        <v>33038110</v>
      </c>
      <c r="AJ1507">
        <v>1587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</row>
    <row r="1508" spans="1:44" x14ac:dyDescent="0.2">
      <c r="A1508">
        <f>ROW(Source!A612)</f>
        <v>612</v>
      </c>
      <c r="B1508">
        <v>33038126</v>
      </c>
      <c r="C1508">
        <v>33038108</v>
      </c>
      <c r="D1508">
        <v>32516433</v>
      </c>
      <c r="E1508">
        <v>1</v>
      </c>
      <c r="F1508">
        <v>1</v>
      </c>
      <c r="G1508">
        <v>19</v>
      </c>
      <c r="H1508">
        <v>2</v>
      </c>
      <c r="I1508" t="s">
        <v>808</v>
      </c>
      <c r="J1508" t="s">
        <v>809</v>
      </c>
      <c r="K1508" t="s">
        <v>810</v>
      </c>
      <c r="L1508">
        <v>1368</v>
      </c>
      <c r="N1508">
        <v>1011</v>
      </c>
      <c r="O1508" t="s">
        <v>801</v>
      </c>
      <c r="P1508" t="s">
        <v>801</v>
      </c>
      <c r="Q1508">
        <v>1</v>
      </c>
      <c r="X1508">
        <v>0.31</v>
      </c>
      <c r="Y1508">
        <v>0</v>
      </c>
      <c r="Z1508">
        <v>566.44000000000005</v>
      </c>
      <c r="AA1508">
        <v>281.27999999999997</v>
      </c>
      <c r="AB1508">
        <v>0</v>
      </c>
      <c r="AC1508">
        <v>0</v>
      </c>
      <c r="AD1508">
        <v>1</v>
      </c>
      <c r="AE1508">
        <v>0</v>
      </c>
      <c r="AF1508" t="s">
        <v>3</v>
      </c>
      <c r="AG1508">
        <v>0.31</v>
      </c>
      <c r="AH1508">
        <v>2</v>
      </c>
      <c r="AI1508">
        <v>33038111</v>
      </c>
      <c r="AJ1508">
        <v>1588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</row>
    <row r="1509" spans="1:44" x14ac:dyDescent="0.2">
      <c r="A1509">
        <f>ROW(Source!A612)</f>
        <v>612</v>
      </c>
      <c r="B1509">
        <v>33038127</v>
      </c>
      <c r="C1509">
        <v>33038108</v>
      </c>
      <c r="D1509">
        <v>32516599</v>
      </c>
      <c r="E1509">
        <v>1</v>
      </c>
      <c r="F1509">
        <v>1</v>
      </c>
      <c r="G1509">
        <v>19</v>
      </c>
      <c r="H1509">
        <v>2</v>
      </c>
      <c r="I1509" t="s">
        <v>811</v>
      </c>
      <c r="J1509" t="s">
        <v>812</v>
      </c>
      <c r="K1509" t="s">
        <v>813</v>
      </c>
      <c r="L1509">
        <v>1368</v>
      </c>
      <c r="N1509">
        <v>1011</v>
      </c>
      <c r="O1509" t="s">
        <v>801</v>
      </c>
      <c r="P1509" t="s">
        <v>801</v>
      </c>
      <c r="Q1509">
        <v>1</v>
      </c>
      <c r="X1509">
        <v>26.25</v>
      </c>
      <c r="Y1509">
        <v>0</v>
      </c>
      <c r="Z1509">
        <v>9.7100000000000009</v>
      </c>
      <c r="AA1509">
        <v>2.25</v>
      </c>
      <c r="AB1509">
        <v>0</v>
      </c>
      <c r="AC1509">
        <v>0</v>
      </c>
      <c r="AD1509">
        <v>1</v>
      </c>
      <c r="AE1509">
        <v>0</v>
      </c>
      <c r="AF1509" t="s">
        <v>3</v>
      </c>
      <c r="AG1509">
        <v>26.25</v>
      </c>
      <c r="AH1509">
        <v>2</v>
      </c>
      <c r="AI1509">
        <v>33038112</v>
      </c>
      <c r="AJ1509">
        <v>1589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</row>
    <row r="1510" spans="1:44" x14ac:dyDescent="0.2">
      <c r="A1510">
        <f>ROW(Source!A612)</f>
        <v>612</v>
      </c>
      <c r="B1510">
        <v>33038128</v>
      </c>
      <c r="C1510">
        <v>33038108</v>
      </c>
      <c r="D1510">
        <v>32517836</v>
      </c>
      <c r="E1510">
        <v>1</v>
      </c>
      <c r="F1510">
        <v>1</v>
      </c>
      <c r="G1510">
        <v>19</v>
      </c>
      <c r="H1510">
        <v>3</v>
      </c>
      <c r="I1510" t="s">
        <v>814</v>
      </c>
      <c r="J1510" t="s">
        <v>815</v>
      </c>
      <c r="K1510" t="s">
        <v>816</v>
      </c>
      <c r="L1510">
        <v>1348</v>
      </c>
      <c r="N1510">
        <v>1009</v>
      </c>
      <c r="O1510" t="s">
        <v>19</v>
      </c>
      <c r="P1510" t="s">
        <v>19</v>
      </c>
      <c r="Q1510">
        <v>1000</v>
      </c>
      <c r="X1510">
        <v>0.04</v>
      </c>
      <c r="Y1510">
        <v>31493.279999999999</v>
      </c>
      <c r="Z1510">
        <v>0</v>
      </c>
      <c r="AA1510">
        <v>0</v>
      </c>
      <c r="AB1510">
        <v>0</v>
      </c>
      <c r="AC1510">
        <v>0</v>
      </c>
      <c r="AD1510">
        <v>1</v>
      </c>
      <c r="AE1510">
        <v>0</v>
      </c>
      <c r="AF1510" t="s">
        <v>3</v>
      </c>
      <c r="AG1510">
        <v>0.04</v>
      </c>
      <c r="AH1510">
        <v>2</v>
      </c>
      <c r="AI1510">
        <v>33038113</v>
      </c>
      <c r="AJ1510">
        <v>1590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</row>
    <row r="1511" spans="1:44" x14ac:dyDescent="0.2">
      <c r="A1511">
        <f>ROW(Source!A612)</f>
        <v>612</v>
      </c>
      <c r="B1511">
        <v>33038129</v>
      </c>
      <c r="C1511">
        <v>33038108</v>
      </c>
      <c r="D1511">
        <v>32518156</v>
      </c>
      <c r="E1511">
        <v>1</v>
      </c>
      <c r="F1511">
        <v>1</v>
      </c>
      <c r="G1511">
        <v>19</v>
      </c>
      <c r="H1511">
        <v>3</v>
      </c>
      <c r="I1511" t="s">
        <v>817</v>
      </c>
      <c r="J1511" t="s">
        <v>818</v>
      </c>
      <c r="K1511" t="s">
        <v>819</v>
      </c>
      <c r="L1511">
        <v>1348</v>
      </c>
      <c r="N1511">
        <v>1009</v>
      </c>
      <c r="O1511" t="s">
        <v>19</v>
      </c>
      <c r="P1511" t="s">
        <v>19</v>
      </c>
      <c r="Q1511">
        <v>1000</v>
      </c>
      <c r="X1511">
        <v>3.6999999999999998E-2</v>
      </c>
      <c r="Y1511">
        <v>45454.3</v>
      </c>
      <c r="Z1511">
        <v>0</v>
      </c>
      <c r="AA1511">
        <v>0</v>
      </c>
      <c r="AB1511">
        <v>0</v>
      </c>
      <c r="AC1511">
        <v>0</v>
      </c>
      <c r="AD1511">
        <v>1</v>
      </c>
      <c r="AE1511">
        <v>0</v>
      </c>
      <c r="AF1511" t="s">
        <v>3</v>
      </c>
      <c r="AG1511">
        <v>3.6999999999999998E-2</v>
      </c>
      <c r="AH1511">
        <v>2</v>
      </c>
      <c r="AI1511">
        <v>33038114</v>
      </c>
      <c r="AJ1511">
        <v>1591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</row>
    <row r="1512" spans="1:44" x14ac:dyDescent="0.2">
      <c r="A1512">
        <f>ROW(Source!A612)</f>
        <v>612</v>
      </c>
      <c r="B1512">
        <v>33038131</v>
      </c>
      <c r="C1512">
        <v>33038108</v>
      </c>
      <c r="D1512">
        <v>32518894</v>
      </c>
      <c r="E1512">
        <v>1</v>
      </c>
      <c r="F1512">
        <v>1</v>
      </c>
      <c r="G1512">
        <v>19</v>
      </c>
      <c r="H1512">
        <v>3</v>
      </c>
      <c r="I1512" t="s">
        <v>820</v>
      </c>
      <c r="J1512" t="s">
        <v>821</v>
      </c>
      <c r="K1512" t="s">
        <v>822</v>
      </c>
      <c r="L1512">
        <v>1327</v>
      </c>
      <c r="N1512">
        <v>1005</v>
      </c>
      <c r="O1512" t="s">
        <v>823</v>
      </c>
      <c r="P1512" t="s">
        <v>823</v>
      </c>
      <c r="Q1512">
        <v>1</v>
      </c>
      <c r="X1512">
        <v>5.6</v>
      </c>
      <c r="Y1512">
        <v>63.78</v>
      </c>
      <c r="Z1512">
        <v>0</v>
      </c>
      <c r="AA1512">
        <v>0</v>
      </c>
      <c r="AB1512">
        <v>0</v>
      </c>
      <c r="AC1512">
        <v>0</v>
      </c>
      <c r="AD1512">
        <v>1</v>
      </c>
      <c r="AE1512">
        <v>0</v>
      </c>
      <c r="AF1512" t="s">
        <v>3</v>
      </c>
      <c r="AG1512">
        <v>5.6</v>
      </c>
      <c r="AH1512">
        <v>2</v>
      </c>
      <c r="AI1512">
        <v>33038116</v>
      </c>
      <c r="AJ1512">
        <v>1592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 x14ac:dyDescent="0.2">
      <c r="A1513">
        <f>ROW(Source!A612)</f>
        <v>612</v>
      </c>
      <c r="B1513">
        <v>33038130</v>
      </c>
      <c r="C1513">
        <v>33038108</v>
      </c>
      <c r="D1513">
        <v>32517311</v>
      </c>
      <c r="E1513">
        <v>1</v>
      </c>
      <c r="F1513">
        <v>1</v>
      </c>
      <c r="G1513">
        <v>19</v>
      </c>
      <c r="H1513">
        <v>3</v>
      </c>
      <c r="I1513" t="s">
        <v>824</v>
      </c>
      <c r="J1513" t="s">
        <v>825</v>
      </c>
      <c r="K1513" t="s">
        <v>826</v>
      </c>
      <c r="L1513">
        <v>1348</v>
      </c>
      <c r="N1513">
        <v>1009</v>
      </c>
      <c r="O1513" t="s">
        <v>19</v>
      </c>
      <c r="P1513" t="s">
        <v>19</v>
      </c>
      <c r="Q1513">
        <v>1000</v>
      </c>
      <c r="X1513">
        <v>0.05</v>
      </c>
      <c r="Y1513">
        <v>4752.91</v>
      </c>
      <c r="Z1513">
        <v>0</v>
      </c>
      <c r="AA1513">
        <v>0</v>
      </c>
      <c r="AB1513">
        <v>0</v>
      </c>
      <c r="AC1513">
        <v>0</v>
      </c>
      <c r="AD1513">
        <v>1</v>
      </c>
      <c r="AE1513">
        <v>0</v>
      </c>
      <c r="AF1513" t="s">
        <v>3</v>
      </c>
      <c r="AG1513">
        <v>0.05</v>
      </c>
      <c r="AH1513">
        <v>2</v>
      </c>
      <c r="AI1513">
        <v>33038115</v>
      </c>
      <c r="AJ1513">
        <v>1593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</row>
    <row r="1514" spans="1:44" x14ac:dyDescent="0.2">
      <c r="A1514">
        <f>ROW(Source!A612)</f>
        <v>612</v>
      </c>
      <c r="B1514">
        <v>33038132</v>
      </c>
      <c r="C1514">
        <v>33038108</v>
      </c>
      <c r="D1514">
        <v>32519061</v>
      </c>
      <c r="E1514">
        <v>1</v>
      </c>
      <c r="F1514">
        <v>1</v>
      </c>
      <c r="G1514">
        <v>19</v>
      </c>
      <c r="H1514">
        <v>3</v>
      </c>
      <c r="I1514" t="s">
        <v>827</v>
      </c>
      <c r="J1514" t="s">
        <v>828</v>
      </c>
      <c r="K1514" t="s">
        <v>829</v>
      </c>
      <c r="L1514">
        <v>1339</v>
      </c>
      <c r="N1514">
        <v>1007</v>
      </c>
      <c r="O1514" t="s">
        <v>830</v>
      </c>
      <c r="P1514" t="s">
        <v>830</v>
      </c>
      <c r="Q1514">
        <v>1</v>
      </c>
      <c r="X1514">
        <v>1.75</v>
      </c>
      <c r="Y1514">
        <v>29.98</v>
      </c>
      <c r="Z1514">
        <v>0</v>
      </c>
      <c r="AA1514">
        <v>0</v>
      </c>
      <c r="AB1514">
        <v>0</v>
      </c>
      <c r="AC1514">
        <v>0</v>
      </c>
      <c r="AD1514">
        <v>1</v>
      </c>
      <c r="AE1514">
        <v>0</v>
      </c>
      <c r="AF1514" t="s">
        <v>3</v>
      </c>
      <c r="AG1514">
        <v>1.75</v>
      </c>
      <c r="AH1514">
        <v>2</v>
      </c>
      <c r="AI1514">
        <v>33038117</v>
      </c>
      <c r="AJ1514">
        <v>1594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</row>
    <row r="1515" spans="1:44" x14ac:dyDescent="0.2">
      <c r="A1515">
        <f>ROW(Source!A612)</f>
        <v>612</v>
      </c>
      <c r="B1515">
        <v>33038133</v>
      </c>
      <c r="C1515">
        <v>33038108</v>
      </c>
      <c r="D1515">
        <v>32517740</v>
      </c>
      <c r="E1515">
        <v>1</v>
      </c>
      <c r="F1515">
        <v>1</v>
      </c>
      <c r="G1515">
        <v>19</v>
      </c>
      <c r="H1515">
        <v>3</v>
      </c>
      <c r="I1515" t="s">
        <v>831</v>
      </c>
      <c r="J1515" t="s">
        <v>832</v>
      </c>
      <c r="K1515" t="s">
        <v>833</v>
      </c>
      <c r="L1515">
        <v>1339</v>
      </c>
      <c r="N1515">
        <v>1007</v>
      </c>
      <c r="O1515" t="s">
        <v>830</v>
      </c>
      <c r="P1515" t="s">
        <v>830</v>
      </c>
      <c r="Q1515">
        <v>1</v>
      </c>
      <c r="X1515">
        <v>0.08</v>
      </c>
      <c r="Y1515">
        <v>4993.7</v>
      </c>
      <c r="Z1515">
        <v>0</v>
      </c>
      <c r="AA1515">
        <v>0</v>
      </c>
      <c r="AB1515">
        <v>0</v>
      </c>
      <c r="AC1515">
        <v>0</v>
      </c>
      <c r="AD1515">
        <v>1</v>
      </c>
      <c r="AE1515">
        <v>0</v>
      </c>
      <c r="AF1515" t="s">
        <v>3</v>
      </c>
      <c r="AG1515">
        <v>0.08</v>
      </c>
      <c r="AH1515">
        <v>2</v>
      </c>
      <c r="AI1515">
        <v>33038118</v>
      </c>
      <c r="AJ1515">
        <v>1595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</row>
    <row r="1516" spans="1:44" x14ac:dyDescent="0.2">
      <c r="A1516">
        <f>ROW(Source!A612)</f>
        <v>612</v>
      </c>
      <c r="B1516">
        <v>33038134</v>
      </c>
      <c r="C1516">
        <v>33038108</v>
      </c>
      <c r="D1516">
        <v>32517729</v>
      </c>
      <c r="E1516">
        <v>1</v>
      </c>
      <c r="F1516">
        <v>1</v>
      </c>
      <c r="G1516">
        <v>19</v>
      </c>
      <c r="H1516">
        <v>3</v>
      </c>
      <c r="I1516" t="s">
        <v>834</v>
      </c>
      <c r="J1516" t="s">
        <v>835</v>
      </c>
      <c r="K1516" t="s">
        <v>836</v>
      </c>
      <c r="L1516">
        <v>1339</v>
      </c>
      <c r="N1516">
        <v>1007</v>
      </c>
      <c r="O1516" t="s">
        <v>830</v>
      </c>
      <c r="P1516" t="s">
        <v>830</v>
      </c>
      <c r="Q1516">
        <v>1</v>
      </c>
      <c r="X1516">
        <v>0.69</v>
      </c>
      <c r="Y1516">
        <v>3762.19</v>
      </c>
      <c r="Z1516">
        <v>0</v>
      </c>
      <c r="AA1516">
        <v>0</v>
      </c>
      <c r="AB1516">
        <v>0</v>
      </c>
      <c r="AC1516">
        <v>0</v>
      </c>
      <c r="AD1516">
        <v>1</v>
      </c>
      <c r="AE1516">
        <v>0</v>
      </c>
      <c r="AF1516" t="s">
        <v>3</v>
      </c>
      <c r="AG1516">
        <v>0.69</v>
      </c>
      <c r="AH1516">
        <v>2</v>
      </c>
      <c r="AI1516">
        <v>33038119</v>
      </c>
      <c r="AJ1516">
        <v>1596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</row>
    <row r="1517" spans="1:44" x14ac:dyDescent="0.2">
      <c r="A1517">
        <f>ROW(Source!A612)</f>
        <v>612</v>
      </c>
      <c r="B1517">
        <v>33038135</v>
      </c>
      <c r="C1517">
        <v>33038108</v>
      </c>
      <c r="D1517">
        <v>32517783</v>
      </c>
      <c r="E1517">
        <v>1</v>
      </c>
      <c r="F1517">
        <v>1</v>
      </c>
      <c r="G1517">
        <v>19</v>
      </c>
      <c r="H1517">
        <v>3</v>
      </c>
      <c r="I1517" t="s">
        <v>837</v>
      </c>
      <c r="J1517" t="s">
        <v>838</v>
      </c>
      <c r="K1517" t="s">
        <v>839</v>
      </c>
      <c r="L1517">
        <v>1339</v>
      </c>
      <c r="N1517">
        <v>1007</v>
      </c>
      <c r="O1517" t="s">
        <v>830</v>
      </c>
      <c r="P1517" t="s">
        <v>830</v>
      </c>
      <c r="Q1517">
        <v>1</v>
      </c>
      <c r="X1517">
        <v>0.2</v>
      </c>
      <c r="Y1517">
        <v>5631.96</v>
      </c>
      <c r="Z1517">
        <v>0</v>
      </c>
      <c r="AA1517">
        <v>0</v>
      </c>
      <c r="AB1517">
        <v>0</v>
      </c>
      <c r="AC1517">
        <v>0</v>
      </c>
      <c r="AD1517">
        <v>1</v>
      </c>
      <c r="AE1517">
        <v>0</v>
      </c>
      <c r="AF1517" t="s">
        <v>3</v>
      </c>
      <c r="AG1517">
        <v>0.2</v>
      </c>
      <c r="AH1517">
        <v>2</v>
      </c>
      <c r="AI1517">
        <v>33038120</v>
      </c>
      <c r="AJ1517">
        <v>1597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</row>
    <row r="1518" spans="1:44" x14ac:dyDescent="0.2">
      <c r="A1518">
        <f>ROW(Source!A612)</f>
        <v>612</v>
      </c>
      <c r="B1518">
        <v>33038136</v>
      </c>
      <c r="C1518">
        <v>33038108</v>
      </c>
      <c r="D1518">
        <v>32517784</v>
      </c>
      <c r="E1518">
        <v>1</v>
      </c>
      <c r="F1518">
        <v>1</v>
      </c>
      <c r="G1518">
        <v>19</v>
      </c>
      <c r="H1518">
        <v>3</v>
      </c>
      <c r="I1518" t="s">
        <v>840</v>
      </c>
      <c r="J1518" t="s">
        <v>841</v>
      </c>
      <c r="K1518" t="s">
        <v>842</v>
      </c>
      <c r="L1518">
        <v>1339</v>
      </c>
      <c r="N1518">
        <v>1007</v>
      </c>
      <c r="O1518" t="s">
        <v>830</v>
      </c>
      <c r="P1518" t="s">
        <v>830</v>
      </c>
      <c r="Q1518">
        <v>1</v>
      </c>
      <c r="X1518">
        <v>0.69</v>
      </c>
      <c r="Y1518">
        <v>5631.96</v>
      </c>
      <c r="Z1518">
        <v>0</v>
      </c>
      <c r="AA1518">
        <v>0</v>
      </c>
      <c r="AB1518">
        <v>0</v>
      </c>
      <c r="AC1518">
        <v>0</v>
      </c>
      <c r="AD1518">
        <v>1</v>
      </c>
      <c r="AE1518">
        <v>0</v>
      </c>
      <c r="AF1518" t="s">
        <v>3</v>
      </c>
      <c r="AG1518">
        <v>0.69</v>
      </c>
      <c r="AH1518">
        <v>2</v>
      </c>
      <c r="AI1518">
        <v>33038121</v>
      </c>
      <c r="AJ1518">
        <v>1598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</row>
    <row r="1519" spans="1:44" x14ac:dyDescent="0.2">
      <c r="A1519">
        <f>ROW(Source!A612)</f>
        <v>612</v>
      </c>
      <c r="B1519">
        <v>33038137</v>
      </c>
      <c r="C1519">
        <v>33038108</v>
      </c>
      <c r="D1519">
        <v>32519911</v>
      </c>
      <c r="E1519">
        <v>1</v>
      </c>
      <c r="F1519">
        <v>1</v>
      </c>
      <c r="G1519">
        <v>19</v>
      </c>
      <c r="H1519">
        <v>3</v>
      </c>
      <c r="I1519" t="s">
        <v>843</v>
      </c>
      <c r="J1519" t="s">
        <v>844</v>
      </c>
      <c r="K1519" t="s">
        <v>845</v>
      </c>
      <c r="L1519">
        <v>1339</v>
      </c>
      <c r="N1519">
        <v>1007</v>
      </c>
      <c r="O1519" t="s">
        <v>830</v>
      </c>
      <c r="P1519" t="s">
        <v>830</v>
      </c>
      <c r="Q1519">
        <v>1</v>
      </c>
      <c r="X1519">
        <v>102</v>
      </c>
      <c r="Y1519">
        <v>3195.93</v>
      </c>
      <c r="Z1519">
        <v>0</v>
      </c>
      <c r="AA1519">
        <v>0</v>
      </c>
      <c r="AB1519">
        <v>0</v>
      </c>
      <c r="AC1519">
        <v>0</v>
      </c>
      <c r="AD1519">
        <v>1</v>
      </c>
      <c r="AE1519">
        <v>0</v>
      </c>
      <c r="AF1519" t="s">
        <v>3</v>
      </c>
      <c r="AG1519">
        <v>102</v>
      </c>
      <c r="AH1519">
        <v>2</v>
      </c>
      <c r="AI1519">
        <v>33038122</v>
      </c>
      <c r="AJ1519">
        <v>1599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</row>
    <row r="1520" spans="1:44" x14ac:dyDescent="0.2">
      <c r="A1520">
        <f>ROW(Source!A612)</f>
        <v>612</v>
      </c>
      <c r="B1520">
        <v>33038138</v>
      </c>
      <c r="C1520">
        <v>33038108</v>
      </c>
      <c r="D1520">
        <v>32521663</v>
      </c>
      <c r="E1520">
        <v>1</v>
      </c>
      <c r="F1520">
        <v>1</v>
      </c>
      <c r="G1520">
        <v>19</v>
      </c>
      <c r="H1520">
        <v>3</v>
      </c>
      <c r="I1520" t="s">
        <v>846</v>
      </c>
      <c r="J1520" t="s">
        <v>847</v>
      </c>
      <c r="K1520" t="s">
        <v>848</v>
      </c>
      <c r="L1520">
        <v>1327</v>
      </c>
      <c r="N1520">
        <v>1005</v>
      </c>
      <c r="O1520" t="s">
        <v>823</v>
      </c>
      <c r="P1520" t="s">
        <v>823</v>
      </c>
      <c r="Q1520">
        <v>1</v>
      </c>
      <c r="X1520">
        <v>49.5</v>
      </c>
      <c r="Y1520">
        <v>207.09</v>
      </c>
      <c r="Z1520">
        <v>0</v>
      </c>
      <c r="AA1520">
        <v>0</v>
      </c>
      <c r="AB1520">
        <v>0</v>
      </c>
      <c r="AC1520">
        <v>0</v>
      </c>
      <c r="AD1520">
        <v>1</v>
      </c>
      <c r="AE1520">
        <v>0</v>
      </c>
      <c r="AF1520" t="s">
        <v>3</v>
      </c>
      <c r="AG1520">
        <v>49.5</v>
      </c>
      <c r="AH1520">
        <v>2</v>
      </c>
      <c r="AI1520">
        <v>33038123</v>
      </c>
      <c r="AJ1520">
        <v>1600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</row>
    <row r="1521" spans="1:44" x14ac:dyDescent="0.2">
      <c r="A1521">
        <f>ROW(Source!A615)</f>
        <v>615</v>
      </c>
      <c r="B1521">
        <v>33038147</v>
      </c>
      <c r="C1521">
        <v>33038141</v>
      </c>
      <c r="D1521">
        <v>32505425</v>
      </c>
      <c r="E1521">
        <v>19</v>
      </c>
      <c r="F1521">
        <v>1</v>
      </c>
      <c r="G1521">
        <v>19</v>
      </c>
      <c r="H1521">
        <v>1</v>
      </c>
      <c r="I1521" t="s">
        <v>795</v>
      </c>
      <c r="J1521" t="s">
        <v>3</v>
      </c>
      <c r="K1521" t="s">
        <v>796</v>
      </c>
      <c r="L1521">
        <v>1191</v>
      </c>
      <c r="N1521">
        <v>1013</v>
      </c>
      <c r="O1521" t="s">
        <v>797</v>
      </c>
      <c r="P1521" t="s">
        <v>797</v>
      </c>
      <c r="Q1521">
        <v>1</v>
      </c>
      <c r="X1521">
        <v>36.11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1</v>
      </c>
      <c r="AE1521">
        <v>1</v>
      </c>
      <c r="AF1521" t="s">
        <v>3</v>
      </c>
      <c r="AG1521">
        <v>36.11</v>
      </c>
      <c r="AH1521">
        <v>2</v>
      </c>
      <c r="AI1521">
        <v>33038142</v>
      </c>
      <c r="AJ1521">
        <v>1601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</row>
    <row r="1522" spans="1:44" x14ac:dyDescent="0.2">
      <c r="A1522">
        <f>ROW(Source!A615)</f>
        <v>615</v>
      </c>
      <c r="B1522">
        <v>33038148</v>
      </c>
      <c r="C1522">
        <v>33038141</v>
      </c>
      <c r="D1522">
        <v>32516754</v>
      </c>
      <c r="E1522">
        <v>1</v>
      </c>
      <c r="F1522">
        <v>1</v>
      </c>
      <c r="G1522">
        <v>19</v>
      </c>
      <c r="H1522">
        <v>2</v>
      </c>
      <c r="I1522" t="s">
        <v>798</v>
      </c>
      <c r="J1522" t="s">
        <v>799</v>
      </c>
      <c r="K1522" t="s">
        <v>800</v>
      </c>
      <c r="L1522">
        <v>1368</v>
      </c>
      <c r="N1522">
        <v>1011</v>
      </c>
      <c r="O1522" t="s">
        <v>801</v>
      </c>
      <c r="P1522" t="s">
        <v>801</v>
      </c>
      <c r="Q1522">
        <v>1</v>
      </c>
      <c r="X1522">
        <v>21.91</v>
      </c>
      <c r="Y1522">
        <v>0</v>
      </c>
      <c r="Z1522">
        <v>70.98</v>
      </c>
      <c r="AA1522">
        <v>6.52</v>
      </c>
      <c r="AB1522">
        <v>0</v>
      </c>
      <c r="AC1522">
        <v>0</v>
      </c>
      <c r="AD1522">
        <v>1</v>
      </c>
      <c r="AE1522">
        <v>0</v>
      </c>
      <c r="AF1522" t="s">
        <v>3</v>
      </c>
      <c r="AG1522">
        <v>21.91</v>
      </c>
      <c r="AH1522">
        <v>2</v>
      </c>
      <c r="AI1522">
        <v>33038143</v>
      </c>
      <c r="AJ1522">
        <v>1602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</row>
    <row r="1523" spans="1:44" x14ac:dyDescent="0.2">
      <c r="A1523">
        <f>ROW(Source!A615)</f>
        <v>615</v>
      </c>
      <c r="B1523">
        <v>33038149</v>
      </c>
      <c r="C1523">
        <v>33038141</v>
      </c>
      <c r="D1523">
        <v>32518977</v>
      </c>
      <c r="E1523">
        <v>1</v>
      </c>
      <c r="F1523">
        <v>1</v>
      </c>
      <c r="G1523">
        <v>19</v>
      </c>
      <c r="H1523">
        <v>3</v>
      </c>
      <c r="I1523" t="s">
        <v>802</v>
      </c>
      <c r="J1523" t="s">
        <v>803</v>
      </c>
      <c r="K1523" t="s">
        <v>804</v>
      </c>
      <c r="L1523">
        <v>1348</v>
      </c>
      <c r="N1523">
        <v>1009</v>
      </c>
      <c r="O1523" t="s">
        <v>19</v>
      </c>
      <c r="P1523" t="s">
        <v>19</v>
      </c>
      <c r="Q1523">
        <v>1000</v>
      </c>
      <c r="X1523">
        <v>0.03</v>
      </c>
      <c r="Y1523">
        <v>117442.26</v>
      </c>
      <c r="Z1523">
        <v>0</v>
      </c>
      <c r="AA1523">
        <v>0</v>
      </c>
      <c r="AB1523">
        <v>0</v>
      </c>
      <c r="AC1523">
        <v>0</v>
      </c>
      <c r="AD1523">
        <v>1</v>
      </c>
      <c r="AE1523">
        <v>0</v>
      </c>
      <c r="AF1523" t="s">
        <v>3</v>
      </c>
      <c r="AG1523">
        <v>0.03</v>
      </c>
      <c r="AH1523">
        <v>2</v>
      </c>
      <c r="AI1523">
        <v>33038144</v>
      </c>
      <c r="AJ1523">
        <v>1603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</row>
    <row r="1524" spans="1:44" x14ac:dyDescent="0.2">
      <c r="A1524">
        <f>ROW(Source!A615)</f>
        <v>615</v>
      </c>
      <c r="B1524">
        <v>33038150</v>
      </c>
      <c r="C1524">
        <v>33038141</v>
      </c>
      <c r="D1524">
        <v>32520163</v>
      </c>
      <c r="E1524">
        <v>1</v>
      </c>
      <c r="F1524">
        <v>1</v>
      </c>
      <c r="G1524">
        <v>19</v>
      </c>
      <c r="H1524">
        <v>3</v>
      </c>
      <c r="I1524" t="s">
        <v>25</v>
      </c>
      <c r="J1524" t="s">
        <v>27</v>
      </c>
      <c r="K1524" t="s">
        <v>26</v>
      </c>
      <c r="L1524">
        <v>1348</v>
      </c>
      <c r="N1524">
        <v>1009</v>
      </c>
      <c r="O1524" t="s">
        <v>19</v>
      </c>
      <c r="P1524" t="s">
        <v>19</v>
      </c>
      <c r="Q1524">
        <v>1000</v>
      </c>
      <c r="X1524">
        <v>1</v>
      </c>
      <c r="Y1524">
        <v>53410.15</v>
      </c>
      <c r="Z1524">
        <v>0</v>
      </c>
      <c r="AA1524">
        <v>0</v>
      </c>
      <c r="AB1524">
        <v>0</v>
      </c>
      <c r="AC1524">
        <v>0</v>
      </c>
      <c r="AD1524">
        <v>1</v>
      </c>
      <c r="AE1524">
        <v>0</v>
      </c>
      <c r="AF1524" t="s">
        <v>3</v>
      </c>
      <c r="AG1524">
        <v>1</v>
      </c>
      <c r="AH1524">
        <v>2</v>
      </c>
      <c r="AI1524">
        <v>33038145</v>
      </c>
      <c r="AJ1524">
        <v>1604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</row>
    <row r="1525" spans="1:44" x14ac:dyDescent="0.2">
      <c r="A1525">
        <f>ROW(Source!A617)</f>
        <v>617</v>
      </c>
      <c r="B1525">
        <v>33038168</v>
      </c>
      <c r="C1525">
        <v>33038152</v>
      </c>
      <c r="D1525">
        <v>32505425</v>
      </c>
      <c r="E1525">
        <v>19</v>
      </c>
      <c r="F1525">
        <v>1</v>
      </c>
      <c r="G1525">
        <v>19</v>
      </c>
      <c r="H1525">
        <v>1</v>
      </c>
      <c r="I1525" t="s">
        <v>795</v>
      </c>
      <c r="J1525" t="s">
        <v>3</v>
      </c>
      <c r="K1525" t="s">
        <v>796</v>
      </c>
      <c r="L1525">
        <v>1191</v>
      </c>
      <c r="N1525">
        <v>1013</v>
      </c>
      <c r="O1525" t="s">
        <v>797</v>
      </c>
      <c r="P1525" t="s">
        <v>797</v>
      </c>
      <c r="Q1525">
        <v>1</v>
      </c>
      <c r="X1525">
        <v>453.1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1</v>
      </c>
      <c r="AE1525">
        <v>1</v>
      </c>
      <c r="AF1525" t="s">
        <v>3</v>
      </c>
      <c r="AG1525">
        <v>453.1</v>
      </c>
      <c r="AH1525">
        <v>2</v>
      </c>
      <c r="AI1525">
        <v>33038153</v>
      </c>
      <c r="AJ1525">
        <v>1606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 x14ac:dyDescent="0.2">
      <c r="A1526">
        <f>ROW(Source!A617)</f>
        <v>617</v>
      </c>
      <c r="B1526">
        <v>33038169</v>
      </c>
      <c r="C1526">
        <v>33038152</v>
      </c>
      <c r="D1526">
        <v>32517073</v>
      </c>
      <c r="E1526">
        <v>1</v>
      </c>
      <c r="F1526">
        <v>1</v>
      </c>
      <c r="G1526">
        <v>19</v>
      </c>
      <c r="H1526">
        <v>2</v>
      </c>
      <c r="I1526" t="s">
        <v>805</v>
      </c>
      <c r="J1526" t="s">
        <v>806</v>
      </c>
      <c r="K1526" t="s">
        <v>807</v>
      </c>
      <c r="L1526">
        <v>1368</v>
      </c>
      <c r="N1526">
        <v>1011</v>
      </c>
      <c r="O1526" t="s">
        <v>801</v>
      </c>
      <c r="P1526" t="s">
        <v>801</v>
      </c>
      <c r="Q1526">
        <v>1</v>
      </c>
      <c r="X1526">
        <v>1.38</v>
      </c>
      <c r="Y1526">
        <v>0</v>
      </c>
      <c r="Z1526">
        <v>3.37</v>
      </c>
      <c r="AA1526">
        <v>0.85</v>
      </c>
      <c r="AB1526">
        <v>0</v>
      </c>
      <c r="AC1526">
        <v>0</v>
      </c>
      <c r="AD1526">
        <v>1</v>
      </c>
      <c r="AE1526">
        <v>0</v>
      </c>
      <c r="AF1526" t="s">
        <v>3</v>
      </c>
      <c r="AG1526">
        <v>1.38</v>
      </c>
      <c r="AH1526">
        <v>2</v>
      </c>
      <c r="AI1526">
        <v>33038154</v>
      </c>
      <c r="AJ1526">
        <v>1607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</row>
    <row r="1527" spans="1:44" x14ac:dyDescent="0.2">
      <c r="A1527">
        <f>ROW(Source!A617)</f>
        <v>617</v>
      </c>
      <c r="B1527">
        <v>33038170</v>
      </c>
      <c r="C1527">
        <v>33038152</v>
      </c>
      <c r="D1527">
        <v>32516433</v>
      </c>
      <c r="E1527">
        <v>1</v>
      </c>
      <c r="F1527">
        <v>1</v>
      </c>
      <c r="G1527">
        <v>19</v>
      </c>
      <c r="H1527">
        <v>2</v>
      </c>
      <c r="I1527" t="s">
        <v>808</v>
      </c>
      <c r="J1527" t="s">
        <v>809</v>
      </c>
      <c r="K1527" t="s">
        <v>810</v>
      </c>
      <c r="L1527">
        <v>1368</v>
      </c>
      <c r="N1527">
        <v>1011</v>
      </c>
      <c r="O1527" t="s">
        <v>801</v>
      </c>
      <c r="P1527" t="s">
        <v>801</v>
      </c>
      <c r="Q1527">
        <v>1</v>
      </c>
      <c r="X1527">
        <v>0.31</v>
      </c>
      <c r="Y1527">
        <v>0</v>
      </c>
      <c r="Z1527">
        <v>566.44000000000005</v>
      </c>
      <c r="AA1527">
        <v>281.27999999999997</v>
      </c>
      <c r="AB1527">
        <v>0</v>
      </c>
      <c r="AC1527">
        <v>0</v>
      </c>
      <c r="AD1527">
        <v>1</v>
      </c>
      <c r="AE1527">
        <v>0</v>
      </c>
      <c r="AF1527" t="s">
        <v>3</v>
      </c>
      <c r="AG1527">
        <v>0.31</v>
      </c>
      <c r="AH1527">
        <v>2</v>
      </c>
      <c r="AI1527">
        <v>33038155</v>
      </c>
      <c r="AJ1527">
        <v>1608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</row>
    <row r="1528" spans="1:44" x14ac:dyDescent="0.2">
      <c r="A1528">
        <f>ROW(Source!A617)</f>
        <v>617</v>
      </c>
      <c r="B1528">
        <v>33038171</v>
      </c>
      <c r="C1528">
        <v>33038152</v>
      </c>
      <c r="D1528">
        <v>32516599</v>
      </c>
      <c r="E1528">
        <v>1</v>
      </c>
      <c r="F1528">
        <v>1</v>
      </c>
      <c r="G1528">
        <v>19</v>
      </c>
      <c r="H1528">
        <v>2</v>
      </c>
      <c r="I1528" t="s">
        <v>811</v>
      </c>
      <c r="J1528" t="s">
        <v>812</v>
      </c>
      <c r="K1528" t="s">
        <v>813</v>
      </c>
      <c r="L1528">
        <v>1368</v>
      </c>
      <c r="N1528">
        <v>1011</v>
      </c>
      <c r="O1528" t="s">
        <v>801</v>
      </c>
      <c r="P1528" t="s">
        <v>801</v>
      </c>
      <c r="Q1528">
        <v>1</v>
      </c>
      <c r="X1528">
        <v>26.25</v>
      </c>
      <c r="Y1528">
        <v>0</v>
      </c>
      <c r="Z1528">
        <v>9.7100000000000009</v>
      </c>
      <c r="AA1528">
        <v>2.25</v>
      </c>
      <c r="AB1528">
        <v>0</v>
      </c>
      <c r="AC1528">
        <v>0</v>
      </c>
      <c r="AD1528">
        <v>1</v>
      </c>
      <c r="AE1528">
        <v>0</v>
      </c>
      <c r="AF1528" t="s">
        <v>3</v>
      </c>
      <c r="AG1528">
        <v>26.25</v>
      </c>
      <c r="AH1528">
        <v>2</v>
      </c>
      <c r="AI1528">
        <v>33038156</v>
      </c>
      <c r="AJ1528">
        <v>1609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</row>
    <row r="1529" spans="1:44" x14ac:dyDescent="0.2">
      <c r="A1529">
        <f>ROW(Source!A617)</f>
        <v>617</v>
      </c>
      <c r="B1529">
        <v>33038172</v>
      </c>
      <c r="C1529">
        <v>33038152</v>
      </c>
      <c r="D1529">
        <v>32517836</v>
      </c>
      <c r="E1529">
        <v>1</v>
      </c>
      <c r="F1529">
        <v>1</v>
      </c>
      <c r="G1529">
        <v>19</v>
      </c>
      <c r="H1529">
        <v>3</v>
      </c>
      <c r="I1529" t="s">
        <v>814</v>
      </c>
      <c r="J1529" t="s">
        <v>815</v>
      </c>
      <c r="K1529" t="s">
        <v>816</v>
      </c>
      <c r="L1529">
        <v>1348</v>
      </c>
      <c r="N1529">
        <v>1009</v>
      </c>
      <c r="O1529" t="s">
        <v>19</v>
      </c>
      <c r="P1529" t="s">
        <v>19</v>
      </c>
      <c r="Q1529">
        <v>1000</v>
      </c>
      <c r="X1529">
        <v>0.04</v>
      </c>
      <c r="Y1529">
        <v>31493.279999999999</v>
      </c>
      <c r="Z1529">
        <v>0</v>
      </c>
      <c r="AA1529">
        <v>0</v>
      </c>
      <c r="AB1529">
        <v>0</v>
      </c>
      <c r="AC1529">
        <v>0</v>
      </c>
      <c r="AD1529">
        <v>1</v>
      </c>
      <c r="AE1529">
        <v>0</v>
      </c>
      <c r="AF1529" t="s">
        <v>3</v>
      </c>
      <c r="AG1529">
        <v>0.04</v>
      </c>
      <c r="AH1529">
        <v>2</v>
      </c>
      <c r="AI1529">
        <v>33038157</v>
      </c>
      <c r="AJ1529">
        <v>1610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</row>
    <row r="1530" spans="1:44" x14ac:dyDescent="0.2">
      <c r="A1530">
        <f>ROW(Source!A617)</f>
        <v>617</v>
      </c>
      <c r="B1530">
        <v>33038173</v>
      </c>
      <c r="C1530">
        <v>33038152</v>
      </c>
      <c r="D1530">
        <v>32518156</v>
      </c>
      <c r="E1530">
        <v>1</v>
      </c>
      <c r="F1530">
        <v>1</v>
      </c>
      <c r="G1530">
        <v>19</v>
      </c>
      <c r="H1530">
        <v>3</v>
      </c>
      <c r="I1530" t="s">
        <v>817</v>
      </c>
      <c r="J1530" t="s">
        <v>818</v>
      </c>
      <c r="K1530" t="s">
        <v>819</v>
      </c>
      <c r="L1530">
        <v>1348</v>
      </c>
      <c r="N1530">
        <v>1009</v>
      </c>
      <c r="O1530" t="s">
        <v>19</v>
      </c>
      <c r="P1530" t="s">
        <v>19</v>
      </c>
      <c r="Q1530">
        <v>1000</v>
      </c>
      <c r="X1530">
        <v>3.6999999999999998E-2</v>
      </c>
      <c r="Y1530">
        <v>45454.3</v>
      </c>
      <c r="Z1530">
        <v>0</v>
      </c>
      <c r="AA1530">
        <v>0</v>
      </c>
      <c r="AB1530">
        <v>0</v>
      </c>
      <c r="AC1530">
        <v>0</v>
      </c>
      <c r="AD1530">
        <v>1</v>
      </c>
      <c r="AE1530">
        <v>0</v>
      </c>
      <c r="AF1530" t="s">
        <v>3</v>
      </c>
      <c r="AG1530">
        <v>3.6999999999999998E-2</v>
      </c>
      <c r="AH1530">
        <v>2</v>
      </c>
      <c r="AI1530">
        <v>33038158</v>
      </c>
      <c r="AJ1530">
        <v>1611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</row>
    <row r="1531" spans="1:44" x14ac:dyDescent="0.2">
      <c r="A1531">
        <f>ROW(Source!A617)</f>
        <v>617</v>
      </c>
      <c r="B1531">
        <v>33038175</v>
      </c>
      <c r="C1531">
        <v>33038152</v>
      </c>
      <c r="D1531">
        <v>32518894</v>
      </c>
      <c r="E1531">
        <v>1</v>
      </c>
      <c r="F1531">
        <v>1</v>
      </c>
      <c r="G1531">
        <v>19</v>
      </c>
      <c r="H1531">
        <v>3</v>
      </c>
      <c r="I1531" t="s">
        <v>820</v>
      </c>
      <c r="J1531" t="s">
        <v>821</v>
      </c>
      <c r="K1531" t="s">
        <v>822</v>
      </c>
      <c r="L1531">
        <v>1327</v>
      </c>
      <c r="N1531">
        <v>1005</v>
      </c>
      <c r="O1531" t="s">
        <v>823</v>
      </c>
      <c r="P1531" t="s">
        <v>823</v>
      </c>
      <c r="Q1531">
        <v>1</v>
      </c>
      <c r="X1531">
        <v>5.6</v>
      </c>
      <c r="Y1531">
        <v>63.78</v>
      </c>
      <c r="Z1531">
        <v>0</v>
      </c>
      <c r="AA1531">
        <v>0</v>
      </c>
      <c r="AB1531">
        <v>0</v>
      </c>
      <c r="AC1531">
        <v>0</v>
      </c>
      <c r="AD1531">
        <v>1</v>
      </c>
      <c r="AE1531">
        <v>0</v>
      </c>
      <c r="AF1531" t="s">
        <v>3</v>
      </c>
      <c r="AG1531">
        <v>5.6</v>
      </c>
      <c r="AH1531">
        <v>2</v>
      </c>
      <c r="AI1531">
        <v>33038160</v>
      </c>
      <c r="AJ1531">
        <v>1612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</row>
    <row r="1532" spans="1:44" x14ac:dyDescent="0.2">
      <c r="A1532">
        <f>ROW(Source!A617)</f>
        <v>617</v>
      </c>
      <c r="B1532">
        <v>33038174</v>
      </c>
      <c r="C1532">
        <v>33038152</v>
      </c>
      <c r="D1532">
        <v>32517311</v>
      </c>
      <c r="E1532">
        <v>1</v>
      </c>
      <c r="F1532">
        <v>1</v>
      </c>
      <c r="G1532">
        <v>19</v>
      </c>
      <c r="H1532">
        <v>3</v>
      </c>
      <c r="I1532" t="s">
        <v>824</v>
      </c>
      <c r="J1532" t="s">
        <v>825</v>
      </c>
      <c r="K1532" t="s">
        <v>826</v>
      </c>
      <c r="L1532">
        <v>1348</v>
      </c>
      <c r="N1532">
        <v>1009</v>
      </c>
      <c r="O1532" t="s">
        <v>19</v>
      </c>
      <c r="P1532" t="s">
        <v>19</v>
      </c>
      <c r="Q1532">
        <v>1000</v>
      </c>
      <c r="X1532">
        <v>0.05</v>
      </c>
      <c r="Y1532">
        <v>4752.91</v>
      </c>
      <c r="Z1532">
        <v>0</v>
      </c>
      <c r="AA1532">
        <v>0</v>
      </c>
      <c r="AB1532">
        <v>0</v>
      </c>
      <c r="AC1532">
        <v>0</v>
      </c>
      <c r="AD1532">
        <v>1</v>
      </c>
      <c r="AE1532">
        <v>0</v>
      </c>
      <c r="AF1532" t="s">
        <v>3</v>
      </c>
      <c r="AG1532">
        <v>0.05</v>
      </c>
      <c r="AH1532">
        <v>2</v>
      </c>
      <c r="AI1532">
        <v>33038159</v>
      </c>
      <c r="AJ1532">
        <v>1613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</row>
    <row r="1533" spans="1:44" x14ac:dyDescent="0.2">
      <c r="A1533">
        <f>ROW(Source!A617)</f>
        <v>617</v>
      </c>
      <c r="B1533">
        <v>33038176</v>
      </c>
      <c r="C1533">
        <v>33038152</v>
      </c>
      <c r="D1533">
        <v>32519061</v>
      </c>
      <c r="E1533">
        <v>1</v>
      </c>
      <c r="F1533">
        <v>1</v>
      </c>
      <c r="G1533">
        <v>19</v>
      </c>
      <c r="H1533">
        <v>3</v>
      </c>
      <c r="I1533" t="s">
        <v>827</v>
      </c>
      <c r="J1533" t="s">
        <v>828</v>
      </c>
      <c r="K1533" t="s">
        <v>829</v>
      </c>
      <c r="L1533">
        <v>1339</v>
      </c>
      <c r="N1533">
        <v>1007</v>
      </c>
      <c r="O1533" t="s">
        <v>830</v>
      </c>
      <c r="P1533" t="s">
        <v>830</v>
      </c>
      <c r="Q1533">
        <v>1</v>
      </c>
      <c r="X1533">
        <v>1.75</v>
      </c>
      <c r="Y1533">
        <v>29.98</v>
      </c>
      <c r="Z1533">
        <v>0</v>
      </c>
      <c r="AA1533">
        <v>0</v>
      </c>
      <c r="AB1533">
        <v>0</v>
      </c>
      <c r="AC1533">
        <v>0</v>
      </c>
      <c r="AD1533">
        <v>1</v>
      </c>
      <c r="AE1533">
        <v>0</v>
      </c>
      <c r="AF1533" t="s">
        <v>3</v>
      </c>
      <c r="AG1533">
        <v>1.75</v>
      </c>
      <c r="AH1533">
        <v>2</v>
      </c>
      <c r="AI1533">
        <v>33038161</v>
      </c>
      <c r="AJ1533">
        <v>1614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 x14ac:dyDescent="0.2">
      <c r="A1534">
        <f>ROW(Source!A617)</f>
        <v>617</v>
      </c>
      <c r="B1534">
        <v>33038177</v>
      </c>
      <c r="C1534">
        <v>33038152</v>
      </c>
      <c r="D1534">
        <v>32517740</v>
      </c>
      <c r="E1534">
        <v>1</v>
      </c>
      <c r="F1534">
        <v>1</v>
      </c>
      <c r="G1534">
        <v>19</v>
      </c>
      <c r="H1534">
        <v>3</v>
      </c>
      <c r="I1534" t="s">
        <v>831</v>
      </c>
      <c r="J1534" t="s">
        <v>832</v>
      </c>
      <c r="K1534" t="s">
        <v>833</v>
      </c>
      <c r="L1534">
        <v>1339</v>
      </c>
      <c r="N1534">
        <v>1007</v>
      </c>
      <c r="O1534" t="s">
        <v>830</v>
      </c>
      <c r="P1534" t="s">
        <v>830</v>
      </c>
      <c r="Q1534">
        <v>1</v>
      </c>
      <c r="X1534">
        <v>0.08</v>
      </c>
      <c r="Y1534">
        <v>4993.7</v>
      </c>
      <c r="Z1534">
        <v>0</v>
      </c>
      <c r="AA1534">
        <v>0</v>
      </c>
      <c r="AB1534">
        <v>0</v>
      </c>
      <c r="AC1534">
        <v>0</v>
      </c>
      <c r="AD1534">
        <v>1</v>
      </c>
      <c r="AE1534">
        <v>0</v>
      </c>
      <c r="AF1534" t="s">
        <v>3</v>
      </c>
      <c r="AG1534">
        <v>0.08</v>
      </c>
      <c r="AH1534">
        <v>2</v>
      </c>
      <c r="AI1534">
        <v>33038162</v>
      </c>
      <c r="AJ1534">
        <v>1615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</row>
    <row r="1535" spans="1:44" x14ac:dyDescent="0.2">
      <c r="A1535">
        <f>ROW(Source!A617)</f>
        <v>617</v>
      </c>
      <c r="B1535">
        <v>33038178</v>
      </c>
      <c r="C1535">
        <v>33038152</v>
      </c>
      <c r="D1535">
        <v>32517729</v>
      </c>
      <c r="E1535">
        <v>1</v>
      </c>
      <c r="F1535">
        <v>1</v>
      </c>
      <c r="G1535">
        <v>19</v>
      </c>
      <c r="H1535">
        <v>3</v>
      </c>
      <c r="I1535" t="s">
        <v>834</v>
      </c>
      <c r="J1535" t="s">
        <v>835</v>
      </c>
      <c r="K1535" t="s">
        <v>836</v>
      </c>
      <c r="L1535">
        <v>1339</v>
      </c>
      <c r="N1535">
        <v>1007</v>
      </c>
      <c r="O1535" t="s">
        <v>830</v>
      </c>
      <c r="P1535" t="s">
        <v>830</v>
      </c>
      <c r="Q1535">
        <v>1</v>
      </c>
      <c r="X1535">
        <v>0.69</v>
      </c>
      <c r="Y1535">
        <v>3762.19</v>
      </c>
      <c r="Z1535">
        <v>0</v>
      </c>
      <c r="AA1535">
        <v>0</v>
      </c>
      <c r="AB1535">
        <v>0</v>
      </c>
      <c r="AC1535">
        <v>0</v>
      </c>
      <c r="AD1535">
        <v>1</v>
      </c>
      <c r="AE1535">
        <v>0</v>
      </c>
      <c r="AF1535" t="s">
        <v>3</v>
      </c>
      <c r="AG1535">
        <v>0.69</v>
      </c>
      <c r="AH1535">
        <v>2</v>
      </c>
      <c r="AI1535">
        <v>33038163</v>
      </c>
      <c r="AJ1535">
        <v>1616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</row>
    <row r="1536" spans="1:44" x14ac:dyDescent="0.2">
      <c r="A1536">
        <f>ROW(Source!A617)</f>
        <v>617</v>
      </c>
      <c r="B1536">
        <v>33038179</v>
      </c>
      <c r="C1536">
        <v>33038152</v>
      </c>
      <c r="D1536">
        <v>32517783</v>
      </c>
      <c r="E1536">
        <v>1</v>
      </c>
      <c r="F1536">
        <v>1</v>
      </c>
      <c r="G1536">
        <v>19</v>
      </c>
      <c r="H1536">
        <v>3</v>
      </c>
      <c r="I1536" t="s">
        <v>837</v>
      </c>
      <c r="J1536" t="s">
        <v>838</v>
      </c>
      <c r="K1536" t="s">
        <v>839</v>
      </c>
      <c r="L1536">
        <v>1339</v>
      </c>
      <c r="N1536">
        <v>1007</v>
      </c>
      <c r="O1536" t="s">
        <v>830</v>
      </c>
      <c r="P1536" t="s">
        <v>830</v>
      </c>
      <c r="Q1536">
        <v>1</v>
      </c>
      <c r="X1536">
        <v>0.2</v>
      </c>
      <c r="Y1536">
        <v>5631.96</v>
      </c>
      <c r="Z1536">
        <v>0</v>
      </c>
      <c r="AA1536">
        <v>0</v>
      </c>
      <c r="AB1536">
        <v>0</v>
      </c>
      <c r="AC1536">
        <v>0</v>
      </c>
      <c r="AD1536">
        <v>1</v>
      </c>
      <c r="AE1536">
        <v>0</v>
      </c>
      <c r="AF1536" t="s">
        <v>3</v>
      </c>
      <c r="AG1536">
        <v>0.2</v>
      </c>
      <c r="AH1536">
        <v>2</v>
      </c>
      <c r="AI1536">
        <v>33038164</v>
      </c>
      <c r="AJ1536">
        <v>1617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</row>
    <row r="1537" spans="1:44" x14ac:dyDescent="0.2">
      <c r="A1537">
        <f>ROW(Source!A617)</f>
        <v>617</v>
      </c>
      <c r="B1537">
        <v>33038180</v>
      </c>
      <c r="C1537">
        <v>33038152</v>
      </c>
      <c r="D1537">
        <v>32517784</v>
      </c>
      <c r="E1537">
        <v>1</v>
      </c>
      <c r="F1537">
        <v>1</v>
      </c>
      <c r="G1537">
        <v>19</v>
      </c>
      <c r="H1537">
        <v>3</v>
      </c>
      <c r="I1537" t="s">
        <v>840</v>
      </c>
      <c r="J1537" t="s">
        <v>841</v>
      </c>
      <c r="K1537" t="s">
        <v>842</v>
      </c>
      <c r="L1537">
        <v>1339</v>
      </c>
      <c r="N1537">
        <v>1007</v>
      </c>
      <c r="O1537" t="s">
        <v>830</v>
      </c>
      <c r="P1537" t="s">
        <v>830</v>
      </c>
      <c r="Q1537">
        <v>1</v>
      </c>
      <c r="X1537">
        <v>0.69</v>
      </c>
      <c r="Y1537">
        <v>5631.96</v>
      </c>
      <c r="Z1537">
        <v>0</v>
      </c>
      <c r="AA1537">
        <v>0</v>
      </c>
      <c r="AB1537">
        <v>0</v>
      </c>
      <c r="AC1537">
        <v>0</v>
      </c>
      <c r="AD1537">
        <v>1</v>
      </c>
      <c r="AE1537">
        <v>0</v>
      </c>
      <c r="AF1537" t="s">
        <v>3</v>
      </c>
      <c r="AG1537">
        <v>0.69</v>
      </c>
      <c r="AH1537">
        <v>2</v>
      </c>
      <c r="AI1537">
        <v>33038165</v>
      </c>
      <c r="AJ1537">
        <v>1618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</row>
    <row r="1538" spans="1:44" x14ac:dyDescent="0.2">
      <c r="A1538">
        <f>ROW(Source!A617)</f>
        <v>617</v>
      </c>
      <c r="B1538">
        <v>33038181</v>
      </c>
      <c r="C1538">
        <v>33038152</v>
      </c>
      <c r="D1538">
        <v>32519911</v>
      </c>
      <c r="E1538">
        <v>1</v>
      </c>
      <c r="F1538">
        <v>1</v>
      </c>
      <c r="G1538">
        <v>19</v>
      </c>
      <c r="H1538">
        <v>3</v>
      </c>
      <c r="I1538" t="s">
        <v>843</v>
      </c>
      <c r="J1538" t="s">
        <v>844</v>
      </c>
      <c r="K1538" t="s">
        <v>845</v>
      </c>
      <c r="L1538">
        <v>1339</v>
      </c>
      <c r="N1538">
        <v>1007</v>
      </c>
      <c r="O1538" t="s">
        <v>830</v>
      </c>
      <c r="P1538" t="s">
        <v>830</v>
      </c>
      <c r="Q1538">
        <v>1</v>
      </c>
      <c r="X1538">
        <v>102</v>
      </c>
      <c r="Y1538">
        <v>3195.93</v>
      </c>
      <c r="Z1538">
        <v>0</v>
      </c>
      <c r="AA1538">
        <v>0</v>
      </c>
      <c r="AB1538">
        <v>0</v>
      </c>
      <c r="AC1538">
        <v>0</v>
      </c>
      <c r="AD1538">
        <v>1</v>
      </c>
      <c r="AE1538">
        <v>0</v>
      </c>
      <c r="AF1538" t="s">
        <v>3</v>
      </c>
      <c r="AG1538">
        <v>102</v>
      </c>
      <c r="AH1538">
        <v>2</v>
      </c>
      <c r="AI1538">
        <v>33038166</v>
      </c>
      <c r="AJ1538">
        <v>1619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</row>
    <row r="1539" spans="1:44" x14ac:dyDescent="0.2">
      <c r="A1539">
        <f>ROW(Source!A617)</f>
        <v>617</v>
      </c>
      <c r="B1539">
        <v>33038182</v>
      </c>
      <c r="C1539">
        <v>33038152</v>
      </c>
      <c r="D1539">
        <v>32521663</v>
      </c>
      <c r="E1539">
        <v>1</v>
      </c>
      <c r="F1539">
        <v>1</v>
      </c>
      <c r="G1539">
        <v>19</v>
      </c>
      <c r="H1539">
        <v>3</v>
      </c>
      <c r="I1539" t="s">
        <v>846</v>
      </c>
      <c r="J1539" t="s">
        <v>847</v>
      </c>
      <c r="K1539" t="s">
        <v>848</v>
      </c>
      <c r="L1539">
        <v>1327</v>
      </c>
      <c r="N1539">
        <v>1005</v>
      </c>
      <c r="O1539" t="s">
        <v>823</v>
      </c>
      <c r="P1539" t="s">
        <v>823</v>
      </c>
      <c r="Q1539">
        <v>1</v>
      </c>
      <c r="X1539">
        <v>49.5</v>
      </c>
      <c r="Y1539">
        <v>207.09</v>
      </c>
      <c r="Z1539">
        <v>0</v>
      </c>
      <c r="AA1539">
        <v>0</v>
      </c>
      <c r="AB1539">
        <v>0</v>
      </c>
      <c r="AC1539">
        <v>0</v>
      </c>
      <c r="AD1539">
        <v>1</v>
      </c>
      <c r="AE1539">
        <v>0</v>
      </c>
      <c r="AF1539" t="s">
        <v>3</v>
      </c>
      <c r="AG1539">
        <v>49.5</v>
      </c>
      <c r="AH1539">
        <v>2</v>
      </c>
      <c r="AI1539">
        <v>33038167</v>
      </c>
      <c r="AJ1539">
        <v>1620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</row>
    <row r="1540" spans="1:44" x14ac:dyDescent="0.2">
      <c r="A1540">
        <f>ROW(Source!A620)</f>
        <v>620</v>
      </c>
      <c r="B1540">
        <v>33038191</v>
      </c>
      <c r="C1540">
        <v>33038185</v>
      </c>
      <c r="D1540">
        <v>32505425</v>
      </c>
      <c r="E1540">
        <v>19</v>
      </c>
      <c r="F1540">
        <v>1</v>
      </c>
      <c r="G1540">
        <v>19</v>
      </c>
      <c r="H1540">
        <v>1</v>
      </c>
      <c r="I1540" t="s">
        <v>795</v>
      </c>
      <c r="J1540" t="s">
        <v>3</v>
      </c>
      <c r="K1540" t="s">
        <v>796</v>
      </c>
      <c r="L1540">
        <v>1191</v>
      </c>
      <c r="N1540">
        <v>1013</v>
      </c>
      <c r="O1540" t="s">
        <v>797</v>
      </c>
      <c r="P1540" t="s">
        <v>797</v>
      </c>
      <c r="Q1540">
        <v>1</v>
      </c>
      <c r="X1540">
        <v>36.11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1</v>
      </c>
      <c r="AE1540">
        <v>1</v>
      </c>
      <c r="AF1540" t="s">
        <v>3</v>
      </c>
      <c r="AG1540">
        <v>36.11</v>
      </c>
      <c r="AH1540">
        <v>2</v>
      </c>
      <c r="AI1540">
        <v>33038186</v>
      </c>
      <c r="AJ1540">
        <v>1621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</row>
    <row r="1541" spans="1:44" x14ac:dyDescent="0.2">
      <c r="A1541">
        <f>ROW(Source!A620)</f>
        <v>620</v>
      </c>
      <c r="B1541">
        <v>33038192</v>
      </c>
      <c r="C1541">
        <v>33038185</v>
      </c>
      <c r="D1541">
        <v>32516754</v>
      </c>
      <c r="E1541">
        <v>1</v>
      </c>
      <c r="F1541">
        <v>1</v>
      </c>
      <c r="G1541">
        <v>19</v>
      </c>
      <c r="H1541">
        <v>2</v>
      </c>
      <c r="I1541" t="s">
        <v>798</v>
      </c>
      <c r="J1541" t="s">
        <v>799</v>
      </c>
      <c r="K1541" t="s">
        <v>800</v>
      </c>
      <c r="L1541">
        <v>1368</v>
      </c>
      <c r="N1541">
        <v>1011</v>
      </c>
      <c r="O1541" t="s">
        <v>801</v>
      </c>
      <c r="P1541" t="s">
        <v>801</v>
      </c>
      <c r="Q1541">
        <v>1</v>
      </c>
      <c r="X1541">
        <v>21.91</v>
      </c>
      <c r="Y1541">
        <v>0</v>
      </c>
      <c r="Z1541">
        <v>70.98</v>
      </c>
      <c r="AA1541">
        <v>6.52</v>
      </c>
      <c r="AB1541">
        <v>0</v>
      </c>
      <c r="AC1541">
        <v>0</v>
      </c>
      <c r="AD1541">
        <v>1</v>
      </c>
      <c r="AE1541">
        <v>0</v>
      </c>
      <c r="AF1541" t="s">
        <v>3</v>
      </c>
      <c r="AG1541">
        <v>21.91</v>
      </c>
      <c r="AH1541">
        <v>2</v>
      </c>
      <c r="AI1541">
        <v>33038187</v>
      </c>
      <c r="AJ1541">
        <v>1622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</row>
    <row r="1542" spans="1:44" x14ac:dyDescent="0.2">
      <c r="A1542">
        <f>ROW(Source!A620)</f>
        <v>620</v>
      </c>
      <c r="B1542">
        <v>33038193</v>
      </c>
      <c r="C1542">
        <v>33038185</v>
      </c>
      <c r="D1542">
        <v>32518977</v>
      </c>
      <c r="E1542">
        <v>1</v>
      </c>
      <c r="F1542">
        <v>1</v>
      </c>
      <c r="G1542">
        <v>19</v>
      </c>
      <c r="H1542">
        <v>3</v>
      </c>
      <c r="I1542" t="s">
        <v>802</v>
      </c>
      <c r="J1542" t="s">
        <v>803</v>
      </c>
      <c r="K1542" t="s">
        <v>804</v>
      </c>
      <c r="L1542">
        <v>1348</v>
      </c>
      <c r="N1542">
        <v>1009</v>
      </c>
      <c r="O1542" t="s">
        <v>19</v>
      </c>
      <c r="P1542" t="s">
        <v>19</v>
      </c>
      <c r="Q1542">
        <v>1000</v>
      </c>
      <c r="X1542">
        <v>0.03</v>
      </c>
      <c r="Y1542">
        <v>117442.26</v>
      </c>
      <c r="Z1542">
        <v>0</v>
      </c>
      <c r="AA1542">
        <v>0</v>
      </c>
      <c r="AB1542">
        <v>0</v>
      </c>
      <c r="AC1542">
        <v>0</v>
      </c>
      <c r="AD1542">
        <v>1</v>
      </c>
      <c r="AE1542">
        <v>0</v>
      </c>
      <c r="AF1542" t="s">
        <v>3</v>
      </c>
      <c r="AG1542">
        <v>0.03</v>
      </c>
      <c r="AH1542">
        <v>2</v>
      </c>
      <c r="AI1542">
        <v>33038188</v>
      </c>
      <c r="AJ1542">
        <v>1623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 x14ac:dyDescent="0.2">
      <c r="A1543">
        <f>ROW(Source!A620)</f>
        <v>620</v>
      </c>
      <c r="B1543">
        <v>33038194</v>
      </c>
      <c r="C1543">
        <v>33038185</v>
      </c>
      <c r="D1543">
        <v>32520163</v>
      </c>
      <c r="E1543">
        <v>1</v>
      </c>
      <c r="F1543">
        <v>1</v>
      </c>
      <c r="G1543">
        <v>19</v>
      </c>
      <c r="H1543">
        <v>3</v>
      </c>
      <c r="I1543" t="s">
        <v>25</v>
      </c>
      <c r="J1543" t="s">
        <v>27</v>
      </c>
      <c r="K1543" t="s">
        <v>26</v>
      </c>
      <c r="L1543">
        <v>1348</v>
      </c>
      <c r="N1543">
        <v>1009</v>
      </c>
      <c r="O1543" t="s">
        <v>19</v>
      </c>
      <c r="P1543" t="s">
        <v>19</v>
      </c>
      <c r="Q1543">
        <v>1000</v>
      </c>
      <c r="X1543">
        <v>1</v>
      </c>
      <c r="Y1543">
        <v>53410.15</v>
      </c>
      <c r="Z1543">
        <v>0</v>
      </c>
      <c r="AA1543">
        <v>0</v>
      </c>
      <c r="AB1543">
        <v>0</v>
      </c>
      <c r="AC1543">
        <v>0</v>
      </c>
      <c r="AD1543">
        <v>1</v>
      </c>
      <c r="AE1543">
        <v>0</v>
      </c>
      <c r="AF1543" t="s">
        <v>3</v>
      </c>
      <c r="AG1543">
        <v>1</v>
      </c>
      <c r="AH1543">
        <v>2</v>
      </c>
      <c r="AI1543">
        <v>33038189</v>
      </c>
      <c r="AJ1543">
        <v>1624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</row>
    <row r="1544" spans="1:44" x14ac:dyDescent="0.2">
      <c r="A1544">
        <f>ROW(Source!A622)</f>
        <v>622</v>
      </c>
      <c r="B1544">
        <v>33038212</v>
      </c>
      <c r="C1544">
        <v>33038196</v>
      </c>
      <c r="D1544">
        <v>32505425</v>
      </c>
      <c r="E1544">
        <v>19</v>
      </c>
      <c r="F1544">
        <v>1</v>
      </c>
      <c r="G1544">
        <v>19</v>
      </c>
      <c r="H1544">
        <v>1</v>
      </c>
      <c r="I1544" t="s">
        <v>795</v>
      </c>
      <c r="J1544" t="s">
        <v>3</v>
      </c>
      <c r="K1544" t="s">
        <v>796</v>
      </c>
      <c r="L1544">
        <v>1191</v>
      </c>
      <c r="N1544">
        <v>1013</v>
      </c>
      <c r="O1544" t="s">
        <v>797</v>
      </c>
      <c r="P1544" t="s">
        <v>797</v>
      </c>
      <c r="Q1544">
        <v>1</v>
      </c>
      <c r="X1544">
        <v>453.1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1</v>
      </c>
      <c r="AE1544">
        <v>1</v>
      </c>
      <c r="AF1544" t="s">
        <v>3</v>
      </c>
      <c r="AG1544">
        <v>453.1</v>
      </c>
      <c r="AH1544">
        <v>2</v>
      </c>
      <c r="AI1544">
        <v>33038197</v>
      </c>
      <c r="AJ1544">
        <v>1626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</row>
    <row r="1545" spans="1:44" x14ac:dyDescent="0.2">
      <c r="A1545">
        <f>ROW(Source!A622)</f>
        <v>622</v>
      </c>
      <c r="B1545">
        <v>33038213</v>
      </c>
      <c r="C1545">
        <v>33038196</v>
      </c>
      <c r="D1545">
        <v>32517073</v>
      </c>
      <c r="E1545">
        <v>1</v>
      </c>
      <c r="F1545">
        <v>1</v>
      </c>
      <c r="G1545">
        <v>19</v>
      </c>
      <c r="H1545">
        <v>2</v>
      </c>
      <c r="I1545" t="s">
        <v>805</v>
      </c>
      <c r="J1545" t="s">
        <v>806</v>
      </c>
      <c r="K1545" t="s">
        <v>807</v>
      </c>
      <c r="L1545">
        <v>1368</v>
      </c>
      <c r="N1545">
        <v>1011</v>
      </c>
      <c r="O1545" t="s">
        <v>801</v>
      </c>
      <c r="P1545" t="s">
        <v>801</v>
      </c>
      <c r="Q1545">
        <v>1</v>
      </c>
      <c r="X1545">
        <v>1.38</v>
      </c>
      <c r="Y1545">
        <v>0</v>
      </c>
      <c r="Z1545">
        <v>3.37</v>
      </c>
      <c r="AA1545">
        <v>0.85</v>
      </c>
      <c r="AB1545">
        <v>0</v>
      </c>
      <c r="AC1545">
        <v>0</v>
      </c>
      <c r="AD1545">
        <v>1</v>
      </c>
      <c r="AE1545">
        <v>0</v>
      </c>
      <c r="AF1545" t="s">
        <v>3</v>
      </c>
      <c r="AG1545">
        <v>1.38</v>
      </c>
      <c r="AH1545">
        <v>2</v>
      </c>
      <c r="AI1545">
        <v>33038198</v>
      </c>
      <c r="AJ1545">
        <v>1627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 x14ac:dyDescent="0.2">
      <c r="A1546">
        <f>ROW(Source!A622)</f>
        <v>622</v>
      </c>
      <c r="B1546">
        <v>33038214</v>
      </c>
      <c r="C1546">
        <v>33038196</v>
      </c>
      <c r="D1546">
        <v>32516433</v>
      </c>
      <c r="E1546">
        <v>1</v>
      </c>
      <c r="F1546">
        <v>1</v>
      </c>
      <c r="G1546">
        <v>19</v>
      </c>
      <c r="H1546">
        <v>2</v>
      </c>
      <c r="I1546" t="s">
        <v>808</v>
      </c>
      <c r="J1546" t="s">
        <v>809</v>
      </c>
      <c r="K1546" t="s">
        <v>810</v>
      </c>
      <c r="L1546">
        <v>1368</v>
      </c>
      <c r="N1546">
        <v>1011</v>
      </c>
      <c r="O1546" t="s">
        <v>801</v>
      </c>
      <c r="P1546" t="s">
        <v>801</v>
      </c>
      <c r="Q1546">
        <v>1</v>
      </c>
      <c r="X1546">
        <v>0.31</v>
      </c>
      <c r="Y1546">
        <v>0</v>
      </c>
      <c r="Z1546">
        <v>566.44000000000005</v>
      </c>
      <c r="AA1546">
        <v>281.27999999999997</v>
      </c>
      <c r="AB1546">
        <v>0</v>
      </c>
      <c r="AC1546">
        <v>0</v>
      </c>
      <c r="AD1546">
        <v>1</v>
      </c>
      <c r="AE1546">
        <v>0</v>
      </c>
      <c r="AF1546" t="s">
        <v>3</v>
      </c>
      <c r="AG1546">
        <v>0.31</v>
      </c>
      <c r="AH1546">
        <v>2</v>
      </c>
      <c r="AI1546">
        <v>33038199</v>
      </c>
      <c r="AJ1546">
        <v>1628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</row>
    <row r="1547" spans="1:44" x14ac:dyDescent="0.2">
      <c r="A1547">
        <f>ROW(Source!A622)</f>
        <v>622</v>
      </c>
      <c r="B1547">
        <v>33038215</v>
      </c>
      <c r="C1547">
        <v>33038196</v>
      </c>
      <c r="D1547">
        <v>32516599</v>
      </c>
      <c r="E1547">
        <v>1</v>
      </c>
      <c r="F1547">
        <v>1</v>
      </c>
      <c r="G1547">
        <v>19</v>
      </c>
      <c r="H1547">
        <v>2</v>
      </c>
      <c r="I1547" t="s">
        <v>811</v>
      </c>
      <c r="J1547" t="s">
        <v>812</v>
      </c>
      <c r="K1547" t="s">
        <v>813</v>
      </c>
      <c r="L1547">
        <v>1368</v>
      </c>
      <c r="N1547">
        <v>1011</v>
      </c>
      <c r="O1547" t="s">
        <v>801</v>
      </c>
      <c r="P1547" t="s">
        <v>801</v>
      </c>
      <c r="Q1547">
        <v>1</v>
      </c>
      <c r="X1547">
        <v>26.25</v>
      </c>
      <c r="Y1547">
        <v>0</v>
      </c>
      <c r="Z1547">
        <v>9.7100000000000009</v>
      </c>
      <c r="AA1547">
        <v>2.25</v>
      </c>
      <c r="AB1547">
        <v>0</v>
      </c>
      <c r="AC1547">
        <v>0</v>
      </c>
      <c r="AD1547">
        <v>1</v>
      </c>
      <c r="AE1547">
        <v>0</v>
      </c>
      <c r="AF1547" t="s">
        <v>3</v>
      </c>
      <c r="AG1547">
        <v>26.25</v>
      </c>
      <c r="AH1547">
        <v>2</v>
      </c>
      <c r="AI1547">
        <v>33038200</v>
      </c>
      <c r="AJ1547">
        <v>1629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</row>
    <row r="1548" spans="1:44" x14ac:dyDescent="0.2">
      <c r="A1548">
        <f>ROW(Source!A622)</f>
        <v>622</v>
      </c>
      <c r="B1548">
        <v>33038216</v>
      </c>
      <c r="C1548">
        <v>33038196</v>
      </c>
      <c r="D1548">
        <v>32517836</v>
      </c>
      <c r="E1548">
        <v>1</v>
      </c>
      <c r="F1548">
        <v>1</v>
      </c>
      <c r="G1548">
        <v>19</v>
      </c>
      <c r="H1548">
        <v>3</v>
      </c>
      <c r="I1548" t="s">
        <v>814</v>
      </c>
      <c r="J1548" t="s">
        <v>815</v>
      </c>
      <c r="K1548" t="s">
        <v>816</v>
      </c>
      <c r="L1548">
        <v>1348</v>
      </c>
      <c r="N1548">
        <v>1009</v>
      </c>
      <c r="O1548" t="s">
        <v>19</v>
      </c>
      <c r="P1548" t="s">
        <v>19</v>
      </c>
      <c r="Q1548">
        <v>1000</v>
      </c>
      <c r="X1548">
        <v>0.04</v>
      </c>
      <c r="Y1548">
        <v>31493.279999999999</v>
      </c>
      <c r="Z1548">
        <v>0</v>
      </c>
      <c r="AA1548">
        <v>0</v>
      </c>
      <c r="AB1548">
        <v>0</v>
      </c>
      <c r="AC1548">
        <v>0</v>
      </c>
      <c r="AD1548">
        <v>1</v>
      </c>
      <c r="AE1548">
        <v>0</v>
      </c>
      <c r="AF1548" t="s">
        <v>3</v>
      </c>
      <c r="AG1548">
        <v>0.04</v>
      </c>
      <c r="AH1548">
        <v>2</v>
      </c>
      <c r="AI1548">
        <v>33038201</v>
      </c>
      <c r="AJ1548">
        <v>1630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</row>
    <row r="1549" spans="1:44" x14ac:dyDescent="0.2">
      <c r="A1549">
        <f>ROW(Source!A622)</f>
        <v>622</v>
      </c>
      <c r="B1549">
        <v>33038217</v>
      </c>
      <c r="C1549">
        <v>33038196</v>
      </c>
      <c r="D1549">
        <v>32518156</v>
      </c>
      <c r="E1549">
        <v>1</v>
      </c>
      <c r="F1549">
        <v>1</v>
      </c>
      <c r="G1549">
        <v>19</v>
      </c>
      <c r="H1549">
        <v>3</v>
      </c>
      <c r="I1549" t="s">
        <v>817</v>
      </c>
      <c r="J1549" t="s">
        <v>818</v>
      </c>
      <c r="K1549" t="s">
        <v>819</v>
      </c>
      <c r="L1549">
        <v>1348</v>
      </c>
      <c r="N1549">
        <v>1009</v>
      </c>
      <c r="O1549" t="s">
        <v>19</v>
      </c>
      <c r="P1549" t="s">
        <v>19</v>
      </c>
      <c r="Q1549">
        <v>1000</v>
      </c>
      <c r="X1549">
        <v>3.6999999999999998E-2</v>
      </c>
      <c r="Y1549">
        <v>45454.3</v>
      </c>
      <c r="Z1549">
        <v>0</v>
      </c>
      <c r="AA1549">
        <v>0</v>
      </c>
      <c r="AB1549">
        <v>0</v>
      </c>
      <c r="AC1549">
        <v>0</v>
      </c>
      <c r="AD1549">
        <v>1</v>
      </c>
      <c r="AE1549">
        <v>0</v>
      </c>
      <c r="AF1549" t="s">
        <v>3</v>
      </c>
      <c r="AG1549">
        <v>3.6999999999999998E-2</v>
      </c>
      <c r="AH1549">
        <v>2</v>
      </c>
      <c r="AI1549">
        <v>33038202</v>
      </c>
      <c r="AJ1549">
        <v>1631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</row>
    <row r="1550" spans="1:44" x14ac:dyDescent="0.2">
      <c r="A1550">
        <f>ROW(Source!A622)</f>
        <v>622</v>
      </c>
      <c r="B1550">
        <v>33038219</v>
      </c>
      <c r="C1550">
        <v>33038196</v>
      </c>
      <c r="D1550">
        <v>32518894</v>
      </c>
      <c r="E1550">
        <v>1</v>
      </c>
      <c r="F1550">
        <v>1</v>
      </c>
      <c r="G1550">
        <v>19</v>
      </c>
      <c r="H1550">
        <v>3</v>
      </c>
      <c r="I1550" t="s">
        <v>820</v>
      </c>
      <c r="J1550" t="s">
        <v>821</v>
      </c>
      <c r="K1550" t="s">
        <v>822</v>
      </c>
      <c r="L1550">
        <v>1327</v>
      </c>
      <c r="N1550">
        <v>1005</v>
      </c>
      <c r="O1550" t="s">
        <v>823</v>
      </c>
      <c r="P1550" t="s">
        <v>823</v>
      </c>
      <c r="Q1550">
        <v>1</v>
      </c>
      <c r="X1550">
        <v>5.6</v>
      </c>
      <c r="Y1550">
        <v>63.78</v>
      </c>
      <c r="Z1550">
        <v>0</v>
      </c>
      <c r="AA1550">
        <v>0</v>
      </c>
      <c r="AB1550">
        <v>0</v>
      </c>
      <c r="AC1550">
        <v>0</v>
      </c>
      <c r="AD1550">
        <v>1</v>
      </c>
      <c r="AE1550">
        <v>0</v>
      </c>
      <c r="AF1550" t="s">
        <v>3</v>
      </c>
      <c r="AG1550">
        <v>5.6</v>
      </c>
      <c r="AH1550">
        <v>2</v>
      </c>
      <c r="AI1550">
        <v>33038204</v>
      </c>
      <c r="AJ1550">
        <v>1632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</row>
    <row r="1551" spans="1:44" x14ac:dyDescent="0.2">
      <c r="A1551">
        <f>ROW(Source!A622)</f>
        <v>622</v>
      </c>
      <c r="B1551">
        <v>33038218</v>
      </c>
      <c r="C1551">
        <v>33038196</v>
      </c>
      <c r="D1551">
        <v>32517311</v>
      </c>
      <c r="E1551">
        <v>1</v>
      </c>
      <c r="F1551">
        <v>1</v>
      </c>
      <c r="G1551">
        <v>19</v>
      </c>
      <c r="H1551">
        <v>3</v>
      </c>
      <c r="I1551" t="s">
        <v>824</v>
      </c>
      <c r="J1551" t="s">
        <v>825</v>
      </c>
      <c r="K1551" t="s">
        <v>826</v>
      </c>
      <c r="L1551">
        <v>1348</v>
      </c>
      <c r="N1551">
        <v>1009</v>
      </c>
      <c r="O1551" t="s">
        <v>19</v>
      </c>
      <c r="P1551" t="s">
        <v>19</v>
      </c>
      <c r="Q1551">
        <v>1000</v>
      </c>
      <c r="X1551">
        <v>0.05</v>
      </c>
      <c r="Y1551">
        <v>4752.91</v>
      </c>
      <c r="Z1551">
        <v>0</v>
      </c>
      <c r="AA1551">
        <v>0</v>
      </c>
      <c r="AB1551">
        <v>0</v>
      </c>
      <c r="AC1551">
        <v>0</v>
      </c>
      <c r="AD1551">
        <v>1</v>
      </c>
      <c r="AE1551">
        <v>0</v>
      </c>
      <c r="AF1551" t="s">
        <v>3</v>
      </c>
      <c r="AG1551">
        <v>0.05</v>
      </c>
      <c r="AH1551">
        <v>2</v>
      </c>
      <c r="AI1551">
        <v>33038203</v>
      </c>
      <c r="AJ1551">
        <v>1633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 x14ac:dyDescent="0.2">
      <c r="A1552">
        <f>ROW(Source!A622)</f>
        <v>622</v>
      </c>
      <c r="B1552">
        <v>33038220</v>
      </c>
      <c r="C1552">
        <v>33038196</v>
      </c>
      <c r="D1552">
        <v>32519061</v>
      </c>
      <c r="E1552">
        <v>1</v>
      </c>
      <c r="F1552">
        <v>1</v>
      </c>
      <c r="G1552">
        <v>19</v>
      </c>
      <c r="H1552">
        <v>3</v>
      </c>
      <c r="I1552" t="s">
        <v>827</v>
      </c>
      <c r="J1552" t="s">
        <v>828</v>
      </c>
      <c r="K1552" t="s">
        <v>829</v>
      </c>
      <c r="L1552">
        <v>1339</v>
      </c>
      <c r="N1552">
        <v>1007</v>
      </c>
      <c r="O1552" t="s">
        <v>830</v>
      </c>
      <c r="P1552" t="s">
        <v>830</v>
      </c>
      <c r="Q1552">
        <v>1</v>
      </c>
      <c r="X1552">
        <v>1.75</v>
      </c>
      <c r="Y1552">
        <v>29.98</v>
      </c>
      <c r="Z1552">
        <v>0</v>
      </c>
      <c r="AA1552">
        <v>0</v>
      </c>
      <c r="AB1552">
        <v>0</v>
      </c>
      <c r="AC1552">
        <v>0</v>
      </c>
      <c r="AD1552">
        <v>1</v>
      </c>
      <c r="AE1552">
        <v>0</v>
      </c>
      <c r="AF1552" t="s">
        <v>3</v>
      </c>
      <c r="AG1552">
        <v>1.75</v>
      </c>
      <c r="AH1552">
        <v>2</v>
      </c>
      <c r="AI1552">
        <v>33038205</v>
      </c>
      <c r="AJ1552">
        <v>1634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</row>
    <row r="1553" spans="1:44" x14ac:dyDescent="0.2">
      <c r="A1553">
        <f>ROW(Source!A622)</f>
        <v>622</v>
      </c>
      <c r="B1553">
        <v>33038221</v>
      </c>
      <c r="C1553">
        <v>33038196</v>
      </c>
      <c r="D1553">
        <v>32517740</v>
      </c>
      <c r="E1553">
        <v>1</v>
      </c>
      <c r="F1553">
        <v>1</v>
      </c>
      <c r="G1553">
        <v>19</v>
      </c>
      <c r="H1553">
        <v>3</v>
      </c>
      <c r="I1553" t="s">
        <v>831</v>
      </c>
      <c r="J1553" t="s">
        <v>832</v>
      </c>
      <c r="K1553" t="s">
        <v>833</v>
      </c>
      <c r="L1553">
        <v>1339</v>
      </c>
      <c r="N1553">
        <v>1007</v>
      </c>
      <c r="O1553" t="s">
        <v>830</v>
      </c>
      <c r="P1553" t="s">
        <v>830</v>
      </c>
      <c r="Q1553">
        <v>1</v>
      </c>
      <c r="X1553">
        <v>0.08</v>
      </c>
      <c r="Y1553">
        <v>4993.7</v>
      </c>
      <c r="Z1553">
        <v>0</v>
      </c>
      <c r="AA1553">
        <v>0</v>
      </c>
      <c r="AB1553">
        <v>0</v>
      </c>
      <c r="AC1553">
        <v>0</v>
      </c>
      <c r="AD1553">
        <v>1</v>
      </c>
      <c r="AE1553">
        <v>0</v>
      </c>
      <c r="AF1553" t="s">
        <v>3</v>
      </c>
      <c r="AG1553">
        <v>0.08</v>
      </c>
      <c r="AH1553">
        <v>2</v>
      </c>
      <c r="AI1553">
        <v>33038206</v>
      </c>
      <c r="AJ1553">
        <v>1635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</row>
    <row r="1554" spans="1:44" x14ac:dyDescent="0.2">
      <c r="A1554">
        <f>ROW(Source!A622)</f>
        <v>622</v>
      </c>
      <c r="B1554">
        <v>33038222</v>
      </c>
      <c r="C1554">
        <v>33038196</v>
      </c>
      <c r="D1554">
        <v>32517729</v>
      </c>
      <c r="E1554">
        <v>1</v>
      </c>
      <c r="F1554">
        <v>1</v>
      </c>
      <c r="G1554">
        <v>19</v>
      </c>
      <c r="H1554">
        <v>3</v>
      </c>
      <c r="I1554" t="s">
        <v>834</v>
      </c>
      <c r="J1554" t="s">
        <v>835</v>
      </c>
      <c r="K1554" t="s">
        <v>836</v>
      </c>
      <c r="L1554">
        <v>1339</v>
      </c>
      <c r="N1554">
        <v>1007</v>
      </c>
      <c r="O1554" t="s">
        <v>830</v>
      </c>
      <c r="P1554" t="s">
        <v>830</v>
      </c>
      <c r="Q1554">
        <v>1</v>
      </c>
      <c r="X1554">
        <v>0.69</v>
      </c>
      <c r="Y1554">
        <v>3762.19</v>
      </c>
      <c r="Z1554">
        <v>0</v>
      </c>
      <c r="AA1554">
        <v>0</v>
      </c>
      <c r="AB1554">
        <v>0</v>
      </c>
      <c r="AC1554">
        <v>0</v>
      </c>
      <c r="AD1554">
        <v>1</v>
      </c>
      <c r="AE1554">
        <v>0</v>
      </c>
      <c r="AF1554" t="s">
        <v>3</v>
      </c>
      <c r="AG1554">
        <v>0.69</v>
      </c>
      <c r="AH1554">
        <v>2</v>
      </c>
      <c r="AI1554">
        <v>33038207</v>
      </c>
      <c r="AJ1554">
        <v>1636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</row>
    <row r="1555" spans="1:44" x14ac:dyDescent="0.2">
      <c r="A1555">
        <f>ROW(Source!A622)</f>
        <v>622</v>
      </c>
      <c r="B1555">
        <v>33038223</v>
      </c>
      <c r="C1555">
        <v>33038196</v>
      </c>
      <c r="D1555">
        <v>32517783</v>
      </c>
      <c r="E1555">
        <v>1</v>
      </c>
      <c r="F1555">
        <v>1</v>
      </c>
      <c r="G1555">
        <v>19</v>
      </c>
      <c r="H1555">
        <v>3</v>
      </c>
      <c r="I1555" t="s">
        <v>837</v>
      </c>
      <c r="J1555" t="s">
        <v>838</v>
      </c>
      <c r="K1555" t="s">
        <v>839</v>
      </c>
      <c r="L1555">
        <v>1339</v>
      </c>
      <c r="N1555">
        <v>1007</v>
      </c>
      <c r="O1555" t="s">
        <v>830</v>
      </c>
      <c r="P1555" t="s">
        <v>830</v>
      </c>
      <c r="Q1555">
        <v>1</v>
      </c>
      <c r="X1555">
        <v>0.2</v>
      </c>
      <c r="Y1555">
        <v>5631.96</v>
      </c>
      <c r="Z1555">
        <v>0</v>
      </c>
      <c r="AA1555">
        <v>0</v>
      </c>
      <c r="AB1555">
        <v>0</v>
      </c>
      <c r="AC1555">
        <v>0</v>
      </c>
      <c r="AD1555">
        <v>1</v>
      </c>
      <c r="AE1555">
        <v>0</v>
      </c>
      <c r="AF1555" t="s">
        <v>3</v>
      </c>
      <c r="AG1555">
        <v>0.2</v>
      </c>
      <c r="AH1555">
        <v>2</v>
      </c>
      <c r="AI1555">
        <v>33038208</v>
      </c>
      <c r="AJ1555">
        <v>1637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</row>
    <row r="1556" spans="1:44" x14ac:dyDescent="0.2">
      <c r="A1556">
        <f>ROW(Source!A622)</f>
        <v>622</v>
      </c>
      <c r="B1556">
        <v>33038224</v>
      </c>
      <c r="C1556">
        <v>33038196</v>
      </c>
      <c r="D1556">
        <v>32517784</v>
      </c>
      <c r="E1556">
        <v>1</v>
      </c>
      <c r="F1556">
        <v>1</v>
      </c>
      <c r="G1556">
        <v>19</v>
      </c>
      <c r="H1556">
        <v>3</v>
      </c>
      <c r="I1556" t="s">
        <v>840</v>
      </c>
      <c r="J1556" t="s">
        <v>841</v>
      </c>
      <c r="K1556" t="s">
        <v>842</v>
      </c>
      <c r="L1556">
        <v>1339</v>
      </c>
      <c r="N1556">
        <v>1007</v>
      </c>
      <c r="O1556" t="s">
        <v>830</v>
      </c>
      <c r="P1556" t="s">
        <v>830</v>
      </c>
      <c r="Q1556">
        <v>1</v>
      </c>
      <c r="X1556">
        <v>0.69</v>
      </c>
      <c r="Y1556">
        <v>5631.96</v>
      </c>
      <c r="Z1556">
        <v>0</v>
      </c>
      <c r="AA1556">
        <v>0</v>
      </c>
      <c r="AB1556">
        <v>0</v>
      </c>
      <c r="AC1556">
        <v>0</v>
      </c>
      <c r="AD1556">
        <v>1</v>
      </c>
      <c r="AE1556">
        <v>0</v>
      </c>
      <c r="AF1556" t="s">
        <v>3</v>
      </c>
      <c r="AG1556">
        <v>0.69</v>
      </c>
      <c r="AH1556">
        <v>2</v>
      </c>
      <c r="AI1556">
        <v>33038209</v>
      </c>
      <c r="AJ1556">
        <v>1638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</row>
    <row r="1557" spans="1:44" x14ac:dyDescent="0.2">
      <c r="A1557">
        <f>ROW(Source!A622)</f>
        <v>622</v>
      </c>
      <c r="B1557">
        <v>33038225</v>
      </c>
      <c r="C1557">
        <v>33038196</v>
      </c>
      <c r="D1557">
        <v>32519911</v>
      </c>
      <c r="E1557">
        <v>1</v>
      </c>
      <c r="F1557">
        <v>1</v>
      </c>
      <c r="G1557">
        <v>19</v>
      </c>
      <c r="H1557">
        <v>3</v>
      </c>
      <c r="I1557" t="s">
        <v>843</v>
      </c>
      <c r="J1557" t="s">
        <v>844</v>
      </c>
      <c r="K1557" t="s">
        <v>845</v>
      </c>
      <c r="L1557">
        <v>1339</v>
      </c>
      <c r="N1557">
        <v>1007</v>
      </c>
      <c r="O1557" t="s">
        <v>830</v>
      </c>
      <c r="P1557" t="s">
        <v>830</v>
      </c>
      <c r="Q1557">
        <v>1</v>
      </c>
      <c r="X1557">
        <v>102</v>
      </c>
      <c r="Y1557">
        <v>3195.93</v>
      </c>
      <c r="Z1557">
        <v>0</v>
      </c>
      <c r="AA1557">
        <v>0</v>
      </c>
      <c r="AB1557">
        <v>0</v>
      </c>
      <c r="AC1557">
        <v>0</v>
      </c>
      <c r="AD1557">
        <v>1</v>
      </c>
      <c r="AE1557">
        <v>0</v>
      </c>
      <c r="AF1557" t="s">
        <v>3</v>
      </c>
      <c r="AG1557">
        <v>102</v>
      </c>
      <c r="AH1557">
        <v>2</v>
      </c>
      <c r="AI1557">
        <v>33038210</v>
      </c>
      <c r="AJ1557">
        <v>1639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</row>
    <row r="1558" spans="1:44" x14ac:dyDescent="0.2">
      <c r="A1558">
        <f>ROW(Source!A622)</f>
        <v>622</v>
      </c>
      <c r="B1558">
        <v>33038226</v>
      </c>
      <c r="C1558">
        <v>33038196</v>
      </c>
      <c r="D1558">
        <v>32521663</v>
      </c>
      <c r="E1558">
        <v>1</v>
      </c>
      <c r="F1558">
        <v>1</v>
      </c>
      <c r="G1558">
        <v>19</v>
      </c>
      <c r="H1558">
        <v>3</v>
      </c>
      <c r="I1558" t="s">
        <v>846</v>
      </c>
      <c r="J1558" t="s">
        <v>847</v>
      </c>
      <c r="K1558" t="s">
        <v>848</v>
      </c>
      <c r="L1558">
        <v>1327</v>
      </c>
      <c r="N1558">
        <v>1005</v>
      </c>
      <c r="O1558" t="s">
        <v>823</v>
      </c>
      <c r="P1558" t="s">
        <v>823</v>
      </c>
      <c r="Q1558">
        <v>1</v>
      </c>
      <c r="X1558">
        <v>49.5</v>
      </c>
      <c r="Y1558">
        <v>207.09</v>
      </c>
      <c r="Z1558">
        <v>0</v>
      </c>
      <c r="AA1558">
        <v>0</v>
      </c>
      <c r="AB1558">
        <v>0</v>
      </c>
      <c r="AC1558">
        <v>0</v>
      </c>
      <c r="AD1558">
        <v>1</v>
      </c>
      <c r="AE1558">
        <v>0</v>
      </c>
      <c r="AF1558" t="s">
        <v>3</v>
      </c>
      <c r="AG1558">
        <v>49.5</v>
      </c>
      <c r="AH1558">
        <v>2</v>
      </c>
      <c r="AI1558">
        <v>33038211</v>
      </c>
      <c r="AJ1558">
        <v>1640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</row>
    <row r="1559" spans="1:44" x14ac:dyDescent="0.2">
      <c r="A1559">
        <f>ROW(Source!A625)</f>
        <v>625</v>
      </c>
      <c r="B1559">
        <v>33038235</v>
      </c>
      <c r="C1559">
        <v>33038229</v>
      </c>
      <c r="D1559">
        <v>32505425</v>
      </c>
      <c r="E1559">
        <v>19</v>
      </c>
      <c r="F1559">
        <v>1</v>
      </c>
      <c r="G1559">
        <v>19</v>
      </c>
      <c r="H1559">
        <v>1</v>
      </c>
      <c r="I1559" t="s">
        <v>795</v>
      </c>
      <c r="J1559" t="s">
        <v>3</v>
      </c>
      <c r="K1559" t="s">
        <v>796</v>
      </c>
      <c r="L1559">
        <v>1191</v>
      </c>
      <c r="N1559">
        <v>1013</v>
      </c>
      <c r="O1559" t="s">
        <v>797</v>
      </c>
      <c r="P1559" t="s">
        <v>797</v>
      </c>
      <c r="Q1559">
        <v>1</v>
      </c>
      <c r="X1559">
        <v>36.11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1</v>
      </c>
      <c r="AE1559">
        <v>1</v>
      </c>
      <c r="AF1559" t="s">
        <v>3</v>
      </c>
      <c r="AG1559">
        <v>36.11</v>
      </c>
      <c r="AH1559">
        <v>2</v>
      </c>
      <c r="AI1559">
        <v>33038230</v>
      </c>
      <c r="AJ1559">
        <v>1641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</row>
    <row r="1560" spans="1:44" x14ac:dyDescent="0.2">
      <c r="A1560">
        <f>ROW(Source!A625)</f>
        <v>625</v>
      </c>
      <c r="B1560">
        <v>33038236</v>
      </c>
      <c r="C1560">
        <v>33038229</v>
      </c>
      <c r="D1560">
        <v>32516754</v>
      </c>
      <c r="E1560">
        <v>1</v>
      </c>
      <c r="F1560">
        <v>1</v>
      </c>
      <c r="G1560">
        <v>19</v>
      </c>
      <c r="H1560">
        <v>2</v>
      </c>
      <c r="I1560" t="s">
        <v>798</v>
      </c>
      <c r="J1560" t="s">
        <v>799</v>
      </c>
      <c r="K1560" t="s">
        <v>800</v>
      </c>
      <c r="L1560">
        <v>1368</v>
      </c>
      <c r="N1560">
        <v>1011</v>
      </c>
      <c r="O1560" t="s">
        <v>801</v>
      </c>
      <c r="P1560" t="s">
        <v>801</v>
      </c>
      <c r="Q1560">
        <v>1</v>
      </c>
      <c r="X1560">
        <v>21.91</v>
      </c>
      <c r="Y1560">
        <v>0</v>
      </c>
      <c r="Z1560">
        <v>70.98</v>
      </c>
      <c r="AA1560">
        <v>6.52</v>
      </c>
      <c r="AB1560">
        <v>0</v>
      </c>
      <c r="AC1560">
        <v>0</v>
      </c>
      <c r="AD1560">
        <v>1</v>
      </c>
      <c r="AE1560">
        <v>0</v>
      </c>
      <c r="AF1560" t="s">
        <v>3</v>
      </c>
      <c r="AG1560">
        <v>21.91</v>
      </c>
      <c r="AH1560">
        <v>2</v>
      </c>
      <c r="AI1560">
        <v>33038231</v>
      </c>
      <c r="AJ1560">
        <v>1642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</row>
    <row r="1561" spans="1:44" x14ac:dyDescent="0.2">
      <c r="A1561">
        <f>ROW(Source!A625)</f>
        <v>625</v>
      </c>
      <c r="B1561">
        <v>33038237</v>
      </c>
      <c r="C1561">
        <v>33038229</v>
      </c>
      <c r="D1561">
        <v>32518977</v>
      </c>
      <c r="E1561">
        <v>1</v>
      </c>
      <c r="F1561">
        <v>1</v>
      </c>
      <c r="G1561">
        <v>19</v>
      </c>
      <c r="H1561">
        <v>3</v>
      </c>
      <c r="I1561" t="s">
        <v>802</v>
      </c>
      <c r="J1561" t="s">
        <v>803</v>
      </c>
      <c r="K1561" t="s">
        <v>804</v>
      </c>
      <c r="L1561">
        <v>1348</v>
      </c>
      <c r="N1561">
        <v>1009</v>
      </c>
      <c r="O1561" t="s">
        <v>19</v>
      </c>
      <c r="P1561" t="s">
        <v>19</v>
      </c>
      <c r="Q1561">
        <v>1000</v>
      </c>
      <c r="X1561">
        <v>0.03</v>
      </c>
      <c r="Y1561">
        <v>117442.26</v>
      </c>
      <c r="Z1561">
        <v>0</v>
      </c>
      <c r="AA1561">
        <v>0</v>
      </c>
      <c r="AB1561">
        <v>0</v>
      </c>
      <c r="AC1561">
        <v>0</v>
      </c>
      <c r="AD1561">
        <v>1</v>
      </c>
      <c r="AE1561">
        <v>0</v>
      </c>
      <c r="AF1561" t="s">
        <v>3</v>
      </c>
      <c r="AG1561">
        <v>0.03</v>
      </c>
      <c r="AH1561">
        <v>2</v>
      </c>
      <c r="AI1561">
        <v>33038232</v>
      </c>
      <c r="AJ1561">
        <v>1643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</row>
    <row r="1562" spans="1:44" x14ac:dyDescent="0.2">
      <c r="A1562">
        <f>ROW(Source!A625)</f>
        <v>625</v>
      </c>
      <c r="B1562">
        <v>33038238</v>
      </c>
      <c r="C1562">
        <v>33038229</v>
      </c>
      <c r="D1562">
        <v>32520163</v>
      </c>
      <c r="E1562">
        <v>1</v>
      </c>
      <c r="F1562">
        <v>1</v>
      </c>
      <c r="G1562">
        <v>19</v>
      </c>
      <c r="H1562">
        <v>3</v>
      </c>
      <c r="I1562" t="s">
        <v>25</v>
      </c>
      <c r="J1562" t="s">
        <v>27</v>
      </c>
      <c r="K1562" t="s">
        <v>26</v>
      </c>
      <c r="L1562">
        <v>1348</v>
      </c>
      <c r="N1562">
        <v>1009</v>
      </c>
      <c r="O1562" t="s">
        <v>19</v>
      </c>
      <c r="P1562" t="s">
        <v>19</v>
      </c>
      <c r="Q1562">
        <v>1000</v>
      </c>
      <c r="X1562">
        <v>1</v>
      </c>
      <c r="Y1562">
        <v>53410.15</v>
      </c>
      <c r="Z1562">
        <v>0</v>
      </c>
      <c r="AA1562">
        <v>0</v>
      </c>
      <c r="AB1562">
        <v>0</v>
      </c>
      <c r="AC1562">
        <v>0</v>
      </c>
      <c r="AD1562">
        <v>1</v>
      </c>
      <c r="AE1562">
        <v>0</v>
      </c>
      <c r="AF1562" t="s">
        <v>3</v>
      </c>
      <c r="AG1562">
        <v>1</v>
      </c>
      <c r="AH1562">
        <v>2</v>
      </c>
      <c r="AI1562">
        <v>33038233</v>
      </c>
      <c r="AJ1562">
        <v>1644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</row>
    <row r="1563" spans="1:44" x14ac:dyDescent="0.2">
      <c r="A1563">
        <f>ROW(Source!A627)</f>
        <v>627</v>
      </c>
      <c r="B1563">
        <v>33038256</v>
      </c>
      <c r="C1563">
        <v>33038240</v>
      </c>
      <c r="D1563">
        <v>32505425</v>
      </c>
      <c r="E1563">
        <v>19</v>
      </c>
      <c r="F1563">
        <v>1</v>
      </c>
      <c r="G1563">
        <v>19</v>
      </c>
      <c r="H1563">
        <v>1</v>
      </c>
      <c r="I1563" t="s">
        <v>795</v>
      </c>
      <c r="J1563" t="s">
        <v>3</v>
      </c>
      <c r="K1563" t="s">
        <v>796</v>
      </c>
      <c r="L1563">
        <v>1191</v>
      </c>
      <c r="N1563">
        <v>1013</v>
      </c>
      <c r="O1563" t="s">
        <v>797</v>
      </c>
      <c r="P1563" t="s">
        <v>797</v>
      </c>
      <c r="Q1563">
        <v>1</v>
      </c>
      <c r="X1563">
        <v>453.1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1</v>
      </c>
      <c r="AE1563">
        <v>1</v>
      </c>
      <c r="AF1563" t="s">
        <v>3</v>
      </c>
      <c r="AG1563">
        <v>453.1</v>
      </c>
      <c r="AH1563">
        <v>2</v>
      </c>
      <c r="AI1563">
        <v>33038241</v>
      </c>
      <c r="AJ1563">
        <v>1646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</row>
    <row r="1564" spans="1:44" x14ac:dyDescent="0.2">
      <c r="A1564">
        <f>ROW(Source!A627)</f>
        <v>627</v>
      </c>
      <c r="B1564">
        <v>33038257</v>
      </c>
      <c r="C1564">
        <v>33038240</v>
      </c>
      <c r="D1564">
        <v>32517073</v>
      </c>
      <c r="E1564">
        <v>1</v>
      </c>
      <c r="F1564">
        <v>1</v>
      </c>
      <c r="G1564">
        <v>19</v>
      </c>
      <c r="H1564">
        <v>2</v>
      </c>
      <c r="I1564" t="s">
        <v>805</v>
      </c>
      <c r="J1564" t="s">
        <v>806</v>
      </c>
      <c r="K1564" t="s">
        <v>807</v>
      </c>
      <c r="L1564">
        <v>1368</v>
      </c>
      <c r="N1564">
        <v>1011</v>
      </c>
      <c r="O1564" t="s">
        <v>801</v>
      </c>
      <c r="P1564" t="s">
        <v>801</v>
      </c>
      <c r="Q1564">
        <v>1</v>
      </c>
      <c r="X1564">
        <v>1.38</v>
      </c>
      <c r="Y1564">
        <v>0</v>
      </c>
      <c r="Z1564">
        <v>3.37</v>
      </c>
      <c r="AA1564">
        <v>0.85</v>
      </c>
      <c r="AB1564">
        <v>0</v>
      </c>
      <c r="AC1564">
        <v>0</v>
      </c>
      <c r="AD1564">
        <v>1</v>
      </c>
      <c r="AE1564">
        <v>0</v>
      </c>
      <c r="AF1564" t="s">
        <v>3</v>
      </c>
      <c r="AG1564">
        <v>1.38</v>
      </c>
      <c r="AH1564">
        <v>2</v>
      </c>
      <c r="AI1564">
        <v>33038242</v>
      </c>
      <c r="AJ1564">
        <v>1647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</row>
    <row r="1565" spans="1:44" x14ac:dyDescent="0.2">
      <c r="A1565">
        <f>ROW(Source!A627)</f>
        <v>627</v>
      </c>
      <c r="B1565">
        <v>33038258</v>
      </c>
      <c r="C1565">
        <v>33038240</v>
      </c>
      <c r="D1565">
        <v>32516433</v>
      </c>
      <c r="E1565">
        <v>1</v>
      </c>
      <c r="F1565">
        <v>1</v>
      </c>
      <c r="G1565">
        <v>19</v>
      </c>
      <c r="H1565">
        <v>2</v>
      </c>
      <c r="I1565" t="s">
        <v>808</v>
      </c>
      <c r="J1565" t="s">
        <v>809</v>
      </c>
      <c r="K1565" t="s">
        <v>810</v>
      </c>
      <c r="L1565">
        <v>1368</v>
      </c>
      <c r="N1565">
        <v>1011</v>
      </c>
      <c r="O1565" t="s">
        <v>801</v>
      </c>
      <c r="P1565" t="s">
        <v>801</v>
      </c>
      <c r="Q1565">
        <v>1</v>
      </c>
      <c r="X1565">
        <v>0.31</v>
      </c>
      <c r="Y1565">
        <v>0</v>
      </c>
      <c r="Z1565">
        <v>566.44000000000005</v>
      </c>
      <c r="AA1565">
        <v>281.27999999999997</v>
      </c>
      <c r="AB1565">
        <v>0</v>
      </c>
      <c r="AC1565">
        <v>0</v>
      </c>
      <c r="AD1565">
        <v>1</v>
      </c>
      <c r="AE1565">
        <v>0</v>
      </c>
      <c r="AF1565" t="s">
        <v>3</v>
      </c>
      <c r="AG1565">
        <v>0.31</v>
      </c>
      <c r="AH1565">
        <v>2</v>
      </c>
      <c r="AI1565">
        <v>33038243</v>
      </c>
      <c r="AJ1565">
        <v>1648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</row>
    <row r="1566" spans="1:44" x14ac:dyDescent="0.2">
      <c r="A1566">
        <f>ROW(Source!A627)</f>
        <v>627</v>
      </c>
      <c r="B1566">
        <v>33038259</v>
      </c>
      <c r="C1566">
        <v>33038240</v>
      </c>
      <c r="D1566">
        <v>32516599</v>
      </c>
      <c r="E1566">
        <v>1</v>
      </c>
      <c r="F1566">
        <v>1</v>
      </c>
      <c r="G1566">
        <v>19</v>
      </c>
      <c r="H1566">
        <v>2</v>
      </c>
      <c r="I1566" t="s">
        <v>811</v>
      </c>
      <c r="J1566" t="s">
        <v>812</v>
      </c>
      <c r="K1566" t="s">
        <v>813</v>
      </c>
      <c r="L1566">
        <v>1368</v>
      </c>
      <c r="N1566">
        <v>1011</v>
      </c>
      <c r="O1566" t="s">
        <v>801</v>
      </c>
      <c r="P1566" t="s">
        <v>801</v>
      </c>
      <c r="Q1566">
        <v>1</v>
      </c>
      <c r="X1566">
        <v>26.25</v>
      </c>
      <c r="Y1566">
        <v>0</v>
      </c>
      <c r="Z1566">
        <v>9.7100000000000009</v>
      </c>
      <c r="AA1566">
        <v>2.25</v>
      </c>
      <c r="AB1566">
        <v>0</v>
      </c>
      <c r="AC1566">
        <v>0</v>
      </c>
      <c r="AD1566">
        <v>1</v>
      </c>
      <c r="AE1566">
        <v>0</v>
      </c>
      <c r="AF1566" t="s">
        <v>3</v>
      </c>
      <c r="AG1566">
        <v>26.25</v>
      </c>
      <c r="AH1566">
        <v>2</v>
      </c>
      <c r="AI1566">
        <v>33038244</v>
      </c>
      <c r="AJ1566">
        <v>1649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 x14ac:dyDescent="0.2">
      <c r="A1567">
        <f>ROW(Source!A627)</f>
        <v>627</v>
      </c>
      <c r="B1567">
        <v>33038260</v>
      </c>
      <c r="C1567">
        <v>33038240</v>
      </c>
      <c r="D1567">
        <v>32517836</v>
      </c>
      <c r="E1567">
        <v>1</v>
      </c>
      <c r="F1567">
        <v>1</v>
      </c>
      <c r="G1567">
        <v>19</v>
      </c>
      <c r="H1567">
        <v>3</v>
      </c>
      <c r="I1567" t="s">
        <v>814</v>
      </c>
      <c r="J1567" t="s">
        <v>815</v>
      </c>
      <c r="K1567" t="s">
        <v>816</v>
      </c>
      <c r="L1567">
        <v>1348</v>
      </c>
      <c r="N1567">
        <v>1009</v>
      </c>
      <c r="O1567" t="s">
        <v>19</v>
      </c>
      <c r="P1567" t="s">
        <v>19</v>
      </c>
      <c r="Q1567">
        <v>1000</v>
      </c>
      <c r="X1567">
        <v>0.04</v>
      </c>
      <c r="Y1567">
        <v>31493.279999999999</v>
      </c>
      <c r="Z1567">
        <v>0</v>
      </c>
      <c r="AA1567">
        <v>0</v>
      </c>
      <c r="AB1567">
        <v>0</v>
      </c>
      <c r="AC1567">
        <v>0</v>
      </c>
      <c r="AD1567">
        <v>1</v>
      </c>
      <c r="AE1567">
        <v>0</v>
      </c>
      <c r="AF1567" t="s">
        <v>3</v>
      </c>
      <c r="AG1567">
        <v>0.04</v>
      </c>
      <c r="AH1567">
        <v>2</v>
      </c>
      <c r="AI1567">
        <v>33038245</v>
      </c>
      <c r="AJ1567">
        <v>1650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</row>
    <row r="1568" spans="1:44" x14ac:dyDescent="0.2">
      <c r="A1568">
        <f>ROW(Source!A627)</f>
        <v>627</v>
      </c>
      <c r="B1568">
        <v>33038261</v>
      </c>
      <c r="C1568">
        <v>33038240</v>
      </c>
      <c r="D1568">
        <v>32518156</v>
      </c>
      <c r="E1568">
        <v>1</v>
      </c>
      <c r="F1568">
        <v>1</v>
      </c>
      <c r="G1568">
        <v>19</v>
      </c>
      <c r="H1568">
        <v>3</v>
      </c>
      <c r="I1568" t="s">
        <v>817</v>
      </c>
      <c r="J1568" t="s">
        <v>818</v>
      </c>
      <c r="K1568" t="s">
        <v>819</v>
      </c>
      <c r="L1568">
        <v>1348</v>
      </c>
      <c r="N1568">
        <v>1009</v>
      </c>
      <c r="O1568" t="s">
        <v>19</v>
      </c>
      <c r="P1568" t="s">
        <v>19</v>
      </c>
      <c r="Q1568">
        <v>1000</v>
      </c>
      <c r="X1568">
        <v>3.6999999999999998E-2</v>
      </c>
      <c r="Y1568">
        <v>45454.3</v>
      </c>
      <c r="Z1568">
        <v>0</v>
      </c>
      <c r="AA1568">
        <v>0</v>
      </c>
      <c r="AB1568">
        <v>0</v>
      </c>
      <c r="AC1568">
        <v>0</v>
      </c>
      <c r="AD1568">
        <v>1</v>
      </c>
      <c r="AE1568">
        <v>0</v>
      </c>
      <c r="AF1568" t="s">
        <v>3</v>
      </c>
      <c r="AG1568">
        <v>3.6999999999999998E-2</v>
      </c>
      <c r="AH1568">
        <v>2</v>
      </c>
      <c r="AI1568">
        <v>33038246</v>
      </c>
      <c r="AJ1568">
        <v>1651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</row>
    <row r="1569" spans="1:44" x14ac:dyDescent="0.2">
      <c r="A1569">
        <f>ROW(Source!A627)</f>
        <v>627</v>
      </c>
      <c r="B1569">
        <v>33038263</v>
      </c>
      <c r="C1569">
        <v>33038240</v>
      </c>
      <c r="D1569">
        <v>32518894</v>
      </c>
      <c r="E1569">
        <v>1</v>
      </c>
      <c r="F1569">
        <v>1</v>
      </c>
      <c r="G1569">
        <v>19</v>
      </c>
      <c r="H1569">
        <v>3</v>
      </c>
      <c r="I1569" t="s">
        <v>820</v>
      </c>
      <c r="J1569" t="s">
        <v>821</v>
      </c>
      <c r="K1569" t="s">
        <v>822</v>
      </c>
      <c r="L1569">
        <v>1327</v>
      </c>
      <c r="N1569">
        <v>1005</v>
      </c>
      <c r="O1569" t="s">
        <v>823</v>
      </c>
      <c r="P1569" t="s">
        <v>823</v>
      </c>
      <c r="Q1569">
        <v>1</v>
      </c>
      <c r="X1569">
        <v>5.6</v>
      </c>
      <c r="Y1569">
        <v>63.78</v>
      </c>
      <c r="Z1569">
        <v>0</v>
      </c>
      <c r="AA1569">
        <v>0</v>
      </c>
      <c r="AB1569">
        <v>0</v>
      </c>
      <c r="AC1569">
        <v>0</v>
      </c>
      <c r="AD1569">
        <v>1</v>
      </c>
      <c r="AE1569">
        <v>0</v>
      </c>
      <c r="AF1569" t="s">
        <v>3</v>
      </c>
      <c r="AG1569">
        <v>5.6</v>
      </c>
      <c r="AH1569">
        <v>2</v>
      </c>
      <c r="AI1569">
        <v>33038248</v>
      </c>
      <c r="AJ1569">
        <v>1652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</row>
    <row r="1570" spans="1:44" x14ac:dyDescent="0.2">
      <c r="A1570">
        <f>ROW(Source!A627)</f>
        <v>627</v>
      </c>
      <c r="B1570">
        <v>33038262</v>
      </c>
      <c r="C1570">
        <v>33038240</v>
      </c>
      <c r="D1570">
        <v>32517311</v>
      </c>
      <c r="E1570">
        <v>1</v>
      </c>
      <c r="F1570">
        <v>1</v>
      </c>
      <c r="G1570">
        <v>19</v>
      </c>
      <c r="H1570">
        <v>3</v>
      </c>
      <c r="I1570" t="s">
        <v>824</v>
      </c>
      <c r="J1570" t="s">
        <v>825</v>
      </c>
      <c r="K1570" t="s">
        <v>826</v>
      </c>
      <c r="L1570">
        <v>1348</v>
      </c>
      <c r="N1570">
        <v>1009</v>
      </c>
      <c r="O1570" t="s">
        <v>19</v>
      </c>
      <c r="P1570" t="s">
        <v>19</v>
      </c>
      <c r="Q1570">
        <v>1000</v>
      </c>
      <c r="X1570">
        <v>0.05</v>
      </c>
      <c r="Y1570">
        <v>4752.91</v>
      </c>
      <c r="Z1570">
        <v>0</v>
      </c>
      <c r="AA1570">
        <v>0</v>
      </c>
      <c r="AB1570">
        <v>0</v>
      </c>
      <c r="AC1570">
        <v>0</v>
      </c>
      <c r="AD1570">
        <v>1</v>
      </c>
      <c r="AE1570">
        <v>0</v>
      </c>
      <c r="AF1570" t="s">
        <v>3</v>
      </c>
      <c r="AG1570">
        <v>0.05</v>
      </c>
      <c r="AH1570">
        <v>2</v>
      </c>
      <c r="AI1570">
        <v>33038247</v>
      </c>
      <c r="AJ1570">
        <v>1653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</row>
    <row r="1571" spans="1:44" x14ac:dyDescent="0.2">
      <c r="A1571">
        <f>ROW(Source!A627)</f>
        <v>627</v>
      </c>
      <c r="B1571">
        <v>33038264</v>
      </c>
      <c r="C1571">
        <v>33038240</v>
      </c>
      <c r="D1571">
        <v>32519061</v>
      </c>
      <c r="E1571">
        <v>1</v>
      </c>
      <c r="F1571">
        <v>1</v>
      </c>
      <c r="G1571">
        <v>19</v>
      </c>
      <c r="H1571">
        <v>3</v>
      </c>
      <c r="I1571" t="s">
        <v>827</v>
      </c>
      <c r="J1571" t="s">
        <v>828</v>
      </c>
      <c r="K1571" t="s">
        <v>829</v>
      </c>
      <c r="L1571">
        <v>1339</v>
      </c>
      <c r="N1571">
        <v>1007</v>
      </c>
      <c r="O1571" t="s">
        <v>830</v>
      </c>
      <c r="P1571" t="s">
        <v>830</v>
      </c>
      <c r="Q1571">
        <v>1</v>
      </c>
      <c r="X1571">
        <v>1.75</v>
      </c>
      <c r="Y1571">
        <v>29.98</v>
      </c>
      <c r="Z1571">
        <v>0</v>
      </c>
      <c r="AA1571">
        <v>0</v>
      </c>
      <c r="AB1571">
        <v>0</v>
      </c>
      <c r="AC1571">
        <v>0</v>
      </c>
      <c r="AD1571">
        <v>1</v>
      </c>
      <c r="AE1571">
        <v>0</v>
      </c>
      <c r="AF1571" t="s">
        <v>3</v>
      </c>
      <c r="AG1571">
        <v>1.75</v>
      </c>
      <c r="AH1571">
        <v>2</v>
      </c>
      <c r="AI1571">
        <v>33038249</v>
      </c>
      <c r="AJ1571">
        <v>1654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</row>
    <row r="1572" spans="1:44" x14ac:dyDescent="0.2">
      <c r="A1572">
        <f>ROW(Source!A627)</f>
        <v>627</v>
      </c>
      <c r="B1572">
        <v>33038265</v>
      </c>
      <c r="C1572">
        <v>33038240</v>
      </c>
      <c r="D1572">
        <v>32517740</v>
      </c>
      <c r="E1572">
        <v>1</v>
      </c>
      <c r="F1572">
        <v>1</v>
      </c>
      <c r="G1572">
        <v>19</v>
      </c>
      <c r="H1572">
        <v>3</v>
      </c>
      <c r="I1572" t="s">
        <v>831</v>
      </c>
      <c r="J1572" t="s">
        <v>832</v>
      </c>
      <c r="K1572" t="s">
        <v>833</v>
      </c>
      <c r="L1572">
        <v>1339</v>
      </c>
      <c r="N1572">
        <v>1007</v>
      </c>
      <c r="O1572" t="s">
        <v>830</v>
      </c>
      <c r="P1572" t="s">
        <v>830</v>
      </c>
      <c r="Q1572">
        <v>1</v>
      </c>
      <c r="X1572">
        <v>0.08</v>
      </c>
      <c r="Y1572">
        <v>4993.7</v>
      </c>
      <c r="Z1572">
        <v>0</v>
      </c>
      <c r="AA1572">
        <v>0</v>
      </c>
      <c r="AB1572">
        <v>0</v>
      </c>
      <c r="AC1572">
        <v>0</v>
      </c>
      <c r="AD1572">
        <v>1</v>
      </c>
      <c r="AE1572">
        <v>0</v>
      </c>
      <c r="AF1572" t="s">
        <v>3</v>
      </c>
      <c r="AG1572">
        <v>0.08</v>
      </c>
      <c r="AH1572">
        <v>2</v>
      </c>
      <c r="AI1572">
        <v>33038250</v>
      </c>
      <c r="AJ1572">
        <v>1655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</row>
    <row r="1573" spans="1:44" x14ac:dyDescent="0.2">
      <c r="A1573">
        <f>ROW(Source!A627)</f>
        <v>627</v>
      </c>
      <c r="B1573">
        <v>33038266</v>
      </c>
      <c r="C1573">
        <v>33038240</v>
      </c>
      <c r="D1573">
        <v>32517729</v>
      </c>
      <c r="E1573">
        <v>1</v>
      </c>
      <c r="F1573">
        <v>1</v>
      </c>
      <c r="G1573">
        <v>19</v>
      </c>
      <c r="H1573">
        <v>3</v>
      </c>
      <c r="I1573" t="s">
        <v>834</v>
      </c>
      <c r="J1573" t="s">
        <v>835</v>
      </c>
      <c r="K1573" t="s">
        <v>836</v>
      </c>
      <c r="L1573">
        <v>1339</v>
      </c>
      <c r="N1573">
        <v>1007</v>
      </c>
      <c r="O1573" t="s">
        <v>830</v>
      </c>
      <c r="P1573" t="s">
        <v>830</v>
      </c>
      <c r="Q1573">
        <v>1</v>
      </c>
      <c r="X1573">
        <v>0.69</v>
      </c>
      <c r="Y1573">
        <v>3762.19</v>
      </c>
      <c r="Z1573">
        <v>0</v>
      </c>
      <c r="AA1573">
        <v>0</v>
      </c>
      <c r="AB1573">
        <v>0</v>
      </c>
      <c r="AC1573">
        <v>0</v>
      </c>
      <c r="AD1573">
        <v>1</v>
      </c>
      <c r="AE1573">
        <v>0</v>
      </c>
      <c r="AF1573" t="s">
        <v>3</v>
      </c>
      <c r="AG1573">
        <v>0.69</v>
      </c>
      <c r="AH1573">
        <v>2</v>
      </c>
      <c r="AI1573">
        <v>33038251</v>
      </c>
      <c r="AJ1573">
        <v>1656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</row>
    <row r="1574" spans="1:44" x14ac:dyDescent="0.2">
      <c r="A1574">
        <f>ROW(Source!A627)</f>
        <v>627</v>
      </c>
      <c r="B1574">
        <v>33038267</v>
      </c>
      <c r="C1574">
        <v>33038240</v>
      </c>
      <c r="D1574">
        <v>32517783</v>
      </c>
      <c r="E1574">
        <v>1</v>
      </c>
      <c r="F1574">
        <v>1</v>
      </c>
      <c r="G1574">
        <v>19</v>
      </c>
      <c r="H1574">
        <v>3</v>
      </c>
      <c r="I1574" t="s">
        <v>837</v>
      </c>
      <c r="J1574" t="s">
        <v>838</v>
      </c>
      <c r="K1574" t="s">
        <v>839</v>
      </c>
      <c r="L1574">
        <v>1339</v>
      </c>
      <c r="N1574">
        <v>1007</v>
      </c>
      <c r="O1574" t="s">
        <v>830</v>
      </c>
      <c r="P1574" t="s">
        <v>830</v>
      </c>
      <c r="Q1574">
        <v>1</v>
      </c>
      <c r="X1574">
        <v>0.2</v>
      </c>
      <c r="Y1574">
        <v>5631.96</v>
      </c>
      <c r="Z1574">
        <v>0</v>
      </c>
      <c r="AA1574">
        <v>0</v>
      </c>
      <c r="AB1574">
        <v>0</v>
      </c>
      <c r="AC1574">
        <v>0</v>
      </c>
      <c r="AD1574">
        <v>1</v>
      </c>
      <c r="AE1574">
        <v>0</v>
      </c>
      <c r="AF1574" t="s">
        <v>3</v>
      </c>
      <c r="AG1574">
        <v>0.2</v>
      </c>
      <c r="AH1574">
        <v>2</v>
      </c>
      <c r="AI1574">
        <v>33038252</v>
      </c>
      <c r="AJ1574">
        <v>1657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</row>
    <row r="1575" spans="1:44" x14ac:dyDescent="0.2">
      <c r="A1575">
        <f>ROW(Source!A627)</f>
        <v>627</v>
      </c>
      <c r="B1575">
        <v>33038268</v>
      </c>
      <c r="C1575">
        <v>33038240</v>
      </c>
      <c r="D1575">
        <v>32517784</v>
      </c>
      <c r="E1575">
        <v>1</v>
      </c>
      <c r="F1575">
        <v>1</v>
      </c>
      <c r="G1575">
        <v>19</v>
      </c>
      <c r="H1575">
        <v>3</v>
      </c>
      <c r="I1575" t="s">
        <v>840</v>
      </c>
      <c r="J1575" t="s">
        <v>841</v>
      </c>
      <c r="K1575" t="s">
        <v>842</v>
      </c>
      <c r="L1575">
        <v>1339</v>
      </c>
      <c r="N1575">
        <v>1007</v>
      </c>
      <c r="O1575" t="s">
        <v>830</v>
      </c>
      <c r="P1575" t="s">
        <v>830</v>
      </c>
      <c r="Q1575">
        <v>1</v>
      </c>
      <c r="X1575">
        <v>0.69</v>
      </c>
      <c r="Y1575">
        <v>5631.96</v>
      </c>
      <c r="Z1575">
        <v>0</v>
      </c>
      <c r="AA1575">
        <v>0</v>
      </c>
      <c r="AB1575">
        <v>0</v>
      </c>
      <c r="AC1575">
        <v>0</v>
      </c>
      <c r="AD1575">
        <v>1</v>
      </c>
      <c r="AE1575">
        <v>0</v>
      </c>
      <c r="AF1575" t="s">
        <v>3</v>
      </c>
      <c r="AG1575">
        <v>0.69</v>
      </c>
      <c r="AH1575">
        <v>2</v>
      </c>
      <c r="AI1575">
        <v>33038253</v>
      </c>
      <c r="AJ1575">
        <v>1658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</row>
    <row r="1576" spans="1:44" x14ac:dyDescent="0.2">
      <c r="A1576">
        <f>ROW(Source!A627)</f>
        <v>627</v>
      </c>
      <c r="B1576">
        <v>33038269</v>
      </c>
      <c r="C1576">
        <v>33038240</v>
      </c>
      <c r="D1576">
        <v>32519911</v>
      </c>
      <c r="E1576">
        <v>1</v>
      </c>
      <c r="F1576">
        <v>1</v>
      </c>
      <c r="G1576">
        <v>19</v>
      </c>
      <c r="H1576">
        <v>3</v>
      </c>
      <c r="I1576" t="s">
        <v>843</v>
      </c>
      <c r="J1576" t="s">
        <v>844</v>
      </c>
      <c r="K1576" t="s">
        <v>845</v>
      </c>
      <c r="L1576">
        <v>1339</v>
      </c>
      <c r="N1576">
        <v>1007</v>
      </c>
      <c r="O1576" t="s">
        <v>830</v>
      </c>
      <c r="P1576" t="s">
        <v>830</v>
      </c>
      <c r="Q1576">
        <v>1</v>
      </c>
      <c r="X1576">
        <v>102</v>
      </c>
      <c r="Y1576">
        <v>3195.93</v>
      </c>
      <c r="Z1576">
        <v>0</v>
      </c>
      <c r="AA1576">
        <v>0</v>
      </c>
      <c r="AB1576">
        <v>0</v>
      </c>
      <c r="AC1576">
        <v>0</v>
      </c>
      <c r="AD1576">
        <v>1</v>
      </c>
      <c r="AE1576">
        <v>0</v>
      </c>
      <c r="AF1576" t="s">
        <v>3</v>
      </c>
      <c r="AG1576">
        <v>102</v>
      </c>
      <c r="AH1576">
        <v>2</v>
      </c>
      <c r="AI1576">
        <v>33038254</v>
      </c>
      <c r="AJ1576">
        <v>1659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</row>
    <row r="1577" spans="1:44" x14ac:dyDescent="0.2">
      <c r="A1577">
        <f>ROW(Source!A627)</f>
        <v>627</v>
      </c>
      <c r="B1577">
        <v>33038270</v>
      </c>
      <c r="C1577">
        <v>33038240</v>
      </c>
      <c r="D1577">
        <v>32521663</v>
      </c>
      <c r="E1577">
        <v>1</v>
      </c>
      <c r="F1577">
        <v>1</v>
      </c>
      <c r="G1577">
        <v>19</v>
      </c>
      <c r="H1577">
        <v>3</v>
      </c>
      <c r="I1577" t="s">
        <v>846</v>
      </c>
      <c r="J1577" t="s">
        <v>847</v>
      </c>
      <c r="K1577" t="s">
        <v>848</v>
      </c>
      <c r="L1577">
        <v>1327</v>
      </c>
      <c r="N1577">
        <v>1005</v>
      </c>
      <c r="O1577" t="s">
        <v>823</v>
      </c>
      <c r="P1577" t="s">
        <v>823</v>
      </c>
      <c r="Q1577">
        <v>1</v>
      </c>
      <c r="X1577">
        <v>49.5</v>
      </c>
      <c r="Y1577">
        <v>207.09</v>
      </c>
      <c r="Z1577">
        <v>0</v>
      </c>
      <c r="AA1577">
        <v>0</v>
      </c>
      <c r="AB1577">
        <v>0</v>
      </c>
      <c r="AC1577">
        <v>0</v>
      </c>
      <c r="AD1577">
        <v>1</v>
      </c>
      <c r="AE1577">
        <v>0</v>
      </c>
      <c r="AF1577" t="s">
        <v>3</v>
      </c>
      <c r="AG1577">
        <v>49.5</v>
      </c>
      <c r="AH1577">
        <v>2</v>
      </c>
      <c r="AI1577">
        <v>33038255</v>
      </c>
      <c r="AJ1577">
        <v>1660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</row>
    <row r="1578" spans="1:44" x14ac:dyDescent="0.2">
      <c r="A1578">
        <f>ROW(Source!A630)</f>
        <v>630</v>
      </c>
      <c r="B1578">
        <v>33038279</v>
      </c>
      <c r="C1578">
        <v>33038273</v>
      </c>
      <c r="D1578">
        <v>32505425</v>
      </c>
      <c r="E1578">
        <v>19</v>
      </c>
      <c r="F1578">
        <v>1</v>
      </c>
      <c r="G1578">
        <v>19</v>
      </c>
      <c r="H1578">
        <v>1</v>
      </c>
      <c r="I1578" t="s">
        <v>795</v>
      </c>
      <c r="J1578" t="s">
        <v>3</v>
      </c>
      <c r="K1578" t="s">
        <v>796</v>
      </c>
      <c r="L1578">
        <v>1191</v>
      </c>
      <c r="N1578">
        <v>1013</v>
      </c>
      <c r="O1578" t="s">
        <v>797</v>
      </c>
      <c r="P1578" t="s">
        <v>797</v>
      </c>
      <c r="Q1578">
        <v>1</v>
      </c>
      <c r="X1578">
        <v>36.11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1</v>
      </c>
      <c r="AE1578">
        <v>1</v>
      </c>
      <c r="AF1578" t="s">
        <v>3</v>
      </c>
      <c r="AG1578">
        <v>36.11</v>
      </c>
      <c r="AH1578">
        <v>2</v>
      </c>
      <c r="AI1578">
        <v>33038274</v>
      </c>
      <c r="AJ1578">
        <v>1661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</row>
    <row r="1579" spans="1:44" x14ac:dyDescent="0.2">
      <c r="A1579">
        <f>ROW(Source!A630)</f>
        <v>630</v>
      </c>
      <c r="B1579">
        <v>33038280</v>
      </c>
      <c r="C1579">
        <v>33038273</v>
      </c>
      <c r="D1579">
        <v>32516754</v>
      </c>
      <c r="E1579">
        <v>1</v>
      </c>
      <c r="F1579">
        <v>1</v>
      </c>
      <c r="G1579">
        <v>19</v>
      </c>
      <c r="H1579">
        <v>2</v>
      </c>
      <c r="I1579" t="s">
        <v>798</v>
      </c>
      <c r="J1579" t="s">
        <v>799</v>
      </c>
      <c r="K1579" t="s">
        <v>800</v>
      </c>
      <c r="L1579">
        <v>1368</v>
      </c>
      <c r="N1579">
        <v>1011</v>
      </c>
      <c r="O1579" t="s">
        <v>801</v>
      </c>
      <c r="P1579" t="s">
        <v>801</v>
      </c>
      <c r="Q1579">
        <v>1</v>
      </c>
      <c r="X1579">
        <v>21.91</v>
      </c>
      <c r="Y1579">
        <v>0</v>
      </c>
      <c r="Z1579">
        <v>70.98</v>
      </c>
      <c r="AA1579">
        <v>6.52</v>
      </c>
      <c r="AB1579">
        <v>0</v>
      </c>
      <c r="AC1579">
        <v>0</v>
      </c>
      <c r="AD1579">
        <v>1</v>
      </c>
      <c r="AE1579">
        <v>0</v>
      </c>
      <c r="AF1579" t="s">
        <v>3</v>
      </c>
      <c r="AG1579">
        <v>21.91</v>
      </c>
      <c r="AH1579">
        <v>2</v>
      </c>
      <c r="AI1579">
        <v>33038275</v>
      </c>
      <c r="AJ1579">
        <v>1662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 x14ac:dyDescent="0.2">
      <c r="A1580">
        <f>ROW(Source!A630)</f>
        <v>630</v>
      </c>
      <c r="B1580">
        <v>33038281</v>
      </c>
      <c r="C1580">
        <v>33038273</v>
      </c>
      <c r="D1580">
        <v>32518977</v>
      </c>
      <c r="E1580">
        <v>1</v>
      </c>
      <c r="F1580">
        <v>1</v>
      </c>
      <c r="G1580">
        <v>19</v>
      </c>
      <c r="H1580">
        <v>3</v>
      </c>
      <c r="I1580" t="s">
        <v>802</v>
      </c>
      <c r="J1580" t="s">
        <v>803</v>
      </c>
      <c r="K1580" t="s">
        <v>804</v>
      </c>
      <c r="L1580">
        <v>1348</v>
      </c>
      <c r="N1580">
        <v>1009</v>
      </c>
      <c r="O1580" t="s">
        <v>19</v>
      </c>
      <c r="P1580" t="s">
        <v>19</v>
      </c>
      <c r="Q1580">
        <v>1000</v>
      </c>
      <c r="X1580">
        <v>0.03</v>
      </c>
      <c r="Y1580">
        <v>117442.26</v>
      </c>
      <c r="Z1580">
        <v>0</v>
      </c>
      <c r="AA1580">
        <v>0</v>
      </c>
      <c r="AB1580">
        <v>0</v>
      </c>
      <c r="AC1580">
        <v>0</v>
      </c>
      <c r="AD1580">
        <v>1</v>
      </c>
      <c r="AE1580">
        <v>0</v>
      </c>
      <c r="AF1580" t="s">
        <v>3</v>
      </c>
      <c r="AG1580">
        <v>0.03</v>
      </c>
      <c r="AH1580">
        <v>2</v>
      </c>
      <c r="AI1580">
        <v>33038276</v>
      </c>
      <c r="AJ1580">
        <v>1663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</row>
    <row r="1581" spans="1:44" x14ac:dyDescent="0.2">
      <c r="A1581">
        <f>ROW(Source!A630)</f>
        <v>630</v>
      </c>
      <c r="B1581">
        <v>33038282</v>
      </c>
      <c r="C1581">
        <v>33038273</v>
      </c>
      <c r="D1581">
        <v>32520163</v>
      </c>
      <c r="E1581">
        <v>1</v>
      </c>
      <c r="F1581">
        <v>1</v>
      </c>
      <c r="G1581">
        <v>19</v>
      </c>
      <c r="H1581">
        <v>3</v>
      </c>
      <c r="I1581" t="s">
        <v>25</v>
      </c>
      <c r="J1581" t="s">
        <v>27</v>
      </c>
      <c r="K1581" t="s">
        <v>26</v>
      </c>
      <c r="L1581">
        <v>1348</v>
      </c>
      <c r="N1581">
        <v>1009</v>
      </c>
      <c r="O1581" t="s">
        <v>19</v>
      </c>
      <c r="P1581" t="s">
        <v>19</v>
      </c>
      <c r="Q1581">
        <v>1000</v>
      </c>
      <c r="X1581">
        <v>1</v>
      </c>
      <c r="Y1581">
        <v>53410.15</v>
      </c>
      <c r="Z1581">
        <v>0</v>
      </c>
      <c r="AA1581">
        <v>0</v>
      </c>
      <c r="AB1581">
        <v>0</v>
      </c>
      <c r="AC1581">
        <v>0</v>
      </c>
      <c r="AD1581">
        <v>1</v>
      </c>
      <c r="AE1581">
        <v>0</v>
      </c>
      <c r="AF1581" t="s">
        <v>3</v>
      </c>
      <c r="AG1581">
        <v>1</v>
      </c>
      <c r="AH1581">
        <v>2</v>
      </c>
      <c r="AI1581">
        <v>33038277</v>
      </c>
      <c r="AJ1581">
        <v>1664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</row>
    <row r="1582" spans="1:44" x14ac:dyDescent="0.2">
      <c r="A1582">
        <f>ROW(Source!A632)</f>
        <v>632</v>
      </c>
      <c r="B1582">
        <v>33038300</v>
      </c>
      <c r="C1582">
        <v>33038284</v>
      </c>
      <c r="D1582">
        <v>32505425</v>
      </c>
      <c r="E1582">
        <v>19</v>
      </c>
      <c r="F1582">
        <v>1</v>
      </c>
      <c r="G1582">
        <v>19</v>
      </c>
      <c r="H1582">
        <v>1</v>
      </c>
      <c r="I1582" t="s">
        <v>795</v>
      </c>
      <c r="J1582" t="s">
        <v>3</v>
      </c>
      <c r="K1582" t="s">
        <v>796</v>
      </c>
      <c r="L1582">
        <v>1191</v>
      </c>
      <c r="N1582">
        <v>1013</v>
      </c>
      <c r="O1582" t="s">
        <v>797</v>
      </c>
      <c r="P1582" t="s">
        <v>797</v>
      </c>
      <c r="Q1582">
        <v>1</v>
      </c>
      <c r="X1582">
        <v>453.1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1</v>
      </c>
      <c r="AE1582">
        <v>1</v>
      </c>
      <c r="AF1582" t="s">
        <v>3</v>
      </c>
      <c r="AG1582">
        <v>453.1</v>
      </c>
      <c r="AH1582">
        <v>2</v>
      </c>
      <c r="AI1582">
        <v>33038285</v>
      </c>
      <c r="AJ1582">
        <v>1666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</row>
    <row r="1583" spans="1:44" x14ac:dyDescent="0.2">
      <c r="A1583">
        <f>ROW(Source!A632)</f>
        <v>632</v>
      </c>
      <c r="B1583">
        <v>33038301</v>
      </c>
      <c r="C1583">
        <v>33038284</v>
      </c>
      <c r="D1583">
        <v>32517073</v>
      </c>
      <c r="E1583">
        <v>1</v>
      </c>
      <c r="F1583">
        <v>1</v>
      </c>
      <c r="G1583">
        <v>19</v>
      </c>
      <c r="H1583">
        <v>2</v>
      </c>
      <c r="I1583" t="s">
        <v>805</v>
      </c>
      <c r="J1583" t="s">
        <v>806</v>
      </c>
      <c r="K1583" t="s">
        <v>807</v>
      </c>
      <c r="L1583">
        <v>1368</v>
      </c>
      <c r="N1583">
        <v>1011</v>
      </c>
      <c r="O1583" t="s">
        <v>801</v>
      </c>
      <c r="P1583" t="s">
        <v>801</v>
      </c>
      <c r="Q1583">
        <v>1</v>
      </c>
      <c r="X1583">
        <v>1.38</v>
      </c>
      <c r="Y1583">
        <v>0</v>
      </c>
      <c r="Z1583">
        <v>3.37</v>
      </c>
      <c r="AA1583">
        <v>0.85</v>
      </c>
      <c r="AB1583">
        <v>0</v>
      </c>
      <c r="AC1583">
        <v>0</v>
      </c>
      <c r="AD1583">
        <v>1</v>
      </c>
      <c r="AE1583">
        <v>0</v>
      </c>
      <c r="AF1583" t="s">
        <v>3</v>
      </c>
      <c r="AG1583">
        <v>1.38</v>
      </c>
      <c r="AH1583">
        <v>2</v>
      </c>
      <c r="AI1583">
        <v>33038286</v>
      </c>
      <c r="AJ1583">
        <v>1667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</row>
    <row r="1584" spans="1:44" x14ac:dyDescent="0.2">
      <c r="A1584">
        <f>ROW(Source!A632)</f>
        <v>632</v>
      </c>
      <c r="B1584">
        <v>33038302</v>
      </c>
      <c r="C1584">
        <v>33038284</v>
      </c>
      <c r="D1584">
        <v>32516433</v>
      </c>
      <c r="E1584">
        <v>1</v>
      </c>
      <c r="F1584">
        <v>1</v>
      </c>
      <c r="G1584">
        <v>19</v>
      </c>
      <c r="H1584">
        <v>2</v>
      </c>
      <c r="I1584" t="s">
        <v>808</v>
      </c>
      <c r="J1584" t="s">
        <v>809</v>
      </c>
      <c r="K1584" t="s">
        <v>810</v>
      </c>
      <c r="L1584">
        <v>1368</v>
      </c>
      <c r="N1584">
        <v>1011</v>
      </c>
      <c r="O1584" t="s">
        <v>801</v>
      </c>
      <c r="P1584" t="s">
        <v>801</v>
      </c>
      <c r="Q1584">
        <v>1</v>
      </c>
      <c r="X1584">
        <v>0.31</v>
      </c>
      <c r="Y1584">
        <v>0</v>
      </c>
      <c r="Z1584">
        <v>566.44000000000005</v>
      </c>
      <c r="AA1584">
        <v>281.27999999999997</v>
      </c>
      <c r="AB1584">
        <v>0</v>
      </c>
      <c r="AC1584">
        <v>0</v>
      </c>
      <c r="AD1584">
        <v>1</v>
      </c>
      <c r="AE1584">
        <v>0</v>
      </c>
      <c r="AF1584" t="s">
        <v>3</v>
      </c>
      <c r="AG1584">
        <v>0.31</v>
      </c>
      <c r="AH1584">
        <v>2</v>
      </c>
      <c r="AI1584">
        <v>33038287</v>
      </c>
      <c r="AJ1584">
        <v>1668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</row>
    <row r="1585" spans="1:44" x14ac:dyDescent="0.2">
      <c r="A1585">
        <f>ROW(Source!A632)</f>
        <v>632</v>
      </c>
      <c r="B1585">
        <v>33038303</v>
      </c>
      <c r="C1585">
        <v>33038284</v>
      </c>
      <c r="D1585">
        <v>32516599</v>
      </c>
      <c r="E1585">
        <v>1</v>
      </c>
      <c r="F1585">
        <v>1</v>
      </c>
      <c r="G1585">
        <v>19</v>
      </c>
      <c r="H1585">
        <v>2</v>
      </c>
      <c r="I1585" t="s">
        <v>811</v>
      </c>
      <c r="J1585" t="s">
        <v>812</v>
      </c>
      <c r="K1585" t="s">
        <v>813</v>
      </c>
      <c r="L1585">
        <v>1368</v>
      </c>
      <c r="N1585">
        <v>1011</v>
      </c>
      <c r="O1585" t="s">
        <v>801</v>
      </c>
      <c r="P1585" t="s">
        <v>801</v>
      </c>
      <c r="Q1585">
        <v>1</v>
      </c>
      <c r="X1585">
        <v>26.25</v>
      </c>
      <c r="Y1585">
        <v>0</v>
      </c>
      <c r="Z1585">
        <v>9.7100000000000009</v>
      </c>
      <c r="AA1585">
        <v>2.25</v>
      </c>
      <c r="AB1585">
        <v>0</v>
      </c>
      <c r="AC1585">
        <v>0</v>
      </c>
      <c r="AD1585">
        <v>1</v>
      </c>
      <c r="AE1585">
        <v>0</v>
      </c>
      <c r="AF1585" t="s">
        <v>3</v>
      </c>
      <c r="AG1585">
        <v>26.25</v>
      </c>
      <c r="AH1585">
        <v>2</v>
      </c>
      <c r="AI1585">
        <v>33038288</v>
      </c>
      <c r="AJ1585">
        <v>1669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</row>
    <row r="1586" spans="1:44" x14ac:dyDescent="0.2">
      <c r="A1586">
        <f>ROW(Source!A632)</f>
        <v>632</v>
      </c>
      <c r="B1586">
        <v>33038304</v>
      </c>
      <c r="C1586">
        <v>33038284</v>
      </c>
      <c r="D1586">
        <v>32517836</v>
      </c>
      <c r="E1586">
        <v>1</v>
      </c>
      <c r="F1586">
        <v>1</v>
      </c>
      <c r="G1586">
        <v>19</v>
      </c>
      <c r="H1586">
        <v>3</v>
      </c>
      <c r="I1586" t="s">
        <v>814</v>
      </c>
      <c r="J1586" t="s">
        <v>815</v>
      </c>
      <c r="K1586" t="s">
        <v>816</v>
      </c>
      <c r="L1586">
        <v>1348</v>
      </c>
      <c r="N1586">
        <v>1009</v>
      </c>
      <c r="O1586" t="s">
        <v>19</v>
      </c>
      <c r="P1586" t="s">
        <v>19</v>
      </c>
      <c r="Q1586">
        <v>1000</v>
      </c>
      <c r="X1586">
        <v>0.04</v>
      </c>
      <c r="Y1586">
        <v>31493.279999999999</v>
      </c>
      <c r="Z1586">
        <v>0</v>
      </c>
      <c r="AA1586">
        <v>0</v>
      </c>
      <c r="AB1586">
        <v>0</v>
      </c>
      <c r="AC1586">
        <v>0</v>
      </c>
      <c r="AD1586">
        <v>1</v>
      </c>
      <c r="AE1586">
        <v>0</v>
      </c>
      <c r="AF1586" t="s">
        <v>3</v>
      </c>
      <c r="AG1586">
        <v>0.04</v>
      </c>
      <c r="AH1586">
        <v>2</v>
      </c>
      <c r="AI1586">
        <v>33038289</v>
      </c>
      <c r="AJ1586">
        <v>1670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 x14ac:dyDescent="0.2">
      <c r="A1587">
        <f>ROW(Source!A632)</f>
        <v>632</v>
      </c>
      <c r="B1587">
        <v>33038305</v>
      </c>
      <c r="C1587">
        <v>33038284</v>
      </c>
      <c r="D1587">
        <v>32518156</v>
      </c>
      <c r="E1587">
        <v>1</v>
      </c>
      <c r="F1587">
        <v>1</v>
      </c>
      <c r="G1587">
        <v>19</v>
      </c>
      <c r="H1587">
        <v>3</v>
      </c>
      <c r="I1587" t="s">
        <v>817</v>
      </c>
      <c r="J1587" t="s">
        <v>818</v>
      </c>
      <c r="K1587" t="s">
        <v>819</v>
      </c>
      <c r="L1587">
        <v>1348</v>
      </c>
      <c r="N1587">
        <v>1009</v>
      </c>
      <c r="O1587" t="s">
        <v>19</v>
      </c>
      <c r="P1587" t="s">
        <v>19</v>
      </c>
      <c r="Q1587">
        <v>1000</v>
      </c>
      <c r="X1587">
        <v>3.6999999999999998E-2</v>
      </c>
      <c r="Y1587">
        <v>45454.3</v>
      </c>
      <c r="Z1587">
        <v>0</v>
      </c>
      <c r="AA1587">
        <v>0</v>
      </c>
      <c r="AB1587">
        <v>0</v>
      </c>
      <c r="AC1587">
        <v>0</v>
      </c>
      <c r="AD1587">
        <v>1</v>
      </c>
      <c r="AE1587">
        <v>0</v>
      </c>
      <c r="AF1587" t="s">
        <v>3</v>
      </c>
      <c r="AG1587">
        <v>3.6999999999999998E-2</v>
      </c>
      <c r="AH1587">
        <v>2</v>
      </c>
      <c r="AI1587">
        <v>33038290</v>
      </c>
      <c r="AJ1587">
        <v>1671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</row>
    <row r="1588" spans="1:44" x14ac:dyDescent="0.2">
      <c r="A1588">
        <f>ROW(Source!A632)</f>
        <v>632</v>
      </c>
      <c r="B1588">
        <v>33038307</v>
      </c>
      <c r="C1588">
        <v>33038284</v>
      </c>
      <c r="D1588">
        <v>32518894</v>
      </c>
      <c r="E1588">
        <v>1</v>
      </c>
      <c r="F1588">
        <v>1</v>
      </c>
      <c r="G1588">
        <v>19</v>
      </c>
      <c r="H1588">
        <v>3</v>
      </c>
      <c r="I1588" t="s">
        <v>820</v>
      </c>
      <c r="J1588" t="s">
        <v>821</v>
      </c>
      <c r="K1588" t="s">
        <v>822</v>
      </c>
      <c r="L1588">
        <v>1327</v>
      </c>
      <c r="N1588">
        <v>1005</v>
      </c>
      <c r="O1588" t="s">
        <v>823</v>
      </c>
      <c r="P1588" t="s">
        <v>823</v>
      </c>
      <c r="Q1588">
        <v>1</v>
      </c>
      <c r="X1588">
        <v>5.6</v>
      </c>
      <c r="Y1588">
        <v>63.78</v>
      </c>
      <c r="Z1588">
        <v>0</v>
      </c>
      <c r="AA1588">
        <v>0</v>
      </c>
      <c r="AB1588">
        <v>0</v>
      </c>
      <c r="AC1588">
        <v>0</v>
      </c>
      <c r="AD1588">
        <v>1</v>
      </c>
      <c r="AE1588">
        <v>0</v>
      </c>
      <c r="AF1588" t="s">
        <v>3</v>
      </c>
      <c r="AG1588">
        <v>5.6</v>
      </c>
      <c r="AH1588">
        <v>2</v>
      </c>
      <c r="AI1588">
        <v>33038292</v>
      </c>
      <c r="AJ1588">
        <v>1672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</row>
    <row r="1589" spans="1:44" x14ac:dyDescent="0.2">
      <c r="A1589">
        <f>ROW(Source!A632)</f>
        <v>632</v>
      </c>
      <c r="B1589">
        <v>33038306</v>
      </c>
      <c r="C1589">
        <v>33038284</v>
      </c>
      <c r="D1589">
        <v>32517311</v>
      </c>
      <c r="E1589">
        <v>1</v>
      </c>
      <c r="F1589">
        <v>1</v>
      </c>
      <c r="G1589">
        <v>19</v>
      </c>
      <c r="H1589">
        <v>3</v>
      </c>
      <c r="I1589" t="s">
        <v>824</v>
      </c>
      <c r="J1589" t="s">
        <v>825</v>
      </c>
      <c r="K1589" t="s">
        <v>826</v>
      </c>
      <c r="L1589">
        <v>1348</v>
      </c>
      <c r="N1589">
        <v>1009</v>
      </c>
      <c r="O1589" t="s">
        <v>19</v>
      </c>
      <c r="P1589" t="s">
        <v>19</v>
      </c>
      <c r="Q1589">
        <v>1000</v>
      </c>
      <c r="X1589">
        <v>0.05</v>
      </c>
      <c r="Y1589">
        <v>4752.91</v>
      </c>
      <c r="Z1589">
        <v>0</v>
      </c>
      <c r="AA1589">
        <v>0</v>
      </c>
      <c r="AB1589">
        <v>0</v>
      </c>
      <c r="AC1589">
        <v>0</v>
      </c>
      <c r="AD1589">
        <v>1</v>
      </c>
      <c r="AE1589">
        <v>0</v>
      </c>
      <c r="AF1589" t="s">
        <v>3</v>
      </c>
      <c r="AG1589">
        <v>0.05</v>
      </c>
      <c r="AH1589">
        <v>2</v>
      </c>
      <c r="AI1589">
        <v>33038291</v>
      </c>
      <c r="AJ1589">
        <v>1673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</row>
    <row r="1590" spans="1:44" x14ac:dyDescent="0.2">
      <c r="A1590">
        <f>ROW(Source!A632)</f>
        <v>632</v>
      </c>
      <c r="B1590">
        <v>33038308</v>
      </c>
      <c r="C1590">
        <v>33038284</v>
      </c>
      <c r="D1590">
        <v>32519061</v>
      </c>
      <c r="E1590">
        <v>1</v>
      </c>
      <c r="F1590">
        <v>1</v>
      </c>
      <c r="G1590">
        <v>19</v>
      </c>
      <c r="H1590">
        <v>3</v>
      </c>
      <c r="I1590" t="s">
        <v>827</v>
      </c>
      <c r="J1590" t="s">
        <v>828</v>
      </c>
      <c r="K1590" t="s">
        <v>829</v>
      </c>
      <c r="L1590">
        <v>1339</v>
      </c>
      <c r="N1590">
        <v>1007</v>
      </c>
      <c r="O1590" t="s">
        <v>830</v>
      </c>
      <c r="P1590" t="s">
        <v>830</v>
      </c>
      <c r="Q1590">
        <v>1</v>
      </c>
      <c r="X1590">
        <v>1.75</v>
      </c>
      <c r="Y1590">
        <v>29.98</v>
      </c>
      <c r="Z1590">
        <v>0</v>
      </c>
      <c r="AA1590">
        <v>0</v>
      </c>
      <c r="AB1590">
        <v>0</v>
      </c>
      <c r="AC1590">
        <v>0</v>
      </c>
      <c r="AD1590">
        <v>1</v>
      </c>
      <c r="AE1590">
        <v>0</v>
      </c>
      <c r="AF1590" t="s">
        <v>3</v>
      </c>
      <c r="AG1590">
        <v>1.75</v>
      </c>
      <c r="AH1590">
        <v>2</v>
      </c>
      <c r="AI1590">
        <v>33038293</v>
      </c>
      <c r="AJ1590">
        <v>1674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</row>
    <row r="1591" spans="1:44" x14ac:dyDescent="0.2">
      <c r="A1591">
        <f>ROW(Source!A632)</f>
        <v>632</v>
      </c>
      <c r="B1591">
        <v>33038309</v>
      </c>
      <c r="C1591">
        <v>33038284</v>
      </c>
      <c r="D1591">
        <v>32517740</v>
      </c>
      <c r="E1591">
        <v>1</v>
      </c>
      <c r="F1591">
        <v>1</v>
      </c>
      <c r="G1591">
        <v>19</v>
      </c>
      <c r="H1591">
        <v>3</v>
      </c>
      <c r="I1591" t="s">
        <v>831</v>
      </c>
      <c r="J1591" t="s">
        <v>832</v>
      </c>
      <c r="K1591" t="s">
        <v>833</v>
      </c>
      <c r="L1591">
        <v>1339</v>
      </c>
      <c r="N1591">
        <v>1007</v>
      </c>
      <c r="O1591" t="s">
        <v>830</v>
      </c>
      <c r="P1591" t="s">
        <v>830</v>
      </c>
      <c r="Q1591">
        <v>1</v>
      </c>
      <c r="X1591">
        <v>0.08</v>
      </c>
      <c r="Y1591">
        <v>4993.7</v>
      </c>
      <c r="Z1591">
        <v>0</v>
      </c>
      <c r="AA1591">
        <v>0</v>
      </c>
      <c r="AB1591">
        <v>0</v>
      </c>
      <c r="AC1591">
        <v>0</v>
      </c>
      <c r="AD1591">
        <v>1</v>
      </c>
      <c r="AE1591">
        <v>0</v>
      </c>
      <c r="AF1591" t="s">
        <v>3</v>
      </c>
      <c r="AG1591">
        <v>0.08</v>
      </c>
      <c r="AH1591">
        <v>2</v>
      </c>
      <c r="AI1591">
        <v>33038294</v>
      </c>
      <c r="AJ1591">
        <v>1675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</row>
    <row r="1592" spans="1:44" x14ac:dyDescent="0.2">
      <c r="A1592">
        <f>ROW(Source!A632)</f>
        <v>632</v>
      </c>
      <c r="B1592">
        <v>33038310</v>
      </c>
      <c r="C1592">
        <v>33038284</v>
      </c>
      <c r="D1592">
        <v>32517729</v>
      </c>
      <c r="E1592">
        <v>1</v>
      </c>
      <c r="F1592">
        <v>1</v>
      </c>
      <c r="G1592">
        <v>19</v>
      </c>
      <c r="H1592">
        <v>3</v>
      </c>
      <c r="I1592" t="s">
        <v>834</v>
      </c>
      <c r="J1592" t="s">
        <v>835</v>
      </c>
      <c r="K1592" t="s">
        <v>836</v>
      </c>
      <c r="L1592">
        <v>1339</v>
      </c>
      <c r="N1592">
        <v>1007</v>
      </c>
      <c r="O1592" t="s">
        <v>830</v>
      </c>
      <c r="P1592" t="s">
        <v>830</v>
      </c>
      <c r="Q1592">
        <v>1</v>
      </c>
      <c r="X1592">
        <v>0.69</v>
      </c>
      <c r="Y1592">
        <v>3762.19</v>
      </c>
      <c r="Z1592">
        <v>0</v>
      </c>
      <c r="AA1592">
        <v>0</v>
      </c>
      <c r="AB1592">
        <v>0</v>
      </c>
      <c r="AC1592">
        <v>0</v>
      </c>
      <c r="AD1592">
        <v>1</v>
      </c>
      <c r="AE1592">
        <v>0</v>
      </c>
      <c r="AF1592" t="s">
        <v>3</v>
      </c>
      <c r="AG1592">
        <v>0.69</v>
      </c>
      <c r="AH1592">
        <v>2</v>
      </c>
      <c r="AI1592">
        <v>33038295</v>
      </c>
      <c r="AJ1592">
        <v>1676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</row>
    <row r="1593" spans="1:44" x14ac:dyDescent="0.2">
      <c r="A1593">
        <f>ROW(Source!A632)</f>
        <v>632</v>
      </c>
      <c r="B1593">
        <v>33038311</v>
      </c>
      <c r="C1593">
        <v>33038284</v>
      </c>
      <c r="D1593">
        <v>32517783</v>
      </c>
      <c r="E1593">
        <v>1</v>
      </c>
      <c r="F1593">
        <v>1</v>
      </c>
      <c r="G1593">
        <v>19</v>
      </c>
      <c r="H1593">
        <v>3</v>
      </c>
      <c r="I1593" t="s">
        <v>837</v>
      </c>
      <c r="J1593" t="s">
        <v>838</v>
      </c>
      <c r="K1593" t="s">
        <v>839</v>
      </c>
      <c r="L1593">
        <v>1339</v>
      </c>
      <c r="N1593">
        <v>1007</v>
      </c>
      <c r="O1593" t="s">
        <v>830</v>
      </c>
      <c r="P1593" t="s">
        <v>830</v>
      </c>
      <c r="Q1593">
        <v>1</v>
      </c>
      <c r="X1593">
        <v>0.2</v>
      </c>
      <c r="Y1593">
        <v>5631.96</v>
      </c>
      <c r="Z1593">
        <v>0</v>
      </c>
      <c r="AA1593">
        <v>0</v>
      </c>
      <c r="AB1593">
        <v>0</v>
      </c>
      <c r="AC1593">
        <v>0</v>
      </c>
      <c r="AD1593">
        <v>1</v>
      </c>
      <c r="AE1593">
        <v>0</v>
      </c>
      <c r="AF1593" t="s">
        <v>3</v>
      </c>
      <c r="AG1593">
        <v>0.2</v>
      </c>
      <c r="AH1593">
        <v>2</v>
      </c>
      <c r="AI1593">
        <v>33038296</v>
      </c>
      <c r="AJ1593">
        <v>1677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</row>
    <row r="1594" spans="1:44" x14ac:dyDescent="0.2">
      <c r="A1594">
        <f>ROW(Source!A632)</f>
        <v>632</v>
      </c>
      <c r="B1594">
        <v>33038312</v>
      </c>
      <c r="C1594">
        <v>33038284</v>
      </c>
      <c r="D1594">
        <v>32517784</v>
      </c>
      <c r="E1594">
        <v>1</v>
      </c>
      <c r="F1594">
        <v>1</v>
      </c>
      <c r="G1594">
        <v>19</v>
      </c>
      <c r="H1594">
        <v>3</v>
      </c>
      <c r="I1594" t="s">
        <v>840</v>
      </c>
      <c r="J1594" t="s">
        <v>841</v>
      </c>
      <c r="K1594" t="s">
        <v>842</v>
      </c>
      <c r="L1594">
        <v>1339</v>
      </c>
      <c r="N1594">
        <v>1007</v>
      </c>
      <c r="O1594" t="s">
        <v>830</v>
      </c>
      <c r="P1594" t="s">
        <v>830</v>
      </c>
      <c r="Q1594">
        <v>1</v>
      </c>
      <c r="X1594">
        <v>0.69</v>
      </c>
      <c r="Y1594">
        <v>5631.96</v>
      </c>
      <c r="Z1594">
        <v>0</v>
      </c>
      <c r="AA1594">
        <v>0</v>
      </c>
      <c r="AB1594">
        <v>0</v>
      </c>
      <c r="AC1594">
        <v>0</v>
      </c>
      <c r="AD1594">
        <v>1</v>
      </c>
      <c r="AE1594">
        <v>0</v>
      </c>
      <c r="AF1594" t="s">
        <v>3</v>
      </c>
      <c r="AG1594">
        <v>0.69</v>
      </c>
      <c r="AH1594">
        <v>2</v>
      </c>
      <c r="AI1594">
        <v>33038297</v>
      </c>
      <c r="AJ1594">
        <v>1678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</row>
    <row r="1595" spans="1:44" x14ac:dyDescent="0.2">
      <c r="A1595">
        <f>ROW(Source!A632)</f>
        <v>632</v>
      </c>
      <c r="B1595">
        <v>33038313</v>
      </c>
      <c r="C1595">
        <v>33038284</v>
      </c>
      <c r="D1595">
        <v>32519911</v>
      </c>
      <c r="E1595">
        <v>1</v>
      </c>
      <c r="F1595">
        <v>1</v>
      </c>
      <c r="G1595">
        <v>19</v>
      </c>
      <c r="H1595">
        <v>3</v>
      </c>
      <c r="I1595" t="s">
        <v>843</v>
      </c>
      <c r="J1595" t="s">
        <v>844</v>
      </c>
      <c r="K1595" t="s">
        <v>845</v>
      </c>
      <c r="L1595">
        <v>1339</v>
      </c>
      <c r="N1595">
        <v>1007</v>
      </c>
      <c r="O1595" t="s">
        <v>830</v>
      </c>
      <c r="P1595" t="s">
        <v>830</v>
      </c>
      <c r="Q1595">
        <v>1</v>
      </c>
      <c r="X1595">
        <v>102</v>
      </c>
      <c r="Y1595">
        <v>3195.93</v>
      </c>
      <c r="Z1595">
        <v>0</v>
      </c>
      <c r="AA1595">
        <v>0</v>
      </c>
      <c r="AB1595">
        <v>0</v>
      </c>
      <c r="AC1595">
        <v>0</v>
      </c>
      <c r="AD1595">
        <v>1</v>
      </c>
      <c r="AE1595">
        <v>0</v>
      </c>
      <c r="AF1595" t="s">
        <v>3</v>
      </c>
      <c r="AG1595">
        <v>102</v>
      </c>
      <c r="AH1595">
        <v>2</v>
      </c>
      <c r="AI1595">
        <v>33038298</v>
      </c>
      <c r="AJ1595">
        <v>1679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 x14ac:dyDescent="0.2">
      <c r="A1596">
        <f>ROW(Source!A632)</f>
        <v>632</v>
      </c>
      <c r="B1596">
        <v>33038314</v>
      </c>
      <c r="C1596">
        <v>33038284</v>
      </c>
      <c r="D1596">
        <v>32521663</v>
      </c>
      <c r="E1596">
        <v>1</v>
      </c>
      <c r="F1596">
        <v>1</v>
      </c>
      <c r="G1596">
        <v>19</v>
      </c>
      <c r="H1596">
        <v>3</v>
      </c>
      <c r="I1596" t="s">
        <v>846</v>
      </c>
      <c r="J1596" t="s">
        <v>847</v>
      </c>
      <c r="K1596" t="s">
        <v>848</v>
      </c>
      <c r="L1596">
        <v>1327</v>
      </c>
      <c r="N1596">
        <v>1005</v>
      </c>
      <c r="O1596" t="s">
        <v>823</v>
      </c>
      <c r="P1596" t="s">
        <v>823</v>
      </c>
      <c r="Q1596">
        <v>1</v>
      </c>
      <c r="X1596">
        <v>49.5</v>
      </c>
      <c r="Y1596">
        <v>207.09</v>
      </c>
      <c r="Z1596">
        <v>0</v>
      </c>
      <c r="AA1596">
        <v>0</v>
      </c>
      <c r="AB1596">
        <v>0</v>
      </c>
      <c r="AC1596">
        <v>0</v>
      </c>
      <c r="AD1596">
        <v>1</v>
      </c>
      <c r="AE1596">
        <v>0</v>
      </c>
      <c r="AF1596" t="s">
        <v>3</v>
      </c>
      <c r="AG1596">
        <v>49.5</v>
      </c>
      <c r="AH1596">
        <v>2</v>
      </c>
      <c r="AI1596">
        <v>33038299</v>
      </c>
      <c r="AJ1596">
        <v>1680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</row>
    <row r="1597" spans="1:44" x14ac:dyDescent="0.2">
      <c r="A1597">
        <f>ROW(Source!A635)</f>
        <v>635</v>
      </c>
      <c r="B1597">
        <v>33038323</v>
      </c>
      <c r="C1597">
        <v>33038317</v>
      </c>
      <c r="D1597">
        <v>32505425</v>
      </c>
      <c r="E1597">
        <v>19</v>
      </c>
      <c r="F1597">
        <v>1</v>
      </c>
      <c r="G1597">
        <v>19</v>
      </c>
      <c r="H1597">
        <v>1</v>
      </c>
      <c r="I1597" t="s">
        <v>795</v>
      </c>
      <c r="J1597" t="s">
        <v>3</v>
      </c>
      <c r="K1597" t="s">
        <v>796</v>
      </c>
      <c r="L1597">
        <v>1191</v>
      </c>
      <c r="N1597">
        <v>1013</v>
      </c>
      <c r="O1597" t="s">
        <v>797</v>
      </c>
      <c r="P1597" t="s">
        <v>797</v>
      </c>
      <c r="Q1597">
        <v>1</v>
      </c>
      <c r="X1597">
        <v>36.11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1</v>
      </c>
      <c r="AE1597">
        <v>1</v>
      </c>
      <c r="AF1597" t="s">
        <v>3</v>
      </c>
      <c r="AG1597">
        <v>36.11</v>
      </c>
      <c r="AH1597">
        <v>2</v>
      </c>
      <c r="AI1597">
        <v>33038318</v>
      </c>
      <c r="AJ1597">
        <v>1681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</row>
    <row r="1598" spans="1:44" x14ac:dyDescent="0.2">
      <c r="A1598">
        <f>ROW(Source!A635)</f>
        <v>635</v>
      </c>
      <c r="B1598">
        <v>33038324</v>
      </c>
      <c r="C1598">
        <v>33038317</v>
      </c>
      <c r="D1598">
        <v>32516754</v>
      </c>
      <c r="E1598">
        <v>1</v>
      </c>
      <c r="F1598">
        <v>1</v>
      </c>
      <c r="G1598">
        <v>19</v>
      </c>
      <c r="H1598">
        <v>2</v>
      </c>
      <c r="I1598" t="s">
        <v>798</v>
      </c>
      <c r="J1598" t="s">
        <v>799</v>
      </c>
      <c r="K1598" t="s">
        <v>800</v>
      </c>
      <c r="L1598">
        <v>1368</v>
      </c>
      <c r="N1598">
        <v>1011</v>
      </c>
      <c r="O1598" t="s">
        <v>801</v>
      </c>
      <c r="P1598" t="s">
        <v>801</v>
      </c>
      <c r="Q1598">
        <v>1</v>
      </c>
      <c r="X1598">
        <v>21.91</v>
      </c>
      <c r="Y1598">
        <v>0</v>
      </c>
      <c r="Z1598">
        <v>70.98</v>
      </c>
      <c r="AA1598">
        <v>6.52</v>
      </c>
      <c r="AB1598">
        <v>0</v>
      </c>
      <c r="AC1598">
        <v>0</v>
      </c>
      <c r="AD1598">
        <v>1</v>
      </c>
      <c r="AE1598">
        <v>0</v>
      </c>
      <c r="AF1598" t="s">
        <v>3</v>
      </c>
      <c r="AG1598">
        <v>21.91</v>
      </c>
      <c r="AH1598">
        <v>2</v>
      </c>
      <c r="AI1598">
        <v>33038319</v>
      </c>
      <c r="AJ1598">
        <v>1682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</row>
    <row r="1599" spans="1:44" x14ac:dyDescent="0.2">
      <c r="A1599">
        <f>ROW(Source!A635)</f>
        <v>635</v>
      </c>
      <c r="B1599">
        <v>33038325</v>
      </c>
      <c r="C1599">
        <v>33038317</v>
      </c>
      <c r="D1599">
        <v>32518977</v>
      </c>
      <c r="E1599">
        <v>1</v>
      </c>
      <c r="F1599">
        <v>1</v>
      </c>
      <c r="G1599">
        <v>19</v>
      </c>
      <c r="H1599">
        <v>3</v>
      </c>
      <c r="I1599" t="s">
        <v>802</v>
      </c>
      <c r="J1599" t="s">
        <v>803</v>
      </c>
      <c r="K1599" t="s">
        <v>804</v>
      </c>
      <c r="L1599">
        <v>1348</v>
      </c>
      <c r="N1599">
        <v>1009</v>
      </c>
      <c r="O1599" t="s">
        <v>19</v>
      </c>
      <c r="P1599" t="s">
        <v>19</v>
      </c>
      <c r="Q1599">
        <v>1000</v>
      </c>
      <c r="X1599">
        <v>0.03</v>
      </c>
      <c r="Y1599">
        <v>117442.26</v>
      </c>
      <c r="Z1599">
        <v>0</v>
      </c>
      <c r="AA1599">
        <v>0</v>
      </c>
      <c r="AB1599">
        <v>0</v>
      </c>
      <c r="AC1599">
        <v>0</v>
      </c>
      <c r="AD1599">
        <v>1</v>
      </c>
      <c r="AE1599">
        <v>0</v>
      </c>
      <c r="AF1599" t="s">
        <v>3</v>
      </c>
      <c r="AG1599">
        <v>0.03</v>
      </c>
      <c r="AH1599">
        <v>2</v>
      </c>
      <c r="AI1599">
        <v>33038320</v>
      </c>
      <c r="AJ1599">
        <v>1683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</row>
    <row r="1600" spans="1:44" x14ac:dyDescent="0.2">
      <c r="A1600">
        <f>ROW(Source!A635)</f>
        <v>635</v>
      </c>
      <c r="B1600">
        <v>33038326</v>
      </c>
      <c r="C1600">
        <v>33038317</v>
      </c>
      <c r="D1600">
        <v>32520163</v>
      </c>
      <c r="E1600">
        <v>1</v>
      </c>
      <c r="F1600">
        <v>1</v>
      </c>
      <c r="G1600">
        <v>19</v>
      </c>
      <c r="H1600">
        <v>3</v>
      </c>
      <c r="I1600" t="s">
        <v>25</v>
      </c>
      <c r="J1600" t="s">
        <v>27</v>
      </c>
      <c r="K1600" t="s">
        <v>26</v>
      </c>
      <c r="L1600">
        <v>1348</v>
      </c>
      <c r="N1600">
        <v>1009</v>
      </c>
      <c r="O1600" t="s">
        <v>19</v>
      </c>
      <c r="P1600" t="s">
        <v>19</v>
      </c>
      <c r="Q1600">
        <v>1000</v>
      </c>
      <c r="X1600">
        <v>1</v>
      </c>
      <c r="Y1600">
        <v>53410.15</v>
      </c>
      <c r="Z1600">
        <v>0</v>
      </c>
      <c r="AA1600">
        <v>0</v>
      </c>
      <c r="AB1600">
        <v>0</v>
      </c>
      <c r="AC1600">
        <v>0</v>
      </c>
      <c r="AD1600">
        <v>1</v>
      </c>
      <c r="AE1600">
        <v>0</v>
      </c>
      <c r="AF1600" t="s">
        <v>3</v>
      </c>
      <c r="AG1600">
        <v>1</v>
      </c>
      <c r="AH1600">
        <v>2</v>
      </c>
      <c r="AI1600">
        <v>33038321</v>
      </c>
      <c r="AJ1600">
        <v>1684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</row>
    <row r="1601" spans="1:44" x14ac:dyDescent="0.2">
      <c r="A1601">
        <f>ROW(Source!A637)</f>
        <v>637</v>
      </c>
      <c r="B1601">
        <v>33038344</v>
      </c>
      <c r="C1601">
        <v>33038328</v>
      </c>
      <c r="D1601">
        <v>32505425</v>
      </c>
      <c r="E1601">
        <v>19</v>
      </c>
      <c r="F1601">
        <v>1</v>
      </c>
      <c r="G1601">
        <v>19</v>
      </c>
      <c r="H1601">
        <v>1</v>
      </c>
      <c r="I1601" t="s">
        <v>795</v>
      </c>
      <c r="J1601" t="s">
        <v>3</v>
      </c>
      <c r="K1601" t="s">
        <v>796</v>
      </c>
      <c r="L1601">
        <v>1191</v>
      </c>
      <c r="N1601">
        <v>1013</v>
      </c>
      <c r="O1601" t="s">
        <v>797</v>
      </c>
      <c r="P1601" t="s">
        <v>797</v>
      </c>
      <c r="Q1601">
        <v>1</v>
      </c>
      <c r="X1601">
        <v>453.1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1</v>
      </c>
      <c r="AE1601">
        <v>1</v>
      </c>
      <c r="AF1601" t="s">
        <v>3</v>
      </c>
      <c r="AG1601">
        <v>453.1</v>
      </c>
      <c r="AH1601">
        <v>2</v>
      </c>
      <c r="AI1601">
        <v>33038329</v>
      </c>
      <c r="AJ1601">
        <v>1686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</row>
    <row r="1602" spans="1:44" x14ac:dyDescent="0.2">
      <c r="A1602">
        <f>ROW(Source!A637)</f>
        <v>637</v>
      </c>
      <c r="B1602">
        <v>33038345</v>
      </c>
      <c r="C1602">
        <v>33038328</v>
      </c>
      <c r="D1602">
        <v>32517073</v>
      </c>
      <c r="E1602">
        <v>1</v>
      </c>
      <c r="F1602">
        <v>1</v>
      </c>
      <c r="G1602">
        <v>19</v>
      </c>
      <c r="H1602">
        <v>2</v>
      </c>
      <c r="I1602" t="s">
        <v>805</v>
      </c>
      <c r="J1602" t="s">
        <v>806</v>
      </c>
      <c r="K1602" t="s">
        <v>807</v>
      </c>
      <c r="L1602">
        <v>1368</v>
      </c>
      <c r="N1602">
        <v>1011</v>
      </c>
      <c r="O1602" t="s">
        <v>801</v>
      </c>
      <c r="P1602" t="s">
        <v>801</v>
      </c>
      <c r="Q1602">
        <v>1</v>
      </c>
      <c r="X1602">
        <v>1.38</v>
      </c>
      <c r="Y1602">
        <v>0</v>
      </c>
      <c r="Z1602">
        <v>3.37</v>
      </c>
      <c r="AA1602">
        <v>0.85</v>
      </c>
      <c r="AB1602">
        <v>0</v>
      </c>
      <c r="AC1602">
        <v>0</v>
      </c>
      <c r="AD1602">
        <v>1</v>
      </c>
      <c r="AE1602">
        <v>0</v>
      </c>
      <c r="AF1602" t="s">
        <v>3</v>
      </c>
      <c r="AG1602">
        <v>1.38</v>
      </c>
      <c r="AH1602">
        <v>2</v>
      </c>
      <c r="AI1602">
        <v>33038330</v>
      </c>
      <c r="AJ1602">
        <v>1687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</row>
    <row r="1603" spans="1:44" x14ac:dyDescent="0.2">
      <c r="A1603">
        <f>ROW(Source!A637)</f>
        <v>637</v>
      </c>
      <c r="B1603">
        <v>33038346</v>
      </c>
      <c r="C1603">
        <v>33038328</v>
      </c>
      <c r="D1603">
        <v>32516433</v>
      </c>
      <c r="E1603">
        <v>1</v>
      </c>
      <c r="F1603">
        <v>1</v>
      </c>
      <c r="G1603">
        <v>19</v>
      </c>
      <c r="H1603">
        <v>2</v>
      </c>
      <c r="I1603" t="s">
        <v>808</v>
      </c>
      <c r="J1603" t="s">
        <v>809</v>
      </c>
      <c r="K1603" t="s">
        <v>810</v>
      </c>
      <c r="L1603">
        <v>1368</v>
      </c>
      <c r="N1603">
        <v>1011</v>
      </c>
      <c r="O1603" t="s">
        <v>801</v>
      </c>
      <c r="P1603" t="s">
        <v>801</v>
      </c>
      <c r="Q1603">
        <v>1</v>
      </c>
      <c r="X1603">
        <v>0.31</v>
      </c>
      <c r="Y1603">
        <v>0</v>
      </c>
      <c r="Z1603">
        <v>566.44000000000005</v>
      </c>
      <c r="AA1603">
        <v>281.27999999999997</v>
      </c>
      <c r="AB1603">
        <v>0</v>
      </c>
      <c r="AC1603">
        <v>0</v>
      </c>
      <c r="AD1603">
        <v>1</v>
      </c>
      <c r="AE1603">
        <v>0</v>
      </c>
      <c r="AF1603" t="s">
        <v>3</v>
      </c>
      <c r="AG1603">
        <v>0.31</v>
      </c>
      <c r="AH1603">
        <v>2</v>
      </c>
      <c r="AI1603">
        <v>33038331</v>
      </c>
      <c r="AJ1603">
        <v>1688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</row>
    <row r="1604" spans="1:44" x14ac:dyDescent="0.2">
      <c r="A1604">
        <f>ROW(Source!A637)</f>
        <v>637</v>
      </c>
      <c r="B1604">
        <v>33038347</v>
      </c>
      <c r="C1604">
        <v>33038328</v>
      </c>
      <c r="D1604">
        <v>32516599</v>
      </c>
      <c r="E1604">
        <v>1</v>
      </c>
      <c r="F1604">
        <v>1</v>
      </c>
      <c r="G1604">
        <v>19</v>
      </c>
      <c r="H1604">
        <v>2</v>
      </c>
      <c r="I1604" t="s">
        <v>811</v>
      </c>
      <c r="J1604" t="s">
        <v>812</v>
      </c>
      <c r="K1604" t="s">
        <v>813</v>
      </c>
      <c r="L1604">
        <v>1368</v>
      </c>
      <c r="N1604">
        <v>1011</v>
      </c>
      <c r="O1604" t="s">
        <v>801</v>
      </c>
      <c r="P1604" t="s">
        <v>801</v>
      </c>
      <c r="Q1604">
        <v>1</v>
      </c>
      <c r="X1604">
        <v>26.25</v>
      </c>
      <c r="Y1604">
        <v>0</v>
      </c>
      <c r="Z1604">
        <v>9.7100000000000009</v>
      </c>
      <c r="AA1604">
        <v>2.25</v>
      </c>
      <c r="AB1604">
        <v>0</v>
      </c>
      <c r="AC1604">
        <v>0</v>
      </c>
      <c r="AD1604">
        <v>1</v>
      </c>
      <c r="AE1604">
        <v>0</v>
      </c>
      <c r="AF1604" t="s">
        <v>3</v>
      </c>
      <c r="AG1604">
        <v>26.25</v>
      </c>
      <c r="AH1604">
        <v>2</v>
      </c>
      <c r="AI1604">
        <v>33038332</v>
      </c>
      <c r="AJ1604">
        <v>1689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</row>
    <row r="1605" spans="1:44" x14ac:dyDescent="0.2">
      <c r="A1605">
        <f>ROW(Source!A637)</f>
        <v>637</v>
      </c>
      <c r="B1605">
        <v>33038348</v>
      </c>
      <c r="C1605">
        <v>33038328</v>
      </c>
      <c r="D1605">
        <v>32517836</v>
      </c>
      <c r="E1605">
        <v>1</v>
      </c>
      <c r="F1605">
        <v>1</v>
      </c>
      <c r="G1605">
        <v>19</v>
      </c>
      <c r="H1605">
        <v>3</v>
      </c>
      <c r="I1605" t="s">
        <v>814</v>
      </c>
      <c r="J1605" t="s">
        <v>815</v>
      </c>
      <c r="K1605" t="s">
        <v>816</v>
      </c>
      <c r="L1605">
        <v>1348</v>
      </c>
      <c r="N1605">
        <v>1009</v>
      </c>
      <c r="O1605" t="s">
        <v>19</v>
      </c>
      <c r="P1605" t="s">
        <v>19</v>
      </c>
      <c r="Q1605">
        <v>1000</v>
      </c>
      <c r="X1605">
        <v>0.04</v>
      </c>
      <c r="Y1605">
        <v>31493.279999999999</v>
      </c>
      <c r="Z1605">
        <v>0</v>
      </c>
      <c r="AA1605">
        <v>0</v>
      </c>
      <c r="AB1605">
        <v>0</v>
      </c>
      <c r="AC1605">
        <v>0</v>
      </c>
      <c r="AD1605">
        <v>1</v>
      </c>
      <c r="AE1605">
        <v>0</v>
      </c>
      <c r="AF1605" t="s">
        <v>3</v>
      </c>
      <c r="AG1605">
        <v>0.04</v>
      </c>
      <c r="AH1605">
        <v>2</v>
      </c>
      <c r="AI1605">
        <v>33038333</v>
      </c>
      <c r="AJ1605">
        <v>1690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</row>
    <row r="1606" spans="1:44" x14ac:dyDescent="0.2">
      <c r="A1606">
        <f>ROW(Source!A637)</f>
        <v>637</v>
      </c>
      <c r="B1606">
        <v>33038349</v>
      </c>
      <c r="C1606">
        <v>33038328</v>
      </c>
      <c r="D1606">
        <v>32518156</v>
      </c>
      <c r="E1606">
        <v>1</v>
      </c>
      <c r="F1606">
        <v>1</v>
      </c>
      <c r="G1606">
        <v>19</v>
      </c>
      <c r="H1606">
        <v>3</v>
      </c>
      <c r="I1606" t="s">
        <v>817</v>
      </c>
      <c r="J1606" t="s">
        <v>818</v>
      </c>
      <c r="K1606" t="s">
        <v>819</v>
      </c>
      <c r="L1606">
        <v>1348</v>
      </c>
      <c r="N1606">
        <v>1009</v>
      </c>
      <c r="O1606" t="s">
        <v>19</v>
      </c>
      <c r="P1606" t="s">
        <v>19</v>
      </c>
      <c r="Q1606">
        <v>1000</v>
      </c>
      <c r="X1606">
        <v>3.6999999999999998E-2</v>
      </c>
      <c r="Y1606">
        <v>45454.3</v>
      </c>
      <c r="Z1606">
        <v>0</v>
      </c>
      <c r="AA1606">
        <v>0</v>
      </c>
      <c r="AB1606">
        <v>0</v>
      </c>
      <c r="AC1606">
        <v>0</v>
      </c>
      <c r="AD1606">
        <v>1</v>
      </c>
      <c r="AE1606">
        <v>0</v>
      </c>
      <c r="AF1606" t="s">
        <v>3</v>
      </c>
      <c r="AG1606">
        <v>3.6999999999999998E-2</v>
      </c>
      <c r="AH1606">
        <v>2</v>
      </c>
      <c r="AI1606">
        <v>33038334</v>
      </c>
      <c r="AJ1606">
        <v>1691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</row>
    <row r="1607" spans="1:44" x14ac:dyDescent="0.2">
      <c r="A1607">
        <f>ROW(Source!A637)</f>
        <v>637</v>
      </c>
      <c r="B1607">
        <v>33038351</v>
      </c>
      <c r="C1607">
        <v>33038328</v>
      </c>
      <c r="D1607">
        <v>32518894</v>
      </c>
      <c r="E1607">
        <v>1</v>
      </c>
      <c r="F1607">
        <v>1</v>
      </c>
      <c r="G1607">
        <v>19</v>
      </c>
      <c r="H1607">
        <v>3</v>
      </c>
      <c r="I1607" t="s">
        <v>820</v>
      </c>
      <c r="J1607" t="s">
        <v>821</v>
      </c>
      <c r="K1607" t="s">
        <v>822</v>
      </c>
      <c r="L1607">
        <v>1327</v>
      </c>
      <c r="N1607">
        <v>1005</v>
      </c>
      <c r="O1607" t="s">
        <v>823</v>
      </c>
      <c r="P1607" t="s">
        <v>823</v>
      </c>
      <c r="Q1607">
        <v>1</v>
      </c>
      <c r="X1607">
        <v>5.6</v>
      </c>
      <c r="Y1607">
        <v>63.78</v>
      </c>
      <c r="Z1607">
        <v>0</v>
      </c>
      <c r="AA1607">
        <v>0</v>
      </c>
      <c r="AB1607">
        <v>0</v>
      </c>
      <c r="AC1607">
        <v>0</v>
      </c>
      <c r="AD1607">
        <v>1</v>
      </c>
      <c r="AE1607">
        <v>0</v>
      </c>
      <c r="AF1607" t="s">
        <v>3</v>
      </c>
      <c r="AG1607">
        <v>5.6</v>
      </c>
      <c r="AH1607">
        <v>2</v>
      </c>
      <c r="AI1607">
        <v>33038336</v>
      </c>
      <c r="AJ1607">
        <v>1692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</row>
    <row r="1608" spans="1:44" x14ac:dyDescent="0.2">
      <c r="A1608">
        <f>ROW(Source!A637)</f>
        <v>637</v>
      </c>
      <c r="B1608">
        <v>33038350</v>
      </c>
      <c r="C1608">
        <v>33038328</v>
      </c>
      <c r="D1608">
        <v>32517311</v>
      </c>
      <c r="E1608">
        <v>1</v>
      </c>
      <c r="F1608">
        <v>1</v>
      </c>
      <c r="G1608">
        <v>19</v>
      </c>
      <c r="H1608">
        <v>3</v>
      </c>
      <c r="I1608" t="s">
        <v>824</v>
      </c>
      <c r="J1608" t="s">
        <v>825</v>
      </c>
      <c r="K1608" t="s">
        <v>826</v>
      </c>
      <c r="L1608">
        <v>1348</v>
      </c>
      <c r="N1608">
        <v>1009</v>
      </c>
      <c r="O1608" t="s">
        <v>19</v>
      </c>
      <c r="P1608" t="s">
        <v>19</v>
      </c>
      <c r="Q1608">
        <v>1000</v>
      </c>
      <c r="X1608">
        <v>0.05</v>
      </c>
      <c r="Y1608">
        <v>4752.91</v>
      </c>
      <c r="Z1608">
        <v>0</v>
      </c>
      <c r="AA1608">
        <v>0</v>
      </c>
      <c r="AB1608">
        <v>0</v>
      </c>
      <c r="AC1608">
        <v>0</v>
      </c>
      <c r="AD1608">
        <v>1</v>
      </c>
      <c r="AE1608">
        <v>0</v>
      </c>
      <c r="AF1608" t="s">
        <v>3</v>
      </c>
      <c r="AG1608">
        <v>0.05</v>
      </c>
      <c r="AH1608">
        <v>2</v>
      </c>
      <c r="AI1608">
        <v>33038335</v>
      </c>
      <c r="AJ1608">
        <v>1693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 x14ac:dyDescent="0.2">
      <c r="A1609">
        <f>ROW(Source!A637)</f>
        <v>637</v>
      </c>
      <c r="B1609">
        <v>33038352</v>
      </c>
      <c r="C1609">
        <v>33038328</v>
      </c>
      <c r="D1609">
        <v>32519061</v>
      </c>
      <c r="E1609">
        <v>1</v>
      </c>
      <c r="F1609">
        <v>1</v>
      </c>
      <c r="G1609">
        <v>19</v>
      </c>
      <c r="H1609">
        <v>3</v>
      </c>
      <c r="I1609" t="s">
        <v>827</v>
      </c>
      <c r="J1609" t="s">
        <v>828</v>
      </c>
      <c r="K1609" t="s">
        <v>829</v>
      </c>
      <c r="L1609">
        <v>1339</v>
      </c>
      <c r="N1609">
        <v>1007</v>
      </c>
      <c r="O1609" t="s">
        <v>830</v>
      </c>
      <c r="P1609" t="s">
        <v>830</v>
      </c>
      <c r="Q1609">
        <v>1</v>
      </c>
      <c r="X1609">
        <v>1.75</v>
      </c>
      <c r="Y1609">
        <v>29.98</v>
      </c>
      <c r="Z1609">
        <v>0</v>
      </c>
      <c r="AA1609">
        <v>0</v>
      </c>
      <c r="AB1609">
        <v>0</v>
      </c>
      <c r="AC1609">
        <v>0</v>
      </c>
      <c r="AD1609">
        <v>1</v>
      </c>
      <c r="AE1609">
        <v>0</v>
      </c>
      <c r="AF1609" t="s">
        <v>3</v>
      </c>
      <c r="AG1609">
        <v>1.75</v>
      </c>
      <c r="AH1609">
        <v>2</v>
      </c>
      <c r="AI1609">
        <v>33038337</v>
      </c>
      <c r="AJ1609">
        <v>1694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</row>
    <row r="1610" spans="1:44" x14ac:dyDescent="0.2">
      <c r="A1610">
        <f>ROW(Source!A637)</f>
        <v>637</v>
      </c>
      <c r="B1610">
        <v>33038353</v>
      </c>
      <c r="C1610">
        <v>33038328</v>
      </c>
      <c r="D1610">
        <v>32517740</v>
      </c>
      <c r="E1610">
        <v>1</v>
      </c>
      <c r="F1610">
        <v>1</v>
      </c>
      <c r="G1610">
        <v>19</v>
      </c>
      <c r="H1610">
        <v>3</v>
      </c>
      <c r="I1610" t="s">
        <v>831</v>
      </c>
      <c r="J1610" t="s">
        <v>832</v>
      </c>
      <c r="K1610" t="s">
        <v>833</v>
      </c>
      <c r="L1610">
        <v>1339</v>
      </c>
      <c r="N1610">
        <v>1007</v>
      </c>
      <c r="O1610" t="s">
        <v>830</v>
      </c>
      <c r="P1610" t="s">
        <v>830</v>
      </c>
      <c r="Q1610">
        <v>1</v>
      </c>
      <c r="X1610">
        <v>0.08</v>
      </c>
      <c r="Y1610">
        <v>4993.7</v>
      </c>
      <c r="Z1610">
        <v>0</v>
      </c>
      <c r="AA1610">
        <v>0</v>
      </c>
      <c r="AB1610">
        <v>0</v>
      </c>
      <c r="AC1610">
        <v>0</v>
      </c>
      <c r="AD1610">
        <v>1</v>
      </c>
      <c r="AE1610">
        <v>0</v>
      </c>
      <c r="AF1610" t="s">
        <v>3</v>
      </c>
      <c r="AG1610">
        <v>0.08</v>
      </c>
      <c r="AH1610">
        <v>2</v>
      </c>
      <c r="AI1610">
        <v>33038338</v>
      </c>
      <c r="AJ1610">
        <v>1695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</row>
    <row r="1611" spans="1:44" x14ac:dyDescent="0.2">
      <c r="A1611">
        <f>ROW(Source!A637)</f>
        <v>637</v>
      </c>
      <c r="B1611">
        <v>33038354</v>
      </c>
      <c r="C1611">
        <v>33038328</v>
      </c>
      <c r="D1611">
        <v>32517729</v>
      </c>
      <c r="E1611">
        <v>1</v>
      </c>
      <c r="F1611">
        <v>1</v>
      </c>
      <c r="G1611">
        <v>19</v>
      </c>
      <c r="H1611">
        <v>3</v>
      </c>
      <c r="I1611" t="s">
        <v>834</v>
      </c>
      <c r="J1611" t="s">
        <v>835</v>
      </c>
      <c r="K1611" t="s">
        <v>836</v>
      </c>
      <c r="L1611">
        <v>1339</v>
      </c>
      <c r="N1611">
        <v>1007</v>
      </c>
      <c r="O1611" t="s">
        <v>830</v>
      </c>
      <c r="P1611" t="s">
        <v>830</v>
      </c>
      <c r="Q1611">
        <v>1</v>
      </c>
      <c r="X1611">
        <v>0.69</v>
      </c>
      <c r="Y1611">
        <v>3762.19</v>
      </c>
      <c r="Z1611">
        <v>0</v>
      </c>
      <c r="AA1611">
        <v>0</v>
      </c>
      <c r="AB1611">
        <v>0</v>
      </c>
      <c r="AC1611">
        <v>0</v>
      </c>
      <c r="AD1611">
        <v>1</v>
      </c>
      <c r="AE1611">
        <v>0</v>
      </c>
      <c r="AF1611" t="s">
        <v>3</v>
      </c>
      <c r="AG1611">
        <v>0.69</v>
      </c>
      <c r="AH1611">
        <v>2</v>
      </c>
      <c r="AI1611">
        <v>33038339</v>
      </c>
      <c r="AJ1611">
        <v>1696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</row>
    <row r="1612" spans="1:44" x14ac:dyDescent="0.2">
      <c r="A1612">
        <f>ROW(Source!A637)</f>
        <v>637</v>
      </c>
      <c r="B1612">
        <v>33038355</v>
      </c>
      <c r="C1612">
        <v>33038328</v>
      </c>
      <c r="D1612">
        <v>32517783</v>
      </c>
      <c r="E1612">
        <v>1</v>
      </c>
      <c r="F1612">
        <v>1</v>
      </c>
      <c r="G1612">
        <v>19</v>
      </c>
      <c r="H1612">
        <v>3</v>
      </c>
      <c r="I1612" t="s">
        <v>837</v>
      </c>
      <c r="J1612" t="s">
        <v>838</v>
      </c>
      <c r="K1612" t="s">
        <v>839</v>
      </c>
      <c r="L1612">
        <v>1339</v>
      </c>
      <c r="N1612">
        <v>1007</v>
      </c>
      <c r="O1612" t="s">
        <v>830</v>
      </c>
      <c r="P1612" t="s">
        <v>830</v>
      </c>
      <c r="Q1612">
        <v>1</v>
      </c>
      <c r="X1612">
        <v>0.2</v>
      </c>
      <c r="Y1612">
        <v>5631.96</v>
      </c>
      <c r="Z1612">
        <v>0</v>
      </c>
      <c r="AA1612">
        <v>0</v>
      </c>
      <c r="AB1612">
        <v>0</v>
      </c>
      <c r="AC1612">
        <v>0</v>
      </c>
      <c r="AD1612">
        <v>1</v>
      </c>
      <c r="AE1612">
        <v>0</v>
      </c>
      <c r="AF1612" t="s">
        <v>3</v>
      </c>
      <c r="AG1612">
        <v>0.2</v>
      </c>
      <c r="AH1612">
        <v>2</v>
      </c>
      <c r="AI1612">
        <v>33038340</v>
      </c>
      <c r="AJ1612">
        <v>1697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</row>
    <row r="1613" spans="1:44" x14ac:dyDescent="0.2">
      <c r="A1613">
        <f>ROW(Source!A637)</f>
        <v>637</v>
      </c>
      <c r="B1613">
        <v>33038356</v>
      </c>
      <c r="C1613">
        <v>33038328</v>
      </c>
      <c r="D1613">
        <v>32517784</v>
      </c>
      <c r="E1613">
        <v>1</v>
      </c>
      <c r="F1613">
        <v>1</v>
      </c>
      <c r="G1613">
        <v>19</v>
      </c>
      <c r="H1613">
        <v>3</v>
      </c>
      <c r="I1613" t="s">
        <v>840</v>
      </c>
      <c r="J1613" t="s">
        <v>841</v>
      </c>
      <c r="K1613" t="s">
        <v>842</v>
      </c>
      <c r="L1613">
        <v>1339</v>
      </c>
      <c r="N1613">
        <v>1007</v>
      </c>
      <c r="O1613" t="s">
        <v>830</v>
      </c>
      <c r="P1613" t="s">
        <v>830</v>
      </c>
      <c r="Q1613">
        <v>1</v>
      </c>
      <c r="X1613">
        <v>0.69</v>
      </c>
      <c r="Y1613">
        <v>5631.96</v>
      </c>
      <c r="Z1613">
        <v>0</v>
      </c>
      <c r="AA1613">
        <v>0</v>
      </c>
      <c r="AB1613">
        <v>0</v>
      </c>
      <c r="AC1613">
        <v>0</v>
      </c>
      <c r="AD1613">
        <v>1</v>
      </c>
      <c r="AE1613">
        <v>0</v>
      </c>
      <c r="AF1613" t="s">
        <v>3</v>
      </c>
      <c r="AG1613">
        <v>0.69</v>
      </c>
      <c r="AH1613">
        <v>2</v>
      </c>
      <c r="AI1613">
        <v>33038341</v>
      </c>
      <c r="AJ1613">
        <v>1698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</row>
    <row r="1614" spans="1:44" x14ac:dyDescent="0.2">
      <c r="A1614">
        <f>ROW(Source!A637)</f>
        <v>637</v>
      </c>
      <c r="B1614">
        <v>33038357</v>
      </c>
      <c r="C1614">
        <v>33038328</v>
      </c>
      <c r="D1614">
        <v>32519911</v>
      </c>
      <c r="E1614">
        <v>1</v>
      </c>
      <c r="F1614">
        <v>1</v>
      </c>
      <c r="G1614">
        <v>19</v>
      </c>
      <c r="H1614">
        <v>3</v>
      </c>
      <c r="I1614" t="s">
        <v>843</v>
      </c>
      <c r="J1614" t="s">
        <v>844</v>
      </c>
      <c r="K1614" t="s">
        <v>845</v>
      </c>
      <c r="L1614">
        <v>1339</v>
      </c>
      <c r="N1614">
        <v>1007</v>
      </c>
      <c r="O1614" t="s">
        <v>830</v>
      </c>
      <c r="P1614" t="s">
        <v>830</v>
      </c>
      <c r="Q1614">
        <v>1</v>
      </c>
      <c r="X1614">
        <v>102</v>
      </c>
      <c r="Y1614">
        <v>3195.93</v>
      </c>
      <c r="Z1614">
        <v>0</v>
      </c>
      <c r="AA1614">
        <v>0</v>
      </c>
      <c r="AB1614">
        <v>0</v>
      </c>
      <c r="AC1614">
        <v>0</v>
      </c>
      <c r="AD1614">
        <v>1</v>
      </c>
      <c r="AE1614">
        <v>0</v>
      </c>
      <c r="AF1614" t="s">
        <v>3</v>
      </c>
      <c r="AG1614">
        <v>102</v>
      </c>
      <c r="AH1614">
        <v>2</v>
      </c>
      <c r="AI1614">
        <v>33038342</v>
      </c>
      <c r="AJ1614">
        <v>1699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</row>
    <row r="1615" spans="1:44" x14ac:dyDescent="0.2">
      <c r="A1615">
        <f>ROW(Source!A637)</f>
        <v>637</v>
      </c>
      <c r="B1615">
        <v>33038358</v>
      </c>
      <c r="C1615">
        <v>33038328</v>
      </c>
      <c r="D1615">
        <v>32521663</v>
      </c>
      <c r="E1615">
        <v>1</v>
      </c>
      <c r="F1615">
        <v>1</v>
      </c>
      <c r="G1615">
        <v>19</v>
      </c>
      <c r="H1615">
        <v>3</v>
      </c>
      <c r="I1615" t="s">
        <v>846</v>
      </c>
      <c r="J1615" t="s">
        <v>847</v>
      </c>
      <c r="K1615" t="s">
        <v>848</v>
      </c>
      <c r="L1615">
        <v>1327</v>
      </c>
      <c r="N1615">
        <v>1005</v>
      </c>
      <c r="O1615" t="s">
        <v>823</v>
      </c>
      <c r="P1615" t="s">
        <v>823</v>
      </c>
      <c r="Q1615">
        <v>1</v>
      </c>
      <c r="X1615">
        <v>49.5</v>
      </c>
      <c r="Y1615">
        <v>207.09</v>
      </c>
      <c r="Z1615">
        <v>0</v>
      </c>
      <c r="AA1615">
        <v>0</v>
      </c>
      <c r="AB1615">
        <v>0</v>
      </c>
      <c r="AC1615">
        <v>0</v>
      </c>
      <c r="AD1615">
        <v>1</v>
      </c>
      <c r="AE1615">
        <v>0</v>
      </c>
      <c r="AF1615" t="s">
        <v>3</v>
      </c>
      <c r="AG1615">
        <v>49.5</v>
      </c>
      <c r="AH1615">
        <v>2</v>
      </c>
      <c r="AI1615">
        <v>33038343</v>
      </c>
      <c r="AJ1615">
        <v>1700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</row>
    <row r="1616" spans="1:44" x14ac:dyDescent="0.2">
      <c r="A1616">
        <f>ROW(Source!A640)</f>
        <v>640</v>
      </c>
      <c r="B1616">
        <v>33038367</v>
      </c>
      <c r="C1616">
        <v>33038361</v>
      </c>
      <c r="D1616">
        <v>32505425</v>
      </c>
      <c r="E1616">
        <v>19</v>
      </c>
      <c r="F1616">
        <v>1</v>
      </c>
      <c r="G1616">
        <v>19</v>
      </c>
      <c r="H1616">
        <v>1</v>
      </c>
      <c r="I1616" t="s">
        <v>795</v>
      </c>
      <c r="J1616" t="s">
        <v>3</v>
      </c>
      <c r="K1616" t="s">
        <v>796</v>
      </c>
      <c r="L1616">
        <v>1191</v>
      </c>
      <c r="N1616">
        <v>1013</v>
      </c>
      <c r="O1616" t="s">
        <v>797</v>
      </c>
      <c r="P1616" t="s">
        <v>797</v>
      </c>
      <c r="Q1616">
        <v>1</v>
      </c>
      <c r="X1616">
        <v>36.11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1</v>
      </c>
      <c r="AE1616">
        <v>1</v>
      </c>
      <c r="AF1616" t="s">
        <v>3</v>
      </c>
      <c r="AG1616">
        <v>36.11</v>
      </c>
      <c r="AH1616">
        <v>2</v>
      </c>
      <c r="AI1616">
        <v>33038362</v>
      </c>
      <c r="AJ1616">
        <v>1701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</row>
    <row r="1617" spans="1:44" x14ac:dyDescent="0.2">
      <c r="A1617">
        <f>ROW(Source!A640)</f>
        <v>640</v>
      </c>
      <c r="B1617">
        <v>33038368</v>
      </c>
      <c r="C1617">
        <v>33038361</v>
      </c>
      <c r="D1617">
        <v>32516754</v>
      </c>
      <c r="E1617">
        <v>1</v>
      </c>
      <c r="F1617">
        <v>1</v>
      </c>
      <c r="G1617">
        <v>19</v>
      </c>
      <c r="H1617">
        <v>2</v>
      </c>
      <c r="I1617" t="s">
        <v>798</v>
      </c>
      <c r="J1617" t="s">
        <v>799</v>
      </c>
      <c r="K1617" t="s">
        <v>800</v>
      </c>
      <c r="L1617">
        <v>1368</v>
      </c>
      <c r="N1617">
        <v>1011</v>
      </c>
      <c r="O1617" t="s">
        <v>801</v>
      </c>
      <c r="P1617" t="s">
        <v>801</v>
      </c>
      <c r="Q1617">
        <v>1</v>
      </c>
      <c r="X1617">
        <v>21.91</v>
      </c>
      <c r="Y1617">
        <v>0</v>
      </c>
      <c r="Z1617">
        <v>70.98</v>
      </c>
      <c r="AA1617">
        <v>6.52</v>
      </c>
      <c r="AB1617">
        <v>0</v>
      </c>
      <c r="AC1617">
        <v>0</v>
      </c>
      <c r="AD1617">
        <v>1</v>
      </c>
      <c r="AE1617">
        <v>0</v>
      </c>
      <c r="AF1617" t="s">
        <v>3</v>
      </c>
      <c r="AG1617">
        <v>21.91</v>
      </c>
      <c r="AH1617">
        <v>2</v>
      </c>
      <c r="AI1617">
        <v>33038363</v>
      </c>
      <c r="AJ1617">
        <v>1702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</row>
    <row r="1618" spans="1:44" x14ac:dyDescent="0.2">
      <c r="A1618">
        <f>ROW(Source!A640)</f>
        <v>640</v>
      </c>
      <c r="B1618">
        <v>33038369</v>
      </c>
      <c r="C1618">
        <v>33038361</v>
      </c>
      <c r="D1618">
        <v>32518977</v>
      </c>
      <c r="E1618">
        <v>1</v>
      </c>
      <c r="F1618">
        <v>1</v>
      </c>
      <c r="G1618">
        <v>19</v>
      </c>
      <c r="H1618">
        <v>3</v>
      </c>
      <c r="I1618" t="s">
        <v>802</v>
      </c>
      <c r="J1618" t="s">
        <v>803</v>
      </c>
      <c r="K1618" t="s">
        <v>804</v>
      </c>
      <c r="L1618">
        <v>1348</v>
      </c>
      <c r="N1618">
        <v>1009</v>
      </c>
      <c r="O1618" t="s">
        <v>19</v>
      </c>
      <c r="P1618" t="s">
        <v>19</v>
      </c>
      <c r="Q1618">
        <v>1000</v>
      </c>
      <c r="X1618">
        <v>0.03</v>
      </c>
      <c r="Y1618">
        <v>117442.26</v>
      </c>
      <c r="Z1618">
        <v>0</v>
      </c>
      <c r="AA1618">
        <v>0</v>
      </c>
      <c r="AB1618">
        <v>0</v>
      </c>
      <c r="AC1618">
        <v>0</v>
      </c>
      <c r="AD1618">
        <v>1</v>
      </c>
      <c r="AE1618">
        <v>0</v>
      </c>
      <c r="AF1618" t="s">
        <v>3</v>
      </c>
      <c r="AG1618">
        <v>0.03</v>
      </c>
      <c r="AH1618">
        <v>2</v>
      </c>
      <c r="AI1618">
        <v>33038364</v>
      </c>
      <c r="AJ1618">
        <v>1703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</row>
    <row r="1619" spans="1:44" x14ac:dyDescent="0.2">
      <c r="A1619">
        <f>ROW(Source!A640)</f>
        <v>640</v>
      </c>
      <c r="B1619">
        <v>33038370</v>
      </c>
      <c r="C1619">
        <v>33038361</v>
      </c>
      <c r="D1619">
        <v>32520163</v>
      </c>
      <c r="E1619">
        <v>1</v>
      </c>
      <c r="F1619">
        <v>1</v>
      </c>
      <c r="G1619">
        <v>19</v>
      </c>
      <c r="H1619">
        <v>3</v>
      </c>
      <c r="I1619" t="s">
        <v>25</v>
      </c>
      <c r="J1619" t="s">
        <v>27</v>
      </c>
      <c r="K1619" t="s">
        <v>26</v>
      </c>
      <c r="L1619">
        <v>1348</v>
      </c>
      <c r="N1619">
        <v>1009</v>
      </c>
      <c r="O1619" t="s">
        <v>19</v>
      </c>
      <c r="P1619" t="s">
        <v>19</v>
      </c>
      <c r="Q1619">
        <v>1000</v>
      </c>
      <c r="X1619">
        <v>1</v>
      </c>
      <c r="Y1619">
        <v>53410.15</v>
      </c>
      <c r="Z1619">
        <v>0</v>
      </c>
      <c r="AA1619">
        <v>0</v>
      </c>
      <c r="AB1619">
        <v>0</v>
      </c>
      <c r="AC1619">
        <v>0</v>
      </c>
      <c r="AD1619">
        <v>1</v>
      </c>
      <c r="AE1619">
        <v>0</v>
      </c>
      <c r="AF1619" t="s">
        <v>3</v>
      </c>
      <c r="AG1619">
        <v>1</v>
      </c>
      <c r="AH1619">
        <v>2</v>
      </c>
      <c r="AI1619">
        <v>33038365</v>
      </c>
      <c r="AJ1619">
        <v>1704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</row>
    <row r="1620" spans="1:44" x14ac:dyDescent="0.2">
      <c r="A1620">
        <f>ROW(Source!A642)</f>
        <v>642</v>
      </c>
      <c r="B1620">
        <v>33038388</v>
      </c>
      <c r="C1620">
        <v>33038372</v>
      </c>
      <c r="D1620">
        <v>32505425</v>
      </c>
      <c r="E1620">
        <v>19</v>
      </c>
      <c r="F1620">
        <v>1</v>
      </c>
      <c r="G1620">
        <v>19</v>
      </c>
      <c r="H1620">
        <v>1</v>
      </c>
      <c r="I1620" t="s">
        <v>795</v>
      </c>
      <c r="J1620" t="s">
        <v>3</v>
      </c>
      <c r="K1620" t="s">
        <v>796</v>
      </c>
      <c r="L1620">
        <v>1191</v>
      </c>
      <c r="N1620">
        <v>1013</v>
      </c>
      <c r="O1620" t="s">
        <v>797</v>
      </c>
      <c r="P1620" t="s">
        <v>797</v>
      </c>
      <c r="Q1620">
        <v>1</v>
      </c>
      <c r="X1620">
        <v>453.1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1</v>
      </c>
      <c r="AE1620">
        <v>1</v>
      </c>
      <c r="AF1620" t="s">
        <v>3</v>
      </c>
      <c r="AG1620">
        <v>453.1</v>
      </c>
      <c r="AH1620">
        <v>2</v>
      </c>
      <c r="AI1620">
        <v>33038373</v>
      </c>
      <c r="AJ1620">
        <v>1706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 x14ac:dyDescent="0.2">
      <c r="A1621">
        <f>ROW(Source!A642)</f>
        <v>642</v>
      </c>
      <c r="B1621">
        <v>33038389</v>
      </c>
      <c r="C1621">
        <v>33038372</v>
      </c>
      <c r="D1621">
        <v>32517073</v>
      </c>
      <c r="E1621">
        <v>1</v>
      </c>
      <c r="F1621">
        <v>1</v>
      </c>
      <c r="G1621">
        <v>19</v>
      </c>
      <c r="H1621">
        <v>2</v>
      </c>
      <c r="I1621" t="s">
        <v>805</v>
      </c>
      <c r="J1621" t="s">
        <v>806</v>
      </c>
      <c r="K1621" t="s">
        <v>807</v>
      </c>
      <c r="L1621">
        <v>1368</v>
      </c>
      <c r="N1621">
        <v>1011</v>
      </c>
      <c r="O1621" t="s">
        <v>801</v>
      </c>
      <c r="P1621" t="s">
        <v>801</v>
      </c>
      <c r="Q1621">
        <v>1</v>
      </c>
      <c r="X1621">
        <v>1.38</v>
      </c>
      <c r="Y1621">
        <v>0</v>
      </c>
      <c r="Z1621">
        <v>3.37</v>
      </c>
      <c r="AA1621">
        <v>0.85</v>
      </c>
      <c r="AB1621">
        <v>0</v>
      </c>
      <c r="AC1621">
        <v>0</v>
      </c>
      <c r="AD1621">
        <v>1</v>
      </c>
      <c r="AE1621">
        <v>0</v>
      </c>
      <c r="AF1621" t="s">
        <v>3</v>
      </c>
      <c r="AG1621">
        <v>1.38</v>
      </c>
      <c r="AH1621">
        <v>2</v>
      </c>
      <c r="AI1621">
        <v>33038374</v>
      </c>
      <c r="AJ1621">
        <v>1707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</row>
    <row r="1622" spans="1:44" x14ac:dyDescent="0.2">
      <c r="A1622">
        <f>ROW(Source!A642)</f>
        <v>642</v>
      </c>
      <c r="B1622">
        <v>33038390</v>
      </c>
      <c r="C1622">
        <v>33038372</v>
      </c>
      <c r="D1622">
        <v>32516433</v>
      </c>
      <c r="E1622">
        <v>1</v>
      </c>
      <c r="F1622">
        <v>1</v>
      </c>
      <c r="G1622">
        <v>19</v>
      </c>
      <c r="H1622">
        <v>2</v>
      </c>
      <c r="I1622" t="s">
        <v>808</v>
      </c>
      <c r="J1622" t="s">
        <v>809</v>
      </c>
      <c r="K1622" t="s">
        <v>810</v>
      </c>
      <c r="L1622">
        <v>1368</v>
      </c>
      <c r="N1622">
        <v>1011</v>
      </c>
      <c r="O1622" t="s">
        <v>801</v>
      </c>
      <c r="P1622" t="s">
        <v>801</v>
      </c>
      <c r="Q1622">
        <v>1</v>
      </c>
      <c r="X1622">
        <v>0.31</v>
      </c>
      <c r="Y1622">
        <v>0</v>
      </c>
      <c r="Z1622">
        <v>566.44000000000005</v>
      </c>
      <c r="AA1622">
        <v>281.27999999999997</v>
      </c>
      <c r="AB1622">
        <v>0</v>
      </c>
      <c r="AC1622">
        <v>0</v>
      </c>
      <c r="AD1622">
        <v>1</v>
      </c>
      <c r="AE1622">
        <v>0</v>
      </c>
      <c r="AF1622" t="s">
        <v>3</v>
      </c>
      <c r="AG1622">
        <v>0.31</v>
      </c>
      <c r="AH1622">
        <v>2</v>
      </c>
      <c r="AI1622">
        <v>33038375</v>
      </c>
      <c r="AJ1622">
        <v>1708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</row>
    <row r="1623" spans="1:44" x14ac:dyDescent="0.2">
      <c r="A1623">
        <f>ROW(Source!A642)</f>
        <v>642</v>
      </c>
      <c r="B1623">
        <v>33038391</v>
      </c>
      <c r="C1623">
        <v>33038372</v>
      </c>
      <c r="D1623">
        <v>32516599</v>
      </c>
      <c r="E1623">
        <v>1</v>
      </c>
      <c r="F1623">
        <v>1</v>
      </c>
      <c r="G1623">
        <v>19</v>
      </c>
      <c r="H1623">
        <v>2</v>
      </c>
      <c r="I1623" t="s">
        <v>811</v>
      </c>
      <c r="J1623" t="s">
        <v>812</v>
      </c>
      <c r="K1623" t="s">
        <v>813</v>
      </c>
      <c r="L1623">
        <v>1368</v>
      </c>
      <c r="N1623">
        <v>1011</v>
      </c>
      <c r="O1623" t="s">
        <v>801</v>
      </c>
      <c r="P1623" t="s">
        <v>801</v>
      </c>
      <c r="Q1623">
        <v>1</v>
      </c>
      <c r="X1623">
        <v>26.25</v>
      </c>
      <c r="Y1623">
        <v>0</v>
      </c>
      <c r="Z1623">
        <v>9.7100000000000009</v>
      </c>
      <c r="AA1623">
        <v>2.25</v>
      </c>
      <c r="AB1623">
        <v>0</v>
      </c>
      <c r="AC1623">
        <v>0</v>
      </c>
      <c r="AD1623">
        <v>1</v>
      </c>
      <c r="AE1623">
        <v>0</v>
      </c>
      <c r="AF1623" t="s">
        <v>3</v>
      </c>
      <c r="AG1623">
        <v>26.25</v>
      </c>
      <c r="AH1623">
        <v>2</v>
      </c>
      <c r="AI1623">
        <v>33038376</v>
      </c>
      <c r="AJ1623">
        <v>1709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</row>
    <row r="1624" spans="1:44" x14ac:dyDescent="0.2">
      <c r="A1624">
        <f>ROW(Source!A642)</f>
        <v>642</v>
      </c>
      <c r="B1624">
        <v>33038392</v>
      </c>
      <c r="C1624">
        <v>33038372</v>
      </c>
      <c r="D1624">
        <v>32517836</v>
      </c>
      <c r="E1624">
        <v>1</v>
      </c>
      <c r="F1624">
        <v>1</v>
      </c>
      <c r="G1624">
        <v>19</v>
      </c>
      <c r="H1624">
        <v>3</v>
      </c>
      <c r="I1624" t="s">
        <v>814</v>
      </c>
      <c r="J1624" t="s">
        <v>815</v>
      </c>
      <c r="K1624" t="s">
        <v>816</v>
      </c>
      <c r="L1624">
        <v>1348</v>
      </c>
      <c r="N1624">
        <v>1009</v>
      </c>
      <c r="O1624" t="s">
        <v>19</v>
      </c>
      <c r="P1624" t="s">
        <v>19</v>
      </c>
      <c r="Q1624">
        <v>1000</v>
      </c>
      <c r="X1624">
        <v>0.04</v>
      </c>
      <c r="Y1624">
        <v>31493.279999999999</v>
      </c>
      <c r="Z1624">
        <v>0</v>
      </c>
      <c r="AA1624">
        <v>0</v>
      </c>
      <c r="AB1624">
        <v>0</v>
      </c>
      <c r="AC1624">
        <v>0</v>
      </c>
      <c r="AD1624">
        <v>1</v>
      </c>
      <c r="AE1624">
        <v>0</v>
      </c>
      <c r="AF1624" t="s">
        <v>3</v>
      </c>
      <c r="AG1624">
        <v>0.04</v>
      </c>
      <c r="AH1624">
        <v>2</v>
      </c>
      <c r="AI1624">
        <v>33038377</v>
      </c>
      <c r="AJ1624">
        <v>1710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</row>
    <row r="1625" spans="1:44" x14ac:dyDescent="0.2">
      <c r="A1625">
        <f>ROW(Source!A642)</f>
        <v>642</v>
      </c>
      <c r="B1625">
        <v>33038393</v>
      </c>
      <c r="C1625">
        <v>33038372</v>
      </c>
      <c r="D1625">
        <v>32518156</v>
      </c>
      <c r="E1625">
        <v>1</v>
      </c>
      <c r="F1625">
        <v>1</v>
      </c>
      <c r="G1625">
        <v>19</v>
      </c>
      <c r="H1625">
        <v>3</v>
      </c>
      <c r="I1625" t="s">
        <v>817</v>
      </c>
      <c r="J1625" t="s">
        <v>818</v>
      </c>
      <c r="K1625" t="s">
        <v>819</v>
      </c>
      <c r="L1625">
        <v>1348</v>
      </c>
      <c r="N1625">
        <v>1009</v>
      </c>
      <c r="O1625" t="s">
        <v>19</v>
      </c>
      <c r="P1625" t="s">
        <v>19</v>
      </c>
      <c r="Q1625">
        <v>1000</v>
      </c>
      <c r="X1625">
        <v>3.6999999999999998E-2</v>
      </c>
      <c r="Y1625">
        <v>45454.3</v>
      </c>
      <c r="Z1625">
        <v>0</v>
      </c>
      <c r="AA1625">
        <v>0</v>
      </c>
      <c r="AB1625">
        <v>0</v>
      </c>
      <c r="AC1625">
        <v>0</v>
      </c>
      <c r="AD1625">
        <v>1</v>
      </c>
      <c r="AE1625">
        <v>0</v>
      </c>
      <c r="AF1625" t="s">
        <v>3</v>
      </c>
      <c r="AG1625">
        <v>3.6999999999999998E-2</v>
      </c>
      <c r="AH1625">
        <v>2</v>
      </c>
      <c r="AI1625">
        <v>33038378</v>
      </c>
      <c r="AJ1625">
        <v>1711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</row>
    <row r="1626" spans="1:44" x14ac:dyDescent="0.2">
      <c r="A1626">
        <f>ROW(Source!A642)</f>
        <v>642</v>
      </c>
      <c r="B1626">
        <v>33038395</v>
      </c>
      <c r="C1626">
        <v>33038372</v>
      </c>
      <c r="D1626">
        <v>32518894</v>
      </c>
      <c r="E1626">
        <v>1</v>
      </c>
      <c r="F1626">
        <v>1</v>
      </c>
      <c r="G1626">
        <v>19</v>
      </c>
      <c r="H1626">
        <v>3</v>
      </c>
      <c r="I1626" t="s">
        <v>820</v>
      </c>
      <c r="J1626" t="s">
        <v>821</v>
      </c>
      <c r="K1626" t="s">
        <v>822</v>
      </c>
      <c r="L1626">
        <v>1327</v>
      </c>
      <c r="N1626">
        <v>1005</v>
      </c>
      <c r="O1626" t="s">
        <v>823</v>
      </c>
      <c r="P1626" t="s">
        <v>823</v>
      </c>
      <c r="Q1626">
        <v>1</v>
      </c>
      <c r="X1626">
        <v>5.6</v>
      </c>
      <c r="Y1626">
        <v>63.78</v>
      </c>
      <c r="Z1626">
        <v>0</v>
      </c>
      <c r="AA1626">
        <v>0</v>
      </c>
      <c r="AB1626">
        <v>0</v>
      </c>
      <c r="AC1626">
        <v>0</v>
      </c>
      <c r="AD1626">
        <v>1</v>
      </c>
      <c r="AE1626">
        <v>0</v>
      </c>
      <c r="AF1626" t="s">
        <v>3</v>
      </c>
      <c r="AG1626">
        <v>5.6</v>
      </c>
      <c r="AH1626">
        <v>2</v>
      </c>
      <c r="AI1626">
        <v>33038380</v>
      </c>
      <c r="AJ1626">
        <v>1712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</row>
    <row r="1627" spans="1:44" x14ac:dyDescent="0.2">
      <c r="A1627">
        <f>ROW(Source!A642)</f>
        <v>642</v>
      </c>
      <c r="B1627">
        <v>33038394</v>
      </c>
      <c r="C1627">
        <v>33038372</v>
      </c>
      <c r="D1627">
        <v>32517311</v>
      </c>
      <c r="E1627">
        <v>1</v>
      </c>
      <c r="F1627">
        <v>1</v>
      </c>
      <c r="G1627">
        <v>19</v>
      </c>
      <c r="H1627">
        <v>3</v>
      </c>
      <c r="I1627" t="s">
        <v>824</v>
      </c>
      <c r="J1627" t="s">
        <v>825</v>
      </c>
      <c r="K1627" t="s">
        <v>826</v>
      </c>
      <c r="L1627">
        <v>1348</v>
      </c>
      <c r="N1627">
        <v>1009</v>
      </c>
      <c r="O1627" t="s">
        <v>19</v>
      </c>
      <c r="P1627" t="s">
        <v>19</v>
      </c>
      <c r="Q1627">
        <v>1000</v>
      </c>
      <c r="X1627">
        <v>0.05</v>
      </c>
      <c r="Y1627">
        <v>4752.91</v>
      </c>
      <c r="Z1627">
        <v>0</v>
      </c>
      <c r="AA1627">
        <v>0</v>
      </c>
      <c r="AB1627">
        <v>0</v>
      </c>
      <c r="AC1627">
        <v>0</v>
      </c>
      <c r="AD1627">
        <v>1</v>
      </c>
      <c r="AE1627">
        <v>0</v>
      </c>
      <c r="AF1627" t="s">
        <v>3</v>
      </c>
      <c r="AG1627">
        <v>0.05</v>
      </c>
      <c r="AH1627">
        <v>2</v>
      </c>
      <c r="AI1627">
        <v>33038379</v>
      </c>
      <c r="AJ1627">
        <v>1713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</row>
    <row r="1628" spans="1:44" x14ac:dyDescent="0.2">
      <c r="A1628">
        <f>ROW(Source!A642)</f>
        <v>642</v>
      </c>
      <c r="B1628">
        <v>33038396</v>
      </c>
      <c r="C1628">
        <v>33038372</v>
      </c>
      <c r="D1628">
        <v>32519061</v>
      </c>
      <c r="E1628">
        <v>1</v>
      </c>
      <c r="F1628">
        <v>1</v>
      </c>
      <c r="G1628">
        <v>19</v>
      </c>
      <c r="H1628">
        <v>3</v>
      </c>
      <c r="I1628" t="s">
        <v>827</v>
      </c>
      <c r="J1628" t="s">
        <v>828</v>
      </c>
      <c r="K1628" t="s">
        <v>829</v>
      </c>
      <c r="L1628">
        <v>1339</v>
      </c>
      <c r="N1628">
        <v>1007</v>
      </c>
      <c r="O1628" t="s">
        <v>830</v>
      </c>
      <c r="P1628" t="s">
        <v>830</v>
      </c>
      <c r="Q1628">
        <v>1</v>
      </c>
      <c r="X1628">
        <v>1.75</v>
      </c>
      <c r="Y1628">
        <v>29.98</v>
      </c>
      <c r="Z1628">
        <v>0</v>
      </c>
      <c r="AA1628">
        <v>0</v>
      </c>
      <c r="AB1628">
        <v>0</v>
      </c>
      <c r="AC1628">
        <v>0</v>
      </c>
      <c r="AD1628">
        <v>1</v>
      </c>
      <c r="AE1628">
        <v>0</v>
      </c>
      <c r="AF1628" t="s">
        <v>3</v>
      </c>
      <c r="AG1628">
        <v>1.75</v>
      </c>
      <c r="AH1628">
        <v>2</v>
      </c>
      <c r="AI1628">
        <v>33038381</v>
      </c>
      <c r="AJ1628">
        <v>1714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</row>
    <row r="1629" spans="1:44" x14ac:dyDescent="0.2">
      <c r="A1629">
        <f>ROW(Source!A642)</f>
        <v>642</v>
      </c>
      <c r="B1629">
        <v>33038397</v>
      </c>
      <c r="C1629">
        <v>33038372</v>
      </c>
      <c r="D1629">
        <v>32517740</v>
      </c>
      <c r="E1629">
        <v>1</v>
      </c>
      <c r="F1629">
        <v>1</v>
      </c>
      <c r="G1629">
        <v>19</v>
      </c>
      <c r="H1629">
        <v>3</v>
      </c>
      <c r="I1629" t="s">
        <v>831</v>
      </c>
      <c r="J1629" t="s">
        <v>832</v>
      </c>
      <c r="K1629" t="s">
        <v>833</v>
      </c>
      <c r="L1629">
        <v>1339</v>
      </c>
      <c r="N1629">
        <v>1007</v>
      </c>
      <c r="O1629" t="s">
        <v>830</v>
      </c>
      <c r="P1629" t="s">
        <v>830</v>
      </c>
      <c r="Q1629">
        <v>1</v>
      </c>
      <c r="X1629">
        <v>0.08</v>
      </c>
      <c r="Y1629">
        <v>4993.7</v>
      </c>
      <c r="Z1629">
        <v>0</v>
      </c>
      <c r="AA1629">
        <v>0</v>
      </c>
      <c r="AB1629">
        <v>0</v>
      </c>
      <c r="AC1629">
        <v>0</v>
      </c>
      <c r="AD1629">
        <v>1</v>
      </c>
      <c r="AE1629">
        <v>0</v>
      </c>
      <c r="AF1629" t="s">
        <v>3</v>
      </c>
      <c r="AG1629">
        <v>0.08</v>
      </c>
      <c r="AH1629">
        <v>2</v>
      </c>
      <c r="AI1629">
        <v>33038382</v>
      </c>
      <c r="AJ1629">
        <v>1715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</row>
    <row r="1630" spans="1:44" x14ac:dyDescent="0.2">
      <c r="A1630">
        <f>ROW(Source!A642)</f>
        <v>642</v>
      </c>
      <c r="B1630">
        <v>33038398</v>
      </c>
      <c r="C1630">
        <v>33038372</v>
      </c>
      <c r="D1630">
        <v>32517729</v>
      </c>
      <c r="E1630">
        <v>1</v>
      </c>
      <c r="F1630">
        <v>1</v>
      </c>
      <c r="G1630">
        <v>19</v>
      </c>
      <c r="H1630">
        <v>3</v>
      </c>
      <c r="I1630" t="s">
        <v>834</v>
      </c>
      <c r="J1630" t="s">
        <v>835</v>
      </c>
      <c r="K1630" t="s">
        <v>836</v>
      </c>
      <c r="L1630">
        <v>1339</v>
      </c>
      <c r="N1630">
        <v>1007</v>
      </c>
      <c r="O1630" t="s">
        <v>830</v>
      </c>
      <c r="P1630" t="s">
        <v>830</v>
      </c>
      <c r="Q1630">
        <v>1</v>
      </c>
      <c r="X1630">
        <v>0.69</v>
      </c>
      <c r="Y1630">
        <v>3762.19</v>
      </c>
      <c r="Z1630">
        <v>0</v>
      </c>
      <c r="AA1630">
        <v>0</v>
      </c>
      <c r="AB1630">
        <v>0</v>
      </c>
      <c r="AC1630">
        <v>0</v>
      </c>
      <c r="AD1630">
        <v>1</v>
      </c>
      <c r="AE1630">
        <v>0</v>
      </c>
      <c r="AF1630" t="s">
        <v>3</v>
      </c>
      <c r="AG1630">
        <v>0.69</v>
      </c>
      <c r="AH1630">
        <v>2</v>
      </c>
      <c r="AI1630">
        <v>33038383</v>
      </c>
      <c r="AJ1630">
        <v>1716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</row>
    <row r="1631" spans="1:44" x14ac:dyDescent="0.2">
      <c r="A1631">
        <f>ROW(Source!A642)</f>
        <v>642</v>
      </c>
      <c r="B1631">
        <v>33038399</v>
      </c>
      <c r="C1631">
        <v>33038372</v>
      </c>
      <c r="D1631">
        <v>32517783</v>
      </c>
      <c r="E1631">
        <v>1</v>
      </c>
      <c r="F1631">
        <v>1</v>
      </c>
      <c r="G1631">
        <v>19</v>
      </c>
      <c r="H1631">
        <v>3</v>
      </c>
      <c r="I1631" t="s">
        <v>837</v>
      </c>
      <c r="J1631" t="s">
        <v>838</v>
      </c>
      <c r="K1631" t="s">
        <v>839</v>
      </c>
      <c r="L1631">
        <v>1339</v>
      </c>
      <c r="N1631">
        <v>1007</v>
      </c>
      <c r="O1631" t="s">
        <v>830</v>
      </c>
      <c r="P1631" t="s">
        <v>830</v>
      </c>
      <c r="Q1631">
        <v>1</v>
      </c>
      <c r="X1631">
        <v>0.2</v>
      </c>
      <c r="Y1631">
        <v>5631.96</v>
      </c>
      <c r="Z1631">
        <v>0</v>
      </c>
      <c r="AA1631">
        <v>0</v>
      </c>
      <c r="AB1631">
        <v>0</v>
      </c>
      <c r="AC1631">
        <v>0</v>
      </c>
      <c r="AD1631">
        <v>1</v>
      </c>
      <c r="AE1631">
        <v>0</v>
      </c>
      <c r="AF1631" t="s">
        <v>3</v>
      </c>
      <c r="AG1631">
        <v>0.2</v>
      </c>
      <c r="AH1631">
        <v>2</v>
      </c>
      <c r="AI1631">
        <v>33038384</v>
      </c>
      <c r="AJ1631">
        <v>1717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</row>
    <row r="1632" spans="1:44" x14ac:dyDescent="0.2">
      <c r="A1632">
        <f>ROW(Source!A642)</f>
        <v>642</v>
      </c>
      <c r="B1632">
        <v>33038400</v>
      </c>
      <c r="C1632">
        <v>33038372</v>
      </c>
      <c r="D1632">
        <v>32517784</v>
      </c>
      <c r="E1632">
        <v>1</v>
      </c>
      <c r="F1632">
        <v>1</v>
      </c>
      <c r="G1632">
        <v>19</v>
      </c>
      <c r="H1632">
        <v>3</v>
      </c>
      <c r="I1632" t="s">
        <v>840</v>
      </c>
      <c r="J1632" t="s">
        <v>841</v>
      </c>
      <c r="K1632" t="s">
        <v>842</v>
      </c>
      <c r="L1632">
        <v>1339</v>
      </c>
      <c r="N1632">
        <v>1007</v>
      </c>
      <c r="O1632" t="s">
        <v>830</v>
      </c>
      <c r="P1632" t="s">
        <v>830</v>
      </c>
      <c r="Q1632">
        <v>1</v>
      </c>
      <c r="X1632">
        <v>0.69</v>
      </c>
      <c r="Y1632">
        <v>5631.96</v>
      </c>
      <c r="Z1632">
        <v>0</v>
      </c>
      <c r="AA1632">
        <v>0</v>
      </c>
      <c r="AB1632">
        <v>0</v>
      </c>
      <c r="AC1632">
        <v>0</v>
      </c>
      <c r="AD1632">
        <v>1</v>
      </c>
      <c r="AE1632">
        <v>0</v>
      </c>
      <c r="AF1632" t="s">
        <v>3</v>
      </c>
      <c r="AG1632">
        <v>0.69</v>
      </c>
      <c r="AH1632">
        <v>2</v>
      </c>
      <c r="AI1632">
        <v>33038385</v>
      </c>
      <c r="AJ1632">
        <v>1718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</row>
    <row r="1633" spans="1:44" x14ac:dyDescent="0.2">
      <c r="A1633">
        <f>ROW(Source!A642)</f>
        <v>642</v>
      </c>
      <c r="B1633">
        <v>33038401</v>
      </c>
      <c r="C1633">
        <v>33038372</v>
      </c>
      <c r="D1633">
        <v>32519911</v>
      </c>
      <c r="E1633">
        <v>1</v>
      </c>
      <c r="F1633">
        <v>1</v>
      </c>
      <c r="G1633">
        <v>19</v>
      </c>
      <c r="H1633">
        <v>3</v>
      </c>
      <c r="I1633" t="s">
        <v>843</v>
      </c>
      <c r="J1633" t="s">
        <v>844</v>
      </c>
      <c r="K1633" t="s">
        <v>845</v>
      </c>
      <c r="L1633">
        <v>1339</v>
      </c>
      <c r="N1633">
        <v>1007</v>
      </c>
      <c r="O1633" t="s">
        <v>830</v>
      </c>
      <c r="P1633" t="s">
        <v>830</v>
      </c>
      <c r="Q1633">
        <v>1</v>
      </c>
      <c r="X1633">
        <v>102</v>
      </c>
      <c r="Y1633">
        <v>3195.93</v>
      </c>
      <c r="Z1633">
        <v>0</v>
      </c>
      <c r="AA1633">
        <v>0</v>
      </c>
      <c r="AB1633">
        <v>0</v>
      </c>
      <c r="AC1633">
        <v>0</v>
      </c>
      <c r="AD1633">
        <v>1</v>
      </c>
      <c r="AE1633">
        <v>0</v>
      </c>
      <c r="AF1633" t="s">
        <v>3</v>
      </c>
      <c r="AG1633">
        <v>102</v>
      </c>
      <c r="AH1633">
        <v>2</v>
      </c>
      <c r="AI1633">
        <v>33038386</v>
      </c>
      <c r="AJ1633">
        <v>1719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</row>
    <row r="1634" spans="1:44" x14ac:dyDescent="0.2">
      <c r="A1634">
        <f>ROW(Source!A642)</f>
        <v>642</v>
      </c>
      <c r="B1634">
        <v>33038402</v>
      </c>
      <c r="C1634">
        <v>33038372</v>
      </c>
      <c r="D1634">
        <v>32521663</v>
      </c>
      <c r="E1634">
        <v>1</v>
      </c>
      <c r="F1634">
        <v>1</v>
      </c>
      <c r="G1634">
        <v>19</v>
      </c>
      <c r="H1634">
        <v>3</v>
      </c>
      <c r="I1634" t="s">
        <v>846</v>
      </c>
      <c r="J1634" t="s">
        <v>847</v>
      </c>
      <c r="K1634" t="s">
        <v>848</v>
      </c>
      <c r="L1634">
        <v>1327</v>
      </c>
      <c r="N1634">
        <v>1005</v>
      </c>
      <c r="O1634" t="s">
        <v>823</v>
      </c>
      <c r="P1634" t="s">
        <v>823</v>
      </c>
      <c r="Q1634">
        <v>1</v>
      </c>
      <c r="X1634">
        <v>49.5</v>
      </c>
      <c r="Y1634">
        <v>207.09</v>
      </c>
      <c r="Z1634">
        <v>0</v>
      </c>
      <c r="AA1634">
        <v>0</v>
      </c>
      <c r="AB1634">
        <v>0</v>
      </c>
      <c r="AC1634">
        <v>0</v>
      </c>
      <c r="AD1634">
        <v>1</v>
      </c>
      <c r="AE1634">
        <v>0</v>
      </c>
      <c r="AF1634" t="s">
        <v>3</v>
      </c>
      <c r="AG1634">
        <v>49.5</v>
      </c>
      <c r="AH1634">
        <v>2</v>
      </c>
      <c r="AI1634">
        <v>33038387</v>
      </c>
      <c r="AJ1634">
        <v>1720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</row>
    <row r="1635" spans="1:44" x14ac:dyDescent="0.2">
      <c r="A1635">
        <f>ROW(Source!A645)</f>
        <v>645</v>
      </c>
      <c r="B1635">
        <v>33038411</v>
      </c>
      <c r="C1635">
        <v>33038405</v>
      </c>
      <c r="D1635">
        <v>32505425</v>
      </c>
      <c r="E1635">
        <v>19</v>
      </c>
      <c r="F1635">
        <v>1</v>
      </c>
      <c r="G1635">
        <v>19</v>
      </c>
      <c r="H1635">
        <v>1</v>
      </c>
      <c r="I1635" t="s">
        <v>795</v>
      </c>
      <c r="J1635" t="s">
        <v>3</v>
      </c>
      <c r="K1635" t="s">
        <v>796</v>
      </c>
      <c r="L1635">
        <v>1191</v>
      </c>
      <c r="N1635">
        <v>1013</v>
      </c>
      <c r="O1635" t="s">
        <v>797</v>
      </c>
      <c r="P1635" t="s">
        <v>797</v>
      </c>
      <c r="Q1635">
        <v>1</v>
      </c>
      <c r="X1635">
        <v>36.11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1</v>
      </c>
      <c r="AE1635">
        <v>1</v>
      </c>
      <c r="AF1635" t="s">
        <v>3</v>
      </c>
      <c r="AG1635">
        <v>36.11</v>
      </c>
      <c r="AH1635">
        <v>2</v>
      </c>
      <c r="AI1635">
        <v>33038406</v>
      </c>
      <c r="AJ1635">
        <v>1721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</row>
    <row r="1636" spans="1:44" x14ac:dyDescent="0.2">
      <c r="A1636">
        <f>ROW(Source!A645)</f>
        <v>645</v>
      </c>
      <c r="B1636">
        <v>33038412</v>
      </c>
      <c r="C1636">
        <v>33038405</v>
      </c>
      <c r="D1636">
        <v>32516754</v>
      </c>
      <c r="E1636">
        <v>1</v>
      </c>
      <c r="F1636">
        <v>1</v>
      </c>
      <c r="G1636">
        <v>19</v>
      </c>
      <c r="H1636">
        <v>2</v>
      </c>
      <c r="I1636" t="s">
        <v>798</v>
      </c>
      <c r="J1636" t="s">
        <v>799</v>
      </c>
      <c r="K1636" t="s">
        <v>800</v>
      </c>
      <c r="L1636">
        <v>1368</v>
      </c>
      <c r="N1636">
        <v>1011</v>
      </c>
      <c r="O1636" t="s">
        <v>801</v>
      </c>
      <c r="P1636" t="s">
        <v>801</v>
      </c>
      <c r="Q1636">
        <v>1</v>
      </c>
      <c r="X1636">
        <v>21.91</v>
      </c>
      <c r="Y1636">
        <v>0</v>
      </c>
      <c r="Z1636">
        <v>70.98</v>
      </c>
      <c r="AA1636">
        <v>6.52</v>
      </c>
      <c r="AB1636">
        <v>0</v>
      </c>
      <c r="AC1636">
        <v>0</v>
      </c>
      <c r="AD1636">
        <v>1</v>
      </c>
      <c r="AE1636">
        <v>0</v>
      </c>
      <c r="AF1636" t="s">
        <v>3</v>
      </c>
      <c r="AG1636">
        <v>21.91</v>
      </c>
      <c r="AH1636">
        <v>2</v>
      </c>
      <c r="AI1636">
        <v>33038407</v>
      </c>
      <c r="AJ1636">
        <v>1722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</row>
    <row r="1637" spans="1:44" x14ac:dyDescent="0.2">
      <c r="A1637">
        <f>ROW(Source!A645)</f>
        <v>645</v>
      </c>
      <c r="B1637">
        <v>33038413</v>
      </c>
      <c r="C1637">
        <v>33038405</v>
      </c>
      <c r="D1637">
        <v>32518977</v>
      </c>
      <c r="E1637">
        <v>1</v>
      </c>
      <c r="F1637">
        <v>1</v>
      </c>
      <c r="G1637">
        <v>19</v>
      </c>
      <c r="H1637">
        <v>3</v>
      </c>
      <c r="I1637" t="s">
        <v>802</v>
      </c>
      <c r="J1637" t="s">
        <v>803</v>
      </c>
      <c r="K1637" t="s">
        <v>804</v>
      </c>
      <c r="L1637">
        <v>1348</v>
      </c>
      <c r="N1637">
        <v>1009</v>
      </c>
      <c r="O1637" t="s">
        <v>19</v>
      </c>
      <c r="P1637" t="s">
        <v>19</v>
      </c>
      <c r="Q1637">
        <v>1000</v>
      </c>
      <c r="X1637">
        <v>0.03</v>
      </c>
      <c r="Y1637">
        <v>117442.26</v>
      </c>
      <c r="Z1637">
        <v>0</v>
      </c>
      <c r="AA1637">
        <v>0</v>
      </c>
      <c r="AB1637">
        <v>0</v>
      </c>
      <c r="AC1637">
        <v>0</v>
      </c>
      <c r="AD1637">
        <v>1</v>
      </c>
      <c r="AE1637">
        <v>0</v>
      </c>
      <c r="AF1637" t="s">
        <v>3</v>
      </c>
      <c r="AG1637">
        <v>0.03</v>
      </c>
      <c r="AH1637">
        <v>2</v>
      </c>
      <c r="AI1637">
        <v>33038408</v>
      </c>
      <c r="AJ1637">
        <v>1723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</row>
    <row r="1638" spans="1:44" x14ac:dyDescent="0.2">
      <c r="A1638">
        <f>ROW(Source!A645)</f>
        <v>645</v>
      </c>
      <c r="B1638">
        <v>33038414</v>
      </c>
      <c r="C1638">
        <v>33038405</v>
      </c>
      <c r="D1638">
        <v>32520163</v>
      </c>
      <c r="E1638">
        <v>1</v>
      </c>
      <c r="F1638">
        <v>1</v>
      </c>
      <c r="G1638">
        <v>19</v>
      </c>
      <c r="H1638">
        <v>3</v>
      </c>
      <c r="I1638" t="s">
        <v>25</v>
      </c>
      <c r="J1638" t="s">
        <v>27</v>
      </c>
      <c r="K1638" t="s">
        <v>26</v>
      </c>
      <c r="L1638">
        <v>1348</v>
      </c>
      <c r="N1638">
        <v>1009</v>
      </c>
      <c r="O1638" t="s">
        <v>19</v>
      </c>
      <c r="P1638" t="s">
        <v>19</v>
      </c>
      <c r="Q1638">
        <v>1000</v>
      </c>
      <c r="X1638">
        <v>1</v>
      </c>
      <c r="Y1638">
        <v>53410.15</v>
      </c>
      <c r="Z1638">
        <v>0</v>
      </c>
      <c r="AA1638">
        <v>0</v>
      </c>
      <c r="AB1638">
        <v>0</v>
      </c>
      <c r="AC1638">
        <v>0</v>
      </c>
      <c r="AD1638">
        <v>1</v>
      </c>
      <c r="AE1638">
        <v>0</v>
      </c>
      <c r="AF1638" t="s">
        <v>3</v>
      </c>
      <c r="AG1638">
        <v>1</v>
      </c>
      <c r="AH1638">
        <v>2</v>
      </c>
      <c r="AI1638">
        <v>33038409</v>
      </c>
      <c r="AJ1638">
        <v>1724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</row>
    <row r="1639" spans="1:44" x14ac:dyDescent="0.2">
      <c r="A1639">
        <f>ROW(Source!A647)</f>
        <v>647</v>
      </c>
      <c r="B1639">
        <v>33038432</v>
      </c>
      <c r="C1639">
        <v>33038416</v>
      </c>
      <c r="D1639">
        <v>32505425</v>
      </c>
      <c r="E1639">
        <v>19</v>
      </c>
      <c r="F1639">
        <v>1</v>
      </c>
      <c r="G1639">
        <v>19</v>
      </c>
      <c r="H1639">
        <v>1</v>
      </c>
      <c r="I1639" t="s">
        <v>795</v>
      </c>
      <c r="J1639" t="s">
        <v>3</v>
      </c>
      <c r="K1639" t="s">
        <v>796</v>
      </c>
      <c r="L1639">
        <v>1191</v>
      </c>
      <c r="N1639">
        <v>1013</v>
      </c>
      <c r="O1639" t="s">
        <v>797</v>
      </c>
      <c r="P1639" t="s">
        <v>797</v>
      </c>
      <c r="Q1639">
        <v>1</v>
      </c>
      <c r="X1639">
        <v>453.1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1</v>
      </c>
      <c r="AE1639">
        <v>1</v>
      </c>
      <c r="AF1639" t="s">
        <v>3</v>
      </c>
      <c r="AG1639">
        <v>453.1</v>
      </c>
      <c r="AH1639">
        <v>2</v>
      </c>
      <c r="AI1639">
        <v>33038417</v>
      </c>
      <c r="AJ1639">
        <v>1726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</row>
    <row r="1640" spans="1:44" x14ac:dyDescent="0.2">
      <c r="A1640">
        <f>ROW(Source!A647)</f>
        <v>647</v>
      </c>
      <c r="B1640">
        <v>33038433</v>
      </c>
      <c r="C1640">
        <v>33038416</v>
      </c>
      <c r="D1640">
        <v>32517073</v>
      </c>
      <c r="E1640">
        <v>1</v>
      </c>
      <c r="F1640">
        <v>1</v>
      </c>
      <c r="G1640">
        <v>19</v>
      </c>
      <c r="H1640">
        <v>2</v>
      </c>
      <c r="I1640" t="s">
        <v>805</v>
      </c>
      <c r="J1640" t="s">
        <v>806</v>
      </c>
      <c r="K1640" t="s">
        <v>807</v>
      </c>
      <c r="L1640">
        <v>1368</v>
      </c>
      <c r="N1640">
        <v>1011</v>
      </c>
      <c r="O1640" t="s">
        <v>801</v>
      </c>
      <c r="P1640" t="s">
        <v>801</v>
      </c>
      <c r="Q1640">
        <v>1</v>
      </c>
      <c r="X1640">
        <v>1.38</v>
      </c>
      <c r="Y1640">
        <v>0</v>
      </c>
      <c r="Z1640">
        <v>3.37</v>
      </c>
      <c r="AA1640">
        <v>0.85</v>
      </c>
      <c r="AB1640">
        <v>0</v>
      </c>
      <c r="AC1640">
        <v>0</v>
      </c>
      <c r="AD1640">
        <v>1</v>
      </c>
      <c r="AE1640">
        <v>0</v>
      </c>
      <c r="AF1640" t="s">
        <v>3</v>
      </c>
      <c r="AG1640">
        <v>1.38</v>
      </c>
      <c r="AH1640">
        <v>2</v>
      </c>
      <c r="AI1640">
        <v>33038418</v>
      </c>
      <c r="AJ1640">
        <v>1727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</row>
    <row r="1641" spans="1:44" x14ac:dyDescent="0.2">
      <c r="A1641">
        <f>ROW(Source!A647)</f>
        <v>647</v>
      </c>
      <c r="B1641">
        <v>33038434</v>
      </c>
      <c r="C1641">
        <v>33038416</v>
      </c>
      <c r="D1641">
        <v>32516433</v>
      </c>
      <c r="E1641">
        <v>1</v>
      </c>
      <c r="F1641">
        <v>1</v>
      </c>
      <c r="G1641">
        <v>19</v>
      </c>
      <c r="H1641">
        <v>2</v>
      </c>
      <c r="I1641" t="s">
        <v>808</v>
      </c>
      <c r="J1641" t="s">
        <v>809</v>
      </c>
      <c r="K1641" t="s">
        <v>810</v>
      </c>
      <c r="L1641">
        <v>1368</v>
      </c>
      <c r="N1641">
        <v>1011</v>
      </c>
      <c r="O1641" t="s">
        <v>801</v>
      </c>
      <c r="P1641" t="s">
        <v>801</v>
      </c>
      <c r="Q1641">
        <v>1</v>
      </c>
      <c r="X1641">
        <v>0.31</v>
      </c>
      <c r="Y1641">
        <v>0</v>
      </c>
      <c r="Z1641">
        <v>566.44000000000005</v>
      </c>
      <c r="AA1641">
        <v>281.27999999999997</v>
      </c>
      <c r="AB1641">
        <v>0</v>
      </c>
      <c r="AC1641">
        <v>0</v>
      </c>
      <c r="AD1641">
        <v>1</v>
      </c>
      <c r="AE1641">
        <v>0</v>
      </c>
      <c r="AF1641" t="s">
        <v>3</v>
      </c>
      <c r="AG1641">
        <v>0.31</v>
      </c>
      <c r="AH1641">
        <v>2</v>
      </c>
      <c r="AI1641">
        <v>33038419</v>
      </c>
      <c r="AJ1641">
        <v>1728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</row>
    <row r="1642" spans="1:44" x14ac:dyDescent="0.2">
      <c r="A1642">
        <f>ROW(Source!A647)</f>
        <v>647</v>
      </c>
      <c r="B1642">
        <v>33038435</v>
      </c>
      <c r="C1642">
        <v>33038416</v>
      </c>
      <c r="D1642">
        <v>32516599</v>
      </c>
      <c r="E1642">
        <v>1</v>
      </c>
      <c r="F1642">
        <v>1</v>
      </c>
      <c r="G1642">
        <v>19</v>
      </c>
      <c r="H1642">
        <v>2</v>
      </c>
      <c r="I1642" t="s">
        <v>811</v>
      </c>
      <c r="J1642" t="s">
        <v>812</v>
      </c>
      <c r="K1642" t="s">
        <v>813</v>
      </c>
      <c r="L1642">
        <v>1368</v>
      </c>
      <c r="N1642">
        <v>1011</v>
      </c>
      <c r="O1642" t="s">
        <v>801</v>
      </c>
      <c r="P1642" t="s">
        <v>801</v>
      </c>
      <c r="Q1642">
        <v>1</v>
      </c>
      <c r="X1642">
        <v>26.25</v>
      </c>
      <c r="Y1642">
        <v>0</v>
      </c>
      <c r="Z1642">
        <v>9.7100000000000009</v>
      </c>
      <c r="AA1642">
        <v>2.25</v>
      </c>
      <c r="AB1642">
        <v>0</v>
      </c>
      <c r="AC1642">
        <v>0</v>
      </c>
      <c r="AD1642">
        <v>1</v>
      </c>
      <c r="AE1642">
        <v>0</v>
      </c>
      <c r="AF1642" t="s">
        <v>3</v>
      </c>
      <c r="AG1642">
        <v>26.25</v>
      </c>
      <c r="AH1642">
        <v>2</v>
      </c>
      <c r="AI1642">
        <v>33038420</v>
      </c>
      <c r="AJ1642">
        <v>1729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</row>
    <row r="1643" spans="1:44" x14ac:dyDescent="0.2">
      <c r="A1643">
        <f>ROW(Source!A647)</f>
        <v>647</v>
      </c>
      <c r="B1643">
        <v>33038436</v>
      </c>
      <c r="C1643">
        <v>33038416</v>
      </c>
      <c r="D1643">
        <v>32517836</v>
      </c>
      <c r="E1643">
        <v>1</v>
      </c>
      <c r="F1643">
        <v>1</v>
      </c>
      <c r="G1643">
        <v>19</v>
      </c>
      <c r="H1643">
        <v>3</v>
      </c>
      <c r="I1643" t="s">
        <v>814</v>
      </c>
      <c r="J1643" t="s">
        <v>815</v>
      </c>
      <c r="K1643" t="s">
        <v>816</v>
      </c>
      <c r="L1643">
        <v>1348</v>
      </c>
      <c r="N1643">
        <v>1009</v>
      </c>
      <c r="O1643" t="s">
        <v>19</v>
      </c>
      <c r="P1643" t="s">
        <v>19</v>
      </c>
      <c r="Q1643">
        <v>1000</v>
      </c>
      <c r="X1643">
        <v>0.04</v>
      </c>
      <c r="Y1643">
        <v>31493.279999999999</v>
      </c>
      <c r="Z1643">
        <v>0</v>
      </c>
      <c r="AA1643">
        <v>0</v>
      </c>
      <c r="AB1643">
        <v>0</v>
      </c>
      <c r="AC1643">
        <v>0</v>
      </c>
      <c r="AD1643">
        <v>1</v>
      </c>
      <c r="AE1643">
        <v>0</v>
      </c>
      <c r="AF1643" t="s">
        <v>3</v>
      </c>
      <c r="AG1643">
        <v>0.04</v>
      </c>
      <c r="AH1643">
        <v>2</v>
      </c>
      <c r="AI1643">
        <v>33038421</v>
      </c>
      <c r="AJ1643">
        <v>1730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</row>
    <row r="1644" spans="1:44" x14ac:dyDescent="0.2">
      <c r="A1644">
        <f>ROW(Source!A647)</f>
        <v>647</v>
      </c>
      <c r="B1644">
        <v>33038437</v>
      </c>
      <c r="C1644">
        <v>33038416</v>
      </c>
      <c r="D1644">
        <v>32518156</v>
      </c>
      <c r="E1644">
        <v>1</v>
      </c>
      <c r="F1644">
        <v>1</v>
      </c>
      <c r="G1644">
        <v>19</v>
      </c>
      <c r="H1644">
        <v>3</v>
      </c>
      <c r="I1644" t="s">
        <v>817</v>
      </c>
      <c r="J1644" t="s">
        <v>818</v>
      </c>
      <c r="K1644" t="s">
        <v>819</v>
      </c>
      <c r="L1644">
        <v>1348</v>
      </c>
      <c r="N1644">
        <v>1009</v>
      </c>
      <c r="O1644" t="s">
        <v>19</v>
      </c>
      <c r="P1644" t="s">
        <v>19</v>
      </c>
      <c r="Q1644">
        <v>1000</v>
      </c>
      <c r="X1644">
        <v>3.6999999999999998E-2</v>
      </c>
      <c r="Y1644">
        <v>45454.3</v>
      </c>
      <c r="Z1644">
        <v>0</v>
      </c>
      <c r="AA1644">
        <v>0</v>
      </c>
      <c r="AB1644">
        <v>0</v>
      </c>
      <c r="AC1644">
        <v>0</v>
      </c>
      <c r="AD1644">
        <v>1</v>
      </c>
      <c r="AE1644">
        <v>0</v>
      </c>
      <c r="AF1644" t="s">
        <v>3</v>
      </c>
      <c r="AG1644">
        <v>3.6999999999999998E-2</v>
      </c>
      <c r="AH1644">
        <v>2</v>
      </c>
      <c r="AI1644">
        <v>33038422</v>
      </c>
      <c r="AJ1644">
        <v>1731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</row>
    <row r="1645" spans="1:44" x14ac:dyDescent="0.2">
      <c r="A1645">
        <f>ROW(Source!A647)</f>
        <v>647</v>
      </c>
      <c r="B1645">
        <v>33038439</v>
      </c>
      <c r="C1645">
        <v>33038416</v>
      </c>
      <c r="D1645">
        <v>32518894</v>
      </c>
      <c r="E1645">
        <v>1</v>
      </c>
      <c r="F1645">
        <v>1</v>
      </c>
      <c r="G1645">
        <v>19</v>
      </c>
      <c r="H1645">
        <v>3</v>
      </c>
      <c r="I1645" t="s">
        <v>820</v>
      </c>
      <c r="J1645" t="s">
        <v>821</v>
      </c>
      <c r="K1645" t="s">
        <v>822</v>
      </c>
      <c r="L1645">
        <v>1327</v>
      </c>
      <c r="N1645">
        <v>1005</v>
      </c>
      <c r="O1645" t="s">
        <v>823</v>
      </c>
      <c r="P1645" t="s">
        <v>823</v>
      </c>
      <c r="Q1645">
        <v>1</v>
      </c>
      <c r="X1645">
        <v>5.6</v>
      </c>
      <c r="Y1645">
        <v>63.78</v>
      </c>
      <c r="Z1645">
        <v>0</v>
      </c>
      <c r="AA1645">
        <v>0</v>
      </c>
      <c r="AB1645">
        <v>0</v>
      </c>
      <c r="AC1645">
        <v>0</v>
      </c>
      <c r="AD1645">
        <v>1</v>
      </c>
      <c r="AE1645">
        <v>0</v>
      </c>
      <c r="AF1645" t="s">
        <v>3</v>
      </c>
      <c r="AG1645">
        <v>5.6</v>
      </c>
      <c r="AH1645">
        <v>2</v>
      </c>
      <c r="AI1645">
        <v>33038424</v>
      </c>
      <c r="AJ1645">
        <v>1732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</row>
    <row r="1646" spans="1:44" x14ac:dyDescent="0.2">
      <c r="A1646">
        <f>ROW(Source!A647)</f>
        <v>647</v>
      </c>
      <c r="B1646">
        <v>33038438</v>
      </c>
      <c r="C1646">
        <v>33038416</v>
      </c>
      <c r="D1646">
        <v>32517311</v>
      </c>
      <c r="E1646">
        <v>1</v>
      </c>
      <c r="F1646">
        <v>1</v>
      </c>
      <c r="G1646">
        <v>19</v>
      </c>
      <c r="H1646">
        <v>3</v>
      </c>
      <c r="I1646" t="s">
        <v>824</v>
      </c>
      <c r="J1646" t="s">
        <v>825</v>
      </c>
      <c r="K1646" t="s">
        <v>826</v>
      </c>
      <c r="L1646">
        <v>1348</v>
      </c>
      <c r="N1646">
        <v>1009</v>
      </c>
      <c r="O1646" t="s">
        <v>19</v>
      </c>
      <c r="P1646" t="s">
        <v>19</v>
      </c>
      <c r="Q1646">
        <v>1000</v>
      </c>
      <c r="X1646">
        <v>0.05</v>
      </c>
      <c r="Y1646">
        <v>4752.91</v>
      </c>
      <c r="Z1646">
        <v>0</v>
      </c>
      <c r="AA1646">
        <v>0</v>
      </c>
      <c r="AB1646">
        <v>0</v>
      </c>
      <c r="AC1646">
        <v>0</v>
      </c>
      <c r="AD1646">
        <v>1</v>
      </c>
      <c r="AE1646">
        <v>0</v>
      </c>
      <c r="AF1646" t="s">
        <v>3</v>
      </c>
      <c r="AG1646">
        <v>0.05</v>
      </c>
      <c r="AH1646">
        <v>2</v>
      </c>
      <c r="AI1646">
        <v>33038423</v>
      </c>
      <c r="AJ1646">
        <v>1733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</row>
    <row r="1647" spans="1:44" x14ac:dyDescent="0.2">
      <c r="A1647">
        <f>ROW(Source!A647)</f>
        <v>647</v>
      </c>
      <c r="B1647">
        <v>33038440</v>
      </c>
      <c r="C1647">
        <v>33038416</v>
      </c>
      <c r="D1647">
        <v>32519061</v>
      </c>
      <c r="E1647">
        <v>1</v>
      </c>
      <c r="F1647">
        <v>1</v>
      </c>
      <c r="G1647">
        <v>19</v>
      </c>
      <c r="H1647">
        <v>3</v>
      </c>
      <c r="I1647" t="s">
        <v>827</v>
      </c>
      <c r="J1647" t="s">
        <v>828</v>
      </c>
      <c r="K1647" t="s">
        <v>829</v>
      </c>
      <c r="L1647">
        <v>1339</v>
      </c>
      <c r="N1647">
        <v>1007</v>
      </c>
      <c r="O1647" t="s">
        <v>830</v>
      </c>
      <c r="P1647" t="s">
        <v>830</v>
      </c>
      <c r="Q1647">
        <v>1</v>
      </c>
      <c r="X1647">
        <v>1.75</v>
      </c>
      <c r="Y1647">
        <v>29.98</v>
      </c>
      <c r="Z1647">
        <v>0</v>
      </c>
      <c r="AA1647">
        <v>0</v>
      </c>
      <c r="AB1647">
        <v>0</v>
      </c>
      <c r="AC1647">
        <v>0</v>
      </c>
      <c r="AD1647">
        <v>1</v>
      </c>
      <c r="AE1647">
        <v>0</v>
      </c>
      <c r="AF1647" t="s">
        <v>3</v>
      </c>
      <c r="AG1647">
        <v>1.75</v>
      </c>
      <c r="AH1647">
        <v>2</v>
      </c>
      <c r="AI1647">
        <v>33038425</v>
      </c>
      <c r="AJ1647">
        <v>1734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</row>
    <row r="1648" spans="1:44" x14ac:dyDescent="0.2">
      <c r="A1648">
        <f>ROW(Source!A647)</f>
        <v>647</v>
      </c>
      <c r="B1648">
        <v>33038441</v>
      </c>
      <c r="C1648">
        <v>33038416</v>
      </c>
      <c r="D1648">
        <v>32517740</v>
      </c>
      <c r="E1648">
        <v>1</v>
      </c>
      <c r="F1648">
        <v>1</v>
      </c>
      <c r="G1648">
        <v>19</v>
      </c>
      <c r="H1648">
        <v>3</v>
      </c>
      <c r="I1648" t="s">
        <v>831</v>
      </c>
      <c r="J1648" t="s">
        <v>832</v>
      </c>
      <c r="K1648" t="s">
        <v>833</v>
      </c>
      <c r="L1648">
        <v>1339</v>
      </c>
      <c r="N1648">
        <v>1007</v>
      </c>
      <c r="O1648" t="s">
        <v>830</v>
      </c>
      <c r="P1648" t="s">
        <v>830</v>
      </c>
      <c r="Q1648">
        <v>1</v>
      </c>
      <c r="X1648">
        <v>0.08</v>
      </c>
      <c r="Y1648">
        <v>4993.7</v>
      </c>
      <c r="Z1648">
        <v>0</v>
      </c>
      <c r="AA1648">
        <v>0</v>
      </c>
      <c r="AB1648">
        <v>0</v>
      </c>
      <c r="AC1648">
        <v>0</v>
      </c>
      <c r="AD1648">
        <v>1</v>
      </c>
      <c r="AE1648">
        <v>0</v>
      </c>
      <c r="AF1648" t="s">
        <v>3</v>
      </c>
      <c r="AG1648">
        <v>0.08</v>
      </c>
      <c r="AH1648">
        <v>2</v>
      </c>
      <c r="AI1648">
        <v>33038426</v>
      </c>
      <c r="AJ1648">
        <v>1735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</row>
    <row r="1649" spans="1:44" x14ac:dyDescent="0.2">
      <c r="A1649">
        <f>ROW(Source!A647)</f>
        <v>647</v>
      </c>
      <c r="B1649">
        <v>33038442</v>
      </c>
      <c r="C1649">
        <v>33038416</v>
      </c>
      <c r="D1649">
        <v>32517729</v>
      </c>
      <c r="E1649">
        <v>1</v>
      </c>
      <c r="F1649">
        <v>1</v>
      </c>
      <c r="G1649">
        <v>19</v>
      </c>
      <c r="H1649">
        <v>3</v>
      </c>
      <c r="I1649" t="s">
        <v>834</v>
      </c>
      <c r="J1649" t="s">
        <v>835</v>
      </c>
      <c r="K1649" t="s">
        <v>836</v>
      </c>
      <c r="L1649">
        <v>1339</v>
      </c>
      <c r="N1649">
        <v>1007</v>
      </c>
      <c r="O1649" t="s">
        <v>830</v>
      </c>
      <c r="P1649" t="s">
        <v>830</v>
      </c>
      <c r="Q1649">
        <v>1</v>
      </c>
      <c r="X1649">
        <v>0.69</v>
      </c>
      <c r="Y1649">
        <v>3762.19</v>
      </c>
      <c r="Z1649">
        <v>0</v>
      </c>
      <c r="AA1649">
        <v>0</v>
      </c>
      <c r="AB1649">
        <v>0</v>
      </c>
      <c r="AC1649">
        <v>0</v>
      </c>
      <c r="AD1649">
        <v>1</v>
      </c>
      <c r="AE1649">
        <v>0</v>
      </c>
      <c r="AF1649" t="s">
        <v>3</v>
      </c>
      <c r="AG1649">
        <v>0.69</v>
      </c>
      <c r="AH1649">
        <v>2</v>
      </c>
      <c r="AI1649">
        <v>33038427</v>
      </c>
      <c r="AJ1649">
        <v>1736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</row>
    <row r="1650" spans="1:44" x14ac:dyDescent="0.2">
      <c r="A1650">
        <f>ROW(Source!A647)</f>
        <v>647</v>
      </c>
      <c r="B1650">
        <v>33038443</v>
      </c>
      <c r="C1650">
        <v>33038416</v>
      </c>
      <c r="D1650">
        <v>32517783</v>
      </c>
      <c r="E1650">
        <v>1</v>
      </c>
      <c r="F1650">
        <v>1</v>
      </c>
      <c r="G1650">
        <v>19</v>
      </c>
      <c r="H1650">
        <v>3</v>
      </c>
      <c r="I1650" t="s">
        <v>837</v>
      </c>
      <c r="J1650" t="s">
        <v>838</v>
      </c>
      <c r="K1650" t="s">
        <v>839</v>
      </c>
      <c r="L1650">
        <v>1339</v>
      </c>
      <c r="N1650">
        <v>1007</v>
      </c>
      <c r="O1650" t="s">
        <v>830</v>
      </c>
      <c r="P1650" t="s">
        <v>830</v>
      </c>
      <c r="Q1650">
        <v>1</v>
      </c>
      <c r="X1650">
        <v>0.2</v>
      </c>
      <c r="Y1650">
        <v>5631.96</v>
      </c>
      <c r="Z1650">
        <v>0</v>
      </c>
      <c r="AA1650">
        <v>0</v>
      </c>
      <c r="AB1650">
        <v>0</v>
      </c>
      <c r="AC1650">
        <v>0</v>
      </c>
      <c r="AD1650">
        <v>1</v>
      </c>
      <c r="AE1650">
        <v>0</v>
      </c>
      <c r="AF1650" t="s">
        <v>3</v>
      </c>
      <c r="AG1650">
        <v>0.2</v>
      </c>
      <c r="AH1650">
        <v>2</v>
      </c>
      <c r="AI1650">
        <v>33038428</v>
      </c>
      <c r="AJ1650">
        <v>1737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</row>
    <row r="1651" spans="1:44" x14ac:dyDescent="0.2">
      <c r="A1651">
        <f>ROW(Source!A647)</f>
        <v>647</v>
      </c>
      <c r="B1651">
        <v>33038444</v>
      </c>
      <c r="C1651">
        <v>33038416</v>
      </c>
      <c r="D1651">
        <v>32517784</v>
      </c>
      <c r="E1651">
        <v>1</v>
      </c>
      <c r="F1651">
        <v>1</v>
      </c>
      <c r="G1651">
        <v>19</v>
      </c>
      <c r="H1651">
        <v>3</v>
      </c>
      <c r="I1651" t="s">
        <v>840</v>
      </c>
      <c r="J1651" t="s">
        <v>841</v>
      </c>
      <c r="K1651" t="s">
        <v>842</v>
      </c>
      <c r="L1651">
        <v>1339</v>
      </c>
      <c r="N1651">
        <v>1007</v>
      </c>
      <c r="O1651" t="s">
        <v>830</v>
      </c>
      <c r="P1651" t="s">
        <v>830</v>
      </c>
      <c r="Q1651">
        <v>1</v>
      </c>
      <c r="X1651">
        <v>0.69</v>
      </c>
      <c r="Y1651">
        <v>5631.96</v>
      </c>
      <c r="Z1651">
        <v>0</v>
      </c>
      <c r="AA1651">
        <v>0</v>
      </c>
      <c r="AB1651">
        <v>0</v>
      </c>
      <c r="AC1651">
        <v>0</v>
      </c>
      <c r="AD1651">
        <v>1</v>
      </c>
      <c r="AE1651">
        <v>0</v>
      </c>
      <c r="AF1651" t="s">
        <v>3</v>
      </c>
      <c r="AG1651">
        <v>0.69</v>
      </c>
      <c r="AH1651">
        <v>2</v>
      </c>
      <c r="AI1651">
        <v>33038429</v>
      </c>
      <c r="AJ1651">
        <v>1738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</row>
    <row r="1652" spans="1:44" x14ac:dyDescent="0.2">
      <c r="A1652">
        <f>ROW(Source!A647)</f>
        <v>647</v>
      </c>
      <c r="B1652">
        <v>33038445</v>
      </c>
      <c r="C1652">
        <v>33038416</v>
      </c>
      <c r="D1652">
        <v>32519911</v>
      </c>
      <c r="E1652">
        <v>1</v>
      </c>
      <c r="F1652">
        <v>1</v>
      </c>
      <c r="G1652">
        <v>19</v>
      </c>
      <c r="H1652">
        <v>3</v>
      </c>
      <c r="I1652" t="s">
        <v>843</v>
      </c>
      <c r="J1652" t="s">
        <v>844</v>
      </c>
      <c r="K1652" t="s">
        <v>845</v>
      </c>
      <c r="L1652">
        <v>1339</v>
      </c>
      <c r="N1652">
        <v>1007</v>
      </c>
      <c r="O1652" t="s">
        <v>830</v>
      </c>
      <c r="P1652" t="s">
        <v>830</v>
      </c>
      <c r="Q1652">
        <v>1</v>
      </c>
      <c r="X1652">
        <v>102</v>
      </c>
      <c r="Y1652">
        <v>3195.93</v>
      </c>
      <c r="Z1652">
        <v>0</v>
      </c>
      <c r="AA1652">
        <v>0</v>
      </c>
      <c r="AB1652">
        <v>0</v>
      </c>
      <c r="AC1652">
        <v>0</v>
      </c>
      <c r="AD1652">
        <v>1</v>
      </c>
      <c r="AE1652">
        <v>0</v>
      </c>
      <c r="AF1652" t="s">
        <v>3</v>
      </c>
      <c r="AG1652">
        <v>102</v>
      </c>
      <c r="AH1652">
        <v>2</v>
      </c>
      <c r="AI1652">
        <v>33038430</v>
      </c>
      <c r="AJ1652">
        <v>1739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</row>
    <row r="1653" spans="1:44" x14ac:dyDescent="0.2">
      <c r="A1653">
        <f>ROW(Source!A647)</f>
        <v>647</v>
      </c>
      <c r="B1653">
        <v>33038446</v>
      </c>
      <c r="C1653">
        <v>33038416</v>
      </c>
      <c r="D1653">
        <v>32521663</v>
      </c>
      <c r="E1653">
        <v>1</v>
      </c>
      <c r="F1653">
        <v>1</v>
      </c>
      <c r="G1653">
        <v>19</v>
      </c>
      <c r="H1653">
        <v>3</v>
      </c>
      <c r="I1653" t="s">
        <v>846</v>
      </c>
      <c r="J1653" t="s">
        <v>847</v>
      </c>
      <c r="K1653" t="s">
        <v>848</v>
      </c>
      <c r="L1653">
        <v>1327</v>
      </c>
      <c r="N1653">
        <v>1005</v>
      </c>
      <c r="O1653" t="s">
        <v>823</v>
      </c>
      <c r="P1653" t="s">
        <v>823</v>
      </c>
      <c r="Q1653">
        <v>1</v>
      </c>
      <c r="X1653">
        <v>49.5</v>
      </c>
      <c r="Y1653">
        <v>207.09</v>
      </c>
      <c r="Z1653">
        <v>0</v>
      </c>
      <c r="AA1653">
        <v>0</v>
      </c>
      <c r="AB1653">
        <v>0</v>
      </c>
      <c r="AC1653">
        <v>0</v>
      </c>
      <c r="AD1653">
        <v>1</v>
      </c>
      <c r="AE1653">
        <v>0</v>
      </c>
      <c r="AF1653" t="s">
        <v>3</v>
      </c>
      <c r="AG1653">
        <v>49.5</v>
      </c>
      <c r="AH1653">
        <v>2</v>
      </c>
      <c r="AI1653">
        <v>33038431</v>
      </c>
      <c r="AJ1653">
        <v>1740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</row>
    <row r="1654" spans="1:44" x14ac:dyDescent="0.2">
      <c r="A1654">
        <f>ROW(Source!A650)</f>
        <v>650</v>
      </c>
      <c r="B1654">
        <v>33038455</v>
      </c>
      <c r="C1654">
        <v>33038449</v>
      </c>
      <c r="D1654">
        <v>32505425</v>
      </c>
      <c r="E1654">
        <v>19</v>
      </c>
      <c r="F1654">
        <v>1</v>
      </c>
      <c r="G1654">
        <v>19</v>
      </c>
      <c r="H1654">
        <v>1</v>
      </c>
      <c r="I1654" t="s">
        <v>795</v>
      </c>
      <c r="J1654" t="s">
        <v>3</v>
      </c>
      <c r="K1654" t="s">
        <v>796</v>
      </c>
      <c r="L1654">
        <v>1191</v>
      </c>
      <c r="N1654">
        <v>1013</v>
      </c>
      <c r="O1654" t="s">
        <v>797</v>
      </c>
      <c r="P1654" t="s">
        <v>797</v>
      </c>
      <c r="Q1654">
        <v>1</v>
      </c>
      <c r="X1654">
        <v>36.11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1</v>
      </c>
      <c r="AE1654">
        <v>1</v>
      </c>
      <c r="AF1654" t="s">
        <v>3</v>
      </c>
      <c r="AG1654">
        <v>36.11</v>
      </c>
      <c r="AH1654">
        <v>2</v>
      </c>
      <c r="AI1654">
        <v>33038450</v>
      </c>
      <c r="AJ1654">
        <v>1741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</row>
    <row r="1655" spans="1:44" x14ac:dyDescent="0.2">
      <c r="A1655">
        <f>ROW(Source!A650)</f>
        <v>650</v>
      </c>
      <c r="B1655">
        <v>33038456</v>
      </c>
      <c r="C1655">
        <v>33038449</v>
      </c>
      <c r="D1655">
        <v>32516754</v>
      </c>
      <c r="E1655">
        <v>1</v>
      </c>
      <c r="F1655">
        <v>1</v>
      </c>
      <c r="G1655">
        <v>19</v>
      </c>
      <c r="H1655">
        <v>2</v>
      </c>
      <c r="I1655" t="s">
        <v>798</v>
      </c>
      <c r="J1655" t="s">
        <v>799</v>
      </c>
      <c r="K1655" t="s">
        <v>800</v>
      </c>
      <c r="L1655">
        <v>1368</v>
      </c>
      <c r="N1655">
        <v>1011</v>
      </c>
      <c r="O1655" t="s">
        <v>801</v>
      </c>
      <c r="P1655" t="s">
        <v>801</v>
      </c>
      <c r="Q1655">
        <v>1</v>
      </c>
      <c r="X1655">
        <v>21.91</v>
      </c>
      <c r="Y1655">
        <v>0</v>
      </c>
      <c r="Z1655">
        <v>70.98</v>
      </c>
      <c r="AA1655">
        <v>6.52</v>
      </c>
      <c r="AB1655">
        <v>0</v>
      </c>
      <c r="AC1655">
        <v>0</v>
      </c>
      <c r="AD1655">
        <v>1</v>
      </c>
      <c r="AE1655">
        <v>0</v>
      </c>
      <c r="AF1655" t="s">
        <v>3</v>
      </c>
      <c r="AG1655">
        <v>21.91</v>
      </c>
      <c r="AH1655">
        <v>2</v>
      </c>
      <c r="AI1655">
        <v>33038451</v>
      </c>
      <c r="AJ1655">
        <v>1742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</row>
    <row r="1656" spans="1:44" x14ac:dyDescent="0.2">
      <c r="A1656">
        <f>ROW(Source!A650)</f>
        <v>650</v>
      </c>
      <c r="B1656">
        <v>33038457</v>
      </c>
      <c r="C1656">
        <v>33038449</v>
      </c>
      <c r="D1656">
        <v>32518977</v>
      </c>
      <c r="E1656">
        <v>1</v>
      </c>
      <c r="F1656">
        <v>1</v>
      </c>
      <c r="G1656">
        <v>19</v>
      </c>
      <c r="H1656">
        <v>3</v>
      </c>
      <c r="I1656" t="s">
        <v>802</v>
      </c>
      <c r="J1656" t="s">
        <v>803</v>
      </c>
      <c r="K1656" t="s">
        <v>804</v>
      </c>
      <c r="L1656">
        <v>1348</v>
      </c>
      <c r="N1656">
        <v>1009</v>
      </c>
      <c r="O1656" t="s">
        <v>19</v>
      </c>
      <c r="P1656" t="s">
        <v>19</v>
      </c>
      <c r="Q1656">
        <v>1000</v>
      </c>
      <c r="X1656">
        <v>0.03</v>
      </c>
      <c r="Y1656">
        <v>117442.26</v>
      </c>
      <c r="Z1656">
        <v>0</v>
      </c>
      <c r="AA1656">
        <v>0</v>
      </c>
      <c r="AB1656">
        <v>0</v>
      </c>
      <c r="AC1656">
        <v>0</v>
      </c>
      <c r="AD1656">
        <v>1</v>
      </c>
      <c r="AE1656">
        <v>0</v>
      </c>
      <c r="AF1656" t="s">
        <v>3</v>
      </c>
      <c r="AG1656">
        <v>0.03</v>
      </c>
      <c r="AH1656">
        <v>2</v>
      </c>
      <c r="AI1656">
        <v>33038452</v>
      </c>
      <c r="AJ1656">
        <v>1743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</row>
    <row r="1657" spans="1:44" x14ac:dyDescent="0.2">
      <c r="A1657">
        <f>ROW(Source!A650)</f>
        <v>650</v>
      </c>
      <c r="B1657">
        <v>33038458</v>
      </c>
      <c r="C1657">
        <v>33038449</v>
      </c>
      <c r="D1657">
        <v>32520163</v>
      </c>
      <c r="E1657">
        <v>1</v>
      </c>
      <c r="F1657">
        <v>1</v>
      </c>
      <c r="G1657">
        <v>19</v>
      </c>
      <c r="H1657">
        <v>3</v>
      </c>
      <c r="I1657" t="s">
        <v>25</v>
      </c>
      <c r="J1657" t="s">
        <v>27</v>
      </c>
      <c r="K1657" t="s">
        <v>26</v>
      </c>
      <c r="L1657">
        <v>1348</v>
      </c>
      <c r="N1657">
        <v>1009</v>
      </c>
      <c r="O1657" t="s">
        <v>19</v>
      </c>
      <c r="P1657" t="s">
        <v>19</v>
      </c>
      <c r="Q1657">
        <v>1000</v>
      </c>
      <c r="X1657">
        <v>1</v>
      </c>
      <c r="Y1657">
        <v>53410.15</v>
      </c>
      <c r="Z1657">
        <v>0</v>
      </c>
      <c r="AA1657">
        <v>0</v>
      </c>
      <c r="AB1657">
        <v>0</v>
      </c>
      <c r="AC1657">
        <v>0</v>
      </c>
      <c r="AD1657">
        <v>1</v>
      </c>
      <c r="AE1657">
        <v>0</v>
      </c>
      <c r="AF1657" t="s">
        <v>3</v>
      </c>
      <c r="AG1657">
        <v>1</v>
      </c>
      <c r="AH1657">
        <v>2</v>
      </c>
      <c r="AI1657">
        <v>33038453</v>
      </c>
      <c r="AJ1657">
        <v>1744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</row>
    <row r="1658" spans="1:44" x14ac:dyDescent="0.2">
      <c r="A1658">
        <f>ROW(Source!A652)</f>
        <v>652</v>
      </c>
      <c r="B1658">
        <v>33038476</v>
      </c>
      <c r="C1658">
        <v>33038460</v>
      </c>
      <c r="D1658">
        <v>32505425</v>
      </c>
      <c r="E1658">
        <v>19</v>
      </c>
      <c r="F1658">
        <v>1</v>
      </c>
      <c r="G1658">
        <v>19</v>
      </c>
      <c r="H1658">
        <v>1</v>
      </c>
      <c r="I1658" t="s">
        <v>795</v>
      </c>
      <c r="J1658" t="s">
        <v>3</v>
      </c>
      <c r="K1658" t="s">
        <v>796</v>
      </c>
      <c r="L1658">
        <v>1191</v>
      </c>
      <c r="N1658">
        <v>1013</v>
      </c>
      <c r="O1658" t="s">
        <v>797</v>
      </c>
      <c r="P1658" t="s">
        <v>797</v>
      </c>
      <c r="Q1658">
        <v>1</v>
      </c>
      <c r="X1658">
        <v>453.1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1</v>
      </c>
      <c r="AE1658">
        <v>1</v>
      </c>
      <c r="AF1658" t="s">
        <v>3</v>
      </c>
      <c r="AG1658">
        <v>453.1</v>
      </c>
      <c r="AH1658">
        <v>2</v>
      </c>
      <c r="AI1658">
        <v>33038461</v>
      </c>
      <c r="AJ1658">
        <v>1746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</row>
    <row r="1659" spans="1:44" x14ac:dyDescent="0.2">
      <c r="A1659">
        <f>ROW(Source!A652)</f>
        <v>652</v>
      </c>
      <c r="B1659">
        <v>33038477</v>
      </c>
      <c r="C1659">
        <v>33038460</v>
      </c>
      <c r="D1659">
        <v>32517073</v>
      </c>
      <c r="E1659">
        <v>1</v>
      </c>
      <c r="F1659">
        <v>1</v>
      </c>
      <c r="G1659">
        <v>19</v>
      </c>
      <c r="H1659">
        <v>2</v>
      </c>
      <c r="I1659" t="s">
        <v>805</v>
      </c>
      <c r="J1659" t="s">
        <v>806</v>
      </c>
      <c r="K1659" t="s">
        <v>807</v>
      </c>
      <c r="L1659">
        <v>1368</v>
      </c>
      <c r="N1659">
        <v>1011</v>
      </c>
      <c r="O1659" t="s">
        <v>801</v>
      </c>
      <c r="P1659" t="s">
        <v>801</v>
      </c>
      <c r="Q1659">
        <v>1</v>
      </c>
      <c r="X1659">
        <v>1.38</v>
      </c>
      <c r="Y1659">
        <v>0</v>
      </c>
      <c r="Z1659">
        <v>3.37</v>
      </c>
      <c r="AA1659">
        <v>0.85</v>
      </c>
      <c r="AB1659">
        <v>0</v>
      </c>
      <c r="AC1659">
        <v>0</v>
      </c>
      <c r="AD1659">
        <v>1</v>
      </c>
      <c r="AE1659">
        <v>0</v>
      </c>
      <c r="AF1659" t="s">
        <v>3</v>
      </c>
      <c r="AG1659">
        <v>1.38</v>
      </c>
      <c r="AH1659">
        <v>2</v>
      </c>
      <c r="AI1659">
        <v>33038462</v>
      </c>
      <c r="AJ1659">
        <v>1747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</row>
    <row r="1660" spans="1:44" x14ac:dyDescent="0.2">
      <c r="A1660">
        <f>ROW(Source!A652)</f>
        <v>652</v>
      </c>
      <c r="B1660">
        <v>33038478</v>
      </c>
      <c r="C1660">
        <v>33038460</v>
      </c>
      <c r="D1660">
        <v>32516433</v>
      </c>
      <c r="E1660">
        <v>1</v>
      </c>
      <c r="F1660">
        <v>1</v>
      </c>
      <c r="G1660">
        <v>19</v>
      </c>
      <c r="H1660">
        <v>2</v>
      </c>
      <c r="I1660" t="s">
        <v>808</v>
      </c>
      <c r="J1660" t="s">
        <v>809</v>
      </c>
      <c r="K1660" t="s">
        <v>810</v>
      </c>
      <c r="L1660">
        <v>1368</v>
      </c>
      <c r="N1660">
        <v>1011</v>
      </c>
      <c r="O1660" t="s">
        <v>801</v>
      </c>
      <c r="P1660" t="s">
        <v>801</v>
      </c>
      <c r="Q1660">
        <v>1</v>
      </c>
      <c r="X1660">
        <v>0.31</v>
      </c>
      <c r="Y1660">
        <v>0</v>
      </c>
      <c r="Z1660">
        <v>566.44000000000005</v>
      </c>
      <c r="AA1660">
        <v>281.27999999999997</v>
      </c>
      <c r="AB1660">
        <v>0</v>
      </c>
      <c r="AC1660">
        <v>0</v>
      </c>
      <c r="AD1660">
        <v>1</v>
      </c>
      <c r="AE1660">
        <v>0</v>
      </c>
      <c r="AF1660" t="s">
        <v>3</v>
      </c>
      <c r="AG1660">
        <v>0.31</v>
      </c>
      <c r="AH1660">
        <v>2</v>
      </c>
      <c r="AI1660">
        <v>33038463</v>
      </c>
      <c r="AJ1660">
        <v>1748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</row>
    <row r="1661" spans="1:44" x14ac:dyDescent="0.2">
      <c r="A1661">
        <f>ROW(Source!A652)</f>
        <v>652</v>
      </c>
      <c r="B1661">
        <v>33038479</v>
      </c>
      <c r="C1661">
        <v>33038460</v>
      </c>
      <c r="D1661">
        <v>32516599</v>
      </c>
      <c r="E1661">
        <v>1</v>
      </c>
      <c r="F1661">
        <v>1</v>
      </c>
      <c r="G1661">
        <v>19</v>
      </c>
      <c r="H1661">
        <v>2</v>
      </c>
      <c r="I1661" t="s">
        <v>811</v>
      </c>
      <c r="J1661" t="s">
        <v>812</v>
      </c>
      <c r="K1661" t="s">
        <v>813</v>
      </c>
      <c r="L1661">
        <v>1368</v>
      </c>
      <c r="N1661">
        <v>1011</v>
      </c>
      <c r="O1661" t="s">
        <v>801</v>
      </c>
      <c r="P1661" t="s">
        <v>801</v>
      </c>
      <c r="Q1661">
        <v>1</v>
      </c>
      <c r="X1661">
        <v>26.25</v>
      </c>
      <c r="Y1661">
        <v>0</v>
      </c>
      <c r="Z1661">
        <v>9.7100000000000009</v>
      </c>
      <c r="AA1661">
        <v>2.25</v>
      </c>
      <c r="AB1661">
        <v>0</v>
      </c>
      <c r="AC1661">
        <v>0</v>
      </c>
      <c r="AD1661">
        <v>1</v>
      </c>
      <c r="AE1661">
        <v>0</v>
      </c>
      <c r="AF1661" t="s">
        <v>3</v>
      </c>
      <c r="AG1661">
        <v>26.25</v>
      </c>
      <c r="AH1661">
        <v>2</v>
      </c>
      <c r="AI1661">
        <v>33038464</v>
      </c>
      <c r="AJ1661">
        <v>1749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</row>
    <row r="1662" spans="1:44" x14ac:dyDescent="0.2">
      <c r="A1662">
        <f>ROW(Source!A652)</f>
        <v>652</v>
      </c>
      <c r="B1662">
        <v>33038480</v>
      </c>
      <c r="C1662">
        <v>33038460</v>
      </c>
      <c r="D1662">
        <v>32517836</v>
      </c>
      <c r="E1662">
        <v>1</v>
      </c>
      <c r="F1662">
        <v>1</v>
      </c>
      <c r="G1662">
        <v>19</v>
      </c>
      <c r="H1662">
        <v>3</v>
      </c>
      <c r="I1662" t="s">
        <v>814</v>
      </c>
      <c r="J1662" t="s">
        <v>815</v>
      </c>
      <c r="K1662" t="s">
        <v>816</v>
      </c>
      <c r="L1662">
        <v>1348</v>
      </c>
      <c r="N1662">
        <v>1009</v>
      </c>
      <c r="O1662" t="s">
        <v>19</v>
      </c>
      <c r="P1662" t="s">
        <v>19</v>
      </c>
      <c r="Q1662">
        <v>1000</v>
      </c>
      <c r="X1662">
        <v>0.04</v>
      </c>
      <c r="Y1662">
        <v>31493.279999999999</v>
      </c>
      <c r="Z1662">
        <v>0</v>
      </c>
      <c r="AA1662">
        <v>0</v>
      </c>
      <c r="AB1662">
        <v>0</v>
      </c>
      <c r="AC1662">
        <v>0</v>
      </c>
      <c r="AD1662">
        <v>1</v>
      </c>
      <c r="AE1662">
        <v>0</v>
      </c>
      <c r="AF1662" t="s">
        <v>3</v>
      </c>
      <c r="AG1662">
        <v>0.04</v>
      </c>
      <c r="AH1662">
        <v>2</v>
      </c>
      <c r="AI1662">
        <v>33038465</v>
      </c>
      <c r="AJ1662">
        <v>1750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</row>
    <row r="1663" spans="1:44" x14ac:dyDescent="0.2">
      <c r="A1663">
        <f>ROW(Source!A652)</f>
        <v>652</v>
      </c>
      <c r="B1663">
        <v>33038481</v>
      </c>
      <c r="C1663">
        <v>33038460</v>
      </c>
      <c r="D1663">
        <v>32518156</v>
      </c>
      <c r="E1663">
        <v>1</v>
      </c>
      <c r="F1663">
        <v>1</v>
      </c>
      <c r="G1663">
        <v>19</v>
      </c>
      <c r="H1663">
        <v>3</v>
      </c>
      <c r="I1663" t="s">
        <v>817</v>
      </c>
      <c r="J1663" t="s">
        <v>818</v>
      </c>
      <c r="K1663" t="s">
        <v>819</v>
      </c>
      <c r="L1663">
        <v>1348</v>
      </c>
      <c r="N1663">
        <v>1009</v>
      </c>
      <c r="O1663" t="s">
        <v>19</v>
      </c>
      <c r="P1663" t="s">
        <v>19</v>
      </c>
      <c r="Q1663">
        <v>1000</v>
      </c>
      <c r="X1663">
        <v>3.6999999999999998E-2</v>
      </c>
      <c r="Y1663">
        <v>45454.3</v>
      </c>
      <c r="Z1663">
        <v>0</v>
      </c>
      <c r="AA1663">
        <v>0</v>
      </c>
      <c r="AB1663">
        <v>0</v>
      </c>
      <c r="AC1663">
        <v>0</v>
      </c>
      <c r="AD1663">
        <v>1</v>
      </c>
      <c r="AE1663">
        <v>0</v>
      </c>
      <c r="AF1663" t="s">
        <v>3</v>
      </c>
      <c r="AG1663">
        <v>3.6999999999999998E-2</v>
      </c>
      <c r="AH1663">
        <v>2</v>
      </c>
      <c r="AI1663">
        <v>33038466</v>
      </c>
      <c r="AJ1663">
        <v>1751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</row>
    <row r="1664" spans="1:44" x14ac:dyDescent="0.2">
      <c r="A1664">
        <f>ROW(Source!A652)</f>
        <v>652</v>
      </c>
      <c r="B1664">
        <v>33038483</v>
      </c>
      <c r="C1664">
        <v>33038460</v>
      </c>
      <c r="D1664">
        <v>32518894</v>
      </c>
      <c r="E1664">
        <v>1</v>
      </c>
      <c r="F1664">
        <v>1</v>
      </c>
      <c r="G1664">
        <v>19</v>
      </c>
      <c r="H1664">
        <v>3</v>
      </c>
      <c r="I1664" t="s">
        <v>820</v>
      </c>
      <c r="J1664" t="s">
        <v>821</v>
      </c>
      <c r="K1664" t="s">
        <v>822</v>
      </c>
      <c r="L1664">
        <v>1327</v>
      </c>
      <c r="N1664">
        <v>1005</v>
      </c>
      <c r="O1664" t="s">
        <v>823</v>
      </c>
      <c r="P1664" t="s">
        <v>823</v>
      </c>
      <c r="Q1664">
        <v>1</v>
      </c>
      <c r="X1664">
        <v>5.6</v>
      </c>
      <c r="Y1664">
        <v>63.78</v>
      </c>
      <c r="Z1664">
        <v>0</v>
      </c>
      <c r="AA1664">
        <v>0</v>
      </c>
      <c r="AB1664">
        <v>0</v>
      </c>
      <c r="AC1664">
        <v>0</v>
      </c>
      <c r="AD1664">
        <v>1</v>
      </c>
      <c r="AE1664">
        <v>0</v>
      </c>
      <c r="AF1664" t="s">
        <v>3</v>
      </c>
      <c r="AG1664">
        <v>5.6</v>
      </c>
      <c r="AH1664">
        <v>2</v>
      </c>
      <c r="AI1664">
        <v>33038468</v>
      </c>
      <c r="AJ1664">
        <v>1752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</row>
    <row r="1665" spans="1:44" x14ac:dyDescent="0.2">
      <c r="A1665">
        <f>ROW(Source!A652)</f>
        <v>652</v>
      </c>
      <c r="B1665">
        <v>33038482</v>
      </c>
      <c r="C1665">
        <v>33038460</v>
      </c>
      <c r="D1665">
        <v>32517311</v>
      </c>
      <c r="E1665">
        <v>1</v>
      </c>
      <c r="F1665">
        <v>1</v>
      </c>
      <c r="G1665">
        <v>19</v>
      </c>
      <c r="H1665">
        <v>3</v>
      </c>
      <c r="I1665" t="s">
        <v>824</v>
      </c>
      <c r="J1665" t="s">
        <v>825</v>
      </c>
      <c r="K1665" t="s">
        <v>826</v>
      </c>
      <c r="L1665">
        <v>1348</v>
      </c>
      <c r="N1665">
        <v>1009</v>
      </c>
      <c r="O1665" t="s">
        <v>19</v>
      </c>
      <c r="P1665" t="s">
        <v>19</v>
      </c>
      <c r="Q1665">
        <v>1000</v>
      </c>
      <c r="X1665">
        <v>0.05</v>
      </c>
      <c r="Y1665">
        <v>4752.91</v>
      </c>
      <c r="Z1665">
        <v>0</v>
      </c>
      <c r="AA1665">
        <v>0</v>
      </c>
      <c r="AB1665">
        <v>0</v>
      </c>
      <c r="AC1665">
        <v>0</v>
      </c>
      <c r="AD1665">
        <v>1</v>
      </c>
      <c r="AE1665">
        <v>0</v>
      </c>
      <c r="AF1665" t="s">
        <v>3</v>
      </c>
      <c r="AG1665">
        <v>0.05</v>
      </c>
      <c r="AH1665">
        <v>2</v>
      </c>
      <c r="AI1665">
        <v>33038467</v>
      </c>
      <c r="AJ1665">
        <v>1753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</row>
    <row r="1666" spans="1:44" x14ac:dyDescent="0.2">
      <c r="A1666">
        <f>ROW(Source!A652)</f>
        <v>652</v>
      </c>
      <c r="B1666">
        <v>33038484</v>
      </c>
      <c r="C1666">
        <v>33038460</v>
      </c>
      <c r="D1666">
        <v>32519061</v>
      </c>
      <c r="E1666">
        <v>1</v>
      </c>
      <c r="F1666">
        <v>1</v>
      </c>
      <c r="G1666">
        <v>19</v>
      </c>
      <c r="H1666">
        <v>3</v>
      </c>
      <c r="I1666" t="s">
        <v>827</v>
      </c>
      <c r="J1666" t="s">
        <v>828</v>
      </c>
      <c r="K1666" t="s">
        <v>829</v>
      </c>
      <c r="L1666">
        <v>1339</v>
      </c>
      <c r="N1666">
        <v>1007</v>
      </c>
      <c r="O1666" t="s">
        <v>830</v>
      </c>
      <c r="P1666" t="s">
        <v>830</v>
      </c>
      <c r="Q1666">
        <v>1</v>
      </c>
      <c r="X1666">
        <v>1.75</v>
      </c>
      <c r="Y1666">
        <v>29.98</v>
      </c>
      <c r="Z1666">
        <v>0</v>
      </c>
      <c r="AA1666">
        <v>0</v>
      </c>
      <c r="AB1666">
        <v>0</v>
      </c>
      <c r="AC1666">
        <v>0</v>
      </c>
      <c r="AD1666">
        <v>1</v>
      </c>
      <c r="AE1666">
        <v>0</v>
      </c>
      <c r="AF1666" t="s">
        <v>3</v>
      </c>
      <c r="AG1666">
        <v>1.75</v>
      </c>
      <c r="AH1666">
        <v>2</v>
      </c>
      <c r="AI1666">
        <v>33038469</v>
      </c>
      <c r="AJ1666">
        <v>1754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</row>
    <row r="1667" spans="1:44" x14ac:dyDescent="0.2">
      <c r="A1667">
        <f>ROW(Source!A652)</f>
        <v>652</v>
      </c>
      <c r="B1667">
        <v>33038485</v>
      </c>
      <c r="C1667">
        <v>33038460</v>
      </c>
      <c r="D1667">
        <v>32517740</v>
      </c>
      <c r="E1667">
        <v>1</v>
      </c>
      <c r="F1667">
        <v>1</v>
      </c>
      <c r="G1667">
        <v>19</v>
      </c>
      <c r="H1667">
        <v>3</v>
      </c>
      <c r="I1667" t="s">
        <v>831</v>
      </c>
      <c r="J1667" t="s">
        <v>832</v>
      </c>
      <c r="K1667" t="s">
        <v>833</v>
      </c>
      <c r="L1667">
        <v>1339</v>
      </c>
      <c r="N1667">
        <v>1007</v>
      </c>
      <c r="O1667" t="s">
        <v>830</v>
      </c>
      <c r="P1667" t="s">
        <v>830</v>
      </c>
      <c r="Q1667">
        <v>1</v>
      </c>
      <c r="X1667">
        <v>0.08</v>
      </c>
      <c r="Y1667">
        <v>4993.7</v>
      </c>
      <c r="Z1667">
        <v>0</v>
      </c>
      <c r="AA1667">
        <v>0</v>
      </c>
      <c r="AB1667">
        <v>0</v>
      </c>
      <c r="AC1667">
        <v>0</v>
      </c>
      <c r="AD1667">
        <v>1</v>
      </c>
      <c r="AE1667">
        <v>0</v>
      </c>
      <c r="AF1667" t="s">
        <v>3</v>
      </c>
      <c r="AG1667">
        <v>0.08</v>
      </c>
      <c r="AH1667">
        <v>2</v>
      </c>
      <c r="AI1667">
        <v>33038470</v>
      </c>
      <c r="AJ1667">
        <v>1755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</row>
    <row r="1668" spans="1:44" x14ac:dyDescent="0.2">
      <c r="A1668">
        <f>ROW(Source!A652)</f>
        <v>652</v>
      </c>
      <c r="B1668">
        <v>33038486</v>
      </c>
      <c r="C1668">
        <v>33038460</v>
      </c>
      <c r="D1668">
        <v>32517729</v>
      </c>
      <c r="E1668">
        <v>1</v>
      </c>
      <c r="F1668">
        <v>1</v>
      </c>
      <c r="G1668">
        <v>19</v>
      </c>
      <c r="H1668">
        <v>3</v>
      </c>
      <c r="I1668" t="s">
        <v>834</v>
      </c>
      <c r="J1668" t="s">
        <v>835</v>
      </c>
      <c r="K1668" t="s">
        <v>836</v>
      </c>
      <c r="L1668">
        <v>1339</v>
      </c>
      <c r="N1668">
        <v>1007</v>
      </c>
      <c r="O1668" t="s">
        <v>830</v>
      </c>
      <c r="P1668" t="s">
        <v>830</v>
      </c>
      <c r="Q1668">
        <v>1</v>
      </c>
      <c r="X1668">
        <v>0.69</v>
      </c>
      <c r="Y1668">
        <v>3762.19</v>
      </c>
      <c r="Z1668">
        <v>0</v>
      </c>
      <c r="AA1668">
        <v>0</v>
      </c>
      <c r="AB1668">
        <v>0</v>
      </c>
      <c r="AC1668">
        <v>0</v>
      </c>
      <c r="AD1668">
        <v>1</v>
      </c>
      <c r="AE1668">
        <v>0</v>
      </c>
      <c r="AF1668" t="s">
        <v>3</v>
      </c>
      <c r="AG1668">
        <v>0.69</v>
      </c>
      <c r="AH1668">
        <v>2</v>
      </c>
      <c r="AI1668">
        <v>33038471</v>
      </c>
      <c r="AJ1668">
        <v>1756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</row>
    <row r="1669" spans="1:44" x14ac:dyDescent="0.2">
      <c r="A1669">
        <f>ROW(Source!A652)</f>
        <v>652</v>
      </c>
      <c r="B1669">
        <v>33038487</v>
      </c>
      <c r="C1669">
        <v>33038460</v>
      </c>
      <c r="D1669">
        <v>32517783</v>
      </c>
      <c r="E1669">
        <v>1</v>
      </c>
      <c r="F1669">
        <v>1</v>
      </c>
      <c r="G1669">
        <v>19</v>
      </c>
      <c r="H1669">
        <v>3</v>
      </c>
      <c r="I1669" t="s">
        <v>837</v>
      </c>
      <c r="J1669" t="s">
        <v>838</v>
      </c>
      <c r="K1669" t="s">
        <v>839</v>
      </c>
      <c r="L1669">
        <v>1339</v>
      </c>
      <c r="N1669">
        <v>1007</v>
      </c>
      <c r="O1669" t="s">
        <v>830</v>
      </c>
      <c r="P1669" t="s">
        <v>830</v>
      </c>
      <c r="Q1669">
        <v>1</v>
      </c>
      <c r="X1669">
        <v>0.2</v>
      </c>
      <c r="Y1669">
        <v>5631.96</v>
      </c>
      <c r="Z1669">
        <v>0</v>
      </c>
      <c r="AA1669">
        <v>0</v>
      </c>
      <c r="AB1669">
        <v>0</v>
      </c>
      <c r="AC1669">
        <v>0</v>
      </c>
      <c r="AD1669">
        <v>1</v>
      </c>
      <c r="AE1669">
        <v>0</v>
      </c>
      <c r="AF1669" t="s">
        <v>3</v>
      </c>
      <c r="AG1669">
        <v>0.2</v>
      </c>
      <c r="AH1669">
        <v>2</v>
      </c>
      <c r="AI1669">
        <v>33038472</v>
      </c>
      <c r="AJ1669">
        <v>1757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</row>
    <row r="1670" spans="1:44" x14ac:dyDescent="0.2">
      <c r="A1670">
        <f>ROW(Source!A652)</f>
        <v>652</v>
      </c>
      <c r="B1670">
        <v>33038488</v>
      </c>
      <c r="C1670">
        <v>33038460</v>
      </c>
      <c r="D1670">
        <v>32517784</v>
      </c>
      <c r="E1670">
        <v>1</v>
      </c>
      <c r="F1670">
        <v>1</v>
      </c>
      <c r="G1670">
        <v>19</v>
      </c>
      <c r="H1670">
        <v>3</v>
      </c>
      <c r="I1670" t="s">
        <v>840</v>
      </c>
      <c r="J1670" t="s">
        <v>841</v>
      </c>
      <c r="K1670" t="s">
        <v>842</v>
      </c>
      <c r="L1670">
        <v>1339</v>
      </c>
      <c r="N1670">
        <v>1007</v>
      </c>
      <c r="O1670" t="s">
        <v>830</v>
      </c>
      <c r="P1670" t="s">
        <v>830</v>
      </c>
      <c r="Q1670">
        <v>1</v>
      </c>
      <c r="X1670">
        <v>0.69</v>
      </c>
      <c r="Y1670">
        <v>5631.96</v>
      </c>
      <c r="Z1670">
        <v>0</v>
      </c>
      <c r="AA1670">
        <v>0</v>
      </c>
      <c r="AB1670">
        <v>0</v>
      </c>
      <c r="AC1670">
        <v>0</v>
      </c>
      <c r="AD1670">
        <v>1</v>
      </c>
      <c r="AE1670">
        <v>0</v>
      </c>
      <c r="AF1670" t="s">
        <v>3</v>
      </c>
      <c r="AG1670">
        <v>0.69</v>
      </c>
      <c r="AH1670">
        <v>2</v>
      </c>
      <c r="AI1670">
        <v>33038473</v>
      </c>
      <c r="AJ1670">
        <v>1758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</row>
    <row r="1671" spans="1:44" x14ac:dyDescent="0.2">
      <c r="A1671">
        <f>ROW(Source!A652)</f>
        <v>652</v>
      </c>
      <c r="B1671">
        <v>33038489</v>
      </c>
      <c r="C1671">
        <v>33038460</v>
      </c>
      <c r="D1671">
        <v>32519911</v>
      </c>
      <c r="E1671">
        <v>1</v>
      </c>
      <c r="F1671">
        <v>1</v>
      </c>
      <c r="G1671">
        <v>19</v>
      </c>
      <c r="H1671">
        <v>3</v>
      </c>
      <c r="I1671" t="s">
        <v>843</v>
      </c>
      <c r="J1671" t="s">
        <v>844</v>
      </c>
      <c r="K1671" t="s">
        <v>845</v>
      </c>
      <c r="L1671">
        <v>1339</v>
      </c>
      <c r="N1671">
        <v>1007</v>
      </c>
      <c r="O1671" t="s">
        <v>830</v>
      </c>
      <c r="P1671" t="s">
        <v>830</v>
      </c>
      <c r="Q1671">
        <v>1</v>
      </c>
      <c r="X1671">
        <v>102</v>
      </c>
      <c r="Y1671">
        <v>3195.93</v>
      </c>
      <c r="Z1671">
        <v>0</v>
      </c>
      <c r="AA1671">
        <v>0</v>
      </c>
      <c r="AB1671">
        <v>0</v>
      </c>
      <c r="AC1671">
        <v>0</v>
      </c>
      <c r="AD1671">
        <v>1</v>
      </c>
      <c r="AE1671">
        <v>0</v>
      </c>
      <c r="AF1671" t="s">
        <v>3</v>
      </c>
      <c r="AG1671">
        <v>102</v>
      </c>
      <c r="AH1671">
        <v>2</v>
      </c>
      <c r="AI1671">
        <v>33038474</v>
      </c>
      <c r="AJ1671">
        <v>1759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</row>
    <row r="1672" spans="1:44" x14ac:dyDescent="0.2">
      <c r="A1672">
        <f>ROW(Source!A652)</f>
        <v>652</v>
      </c>
      <c r="B1672">
        <v>33038490</v>
      </c>
      <c r="C1672">
        <v>33038460</v>
      </c>
      <c r="D1672">
        <v>32521663</v>
      </c>
      <c r="E1672">
        <v>1</v>
      </c>
      <c r="F1672">
        <v>1</v>
      </c>
      <c r="G1672">
        <v>19</v>
      </c>
      <c r="H1672">
        <v>3</v>
      </c>
      <c r="I1672" t="s">
        <v>846</v>
      </c>
      <c r="J1672" t="s">
        <v>847</v>
      </c>
      <c r="K1672" t="s">
        <v>848</v>
      </c>
      <c r="L1672">
        <v>1327</v>
      </c>
      <c r="N1672">
        <v>1005</v>
      </c>
      <c r="O1672" t="s">
        <v>823</v>
      </c>
      <c r="P1672" t="s">
        <v>823</v>
      </c>
      <c r="Q1672">
        <v>1</v>
      </c>
      <c r="X1672">
        <v>49.5</v>
      </c>
      <c r="Y1672">
        <v>207.09</v>
      </c>
      <c r="Z1672">
        <v>0</v>
      </c>
      <c r="AA1672">
        <v>0</v>
      </c>
      <c r="AB1672">
        <v>0</v>
      </c>
      <c r="AC1672">
        <v>0</v>
      </c>
      <c r="AD1672">
        <v>1</v>
      </c>
      <c r="AE1672">
        <v>0</v>
      </c>
      <c r="AF1672" t="s">
        <v>3</v>
      </c>
      <c r="AG1672">
        <v>49.5</v>
      </c>
      <c r="AH1672">
        <v>2</v>
      </c>
      <c r="AI1672">
        <v>33038475</v>
      </c>
      <c r="AJ1672">
        <v>1760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</row>
    <row r="1673" spans="1:44" x14ac:dyDescent="0.2">
      <c r="A1673">
        <f>ROW(Source!A655)</f>
        <v>655</v>
      </c>
      <c r="B1673">
        <v>33038499</v>
      </c>
      <c r="C1673">
        <v>33038493</v>
      </c>
      <c r="D1673">
        <v>32505425</v>
      </c>
      <c r="E1673">
        <v>19</v>
      </c>
      <c r="F1673">
        <v>1</v>
      </c>
      <c r="G1673">
        <v>19</v>
      </c>
      <c r="H1673">
        <v>1</v>
      </c>
      <c r="I1673" t="s">
        <v>795</v>
      </c>
      <c r="J1673" t="s">
        <v>3</v>
      </c>
      <c r="K1673" t="s">
        <v>796</v>
      </c>
      <c r="L1673">
        <v>1191</v>
      </c>
      <c r="N1673">
        <v>1013</v>
      </c>
      <c r="O1673" t="s">
        <v>797</v>
      </c>
      <c r="P1673" t="s">
        <v>797</v>
      </c>
      <c r="Q1673">
        <v>1</v>
      </c>
      <c r="X1673">
        <v>36.11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1</v>
      </c>
      <c r="AE1673">
        <v>1</v>
      </c>
      <c r="AF1673" t="s">
        <v>3</v>
      </c>
      <c r="AG1673">
        <v>36.11</v>
      </c>
      <c r="AH1673">
        <v>2</v>
      </c>
      <c r="AI1673">
        <v>33038494</v>
      </c>
      <c r="AJ1673">
        <v>1761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</row>
    <row r="1674" spans="1:44" x14ac:dyDescent="0.2">
      <c r="A1674">
        <f>ROW(Source!A655)</f>
        <v>655</v>
      </c>
      <c r="B1674">
        <v>33038500</v>
      </c>
      <c r="C1674">
        <v>33038493</v>
      </c>
      <c r="D1674">
        <v>32516754</v>
      </c>
      <c r="E1674">
        <v>1</v>
      </c>
      <c r="F1674">
        <v>1</v>
      </c>
      <c r="G1674">
        <v>19</v>
      </c>
      <c r="H1674">
        <v>2</v>
      </c>
      <c r="I1674" t="s">
        <v>798</v>
      </c>
      <c r="J1674" t="s">
        <v>799</v>
      </c>
      <c r="K1674" t="s">
        <v>800</v>
      </c>
      <c r="L1674">
        <v>1368</v>
      </c>
      <c r="N1674">
        <v>1011</v>
      </c>
      <c r="O1674" t="s">
        <v>801</v>
      </c>
      <c r="P1674" t="s">
        <v>801</v>
      </c>
      <c r="Q1674">
        <v>1</v>
      </c>
      <c r="X1674">
        <v>21.91</v>
      </c>
      <c r="Y1674">
        <v>0</v>
      </c>
      <c r="Z1674">
        <v>70.98</v>
      </c>
      <c r="AA1674">
        <v>6.52</v>
      </c>
      <c r="AB1674">
        <v>0</v>
      </c>
      <c r="AC1674">
        <v>0</v>
      </c>
      <c r="AD1674">
        <v>1</v>
      </c>
      <c r="AE1674">
        <v>0</v>
      </c>
      <c r="AF1674" t="s">
        <v>3</v>
      </c>
      <c r="AG1674">
        <v>21.91</v>
      </c>
      <c r="AH1674">
        <v>2</v>
      </c>
      <c r="AI1674">
        <v>33038495</v>
      </c>
      <c r="AJ1674">
        <v>1762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</row>
    <row r="1675" spans="1:44" x14ac:dyDescent="0.2">
      <c r="A1675">
        <f>ROW(Source!A655)</f>
        <v>655</v>
      </c>
      <c r="B1675">
        <v>33038501</v>
      </c>
      <c r="C1675">
        <v>33038493</v>
      </c>
      <c r="D1675">
        <v>32518977</v>
      </c>
      <c r="E1675">
        <v>1</v>
      </c>
      <c r="F1675">
        <v>1</v>
      </c>
      <c r="G1675">
        <v>19</v>
      </c>
      <c r="H1675">
        <v>3</v>
      </c>
      <c r="I1675" t="s">
        <v>802</v>
      </c>
      <c r="J1675" t="s">
        <v>803</v>
      </c>
      <c r="K1675" t="s">
        <v>804</v>
      </c>
      <c r="L1675">
        <v>1348</v>
      </c>
      <c r="N1675">
        <v>1009</v>
      </c>
      <c r="O1675" t="s">
        <v>19</v>
      </c>
      <c r="P1675" t="s">
        <v>19</v>
      </c>
      <c r="Q1675">
        <v>1000</v>
      </c>
      <c r="X1675">
        <v>0.03</v>
      </c>
      <c r="Y1675">
        <v>117442.26</v>
      </c>
      <c r="Z1675">
        <v>0</v>
      </c>
      <c r="AA1675">
        <v>0</v>
      </c>
      <c r="AB1675">
        <v>0</v>
      </c>
      <c r="AC1675">
        <v>0</v>
      </c>
      <c r="AD1675">
        <v>1</v>
      </c>
      <c r="AE1675">
        <v>0</v>
      </c>
      <c r="AF1675" t="s">
        <v>3</v>
      </c>
      <c r="AG1675">
        <v>0.03</v>
      </c>
      <c r="AH1675">
        <v>2</v>
      </c>
      <c r="AI1675">
        <v>33038496</v>
      </c>
      <c r="AJ1675">
        <v>1763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</row>
    <row r="1676" spans="1:44" x14ac:dyDescent="0.2">
      <c r="A1676">
        <f>ROW(Source!A655)</f>
        <v>655</v>
      </c>
      <c r="B1676">
        <v>33038502</v>
      </c>
      <c r="C1676">
        <v>33038493</v>
      </c>
      <c r="D1676">
        <v>32520163</v>
      </c>
      <c r="E1676">
        <v>1</v>
      </c>
      <c r="F1676">
        <v>1</v>
      </c>
      <c r="G1676">
        <v>19</v>
      </c>
      <c r="H1676">
        <v>3</v>
      </c>
      <c r="I1676" t="s">
        <v>25</v>
      </c>
      <c r="J1676" t="s">
        <v>27</v>
      </c>
      <c r="K1676" t="s">
        <v>26</v>
      </c>
      <c r="L1676">
        <v>1348</v>
      </c>
      <c r="N1676">
        <v>1009</v>
      </c>
      <c r="O1676" t="s">
        <v>19</v>
      </c>
      <c r="P1676" t="s">
        <v>19</v>
      </c>
      <c r="Q1676">
        <v>1000</v>
      </c>
      <c r="X1676">
        <v>1</v>
      </c>
      <c r="Y1676">
        <v>53410.15</v>
      </c>
      <c r="Z1676">
        <v>0</v>
      </c>
      <c r="AA1676">
        <v>0</v>
      </c>
      <c r="AB1676">
        <v>0</v>
      </c>
      <c r="AC1676">
        <v>0</v>
      </c>
      <c r="AD1676">
        <v>1</v>
      </c>
      <c r="AE1676">
        <v>0</v>
      </c>
      <c r="AF1676" t="s">
        <v>3</v>
      </c>
      <c r="AG1676">
        <v>1</v>
      </c>
      <c r="AH1676">
        <v>2</v>
      </c>
      <c r="AI1676">
        <v>33038497</v>
      </c>
      <c r="AJ1676">
        <v>1764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</row>
    <row r="1677" spans="1:44" x14ac:dyDescent="0.2">
      <c r="A1677">
        <f>ROW(Source!A657)</f>
        <v>657</v>
      </c>
      <c r="B1677">
        <v>33038520</v>
      </c>
      <c r="C1677">
        <v>33038504</v>
      </c>
      <c r="D1677">
        <v>32505425</v>
      </c>
      <c r="E1677">
        <v>19</v>
      </c>
      <c r="F1677">
        <v>1</v>
      </c>
      <c r="G1677">
        <v>19</v>
      </c>
      <c r="H1677">
        <v>1</v>
      </c>
      <c r="I1677" t="s">
        <v>795</v>
      </c>
      <c r="J1677" t="s">
        <v>3</v>
      </c>
      <c r="K1677" t="s">
        <v>796</v>
      </c>
      <c r="L1677">
        <v>1191</v>
      </c>
      <c r="N1677">
        <v>1013</v>
      </c>
      <c r="O1677" t="s">
        <v>797</v>
      </c>
      <c r="P1677" t="s">
        <v>797</v>
      </c>
      <c r="Q1677">
        <v>1</v>
      </c>
      <c r="X1677">
        <v>453.1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1</v>
      </c>
      <c r="AE1677">
        <v>1</v>
      </c>
      <c r="AF1677" t="s">
        <v>3</v>
      </c>
      <c r="AG1677">
        <v>453.1</v>
      </c>
      <c r="AH1677">
        <v>2</v>
      </c>
      <c r="AI1677">
        <v>33038505</v>
      </c>
      <c r="AJ1677">
        <v>1766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</row>
    <row r="1678" spans="1:44" x14ac:dyDescent="0.2">
      <c r="A1678">
        <f>ROW(Source!A657)</f>
        <v>657</v>
      </c>
      <c r="B1678">
        <v>33038521</v>
      </c>
      <c r="C1678">
        <v>33038504</v>
      </c>
      <c r="D1678">
        <v>32517073</v>
      </c>
      <c r="E1678">
        <v>1</v>
      </c>
      <c r="F1678">
        <v>1</v>
      </c>
      <c r="G1678">
        <v>19</v>
      </c>
      <c r="H1678">
        <v>2</v>
      </c>
      <c r="I1678" t="s">
        <v>805</v>
      </c>
      <c r="J1678" t="s">
        <v>806</v>
      </c>
      <c r="K1678" t="s">
        <v>807</v>
      </c>
      <c r="L1678">
        <v>1368</v>
      </c>
      <c r="N1678">
        <v>1011</v>
      </c>
      <c r="O1678" t="s">
        <v>801</v>
      </c>
      <c r="P1678" t="s">
        <v>801</v>
      </c>
      <c r="Q1678">
        <v>1</v>
      </c>
      <c r="X1678">
        <v>1.38</v>
      </c>
      <c r="Y1678">
        <v>0</v>
      </c>
      <c r="Z1678">
        <v>3.37</v>
      </c>
      <c r="AA1678">
        <v>0.85</v>
      </c>
      <c r="AB1678">
        <v>0</v>
      </c>
      <c r="AC1678">
        <v>0</v>
      </c>
      <c r="AD1678">
        <v>1</v>
      </c>
      <c r="AE1678">
        <v>0</v>
      </c>
      <c r="AF1678" t="s">
        <v>3</v>
      </c>
      <c r="AG1678">
        <v>1.38</v>
      </c>
      <c r="AH1678">
        <v>2</v>
      </c>
      <c r="AI1678">
        <v>33038506</v>
      </c>
      <c r="AJ1678">
        <v>1767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</row>
    <row r="1679" spans="1:44" x14ac:dyDescent="0.2">
      <c r="A1679">
        <f>ROW(Source!A657)</f>
        <v>657</v>
      </c>
      <c r="B1679">
        <v>33038522</v>
      </c>
      <c r="C1679">
        <v>33038504</v>
      </c>
      <c r="D1679">
        <v>32516433</v>
      </c>
      <c r="E1679">
        <v>1</v>
      </c>
      <c r="F1679">
        <v>1</v>
      </c>
      <c r="G1679">
        <v>19</v>
      </c>
      <c r="H1679">
        <v>2</v>
      </c>
      <c r="I1679" t="s">
        <v>808</v>
      </c>
      <c r="J1679" t="s">
        <v>809</v>
      </c>
      <c r="K1679" t="s">
        <v>810</v>
      </c>
      <c r="L1679">
        <v>1368</v>
      </c>
      <c r="N1679">
        <v>1011</v>
      </c>
      <c r="O1679" t="s">
        <v>801</v>
      </c>
      <c r="P1679" t="s">
        <v>801</v>
      </c>
      <c r="Q1679">
        <v>1</v>
      </c>
      <c r="X1679">
        <v>0.31</v>
      </c>
      <c r="Y1679">
        <v>0</v>
      </c>
      <c r="Z1679">
        <v>566.44000000000005</v>
      </c>
      <c r="AA1679">
        <v>281.27999999999997</v>
      </c>
      <c r="AB1679">
        <v>0</v>
      </c>
      <c r="AC1679">
        <v>0</v>
      </c>
      <c r="AD1679">
        <v>1</v>
      </c>
      <c r="AE1679">
        <v>0</v>
      </c>
      <c r="AF1679" t="s">
        <v>3</v>
      </c>
      <c r="AG1679">
        <v>0.31</v>
      </c>
      <c r="AH1679">
        <v>2</v>
      </c>
      <c r="AI1679">
        <v>33038507</v>
      </c>
      <c r="AJ1679">
        <v>1768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</row>
    <row r="1680" spans="1:44" x14ac:dyDescent="0.2">
      <c r="A1680">
        <f>ROW(Source!A657)</f>
        <v>657</v>
      </c>
      <c r="B1680">
        <v>33038523</v>
      </c>
      <c r="C1680">
        <v>33038504</v>
      </c>
      <c r="D1680">
        <v>32516599</v>
      </c>
      <c r="E1680">
        <v>1</v>
      </c>
      <c r="F1680">
        <v>1</v>
      </c>
      <c r="G1680">
        <v>19</v>
      </c>
      <c r="H1680">
        <v>2</v>
      </c>
      <c r="I1680" t="s">
        <v>811</v>
      </c>
      <c r="J1680" t="s">
        <v>812</v>
      </c>
      <c r="K1680" t="s">
        <v>813</v>
      </c>
      <c r="L1680">
        <v>1368</v>
      </c>
      <c r="N1680">
        <v>1011</v>
      </c>
      <c r="O1680" t="s">
        <v>801</v>
      </c>
      <c r="P1680" t="s">
        <v>801</v>
      </c>
      <c r="Q1680">
        <v>1</v>
      </c>
      <c r="X1680">
        <v>26.25</v>
      </c>
      <c r="Y1680">
        <v>0</v>
      </c>
      <c r="Z1680">
        <v>9.7100000000000009</v>
      </c>
      <c r="AA1680">
        <v>2.25</v>
      </c>
      <c r="AB1680">
        <v>0</v>
      </c>
      <c r="AC1680">
        <v>0</v>
      </c>
      <c r="AD1680">
        <v>1</v>
      </c>
      <c r="AE1680">
        <v>0</v>
      </c>
      <c r="AF1680" t="s">
        <v>3</v>
      </c>
      <c r="AG1680">
        <v>26.25</v>
      </c>
      <c r="AH1680">
        <v>2</v>
      </c>
      <c r="AI1680">
        <v>33038508</v>
      </c>
      <c r="AJ1680">
        <v>1769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</row>
    <row r="1681" spans="1:44" x14ac:dyDescent="0.2">
      <c r="A1681">
        <f>ROW(Source!A657)</f>
        <v>657</v>
      </c>
      <c r="B1681">
        <v>33038524</v>
      </c>
      <c r="C1681">
        <v>33038504</v>
      </c>
      <c r="D1681">
        <v>32517836</v>
      </c>
      <c r="E1681">
        <v>1</v>
      </c>
      <c r="F1681">
        <v>1</v>
      </c>
      <c r="G1681">
        <v>19</v>
      </c>
      <c r="H1681">
        <v>3</v>
      </c>
      <c r="I1681" t="s">
        <v>814</v>
      </c>
      <c r="J1681" t="s">
        <v>815</v>
      </c>
      <c r="K1681" t="s">
        <v>816</v>
      </c>
      <c r="L1681">
        <v>1348</v>
      </c>
      <c r="N1681">
        <v>1009</v>
      </c>
      <c r="O1681" t="s">
        <v>19</v>
      </c>
      <c r="P1681" t="s">
        <v>19</v>
      </c>
      <c r="Q1681">
        <v>1000</v>
      </c>
      <c r="X1681">
        <v>0.04</v>
      </c>
      <c r="Y1681">
        <v>31493.279999999999</v>
      </c>
      <c r="Z1681">
        <v>0</v>
      </c>
      <c r="AA1681">
        <v>0</v>
      </c>
      <c r="AB1681">
        <v>0</v>
      </c>
      <c r="AC1681">
        <v>0</v>
      </c>
      <c r="AD1681">
        <v>1</v>
      </c>
      <c r="AE1681">
        <v>0</v>
      </c>
      <c r="AF1681" t="s">
        <v>3</v>
      </c>
      <c r="AG1681">
        <v>0.04</v>
      </c>
      <c r="AH1681">
        <v>2</v>
      </c>
      <c r="AI1681">
        <v>33038509</v>
      </c>
      <c r="AJ1681">
        <v>1770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</row>
    <row r="1682" spans="1:44" x14ac:dyDescent="0.2">
      <c r="A1682">
        <f>ROW(Source!A657)</f>
        <v>657</v>
      </c>
      <c r="B1682">
        <v>33038525</v>
      </c>
      <c r="C1682">
        <v>33038504</v>
      </c>
      <c r="D1682">
        <v>32518156</v>
      </c>
      <c r="E1682">
        <v>1</v>
      </c>
      <c r="F1682">
        <v>1</v>
      </c>
      <c r="G1682">
        <v>19</v>
      </c>
      <c r="H1682">
        <v>3</v>
      </c>
      <c r="I1682" t="s">
        <v>817</v>
      </c>
      <c r="J1682" t="s">
        <v>818</v>
      </c>
      <c r="K1682" t="s">
        <v>819</v>
      </c>
      <c r="L1682">
        <v>1348</v>
      </c>
      <c r="N1682">
        <v>1009</v>
      </c>
      <c r="O1682" t="s">
        <v>19</v>
      </c>
      <c r="P1682" t="s">
        <v>19</v>
      </c>
      <c r="Q1682">
        <v>1000</v>
      </c>
      <c r="X1682">
        <v>3.6999999999999998E-2</v>
      </c>
      <c r="Y1682">
        <v>45454.3</v>
      </c>
      <c r="Z1682">
        <v>0</v>
      </c>
      <c r="AA1682">
        <v>0</v>
      </c>
      <c r="AB1682">
        <v>0</v>
      </c>
      <c r="AC1682">
        <v>0</v>
      </c>
      <c r="AD1682">
        <v>1</v>
      </c>
      <c r="AE1682">
        <v>0</v>
      </c>
      <c r="AF1682" t="s">
        <v>3</v>
      </c>
      <c r="AG1682">
        <v>3.6999999999999998E-2</v>
      </c>
      <c r="AH1682">
        <v>2</v>
      </c>
      <c r="AI1682">
        <v>33038510</v>
      </c>
      <c r="AJ1682">
        <v>1771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</row>
    <row r="1683" spans="1:44" x14ac:dyDescent="0.2">
      <c r="A1683">
        <f>ROW(Source!A657)</f>
        <v>657</v>
      </c>
      <c r="B1683">
        <v>33038527</v>
      </c>
      <c r="C1683">
        <v>33038504</v>
      </c>
      <c r="D1683">
        <v>32518894</v>
      </c>
      <c r="E1683">
        <v>1</v>
      </c>
      <c r="F1683">
        <v>1</v>
      </c>
      <c r="G1683">
        <v>19</v>
      </c>
      <c r="H1683">
        <v>3</v>
      </c>
      <c r="I1683" t="s">
        <v>820</v>
      </c>
      <c r="J1683" t="s">
        <v>821</v>
      </c>
      <c r="K1683" t="s">
        <v>822</v>
      </c>
      <c r="L1683">
        <v>1327</v>
      </c>
      <c r="N1683">
        <v>1005</v>
      </c>
      <c r="O1683" t="s">
        <v>823</v>
      </c>
      <c r="P1683" t="s">
        <v>823</v>
      </c>
      <c r="Q1683">
        <v>1</v>
      </c>
      <c r="X1683">
        <v>5.6</v>
      </c>
      <c r="Y1683">
        <v>63.78</v>
      </c>
      <c r="Z1683">
        <v>0</v>
      </c>
      <c r="AA1683">
        <v>0</v>
      </c>
      <c r="AB1683">
        <v>0</v>
      </c>
      <c r="AC1683">
        <v>0</v>
      </c>
      <c r="AD1683">
        <v>1</v>
      </c>
      <c r="AE1683">
        <v>0</v>
      </c>
      <c r="AF1683" t="s">
        <v>3</v>
      </c>
      <c r="AG1683">
        <v>5.6</v>
      </c>
      <c r="AH1683">
        <v>2</v>
      </c>
      <c r="AI1683">
        <v>33038512</v>
      </c>
      <c r="AJ1683">
        <v>1772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</row>
    <row r="1684" spans="1:44" x14ac:dyDescent="0.2">
      <c r="A1684">
        <f>ROW(Source!A657)</f>
        <v>657</v>
      </c>
      <c r="B1684">
        <v>33038526</v>
      </c>
      <c r="C1684">
        <v>33038504</v>
      </c>
      <c r="D1684">
        <v>32517311</v>
      </c>
      <c r="E1684">
        <v>1</v>
      </c>
      <c r="F1684">
        <v>1</v>
      </c>
      <c r="G1684">
        <v>19</v>
      </c>
      <c r="H1684">
        <v>3</v>
      </c>
      <c r="I1684" t="s">
        <v>824</v>
      </c>
      <c r="J1684" t="s">
        <v>825</v>
      </c>
      <c r="K1684" t="s">
        <v>826</v>
      </c>
      <c r="L1684">
        <v>1348</v>
      </c>
      <c r="N1684">
        <v>1009</v>
      </c>
      <c r="O1684" t="s">
        <v>19</v>
      </c>
      <c r="P1684" t="s">
        <v>19</v>
      </c>
      <c r="Q1684">
        <v>1000</v>
      </c>
      <c r="X1684">
        <v>0.05</v>
      </c>
      <c r="Y1684">
        <v>4752.91</v>
      </c>
      <c r="Z1684">
        <v>0</v>
      </c>
      <c r="AA1684">
        <v>0</v>
      </c>
      <c r="AB1684">
        <v>0</v>
      </c>
      <c r="AC1684">
        <v>0</v>
      </c>
      <c r="AD1684">
        <v>1</v>
      </c>
      <c r="AE1684">
        <v>0</v>
      </c>
      <c r="AF1684" t="s">
        <v>3</v>
      </c>
      <c r="AG1684">
        <v>0.05</v>
      </c>
      <c r="AH1684">
        <v>2</v>
      </c>
      <c r="AI1684">
        <v>33038511</v>
      </c>
      <c r="AJ1684">
        <v>1773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</row>
    <row r="1685" spans="1:44" x14ac:dyDescent="0.2">
      <c r="A1685">
        <f>ROW(Source!A657)</f>
        <v>657</v>
      </c>
      <c r="B1685">
        <v>33038528</v>
      </c>
      <c r="C1685">
        <v>33038504</v>
      </c>
      <c r="D1685">
        <v>32519061</v>
      </c>
      <c r="E1685">
        <v>1</v>
      </c>
      <c r="F1685">
        <v>1</v>
      </c>
      <c r="G1685">
        <v>19</v>
      </c>
      <c r="H1685">
        <v>3</v>
      </c>
      <c r="I1685" t="s">
        <v>827</v>
      </c>
      <c r="J1685" t="s">
        <v>828</v>
      </c>
      <c r="K1685" t="s">
        <v>829</v>
      </c>
      <c r="L1685">
        <v>1339</v>
      </c>
      <c r="N1685">
        <v>1007</v>
      </c>
      <c r="O1685" t="s">
        <v>830</v>
      </c>
      <c r="P1685" t="s">
        <v>830</v>
      </c>
      <c r="Q1685">
        <v>1</v>
      </c>
      <c r="X1685">
        <v>1.75</v>
      </c>
      <c r="Y1685">
        <v>29.98</v>
      </c>
      <c r="Z1685">
        <v>0</v>
      </c>
      <c r="AA1685">
        <v>0</v>
      </c>
      <c r="AB1685">
        <v>0</v>
      </c>
      <c r="AC1685">
        <v>0</v>
      </c>
      <c r="AD1685">
        <v>1</v>
      </c>
      <c r="AE1685">
        <v>0</v>
      </c>
      <c r="AF1685" t="s">
        <v>3</v>
      </c>
      <c r="AG1685">
        <v>1.75</v>
      </c>
      <c r="AH1685">
        <v>2</v>
      </c>
      <c r="AI1685">
        <v>33038513</v>
      </c>
      <c r="AJ1685">
        <v>1774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</row>
    <row r="1686" spans="1:44" x14ac:dyDescent="0.2">
      <c r="A1686">
        <f>ROW(Source!A657)</f>
        <v>657</v>
      </c>
      <c r="B1686">
        <v>33038529</v>
      </c>
      <c r="C1686">
        <v>33038504</v>
      </c>
      <c r="D1686">
        <v>32517740</v>
      </c>
      <c r="E1686">
        <v>1</v>
      </c>
      <c r="F1686">
        <v>1</v>
      </c>
      <c r="G1686">
        <v>19</v>
      </c>
      <c r="H1686">
        <v>3</v>
      </c>
      <c r="I1686" t="s">
        <v>831</v>
      </c>
      <c r="J1686" t="s">
        <v>832</v>
      </c>
      <c r="K1686" t="s">
        <v>833</v>
      </c>
      <c r="L1686">
        <v>1339</v>
      </c>
      <c r="N1686">
        <v>1007</v>
      </c>
      <c r="O1686" t="s">
        <v>830</v>
      </c>
      <c r="P1686" t="s">
        <v>830</v>
      </c>
      <c r="Q1686">
        <v>1</v>
      </c>
      <c r="X1686">
        <v>0.08</v>
      </c>
      <c r="Y1686">
        <v>4993.7</v>
      </c>
      <c r="Z1686">
        <v>0</v>
      </c>
      <c r="AA1686">
        <v>0</v>
      </c>
      <c r="AB1686">
        <v>0</v>
      </c>
      <c r="AC1686">
        <v>0</v>
      </c>
      <c r="AD1686">
        <v>1</v>
      </c>
      <c r="AE1686">
        <v>0</v>
      </c>
      <c r="AF1686" t="s">
        <v>3</v>
      </c>
      <c r="AG1686">
        <v>0.08</v>
      </c>
      <c r="AH1686">
        <v>2</v>
      </c>
      <c r="AI1686">
        <v>33038514</v>
      </c>
      <c r="AJ1686">
        <v>1775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</row>
    <row r="1687" spans="1:44" x14ac:dyDescent="0.2">
      <c r="A1687">
        <f>ROW(Source!A657)</f>
        <v>657</v>
      </c>
      <c r="B1687">
        <v>33038530</v>
      </c>
      <c r="C1687">
        <v>33038504</v>
      </c>
      <c r="D1687">
        <v>32517729</v>
      </c>
      <c r="E1687">
        <v>1</v>
      </c>
      <c r="F1687">
        <v>1</v>
      </c>
      <c r="G1687">
        <v>19</v>
      </c>
      <c r="H1687">
        <v>3</v>
      </c>
      <c r="I1687" t="s">
        <v>834</v>
      </c>
      <c r="J1687" t="s">
        <v>835</v>
      </c>
      <c r="K1687" t="s">
        <v>836</v>
      </c>
      <c r="L1687">
        <v>1339</v>
      </c>
      <c r="N1687">
        <v>1007</v>
      </c>
      <c r="O1687" t="s">
        <v>830</v>
      </c>
      <c r="P1687" t="s">
        <v>830</v>
      </c>
      <c r="Q1687">
        <v>1</v>
      </c>
      <c r="X1687">
        <v>0.69</v>
      </c>
      <c r="Y1687">
        <v>3762.19</v>
      </c>
      <c r="Z1687">
        <v>0</v>
      </c>
      <c r="AA1687">
        <v>0</v>
      </c>
      <c r="AB1687">
        <v>0</v>
      </c>
      <c r="AC1687">
        <v>0</v>
      </c>
      <c r="AD1687">
        <v>1</v>
      </c>
      <c r="AE1687">
        <v>0</v>
      </c>
      <c r="AF1687" t="s">
        <v>3</v>
      </c>
      <c r="AG1687">
        <v>0.69</v>
      </c>
      <c r="AH1687">
        <v>2</v>
      </c>
      <c r="AI1687">
        <v>33038515</v>
      </c>
      <c r="AJ1687">
        <v>1776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</row>
    <row r="1688" spans="1:44" x14ac:dyDescent="0.2">
      <c r="A1688">
        <f>ROW(Source!A657)</f>
        <v>657</v>
      </c>
      <c r="B1688">
        <v>33038531</v>
      </c>
      <c r="C1688">
        <v>33038504</v>
      </c>
      <c r="D1688">
        <v>32517783</v>
      </c>
      <c r="E1688">
        <v>1</v>
      </c>
      <c r="F1688">
        <v>1</v>
      </c>
      <c r="G1688">
        <v>19</v>
      </c>
      <c r="H1688">
        <v>3</v>
      </c>
      <c r="I1688" t="s">
        <v>837</v>
      </c>
      <c r="J1688" t="s">
        <v>838</v>
      </c>
      <c r="K1688" t="s">
        <v>839</v>
      </c>
      <c r="L1688">
        <v>1339</v>
      </c>
      <c r="N1688">
        <v>1007</v>
      </c>
      <c r="O1688" t="s">
        <v>830</v>
      </c>
      <c r="P1688" t="s">
        <v>830</v>
      </c>
      <c r="Q1688">
        <v>1</v>
      </c>
      <c r="X1688">
        <v>0.2</v>
      </c>
      <c r="Y1688">
        <v>5631.96</v>
      </c>
      <c r="Z1688">
        <v>0</v>
      </c>
      <c r="AA1688">
        <v>0</v>
      </c>
      <c r="AB1688">
        <v>0</v>
      </c>
      <c r="AC1688">
        <v>0</v>
      </c>
      <c r="AD1688">
        <v>1</v>
      </c>
      <c r="AE1688">
        <v>0</v>
      </c>
      <c r="AF1688" t="s">
        <v>3</v>
      </c>
      <c r="AG1688">
        <v>0.2</v>
      </c>
      <c r="AH1688">
        <v>2</v>
      </c>
      <c r="AI1688">
        <v>33038516</v>
      </c>
      <c r="AJ1688">
        <v>1777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</row>
    <row r="1689" spans="1:44" x14ac:dyDescent="0.2">
      <c r="A1689">
        <f>ROW(Source!A657)</f>
        <v>657</v>
      </c>
      <c r="B1689">
        <v>33038532</v>
      </c>
      <c r="C1689">
        <v>33038504</v>
      </c>
      <c r="D1689">
        <v>32517784</v>
      </c>
      <c r="E1689">
        <v>1</v>
      </c>
      <c r="F1689">
        <v>1</v>
      </c>
      <c r="G1689">
        <v>19</v>
      </c>
      <c r="H1689">
        <v>3</v>
      </c>
      <c r="I1689" t="s">
        <v>840</v>
      </c>
      <c r="J1689" t="s">
        <v>841</v>
      </c>
      <c r="K1689" t="s">
        <v>842</v>
      </c>
      <c r="L1689">
        <v>1339</v>
      </c>
      <c r="N1689">
        <v>1007</v>
      </c>
      <c r="O1689" t="s">
        <v>830</v>
      </c>
      <c r="P1689" t="s">
        <v>830</v>
      </c>
      <c r="Q1689">
        <v>1</v>
      </c>
      <c r="X1689">
        <v>0.69</v>
      </c>
      <c r="Y1689">
        <v>5631.96</v>
      </c>
      <c r="Z1689">
        <v>0</v>
      </c>
      <c r="AA1689">
        <v>0</v>
      </c>
      <c r="AB1689">
        <v>0</v>
      </c>
      <c r="AC1689">
        <v>0</v>
      </c>
      <c r="AD1689">
        <v>1</v>
      </c>
      <c r="AE1689">
        <v>0</v>
      </c>
      <c r="AF1689" t="s">
        <v>3</v>
      </c>
      <c r="AG1689">
        <v>0.69</v>
      </c>
      <c r="AH1689">
        <v>2</v>
      </c>
      <c r="AI1689">
        <v>33038517</v>
      </c>
      <c r="AJ1689">
        <v>1778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</row>
    <row r="1690" spans="1:44" x14ac:dyDescent="0.2">
      <c r="A1690">
        <f>ROW(Source!A657)</f>
        <v>657</v>
      </c>
      <c r="B1690">
        <v>33038533</v>
      </c>
      <c r="C1690">
        <v>33038504</v>
      </c>
      <c r="D1690">
        <v>32519911</v>
      </c>
      <c r="E1690">
        <v>1</v>
      </c>
      <c r="F1690">
        <v>1</v>
      </c>
      <c r="G1690">
        <v>19</v>
      </c>
      <c r="H1690">
        <v>3</v>
      </c>
      <c r="I1690" t="s">
        <v>843</v>
      </c>
      <c r="J1690" t="s">
        <v>844</v>
      </c>
      <c r="K1690" t="s">
        <v>845</v>
      </c>
      <c r="L1690">
        <v>1339</v>
      </c>
      <c r="N1690">
        <v>1007</v>
      </c>
      <c r="O1690" t="s">
        <v>830</v>
      </c>
      <c r="P1690" t="s">
        <v>830</v>
      </c>
      <c r="Q1690">
        <v>1</v>
      </c>
      <c r="X1690">
        <v>102</v>
      </c>
      <c r="Y1690">
        <v>3195.93</v>
      </c>
      <c r="Z1690">
        <v>0</v>
      </c>
      <c r="AA1690">
        <v>0</v>
      </c>
      <c r="AB1690">
        <v>0</v>
      </c>
      <c r="AC1690">
        <v>0</v>
      </c>
      <c r="AD1690">
        <v>1</v>
      </c>
      <c r="AE1690">
        <v>0</v>
      </c>
      <c r="AF1690" t="s">
        <v>3</v>
      </c>
      <c r="AG1690">
        <v>102</v>
      </c>
      <c r="AH1690">
        <v>2</v>
      </c>
      <c r="AI1690">
        <v>33038518</v>
      </c>
      <c r="AJ1690">
        <v>1779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</row>
    <row r="1691" spans="1:44" x14ac:dyDescent="0.2">
      <c r="A1691">
        <f>ROW(Source!A657)</f>
        <v>657</v>
      </c>
      <c r="B1691">
        <v>33038534</v>
      </c>
      <c r="C1691">
        <v>33038504</v>
      </c>
      <c r="D1691">
        <v>32521663</v>
      </c>
      <c r="E1691">
        <v>1</v>
      </c>
      <c r="F1691">
        <v>1</v>
      </c>
      <c r="G1691">
        <v>19</v>
      </c>
      <c r="H1691">
        <v>3</v>
      </c>
      <c r="I1691" t="s">
        <v>846</v>
      </c>
      <c r="J1691" t="s">
        <v>847</v>
      </c>
      <c r="K1691" t="s">
        <v>848</v>
      </c>
      <c r="L1691">
        <v>1327</v>
      </c>
      <c r="N1691">
        <v>1005</v>
      </c>
      <c r="O1691" t="s">
        <v>823</v>
      </c>
      <c r="P1691" t="s">
        <v>823</v>
      </c>
      <c r="Q1691">
        <v>1</v>
      </c>
      <c r="X1691">
        <v>49.5</v>
      </c>
      <c r="Y1691">
        <v>207.09</v>
      </c>
      <c r="Z1691">
        <v>0</v>
      </c>
      <c r="AA1691">
        <v>0</v>
      </c>
      <c r="AB1691">
        <v>0</v>
      </c>
      <c r="AC1691">
        <v>0</v>
      </c>
      <c r="AD1691">
        <v>1</v>
      </c>
      <c r="AE1691">
        <v>0</v>
      </c>
      <c r="AF1691" t="s">
        <v>3</v>
      </c>
      <c r="AG1691">
        <v>49.5</v>
      </c>
      <c r="AH1691">
        <v>2</v>
      </c>
      <c r="AI1691">
        <v>33038519</v>
      </c>
      <c r="AJ1691">
        <v>1780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</row>
    <row r="1692" spans="1:44" x14ac:dyDescent="0.2">
      <c r="A1692">
        <f>ROW(Source!A697)</f>
        <v>697</v>
      </c>
      <c r="B1692">
        <v>33038544</v>
      </c>
      <c r="C1692">
        <v>33038538</v>
      </c>
      <c r="D1692">
        <v>32505425</v>
      </c>
      <c r="E1692">
        <v>19</v>
      </c>
      <c r="F1692">
        <v>1</v>
      </c>
      <c r="G1692">
        <v>19</v>
      </c>
      <c r="H1692">
        <v>1</v>
      </c>
      <c r="I1692" t="s">
        <v>795</v>
      </c>
      <c r="J1692" t="s">
        <v>3</v>
      </c>
      <c r="K1692" t="s">
        <v>796</v>
      </c>
      <c r="L1692">
        <v>1191</v>
      </c>
      <c r="N1692">
        <v>1013</v>
      </c>
      <c r="O1692" t="s">
        <v>797</v>
      </c>
      <c r="P1692" t="s">
        <v>797</v>
      </c>
      <c r="Q1692">
        <v>1</v>
      </c>
      <c r="X1692">
        <v>36.11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1</v>
      </c>
      <c r="AE1692">
        <v>1</v>
      </c>
      <c r="AF1692" t="s">
        <v>3</v>
      </c>
      <c r="AG1692">
        <v>36.11</v>
      </c>
      <c r="AH1692">
        <v>2</v>
      </c>
      <c r="AI1692">
        <v>33038539</v>
      </c>
      <c r="AJ1692">
        <v>1781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</row>
    <row r="1693" spans="1:44" x14ac:dyDescent="0.2">
      <c r="A1693">
        <f>ROW(Source!A697)</f>
        <v>697</v>
      </c>
      <c r="B1693">
        <v>33038545</v>
      </c>
      <c r="C1693">
        <v>33038538</v>
      </c>
      <c r="D1693">
        <v>32516754</v>
      </c>
      <c r="E1693">
        <v>1</v>
      </c>
      <c r="F1693">
        <v>1</v>
      </c>
      <c r="G1693">
        <v>19</v>
      </c>
      <c r="H1693">
        <v>2</v>
      </c>
      <c r="I1693" t="s">
        <v>798</v>
      </c>
      <c r="J1693" t="s">
        <v>799</v>
      </c>
      <c r="K1693" t="s">
        <v>800</v>
      </c>
      <c r="L1693">
        <v>1368</v>
      </c>
      <c r="N1693">
        <v>1011</v>
      </c>
      <c r="O1693" t="s">
        <v>801</v>
      </c>
      <c r="P1693" t="s">
        <v>801</v>
      </c>
      <c r="Q1693">
        <v>1</v>
      </c>
      <c r="X1693">
        <v>21.91</v>
      </c>
      <c r="Y1693">
        <v>0</v>
      </c>
      <c r="Z1693">
        <v>70.98</v>
      </c>
      <c r="AA1693">
        <v>6.52</v>
      </c>
      <c r="AB1693">
        <v>0</v>
      </c>
      <c r="AC1693">
        <v>0</v>
      </c>
      <c r="AD1693">
        <v>1</v>
      </c>
      <c r="AE1693">
        <v>0</v>
      </c>
      <c r="AF1693" t="s">
        <v>3</v>
      </c>
      <c r="AG1693">
        <v>21.91</v>
      </c>
      <c r="AH1693">
        <v>2</v>
      </c>
      <c r="AI1693">
        <v>33038540</v>
      </c>
      <c r="AJ1693">
        <v>1782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</row>
    <row r="1694" spans="1:44" x14ac:dyDescent="0.2">
      <c r="A1694">
        <f>ROW(Source!A697)</f>
        <v>697</v>
      </c>
      <c r="B1694">
        <v>33038546</v>
      </c>
      <c r="C1694">
        <v>33038538</v>
      </c>
      <c r="D1694">
        <v>32518977</v>
      </c>
      <c r="E1694">
        <v>1</v>
      </c>
      <c r="F1694">
        <v>1</v>
      </c>
      <c r="G1694">
        <v>19</v>
      </c>
      <c r="H1694">
        <v>3</v>
      </c>
      <c r="I1694" t="s">
        <v>802</v>
      </c>
      <c r="J1694" t="s">
        <v>803</v>
      </c>
      <c r="K1694" t="s">
        <v>804</v>
      </c>
      <c r="L1694">
        <v>1348</v>
      </c>
      <c r="N1694">
        <v>1009</v>
      </c>
      <c r="O1694" t="s">
        <v>19</v>
      </c>
      <c r="P1694" t="s">
        <v>19</v>
      </c>
      <c r="Q1694">
        <v>1000</v>
      </c>
      <c r="X1694">
        <v>0.03</v>
      </c>
      <c r="Y1694">
        <v>117442.26</v>
      </c>
      <c r="Z1694">
        <v>0</v>
      </c>
      <c r="AA1694">
        <v>0</v>
      </c>
      <c r="AB1694">
        <v>0</v>
      </c>
      <c r="AC1694">
        <v>0</v>
      </c>
      <c r="AD1694">
        <v>1</v>
      </c>
      <c r="AE1694">
        <v>0</v>
      </c>
      <c r="AF1694" t="s">
        <v>3</v>
      </c>
      <c r="AG1694">
        <v>0.03</v>
      </c>
      <c r="AH1694">
        <v>2</v>
      </c>
      <c r="AI1694">
        <v>33038541</v>
      </c>
      <c r="AJ1694">
        <v>1783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</row>
    <row r="1695" spans="1:44" x14ac:dyDescent="0.2">
      <c r="A1695">
        <f>ROW(Source!A697)</f>
        <v>697</v>
      </c>
      <c r="B1695">
        <v>33038547</v>
      </c>
      <c r="C1695">
        <v>33038538</v>
      </c>
      <c r="D1695">
        <v>32520163</v>
      </c>
      <c r="E1695">
        <v>1</v>
      </c>
      <c r="F1695">
        <v>1</v>
      </c>
      <c r="G1695">
        <v>19</v>
      </c>
      <c r="H1695">
        <v>3</v>
      </c>
      <c r="I1695" t="s">
        <v>25</v>
      </c>
      <c r="J1695" t="s">
        <v>27</v>
      </c>
      <c r="K1695" t="s">
        <v>26</v>
      </c>
      <c r="L1695">
        <v>1348</v>
      </c>
      <c r="N1695">
        <v>1009</v>
      </c>
      <c r="O1695" t="s">
        <v>19</v>
      </c>
      <c r="P1695" t="s">
        <v>19</v>
      </c>
      <c r="Q1695">
        <v>1000</v>
      </c>
      <c r="X1695">
        <v>1</v>
      </c>
      <c r="Y1695">
        <v>53410.15</v>
      </c>
      <c r="Z1695">
        <v>0</v>
      </c>
      <c r="AA1695">
        <v>0</v>
      </c>
      <c r="AB1695">
        <v>0</v>
      </c>
      <c r="AC1695">
        <v>0</v>
      </c>
      <c r="AD1695">
        <v>1</v>
      </c>
      <c r="AE1695">
        <v>0</v>
      </c>
      <c r="AF1695" t="s">
        <v>3</v>
      </c>
      <c r="AG1695">
        <v>1</v>
      </c>
      <c r="AH1695">
        <v>2</v>
      </c>
      <c r="AI1695">
        <v>33038542</v>
      </c>
      <c r="AJ1695">
        <v>1784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</row>
    <row r="1696" spans="1:44" x14ac:dyDescent="0.2">
      <c r="A1696">
        <f>ROW(Source!A699)</f>
        <v>699</v>
      </c>
      <c r="B1696">
        <v>33038565</v>
      </c>
      <c r="C1696">
        <v>33038549</v>
      </c>
      <c r="D1696">
        <v>32505425</v>
      </c>
      <c r="E1696">
        <v>19</v>
      </c>
      <c r="F1696">
        <v>1</v>
      </c>
      <c r="G1696">
        <v>19</v>
      </c>
      <c r="H1696">
        <v>1</v>
      </c>
      <c r="I1696" t="s">
        <v>795</v>
      </c>
      <c r="J1696" t="s">
        <v>3</v>
      </c>
      <c r="K1696" t="s">
        <v>796</v>
      </c>
      <c r="L1696">
        <v>1191</v>
      </c>
      <c r="N1696">
        <v>1013</v>
      </c>
      <c r="O1696" t="s">
        <v>797</v>
      </c>
      <c r="P1696" t="s">
        <v>797</v>
      </c>
      <c r="Q1696">
        <v>1</v>
      </c>
      <c r="X1696">
        <v>453.1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1</v>
      </c>
      <c r="AE1696">
        <v>1</v>
      </c>
      <c r="AF1696" t="s">
        <v>3</v>
      </c>
      <c r="AG1696">
        <v>453.1</v>
      </c>
      <c r="AH1696">
        <v>2</v>
      </c>
      <c r="AI1696">
        <v>33038550</v>
      </c>
      <c r="AJ1696">
        <v>1786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</row>
    <row r="1697" spans="1:44" x14ac:dyDescent="0.2">
      <c r="A1697">
        <f>ROW(Source!A699)</f>
        <v>699</v>
      </c>
      <c r="B1697">
        <v>33038566</v>
      </c>
      <c r="C1697">
        <v>33038549</v>
      </c>
      <c r="D1697">
        <v>32517073</v>
      </c>
      <c r="E1697">
        <v>1</v>
      </c>
      <c r="F1697">
        <v>1</v>
      </c>
      <c r="G1697">
        <v>19</v>
      </c>
      <c r="H1697">
        <v>2</v>
      </c>
      <c r="I1697" t="s">
        <v>805</v>
      </c>
      <c r="J1697" t="s">
        <v>806</v>
      </c>
      <c r="K1697" t="s">
        <v>807</v>
      </c>
      <c r="L1697">
        <v>1368</v>
      </c>
      <c r="N1697">
        <v>1011</v>
      </c>
      <c r="O1697" t="s">
        <v>801</v>
      </c>
      <c r="P1697" t="s">
        <v>801</v>
      </c>
      <c r="Q1697">
        <v>1</v>
      </c>
      <c r="X1697">
        <v>1.38</v>
      </c>
      <c r="Y1697">
        <v>0</v>
      </c>
      <c r="Z1697">
        <v>3.37</v>
      </c>
      <c r="AA1697">
        <v>0.85</v>
      </c>
      <c r="AB1697">
        <v>0</v>
      </c>
      <c r="AC1697">
        <v>0</v>
      </c>
      <c r="AD1697">
        <v>1</v>
      </c>
      <c r="AE1697">
        <v>0</v>
      </c>
      <c r="AF1697" t="s">
        <v>3</v>
      </c>
      <c r="AG1697">
        <v>1.38</v>
      </c>
      <c r="AH1697">
        <v>2</v>
      </c>
      <c r="AI1697">
        <v>33038551</v>
      </c>
      <c r="AJ1697">
        <v>1787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</row>
    <row r="1698" spans="1:44" x14ac:dyDescent="0.2">
      <c r="A1698">
        <f>ROW(Source!A699)</f>
        <v>699</v>
      </c>
      <c r="B1698">
        <v>33038567</v>
      </c>
      <c r="C1698">
        <v>33038549</v>
      </c>
      <c r="D1698">
        <v>32516433</v>
      </c>
      <c r="E1698">
        <v>1</v>
      </c>
      <c r="F1698">
        <v>1</v>
      </c>
      <c r="G1698">
        <v>19</v>
      </c>
      <c r="H1698">
        <v>2</v>
      </c>
      <c r="I1698" t="s">
        <v>808</v>
      </c>
      <c r="J1698" t="s">
        <v>809</v>
      </c>
      <c r="K1698" t="s">
        <v>810</v>
      </c>
      <c r="L1698">
        <v>1368</v>
      </c>
      <c r="N1698">
        <v>1011</v>
      </c>
      <c r="O1698" t="s">
        <v>801</v>
      </c>
      <c r="P1698" t="s">
        <v>801</v>
      </c>
      <c r="Q1698">
        <v>1</v>
      </c>
      <c r="X1698">
        <v>0.31</v>
      </c>
      <c r="Y1698">
        <v>0</v>
      </c>
      <c r="Z1698">
        <v>566.44000000000005</v>
      </c>
      <c r="AA1698">
        <v>281.27999999999997</v>
      </c>
      <c r="AB1698">
        <v>0</v>
      </c>
      <c r="AC1698">
        <v>0</v>
      </c>
      <c r="AD1698">
        <v>1</v>
      </c>
      <c r="AE1698">
        <v>0</v>
      </c>
      <c r="AF1698" t="s">
        <v>3</v>
      </c>
      <c r="AG1698">
        <v>0.31</v>
      </c>
      <c r="AH1698">
        <v>2</v>
      </c>
      <c r="AI1698">
        <v>33038552</v>
      </c>
      <c r="AJ1698">
        <v>1788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</row>
    <row r="1699" spans="1:44" x14ac:dyDescent="0.2">
      <c r="A1699">
        <f>ROW(Source!A699)</f>
        <v>699</v>
      </c>
      <c r="B1699">
        <v>33038568</v>
      </c>
      <c r="C1699">
        <v>33038549</v>
      </c>
      <c r="D1699">
        <v>32516599</v>
      </c>
      <c r="E1699">
        <v>1</v>
      </c>
      <c r="F1699">
        <v>1</v>
      </c>
      <c r="G1699">
        <v>19</v>
      </c>
      <c r="H1699">
        <v>2</v>
      </c>
      <c r="I1699" t="s">
        <v>811</v>
      </c>
      <c r="J1699" t="s">
        <v>812</v>
      </c>
      <c r="K1699" t="s">
        <v>813</v>
      </c>
      <c r="L1699">
        <v>1368</v>
      </c>
      <c r="N1699">
        <v>1011</v>
      </c>
      <c r="O1699" t="s">
        <v>801</v>
      </c>
      <c r="P1699" t="s">
        <v>801</v>
      </c>
      <c r="Q1699">
        <v>1</v>
      </c>
      <c r="X1699">
        <v>26.25</v>
      </c>
      <c r="Y1699">
        <v>0</v>
      </c>
      <c r="Z1699">
        <v>9.7100000000000009</v>
      </c>
      <c r="AA1699">
        <v>2.25</v>
      </c>
      <c r="AB1699">
        <v>0</v>
      </c>
      <c r="AC1699">
        <v>0</v>
      </c>
      <c r="AD1699">
        <v>1</v>
      </c>
      <c r="AE1699">
        <v>0</v>
      </c>
      <c r="AF1699" t="s">
        <v>3</v>
      </c>
      <c r="AG1699">
        <v>26.25</v>
      </c>
      <c r="AH1699">
        <v>2</v>
      </c>
      <c r="AI1699">
        <v>33038553</v>
      </c>
      <c r="AJ1699">
        <v>1789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</row>
    <row r="1700" spans="1:44" x14ac:dyDescent="0.2">
      <c r="A1700">
        <f>ROW(Source!A699)</f>
        <v>699</v>
      </c>
      <c r="B1700">
        <v>33038569</v>
      </c>
      <c r="C1700">
        <v>33038549</v>
      </c>
      <c r="D1700">
        <v>32517836</v>
      </c>
      <c r="E1700">
        <v>1</v>
      </c>
      <c r="F1700">
        <v>1</v>
      </c>
      <c r="G1700">
        <v>19</v>
      </c>
      <c r="H1700">
        <v>3</v>
      </c>
      <c r="I1700" t="s">
        <v>814</v>
      </c>
      <c r="J1700" t="s">
        <v>815</v>
      </c>
      <c r="K1700" t="s">
        <v>816</v>
      </c>
      <c r="L1700">
        <v>1348</v>
      </c>
      <c r="N1700">
        <v>1009</v>
      </c>
      <c r="O1700" t="s">
        <v>19</v>
      </c>
      <c r="P1700" t="s">
        <v>19</v>
      </c>
      <c r="Q1700">
        <v>1000</v>
      </c>
      <c r="X1700">
        <v>0.04</v>
      </c>
      <c r="Y1700">
        <v>31493.279999999999</v>
      </c>
      <c r="Z1700">
        <v>0</v>
      </c>
      <c r="AA1700">
        <v>0</v>
      </c>
      <c r="AB1700">
        <v>0</v>
      </c>
      <c r="AC1700">
        <v>0</v>
      </c>
      <c r="AD1700">
        <v>1</v>
      </c>
      <c r="AE1700">
        <v>0</v>
      </c>
      <c r="AF1700" t="s">
        <v>3</v>
      </c>
      <c r="AG1700">
        <v>0.04</v>
      </c>
      <c r="AH1700">
        <v>2</v>
      </c>
      <c r="AI1700">
        <v>33038554</v>
      </c>
      <c r="AJ1700">
        <v>1790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</row>
    <row r="1701" spans="1:44" x14ac:dyDescent="0.2">
      <c r="A1701">
        <f>ROW(Source!A699)</f>
        <v>699</v>
      </c>
      <c r="B1701">
        <v>33038570</v>
      </c>
      <c r="C1701">
        <v>33038549</v>
      </c>
      <c r="D1701">
        <v>32518156</v>
      </c>
      <c r="E1701">
        <v>1</v>
      </c>
      <c r="F1701">
        <v>1</v>
      </c>
      <c r="G1701">
        <v>19</v>
      </c>
      <c r="H1701">
        <v>3</v>
      </c>
      <c r="I1701" t="s">
        <v>817</v>
      </c>
      <c r="J1701" t="s">
        <v>818</v>
      </c>
      <c r="K1701" t="s">
        <v>819</v>
      </c>
      <c r="L1701">
        <v>1348</v>
      </c>
      <c r="N1701">
        <v>1009</v>
      </c>
      <c r="O1701" t="s">
        <v>19</v>
      </c>
      <c r="P1701" t="s">
        <v>19</v>
      </c>
      <c r="Q1701">
        <v>1000</v>
      </c>
      <c r="X1701">
        <v>3.6999999999999998E-2</v>
      </c>
      <c r="Y1701">
        <v>45454.3</v>
      </c>
      <c r="Z1701">
        <v>0</v>
      </c>
      <c r="AA1701">
        <v>0</v>
      </c>
      <c r="AB1701">
        <v>0</v>
      </c>
      <c r="AC1701">
        <v>0</v>
      </c>
      <c r="AD1701">
        <v>1</v>
      </c>
      <c r="AE1701">
        <v>0</v>
      </c>
      <c r="AF1701" t="s">
        <v>3</v>
      </c>
      <c r="AG1701">
        <v>3.6999999999999998E-2</v>
      </c>
      <c r="AH1701">
        <v>2</v>
      </c>
      <c r="AI1701">
        <v>33038555</v>
      </c>
      <c r="AJ1701">
        <v>1791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</row>
    <row r="1702" spans="1:44" x14ac:dyDescent="0.2">
      <c r="A1702">
        <f>ROW(Source!A699)</f>
        <v>699</v>
      </c>
      <c r="B1702">
        <v>33038572</v>
      </c>
      <c r="C1702">
        <v>33038549</v>
      </c>
      <c r="D1702">
        <v>32518894</v>
      </c>
      <c r="E1702">
        <v>1</v>
      </c>
      <c r="F1702">
        <v>1</v>
      </c>
      <c r="G1702">
        <v>19</v>
      </c>
      <c r="H1702">
        <v>3</v>
      </c>
      <c r="I1702" t="s">
        <v>820</v>
      </c>
      <c r="J1702" t="s">
        <v>821</v>
      </c>
      <c r="K1702" t="s">
        <v>822</v>
      </c>
      <c r="L1702">
        <v>1327</v>
      </c>
      <c r="N1702">
        <v>1005</v>
      </c>
      <c r="O1702" t="s">
        <v>823</v>
      </c>
      <c r="P1702" t="s">
        <v>823</v>
      </c>
      <c r="Q1702">
        <v>1</v>
      </c>
      <c r="X1702">
        <v>5.6</v>
      </c>
      <c r="Y1702">
        <v>63.78</v>
      </c>
      <c r="Z1702">
        <v>0</v>
      </c>
      <c r="AA1702">
        <v>0</v>
      </c>
      <c r="AB1702">
        <v>0</v>
      </c>
      <c r="AC1702">
        <v>0</v>
      </c>
      <c r="AD1702">
        <v>1</v>
      </c>
      <c r="AE1702">
        <v>0</v>
      </c>
      <c r="AF1702" t="s">
        <v>3</v>
      </c>
      <c r="AG1702">
        <v>5.6</v>
      </c>
      <c r="AH1702">
        <v>2</v>
      </c>
      <c r="AI1702">
        <v>33038557</v>
      </c>
      <c r="AJ1702">
        <v>1792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</row>
    <row r="1703" spans="1:44" x14ac:dyDescent="0.2">
      <c r="A1703">
        <f>ROW(Source!A699)</f>
        <v>699</v>
      </c>
      <c r="B1703">
        <v>33038571</v>
      </c>
      <c r="C1703">
        <v>33038549</v>
      </c>
      <c r="D1703">
        <v>32517311</v>
      </c>
      <c r="E1703">
        <v>1</v>
      </c>
      <c r="F1703">
        <v>1</v>
      </c>
      <c r="G1703">
        <v>19</v>
      </c>
      <c r="H1703">
        <v>3</v>
      </c>
      <c r="I1703" t="s">
        <v>824</v>
      </c>
      <c r="J1703" t="s">
        <v>825</v>
      </c>
      <c r="K1703" t="s">
        <v>826</v>
      </c>
      <c r="L1703">
        <v>1348</v>
      </c>
      <c r="N1703">
        <v>1009</v>
      </c>
      <c r="O1703" t="s">
        <v>19</v>
      </c>
      <c r="P1703" t="s">
        <v>19</v>
      </c>
      <c r="Q1703">
        <v>1000</v>
      </c>
      <c r="X1703">
        <v>0.05</v>
      </c>
      <c r="Y1703">
        <v>4752.91</v>
      </c>
      <c r="Z1703">
        <v>0</v>
      </c>
      <c r="AA1703">
        <v>0</v>
      </c>
      <c r="AB1703">
        <v>0</v>
      </c>
      <c r="AC1703">
        <v>0</v>
      </c>
      <c r="AD1703">
        <v>1</v>
      </c>
      <c r="AE1703">
        <v>0</v>
      </c>
      <c r="AF1703" t="s">
        <v>3</v>
      </c>
      <c r="AG1703">
        <v>0.05</v>
      </c>
      <c r="AH1703">
        <v>2</v>
      </c>
      <c r="AI1703">
        <v>33038556</v>
      </c>
      <c r="AJ1703">
        <v>1793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</row>
    <row r="1704" spans="1:44" x14ac:dyDescent="0.2">
      <c r="A1704">
        <f>ROW(Source!A699)</f>
        <v>699</v>
      </c>
      <c r="B1704">
        <v>33038573</v>
      </c>
      <c r="C1704">
        <v>33038549</v>
      </c>
      <c r="D1704">
        <v>32519061</v>
      </c>
      <c r="E1704">
        <v>1</v>
      </c>
      <c r="F1704">
        <v>1</v>
      </c>
      <c r="G1704">
        <v>19</v>
      </c>
      <c r="H1704">
        <v>3</v>
      </c>
      <c r="I1704" t="s">
        <v>827</v>
      </c>
      <c r="J1704" t="s">
        <v>828</v>
      </c>
      <c r="K1704" t="s">
        <v>829</v>
      </c>
      <c r="L1704">
        <v>1339</v>
      </c>
      <c r="N1704">
        <v>1007</v>
      </c>
      <c r="O1704" t="s">
        <v>830</v>
      </c>
      <c r="P1704" t="s">
        <v>830</v>
      </c>
      <c r="Q1704">
        <v>1</v>
      </c>
      <c r="X1704">
        <v>1.75</v>
      </c>
      <c r="Y1704">
        <v>29.98</v>
      </c>
      <c r="Z1704">
        <v>0</v>
      </c>
      <c r="AA1704">
        <v>0</v>
      </c>
      <c r="AB1704">
        <v>0</v>
      </c>
      <c r="AC1704">
        <v>0</v>
      </c>
      <c r="AD1704">
        <v>1</v>
      </c>
      <c r="AE1704">
        <v>0</v>
      </c>
      <c r="AF1704" t="s">
        <v>3</v>
      </c>
      <c r="AG1704">
        <v>1.75</v>
      </c>
      <c r="AH1704">
        <v>2</v>
      </c>
      <c r="AI1704">
        <v>33038558</v>
      </c>
      <c r="AJ1704">
        <v>1794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</row>
    <row r="1705" spans="1:44" x14ac:dyDescent="0.2">
      <c r="A1705">
        <f>ROW(Source!A699)</f>
        <v>699</v>
      </c>
      <c r="B1705">
        <v>33038574</v>
      </c>
      <c r="C1705">
        <v>33038549</v>
      </c>
      <c r="D1705">
        <v>32517740</v>
      </c>
      <c r="E1705">
        <v>1</v>
      </c>
      <c r="F1705">
        <v>1</v>
      </c>
      <c r="G1705">
        <v>19</v>
      </c>
      <c r="H1705">
        <v>3</v>
      </c>
      <c r="I1705" t="s">
        <v>831</v>
      </c>
      <c r="J1705" t="s">
        <v>832</v>
      </c>
      <c r="K1705" t="s">
        <v>833</v>
      </c>
      <c r="L1705">
        <v>1339</v>
      </c>
      <c r="N1705">
        <v>1007</v>
      </c>
      <c r="O1705" t="s">
        <v>830</v>
      </c>
      <c r="P1705" t="s">
        <v>830</v>
      </c>
      <c r="Q1705">
        <v>1</v>
      </c>
      <c r="X1705">
        <v>0.08</v>
      </c>
      <c r="Y1705">
        <v>4993.7</v>
      </c>
      <c r="Z1705">
        <v>0</v>
      </c>
      <c r="AA1705">
        <v>0</v>
      </c>
      <c r="AB1705">
        <v>0</v>
      </c>
      <c r="AC1705">
        <v>0</v>
      </c>
      <c r="AD1705">
        <v>1</v>
      </c>
      <c r="AE1705">
        <v>0</v>
      </c>
      <c r="AF1705" t="s">
        <v>3</v>
      </c>
      <c r="AG1705">
        <v>0.08</v>
      </c>
      <c r="AH1705">
        <v>2</v>
      </c>
      <c r="AI1705">
        <v>33038559</v>
      </c>
      <c r="AJ1705">
        <v>1795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</row>
    <row r="1706" spans="1:44" x14ac:dyDescent="0.2">
      <c r="A1706">
        <f>ROW(Source!A699)</f>
        <v>699</v>
      </c>
      <c r="B1706">
        <v>33038575</v>
      </c>
      <c r="C1706">
        <v>33038549</v>
      </c>
      <c r="D1706">
        <v>32517729</v>
      </c>
      <c r="E1706">
        <v>1</v>
      </c>
      <c r="F1706">
        <v>1</v>
      </c>
      <c r="G1706">
        <v>19</v>
      </c>
      <c r="H1706">
        <v>3</v>
      </c>
      <c r="I1706" t="s">
        <v>834</v>
      </c>
      <c r="J1706" t="s">
        <v>835</v>
      </c>
      <c r="K1706" t="s">
        <v>836</v>
      </c>
      <c r="L1706">
        <v>1339</v>
      </c>
      <c r="N1706">
        <v>1007</v>
      </c>
      <c r="O1706" t="s">
        <v>830</v>
      </c>
      <c r="P1706" t="s">
        <v>830</v>
      </c>
      <c r="Q1706">
        <v>1</v>
      </c>
      <c r="X1706">
        <v>0.69</v>
      </c>
      <c r="Y1706">
        <v>3762.19</v>
      </c>
      <c r="Z1706">
        <v>0</v>
      </c>
      <c r="AA1706">
        <v>0</v>
      </c>
      <c r="AB1706">
        <v>0</v>
      </c>
      <c r="AC1706">
        <v>0</v>
      </c>
      <c r="AD1706">
        <v>1</v>
      </c>
      <c r="AE1706">
        <v>0</v>
      </c>
      <c r="AF1706" t="s">
        <v>3</v>
      </c>
      <c r="AG1706">
        <v>0.69</v>
      </c>
      <c r="AH1706">
        <v>2</v>
      </c>
      <c r="AI1706">
        <v>33038560</v>
      </c>
      <c r="AJ1706">
        <v>1796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</row>
    <row r="1707" spans="1:44" x14ac:dyDescent="0.2">
      <c r="A1707">
        <f>ROW(Source!A699)</f>
        <v>699</v>
      </c>
      <c r="B1707">
        <v>33038576</v>
      </c>
      <c r="C1707">
        <v>33038549</v>
      </c>
      <c r="D1707">
        <v>32517783</v>
      </c>
      <c r="E1707">
        <v>1</v>
      </c>
      <c r="F1707">
        <v>1</v>
      </c>
      <c r="G1707">
        <v>19</v>
      </c>
      <c r="H1707">
        <v>3</v>
      </c>
      <c r="I1707" t="s">
        <v>837</v>
      </c>
      <c r="J1707" t="s">
        <v>838</v>
      </c>
      <c r="K1707" t="s">
        <v>839</v>
      </c>
      <c r="L1707">
        <v>1339</v>
      </c>
      <c r="N1707">
        <v>1007</v>
      </c>
      <c r="O1707" t="s">
        <v>830</v>
      </c>
      <c r="P1707" t="s">
        <v>830</v>
      </c>
      <c r="Q1707">
        <v>1</v>
      </c>
      <c r="X1707">
        <v>0.2</v>
      </c>
      <c r="Y1707">
        <v>5631.96</v>
      </c>
      <c r="Z1707">
        <v>0</v>
      </c>
      <c r="AA1707">
        <v>0</v>
      </c>
      <c r="AB1707">
        <v>0</v>
      </c>
      <c r="AC1707">
        <v>0</v>
      </c>
      <c r="AD1707">
        <v>1</v>
      </c>
      <c r="AE1707">
        <v>0</v>
      </c>
      <c r="AF1707" t="s">
        <v>3</v>
      </c>
      <c r="AG1707">
        <v>0.2</v>
      </c>
      <c r="AH1707">
        <v>2</v>
      </c>
      <c r="AI1707">
        <v>33038561</v>
      </c>
      <c r="AJ1707">
        <v>1797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</row>
    <row r="1708" spans="1:44" x14ac:dyDescent="0.2">
      <c r="A1708">
        <f>ROW(Source!A699)</f>
        <v>699</v>
      </c>
      <c r="B1708">
        <v>33038577</v>
      </c>
      <c r="C1708">
        <v>33038549</v>
      </c>
      <c r="D1708">
        <v>32517784</v>
      </c>
      <c r="E1708">
        <v>1</v>
      </c>
      <c r="F1708">
        <v>1</v>
      </c>
      <c r="G1708">
        <v>19</v>
      </c>
      <c r="H1708">
        <v>3</v>
      </c>
      <c r="I1708" t="s">
        <v>840</v>
      </c>
      <c r="J1708" t="s">
        <v>841</v>
      </c>
      <c r="K1708" t="s">
        <v>842</v>
      </c>
      <c r="L1708">
        <v>1339</v>
      </c>
      <c r="N1708">
        <v>1007</v>
      </c>
      <c r="O1708" t="s">
        <v>830</v>
      </c>
      <c r="P1708" t="s">
        <v>830</v>
      </c>
      <c r="Q1708">
        <v>1</v>
      </c>
      <c r="X1708">
        <v>0.69</v>
      </c>
      <c r="Y1708">
        <v>5631.96</v>
      </c>
      <c r="Z1708">
        <v>0</v>
      </c>
      <c r="AA1708">
        <v>0</v>
      </c>
      <c r="AB1708">
        <v>0</v>
      </c>
      <c r="AC1708">
        <v>0</v>
      </c>
      <c r="AD1708">
        <v>1</v>
      </c>
      <c r="AE1708">
        <v>0</v>
      </c>
      <c r="AF1708" t="s">
        <v>3</v>
      </c>
      <c r="AG1708">
        <v>0.69</v>
      </c>
      <c r="AH1708">
        <v>2</v>
      </c>
      <c r="AI1708">
        <v>33038562</v>
      </c>
      <c r="AJ1708">
        <v>1798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</row>
    <row r="1709" spans="1:44" x14ac:dyDescent="0.2">
      <c r="A1709">
        <f>ROW(Source!A699)</f>
        <v>699</v>
      </c>
      <c r="B1709">
        <v>33038578</v>
      </c>
      <c r="C1709">
        <v>33038549</v>
      </c>
      <c r="D1709">
        <v>32519911</v>
      </c>
      <c r="E1709">
        <v>1</v>
      </c>
      <c r="F1709">
        <v>1</v>
      </c>
      <c r="G1709">
        <v>19</v>
      </c>
      <c r="H1709">
        <v>3</v>
      </c>
      <c r="I1709" t="s">
        <v>843</v>
      </c>
      <c r="J1709" t="s">
        <v>844</v>
      </c>
      <c r="K1709" t="s">
        <v>845</v>
      </c>
      <c r="L1709">
        <v>1339</v>
      </c>
      <c r="N1709">
        <v>1007</v>
      </c>
      <c r="O1709" t="s">
        <v>830</v>
      </c>
      <c r="P1709" t="s">
        <v>830</v>
      </c>
      <c r="Q1709">
        <v>1</v>
      </c>
      <c r="X1709">
        <v>102</v>
      </c>
      <c r="Y1709">
        <v>3195.93</v>
      </c>
      <c r="Z1709">
        <v>0</v>
      </c>
      <c r="AA1709">
        <v>0</v>
      </c>
      <c r="AB1709">
        <v>0</v>
      </c>
      <c r="AC1709">
        <v>0</v>
      </c>
      <c r="AD1709">
        <v>1</v>
      </c>
      <c r="AE1709">
        <v>0</v>
      </c>
      <c r="AF1709" t="s">
        <v>3</v>
      </c>
      <c r="AG1709">
        <v>102</v>
      </c>
      <c r="AH1709">
        <v>2</v>
      </c>
      <c r="AI1709">
        <v>33038563</v>
      </c>
      <c r="AJ1709">
        <v>1799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</row>
    <row r="1710" spans="1:44" x14ac:dyDescent="0.2">
      <c r="A1710">
        <f>ROW(Source!A699)</f>
        <v>699</v>
      </c>
      <c r="B1710">
        <v>33038579</v>
      </c>
      <c r="C1710">
        <v>33038549</v>
      </c>
      <c r="D1710">
        <v>32521663</v>
      </c>
      <c r="E1710">
        <v>1</v>
      </c>
      <c r="F1710">
        <v>1</v>
      </c>
      <c r="G1710">
        <v>19</v>
      </c>
      <c r="H1710">
        <v>3</v>
      </c>
      <c r="I1710" t="s">
        <v>846</v>
      </c>
      <c r="J1710" t="s">
        <v>847</v>
      </c>
      <c r="K1710" t="s">
        <v>848</v>
      </c>
      <c r="L1710">
        <v>1327</v>
      </c>
      <c r="N1710">
        <v>1005</v>
      </c>
      <c r="O1710" t="s">
        <v>823</v>
      </c>
      <c r="P1710" t="s">
        <v>823</v>
      </c>
      <c r="Q1710">
        <v>1</v>
      </c>
      <c r="X1710">
        <v>49.5</v>
      </c>
      <c r="Y1710">
        <v>207.09</v>
      </c>
      <c r="Z1710">
        <v>0</v>
      </c>
      <c r="AA1710">
        <v>0</v>
      </c>
      <c r="AB1710">
        <v>0</v>
      </c>
      <c r="AC1710">
        <v>0</v>
      </c>
      <c r="AD1710">
        <v>1</v>
      </c>
      <c r="AE1710">
        <v>0</v>
      </c>
      <c r="AF1710" t="s">
        <v>3</v>
      </c>
      <c r="AG1710">
        <v>49.5</v>
      </c>
      <c r="AH1710">
        <v>2</v>
      </c>
      <c r="AI1710">
        <v>33038564</v>
      </c>
      <c r="AJ1710">
        <v>1800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</row>
    <row r="1711" spans="1:44" x14ac:dyDescent="0.2">
      <c r="A1711">
        <f>ROW(Source!A702)</f>
        <v>702</v>
      </c>
      <c r="B1711">
        <v>33038632</v>
      </c>
      <c r="C1711">
        <v>33038626</v>
      </c>
      <c r="D1711">
        <v>32505425</v>
      </c>
      <c r="E1711">
        <v>19</v>
      </c>
      <c r="F1711">
        <v>1</v>
      </c>
      <c r="G1711">
        <v>19</v>
      </c>
      <c r="H1711">
        <v>1</v>
      </c>
      <c r="I1711" t="s">
        <v>795</v>
      </c>
      <c r="J1711" t="s">
        <v>3</v>
      </c>
      <c r="K1711" t="s">
        <v>796</v>
      </c>
      <c r="L1711">
        <v>1191</v>
      </c>
      <c r="N1711">
        <v>1013</v>
      </c>
      <c r="O1711" t="s">
        <v>797</v>
      </c>
      <c r="P1711" t="s">
        <v>797</v>
      </c>
      <c r="Q1711">
        <v>1</v>
      </c>
      <c r="X1711">
        <v>36.11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1</v>
      </c>
      <c r="AE1711">
        <v>1</v>
      </c>
      <c r="AF1711" t="s">
        <v>3</v>
      </c>
      <c r="AG1711">
        <v>36.11</v>
      </c>
      <c r="AH1711">
        <v>2</v>
      </c>
      <c r="AI1711">
        <v>33038627</v>
      </c>
      <c r="AJ1711">
        <v>1801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</row>
    <row r="1712" spans="1:44" x14ac:dyDescent="0.2">
      <c r="A1712">
        <f>ROW(Source!A702)</f>
        <v>702</v>
      </c>
      <c r="B1712">
        <v>33038633</v>
      </c>
      <c r="C1712">
        <v>33038626</v>
      </c>
      <c r="D1712">
        <v>32516754</v>
      </c>
      <c r="E1712">
        <v>1</v>
      </c>
      <c r="F1712">
        <v>1</v>
      </c>
      <c r="G1712">
        <v>19</v>
      </c>
      <c r="H1712">
        <v>2</v>
      </c>
      <c r="I1712" t="s">
        <v>798</v>
      </c>
      <c r="J1712" t="s">
        <v>799</v>
      </c>
      <c r="K1712" t="s">
        <v>800</v>
      </c>
      <c r="L1712">
        <v>1368</v>
      </c>
      <c r="N1712">
        <v>1011</v>
      </c>
      <c r="O1712" t="s">
        <v>801</v>
      </c>
      <c r="P1712" t="s">
        <v>801</v>
      </c>
      <c r="Q1712">
        <v>1</v>
      </c>
      <c r="X1712">
        <v>21.91</v>
      </c>
      <c r="Y1712">
        <v>0</v>
      </c>
      <c r="Z1712">
        <v>70.98</v>
      </c>
      <c r="AA1712">
        <v>6.52</v>
      </c>
      <c r="AB1712">
        <v>0</v>
      </c>
      <c r="AC1712">
        <v>0</v>
      </c>
      <c r="AD1712">
        <v>1</v>
      </c>
      <c r="AE1712">
        <v>0</v>
      </c>
      <c r="AF1712" t="s">
        <v>3</v>
      </c>
      <c r="AG1712">
        <v>21.91</v>
      </c>
      <c r="AH1712">
        <v>2</v>
      </c>
      <c r="AI1712">
        <v>33038628</v>
      </c>
      <c r="AJ1712">
        <v>1802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</row>
    <row r="1713" spans="1:44" x14ac:dyDescent="0.2">
      <c r="A1713">
        <f>ROW(Source!A702)</f>
        <v>702</v>
      </c>
      <c r="B1713">
        <v>33038634</v>
      </c>
      <c r="C1713">
        <v>33038626</v>
      </c>
      <c r="D1713">
        <v>32518977</v>
      </c>
      <c r="E1713">
        <v>1</v>
      </c>
      <c r="F1713">
        <v>1</v>
      </c>
      <c r="G1713">
        <v>19</v>
      </c>
      <c r="H1713">
        <v>3</v>
      </c>
      <c r="I1713" t="s">
        <v>802</v>
      </c>
      <c r="J1713" t="s">
        <v>803</v>
      </c>
      <c r="K1713" t="s">
        <v>804</v>
      </c>
      <c r="L1713">
        <v>1348</v>
      </c>
      <c r="N1713">
        <v>1009</v>
      </c>
      <c r="O1713" t="s">
        <v>19</v>
      </c>
      <c r="P1713" t="s">
        <v>19</v>
      </c>
      <c r="Q1713">
        <v>1000</v>
      </c>
      <c r="X1713">
        <v>0.03</v>
      </c>
      <c r="Y1713">
        <v>117442.26</v>
      </c>
      <c r="Z1713">
        <v>0</v>
      </c>
      <c r="AA1713">
        <v>0</v>
      </c>
      <c r="AB1713">
        <v>0</v>
      </c>
      <c r="AC1713">
        <v>0</v>
      </c>
      <c r="AD1713">
        <v>1</v>
      </c>
      <c r="AE1713">
        <v>0</v>
      </c>
      <c r="AF1713" t="s">
        <v>3</v>
      </c>
      <c r="AG1713">
        <v>0.03</v>
      </c>
      <c r="AH1713">
        <v>2</v>
      </c>
      <c r="AI1713">
        <v>33038629</v>
      </c>
      <c r="AJ1713">
        <v>1803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</row>
    <row r="1714" spans="1:44" x14ac:dyDescent="0.2">
      <c r="A1714">
        <f>ROW(Source!A702)</f>
        <v>702</v>
      </c>
      <c r="B1714">
        <v>33038635</v>
      </c>
      <c r="C1714">
        <v>33038626</v>
      </c>
      <c r="D1714">
        <v>32520163</v>
      </c>
      <c r="E1714">
        <v>1</v>
      </c>
      <c r="F1714">
        <v>1</v>
      </c>
      <c r="G1714">
        <v>19</v>
      </c>
      <c r="H1714">
        <v>3</v>
      </c>
      <c r="I1714" t="s">
        <v>25</v>
      </c>
      <c r="J1714" t="s">
        <v>27</v>
      </c>
      <c r="K1714" t="s">
        <v>26</v>
      </c>
      <c r="L1714">
        <v>1348</v>
      </c>
      <c r="N1714">
        <v>1009</v>
      </c>
      <c r="O1714" t="s">
        <v>19</v>
      </c>
      <c r="P1714" t="s">
        <v>19</v>
      </c>
      <c r="Q1714">
        <v>1000</v>
      </c>
      <c r="X1714">
        <v>1</v>
      </c>
      <c r="Y1714">
        <v>53410.15</v>
      </c>
      <c r="Z1714">
        <v>0</v>
      </c>
      <c r="AA1714">
        <v>0</v>
      </c>
      <c r="AB1714">
        <v>0</v>
      </c>
      <c r="AC1714">
        <v>0</v>
      </c>
      <c r="AD1714">
        <v>1</v>
      </c>
      <c r="AE1714">
        <v>0</v>
      </c>
      <c r="AF1714" t="s">
        <v>3</v>
      </c>
      <c r="AG1714">
        <v>1</v>
      </c>
      <c r="AH1714">
        <v>2</v>
      </c>
      <c r="AI1714">
        <v>33038630</v>
      </c>
      <c r="AJ1714">
        <v>1804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</row>
    <row r="1715" spans="1:44" x14ac:dyDescent="0.2">
      <c r="A1715">
        <f>ROW(Source!A704)</f>
        <v>704</v>
      </c>
      <c r="B1715">
        <v>33038653</v>
      </c>
      <c r="C1715">
        <v>33038637</v>
      </c>
      <c r="D1715">
        <v>32505425</v>
      </c>
      <c r="E1715">
        <v>19</v>
      </c>
      <c r="F1715">
        <v>1</v>
      </c>
      <c r="G1715">
        <v>19</v>
      </c>
      <c r="H1715">
        <v>1</v>
      </c>
      <c r="I1715" t="s">
        <v>795</v>
      </c>
      <c r="J1715" t="s">
        <v>3</v>
      </c>
      <c r="K1715" t="s">
        <v>796</v>
      </c>
      <c r="L1715">
        <v>1191</v>
      </c>
      <c r="N1715">
        <v>1013</v>
      </c>
      <c r="O1715" t="s">
        <v>797</v>
      </c>
      <c r="P1715" t="s">
        <v>797</v>
      </c>
      <c r="Q1715">
        <v>1</v>
      </c>
      <c r="X1715">
        <v>453.1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1</v>
      </c>
      <c r="AE1715">
        <v>1</v>
      </c>
      <c r="AF1715" t="s">
        <v>3</v>
      </c>
      <c r="AG1715">
        <v>453.1</v>
      </c>
      <c r="AH1715">
        <v>2</v>
      </c>
      <c r="AI1715">
        <v>33038638</v>
      </c>
      <c r="AJ1715">
        <v>1806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</row>
    <row r="1716" spans="1:44" x14ac:dyDescent="0.2">
      <c r="A1716">
        <f>ROW(Source!A704)</f>
        <v>704</v>
      </c>
      <c r="B1716">
        <v>33038654</v>
      </c>
      <c r="C1716">
        <v>33038637</v>
      </c>
      <c r="D1716">
        <v>32517073</v>
      </c>
      <c r="E1716">
        <v>1</v>
      </c>
      <c r="F1716">
        <v>1</v>
      </c>
      <c r="G1716">
        <v>19</v>
      </c>
      <c r="H1716">
        <v>2</v>
      </c>
      <c r="I1716" t="s">
        <v>805</v>
      </c>
      <c r="J1716" t="s">
        <v>806</v>
      </c>
      <c r="K1716" t="s">
        <v>807</v>
      </c>
      <c r="L1716">
        <v>1368</v>
      </c>
      <c r="N1716">
        <v>1011</v>
      </c>
      <c r="O1716" t="s">
        <v>801</v>
      </c>
      <c r="P1716" t="s">
        <v>801</v>
      </c>
      <c r="Q1716">
        <v>1</v>
      </c>
      <c r="X1716">
        <v>1.38</v>
      </c>
      <c r="Y1716">
        <v>0</v>
      </c>
      <c r="Z1716">
        <v>3.37</v>
      </c>
      <c r="AA1716">
        <v>0.85</v>
      </c>
      <c r="AB1716">
        <v>0</v>
      </c>
      <c r="AC1716">
        <v>0</v>
      </c>
      <c r="AD1716">
        <v>1</v>
      </c>
      <c r="AE1716">
        <v>0</v>
      </c>
      <c r="AF1716" t="s">
        <v>3</v>
      </c>
      <c r="AG1716">
        <v>1.38</v>
      </c>
      <c r="AH1716">
        <v>2</v>
      </c>
      <c r="AI1716">
        <v>33038639</v>
      </c>
      <c r="AJ1716">
        <v>1807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</row>
    <row r="1717" spans="1:44" x14ac:dyDescent="0.2">
      <c r="A1717">
        <f>ROW(Source!A704)</f>
        <v>704</v>
      </c>
      <c r="B1717">
        <v>33038655</v>
      </c>
      <c r="C1717">
        <v>33038637</v>
      </c>
      <c r="D1717">
        <v>32516433</v>
      </c>
      <c r="E1717">
        <v>1</v>
      </c>
      <c r="F1717">
        <v>1</v>
      </c>
      <c r="G1717">
        <v>19</v>
      </c>
      <c r="H1717">
        <v>2</v>
      </c>
      <c r="I1717" t="s">
        <v>808</v>
      </c>
      <c r="J1717" t="s">
        <v>809</v>
      </c>
      <c r="K1717" t="s">
        <v>810</v>
      </c>
      <c r="L1717">
        <v>1368</v>
      </c>
      <c r="N1717">
        <v>1011</v>
      </c>
      <c r="O1717" t="s">
        <v>801</v>
      </c>
      <c r="P1717" t="s">
        <v>801</v>
      </c>
      <c r="Q1717">
        <v>1</v>
      </c>
      <c r="X1717">
        <v>0.31</v>
      </c>
      <c r="Y1717">
        <v>0</v>
      </c>
      <c r="Z1717">
        <v>566.44000000000005</v>
      </c>
      <c r="AA1717">
        <v>281.27999999999997</v>
      </c>
      <c r="AB1717">
        <v>0</v>
      </c>
      <c r="AC1717">
        <v>0</v>
      </c>
      <c r="AD1717">
        <v>1</v>
      </c>
      <c r="AE1717">
        <v>0</v>
      </c>
      <c r="AF1717" t="s">
        <v>3</v>
      </c>
      <c r="AG1717">
        <v>0.31</v>
      </c>
      <c r="AH1717">
        <v>2</v>
      </c>
      <c r="AI1717">
        <v>33038640</v>
      </c>
      <c r="AJ1717">
        <v>1808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</row>
    <row r="1718" spans="1:44" x14ac:dyDescent="0.2">
      <c r="A1718">
        <f>ROW(Source!A704)</f>
        <v>704</v>
      </c>
      <c r="B1718">
        <v>33038656</v>
      </c>
      <c r="C1718">
        <v>33038637</v>
      </c>
      <c r="D1718">
        <v>32516599</v>
      </c>
      <c r="E1718">
        <v>1</v>
      </c>
      <c r="F1718">
        <v>1</v>
      </c>
      <c r="G1718">
        <v>19</v>
      </c>
      <c r="H1718">
        <v>2</v>
      </c>
      <c r="I1718" t="s">
        <v>811</v>
      </c>
      <c r="J1718" t="s">
        <v>812</v>
      </c>
      <c r="K1718" t="s">
        <v>813</v>
      </c>
      <c r="L1718">
        <v>1368</v>
      </c>
      <c r="N1718">
        <v>1011</v>
      </c>
      <c r="O1718" t="s">
        <v>801</v>
      </c>
      <c r="P1718" t="s">
        <v>801</v>
      </c>
      <c r="Q1718">
        <v>1</v>
      </c>
      <c r="X1718">
        <v>26.25</v>
      </c>
      <c r="Y1718">
        <v>0</v>
      </c>
      <c r="Z1718">
        <v>9.7100000000000009</v>
      </c>
      <c r="AA1718">
        <v>2.25</v>
      </c>
      <c r="AB1718">
        <v>0</v>
      </c>
      <c r="AC1718">
        <v>0</v>
      </c>
      <c r="AD1718">
        <v>1</v>
      </c>
      <c r="AE1718">
        <v>0</v>
      </c>
      <c r="AF1718" t="s">
        <v>3</v>
      </c>
      <c r="AG1718">
        <v>26.25</v>
      </c>
      <c r="AH1718">
        <v>2</v>
      </c>
      <c r="AI1718">
        <v>33038641</v>
      </c>
      <c r="AJ1718">
        <v>1809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</row>
    <row r="1719" spans="1:44" x14ac:dyDescent="0.2">
      <c r="A1719">
        <f>ROW(Source!A704)</f>
        <v>704</v>
      </c>
      <c r="B1719">
        <v>33038657</v>
      </c>
      <c r="C1719">
        <v>33038637</v>
      </c>
      <c r="D1719">
        <v>32517836</v>
      </c>
      <c r="E1719">
        <v>1</v>
      </c>
      <c r="F1719">
        <v>1</v>
      </c>
      <c r="G1719">
        <v>19</v>
      </c>
      <c r="H1719">
        <v>3</v>
      </c>
      <c r="I1719" t="s">
        <v>814</v>
      </c>
      <c r="J1719" t="s">
        <v>815</v>
      </c>
      <c r="K1719" t="s">
        <v>816</v>
      </c>
      <c r="L1719">
        <v>1348</v>
      </c>
      <c r="N1719">
        <v>1009</v>
      </c>
      <c r="O1719" t="s">
        <v>19</v>
      </c>
      <c r="P1719" t="s">
        <v>19</v>
      </c>
      <c r="Q1719">
        <v>1000</v>
      </c>
      <c r="X1719">
        <v>0.04</v>
      </c>
      <c r="Y1719">
        <v>31493.279999999999</v>
      </c>
      <c r="Z1719">
        <v>0</v>
      </c>
      <c r="AA1719">
        <v>0</v>
      </c>
      <c r="AB1719">
        <v>0</v>
      </c>
      <c r="AC1719">
        <v>0</v>
      </c>
      <c r="AD1719">
        <v>1</v>
      </c>
      <c r="AE1719">
        <v>0</v>
      </c>
      <c r="AF1719" t="s">
        <v>3</v>
      </c>
      <c r="AG1719">
        <v>0.04</v>
      </c>
      <c r="AH1719">
        <v>2</v>
      </c>
      <c r="AI1719">
        <v>33038642</v>
      </c>
      <c r="AJ1719">
        <v>1810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</row>
    <row r="1720" spans="1:44" x14ac:dyDescent="0.2">
      <c r="A1720">
        <f>ROW(Source!A704)</f>
        <v>704</v>
      </c>
      <c r="B1720">
        <v>33038658</v>
      </c>
      <c r="C1720">
        <v>33038637</v>
      </c>
      <c r="D1720">
        <v>32518156</v>
      </c>
      <c r="E1720">
        <v>1</v>
      </c>
      <c r="F1720">
        <v>1</v>
      </c>
      <c r="G1720">
        <v>19</v>
      </c>
      <c r="H1720">
        <v>3</v>
      </c>
      <c r="I1720" t="s">
        <v>817</v>
      </c>
      <c r="J1720" t="s">
        <v>818</v>
      </c>
      <c r="K1720" t="s">
        <v>819</v>
      </c>
      <c r="L1720">
        <v>1348</v>
      </c>
      <c r="N1720">
        <v>1009</v>
      </c>
      <c r="O1720" t="s">
        <v>19</v>
      </c>
      <c r="P1720" t="s">
        <v>19</v>
      </c>
      <c r="Q1720">
        <v>1000</v>
      </c>
      <c r="X1720">
        <v>3.6999999999999998E-2</v>
      </c>
      <c r="Y1720">
        <v>45454.3</v>
      </c>
      <c r="Z1720">
        <v>0</v>
      </c>
      <c r="AA1720">
        <v>0</v>
      </c>
      <c r="AB1720">
        <v>0</v>
      </c>
      <c r="AC1720">
        <v>0</v>
      </c>
      <c r="AD1720">
        <v>1</v>
      </c>
      <c r="AE1720">
        <v>0</v>
      </c>
      <c r="AF1720" t="s">
        <v>3</v>
      </c>
      <c r="AG1720">
        <v>3.6999999999999998E-2</v>
      </c>
      <c r="AH1720">
        <v>2</v>
      </c>
      <c r="AI1720">
        <v>33038643</v>
      </c>
      <c r="AJ1720">
        <v>1811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</row>
    <row r="1721" spans="1:44" x14ac:dyDescent="0.2">
      <c r="A1721">
        <f>ROW(Source!A704)</f>
        <v>704</v>
      </c>
      <c r="B1721">
        <v>33038660</v>
      </c>
      <c r="C1721">
        <v>33038637</v>
      </c>
      <c r="D1721">
        <v>32518894</v>
      </c>
      <c r="E1721">
        <v>1</v>
      </c>
      <c r="F1721">
        <v>1</v>
      </c>
      <c r="G1721">
        <v>19</v>
      </c>
      <c r="H1721">
        <v>3</v>
      </c>
      <c r="I1721" t="s">
        <v>820</v>
      </c>
      <c r="J1721" t="s">
        <v>821</v>
      </c>
      <c r="K1721" t="s">
        <v>822</v>
      </c>
      <c r="L1721">
        <v>1327</v>
      </c>
      <c r="N1721">
        <v>1005</v>
      </c>
      <c r="O1721" t="s">
        <v>823</v>
      </c>
      <c r="P1721" t="s">
        <v>823</v>
      </c>
      <c r="Q1721">
        <v>1</v>
      </c>
      <c r="X1721">
        <v>5.6</v>
      </c>
      <c r="Y1721">
        <v>63.78</v>
      </c>
      <c r="Z1721">
        <v>0</v>
      </c>
      <c r="AA1721">
        <v>0</v>
      </c>
      <c r="AB1721">
        <v>0</v>
      </c>
      <c r="AC1721">
        <v>0</v>
      </c>
      <c r="AD1721">
        <v>1</v>
      </c>
      <c r="AE1721">
        <v>0</v>
      </c>
      <c r="AF1721" t="s">
        <v>3</v>
      </c>
      <c r="AG1721">
        <v>5.6</v>
      </c>
      <c r="AH1721">
        <v>2</v>
      </c>
      <c r="AI1721">
        <v>33038645</v>
      </c>
      <c r="AJ1721">
        <v>1812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</row>
    <row r="1722" spans="1:44" x14ac:dyDescent="0.2">
      <c r="A1722">
        <f>ROW(Source!A704)</f>
        <v>704</v>
      </c>
      <c r="B1722">
        <v>33038659</v>
      </c>
      <c r="C1722">
        <v>33038637</v>
      </c>
      <c r="D1722">
        <v>32517311</v>
      </c>
      <c r="E1722">
        <v>1</v>
      </c>
      <c r="F1722">
        <v>1</v>
      </c>
      <c r="G1722">
        <v>19</v>
      </c>
      <c r="H1722">
        <v>3</v>
      </c>
      <c r="I1722" t="s">
        <v>824</v>
      </c>
      <c r="J1722" t="s">
        <v>825</v>
      </c>
      <c r="K1722" t="s">
        <v>826</v>
      </c>
      <c r="L1722">
        <v>1348</v>
      </c>
      <c r="N1722">
        <v>1009</v>
      </c>
      <c r="O1722" t="s">
        <v>19</v>
      </c>
      <c r="P1722" t="s">
        <v>19</v>
      </c>
      <c r="Q1722">
        <v>1000</v>
      </c>
      <c r="X1722">
        <v>0.05</v>
      </c>
      <c r="Y1722">
        <v>4752.91</v>
      </c>
      <c r="Z1722">
        <v>0</v>
      </c>
      <c r="AA1722">
        <v>0</v>
      </c>
      <c r="AB1722">
        <v>0</v>
      </c>
      <c r="AC1722">
        <v>0</v>
      </c>
      <c r="AD1722">
        <v>1</v>
      </c>
      <c r="AE1722">
        <v>0</v>
      </c>
      <c r="AF1722" t="s">
        <v>3</v>
      </c>
      <c r="AG1722">
        <v>0.05</v>
      </c>
      <c r="AH1722">
        <v>2</v>
      </c>
      <c r="AI1722">
        <v>33038644</v>
      </c>
      <c r="AJ1722">
        <v>1813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</row>
    <row r="1723" spans="1:44" x14ac:dyDescent="0.2">
      <c r="A1723">
        <f>ROW(Source!A704)</f>
        <v>704</v>
      </c>
      <c r="B1723">
        <v>33038661</v>
      </c>
      <c r="C1723">
        <v>33038637</v>
      </c>
      <c r="D1723">
        <v>32519061</v>
      </c>
      <c r="E1723">
        <v>1</v>
      </c>
      <c r="F1723">
        <v>1</v>
      </c>
      <c r="G1723">
        <v>19</v>
      </c>
      <c r="H1723">
        <v>3</v>
      </c>
      <c r="I1723" t="s">
        <v>827</v>
      </c>
      <c r="J1723" t="s">
        <v>828</v>
      </c>
      <c r="K1723" t="s">
        <v>829</v>
      </c>
      <c r="L1723">
        <v>1339</v>
      </c>
      <c r="N1723">
        <v>1007</v>
      </c>
      <c r="O1723" t="s">
        <v>830</v>
      </c>
      <c r="P1723" t="s">
        <v>830</v>
      </c>
      <c r="Q1723">
        <v>1</v>
      </c>
      <c r="X1723">
        <v>1.75</v>
      </c>
      <c r="Y1723">
        <v>29.98</v>
      </c>
      <c r="Z1723">
        <v>0</v>
      </c>
      <c r="AA1723">
        <v>0</v>
      </c>
      <c r="AB1723">
        <v>0</v>
      </c>
      <c r="AC1723">
        <v>0</v>
      </c>
      <c r="AD1723">
        <v>1</v>
      </c>
      <c r="AE1723">
        <v>0</v>
      </c>
      <c r="AF1723" t="s">
        <v>3</v>
      </c>
      <c r="AG1723">
        <v>1.75</v>
      </c>
      <c r="AH1723">
        <v>2</v>
      </c>
      <c r="AI1723">
        <v>33038646</v>
      </c>
      <c r="AJ1723">
        <v>1814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</row>
    <row r="1724" spans="1:44" x14ac:dyDescent="0.2">
      <c r="A1724">
        <f>ROW(Source!A704)</f>
        <v>704</v>
      </c>
      <c r="B1724">
        <v>33038662</v>
      </c>
      <c r="C1724">
        <v>33038637</v>
      </c>
      <c r="D1724">
        <v>32517740</v>
      </c>
      <c r="E1724">
        <v>1</v>
      </c>
      <c r="F1724">
        <v>1</v>
      </c>
      <c r="G1724">
        <v>19</v>
      </c>
      <c r="H1724">
        <v>3</v>
      </c>
      <c r="I1724" t="s">
        <v>831</v>
      </c>
      <c r="J1724" t="s">
        <v>832</v>
      </c>
      <c r="K1724" t="s">
        <v>833</v>
      </c>
      <c r="L1724">
        <v>1339</v>
      </c>
      <c r="N1724">
        <v>1007</v>
      </c>
      <c r="O1724" t="s">
        <v>830</v>
      </c>
      <c r="P1724" t="s">
        <v>830</v>
      </c>
      <c r="Q1724">
        <v>1</v>
      </c>
      <c r="X1724">
        <v>0.08</v>
      </c>
      <c r="Y1724">
        <v>4993.7</v>
      </c>
      <c r="Z1724">
        <v>0</v>
      </c>
      <c r="AA1724">
        <v>0</v>
      </c>
      <c r="AB1724">
        <v>0</v>
      </c>
      <c r="AC1724">
        <v>0</v>
      </c>
      <c r="AD1724">
        <v>1</v>
      </c>
      <c r="AE1724">
        <v>0</v>
      </c>
      <c r="AF1724" t="s">
        <v>3</v>
      </c>
      <c r="AG1724">
        <v>0.08</v>
      </c>
      <c r="AH1724">
        <v>2</v>
      </c>
      <c r="AI1724">
        <v>33038647</v>
      </c>
      <c r="AJ1724">
        <v>1815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</row>
    <row r="1725" spans="1:44" x14ac:dyDescent="0.2">
      <c r="A1725">
        <f>ROW(Source!A704)</f>
        <v>704</v>
      </c>
      <c r="B1725">
        <v>33038663</v>
      </c>
      <c r="C1725">
        <v>33038637</v>
      </c>
      <c r="D1725">
        <v>32517729</v>
      </c>
      <c r="E1725">
        <v>1</v>
      </c>
      <c r="F1725">
        <v>1</v>
      </c>
      <c r="G1725">
        <v>19</v>
      </c>
      <c r="H1725">
        <v>3</v>
      </c>
      <c r="I1725" t="s">
        <v>834</v>
      </c>
      <c r="J1725" t="s">
        <v>835</v>
      </c>
      <c r="K1725" t="s">
        <v>836</v>
      </c>
      <c r="L1725">
        <v>1339</v>
      </c>
      <c r="N1725">
        <v>1007</v>
      </c>
      <c r="O1725" t="s">
        <v>830</v>
      </c>
      <c r="P1725" t="s">
        <v>830</v>
      </c>
      <c r="Q1725">
        <v>1</v>
      </c>
      <c r="X1725">
        <v>0.69</v>
      </c>
      <c r="Y1725">
        <v>3762.19</v>
      </c>
      <c r="Z1725">
        <v>0</v>
      </c>
      <c r="AA1725">
        <v>0</v>
      </c>
      <c r="AB1725">
        <v>0</v>
      </c>
      <c r="AC1725">
        <v>0</v>
      </c>
      <c r="AD1725">
        <v>1</v>
      </c>
      <c r="AE1725">
        <v>0</v>
      </c>
      <c r="AF1725" t="s">
        <v>3</v>
      </c>
      <c r="AG1725">
        <v>0.69</v>
      </c>
      <c r="AH1725">
        <v>2</v>
      </c>
      <c r="AI1725">
        <v>33038648</v>
      </c>
      <c r="AJ1725">
        <v>1816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</row>
    <row r="1726" spans="1:44" x14ac:dyDescent="0.2">
      <c r="A1726">
        <f>ROW(Source!A704)</f>
        <v>704</v>
      </c>
      <c r="B1726">
        <v>33038664</v>
      </c>
      <c r="C1726">
        <v>33038637</v>
      </c>
      <c r="D1726">
        <v>32517783</v>
      </c>
      <c r="E1726">
        <v>1</v>
      </c>
      <c r="F1726">
        <v>1</v>
      </c>
      <c r="G1726">
        <v>19</v>
      </c>
      <c r="H1726">
        <v>3</v>
      </c>
      <c r="I1726" t="s">
        <v>837</v>
      </c>
      <c r="J1726" t="s">
        <v>838</v>
      </c>
      <c r="K1726" t="s">
        <v>839</v>
      </c>
      <c r="L1726">
        <v>1339</v>
      </c>
      <c r="N1726">
        <v>1007</v>
      </c>
      <c r="O1726" t="s">
        <v>830</v>
      </c>
      <c r="P1726" t="s">
        <v>830</v>
      </c>
      <c r="Q1726">
        <v>1</v>
      </c>
      <c r="X1726">
        <v>0.2</v>
      </c>
      <c r="Y1726">
        <v>5631.96</v>
      </c>
      <c r="Z1726">
        <v>0</v>
      </c>
      <c r="AA1726">
        <v>0</v>
      </c>
      <c r="AB1726">
        <v>0</v>
      </c>
      <c r="AC1726">
        <v>0</v>
      </c>
      <c r="AD1726">
        <v>1</v>
      </c>
      <c r="AE1726">
        <v>0</v>
      </c>
      <c r="AF1726" t="s">
        <v>3</v>
      </c>
      <c r="AG1726">
        <v>0.2</v>
      </c>
      <c r="AH1726">
        <v>2</v>
      </c>
      <c r="AI1726">
        <v>33038649</v>
      </c>
      <c r="AJ1726">
        <v>1817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</row>
    <row r="1727" spans="1:44" x14ac:dyDescent="0.2">
      <c r="A1727">
        <f>ROW(Source!A704)</f>
        <v>704</v>
      </c>
      <c r="B1727">
        <v>33038665</v>
      </c>
      <c r="C1727">
        <v>33038637</v>
      </c>
      <c r="D1727">
        <v>32517784</v>
      </c>
      <c r="E1727">
        <v>1</v>
      </c>
      <c r="F1727">
        <v>1</v>
      </c>
      <c r="G1727">
        <v>19</v>
      </c>
      <c r="H1727">
        <v>3</v>
      </c>
      <c r="I1727" t="s">
        <v>840</v>
      </c>
      <c r="J1727" t="s">
        <v>841</v>
      </c>
      <c r="K1727" t="s">
        <v>842</v>
      </c>
      <c r="L1727">
        <v>1339</v>
      </c>
      <c r="N1727">
        <v>1007</v>
      </c>
      <c r="O1727" t="s">
        <v>830</v>
      </c>
      <c r="P1727" t="s">
        <v>830</v>
      </c>
      <c r="Q1727">
        <v>1</v>
      </c>
      <c r="X1727">
        <v>0.69</v>
      </c>
      <c r="Y1727">
        <v>5631.96</v>
      </c>
      <c r="Z1727">
        <v>0</v>
      </c>
      <c r="AA1727">
        <v>0</v>
      </c>
      <c r="AB1727">
        <v>0</v>
      </c>
      <c r="AC1727">
        <v>0</v>
      </c>
      <c r="AD1727">
        <v>1</v>
      </c>
      <c r="AE1727">
        <v>0</v>
      </c>
      <c r="AF1727" t="s">
        <v>3</v>
      </c>
      <c r="AG1727">
        <v>0.69</v>
      </c>
      <c r="AH1727">
        <v>2</v>
      </c>
      <c r="AI1727">
        <v>33038650</v>
      </c>
      <c r="AJ1727">
        <v>1818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</row>
    <row r="1728" spans="1:44" x14ac:dyDescent="0.2">
      <c r="A1728">
        <f>ROW(Source!A704)</f>
        <v>704</v>
      </c>
      <c r="B1728">
        <v>33038666</v>
      </c>
      <c r="C1728">
        <v>33038637</v>
      </c>
      <c r="D1728">
        <v>32519911</v>
      </c>
      <c r="E1728">
        <v>1</v>
      </c>
      <c r="F1728">
        <v>1</v>
      </c>
      <c r="G1728">
        <v>19</v>
      </c>
      <c r="H1728">
        <v>3</v>
      </c>
      <c r="I1728" t="s">
        <v>843</v>
      </c>
      <c r="J1728" t="s">
        <v>844</v>
      </c>
      <c r="K1728" t="s">
        <v>845</v>
      </c>
      <c r="L1728">
        <v>1339</v>
      </c>
      <c r="N1728">
        <v>1007</v>
      </c>
      <c r="O1728" t="s">
        <v>830</v>
      </c>
      <c r="P1728" t="s">
        <v>830</v>
      </c>
      <c r="Q1728">
        <v>1</v>
      </c>
      <c r="X1728">
        <v>102</v>
      </c>
      <c r="Y1728">
        <v>3195.93</v>
      </c>
      <c r="Z1728">
        <v>0</v>
      </c>
      <c r="AA1728">
        <v>0</v>
      </c>
      <c r="AB1728">
        <v>0</v>
      </c>
      <c r="AC1728">
        <v>0</v>
      </c>
      <c r="AD1728">
        <v>1</v>
      </c>
      <c r="AE1728">
        <v>0</v>
      </c>
      <c r="AF1728" t="s">
        <v>3</v>
      </c>
      <c r="AG1728">
        <v>102</v>
      </c>
      <c r="AH1728">
        <v>2</v>
      </c>
      <c r="AI1728">
        <v>33038651</v>
      </c>
      <c r="AJ1728">
        <v>1819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</row>
    <row r="1729" spans="1:44" x14ac:dyDescent="0.2">
      <c r="A1729">
        <f>ROW(Source!A704)</f>
        <v>704</v>
      </c>
      <c r="B1729">
        <v>33038667</v>
      </c>
      <c r="C1729">
        <v>33038637</v>
      </c>
      <c r="D1729">
        <v>32521663</v>
      </c>
      <c r="E1729">
        <v>1</v>
      </c>
      <c r="F1729">
        <v>1</v>
      </c>
      <c r="G1729">
        <v>19</v>
      </c>
      <c r="H1729">
        <v>3</v>
      </c>
      <c r="I1729" t="s">
        <v>846</v>
      </c>
      <c r="J1729" t="s">
        <v>847</v>
      </c>
      <c r="K1729" t="s">
        <v>848</v>
      </c>
      <c r="L1729">
        <v>1327</v>
      </c>
      <c r="N1729">
        <v>1005</v>
      </c>
      <c r="O1729" t="s">
        <v>823</v>
      </c>
      <c r="P1729" t="s">
        <v>823</v>
      </c>
      <c r="Q1729">
        <v>1</v>
      </c>
      <c r="X1729">
        <v>49.5</v>
      </c>
      <c r="Y1729">
        <v>207.09</v>
      </c>
      <c r="Z1729">
        <v>0</v>
      </c>
      <c r="AA1729">
        <v>0</v>
      </c>
      <c r="AB1729">
        <v>0</v>
      </c>
      <c r="AC1729">
        <v>0</v>
      </c>
      <c r="AD1729">
        <v>1</v>
      </c>
      <c r="AE1729">
        <v>0</v>
      </c>
      <c r="AF1729" t="s">
        <v>3</v>
      </c>
      <c r="AG1729">
        <v>49.5</v>
      </c>
      <c r="AH1729">
        <v>2</v>
      </c>
      <c r="AI1729">
        <v>33038652</v>
      </c>
      <c r="AJ1729">
        <v>1820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</row>
    <row r="1730" spans="1:44" x14ac:dyDescent="0.2">
      <c r="A1730">
        <f>ROW(Source!A707)</f>
        <v>707</v>
      </c>
      <c r="B1730">
        <v>33038676</v>
      </c>
      <c r="C1730">
        <v>33038670</v>
      </c>
      <c r="D1730">
        <v>32505425</v>
      </c>
      <c r="E1730">
        <v>19</v>
      </c>
      <c r="F1730">
        <v>1</v>
      </c>
      <c r="G1730">
        <v>19</v>
      </c>
      <c r="H1730">
        <v>1</v>
      </c>
      <c r="I1730" t="s">
        <v>795</v>
      </c>
      <c r="J1730" t="s">
        <v>3</v>
      </c>
      <c r="K1730" t="s">
        <v>796</v>
      </c>
      <c r="L1730">
        <v>1191</v>
      </c>
      <c r="N1730">
        <v>1013</v>
      </c>
      <c r="O1730" t="s">
        <v>797</v>
      </c>
      <c r="P1730" t="s">
        <v>797</v>
      </c>
      <c r="Q1730">
        <v>1</v>
      </c>
      <c r="X1730">
        <v>36.11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1</v>
      </c>
      <c r="AE1730">
        <v>1</v>
      </c>
      <c r="AF1730" t="s">
        <v>3</v>
      </c>
      <c r="AG1730">
        <v>36.11</v>
      </c>
      <c r="AH1730">
        <v>2</v>
      </c>
      <c r="AI1730">
        <v>33038671</v>
      </c>
      <c r="AJ1730">
        <v>1821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</row>
    <row r="1731" spans="1:44" x14ac:dyDescent="0.2">
      <c r="A1731">
        <f>ROW(Source!A707)</f>
        <v>707</v>
      </c>
      <c r="B1731">
        <v>33038677</v>
      </c>
      <c r="C1731">
        <v>33038670</v>
      </c>
      <c r="D1731">
        <v>32516754</v>
      </c>
      <c r="E1731">
        <v>1</v>
      </c>
      <c r="F1731">
        <v>1</v>
      </c>
      <c r="G1731">
        <v>19</v>
      </c>
      <c r="H1731">
        <v>2</v>
      </c>
      <c r="I1731" t="s">
        <v>798</v>
      </c>
      <c r="J1731" t="s">
        <v>799</v>
      </c>
      <c r="K1731" t="s">
        <v>800</v>
      </c>
      <c r="L1731">
        <v>1368</v>
      </c>
      <c r="N1731">
        <v>1011</v>
      </c>
      <c r="O1731" t="s">
        <v>801</v>
      </c>
      <c r="P1731" t="s">
        <v>801</v>
      </c>
      <c r="Q1731">
        <v>1</v>
      </c>
      <c r="X1731">
        <v>21.91</v>
      </c>
      <c r="Y1731">
        <v>0</v>
      </c>
      <c r="Z1731">
        <v>70.98</v>
      </c>
      <c r="AA1731">
        <v>6.52</v>
      </c>
      <c r="AB1731">
        <v>0</v>
      </c>
      <c r="AC1731">
        <v>0</v>
      </c>
      <c r="AD1731">
        <v>1</v>
      </c>
      <c r="AE1731">
        <v>0</v>
      </c>
      <c r="AF1731" t="s">
        <v>3</v>
      </c>
      <c r="AG1731">
        <v>21.91</v>
      </c>
      <c r="AH1731">
        <v>2</v>
      </c>
      <c r="AI1731">
        <v>33038672</v>
      </c>
      <c r="AJ1731">
        <v>1822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</row>
    <row r="1732" spans="1:44" x14ac:dyDescent="0.2">
      <c r="A1732">
        <f>ROW(Source!A707)</f>
        <v>707</v>
      </c>
      <c r="B1732">
        <v>33038678</v>
      </c>
      <c r="C1732">
        <v>33038670</v>
      </c>
      <c r="D1732">
        <v>32518977</v>
      </c>
      <c r="E1732">
        <v>1</v>
      </c>
      <c r="F1732">
        <v>1</v>
      </c>
      <c r="G1732">
        <v>19</v>
      </c>
      <c r="H1732">
        <v>3</v>
      </c>
      <c r="I1732" t="s">
        <v>802</v>
      </c>
      <c r="J1732" t="s">
        <v>803</v>
      </c>
      <c r="K1732" t="s">
        <v>804</v>
      </c>
      <c r="L1732">
        <v>1348</v>
      </c>
      <c r="N1732">
        <v>1009</v>
      </c>
      <c r="O1732" t="s">
        <v>19</v>
      </c>
      <c r="P1732" t="s">
        <v>19</v>
      </c>
      <c r="Q1732">
        <v>1000</v>
      </c>
      <c r="X1732">
        <v>0.03</v>
      </c>
      <c r="Y1732">
        <v>117442.26</v>
      </c>
      <c r="Z1732">
        <v>0</v>
      </c>
      <c r="AA1732">
        <v>0</v>
      </c>
      <c r="AB1732">
        <v>0</v>
      </c>
      <c r="AC1732">
        <v>0</v>
      </c>
      <c r="AD1732">
        <v>1</v>
      </c>
      <c r="AE1732">
        <v>0</v>
      </c>
      <c r="AF1732" t="s">
        <v>3</v>
      </c>
      <c r="AG1732">
        <v>0.03</v>
      </c>
      <c r="AH1732">
        <v>2</v>
      </c>
      <c r="AI1732">
        <v>33038673</v>
      </c>
      <c r="AJ1732">
        <v>1823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</row>
    <row r="1733" spans="1:44" x14ac:dyDescent="0.2">
      <c r="A1733">
        <f>ROW(Source!A707)</f>
        <v>707</v>
      </c>
      <c r="B1733">
        <v>33038679</v>
      </c>
      <c r="C1733">
        <v>33038670</v>
      </c>
      <c r="D1733">
        <v>32520163</v>
      </c>
      <c r="E1733">
        <v>1</v>
      </c>
      <c r="F1733">
        <v>1</v>
      </c>
      <c r="G1733">
        <v>19</v>
      </c>
      <c r="H1733">
        <v>3</v>
      </c>
      <c r="I1733" t="s">
        <v>25</v>
      </c>
      <c r="J1733" t="s">
        <v>27</v>
      </c>
      <c r="K1733" t="s">
        <v>26</v>
      </c>
      <c r="L1733">
        <v>1348</v>
      </c>
      <c r="N1733">
        <v>1009</v>
      </c>
      <c r="O1733" t="s">
        <v>19</v>
      </c>
      <c r="P1733" t="s">
        <v>19</v>
      </c>
      <c r="Q1733">
        <v>1000</v>
      </c>
      <c r="X1733">
        <v>1</v>
      </c>
      <c r="Y1733">
        <v>53410.15</v>
      </c>
      <c r="Z1733">
        <v>0</v>
      </c>
      <c r="AA1733">
        <v>0</v>
      </c>
      <c r="AB1733">
        <v>0</v>
      </c>
      <c r="AC1733">
        <v>0</v>
      </c>
      <c r="AD1733">
        <v>1</v>
      </c>
      <c r="AE1733">
        <v>0</v>
      </c>
      <c r="AF1733" t="s">
        <v>3</v>
      </c>
      <c r="AG1733">
        <v>1</v>
      </c>
      <c r="AH1733">
        <v>2</v>
      </c>
      <c r="AI1733">
        <v>33038674</v>
      </c>
      <c r="AJ1733">
        <v>1824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</row>
    <row r="1734" spans="1:44" x14ac:dyDescent="0.2">
      <c r="A1734">
        <f>ROW(Source!A709)</f>
        <v>709</v>
      </c>
      <c r="B1734">
        <v>33038697</v>
      </c>
      <c r="C1734">
        <v>33038681</v>
      </c>
      <c r="D1734">
        <v>32505425</v>
      </c>
      <c r="E1734">
        <v>19</v>
      </c>
      <c r="F1734">
        <v>1</v>
      </c>
      <c r="G1734">
        <v>19</v>
      </c>
      <c r="H1734">
        <v>1</v>
      </c>
      <c r="I1734" t="s">
        <v>795</v>
      </c>
      <c r="J1734" t="s">
        <v>3</v>
      </c>
      <c r="K1734" t="s">
        <v>796</v>
      </c>
      <c r="L1734">
        <v>1191</v>
      </c>
      <c r="N1734">
        <v>1013</v>
      </c>
      <c r="O1734" t="s">
        <v>797</v>
      </c>
      <c r="P1734" t="s">
        <v>797</v>
      </c>
      <c r="Q1734">
        <v>1</v>
      </c>
      <c r="X1734">
        <v>453.1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1</v>
      </c>
      <c r="AE1734">
        <v>1</v>
      </c>
      <c r="AF1734" t="s">
        <v>3</v>
      </c>
      <c r="AG1734">
        <v>453.1</v>
      </c>
      <c r="AH1734">
        <v>2</v>
      </c>
      <c r="AI1734">
        <v>33038682</v>
      </c>
      <c r="AJ1734">
        <v>1826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</row>
    <row r="1735" spans="1:44" x14ac:dyDescent="0.2">
      <c r="A1735">
        <f>ROW(Source!A709)</f>
        <v>709</v>
      </c>
      <c r="B1735">
        <v>33038698</v>
      </c>
      <c r="C1735">
        <v>33038681</v>
      </c>
      <c r="D1735">
        <v>32517073</v>
      </c>
      <c r="E1735">
        <v>1</v>
      </c>
      <c r="F1735">
        <v>1</v>
      </c>
      <c r="G1735">
        <v>19</v>
      </c>
      <c r="H1735">
        <v>2</v>
      </c>
      <c r="I1735" t="s">
        <v>805</v>
      </c>
      <c r="J1735" t="s">
        <v>806</v>
      </c>
      <c r="K1735" t="s">
        <v>807</v>
      </c>
      <c r="L1735">
        <v>1368</v>
      </c>
      <c r="N1735">
        <v>1011</v>
      </c>
      <c r="O1735" t="s">
        <v>801</v>
      </c>
      <c r="P1735" t="s">
        <v>801</v>
      </c>
      <c r="Q1735">
        <v>1</v>
      </c>
      <c r="X1735">
        <v>1.38</v>
      </c>
      <c r="Y1735">
        <v>0</v>
      </c>
      <c r="Z1735">
        <v>3.37</v>
      </c>
      <c r="AA1735">
        <v>0.85</v>
      </c>
      <c r="AB1735">
        <v>0</v>
      </c>
      <c r="AC1735">
        <v>0</v>
      </c>
      <c r="AD1735">
        <v>1</v>
      </c>
      <c r="AE1735">
        <v>0</v>
      </c>
      <c r="AF1735" t="s">
        <v>3</v>
      </c>
      <c r="AG1735">
        <v>1.38</v>
      </c>
      <c r="AH1735">
        <v>2</v>
      </c>
      <c r="AI1735">
        <v>33038683</v>
      </c>
      <c r="AJ1735">
        <v>1827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</row>
    <row r="1736" spans="1:44" x14ac:dyDescent="0.2">
      <c r="A1736">
        <f>ROW(Source!A709)</f>
        <v>709</v>
      </c>
      <c r="B1736">
        <v>33038699</v>
      </c>
      <c r="C1736">
        <v>33038681</v>
      </c>
      <c r="D1736">
        <v>32516433</v>
      </c>
      <c r="E1736">
        <v>1</v>
      </c>
      <c r="F1736">
        <v>1</v>
      </c>
      <c r="G1736">
        <v>19</v>
      </c>
      <c r="H1736">
        <v>2</v>
      </c>
      <c r="I1736" t="s">
        <v>808</v>
      </c>
      <c r="J1736" t="s">
        <v>809</v>
      </c>
      <c r="K1736" t="s">
        <v>810</v>
      </c>
      <c r="L1736">
        <v>1368</v>
      </c>
      <c r="N1736">
        <v>1011</v>
      </c>
      <c r="O1736" t="s">
        <v>801</v>
      </c>
      <c r="P1736" t="s">
        <v>801</v>
      </c>
      <c r="Q1736">
        <v>1</v>
      </c>
      <c r="X1736">
        <v>0.31</v>
      </c>
      <c r="Y1736">
        <v>0</v>
      </c>
      <c r="Z1736">
        <v>566.44000000000005</v>
      </c>
      <c r="AA1736">
        <v>281.27999999999997</v>
      </c>
      <c r="AB1736">
        <v>0</v>
      </c>
      <c r="AC1736">
        <v>0</v>
      </c>
      <c r="AD1736">
        <v>1</v>
      </c>
      <c r="AE1736">
        <v>0</v>
      </c>
      <c r="AF1736" t="s">
        <v>3</v>
      </c>
      <c r="AG1736">
        <v>0.31</v>
      </c>
      <c r="AH1736">
        <v>2</v>
      </c>
      <c r="AI1736">
        <v>33038684</v>
      </c>
      <c r="AJ1736">
        <v>1828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</row>
    <row r="1737" spans="1:44" x14ac:dyDescent="0.2">
      <c r="A1737">
        <f>ROW(Source!A709)</f>
        <v>709</v>
      </c>
      <c r="B1737">
        <v>33038700</v>
      </c>
      <c r="C1737">
        <v>33038681</v>
      </c>
      <c r="D1737">
        <v>32516599</v>
      </c>
      <c r="E1737">
        <v>1</v>
      </c>
      <c r="F1737">
        <v>1</v>
      </c>
      <c r="G1737">
        <v>19</v>
      </c>
      <c r="H1737">
        <v>2</v>
      </c>
      <c r="I1737" t="s">
        <v>811</v>
      </c>
      <c r="J1737" t="s">
        <v>812</v>
      </c>
      <c r="K1737" t="s">
        <v>813</v>
      </c>
      <c r="L1737">
        <v>1368</v>
      </c>
      <c r="N1737">
        <v>1011</v>
      </c>
      <c r="O1737" t="s">
        <v>801</v>
      </c>
      <c r="P1737" t="s">
        <v>801</v>
      </c>
      <c r="Q1737">
        <v>1</v>
      </c>
      <c r="X1737">
        <v>26.25</v>
      </c>
      <c r="Y1737">
        <v>0</v>
      </c>
      <c r="Z1737">
        <v>9.7100000000000009</v>
      </c>
      <c r="AA1737">
        <v>2.25</v>
      </c>
      <c r="AB1737">
        <v>0</v>
      </c>
      <c r="AC1737">
        <v>0</v>
      </c>
      <c r="AD1737">
        <v>1</v>
      </c>
      <c r="AE1737">
        <v>0</v>
      </c>
      <c r="AF1737" t="s">
        <v>3</v>
      </c>
      <c r="AG1737">
        <v>26.25</v>
      </c>
      <c r="AH1737">
        <v>2</v>
      </c>
      <c r="AI1737">
        <v>33038685</v>
      </c>
      <c r="AJ1737">
        <v>1829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</row>
    <row r="1738" spans="1:44" x14ac:dyDescent="0.2">
      <c r="A1738">
        <f>ROW(Source!A709)</f>
        <v>709</v>
      </c>
      <c r="B1738">
        <v>33038701</v>
      </c>
      <c r="C1738">
        <v>33038681</v>
      </c>
      <c r="D1738">
        <v>32517836</v>
      </c>
      <c r="E1738">
        <v>1</v>
      </c>
      <c r="F1738">
        <v>1</v>
      </c>
      <c r="G1738">
        <v>19</v>
      </c>
      <c r="H1738">
        <v>3</v>
      </c>
      <c r="I1738" t="s">
        <v>814</v>
      </c>
      <c r="J1738" t="s">
        <v>815</v>
      </c>
      <c r="K1738" t="s">
        <v>816</v>
      </c>
      <c r="L1738">
        <v>1348</v>
      </c>
      <c r="N1738">
        <v>1009</v>
      </c>
      <c r="O1738" t="s">
        <v>19</v>
      </c>
      <c r="P1738" t="s">
        <v>19</v>
      </c>
      <c r="Q1738">
        <v>1000</v>
      </c>
      <c r="X1738">
        <v>0.04</v>
      </c>
      <c r="Y1738">
        <v>31493.279999999999</v>
      </c>
      <c r="Z1738">
        <v>0</v>
      </c>
      <c r="AA1738">
        <v>0</v>
      </c>
      <c r="AB1738">
        <v>0</v>
      </c>
      <c r="AC1738">
        <v>0</v>
      </c>
      <c r="AD1738">
        <v>1</v>
      </c>
      <c r="AE1738">
        <v>0</v>
      </c>
      <c r="AF1738" t="s">
        <v>3</v>
      </c>
      <c r="AG1738">
        <v>0.04</v>
      </c>
      <c r="AH1738">
        <v>2</v>
      </c>
      <c r="AI1738">
        <v>33038686</v>
      </c>
      <c r="AJ1738">
        <v>1830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</row>
    <row r="1739" spans="1:44" x14ac:dyDescent="0.2">
      <c r="A1739">
        <f>ROW(Source!A709)</f>
        <v>709</v>
      </c>
      <c r="B1739">
        <v>33038702</v>
      </c>
      <c r="C1739">
        <v>33038681</v>
      </c>
      <c r="D1739">
        <v>32518156</v>
      </c>
      <c r="E1739">
        <v>1</v>
      </c>
      <c r="F1739">
        <v>1</v>
      </c>
      <c r="G1739">
        <v>19</v>
      </c>
      <c r="H1739">
        <v>3</v>
      </c>
      <c r="I1739" t="s">
        <v>817</v>
      </c>
      <c r="J1739" t="s">
        <v>818</v>
      </c>
      <c r="K1739" t="s">
        <v>819</v>
      </c>
      <c r="L1739">
        <v>1348</v>
      </c>
      <c r="N1739">
        <v>1009</v>
      </c>
      <c r="O1739" t="s">
        <v>19</v>
      </c>
      <c r="P1739" t="s">
        <v>19</v>
      </c>
      <c r="Q1739">
        <v>1000</v>
      </c>
      <c r="X1739">
        <v>3.6999999999999998E-2</v>
      </c>
      <c r="Y1739">
        <v>45454.3</v>
      </c>
      <c r="Z1739">
        <v>0</v>
      </c>
      <c r="AA1739">
        <v>0</v>
      </c>
      <c r="AB1739">
        <v>0</v>
      </c>
      <c r="AC1739">
        <v>0</v>
      </c>
      <c r="AD1739">
        <v>1</v>
      </c>
      <c r="AE1739">
        <v>0</v>
      </c>
      <c r="AF1739" t="s">
        <v>3</v>
      </c>
      <c r="AG1739">
        <v>3.6999999999999998E-2</v>
      </c>
      <c r="AH1739">
        <v>2</v>
      </c>
      <c r="AI1739">
        <v>33038687</v>
      </c>
      <c r="AJ1739">
        <v>1831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</row>
    <row r="1740" spans="1:44" x14ac:dyDescent="0.2">
      <c r="A1740">
        <f>ROW(Source!A709)</f>
        <v>709</v>
      </c>
      <c r="B1740">
        <v>33038704</v>
      </c>
      <c r="C1740">
        <v>33038681</v>
      </c>
      <c r="D1740">
        <v>32518894</v>
      </c>
      <c r="E1740">
        <v>1</v>
      </c>
      <c r="F1740">
        <v>1</v>
      </c>
      <c r="G1740">
        <v>19</v>
      </c>
      <c r="H1740">
        <v>3</v>
      </c>
      <c r="I1740" t="s">
        <v>820</v>
      </c>
      <c r="J1740" t="s">
        <v>821</v>
      </c>
      <c r="K1740" t="s">
        <v>822</v>
      </c>
      <c r="L1740">
        <v>1327</v>
      </c>
      <c r="N1740">
        <v>1005</v>
      </c>
      <c r="O1740" t="s">
        <v>823</v>
      </c>
      <c r="P1740" t="s">
        <v>823</v>
      </c>
      <c r="Q1740">
        <v>1</v>
      </c>
      <c r="X1740">
        <v>5.6</v>
      </c>
      <c r="Y1740">
        <v>63.78</v>
      </c>
      <c r="Z1740">
        <v>0</v>
      </c>
      <c r="AA1740">
        <v>0</v>
      </c>
      <c r="AB1740">
        <v>0</v>
      </c>
      <c r="AC1740">
        <v>0</v>
      </c>
      <c r="AD1740">
        <v>1</v>
      </c>
      <c r="AE1740">
        <v>0</v>
      </c>
      <c r="AF1740" t="s">
        <v>3</v>
      </c>
      <c r="AG1740">
        <v>5.6</v>
      </c>
      <c r="AH1740">
        <v>2</v>
      </c>
      <c r="AI1740">
        <v>33038689</v>
      </c>
      <c r="AJ1740">
        <v>1832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</row>
    <row r="1741" spans="1:44" x14ac:dyDescent="0.2">
      <c r="A1741">
        <f>ROW(Source!A709)</f>
        <v>709</v>
      </c>
      <c r="B1741">
        <v>33038703</v>
      </c>
      <c r="C1741">
        <v>33038681</v>
      </c>
      <c r="D1741">
        <v>32517311</v>
      </c>
      <c r="E1741">
        <v>1</v>
      </c>
      <c r="F1741">
        <v>1</v>
      </c>
      <c r="G1741">
        <v>19</v>
      </c>
      <c r="H1741">
        <v>3</v>
      </c>
      <c r="I1741" t="s">
        <v>824</v>
      </c>
      <c r="J1741" t="s">
        <v>825</v>
      </c>
      <c r="K1741" t="s">
        <v>826</v>
      </c>
      <c r="L1741">
        <v>1348</v>
      </c>
      <c r="N1741">
        <v>1009</v>
      </c>
      <c r="O1741" t="s">
        <v>19</v>
      </c>
      <c r="P1741" t="s">
        <v>19</v>
      </c>
      <c r="Q1741">
        <v>1000</v>
      </c>
      <c r="X1741">
        <v>0.05</v>
      </c>
      <c r="Y1741">
        <v>4752.91</v>
      </c>
      <c r="Z1741">
        <v>0</v>
      </c>
      <c r="AA1741">
        <v>0</v>
      </c>
      <c r="AB1741">
        <v>0</v>
      </c>
      <c r="AC1741">
        <v>0</v>
      </c>
      <c r="AD1741">
        <v>1</v>
      </c>
      <c r="AE1741">
        <v>0</v>
      </c>
      <c r="AF1741" t="s">
        <v>3</v>
      </c>
      <c r="AG1741">
        <v>0.05</v>
      </c>
      <c r="AH1741">
        <v>2</v>
      </c>
      <c r="AI1741">
        <v>33038688</v>
      </c>
      <c r="AJ1741">
        <v>1833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</row>
    <row r="1742" spans="1:44" x14ac:dyDescent="0.2">
      <c r="A1742">
        <f>ROW(Source!A709)</f>
        <v>709</v>
      </c>
      <c r="B1742">
        <v>33038705</v>
      </c>
      <c r="C1742">
        <v>33038681</v>
      </c>
      <c r="D1742">
        <v>32519061</v>
      </c>
      <c r="E1742">
        <v>1</v>
      </c>
      <c r="F1742">
        <v>1</v>
      </c>
      <c r="G1742">
        <v>19</v>
      </c>
      <c r="H1742">
        <v>3</v>
      </c>
      <c r="I1742" t="s">
        <v>827</v>
      </c>
      <c r="J1742" t="s">
        <v>828</v>
      </c>
      <c r="K1742" t="s">
        <v>829</v>
      </c>
      <c r="L1742">
        <v>1339</v>
      </c>
      <c r="N1742">
        <v>1007</v>
      </c>
      <c r="O1742" t="s">
        <v>830</v>
      </c>
      <c r="P1742" t="s">
        <v>830</v>
      </c>
      <c r="Q1742">
        <v>1</v>
      </c>
      <c r="X1742">
        <v>1.75</v>
      </c>
      <c r="Y1742">
        <v>29.98</v>
      </c>
      <c r="Z1742">
        <v>0</v>
      </c>
      <c r="AA1742">
        <v>0</v>
      </c>
      <c r="AB1742">
        <v>0</v>
      </c>
      <c r="AC1742">
        <v>0</v>
      </c>
      <c r="AD1742">
        <v>1</v>
      </c>
      <c r="AE1742">
        <v>0</v>
      </c>
      <c r="AF1742" t="s">
        <v>3</v>
      </c>
      <c r="AG1742">
        <v>1.75</v>
      </c>
      <c r="AH1742">
        <v>2</v>
      </c>
      <c r="AI1742">
        <v>33038690</v>
      </c>
      <c r="AJ1742">
        <v>1834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</row>
    <row r="1743" spans="1:44" x14ac:dyDescent="0.2">
      <c r="A1743">
        <f>ROW(Source!A709)</f>
        <v>709</v>
      </c>
      <c r="B1743">
        <v>33038706</v>
      </c>
      <c r="C1743">
        <v>33038681</v>
      </c>
      <c r="D1743">
        <v>32517740</v>
      </c>
      <c r="E1743">
        <v>1</v>
      </c>
      <c r="F1743">
        <v>1</v>
      </c>
      <c r="G1743">
        <v>19</v>
      </c>
      <c r="H1743">
        <v>3</v>
      </c>
      <c r="I1743" t="s">
        <v>831</v>
      </c>
      <c r="J1743" t="s">
        <v>832</v>
      </c>
      <c r="K1743" t="s">
        <v>833</v>
      </c>
      <c r="L1743">
        <v>1339</v>
      </c>
      <c r="N1743">
        <v>1007</v>
      </c>
      <c r="O1743" t="s">
        <v>830</v>
      </c>
      <c r="P1743" t="s">
        <v>830</v>
      </c>
      <c r="Q1743">
        <v>1</v>
      </c>
      <c r="X1743">
        <v>0.08</v>
      </c>
      <c r="Y1743">
        <v>4993.7</v>
      </c>
      <c r="Z1743">
        <v>0</v>
      </c>
      <c r="AA1743">
        <v>0</v>
      </c>
      <c r="AB1743">
        <v>0</v>
      </c>
      <c r="AC1743">
        <v>0</v>
      </c>
      <c r="AD1743">
        <v>1</v>
      </c>
      <c r="AE1743">
        <v>0</v>
      </c>
      <c r="AF1743" t="s">
        <v>3</v>
      </c>
      <c r="AG1743">
        <v>0.08</v>
      </c>
      <c r="AH1743">
        <v>2</v>
      </c>
      <c r="AI1743">
        <v>33038691</v>
      </c>
      <c r="AJ1743">
        <v>1835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</row>
    <row r="1744" spans="1:44" x14ac:dyDescent="0.2">
      <c r="A1744">
        <f>ROW(Source!A709)</f>
        <v>709</v>
      </c>
      <c r="B1744">
        <v>33038707</v>
      </c>
      <c r="C1744">
        <v>33038681</v>
      </c>
      <c r="D1744">
        <v>32517729</v>
      </c>
      <c r="E1744">
        <v>1</v>
      </c>
      <c r="F1744">
        <v>1</v>
      </c>
      <c r="G1744">
        <v>19</v>
      </c>
      <c r="H1744">
        <v>3</v>
      </c>
      <c r="I1744" t="s">
        <v>834</v>
      </c>
      <c r="J1744" t="s">
        <v>835</v>
      </c>
      <c r="K1744" t="s">
        <v>836</v>
      </c>
      <c r="L1744">
        <v>1339</v>
      </c>
      <c r="N1744">
        <v>1007</v>
      </c>
      <c r="O1744" t="s">
        <v>830</v>
      </c>
      <c r="P1744" t="s">
        <v>830</v>
      </c>
      <c r="Q1744">
        <v>1</v>
      </c>
      <c r="X1744">
        <v>0.69</v>
      </c>
      <c r="Y1744">
        <v>3762.19</v>
      </c>
      <c r="Z1744">
        <v>0</v>
      </c>
      <c r="AA1744">
        <v>0</v>
      </c>
      <c r="AB1744">
        <v>0</v>
      </c>
      <c r="AC1744">
        <v>0</v>
      </c>
      <c r="AD1744">
        <v>1</v>
      </c>
      <c r="AE1744">
        <v>0</v>
      </c>
      <c r="AF1744" t="s">
        <v>3</v>
      </c>
      <c r="AG1744">
        <v>0.69</v>
      </c>
      <c r="AH1744">
        <v>2</v>
      </c>
      <c r="AI1744">
        <v>33038692</v>
      </c>
      <c r="AJ1744">
        <v>1836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</row>
    <row r="1745" spans="1:44" x14ac:dyDescent="0.2">
      <c r="A1745">
        <f>ROW(Source!A709)</f>
        <v>709</v>
      </c>
      <c r="B1745">
        <v>33038708</v>
      </c>
      <c r="C1745">
        <v>33038681</v>
      </c>
      <c r="D1745">
        <v>32517783</v>
      </c>
      <c r="E1745">
        <v>1</v>
      </c>
      <c r="F1745">
        <v>1</v>
      </c>
      <c r="G1745">
        <v>19</v>
      </c>
      <c r="H1745">
        <v>3</v>
      </c>
      <c r="I1745" t="s">
        <v>837</v>
      </c>
      <c r="J1745" t="s">
        <v>838</v>
      </c>
      <c r="K1745" t="s">
        <v>839</v>
      </c>
      <c r="L1745">
        <v>1339</v>
      </c>
      <c r="N1745">
        <v>1007</v>
      </c>
      <c r="O1745" t="s">
        <v>830</v>
      </c>
      <c r="P1745" t="s">
        <v>830</v>
      </c>
      <c r="Q1745">
        <v>1</v>
      </c>
      <c r="X1745">
        <v>0.2</v>
      </c>
      <c r="Y1745">
        <v>5631.96</v>
      </c>
      <c r="Z1745">
        <v>0</v>
      </c>
      <c r="AA1745">
        <v>0</v>
      </c>
      <c r="AB1745">
        <v>0</v>
      </c>
      <c r="AC1745">
        <v>0</v>
      </c>
      <c r="AD1745">
        <v>1</v>
      </c>
      <c r="AE1745">
        <v>0</v>
      </c>
      <c r="AF1745" t="s">
        <v>3</v>
      </c>
      <c r="AG1745">
        <v>0.2</v>
      </c>
      <c r="AH1745">
        <v>2</v>
      </c>
      <c r="AI1745">
        <v>33038693</v>
      </c>
      <c r="AJ1745">
        <v>1837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</row>
    <row r="1746" spans="1:44" x14ac:dyDescent="0.2">
      <c r="A1746">
        <f>ROW(Source!A709)</f>
        <v>709</v>
      </c>
      <c r="B1746">
        <v>33038709</v>
      </c>
      <c r="C1746">
        <v>33038681</v>
      </c>
      <c r="D1746">
        <v>32517784</v>
      </c>
      <c r="E1746">
        <v>1</v>
      </c>
      <c r="F1746">
        <v>1</v>
      </c>
      <c r="G1746">
        <v>19</v>
      </c>
      <c r="H1746">
        <v>3</v>
      </c>
      <c r="I1746" t="s">
        <v>840</v>
      </c>
      <c r="J1746" t="s">
        <v>841</v>
      </c>
      <c r="K1746" t="s">
        <v>842</v>
      </c>
      <c r="L1746">
        <v>1339</v>
      </c>
      <c r="N1746">
        <v>1007</v>
      </c>
      <c r="O1746" t="s">
        <v>830</v>
      </c>
      <c r="P1746" t="s">
        <v>830</v>
      </c>
      <c r="Q1746">
        <v>1</v>
      </c>
      <c r="X1746">
        <v>0.69</v>
      </c>
      <c r="Y1746">
        <v>5631.96</v>
      </c>
      <c r="Z1746">
        <v>0</v>
      </c>
      <c r="AA1746">
        <v>0</v>
      </c>
      <c r="AB1746">
        <v>0</v>
      </c>
      <c r="AC1746">
        <v>0</v>
      </c>
      <c r="AD1746">
        <v>1</v>
      </c>
      <c r="AE1746">
        <v>0</v>
      </c>
      <c r="AF1746" t="s">
        <v>3</v>
      </c>
      <c r="AG1746">
        <v>0.69</v>
      </c>
      <c r="AH1746">
        <v>2</v>
      </c>
      <c r="AI1746">
        <v>33038694</v>
      </c>
      <c r="AJ1746">
        <v>1838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</row>
    <row r="1747" spans="1:44" x14ac:dyDescent="0.2">
      <c r="A1747">
        <f>ROW(Source!A709)</f>
        <v>709</v>
      </c>
      <c r="B1747">
        <v>33038710</v>
      </c>
      <c r="C1747">
        <v>33038681</v>
      </c>
      <c r="D1747">
        <v>32519911</v>
      </c>
      <c r="E1747">
        <v>1</v>
      </c>
      <c r="F1747">
        <v>1</v>
      </c>
      <c r="G1747">
        <v>19</v>
      </c>
      <c r="H1747">
        <v>3</v>
      </c>
      <c r="I1747" t="s">
        <v>843</v>
      </c>
      <c r="J1747" t="s">
        <v>844</v>
      </c>
      <c r="K1747" t="s">
        <v>845</v>
      </c>
      <c r="L1747">
        <v>1339</v>
      </c>
      <c r="N1747">
        <v>1007</v>
      </c>
      <c r="O1747" t="s">
        <v>830</v>
      </c>
      <c r="P1747" t="s">
        <v>830</v>
      </c>
      <c r="Q1747">
        <v>1</v>
      </c>
      <c r="X1747">
        <v>102</v>
      </c>
      <c r="Y1747">
        <v>3195.93</v>
      </c>
      <c r="Z1747">
        <v>0</v>
      </c>
      <c r="AA1747">
        <v>0</v>
      </c>
      <c r="AB1747">
        <v>0</v>
      </c>
      <c r="AC1747">
        <v>0</v>
      </c>
      <c r="AD1747">
        <v>1</v>
      </c>
      <c r="AE1747">
        <v>0</v>
      </c>
      <c r="AF1747" t="s">
        <v>3</v>
      </c>
      <c r="AG1747">
        <v>102</v>
      </c>
      <c r="AH1747">
        <v>2</v>
      </c>
      <c r="AI1747">
        <v>33038695</v>
      </c>
      <c r="AJ1747">
        <v>1839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</row>
    <row r="1748" spans="1:44" x14ac:dyDescent="0.2">
      <c r="A1748">
        <f>ROW(Source!A709)</f>
        <v>709</v>
      </c>
      <c r="B1748">
        <v>33038711</v>
      </c>
      <c r="C1748">
        <v>33038681</v>
      </c>
      <c r="D1748">
        <v>32521663</v>
      </c>
      <c r="E1748">
        <v>1</v>
      </c>
      <c r="F1748">
        <v>1</v>
      </c>
      <c r="G1748">
        <v>19</v>
      </c>
      <c r="H1748">
        <v>3</v>
      </c>
      <c r="I1748" t="s">
        <v>846</v>
      </c>
      <c r="J1748" t="s">
        <v>847</v>
      </c>
      <c r="K1748" t="s">
        <v>848</v>
      </c>
      <c r="L1748">
        <v>1327</v>
      </c>
      <c r="N1748">
        <v>1005</v>
      </c>
      <c r="O1748" t="s">
        <v>823</v>
      </c>
      <c r="P1748" t="s">
        <v>823</v>
      </c>
      <c r="Q1748">
        <v>1</v>
      </c>
      <c r="X1748">
        <v>49.5</v>
      </c>
      <c r="Y1748">
        <v>207.09</v>
      </c>
      <c r="Z1748">
        <v>0</v>
      </c>
      <c r="AA1748">
        <v>0</v>
      </c>
      <c r="AB1748">
        <v>0</v>
      </c>
      <c r="AC1748">
        <v>0</v>
      </c>
      <c r="AD1748">
        <v>1</v>
      </c>
      <c r="AE1748">
        <v>0</v>
      </c>
      <c r="AF1748" t="s">
        <v>3</v>
      </c>
      <c r="AG1748">
        <v>49.5</v>
      </c>
      <c r="AH1748">
        <v>2</v>
      </c>
      <c r="AI1748">
        <v>33038696</v>
      </c>
      <c r="AJ1748">
        <v>1840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</row>
    <row r="1749" spans="1:44" x14ac:dyDescent="0.2">
      <c r="A1749">
        <f>ROW(Source!A712)</f>
        <v>712</v>
      </c>
      <c r="B1749">
        <v>33038720</v>
      </c>
      <c r="C1749">
        <v>33038714</v>
      </c>
      <c r="D1749">
        <v>32505425</v>
      </c>
      <c r="E1749">
        <v>19</v>
      </c>
      <c r="F1749">
        <v>1</v>
      </c>
      <c r="G1749">
        <v>19</v>
      </c>
      <c r="H1749">
        <v>1</v>
      </c>
      <c r="I1749" t="s">
        <v>795</v>
      </c>
      <c r="J1749" t="s">
        <v>3</v>
      </c>
      <c r="K1749" t="s">
        <v>796</v>
      </c>
      <c r="L1749">
        <v>1191</v>
      </c>
      <c r="N1749">
        <v>1013</v>
      </c>
      <c r="O1749" t="s">
        <v>797</v>
      </c>
      <c r="P1749" t="s">
        <v>797</v>
      </c>
      <c r="Q1749">
        <v>1</v>
      </c>
      <c r="X1749">
        <v>36.11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1</v>
      </c>
      <c r="AE1749">
        <v>1</v>
      </c>
      <c r="AF1749" t="s">
        <v>3</v>
      </c>
      <c r="AG1749">
        <v>36.11</v>
      </c>
      <c r="AH1749">
        <v>2</v>
      </c>
      <c r="AI1749">
        <v>33038715</v>
      </c>
      <c r="AJ1749">
        <v>1841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</row>
    <row r="1750" spans="1:44" x14ac:dyDescent="0.2">
      <c r="A1750">
        <f>ROW(Source!A712)</f>
        <v>712</v>
      </c>
      <c r="B1750">
        <v>33038721</v>
      </c>
      <c r="C1750">
        <v>33038714</v>
      </c>
      <c r="D1750">
        <v>32516754</v>
      </c>
      <c r="E1750">
        <v>1</v>
      </c>
      <c r="F1750">
        <v>1</v>
      </c>
      <c r="G1750">
        <v>19</v>
      </c>
      <c r="H1750">
        <v>2</v>
      </c>
      <c r="I1750" t="s">
        <v>798</v>
      </c>
      <c r="J1750" t="s">
        <v>799</v>
      </c>
      <c r="K1750" t="s">
        <v>800</v>
      </c>
      <c r="L1750">
        <v>1368</v>
      </c>
      <c r="N1750">
        <v>1011</v>
      </c>
      <c r="O1750" t="s">
        <v>801</v>
      </c>
      <c r="P1750" t="s">
        <v>801</v>
      </c>
      <c r="Q1750">
        <v>1</v>
      </c>
      <c r="X1750">
        <v>21.91</v>
      </c>
      <c r="Y1750">
        <v>0</v>
      </c>
      <c r="Z1750">
        <v>70.98</v>
      </c>
      <c r="AA1750">
        <v>6.52</v>
      </c>
      <c r="AB1750">
        <v>0</v>
      </c>
      <c r="AC1750">
        <v>0</v>
      </c>
      <c r="AD1750">
        <v>1</v>
      </c>
      <c r="AE1750">
        <v>0</v>
      </c>
      <c r="AF1750" t="s">
        <v>3</v>
      </c>
      <c r="AG1750">
        <v>21.91</v>
      </c>
      <c r="AH1750">
        <v>2</v>
      </c>
      <c r="AI1750">
        <v>33038716</v>
      </c>
      <c r="AJ1750">
        <v>1842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</row>
    <row r="1751" spans="1:44" x14ac:dyDescent="0.2">
      <c r="A1751">
        <f>ROW(Source!A712)</f>
        <v>712</v>
      </c>
      <c r="B1751">
        <v>33038722</v>
      </c>
      <c r="C1751">
        <v>33038714</v>
      </c>
      <c r="D1751">
        <v>32518977</v>
      </c>
      <c r="E1751">
        <v>1</v>
      </c>
      <c r="F1751">
        <v>1</v>
      </c>
      <c r="G1751">
        <v>19</v>
      </c>
      <c r="H1751">
        <v>3</v>
      </c>
      <c r="I1751" t="s">
        <v>802</v>
      </c>
      <c r="J1751" t="s">
        <v>803</v>
      </c>
      <c r="K1751" t="s">
        <v>804</v>
      </c>
      <c r="L1751">
        <v>1348</v>
      </c>
      <c r="N1751">
        <v>1009</v>
      </c>
      <c r="O1751" t="s">
        <v>19</v>
      </c>
      <c r="P1751" t="s">
        <v>19</v>
      </c>
      <c r="Q1751">
        <v>1000</v>
      </c>
      <c r="X1751">
        <v>0.03</v>
      </c>
      <c r="Y1751">
        <v>117442.26</v>
      </c>
      <c r="Z1751">
        <v>0</v>
      </c>
      <c r="AA1751">
        <v>0</v>
      </c>
      <c r="AB1751">
        <v>0</v>
      </c>
      <c r="AC1751">
        <v>0</v>
      </c>
      <c r="AD1751">
        <v>1</v>
      </c>
      <c r="AE1751">
        <v>0</v>
      </c>
      <c r="AF1751" t="s">
        <v>3</v>
      </c>
      <c r="AG1751">
        <v>0.03</v>
      </c>
      <c r="AH1751">
        <v>2</v>
      </c>
      <c r="AI1751">
        <v>33038717</v>
      </c>
      <c r="AJ1751">
        <v>1843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</row>
    <row r="1752" spans="1:44" x14ac:dyDescent="0.2">
      <c r="A1752">
        <f>ROW(Source!A712)</f>
        <v>712</v>
      </c>
      <c r="B1752">
        <v>33038723</v>
      </c>
      <c r="C1752">
        <v>33038714</v>
      </c>
      <c r="D1752">
        <v>32520163</v>
      </c>
      <c r="E1752">
        <v>1</v>
      </c>
      <c r="F1752">
        <v>1</v>
      </c>
      <c r="G1752">
        <v>19</v>
      </c>
      <c r="H1752">
        <v>3</v>
      </c>
      <c r="I1752" t="s">
        <v>25</v>
      </c>
      <c r="J1752" t="s">
        <v>27</v>
      </c>
      <c r="K1752" t="s">
        <v>26</v>
      </c>
      <c r="L1752">
        <v>1348</v>
      </c>
      <c r="N1752">
        <v>1009</v>
      </c>
      <c r="O1752" t="s">
        <v>19</v>
      </c>
      <c r="P1752" t="s">
        <v>19</v>
      </c>
      <c r="Q1752">
        <v>1000</v>
      </c>
      <c r="X1752">
        <v>1</v>
      </c>
      <c r="Y1752">
        <v>53410.15</v>
      </c>
      <c r="Z1752">
        <v>0</v>
      </c>
      <c r="AA1752">
        <v>0</v>
      </c>
      <c r="AB1752">
        <v>0</v>
      </c>
      <c r="AC1752">
        <v>0</v>
      </c>
      <c r="AD1752">
        <v>1</v>
      </c>
      <c r="AE1752">
        <v>0</v>
      </c>
      <c r="AF1752" t="s">
        <v>3</v>
      </c>
      <c r="AG1752">
        <v>1</v>
      </c>
      <c r="AH1752">
        <v>2</v>
      </c>
      <c r="AI1752">
        <v>33038718</v>
      </c>
      <c r="AJ1752">
        <v>1844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</row>
    <row r="1753" spans="1:44" x14ac:dyDescent="0.2">
      <c r="A1753">
        <f>ROW(Source!A714)</f>
        <v>714</v>
      </c>
      <c r="B1753">
        <v>33038741</v>
      </c>
      <c r="C1753">
        <v>33038725</v>
      </c>
      <c r="D1753">
        <v>32505425</v>
      </c>
      <c r="E1753">
        <v>19</v>
      </c>
      <c r="F1753">
        <v>1</v>
      </c>
      <c r="G1753">
        <v>19</v>
      </c>
      <c r="H1753">
        <v>1</v>
      </c>
      <c r="I1753" t="s">
        <v>795</v>
      </c>
      <c r="J1753" t="s">
        <v>3</v>
      </c>
      <c r="K1753" t="s">
        <v>796</v>
      </c>
      <c r="L1753">
        <v>1191</v>
      </c>
      <c r="N1753">
        <v>1013</v>
      </c>
      <c r="O1753" t="s">
        <v>797</v>
      </c>
      <c r="P1753" t="s">
        <v>797</v>
      </c>
      <c r="Q1753">
        <v>1</v>
      </c>
      <c r="X1753">
        <v>453.1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1</v>
      </c>
      <c r="AE1753">
        <v>1</v>
      </c>
      <c r="AF1753" t="s">
        <v>3</v>
      </c>
      <c r="AG1753">
        <v>453.1</v>
      </c>
      <c r="AH1753">
        <v>2</v>
      </c>
      <c r="AI1753">
        <v>33038726</v>
      </c>
      <c r="AJ1753">
        <v>1846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</row>
    <row r="1754" spans="1:44" x14ac:dyDescent="0.2">
      <c r="A1754">
        <f>ROW(Source!A714)</f>
        <v>714</v>
      </c>
      <c r="B1754">
        <v>33038742</v>
      </c>
      <c r="C1754">
        <v>33038725</v>
      </c>
      <c r="D1754">
        <v>32517073</v>
      </c>
      <c r="E1754">
        <v>1</v>
      </c>
      <c r="F1754">
        <v>1</v>
      </c>
      <c r="G1754">
        <v>19</v>
      </c>
      <c r="H1754">
        <v>2</v>
      </c>
      <c r="I1754" t="s">
        <v>805</v>
      </c>
      <c r="J1754" t="s">
        <v>806</v>
      </c>
      <c r="K1754" t="s">
        <v>807</v>
      </c>
      <c r="L1754">
        <v>1368</v>
      </c>
      <c r="N1754">
        <v>1011</v>
      </c>
      <c r="O1754" t="s">
        <v>801</v>
      </c>
      <c r="P1754" t="s">
        <v>801</v>
      </c>
      <c r="Q1754">
        <v>1</v>
      </c>
      <c r="X1754">
        <v>1.38</v>
      </c>
      <c r="Y1754">
        <v>0</v>
      </c>
      <c r="Z1754">
        <v>3.37</v>
      </c>
      <c r="AA1754">
        <v>0.85</v>
      </c>
      <c r="AB1754">
        <v>0</v>
      </c>
      <c r="AC1754">
        <v>0</v>
      </c>
      <c r="AD1754">
        <v>1</v>
      </c>
      <c r="AE1754">
        <v>0</v>
      </c>
      <c r="AF1754" t="s">
        <v>3</v>
      </c>
      <c r="AG1754">
        <v>1.38</v>
      </c>
      <c r="AH1754">
        <v>2</v>
      </c>
      <c r="AI1754">
        <v>33038727</v>
      </c>
      <c r="AJ1754">
        <v>1847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</row>
    <row r="1755" spans="1:44" x14ac:dyDescent="0.2">
      <c r="A1755">
        <f>ROW(Source!A714)</f>
        <v>714</v>
      </c>
      <c r="B1755">
        <v>33038743</v>
      </c>
      <c r="C1755">
        <v>33038725</v>
      </c>
      <c r="D1755">
        <v>32516433</v>
      </c>
      <c r="E1755">
        <v>1</v>
      </c>
      <c r="F1755">
        <v>1</v>
      </c>
      <c r="G1755">
        <v>19</v>
      </c>
      <c r="H1755">
        <v>2</v>
      </c>
      <c r="I1755" t="s">
        <v>808</v>
      </c>
      <c r="J1755" t="s">
        <v>809</v>
      </c>
      <c r="K1755" t="s">
        <v>810</v>
      </c>
      <c r="L1755">
        <v>1368</v>
      </c>
      <c r="N1755">
        <v>1011</v>
      </c>
      <c r="O1755" t="s">
        <v>801</v>
      </c>
      <c r="P1755" t="s">
        <v>801</v>
      </c>
      <c r="Q1755">
        <v>1</v>
      </c>
      <c r="X1755">
        <v>0.31</v>
      </c>
      <c r="Y1755">
        <v>0</v>
      </c>
      <c r="Z1755">
        <v>566.44000000000005</v>
      </c>
      <c r="AA1755">
        <v>281.27999999999997</v>
      </c>
      <c r="AB1755">
        <v>0</v>
      </c>
      <c r="AC1755">
        <v>0</v>
      </c>
      <c r="AD1755">
        <v>1</v>
      </c>
      <c r="AE1755">
        <v>0</v>
      </c>
      <c r="AF1755" t="s">
        <v>3</v>
      </c>
      <c r="AG1755">
        <v>0.31</v>
      </c>
      <c r="AH1755">
        <v>2</v>
      </c>
      <c r="AI1755">
        <v>33038728</v>
      </c>
      <c r="AJ1755">
        <v>1848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</row>
    <row r="1756" spans="1:44" x14ac:dyDescent="0.2">
      <c r="A1756">
        <f>ROW(Source!A714)</f>
        <v>714</v>
      </c>
      <c r="B1756">
        <v>33038744</v>
      </c>
      <c r="C1756">
        <v>33038725</v>
      </c>
      <c r="D1756">
        <v>32516599</v>
      </c>
      <c r="E1756">
        <v>1</v>
      </c>
      <c r="F1756">
        <v>1</v>
      </c>
      <c r="G1756">
        <v>19</v>
      </c>
      <c r="H1756">
        <v>2</v>
      </c>
      <c r="I1756" t="s">
        <v>811</v>
      </c>
      <c r="J1756" t="s">
        <v>812</v>
      </c>
      <c r="K1756" t="s">
        <v>813</v>
      </c>
      <c r="L1756">
        <v>1368</v>
      </c>
      <c r="N1756">
        <v>1011</v>
      </c>
      <c r="O1756" t="s">
        <v>801</v>
      </c>
      <c r="P1756" t="s">
        <v>801</v>
      </c>
      <c r="Q1756">
        <v>1</v>
      </c>
      <c r="X1756">
        <v>26.25</v>
      </c>
      <c r="Y1756">
        <v>0</v>
      </c>
      <c r="Z1756">
        <v>9.7100000000000009</v>
      </c>
      <c r="AA1756">
        <v>2.25</v>
      </c>
      <c r="AB1756">
        <v>0</v>
      </c>
      <c r="AC1756">
        <v>0</v>
      </c>
      <c r="AD1756">
        <v>1</v>
      </c>
      <c r="AE1756">
        <v>0</v>
      </c>
      <c r="AF1756" t="s">
        <v>3</v>
      </c>
      <c r="AG1756">
        <v>26.25</v>
      </c>
      <c r="AH1756">
        <v>2</v>
      </c>
      <c r="AI1756">
        <v>33038729</v>
      </c>
      <c r="AJ1756">
        <v>1849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</row>
    <row r="1757" spans="1:44" x14ac:dyDescent="0.2">
      <c r="A1757">
        <f>ROW(Source!A714)</f>
        <v>714</v>
      </c>
      <c r="B1757">
        <v>33038745</v>
      </c>
      <c r="C1757">
        <v>33038725</v>
      </c>
      <c r="D1757">
        <v>32517836</v>
      </c>
      <c r="E1757">
        <v>1</v>
      </c>
      <c r="F1757">
        <v>1</v>
      </c>
      <c r="G1757">
        <v>19</v>
      </c>
      <c r="H1757">
        <v>3</v>
      </c>
      <c r="I1757" t="s">
        <v>814</v>
      </c>
      <c r="J1757" t="s">
        <v>815</v>
      </c>
      <c r="K1757" t="s">
        <v>816</v>
      </c>
      <c r="L1757">
        <v>1348</v>
      </c>
      <c r="N1757">
        <v>1009</v>
      </c>
      <c r="O1757" t="s">
        <v>19</v>
      </c>
      <c r="P1757" t="s">
        <v>19</v>
      </c>
      <c r="Q1757">
        <v>1000</v>
      </c>
      <c r="X1757">
        <v>0.04</v>
      </c>
      <c r="Y1757">
        <v>31493.279999999999</v>
      </c>
      <c r="Z1757">
        <v>0</v>
      </c>
      <c r="AA1757">
        <v>0</v>
      </c>
      <c r="AB1757">
        <v>0</v>
      </c>
      <c r="AC1757">
        <v>0</v>
      </c>
      <c r="AD1757">
        <v>1</v>
      </c>
      <c r="AE1757">
        <v>0</v>
      </c>
      <c r="AF1757" t="s">
        <v>3</v>
      </c>
      <c r="AG1757">
        <v>0.04</v>
      </c>
      <c r="AH1757">
        <v>2</v>
      </c>
      <c r="AI1757">
        <v>33038730</v>
      </c>
      <c r="AJ1757">
        <v>1850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</row>
    <row r="1758" spans="1:44" x14ac:dyDescent="0.2">
      <c r="A1758">
        <f>ROW(Source!A714)</f>
        <v>714</v>
      </c>
      <c r="B1758">
        <v>33038746</v>
      </c>
      <c r="C1758">
        <v>33038725</v>
      </c>
      <c r="D1758">
        <v>32518156</v>
      </c>
      <c r="E1758">
        <v>1</v>
      </c>
      <c r="F1758">
        <v>1</v>
      </c>
      <c r="G1758">
        <v>19</v>
      </c>
      <c r="H1758">
        <v>3</v>
      </c>
      <c r="I1758" t="s">
        <v>817</v>
      </c>
      <c r="J1758" t="s">
        <v>818</v>
      </c>
      <c r="K1758" t="s">
        <v>819</v>
      </c>
      <c r="L1758">
        <v>1348</v>
      </c>
      <c r="N1758">
        <v>1009</v>
      </c>
      <c r="O1758" t="s">
        <v>19</v>
      </c>
      <c r="P1758" t="s">
        <v>19</v>
      </c>
      <c r="Q1758">
        <v>1000</v>
      </c>
      <c r="X1758">
        <v>3.6999999999999998E-2</v>
      </c>
      <c r="Y1758">
        <v>45454.3</v>
      </c>
      <c r="Z1758">
        <v>0</v>
      </c>
      <c r="AA1758">
        <v>0</v>
      </c>
      <c r="AB1758">
        <v>0</v>
      </c>
      <c r="AC1758">
        <v>0</v>
      </c>
      <c r="AD1758">
        <v>1</v>
      </c>
      <c r="AE1758">
        <v>0</v>
      </c>
      <c r="AF1758" t="s">
        <v>3</v>
      </c>
      <c r="AG1758">
        <v>3.6999999999999998E-2</v>
      </c>
      <c r="AH1758">
        <v>2</v>
      </c>
      <c r="AI1758">
        <v>33038731</v>
      </c>
      <c r="AJ1758">
        <v>1851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</row>
    <row r="1759" spans="1:44" x14ac:dyDescent="0.2">
      <c r="A1759">
        <f>ROW(Source!A714)</f>
        <v>714</v>
      </c>
      <c r="B1759">
        <v>33038748</v>
      </c>
      <c r="C1759">
        <v>33038725</v>
      </c>
      <c r="D1759">
        <v>32518894</v>
      </c>
      <c r="E1759">
        <v>1</v>
      </c>
      <c r="F1759">
        <v>1</v>
      </c>
      <c r="G1759">
        <v>19</v>
      </c>
      <c r="H1759">
        <v>3</v>
      </c>
      <c r="I1759" t="s">
        <v>820</v>
      </c>
      <c r="J1759" t="s">
        <v>821</v>
      </c>
      <c r="K1759" t="s">
        <v>822</v>
      </c>
      <c r="L1759">
        <v>1327</v>
      </c>
      <c r="N1759">
        <v>1005</v>
      </c>
      <c r="O1759" t="s">
        <v>823</v>
      </c>
      <c r="P1759" t="s">
        <v>823</v>
      </c>
      <c r="Q1759">
        <v>1</v>
      </c>
      <c r="X1759">
        <v>5.6</v>
      </c>
      <c r="Y1759">
        <v>63.78</v>
      </c>
      <c r="Z1759">
        <v>0</v>
      </c>
      <c r="AA1759">
        <v>0</v>
      </c>
      <c r="AB1759">
        <v>0</v>
      </c>
      <c r="AC1759">
        <v>0</v>
      </c>
      <c r="AD1759">
        <v>1</v>
      </c>
      <c r="AE1759">
        <v>0</v>
      </c>
      <c r="AF1759" t="s">
        <v>3</v>
      </c>
      <c r="AG1759">
        <v>5.6</v>
      </c>
      <c r="AH1759">
        <v>2</v>
      </c>
      <c r="AI1759">
        <v>33038733</v>
      </c>
      <c r="AJ1759">
        <v>1852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</row>
    <row r="1760" spans="1:44" x14ac:dyDescent="0.2">
      <c r="A1760">
        <f>ROW(Source!A714)</f>
        <v>714</v>
      </c>
      <c r="B1760">
        <v>33038747</v>
      </c>
      <c r="C1760">
        <v>33038725</v>
      </c>
      <c r="D1760">
        <v>32517311</v>
      </c>
      <c r="E1760">
        <v>1</v>
      </c>
      <c r="F1760">
        <v>1</v>
      </c>
      <c r="G1760">
        <v>19</v>
      </c>
      <c r="H1760">
        <v>3</v>
      </c>
      <c r="I1760" t="s">
        <v>824</v>
      </c>
      <c r="J1760" t="s">
        <v>825</v>
      </c>
      <c r="K1760" t="s">
        <v>826</v>
      </c>
      <c r="L1760">
        <v>1348</v>
      </c>
      <c r="N1760">
        <v>1009</v>
      </c>
      <c r="O1760" t="s">
        <v>19</v>
      </c>
      <c r="P1760" t="s">
        <v>19</v>
      </c>
      <c r="Q1760">
        <v>1000</v>
      </c>
      <c r="X1760">
        <v>0.05</v>
      </c>
      <c r="Y1760">
        <v>4752.91</v>
      </c>
      <c r="Z1760">
        <v>0</v>
      </c>
      <c r="AA1760">
        <v>0</v>
      </c>
      <c r="AB1760">
        <v>0</v>
      </c>
      <c r="AC1760">
        <v>0</v>
      </c>
      <c r="AD1760">
        <v>1</v>
      </c>
      <c r="AE1760">
        <v>0</v>
      </c>
      <c r="AF1760" t="s">
        <v>3</v>
      </c>
      <c r="AG1760">
        <v>0.05</v>
      </c>
      <c r="AH1760">
        <v>2</v>
      </c>
      <c r="AI1760">
        <v>33038732</v>
      </c>
      <c r="AJ1760">
        <v>1853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</row>
    <row r="1761" spans="1:44" x14ac:dyDescent="0.2">
      <c r="A1761">
        <f>ROW(Source!A714)</f>
        <v>714</v>
      </c>
      <c r="B1761">
        <v>33038749</v>
      </c>
      <c r="C1761">
        <v>33038725</v>
      </c>
      <c r="D1761">
        <v>32519061</v>
      </c>
      <c r="E1761">
        <v>1</v>
      </c>
      <c r="F1761">
        <v>1</v>
      </c>
      <c r="G1761">
        <v>19</v>
      </c>
      <c r="H1761">
        <v>3</v>
      </c>
      <c r="I1761" t="s">
        <v>827</v>
      </c>
      <c r="J1761" t="s">
        <v>828</v>
      </c>
      <c r="K1761" t="s">
        <v>829</v>
      </c>
      <c r="L1761">
        <v>1339</v>
      </c>
      <c r="N1761">
        <v>1007</v>
      </c>
      <c r="O1761" t="s">
        <v>830</v>
      </c>
      <c r="P1761" t="s">
        <v>830</v>
      </c>
      <c r="Q1761">
        <v>1</v>
      </c>
      <c r="X1761">
        <v>1.75</v>
      </c>
      <c r="Y1761">
        <v>29.98</v>
      </c>
      <c r="Z1761">
        <v>0</v>
      </c>
      <c r="AA1761">
        <v>0</v>
      </c>
      <c r="AB1761">
        <v>0</v>
      </c>
      <c r="AC1761">
        <v>0</v>
      </c>
      <c r="AD1761">
        <v>1</v>
      </c>
      <c r="AE1761">
        <v>0</v>
      </c>
      <c r="AF1761" t="s">
        <v>3</v>
      </c>
      <c r="AG1761">
        <v>1.75</v>
      </c>
      <c r="AH1761">
        <v>2</v>
      </c>
      <c r="AI1761">
        <v>33038734</v>
      </c>
      <c r="AJ1761">
        <v>1854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</row>
    <row r="1762" spans="1:44" x14ac:dyDescent="0.2">
      <c r="A1762">
        <f>ROW(Source!A714)</f>
        <v>714</v>
      </c>
      <c r="B1762">
        <v>33038750</v>
      </c>
      <c r="C1762">
        <v>33038725</v>
      </c>
      <c r="D1762">
        <v>32517740</v>
      </c>
      <c r="E1762">
        <v>1</v>
      </c>
      <c r="F1762">
        <v>1</v>
      </c>
      <c r="G1762">
        <v>19</v>
      </c>
      <c r="H1762">
        <v>3</v>
      </c>
      <c r="I1762" t="s">
        <v>831</v>
      </c>
      <c r="J1762" t="s">
        <v>832</v>
      </c>
      <c r="K1762" t="s">
        <v>833</v>
      </c>
      <c r="L1762">
        <v>1339</v>
      </c>
      <c r="N1762">
        <v>1007</v>
      </c>
      <c r="O1762" t="s">
        <v>830</v>
      </c>
      <c r="P1762" t="s">
        <v>830</v>
      </c>
      <c r="Q1762">
        <v>1</v>
      </c>
      <c r="X1762">
        <v>0.08</v>
      </c>
      <c r="Y1762">
        <v>4993.7</v>
      </c>
      <c r="Z1762">
        <v>0</v>
      </c>
      <c r="AA1762">
        <v>0</v>
      </c>
      <c r="AB1762">
        <v>0</v>
      </c>
      <c r="AC1762">
        <v>0</v>
      </c>
      <c r="AD1762">
        <v>1</v>
      </c>
      <c r="AE1762">
        <v>0</v>
      </c>
      <c r="AF1762" t="s">
        <v>3</v>
      </c>
      <c r="AG1762">
        <v>0.08</v>
      </c>
      <c r="AH1762">
        <v>2</v>
      </c>
      <c r="AI1762">
        <v>33038735</v>
      </c>
      <c r="AJ1762">
        <v>1855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</row>
    <row r="1763" spans="1:44" x14ac:dyDescent="0.2">
      <c r="A1763">
        <f>ROW(Source!A714)</f>
        <v>714</v>
      </c>
      <c r="B1763">
        <v>33038751</v>
      </c>
      <c r="C1763">
        <v>33038725</v>
      </c>
      <c r="D1763">
        <v>32517729</v>
      </c>
      <c r="E1763">
        <v>1</v>
      </c>
      <c r="F1763">
        <v>1</v>
      </c>
      <c r="G1763">
        <v>19</v>
      </c>
      <c r="H1763">
        <v>3</v>
      </c>
      <c r="I1763" t="s">
        <v>834</v>
      </c>
      <c r="J1763" t="s">
        <v>835</v>
      </c>
      <c r="K1763" t="s">
        <v>836</v>
      </c>
      <c r="L1763">
        <v>1339</v>
      </c>
      <c r="N1763">
        <v>1007</v>
      </c>
      <c r="O1763" t="s">
        <v>830</v>
      </c>
      <c r="P1763" t="s">
        <v>830</v>
      </c>
      <c r="Q1763">
        <v>1</v>
      </c>
      <c r="X1763">
        <v>0.69</v>
      </c>
      <c r="Y1763">
        <v>3762.19</v>
      </c>
      <c r="Z1763">
        <v>0</v>
      </c>
      <c r="AA1763">
        <v>0</v>
      </c>
      <c r="AB1763">
        <v>0</v>
      </c>
      <c r="AC1763">
        <v>0</v>
      </c>
      <c r="AD1763">
        <v>1</v>
      </c>
      <c r="AE1763">
        <v>0</v>
      </c>
      <c r="AF1763" t="s">
        <v>3</v>
      </c>
      <c r="AG1763">
        <v>0.69</v>
      </c>
      <c r="AH1763">
        <v>2</v>
      </c>
      <c r="AI1763">
        <v>33038736</v>
      </c>
      <c r="AJ1763">
        <v>1856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</row>
    <row r="1764" spans="1:44" x14ac:dyDescent="0.2">
      <c r="A1764">
        <f>ROW(Source!A714)</f>
        <v>714</v>
      </c>
      <c r="B1764">
        <v>33038752</v>
      </c>
      <c r="C1764">
        <v>33038725</v>
      </c>
      <c r="D1764">
        <v>32517783</v>
      </c>
      <c r="E1764">
        <v>1</v>
      </c>
      <c r="F1764">
        <v>1</v>
      </c>
      <c r="G1764">
        <v>19</v>
      </c>
      <c r="H1764">
        <v>3</v>
      </c>
      <c r="I1764" t="s">
        <v>837</v>
      </c>
      <c r="J1764" t="s">
        <v>838</v>
      </c>
      <c r="K1764" t="s">
        <v>839</v>
      </c>
      <c r="L1764">
        <v>1339</v>
      </c>
      <c r="N1764">
        <v>1007</v>
      </c>
      <c r="O1764" t="s">
        <v>830</v>
      </c>
      <c r="P1764" t="s">
        <v>830</v>
      </c>
      <c r="Q1764">
        <v>1</v>
      </c>
      <c r="X1764">
        <v>0.2</v>
      </c>
      <c r="Y1764">
        <v>5631.96</v>
      </c>
      <c r="Z1764">
        <v>0</v>
      </c>
      <c r="AA1764">
        <v>0</v>
      </c>
      <c r="AB1764">
        <v>0</v>
      </c>
      <c r="AC1764">
        <v>0</v>
      </c>
      <c r="AD1764">
        <v>1</v>
      </c>
      <c r="AE1764">
        <v>0</v>
      </c>
      <c r="AF1764" t="s">
        <v>3</v>
      </c>
      <c r="AG1764">
        <v>0.2</v>
      </c>
      <c r="AH1764">
        <v>2</v>
      </c>
      <c r="AI1764">
        <v>33038737</v>
      </c>
      <c r="AJ1764">
        <v>1857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</row>
    <row r="1765" spans="1:44" x14ac:dyDescent="0.2">
      <c r="A1765">
        <f>ROW(Source!A714)</f>
        <v>714</v>
      </c>
      <c r="B1765">
        <v>33038753</v>
      </c>
      <c r="C1765">
        <v>33038725</v>
      </c>
      <c r="D1765">
        <v>32517784</v>
      </c>
      <c r="E1765">
        <v>1</v>
      </c>
      <c r="F1765">
        <v>1</v>
      </c>
      <c r="G1765">
        <v>19</v>
      </c>
      <c r="H1765">
        <v>3</v>
      </c>
      <c r="I1765" t="s">
        <v>840</v>
      </c>
      <c r="J1765" t="s">
        <v>841</v>
      </c>
      <c r="K1765" t="s">
        <v>842</v>
      </c>
      <c r="L1765">
        <v>1339</v>
      </c>
      <c r="N1765">
        <v>1007</v>
      </c>
      <c r="O1765" t="s">
        <v>830</v>
      </c>
      <c r="P1765" t="s">
        <v>830</v>
      </c>
      <c r="Q1765">
        <v>1</v>
      </c>
      <c r="X1765">
        <v>0.69</v>
      </c>
      <c r="Y1765">
        <v>5631.96</v>
      </c>
      <c r="Z1765">
        <v>0</v>
      </c>
      <c r="AA1765">
        <v>0</v>
      </c>
      <c r="AB1765">
        <v>0</v>
      </c>
      <c r="AC1765">
        <v>0</v>
      </c>
      <c r="AD1765">
        <v>1</v>
      </c>
      <c r="AE1765">
        <v>0</v>
      </c>
      <c r="AF1765" t="s">
        <v>3</v>
      </c>
      <c r="AG1765">
        <v>0.69</v>
      </c>
      <c r="AH1765">
        <v>2</v>
      </c>
      <c r="AI1765">
        <v>33038738</v>
      </c>
      <c r="AJ1765">
        <v>1858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</row>
    <row r="1766" spans="1:44" x14ac:dyDescent="0.2">
      <c r="A1766">
        <f>ROW(Source!A714)</f>
        <v>714</v>
      </c>
      <c r="B1766">
        <v>33038754</v>
      </c>
      <c r="C1766">
        <v>33038725</v>
      </c>
      <c r="D1766">
        <v>32519911</v>
      </c>
      <c r="E1766">
        <v>1</v>
      </c>
      <c r="F1766">
        <v>1</v>
      </c>
      <c r="G1766">
        <v>19</v>
      </c>
      <c r="H1766">
        <v>3</v>
      </c>
      <c r="I1766" t="s">
        <v>843</v>
      </c>
      <c r="J1766" t="s">
        <v>844</v>
      </c>
      <c r="K1766" t="s">
        <v>845</v>
      </c>
      <c r="L1766">
        <v>1339</v>
      </c>
      <c r="N1766">
        <v>1007</v>
      </c>
      <c r="O1766" t="s">
        <v>830</v>
      </c>
      <c r="P1766" t="s">
        <v>830</v>
      </c>
      <c r="Q1766">
        <v>1</v>
      </c>
      <c r="X1766">
        <v>102</v>
      </c>
      <c r="Y1766">
        <v>3195.93</v>
      </c>
      <c r="Z1766">
        <v>0</v>
      </c>
      <c r="AA1766">
        <v>0</v>
      </c>
      <c r="AB1766">
        <v>0</v>
      </c>
      <c r="AC1766">
        <v>0</v>
      </c>
      <c r="AD1766">
        <v>1</v>
      </c>
      <c r="AE1766">
        <v>0</v>
      </c>
      <c r="AF1766" t="s">
        <v>3</v>
      </c>
      <c r="AG1766">
        <v>102</v>
      </c>
      <c r="AH1766">
        <v>2</v>
      </c>
      <c r="AI1766">
        <v>33038739</v>
      </c>
      <c r="AJ1766">
        <v>1859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</row>
    <row r="1767" spans="1:44" x14ac:dyDescent="0.2">
      <c r="A1767">
        <f>ROW(Source!A714)</f>
        <v>714</v>
      </c>
      <c r="B1767">
        <v>33038755</v>
      </c>
      <c r="C1767">
        <v>33038725</v>
      </c>
      <c r="D1767">
        <v>32521663</v>
      </c>
      <c r="E1767">
        <v>1</v>
      </c>
      <c r="F1767">
        <v>1</v>
      </c>
      <c r="G1767">
        <v>19</v>
      </c>
      <c r="H1767">
        <v>3</v>
      </c>
      <c r="I1767" t="s">
        <v>846</v>
      </c>
      <c r="J1767" t="s">
        <v>847</v>
      </c>
      <c r="K1767" t="s">
        <v>848</v>
      </c>
      <c r="L1767">
        <v>1327</v>
      </c>
      <c r="N1767">
        <v>1005</v>
      </c>
      <c r="O1767" t="s">
        <v>823</v>
      </c>
      <c r="P1767" t="s">
        <v>823</v>
      </c>
      <c r="Q1767">
        <v>1</v>
      </c>
      <c r="X1767">
        <v>49.5</v>
      </c>
      <c r="Y1767">
        <v>207.09</v>
      </c>
      <c r="Z1767">
        <v>0</v>
      </c>
      <c r="AA1767">
        <v>0</v>
      </c>
      <c r="AB1767">
        <v>0</v>
      </c>
      <c r="AC1767">
        <v>0</v>
      </c>
      <c r="AD1767">
        <v>1</v>
      </c>
      <c r="AE1767">
        <v>0</v>
      </c>
      <c r="AF1767" t="s">
        <v>3</v>
      </c>
      <c r="AG1767">
        <v>49.5</v>
      </c>
      <c r="AH1767">
        <v>2</v>
      </c>
      <c r="AI1767">
        <v>33038740</v>
      </c>
      <c r="AJ1767">
        <v>1860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</row>
    <row r="1768" spans="1:44" x14ac:dyDescent="0.2">
      <c r="A1768">
        <f>ROW(Source!A717)</f>
        <v>717</v>
      </c>
      <c r="B1768">
        <v>33038764</v>
      </c>
      <c r="C1768">
        <v>33038758</v>
      </c>
      <c r="D1768">
        <v>32505425</v>
      </c>
      <c r="E1768">
        <v>19</v>
      </c>
      <c r="F1768">
        <v>1</v>
      </c>
      <c r="G1768">
        <v>19</v>
      </c>
      <c r="H1768">
        <v>1</v>
      </c>
      <c r="I1768" t="s">
        <v>795</v>
      </c>
      <c r="J1768" t="s">
        <v>3</v>
      </c>
      <c r="K1768" t="s">
        <v>796</v>
      </c>
      <c r="L1768">
        <v>1191</v>
      </c>
      <c r="N1768">
        <v>1013</v>
      </c>
      <c r="O1768" t="s">
        <v>797</v>
      </c>
      <c r="P1768" t="s">
        <v>797</v>
      </c>
      <c r="Q1768">
        <v>1</v>
      </c>
      <c r="X1768">
        <v>36.11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1</v>
      </c>
      <c r="AE1768">
        <v>1</v>
      </c>
      <c r="AF1768" t="s">
        <v>3</v>
      </c>
      <c r="AG1768">
        <v>36.11</v>
      </c>
      <c r="AH1768">
        <v>2</v>
      </c>
      <c r="AI1768">
        <v>33038759</v>
      </c>
      <c r="AJ1768">
        <v>1861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</row>
    <row r="1769" spans="1:44" x14ac:dyDescent="0.2">
      <c r="A1769">
        <f>ROW(Source!A717)</f>
        <v>717</v>
      </c>
      <c r="B1769">
        <v>33038765</v>
      </c>
      <c r="C1769">
        <v>33038758</v>
      </c>
      <c r="D1769">
        <v>32516754</v>
      </c>
      <c r="E1769">
        <v>1</v>
      </c>
      <c r="F1769">
        <v>1</v>
      </c>
      <c r="G1769">
        <v>19</v>
      </c>
      <c r="H1769">
        <v>2</v>
      </c>
      <c r="I1769" t="s">
        <v>798</v>
      </c>
      <c r="J1769" t="s">
        <v>799</v>
      </c>
      <c r="K1769" t="s">
        <v>800</v>
      </c>
      <c r="L1769">
        <v>1368</v>
      </c>
      <c r="N1769">
        <v>1011</v>
      </c>
      <c r="O1769" t="s">
        <v>801</v>
      </c>
      <c r="P1769" t="s">
        <v>801</v>
      </c>
      <c r="Q1769">
        <v>1</v>
      </c>
      <c r="X1769">
        <v>21.91</v>
      </c>
      <c r="Y1769">
        <v>0</v>
      </c>
      <c r="Z1769">
        <v>70.98</v>
      </c>
      <c r="AA1769">
        <v>6.52</v>
      </c>
      <c r="AB1769">
        <v>0</v>
      </c>
      <c r="AC1769">
        <v>0</v>
      </c>
      <c r="AD1769">
        <v>1</v>
      </c>
      <c r="AE1769">
        <v>0</v>
      </c>
      <c r="AF1769" t="s">
        <v>3</v>
      </c>
      <c r="AG1769">
        <v>21.91</v>
      </c>
      <c r="AH1769">
        <v>2</v>
      </c>
      <c r="AI1769">
        <v>33038760</v>
      </c>
      <c r="AJ1769">
        <v>1862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</row>
    <row r="1770" spans="1:44" x14ac:dyDescent="0.2">
      <c r="A1770">
        <f>ROW(Source!A717)</f>
        <v>717</v>
      </c>
      <c r="B1770">
        <v>33038766</v>
      </c>
      <c r="C1770">
        <v>33038758</v>
      </c>
      <c r="D1770">
        <v>32518977</v>
      </c>
      <c r="E1770">
        <v>1</v>
      </c>
      <c r="F1770">
        <v>1</v>
      </c>
      <c r="G1770">
        <v>19</v>
      </c>
      <c r="H1770">
        <v>3</v>
      </c>
      <c r="I1770" t="s">
        <v>802</v>
      </c>
      <c r="J1770" t="s">
        <v>803</v>
      </c>
      <c r="K1770" t="s">
        <v>804</v>
      </c>
      <c r="L1770">
        <v>1348</v>
      </c>
      <c r="N1770">
        <v>1009</v>
      </c>
      <c r="O1770" t="s">
        <v>19</v>
      </c>
      <c r="P1770" t="s">
        <v>19</v>
      </c>
      <c r="Q1770">
        <v>1000</v>
      </c>
      <c r="X1770">
        <v>0.03</v>
      </c>
      <c r="Y1770">
        <v>117442.26</v>
      </c>
      <c r="Z1770">
        <v>0</v>
      </c>
      <c r="AA1770">
        <v>0</v>
      </c>
      <c r="AB1770">
        <v>0</v>
      </c>
      <c r="AC1770">
        <v>0</v>
      </c>
      <c r="AD1770">
        <v>1</v>
      </c>
      <c r="AE1770">
        <v>0</v>
      </c>
      <c r="AF1770" t="s">
        <v>3</v>
      </c>
      <c r="AG1770">
        <v>0.03</v>
      </c>
      <c r="AH1770">
        <v>2</v>
      </c>
      <c r="AI1770">
        <v>33038761</v>
      </c>
      <c r="AJ1770">
        <v>1863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</row>
    <row r="1771" spans="1:44" x14ac:dyDescent="0.2">
      <c r="A1771">
        <f>ROW(Source!A717)</f>
        <v>717</v>
      </c>
      <c r="B1771">
        <v>33038767</v>
      </c>
      <c r="C1771">
        <v>33038758</v>
      </c>
      <c r="D1771">
        <v>32520163</v>
      </c>
      <c r="E1771">
        <v>1</v>
      </c>
      <c r="F1771">
        <v>1</v>
      </c>
      <c r="G1771">
        <v>19</v>
      </c>
      <c r="H1771">
        <v>3</v>
      </c>
      <c r="I1771" t="s">
        <v>25</v>
      </c>
      <c r="J1771" t="s">
        <v>27</v>
      </c>
      <c r="K1771" t="s">
        <v>26</v>
      </c>
      <c r="L1771">
        <v>1348</v>
      </c>
      <c r="N1771">
        <v>1009</v>
      </c>
      <c r="O1771" t="s">
        <v>19</v>
      </c>
      <c r="P1771" t="s">
        <v>19</v>
      </c>
      <c r="Q1771">
        <v>1000</v>
      </c>
      <c r="X1771">
        <v>1</v>
      </c>
      <c r="Y1771">
        <v>53410.15</v>
      </c>
      <c r="Z1771">
        <v>0</v>
      </c>
      <c r="AA1771">
        <v>0</v>
      </c>
      <c r="AB1771">
        <v>0</v>
      </c>
      <c r="AC1771">
        <v>0</v>
      </c>
      <c r="AD1771">
        <v>1</v>
      </c>
      <c r="AE1771">
        <v>0</v>
      </c>
      <c r="AF1771" t="s">
        <v>3</v>
      </c>
      <c r="AG1771">
        <v>1</v>
      </c>
      <c r="AH1771">
        <v>2</v>
      </c>
      <c r="AI1771">
        <v>33038762</v>
      </c>
      <c r="AJ1771">
        <v>1864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</row>
    <row r="1772" spans="1:44" x14ac:dyDescent="0.2">
      <c r="A1772">
        <f>ROW(Source!A719)</f>
        <v>719</v>
      </c>
      <c r="B1772">
        <v>33038785</v>
      </c>
      <c r="C1772">
        <v>33038769</v>
      </c>
      <c r="D1772">
        <v>32505425</v>
      </c>
      <c r="E1772">
        <v>19</v>
      </c>
      <c r="F1772">
        <v>1</v>
      </c>
      <c r="G1772">
        <v>19</v>
      </c>
      <c r="H1772">
        <v>1</v>
      </c>
      <c r="I1772" t="s">
        <v>795</v>
      </c>
      <c r="J1772" t="s">
        <v>3</v>
      </c>
      <c r="K1772" t="s">
        <v>796</v>
      </c>
      <c r="L1772">
        <v>1191</v>
      </c>
      <c r="N1772">
        <v>1013</v>
      </c>
      <c r="O1772" t="s">
        <v>797</v>
      </c>
      <c r="P1772" t="s">
        <v>797</v>
      </c>
      <c r="Q1772">
        <v>1</v>
      </c>
      <c r="X1772">
        <v>453.1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1</v>
      </c>
      <c r="AE1772">
        <v>1</v>
      </c>
      <c r="AF1772" t="s">
        <v>3</v>
      </c>
      <c r="AG1772">
        <v>453.1</v>
      </c>
      <c r="AH1772">
        <v>2</v>
      </c>
      <c r="AI1772">
        <v>33038770</v>
      </c>
      <c r="AJ1772">
        <v>1866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</row>
    <row r="1773" spans="1:44" x14ac:dyDescent="0.2">
      <c r="A1773">
        <f>ROW(Source!A719)</f>
        <v>719</v>
      </c>
      <c r="B1773">
        <v>33038786</v>
      </c>
      <c r="C1773">
        <v>33038769</v>
      </c>
      <c r="D1773">
        <v>32517073</v>
      </c>
      <c r="E1773">
        <v>1</v>
      </c>
      <c r="F1773">
        <v>1</v>
      </c>
      <c r="G1773">
        <v>19</v>
      </c>
      <c r="H1773">
        <v>2</v>
      </c>
      <c r="I1773" t="s">
        <v>805</v>
      </c>
      <c r="J1773" t="s">
        <v>806</v>
      </c>
      <c r="K1773" t="s">
        <v>807</v>
      </c>
      <c r="L1773">
        <v>1368</v>
      </c>
      <c r="N1773">
        <v>1011</v>
      </c>
      <c r="O1773" t="s">
        <v>801</v>
      </c>
      <c r="P1773" t="s">
        <v>801</v>
      </c>
      <c r="Q1773">
        <v>1</v>
      </c>
      <c r="X1773">
        <v>1.38</v>
      </c>
      <c r="Y1773">
        <v>0</v>
      </c>
      <c r="Z1773">
        <v>3.37</v>
      </c>
      <c r="AA1773">
        <v>0.85</v>
      </c>
      <c r="AB1773">
        <v>0</v>
      </c>
      <c r="AC1773">
        <v>0</v>
      </c>
      <c r="AD1773">
        <v>1</v>
      </c>
      <c r="AE1773">
        <v>0</v>
      </c>
      <c r="AF1773" t="s">
        <v>3</v>
      </c>
      <c r="AG1773">
        <v>1.38</v>
      </c>
      <c r="AH1773">
        <v>2</v>
      </c>
      <c r="AI1773">
        <v>33038771</v>
      </c>
      <c r="AJ1773">
        <v>1867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</row>
    <row r="1774" spans="1:44" x14ac:dyDescent="0.2">
      <c r="A1774">
        <f>ROW(Source!A719)</f>
        <v>719</v>
      </c>
      <c r="B1774">
        <v>33038787</v>
      </c>
      <c r="C1774">
        <v>33038769</v>
      </c>
      <c r="D1774">
        <v>32516433</v>
      </c>
      <c r="E1774">
        <v>1</v>
      </c>
      <c r="F1774">
        <v>1</v>
      </c>
      <c r="G1774">
        <v>19</v>
      </c>
      <c r="H1774">
        <v>2</v>
      </c>
      <c r="I1774" t="s">
        <v>808</v>
      </c>
      <c r="J1774" t="s">
        <v>809</v>
      </c>
      <c r="K1774" t="s">
        <v>810</v>
      </c>
      <c r="L1774">
        <v>1368</v>
      </c>
      <c r="N1774">
        <v>1011</v>
      </c>
      <c r="O1774" t="s">
        <v>801</v>
      </c>
      <c r="P1774" t="s">
        <v>801</v>
      </c>
      <c r="Q1774">
        <v>1</v>
      </c>
      <c r="X1774">
        <v>0.31</v>
      </c>
      <c r="Y1774">
        <v>0</v>
      </c>
      <c r="Z1774">
        <v>566.44000000000005</v>
      </c>
      <c r="AA1774">
        <v>281.27999999999997</v>
      </c>
      <c r="AB1774">
        <v>0</v>
      </c>
      <c r="AC1774">
        <v>0</v>
      </c>
      <c r="AD1774">
        <v>1</v>
      </c>
      <c r="AE1774">
        <v>0</v>
      </c>
      <c r="AF1774" t="s">
        <v>3</v>
      </c>
      <c r="AG1774">
        <v>0.31</v>
      </c>
      <c r="AH1774">
        <v>2</v>
      </c>
      <c r="AI1774">
        <v>33038772</v>
      </c>
      <c r="AJ1774">
        <v>1868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</row>
    <row r="1775" spans="1:44" x14ac:dyDescent="0.2">
      <c r="A1775">
        <f>ROW(Source!A719)</f>
        <v>719</v>
      </c>
      <c r="B1775">
        <v>33038788</v>
      </c>
      <c r="C1775">
        <v>33038769</v>
      </c>
      <c r="D1775">
        <v>32516599</v>
      </c>
      <c r="E1775">
        <v>1</v>
      </c>
      <c r="F1775">
        <v>1</v>
      </c>
      <c r="G1775">
        <v>19</v>
      </c>
      <c r="H1775">
        <v>2</v>
      </c>
      <c r="I1775" t="s">
        <v>811</v>
      </c>
      <c r="J1775" t="s">
        <v>812</v>
      </c>
      <c r="K1775" t="s">
        <v>813</v>
      </c>
      <c r="L1775">
        <v>1368</v>
      </c>
      <c r="N1775">
        <v>1011</v>
      </c>
      <c r="O1775" t="s">
        <v>801</v>
      </c>
      <c r="P1775" t="s">
        <v>801</v>
      </c>
      <c r="Q1775">
        <v>1</v>
      </c>
      <c r="X1775">
        <v>26.25</v>
      </c>
      <c r="Y1775">
        <v>0</v>
      </c>
      <c r="Z1775">
        <v>9.7100000000000009</v>
      </c>
      <c r="AA1775">
        <v>2.25</v>
      </c>
      <c r="AB1775">
        <v>0</v>
      </c>
      <c r="AC1775">
        <v>0</v>
      </c>
      <c r="AD1775">
        <v>1</v>
      </c>
      <c r="AE1775">
        <v>0</v>
      </c>
      <c r="AF1775" t="s">
        <v>3</v>
      </c>
      <c r="AG1775">
        <v>26.25</v>
      </c>
      <c r="AH1775">
        <v>2</v>
      </c>
      <c r="AI1775">
        <v>33038773</v>
      </c>
      <c r="AJ1775">
        <v>1869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</row>
    <row r="1776" spans="1:44" x14ac:dyDescent="0.2">
      <c r="A1776">
        <f>ROW(Source!A719)</f>
        <v>719</v>
      </c>
      <c r="B1776">
        <v>33038789</v>
      </c>
      <c r="C1776">
        <v>33038769</v>
      </c>
      <c r="D1776">
        <v>32517836</v>
      </c>
      <c r="E1776">
        <v>1</v>
      </c>
      <c r="F1776">
        <v>1</v>
      </c>
      <c r="G1776">
        <v>19</v>
      </c>
      <c r="H1776">
        <v>3</v>
      </c>
      <c r="I1776" t="s">
        <v>814</v>
      </c>
      <c r="J1776" t="s">
        <v>815</v>
      </c>
      <c r="K1776" t="s">
        <v>816</v>
      </c>
      <c r="L1776">
        <v>1348</v>
      </c>
      <c r="N1776">
        <v>1009</v>
      </c>
      <c r="O1776" t="s">
        <v>19</v>
      </c>
      <c r="P1776" t="s">
        <v>19</v>
      </c>
      <c r="Q1776">
        <v>1000</v>
      </c>
      <c r="X1776">
        <v>0.04</v>
      </c>
      <c r="Y1776">
        <v>31493.279999999999</v>
      </c>
      <c r="Z1776">
        <v>0</v>
      </c>
      <c r="AA1776">
        <v>0</v>
      </c>
      <c r="AB1776">
        <v>0</v>
      </c>
      <c r="AC1776">
        <v>0</v>
      </c>
      <c r="AD1776">
        <v>1</v>
      </c>
      <c r="AE1776">
        <v>0</v>
      </c>
      <c r="AF1776" t="s">
        <v>3</v>
      </c>
      <c r="AG1776">
        <v>0.04</v>
      </c>
      <c r="AH1776">
        <v>2</v>
      </c>
      <c r="AI1776">
        <v>33038774</v>
      </c>
      <c r="AJ1776">
        <v>1870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</row>
    <row r="1777" spans="1:44" x14ac:dyDescent="0.2">
      <c r="A1777">
        <f>ROW(Source!A719)</f>
        <v>719</v>
      </c>
      <c r="B1777">
        <v>33038790</v>
      </c>
      <c r="C1777">
        <v>33038769</v>
      </c>
      <c r="D1777">
        <v>32518156</v>
      </c>
      <c r="E1777">
        <v>1</v>
      </c>
      <c r="F1777">
        <v>1</v>
      </c>
      <c r="G1777">
        <v>19</v>
      </c>
      <c r="H1777">
        <v>3</v>
      </c>
      <c r="I1777" t="s">
        <v>817</v>
      </c>
      <c r="J1777" t="s">
        <v>818</v>
      </c>
      <c r="K1777" t="s">
        <v>819</v>
      </c>
      <c r="L1777">
        <v>1348</v>
      </c>
      <c r="N1777">
        <v>1009</v>
      </c>
      <c r="O1777" t="s">
        <v>19</v>
      </c>
      <c r="P1777" t="s">
        <v>19</v>
      </c>
      <c r="Q1777">
        <v>1000</v>
      </c>
      <c r="X1777">
        <v>3.6999999999999998E-2</v>
      </c>
      <c r="Y1777">
        <v>45454.3</v>
      </c>
      <c r="Z1777">
        <v>0</v>
      </c>
      <c r="AA1777">
        <v>0</v>
      </c>
      <c r="AB1777">
        <v>0</v>
      </c>
      <c r="AC1777">
        <v>0</v>
      </c>
      <c r="AD1777">
        <v>1</v>
      </c>
      <c r="AE1777">
        <v>0</v>
      </c>
      <c r="AF1777" t="s">
        <v>3</v>
      </c>
      <c r="AG1777">
        <v>3.6999999999999998E-2</v>
      </c>
      <c r="AH1777">
        <v>2</v>
      </c>
      <c r="AI1777">
        <v>33038775</v>
      </c>
      <c r="AJ1777">
        <v>1871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</row>
    <row r="1778" spans="1:44" x14ac:dyDescent="0.2">
      <c r="A1778">
        <f>ROW(Source!A719)</f>
        <v>719</v>
      </c>
      <c r="B1778">
        <v>33038792</v>
      </c>
      <c r="C1778">
        <v>33038769</v>
      </c>
      <c r="D1778">
        <v>32518894</v>
      </c>
      <c r="E1778">
        <v>1</v>
      </c>
      <c r="F1778">
        <v>1</v>
      </c>
      <c r="G1778">
        <v>19</v>
      </c>
      <c r="H1778">
        <v>3</v>
      </c>
      <c r="I1778" t="s">
        <v>820</v>
      </c>
      <c r="J1778" t="s">
        <v>821</v>
      </c>
      <c r="K1778" t="s">
        <v>822</v>
      </c>
      <c r="L1778">
        <v>1327</v>
      </c>
      <c r="N1778">
        <v>1005</v>
      </c>
      <c r="O1778" t="s">
        <v>823</v>
      </c>
      <c r="P1778" t="s">
        <v>823</v>
      </c>
      <c r="Q1778">
        <v>1</v>
      </c>
      <c r="X1778">
        <v>5.6</v>
      </c>
      <c r="Y1778">
        <v>63.78</v>
      </c>
      <c r="Z1778">
        <v>0</v>
      </c>
      <c r="AA1778">
        <v>0</v>
      </c>
      <c r="AB1778">
        <v>0</v>
      </c>
      <c r="AC1778">
        <v>0</v>
      </c>
      <c r="AD1778">
        <v>1</v>
      </c>
      <c r="AE1778">
        <v>0</v>
      </c>
      <c r="AF1778" t="s">
        <v>3</v>
      </c>
      <c r="AG1778">
        <v>5.6</v>
      </c>
      <c r="AH1778">
        <v>2</v>
      </c>
      <c r="AI1778">
        <v>33038777</v>
      </c>
      <c r="AJ1778">
        <v>1872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</row>
    <row r="1779" spans="1:44" x14ac:dyDescent="0.2">
      <c r="A1779">
        <f>ROW(Source!A719)</f>
        <v>719</v>
      </c>
      <c r="B1779">
        <v>33038791</v>
      </c>
      <c r="C1779">
        <v>33038769</v>
      </c>
      <c r="D1779">
        <v>32517311</v>
      </c>
      <c r="E1779">
        <v>1</v>
      </c>
      <c r="F1779">
        <v>1</v>
      </c>
      <c r="G1779">
        <v>19</v>
      </c>
      <c r="H1779">
        <v>3</v>
      </c>
      <c r="I1779" t="s">
        <v>824</v>
      </c>
      <c r="J1779" t="s">
        <v>825</v>
      </c>
      <c r="K1779" t="s">
        <v>826</v>
      </c>
      <c r="L1779">
        <v>1348</v>
      </c>
      <c r="N1779">
        <v>1009</v>
      </c>
      <c r="O1779" t="s">
        <v>19</v>
      </c>
      <c r="P1779" t="s">
        <v>19</v>
      </c>
      <c r="Q1779">
        <v>1000</v>
      </c>
      <c r="X1779">
        <v>0.05</v>
      </c>
      <c r="Y1779">
        <v>4752.91</v>
      </c>
      <c r="Z1779">
        <v>0</v>
      </c>
      <c r="AA1779">
        <v>0</v>
      </c>
      <c r="AB1779">
        <v>0</v>
      </c>
      <c r="AC1779">
        <v>0</v>
      </c>
      <c r="AD1779">
        <v>1</v>
      </c>
      <c r="AE1779">
        <v>0</v>
      </c>
      <c r="AF1779" t="s">
        <v>3</v>
      </c>
      <c r="AG1779">
        <v>0.05</v>
      </c>
      <c r="AH1779">
        <v>2</v>
      </c>
      <c r="AI1779">
        <v>33038776</v>
      </c>
      <c r="AJ1779">
        <v>1873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</row>
    <row r="1780" spans="1:44" x14ac:dyDescent="0.2">
      <c r="A1780">
        <f>ROW(Source!A719)</f>
        <v>719</v>
      </c>
      <c r="B1780">
        <v>33038793</v>
      </c>
      <c r="C1780">
        <v>33038769</v>
      </c>
      <c r="D1780">
        <v>32519061</v>
      </c>
      <c r="E1780">
        <v>1</v>
      </c>
      <c r="F1780">
        <v>1</v>
      </c>
      <c r="G1780">
        <v>19</v>
      </c>
      <c r="H1780">
        <v>3</v>
      </c>
      <c r="I1780" t="s">
        <v>827</v>
      </c>
      <c r="J1780" t="s">
        <v>828</v>
      </c>
      <c r="K1780" t="s">
        <v>829</v>
      </c>
      <c r="L1780">
        <v>1339</v>
      </c>
      <c r="N1780">
        <v>1007</v>
      </c>
      <c r="O1780" t="s">
        <v>830</v>
      </c>
      <c r="P1780" t="s">
        <v>830</v>
      </c>
      <c r="Q1780">
        <v>1</v>
      </c>
      <c r="X1780">
        <v>1.75</v>
      </c>
      <c r="Y1780">
        <v>29.98</v>
      </c>
      <c r="Z1780">
        <v>0</v>
      </c>
      <c r="AA1780">
        <v>0</v>
      </c>
      <c r="AB1780">
        <v>0</v>
      </c>
      <c r="AC1780">
        <v>0</v>
      </c>
      <c r="AD1780">
        <v>1</v>
      </c>
      <c r="AE1780">
        <v>0</v>
      </c>
      <c r="AF1780" t="s">
        <v>3</v>
      </c>
      <c r="AG1780">
        <v>1.75</v>
      </c>
      <c r="AH1780">
        <v>2</v>
      </c>
      <c r="AI1780">
        <v>33038778</v>
      </c>
      <c r="AJ1780">
        <v>1874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</row>
    <row r="1781" spans="1:44" x14ac:dyDescent="0.2">
      <c r="A1781">
        <f>ROW(Source!A719)</f>
        <v>719</v>
      </c>
      <c r="B1781">
        <v>33038794</v>
      </c>
      <c r="C1781">
        <v>33038769</v>
      </c>
      <c r="D1781">
        <v>32517740</v>
      </c>
      <c r="E1781">
        <v>1</v>
      </c>
      <c r="F1781">
        <v>1</v>
      </c>
      <c r="G1781">
        <v>19</v>
      </c>
      <c r="H1781">
        <v>3</v>
      </c>
      <c r="I1781" t="s">
        <v>831</v>
      </c>
      <c r="J1781" t="s">
        <v>832</v>
      </c>
      <c r="K1781" t="s">
        <v>833</v>
      </c>
      <c r="L1781">
        <v>1339</v>
      </c>
      <c r="N1781">
        <v>1007</v>
      </c>
      <c r="O1781" t="s">
        <v>830</v>
      </c>
      <c r="P1781" t="s">
        <v>830</v>
      </c>
      <c r="Q1781">
        <v>1</v>
      </c>
      <c r="X1781">
        <v>0.08</v>
      </c>
      <c r="Y1781">
        <v>4993.7</v>
      </c>
      <c r="Z1781">
        <v>0</v>
      </c>
      <c r="AA1781">
        <v>0</v>
      </c>
      <c r="AB1781">
        <v>0</v>
      </c>
      <c r="AC1781">
        <v>0</v>
      </c>
      <c r="AD1781">
        <v>1</v>
      </c>
      <c r="AE1781">
        <v>0</v>
      </c>
      <c r="AF1781" t="s">
        <v>3</v>
      </c>
      <c r="AG1781">
        <v>0.08</v>
      </c>
      <c r="AH1781">
        <v>2</v>
      </c>
      <c r="AI1781">
        <v>33038779</v>
      </c>
      <c r="AJ1781">
        <v>1875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</row>
    <row r="1782" spans="1:44" x14ac:dyDescent="0.2">
      <c r="A1782">
        <f>ROW(Source!A719)</f>
        <v>719</v>
      </c>
      <c r="B1782">
        <v>33038795</v>
      </c>
      <c r="C1782">
        <v>33038769</v>
      </c>
      <c r="D1782">
        <v>32517729</v>
      </c>
      <c r="E1782">
        <v>1</v>
      </c>
      <c r="F1782">
        <v>1</v>
      </c>
      <c r="G1782">
        <v>19</v>
      </c>
      <c r="H1782">
        <v>3</v>
      </c>
      <c r="I1782" t="s">
        <v>834</v>
      </c>
      <c r="J1782" t="s">
        <v>835</v>
      </c>
      <c r="K1782" t="s">
        <v>836</v>
      </c>
      <c r="L1782">
        <v>1339</v>
      </c>
      <c r="N1782">
        <v>1007</v>
      </c>
      <c r="O1782" t="s">
        <v>830</v>
      </c>
      <c r="P1782" t="s">
        <v>830</v>
      </c>
      <c r="Q1782">
        <v>1</v>
      </c>
      <c r="X1782">
        <v>0.69</v>
      </c>
      <c r="Y1782">
        <v>3762.19</v>
      </c>
      <c r="Z1782">
        <v>0</v>
      </c>
      <c r="AA1782">
        <v>0</v>
      </c>
      <c r="AB1782">
        <v>0</v>
      </c>
      <c r="AC1782">
        <v>0</v>
      </c>
      <c r="AD1782">
        <v>1</v>
      </c>
      <c r="AE1782">
        <v>0</v>
      </c>
      <c r="AF1782" t="s">
        <v>3</v>
      </c>
      <c r="AG1782">
        <v>0.69</v>
      </c>
      <c r="AH1782">
        <v>2</v>
      </c>
      <c r="AI1782">
        <v>33038780</v>
      </c>
      <c r="AJ1782">
        <v>1876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</row>
    <row r="1783" spans="1:44" x14ac:dyDescent="0.2">
      <c r="A1783">
        <f>ROW(Source!A719)</f>
        <v>719</v>
      </c>
      <c r="B1783">
        <v>33038796</v>
      </c>
      <c r="C1783">
        <v>33038769</v>
      </c>
      <c r="D1783">
        <v>32517783</v>
      </c>
      <c r="E1783">
        <v>1</v>
      </c>
      <c r="F1783">
        <v>1</v>
      </c>
      <c r="G1783">
        <v>19</v>
      </c>
      <c r="H1783">
        <v>3</v>
      </c>
      <c r="I1783" t="s">
        <v>837</v>
      </c>
      <c r="J1783" t="s">
        <v>838</v>
      </c>
      <c r="K1783" t="s">
        <v>839</v>
      </c>
      <c r="L1783">
        <v>1339</v>
      </c>
      <c r="N1783">
        <v>1007</v>
      </c>
      <c r="O1783" t="s">
        <v>830</v>
      </c>
      <c r="P1783" t="s">
        <v>830</v>
      </c>
      <c r="Q1783">
        <v>1</v>
      </c>
      <c r="X1783">
        <v>0.2</v>
      </c>
      <c r="Y1783">
        <v>5631.96</v>
      </c>
      <c r="Z1783">
        <v>0</v>
      </c>
      <c r="AA1783">
        <v>0</v>
      </c>
      <c r="AB1783">
        <v>0</v>
      </c>
      <c r="AC1783">
        <v>0</v>
      </c>
      <c r="AD1783">
        <v>1</v>
      </c>
      <c r="AE1783">
        <v>0</v>
      </c>
      <c r="AF1783" t="s">
        <v>3</v>
      </c>
      <c r="AG1783">
        <v>0.2</v>
      </c>
      <c r="AH1783">
        <v>2</v>
      </c>
      <c r="AI1783">
        <v>33038781</v>
      </c>
      <c r="AJ1783">
        <v>1877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</row>
    <row r="1784" spans="1:44" x14ac:dyDescent="0.2">
      <c r="A1784">
        <f>ROW(Source!A719)</f>
        <v>719</v>
      </c>
      <c r="B1784">
        <v>33038797</v>
      </c>
      <c r="C1784">
        <v>33038769</v>
      </c>
      <c r="D1784">
        <v>32517784</v>
      </c>
      <c r="E1784">
        <v>1</v>
      </c>
      <c r="F1784">
        <v>1</v>
      </c>
      <c r="G1784">
        <v>19</v>
      </c>
      <c r="H1784">
        <v>3</v>
      </c>
      <c r="I1784" t="s">
        <v>840</v>
      </c>
      <c r="J1784" t="s">
        <v>841</v>
      </c>
      <c r="K1784" t="s">
        <v>842</v>
      </c>
      <c r="L1784">
        <v>1339</v>
      </c>
      <c r="N1784">
        <v>1007</v>
      </c>
      <c r="O1784" t="s">
        <v>830</v>
      </c>
      <c r="P1784" t="s">
        <v>830</v>
      </c>
      <c r="Q1784">
        <v>1</v>
      </c>
      <c r="X1784">
        <v>0.69</v>
      </c>
      <c r="Y1784">
        <v>5631.96</v>
      </c>
      <c r="Z1784">
        <v>0</v>
      </c>
      <c r="AA1784">
        <v>0</v>
      </c>
      <c r="AB1784">
        <v>0</v>
      </c>
      <c r="AC1784">
        <v>0</v>
      </c>
      <c r="AD1784">
        <v>1</v>
      </c>
      <c r="AE1784">
        <v>0</v>
      </c>
      <c r="AF1784" t="s">
        <v>3</v>
      </c>
      <c r="AG1784">
        <v>0.69</v>
      </c>
      <c r="AH1784">
        <v>2</v>
      </c>
      <c r="AI1784">
        <v>33038782</v>
      </c>
      <c r="AJ1784">
        <v>1878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</row>
    <row r="1785" spans="1:44" x14ac:dyDescent="0.2">
      <c r="A1785">
        <f>ROW(Source!A719)</f>
        <v>719</v>
      </c>
      <c r="B1785">
        <v>33038798</v>
      </c>
      <c r="C1785">
        <v>33038769</v>
      </c>
      <c r="D1785">
        <v>32519911</v>
      </c>
      <c r="E1785">
        <v>1</v>
      </c>
      <c r="F1785">
        <v>1</v>
      </c>
      <c r="G1785">
        <v>19</v>
      </c>
      <c r="H1785">
        <v>3</v>
      </c>
      <c r="I1785" t="s">
        <v>843</v>
      </c>
      <c r="J1785" t="s">
        <v>844</v>
      </c>
      <c r="K1785" t="s">
        <v>845</v>
      </c>
      <c r="L1785">
        <v>1339</v>
      </c>
      <c r="N1785">
        <v>1007</v>
      </c>
      <c r="O1785" t="s">
        <v>830</v>
      </c>
      <c r="P1785" t="s">
        <v>830</v>
      </c>
      <c r="Q1785">
        <v>1</v>
      </c>
      <c r="X1785">
        <v>102</v>
      </c>
      <c r="Y1785">
        <v>3195.93</v>
      </c>
      <c r="Z1785">
        <v>0</v>
      </c>
      <c r="AA1785">
        <v>0</v>
      </c>
      <c r="AB1785">
        <v>0</v>
      </c>
      <c r="AC1785">
        <v>0</v>
      </c>
      <c r="AD1785">
        <v>1</v>
      </c>
      <c r="AE1785">
        <v>0</v>
      </c>
      <c r="AF1785" t="s">
        <v>3</v>
      </c>
      <c r="AG1785">
        <v>102</v>
      </c>
      <c r="AH1785">
        <v>2</v>
      </c>
      <c r="AI1785">
        <v>33038783</v>
      </c>
      <c r="AJ1785">
        <v>1879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</row>
    <row r="1786" spans="1:44" x14ac:dyDescent="0.2">
      <c r="A1786">
        <f>ROW(Source!A719)</f>
        <v>719</v>
      </c>
      <c r="B1786">
        <v>33038799</v>
      </c>
      <c r="C1786">
        <v>33038769</v>
      </c>
      <c r="D1786">
        <v>32521663</v>
      </c>
      <c r="E1786">
        <v>1</v>
      </c>
      <c r="F1786">
        <v>1</v>
      </c>
      <c r="G1786">
        <v>19</v>
      </c>
      <c r="H1786">
        <v>3</v>
      </c>
      <c r="I1786" t="s">
        <v>846</v>
      </c>
      <c r="J1786" t="s">
        <v>847</v>
      </c>
      <c r="K1786" t="s">
        <v>848</v>
      </c>
      <c r="L1786">
        <v>1327</v>
      </c>
      <c r="N1786">
        <v>1005</v>
      </c>
      <c r="O1786" t="s">
        <v>823</v>
      </c>
      <c r="P1786" t="s">
        <v>823</v>
      </c>
      <c r="Q1786">
        <v>1</v>
      </c>
      <c r="X1786">
        <v>49.5</v>
      </c>
      <c r="Y1786">
        <v>207.09</v>
      </c>
      <c r="Z1786">
        <v>0</v>
      </c>
      <c r="AA1786">
        <v>0</v>
      </c>
      <c r="AB1786">
        <v>0</v>
      </c>
      <c r="AC1786">
        <v>0</v>
      </c>
      <c r="AD1786">
        <v>1</v>
      </c>
      <c r="AE1786">
        <v>0</v>
      </c>
      <c r="AF1786" t="s">
        <v>3</v>
      </c>
      <c r="AG1786">
        <v>49.5</v>
      </c>
      <c r="AH1786">
        <v>2</v>
      </c>
      <c r="AI1786">
        <v>33038784</v>
      </c>
      <c r="AJ1786">
        <v>1880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</row>
    <row r="1787" spans="1:44" x14ac:dyDescent="0.2">
      <c r="A1787">
        <f>ROW(Source!A722)</f>
        <v>722</v>
      </c>
      <c r="B1787">
        <v>33038808</v>
      </c>
      <c r="C1787">
        <v>33038802</v>
      </c>
      <c r="D1787">
        <v>32505425</v>
      </c>
      <c r="E1787">
        <v>19</v>
      </c>
      <c r="F1787">
        <v>1</v>
      </c>
      <c r="G1787">
        <v>19</v>
      </c>
      <c r="H1787">
        <v>1</v>
      </c>
      <c r="I1787" t="s">
        <v>795</v>
      </c>
      <c r="J1787" t="s">
        <v>3</v>
      </c>
      <c r="K1787" t="s">
        <v>796</v>
      </c>
      <c r="L1787">
        <v>1191</v>
      </c>
      <c r="N1787">
        <v>1013</v>
      </c>
      <c r="O1787" t="s">
        <v>797</v>
      </c>
      <c r="P1787" t="s">
        <v>797</v>
      </c>
      <c r="Q1787">
        <v>1</v>
      </c>
      <c r="X1787">
        <v>36.11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1</v>
      </c>
      <c r="AE1787">
        <v>1</v>
      </c>
      <c r="AF1787" t="s">
        <v>3</v>
      </c>
      <c r="AG1787">
        <v>36.11</v>
      </c>
      <c r="AH1787">
        <v>2</v>
      </c>
      <c r="AI1787">
        <v>33038803</v>
      </c>
      <c r="AJ1787">
        <v>1881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</row>
    <row r="1788" spans="1:44" x14ac:dyDescent="0.2">
      <c r="A1788">
        <f>ROW(Source!A722)</f>
        <v>722</v>
      </c>
      <c r="B1788">
        <v>33038809</v>
      </c>
      <c r="C1788">
        <v>33038802</v>
      </c>
      <c r="D1788">
        <v>32516754</v>
      </c>
      <c r="E1788">
        <v>1</v>
      </c>
      <c r="F1788">
        <v>1</v>
      </c>
      <c r="G1788">
        <v>19</v>
      </c>
      <c r="H1788">
        <v>2</v>
      </c>
      <c r="I1788" t="s">
        <v>798</v>
      </c>
      <c r="J1788" t="s">
        <v>799</v>
      </c>
      <c r="K1788" t="s">
        <v>800</v>
      </c>
      <c r="L1788">
        <v>1368</v>
      </c>
      <c r="N1788">
        <v>1011</v>
      </c>
      <c r="O1788" t="s">
        <v>801</v>
      </c>
      <c r="P1788" t="s">
        <v>801</v>
      </c>
      <c r="Q1788">
        <v>1</v>
      </c>
      <c r="X1788">
        <v>21.91</v>
      </c>
      <c r="Y1788">
        <v>0</v>
      </c>
      <c r="Z1788">
        <v>70.98</v>
      </c>
      <c r="AA1788">
        <v>6.52</v>
      </c>
      <c r="AB1788">
        <v>0</v>
      </c>
      <c r="AC1788">
        <v>0</v>
      </c>
      <c r="AD1788">
        <v>1</v>
      </c>
      <c r="AE1788">
        <v>0</v>
      </c>
      <c r="AF1788" t="s">
        <v>3</v>
      </c>
      <c r="AG1788">
        <v>21.91</v>
      </c>
      <c r="AH1788">
        <v>2</v>
      </c>
      <c r="AI1788">
        <v>33038804</v>
      </c>
      <c r="AJ1788">
        <v>1882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</row>
    <row r="1789" spans="1:44" x14ac:dyDescent="0.2">
      <c r="A1789">
        <f>ROW(Source!A722)</f>
        <v>722</v>
      </c>
      <c r="B1789">
        <v>33038810</v>
      </c>
      <c r="C1789">
        <v>33038802</v>
      </c>
      <c r="D1789">
        <v>32518977</v>
      </c>
      <c r="E1789">
        <v>1</v>
      </c>
      <c r="F1789">
        <v>1</v>
      </c>
      <c r="G1789">
        <v>19</v>
      </c>
      <c r="H1789">
        <v>3</v>
      </c>
      <c r="I1789" t="s">
        <v>802</v>
      </c>
      <c r="J1789" t="s">
        <v>803</v>
      </c>
      <c r="K1789" t="s">
        <v>804</v>
      </c>
      <c r="L1789">
        <v>1348</v>
      </c>
      <c r="N1789">
        <v>1009</v>
      </c>
      <c r="O1789" t="s">
        <v>19</v>
      </c>
      <c r="P1789" t="s">
        <v>19</v>
      </c>
      <c r="Q1789">
        <v>1000</v>
      </c>
      <c r="X1789">
        <v>0.03</v>
      </c>
      <c r="Y1789">
        <v>117442.26</v>
      </c>
      <c r="Z1789">
        <v>0</v>
      </c>
      <c r="AA1789">
        <v>0</v>
      </c>
      <c r="AB1789">
        <v>0</v>
      </c>
      <c r="AC1789">
        <v>0</v>
      </c>
      <c r="AD1789">
        <v>1</v>
      </c>
      <c r="AE1789">
        <v>0</v>
      </c>
      <c r="AF1789" t="s">
        <v>3</v>
      </c>
      <c r="AG1789">
        <v>0.03</v>
      </c>
      <c r="AH1789">
        <v>2</v>
      </c>
      <c r="AI1789">
        <v>33038805</v>
      </c>
      <c r="AJ1789">
        <v>1883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</row>
    <row r="1790" spans="1:44" x14ac:dyDescent="0.2">
      <c r="A1790">
        <f>ROW(Source!A722)</f>
        <v>722</v>
      </c>
      <c r="B1790">
        <v>33038811</v>
      </c>
      <c r="C1790">
        <v>33038802</v>
      </c>
      <c r="D1790">
        <v>32520163</v>
      </c>
      <c r="E1790">
        <v>1</v>
      </c>
      <c r="F1790">
        <v>1</v>
      </c>
      <c r="G1790">
        <v>19</v>
      </c>
      <c r="H1790">
        <v>3</v>
      </c>
      <c r="I1790" t="s">
        <v>25</v>
      </c>
      <c r="J1790" t="s">
        <v>27</v>
      </c>
      <c r="K1790" t="s">
        <v>26</v>
      </c>
      <c r="L1790">
        <v>1348</v>
      </c>
      <c r="N1790">
        <v>1009</v>
      </c>
      <c r="O1790" t="s">
        <v>19</v>
      </c>
      <c r="P1790" t="s">
        <v>19</v>
      </c>
      <c r="Q1790">
        <v>1000</v>
      </c>
      <c r="X1790">
        <v>1</v>
      </c>
      <c r="Y1790">
        <v>53410.15</v>
      </c>
      <c r="Z1790">
        <v>0</v>
      </c>
      <c r="AA1790">
        <v>0</v>
      </c>
      <c r="AB1790">
        <v>0</v>
      </c>
      <c r="AC1790">
        <v>0</v>
      </c>
      <c r="AD1790">
        <v>1</v>
      </c>
      <c r="AE1790">
        <v>0</v>
      </c>
      <c r="AF1790" t="s">
        <v>3</v>
      </c>
      <c r="AG1790">
        <v>1</v>
      </c>
      <c r="AH1790">
        <v>2</v>
      </c>
      <c r="AI1790">
        <v>33038806</v>
      </c>
      <c r="AJ1790">
        <v>1884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</row>
    <row r="1791" spans="1:44" x14ac:dyDescent="0.2">
      <c r="A1791">
        <f>ROW(Source!A724)</f>
        <v>724</v>
      </c>
      <c r="B1791">
        <v>33038829</v>
      </c>
      <c r="C1791">
        <v>33038813</v>
      </c>
      <c r="D1791">
        <v>32505425</v>
      </c>
      <c r="E1791">
        <v>19</v>
      </c>
      <c r="F1791">
        <v>1</v>
      </c>
      <c r="G1791">
        <v>19</v>
      </c>
      <c r="H1791">
        <v>1</v>
      </c>
      <c r="I1791" t="s">
        <v>795</v>
      </c>
      <c r="J1791" t="s">
        <v>3</v>
      </c>
      <c r="K1791" t="s">
        <v>796</v>
      </c>
      <c r="L1791">
        <v>1191</v>
      </c>
      <c r="N1791">
        <v>1013</v>
      </c>
      <c r="O1791" t="s">
        <v>797</v>
      </c>
      <c r="P1791" t="s">
        <v>797</v>
      </c>
      <c r="Q1791">
        <v>1</v>
      </c>
      <c r="X1791">
        <v>453.1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1</v>
      </c>
      <c r="AE1791">
        <v>1</v>
      </c>
      <c r="AF1791" t="s">
        <v>3</v>
      </c>
      <c r="AG1791">
        <v>453.1</v>
      </c>
      <c r="AH1791">
        <v>2</v>
      </c>
      <c r="AI1791">
        <v>33038814</v>
      </c>
      <c r="AJ1791">
        <v>1886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</row>
    <row r="1792" spans="1:44" x14ac:dyDescent="0.2">
      <c r="A1792">
        <f>ROW(Source!A724)</f>
        <v>724</v>
      </c>
      <c r="B1792">
        <v>33038830</v>
      </c>
      <c r="C1792">
        <v>33038813</v>
      </c>
      <c r="D1792">
        <v>32517073</v>
      </c>
      <c r="E1792">
        <v>1</v>
      </c>
      <c r="F1792">
        <v>1</v>
      </c>
      <c r="G1792">
        <v>19</v>
      </c>
      <c r="H1792">
        <v>2</v>
      </c>
      <c r="I1792" t="s">
        <v>805</v>
      </c>
      <c r="J1792" t="s">
        <v>806</v>
      </c>
      <c r="K1792" t="s">
        <v>807</v>
      </c>
      <c r="L1792">
        <v>1368</v>
      </c>
      <c r="N1792">
        <v>1011</v>
      </c>
      <c r="O1792" t="s">
        <v>801</v>
      </c>
      <c r="P1792" t="s">
        <v>801</v>
      </c>
      <c r="Q1792">
        <v>1</v>
      </c>
      <c r="X1792">
        <v>1.38</v>
      </c>
      <c r="Y1792">
        <v>0</v>
      </c>
      <c r="Z1792">
        <v>3.37</v>
      </c>
      <c r="AA1792">
        <v>0.85</v>
      </c>
      <c r="AB1792">
        <v>0</v>
      </c>
      <c r="AC1792">
        <v>0</v>
      </c>
      <c r="AD1792">
        <v>1</v>
      </c>
      <c r="AE1792">
        <v>0</v>
      </c>
      <c r="AF1792" t="s">
        <v>3</v>
      </c>
      <c r="AG1792">
        <v>1.38</v>
      </c>
      <c r="AH1792">
        <v>2</v>
      </c>
      <c r="AI1792">
        <v>33038815</v>
      </c>
      <c r="AJ1792">
        <v>1887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</row>
    <row r="1793" spans="1:44" x14ac:dyDescent="0.2">
      <c r="A1793">
        <f>ROW(Source!A724)</f>
        <v>724</v>
      </c>
      <c r="B1793">
        <v>33038831</v>
      </c>
      <c r="C1793">
        <v>33038813</v>
      </c>
      <c r="D1793">
        <v>32516433</v>
      </c>
      <c r="E1793">
        <v>1</v>
      </c>
      <c r="F1793">
        <v>1</v>
      </c>
      <c r="G1793">
        <v>19</v>
      </c>
      <c r="H1793">
        <v>2</v>
      </c>
      <c r="I1793" t="s">
        <v>808</v>
      </c>
      <c r="J1793" t="s">
        <v>809</v>
      </c>
      <c r="K1793" t="s">
        <v>810</v>
      </c>
      <c r="L1793">
        <v>1368</v>
      </c>
      <c r="N1793">
        <v>1011</v>
      </c>
      <c r="O1793" t="s">
        <v>801</v>
      </c>
      <c r="P1793" t="s">
        <v>801</v>
      </c>
      <c r="Q1793">
        <v>1</v>
      </c>
      <c r="X1793">
        <v>0.31</v>
      </c>
      <c r="Y1793">
        <v>0</v>
      </c>
      <c r="Z1793">
        <v>566.44000000000005</v>
      </c>
      <c r="AA1793">
        <v>281.27999999999997</v>
      </c>
      <c r="AB1793">
        <v>0</v>
      </c>
      <c r="AC1793">
        <v>0</v>
      </c>
      <c r="AD1793">
        <v>1</v>
      </c>
      <c r="AE1793">
        <v>0</v>
      </c>
      <c r="AF1793" t="s">
        <v>3</v>
      </c>
      <c r="AG1793">
        <v>0.31</v>
      </c>
      <c r="AH1793">
        <v>2</v>
      </c>
      <c r="AI1793">
        <v>33038816</v>
      </c>
      <c r="AJ1793">
        <v>1888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</row>
    <row r="1794" spans="1:44" x14ac:dyDescent="0.2">
      <c r="A1794">
        <f>ROW(Source!A724)</f>
        <v>724</v>
      </c>
      <c r="B1794">
        <v>33038832</v>
      </c>
      <c r="C1794">
        <v>33038813</v>
      </c>
      <c r="D1794">
        <v>32516599</v>
      </c>
      <c r="E1794">
        <v>1</v>
      </c>
      <c r="F1794">
        <v>1</v>
      </c>
      <c r="G1794">
        <v>19</v>
      </c>
      <c r="H1794">
        <v>2</v>
      </c>
      <c r="I1794" t="s">
        <v>811</v>
      </c>
      <c r="J1794" t="s">
        <v>812</v>
      </c>
      <c r="K1794" t="s">
        <v>813</v>
      </c>
      <c r="L1794">
        <v>1368</v>
      </c>
      <c r="N1794">
        <v>1011</v>
      </c>
      <c r="O1794" t="s">
        <v>801</v>
      </c>
      <c r="P1794" t="s">
        <v>801</v>
      </c>
      <c r="Q1794">
        <v>1</v>
      </c>
      <c r="X1794">
        <v>26.25</v>
      </c>
      <c r="Y1794">
        <v>0</v>
      </c>
      <c r="Z1794">
        <v>9.7100000000000009</v>
      </c>
      <c r="AA1794">
        <v>2.25</v>
      </c>
      <c r="AB1794">
        <v>0</v>
      </c>
      <c r="AC1794">
        <v>0</v>
      </c>
      <c r="AD1794">
        <v>1</v>
      </c>
      <c r="AE1794">
        <v>0</v>
      </c>
      <c r="AF1794" t="s">
        <v>3</v>
      </c>
      <c r="AG1794">
        <v>26.25</v>
      </c>
      <c r="AH1794">
        <v>2</v>
      </c>
      <c r="AI1794">
        <v>33038817</v>
      </c>
      <c r="AJ1794">
        <v>1889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</row>
    <row r="1795" spans="1:44" x14ac:dyDescent="0.2">
      <c r="A1795">
        <f>ROW(Source!A724)</f>
        <v>724</v>
      </c>
      <c r="B1795">
        <v>33038833</v>
      </c>
      <c r="C1795">
        <v>33038813</v>
      </c>
      <c r="D1795">
        <v>32517836</v>
      </c>
      <c r="E1795">
        <v>1</v>
      </c>
      <c r="F1795">
        <v>1</v>
      </c>
      <c r="G1795">
        <v>19</v>
      </c>
      <c r="H1795">
        <v>3</v>
      </c>
      <c r="I1795" t="s">
        <v>814</v>
      </c>
      <c r="J1795" t="s">
        <v>815</v>
      </c>
      <c r="K1795" t="s">
        <v>816</v>
      </c>
      <c r="L1795">
        <v>1348</v>
      </c>
      <c r="N1795">
        <v>1009</v>
      </c>
      <c r="O1795" t="s">
        <v>19</v>
      </c>
      <c r="P1795" t="s">
        <v>19</v>
      </c>
      <c r="Q1795">
        <v>1000</v>
      </c>
      <c r="X1795">
        <v>0.04</v>
      </c>
      <c r="Y1795">
        <v>31493.279999999999</v>
      </c>
      <c r="Z1795">
        <v>0</v>
      </c>
      <c r="AA1795">
        <v>0</v>
      </c>
      <c r="AB1795">
        <v>0</v>
      </c>
      <c r="AC1795">
        <v>0</v>
      </c>
      <c r="AD1795">
        <v>1</v>
      </c>
      <c r="AE1795">
        <v>0</v>
      </c>
      <c r="AF1795" t="s">
        <v>3</v>
      </c>
      <c r="AG1795">
        <v>0.04</v>
      </c>
      <c r="AH1795">
        <v>2</v>
      </c>
      <c r="AI1795">
        <v>33038818</v>
      </c>
      <c r="AJ1795">
        <v>1890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</row>
    <row r="1796" spans="1:44" x14ac:dyDescent="0.2">
      <c r="A1796">
        <f>ROW(Source!A724)</f>
        <v>724</v>
      </c>
      <c r="B1796">
        <v>33038834</v>
      </c>
      <c r="C1796">
        <v>33038813</v>
      </c>
      <c r="D1796">
        <v>32518156</v>
      </c>
      <c r="E1796">
        <v>1</v>
      </c>
      <c r="F1796">
        <v>1</v>
      </c>
      <c r="G1796">
        <v>19</v>
      </c>
      <c r="H1796">
        <v>3</v>
      </c>
      <c r="I1796" t="s">
        <v>817</v>
      </c>
      <c r="J1796" t="s">
        <v>818</v>
      </c>
      <c r="K1796" t="s">
        <v>819</v>
      </c>
      <c r="L1796">
        <v>1348</v>
      </c>
      <c r="N1796">
        <v>1009</v>
      </c>
      <c r="O1796" t="s">
        <v>19</v>
      </c>
      <c r="P1796" t="s">
        <v>19</v>
      </c>
      <c r="Q1796">
        <v>1000</v>
      </c>
      <c r="X1796">
        <v>3.6999999999999998E-2</v>
      </c>
      <c r="Y1796">
        <v>45454.3</v>
      </c>
      <c r="Z1796">
        <v>0</v>
      </c>
      <c r="AA1796">
        <v>0</v>
      </c>
      <c r="AB1796">
        <v>0</v>
      </c>
      <c r="AC1796">
        <v>0</v>
      </c>
      <c r="AD1796">
        <v>1</v>
      </c>
      <c r="AE1796">
        <v>0</v>
      </c>
      <c r="AF1796" t="s">
        <v>3</v>
      </c>
      <c r="AG1796">
        <v>3.6999999999999998E-2</v>
      </c>
      <c r="AH1796">
        <v>2</v>
      </c>
      <c r="AI1796">
        <v>33038819</v>
      </c>
      <c r="AJ1796">
        <v>1891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</row>
    <row r="1797" spans="1:44" x14ac:dyDescent="0.2">
      <c r="A1797">
        <f>ROW(Source!A724)</f>
        <v>724</v>
      </c>
      <c r="B1797">
        <v>33038836</v>
      </c>
      <c r="C1797">
        <v>33038813</v>
      </c>
      <c r="D1797">
        <v>32518894</v>
      </c>
      <c r="E1797">
        <v>1</v>
      </c>
      <c r="F1797">
        <v>1</v>
      </c>
      <c r="G1797">
        <v>19</v>
      </c>
      <c r="H1797">
        <v>3</v>
      </c>
      <c r="I1797" t="s">
        <v>820</v>
      </c>
      <c r="J1797" t="s">
        <v>821</v>
      </c>
      <c r="K1797" t="s">
        <v>822</v>
      </c>
      <c r="L1797">
        <v>1327</v>
      </c>
      <c r="N1797">
        <v>1005</v>
      </c>
      <c r="O1797" t="s">
        <v>823</v>
      </c>
      <c r="P1797" t="s">
        <v>823</v>
      </c>
      <c r="Q1797">
        <v>1</v>
      </c>
      <c r="X1797">
        <v>5.6</v>
      </c>
      <c r="Y1797">
        <v>63.78</v>
      </c>
      <c r="Z1797">
        <v>0</v>
      </c>
      <c r="AA1797">
        <v>0</v>
      </c>
      <c r="AB1797">
        <v>0</v>
      </c>
      <c r="AC1797">
        <v>0</v>
      </c>
      <c r="AD1797">
        <v>1</v>
      </c>
      <c r="AE1797">
        <v>0</v>
      </c>
      <c r="AF1797" t="s">
        <v>3</v>
      </c>
      <c r="AG1797">
        <v>5.6</v>
      </c>
      <c r="AH1797">
        <v>2</v>
      </c>
      <c r="AI1797">
        <v>33038821</v>
      </c>
      <c r="AJ1797">
        <v>1892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</row>
    <row r="1798" spans="1:44" x14ac:dyDescent="0.2">
      <c r="A1798">
        <f>ROW(Source!A724)</f>
        <v>724</v>
      </c>
      <c r="B1798">
        <v>33038835</v>
      </c>
      <c r="C1798">
        <v>33038813</v>
      </c>
      <c r="D1798">
        <v>32517311</v>
      </c>
      <c r="E1798">
        <v>1</v>
      </c>
      <c r="F1798">
        <v>1</v>
      </c>
      <c r="G1798">
        <v>19</v>
      </c>
      <c r="H1798">
        <v>3</v>
      </c>
      <c r="I1798" t="s">
        <v>824</v>
      </c>
      <c r="J1798" t="s">
        <v>825</v>
      </c>
      <c r="K1798" t="s">
        <v>826</v>
      </c>
      <c r="L1798">
        <v>1348</v>
      </c>
      <c r="N1798">
        <v>1009</v>
      </c>
      <c r="O1798" t="s">
        <v>19</v>
      </c>
      <c r="P1798" t="s">
        <v>19</v>
      </c>
      <c r="Q1798">
        <v>1000</v>
      </c>
      <c r="X1798">
        <v>0.05</v>
      </c>
      <c r="Y1798">
        <v>4752.91</v>
      </c>
      <c r="Z1798">
        <v>0</v>
      </c>
      <c r="AA1798">
        <v>0</v>
      </c>
      <c r="AB1798">
        <v>0</v>
      </c>
      <c r="AC1798">
        <v>0</v>
      </c>
      <c r="AD1798">
        <v>1</v>
      </c>
      <c r="AE1798">
        <v>0</v>
      </c>
      <c r="AF1798" t="s">
        <v>3</v>
      </c>
      <c r="AG1798">
        <v>0.05</v>
      </c>
      <c r="AH1798">
        <v>2</v>
      </c>
      <c r="AI1798">
        <v>33038820</v>
      </c>
      <c r="AJ1798">
        <v>1893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</row>
    <row r="1799" spans="1:44" x14ac:dyDescent="0.2">
      <c r="A1799">
        <f>ROW(Source!A724)</f>
        <v>724</v>
      </c>
      <c r="B1799">
        <v>33038837</v>
      </c>
      <c r="C1799">
        <v>33038813</v>
      </c>
      <c r="D1799">
        <v>32519061</v>
      </c>
      <c r="E1799">
        <v>1</v>
      </c>
      <c r="F1799">
        <v>1</v>
      </c>
      <c r="G1799">
        <v>19</v>
      </c>
      <c r="H1799">
        <v>3</v>
      </c>
      <c r="I1799" t="s">
        <v>827</v>
      </c>
      <c r="J1799" t="s">
        <v>828</v>
      </c>
      <c r="K1799" t="s">
        <v>829</v>
      </c>
      <c r="L1799">
        <v>1339</v>
      </c>
      <c r="N1799">
        <v>1007</v>
      </c>
      <c r="O1799" t="s">
        <v>830</v>
      </c>
      <c r="P1799" t="s">
        <v>830</v>
      </c>
      <c r="Q1799">
        <v>1</v>
      </c>
      <c r="X1799">
        <v>1.75</v>
      </c>
      <c r="Y1799">
        <v>29.98</v>
      </c>
      <c r="Z1799">
        <v>0</v>
      </c>
      <c r="AA1799">
        <v>0</v>
      </c>
      <c r="AB1799">
        <v>0</v>
      </c>
      <c r="AC1799">
        <v>0</v>
      </c>
      <c r="AD1799">
        <v>1</v>
      </c>
      <c r="AE1799">
        <v>0</v>
      </c>
      <c r="AF1799" t="s">
        <v>3</v>
      </c>
      <c r="AG1799">
        <v>1.75</v>
      </c>
      <c r="AH1799">
        <v>2</v>
      </c>
      <c r="AI1799">
        <v>33038822</v>
      </c>
      <c r="AJ1799">
        <v>1894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</row>
    <row r="1800" spans="1:44" x14ac:dyDescent="0.2">
      <c r="A1800">
        <f>ROW(Source!A724)</f>
        <v>724</v>
      </c>
      <c r="B1800">
        <v>33038838</v>
      </c>
      <c r="C1800">
        <v>33038813</v>
      </c>
      <c r="D1800">
        <v>32517740</v>
      </c>
      <c r="E1800">
        <v>1</v>
      </c>
      <c r="F1800">
        <v>1</v>
      </c>
      <c r="G1800">
        <v>19</v>
      </c>
      <c r="H1800">
        <v>3</v>
      </c>
      <c r="I1800" t="s">
        <v>831</v>
      </c>
      <c r="J1800" t="s">
        <v>832</v>
      </c>
      <c r="K1800" t="s">
        <v>833</v>
      </c>
      <c r="L1800">
        <v>1339</v>
      </c>
      <c r="N1800">
        <v>1007</v>
      </c>
      <c r="O1800" t="s">
        <v>830</v>
      </c>
      <c r="P1800" t="s">
        <v>830</v>
      </c>
      <c r="Q1800">
        <v>1</v>
      </c>
      <c r="X1800">
        <v>0.08</v>
      </c>
      <c r="Y1800">
        <v>4993.7</v>
      </c>
      <c r="Z1800">
        <v>0</v>
      </c>
      <c r="AA1800">
        <v>0</v>
      </c>
      <c r="AB1800">
        <v>0</v>
      </c>
      <c r="AC1800">
        <v>0</v>
      </c>
      <c r="AD1800">
        <v>1</v>
      </c>
      <c r="AE1800">
        <v>0</v>
      </c>
      <c r="AF1800" t="s">
        <v>3</v>
      </c>
      <c r="AG1800">
        <v>0.08</v>
      </c>
      <c r="AH1800">
        <v>2</v>
      </c>
      <c r="AI1800">
        <v>33038823</v>
      </c>
      <c r="AJ1800">
        <v>1895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</row>
    <row r="1801" spans="1:44" x14ac:dyDescent="0.2">
      <c r="A1801">
        <f>ROW(Source!A724)</f>
        <v>724</v>
      </c>
      <c r="B1801">
        <v>33038839</v>
      </c>
      <c r="C1801">
        <v>33038813</v>
      </c>
      <c r="D1801">
        <v>32517729</v>
      </c>
      <c r="E1801">
        <v>1</v>
      </c>
      <c r="F1801">
        <v>1</v>
      </c>
      <c r="G1801">
        <v>19</v>
      </c>
      <c r="H1801">
        <v>3</v>
      </c>
      <c r="I1801" t="s">
        <v>834</v>
      </c>
      <c r="J1801" t="s">
        <v>835</v>
      </c>
      <c r="K1801" t="s">
        <v>836</v>
      </c>
      <c r="L1801">
        <v>1339</v>
      </c>
      <c r="N1801">
        <v>1007</v>
      </c>
      <c r="O1801" t="s">
        <v>830</v>
      </c>
      <c r="P1801" t="s">
        <v>830</v>
      </c>
      <c r="Q1801">
        <v>1</v>
      </c>
      <c r="X1801">
        <v>0.69</v>
      </c>
      <c r="Y1801">
        <v>3762.19</v>
      </c>
      <c r="Z1801">
        <v>0</v>
      </c>
      <c r="AA1801">
        <v>0</v>
      </c>
      <c r="AB1801">
        <v>0</v>
      </c>
      <c r="AC1801">
        <v>0</v>
      </c>
      <c r="AD1801">
        <v>1</v>
      </c>
      <c r="AE1801">
        <v>0</v>
      </c>
      <c r="AF1801" t="s">
        <v>3</v>
      </c>
      <c r="AG1801">
        <v>0.69</v>
      </c>
      <c r="AH1801">
        <v>2</v>
      </c>
      <c r="AI1801">
        <v>33038824</v>
      </c>
      <c r="AJ1801">
        <v>1896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</row>
    <row r="1802" spans="1:44" x14ac:dyDescent="0.2">
      <c r="A1802">
        <f>ROW(Source!A724)</f>
        <v>724</v>
      </c>
      <c r="B1802">
        <v>33038840</v>
      </c>
      <c r="C1802">
        <v>33038813</v>
      </c>
      <c r="D1802">
        <v>32517783</v>
      </c>
      <c r="E1802">
        <v>1</v>
      </c>
      <c r="F1802">
        <v>1</v>
      </c>
      <c r="G1802">
        <v>19</v>
      </c>
      <c r="H1802">
        <v>3</v>
      </c>
      <c r="I1802" t="s">
        <v>837</v>
      </c>
      <c r="J1802" t="s">
        <v>838</v>
      </c>
      <c r="K1802" t="s">
        <v>839</v>
      </c>
      <c r="L1802">
        <v>1339</v>
      </c>
      <c r="N1802">
        <v>1007</v>
      </c>
      <c r="O1802" t="s">
        <v>830</v>
      </c>
      <c r="P1802" t="s">
        <v>830</v>
      </c>
      <c r="Q1802">
        <v>1</v>
      </c>
      <c r="X1802">
        <v>0.2</v>
      </c>
      <c r="Y1802">
        <v>5631.96</v>
      </c>
      <c r="Z1802">
        <v>0</v>
      </c>
      <c r="AA1802">
        <v>0</v>
      </c>
      <c r="AB1802">
        <v>0</v>
      </c>
      <c r="AC1802">
        <v>0</v>
      </c>
      <c r="AD1802">
        <v>1</v>
      </c>
      <c r="AE1802">
        <v>0</v>
      </c>
      <c r="AF1802" t="s">
        <v>3</v>
      </c>
      <c r="AG1802">
        <v>0.2</v>
      </c>
      <c r="AH1802">
        <v>2</v>
      </c>
      <c r="AI1802">
        <v>33038825</v>
      </c>
      <c r="AJ1802">
        <v>1897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</row>
    <row r="1803" spans="1:44" x14ac:dyDescent="0.2">
      <c r="A1803">
        <f>ROW(Source!A724)</f>
        <v>724</v>
      </c>
      <c r="B1803">
        <v>33038841</v>
      </c>
      <c r="C1803">
        <v>33038813</v>
      </c>
      <c r="D1803">
        <v>32517784</v>
      </c>
      <c r="E1803">
        <v>1</v>
      </c>
      <c r="F1803">
        <v>1</v>
      </c>
      <c r="G1803">
        <v>19</v>
      </c>
      <c r="H1803">
        <v>3</v>
      </c>
      <c r="I1803" t="s">
        <v>840</v>
      </c>
      <c r="J1803" t="s">
        <v>841</v>
      </c>
      <c r="K1803" t="s">
        <v>842</v>
      </c>
      <c r="L1803">
        <v>1339</v>
      </c>
      <c r="N1803">
        <v>1007</v>
      </c>
      <c r="O1803" t="s">
        <v>830</v>
      </c>
      <c r="P1803" t="s">
        <v>830</v>
      </c>
      <c r="Q1803">
        <v>1</v>
      </c>
      <c r="X1803">
        <v>0.69</v>
      </c>
      <c r="Y1803">
        <v>5631.96</v>
      </c>
      <c r="Z1803">
        <v>0</v>
      </c>
      <c r="AA1803">
        <v>0</v>
      </c>
      <c r="AB1803">
        <v>0</v>
      </c>
      <c r="AC1803">
        <v>0</v>
      </c>
      <c r="AD1803">
        <v>1</v>
      </c>
      <c r="AE1803">
        <v>0</v>
      </c>
      <c r="AF1803" t="s">
        <v>3</v>
      </c>
      <c r="AG1803">
        <v>0.69</v>
      </c>
      <c r="AH1803">
        <v>2</v>
      </c>
      <c r="AI1803">
        <v>33038826</v>
      </c>
      <c r="AJ1803">
        <v>1898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</row>
    <row r="1804" spans="1:44" x14ac:dyDescent="0.2">
      <c r="A1804">
        <f>ROW(Source!A724)</f>
        <v>724</v>
      </c>
      <c r="B1804">
        <v>33038842</v>
      </c>
      <c r="C1804">
        <v>33038813</v>
      </c>
      <c r="D1804">
        <v>32519911</v>
      </c>
      <c r="E1804">
        <v>1</v>
      </c>
      <c r="F1804">
        <v>1</v>
      </c>
      <c r="G1804">
        <v>19</v>
      </c>
      <c r="H1804">
        <v>3</v>
      </c>
      <c r="I1804" t="s">
        <v>843</v>
      </c>
      <c r="J1804" t="s">
        <v>844</v>
      </c>
      <c r="K1804" t="s">
        <v>845</v>
      </c>
      <c r="L1804">
        <v>1339</v>
      </c>
      <c r="N1804">
        <v>1007</v>
      </c>
      <c r="O1804" t="s">
        <v>830</v>
      </c>
      <c r="P1804" t="s">
        <v>830</v>
      </c>
      <c r="Q1804">
        <v>1</v>
      </c>
      <c r="X1804">
        <v>102</v>
      </c>
      <c r="Y1804">
        <v>3195.93</v>
      </c>
      <c r="Z1804">
        <v>0</v>
      </c>
      <c r="AA1804">
        <v>0</v>
      </c>
      <c r="AB1804">
        <v>0</v>
      </c>
      <c r="AC1804">
        <v>0</v>
      </c>
      <c r="AD1804">
        <v>1</v>
      </c>
      <c r="AE1804">
        <v>0</v>
      </c>
      <c r="AF1804" t="s">
        <v>3</v>
      </c>
      <c r="AG1804">
        <v>102</v>
      </c>
      <c r="AH1804">
        <v>2</v>
      </c>
      <c r="AI1804">
        <v>33038827</v>
      </c>
      <c r="AJ1804">
        <v>1899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</row>
    <row r="1805" spans="1:44" x14ac:dyDescent="0.2">
      <c r="A1805">
        <f>ROW(Source!A724)</f>
        <v>724</v>
      </c>
      <c r="B1805">
        <v>33038843</v>
      </c>
      <c r="C1805">
        <v>33038813</v>
      </c>
      <c r="D1805">
        <v>32521663</v>
      </c>
      <c r="E1805">
        <v>1</v>
      </c>
      <c r="F1805">
        <v>1</v>
      </c>
      <c r="G1805">
        <v>19</v>
      </c>
      <c r="H1805">
        <v>3</v>
      </c>
      <c r="I1805" t="s">
        <v>846</v>
      </c>
      <c r="J1805" t="s">
        <v>847</v>
      </c>
      <c r="K1805" t="s">
        <v>848</v>
      </c>
      <c r="L1805">
        <v>1327</v>
      </c>
      <c r="N1805">
        <v>1005</v>
      </c>
      <c r="O1805" t="s">
        <v>823</v>
      </c>
      <c r="P1805" t="s">
        <v>823</v>
      </c>
      <c r="Q1805">
        <v>1</v>
      </c>
      <c r="X1805">
        <v>49.5</v>
      </c>
      <c r="Y1805">
        <v>207.09</v>
      </c>
      <c r="Z1805">
        <v>0</v>
      </c>
      <c r="AA1805">
        <v>0</v>
      </c>
      <c r="AB1805">
        <v>0</v>
      </c>
      <c r="AC1805">
        <v>0</v>
      </c>
      <c r="AD1805">
        <v>1</v>
      </c>
      <c r="AE1805">
        <v>0</v>
      </c>
      <c r="AF1805" t="s">
        <v>3</v>
      </c>
      <c r="AG1805">
        <v>49.5</v>
      </c>
      <c r="AH1805">
        <v>2</v>
      </c>
      <c r="AI1805">
        <v>33038828</v>
      </c>
      <c r="AJ1805">
        <v>1900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</row>
    <row r="1806" spans="1:44" x14ac:dyDescent="0.2">
      <c r="A1806">
        <f>ROW(Source!A727)</f>
        <v>727</v>
      </c>
      <c r="B1806">
        <v>33038852</v>
      </c>
      <c r="C1806">
        <v>33038846</v>
      </c>
      <c r="D1806">
        <v>32505425</v>
      </c>
      <c r="E1806">
        <v>19</v>
      </c>
      <c r="F1806">
        <v>1</v>
      </c>
      <c r="G1806">
        <v>19</v>
      </c>
      <c r="H1806">
        <v>1</v>
      </c>
      <c r="I1806" t="s">
        <v>795</v>
      </c>
      <c r="J1806" t="s">
        <v>3</v>
      </c>
      <c r="K1806" t="s">
        <v>796</v>
      </c>
      <c r="L1806">
        <v>1191</v>
      </c>
      <c r="N1806">
        <v>1013</v>
      </c>
      <c r="O1806" t="s">
        <v>797</v>
      </c>
      <c r="P1806" t="s">
        <v>797</v>
      </c>
      <c r="Q1806">
        <v>1</v>
      </c>
      <c r="X1806">
        <v>36.11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1</v>
      </c>
      <c r="AE1806">
        <v>1</v>
      </c>
      <c r="AF1806" t="s">
        <v>3</v>
      </c>
      <c r="AG1806">
        <v>36.11</v>
      </c>
      <c r="AH1806">
        <v>2</v>
      </c>
      <c r="AI1806">
        <v>33038847</v>
      </c>
      <c r="AJ1806">
        <v>1901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</row>
    <row r="1807" spans="1:44" x14ac:dyDescent="0.2">
      <c r="A1807">
        <f>ROW(Source!A727)</f>
        <v>727</v>
      </c>
      <c r="B1807">
        <v>33038853</v>
      </c>
      <c r="C1807">
        <v>33038846</v>
      </c>
      <c r="D1807">
        <v>32516754</v>
      </c>
      <c r="E1807">
        <v>1</v>
      </c>
      <c r="F1807">
        <v>1</v>
      </c>
      <c r="G1807">
        <v>19</v>
      </c>
      <c r="H1807">
        <v>2</v>
      </c>
      <c r="I1807" t="s">
        <v>798</v>
      </c>
      <c r="J1807" t="s">
        <v>799</v>
      </c>
      <c r="K1807" t="s">
        <v>800</v>
      </c>
      <c r="L1807">
        <v>1368</v>
      </c>
      <c r="N1807">
        <v>1011</v>
      </c>
      <c r="O1807" t="s">
        <v>801</v>
      </c>
      <c r="P1807" t="s">
        <v>801</v>
      </c>
      <c r="Q1807">
        <v>1</v>
      </c>
      <c r="X1807">
        <v>21.91</v>
      </c>
      <c r="Y1807">
        <v>0</v>
      </c>
      <c r="Z1807">
        <v>70.98</v>
      </c>
      <c r="AA1807">
        <v>6.52</v>
      </c>
      <c r="AB1807">
        <v>0</v>
      </c>
      <c r="AC1807">
        <v>0</v>
      </c>
      <c r="AD1807">
        <v>1</v>
      </c>
      <c r="AE1807">
        <v>0</v>
      </c>
      <c r="AF1807" t="s">
        <v>3</v>
      </c>
      <c r="AG1807">
        <v>21.91</v>
      </c>
      <c r="AH1807">
        <v>2</v>
      </c>
      <c r="AI1807">
        <v>33038848</v>
      </c>
      <c r="AJ1807">
        <v>1902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</row>
    <row r="1808" spans="1:44" x14ac:dyDescent="0.2">
      <c r="A1808">
        <f>ROW(Source!A727)</f>
        <v>727</v>
      </c>
      <c r="B1808">
        <v>33038854</v>
      </c>
      <c r="C1808">
        <v>33038846</v>
      </c>
      <c r="D1808">
        <v>32518977</v>
      </c>
      <c r="E1808">
        <v>1</v>
      </c>
      <c r="F1808">
        <v>1</v>
      </c>
      <c r="G1808">
        <v>19</v>
      </c>
      <c r="H1808">
        <v>3</v>
      </c>
      <c r="I1808" t="s">
        <v>802</v>
      </c>
      <c r="J1808" t="s">
        <v>803</v>
      </c>
      <c r="K1808" t="s">
        <v>804</v>
      </c>
      <c r="L1808">
        <v>1348</v>
      </c>
      <c r="N1808">
        <v>1009</v>
      </c>
      <c r="O1808" t="s">
        <v>19</v>
      </c>
      <c r="P1808" t="s">
        <v>19</v>
      </c>
      <c r="Q1808">
        <v>1000</v>
      </c>
      <c r="X1808">
        <v>0.03</v>
      </c>
      <c r="Y1808">
        <v>117442.26</v>
      </c>
      <c r="Z1808">
        <v>0</v>
      </c>
      <c r="AA1808">
        <v>0</v>
      </c>
      <c r="AB1808">
        <v>0</v>
      </c>
      <c r="AC1808">
        <v>0</v>
      </c>
      <c r="AD1808">
        <v>1</v>
      </c>
      <c r="AE1808">
        <v>0</v>
      </c>
      <c r="AF1808" t="s">
        <v>3</v>
      </c>
      <c r="AG1808">
        <v>0.03</v>
      </c>
      <c r="AH1808">
        <v>2</v>
      </c>
      <c r="AI1808">
        <v>33038849</v>
      </c>
      <c r="AJ1808">
        <v>1903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</row>
    <row r="1809" spans="1:44" x14ac:dyDescent="0.2">
      <c r="A1809">
        <f>ROW(Source!A727)</f>
        <v>727</v>
      </c>
      <c r="B1809">
        <v>33038855</v>
      </c>
      <c r="C1809">
        <v>33038846</v>
      </c>
      <c r="D1809">
        <v>32520163</v>
      </c>
      <c r="E1809">
        <v>1</v>
      </c>
      <c r="F1809">
        <v>1</v>
      </c>
      <c r="G1809">
        <v>19</v>
      </c>
      <c r="H1809">
        <v>3</v>
      </c>
      <c r="I1809" t="s">
        <v>25</v>
      </c>
      <c r="J1809" t="s">
        <v>27</v>
      </c>
      <c r="K1809" t="s">
        <v>26</v>
      </c>
      <c r="L1809">
        <v>1348</v>
      </c>
      <c r="N1809">
        <v>1009</v>
      </c>
      <c r="O1809" t="s">
        <v>19</v>
      </c>
      <c r="P1809" t="s">
        <v>19</v>
      </c>
      <c r="Q1809">
        <v>1000</v>
      </c>
      <c r="X1809">
        <v>1</v>
      </c>
      <c r="Y1809">
        <v>53410.15</v>
      </c>
      <c r="Z1809">
        <v>0</v>
      </c>
      <c r="AA1809">
        <v>0</v>
      </c>
      <c r="AB1809">
        <v>0</v>
      </c>
      <c r="AC1809">
        <v>0</v>
      </c>
      <c r="AD1809">
        <v>1</v>
      </c>
      <c r="AE1809">
        <v>0</v>
      </c>
      <c r="AF1809" t="s">
        <v>3</v>
      </c>
      <c r="AG1809">
        <v>1</v>
      </c>
      <c r="AH1809">
        <v>2</v>
      </c>
      <c r="AI1809">
        <v>33038850</v>
      </c>
      <c r="AJ1809">
        <v>1904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</row>
    <row r="1810" spans="1:44" x14ac:dyDescent="0.2">
      <c r="A1810">
        <f>ROW(Source!A729)</f>
        <v>729</v>
      </c>
      <c r="B1810">
        <v>33038873</v>
      </c>
      <c r="C1810">
        <v>33038857</v>
      </c>
      <c r="D1810">
        <v>32505425</v>
      </c>
      <c r="E1810">
        <v>19</v>
      </c>
      <c r="F1810">
        <v>1</v>
      </c>
      <c r="G1810">
        <v>19</v>
      </c>
      <c r="H1810">
        <v>1</v>
      </c>
      <c r="I1810" t="s">
        <v>795</v>
      </c>
      <c r="J1810" t="s">
        <v>3</v>
      </c>
      <c r="K1810" t="s">
        <v>796</v>
      </c>
      <c r="L1810">
        <v>1191</v>
      </c>
      <c r="N1810">
        <v>1013</v>
      </c>
      <c r="O1810" t="s">
        <v>797</v>
      </c>
      <c r="P1810" t="s">
        <v>797</v>
      </c>
      <c r="Q1810">
        <v>1</v>
      </c>
      <c r="X1810">
        <v>453.1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1</v>
      </c>
      <c r="AE1810">
        <v>1</v>
      </c>
      <c r="AF1810" t="s">
        <v>3</v>
      </c>
      <c r="AG1810">
        <v>453.1</v>
      </c>
      <c r="AH1810">
        <v>2</v>
      </c>
      <c r="AI1810">
        <v>33038858</v>
      </c>
      <c r="AJ1810">
        <v>1906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</row>
    <row r="1811" spans="1:44" x14ac:dyDescent="0.2">
      <c r="A1811">
        <f>ROW(Source!A729)</f>
        <v>729</v>
      </c>
      <c r="B1811">
        <v>33038874</v>
      </c>
      <c r="C1811">
        <v>33038857</v>
      </c>
      <c r="D1811">
        <v>32517073</v>
      </c>
      <c r="E1811">
        <v>1</v>
      </c>
      <c r="F1811">
        <v>1</v>
      </c>
      <c r="G1811">
        <v>19</v>
      </c>
      <c r="H1811">
        <v>2</v>
      </c>
      <c r="I1811" t="s">
        <v>805</v>
      </c>
      <c r="J1811" t="s">
        <v>806</v>
      </c>
      <c r="K1811" t="s">
        <v>807</v>
      </c>
      <c r="L1811">
        <v>1368</v>
      </c>
      <c r="N1811">
        <v>1011</v>
      </c>
      <c r="O1811" t="s">
        <v>801</v>
      </c>
      <c r="P1811" t="s">
        <v>801</v>
      </c>
      <c r="Q1811">
        <v>1</v>
      </c>
      <c r="X1811">
        <v>1.38</v>
      </c>
      <c r="Y1811">
        <v>0</v>
      </c>
      <c r="Z1811">
        <v>3.37</v>
      </c>
      <c r="AA1811">
        <v>0.85</v>
      </c>
      <c r="AB1811">
        <v>0</v>
      </c>
      <c r="AC1811">
        <v>0</v>
      </c>
      <c r="AD1811">
        <v>1</v>
      </c>
      <c r="AE1811">
        <v>0</v>
      </c>
      <c r="AF1811" t="s">
        <v>3</v>
      </c>
      <c r="AG1811">
        <v>1.38</v>
      </c>
      <c r="AH1811">
        <v>2</v>
      </c>
      <c r="AI1811">
        <v>33038859</v>
      </c>
      <c r="AJ1811">
        <v>1907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</row>
    <row r="1812" spans="1:44" x14ac:dyDescent="0.2">
      <c r="A1812">
        <f>ROW(Source!A729)</f>
        <v>729</v>
      </c>
      <c r="B1812">
        <v>33038875</v>
      </c>
      <c r="C1812">
        <v>33038857</v>
      </c>
      <c r="D1812">
        <v>32516433</v>
      </c>
      <c r="E1812">
        <v>1</v>
      </c>
      <c r="F1812">
        <v>1</v>
      </c>
      <c r="G1812">
        <v>19</v>
      </c>
      <c r="H1812">
        <v>2</v>
      </c>
      <c r="I1812" t="s">
        <v>808</v>
      </c>
      <c r="J1812" t="s">
        <v>809</v>
      </c>
      <c r="K1812" t="s">
        <v>810</v>
      </c>
      <c r="L1812">
        <v>1368</v>
      </c>
      <c r="N1812">
        <v>1011</v>
      </c>
      <c r="O1812" t="s">
        <v>801</v>
      </c>
      <c r="P1812" t="s">
        <v>801</v>
      </c>
      <c r="Q1812">
        <v>1</v>
      </c>
      <c r="X1812">
        <v>0.31</v>
      </c>
      <c r="Y1812">
        <v>0</v>
      </c>
      <c r="Z1812">
        <v>566.44000000000005</v>
      </c>
      <c r="AA1812">
        <v>281.27999999999997</v>
      </c>
      <c r="AB1812">
        <v>0</v>
      </c>
      <c r="AC1812">
        <v>0</v>
      </c>
      <c r="AD1812">
        <v>1</v>
      </c>
      <c r="AE1812">
        <v>0</v>
      </c>
      <c r="AF1812" t="s">
        <v>3</v>
      </c>
      <c r="AG1812">
        <v>0.31</v>
      </c>
      <c r="AH1812">
        <v>2</v>
      </c>
      <c r="AI1812">
        <v>33038860</v>
      </c>
      <c r="AJ1812">
        <v>1908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</row>
    <row r="1813" spans="1:44" x14ac:dyDescent="0.2">
      <c r="A1813">
        <f>ROW(Source!A729)</f>
        <v>729</v>
      </c>
      <c r="B1813">
        <v>33038876</v>
      </c>
      <c r="C1813">
        <v>33038857</v>
      </c>
      <c r="D1813">
        <v>32516599</v>
      </c>
      <c r="E1813">
        <v>1</v>
      </c>
      <c r="F1813">
        <v>1</v>
      </c>
      <c r="G1813">
        <v>19</v>
      </c>
      <c r="H1813">
        <v>2</v>
      </c>
      <c r="I1813" t="s">
        <v>811</v>
      </c>
      <c r="J1813" t="s">
        <v>812</v>
      </c>
      <c r="K1813" t="s">
        <v>813</v>
      </c>
      <c r="L1813">
        <v>1368</v>
      </c>
      <c r="N1813">
        <v>1011</v>
      </c>
      <c r="O1813" t="s">
        <v>801</v>
      </c>
      <c r="P1813" t="s">
        <v>801</v>
      </c>
      <c r="Q1813">
        <v>1</v>
      </c>
      <c r="X1813">
        <v>26.25</v>
      </c>
      <c r="Y1813">
        <v>0</v>
      </c>
      <c r="Z1813">
        <v>9.7100000000000009</v>
      </c>
      <c r="AA1813">
        <v>2.25</v>
      </c>
      <c r="AB1813">
        <v>0</v>
      </c>
      <c r="AC1813">
        <v>0</v>
      </c>
      <c r="AD1813">
        <v>1</v>
      </c>
      <c r="AE1813">
        <v>0</v>
      </c>
      <c r="AF1813" t="s">
        <v>3</v>
      </c>
      <c r="AG1813">
        <v>26.25</v>
      </c>
      <c r="AH1813">
        <v>2</v>
      </c>
      <c r="AI1813">
        <v>33038861</v>
      </c>
      <c r="AJ1813">
        <v>1909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</row>
    <row r="1814" spans="1:44" x14ac:dyDescent="0.2">
      <c r="A1814">
        <f>ROW(Source!A729)</f>
        <v>729</v>
      </c>
      <c r="B1814">
        <v>33038877</v>
      </c>
      <c r="C1814">
        <v>33038857</v>
      </c>
      <c r="D1814">
        <v>32517836</v>
      </c>
      <c r="E1814">
        <v>1</v>
      </c>
      <c r="F1814">
        <v>1</v>
      </c>
      <c r="G1814">
        <v>19</v>
      </c>
      <c r="H1814">
        <v>3</v>
      </c>
      <c r="I1814" t="s">
        <v>814</v>
      </c>
      <c r="J1814" t="s">
        <v>815</v>
      </c>
      <c r="K1814" t="s">
        <v>816</v>
      </c>
      <c r="L1814">
        <v>1348</v>
      </c>
      <c r="N1814">
        <v>1009</v>
      </c>
      <c r="O1814" t="s">
        <v>19</v>
      </c>
      <c r="P1814" t="s">
        <v>19</v>
      </c>
      <c r="Q1814">
        <v>1000</v>
      </c>
      <c r="X1814">
        <v>0.04</v>
      </c>
      <c r="Y1814">
        <v>31493.279999999999</v>
      </c>
      <c r="Z1814">
        <v>0</v>
      </c>
      <c r="AA1814">
        <v>0</v>
      </c>
      <c r="AB1814">
        <v>0</v>
      </c>
      <c r="AC1814">
        <v>0</v>
      </c>
      <c r="AD1814">
        <v>1</v>
      </c>
      <c r="AE1814">
        <v>0</v>
      </c>
      <c r="AF1814" t="s">
        <v>3</v>
      </c>
      <c r="AG1814">
        <v>0.04</v>
      </c>
      <c r="AH1814">
        <v>2</v>
      </c>
      <c r="AI1814">
        <v>33038862</v>
      </c>
      <c r="AJ1814">
        <v>1910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</row>
    <row r="1815" spans="1:44" x14ac:dyDescent="0.2">
      <c r="A1815">
        <f>ROW(Source!A729)</f>
        <v>729</v>
      </c>
      <c r="B1815">
        <v>33038878</v>
      </c>
      <c r="C1815">
        <v>33038857</v>
      </c>
      <c r="D1815">
        <v>32518156</v>
      </c>
      <c r="E1815">
        <v>1</v>
      </c>
      <c r="F1815">
        <v>1</v>
      </c>
      <c r="G1815">
        <v>19</v>
      </c>
      <c r="H1815">
        <v>3</v>
      </c>
      <c r="I1815" t="s">
        <v>817</v>
      </c>
      <c r="J1815" t="s">
        <v>818</v>
      </c>
      <c r="K1815" t="s">
        <v>819</v>
      </c>
      <c r="L1815">
        <v>1348</v>
      </c>
      <c r="N1815">
        <v>1009</v>
      </c>
      <c r="O1815" t="s">
        <v>19</v>
      </c>
      <c r="P1815" t="s">
        <v>19</v>
      </c>
      <c r="Q1815">
        <v>1000</v>
      </c>
      <c r="X1815">
        <v>3.6999999999999998E-2</v>
      </c>
      <c r="Y1815">
        <v>45454.3</v>
      </c>
      <c r="Z1815">
        <v>0</v>
      </c>
      <c r="AA1815">
        <v>0</v>
      </c>
      <c r="AB1815">
        <v>0</v>
      </c>
      <c r="AC1815">
        <v>0</v>
      </c>
      <c r="AD1815">
        <v>1</v>
      </c>
      <c r="AE1815">
        <v>0</v>
      </c>
      <c r="AF1815" t="s">
        <v>3</v>
      </c>
      <c r="AG1815">
        <v>3.6999999999999998E-2</v>
      </c>
      <c r="AH1815">
        <v>2</v>
      </c>
      <c r="AI1815">
        <v>33038863</v>
      </c>
      <c r="AJ1815">
        <v>1911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</row>
    <row r="1816" spans="1:44" x14ac:dyDescent="0.2">
      <c r="A1816">
        <f>ROW(Source!A729)</f>
        <v>729</v>
      </c>
      <c r="B1816">
        <v>33038880</v>
      </c>
      <c r="C1816">
        <v>33038857</v>
      </c>
      <c r="D1816">
        <v>32518894</v>
      </c>
      <c r="E1816">
        <v>1</v>
      </c>
      <c r="F1816">
        <v>1</v>
      </c>
      <c r="G1816">
        <v>19</v>
      </c>
      <c r="H1816">
        <v>3</v>
      </c>
      <c r="I1816" t="s">
        <v>820</v>
      </c>
      <c r="J1816" t="s">
        <v>821</v>
      </c>
      <c r="K1816" t="s">
        <v>822</v>
      </c>
      <c r="L1816">
        <v>1327</v>
      </c>
      <c r="N1816">
        <v>1005</v>
      </c>
      <c r="O1816" t="s">
        <v>823</v>
      </c>
      <c r="P1816" t="s">
        <v>823</v>
      </c>
      <c r="Q1816">
        <v>1</v>
      </c>
      <c r="X1816">
        <v>5.6</v>
      </c>
      <c r="Y1816">
        <v>63.78</v>
      </c>
      <c r="Z1816">
        <v>0</v>
      </c>
      <c r="AA1816">
        <v>0</v>
      </c>
      <c r="AB1816">
        <v>0</v>
      </c>
      <c r="AC1816">
        <v>0</v>
      </c>
      <c r="AD1816">
        <v>1</v>
      </c>
      <c r="AE1816">
        <v>0</v>
      </c>
      <c r="AF1816" t="s">
        <v>3</v>
      </c>
      <c r="AG1816">
        <v>5.6</v>
      </c>
      <c r="AH1816">
        <v>2</v>
      </c>
      <c r="AI1816">
        <v>33038865</v>
      </c>
      <c r="AJ1816">
        <v>1912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</row>
    <row r="1817" spans="1:44" x14ac:dyDescent="0.2">
      <c r="A1817">
        <f>ROW(Source!A729)</f>
        <v>729</v>
      </c>
      <c r="B1817">
        <v>33038879</v>
      </c>
      <c r="C1817">
        <v>33038857</v>
      </c>
      <c r="D1817">
        <v>32517311</v>
      </c>
      <c r="E1817">
        <v>1</v>
      </c>
      <c r="F1817">
        <v>1</v>
      </c>
      <c r="G1817">
        <v>19</v>
      </c>
      <c r="H1817">
        <v>3</v>
      </c>
      <c r="I1817" t="s">
        <v>824</v>
      </c>
      <c r="J1817" t="s">
        <v>825</v>
      </c>
      <c r="K1817" t="s">
        <v>826</v>
      </c>
      <c r="L1817">
        <v>1348</v>
      </c>
      <c r="N1817">
        <v>1009</v>
      </c>
      <c r="O1817" t="s">
        <v>19</v>
      </c>
      <c r="P1817" t="s">
        <v>19</v>
      </c>
      <c r="Q1817">
        <v>1000</v>
      </c>
      <c r="X1817">
        <v>0.05</v>
      </c>
      <c r="Y1817">
        <v>4752.91</v>
      </c>
      <c r="Z1817">
        <v>0</v>
      </c>
      <c r="AA1817">
        <v>0</v>
      </c>
      <c r="AB1817">
        <v>0</v>
      </c>
      <c r="AC1817">
        <v>0</v>
      </c>
      <c r="AD1817">
        <v>1</v>
      </c>
      <c r="AE1817">
        <v>0</v>
      </c>
      <c r="AF1817" t="s">
        <v>3</v>
      </c>
      <c r="AG1817">
        <v>0.05</v>
      </c>
      <c r="AH1817">
        <v>2</v>
      </c>
      <c r="AI1817">
        <v>33038864</v>
      </c>
      <c r="AJ1817">
        <v>1913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</row>
    <row r="1818" spans="1:44" x14ac:dyDescent="0.2">
      <c r="A1818">
        <f>ROW(Source!A729)</f>
        <v>729</v>
      </c>
      <c r="B1818">
        <v>33038881</v>
      </c>
      <c r="C1818">
        <v>33038857</v>
      </c>
      <c r="D1818">
        <v>32519061</v>
      </c>
      <c r="E1818">
        <v>1</v>
      </c>
      <c r="F1818">
        <v>1</v>
      </c>
      <c r="G1818">
        <v>19</v>
      </c>
      <c r="H1818">
        <v>3</v>
      </c>
      <c r="I1818" t="s">
        <v>827</v>
      </c>
      <c r="J1818" t="s">
        <v>828</v>
      </c>
      <c r="K1818" t="s">
        <v>829</v>
      </c>
      <c r="L1818">
        <v>1339</v>
      </c>
      <c r="N1818">
        <v>1007</v>
      </c>
      <c r="O1818" t="s">
        <v>830</v>
      </c>
      <c r="P1818" t="s">
        <v>830</v>
      </c>
      <c r="Q1818">
        <v>1</v>
      </c>
      <c r="X1818">
        <v>1.75</v>
      </c>
      <c r="Y1818">
        <v>29.98</v>
      </c>
      <c r="Z1818">
        <v>0</v>
      </c>
      <c r="AA1818">
        <v>0</v>
      </c>
      <c r="AB1818">
        <v>0</v>
      </c>
      <c r="AC1818">
        <v>0</v>
      </c>
      <c r="AD1818">
        <v>1</v>
      </c>
      <c r="AE1818">
        <v>0</v>
      </c>
      <c r="AF1818" t="s">
        <v>3</v>
      </c>
      <c r="AG1818">
        <v>1.75</v>
      </c>
      <c r="AH1818">
        <v>2</v>
      </c>
      <c r="AI1818">
        <v>33038866</v>
      </c>
      <c r="AJ1818">
        <v>1914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</row>
    <row r="1819" spans="1:44" x14ac:dyDescent="0.2">
      <c r="A1819">
        <f>ROW(Source!A729)</f>
        <v>729</v>
      </c>
      <c r="B1819">
        <v>33038882</v>
      </c>
      <c r="C1819">
        <v>33038857</v>
      </c>
      <c r="D1819">
        <v>32517740</v>
      </c>
      <c r="E1819">
        <v>1</v>
      </c>
      <c r="F1819">
        <v>1</v>
      </c>
      <c r="G1819">
        <v>19</v>
      </c>
      <c r="H1819">
        <v>3</v>
      </c>
      <c r="I1819" t="s">
        <v>831</v>
      </c>
      <c r="J1819" t="s">
        <v>832</v>
      </c>
      <c r="K1819" t="s">
        <v>833</v>
      </c>
      <c r="L1819">
        <v>1339</v>
      </c>
      <c r="N1819">
        <v>1007</v>
      </c>
      <c r="O1819" t="s">
        <v>830</v>
      </c>
      <c r="P1819" t="s">
        <v>830</v>
      </c>
      <c r="Q1819">
        <v>1</v>
      </c>
      <c r="X1819">
        <v>0.08</v>
      </c>
      <c r="Y1819">
        <v>4993.7</v>
      </c>
      <c r="Z1819">
        <v>0</v>
      </c>
      <c r="AA1819">
        <v>0</v>
      </c>
      <c r="AB1819">
        <v>0</v>
      </c>
      <c r="AC1819">
        <v>0</v>
      </c>
      <c r="AD1819">
        <v>1</v>
      </c>
      <c r="AE1819">
        <v>0</v>
      </c>
      <c r="AF1819" t="s">
        <v>3</v>
      </c>
      <c r="AG1819">
        <v>0.08</v>
      </c>
      <c r="AH1819">
        <v>2</v>
      </c>
      <c r="AI1819">
        <v>33038867</v>
      </c>
      <c r="AJ1819">
        <v>1915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</row>
    <row r="1820" spans="1:44" x14ac:dyDescent="0.2">
      <c r="A1820">
        <f>ROW(Source!A729)</f>
        <v>729</v>
      </c>
      <c r="B1820">
        <v>33038883</v>
      </c>
      <c r="C1820">
        <v>33038857</v>
      </c>
      <c r="D1820">
        <v>32517729</v>
      </c>
      <c r="E1820">
        <v>1</v>
      </c>
      <c r="F1820">
        <v>1</v>
      </c>
      <c r="G1820">
        <v>19</v>
      </c>
      <c r="H1820">
        <v>3</v>
      </c>
      <c r="I1820" t="s">
        <v>834</v>
      </c>
      <c r="J1820" t="s">
        <v>835</v>
      </c>
      <c r="K1820" t="s">
        <v>836</v>
      </c>
      <c r="L1820">
        <v>1339</v>
      </c>
      <c r="N1820">
        <v>1007</v>
      </c>
      <c r="O1820" t="s">
        <v>830</v>
      </c>
      <c r="P1820" t="s">
        <v>830</v>
      </c>
      <c r="Q1820">
        <v>1</v>
      </c>
      <c r="X1820">
        <v>0.69</v>
      </c>
      <c r="Y1820">
        <v>3762.19</v>
      </c>
      <c r="Z1820">
        <v>0</v>
      </c>
      <c r="AA1820">
        <v>0</v>
      </c>
      <c r="AB1820">
        <v>0</v>
      </c>
      <c r="AC1820">
        <v>0</v>
      </c>
      <c r="AD1820">
        <v>1</v>
      </c>
      <c r="AE1820">
        <v>0</v>
      </c>
      <c r="AF1820" t="s">
        <v>3</v>
      </c>
      <c r="AG1820">
        <v>0.69</v>
      </c>
      <c r="AH1820">
        <v>2</v>
      </c>
      <c r="AI1820">
        <v>33038868</v>
      </c>
      <c r="AJ1820">
        <v>1916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</row>
    <row r="1821" spans="1:44" x14ac:dyDescent="0.2">
      <c r="A1821">
        <f>ROW(Source!A729)</f>
        <v>729</v>
      </c>
      <c r="B1821">
        <v>33038884</v>
      </c>
      <c r="C1821">
        <v>33038857</v>
      </c>
      <c r="D1821">
        <v>32517783</v>
      </c>
      <c r="E1821">
        <v>1</v>
      </c>
      <c r="F1821">
        <v>1</v>
      </c>
      <c r="G1821">
        <v>19</v>
      </c>
      <c r="H1821">
        <v>3</v>
      </c>
      <c r="I1821" t="s">
        <v>837</v>
      </c>
      <c r="J1821" t="s">
        <v>838</v>
      </c>
      <c r="K1821" t="s">
        <v>839</v>
      </c>
      <c r="L1821">
        <v>1339</v>
      </c>
      <c r="N1821">
        <v>1007</v>
      </c>
      <c r="O1821" t="s">
        <v>830</v>
      </c>
      <c r="P1821" t="s">
        <v>830</v>
      </c>
      <c r="Q1821">
        <v>1</v>
      </c>
      <c r="X1821">
        <v>0.2</v>
      </c>
      <c r="Y1821">
        <v>5631.96</v>
      </c>
      <c r="Z1821">
        <v>0</v>
      </c>
      <c r="AA1821">
        <v>0</v>
      </c>
      <c r="AB1821">
        <v>0</v>
      </c>
      <c r="AC1821">
        <v>0</v>
      </c>
      <c r="AD1821">
        <v>1</v>
      </c>
      <c r="AE1821">
        <v>0</v>
      </c>
      <c r="AF1821" t="s">
        <v>3</v>
      </c>
      <c r="AG1821">
        <v>0.2</v>
      </c>
      <c r="AH1821">
        <v>2</v>
      </c>
      <c r="AI1821">
        <v>33038869</v>
      </c>
      <c r="AJ1821">
        <v>1917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</row>
    <row r="1822" spans="1:44" x14ac:dyDescent="0.2">
      <c r="A1822">
        <f>ROW(Source!A729)</f>
        <v>729</v>
      </c>
      <c r="B1822">
        <v>33038885</v>
      </c>
      <c r="C1822">
        <v>33038857</v>
      </c>
      <c r="D1822">
        <v>32517784</v>
      </c>
      <c r="E1822">
        <v>1</v>
      </c>
      <c r="F1822">
        <v>1</v>
      </c>
      <c r="G1822">
        <v>19</v>
      </c>
      <c r="H1822">
        <v>3</v>
      </c>
      <c r="I1822" t="s">
        <v>840</v>
      </c>
      <c r="J1822" t="s">
        <v>841</v>
      </c>
      <c r="K1822" t="s">
        <v>842</v>
      </c>
      <c r="L1822">
        <v>1339</v>
      </c>
      <c r="N1822">
        <v>1007</v>
      </c>
      <c r="O1822" t="s">
        <v>830</v>
      </c>
      <c r="P1822" t="s">
        <v>830</v>
      </c>
      <c r="Q1822">
        <v>1</v>
      </c>
      <c r="X1822">
        <v>0.69</v>
      </c>
      <c r="Y1822">
        <v>5631.96</v>
      </c>
      <c r="Z1822">
        <v>0</v>
      </c>
      <c r="AA1822">
        <v>0</v>
      </c>
      <c r="AB1822">
        <v>0</v>
      </c>
      <c r="AC1822">
        <v>0</v>
      </c>
      <c r="AD1822">
        <v>1</v>
      </c>
      <c r="AE1822">
        <v>0</v>
      </c>
      <c r="AF1822" t="s">
        <v>3</v>
      </c>
      <c r="AG1822">
        <v>0.69</v>
      </c>
      <c r="AH1822">
        <v>2</v>
      </c>
      <c r="AI1822">
        <v>33038870</v>
      </c>
      <c r="AJ1822">
        <v>1918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</row>
    <row r="1823" spans="1:44" x14ac:dyDescent="0.2">
      <c r="A1823">
        <f>ROW(Source!A729)</f>
        <v>729</v>
      </c>
      <c r="B1823">
        <v>33038886</v>
      </c>
      <c r="C1823">
        <v>33038857</v>
      </c>
      <c r="D1823">
        <v>32519911</v>
      </c>
      <c r="E1823">
        <v>1</v>
      </c>
      <c r="F1823">
        <v>1</v>
      </c>
      <c r="G1823">
        <v>19</v>
      </c>
      <c r="H1823">
        <v>3</v>
      </c>
      <c r="I1823" t="s">
        <v>843</v>
      </c>
      <c r="J1823" t="s">
        <v>844</v>
      </c>
      <c r="K1823" t="s">
        <v>845</v>
      </c>
      <c r="L1823">
        <v>1339</v>
      </c>
      <c r="N1823">
        <v>1007</v>
      </c>
      <c r="O1823" t="s">
        <v>830</v>
      </c>
      <c r="P1823" t="s">
        <v>830</v>
      </c>
      <c r="Q1823">
        <v>1</v>
      </c>
      <c r="X1823">
        <v>102</v>
      </c>
      <c r="Y1823">
        <v>3195.93</v>
      </c>
      <c r="Z1823">
        <v>0</v>
      </c>
      <c r="AA1823">
        <v>0</v>
      </c>
      <c r="AB1823">
        <v>0</v>
      </c>
      <c r="AC1823">
        <v>0</v>
      </c>
      <c r="AD1823">
        <v>1</v>
      </c>
      <c r="AE1823">
        <v>0</v>
      </c>
      <c r="AF1823" t="s">
        <v>3</v>
      </c>
      <c r="AG1823">
        <v>102</v>
      </c>
      <c r="AH1823">
        <v>2</v>
      </c>
      <c r="AI1823">
        <v>33038871</v>
      </c>
      <c r="AJ1823">
        <v>1919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</row>
    <row r="1824" spans="1:44" x14ac:dyDescent="0.2">
      <c r="A1824">
        <f>ROW(Source!A729)</f>
        <v>729</v>
      </c>
      <c r="B1824">
        <v>33038887</v>
      </c>
      <c r="C1824">
        <v>33038857</v>
      </c>
      <c r="D1824">
        <v>32521663</v>
      </c>
      <c r="E1824">
        <v>1</v>
      </c>
      <c r="F1824">
        <v>1</v>
      </c>
      <c r="G1824">
        <v>19</v>
      </c>
      <c r="H1824">
        <v>3</v>
      </c>
      <c r="I1824" t="s">
        <v>846</v>
      </c>
      <c r="J1824" t="s">
        <v>847</v>
      </c>
      <c r="K1824" t="s">
        <v>848</v>
      </c>
      <c r="L1824">
        <v>1327</v>
      </c>
      <c r="N1824">
        <v>1005</v>
      </c>
      <c r="O1824" t="s">
        <v>823</v>
      </c>
      <c r="P1824" t="s">
        <v>823</v>
      </c>
      <c r="Q1824">
        <v>1</v>
      </c>
      <c r="X1824">
        <v>49.5</v>
      </c>
      <c r="Y1824">
        <v>207.09</v>
      </c>
      <c r="Z1824">
        <v>0</v>
      </c>
      <c r="AA1824">
        <v>0</v>
      </c>
      <c r="AB1824">
        <v>0</v>
      </c>
      <c r="AC1824">
        <v>0</v>
      </c>
      <c r="AD1824">
        <v>1</v>
      </c>
      <c r="AE1824">
        <v>0</v>
      </c>
      <c r="AF1824" t="s">
        <v>3</v>
      </c>
      <c r="AG1824">
        <v>49.5</v>
      </c>
      <c r="AH1824">
        <v>2</v>
      </c>
      <c r="AI1824">
        <v>33038872</v>
      </c>
      <c r="AJ1824">
        <v>1920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</row>
    <row r="1825" spans="1:44" x14ac:dyDescent="0.2">
      <c r="A1825">
        <f>ROW(Source!A732)</f>
        <v>732</v>
      </c>
      <c r="B1825">
        <v>33038896</v>
      </c>
      <c r="C1825">
        <v>33038890</v>
      </c>
      <c r="D1825">
        <v>32505425</v>
      </c>
      <c r="E1825">
        <v>19</v>
      </c>
      <c r="F1825">
        <v>1</v>
      </c>
      <c r="G1825">
        <v>19</v>
      </c>
      <c r="H1825">
        <v>1</v>
      </c>
      <c r="I1825" t="s">
        <v>795</v>
      </c>
      <c r="J1825" t="s">
        <v>3</v>
      </c>
      <c r="K1825" t="s">
        <v>796</v>
      </c>
      <c r="L1825">
        <v>1191</v>
      </c>
      <c r="N1825">
        <v>1013</v>
      </c>
      <c r="O1825" t="s">
        <v>797</v>
      </c>
      <c r="P1825" t="s">
        <v>797</v>
      </c>
      <c r="Q1825">
        <v>1</v>
      </c>
      <c r="X1825">
        <v>36.11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1</v>
      </c>
      <c r="AE1825">
        <v>1</v>
      </c>
      <c r="AF1825" t="s">
        <v>3</v>
      </c>
      <c r="AG1825">
        <v>36.11</v>
      </c>
      <c r="AH1825">
        <v>2</v>
      </c>
      <c r="AI1825">
        <v>33038891</v>
      </c>
      <c r="AJ1825">
        <v>1921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</row>
    <row r="1826" spans="1:44" x14ac:dyDescent="0.2">
      <c r="A1826">
        <f>ROW(Source!A732)</f>
        <v>732</v>
      </c>
      <c r="B1826">
        <v>33038897</v>
      </c>
      <c r="C1826">
        <v>33038890</v>
      </c>
      <c r="D1826">
        <v>32516754</v>
      </c>
      <c r="E1826">
        <v>1</v>
      </c>
      <c r="F1826">
        <v>1</v>
      </c>
      <c r="G1826">
        <v>19</v>
      </c>
      <c r="H1826">
        <v>2</v>
      </c>
      <c r="I1826" t="s">
        <v>798</v>
      </c>
      <c r="J1826" t="s">
        <v>799</v>
      </c>
      <c r="K1826" t="s">
        <v>800</v>
      </c>
      <c r="L1826">
        <v>1368</v>
      </c>
      <c r="N1826">
        <v>1011</v>
      </c>
      <c r="O1826" t="s">
        <v>801</v>
      </c>
      <c r="P1826" t="s">
        <v>801</v>
      </c>
      <c r="Q1826">
        <v>1</v>
      </c>
      <c r="X1826">
        <v>21.91</v>
      </c>
      <c r="Y1826">
        <v>0</v>
      </c>
      <c r="Z1826">
        <v>70.98</v>
      </c>
      <c r="AA1826">
        <v>6.52</v>
      </c>
      <c r="AB1826">
        <v>0</v>
      </c>
      <c r="AC1826">
        <v>0</v>
      </c>
      <c r="AD1826">
        <v>1</v>
      </c>
      <c r="AE1826">
        <v>0</v>
      </c>
      <c r="AF1826" t="s">
        <v>3</v>
      </c>
      <c r="AG1826">
        <v>21.91</v>
      </c>
      <c r="AH1826">
        <v>2</v>
      </c>
      <c r="AI1826">
        <v>33038892</v>
      </c>
      <c r="AJ1826">
        <v>1922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</row>
    <row r="1827" spans="1:44" x14ac:dyDescent="0.2">
      <c r="A1827">
        <f>ROW(Source!A732)</f>
        <v>732</v>
      </c>
      <c r="B1827">
        <v>33038898</v>
      </c>
      <c r="C1827">
        <v>33038890</v>
      </c>
      <c r="D1827">
        <v>32518977</v>
      </c>
      <c r="E1827">
        <v>1</v>
      </c>
      <c r="F1827">
        <v>1</v>
      </c>
      <c r="G1827">
        <v>19</v>
      </c>
      <c r="H1827">
        <v>3</v>
      </c>
      <c r="I1827" t="s">
        <v>802</v>
      </c>
      <c r="J1827" t="s">
        <v>803</v>
      </c>
      <c r="K1827" t="s">
        <v>804</v>
      </c>
      <c r="L1827">
        <v>1348</v>
      </c>
      <c r="N1827">
        <v>1009</v>
      </c>
      <c r="O1827" t="s">
        <v>19</v>
      </c>
      <c r="P1827" t="s">
        <v>19</v>
      </c>
      <c r="Q1827">
        <v>1000</v>
      </c>
      <c r="X1827">
        <v>0.03</v>
      </c>
      <c r="Y1827">
        <v>117442.26</v>
      </c>
      <c r="Z1827">
        <v>0</v>
      </c>
      <c r="AA1827">
        <v>0</v>
      </c>
      <c r="AB1827">
        <v>0</v>
      </c>
      <c r="AC1827">
        <v>0</v>
      </c>
      <c r="AD1827">
        <v>1</v>
      </c>
      <c r="AE1827">
        <v>0</v>
      </c>
      <c r="AF1827" t="s">
        <v>3</v>
      </c>
      <c r="AG1827">
        <v>0.03</v>
      </c>
      <c r="AH1827">
        <v>2</v>
      </c>
      <c r="AI1827">
        <v>33038893</v>
      </c>
      <c r="AJ1827">
        <v>1923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</row>
    <row r="1828" spans="1:44" x14ac:dyDescent="0.2">
      <c r="A1828">
        <f>ROW(Source!A732)</f>
        <v>732</v>
      </c>
      <c r="B1828">
        <v>33038899</v>
      </c>
      <c r="C1828">
        <v>33038890</v>
      </c>
      <c r="D1828">
        <v>32520163</v>
      </c>
      <c r="E1828">
        <v>1</v>
      </c>
      <c r="F1828">
        <v>1</v>
      </c>
      <c r="G1828">
        <v>19</v>
      </c>
      <c r="H1828">
        <v>3</v>
      </c>
      <c r="I1828" t="s">
        <v>25</v>
      </c>
      <c r="J1828" t="s">
        <v>27</v>
      </c>
      <c r="K1828" t="s">
        <v>26</v>
      </c>
      <c r="L1828">
        <v>1348</v>
      </c>
      <c r="N1828">
        <v>1009</v>
      </c>
      <c r="O1828" t="s">
        <v>19</v>
      </c>
      <c r="P1828" t="s">
        <v>19</v>
      </c>
      <c r="Q1828">
        <v>1000</v>
      </c>
      <c r="X1828">
        <v>1</v>
      </c>
      <c r="Y1828">
        <v>53410.15</v>
      </c>
      <c r="Z1828">
        <v>0</v>
      </c>
      <c r="AA1828">
        <v>0</v>
      </c>
      <c r="AB1828">
        <v>0</v>
      </c>
      <c r="AC1828">
        <v>0</v>
      </c>
      <c r="AD1828">
        <v>1</v>
      </c>
      <c r="AE1828">
        <v>0</v>
      </c>
      <c r="AF1828" t="s">
        <v>3</v>
      </c>
      <c r="AG1828">
        <v>1</v>
      </c>
      <c r="AH1828">
        <v>2</v>
      </c>
      <c r="AI1828">
        <v>33038894</v>
      </c>
      <c r="AJ1828">
        <v>1924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</row>
    <row r="1829" spans="1:44" x14ac:dyDescent="0.2">
      <c r="A1829">
        <f>ROW(Source!A734)</f>
        <v>734</v>
      </c>
      <c r="B1829">
        <v>33038917</v>
      </c>
      <c r="C1829">
        <v>33038901</v>
      </c>
      <c r="D1829">
        <v>32505425</v>
      </c>
      <c r="E1829">
        <v>19</v>
      </c>
      <c r="F1829">
        <v>1</v>
      </c>
      <c r="G1829">
        <v>19</v>
      </c>
      <c r="H1829">
        <v>1</v>
      </c>
      <c r="I1829" t="s">
        <v>795</v>
      </c>
      <c r="J1829" t="s">
        <v>3</v>
      </c>
      <c r="K1829" t="s">
        <v>796</v>
      </c>
      <c r="L1829">
        <v>1191</v>
      </c>
      <c r="N1829">
        <v>1013</v>
      </c>
      <c r="O1829" t="s">
        <v>797</v>
      </c>
      <c r="P1829" t="s">
        <v>797</v>
      </c>
      <c r="Q1829">
        <v>1</v>
      </c>
      <c r="X1829">
        <v>453.1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1</v>
      </c>
      <c r="AE1829">
        <v>1</v>
      </c>
      <c r="AF1829" t="s">
        <v>3</v>
      </c>
      <c r="AG1829">
        <v>453.1</v>
      </c>
      <c r="AH1829">
        <v>2</v>
      </c>
      <c r="AI1829">
        <v>33038902</v>
      </c>
      <c r="AJ1829">
        <v>1926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</row>
    <row r="1830" spans="1:44" x14ac:dyDescent="0.2">
      <c r="A1830">
        <f>ROW(Source!A734)</f>
        <v>734</v>
      </c>
      <c r="B1830">
        <v>33038918</v>
      </c>
      <c r="C1830">
        <v>33038901</v>
      </c>
      <c r="D1830">
        <v>32517073</v>
      </c>
      <c r="E1830">
        <v>1</v>
      </c>
      <c r="F1830">
        <v>1</v>
      </c>
      <c r="G1830">
        <v>19</v>
      </c>
      <c r="H1830">
        <v>2</v>
      </c>
      <c r="I1830" t="s">
        <v>805</v>
      </c>
      <c r="J1830" t="s">
        <v>806</v>
      </c>
      <c r="K1830" t="s">
        <v>807</v>
      </c>
      <c r="L1830">
        <v>1368</v>
      </c>
      <c r="N1830">
        <v>1011</v>
      </c>
      <c r="O1830" t="s">
        <v>801</v>
      </c>
      <c r="P1830" t="s">
        <v>801</v>
      </c>
      <c r="Q1830">
        <v>1</v>
      </c>
      <c r="X1830">
        <v>1.38</v>
      </c>
      <c r="Y1830">
        <v>0</v>
      </c>
      <c r="Z1830">
        <v>3.37</v>
      </c>
      <c r="AA1830">
        <v>0.85</v>
      </c>
      <c r="AB1830">
        <v>0</v>
      </c>
      <c r="AC1830">
        <v>0</v>
      </c>
      <c r="AD1830">
        <v>1</v>
      </c>
      <c r="AE1830">
        <v>0</v>
      </c>
      <c r="AF1830" t="s">
        <v>3</v>
      </c>
      <c r="AG1830">
        <v>1.38</v>
      </c>
      <c r="AH1830">
        <v>2</v>
      </c>
      <c r="AI1830">
        <v>33038903</v>
      </c>
      <c r="AJ1830">
        <v>1927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</row>
    <row r="1831" spans="1:44" x14ac:dyDescent="0.2">
      <c r="A1831">
        <f>ROW(Source!A734)</f>
        <v>734</v>
      </c>
      <c r="B1831">
        <v>33038919</v>
      </c>
      <c r="C1831">
        <v>33038901</v>
      </c>
      <c r="D1831">
        <v>32516433</v>
      </c>
      <c r="E1831">
        <v>1</v>
      </c>
      <c r="F1831">
        <v>1</v>
      </c>
      <c r="G1831">
        <v>19</v>
      </c>
      <c r="H1831">
        <v>2</v>
      </c>
      <c r="I1831" t="s">
        <v>808</v>
      </c>
      <c r="J1831" t="s">
        <v>809</v>
      </c>
      <c r="K1831" t="s">
        <v>810</v>
      </c>
      <c r="L1831">
        <v>1368</v>
      </c>
      <c r="N1831">
        <v>1011</v>
      </c>
      <c r="O1831" t="s">
        <v>801</v>
      </c>
      <c r="P1831" t="s">
        <v>801</v>
      </c>
      <c r="Q1831">
        <v>1</v>
      </c>
      <c r="X1831">
        <v>0.31</v>
      </c>
      <c r="Y1831">
        <v>0</v>
      </c>
      <c r="Z1831">
        <v>566.44000000000005</v>
      </c>
      <c r="AA1831">
        <v>281.27999999999997</v>
      </c>
      <c r="AB1831">
        <v>0</v>
      </c>
      <c r="AC1831">
        <v>0</v>
      </c>
      <c r="AD1831">
        <v>1</v>
      </c>
      <c r="AE1831">
        <v>0</v>
      </c>
      <c r="AF1831" t="s">
        <v>3</v>
      </c>
      <c r="AG1831">
        <v>0.31</v>
      </c>
      <c r="AH1831">
        <v>2</v>
      </c>
      <c r="AI1831">
        <v>33038904</v>
      </c>
      <c r="AJ1831">
        <v>1928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</row>
    <row r="1832" spans="1:44" x14ac:dyDescent="0.2">
      <c r="A1832">
        <f>ROW(Source!A734)</f>
        <v>734</v>
      </c>
      <c r="B1832">
        <v>33038920</v>
      </c>
      <c r="C1832">
        <v>33038901</v>
      </c>
      <c r="D1832">
        <v>32516599</v>
      </c>
      <c r="E1832">
        <v>1</v>
      </c>
      <c r="F1832">
        <v>1</v>
      </c>
      <c r="G1832">
        <v>19</v>
      </c>
      <c r="H1832">
        <v>2</v>
      </c>
      <c r="I1832" t="s">
        <v>811</v>
      </c>
      <c r="J1832" t="s">
        <v>812</v>
      </c>
      <c r="K1832" t="s">
        <v>813</v>
      </c>
      <c r="L1832">
        <v>1368</v>
      </c>
      <c r="N1832">
        <v>1011</v>
      </c>
      <c r="O1832" t="s">
        <v>801</v>
      </c>
      <c r="P1832" t="s">
        <v>801</v>
      </c>
      <c r="Q1832">
        <v>1</v>
      </c>
      <c r="X1832">
        <v>26.25</v>
      </c>
      <c r="Y1832">
        <v>0</v>
      </c>
      <c r="Z1832">
        <v>9.7100000000000009</v>
      </c>
      <c r="AA1832">
        <v>2.25</v>
      </c>
      <c r="AB1832">
        <v>0</v>
      </c>
      <c r="AC1832">
        <v>0</v>
      </c>
      <c r="AD1832">
        <v>1</v>
      </c>
      <c r="AE1832">
        <v>0</v>
      </c>
      <c r="AF1832" t="s">
        <v>3</v>
      </c>
      <c r="AG1832">
        <v>26.25</v>
      </c>
      <c r="AH1832">
        <v>2</v>
      </c>
      <c r="AI1832">
        <v>33038905</v>
      </c>
      <c r="AJ1832">
        <v>1929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</row>
    <row r="1833" spans="1:44" x14ac:dyDescent="0.2">
      <c r="A1833">
        <f>ROW(Source!A734)</f>
        <v>734</v>
      </c>
      <c r="B1833">
        <v>33038921</v>
      </c>
      <c r="C1833">
        <v>33038901</v>
      </c>
      <c r="D1833">
        <v>32517836</v>
      </c>
      <c r="E1833">
        <v>1</v>
      </c>
      <c r="F1833">
        <v>1</v>
      </c>
      <c r="G1833">
        <v>19</v>
      </c>
      <c r="H1833">
        <v>3</v>
      </c>
      <c r="I1833" t="s">
        <v>814</v>
      </c>
      <c r="J1833" t="s">
        <v>815</v>
      </c>
      <c r="K1833" t="s">
        <v>816</v>
      </c>
      <c r="L1833">
        <v>1348</v>
      </c>
      <c r="N1833">
        <v>1009</v>
      </c>
      <c r="O1833" t="s">
        <v>19</v>
      </c>
      <c r="P1833" t="s">
        <v>19</v>
      </c>
      <c r="Q1833">
        <v>1000</v>
      </c>
      <c r="X1833">
        <v>0.04</v>
      </c>
      <c r="Y1833">
        <v>31493.279999999999</v>
      </c>
      <c r="Z1833">
        <v>0</v>
      </c>
      <c r="AA1833">
        <v>0</v>
      </c>
      <c r="AB1833">
        <v>0</v>
      </c>
      <c r="AC1833">
        <v>0</v>
      </c>
      <c r="AD1833">
        <v>1</v>
      </c>
      <c r="AE1833">
        <v>0</v>
      </c>
      <c r="AF1833" t="s">
        <v>3</v>
      </c>
      <c r="AG1833">
        <v>0.04</v>
      </c>
      <c r="AH1833">
        <v>2</v>
      </c>
      <c r="AI1833">
        <v>33038906</v>
      </c>
      <c r="AJ1833">
        <v>1930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</row>
    <row r="1834" spans="1:44" x14ac:dyDescent="0.2">
      <c r="A1834">
        <f>ROW(Source!A734)</f>
        <v>734</v>
      </c>
      <c r="B1834">
        <v>33038922</v>
      </c>
      <c r="C1834">
        <v>33038901</v>
      </c>
      <c r="D1834">
        <v>32518156</v>
      </c>
      <c r="E1834">
        <v>1</v>
      </c>
      <c r="F1834">
        <v>1</v>
      </c>
      <c r="G1834">
        <v>19</v>
      </c>
      <c r="H1834">
        <v>3</v>
      </c>
      <c r="I1834" t="s">
        <v>817</v>
      </c>
      <c r="J1834" t="s">
        <v>818</v>
      </c>
      <c r="K1834" t="s">
        <v>819</v>
      </c>
      <c r="L1834">
        <v>1348</v>
      </c>
      <c r="N1834">
        <v>1009</v>
      </c>
      <c r="O1834" t="s">
        <v>19</v>
      </c>
      <c r="P1834" t="s">
        <v>19</v>
      </c>
      <c r="Q1834">
        <v>1000</v>
      </c>
      <c r="X1834">
        <v>3.6999999999999998E-2</v>
      </c>
      <c r="Y1834">
        <v>45454.3</v>
      </c>
      <c r="Z1834">
        <v>0</v>
      </c>
      <c r="AA1834">
        <v>0</v>
      </c>
      <c r="AB1834">
        <v>0</v>
      </c>
      <c r="AC1834">
        <v>0</v>
      </c>
      <c r="AD1834">
        <v>1</v>
      </c>
      <c r="AE1834">
        <v>0</v>
      </c>
      <c r="AF1834" t="s">
        <v>3</v>
      </c>
      <c r="AG1834">
        <v>3.6999999999999998E-2</v>
      </c>
      <c r="AH1834">
        <v>2</v>
      </c>
      <c r="AI1834">
        <v>33038907</v>
      </c>
      <c r="AJ1834">
        <v>1931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</row>
    <row r="1835" spans="1:44" x14ac:dyDescent="0.2">
      <c r="A1835">
        <f>ROW(Source!A734)</f>
        <v>734</v>
      </c>
      <c r="B1835">
        <v>33038924</v>
      </c>
      <c r="C1835">
        <v>33038901</v>
      </c>
      <c r="D1835">
        <v>32518894</v>
      </c>
      <c r="E1835">
        <v>1</v>
      </c>
      <c r="F1835">
        <v>1</v>
      </c>
      <c r="G1835">
        <v>19</v>
      </c>
      <c r="H1835">
        <v>3</v>
      </c>
      <c r="I1835" t="s">
        <v>820</v>
      </c>
      <c r="J1835" t="s">
        <v>821</v>
      </c>
      <c r="K1835" t="s">
        <v>822</v>
      </c>
      <c r="L1835">
        <v>1327</v>
      </c>
      <c r="N1835">
        <v>1005</v>
      </c>
      <c r="O1835" t="s">
        <v>823</v>
      </c>
      <c r="P1835" t="s">
        <v>823</v>
      </c>
      <c r="Q1835">
        <v>1</v>
      </c>
      <c r="X1835">
        <v>5.6</v>
      </c>
      <c r="Y1835">
        <v>63.78</v>
      </c>
      <c r="Z1835">
        <v>0</v>
      </c>
      <c r="AA1835">
        <v>0</v>
      </c>
      <c r="AB1835">
        <v>0</v>
      </c>
      <c r="AC1835">
        <v>0</v>
      </c>
      <c r="AD1835">
        <v>1</v>
      </c>
      <c r="AE1835">
        <v>0</v>
      </c>
      <c r="AF1835" t="s">
        <v>3</v>
      </c>
      <c r="AG1835">
        <v>5.6</v>
      </c>
      <c r="AH1835">
        <v>2</v>
      </c>
      <c r="AI1835">
        <v>33038909</v>
      </c>
      <c r="AJ1835">
        <v>1932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</row>
    <row r="1836" spans="1:44" x14ac:dyDescent="0.2">
      <c r="A1836">
        <f>ROW(Source!A734)</f>
        <v>734</v>
      </c>
      <c r="B1836">
        <v>33038923</v>
      </c>
      <c r="C1836">
        <v>33038901</v>
      </c>
      <c r="D1836">
        <v>32517311</v>
      </c>
      <c r="E1836">
        <v>1</v>
      </c>
      <c r="F1836">
        <v>1</v>
      </c>
      <c r="G1836">
        <v>19</v>
      </c>
      <c r="H1836">
        <v>3</v>
      </c>
      <c r="I1836" t="s">
        <v>824</v>
      </c>
      <c r="J1836" t="s">
        <v>825</v>
      </c>
      <c r="K1836" t="s">
        <v>826</v>
      </c>
      <c r="L1836">
        <v>1348</v>
      </c>
      <c r="N1836">
        <v>1009</v>
      </c>
      <c r="O1836" t="s">
        <v>19</v>
      </c>
      <c r="P1836" t="s">
        <v>19</v>
      </c>
      <c r="Q1836">
        <v>1000</v>
      </c>
      <c r="X1836">
        <v>0.05</v>
      </c>
      <c r="Y1836">
        <v>4752.91</v>
      </c>
      <c r="Z1836">
        <v>0</v>
      </c>
      <c r="AA1836">
        <v>0</v>
      </c>
      <c r="AB1836">
        <v>0</v>
      </c>
      <c r="AC1836">
        <v>0</v>
      </c>
      <c r="AD1836">
        <v>1</v>
      </c>
      <c r="AE1836">
        <v>0</v>
      </c>
      <c r="AF1836" t="s">
        <v>3</v>
      </c>
      <c r="AG1836">
        <v>0.05</v>
      </c>
      <c r="AH1836">
        <v>2</v>
      </c>
      <c r="AI1836">
        <v>33038908</v>
      </c>
      <c r="AJ1836">
        <v>1933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</row>
    <row r="1837" spans="1:44" x14ac:dyDescent="0.2">
      <c r="A1837">
        <f>ROW(Source!A734)</f>
        <v>734</v>
      </c>
      <c r="B1837">
        <v>33038925</v>
      </c>
      <c r="C1837">
        <v>33038901</v>
      </c>
      <c r="D1837">
        <v>32519061</v>
      </c>
      <c r="E1837">
        <v>1</v>
      </c>
      <c r="F1837">
        <v>1</v>
      </c>
      <c r="G1837">
        <v>19</v>
      </c>
      <c r="H1837">
        <v>3</v>
      </c>
      <c r="I1837" t="s">
        <v>827</v>
      </c>
      <c r="J1837" t="s">
        <v>828</v>
      </c>
      <c r="K1837" t="s">
        <v>829</v>
      </c>
      <c r="L1837">
        <v>1339</v>
      </c>
      <c r="N1837">
        <v>1007</v>
      </c>
      <c r="O1837" t="s">
        <v>830</v>
      </c>
      <c r="P1837" t="s">
        <v>830</v>
      </c>
      <c r="Q1837">
        <v>1</v>
      </c>
      <c r="X1837">
        <v>1.75</v>
      </c>
      <c r="Y1837">
        <v>29.98</v>
      </c>
      <c r="Z1837">
        <v>0</v>
      </c>
      <c r="AA1837">
        <v>0</v>
      </c>
      <c r="AB1837">
        <v>0</v>
      </c>
      <c r="AC1837">
        <v>0</v>
      </c>
      <c r="AD1837">
        <v>1</v>
      </c>
      <c r="AE1837">
        <v>0</v>
      </c>
      <c r="AF1837" t="s">
        <v>3</v>
      </c>
      <c r="AG1837">
        <v>1.75</v>
      </c>
      <c r="AH1837">
        <v>2</v>
      </c>
      <c r="AI1837">
        <v>33038910</v>
      </c>
      <c r="AJ1837">
        <v>1934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</row>
    <row r="1838" spans="1:44" x14ac:dyDescent="0.2">
      <c r="A1838">
        <f>ROW(Source!A734)</f>
        <v>734</v>
      </c>
      <c r="B1838">
        <v>33038926</v>
      </c>
      <c r="C1838">
        <v>33038901</v>
      </c>
      <c r="D1838">
        <v>32517740</v>
      </c>
      <c r="E1838">
        <v>1</v>
      </c>
      <c r="F1838">
        <v>1</v>
      </c>
      <c r="G1838">
        <v>19</v>
      </c>
      <c r="H1838">
        <v>3</v>
      </c>
      <c r="I1838" t="s">
        <v>831</v>
      </c>
      <c r="J1838" t="s">
        <v>832</v>
      </c>
      <c r="K1838" t="s">
        <v>833</v>
      </c>
      <c r="L1838">
        <v>1339</v>
      </c>
      <c r="N1838">
        <v>1007</v>
      </c>
      <c r="O1838" t="s">
        <v>830</v>
      </c>
      <c r="P1838" t="s">
        <v>830</v>
      </c>
      <c r="Q1838">
        <v>1</v>
      </c>
      <c r="X1838">
        <v>0.08</v>
      </c>
      <c r="Y1838">
        <v>4993.7</v>
      </c>
      <c r="Z1838">
        <v>0</v>
      </c>
      <c r="AA1838">
        <v>0</v>
      </c>
      <c r="AB1838">
        <v>0</v>
      </c>
      <c r="AC1838">
        <v>0</v>
      </c>
      <c r="AD1838">
        <v>1</v>
      </c>
      <c r="AE1838">
        <v>0</v>
      </c>
      <c r="AF1838" t="s">
        <v>3</v>
      </c>
      <c r="AG1838">
        <v>0.08</v>
      </c>
      <c r="AH1838">
        <v>2</v>
      </c>
      <c r="AI1838">
        <v>33038911</v>
      </c>
      <c r="AJ1838">
        <v>1935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</row>
    <row r="1839" spans="1:44" x14ac:dyDescent="0.2">
      <c r="A1839">
        <f>ROW(Source!A734)</f>
        <v>734</v>
      </c>
      <c r="B1839">
        <v>33038927</v>
      </c>
      <c r="C1839">
        <v>33038901</v>
      </c>
      <c r="D1839">
        <v>32517729</v>
      </c>
      <c r="E1839">
        <v>1</v>
      </c>
      <c r="F1839">
        <v>1</v>
      </c>
      <c r="G1839">
        <v>19</v>
      </c>
      <c r="H1839">
        <v>3</v>
      </c>
      <c r="I1839" t="s">
        <v>834</v>
      </c>
      <c r="J1839" t="s">
        <v>835</v>
      </c>
      <c r="K1839" t="s">
        <v>836</v>
      </c>
      <c r="L1839">
        <v>1339</v>
      </c>
      <c r="N1839">
        <v>1007</v>
      </c>
      <c r="O1839" t="s">
        <v>830</v>
      </c>
      <c r="P1839" t="s">
        <v>830</v>
      </c>
      <c r="Q1839">
        <v>1</v>
      </c>
      <c r="X1839">
        <v>0.69</v>
      </c>
      <c r="Y1839">
        <v>3762.19</v>
      </c>
      <c r="Z1839">
        <v>0</v>
      </c>
      <c r="AA1839">
        <v>0</v>
      </c>
      <c r="AB1839">
        <v>0</v>
      </c>
      <c r="AC1839">
        <v>0</v>
      </c>
      <c r="AD1839">
        <v>1</v>
      </c>
      <c r="AE1839">
        <v>0</v>
      </c>
      <c r="AF1839" t="s">
        <v>3</v>
      </c>
      <c r="AG1839">
        <v>0.69</v>
      </c>
      <c r="AH1839">
        <v>2</v>
      </c>
      <c r="AI1839">
        <v>33038912</v>
      </c>
      <c r="AJ1839">
        <v>1936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</row>
    <row r="1840" spans="1:44" x14ac:dyDescent="0.2">
      <c r="A1840">
        <f>ROW(Source!A734)</f>
        <v>734</v>
      </c>
      <c r="B1840">
        <v>33038928</v>
      </c>
      <c r="C1840">
        <v>33038901</v>
      </c>
      <c r="D1840">
        <v>32517783</v>
      </c>
      <c r="E1840">
        <v>1</v>
      </c>
      <c r="F1840">
        <v>1</v>
      </c>
      <c r="G1840">
        <v>19</v>
      </c>
      <c r="H1840">
        <v>3</v>
      </c>
      <c r="I1840" t="s">
        <v>837</v>
      </c>
      <c r="J1840" t="s">
        <v>838</v>
      </c>
      <c r="K1840" t="s">
        <v>839</v>
      </c>
      <c r="L1840">
        <v>1339</v>
      </c>
      <c r="N1840">
        <v>1007</v>
      </c>
      <c r="O1840" t="s">
        <v>830</v>
      </c>
      <c r="P1840" t="s">
        <v>830</v>
      </c>
      <c r="Q1840">
        <v>1</v>
      </c>
      <c r="X1840">
        <v>0.2</v>
      </c>
      <c r="Y1840">
        <v>5631.96</v>
      </c>
      <c r="Z1840">
        <v>0</v>
      </c>
      <c r="AA1840">
        <v>0</v>
      </c>
      <c r="AB1840">
        <v>0</v>
      </c>
      <c r="AC1840">
        <v>0</v>
      </c>
      <c r="AD1840">
        <v>1</v>
      </c>
      <c r="AE1840">
        <v>0</v>
      </c>
      <c r="AF1840" t="s">
        <v>3</v>
      </c>
      <c r="AG1840">
        <v>0.2</v>
      </c>
      <c r="AH1840">
        <v>2</v>
      </c>
      <c r="AI1840">
        <v>33038913</v>
      </c>
      <c r="AJ1840">
        <v>1937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</row>
    <row r="1841" spans="1:44" x14ac:dyDescent="0.2">
      <c r="A1841">
        <f>ROW(Source!A734)</f>
        <v>734</v>
      </c>
      <c r="B1841">
        <v>33038929</v>
      </c>
      <c r="C1841">
        <v>33038901</v>
      </c>
      <c r="D1841">
        <v>32517784</v>
      </c>
      <c r="E1841">
        <v>1</v>
      </c>
      <c r="F1841">
        <v>1</v>
      </c>
      <c r="G1841">
        <v>19</v>
      </c>
      <c r="H1841">
        <v>3</v>
      </c>
      <c r="I1841" t="s">
        <v>840</v>
      </c>
      <c r="J1841" t="s">
        <v>841</v>
      </c>
      <c r="K1841" t="s">
        <v>842</v>
      </c>
      <c r="L1841">
        <v>1339</v>
      </c>
      <c r="N1841">
        <v>1007</v>
      </c>
      <c r="O1841" t="s">
        <v>830</v>
      </c>
      <c r="P1841" t="s">
        <v>830</v>
      </c>
      <c r="Q1841">
        <v>1</v>
      </c>
      <c r="X1841">
        <v>0.69</v>
      </c>
      <c r="Y1841">
        <v>5631.96</v>
      </c>
      <c r="Z1841">
        <v>0</v>
      </c>
      <c r="AA1841">
        <v>0</v>
      </c>
      <c r="AB1841">
        <v>0</v>
      </c>
      <c r="AC1841">
        <v>0</v>
      </c>
      <c r="AD1841">
        <v>1</v>
      </c>
      <c r="AE1841">
        <v>0</v>
      </c>
      <c r="AF1841" t="s">
        <v>3</v>
      </c>
      <c r="AG1841">
        <v>0.69</v>
      </c>
      <c r="AH1841">
        <v>2</v>
      </c>
      <c r="AI1841">
        <v>33038914</v>
      </c>
      <c r="AJ1841">
        <v>1938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</row>
    <row r="1842" spans="1:44" x14ac:dyDescent="0.2">
      <c r="A1842">
        <f>ROW(Source!A734)</f>
        <v>734</v>
      </c>
      <c r="B1842">
        <v>33038930</v>
      </c>
      <c r="C1842">
        <v>33038901</v>
      </c>
      <c r="D1842">
        <v>32519911</v>
      </c>
      <c r="E1842">
        <v>1</v>
      </c>
      <c r="F1842">
        <v>1</v>
      </c>
      <c r="G1842">
        <v>19</v>
      </c>
      <c r="H1842">
        <v>3</v>
      </c>
      <c r="I1842" t="s">
        <v>843</v>
      </c>
      <c r="J1842" t="s">
        <v>844</v>
      </c>
      <c r="K1842" t="s">
        <v>845</v>
      </c>
      <c r="L1842">
        <v>1339</v>
      </c>
      <c r="N1842">
        <v>1007</v>
      </c>
      <c r="O1842" t="s">
        <v>830</v>
      </c>
      <c r="P1842" t="s">
        <v>830</v>
      </c>
      <c r="Q1842">
        <v>1</v>
      </c>
      <c r="X1842">
        <v>102</v>
      </c>
      <c r="Y1842">
        <v>3195.93</v>
      </c>
      <c r="Z1842">
        <v>0</v>
      </c>
      <c r="AA1842">
        <v>0</v>
      </c>
      <c r="AB1842">
        <v>0</v>
      </c>
      <c r="AC1842">
        <v>0</v>
      </c>
      <c r="AD1842">
        <v>1</v>
      </c>
      <c r="AE1842">
        <v>0</v>
      </c>
      <c r="AF1842" t="s">
        <v>3</v>
      </c>
      <c r="AG1842">
        <v>102</v>
      </c>
      <c r="AH1842">
        <v>2</v>
      </c>
      <c r="AI1842">
        <v>33038915</v>
      </c>
      <c r="AJ1842">
        <v>1939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</row>
    <row r="1843" spans="1:44" x14ac:dyDescent="0.2">
      <c r="A1843">
        <f>ROW(Source!A734)</f>
        <v>734</v>
      </c>
      <c r="B1843">
        <v>33038931</v>
      </c>
      <c r="C1843">
        <v>33038901</v>
      </c>
      <c r="D1843">
        <v>32521663</v>
      </c>
      <c r="E1843">
        <v>1</v>
      </c>
      <c r="F1843">
        <v>1</v>
      </c>
      <c r="G1843">
        <v>19</v>
      </c>
      <c r="H1843">
        <v>3</v>
      </c>
      <c r="I1843" t="s">
        <v>846</v>
      </c>
      <c r="J1843" t="s">
        <v>847</v>
      </c>
      <c r="K1843" t="s">
        <v>848</v>
      </c>
      <c r="L1843">
        <v>1327</v>
      </c>
      <c r="N1843">
        <v>1005</v>
      </c>
      <c r="O1843" t="s">
        <v>823</v>
      </c>
      <c r="P1843" t="s">
        <v>823</v>
      </c>
      <c r="Q1843">
        <v>1</v>
      </c>
      <c r="X1843">
        <v>49.5</v>
      </c>
      <c r="Y1843">
        <v>207.09</v>
      </c>
      <c r="Z1843">
        <v>0</v>
      </c>
      <c r="AA1843">
        <v>0</v>
      </c>
      <c r="AB1843">
        <v>0</v>
      </c>
      <c r="AC1843">
        <v>0</v>
      </c>
      <c r="AD1843">
        <v>1</v>
      </c>
      <c r="AE1843">
        <v>0</v>
      </c>
      <c r="AF1843" t="s">
        <v>3</v>
      </c>
      <c r="AG1843">
        <v>49.5</v>
      </c>
      <c r="AH1843">
        <v>2</v>
      </c>
      <c r="AI1843">
        <v>33038916</v>
      </c>
      <c r="AJ1843">
        <v>1940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</row>
    <row r="1844" spans="1:44" x14ac:dyDescent="0.2">
      <c r="A1844">
        <f>ROW(Source!A737)</f>
        <v>737</v>
      </c>
      <c r="B1844">
        <v>33038940</v>
      </c>
      <c r="C1844">
        <v>33038934</v>
      </c>
      <c r="D1844">
        <v>32505425</v>
      </c>
      <c r="E1844">
        <v>19</v>
      </c>
      <c r="F1844">
        <v>1</v>
      </c>
      <c r="G1844">
        <v>19</v>
      </c>
      <c r="H1844">
        <v>1</v>
      </c>
      <c r="I1844" t="s">
        <v>795</v>
      </c>
      <c r="J1844" t="s">
        <v>3</v>
      </c>
      <c r="K1844" t="s">
        <v>796</v>
      </c>
      <c r="L1844">
        <v>1191</v>
      </c>
      <c r="N1844">
        <v>1013</v>
      </c>
      <c r="O1844" t="s">
        <v>797</v>
      </c>
      <c r="P1844" t="s">
        <v>797</v>
      </c>
      <c r="Q1844">
        <v>1</v>
      </c>
      <c r="X1844">
        <v>36.11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1</v>
      </c>
      <c r="AE1844">
        <v>1</v>
      </c>
      <c r="AF1844" t="s">
        <v>3</v>
      </c>
      <c r="AG1844">
        <v>36.11</v>
      </c>
      <c r="AH1844">
        <v>2</v>
      </c>
      <c r="AI1844">
        <v>33038935</v>
      </c>
      <c r="AJ1844">
        <v>1941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</row>
    <row r="1845" spans="1:44" x14ac:dyDescent="0.2">
      <c r="A1845">
        <f>ROW(Source!A737)</f>
        <v>737</v>
      </c>
      <c r="B1845">
        <v>33038941</v>
      </c>
      <c r="C1845">
        <v>33038934</v>
      </c>
      <c r="D1845">
        <v>32516754</v>
      </c>
      <c r="E1845">
        <v>1</v>
      </c>
      <c r="F1845">
        <v>1</v>
      </c>
      <c r="G1845">
        <v>19</v>
      </c>
      <c r="H1845">
        <v>2</v>
      </c>
      <c r="I1845" t="s">
        <v>798</v>
      </c>
      <c r="J1845" t="s">
        <v>799</v>
      </c>
      <c r="K1845" t="s">
        <v>800</v>
      </c>
      <c r="L1845">
        <v>1368</v>
      </c>
      <c r="N1845">
        <v>1011</v>
      </c>
      <c r="O1845" t="s">
        <v>801</v>
      </c>
      <c r="P1845" t="s">
        <v>801</v>
      </c>
      <c r="Q1845">
        <v>1</v>
      </c>
      <c r="X1845">
        <v>21.91</v>
      </c>
      <c r="Y1845">
        <v>0</v>
      </c>
      <c r="Z1845">
        <v>70.98</v>
      </c>
      <c r="AA1845">
        <v>6.52</v>
      </c>
      <c r="AB1845">
        <v>0</v>
      </c>
      <c r="AC1845">
        <v>0</v>
      </c>
      <c r="AD1845">
        <v>1</v>
      </c>
      <c r="AE1845">
        <v>0</v>
      </c>
      <c r="AF1845" t="s">
        <v>3</v>
      </c>
      <c r="AG1845">
        <v>21.91</v>
      </c>
      <c r="AH1845">
        <v>2</v>
      </c>
      <c r="AI1845">
        <v>33038936</v>
      </c>
      <c r="AJ1845">
        <v>1942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</row>
    <row r="1846" spans="1:44" x14ac:dyDescent="0.2">
      <c r="A1846">
        <f>ROW(Source!A737)</f>
        <v>737</v>
      </c>
      <c r="B1846">
        <v>33038942</v>
      </c>
      <c r="C1846">
        <v>33038934</v>
      </c>
      <c r="D1846">
        <v>32518977</v>
      </c>
      <c r="E1846">
        <v>1</v>
      </c>
      <c r="F1846">
        <v>1</v>
      </c>
      <c r="G1846">
        <v>19</v>
      </c>
      <c r="H1846">
        <v>3</v>
      </c>
      <c r="I1846" t="s">
        <v>802</v>
      </c>
      <c r="J1846" t="s">
        <v>803</v>
      </c>
      <c r="K1846" t="s">
        <v>804</v>
      </c>
      <c r="L1846">
        <v>1348</v>
      </c>
      <c r="N1846">
        <v>1009</v>
      </c>
      <c r="O1846" t="s">
        <v>19</v>
      </c>
      <c r="P1846" t="s">
        <v>19</v>
      </c>
      <c r="Q1846">
        <v>1000</v>
      </c>
      <c r="X1846">
        <v>0.03</v>
      </c>
      <c r="Y1846">
        <v>117442.26</v>
      </c>
      <c r="Z1846">
        <v>0</v>
      </c>
      <c r="AA1846">
        <v>0</v>
      </c>
      <c r="AB1846">
        <v>0</v>
      </c>
      <c r="AC1846">
        <v>0</v>
      </c>
      <c r="AD1846">
        <v>1</v>
      </c>
      <c r="AE1846">
        <v>0</v>
      </c>
      <c r="AF1846" t="s">
        <v>3</v>
      </c>
      <c r="AG1846">
        <v>0.03</v>
      </c>
      <c r="AH1846">
        <v>2</v>
      </c>
      <c r="AI1846">
        <v>33038937</v>
      </c>
      <c r="AJ1846">
        <v>1943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</row>
    <row r="1847" spans="1:44" x14ac:dyDescent="0.2">
      <c r="A1847">
        <f>ROW(Source!A737)</f>
        <v>737</v>
      </c>
      <c r="B1847">
        <v>33038943</v>
      </c>
      <c r="C1847">
        <v>33038934</v>
      </c>
      <c r="D1847">
        <v>32520163</v>
      </c>
      <c r="E1847">
        <v>1</v>
      </c>
      <c r="F1847">
        <v>1</v>
      </c>
      <c r="G1847">
        <v>19</v>
      </c>
      <c r="H1847">
        <v>3</v>
      </c>
      <c r="I1847" t="s">
        <v>25</v>
      </c>
      <c r="J1847" t="s">
        <v>27</v>
      </c>
      <c r="K1847" t="s">
        <v>26</v>
      </c>
      <c r="L1847">
        <v>1348</v>
      </c>
      <c r="N1847">
        <v>1009</v>
      </c>
      <c r="O1847" t="s">
        <v>19</v>
      </c>
      <c r="P1847" t="s">
        <v>19</v>
      </c>
      <c r="Q1847">
        <v>1000</v>
      </c>
      <c r="X1847">
        <v>1</v>
      </c>
      <c r="Y1847">
        <v>53410.15</v>
      </c>
      <c r="Z1847">
        <v>0</v>
      </c>
      <c r="AA1847">
        <v>0</v>
      </c>
      <c r="AB1847">
        <v>0</v>
      </c>
      <c r="AC1847">
        <v>0</v>
      </c>
      <c r="AD1847">
        <v>1</v>
      </c>
      <c r="AE1847">
        <v>0</v>
      </c>
      <c r="AF1847" t="s">
        <v>3</v>
      </c>
      <c r="AG1847">
        <v>1</v>
      </c>
      <c r="AH1847">
        <v>2</v>
      </c>
      <c r="AI1847">
        <v>33038938</v>
      </c>
      <c r="AJ1847">
        <v>1944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</row>
    <row r="1848" spans="1:44" x14ac:dyDescent="0.2">
      <c r="A1848">
        <f>ROW(Source!A739)</f>
        <v>739</v>
      </c>
      <c r="B1848">
        <v>33038961</v>
      </c>
      <c r="C1848">
        <v>33038945</v>
      </c>
      <c r="D1848">
        <v>32505425</v>
      </c>
      <c r="E1848">
        <v>19</v>
      </c>
      <c r="F1848">
        <v>1</v>
      </c>
      <c r="G1848">
        <v>19</v>
      </c>
      <c r="H1848">
        <v>1</v>
      </c>
      <c r="I1848" t="s">
        <v>795</v>
      </c>
      <c r="J1848" t="s">
        <v>3</v>
      </c>
      <c r="K1848" t="s">
        <v>796</v>
      </c>
      <c r="L1848">
        <v>1191</v>
      </c>
      <c r="N1848">
        <v>1013</v>
      </c>
      <c r="O1848" t="s">
        <v>797</v>
      </c>
      <c r="P1848" t="s">
        <v>797</v>
      </c>
      <c r="Q1848">
        <v>1</v>
      </c>
      <c r="X1848">
        <v>453.1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1</v>
      </c>
      <c r="AE1848">
        <v>1</v>
      </c>
      <c r="AF1848" t="s">
        <v>3</v>
      </c>
      <c r="AG1848">
        <v>453.1</v>
      </c>
      <c r="AH1848">
        <v>2</v>
      </c>
      <c r="AI1848">
        <v>33038946</v>
      </c>
      <c r="AJ1848">
        <v>1946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</row>
    <row r="1849" spans="1:44" x14ac:dyDescent="0.2">
      <c r="A1849">
        <f>ROW(Source!A739)</f>
        <v>739</v>
      </c>
      <c r="B1849">
        <v>33038962</v>
      </c>
      <c r="C1849">
        <v>33038945</v>
      </c>
      <c r="D1849">
        <v>32517073</v>
      </c>
      <c r="E1849">
        <v>1</v>
      </c>
      <c r="F1849">
        <v>1</v>
      </c>
      <c r="G1849">
        <v>19</v>
      </c>
      <c r="H1849">
        <v>2</v>
      </c>
      <c r="I1849" t="s">
        <v>805</v>
      </c>
      <c r="J1849" t="s">
        <v>806</v>
      </c>
      <c r="K1849" t="s">
        <v>807</v>
      </c>
      <c r="L1849">
        <v>1368</v>
      </c>
      <c r="N1849">
        <v>1011</v>
      </c>
      <c r="O1849" t="s">
        <v>801</v>
      </c>
      <c r="P1849" t="s">
        <v>801</v>
      </c>
      <c r="Q1849">
        <v>1</v>
      </c>
      <c r="X1849">
        <v>1.38</v>
      </c>
      <c r="Y1849">
        <v>0</v>
      </c>
      <c r="Z1849">
        <v>3.37</v>
      </c>
      <c r="AA1849">
        <v>0.85</v>
      </c>
      <c r="AB1849">
        <v>0</v>
      </c>
      <c r="AC1849">
        <v>0</v>
      </c>
      <c r="AD1849">
        <v>1</v>
      </c>
      <c r="AE1849">
        <v>0</v>
      </c>
      <c r="AF1849" t="s">
        <v>3</v>
      </c>
      <c r="AG1849">
        <v>1.38</v>
      </c>
      <c r="AH1849">
        <v>2</v>
      </c>
      <c r="AI1849">
        <v>33038947</v>
      </c>
      <c r="AJ1849">
        <v>1947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</row>
    <row r="1850" spans="1:44" x14ac:dyDescent="0.2">
      <c r="A1850">
        <f>ROW(Source!A739)</f>
        <v>739</v>
      </c>
      <c r="B1850">
        <v>33038963</v>
      </c>
      <c r="C1850">
        <v>33038945</v>
      </c>
      <c r="D1850">
        <v>32516433</v>
      </c>
      <c r="E1850">
        <v>1</v>
      </c>
      <c r="F1850">
        <v>1</v>
      </c>
      <c r="G1850">
        <v>19</v>
      </c>
      <c r="H1850">
        <v>2</v>
      </c>
      <c r="I1850" t="s">
        <v>808</v>
      </c>
      <c r="J1850" t="s">
        <v>809</v>
      </c>
      <c r="K1850" t="s">
        <v>810</v>
      </c>
      <c r="L1850">
        <v>1368</v>
      </c>
      <c r="N1850">
        <v>1011</v>
      </c>
      <c r="O1850" t="s">
        <v>801</v>
      </c>
      <c r="P1850" t="s">
        <v>801</v>
      </c>
      <c r="Q1850">
        <v>1</v>
      </c>
      <c r="X1850">
        <v>0.31</v>
      </c>
      <c r="Y1850">
        <v>0</v>
      </c>
      <c r="Z1850">
        <v>566.44000000000005</v>
      </c>
      <c r="AA1850">
        <v>281.27999999999997</v>
      </c>
      <c r="AB1850">
        <v>0</v>
      </c>
      <c r="AC1850">
        <v>0</v>
      </c>
      <c r="AD1850">
        <v>1</v>
      </c>
      <c r="AE1850">
        <v>0</v>
      </c>
      <c r="AF1850" t="s">
        <v>3</v>
      </c>
      <c r="AG1850">
        <v>0.31</v>
      </c>
      <c r="AH1850">
        <v>2</v>
      </c>
      <c r="AI1850">
        <v>33038948</v>
      </c>
      <c r="AJ1850">
        <v>1948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</row>
    <row r="1851" spans="1:44" x14ac:dyDescent="0.2">
      <c r="A1851">
        <f>ROW(Source!A739)</f>
        <v>739</v>
      </c>
      <c r="B1851">
        <v>33038964</v>
      </c>
      <c r="C1851">
        <v>33038945</v>
      </c>
      <c r="D1851">
        <v>32516599</v>
      </c>
      <c r="E1851">
        <v>1</v>
      </c>
      <c r="F1851">
        <v>1</v>
      </c>
      <c r="G1851">
        <v>19</v>
      </c>
      <c r="H1851">
        <v>2</v>
      </c>
      <c r="I1851" t="s">
        <v>811</v>
      </c>
      <c r="J1851" t="s">
        <v>812</v>
      </c>
      <c r="K1851" t="s">
        <v>813</v>
      </c>
      <c r="L1851">
        <v>1368</v>
      </c>
      <c r="N1851">
        <v>1011</v>
      </c>
      <c r="O1851" t="s">
        <v>801</v>
      </c>
      <c r="P1851" t="s">
        <v>801</v>
      </c>
      <c r="Q1851">
        <v>1</v>
      </c>
      <c r="X1851">
        <v>26.25</v>
      </c>
      <c r="Y1851">
        <v>0</v>
      </c>
      <c r="Z1851">
        <v>9.7100000000000009</v>
      </c>
      <c r="AA1851">
        <v>2.25</v>
      </c>
      <c r="AB1851">
        <v>0</v>
      </c>
      <c r="AC1851">
        <v>0</v>
      </c>
      <c r="AD1851">
        <v>1</v>
      </c>
      <c r="AE1851">
        <v>0</v>
      </c>
      <c r="AF1851" t="s">
        <v>3</v>
      </c>
      <c r="AG1851">
        <v>26.25</v>
      </c>
      <c r="AH1851">
        <v>2</v>
      </c>
      <c r="AI1851">
        <v>33038949</v>
      </c>
      <c r="AJ1851">
        <v>1949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</row>
    <row r="1852" spans="1:44" x14ac:dyDescent="0.2">
      <c r="A1852">
        <f>ROW(Source!A739)</f>
        <v>739</v>
      </c>
      <c r="B1852">
        <v>33038965</v>
      </c>
      <c r="C1852">
        <v>33038945</v>
      </c>
      <c r="D1852">
        <v>32517836</v>
      </c>
      <c r="E1852">
        <v>1</v>
      </c>
      <c r="F1852">
        <v>1</v>
      </c>
      <c r="G1852">
        <v>19</v>
      </c>
      <c r="H1852">
        <v>3</v>
      </c>
      <c r="I1852" t="s">
        <v>814</v>
      </c>
      <c r="J1852" t="s">
        <v>815</v>
      </c>
      <c r="K1852" t="s">
        <v>816</v>
      </c>
      <c r="L1852">
        <v>1348</v>
      </c>
      <c r="N1852">
        <v>1009</v>
      </c>
      <c r="O1852" t="s">
        <v>19</v>
      </c>
      <c r="P1852" t="s">
        <v>19</v>
      </c>
      <c r="Q1852">
        <v>1000</v>
      </c>
      <c r="X1852">
        <v>0.04</v>
      </c>
      <c r="Y1852">
        <v>31493.279999999999</v>
      </c>
      <c r="Z1852">
        <v>0</v>
      </c>
      <c r="AA1852">
        <v>0</v>
      </c>
      <c r="AB1852">
        <v>0</v>
      </c>
      <c r="AC1852">
        <v>0</v>
      </c>
      <c r="AD1852">
        <v>1</v>
      </c>
      <c r="AE1852">
        <v>0</v>
      </c>
      <c r="AF1852" t="s">
        <v>3</v>
      </c>
      <c r="AG1852">
        <v>0.04</v>
      </c>
      <c r="AH1852">
        <v>2</v>
      </c>
      <c r="AI1852">
        <v>33038950</v>
      </c>
      <c r="AJ1852">
        <v>1950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</row>
    <row r="1853" spans="1:44" x14ac:dyDescent="0.2">
      <c r="A1853">
        <f>ROW(Source!A739)</f>
        <v>739</v>
      </c>
      <c r="B1853">
        <v>33038966</v>
      </c>
      <c r="C1853">
        <v>33038945</v>
      </c>
      <c r="D1853">
        <v>32518156</v>
      </c>
      <c r="E1853">
        <v>1</v>
      </c>
      <c r="F1853">
        <v>1</v>
      </c>
      <c r="G1853">
        <v>19</v>
      </c>
      <c r="H1853">
        <v>3</v>
      </c>
      <c r="I1853" t="s">
        <v>817</v>
      </c>
      <c r="J1853" t="s">
        <v>818</v>
      </c>
      <c r="K1853" t="s">
        <v>819</v>
      </c>
      <c r="L1853">
        <v>1348</v>
      </c>
      <c r="N1853">
        <v>1009</v>
      </c>
      <c r="O1853" t="s">
        <v>19</v>
      </c>
      <c r="P1853" t="s">
        <v>19</v>
      </c>
      <c r="Q1853">
        <v>1000</v>
      </c>
      <c r="X1853">
        <v>3.6999999999999998E-2</v>
      </c>
      <c r="Y1853">
        <v>45454.3</v>
      </c>
      <c r="Z1853">
        <v>0</v>
      </c>
      <c r="AA1853">
        <v>0</v>
      </c>
      <c r="AB1853">
        <v>0</v>
      </c>
      <c r="AC1853">
        <v>0</v>
      </c>
      <c r="AD1853">
        <v>1</v>
      </c>
      <c r="AE1853">
        <v>0</v>
      </c>
      <c r="AF1853" t="s">
        <v>3</v>
      </c>
      <c r="AG1853">
        <v>3.6999999999999998E-2</v>
      </c>
      <c r="AH1853">
        <v>2</v>
      </c>
      <c r="AI1853">
        <v>33038951</v>
      </c>
      <c r="AJ1853">
        <v>1951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</row>
    <row r="1854" spans="1:44" x14ac:dyDescent="0.2">
      <c r="A1854">
        <f>ROW(Source!A739)</f>
        <v>739</v>
      </c>
      <c r="B1854">
        <v>33038968</v>
      </c>
      <c r="C1854">
        <v>33038945</v>
      </c>
      <c r="D1854">
        <v>32518894</v>
      </c>
      <c r="E1854">
        <v>1</v>
      </c>
      <c r="F1854">
        <v>1</v>
      </c>
      <c r="G1854">
        <v>19</v>
      </c>
      <c r="H1854">
        <v>3</v>
      </c>
      <c r="I1854" t="s">
        <v>820</v>
      </c>
      <c r="J1854" t="s">
        <v>821</v>
      </c>
      <c r="K1854" t="s">
        <v>822</v>
      </c>
      <c r="L1854">
        <v>1327</v>
      </c>
      <c r="N1854">
        <v>1005</v>
      </c>
      <c r="O1854" t="s">
        <v>823</v>
      </c>
      <c r="P1854" t="s">
        <v>823</v>
      </c>
      <c r="Q1854">
        <v>1</v>
      </c>
      <c r="X1854">
        <v>5.6</v>
      </c>
      <c r="Y1854">
        <v>63.78</v>
      </c>
      <c r="Z1854">
        <v>0</v>
      </c>
      <c r="AA1854">
        <v>0</v>
      </c>
      <c r="AB1854">
        <v>0</v>
      </c>
      <c r="AC1854">
        <v>0</v>
      </c>
      <c r="AD1854">
        <v>1</v>
      </c>
      <c r="AE1854">
        <v>0</v>
      </c>
      <c r="AF1854" t="s">
        <v>3</v>
      </c>
      <c r="AG1854">
        <v>5.6</v>
      </c>
      <c r="AH1854">
        <v>2</v>
      </c>
      <c r="AI1854">
        <v>33038953</v>
      </c>
      <c r="AJ1854">
        <v>1952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</row>
    <row r="1855" spans="1:44" x14ac:dyDescent="0.2">
      <c r="A1855">
        <f>ROW(Source!A739)</f>
        <v>739</v>
      </c>
      <c r="B1855">
        <v>33038967</v>
      </c>
      <c r="C1855">
        <v>33038945</v>
      </c>
      <c r="D1855">
        <v>32517311</v>
      </c>
      <c r="E1855">
        <v>1</v>
      </c>
      <c r="F1855">
        <v>1</v>
      </c>
      <c r="G1855">
        <v>19</v>
      </c>
      <c r="H1855">
        <v>3</v>
      </c>
      <c r="I1855" t="s">
        <v>824</v>
      </c>
      <c r="J1855" t="s">
        <v>825</v>
      </c>
      <c r="K1855" t="s">
        <v>826</v>
      </c>
      <c r="L1855">
        <v>1348</v>
      </c>
      <c r="N1855">
        <v>1009</v>
      </c>
      <c r="O1855" t="s">
        <v>19</v>
      </c>
      <c r="P1855" t="s">
        <v>19</v>
      </c>
      <c r="Q1855">
        <v>1000</v>
      </c>
      <c r="X1855">
        <v>0.05</v>
      </c>
      <c r="Y1855">
        <v>4752.91</v>
      </c>
      <c r="Z1855">
        <v>0</v>
      </c>
      <c r="AA1855">
        <v>0</v>
      </c>
      <c r="AB1855">
        <v>0</v>
      </c>
      <c r="AC1855">
        <v>0</v>
      </c>
      <c r="AD1855">
        <v>1</v>
      </c>
      <c r="AE1855">
        <v>0</v>
      </c>
      <c r="AF1855" t="s">
        <v>3</v>
      </c>
      <c r="AG1855">
        <v>0.05</v>
      </c>
      <c r="AH1855">
        <v>2</v>
      </c>
      <c r="AI1855">
        <v>33038952</v>
      </c>
      <c r="AJ1855">
        <v>1953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</row>
    <row r="1856" spans="1:44" x14ac:dyDescent="0.2">
      <c r="A1856">
        <f>ROW(Source!A739)</f>
        <v>739</v>
      </c>
      <c r="B1856">
        <v>33038969</v>
      </c>
      <c r="C1856">
        <v>33038945</v>
      </c>
      <c r="D1856">
        <v>32519061</v>
      </c>
      <c r="E1856">
        <v>1</v>
      </c>
      <c r="F1856">
        <v>1</v>
      </c>
      <c r="G1856">
        <v>19</v>
      </c>
      <c r="H1856">
        <v>3</v>
      </c>
      <c r="I1856" t="s">
        <v>827</v>
      </c>
      <c r="J1856" t="s">
        <v>828</v>
      </c>
      <c r="K1856" t="s">
        <v>829</v>
      </c>
      <c r="L1856">
        <v>1339</v>
      </c>
      <c r="N1856">
        <v>1007</v>
      </c>
      <c r="O1856" t="s">
        <v>830</v>
      </c>
      <c r="P1856" t="s">
        <v>830</v>
      </c>
      <c r="Q1856">
        <v>1</v>
      </c>
      <c r="X1856">
        <v>1.75</v>
      </c>
      <c r="Y1856">
        <v>29.98</v>
      </c>
      <c r="Z1856">
        <v>0</v>
      </c>
      <c r="AA1856">
        <v>0</v>
      </c>
      <c r="AB1856">
        <v>0</v>
      </c>
      <c r="AC1856">
        <v>0</v>
      </c>
      <c r="AD1856">
        <v>1</v>
      </c>
      <c r="AE1856">
        <v>0</v>
      </c>
      <c r="AF1856" t="s">
        <v>3</v>
      </c>
      <c r="AG1856">
        <v>1.75</v>
      </c>
      <c r="AH1856">
        <v>2</v>
      </c>
      <c r="AI1856">
        <v>33038954</v>
      </c>
      <c r="AJ1856">
        <v>1954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</row>
    <row r="1857" spans="1:44" x14ac:dyDescent="0.2">
      <c r="A1857">
        <f>ROW(Source!A739)</f>
        <v>739</v>
      </c>
      <c r="B1857">
        <v>33038970</v>
      </c>
      <c r="C1857">
        <v>33038945</v>
      </c>
      <c r="D1857">
        <v>32517740</v>
      </c>
      <c r="E1857">
        <v>1</v>
      </c>
      <c r="F1857">
        <v>1</v>
      </c>
      <c r="G1857">
        <v>19</v>
      </c>
      <c r="H1857">
        <v>3</v>
      </c>
      <c r="I1857" t="s">
        <v>831</v>
      </c>
      <c r="J1857" t="s">
        <v>832</v>
      </c>
      <c r="K1857" t="s">
        <v>833</v>
      </c>
      <c r="L1857">
        <v>1339</v>
      </c>
      <c r="N1857">
        <v>1007</v>
      </c>
      <c r="O1857" t="s">
        <v>830</v>
      </c>
      <c r="P1857" t="s">
        <v>830</v>
      </c>
      <c r="Q1857">
        <v>1</v>
      </c>
      <c r="X1857">
        <v>0.08</v>
      </c>
      <c r="Y1857">
        <v>4993.7</v>
      </c>
      <c r="Z1857">
        <v>0</v>
      </c>
      <c r="AA1857">
        <v>0</v>
      </c>
      <c r="AB1857">
        <v>0</v>
      </c>
      <c r="AC1857">
        <v>0</v>
      </c>
      <c r="AD1857">
        <v>1</v>
      </c>
      <c r="AE1857">
        <v>0</v>
      </c>
      <c r="AF1857" t="s">
        <v>3</v>
      </c>
      <c r="AG1857">
        <v>0.08</v>
      </c>
      <c r="AH1857">
        <v>2</v>
      </c>
      <c r="AI1857">
        <v>33038955</v>
      </c>
      <c r="AJ1857">
        <v>1955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</row>
    <row r="1858" spans="1:44" x14ac:dyDescent="0.2">
      <c r="A1858">
        <f>ROW(Source!A739)</f>
        <v>739</v>
      </c>
      <c r="B1858">
        <v>33038971</v>
      </c>
      <c r="C1858">
        <v>33038945</v>
      </c>
      <c r="D1858">
        <v>32517729</v>
      </c>
      <c r="E1858">
        <v>1</v>
      </c>
      <c r="F1858">
        <v>1</v>
      </c>
      <c r="G1858">
        <v>19</v>
      </c>
      <c r="H1858">
        <v>3</v>
      </c>
      <c r="I1858" t="s">
        <v>834</v>
      </c>
      <c r="J1858" t="s">
        <v>835</v>
      </c>
      <c r="K1858" t="s">
        <v>836</v>
      </c>
      <c r="L1858">
        <v>1339</v>
      </c>
      <c r="N1858">
        <v>1007</v>
      </c>
      <c r="O1858" t="s">
        <v>830</v>
      </c>
      <c r="P1858" t="s">
        <v>830</v>
      </c>
      <c r="Q1858">
        <v>1</v>
      </c>
      <c r="X1858">
        <v>0.69</v>
      </c>
      <c r="Y1858">
        <v>3762.19</v>
      </c>
      <c r="Z1858">
        <v>0</v>
      </c>
      <c r="AA1858">
        <v>0</v>
      </c>
      <c r="AB1858">
        <v>0</v>
      </c>
      <c r="AC1858">
        <v>0</v>
      </c>
      <c r="AD1858">
        <v>1</v>
      </c>
      <c r="AE1858">
        <v>0</v>
      </c>
      <c r="AF1858" t="s">
        <v>3</v>
      </c>
      <c r="AG1858">
        <v>0.69</v>
      </c>
      <c r="AH1858">
        <v>2</v>
      </c>
      <c r="AI1858">
        <v>33038956</v>
      </c>
      <c r="AJ1858">
        <v>1956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</row>
    <row r="1859" spans="1:44" x14ac:dyDescent="0.2">
      <c r="A1859">
        <f>ROW(Source!A739)</f>
        <v>739</v>
      </c>
      <c r="B1859">
        <v>33038972</v>
      </c>
      <c r="C1859">
        <v>33038945</v>
      </c>
      <c r="D1859">
        <v>32517783</v>
      </c>
      <c r="E1859">
        <v>1</v>
      </c>
      <c r="F1859">
        <v>1</v>
      </c>
      <c r="G1859">
        <v>19</v>
      </c>
      <c r="H1859">
        <v>3</v>
      </c>
      <c r="I1859" t="s">
        <v>837</v>
      </c>
      <c r="J1859" t="s">
        <v>838</v>
      </c>
      <c r="K1859" t="s">
        <v>839</v>
      </c>
      <c r="L1859">
        <v>1339</v>
      </c>
      <c r="N1859">
        <v>1007</v>
      </c>
      <c r="O1859" t="s">
        <v>830</v>
      </c>
      <c r="P1859" t="s">
        <v>830</v>
      </c>
      <c r="Q1859">
        <v>1</v>
      </c>
      <c r="X1859">
        <v>0.2</v>
      </c>
      <c r="Y1859">
        <v>5631.96</v>
      </c>
      <c r="Z1859">
        <v>0</v>
      </c>
      <c r="AA1859">
        <v>0</v>
      </c>
      <c r="AB1859">
        <v>0</v>
      </c>
      <c r="AC1859">
        <v>0</v>
      </c>
      <c r="AD1859">
        <v>1</v>
      </c>
      <c r="AE1859">
        <v>0</v>
      </c>
      <c r="AF1859" t="s">
        <v>3</v>
      </c>
      <c r="AG1859">
        <v>0.2</v>
      </c>
      <c r="AH1859">
        <v>2</v>
      </c>
      <c r="AI1859">
        <v>33038957</v>
      </c>
      <c r="AJ1859">
        <v>1957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</row>
    <row r="1860" spans="1:44" x14ac:dyDescent="0.2">
      <c r="A1860">
        <f>ROW(Source!A739)</f>
        <v>739</v>
      </c>
      <c r="B1860">
        <v>33038973</v>
      </c>
      <c r="C1860">
        <v>33038945</v>
      </c>
      <c r="D1860">
        <v>32517784</v>
      </c>
      <c r="E1860">
        <v>1</v>
      </c>
      <c r="F1860">
        <v>1</v>
      </c>
      <c r="G1860">
        <v>19</v>
      </c>
      <c r="H1860">
        <v>3</v>
      </c>
      <c r="I1860" t="s">
        <v>840</v>
      </c>
      <c r="J1860" t="s">
        <v>841</v>
      </c>
      <c r="K1860" t="s">
        <v>842</v>
      </c>
      <c r="L1860">
        <v>1339</v>
      </c>
      <c r="N1860">
        <v>1007</v>
      </c>
      <c r="O1860" t="s">
        <v>830</v>
      </c>
      <c r="P1860" t="s">
        <v>830</v>
      </c>
      <c r="Q1860">
        <v>1</v>
      </c>
      <c r="X1860">
        <v>0.69</v>
      </c>
      <c r="Y1860">
        <v>5631.96</v>
      </c>
      <c r="Z1860">
        <v>0</v>
      </c>
      <c r="AA1860">
        <v>0</v>
      </c>
      <c r="AB1860">
        <v>0</v>
      </c>
      <c r="AC1860">
        <v>0</v>
      </c>
      <c r="AD1860">
        <v>1</v>
      </c>
      <c r="AE1860">
        <v>0</v>
      </c>
      <c r="AF1860" t="s">
        <v>3</v>
      </c>
      <c r="AG1860">
        <v>0.69</v>
      </c>
      <c r="AH1860">
        <v>2</v>
      </c>
      <c r="AI1860">
        <v>33038958</v>
      </c>
      <c r="AJ1860">
        <v>1958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</row>
    <row r="1861" spans="1:44" x14ac:dyDescent="0.2">
      <c r="A1861">
        <f>ROW(Source!A739)</f>
        <v>739</v>
      </c>
      <c r="B1861">
        <v>33038974</v>
      </c>
      <c r="C1861">
        <v>33038945</v>
      </c>
      <c r="D1861">
        <v>32519911</v>
      </c>
      <c r="E1861">
        <v>1</v>
      </c>
      <c r="F1861">
        <v>1</v>
      </c>
      <c r="G1861">
        <v>19</v>
      </c>
      <c r="H1861">
        <v>3</v>
      </c>
      <c r="I1861" t="s">
        <v>843</v>
      </c>
      <c r="J1861" t="s">
        <v>844</v>
      </c>
      <c r="K1861" t="s">
        <v>845</v>
      </c>
      <c r="L1861">
        <v>1339</v>
      </c>
      <c r="N1861">
        <v>1007</v>
      </c>
      <c r="O1861" t="s">
        <v>830</v>
      </c>
      <c r="P1861" t="s">
        <v>830</v>
      </c>
      <c r="Q1861">
        <v>1</v>
      </c>
      <c r="X1861">
        <v>102</v>
      </c>
      <c r="Y1861">
        <v>3195.93</v>
      </c>
      <c r="Z1861">
        <v>0</v>
      </c>
      <c r="AA1861">
        <v>0</v>
      </c>
      <c r="AB1861">
        <v>0</v>
      </c>
      <c r="AC1861">
        <v>0</v>
      </c>
      <c r="AD1861">
        <v>1</v>
      </c>
      <c r="AE1861">
        <v>0</v>
      </c>
      <c r="AF1861" t="s">
        <v>3</v>
      </c>
      <c r="AG1861">
        <v>102</v>
      </c>
      <c r="AH1861">
        <v>2</v>
      </c>
      <c r="AI1861">
        <v>33038959</v>
      </c>
      <c r="AJ1861">
        <v>1959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</row>
    <row r="1862" spans="1:44" x14ac:dyDescent="0.2">
      <c r="A1862">
        <f>ROW(Source!A739)</f>
        <v>739</v>
      </c>
      <c r="B1862">
        <v>33038975</v>
      </c>
      <c r="C1862">
        <v>33038945</v>
      </c>
      <c r="D1862">
        <v>32521663</v>
      </c>
      <c r="E1862">
        <v>1</v>
      </c>
      <c r="F1862">
        <v>1</v>
      </c>
      <c r="G1862">
        <v>19</v>
      </c>
      <c r="H1862">
        <v>3</v>
      </c>
      <c r="I1862" t="s">
        <v>846</v>
      </c>
      <c r="J1862" t="s">
        <v>847</v>
      </c>
      <c r="K1862" t="s">
        <v>848</v>
      </c>
      <c r="L1862">
        <v>1327</v>
      </c>
      <c r="N1862">
        <v>1005</v>
      </c>
      <c r="O1862" t="s">
        <v>823</v>
      </c>
      <c r="P1862" t="s">
        <v>823</v>
      </c>
      <c r="Q1862">
        <v>1</v>
      </c>
      <c r="X1862">
        <v>49.5</v>
      </c>
      <c r="Y1862">
        <v>207.09</v>
      </c>
      <c r="Z1862">
        <v>0</v>
      </c>
      <c r="AA1862">
        <v>0</v>
      </c>
      <c r="AB1862">
        <v>0</v>
      </c>
      <c r="AC1862">
        <v>0</v>
      </c>
      <c r="AD1862">
        <v>1</v>
      </c>
      <c r="AE1862">
        <v>0</v>
      </c>
      <c r="AF1862" t="s">
        <v>3</v>
      </c>
      <c r="AG1862">
        <v>49.5</v>
      </c>
      <c r="AH1862">
        <v>2</v>
      </c>
      <c r="AI1862">
        <v>33038960</v>
      </c>
      <c r="AJ1862">
        <v>1960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</row>
    <row r="1863" spans="1:44" x14ac:dyDescent="0.2">
      <c r="A1863">
        <f>ROW(Source!A742)</f>
        <v>742</v>
      </c>
      <c r="B1863">
        <v>33038984</v>
      </c>
      <c r="C1863">
        <v>33038978</v>
      </c>
      <c r="D1863">
        <v>32505425</v>
      </c>
      <c r="E1863">
        <v>19</v>
      </c>
      <c r="F1863">
        <v>1</v>
      </c>
      <c r="G1863">
        <v>19</v>
      </c>
      <c r="H1863">
        <v>1</v>
      </c>
      <c r="I1863" t="s">
        <v>795</v>
      </c>
      <c r="J1863" t="s">
        <v>3</v>
      </c>
      <c r="K1863" t="s">
        <v>796</v>
      </c>
      <c r="L1863">
        <v>1191</v>
      </c>
      <c r="N1863">
        <v>1013</v>
      </c>
      <c r="O1863" t="s">
        <v>797</v>
      </c>
      <c r="P1863" t="s">
        <v>797</v>
      </c>
      <c r="Q1863">
        <v>1</v>
      </c>
      <c r="X1863">
        <v>36.11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1</v>
      </c>
      <c r="AE1863">
        <v>1</v>
      </c>
      <c r="AF1863" t="s">
        <v>3</v>
      </c>
      <c r="AG1863">
        <v>36.11</v>
      </c>
      <c r="AH1863">
        <v>2</v>
      </c>
      <c r="AI1863">
        <v>33038979</v>
      </c>
      <c r="AJ1863">
        <v>1961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</row>
    <row r="1864" spans="1:44" x14ac:dyDescent="0.2">
      <c r="A1864">
        <f>ROW(Source!A742)</f>
        <v>742</v>
      </c>
      <c r="B1864">
        <v>33038985</v>
      </c>
      <c r="C1864">
        <v>33038978</v>
      </c>
      <c r="D1864">
        <v>32516754</v>
      </c>
      <c r="E1864">
        <v>1</v>
      </c>
      <c r="F1864">
        <v>1</v>
      </c>
      <c r="G1864">
        <v>19</v>
      </c>
      <c r="H1864">
        <v>2</v>
      </c>
      <c r="I1864" t="s">
        <v>798</v>
      </c>
      <c r="J1864" t="s">
        <v>799</v>
      </c>
      <c r="K1864" t="s">
        <v>800</v>
      </c>
      <c r="L1864">
        <v>1368</v>
      </c>
      <c r="N1864">
        <v>1011</v>
      </c>
      <c r="O1864" t="s">
        <v>801</v>
      </c>
      <c r="P1864" t="s">
        <v>801</v>
      </c>
      <c r="Q1864">
        <v>1</v>
      </c>
      <c r="X1864">
        <v>21.91</v>
      </c>
      <c r="Y1864">
        <v>0</v>
      </c>
      <c r="Z1864">
        <v>70.98</v>
      </c>
      <c r="AA1864">
        <v>6.52</v>
      </c>
      <c r="AB1864">
        <v>0</v>
      </c>
      <c r="AC1864">
        <v>0</v>
      </c>
      <c r="AD1864">
        <v>1</v>
      </c>
      <c r="AE1864">
        <v>0</v>
      </c>
      <c r="AF1864" t="s">
        <v>3</v>
      </c>
      <c r="AG1864">
        <v>21.91</v>
      </c>
      <c r="AH1864">
        <v>2</v>
      </c>
      <c r="AI1864">
        <v>33038980</v>
      </c>
      <c r="AJ1864">
        <v>1962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</row>
    <row r="1865" spans="1:44" x14ac:dyDescent="0.2">
      <c r="A1865">
        <f>ROW(Source!A742)</f>
        <v>742</v>
      </c>
      <c r="B1865">
        <v>33038986</v>
      </c>
      <c r="C1865">
        <v>33038978</v>
      </c>
      <c r="D1865">
        <v>32518977</v>
      </c>
      <c r="E1865">
        <v>1</v>
      </c>
      <c r="F1865">
        <v>1</v>
      </c>
      <c r="G1865">
        <v>19</v>
      </c>
      <c r="H1865">
        <v>3</v>
      </c>
      <c r="I1865" t="s">
        <v>802</v>
      </c>
      <c r="J1865" t="s">
        <v>803</v>
      </c>
      <c r="K1865" t="s">
        <v>804</v>
      </c>
      <c r="L1865">
        <v>1348</v>
      </c>
      <c r="N1865">
        <v>1009</v>
      </c>
      <c r="O1865" t="s">
        <v>19</v>
      </c>
      <c r="P1865" t="s">
        <v>19</v>
      </c>
      <c r="Q1865">
        <v>1000</v>
      </c>
      <c r="X1865">
        <v>0.03</v>
      </c>
      <c r="Y1865">
        <v>117442.26</v>
      </c>
      <c r="Z1865">
        <v>0</v>
      </c>
      <c r="AA1865">
        <v>0</v>
      </c>
      <c r="AB1865">
        <v>0</v>
      </c>
      <c r="AC1865">
        <v>0</v>
      </c>
      <c r="AD1865">
        <v>1</v>
      </c>
      <c r="AE1865">
        <v>0</v>
      </c>
      <c r="AF1865" t="s">
        <v>3</v>
      </c>
      <c r="AG1865">
        <v>0.03</v>
      </c>
      <c r="AH1865">
        <v>2</v>
      </c>
      <c r="AI1865">
        <v>33038981</v>
      </c>
      <c r="AJ1865">
        <v>1963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</row>
    <row r="1866" spans="1:44" x14ac:dyDescent="0.2">
      <c r="A1866">
        <f>ROW(Source!A742)</f>
        <v>742</v>
      </c>
      <c r="B1866">
        <v>33038987</v>
      </c>
      <c r="C1866">
        <v>33038978</v>
      </c>
      <c r="D1866">
        <v>32520163</v>
      </c>
      <c r="E1866">
        <v>1</v>
      </c>
      <c r="F1866">
        <v>1</v>
      </c>
      <c r="G1866">
        <v>19</v>
      </c>
      <c r="H1866">
        <v>3</v>
      </c>
      <c r="I1866" t="s">
        <v>25</v>
      </c>
      <c r="J1866" t="s">
        <v>27</v>
      </c>
      <c r="K1866" t="s">
        <v>26</v>
      </c>
      <c r="L1866">
        <v>1348</v>
      </c>
      <c r="N1866">
        <v>1009</v>
      </c>
      <c r="O1866" t="s">
        <v>19</v>
      </c>
      <c r="P1866" t="s">
        <v>19</v>
      </c>
      <c r="Q1866">
        <v>1000</v>
      </c>
      <c r="X1866">
        <v>1</v>
      </c>
      <c r="Y1866">
        <v>53410.15</v>
      </c>
      <c r="Z1866">
        <v>0</v>
      </c>
      <c r="AA1866">
        <v>0</v>
      </c>
      <c r="AB1866">
        <v>0</v>
      </c>
      <c r="AC1866">
        <v>0</v>
      </c>
      <c r="AD1866">
        <v>1</v>
      </c>
      <c r="AE1866">
        <v>0</v>
      </c>
      <c r="AF1866" t="s">
        <v>3</v>
      </c>
      <c r="AG1866">
        <v>1</v>
      </c>
      <c r="AH1866">
        <v>2</v>
      </c>
      <c r="AI1866">
        <v>33038982</v>
      </c>
      <c r="AJ1866">
        <v>1964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</row>
    <row r="1867" spans="1:44" x14ac:dyDescent="0.2">
      <c r="A1867">
        <f>ROW(Source!A744)</f>
        <v>744</v>
      </c>
      <c r="B1867">
        <v>33039005</v>
      </c>
      <c r="C1867">
        <v>33038989</v>
      </c>
      <c r="D1867">
        <v>32505425</v>
      </c>
      <c r="E1867">
        <v>19</v>
      </c>
      <c r="F1867">
        <v>1</v>
      </c>
      <c r="G1867">
        <v>19</v>
      </c>
      <c r="H1867">
        <v>1</v>
      </c>
      <c r="I1867" t="s">
        <v>795</v>
      </c>
      <c r="J1867" t="s">
        <v>3</v>
      </c>
      <c r="K1867" t="s">
        <v>796</v>
      </c>
      <c r="L1867">
        <v>1191</v>
      </c>
      <c r="N1867">
        <v>1013</v>
      </c>
      <c r="O1867" t="s">
        <v>797</v>
      </c>
      <c r="P1867" t="s">
        <v>797</v>
      </c>
      <c r="Q1867">
        <v>1</v>
      </c>
      <c r="X1867">
        <v>453.1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1</v>
      </c>
      <c r="AE1867">
        <v>1</v>
      </c>
      <c r="AF1867" t="s">
        <v>3</v>
      </c>
      <c r="AG1867">
        <v>453.1</v>
      </c>
      <c r="AH1867">
        <v>2</v>
      </c>
      <c r="AI1867">
        <v>33038990</v>
      </c>
      <c r="AJ1867">
        <v>1966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</row>
    <row r="1868" spans="1:44" x14ac:dyDescent="0.2">
      <c r="A1868">
        <f>ROW(Source!A744)</f>
        <v>744</v>
      </c>
      <c r="B1868">
        <v>33039006</v>
      </c>
      <c r="C1868">
        <v>33038989</v>
      </c>
      <c r="D1868">
        <v>32517073</v>
      </c>
      <c r="E1868">
        <v>1</v>
      </c>
      <c r="F1868">
        <v>1</v>
      </c>
      <c r="G1868">
        <v>19</v>
      </c>
      <c r="H1868">
        <v>2</v>
      </c>
      <c r="I1868" t="s">
        <v>805</v>
      </c>
      <c r="J1868" t="s">
        <v>806</v>
      </c>
      <c r="K1868" t="s">
        <v>807</v>
      </c>
      <c r="L1868">
        <v>1368</v>
      </c>
      <c r="N1868">
        <v>1011</v>
      </c>
      <c r="O1868" t="s">
        <v>801</v>
      </c>
      <c r="P1868" t="s">
        <v>801</v>
      </c>
      <c r="Q1868">
        <v>1</v>
      </c>
      <c r="X1868">
        <v>1.38</v>
      </c>
      <c r="Y1868">
        <v>0</v>
      </c>
      <c r="Z1868">
        <v>3.37</v>
      </c>
      <c r="AA1868">
        <v>0.85</v>
      </c>
      <c r="AB1868">
        <v>0</v>
      </c>
      <c r="AC1868">
        <v>0</v>
      </c>
      <c r="AD1868">
        <v>1</v>
      </c>
      <c r="AE1868">
        <v>0</v>
      </c>
      <c r="AF1868" t="s">
        <v>3</v>
      </c>
      <c r="AG1868">
        <v>1.38</v>
      </c>
      <c r="AH1868">
        <v>2</v>
      </c>
      <c r="AI1868">
        <v>33038991</v>
      </c>
      <c r="AJ1868">
        <v>1967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</row>
    <row r="1869" spans="1:44" x14ac:dyDescent="0.2">
      <c r="A1869">
        <f>ROW(Source!A744)</f>
        <v>744</v>
      </c>
      <c r="B1869">
        <v>33039007</v>
      </c>
      <c r="C1869">
        <v>33038989</v>
      </c>
      <c r="D1869">
        <v>32516433</v>
      </c>
      <c r="E1869">
        <v>1</v>
      </c>
      <c r="F1869">
        <v>1</v>
      </c>
      <c r="G1869">
        <v>19</v>
      </c>
      <c r="H1869">
        <v>2</v>
      </c>
      <c r="I1869" t="s">
        <v>808</v>
      </c>
      <c r="J1869" t="s">
        <v>809</v>
      </c>
      <c r="K1869" t="s">
        <v>810</v>
      </c>
      <c r="L1869">
        <v>1368</v>
      </c>
      <c r="N1869">
        <v>1011</v>
      </c>
      <c r="O1869" t="s">
        <v>801</v>
      </c>
      <c r="P1869" t="s">
        <v>801</v>
      </c>
      <c r="Q1869">
        <v>1</v>
      </c>
      <c r="X1869">
        <v>0.31</v>
      </c>
      <c r="Y1869">
        <v>0</v>
      </c>
      <c r="Z1869">
        <v>566.44000000000005</v>
      </c>
      <c r="AA1869">
        <v>281.27999999999997</v>
      </c>
      <c r="AB1869">
        <v>0</v>
      </c>
      <c r="AC1869">
        <v>0</v>
      </c>
      <c r="AD1869">
        <v>1</v>
      </c>
      <c r="AE1869">
        <v>0</v>
      </c>
      <c r="AF1869" t="s">
        <v>3</v>
      </c>
      <c r="AG1869">
        <v>0.31</v>
      </c>
      <c r="AH1869">
        <v>2</v>
      </c>
      <c r="AI1869">
        <v>33038992</v>
      </c>
      <c r="AJ1869">
        <v>1968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</row>
    <row r="1870" spans="1:44" x14ac:dyDescent="0.2">
      <c r="A1870">
        <f>ROW(Source!A744)</f>
        <v>744</v>
      </c>
      <c r="B1870">
        <v>33039008</v>
      </c>
      <c r="C1870">
        <v>33038989</v>
      </c>
      <c r="D1870">
        <v>32516599</v>
      </c>
      <c r="E1870">
        <v>1</v>
      </c>
      <c r="F1870">
        <v>1</v>
      </c>
      <c r="G1870">
        <v>19</v>
      </c>
      <c r="H1870">
        <v>2</v>
      </c>
      <c r="I1870" t="s">
        <v>811</v>
      </c>
      <c r="J1870" t="s">
        <v>812</v>
      </c>
      <c r="K1870" t="s">
        <v>813</v>
      </c>
      <c r="L1870">
        <v>1368</v>
      </c>
      <c r="N1870">
        <v>1011</v>
      </c>
      <c r="O1870" t="s">
        <v>801</v>
      </c>
      <c r="P1870" t="s">
        <v>801</v>
      </c>
      <c r="Q1870">
        <v>1</v>
      </c>
      <c r="X1870">
        <v>26.25</v>
      </c>
      <c r="Y1870">
        <v>0</v>
      </c>
      <c r="Z1870">
        <v>9.7100000000000009</v>
      </c>
      <c r="AA1870">
        <v>2.25</v>
      </c>
      <c r="AB1870">
        <v>0</v>
      </c>
      <c r="AC1870">
        <v>0</v>
      </c>
      <c r="AD1870">
        <v>1</v>
      </c>
      <c r="AE1870">
        <v>0</v>
      </c>
      <c r="AF1870" t="s">
        <v>3</v>
      </c>
      <c r="AG1870">
        <v>26.25</v>
      </c>
      <c r="AH1870">
        <v>2</v>
      </c>
      <c r="AI1870">
        <v>33038993</v>
      </c>
      <c r="AJ1870">
        <v>1969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</row>
    <row r="1871" spans="1:44" x14ac:dyDescent="0.2">
      <c r="A1871">
        <f>ROW(Source!A744)</f>
        <v>744</v>
      </c>
      <c r="B1871">
        <v>33039009</v>
      </c>
      <c r="C1871">
        <v>33038989</v>
      </c>
      <c r="D1871">
        <v>32517836</v>
      </c>
      <c r="E1871">
        <v>1</v>
      </c>
      <c r="F1871">
        <v>1</v>
      </c>
      <c r="G1871">
        <v>19</v>
      </c>
      <c r="H1871">
        <v>3</v>
      </c>
      <c r="I1871" t="s">
        <v>814</v>
      </c>
      <c r="J1871" t="s">
        <v>815</v>
      </c>
      <c r="K1871" t="s">
        <v>816</v>
      </c>
      <c r="L1871">
        <v>1348</v>
      </c>
      <c r="N1871">
        <v>1009</v>
      </c>
      <c r="O1871" t="s">
        <v>19</v>
      </c>
      <c r="P1871" t="s">
        <v>19</v>
      </c>
      <c r="Q1871">
        <v>1000</v>
      </c>
      <c r="X1871">
        <v>0.04</v>
      </c>
      <c r="Y1871">
        <v>31493.279999999999</v>
      </c>
      <c r="Z1871">
        <v>0</v>
      </c>
      <c r="AA1871">
        <v>0</v>
      </c>
      <c r="AB1871">
        <v>0</v>
      </c>
      <c r="AC1871">
        <v>0</v>
      </c>
      <c r="AD1871">
        <v>1</v>
      </c>
      <c r="AE1871">
        <v>0</v>
      </c>
      <c r="AF1871" t="s">
        <v>3</v>
      </c>
      <c r="AG1871">
        <v>0.04</v>
      </c>
      <c r="AH1871">
        <v>2</v>
      </c>
      <c r="AI1871">
        <v>33038994</v>
      </c>
      <c r="AJ1871">
        <v>1970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</row>
    <row r="1872" spans="1:44" x14ac:dyDescent="0.2">
      <c r="A1872">
        <f>ROW(Source!A744)</f>
        <v>744</v>
      </c>
      <c r="B1872">
        <v>33039010</v>
      </c>
      <c r="C1872">
        <v>33038989</v>
      </c>
      <c r="D1872">
        <v>32518156</v>
      </c>
      <c r="E1872">
        <v>1</v>
      </c>
      <c r="F1872">
        <v>1</v>
      </c>
      <c r="G1872">
        <v>19</v>
      </c>
      <c r="H1872">
        <v>3</v>
      </c>
      <c r="I1872" t="s">
        <v>817</v>
      </c>
      <c r="J1872" t="s">
        <v>818</v>
      </c>
      <c r="K1872" t="s">
        <v>819</v>
      </c>
      <c r="L1872">
        <v>1348</v>
      </c>
      <c r="N1872">
        <v>1009</v>
      </c>
      <c r="O1872" t="s">
        <v>19</v>
      </c>
      <c r="P1872" t="s">
        <v>19</v>
      </c>
      <c r="Q1872">
        <v>1000</v>
      </c>
      <c r="X1872">
        <v>3.6999999999999998E-2</v>
      </c>
      <c r="Y1872">
        <v>45454.3</v>
      </c>
      <c r="Z1872">
        <v>0</v>
      </c>
      <c r="AA1872">
        <v>0</v>
      </c>
      <c r="AB1872">
        <v>0</v>
      </c>
      <c r="AC1872">
        <v>0</v>
      </c>
      <c r="AD1872">
        <v>1</v>
      </c>
      <c r="AE1872">
        <v>0</v>
      </c>
      <c r="AF1872" t="s">
        <v>3</v>
      </c>
      <c r="AG1872">
        <v>3.6999999999999998E-2</v>
      </c>
      <c r="AH1872">
        <v>2</v>
      </c>
      <c r="AI1872">
        <v>33038995</v>
      </c>
      <c r="AJ1872">
        <v>1971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</row>
    <row r="1873" spans="1:44" x14ac:dyDescent="0.2">
      <c r="A1873">
        <f>ROW(Source!A744)</f>
        <v>744</v>
      </c>
      <c r="B1873">
        <v>33039012</v>
      </c>
      <c r="C1873">
        <v>33038989</v>
      </c>
      <c r="D1873">
        <v>32518894</v>
      </c>
      <c r="E1873">
        <v>1</v>
      </c>
      <c r="F1873">
        <v>1</v>
      </c>
      <c r="G1873">
        <v>19</v>
      </c>
      <c r="H1873">
        <v>3</v>
      </c>
      <c r="I1873" t="s">
        <v>820</v>
      </c>
      <c r="J1873" t="s">
        <v>821</v>
      </c>
      <c r="K1873" t="s">
        <v>822</v>
      </c>
      <c r="L1873">
        <v>1327</v>
      </c>
      <c r="N1873">
        <v>1005</v>
      </c>
      <c r="O1873" t="s">
        <v>823</v>
      </c>
      <c r="P1873" t="s">
        <v>823</v>
      </c>
      <c r="Q1873">
        <v>1</v>
      </c>
      <c r="X1873">
        <v>5.6</v>
      </c>
      <c r="Y1873">
        <v>63.78</v>
      </c>
      <c r="Z1873">
        <v>0</v>
      </c>
      <c r="AA1873">
        <v>0</v>
      </c>
      <c r="AB1873">
        <v>0</v>
      </c>
      <c r="AC1873">
        <v>0</v>
      </c>
      <c r="AD1873">
        <v>1</v>
      </c>
      <c r="AE1873">
        <v>0</v>
      </c>
      <c r="AF1873" t="s">
        <v>3</v>
      </c>
      <c r="AG1873">
        <v>5.6</v>
      </c>
      <c r="AH1873">
        <v>2</v>
      </c>
      <c r="AI1873">
        <v>33038997</v>
      </c>
      <c r="AJ1873">
        <v>1972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</row>
    <row r="1874" spans="1:44" x14ac:dyDescent="0.2">
      <c r="A1874">
        <f>ROW(Source!A744)</f>
        <v>744</v>
      </c>
      <c r="B1874">
        <v>33039011</v>
      </c>
      <c r="C1874">
        <v>33038989</v>
      </c>
      <c r="D1874">
        <v>32517311</v>
      </c>
      <c r="E1874">
        <v>1</v>
      </c>
      <c r="F1874">
        <v>1</v>
      </c>
      <c r="G1874">
        <v>19</v>
      </c>
      <c r="H1874">
        <v>3</v>
      </c>
      <c r="I1874" t="s">
        <v>824</v>
      </c>
      <c r="J1874" t="s">
        <v>825</v>
      </c>
      <c r="K1874" t="s">
        <v>826</v>
      </c>
      <c r="L1874">
        <v>1348</v>
      </c>
      <c r="N1874">
        <v>1009</v>
      </c>
      <c r="O1874" t="s">
        <v>19</v>
      </c>
      <c r="P1874" t="s">
        <v>19</v>
      </c>
      <c r="Q1874">
        <v>1000</v>
      </c>
      <c r="X1874">
        <v>0.05</v>
      </c>
      <c r="Y1874">
        <v>4752.91</v>
      </c>
      <c r="Z1874">
        <v>0</v>
      </c>
      <c r="AA1874">
        <v>0</v>
      </c>
      <c r="AB1874">
        <v>0</v>
      </c>
      <c r="AC1874">
        <v>0</v>
      </c>
      <c r="AD1874">
        <v>1</v>
      </c>
      <c r="AE1874">
        <v>0</v>
      </c>
      <c r="AF1874" t="s">
        <v>3</v>
      </c>
      <c r="AG1874">
        <v>0.05</v>
      </c>
      <c r="AH1874">
        <v>2</v>
      </c>
      <c r="AI1874">
        <v>33038996</v>
      </c>
      <c r="AJ1874">
        <v>1973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</row>
    <row r="1875" spans="1:44" x14ac:dyDescent="0.2">
      <c r="A1875">
        <f>ROW(Source!A744)</f>
        <v>744</v>
      </c>
      <c r="B1875">
        <v>33039013</v>
      </c>
      <c r="C1875">
        <v>33038989</v>
      </c>
      <c r="D1875">
        <v>32519061</v>
      </c>
      <c r="E1875">
        <v>1</v>
      </c>
      <c r="F1875">
        <v>1</v>
      </c>
      <c r="G1875">
        <v>19</v>
      </c>
      <c r="H1875">
        <v>3</v>
      </c>
      <c r="I1875" t="s">
        <v>827</v>
      </c>
      <c r="J1875" t="s">
        <v>828</v>
      </c>
      <c r="K1875" t="s">
        <v>829</v>
      </c>
      <c r="L1875">
        <v>1339</v>
      </c>
      <c r="N1875">
        <v>1007</v>
      </c>
      <c r="O1875" t="s">
        <v>830</v>
      </c>
      <c r="P1875" t="s">
        <v>830</v>
      </c>
      <c r="Q1875">
        <v>1</v>
      </c>
      <c r="X1875">
        <v>1.75</v>
      </c>
      <c r="Y1875">
        <v>29.98</v>
      </c>
      <c r="Z1875">
        <v>0</v>
      </c>
      <c r="AA1875">
        <v>0</v>
      </c>
      <c r="AB1875">
        <v>0</v>
      </c>
      <c r="AC1875">
        <v>0</v>
      </c>
      <c r="AD1875">
        <v>1</v>
      </c>
      <c r="AE1875">
        <v>0</v>
      </c>
      <c r="AF1875" t="s">
        <v>3</v>
      </c>
      <c r="AG1875">
        <v>1.75</v>
      </c>
      <c r="AH1875">
        <v>2</v>
      </c>
      <c r="AI1875">
        <v>33038998</v>
      </c>
      <c r="AJ1875">
        <v>1974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</row>
    <row r="1876" spans="1:44" x14ac:dyDescent="0.2">
      <c r="A1876">
        <f>ROW(Source!A744)</f>
        <v>744</v>
      </c>
      <c r="B1876">
        <v>33039014</v>
      </c>
      <c r="C1876">
        <v>33038989</v>
      </c>
      <c r="D1876">
        <v>32517740</v>
      </c>
      <c r="E1876">
        <v>1</v>
      </c>
      <c r="F1876">
        <v>1</v>
      </c>
      <c r="G1876">
        <v>19</v>
      </c>
      <c r="H1876">
        <v>3</v>
      </c>
      <c r="I1876" t="s">
        <v>831</v>
      </c>
      <c r="J1876" t="s">
        <v>832</v>
      </c>
      <c r="K1876" t="s">
        <v>833</v>
      </c>
      <c r="L1876">
        <v>1339</v>
      </c>
      <c r="N1876">
        <v>1007</v>
      </c>
      <c r="O1876" t="s">
        <v>830</v>
      </c>
      <c r="P1876" t="s">
        <v>830</v>
      </c>
      <c r="Q1876">
        <v>1</v>
      </c>
      <c r="X1876">
        <v>0.08</v>
      </c>
      <c r="Y1876">
        <v>4993.7</v>
      </c>
      <c r="Z1876">
        <v>0</v>
      </c>
      <c r="AA1876">
        <v>0</v>
      </c>
      <c r="AB1876">
        <v>0</v>
      </c>
      <c r="AC1876">
        <v>0</v>
      </c>
      <c r="AD1876">
        <v>1</v>
      </c>
      <c r="AE1876">
        <v>0</v>
      </c>
      <c r="AF1876" t="s">
        <v>3</v>
      </c>
      <c r="AG1876">
        <v>0.08</v>
      </c>
      <c r="AH1876">
        <v>2</v>
      </c>
      <c r="AI1876">
        <v>33038999</v>
      </c>
      <c r="AJ1876">
        <v>1975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</row>
    <row r="1877" spans="1:44" x14ac:dyDescent="0.2">
      <c r="A1877">
        <f>ROW(Source!A744)</f>
        <v>744</v>
      </c>
      <c r="B1877">
        <v>33039015</v>
      </c>
      <c r="C1877">
        <v>33038989</v>
      </c>
      <c r="D1877">
        <v>32517729</v>
      </c>
      <c r="E1877">
        <v>1</v>
      </c>
      <c r="F1877">
        <v>1</v>
      </c>
      <c r="G1877">
        <v>19</v>
      </c>
      <c r="H1877">
        <v>3</v>
      </c>
      <c r="I1877" t="s">
        <v>834</v>
      </c>
      <c r="J1877" t="s">
        <v>835</v>
      </c>
      <c r="K1877" t="s">
        <v>836</v>
      </c>
      <c r="L1877">
        <v>1339</v>
      </c>
      <c r="N1877">
        <v>1007</v>
      </c>
      <c r="O1877" t="s">
        <v>830</v>
      </c>
      <c r="P1877" t="s">
        <v>830</v>
      </c>
      <c r="Q1877">
        <v>1</v>
      </c>
      <c r="X1877">
        <v>0.69</v>
      </c>
      <c r="Y1877">
        <v>3762.19</v>
      </c>
      <c r="Z1877">
        <v>0</v>
      </c>
      <c r="AA1877">
        <v>0</v>
      </c>
      <c r="AB1877">
        <v>0</v>
      </c>
      <c r="AC1877">
        <v>0</v>
      </c>
      <c r="AD1877">
        <v>1</v>
      </c>
      <c r="AE1877">
        <v>0</v>
      </c>
      <c r="AF1877" t="s">
        <v>3</v>
      </c>
      <c r="AG1877">
        <v>0.69</v>
      </c>
      <c r="AH1877">
        <v>2</v>
      </c>
      <c r="AI1877">
        <v>33039000</v>
      </c>
      <c r="AJ1877">
        <v>1976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</row>
    <row r="1878" spans="1:44" x14ac:dyDescent="0.2">
      <c r="A1878">
        <f>ROW(Source!A744)</f>
        <v>744</v>
      </c>
      <c r="B1878">
        <v>33039016</v>
      </c>
      <c r="C1878">
        <v>33038989</v>
      </c>
      <c r="D1878">
        <v>32517783</v>
      </c>
      <c r="E1878">
        <v>1</v>
      </c>
      <c r="F1878">
        <v>1</v>
      </c>
      <c r="G1878">
        <v>19</v>
      </c>
      <c r="H1878">
        <v>3</v>
      </c>
      <c r="I1878" t="s">
        <v>837</v>
      </c>
      <c r="J1878" t="s">
        <v>838</v>
      </c>
      <c r="K1878" t="s">
        <v>839</v>
      </c>
      <c r="L1878">
        <v>1339</v>
      </c>
      <c r="N1878">
        <v>1007</v>
      </c>
      <c r="O1878" t="s">
        <v>830</v>
      </c>
      <c r="P1878" t="s">
        <v>830</v>
      </c>
      <c r="Q1878">
        <v>1</v>
      </c>
      <c r="X1878">
        <v>0.2</v>
      </c>
      <c r="Y1878">
        <v>5631.96</v>
      </c>
      <c r="Z1878">
        <v>0</v>
      </c>
      <c r="AA1878">
        <v>0</v>
      </c>
      <c r="AB1878">
        <v>0</v>
      </c>
      <c r="AC1878">
        <v>0</v>
      </c>
      <c r="AD1878">
        <v>1</v>
      </c>
      <c r="AE1878">
        <v>0</v>
      </c>
      <c r="AF1878" t="s">
        <v>3</v>
      </c>
      <c r="AG1878">
        <v>0.2</v>
      </c>
      <c r="AH1878">
        <v>2</v>
      </c>
      <c r="AI1878">
        <v>33039001</v>
      </c>
      <c r="AJ1878">
        <v>1977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</row>
    <row r="1879" spans="1:44" x14ac:dyDescent="0.2">
      <c r="A1879">
        <f>ROW(Source!A744)</f>
        <v>744</v>
      </c>
      <c r="B1879">
        <v>33039017</v>
      </c>
      <c r="C1879">
        <v>33038989</v>
      </c>
      <c r="D1879">
        <v>32517784</v>
      </c>
      <c r="E1879">
        <v>1</v>
      </c>
      <c r="F1879">
        <v>1</v>
      </c>
      <c r="G1879">
        <v>19</v>
      </c>
      <c r="H1879">
        <v>3</v>
      </c>
      <c r="I1879" t="s">
        <v>840</v>
      </c>
      <c r="J1879" t="s">
        <v>841</v>
      </c>
      <c r="K1879" t="s">
        <v>842</v>
      </c>
      <c r="L1879">
        <v>1339</v>
      </c>
      <c r="N1879">
        <v>1007</v>
      </c>
      <c r="O1879" t="s">
        <v>830</v>
      </c>
      <c r="P1879" t="s">
        <v>830</v>
      </c>
      <c r="Q1879">
        <v>1</v>
      </c>
      <c r="X1879">
        <v>0.69</v>
      </c>
      <c r="Y1879">
        <v>5631.96</v>
      </c>
      <c r="Z1879">
        <v>0</v>
      </c>
      <c r="AA1879">
        <v>0</v>
      </c>
      <c r="AB1879">
        <v>0</v>
      </c>
      <c r="AC1879">
        <v>0</v>
      </c>
      <c r="AD1879">
        <v>1</v>
      </c>
      <c r="AE1879">
        <v>0</v>
      </c>
      <c r="AF1879" t="s">
        <v>3</v>
      </c>
      <c r="AG1879">
        <v>0.69</v>
      </c>
      <c r="AH1879">
        <v>2</v>
      </c>
      <c r="AI1879">
        <v>33039002</v>
      </c>
      <c r="AJ1879">
        <v>1978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</row>
    <row r="1880" spans="1:44" x14ac:dyDescent="0.2">
      <c r="A1880">
        <f>ROW(Source!A744)</f>
        <v>744</v>
      </c>
      <c r="B1880">
        <v>33039018</v>
      </c>
      <c r="C1880">
        <v>33038989</v>
      </c>
      <c r="D1880">
        <v>32519911</v>
      </c>
      <c r="E1880">
        <v>1</v>
      </c>
      <c r="F1880">
        <v>1</v>
      </c>
      <c r="G1880">
        <v>19</v>
      </c>
      <c r="H1880">
        <v>3</v>
      </c>
      <c r="I1880" t="s">
        <v>843</v>
      </c>
      <c r="J1880" t="s">
        <v>844</v>
      </c>
      <c r="K1880" t="s">
        <v>845</v>
      </c>
      <c r="L1880">
        <v>1339</v>
      </c>
      <c r="N1880">
        <v>1007</v>
      </c>
      <c r="O1880" t="s">
        <v>830</v>
      </c>
      <c r="P1880" t="s">
        <v>830</v>
      </c>
      <c r="Q1880">
        <v>1</v>
      </c>
      <c r="X1880">
        <v>102</v>
      </c>
      <c r="Y1880">
        <v>3195.93</v>
      </c>
      <c r="Z1880">
        <v>0</v>
      </c>
      <c r="AA1880">
        <v>0</v>
      </c>
      <c r="AB1880">
        <v>0</v>
      </c>
      <c r="AC1880">
        <v>0</v>
      </c>
      <c r="AD1880">
        <v>1</v>
      </c>
      <c r="AE1880">
        <v>0</v>
      </c>
      <c r="AF1880" t="s">
        <v>3</v>
      </c>
      <c r="AG1880">
        <v>102</v>
      </c>
      <c r="AH1880">
        <v>2</v>
      </c>
      <c r="AI1880">
        <v>33039003</v>
      </c>
      <c r="AJ1880">
        <v>1979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</row>
    <row r="1881" spans="1:44" x14ac:dyDescent="0.2">
      <c r="A1881">
        <f>ROW(Source!A744)</f>
        <v>744</v>
      </c>
      <c r="B1881">
        <v>33039019</v>
      </c>
      <c r="C1881">
        <v>33038989</v>
      </c>
      <c r="D1881">
        <v>32521663</v>
      </c>
      <c r="E1881">
        <v>1</v>
      </c>
      <c r="F1881">
        <v>1</v>
      </c>
      <c r="G1881">
        <v>19</v>
      </c>
      <c r="H1881">
        <v>3</v>
      </c>
      <c r="I1881" t="s">
        <v>846</v>
      </c>
      <c r="J1881" t="s">
        <v>847</v>
      </c>
      <c r="K1881" t="s">
        <v>848</v>
      </c>
      <c r="L1881">
        <v>1327</v>
      </c>
      <c r="N1881">
        <v>1005</v>
      </c>
      <c r="O1881" t="s">
        <v>823</v>
      </c>
      <c r="P1881" t="s">
        <v>823</v>
      </c>
      <c r="Q1881">
        <v>1</v>
      </c>
      <c r="X1881">
        <v>49.5</v>
      </c>
      <c r="Y1881">
        <v>207.09</v>
      </c>
      <c r="Z1881">
        <v>0</v>
      </c>
      <c r="AA1881">
        <v>0</v>
      </c>
      <c r="AB1881">
        <v>0</v>
      </c>
      <c r="AC1881">
        <v>0</v>
      </c>
      <c r="AD1881">
        <v>1</v>
      </c>
      <c r="AE1881">
        <v>0</v>
      </c>
      <c r="AF1881" t="s">
        <v>3</v>
      </c>
      <c r="AG1881">
        <v>49.5</v>
      </c>
      <c r="AH1881">
        <v>2</v>
      </c>
      <c r="AI1881">
        <v>33039004</v>
      </c>
      <c r="AJ1881">
        <v>1980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</row>
    <row r="1882" spans="1:44" x14ac:dyDescent="0.2">
      <c r="A1882">
        <f>ROW(Source!A747)</f>
        <v>747</v>
      </c>
      <c r="B1882">
        <v>33039028</v>
      </c>
      <c r="C1882">
        <v>33039022</v>
      </c>
      <c r="D1882">
        <v>32505425</v>
      </c>
      <c r="E1882">
        <v>19</v>
      </c>
      <c r="F1882">
        <v>1</v>
      </c>
      <c r="G1882">
        <v>19</v>
      </c>
      <c r="H1882">
        <v>1</v>
      </c>
      <c r="I1882" t="s">
        <v>795</v>
      </c>
      <c r="J1882" t="s">
        <v>3</v>
      </c>
      <c r="K1882" t="s">
        <v>796</v>
      </c>
      <c r="L1882">
        <v>1191</v>
      </c>
      <c r="N1882">
        <v>1013</v>
      </c>
      <c r="O1882" t="s">
        <v>797</v>
      </c>
      <c r="P1882" t="s">
        <v>797</v>
      </c>
      <c r="Q1882">
        <v>1</v>
      </c>
      <c r="X1882">
        <v>36.11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1</v>
      </c>
      <c r="AE1882">
        <v>1</v>
      </c>
      <c r="AF1882" t="s">
        <v>3</v>
      </c>
      <c r="AG1882">
        <v>36.11</v>
      </c>
      <c r="AH1882">
        <v>2</v>
      </c>
      <c r="AI1882">
        <v>33039023</v>
      </c>
      <c r="AJ1882">
        <v>1981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</row>
    <row r="1883" spans="1:44" x14ac:dyDescent="0.2">
      <c r="A1883">
        <f>ROW(Source!A747)</f>
        <v>747</v>
      </c>
      <c r="B1883">
        <v>33039029</v>
      </c>
      <c r="C1883">
        <v>33039022</v>
      </c>
      <c r="D1883">
        <v>32516754</v>
      </c>
      <c r="E1883">
        <v>1</v>
      </c>
      <c r="F1883">
        <v>1</v>
      </c>
      <c r="G1883">
        <v>19</v>
      </c>
      <c r="H1883">
        <v>2</v>
      </c>
      <c r="I1883" t="s">
        <v>798</v>
      </c>
      <c r="J1883" t="s">
        <v>799</v>
      </c>
      <c r="K1883" t="s">
        <v>800</v>
      </c>
      <c r="L1883">
        <v>1368</v>
      </c>
      <c r="N1883">
        <v>1011</v>
      </c>
      <c r="O1883" t="s">
        <v>801</v>
      </c>
      <c r="P1883" t="s">
        <v>801</v>
      </c>
      <c r="Q1883">
        <v>1</v>
      </c>
      <c r="X1883">
        <v>21.91</v>
      </c>
      <c r="Y1883">
        <v>0</v>
      </c>
      <c r="Z1883">
        <v>70.98</v>
      </c>
      <c r="AA1883">
        <v>6.52</v>
      </c>
      <c r="AB1883">
        <v>0</v>
      </c>
      <c r="AC1883">
        <v>0</v>
      </c>
      <c r="AD1883">
        <v>1</v>
      </c>
      <c r="AE1883">
        <v>0</v>
      </c>
      <c r="AF1883" t="s">
        <v>3</v>
      </c>
      <c r="AG1883">
        <v>21.91</v>
      </c>
      <c r="AH1883">
        <v>2</v>
      </c>
      <c r="AI1883">
        <v>33039024</v>
      </c>
      <c r="AJ1883">
        <v>1982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</row>
    <row r="1884" spans="1:44" x14ac:dyDescent="0.2">
      <c r="A1884">
        <f>ROW(Source!A747)</f>
        <v>747</v>
      </c>
      <c r="B1884">
        <v>33039030</v>
      </c>
      <c r="C1884">
        <v>33039022</v>
      </c>
      <c r="D1884">
        <v>32518977</v>
      </c>
      <c r="E1884">
        <v>1</v>
      </c>
      <c r="F1884">
        <v>1</v>
      </c>
      <c r="G1884">
        <v>19</v>
      </c>
      <c r="H1884">
        <v>3</v>
      </c>
      <c r="I1884" t="s">
        <v>802</v>
      </c>
      <c r="J1884" t="s">
        <v>803</v>
      </c>
      <c r="K1884" t="s">
        <v>804</v>
      </c>
      <c r="L1884">
        <v>1348</v>
      </c>
      <c r="N1884">
        <v>1009</v>
      </c>
      <c r="O1884" t="s">
        <v>19</v>
      </c>
      <c r="P1884" t="s">
        <v>19</v>
      </c>
      <c r="Q1884">
        <v>1000</v>
      </c>
      <c r="X1884">
        <v>0.03</v>
      </c>
      <c r="Y1884">
        <v>117442.26</v>
      </c>
      <c r="Z1884">
        <v>0</v>
      </c>
      <c r="AA1884">
        <v>0</v>
      </c>
      <c r="AB1884">
        <v>0</v>
      </c>
      <c r="AC1884">
        <v>0</v>
      </c>
      <c r="AD1884">
        <v>1</v>
      </c>
      <c r="AE1884">
        <v>0</v>
      </c>
      <c r="AF1884" t="s">
        <v>3</v>
      </c>
      <c r="AG1884">
        <v>0.03</v>
      </c>
      <c r="AH1884">
        <v>2</v>
      </c>
      <c r="AI1884">
        <v>33039025</v>
      </c>
      <c r="AJ1884">
        <v>1983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</row>
    <row r="1885" spans="1:44" x14ac:dyDescent="0.2">
      <c r="A1885">
        <f>ROW(Source!A747)</f>
        <v>747</v>
      </c>
      <c r="B1885">
        <v>33039031</v>
      </c>
      <c r="C1885">
        <v>33039022</v>
      </c>
      <c r="D1885">
        <v>32520163</v>
      </c>
      <c r="E1885">
        <v>1</v>
      </c>
      <c r="F1885">
        <v>1</v>
      </c>
      <c r="G1885">
        <v>19</v>
      </c>
      <c r="H1885">
        <v>3</v>
      </c>
      <c r="I1885" t="s">
        <v>25</v>
      </c>
      <c r="J1885" t="s">
        <v>27</v>
      </c>
      <c r="K1885" t="s">
        <v>26</v>
      </c>
      <c r="L1885">
        <v>1348</v>
      </c>
      <c r="N1885">
        <v>1009</v>
      </c>
      <c r="O1885" t="s">
        <v>19</v>
      </c>
      <c r="P1885" t="s">
        <v>19</v>
      </c>
      <c r="Q1885">
        <v>1000</v>
      </c>
      <c r="X1885">
        <v>1</v>
      </c>
      <c r="Y1885">
        <v>53410.15</v>
      </c>
      <c r="Z1885">
        <v>0</v>
      </c>
      <c r="AA1885">
        <v>0</v>
      </c>
      <c r="AB1885">
        <v>0</v>
      </c>
      <c r="AC1885">
        <v>0</v>
      </c>
      <c r="AD1885">
        <v>1</v>
      </c>
      <c r="AE1885">
        <v>0</v>
      </c>
      <c r="AF1885" t="s">
        <v>3</v>
      </c>
      <c r="AG1885">
        <v>1</v>
      </c>
      <c r="AH1885">
        <v>2</v>
      </c>
      <c r="AI1885">
        <v>33039026</v>
      </c>
      <c r="AJ1885">
        <v>1984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</row>
    <row r="1886" spans="1:44" x14ac:dyDescent="0.2">
      <c r="A1886">
        <f>ROW(Source!A749)</f>
        <v>749</v>
      </c>
      <c r="B1886">
        <v>33039049</v>
      </c>
      <c r="C1886">
        <v>33039033</v>
      </c>
      <c r="D1886">
        <v>32505425</v>
      </c>
      <c r="E1886">
        <v>19</v>
      </c>
      <c r="F1886">
        <v>1</v>
      </c>
      <c r="G1886">
        <v>19</v>
      </c>
      <c r="H1886">
        <v>1</v>
      </c>
      <c r="I1886" t="s">
        <v>795</v>
      </c>
      <c r="J1886" t="s">
        <v>3</v>
      </c>
      <c r="K1886" t="s">
        <v>796</v>
      </c>
      <c r="L1886">
        <v>1191</v>
      </c>
      <c r="N1886">
        <v>1013</v>
      </c>
      <c r="O1886" t="s">
        <v>797</v>
      </c>
      <c r="P1886" t="s">
        <v>797</v>
      </c>
      <c r="Q1886">
        <v>1</v>
      </c>
      <c r="X1886">
        <v>453.1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1</v>
      </c>
      <c r="AE1886">
        <v>1</v>
      </c>
      <c r="AF1886" t="s">
        <v>3</v>
      </c>
      <c r="AG1886">
        <v>453.1</v>
      </c>
      <c r="AH1886">
        <v>2</v>
      </c>
      <c r="AI1886">
        <v>33039034</v>
      </c>
      <c r="AJ1886">
        <v>1986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</row>
    <row r="1887" spans="1:44" x14ac:dyDescent="0.2">
      <c r="A1887">
        <f>ROW(Source!A749)</f>
        <v>749</v>
      </c>
      <c r="B1887">
        <v>33039050</v>
      </c>
      <c r="C1887">
        <v>33039033</v>
      </c>
      <c r="D1887">
        <v>32517073</v>
      </c>
      <c r="E1887">
        <v>1</v>
      </c>
      <c r="F1887">
        <v>1</v>
      </c>
      <c r="G1887">
        <v>19</v>
      </c>
      <c r="H1887">
        <v>2</v>
      </c>
      <c r="I1887" t="s">
        <v>805</v>
      </c>
      <c r="J1887" t="s">
        <v>806</v>
      </c>
      <c r="K1887" t="s">
        <v>807</v>
      </c>
      <c r="L1887">
        <v>1368</v>
      </c>
      <c r="N1887">
        <v>1011</v>
      </c>
      <c r="O1887" t="s">
        <v>801</v>
      </c>
      <c r="P1887" t="s">
        <v>801</v>
      </c>
      <c r="Q1887">
        <v>1</v>
      </c>
      <c r="X1887">
        <v>1.38</v>
      </c>
      <c r="Y1887">
        <v>0</v>
      </c>
      <c r="Z1887">
        <v>3.37</v>
      </c>
      <c r="AA1887">
        <v>0.85</v>
      </c>
      <c r="AB1887">
        <v>0</v>
      </c>
      <c r="AC1887">
        <v>0</v>
      </c>
      <c r="AD1887">
        <v>1</v>
      </c>
      <c r="AE1887">
        <v>0</v>
      </c>
      <c r="AF1887" t="s">
        <v>3</v>
      </c>
      <c r="AG1887">
        <v>1.38</v>
      </c>
      <c r="AH1887">
        <v>2</v>
      </c>
      <c r="AI1887">
        <v>33039035</v>
      </c>
      <c r="AJ1887">
        <v>1987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</row>
    <row r="1888" spans="1:44" x14ac:dyDescent="0.2">
      <c r="A1888">
        <f>ROW(Source!A749)</f>
        <v>749</v>
      </c>
      <c r="B1888">
        <v>33039051</v>
      </c>
      <c r="C1888">
        <v>33039033</v>
      </c>
      <c r="D1888">
        <v>32516433</v>
      </c>
      <c r="E1888">
        <v>1</v>
      </c>
      <c r="F1888">
        <v>1</v>
      </c>
      <c r="G1888">
        <v>19</v>
      </c>
      <c r="H1888">
        <v>2</v>
      </c>
      <c r="I1888" t="s">
        <v>808</v>
      </c>
      <c r="J1888" t="s">
        <v>809</v>
      </c>
      <c r="K1888" t="s">
        <v>810</v>
      </c>
      <c r="L1888">
        <v>1368</v>
      </c>
      <c r="N1888">
        <v>1011</v>
      </c>
      <c r="O1888" t="s">
        <v>801</v>
      </c>
      <c r="P1888" t="s">
        <v>801</v>
      </c>
      <c r="Q1888">
        <v>1</v>
      </c>
      <c r="X1888">
        <v>0.31</v>
      </c>
      <c r="Y1888">
        <v>0</v>
      </c>
      <c r="Z1888">
        <v>566.44000000000005</v>
      </c>
      <c r="AA1888">
        <v>281.27999999999997</v>
      </c>
      <c r="AB1888">
        <v>0</v>
      </c>
      <c r="AC1888">
        <v>0</v>
      </c>
      <c r="AD1888">
        <v>1</v>
      </c>
      <c r="AE1888">
        <v>0</v>
      </c>
      <c r="AF1888" t="s">
        <v>3</v>
      </c>
      <c r="AG1888">
        <v>0.31</v>
      </c>
      <c r="AH1888">
        <v>2</v>
      </c>
      <c r="AI1888">
        <v>33039036</v>
      </c>
      <c r="AJ1888">
        <v>1988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</row>
    <row r="1889" spans="1:44" x14ac:dyDescent="0.2">
      <c r="A1889">
        <f>ROW(Source!A749)</f>
        <v>749</v>
      </c>
      <c r="B1889">
        <v>33039052</v>
      </c>
      <c r="C1889">
        <v>33039033</v>
      </c>
      <c r="D1889">
        <v>32516599</v>
      </c>
      <c r="E1889">
        <v>1</v>
      </c>
      <c r="F1889">
        <v>1</v>
      </c>
      <c r="G1889">
        <v>19</v>
      </c>
      <c r="H1889">
        <v>2</v>
      </c>
      <c r="I1889" t="s">
        <v>811</v>
      </c>
      <c r="J1889" t="s">
        <v>812</v>
      </c>
      <c r="K1889" t="s">
        <v>813</v>
      </c>
      <c r="L1889">
        <v>1368</v>
      </c>
      <c r="N1889">
        <v>1011</v>
      </c>
      <c r="O1889" t="s">
        <v>801</v>
      </c>
      <c r="P1889" t="s">
        <v>801</v>
      </c>
      <c r="Q1889">
        <v>1</v>
      </c>
      <c r="X1889">
        <v>26.25</v>
      </c>
      <c r="Y1889">
        <v>0</v>
      </c>
      <c r="Z1889">
        <v>9.7100000000000009</v>
      </c>
      <c r="AA1889">
        <v>2.25</v>
      </c>
      <c r="AB1889">
        <v>0</v>
      </c>
      <c r="AC1889">
        <v>0</v>
      </c>
      <c r="AD1889">
        <v>1</v>
      </c>
      <c r="AE1889">
        <v>0</v>
      </c>
      <c r="AF1889" t="s">
        <v>3</v>
      </c>
      <c r="AG1889">
        <v>26.25</v>
      </c>
      <c r="AH1889">
        <v>2</v>
      </c>
      <c r="AI1889">
        <v>33039037</v>
      </c>
      <c r="AJ1889">
        <v>1989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</row>
    <row r="1890" spans="1:44" x14ac:dyDescent="0.2">
      <c r="A1890">
        <f>ROW(Source!A749)</f>
        <v>749</v>
      </c>
      <c r="B1890">
        <v>33039053</v>
      </c>
      <c r="C1890">
        <v>33039033</v>
      </c>
      <c r="D1890">
        <v>32517836</v>
      </c>
      <c r="E1890">
        <v>1</v>
      </c>
      <c r="F1890">
        <v>1</v>
      </c>
      <c r="G1890">
        <v>19</v>
      </c>
      <c r="H1890">
        <v>3</v>
      </c>
      <c r="I1890" t="s">
        <v>814</v>
      </c>
      <c r="J1890" t="s">
        <v>815</v>
      </c>
      <c r="K1890" t="s">
        <v>816</v>
      </c>
      <c r="L1890">
        <v>1348</v>
      </c>
      <c r="N1890">
        <v>1009</v>
      </c>
      <c r="O1890" t="s">
        <v>19</v>
      </c>
      <c r="P1890" t="s">
        <v>19</v>
      </c>
      <c r="Q1890">
        <v>1000</v>
      </c>
      <c r="X1890">
        <v>0.04</v>
      </c>
      <c r="Y1890">
        <v>31493.279999999999</v>
      </c>
      <c r="Z1890">
        <v>0</v>
      </c>
      <c r="AA1890">
        <v>0</v>
      </c>
      <c r="AB1890">
        <v>0</v>
      </c>
      <c r="AC1890">
        <v>0</v>
      </c>
      <c r="AD1890">
        <v>1</v>
      </c>
      <c r="AE1890">
        <v>0</v>
      </c>
      <c r="AF1890" t="s">
        <v>3</v>
      </c>
      <c r="AG1890">
        <v>0.04</v>
      </c>
      <c r="AH1890">
        <v>2</v>
      </c>
      <c r="AI1890">
        <v>33039038</v>
      </c>
      <c r="AJ1890">
        <v>1990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</row>
    <row r="1891" spans="1:44" x14ac:dyDescent="0.2">
      <c r="A1891">
        <f>ROW(Source!A749)</f>
        <v>749</v>
      </c>
      <c r="B1891">
        <v>33039054</v>
      </c>
      <c r="C1891">
        <v>33039033</v>
      </c>
      <c r="D1891">
        <v>32518156</v>
      </c>
      <c r="E1891">
        <v>1</v>
      </c>
      <c r="F1891">
        <v>1</v>
      </c>
      <c r="G1891">
        <v>19</v>
      </c>
      <c r="H1891">
        <v>3</v>
      </c>
      <c r="I1891" t="s">
        <v>817</v>
      </c>
      <c r="J1891" t="s">
        <v>818</v>
      </c>
      <c r="K1891" t="s">
        <v>819</v>
      </c>
      <c r="L1891">
        <v>1348</v>
      </c>
      <c r="N1891">
        <v>1009</v>
      </c>
      <c r="O1891" t="s">
        <v>19</v>
      </c>
      <c r="P1891" t="s">
        <v>19</v>
      </c>
      <c r="Q1891">
        <v>1000</v>
      </c>
      <c r="X1891">
        <v>3.6999999999999998E-2</v>
      </c>
      <c r="Y1891">
        <v>45454.3</v>
      </c>
      <c r="Z1891">
        <v>0</v>
      </c>
      <c r="AA1891">
        <v>0</v>
      </c>
      <c r="AB1891">
        <v>0</v>
      </c>
      <c r="AC1891">
        <v>0</v>
      </c>
      <c r="AD1891">
        <v>1</v>
      </c>
      <c r="AE1891">
        <v>0</v>
      </c>
      <c r="AF1891" t="s">
        <v>3</v>
      </c>
      <c r="AG1891">
        <v>3.6999999999999998E-2</v>
      </c>
      <c r="AH1891">
        <v>2</v>
      </c>
      <c r="AI1891">
        <v>33039039</v>
      </c>
      <c r="AJ1891">
        <v>1991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</row>
    <row r="1892" spans="1:44" x14ac:dyDescent="0.2">
      <c r="A1892">
        <f>ROW(Source!A749)</f>
        <v>749</v>
      </c>
      <c r="B1892">
        <v>33039056</v>
      </c>
      <c r="C1892">
        <v>33039033</v>
      </c>
      <c r="D1892">
        <v>32518894</v>
      </c>
      <c r="E1892">
        <v>1</v>
      </c>
      <c r="F1892">
        <v>1</v>
      </c>
      <c r="G1892">
        <v>19</v>
      </c>
      <c r="H1892">
        <v>3</v>
      </c>
      <c r="I1892" t="s">
        <v>820</v>
      </c>
      <c r="J1892" t="s">
        <v>821</v>
      </c>
      <c r="K1892" t="s">
        <v>822</v>
      </c>
      <c r="L1892">
        <v>1327</v>
      </c>
      <c r="N1892">
        <v>1005</v>
      </c>
      <c r="O1892" t="s">
        <v>823</v>
      </c>
      <c r="P1892" t="s">
        <v>823</v>
      </c>
      <c r="Q1892">
        <v>1</v>
      </c>
      <c r="X1892">
        <v>5.6</v>
      </c>
      <c r="Y1892">
        <v>63.78</v>
      </c>
      <c r="Z1892">
        <v>0</v>
      </c>
      <c r="AA1892">
        <v>0</v>
      </c>
      <c r="AB1892">
        <v>0</v>
      </c>
      <c r="AC1892">
        <v>0</v>
      </c>
      <c r="AD1892">
        <v>1</v>
      </c>
      <c r="AE1892">
        <v>0</v>
      </c>
      <c r="AF1892" t="s">
        <v>3</v>
      </c>
      <c r="AG1892">
        <v>5.6</v>
      </c>
      <c r="AH1892">
        <v>2</v>
      </c>
      <c r="AI1892">
        <v>33039041</v>
      </c>
      <c r="AJ1892">
        <v>1992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</row>
    <row r="1893" spans="1:44" x14ac:dyDescent="0.2">
      <c r="A1893">
        <f>ROW(Source!A749)</f>
        <v>749</v>
      </c>
      <c r="B1893">
        <v>33039055</v>
      </c>
      <c r="C1893">
        <v>33039033</v>
      </c>
      <c r="D1893">
        <v>32517311</v>
      </c>
      <c r="E1893">
        <v>1</v>
      </c>
      <c r="F1893">
        <v>1</v>
      </c>
      <c r="G1893">
        <v>19</v>
      </c>
      <c r="H1893">
        <v>3</v>
      </c>
      <c r="I1893" t="s">
        <v>824</v>
      </c>
      <c r="J1893" t="s">
        <v>825</v>
      </c>
      <c r="K1893" t="s">
        <v>826</v>
      </c>
      <c r="L1893">
        <v>1348</v>
      </c>
      <c r="N1893">
        <v>1009</v>
      </c>
      <c r="O1893" t="s">
        <v>19</v>
      </c>
      <c r="P1893" t="s">
        <v>19</v>
      </c>
      <c r="Q1893">
        <v>1000</v>
      </c>
      <c r="X1893">
        <v>0.05</v>
      </c>
      <c r="Y1893">
        <v>4752.91</v>
      </c>
      <c r="Z1893">
        <v>0</v>
      </c>
      <c r="AA1893">
        <v>0</v>
      </c>
      <c r="AB1893">
        <v>0</v>
      </c>
      <c r="AC1893">
        <v>0</v>
      </c>
      <c r="AD1893">
        <v>1</v>
      </c>
      <c r="AE1893">
        <v>0</v>
      </c>
      <c r="AF1893" t="s">
        <v>3</v>
      </c>
      <c r="AG1893">
        <v>0.05</v>
      </c>
      <c r="AH1893">
        <v>2</v>
      </c>
      <c r="AI1893">
        <v>33039040</v>
      </c>
      <c r="AJ1893">
        <v>1993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</row>
    <row r="1894" spans="1:44" x14ac:dyDescent="0.2">
      <c r="A1894">
        <f>ROW(Source!A749)</f>
        <v>749</v>
      </c>
      <c r="B1894">
        <v>33039057</v>
      </c>
      <c r="C1894">
        <v>33039033</v>
      </c>
      <c r="D1894">
        <v>32519061</v>
      </c>
      <c r="E1894">
        <v>1</v>
      </c>
      <c r="F1894">
        <v>1</v>
      </c>
      <c r="G1894">
        <v>19</v>
      </c>
      <c r="H1894">
        <v>3</v>
      </c>
      <c r="I1894" t="s">
        <v>827</v>
      </c>
      <c r="J1894" t="s">
        <v>828</v>
      </c>
      <c r="K1894" t="s">
        <v>829</v>
      </c>
      <c r="L1894">
        <v>1339</v>
      </c>
      <c r="N1894">
        <v>1007</v>
      </c>
      <c r="O1894" t="s">
        <v>830</v>
      </c>
      <c r="P1894" t="s">
        <v>830</v>
      </c>
      <c r="Q1894">
        <v>1</v>
      </c>
      <c r="X1894">
        <v>1.75</v>
      </c>
      <c r="Y1894">
        <v>29.98</v>
      </c>
      <c r="Z1894">
        <v>0</v>
      </c>
      <c r="AA1894">
        <v>0</v>
      </c>
      <c r="AB1894">
        <v>0</v>
      </c>
      <c r="AC1894">
        <v>0</v>
      </c>
      <c r="AD1894">
        <v>1</v>
      </c>
      <c r="AE1894">
        <v>0</v>
      </c>
      <c r="AF1894" t="s">
        <v>3</v>
      </c>
      <c r="AG1894">
        <v>1.75</v>
      </c>
      <c r="AH1894">
        <v>2</v>
      </c>
      <c r="AI1894">
        <v>33039042</v>
      </c>
      <c r="AJ1894">
        <v>1994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</row>
    <row r="1895" spans="1:44" x14ac:dyDescent="0.2">
      <c r="A1895">
        <f>ROW(Source!A749)</f>
        <v>749</v>
      </c>
      <c r="B1895">
        <v>33039058</v>
      </c>
      <c r="C1895">
        <v>33039033</v>
      </c>
      <c r="D1895">
        <v>32517740</v>
      </c>
      <c r="E1895">
        <v>1</v>
      </c>
      <c r="F1895">
        <v>1</v>
      </c>
      <c r="G1895">
        <v>19</v>
      </c>
      <c r="H1895">
        <v>3</v>
      </c>
      <c r="I1895" t="s">
        <v>831</v>
      </c>
      <c r="J1895" t="s">
        <v>832</v>
      </c>
      <c r="K1895" t="s">
        <v>833</v>
      </c>
      <c r="L1895">
        <v>1339</v>
      </c>
      <c r="N1895">
        <v>1007</v>
      </c>
      <c r="O1895" t="s">
        <v>830</v>
      </c>
      <c r="P1895" t="s">
        <v>830</v>
      </c>
      <c r="Q1895">
        <v>1</v>
      </c>
      <c r="X1895">
        <v>0.08</v>
      </c>
      <c r="Y1895">
        <v>4993.7</v>
      </c>
      <c r="Z1895">
        <v>0</v>
      </c>
      <c r="AA1895">
        <v>0</v>
      </c>
      <c r="AB1895">
        <v>0</v>
      </c>
      <c r="AC1895">
        <v>0</v>
      </c>
      <c r="AD1895">
        <v>1</v>
      </c>
      <c r="AE1895">
        <v>0</v>
      </c>
      <c r="AF1895" t="s">
        <v>3</v>
      </c>
      <c r="AG1895">
        <v>0.08</v>
      </c>
      <c r="AH1895">
        <v>2</v>
      </c>
      <c r="AI1895">
        <v>33039043</v>
      </c>
      <c r="AJ1895">
        <v>1995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</row>
    <row r="1896" spans="1:44" x14ac:dyDescent="0.2">
      <c r="A1896">
        <f>ROW(Source!A749)</f>
        <v>749</v>
      </c>
      <c r="B1896">
        <v>33039059</v>
      </c>
      <c r="C1896">
        <v>33039033</v>
      </c>
      <c r="D1896">
        <v>32517729</v>
      </c>
      <c r="E1896">
        <v>1</v>
      </c>
      <c r="F1896">
        <v>1</v>
      </c>
      <c r="G1896">
        <v>19</v>
      </c>
      <c r="H1896">
        <v>3</v>
      </c>
      <c r="I1896" t="s">
        <v>834</v>
      </c>
      <c r="J1896" t="s">
        <v>835</v>
      </c>
      <c r="K1896" t="s">
        <v>836</v>
      </c>
      <c r="L1896">
        <v>1339</v>
      </c>
      <c r="N1896">
        <v>1007</v>
      </c>
      <c r="O1896" t="s">
        <v>830</v>
      </c>
      <c r="P1896" t="s">
        <v>830</v>
      </c>
      <c r="Q1896">
        <v>1</v>
      </c>
      <c r="X1896">
        <v>0.69</v>
      </c>
      <c r="Y1896">
        <v>3762.19</v>
      </c>
      <c r="Z1896">
        <v>0</v>
      </c>
      <c r="AA1896">
        <v>0</v>
      </c>
      <c r="AB1896">
        <v>0</v>
      </c>
      <c r="AC1896">
        <v>0</v>
      </c>
      <c r="AD1896">
        <v>1</v>
      </c>
      <c r="AE1896">
        <v>0</v>
      </c>
      <c r="AF1896" t="s">
        <v>3</v>
      </c>
      <c r="AG1896">
        <v>0.69</v>
      </c>
      <c r="AH1896">
        <v>2</v>
      </c>
      <c r="AI1896">
        <v>33039044</v>
      </c>
      <c r="AJ1896">
        <v>1996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</row>
    <row r="1897" spans="1:44" x14ac:dyDescent="0.2">
      <c r="A1897">
        <f>ROW(Source!A749)</f>
        <v>749</v>
      </c>
      <c r="B1897">
        <v>33039060</v>
      </c>
      <c r="C1897">
        <v>33039033</v>
      </c>
      <c r="D1897">
        <v>32517783</v>
      </c>
      <c r="E1897">
        <v>1</v>
      </c>
      <c r="F1897">
        <v>1</v>
      </c>
      <c r="G1897">
        <v>19</v>
      </c>
      <c r="H1897">
        <v>3</v>
      </c>
      <c r="I1897" t="s">
        <v>837</v>
      </c>
      <c r="J1897" t="s">
        <v>838</v>
      </c>
      <c r="K1897" t="s">
        <v>839</v>
      </c>
      <c r="L1897">
        <v>1339</v>
      </c>
      <c r="N1897">
        <v>1007</v>
      </c>
      <c r="O1897" t="s">
        <v>830</v>
      </c>
      <c r="P1897" t="s">
        <v>830</v>
      </c>
      <c r="Q1897">
        <v>1</v>
      </c>
      <c r="X1897">
        <v>0.2</v>
      </c>
      <c r="Y1897">
        <v>5631.96</v>
      </c>
      <c r="Z1897">
        <v>0</v>
      </c>
      <c r="AA1897">
        <v>0</v>
      </c>
      <c r="AB1897">
        <v>0</v>
      </c>
      <c r="AC1897">
        <v>0</v>
      </c>
      <c r="AD1897">
        <v>1</v>
      </c>
      <c r="AE1897">
        <v>0</v>
      </c>
      <c r="AF1897" t="s">
        <v>3</v>
      </c>
      <c r="AG1897">
        <v>0.2</v>
      </c>
      <c r="AH1897">
        <v>2</v>
      </c>
      <c r="AI1897">
        <v>33039045</v>
      </c>
      <c r="AJ1897">
        <v>1997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</row>
    <row r="1898" spans="1:44" x14ac:dyDescent="0.2">
      <c r="A1898">
        <f>ROW(Source!A749)</f>
        <v>749</v>
      </c>
      <c r="B1898">
        <v>33039061</v>
      </c>
      <c r="C1898">
        <v>33039033</v>
      </c>
      <c r="D1898">
        <v>32517784</v>
      </c>
      <c r="E1898">
        <v>1</v>
      </c>
      <c r="F1898">
        <v>1</v>
      </c>
      <c r="G1898">
        <v>19</v>
      </c>
      <c r="H1898">
        <v>3</v>
      </c>
      <c r="I1898" t="s">
        <v>840</v>
      </c>
      <c r="J1898" t="s">
        <v>841</v>
      </c>
      <c r="K1898" t="s">
        <v>842</v>
      </c>
      <c r="L1898">
        <v>1339</v>
      </c>
      <c r="N1898">
        <v>1007</v>
      </c>
      <c r="O1898" t="s">
        <v>830</v>
      </c>
      <c r="P1898" t="s">
        <v>830</v>
      </c>
      <c r="Q1898">
        <v>1</v>
      </c>
      <c r="X1898">
        <v>0.69</v>
      </c>
      <c r="Y1898">
        <v>5631.96</v>
      </c>
      <c r="Z1898">
        <v>0</v>
      </c>
      <c r="AA1898">
        <v>0</v>
      </c>
      <c r="AB1898">
        <v>0</v>
      </c>
      <c r="AC1898">
        <v>0</v>
      </c>
      <c r="AD1898">
        <v>1</v>
      </c>
      <c r="AE1898">
        <v>0</v>
      </c>
      <c r="AF1898" t="s">
        <v>3</v>
      </c>
      <c r="AG1898">
        <v>0.69</v>
      </c>
      <c r="AH1898">
        <v>2</v>
      </c>
      <c r="AI1898">
        <v>33039046</v>
      </c>
      <c r="AJ1898">
        <v>1998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</row>
    <row r="1899" spans="1:44" x14ac:dyDescent="0.2">
      <c r="A1899">
        <f>ROW(Source!A749)</f>
        <v>749</v>
      </c>
      <c r="B1899">
        <v>33039062</v>
      </c>
      <c r="C1899">
        <v>33039033</v>
      </c>
      <c r="D1899">
        <v>32519911</v>
      </c>
      <c r="E1899">
        <v>1</v>
      </c>
      <c r="F1899">
        <v>1</v>
      </c>
      <c r="G1899">
        <v>19</v>
      </c>
      <c r="H1899">
        <v>3</v>
      </c>
      <c r="I1899" t="s">
        <v>843</v>
      </c>
      <c r="J1899" t="s">
        <v>844</v>
      </c>
      <c r="K1899" t="s">
        <v>845</v>
      </c>
      <c r="L1899">
        <v>1339</v>
      </c>
      <c r="N1899">
        <v>1007</v>
      </c>
      <c r="O1899" t="s">
        <v>830</v>
      </c>
      <c r="P1899" t="s">
        <v>830</v>
      </c>
      <c r="Q1899">
        <v>1</v>
      </c>
      <c r="X1899">
        <v>102</v>
      </c>
      <c r="Y1899">
        <v>3195.93</v>
      </c>
      <c r="Z1899">
        <v>0</v>
      </c>
      <c r="AA1899">
        <v>0</v>
      </c>
      <c r="AB1899">
        <v>0</v>
      </c>
      <c r="AC1899">
        <v>0</v>
      </c>
      <c r="AD1899">
        <v>1</v>
      </c>
      <c r="AE1899">
        <v>0</v>
      </c>
      <c r="AF1899" t="s">
        <v>3</v>
      </c>
      <c r="AG1899">
        <v>102</v>
      </c>
      <c r="AH1899">
        <v>2</v>
      </c>
      <c r="AI1899">
        <v>33039047</v>
      </c>
      <c r="AJ1899">
        <v>1999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</row>
    <row r="1900" spans="1:44" x14ac:dyDescent="0.2">
      <c r="A1900">
        <f>ROW(Source!A749)</f>
        <v>749</v>
      </c>
      <c r="B1900">
        <v>33039063</v>
      </c>
      <c r="C1900">
        <v>33039033</v>
      </c>
      <c r="D1900">
        <v>32521663</v>
      </c>
      <c r="E1900">
        <v>1</v>
      </c>
      <c r="F1900">
        <v>1</v>
      </c>
      <c r="G1900">
        <v>19</v>
      </c>
      <c r="H1900">
        <v>3</v>
      </c>
      <c r="I1900" t="s">
        <v>846</v>
      </c>
      <c r="J1900" t="s">
        <v>847</v>
      </c>
      <c r="K1900" t="s">
        <v>848</v>
      </c>
      <c r="L1900">
        <v>1327</v>
      </c>
      <c r="N1900">
        <v>1005</v>
      </c>
      <c r="O1900" t="s">
        <v>823</v>
      </c>
      <c r="P1900" t="s">
        <v>823</v>
      </c>
      <c r="Q1900">
        <v>1</v>
      </c>
      <c r="X1900">
        <v>49.5</v>
      </c>
      <c r="Y1900">
        <v>207.09</v>
      </c>
      <c r="Z1900">
        <v>0</v>
      </c>
      <c r="AA1900">
        <v>0</v>
      </c>
      <c r="AB1900">
        <v>0</v>
      </c>
      <c r="AC1900">
        <v>0</v>
      </c>
      <c r="AD1900">
        <v>1</v>
      </c>
      <c r="AE1900">
        <v>0</v>
      </c>
      <c r="AF1900" t="s">
        <v>3</v>
      </c>
      <c r="AG1900">
        <v>49.5</v>
      </c>
      <c r="AH1900">
        <v>2</v>
      </c>
      <c r="AI1900">
        <v>33039048</v>
      </c>
      <c r="AJ1900">
        <v>2000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</row>
    <row r="1901" spans="1:44" x14ac:dyDescent="0.2">
      <c r="A1901">
        <f>ROW(Source!A789)</f>
        <v>789</v>
      </c>
      <c r="B1901">
        <v>33039073</v>
      </c>
      <c r="C1901">
        <v>33039067</v>
      </c>
      <c r="D1901">
        <v>32505425</v>
      </c>
      <c r="E1901">
        <v>19</v>
      </c>
      <c r="F1901">
        <v>1</v>
      </c>
      <c r="G1901">
        <v>19</v>
      </c>
      <c r="H1901">
        <v>1</v>
      </c>
      <c r="I1901" t="s">
        <v>795</v>
      </c>
      <c r="J1901" t="s">
        <v>3</v>
      </c>
      <c r="K1901" t="s">
        <v>796</v>
      </c>
      <c r="L1901">
        <v>1191</v>
      </c>
      <c r="N1901">
        <v>1013</v>
      </c>
      <c r="O1901" t="s">
        <v>797</v>
      </c>
      <c r="P1901" t="s">
        <v>797</v>
      </c>
      <c r="Q1901">
        <v>1</v>
      </c>
      <c r="X1901">
        <v>36.11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1</v>
      </c>
      <c r="AE1901">
        <v>1</v>
      </c>
      <c r="AF1901" t="s">
        <v>3</v>
      </c>
      <c r="AG1901">
        <v>36.11</v>
      </c>
      <c r="AH1901">
        <v>2</v>
      </c>
      <c r="AI1901">
        <v>33039068</v>
      </c>
      <c r="AJ1901">
        <v>2001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</row>
    <row r="1902" spans="1:44" x14ac:dyDescent="0.2">
      <c r="A1902">
        <f>ROW(Source!A789)</f>
        <v>789</v>
      </c>
      <c r="B1902">
        <v>33039074</v>
      </c>
      <c r="C1902">
        <v>33039067</v>
      </c>
      <c r="D1902">
        <v>32516754</v>
      </c>
      <c r="E1902">
        <v>1</v>
      </c>
      <c r="F1902">
        <v>1</v>
      </c>
      <c r="G1902">
        <v>19</v>
      </c>
      <c r="H1902">
        <v>2</v>
      </c>
      <c r="I1902" t="s">
        <v>798</v>
      </c>
      <c r="J1902" t="s">
        <v>799</v>
      </c>
      <c r="K1902" t="s">
        <v>800</v>
      </c>
      <c r="L1902">
        <v>1368</v>
      </c>
      <c r="N1902">
        <v>1011</v>
      </c>
      <c r="O1902" t="s">
        <v>801</v>
      </c>
      <c r="P1902" t="s">
        <v>801</v>
      </c>
      <c r="Q1902">
        <v>1</v>
      </c>
      <c r="X1902">
        <v>21.91</v>
      </c>
      <c r="Y1902">
        <v>0</v>
      </c>
      <c r="Z1902">
        <v>70.98</v>
      </c>
      <c r="AA1902">
        <v>6.52</v>
      </c>
      <c r="AB1902">
        <v>0</v>
      </c>
      <c r="AC1902">
        <v>0</v>
      </c>
      <c r="AD1902">
        <v>1</v>
      </c>
      <c r="AE1902">
        <v>0</v>
      </c>
      <c r="AF1902" t="s">
        <v>3</v>
      </c>
      <c r="AG1902">
        <v>21.91</v>
      </c>
      <c r="AH1902">
        <v>2</v>
      </c>
      <c r="AI1902">
        <v>33039069</v>
      </c>
      <c r="AJ1902">
        <v>2002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</row>
    <row r="1903" spans="1:44" x14ac:dyDescent="0.2">
      <c r="A1903">
        <f>ROW(Source!A789)</f>
        <v>789</v>
      </c>
      <c r="B1903">
        <v>33039075</v>
      </c>
      <c r="C1903">
        <v>33039067</v>
      </c>
      <c r="D1903">
        <v>32518977</v>
      </c>
      <c r="E1903">
        <v>1</v>
      </c>
      <c r="F1903">
        <v>1</v>
      </c>
      <c r="G1903">
        <v>19</v>
      </c>
      <c r="H1903">
        <v>3</v>
      </c>
      <c r="I1903" t="s">
        <v>802</v>
      </c>
      <c r="J1903" t="s">
        <v>803</v>
      </c>
      <c r="K1903" t="s">
        <v>804</v>
      </c>
      <c r="L1903">
        <v>1348</v>
      </c>
      <c r="N1903">
        <v>1009</v>
      </c>
      <c r="O1903" t="s">
        <v>19</v>
      </c>
      <c r="P1903" t="s">
        <v>19</v>
      </c>
      <c r="Q1903">
        <v>1000</v>
      </c>
      <c r="X1903">
        <v>0.03</v>
      </c>
      <c r="Y1903">
        <v>117442.26</v>
      </c>
      <c r="Z1903">
        <v>0</v>
      </c>
      <c r="AA1903">
        <v>0</v>
      </c>
      <c r="AB1903">
        <v>0</v>
      </c>
      <c r="AC1903">
        <v>0</v>
      </c>
      <c r="AD1903">
        <v>1</v>
      </c>
      <c r="AE1903">
        <v>0</v>
      </c>
      <c r="AF1903" t="s">
        <v>3</v>
      </c>
      <c r="AG1903">
        <v>0.03</v>
      </c>
      <c r="AH1903">
        <v>2</v>
      </c>
      <c r="AI1903">
        <v>33039070</v>
      </c>
      <c r="AJ1903">
        <v>2003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</row>
    <row r="1904" spans="1:44" x14ac:dyDescent="0.2">
      <c r="A1904">
        <f>ROW(Source!A789)</f>
        <v>789</v>
      </c>
      <c r="B1904">
        <v>33039076</v>
      </c>
      <c r="C1904">
        <v>33039067</v>
      </c>
      <c r="D1904">
        <v>32520163</v>
      </c>
      <c r="E1904">
        <v>1</v>
      </c>
      <c r="F1904">
        <v>1</v>
      </c>
      <c r="G1904">
        <v>19</v>
      </c>
      <c r="H1904">
        <v>3</v>
      </c>
      <c r="I1904" t="s">
        <v>25</v>
      </c>
      <c r="J1904" t="s">
        <v>27</v>
      </c>
      <c r="K1904" t="s">
        <v>26</v>
      </c>
      <c r="L1904">
        <v>1348</v>
      </c>
      <c r="N1904">
        <v>1009</v>
      </c>
      <c r="O1904" t="s">
        <v>19</v>
      </c>
      <c r="P1904" t="s">
        <v>19</v>
      </c>
      <c r="Q1904">
        <v>1000</v>
      </c>
      <c r="X1904">
        <v>1</v>
      </c>
      <c r="Y1904">
        <v>53410.15</v>
      </c>
      <c r="Z1904">
        <v>0</v>
      </c>
      <c r="AA1904">
        <v>0</v>
      </c>
      <c r="AB1904">
        <v>0</v>
      </c>
      <c r="AC1904">
        <v>0</v>
      </c>
      <c r="AD1904">
        <v>1</v>
      </c>
      <c r="AE1904">
        <v>0</v>
      </c>
      <c r="AF1904" t="s">
        <v>3</v>
      </c>
      <c r="AG1904">
        <v>1</v>
      </c>
      <c r="AH1904">
        <v>2</v>
      </c>
      <c r="AI1904">
        <v>33039071</v>
      </c>
      <c r="AJ1904">
        <v>2004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</row>
    <row r="1905" spans="1:44" x14ac:dyDescent="0.2">
      <c r="A1905">
        <f>ROW(Source!A791)</f>
        <v>791</v>
      </c>
      <c r="B1905">
        <v>33039094</v>
      </c>
      <c r="C1905">
        <v>33039078</v>
      </c>
      <c r="D1905">
        <v>32505425</v>
      </c>
      <c r="E1905">
        <v>19</v>
      </c>
      <c r="F1905">
        <v>1</v>
      </c>
      <c r="G1905">
        <v>19</v>
      </c>
      <c r="H1905">
        <v>1</v>
      </c>
      <c r="I1905" t="s">
        <v>795</v>
      </c>
      <c r="J1905" t="s">
        <v>3</v>
      </c>
      <c r="K1905" t="s">
        <v>796</v>
      </c>
      <c r="L1905">
        <v>1191</v>
      </c>
      <c r="N1905">
        <v>1013</v>
      </c>
      <c r="O1905" t="s">
        <v>797</v>
      </c>
      <c r="P1905" t="s">
        <v>797</v>
      </c>
      <c r="Q1905">
        <v>1</v>
      </c>
      <c r="X1905">
        <v>453.1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1</v>
      </c>
      <c r="AE1905">
        <v>1</v>
      </c>
      <c r="AF1905" t="s">
        <v>3</v>
      </c>
      <c r="AG1905">
        <v>453.1</v>
      </c>
      <c r="AH1905">
        <v>2</v>
      </c>
      <c r="AI1905">
        <v>33039079</v>
      </c>
      <c r="AJ1905">
        <v>2006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</row>
    <row r="1906" spans="1:44" x14ac:dyDescent="0.2">
      <c r="A1906">
        <f>ROW(Source!A791)</f>
        <v>791</v>
      </c>
      <c r="B1906">
        <v>33039095</v>
      </c>
      <c r="C1906">
        <v>33039078</v>
      </c>
      <c r="D1906">
        <v>32517073</v>
      </c>
      <c r="E1906">
        <v>1</v>
      </c>
      <c r="F1906">
        <v>1</v>
      </c>
      <c r="G1906">
        <v>19</v>
      </c>
      <c r="H1906">
        <v>2</v>
      </c>
      <c r="I1906" t="s">
        <v>805</v>
      </c>
      <c r="J1906" t="s">
        <v>806</v>
      </c>
      <c r="K1906" t="s">
        <v>807</v>
      </c>
      <c r="L1906">
        <v>1368</v>
      </c>
      <c r="N1906">
        <v>1011</v>
      </c>
      <c r="O1906" t="s">
        <v>801</v>
      </c>
      <c r="P1906" t="s">
        <v>801</v>
      </c>
      <c r="Q1906">
        <v>1</v>
      </c>
      <c r="X1906">
        <v>1.38</v>
      </c>
      <c r="Y1906">
        <v>0</v>
      </c>
      <c r="Z1906">
        <v>3.37</v>
      </c>
      <c r="AA1906">
        <v>0.85</v>
      </c>
      <c r="AB1906">
        <v>0</v>
      </c>
      <c r="AC1906">
        <v>0</v>
      </c>
      <c r="AD1906">
        <v>1</v>
      </c>
      <c r="AE1906">
        <v>0</v>
      </c>
      <c r="AF1906" t="s">
        <v>3</v>
      </c>
      <c r="AG1906">
        <v>1.38</v>
      </c>
      <c r="AH1906">
        <v>2</v>
      </c>
      <c r="AI1906">
        <v>33039080</v>
      </c>
      <c r="AJ1906">
        <v>2007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</row>
    <row r="1907" spans="1:44" x14ac:dyDescent="0.2">
      <c r="A1907">
        <f>ROW(Source!A791)</f>
        <v>791</v>
      </c>
      <c r="B1907">
        <v>33039096</v>
      </c>
      <c r="C1907">
        <v>33039078</v>
      </c>
      <c r="D1907">
        <v>32516433</v>
      </c>
      <c r="E1907">
        <v>1</v>
      </c>
      <c r="F1907">
        <v>1</v>
      </c>
      <c r="G1907">
        <v>19</v>
      </c>
      <c r="H1907">
        <v>2</v>
      </c>
      <c r="I1907" t="s">
        <v>808</v>
      </c>
      <c r="J1907" t="s">
        <v>809</v>
      </c>
      <c r="K1907" t="s">
        <v>810</v>
      </c>
      <c r="L1907">
        <v>1368</v>
      </c>
      <c r="N1907">
        <v>1011</v>
      </c>
      <c r="O1907" t="s">
        <v>801</v>
      </c>
      <c r="P1907" t="s">
        <v>801</v>
      </c>
      <c r="Q1907">
        <v>1</v>
      </c>
      <c r="X1907">
        <v>0.31</v>
      </c>
      <c r="Y1907">
        <v>0</v>
      </c>
      <c r="Z1907">
        <v>566.44000000000005</v>
      </c>
      <c r="AA1907">
        <v>281.27999999999997</v>
      </c>
      <c r="AB1907">
        <v>0</v>
      </c>
      <c r="AC1907">
        <v>0</v>
      </c>
      <c r="AD1907">
        <v>1</v>
      </c>
      <c r="AE1907">
        <v>0</v>
      </c>
      <c r="AF1907" t="s">
        <v>3</v>
      </c>
      <c r="AG1907">
        <v>0.31</v>
      </c>
      <c r="AH1907">
        <v>2</v>
      </c>
      <c r="AI1907">
        <v>33039081</v>
      </c>
      <c r="AJ1907">
        <v>2008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</row>
    <row r="1908" spans="1:44" x14ac:dyDescent="0.2">
      <c r="A1908">
        <f>ROW(Source!A791)</f>
        <v>791</v>
      </c>
      <c r="B1908">
        <v>33039097</v>
      </c>
      <c r="C1908">
        <v>33039078</v>
      </c>
      <c r="D1908">
        <v>32516599</v>
      </c>
      <c r="E1908">
        <v>1</v>
      </c>
      <c r="F1908">
        <v>1</v>
      </c>
      <c r="G1908">
        <v>19</v>
      </c>
      <c r="H1908">
        <v>2</v>
      </c>
      <c r="I1908" t="s">
        <v>811</v>
      </c>
      <c r="J1908" t="s">
        <v>812</v>
      </c>
      <c r="K1908" t="s">
        <v>813</v>
      </c>
      <c r="L1908">
        <v>1368</v>
      </c>
      <c r="N1908">
        <v>1011</v>
      </c>
      <c r="O1908" t="s">
        <v>801</v>
      </c>
      <c r="P1908" t="s">
        <v>801</v>
      </c>
      <c r="Q1908">
        <v>1</v>
      </c>
      <c r="X1908">
        <v>26.25</v>
      </c>
      <c r="Y1908">
        <v>0</v>
      </c>
      <c r="Z1908">
        <v>9.7100000000000009</v>
      </c>
      <c r="AA1908">
        <v>2.25</v>
      </c>
      <c r="AB1908">
        <v>0</v>
      </c>
      <c r="AC1908">
        <v>0</v>
      </c>
      <c r="AD1908">
        <v>1</v>
      </c>
      <c r="AE1908">
        <v>0</v>
      </c>
      <c r="AF1908" t="s">
        <v>3</v>
      </c>
      <c r="AG1908">
        <v>26.25</v>
      </c>
      <c r="AH1908">
        <v>2</v>
      </c>
      <c r="AI1908">
        <v>33039082</v>
      </c>
      <c r="AJ1908">
        <v>2009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</row>
    <row r="1909" spans="1:44" x14ac:dyDescent="0.2">
      <c r="A1909">
        <f>ROW(Source!A791)</f>
        <v>791</v>
      </c>
      <c r="B1909">
        <v>33039098</v>
      </c>
      <c r="C1909">
        <v>33039078</v>
      </c>
      <c r="D1909">
        <v>32517836</v>
      </c>
      <c r="E1909">
        <v>1</v>
      </c>
      <c r="F1909">
        <v>1</v>
      </c>
      <c r="G1909">
        <v>19</v>
      </c>
      <c r="H1909">
        <v>3</v>
      </c>
      <c r="I1909" t="s">
        <v>814</v>
      </c>
      <c r="J1909" t="s">
        <v>815</v>
      </c>
      <c r="K1909" t="s">
        <v>816</v>
      </c>
      <c r="L1909">
        <v>1348</v>
      </c>
      <c r="N1909">
        <v>1009</v>
      </c>
      <c r="O1909" t="s">
        <v>19</v>
      </c>
      <c r="P1909" t="s">
        <v>19</v>
      </c>
      <c r="Q1909">
        <v>1000</v>
      </c>
      <c r="X1909">
        <v>0.04</v>
      </c>
      <c r="Y1909">
        <v>31493.279999999999</v>
      </c>
      <c r="Z1909">
        <v>0</v>
      </c>
      <c r="AA1909">
        <v>0</v>
      </c>
      <c r="AB1909">
        <v>0</v>
      </c>
      <c r="AC1909">
        <v>0</v>
      </c>
      <c r="AD1909">
        <v>1</v>
      </c>
      <c r="AE1909">
        <v>0</v>
      </c>
      <c r="AF1909" t="s">
        <v>3</v>
      </c>
      <c r="AG1909">
        <v>0.04</v>
      </c>
      <c r="AH1909">
        <v>2</v>
      </c>
      <c r="AI1909">
        <v>33039083</v>
      </c>
      <c r="AJ1909">
        <v>2010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</row>
    <row r="1910" spans="1:44" x14ac:dyDescent="0.2">
      <c r="A1910">
        <f>ROW(Source!A791)</f>
        <v>791</v>
      </c>
      <c r="B1910">
        <v>33039099</v>
      </c>
      <c r="C1910">
        <v>33039078</v>
      </c>
      <c r="D1910">
        <v>32518156</v>
      </c>
      <c r="E1910">
        <v>1</v>
      </c>
      <c r="F1910">
        <v>1</v>
      </c>
      <c r="G1910">
        <v>19</v>
      </c>
      <c r="H1910">
        <v>3</v>
      </c>
      <c r="I1910" t="s">
        <v>817</v>
      </c>
      <c r="J1910" t="s">
        <v>818</v>
      </c>
      <c r="K1910" t="s">
        <v>819</v>
      </c>
      <c r="L1910">
        <v>1348</v>
      </c>
      <c r="N1910">
        <v>1009</v>
      </c>
      <c r="O1910" t="s">
        <v>19</v>
      </c>
      <c r="P1910" t="s">
        <v>19</v>
      </c>
      <c r="Q1910">
        <v>1000</v>
      </c>
      <c r="X1910">
        <v>3.6999999999999998E-2</v>
      </c>
      <c r="Y1910">
        <v>45454.3</v>
      </c>
      <c r="Z1910">
        <v>0</v>
      </c>
      <c r="AA1910">
        <v>0</v>
      </c>
      <c r="AB1910">
        <v>0</v>
      </c>
      <c r="AC1910">
        <v>0</v>
      </c>
      <c r="AD1910">
        <v>1</v>
      </c>
      <c r="AE1910">
        <v>0</v>
      </c>
      <c r="AF1910" t="s">
        <v>3</v>
      </c>
      <c r="AG1910">
        <v>3.6999999999999998E-2</v>
      </c>
      <c r="AH1910">
        <v>2</v>
      </c>
      <c r="AI1910">
        <v>33039084</v>
      </c>
      <c r="AJ1910">
        <v>2011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</row>
    <row r="1911" spans="1:44" x14ac:dyDescent="0.2">
      <c r="A1911">
        <f>ROW(Source!A791)</f>
        <v>791</v>
      </c>
      <c r="B1911">
        <v>33039101</v>
      </c>
      <c r="C1911">
        <v>33039078</v>
      </c>
      <c r="D1911">
        <v>32518894</v>
      </c>
      <c r="E1911">
        <v>1</v>
      </c>
      <c r="F1911">
        <v>1</v>
      </c>
      <c r="G1911">
        <v>19</v>
      </c>
      <c r="H1911">
        <v>3</v>
      </c>
      <c r="I1911" t="s">
        <v>820</v>
      </c>
      <c r="J1911" t="s">
        <v>821</v>
      </c>
      <c r="K1911" t="s">
        <v>822</v>
      </c>
      <c r="L1911">
        <v>1327</v>
      </c>
      <c r="N1911">
        <v>1005</v>
      </c>
      <c r="O1911" t="s">
        <v>823</v>
      </c>
      <c r="P1911" t="s">
        <v>823</v>
      </c>
      <c r="Q1911">
        <v>1</v>
      </c>
      <c r="X1911">
        <v>5.6</v>
      </c>
      <c r="Y1911">
        <v>63.78</v>
      </c>
      <c r="Z1911">
        <v>0</v>
      </c>
      <c r="AA1911">
        <v>0</v>
      </c>
      <c r="AB1911">
        <v>0</v>
      </c>
      <c r="AC1911">
        <v>0</v>
      </c>
      <c r="AD1911">
        <v>1</v>
      </c>
      <c r="AE1911">
        <v>0</v>
      </c>
      <c r="AF1911" t="s">
        <v>3</v>
      </c>
      <c r="AG1911">
        <v>5.6</v>
      </c>
      <c r="AH1911">
        <v>2</v>
      </c>
      <c r="AI1911">
        <v>33039086</v>
      </c>
      <c r="AJ1911">
        <v>2012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</row>
    <row r="1912" spans="1:44" x14ac:dyDescent="0.2">
      <c r="A1912">
        <f>ROW(Source!A791)</f>
        <v>791</v>
      </c>
      <c r="B1912">
        <v>33039100</v>
      </c>
      <c r="C1912">
        <v>33039078</v>
      </c>
      <c r="D1912">
        <v>32517311</v>
      </c>
      <c r="E1912">
        <v>1</v>
      </c>
      <c r="F1912">
        <v>1</v>
      </c>
      <c r="G1912">
        <v>19</v>
      </c>
      <c r="H1912">
        <v>3</v>
      </c>
      <c r="I1912" t="s">
        <v>824</v>
      </c>
      <c r="J1912" t="s">
        <v>825</v>
      </c>
      <c r="K1912" t="s">
        <v>826</v>
      </c>
      <c r="L1912">
        <v>1348</v>
      </c>
      <c r="N1912">
        <v>1009</v>
      </c>
      <c r="O1912" t="s">
        <v>19</v>
      </c>
      <c r="P1912" t="s">
        <v>19</v>
      </c>
      <c r="Q1912">
        <v>1000</v>
      </c>
      <c r="X1912">
        <v>0.05</v>
      </c>
      <c r="Y1912">
        <v>4752.91</v>
      </c>
      <c r="Z1912">
        <v>0</v>
      </c>
      <c r="AA1912">
        <v>0</v>
      </c>
      <c r="AB1912">
        <v>0</v>
      </c>
      <c r="AC1912">
        <v>0</v>
      </c>
      <c r="AD1912">
        <v>1</v>
      </c>
      <c r="AE1912">
        <v>0</v>
      </c>
      <c r="AF1912" t="s">
        <v>3</v>
      </c>
      <c r="AG1912">
        <v>0.05</v>
      </c>
      <c r="AH1912">
        <v>2</v>
      </c>
      <c r="AI1912">
        <v>33039085</v>
      </c>
      <c r="AJ1912">
        <v>2013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</row>
    <row r="1913" spans="1:44" x14ac:dyDescent="0.2">
      <c r="A1913">
        <f>ROW(Source!A791)</f>
        <v>791</v>
      </c>
      <c r="B1913">
        <v>33039102</v>
      </c>
      <c r="C1913">
        <v>33039078</v>
      </c>
      <c r="D1913">
        <v>32519061</v>
      </c>
      <c r="E1913">
        <v>1</v>
      </c>
      <c r="F1913">
        <v>1</v>
      </c>
      <c r="G1913">
        <v>19</v>
      </c>
      <c r="H1913">
        <v>3</v>
      </c>
      <c r="I1913" t="s">
        <v>827</v>
      </c>
      <c r="J1913" t="s">
        <v>828</v>
      </c>
      <c r="K1913" t="s">
        <v>829</v>
      </c>
      <c r="L1913">
        <v>1339</v>
      </c>
      <c r="N1913">
        <v>1007</v>
      </c>
      <c r="O1913" t="s">
        <v>830</v>
      </c>
      <c r="P1913" t="s">
        <v>830</v>
      </c>
      <c r="Q1913">
        <v>1</v>
      </c>
      <c r="X1913">
        <v>1.75</v>
      </c>
      <c r="Y1913">
        <v>29.98</v>
      </c>
      <c r="Z1913">
        <v>0</v>
      </c>
      <c r="AA1913">
        <v>0</v>
      </c>
      <c r="AB1913">
        <v>0</v>
      </c>
      <c r="AC1913">
        <v>0</v>
      </c>
      <c r="AD1913">
        <v>1</v>
      </c>
      <c r="AE1913">
        <v>0</v>
      </c>
      <c r="AF1913" t="s">
        <v>3</v>
      </c>
      <c r="AG1913">
        <v>1.75</v>
      </c>
      <c r="AH1913">
        <v>2</v>
      </c>
      <c r="AI1913">
        <v>33039087</v>
      </c>
      <c r="AJ1913">
        <v>2014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</row>
    <row r="1914" spans="1:44" x14ac:dyDescent="0.2">
      <c r="A1914">
        <f>ROW(Source!A791)</f>
        <v>791</v>
      </c>
      <c r="B1914">
        <v>33039103</v>
      </c>
      <c r="C1914">
        <v>33039078</v>
      </c>
      <c r="D1914">
        <v>32517740</v>
      </c>
      <c r="E1914">
        <v>1</v>
      </c>
      <c r="F1914">
        <v>1</v>
      </c>
      <c r="G1914">
        <v>19</v>
      </c>
      <c r="H1914">
        <v>3</v>
      </c>
      <c r="I1914" t="s">
        <v>831</v>
      </c>
      <c r="J1914" t="s">
        <v>832</v>
      </c>
      <c r="K1914" t="s">
        <v>833</v>
      </c>
      <c r="L1914">
        <v>1339</v>
      </c>
      <c r="N1914">
        <v>1007</v>
      </c>
      <c r="O1914" t="s">
        <v>830</v>
      </c>
      <c r="P1914" t="s">
        <v>830</v>
      </c>
      <c r="Q1914">
        <v>1</v>
      </c>
      <c r="X1914">
        <v>0.08</v>
      </c>
      <c r="Y1914">
        <v>4993.7</v>
      </c>
      <c r="Z1914">
        <v>0</v>
      </c>
      <c r="AA1914">
        <v>0</v>
      </c>
      <c r="AB1914">
        <v>0</v>
      </c>
      <c r="AC1914">
        <v>0</v>
      </c>
      <c r="AD1914">
        <v>1</v>
      </c>
      <c r="AE1914">
        <v>0</v>
      </c>
      <c r="AF1914" t="s">
        <v>3</v>
      </c>
      <c r="AG1914">
        <v>0.08</v>
      </c>
      <c r="AH1914">
        <v>2</v>
      </c>
      <c r="AI1914">
        <v>33039088</v>
      </c>
      <c r="AJ1914">
        <v>2015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</row>
    <row r="1915" spans="1:44" x14ac:dyDescent="0.2">
      <c r="A1915">
        <f>ROW(Source!A791)</f>
        <v>791</v>
      </c>
      <c r="B1915">
        <v>33039104</v>
      </c>
      <c r="C1915">
        <v>33039078</v>
      </c>
      <c r="D1915">
        <v>32517729</v>
      </c>
      <c r="E1915">
        <v>1</v>
      </c>
      <c r="F1915">
        <v>1</v>
      </c>
      <c r="G1915">
        <v>19</v>
      </c>
      <c r="H1915">
        <v>3</v>
      </c>
      <c r="I1915" t="s">
        <v>834</v>
      </c>
      <c r="J1915" t="s">
        <v>835</v>
      </c>
      <c r="K1915" t="s">
        <v>836</v>
      </c>
      <c r="L1915">
        <v>1339</v>
      </c>
      <c r="N1915">
        <v>1007</v>
      </c>
      <c r="O1915" t="s">
        <v>830</v>
      </c>
      <c r="P1915" t="s">
        <v>830</v>
      </c>
      <c r="Q1915">
        <v>1</v>
      </c>
      <c r="X1915">
        <v>0.69</v>
      </c>
      <c r="Y1915">
        <v>3762.19</v>
      </c>
      <c r="Z1915">
        <v>0</v>
      </c>
      <c r="AA1915">
        <v>0</v>
      </c>
      <c r="AB1915">
        <v>0</v>
      </c>
      <c r="AC1915">
        <v>0</v>
      </c>
      <c r="AD1915">
        <v>1</v>
      </c>
      <c r="AE1915">
        <v>0</v>
      </c>
      <c r="AF1915" t="s">
        <v>3</v>
      </c>
      <c r="AG1915">
        <v>0.69</v>
      </c>
      <c r="AH1915">
        <v>2</v>
      </c>
      <c r="AI1915">
        <v>33039089</v>
      </c>
      <c r="AJ1915">
        <v>2016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</row>
    <row r="1916" spans="1:44" x14ac:dyDescent="0.2">
      <c r="A1916">
        <f>ROW(Source!A791)</f>
        <v>791</v>
      </c>
      <c r="B1916">
        <v>33039105</v>
      </c>
      <c r="C1916">
        <v>33039078</v>
      </c>
      <c r="D1916">
        <v>32517783</v>
      </c>
      <c r="E1916">
        <v>1</v>
      </c>
      <c r="F1916">
        <v>1</v>
      </c>
      <c r="G1916">
        <v>19</v>
      </c>
      <c r="H1916">
        <v>3</v>
      </c>
      <c r="I1916" t="s">
        <v>837</v>
      </c>
      <c r="J1916" t="s">
        <v>838</v>
      </c>
      <c r="K1916" t="s">
        <v>839</v>
      </c>
      <c r="L1916">
        <v>1339</v>
      </c>
      <c r="N1916">
        <v>1007</v>
      </c>
      <c r="O1916" t="s">
        <v>830</v>
      </c>
      <c r="P1916" t="s">
        <v>830</v>
      </c>
      <c r="Q1916">
        <v>1</v>
      </c>
      <c r="X1916">
        <v>0.2</v>
      </c>
      <c r="Y1916">
        <v>5631.96</v>
      </c>
      <c r="Z1916">
        <v>0</v>
      </c>
      <c r="AA1916">
        <v>0</v>
      </c>
      <c r="AB1916">
        <v>0</v>
      </c>
      <c r="AC1916">
        <v>0</v>
      </c>
      <c r="AD1916">
        <v>1</v>
      </c>
      <c r="AE1916">
        <v>0</v>
      </c>
      <c r="AF1916" t="s">
        <v>3</v>
      </c>
      <c r="AG1916">
        <v>0.2</v>
      </c>
      <c r="AH1916">
        <v>2</v>
      </c>
      <c r="AI1916">
        <v>33039090</v>
      </c>
      <c r="AJ1916">
        <v>2017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</row>
    <row r="1917" spans="1:44" x14ac:dyDescent="0.2">
      <c r="A1917">
        <f>ROW(Source!A791)</f>
        <v>791</v>
      </c>
      <c r="B1917">
        <v>33039106</v>
      </c>
      <c r="C1917">
        <v>33039078</v>
      </c>
      <c r="D1917">
        <v>32517784</v>
      </c>
      <c r="E1917">
        <v>1</v>
      </c>
      <c r="F1917">
        <v>1</v>
      </c>
      <c r="G1917">
        <v>19</v>
      </c>
      <c r="H1917">
        <v>3</v>
      </c>
      <c r="I1917" t="s">
        <v>840</v>
      </c>
      <c r="J1917" t="s">
        <v>841</v>
      </c>
      <c r="K1917" t="s">
        <v>842</v>
      </c>
      <c r="L1917">
        <v>1339</v>
      </c>
      <c r="N1917">
        <v>1007</v>
      </c>
      <c r="O1917" t="s">
        <v>830</v>
      </c>
      <c r="P1917" t="s">
        <v>830</v>
      </c>
      <c r="Q1917">
        <v>1</v>
      </c>
      <c r="X1917">
        <v>0.69</v>
      </c>
      <c r="Y1917">
        <v>5631.96</v>
      </c>
      <c r="Z1917">
        <v>0</v>
      </c>
      <c r="AA1917">
        <v>0</v>
      </c>
      <c r="AB1917">
        <v>0</v>
      </c>
      <c r="AC1917">
        <v>0</v>
      </c>
      <c r="AD1917">
        <v>1</v>
      </c>
      <c r="AE1917">
        <v>0</v>
      </c>
      <c r="AF1917" t="s">
        <v>3</v>
      </c>
      <c r="AG1917">
        <v>0.69</v>
      </c>
      <c r="AH1917">
        <v>2</v>
      </c>
      <c r="AI1917">
        <v>33039091</v>
      </c>
      <c r="AJ1917">
        <v>2018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</row>
    <row r="1918" spans="1:44" x14ac:dyDescent="0.2">
      <c r="A1918">
        <f>ROW(Source!A791)</f>
        <v>791</v>
      </c>
      <c r="B1918">
        <v>33039107</v>
      </c>
      <c r="C1918">
        <v>33039078</v>
      </c>
      <c r="D1918">
        <v>32519911</v>
      </c>
      <c r="E1918">
        <v>1</v>
      </c>
      <c r="F1918">
        <v>1</v>
      </c>
      <c r="G1918">
        <v>19</v>
      </c>
      <c r="H1918">
        <v>3</v>
      </c>
      <c r="I1918" t="s">
        <v>843</v>
      </c>
      <c r="J1918" t="s">
        <v>844</v>
      </c>
      <c r="K1918" t="s">
        <v>845</v>
      </c>
      <c r="L1918">
        <v>1339</v>
      </c>
      <c r="N1918">
        <v>1007</v>
      </c>
      <c r="O1918" t="s">
        <v>830</v>
      </c>
      <c r="P1918" t="s">
        <v>830</v>
      </c>
      <c r="Q1918">
        <v>1</v>
      </c>
      <c r="X1918">
        <v>102</v>
      </c>
      <c r="Y1918">
        <v>3195.93</v>
      </c>
      <c r="Z1918">
        <v>0</v>
      </c>
      <c r="AA1918">
        <v>0</v>
      </c>
      <c r="AB1918">
        <v>0</v>
      </c>
      <c r="AC1918">
        <v>0</v>
      </c>
      <c r="AD1918">
        <v>1</v>
      </c>
      <c r="AE1918">
        <v>0</v>
      </c>
      <c r="AF1918" t="s">
        <v>3</v>
      </c>
      <c r="AG1918">
        <v>102</v>
      </c>
      <c r="AH1918">
        <v>2</v>
      </c>
      <c r="AI1918">
        <v>33039092</v>
      </c>
      <c r="AJ1918">
        <v>2019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</row>
    <row r="1919" spans="1:44" x14ac:dyDescent="0.2">
      <c r="A1919">
        <f>ROW(Source!A791)</f>
        <v>791</v>
      </c>
      <c r="B1919">
        <v>33039108</v>
      </c>
      <c r="C1919">
        <v>33039078</v>
      </c>
      <c r="D1919">
        <v>32521663</v>
      </c>
      <c r="E1919">
        <v>1</v>
      </c>
      <c r="F1919">
        <v>1</v>
      </c>
      <c r="G1919">
        <v>19</v>
      </c>
      <c r="H1919">
        <v>3</v>
      </c>
      <c r="I1919" t="s">
        <v>846</v>
      </c>
      <c r="J1919" t="s">
        <v>847</v>
      </c>
      <c r="K1919" t="s">
        <v>848</v>
      </c>
      <c r="L1919">
        <v>1327</v>
      </c>
      <c r="N1919">
        <v>1005</v>
      </c>
      <c r="O1919" t="s">
        <v>823</v>
      </c>
      <c r="P1919" t="s">
        <v>823</v>
      </c>
      <c r="Q1919">
        <v>1</v>
      </c>
      <c r="X1919">
        <v>49.5</v>
      </c>
      <c r="Y1919">
        <v>207.09</v>
      </c>
      <c r="Z1919">
        <v>0</v>
      </c>
      <c r="AA1919">
        <v>0</v>
      </c>
      <c r="AB1919">
        <v>0</v>
      </c>
      <c r="AC1919">
        <v>0</v>
      </c>
      <c r="AD1919">
        <v>1</v>
      </c>
      <c r="AE1919">
        <v>0</v>
      </c>
      <c r="AF1919" t="s">
        <v>3</v>
      </c>
      <c r="AG1919">
        <v>49.5</v>
      </c>
      <c r="AH1919">
        <v>2</v>
      </c>
      <c r="AI1919">
        <v>33039093</v>
      </c>
      <c r="AJ1919">
        <v>2020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</row>
    <row r="1920" spans="1:44" x14ac:dyDescent="0.2">
      <c r="A1920">
        <f>ROW(Source!A794)</f>
        <v>794</v>
      </c>
      <c r="B1920">
        <v>33039117</v>
      </c>
      <c r="C1920">
        <v>33039111</v>
      </c>
      <c r="D1920">
        <v>32505425</v>
      </c>
      <c r="E1920">
        <v>19</v>
      </c>
      <c r="F1920">
        <v>1</v>
      </c>
      <c r="G1920">
        <v>19</v>
      </c>
      <c r="H1920">
        <v>1</v>
      </c>
      <c r="I1920" t="s">
        <v>795</v>
      </c>
      <c r="J1920" t="s">
        <v>3</v>
      </c>
      <c r="K1920" t="s">
        <v>796</v>
      </c>
      <c r="L1920">
        <v>1191</v>
      </c>
      <c r="N1920">
        <v>1013</v>
      </c>
      <c r="O1920" t="s">
        <v>797</v>
      </c>
      <c r="P1920" t="s">
        <v>797</v>
      </c>
      <c r="Q1920">
        <v>1</v>
      </c>
      <c r="X1920">
        <v>36.11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1</v>
      </c>
      <c r="AE1920">
        <v>1</v>
      </c>
      <c r="AF1920" t="s">
        <v>3</v>
      </c>
      <c r="AG1920">
        <v>36.11</v>
      </c>
      <c r="AH1920">
        <v>2</v>
      </c>
      <c r="AI1920">
        <v>33039112</v>
      </c>
      <c r="AJ1920">
        <v>2021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</row>
    <row r="1921" spans="1:44" x14ac:dyDescent="0.2">
      <c r="A1921">
        <f>ROW(Source!A794)</f>
        <v>794</v>
      </c>
      <c r="B1921">
        <v>33039118</v>
      </c>
      <c r="C1921">
        <v>33039111</v>
      </c>
      <c r="D1921">
        <v>32516754</v>
      </c>
      <c r="E1921">
        <v>1</v>
      </c>
      <c r="F1921">
        <v>1</v>
      </c>
      <c r="G1921">
        <v>19</v>
      </c>
      <c r="H1921">
        <v>2</v>
      </c>
      <c r="I1921" t="s">
        <v>798</v>
      </c>
      <c r="J1921" t="s">
        <v>799</v>
      </c>
      <c r="K1921" t="s">
        <v>800</v>
      </c>
      <c r="L1921">
        <v>1368</v>
      </c>
      <c r="N1921">
        <v>1011</v>
      </c>
      <c r="O1921" t="s">
        <v>801</v>
      </c>
      <c r="P1921" t="s">
        <v>801</v>
      </c>
      <c r="Q1921">
        <v>1</v>
      </c>
      <c r="X1921">
        <v>21.91</v>
      </c>
      <c r="Y1921">
        <v>0</v>
      </c>
      <c r="Z1921">
        <v>70.98</v>
      </c>
      <c r="AA1921">
        <v>6.52</v>
      </c>
      <c r="AB1921">
        <v>0</v>
      </c>
      <c r="AC1921">
        <v>0</v>
      </c>
      <c r="AD1921">
        <v>1</v>
      </c>
      <c r="AE1921">
        <v>0</v>
      </c>
      <c r="AF1921" t="s">
        <v>3</v>
      </c>
      <c r="AG1921">
        <v>21.91</v>
      </c>
      <c r="AH1921">
        <v>2</v>
      </c>
      <c r="AI1921">
        <v>33039113</v>
      </c>
      <c r="AJ1921">
        <v>2022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</row>
    <row r="1922" spans="1:44" x14ac:dyDescent="0.2">
      <c r="A1922">
        <f>ROW(Source!A794)</f>
        <v>794</v>
      </c>
      <c r="B1922">
        <v>33039119</v>
      </c>
      <c r="C1922">
        <v>33039111</v>
      </c>
      <c r="D1922">
        <v>32518977</v>
      </c>
      <c r="E1922">
        <v>1</v>
      </c>
      <c r="F1922">
        <v>1</v>
      </c>
      <c r="G1922">
        <v>19</v>
      </c>
      <c r="H1922">
        <v>3</v>
      </c>
      <c r="I1922" t="s">
        <v>802</v>
      </c>
      <c r="J1922" t="s">
        <v>803</v>
      </c>
      <c r="K1922" t="s">
        <v>804</v>
      </c>
      <c r="L1922">
        <v>1348</v>
      </c>
      <c r="N1922">
        <v>1009</v>
      </c>
      <c r="O1922" t="s">
        <v>19</v>
      </c>
      <c r="P1922" t="s">
        <v>19</v>
      </c>
      <c r="Q1922">
        <v>1000</v>
      </c>
      <c r="X1922">
        <v>0.03</v>
      </c>
      <c r="Y1922">
        <v>117442.26</v>
      </c>
      <c r="Z1922">
        <v>0</v>
      </c>
      <c r="AA1922">
        <v>0</v>
      </c>
      <c r="AB1922">
        <v>0</v>
      </c>
      <c r="AC1922">
        <v>0</v>
      </c>
      <c r="AD1922">
        <v>1</v>
      </c>
      <c r="AE1922">
        <v>0</v>
      </c>
      <c r="AF1922" t="s">
        <v>3</v>
      </c>
      <c r="AG1922">
        <v>0.03</v>
      </c>
      <c r="AH1922">
        <v>2</v>
      </c>
      <c r="AI1922">
        <v>33039114</v>
      </c>
      <c r="AJ1922">
        <v>2023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</row>
    <row r="1923" spans="1:44" x14ac:dyDescent="0.2">
      <c r="A1923">
        <f>ROW(Source!A794)</f>
        <v>794</v>
      </c>
      <c r="B1923">
        <v>33039120</v>
      </c>
      <c r="C1923">
        <v>33039111</v>
      </c>
      <c r="D1923">
        <v>32520163</v>
      </c>
      <c r="E1923">
        <v>1</v>
      </c>
      <c r="F1923">
        <v>1</v>
      </c>
      <c r="G1923">
        <v>19</v>
      </c>
      <c r="H1923">
        <v>3</v>
      </c>
      <c r="I1923" t="s">
        <v>25</v>
      </c>
      <c r="J1923" t="s">
        <v>27</v>
      </c>
      <c r="K1923" t="s">
        <v>26</v>
      </c>
      <c r="L1923">
        <v>1348</v>
      </c>
      <c r="N1923">
        <v>1009</v>
      </c>
      <c r="O1923" t="s">
        <v>19</v>
      </c>
      <c r="P1923" t="s">
        <v>19</v>
      </c>
      <c r="Q1923">
        <v>1000</v>
      </c>
      <c r="X1923">
        <v>1</v>
      </c>
      <c r="Y1923">
        <v>53410.15</v>
      </c>
      <c r="Z1923">
        <v>0</v>
      </c>
      <c r="AA1923">
        <v>0</v>
      </c>
      <c r="AB1923">
        <v>0</v>
      </c>
      <c r="AC1923">
        <v>0</v>
      </c>
      <c r="AD1923">
        <v>1</v>
      </c>
      <c r="AE1923">
        <v>0</v>
      </c>
      <c r="AF1923" t="s">
        <v>3</v>
      </c>
      <c r="AG1923">
        <v>1</v>
      </c>
      <c r="AH1923">
        <v>2</v>
      </c>
      <c r="AI1923">
        <v>33039115</v>
      </c>
      <c r="AJ1923">
        <v>2024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</row>
    <row r="1924" spans="1:44" x14ac:dyDescent="0.2">
      <c r="A1924">
        <f>ROW(Source!A796)</f>
        <v>796</v>
      </c>
      <c r="B1924">
        <v>33039138</v>
      </c>
      <c r="C1924">
        <v>33039122</v>
      </c>
      <c r="D1924">
        <v>32505425</v>
      </c>
      <c r="E1924">
        <v>19</v>
      </c>
      <c r="F1924">
        <v>1</v>
      </c>
      <c r="G1924">
        <v>19</v>
      </c>
      <c r="H1924">
        <v>1</v>
      </c>
      <c r="I1924" t="s">
        <v>795</v>
      </c>
      <c r="J1924" t="s">
        <v>3</v>
      </c>
      <c r="K1924" t="s">
        <v>796</v>
      </c>
      <c r="L1924">
        <v>1191</v>
      </c>
      <c r="N1924">
        <v>1013</v>
      </c>
      <c r="O1924" t="s">
        <v>797</v>
      </c>
      <c r="P1924" t="s">
        <v>797</v>
      </c>
      <c r="Q1924">
        <v>1</v>
      </c>
      <c r="X1924">
        <v>453.1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1</v>
      </c>
      <c r="AE1924">
        <v>1</v>
      </c>
      <c r="AF1924" t="s">
        <v>3</v>
      </c>
      <c r="AG1924">
        <v>453.1</v>
      </c>
      <c r="AH1924">
        <v>2</v>
      </c>
      <c r="AI1924">
        <v>33039123</v>
      </c>
      <c r="AJ1924">
        <v>2026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</row>
    <row r="1925" spans="1:44" x14ac:dyDescent="0.2">
      <c r="A1925">
        <f>ROW(Source!A796)</f>
        <v>796</v>
      </c>
      <c r="B1925">
        <v>33039139</v>
      </c>
      <c r="C1925">
        <v>33039122</v>
      </c>
      <c r="D1925">
        <v>32517073</v>
      </c>
      <c r="E1925">
        <v>1</v>
      </c>
      <c r="F1925">
        <v>1</v>
      </c>
      <c r="G1925">
        <v>19</v>
      </c>
      <c r="H1925">
        <v>2</v>
      </c>
      <c r="I1925" t="s">
        <v>805</v>
      </c>
      <c r="J1925" t="s">
        <v>806</v>
      </c>
      <c r="K1925" t="s">
        <v>807</v>
      </c>
      <c r="L1925">
        <v>1368</v>
      </c>
      <c r="N1925">
        <v>1011</v>
      </c>
      <c r="O1925" t="s">
        <v>801</v>
      </c>
      <c r="P1925" t="s">
        <v>801</v>
      </c>
      <c r="Q1925">
        <v>1</v>
      </c>
      <c r="X1925">
        <v>1.38</v>
      </c>
      <c r="Y1925">
        <v>0</v>
      </c>
      <c r="Z1925">
        <v>3.37</v>
      </c>
      <c r="AA1925">
        <v>0.85</v>
      </c>
      <c r="AB1925">
        <v>0</v>
      </c>
      <c r="AC1925">
        <v>0</v>
      </c>
      <c r="AD1925">
        <v>1</v>
      </c>
      <c r="AE1925">
        <v>0</v>
      </c>
      <c r="AF1925" t="s">
        <v>3</v>
      </c>
      <c r="AG1925">
        <v>1.38</v>
      </c>
      <c r="AH1925">
        <v>2</v>
      </c>
      <c r="AI1925">
        <v>33039124</v>
      </c>
      <c r="AJ1925">
        <v>2027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</row>
    <row r="1926" spans="1:44" x14ac:dyDescent="0.2">
      <c r="A1926">
        <f>ROW(Source!A796)</f>
        <v>796</v>
      </c>
      <c r="B1926">
        <v>33039140</v>
      </c>
      <c r="C1926">
        <v>33039122</v>
      </c>
      <c r="D1926">
        <v>32516433</v>
      </c>
      <c r="E1926">
        <v>1</v>
      </c>
      <c r="F1926">
        <v>1</v>
      </c>
      <c r="G1926">
        <v>19</v>
      </c>
      <c r="H1926">
        <v>2</v>
      </c>
      <c r="I1926" t="s">
        <v>808</v>
      </c>
      <c r="J1926" t="s">
        <v>809</v>
      </c>
      <c r="K1926" t="s">
        <v>810</v>
      </c>
      <c r="L1926">
        <v>1368</v>
      </c>
      <c r="N1926">
        <v>1011</v>
      </c>
      <c r="O1926" t="s">
        <v>801</v>
      </c>
      <c r="P1926" t="s">
        <v>801</v>
      </c>
      <c r="Q1926">
        <v>1</v>
      </c>
      <c r="X1926">
        <v>0.31</v>
      </c>
      <c r="Y1926">
        <v>0</v>
      </c>
      <c r="Z1926">
        <v>566.44000000000005</v>
      </c>
      <c r="AA1926">
        <v>281.27999999999997</v>
      </c>
      <c r="AB1926">
        <v>0</v>
      </c>
      <c r="AC1926">
        <v>0</v>
      </c>
      <c r="AD1926">
        <v>1</v>
      </c>
      <c r="AE1926">
        <v>0</v>
      </c>
      <c r="AF1926" t="s">
        <v>3</v>
      </c>
      <c r="AG1926">
        <v>0.31</v>
      </c>
      <c r="AH1926">
        <v>2</v>
      </c>
      <c r="AI1926">
        <v>33039125</v>
      </c>
      <c r="AJ1926">
        <v>2028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</row>
    <row r="1927" spans="1:44" x14ac:dyDescent="0.2">
      <c r="A1927">
        <f>ROW(Source!A796)</f>
        <v>796</v>
      </c>
      <c r="B1927">
        <v>33039141</v>
      </c>
      <c r="C1927">
        <v>33039122</v>
      </c>
      <c r="D1927">
        <v>32516599</v>
      </c>
      <c r="E1927">
        <v>1</v>
      </c>
      <c r="F1927">
        <v>1</v>
      </c>
      <c r="G1927">
        <v>19</v>
      </c>
      <c r="H1927">
        <v>2</v>
      </c>
      <c r="I1927" t="s">
        <v>811</v>
      </c>
      <c r="J1927" t="s">
        <v>812</v>
      </c>
      <c r="K1927" t="s">
        <v>813</v>
      </c>
      <c r="L1927">
        <v>1368</v>
      </c>
      <c r="N1927">
        <v>1011</v>
      </c>
      <c r="O1927" t="s">
        <v>801</v>
      </c>
      <c r="P1927" t="s">
        <v>801</v>
      </c>
      <c r="Q1927">
        <v>1</v>
      </c>
      <c r="X1927">
        <v>26.25</v>
      </c>
      <c r="Y1927">
        <v>0</v>
      </c>
      <c r="Z1927">
        <v>9.7100000000000009</v>
      </c>
      <c r="AA1927">
        <v>2.25</v>
      </c>
      <c r="AB1927">
        <v>0</v>
      </c>
      <c r="AC1927">
        <v>0</v>
      </c>
      <c r="AD1927">
        <v>1</v>
      </c>
      <c r="AE1927">
        <v>0</v>
      </c>
      <c r="AF1927" t="s">
        <v>3</v>
      </c>
      <c r="AG1927">
        <v>26.25</v>
      </c>
      <c r="AH1927">
        <v>2</v>
      </c>
      <c r="AI1927">
        <v>33039126</v>
      </c>
      <c r="AJ1927">
        <v>2029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</row>
    <row r="1928" spans="1:44" x14ac:dyDescent="0.2">
      <c r="A1928">
        <f>ROW(Source!A796)</f>
        <v>796</v>
      </c>
      <c r="B1928">
        <v>33039142</v>
      </c>
      <c r="C1928">
        <v>33039122</v>
      </c>
      <c r="D1928">
        <v>32517836</v>
      </c>
      <c r="E1928">
        <v>1</v>
      </c>
      <c r="F1928">
        <v>1</v>
      </c>
      <c r="G1928">
        <v>19</v>
      </c>
      <c r="H1928">
        <v>3</v>
      </c>
      <c r="I1928" t="s">
        <v>814</v>
      </c>
      <c r="J1928" t="s">
        <v>815</v>
      </c>
      <c r="K1928" t="s">
        <v>816</v>
      </c>
      <c r="L1928">
        <v>1348</v>
      </c>
      <c r="N1928">
        <v>1009</v>
      </c>
      <c r="O1928" t="s">
        <v>19</v>
      </c>
      <c r="P1928" t="s">
        <v>19</v>
      </c>
      <c r="Q1928">
        <v>1000</v>
      </c>
      <c r="X1928">
        <v>0.04</v>
      </c>
      <c r="Y1928">
        <v>31493.279999999999</v>
      </c>
      <c r="Z1928">
        <v>0</v>
      </c>
      <c r="AA1928">
        <v>0</v>
      </c>
      <c r="AB1928">
        <v>0</v>
      </c>
      <c r="AC1928">
        <v>0</v>
      </c>
      <c r="AD1928">
        <v>1</v>
      </c>
      <c r="AE1928">
        <v>0</v>
      </c>
      <c r="AF1928" t="s">
        <v>3</v>
      </c>
      <c r="AG1928">
        <v>0.04</v>
      </c>
      <c r="AH1928">
        <v>2</v>
      </c>
      <c r="AI1928">
        <v>33039127</v>
      </c>
      <c r="AJ1928">
        <v>2030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</row>
    <row r="1929" spans="1:44" x14ac:dyDescent="0.2">
      <c r="A1929">
        <f>ROW(Source!A796)</f>
        <v>796</v>
      </c>
      <c r="B1929">
        <v>33039143</v>
      </c>
      <c r="C1929">
        <v>33039122</v>
      </c>
      <c r="D1929">
        <v>32518156</v>
      </c>
      <c r="E1929">
        <v>1</v>
      </c>
      <c r="F1929">
        <v>1</v>
      </c>
      <c r="G1929">
        <v>19</v>
      </c>
      <c r="H1929">
        <v>3</v>
      </c>
      <c r="I1929" t="s">
        <v>817</v>
      </c>
      <c r="J1929" t="s">
        <v>818</v>
      </c>
      <c r="K1929" t="s">
        <v>819</v>
      </c>
      <c r="L1929">
        <v>1348</v>
      </c>
      <c r="N1929">
        <v>1009</v>
      </c>
      <c r="O1929" t="s">
        <v>19</v>
      </c>
      <c r="P1929" t="s">
        <v>19</v>
      </c>
      <c r="Q1929">
        <v>1000</v>
      </c>
      <c r="X1929">
        <v>3.6999999999999998E-2</v>
      </c>
      <c r="Y1929">
        <v>45454.3</v>
      </c>
      <c r="Z1929">
        <v>0</v>
      </c>
      <c r="AA1929">
        <v>0</v>
      </c>
      <c r="AB1929">
        <v>0</v>
      </c>
      <c r="AC1929">
        <v>0</v>
      </c>
      <c r="AD1929">
        <v>1</v>
      </c>
      <c r="AE1929">
        <v>0</v>
      </c>
      <c r="AF1929" t="s">
        <v>3</v>
      </c>
      <c r="AG1929">
        <v>3.6999999999999998E-2</v>
      </c>
      <c r="AH1929">
        <v>2</v>
      </c>
      <c r="AI1929">
        <v>33039128</v>
      </c>
      <c r="AJ1929">
        <v>2031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</row>
    <row r="1930" spans="1:44" x14ac:dyDescent="0.2">
      <c r="A1930">
        <f>ROW(Source!A796)</f>
        <v>796</v>
      </c>
      <c r="B1930">
        <v>33039145</v>
      </c>
      <c r="C1930">
        <v>33039122</v>
      </c>
      <c r="D1930">
        <v>32518894</v>
      </c>
      <c r="E1930">
        <v>1</v>
      </c>
      <c r="F1930">
        <v>1</v>
      </c>
      <c r="G1930">
        <v>19</v>
      </c>
      <c r="H1930">
        <v>3</v>
      </c>
      <c r="I1930" t="s">
        <v>820</v>
      </c>
      <c r="J1930" t="s">
        <v>821</v>
      </c>
      <c r="K1930" t="s">
        <v>822</v>
      </c>
      <c r="L1930">
        <v>1327</v>
      </c>
      <c r="N1930">
        <v>1005</v>
      </c>
      <c r="O1930" t="s">
        <v>823</v>
      </c>
      <c r="P1930" t="s">
        <v>823</v>
      </c>
      <c r="Q1930">
        <v>1</v>
      </c>
      <c r="X1930">
        <v>5.6</v>
      </c>
      <c r="Y1930">
        <v>63.78</v>
      </c>
      <c r="Z1930">
        <v>0</v>
      </c>
      <c r="AA1930">
        <v>0</v>
      </c>
      <c r="AB1930">
        <v>0</v>
      </c>
      <c r="AC1930">
        <v>0</v>
      </c>
      <c r="AD1930">
        <v>1</v>
      </c>
      <c r="AE1930">
        <v>0</v>
      </c>
      <c r="AF1930" t="s">
        <v>3</v>
      </c>
      <c r="AG1930">
        <v>5.6</v>
      </c>
      <c r="AH1930">
        <v>2</v>
      </c>
      <c r="AI1930">
        <v>33039130</v>
      </c>
      <c r="AJ1930">
        <v>2032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</row>
    <row r="1931" spans="1:44" x14ac:dyDescent="0.2">
      <c r="A1931">
        <f>ROW(Source!A796)</f>
        <v>796</v>
      </c>
      <c r="B1931">
        <v>33039144</v>
      </c>
      <c r="C1931">
        <v>33039122</v>
      </c>
      <c r="D1931">
        <v>32517311</v>
      </c>
      <c r="E1931">
        <v>1</v>
      </c>
      <c r="F1931">
        <v>1</v>
      </c>
      <c r="G1931">
        <v>19</v>
      </c>
      <c r="H1931">
        <v>3</v>
      </c>
      <c r="I1931" t="s">
        <v>824</v>
      </c>
      <c r="J1931" t="s">
        <v>825</v>
      </c>
      <c r="K1931" t="s">
        <v>826</v>
      </c>
      <c r="L1931">
        <v>1348</v>
      </c>
      <c r="N1931">
        <v>1009</v>
      </c>
      <c r="O1931" t="s">
        <v>19</v>
      </c>
      <c r="P1931" t="s">
        <v>19</v>
      </c>
      <c r="Q1931">
        <v>1000</v>
      </c>
      <c r="X1931">
        <v>0.05</v>
      </c>
      <c r="Y1931">
        <v>4752.91</v>
      </c>
      <c r="Z1931">
        <v>0</v>
      </c>
      <c r="AA1931">
        <v>0</v>
      </c>
      <c r="AB1931">
        <v>0</v>
      </c>
      <c r="AC1931">
        <v>0</v>
      </c>
      <c r="AD1931">
        <v>1</v>
      </c>
      <c r="AE1931">
        <v>0</v>
      </c>
      <c r="AF1931" t="s">
        <v>3</v>
      </c>
      <c r="AG1931">
        <v>0.05</v>
      </c>
      <c r="AH1931">
        <v>2</v>
      </c>
      <c r="AI1931">
        <v>33039129</v>
      </c>
      <c r="AJ1931">
        <v>2033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</row>
    <row r="1932" spans="1:44" x14ac:dyDescent="0.2">
      <c r="A1932">
        <f>ROW(Source!A796)</f>
        <v>796</v>
      </c>
      <c r="B1932">
        <v>33039146</v>
      </c>
      <c r="C1932">
        <v>33039122</v>
      </c>
      <c r="D1932">
        <v>32519061</v>
      </c>
      <c r="E1932">
        <v>1</v>
      </c>
      <c r="F1932">
        <v>1</v>
      </c>
      <c r="G1932">
        <v>19</v>
      </c>
      <c r="H1932">
        <v>3</v>
      </c>
      <c r="I1932" t="s">
        <v>827</v>
      </c>
      <c r="J1932" t="s">
        <v>828</v>
      </c>
      <c r="K1932" t="s">
        <v>829</v>
      </c>
      <c r="L1932">
        <v>1339</v>
      </c>
      <c r="N1932">
        <v>1007</v>
      </c>
      <c r="O1932" t="s">
        <v>830</v>
      </c>
      <c r="P1932" t="s">
        <v>830</v>
      </c>
      <c r="Q1932">
        <v>1</v>
      </c>
      <c r="X1932">
        <v>1.75</v>
      </c>
      <c r="Y1932">
        <v>29.98</v>
      </c>
      <c r="Z1932">
        <v>0</v>
      </c>
      <c r="AA1932">
        <v>0</v>
      </c>
      <c r="AB1932">
        <v>0</v>
      </c>
      <c r="AC1932">
        <v>0</v>
      </c>
      <c r="AD1932">
        <v>1</v>
      </c>
      <c r="AE1932">
        <v>0</v>
      </c>
      <c r="AF1932" t="s">
        <v>3</v>
      </c>
      <c r="AG1932">
        <v>1.75</v>
      </c>
      <c r="AH1932">
        <v>2</v>
      </c>
      <c r="AI1932">
        <v>33039131</v>
      </c>
      <c r="AJ1932">
        <v>2034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</row>
    <row r="1933" spans="1:44" x14ac:dyDescent="0.2">
      <c r="A1933">
        <f>ROW(Source!A796)</f>
        <v>796</v>
      </c>
      <c r="B1933">
        <v>33039147</v>
      </c>
      <c r="C1933">
        <v>33039122</v>
      </c>
      <c r="D1933">
        <v>32517740</v>
      </c>
      <c r="E1933">
        <v>1</v>
      </c>
      <c r="F1933">
        <v>1</v>
      </c>
      <c r="G1933">
        <v>19</v>
      </c>
      <c r="H1933">
        <v>3</v>
      </c>
      <c r="I1933" t="s">
        <v>831</v>
      </c>
      <c r="J1933" t="s">
        <v>832</v>
      </c>
      <c r="K1933" t="s">
        <v>833</v>
      </c>
      <c r="L1933">
        <v>1339</v>
      </c>
      <c r="N1933">
        <v>1007</v>
      </c>
      <c r="O1933" t="s">
        <v>830</v>
      </c>
      <c r="P1933" t="s">
        <v>830</v>
      </c>
      <c r="Q1933">
        <v>1</v>
      </c>
      <c r="X1933">
        <v>0.08</v>
      </c>
      <c r="Y1933">
        <v>4993.7</v>
      </c>
      <c r="Z1933">
        <v>0</v>
      </c>
      <c r="AA1933">
        <v>0</v>
      </c>
      <c r="AB1933">
        <v>0</v>
      </c>
      <c r="AC1933">
        <v>0</v>
      </c>
      <c r="AD1933">
        <v>1</v>
      </c>
      <c r="AE1933">
        <v>0</v>
      </c>
      <c r="AF1933" t="s">
        <v>3</v>
      </c>
      <c r="AG1933">
        <v>0.08</v>
      </c>
      <c r="AH1933">
        <v>2</v>
      </c>
      <c r="AI1933">
        <v>33039132</v>
      </c>
      <c r="AJ1933">
        <v>2035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</row>
    <row r="1934" spans="1:44" x14ac:dyDescent="0.2">
      <c r="A1934">
        <f>ROW(Source!A796)</f>
        <v>796</v>
      </c>
      <c r="B1934">
        <v>33039148</v>
      </c>
      <c r="C1934">
        <v>33039122</v>
      </c>
      <c r="D1934">
        <v>32517729</v>
      </c>
      <c r="E1934">
        <v>1</v>
      </c>
      <c r="F1934">
        <v>1</v>
      </c>
      <c r="G1934">
        <v>19</v>
      </c>
      <c r="H1934">
        <v>3</v>
      </c>
      <c r="I1934" t="s">
        <v>834</v>
      </c>
      <c r="J1934" t="s">
        <v>835</v>
      </c>
      <c r="K1934" t="s">
        <v>836</v>
      </c>
      <c r="L1934">
        <v>1339</v>
      </c>
      <c r="N1934">
        <v>1007</v>
      </c>
      <c r="O1934" t="s">
        <v>830</v>
      </c>
      <c r="P1934" t="s">
        <v>830</v>
      </c>
      <c r="Q1934">
        <v>1</v>
      </c>
      <c r="X1934">
        <v>0.69</v>
      </c>
      <c r="Y1934">
        <v>3762.19</v>
      </c>
      <c r="Z1934">
        <v>0</v>
      </c>
      <c r="AA1934">
        <v>0</v>
      </c>
      <c r="AB1934">
        <v>0</v>
      </c>
      <c r="AC1934">
        <v>0</v>
      </c>
      <c r="AD1934">
        <v>1</v>
      </c>
      <c r="AE1934">
        <v>0</v>
      </c>
      <c r="AF1934" t="s">
        <v>3</v>
      </c>
      <c r="AG1934">
        <v>0.69</v>
      </c>
      <c r="AH1934">
        <v>2</v>
      </c>
      <c r="AI1934">
        <v>33039133</v>
      </c>
      <c r="AJ1934">
        <v>2036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</row>
    <row r="1935" spans="1:44" x14ac:dyDescent="0.2">
      <c r="A1935">
        <f>ROW(Source!A796)</f>
        <v>796</v>
      </c>
      <c r="B1935">
        <v>33039149</v>
      </c>
      <c r="C1935">
        <v>33039122</v>
      </c>
      <c r="D1935">
        <v>32517783</v>
      </c>
      <c r="E1935">
        <v>1</v>
      </c>
      <c r="F1935">
        <v>1</v>
      </c>
      <c r="G1935">
        <v>19</v>
      </c>
      <c r="H1935">
        <v>3</v>
      </c>
      <c r="I1935" t="s">
        <v>837</v>
      </c>
      <c r="J1935" t="s">
        <v>838</v>
      </c>
      <c r="K1935" t="s">
        <v>839</v>
      </c>
      <c r="L1935">
        <v>1339</v>
      </c>
      <c r="N1935">
        <v>1007</v>
      </c>
      <c r="O1935" t="s">
        <v>830</v>
      </c>
      <c r="P1935" t="s">
        <v>830</v>
      </c>
      <c r="Q1935">
        <v>1</v>
      </c>
      <c r="X1935">
        <v>0.2</v>
      </c>
      <c r="Y1935">
        <v>5631.96</v>
      </c>
      <c r="Z1935">
        <v>0</v>
      </c>
      <c r="AA1935">
        <v>0</v>
      </c>
      <c r="AB1935">
        <v>0</v>
      </c>
      <c r="AC1935">
        <v>0</v>
      </c>
      <c r="AD1935">
        <v>1</v>
      </c>
      <c r="AE1935">
        <v>0</v>
      </c>
      <c r="AF1935" t="s">
        <v>3</v>
      </c>
      <c r="AG1935">
        <v>0.2</v>
      </c>
      <c r="AH1935">
        <v>2</v>
      </c>
      <c r="AI1935">
        <v>33039134</v>
      </c>
      <c r="AJ1935">
        <v>2037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</row>
    <row r="1936" spans="1:44" x14ac:dyDescent="0.2">
      <c r="A1936">
        <f>ROW(Source!A796)</f>
        <v>796</v>
      </c>
      <c r="B1936">
        <v>33039150</v>
      </c>
      <c r="C1936">
        <v>33039122</v>
      </c>
      <c r="D1936">
        <v>32517784</v>
      </c>
      <c r="E1936">
        <v>1</v>
      </c>
      <c r="F1936">
        <v>1</v>
      </c>
      <c r="G1936">
        <v>19</v>
      </c>
      <c r="H1936">
        <v>3</v>
      </c>
      <c r="I1936" t="s">
        <v>840</v>
      </c>
      <c r="J1936" t="s">
        <v>841</v>
      </c>
      <c r="K1936" t="s">
        <v>842</v>
      </c>
      <c r="L1936">
        <v>1339</v>
      </c>
      <c r="N1936">
        <v>1007</v>
      </c>
      <c r="O1936" t="s">
        <v>830</v>
      </c>
      <c r="P1936" t="s">
        <v>830</v>
      </c>
      <c r="Q1936">
        <v>1</v>
      </c>
      <c r="X1936">
        <v>0.69</v>
      </c>
      <c r="Y1936">
        <v>5631.96</v>
      </c>
      <c r="Z1936">
        <v>0</v>
      </c>
      <c r="AA1936">
        <v>0</v>
      </c>
      <c r="AB1936">
        <v>0</v>
      </c>
      <c r="AC1936">
        <v>0</v>
      </c>
      <c r="AD1936">
        <v>1</v>
      </c>
      <c r="AE1936">
        <v>0</v>
      </c>
      <c r="AF1936" t="s">
        <v>3</v>
      </c>
      <c r="AG1936">
        <v>0.69</v>
      </c>
      <c r="AH1936">
        <v>2</v>
      </c>
      <c r="AI1936">
        <v>33039135</v>
      </c>
      <c r="AJ1936">
        <v>2038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</row>
    <row r="1937" spans="1:44" x14ac:dyDescent="0.2">
      <c r="A1937">
        <f>ROW(Source!A796)</f>
        <v>796</v>
      </c>
      <c r="B1937">
        <v>33039151</v>
      </c>
      <c r="C1937">
        <v>33039122</v>
      </c>
      <c r="D1937">
        <v>32519911</v>
      </c>
      <c r="E1937">
        <v>1</v>
      </c>
      <c r="F1937">
        <v>1</v>
      </c>
      <c r="G1937">
        <v>19</v>
      </c>
      <c r="H1937">
        <v>3</v>
      </c>
      <c r="I1937" t="s">
        <v>843</v>
      </c>
      <c r="J1937" t="s">
        <v>844</v>
      </c>
      <c r="K1937" t="s">
        <v>845</v>
      </c>
      <c r="L1937">
        <v>1339</v>
      </c>
      <c r="N1937">
        <v>1007</v>
      </c>
      <c r="O1937" t="s">
        <v>830</v>
      </c>
      <c r="P1937" t="s">
        <v>830</v>
      </c>
      <c r="Q1937">
        <v>1</v>
      </c>
      <c r="X1937">
        <v>102</v>
      </c>
      <c r="Y1937">
        <v>3195.93</v>
      </c>
      <c r="Z1937">
        <v>0</v>
      </c>
      <c r="AA1937">
        <v>0</v>
      </c>
      <c r="AB1937">
        <v>0</v>
      </c>
      <c r="AC1937">
        <v>0</v>
      </c>
      <c r="AD1937">
        <v>1</v>
      </c>
      <c r="AE1937">
        <v>0</v>
      </c>
      <c r="AF1937" t="s">
        <v>3</v>
      </c>
      <c r="AG1937">
        <v>102</v>
      </c>
      <c r="AH1937">
        <v>2</v>
      </c>
      <c r="AI1937">
        <v>33039136</v>
      </c>
      <c r="AJ1937">
        <v>2039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</row>
    <row r="1938" spans="1:44" x14ac:dyDescent="0.2">
      <c r="A1938">
        <f>ROW(Source!A796)</f>
        <v>796</v>
      </c>
      <c r="B1938">
        <v>33039152</v>
      </c>
      <c r="C1938">
        <v>33039122</v>
      </c>
      <c r="D1938">
        <v>32521663</v>
      </c>
      <c r="E1938">
        <v>1</v>
      </c>
      <c r="F1938">
        <v>1</v>
      </c>
      <c r="G1938">
        <v>19</v>
      </c>
      <c r="H1938">
        <v>3</v>
      </c>
      <c r="I1938" t="s">
        <v>846</v>
      </c>
      <c r="J1938" t="s">
        <v>847</v>
      </c>
      <c r="K1938" t="s">
        <v>848</v>
      </c>
      <c r="L1938">
        <v>1327</v>
      </c>
      <c r="N1938">
        <v>1005</v>
      </c>
      <c r="O1938" t="s">
        <v>823</v>
      </c>
      <c r="P1938" t="s">
        <v>823</v>
      </c>
      <c r="Q1938">
        <v>1</v>
      </c>
      <c r="X1938">
        <v>49.5</v>
      </c>
      <c r="Y1938">
        <v>207.09</v>
      </c>
      <c r="Z1938">
        <v>0</v>
      </c>
      <c r="AA1938">
        <v>0</v>
      </c>
      <c r="AB1938">
        <v>0</v>
      </c>
      <c r="AC1938">
        <v>0</v>
      </c>
      <c r="AD1938">
        <v>1</v>
      </c>
      <c r="AE1938">
        <v>0</v>
      </c>
      <c r="AF1938" t="s">
        <v>3</v>
      </c>
      <c r="AG1938">
        <v>49.5</v>
      </c>
      <c r="AH1938">
        <v>2</v>
      </c>
      <c r="AI1938">
        <v>33039137</v>
      </c>
      <c r="AJ1938">
        <v>2040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</row>
    <row r="1939" spans="1:44" x14ac:dyDescent="0.2">
      <c r="A1939">
        <f>ROW(Source!A799)</f>
        <v>799</v>
      </c>
      <c r="B1939">
        <v>33039161</v>
      </c>
      <c r="C1939">
        <v>33039155</v>
      </c>
      <c r="D1939">
        <v>32505425</v>
      </c>
      <c r="E1939">
        <v>19</v>
      </c>
      <c r="F1939">
        <v>1</v>
      </c>
      <c r="G1939">
        <v>19</v>
      </c>
      <c r="H1939">
        <v>1</v>
      </c>
      <c r="I1939" t="s">
        <v>795</v>
      </c>
      <c r="J1939" t="s">
        <v>3</v>
      </c>
      <c r="K1939" t="s">
        <v>796</v>
      </c>
      <c r="L1939">
        <v>1191</v>
      </c>
      <c r="N1939">
        <v>1013</v>
      </c>
      <c r="O1939" t="s">
        <v>797</v>
      </c>
      <c r="P1939" t="s">
        <v>797</v>
      </c>
      <c r="Q1939">
        <v>1</v>
      </c>
      <c r="X1939">
        <v>36.11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1</v>
      </c>
      <c r="AE1939">
        <v>1</v>
      </c>
      <c r="AF1939" t="s">
        <v>3</v>
      </c>
      <c r="AG1939">
        <v>36.11</v>
      </c>
      <c r="AH1939">
        <v>2</v>
      </c>
      <c r="AI1939">
        <v>33039156</v>
      </c>
      <c r="AJ1939">
        <v>2041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</row>
    <row r="1940" spans="1:44" x14ac:dyDescent="0.2">
      <c r="A1940">
        <f>ROW(Source!A799)</f>
        <v>799</v>
      </c>
      <c r="B1940">
        <v>33039162</v>
      </c>
      <c r="C1940">
        <v>33039155</v>
      </c>
      <c r="D1940">
        <v>32516754</v>
      </c>
      <c r="E1940">
        <v>1</v>
      </c>
      <c r="F1940">
        <v>1</v>
      </c>
      <c r="G1940">
        <v>19</v>
      </c>
      <c r="H1940">
        <v>2</v>
      </c>
      <c r="I1940" t="s">
        <v>798</v>
      </c>
      <c r="J1940" t="s">
        <v>799</v>
      </c>
      <c r="K1940" t="s">
        <v>800</v>
      </c>
      <c r="L1940">
        <v>1368</v>
      </c>
      <c r="N1940">
        <v>1011</v>
      </c>
      <c r="O1940" t="s">
        <v>801</v>
      </c>
      <c r="P1940" t="s">
        <v>801</v>
      </c>
      <c r="Q1940">
        <v>1</v>
      </c>
      <c r="X1940">
        <v>21.91</v>
      </c>
      <c r="Y1940">
        <v>0</v>
      </c>
      <c r="Z1940">
        <v>70.98</v>
      </c>
      <c r="AA1940">
        <v>6.52</v>
      </c>
      <c r="AB1940">
        <v>0</v>
      </c>
      <c r="AC1940">
        <v>0</v>
      </c>
      <c r="AD1940">
        <v>1</v>
      </c>
      <c r="AE1940">
        <v>0</v>
      </c>
      <c r="AF1940" t="s">
        <v>3</v>
      </c>
      <c r="AG1940">
        <v>21.91</v>
      </c>
      <c r="AH1940">
        <v>2</v>
      </c>
      <c r="AI1940">
        <v>33039157</v>
      </c>
      <c r="AJ1940">
        <v>2042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</row>
    <row r="1941" spans="1:44" x14ac:dyDescent="0.2">
      <c r="A1941">
        <f>ROW(Source!A799)</f>
        <v>799</v>
      </c>
      <c r="B1941">
        <v>33039163</v>
      </c>
      <c r="C1941">
        <v>33039155</v>
      </c>
      <c r="D1941">
        <v>32518977</v>
      </c>
      <c r="E1941">
        <v>1</v>
      </c>
      <c r="F1941">
        <v>1</v>
      </c>
      <c r="G1941">
        <v>19</v>
      </c>
      <c r="H1941">
        <v>3</v>
      </c>
      <c r="I1941" t="s">
        <v>802</v>
      </c>
      <c r="J1941" t="s">
        <v>803</v>
      </c>
      <c r="K1941" t="s">
        <v>804</v>
      </c>
      <c r="L1941">
        <v>1348</v>
      </c>
      <c r="N1941">
        <v>1009</v>
      </c>
      <c r="O1941" t="s">
        <v>19</v>
      </c>
      <c r="P1941" t="s">
        <v>19</v>
      </c>
      <c r="Q1941">
        <v>1000</v>
      </c>
      <c r="X1941">
        <v>0.03</v>
      </c>
      <c r="Y1941">
        <v>117442.26</v>
      </c>
      <c r="Z1941">
        <v>0</v>
      </c>
      <c r="AA1941">
        <v>0</v>
      </c>
      <c r="AB1941">
        <v>0</v>
      </c>
      <c r="AC1941">
        <v>0</v>
      </c>
      <c r="AD1941">
        <v>1</v>
      </c>
      <c r="AE1941">
        <v>0</v>
      </c>
      <c r="AF1941" t="s">
        <v>3</v>
      </c>
      <c r="AG1941">
        <v>0.03</v>
      </c>
      <c r="AH1941">
        <v>2</v>
      </c>
      <c r="AI1941">
        <v>33039158</v>
      </c>
      <c r="AJ1941">
        <v>2043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</row>
    <row r="1942" spans="1:44" x14ac:dyDescent="0.2">
      <c r="A1942">
        <f>ROW(Source!A799)</f>
        <v>799</v>
      </c>
      <c r="B1942">
        <v>33039164</v>
      </c>
      <c r="C1942">
        <v>33039155</v>
      </c>
      <c r="D1942">
        <v>32520163</v>
      </c>
      <c r="E1942">
        <v>1</v>
      </c>
      <c r="F1942">
        <v>1</v>
      </c>
      <c r="G1942">
        <v>19</v>
      </c>
      <c r="H1942">
        <v>3</v>
      </c>
      <c r="I1942" t="s">
        <v>25</v>
      </c>
      <c r="J1942" t="s">
        <v>27</v>
      </c>
      <c r="K1942" t="s">
        <v>26</v>
      </c>
      <c r="L1942">
        <v>1348</v>
      </c>
      <c r="N1942">
        <v>1009</v>
      </c>
      <c r="O1942" t="s">
        <v>19</v>
      </c>
      <c r="P1942" t="s">
        <v>19</v>
      </c>
      <c r="Q1942">
        <v>1000</v>
      </c>
      <c r="X1942">
        <v>1</v>
      </c>
      <c r="Y1942">
        <v>53410.15</v>
      </c>
      <c r="Z1942">
        <v>0</v>
      </c>
      <c r="AA1942">
        <v>0</v>
      </c>
      <c r="AB1942">
        <v>0</v>
      </c>
      <c r="AC1942">
        <v>0</v>
      </c>
      <c r="AD1942">
        <v>1</v>
      </c>
      <c r="AE1942">
        <v>0</v>
      </c>
      <c r="AF1942" t="s">
        <v>3</v>
      </c>
      <c r="AG1942">
        <v>1</v>
      </c>
      <c r="AH1942">
        <v>2</v>
      </c>
      <c r="AI1942">
        <v>33039159</v>
      </c>
      <c r="AJ1942">
        <v>2044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</row>
    <row r="1943" spans="1:44" x14ac:dyDescent="0.2">
      <c r="A1943">
        <f>ROW(Source!A801)</f>
        <v>801</v>
      </c>
      <c r="B1943">
        <v>33039182</v>
      </c>
      <c r="C1943">
        <v>33039166</v>
      </c>
      <c r="D1943">
        <v>32505425</v>
      </c>
      <c r="E1943">
        <v>19</v>
      </c>
      <c r="F1943">
        <v>1</v>
      </c>
      <c r="G1943">
        <v>19</v>
      </c>
      <c r="H1943">
        <v>1</v>
      </c>
      <c r="I1943" t="s">
        <v>795</v>
      </c>
      <c r="J1943" t="s">
        <v>3</v>
      </c>
      <c r="K1943" t="s">
        <v>796</v>
      </c>
      <c r="L1943">
        <v>1191</v>
      </c>
      <c r="N1943">
        <v>1013</v>
      </c>
      <c r="O1943" t="s">
        <v>797</v>
      </c>
      <c r="P1943" t="s">
        <v>797</v>
      </c>
      <c r="Q1943">
        <v>1</v>
      </c>
      <c r="X1943">
        <v>453.1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1</v>
      </c>
      <c r="AE1943">
        <v>1</v>
      </c>
      <c r="AF1943" t="s">
        <v>3</v>
      </c>
      <c r="AG1943">
        <v>453.1</v>
      </c>
      <c r="AH1943">
        <v>2</v>
      </c>
      <c r="AI1943">
        <v>33039167</v>
      </c>
      <c r="AJ1943">
        <v>2046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</row>
    <row r="1944" spans="1:44" x14ac:dyDescent="0.2">
      <c r="A1944">
        <f>ROW(Source!A801)</f>
        <v>801</v>
      </c>
      <c r="B1944">
        <v>33039183</v>
      </c>
      <c r="C1944">
        <v>33039166</v>
      </c>
      <c r="D1944">
        <v>32517073</v>
      </c>
      <c r="E1944">
        <v>1</v>
      </c>
      <c r="F1944">
        <v>1</v>
      </c>
      <c r="G1944">
        <v>19</v>
      </c>
      <c r="H1944">
        <v>2</v>
      </c>
      <c r="I1944" t="s">
        <v>805</v>
      </c>
      <c r="J1944" t="s">
        <v>806</v>
      </c>
      <c r="K1944" t="s">
        <v>807</v>
      </c>
      <c r="L1944">
        <v>1368</v>
      </c>
      <c r="N1944">
        <v>1011</v>
      </c>
      <c r="O1944" t="s">
        <v>801</v>
      </c>
      <c r="P1944" t="s">
        <v>801</v>
      </c>
      <c r="Q1944">
        <v>1</v>
      </c>
      <c r="X1944">
        <v>1.38</v>
      </c>
      <c r="Y1944">
        <v>0</v>
      </c>
      <c r="Z1944">
        <v>3.37</v>
      </c>
      <c r="AA1944">
        <v>0.85</v>
      </c>
      <c r="AB1944">
        <v>0</v>
      </c>
      <c r="AC1944">
        <v>0</v>
      </c>
      <c r="AD1944">
        <v>1</v>
      </c>
      <c r="AE1944">
        <v>0</v>
      </c>
      <c r="AF1944" t="s">
        <v>3</v>
      </c>
      <c r="AG1944">
        <v>1.38</v>
      </c>
      <c r="AH1944">
        <v>2</v>
      </c>
      <c r="AI1944">
        <v>33039168</v>
      </c>
      <c r="AJ1944">
        <v>2047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</row>
    <row r="1945" spans="1:44" x14ac:dyDescent="0.2">
      <c r="A1945">
        <f>ROW(Source!A801)</f>
        <v>801</v>
      </c>
      <c r="B1945">
        <v>33039184</v>
      </c>
      <c r="C1945">
        <v>33039166</v>
      </c>
      <c r="D1945">
        <v>32516433</v>
      </c>
      <c r="E1945">
        <v>1</v>
      </c>
      <c r="F1945">
        <v>1</v>
      </c>
      <c r="G1945">
        <v>19</v>
      </c>
      <c r="H1945">
        <v>2</v>
      </c>
      <c r="I1945" t="s">
        <v>808</v>
      </c>
      <c r="J1945" t="s">
        <v>809</v>
      </c>
      <c r="K1945" t="s">
        <v>810</v>
      </c>
      <c r="L1945">
        <v>1368</v>
      </c>
      <c r="N1945">
        <v>1011</v>
      </c>
      <c r="O1945" t="s">
        <v>801</v>
      </c>
      <c r="P1945" t="s">
        <v>801</v>
      </c>
      <c r="Q1945">
        <v>1</v>
      </c>
      <c r="X1945">
        <v>0.31</v>
      </c>
      <c r="Y1945">
        <v>0</v>
      </c>
      <c r="Z1945">
        <v>566.44000000000005</v>
      </c>
      <c r="AA1945">
        <v>281.27999999999997</v>
      </c>
      <c r="AB1945">
        <v>0</v>
      </c>
      <c r="AC1945">
        <v>0</v>
      </c>
      <c r="AD1945">
        <v>1</v>
      </c>
      <c r="AE1945">
        <v>0</v>
      </c>
      <c r="AF1945" t="s">
        <v>3</v>
      </c>
      <c r="AG1945">
        <v>0.31</v>
      </c>
      <c r="AH1945">
        <v>2</v>
      </c>
      <c r="AI1945">
        <v>33039169</v>
      </c>
      <c r="AJ1945">
        <v>2048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</row>
    <row r="1946" spans="1:44" x14ac:dyDescent="0.2">
      <c r="A1946">
        <f>ROW(Source!A801)</f>
        <v>801</v>
      </c>
      <c r="B1946">
        <v>33039185</v>
      </c>
      <c r="C1946">
        <v>33039166</v>
      </c>
      <c r="D1946">
        <v>32516599</v>
      </c>
      <c r="E1946">
        <v>1</v>
      </c>
      <c r="F1946">
        <v>1</v>
      </c>
      <c r="G1946">
        <v>19</v>
      </c>
      <c r="H1946">
        <v>2</v>
      </c>
      <c r="I1946" t="s">
        <v>811</v>
      </c>
      <c r="J1946" t="s">
        <v>812</v>
      </c>
      <c r="K1946" t="s">
        <v>813</v>
      </c>
      <c r="L1946">
        <v>1368</v>
      </c>
      <c r="N1946">
        <v>1011</v>
      </c>
      <c r="O1946" t="s">
        <v>801</v>
      </c>
      <c r="P1946" t="s">
        <v>801</v>
      </c>
      <c r="Q1946">
        <v>1</v>
      </c>
      <c r="X1946">
        <v>26.25</v>
      </c>
      <c r="Y1946">
        <v>0</v>
      </c>
      <c r="Z1946">
        <v>9.7100000000000009</v>
      </c>
      <c r="AA1946">
        <v>2.25</v>
      </c>
      <c r="AB1946">
        <v>0</v>
      </c>
      <c r="AC1946">
        <v>0</v>
      </c>
      <c r="AD1946">
        <v>1</v>
      </c>
      <c r="AE1946">
        <v>0</v>
      </c>
      <c r="AF1946" t="s">
        <v>3</v>
      </c>
      <c r="AG1946">
        <v>26.25</v>
      </c>
      <c r="AH1946">
        <v>2</v>
      </c>
      <c r="AI1946">
        <v>33039170</v>
      </c>
      <c r="AJ1946">
        <v>2049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</row>
    <row r="1947" spans="1:44" x14ac:dyDescent="0.2">
      <c r="A1947">
        <f>ROW(Source!A801)</f>
        <v>801</v>
      </c>
      <c r="B1947">
        <v>33039186</v>
      </c>
      <c r="C1947">
        <v>33039166</v>
      </c>
      <c r="D1947">
        <v>32517836</v>
      </c>
      <c r="E1947">
        <v>1</v>
      </c>
      <c r="F1947">
        <v>1</v>
      </c>
      <c r="G1947">
        <v>19</v>
      </c>
      <c r="H1947">
        <v>3</v>
      </c>
      <c r="I1947" t="s">
        <v>814</v>
      </c>
      <c r="J1947" t="s">
        <v>815</v>
      </c>
      <c r="K1947" t="s">
        <v>816</v>
      </c>
      <c r="L1947">
        <v>1348</v>
      </c>
      <c r="N1947">
        <v>1009</v>
      </c>
      <c r="O1947" t="s">
        <v>19</v>
      </c>
      <c r="P1947" t="s">
        <v>19</v>
      </c>
      <c r="Q1947">
        <v>1000</v>
      </c>
      <c r="X1947">
        <v>0.04</v>
      </c>
      <c r="Y1947">
        <v>31493.279999999999</v>
      </c>
      <c r="Z1947">
        <v>0</v>
      </c>
      <c r="AA1947">
        <v>0</v>
      </c>
      <c r="AB1947">
        <v>0</v>
      </c>
      <c r="AC1947">
        <v>0</v>
      </c>
      <c r="AD1947">
        <v>1</v>
      </c>
      <c r="AE1947">
        <v>0</v>
      </c>
      <c r="AF1947" t="s">
        <v>3</v>
      </c>
      <c r="AG1947">
        <v>0.04</v>
      </c>
      <c r="AH1947">
        <v>2</v>
      </c>
      <c r="AI1947">
        <v>33039171</v>
      </c>
      <c r="AJ1947">
        <v>2050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</row>
    <row r="1948" spans="1:44" x14ac:dyDescent="0.2">
      <c r="A1948">
        <f>ROW(Source!A801)</f>
        <v>801</v>
      </c>
      <c r="B1948">
        <v>33039187</v>
      </c>
      <c r="C1948">
        <v>33039166</v>
      </c>
      <c r="D1948">
        <v>32518156</v>
      </c>
      <c r="E1948">
        <v>1</v>
      </c>
      <c r="F1948">
        <v>1</v>
      </c>
      <c r="G1948">
        <v>19</v>
      </c>
      <c r="H1948">
        <v>3</v>
      </c>
      <c r="I1948" t="s">
        <v>817</v>
      </c>
      <c r="J1948" t="s">
        <v>818</v>
      </c>
      <c r="K1948" t="s">
        <v>819</v>
      </c>
      <c r="L1948">
        <v>1348</v>
      </c>
      <c r="N1948">
        <v>1009</v>
      </c>
      <c r="O1948" t="s">
        <v>19</v>
      </c>
      <c r="P1948" t="s">
        <v>19</v>
      </c>
      <c r="Q1948">
        <v>1000</v>
      </c>
      <c r="X1948">
        <v>3.6999999999999998E-2</v>
      </c>
      <c r="Y1948">
        <v>45454.3</v>
      </c>
      <c r="Z1948">
        <v>0</v>
      </c>
      <c r="AA1948">
        <v>0</v>
      </c>
      <c r="AB1948">
        <v>0</v>
      </c>
      <c r="AC1948">
        <v>0</v>
      </c>
      <c r="AD1948">
        <v>1</v>
      </c>
      <c r="AE1948">
        <v>0</v>
      </c>
      <c r="AF1948" t="s">
        <v>3</v>
      </c>
      <c r="AG1948">
        <v>3.6999999999999998E-2</v>
      </c>
      <c r="AH1948">
        <v>2</v>
      </c>
      <c r="AI1948">
        <v>33039172</v>
      </c>
      <c r="AJ1948">
        <v>2051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</row>
    <row r="1949" spans="1:44" x14ac:dyDescent="0.2">
      <c r="A1949">
        <f>ROW(Source!A801)</f>
        <v>801</v>
      </c>
      <c r="B1949">
        <v>33039189</v>
      </c>
      <c r="C1949">
        <v>33039166</v>
      </c>
      <c r="D1949">
        <v>32518894</v>
      </c>
      <c r="E1949">
        <v>1</v>
      </c>
      <c r="F1949">
        <v>1</v>
      </c>
      <c r="G1949">
        <v>19</v>
      </c>
      <c r="H1949">
        <v>3</v>
      </c>
      <c r="I1949" t="s">
        <v>820</v>
      </c>
      <c r="J1949" t="s">
        <v>821</v>
      </c>
      <c r="K1949" t="s">
        <v>822</v>
      </c>
      <c r="L1949">
        <v>1327</v>
      </c>
      <c r="N1949">
        <v>1005</v>
      </c>
      <c r="O1949" t="s">
        <v>823</v>
      </c>
      <c r="P1949" t="s">
        <v>823</v>
      </c>
      <c r="Q1949">
        <v>1</v>
      </c>
      <c r="X1949">
        <v>5.6</v>
      </c>
      <c r="Y1949">
        <v>63.78</v>
      </c>
      <c r="Z1949">
        <v>0</v>
      </c>
      <c r="AA1949">
        <v>0</v>
      </c>
      <c r="AB1949">
        <v>0</v>
      </c>
      <c r="AC1949">
        <v>0</v>
      </c>
      <c r="AD1949">
        <v>1</v>
      </c>
      <c r="AE1949">
        <v>0</v>
      </c>
      <c r="AF1949" t="s">
        <v>3</v>
      </c>
      <c r="AG1949">
        <v>5.6</v>
      </c>
      <c r="AH1949">
        <v>2</v>
      </c>
      <c r="AI1949">
        <v>33039174</v>
      </c>
      <c r="AJ1949">
        <v>2052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</row>
    <row r="1950" spans="1:44" x14ac:dyDescent="0.2">
      <c r="A1950">
        <f>ROW(Source!A801)</f>
        <v>801</v>
      </c>
      <c r="B1950">
        <v>33039188</v>
      </c>
      <c r="C1950">
        <v>33039166</v>
      </c>
      <c r="D1950">
        <v>32517311</v>
      </c>
      <c r="E1950">
        <v>1</v>
      </c>
      <c r="F1950">
        <v>1</v>
      </c>
      <c r="G1950">
        <v>19</v>
      </c>
      <c r="H1950">
        <v>3</v>
      </c>
      <c r="I1950" t="s">
        <v>824</v>
      </c>
      <c r="J1950" t="s">
        <v>825</v>
      </c>
      <c r="K1950" t="s">
        <v>826</v>
      </c>
      <c r="L1950">
        <v>1348</v>
      </c>
      <c r="N1950">
        <v>1009</v>
      </c>
      <c r="O1950" t="s">
        <v>19</v>
      </c>
      <c r="P1950" t="s">
        <v>19</v>
      </c>
      <c r="Q1950">
        <v>1000</v>
      </c>
      <c r="X1950">
        <v>0.05</v>
      </c>
      <c r="Y1950">
        <v>4752.91</v>
      </c>
      <c r="Z1950">
        <v>0</v>
      </c>
      <c r="AA1950">
        <v>0</v>
      </c>
      <c r="AB1950">
        <v>0</v>
      </c>
      <c r="AC1950">
        <v>0</v>
      </c>
      <c r="AD1950">
        <v>1</v>
      </c>
      <c r="AE1950">
        <v>0</v>
      </c>
      <c r="AF1950" t="s">
        <v>3</v>
      </c>
      <c r="AG1950">
        <v>0.05</v>
      </c>
      <c r="AH1950">
        <v>2</v>
      </c>
      <c r="AI1950">
        <v>33039173</v>
      </c>
      <c r="AJ1950">
        <v>2053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</row>
    <row r="1951" spans="1:44" x14ac:dyDescent="0.2">
      <c r="A1951">
        <f>ROW(Source!A801)</f>
        <v>801</v>
      </c>
      <c r="B1951">
        <v>33039190</v>
      </c>
      <c r="C1951">
        <v>33039166</v>
      </c>
      <c r="D1951">
        <v>32519061</v>
      </c>
      <c r="E1951">
        <v>1</v>
      </c>
      <c r="F1951">
        <v>1</v>
      </c>
      <c r="G1951">
        <v>19</v>
      </c>
      <c r="H1951">
        <v>3</v>
      </c>
      <c r="I1951" t="s">
        <v>827</v>
      </c>
      <c r="J1951" t="s">
        <v>828</v>
      </c>
      <c r="K1951" t="s">
        <v>829</v>
      </c>
      <c r="L1951">
        <v>1339</v>
      </c>
      <c r="N1951">
        <v>1007</v>
      </c>
      <c r="O1951" t="s">
        <v>830</v>
      </c>
      <c r="P1951" t="s">
        <v>830</v>
      </c>
      <c r="Q1951">
        <v>1</v>
      </c>
      <c r="X1951">
        <v>1.75</v>
      </c>
      <c r="Y1951">
        <v>29.98</v>
      </c>
      <c r="Z1951">
        <v>0</v>
      </c>
      <c r="AA1951">
        <v>0</v>
      </c>
      <c r="AB1951">
        <v>0</v>
      </c>
      <c r="AC1951">
        <v>0</v>
      </c>
      <c r="AD1951">
        <v>1</v>
      </c>
      <c r="AE1951">
        <v>0</v>
      </c>
      <c r="AF1951" t="s">
        <v>3</v>
      </c>
      <c r="AG1951">
        <v>1.75</v>
      </c>
      <c r="AH1951">
        <v>2</v>
      </c>
      <c r="AI1951">
        <v>33039175</v>
      </c>
      <c r="AJ1951">
        <v>2054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</row>
    <row r="1952" spans="1:44" x14ac:dyDescent="0.2">
      <c r="A1952">
        <f>ROW(Source!A801)</f>
        <v>801</v>
      </c>
      <c r="B1952">
        <v>33039191</v>
      </c>
      <c r="C1952">
        <v>33039166</v>
      </c>
      <c r="D1952">
        <v>32517740</v>
      </c>
      <c r="E1952">
        <v>1</v>
      </c>
      <c r="F1952">
        <v>1</v>
      </c>
      <c r="G1952">
        <v>19</v>
      </c>
      <c r="H1952">
        <v>3</v>
      </c>
      <c r="I1952" t="s">
        <v>831</v>
      </c>
      <c r="J1952" t="s">
        <v>832</v>
      </c>
      <c r="K1952" t="s">
        <v>833</v>
      </c>
      <c r="L1952">
        <v>1339</v>
      </c>
      <c r="N1952">
        <v>1007</v>
      </c>
      <c r="O1952" t="s">
        <v>830</v>
      </c>
      <c r="P1952" t="s">
        <v>830</v>
      </c>
      <c r="Q1952">
        <v>1</v>
      </c>
      <c r="X1952">
        <v>0.08</v>
      </c>
      <c r="Y1952">
        <v>4993.7</v>
      </c>
      <c r="Z1952">
        <v>0</v>
      </c>
      <c r="AA1952">
        <v>0</v>
      </c>
      <c r="AB1952">
        <v>0</v>
      </c>
      <c r="AC1952">
        <v>0</v>
      </c>
      <c r="AD1952">
        <v>1</v>
      </c>
      <c r="AE1952">
        <v>0</v>
      </c>
      <c r="AF1952" t="s">
        <v>3</v>
      </c>
      <c r="AG1952">
        <v>0.08</v>
      </c>
      <c r="AH1952">
        <v>2</v>
      </c>
      <c r="AI1952">
        <v>33039176</v>
      </c>
      <c r="AJ1952">
        <v>2055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</row>
    <row r="1953" spans="1:44" x14ac:dyDescent="0.2">
      <c r="A1953">
        <f>ROW(Source!A801)</f>
        <v>801</v>
      </c>
      <c r="B1953">
        <v>33039192</v>
      </c>
      <c r="C1953">
        <v>33039166</v>
      </c>
      <c r="D1953">
        <v>32517729</v>
      </c>
      <c r="E1953">
        <v>1</v>
      </c>
      <c r="F1953">
        <v>1</v>
      </c>
      <c r="G1953">
        <v>19</v>
      </c>
      <c r="H1953">
        <v>3</v>
      </c>
      <c r="I1953" t="s">
        <v>834</v>
      </c>
      <c r="J1953" t="s">
        <v>835</v>
      </c>
      <c r="K1953" t="s">
        <v>836</v>
      </c>
      <c r="L1953">
        <v>1339</v>
      </c>
      <c r="N1953">
        <v>1007</v>
      </c>
      <c r="O1953" t="s">
        <v>830</v>
      </c>
      <c r="P1953" t="s">
        <v>830</v>
      </c>
      <c r="Q1953">
        <v>1</v>
      </c>
      <c r="X1953">
        <v>0.69</v>
      </c>
      <c r="Y1953">
        <v>3762.19</v>
      </c>
      <c r="Z1953">
        <v>0</v>
      </c>
      <c r="AA1953">
        <v>0</v>
      </c>
      <c r="AB1953">
        <v>0</v>
      </c>
      <c r="AC1953">
        <v>0</v>
      </c>
      <c r="AD1953">
        <v>1</v>
      </c>
      <c r="AE1953">
        <v>0</v>
      </c>
      <c r="AF1953" t="s">
        <v>3</v>
      </c>
      <c r="AG1953">
        <v>0.69</v>
      </c>
      <c r="AH1953">
        <v>2</v>
      </c>
      <c r="AI1953">
        <v>33039177</v>
      </c>
      <c r="AJ1953">
        <v>2056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</row>
    <row r="1954" spans="1:44" x14ac:dyDescent="0.2">
      <c r="A1954">
        <f>ROW(Source!A801)</f>
        <v>801</v>
      </c>
      <c r="B1954">
        <v>33039193</v>
      </c>
      <c r="C1954">
        <v>33039166</v>
      </c>
      <c r="D1954">
        <v>32517783</v>
      </c>
      <c r="E1954">
        <v>1</v>
      </c>
      <c r="F1954">
        <v>1</v>
      </c>
      <c r="G1954">
        <v>19</v>
      </c>
      <c r="H1954">
        <v>3</v>
      </c>
      <c r="I1954" t="s">
        <v>837</v>
      </c>
      <c r="J1954" t="s">
        <v>838</v>
      </c>
      <c r="K1954" t="s">
        <v>839</v>
      </c>
      <c r="L1954">
        <v>1339</v>
      </c>
      <c r="N1954">
        <v>1007</v>
      </c>
      <c r="O1954" t="s">
        <v>830</v>
      </c>
      <c r="P1954" t="s">
        <v>830</v>
      </c>
      <c r="Q1954">
        <v>1</v>
      </c>
      <c r="X1954">
        <v>0.2</v>
      </c>
      <c r="Y1954">
        <v>5631.96</v>
      </c>
      <c r="Z1954">
        <v>0</v>
      </c>
      <c r="AA1954">
        <v>0</v>
      </c>
      <c r="AB1954">
        <v>0</v>
      </c>
      <c r="AC1954">
        <v>0</v>
      </c>
      <c r="AD1954">
        <v>1</v>
      </c>
      <c r="AE1954">
        <v>0</v>
      </c>
      <c r="AF1954" t="s">
        <v>3</v>
      </c>
      <c r="AG1954">
        <v>0.2</v>
      </c>
      <c r="AH1954">
        <v>2</v>
      </c>
      <c r="AI1954">
        <v>33039178</v>
      </c>
      <c r="AJ1954">
        <v>2057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</row>
    <row r="1955" spans="1:44" x14ac:dyDescent="0.2">
      <c r="A1955">
        <f>ROW(Source!A801)</f>
        <v>801</v>
      </c>
      <c r="B1955">
        <v>33039194</v>
      </c>
      <c r="C1955">
        <v>33039166</v>
      </c>
      <c r="D1955">
        <v>32517784</v>
      </c>
      <c r="E1955">
        <v>1</v>
      </c>
      <c r="F1955">
        <v>1</v>
      </c>
      <c r="G1955">
        <v>19</v>
      </c>
      <c r="H1955">
        <v>3</v>
      </c>
      <c r="I1955" t="s">
        <v>840</v>
      </c>
      <c r="J1955" t="s">
        <v>841</v>
      </c>
      <c r="K1955" t="s">
        <v>842</v>
      </c>
      <c r="L1955">
        <v>1339</v>
      </c>
      <c r="N1955">
        <v>1007</v>
      </c>
      <c r="O1955" t="s">
        <v>830</v>
      </c>
      <c r="P1955" t="s">
        <v>830</v>
      </c>
      <c r="Q1955">
        <v>1</v>
      </c>
      <c r="X1955">
        <v>0.69</v>
      </c>
      <c r="Y1955">
        <v>5631.96</v>
      </c>
      <c r="Z1955">
        <v>0</v>
      </c>
      <c r="AA1955">
        <v>0</v>
      </c>
      <c r="AB1955">
        <v>0</v>
      </c>
      <c r="AC1955">
        <v>0</v>
      </c>
      <c r="AD1955">
        <v>1</v>
      </c>
      <c r="AE1955">
        <v>0</v>
      </c>
      <c r="AF1955" t="s">
        <v>3</v>
      </c>
      <c r="AG1955">
        <v>0.69</v>
      </c>
      <c r="AH1955">
        <v>2</v>
      </c>
      <c r="AI1955">
        <v>33039179</v>
      </c>
      <c r="AJ1955">
        <v>2058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</row>
    <row r="1956" spans="1:44" x14ac:dyDescent="0.2">
      <c r="A1956">
        <f>ROW(Source!A801)</f>
        <v>801</v>
      </c>
      <c r="B1956">
        <v>33039195</v>
      </c>
      <c r="C1956">
        <v>33039166</v>
      </c>
      <c r="D1956">
        <v>32519911</v>
      </c>
      <c r="E1956">
        <v>1</v>
      </c>
      <c r="F1956">
        <v>1</v>
      </c>
      <c r="G1956">
        <v>19</v>
      </c>
      <c r="H1956">
        <v>3</v>
      </c>
      <c r="I1956" t="s">
        <v>843</v>
      </c>
      <c r="J1956" t="s">
        <v>844</v>
      </c>
      <c r="K1956" t="s">
        <v>845</v>
      </c>
      <c r="L1956">
        <v>1339</v>
      </c>
      <c r="N1956">
        <v>1007</v>
      </c>
      <c r="O1956" t="s">
        <v>830</v>
      </c>
      <c r="P1956" t="s">
        <v>830</v>
      </c>
      <c r="Q1956">
        <v>1</v>
      </c>
      <c r="X1956">
        <v>102</v>
      </c>
      <c r="Y1956">
        <v>3195.93</v>
      </c>
      <c r="Z1956">
        <v>0</v>
      </c>
      <c r="AA1956">
        <v>0</v>
      </c>
      <c r="AB1956">
        <v>0</v>
      </c>
      <c r="AC1956">
        <v>0</v>
      </c>
      <c r="AD1956">
        <v>1</v>
      </c>
      <c r="AE1956">
        <v>0</v>
      </c>
      <c r="AF1956" t="s">
        <v>3</v>
      </c>
      <c r="AG1956">
        <v>102</v>
      </c>
      <c r="AH1956">
        <v>2</v>
      </c>
      <c r="AI1956">
        <v>33039180</v>
      </c>
      <c r="AJ1956">
        <v>2059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</row>
    <row r="1957" spans="1:44" x14ac:dyDescent="0.2">
      <c r="A1957">
        <f>ROW(Source!A801)</f>
        <v>801</v>
      </c>
      <c r="B1957">
        <v>33039196</v>
      </c>
      <c r="C1957">
        <v>33039166</v>
      </c>
      <c r="D1957">
        <v>32521663</v>
      </c>
      <c r="E1957">
        <v>1</v>
      </c>
      <c r="F1957">
        <v>1</v>
      </c>
      <c r="G1957">
        <v>19</v>
      </c>
      <c r="H1957">
        <v>3</v>
      </c>
      <c r="I1957" t="s">
        <v>846</v>
      </c>
      <c r="J1957" t="s">
        <v>847</v>
      </c>
      <c r="K1957" t="s">
        <v>848</v>
      </c>
      <c r="L1957">
        <v>1327</v>
      </c>
      <c r="N1957">
        <v>1005</v>
      </c>
      <c r="O1957" t="s">
        <v>823</v>
      </c>
      <c r="P1957" t="s">
        <v>823</v>
      </c>
      <c r="Q1957">
        <v>1</v>
      </c>
      <c r="X1957">
        <v>49.5</v>
      </c>
      <c r="Y1957">
        <v>207.09</v>
      </c>
      <c r="Z1957">
        <v>0</v>
      </c>
      <c r="AA1957">
        <v>0</v>
      </c>
      <c r="AB1957">
        <v>0</v>
      </c>
      <c r="AC1957">
        <v>0</v>
      </c>
      <c r="AD1957">
        <v>1</v>
      </c>
      <c r="AE1957">
        <v>0</v>
      </c>
      <c r="AF1957" t="s">
        <v>3</v>
      </c>
      <c r="AG1957">
        <v>49.5</v>
      </c>
      <c r="AH1957">
        <v>2</v>
      </c>
      <c r="AI1957">
        <v>33039181</v>
      </c>
      <c r="AJ1957">
        <v>2060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</row>
    <row r="1958" spans="1:44" x14ac:dyDescent="0.2">
      <c r="A1958">
        <f>ROW(Source!A804)</f>
        <v>804</v>
      </c>
      <c r="B1958">
        <v>33039205</v>
      </c>
      <c r="C1958">
        <v>33039199</v>
      </c>
      <c r="D1958">
        <v>32505425</v>
      </c>
      <c r="E1958">
        <v>19</v>
      </c>
      <c r="F1958">
        <v>1</v>
      </c>
      <c r="G1958">
        <v>19</v>
      </c>
      <c r="H1958">
        <v>1</v>
      </c>
      <c r="I1958" t="s">
        <v>795</v>
      </c>
      <c r="J1958" t="s">
        <v>3</v>
      </c>
      <c r="K1958" t="s">
        <v>796</v>
      </c>
      <c r="L1958">
        <v>1191</v>
      </c>
      <c r="N1958">
        <v>1013</v>
      </c>
      <c r="O1958" t="s">
        <v>797</v>
      </c>
      <c r="P1958" t="s">
        <v>797</v>
      </c>
      <c r="Q1958">
        <v>1</v>
      </c>
      <c r="X1958">
        <v>36.11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1</v>
      </c>
      <c r="AE1958">
        <v>1</v>
      </c>
      <c r="AF1958" t="s">
        <v>3</v>
      </c>
      <c r="AG1958">
        <v>36.11</v>
      </c>
      <c r="AH1958">
        <v>2</v>
      </c>
      <c r="AI1958">
        <v>33039200</v>
      </c>
      <c r="AJ1958">
        <v>2061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</row>
    <row r="1959" spans="1:44" x14ac:dyDescent="0.2">
      <c r="A1959">
        <f>ROW(Source!A804)</f>
        <v>804</v>
      </c>
      <c r="B1959">
        <v>33039206</v>
      </c>
      <c r="C1959">
        <v>33039199</v>
      </c>
      <c r="D1959">
        <v>32516754</v>
      </c>
      <c r="E1959">
        <v>1</v>
      </c>
      <c r="F1959">
        <v>1</v>
      </c>
      <c r="G1959">
        <v>19</v>
      </c>
      <c r="H1959">
        <v>2</v>
      </c>
      <c r="I1959" t="s">
        <v>798</v>
      </c>
      <c r="J1959" t="s">
        <v>799</v>
      </c>
      <c r="K1959" t="s">
        <v>800</v>
      </c>
      <c r="L1959">
        <v>1368</v>
      </c>
      <c r="N1959">
        <v>1011</v>
      </c>
      <c r="O1959" t="s">
        <v>801</v>
      </c>
      <c r="P1959" t="s">
        <v>801</v>
      </c>
      <c r="Q1959">
        <v>1</v>
      </c>
      <c r="X1959">
        <v>21.91</v>
      </c>
      <c r="Y1959">
        <v>0</v>
      </c>
      <c r="Z1959">
        <v>70.98</v>
      </c>
      <c r="AA1959">
        <v>6.52</v>
      </c>
      <c r="AB1959">
        <v>0</v>
      </c>
      <c r="AC1959">
        <v>0</v>
      </c>
      <c r="AD1959">
        <v>1</v>
      </c>
      <c r="AE1959">
        <v>0</v>
      </c>
      <c r="AF1959" t="s">
        <v>3</v>
      </c>
      <c r="AG1959">
        <v>21.91</v>
      </c>
      <c r="AH1959">
        <v>2</v>
      </c>
      <c r="AI1959">
        <v>33039201</v>
      </c>
      <c r="AJ1959">
        <v>2062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</row>
    <row r="1960" spans="1:44" x14ac:dyDescent="0.2">
      <c r="A1960">
        <f>ROW(Source!A804)</f>
        <v>804</v>
      </c>
      <c r="B1960">
        <v>33039207</v>
      </c>
      <c r="C1960">
        <v>33039199</v>
      </c>
      <c r="D1960">
        <v>32518977</v>
      </c>
      <c r="E1960">
        <v>1</v>
      </c>
      <c r="F1960">
        <v>1</v>
      </c>
      <c r="G1960">
        <v>19</v>
      </c>
      <c r="H1960">
        <v>3</v>
      </c>
      <c r="I1960" t="s">
        <v>802</v>
      </c>
      <c r="J1960" t="s">
        <v>803</v>
      </c>
      <c r="K1960" t="s">
        <v>804</v>
      </c>
      <c r="L1960">
        <v>1348</v>
      </c>
      <c r="N1960">
        <v>1009</v>
      </c>
      <c r="O1960" t="s">
        <v>19</v>
      </c>
      <c r="P1960" t="s">
        <v>19</v>
      </c>
      <c r="Q1960">
        <v>1000</v>
      </c>
      <c r="X1960">
        <v>0.03</v>
      </c>
      <c r="Y1960">
        <v>117442.26</v>
      </c>
      <c r="Z1960">
        <v>0</v>
      </c>
      <c r="AA1960">
        <v>0</v>
      </c>
      <c r="AB1960">
        <v>0</v>
      </c>
      <c r="AC1960">
        <v>0</v>
      </c>
      <c r="AD1960">
        <v>1</v>
      </c>
      <c r="AE1960">
        <v>0</v>
      </c>
      <c r="AF1960" t="s">
        <v>3</v>
      </c>
      <c r="AG1960">
        <v>0.03</v>
      </c>
      <c r="AH1960">
        <v>2</v>
      </c>
      <c r="AI1960">
        <v>33039202</v>
      </c>
      <c r="AJ1960">
        <v>2063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</row>
    <row r="1961" spans="1:44" x14ac:dyDescent="0.2">
      <c r="A1961">
        <f>ROW(Source!A804)</f>
        <v>804</v>
      </c>
      <c r="B1961">
        <v>33039208</v>
      </c>
      <c r="C1961">
        <v>33039199</v>
      </c>
      <c r="D1961">
        <v>32520163</v>
      </c>
      <c r="E1961">
        <v>1</v>
      </c>
      <c r="F1961">
        <v>1</v>
      </c>
      <c r="G1961">
        <v>19</v>
      </c>
      <c r="H1961">
        <v>3</v>
      </c>
      <c r="I1961" t="s">
        <v>25</v>
      </c>
      <c r="J1961" t="s">
        <v>27</v>
      </c>
      <c r="K1961" t="s">
        <v>26</v>
      </c>
      <c r="L1961">
        <v>1348</v>
      </c>
      <c r="N1961">
        <v>1009</v>
      </c>
      <c r="O1961" t="s">
        <v>19</v>
      </c>
      <c r="P1961" t="s">
        <v>19</v>
      </c>
      <c r="Q1961">
        <v>1000</v>
      </c>
      <c r="X1961">
        <v>1</v>
      </c>
      <c r="Y1961">
        <v>53410.15</v>
      </c>
      <c r="Z1961">
        <v>0</v>
      </c>
      <c r="AA1961">
        <v>0</v>
      </c>
      <c r="AB1961">
        <v>0</v>
      </c>
      <c r="AC1961">
        <v>0</v>
      </c>
      <c r="AD1961">
        <v>1</v>
      </c>
      <c r="AE1961">
        <v>0</v>
      </c>
      <c r="AF1961" t="s">
        <v>3</v>
      </c>
      <c r="AG1961">
        <v>1</v>
      </c>
      <c r="AH1961">
        <v>2</v>
      </c>
      <c r="AI1961">
        <v>33039203</v>
      </c>
      <c r="AJ1961">
        <v>2064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</row>
    <row r="1962" spans="1:44" x14ac:dyDescent="0.2">
      <c r="A1962">
        <f>ROW(Source!A806)</f>
        <v>806</v>
      </c>
      <c r="B1962">
        <v>33039226</v>
      </c>
      <c r="C1962">
        <v>33039210</v>
      </c>
      <c r="D1962">
        <v>32505425</v>
      </c>
      <c r="E1962">
        <v>19</v>
      </c>
      <c r="F1962">
        <v>1</v>
      </c>
      <c r="G1962">
        <v>19</v>
      </c>
      <c r="H1962">
        <v>1</v>
      </c>
      <c r="I1962" t="s">
        <v>795</v>
      </c>
      <c r="J1962" t="s">
        <v>3</v>
      </c>
      <c r="K1962" t="s">
        <v>796</v>
      </c>
      <c r="L1962">
        <v>1191</v>
      </c>
      <c r="N1962">
        <v>1013</v>
      </c>
      <c r="O1962" t="s">
        <v>797</v>
      </c>
      <c r="P1962" t="s">
        <v>797</v>
      </c>
      <c r="Q1962">
        <v>1</v>
      </c>
      <c r="X1962">
        <v>453.1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1</v>
      </c>
      <c r="AE1962">
        <v>1</v>
      </c>
      <c r="AF1962" t="s">
        <v>3</v>
      </c>
      <c r="AG1962">
        <v>453.1</v>
      </c>
      <c r="AH1962">
        <v>2</v>
      </c>
      <c r="AI1962">
        <v>33039211</v>
      </c>
      <c r="AJ1962">
        <v>2066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</row>
    <row r="1963" spans="1:44" x14ac:dyDescent="0.2">
      <c r="A1963">
        <f>ROW(Source!A806)</f>
        <v>806</v>
      </c>
      <c r="B1963">
        <v>33039227</v>
      </c>
      <c r="C1963">
        <v>33039210</v>
      </c>
      <c r="D1963">
        <v>32517073</v>
      </c>
      <c r="E1963">
        <v>1</v>
      </c>
      <c r="F1963">
        <v>1</v>
      </c>
      <c r="G1963">
        <v>19</v>
      </c>
      <c r="H1963">
        <v>2</v>
      </c>
      <c r="I1963" t="s">
        <v>805</v>
      </c>
      <c r="J1963" t="s">
        <v>806</v>
      </c>
      <c r="K1963" t="s">
        <v>807</v>
      </c>
      <c r="L1963">
        <v>1368</v>
      </c>
      <c r="N1963">
        <v>1011</v>
      </c>
      <c r="O1963" t="s">
        <v>801</v>
      </c>
      <c r="P1963" t="s">
        <v>801</v>
      </c>
      <c r="Q1963">
        <v>1</v>
      </c>
      <c r="X1963">
        <v>1.38</v>
      </c>
      <c r="Y1963">
        <v>0</v>
      </c>
      <c r="Z1963">
        <v>3.37</v>
      </c>
      <c r="AA1963">
        <v>0.85</v>
      </c>
      <c r="AB1963">
        <v>0</v>
      </c>
      <c r="AC1963">
        <v>0</v>
      </c>
      <c r="AD1963">
        <v>1</v>
      </c>
      <c r="AE1963">
        <v>0</v>
      </c>
      <c r="AF1963" t="s">
        <v>3</v>
      </c>
      <c r="AG1963">
        <v>1.38</v>
      </c>
      <c r="AH1963">
        <v>2</v>
      </c>
      <c r="AI1963">
        <v>33039212</v>
      </c>
      <c r="AJ1963">
        <v>2067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</row>
    <row r="1964" spans="1:44" x14ac:dyDescent="0.2">
      <c r="A1964">
        <f>ROW(Source!A806)</f>
        <v>806</v>
      </c>
      <c r="B1964">
        <v>33039228</v>
      </c>
      <c r="C1964">
        <v>33039210</v>
      </c>
      <c r="D1964">
        <v>32516433</v>
      </c>
      <c r="E1964">
        <v>1</v>
      </c>
      <c r="F1964">
        <v>1</v>
      </c>
      <c r="G1964">
        <v>19</v>
      </c>
      <c r="H1964">
        <v>2</v>
      </c>
      <c r="I1964" t="s">
        <v>808</v>
      </c>
      <c r="J1964" t="s">
        <v>809</v>
      </c>
      <c r="K1964" t="s">
        <v>810</v>
      </c>
      <c r="L1964">
        <v>1368</v>
      </c>
      <c r="N1964">
        <v>1011</v>
      </c>
      <c r="O1964" t="s">
        <v>801</v>
      </c>
      <c r="P1964" t="s">
        <v>801</v>
      </c>
      <c r="Q1964">
        <v>1</v>
      </c>
      <c r="X1964">
        <v>0.31</v>
      </c>
      <c r="Y1964">
        <v>0</v>
      </c>
      <c r="Z1964">
        <v>566.44000000000005</v>
      </c>
      <c r="AA1964">
        <v>281.27999999999997</v>
      </c>
      <c r="AB1964">
        <v>0</v>
      </c>
      <c r="AC1964">
        <v>0</v>
      </c>
      <c r="AD1964">
        <v>1</v>
      </c>
      <c r="AE1964">
        <v>0</v>
      </c>
      <c r="AF1964" t="s">
        <v>3</v>
      </c>
      <c r="AG1964">
        <v>0.31</v>
      </c>
      <c r="AH1964">
        <v>2</v>
      </c>
      <c r="AI1964">
        <v>33039213</v>
      </c>
      <c r="AJ1964">
        <v>2068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</row>
    <row r="1965" spans="1:44" x14ac:dyDescent="0.2">
      <c r="A1965">
        <f>ROW(Source!A806)</f>
        <v>806</v>
      </c>
      <c r="B1965">
        <v>33039229</v>
      </c>
      <c r="C1965">
        <v>33039210</v>
      </c>
      <c r="D1965">
        <v>32516599</v>
      </c>
      <c r="E1965">
        <v>1</v>
      </c>
      <c r="F1965">
        <v>1</v>
      </c>
      <c r="G1965">
        <v>19</v>
      </c>
      <c r="H1965">
        <v>2</v>
      </c>
      <c r="I1965" t="s">
        <v>811</v>
      </c>
      <c r="J1965" t="s">
        <v>812</v>
      </c>
      <c r="K1965" t="s">
        <v>813</v>
      </c>
      <c r="L1965">
        <v>1368</v>
      </c>
      <c r="N1965">
        <v>1011</v>
      </c>
      <c r="O1965" t="s">
        <v>801</v>
      </c>
      <c r="P1965" t="s">
        <v>801</v>
      </c>
      <c r="Q1965">
        <v>1</v>
      </c>
      <c r="X1965">
        <v>26.25</v>
      </c>
      <c r="Y1965">
        <v>0</v>
      </c>
      <c r="Z1965">
        <v>9.7100000000000009</v>
      </c>
      <c r="AA1965">
        <v>2.25</v>
      </c>
      <c r="AB1965">
        <v>0</v>
      </c>
      <c r="AC1965">
        <v>0</v>
      </c>
      <c r="AD1965">
        <v>1</v>
      </c>
      <c r="AE1965">
        <v>0</v>
      </c>
      <c r="AF1965" t="s">
        <v>3</v>
      </c>
      <c r="AG1965">
        <v>26.25</v>
      </c>
      <c r="AH1965">
        <v>2</v>
      </c>
      <c r="AI1965">
        <v>33039214</v>
      </c>
      <c r="AJ1965">
        <v>2069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</row>
    <row r="1966" spans="1:44" x14ac:dyDescent="0.2">
      <c r="A1966">
        <f>ROW(Source!A806)</f>
        <v>806</v>
      </c>
      <c r="B1966">
        <v>33039230</v>
      </c>
      <c r="C1966">
        <v>33039210</v>
      </c>
      <c r="D1966">
        <v>32517836</v>
      </c>
      <c r="E1966">
        <v>1</v>
      </c>
      <c r="F1966">
        <v>1</v>
      </c>
      <c r="G1966">
        <v>19</v>
      </c>
      <c r="H1966">
        <v>3</v>
      </c>
      <c r="I1966" t="s">
        <v>814</v>
      </c>
      <c r="J1966" t="s">
        <v>815</v>
      </c>
      <c r="K1966" t="s">
        <v>816</v>
      </c>
      <c r="L1966">
        <v>1348</v>
      </c>
      <c r="N1966">
        <v>1009</v>
      </c>
      <c r="O1966" t="s">
        <v>19</v>
      </c>
      <c r="P1966" t="s">
        <v>19</v>
      </c>
      <c r="Q1966">
        <v>1000</v>
      </c>
      <c r="X1966">
        <v>0.04</v>
      </c>
      <c r="Y1966">
        <v>31493.279999999999</v>
      </c>
      <c r="Z1966">
        <v>0</v>
      </c>
      <c r="AA1966">
        <v>0</v>
      </c>
      <c r="AB1966">
        <v>0</v>
      </c>
      <c r="AC1966">
        <v>0</v>
      </c>
      <c r="AD1966">
        <v>1</v>
      </c>
      <c r="AE1966">
        <v>0</v>
      </c>
      <c r="AF1966" t="s">
        <v>3</v>
      </c>
      <c r="AG1966">
        <v>0.04</v>
      </c>
      <c r="AH1966">
        <v>2</v>
      </c>
      <c r="AI1966">
        <v>33039215</v>
      </c>
      <c r="AJ1966">
        <v>2070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</row>
    <row r="1967" spans="1:44" x14ac:dyDescent="0.2">
      <c r="A1967">
        <f>ROW(Source!A806)</f>
        <v>806</v>
      </c>
      <c r="B1967">
        <v>33039231</v>
      </c>
      <c r="C1967">
        <v>33039210</v>
      </c>
      <c r="D1967">
        <v>32518156</v>
      </c>
      <c r="E1967">
        <v>1</v>
      </c>
      <c r="F1967">
        <v>1</v>
      </c>
      <c r="G1967">
        <v>19</v>
      </c>
      <c r="H1967">
        <v>3</v>
      </c>
      <c r="I1967" t="s">
        <v>817</v>
      </c>
      <c r="J1967" t="s">
        <v>818</v>
      </c>
      <c r="K1967" t="s">
        <v>819</v>
      </c>
      <c r="L1967">
        <v>1348</v>
      </c>
      <c r="N1967">
        <v>1009</v>
      </c>
      <c r="O1967" t="s">
        <v>19</v>
      </c>
      <c r="P1967" t="s">
        <v>19</v>
      </c>
      <c r="Q1967">
        <v>1000</v>
      </c>
      <c r="X1967">
        <v>3.6999999999999998E-2</v>
      </c>
      <c r="Y1967">
        <v>45454.3</v>
      </c>
      <c r="Z1967">
        <v>0</v>
      </c>
      <c r="AA1967">
        <v>0</v>
      </c>
      <c r="AB1967">
        <v>0</v>
      </c>
      <c r="AC1967">
        <v>0</v>
      </c>
      <c r="AD1967">
        <v>1</v>
      </c>
      <c r="AE1967">
        <v>0</v>
      </c>
      <c r="AF1967" t="s">
        <v>3</v>
      </c>
      <c r="AG1967">
        <v>3.6999999999999998E-2</v>
      </c>
      <c r="AH1967">
        <v>2</v>
      </c>
      <c r="AI1967">
        <v>33039216</v>
      </c>
      <c r="AJ1967">
        <v>2071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</row>
    <row r="1968" spans="1:44" x14ac:dyDescent="0.2">
      <c r="A1968">
        <f>ROW(Source!A806)</f>
        <v>806</v>
      </c>
      <c r="B1968">
        <v>33039233</v>
      </c>
      <c r="C1968">
        <v>33039210</v>
      </c>
      <c r="D1968">
        <v>32518894</v>
      </c>
      <c r="E1968">
        <v>1</v>
      </c>
      <c r="F1968">
        <v>1</v>
      </c>
      <c r="G1968">
        <v>19</v>
      </c>
      <c r="H1968">
        <v>3</v>
      </c>
      <c r="I1968" t="s">
        <v>820</v>
      </c>
      <c r="J1968" t="s">
        <v>821</v>
      </c>
      <c r="K1968" t="s">
        <v>822</v>
      </c>
      <c r="L1968">
        <v>1327</v>
      </c>
      <c r="N1968">
        <v>1005</v>
      </c>
      <c r="O1968" t="s">
        <v>823</v>
      </c>
      <c r="P1968" t="s">
        <v>823</v>
      </c>
      <c r="Q1968">
        <v>1</v>
      </c>
      <c r="X1968">
        <v>5.6</v>
      </c>
      <c r="Y1968">
        <v>63.78</v>
      </c>
      <c r="Z1968">
        <v>0</v>
      </c>
      <c r="AA1968">
        <v>0</v>
      </c>
      <c r="AB1968">
        <v>0</v>
      </c>
      <c r="AC1968">
        <v>0</v>
      </c>
      <c r="AD1968">
        <v>1</v>
      </c>
      <c r="AE1968">
        <v>0</v>
      </c>
      <c r="AF1968" t="s">
        <v>3</v>
      </c>
      <c r="AG1968">
        <v>5.6</v>
      </c>
      <c r="AH1968">
        <v>2</v>
      </c>
      <c r="AI1968">
        <v>33039218</v>
      </c>
      <c r="AJ1968">
        <v>2072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</row>
    <row r="1969" spans="1:44" x14ac:dyDescent="0.2">
      <c r="A1969">
        <f>ROW(Source!A806)</f>
        <v>806</v>
      </c>
      <c r="B1969">
        <v>33039232</v>
      </c>
      <c r="C1969">
        <v>33039210</v>
      </c>
      <c r="D1969">
        <v>32517311</v>
      </c>
      <c r="E1969">
        <v>1</v>
      </c>
      <c r="F1969">
        <v>1</v>
      </c>
      <c r="G1969">
        <v>19</v>
      </c>
      <c r="H1969">
        <v>3</v>
      </c>
      <c r="I1969" t="s">
        <v>824</v>
      </c>
      <c r="J1969" t="s">
        <v>825</v>
      </c>
      <c r="K1969" t="s">
        <v>826</v>
      </c>
      <c r="L1969">
        <v>1348</v>
      </c>
      <c r="N1969">
        <v>1009</v>
      </c>
      <c r="O1969" t="s">
        <v>19</v>
      </c>
      <c r="P1969" t="s">
        <v>19</v>
      </c>
      <c r="Q1969">
        <v>1000</v>
      </c>
      <c r="X1969">
        <v>0.05</v>
      </c>
      <c r="Y1969">
        <v>4752.91</v>
      </c>
      <c r="Z1969">
        <v>0</v>
      </c>
      <c r="AA1969">
        <v>0</v>
      </c>
      <c r="AB1969">
        <v>0</v>
      </c>
      <c r="AC1969">
        <v>0</v>
      </c>
      <c r="AD1969">
        <v>1</v>
      </c>
      <c r="AE1969">
        <v>0</v>
      </c>
      <c r="AF1969" t="s">
        <v>3</v>
      </c>
      <c r="AG1969">
        <v>0.05</v>
      </c>
      <c r="AH1969">
        <v>2</v>
      </c>
      <c r="AI1969">
        <v>33039217</v>
      </c>
      <c r="AJ1969">
        <v>2073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</row>
    <row r="1970" spans="1:44" x14ac:dyDescent="0.2">
      <c r="A1970">
        <f>ROW(Source!A806)</f>
        <v>806</v>
      </c>
      <c r="B1970">
        <v>33039234</v>
      </c>
      <c r="C1970">
        <v>33039210</v>
      </c>
      <c r="D1970">
        <v>32519061</v>
      </c>
      <c r="E1970">
        <v>1</v>
      </c>
      <c r="F1970">
        <v>1</v>
      </c>
      <c r="G1970">
        <v>19</v>
      </c>
      <c r="H1970">
        <v>3</v>
      </c>
      <c r="I1970" t="s">
        <v>827</v>
      </c>
      <c r="J1970" t="s">
        <v>828</v>
      </c>
      <c r="K1970" t="s">
        <v>829</v>
      </c>
      <c r="L1970">
        <v>1339</v>
      </c>
      <c r="N1970">
        <v>1007</v>
      </c>
      <c r="O1970" t="s">
        <v>830</v>
      </c>
      <c r="P1970" t="s">
        <v>830</v>
      </c>
      <c r="Q1970">
        <v>1</v>
      </c>
      <c r="X1970">
        <v>1.75</v>
      </c>
      <c r="Y1970">
        <v>29.98</v>
      </c>
      <c r="Z1970">
        <v>0</v>
      </c>
      <c r="AA1970">
        <v>0</v>
      </c>
      <c r="AB1970">
        <v>0</v>
      </c>
      <c r="AC1970">
        <v>0</v>
      </c>
      <c r="AD1970">
        <v>1</v>
      </c>
      <c r="AE1970">
        <v>0</v>
      </c>
      <c r="AF1970" t="s">
        <v>3</v>
      </c>
      <c r="AG1970">
        <v>1.75</v>
      </c>
      <c r="AH1970">
        <v>2</v>
      </c>
      <c r="AI1970">
        <v>33039219</v>
      </c>
      <c r="AJ1970">
        <v>2074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</row>
    <row r="1971" spans="1:44" x14ac:dyDescent="0.2">
      <c r="A1971">
        <f>ROW(Source!A806)</f>
        <v>806</v>
      </c>
      <c r="B1971">
        <v>33039235</v>
      </c>
      <c r="C1971">
        <v>33039210</v>
      </c>
      <c r="D1971">
        <v>32517740</v>
      </c>
      <c r="E1971">
        <v>1</v>
      </c>
      <c r="F1971">
        <v>1</v>
      </c>
      <c r="G1971">
        <v>19</v>
      </c>
      <c r="H1971">
        <v>3</v>
      </c>
      <c r="I1971" t="s">
        <v>831</v>
      </c>
      <c r="J1971" t="s">
        <v>832</v>
      </c>
      <c r="K1971" t="s">
        <v>833</v>
      </c>
      <c r="L1971">
        <v>1339</v>
      </c>
      <c r="N1971">
        <v>1007</v>
      </c>
      <c r="O1971" t="s">
        <v>830</v>
      </c>
      <c r="P1971" t="s">
        <v>830</v>
      </c>
      <c r="Q1971">
        <v>1</v>
      </c>
      <c r="X1971">
        <v>0.08</v>
      </c>
      <c r="Y1971">
        <v>4993.7</v>
      </c>
      <c r="Z1971">
        <v>0</v>
      </c>
      <c r="AA1971">
        <v>0</v>
      </c>
      <c r="AB1971">
        <v>0</v>
      </c>
      <c r="AC1971">
        <v>0</v>
      </c>
      <c r="AD1971">
        <v>1</v>
      </c>
      <c r="AE1971">
        <v>0</v>
      </c>
      <c r="AF1971" t="s">
        <v>3</v>
      </c>
      <c r="AG1971">
        <v>0.08</v>
      </c>
      <c r="AH1971">
        <v>2</v>
      </c>
      <c r="AI1971">
        <v>33039220</v>
      </c>
      <c r="AJ1971">
        <v>2075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</row>
    <row r="1972" spans="1:44" x14ac:dyDescent="0.2">
      <c r="A1972">
        <f>ROW(Source!A806)</f>
        <v>806</v>
      </c>
      <c r="B1972">
        <v>33039236</v>
      </c>
      <c r="C1972">
        <v>33039210</v>
      </c>
      <c r="D1972">
        <v>32517729</v>
      </c>
      <c r="E1972">
        <v>1</v>
      </c>
      <c r="F1972">
        <v>1</v>
      </c>
      <c r="G1972">
        <v>19</v>
      </c>
      <c r="H1972">
        <v>3</v>
      </c>
      <c r="I1972" t="s">
        <v>834</v>
      </c>
      <c r="J1972" t="s">
        <v>835</v>
      </c>
      <c r="K1972" t="s">
        <v>836</v>
      </c>
      <c r="L1972">
        <v>1339</v>
      </c>
      <c r="N1972">
        <v>1007</v>
      </c>
      <c r="O1972" t="s">
        <v>830</v>
      </c>
      <c r="P1972" t="s">
        <v>830</v>
      </c>
      <c r="Q1972">
        <v>1</v>
      </c>
      <c r="X1972">
        <v>0.69</v>
      </c>
      <c r="Y1972">
        <v>3762.19</v>
      </c>
      <c r="Z1972">
        <v>0</v>
      </c>
      <c r="AA1972">
        <v>0</v>
      </c>
      <c r="AB1972">
        <v>0</v>
      </c>
      <c r="AC1972">
        <v>0</v>
      </c>
      <c r="AD1972">
        <v>1</v>
      </c>
      <c r="AE1972">
        <v>0</v>
      </c>
      <c r="AF1972" t="s">
        <v>3</v>
      </c>
      <c r="AG1972">
        <v>0.69</v>
      </c>
      <c r="AH1972">
        <v>2</v>
      </c>
      <c r="AI1972">
        <v>33039221</v>
      </c>
      <c r="AJ1972">
        <v>2076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</row>
    <row r="1973" spans="1:44" x14ac:dyDescent="0.2">
      <c r="A1973">
        <f>ROW(Source!A806)</f>
        <v>806</v>
      </c>
      <c r="B1973">
        <v>33039237</v>
      </c>
      <c r="C1973">
        <v>33039210</v>
      </c>
      <c r="D1973">
        <v>32517783</v>
      </c>
      <c r="E1973">
        <v>1</v>
      </c>
      <c r="F1973">
        <v>1</v>
      </c>
      <c r="G1973">
        <v>19</v>
      </c>
      <c r="H1973">
        <v>3</v>
      </c>
      <c r="I1973" t="s">
        <v>837</v>
      </c>
      <c r="J1973" t="s">
        <v>838</v>
      </c>
      <c r="K1973" t="s">
        <v>839</v>
      </c>
      <c r="L1973">
        <v>1339</v>
      </c>
      <c r="N1973">
        <v>1007</v>
      </c>
      <c r="O1973" t="s">
        <v>830</v>
      </c>
      <c r="P1973" t="s">
        <v>830</v>
      </c>
      <c r="Q1973">
        <v>1</v>
      </c>
      <c r="X1973">
        <v>0.2</v>
      </c>
      <c r="Y1973">
        <v>5631.96</v>
      </c>
      <c r="Z1973">
        <v>0</v>
      </c>
      <c r="AA1973">
        <v>0</v>
      </c>
      <c r="AB1973">
        <v>0</v>
      </c>
      <c r="AC1973">
        <v>0</v>
      </c>
      <c r="AD1973">
        <v>1</v>
      </c>
      <c r="AE1973">
        <v>0</v>
      </c>
      <c r="AF1973" t="s">
        <v>3</v>
      </c>
      <c r="AG1973">
        <v>0.2</v>
      </c>
      <c r="AH1973">
        <v>2</v>
      </c>
      <c r="AI1973">
        <v>33039222</v>
      </c>
      <c r="AJ1973">
        <v>2077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</row>
    <row r="1974" spans="1:44" x14ac:dyDescent="0.2">
      <c r="A1974">
        <f>ROW(Source!A806)</f>
        <v>806</v>
      </c>
      <c r="B1974">
        <v>33039238</v>
      </c>
      <c r="C1974">
        <v>33039210</v>
      </c>
      <c r="D1974">
        <v>32517784</v>
      </c>
      <c r="E1974">
        <v>1</v>
      </c>
      <c r="F1974">
        <v>1</v>
      </c>
      <c r="G1974">
        <v>19</v>
      </c>
      <c r="H1974">
        <v>3</v>
      </c>
      <c r="I1974" t="s">
        <v>840</v>
      </c>
      <c r="J1974" t="s">
        <v>841</v>
      </c>
      <c r="K1974" t="s">
        <v>842</v>
      </c>
      <c r="L1974">
        <v>1339</v>
      </c>
      <c r="N1974">
        <v>1007</v>
      </c>
      <c r="O1974" t="s">
        <v>830</v>
      </c>
      <c r="P1974" t="s">
        <v>830</v>
      </c>
      <c r="Q1974">
        <v>1</v>
      </c>
      <c r="X1974">
        <v>0.69</v>
      </c>
      <c r="Y1974">
        <v>5631.96</v>
      </c>
      <c r="Z1974">
        <v>0</v>
      </c>
      <c r="AA1974">
        <v>0</v>
      </c>
      <c r="AB1974">
        <v>0</v>
      </c>
      <c r="AC1974">
        <v>0</v>
      </c>
      <c r="AD1974">
        <v>1</v>
      </c>
      <c r="AE1974">
        <v>0</v>
      </c>
      <c r="AF1974" t="s">
        <v>3</v>
      </c>
      <c r="AG1974">
        <v>0.69</v>
      </c>
      <c r="AH1974">
        <v>2</v>
      </c>
      <c r="AI1974">
        <v>33039223</v>
      </c>
      <c r="AJ1974">
        <v>2078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</row>
    <row r="1975" spans="1:44" x14ac:dyDescent="0.2">
      <c r="A1975">
        <f>ROW(Source!A806)</f>
        <v>806</v>
      </c>
      <c r="B1975">
        <v>33039239</v>
      </c>
      <c r="C1975">
        <v>33039210</v>
      </c>
      <c r="D1975">
        <v>32519911</v>
      </c>
      <c r="E1975">
        <v>1</v>
      </c>
      <c r="F1975">
        <v>1</v>
      </c>
      <c r="G1975">
        <v>19</v>
      </c>
      <c r="H1975">
        <v>3</v>
      </c>
      <c r="I1975" t="s">
        <v>843</v>
      </c>
      <c r="J1975" t="s">
        <v>844</v>
      </c>
      <c r="K1975" t="s">
        <v>845</v>
      </c>
      <c r="L1975">
        <v>1339</v>
      </c>
      <c r="N1975">
        <v>1007</v>
      </c>
      <c r="O1975" t="s">
        <v>830</v>
      </c>
      <c r="P1975" t="s">
        <v>830</v>
      </c>
      <c r="Q1975">
        <v>1</v>
      </c>
      <c r="X1975">
        <v>102</v>
      </c>
      <c r="Y1975">
        <v>3195.93</v>
      </c>
      <c r="Z1975">
        <v>0</v>
      </c>
      <c r="AA1975">
        <v>0</v>
      </c>
      <c r="AB1975">
        <v>0</v>
      </c>
      <c r="AC1975">
        <v>0</v>
      </c>
      <c r="AD1975">
        <v>1</v>
      </c>
      <c r="AE1975">
        <v>0</v>
      </c>
      <c r="AF1975" t="s">
        <v>3</v>
      </c>
      <c r="AG1975">
        <v>102</v>
      </c>
      <c r="AH1975">
        <v>2</v>
      </c>
      <c r="AI1975">
        <v>33039224</v>
      </c>
      <c r="AJ1975">
        <v>2079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</row>
    <row r="1976" spans="1:44" x14ac:dyDescent="0.2">
      <c r="A1976">
        <f>ROW(Source!A806)</f>
        <v>806</v>
      </c>
      <c r="B1976">
        <v>33039240</v>
      </c>
      <c r="C1976">
        <v>33039210</v>
      </c>
      <c r="D1976">
        <v>32521663</v>
      </c>
      <c r="E1976">
        <v>1</v>
      </c>
      <c r="F1976">
        <v>1</v>
      </c>
      <c r="G1976">
        <v>19</v>
      </c>
      <c r="H1976">
        <v>3</v>
      </c>
      <c r="I1976" t="s">
        <v>846</v>
      </c>
      <c r="J1976" t="s">
        <v>847</v>
      </c>
      <c r="K1976" t="s">
        <v>848</v>
      </c>
      <c r="L1976">
        <v>1327</v>
      </c>
      <c r="N1976">
        <v>1005</v>
      </c>
      <c r="O1976" t="s">
        <v>823</v>
      </c>
      <c r="P1976" t="s">
        <v>823</v>
      </c>
      <c r="Q1976">
        <v>1</v>
      </c>
      <c r="X1976">
        <v>49.5</v>
      </c>
      <c r="Y1976">
        <v>207.09</v>
      </c>
      <c r="Z1976">
        <v>0</v>
      </c>
      <c r="AA1976">
        <v>0</v>
      </c>
      <c r="AB1976">
        <v>0</v>
      </c>
      <c r="AC1976">
        <v>0</v>
      </c>
      <c r="AD1976">
        <v>1</v>
      </c>
      <c r="AE1976">
        <v>0</v>
      </c>
      <c r="AF1976" t="s">
        <v>3</v>
      </c>
      <c r="AG1976">
        <v>49.5</v>
      </c>
      <c r="AH1976">
        <v>2</v>
      </c>
      <c r="AI1976">
        <v>33039225</v>
      </c>
      <c r="AJ1976">
        <v>2080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</row>
    <row r="1977" spans="1:44" x14ac:dyDescent="0.2">
      <c r="A1977">
        <f>ROW(Source!A809)</f>
        <v>809</v>
      </c>
      <c r="B1977">
        <v>33039249</v>
      </c>
      <c r="C1977">
        <v>33039243</v>
      </c>
      <c r="D1977">
        <v>32505425</v>
      </c>
      <c r="E1977">
        <v>19</v>
      </c>
      <c r="F1977">
        <v>1</v>
      </c>
      <c r="G1977">
        <v>19</v>
      </c>
      <c r="H1977">
        <v>1</v>
      </c>
      <c r="I1977" t="s">
        <v>795</v>
      </c>
      <c r="J1977" t="s">
        <v>3</v>
      </c>
      <c r="K1977" t="s">
        <v>796</v>
      </c>
      <c r="L1977">
        <v>1191</v>
      </c>
      <c r="N1977">
        <v>1013</v>
      </c>
      <c r="O1977" t="s">
        <v>797</v>
      </c>
      <c r="P1977" t="s">
        <v>797</v>
      </c>
      <c r="Q1977">
        <v>1</v>
      </c>
      <c r="X1977">
        <v>36.11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1</v>
      </c>
      <c r="AE1977">
        <v>1</v>
      </c>
      <c r="AF1977" t="s">
        <v>3</v>
      </c>
      <c r="AG1977">
        <v>36.11</v>
      </c>
      <c r="AH1977">
        <v>2</v>
      </c>
      <c r="AI1977">
        <v>33039244</v>
      </c>
      <c r="AJ1977">
        <v>2081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</row>
    <row r="1978" spans="1:44" x14ac:dyDescent="0.2">
      <c r="A1978">
        <f>ROW(Source!A809)</f>
        <v>809</v>
      </c>
      <c r="B1978">
        <v>33039250</v>
      </c>
      <c r="C1978">
        <v>33039243</v>
      </c>
      <c r="D1978">
        <v>32516754</v>
      </c>
      <c r="E1978">
        <v>1</v>
      </c>
      <c r="F1978">
        <v>1</v>
      </c>
      <c r="G1978">
        <v>19</v>
      </c>
      <c r="H1978">
        <v>2</v>
      </c>
      <c r="I1978" t="s">
        <v>798</v>
      </c>
      <c r="J1978" t="s">
        <v>799</v>
      </c>
      <c r="K1978" t="s">
        <v>800</v>
      </c>
      <c r="L1978">
        <v>1368</v>
      </c>
      <c r="N1978">
        <v>1011</v>
      </c>
      <c r="O1978" t="s">
        <v>801</v>
      </c>
      <c r="P1978" t="s">
        <v>801</v>
      </c>
      <c r="Q1978">
        <v>1</v>
      </c>
      <c r="X1978">
        <v>21.91</v>
      </c>
      <c r="Y1978">
        <v>0</v>
      </c>
      <c r="Z1978">
        <v>70.98</v>
      </c>
      <c r="AA1978">
        <v>6.52</v>
      </c>
      <c r="AB1978">
        <v>0</v>
      </c>
      <c r="AC1978">
        <v>0</v>
      </c>
      <c r="AD1978">
        <v>1</v>
      </c>
      <c r="AE1978">
        <v>0</v>
      </c>
      <c r="AF1978" t="s">
        <v>3</v>
      </c>
      <c r="AG1978">
        <v>21.91</v>
      </c>
      <c r="AH1978">
        <v>2</v>
      </c>
      <c r="AI1978">
        <v>33039245</v>
      </c>
      <c r="AJ1978">
        <v>2082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</row>
    <row r="1979" spans="1:44" x14ac:dyDescent="0.2">
      <c r="A1979">
        <f>ROW(Source!A809)</f>
        <v>809</v>
      </c>
      <c r="B1979">
        <v>33039251</v>
      </c>
      <c r="C1979">
        <v>33039243</v>
      </c>
      <c r="D1979">
        <v>32518977</v>
      </c>
      <c r="E1979">
        <v>1</v>
      </c>
      <c r="F1979">
        <v>1</v>
      </c>
      <c r="G1979">
        <v>19</v>
      </c>
      <c r="H1979">
        <v>3</v>
      </c>
      <c r="I1979" t="s">
        <v>802</v>
      </c>
      <c r="J1979" t="s">
        <v>803</v>
      </c>
      <c r="K1979" t="s">
        <v>804</v>
      </c>
      <c r="L1979">
        <v>1348</v>
      </c>
      <c r="N1979">
        <v>1009</v>
      </c>
      <c r="O1979" t="s">
        <v>19</v>
      </c>
      <c r="P1979" t="s">
        <v>19</v>
      </c>
      <c r="Q1979">
        <v>1000</v>
      </c>
      <c r="X1979">
        <v>0.03</v>
      </c>
      <c r="Y1979">
        <v>117442.26</v>
      </c>
      <c r="Z1979">
        <v>0</v>
      </c>
      <c r="AA1979">
        <v>0</v>
      </c>
      <c r="AB1979">
        <v>0</v>
      </c>
      <c r="AC1979">
        <v>0</v>
      </c>
      <c r="AD1979">
        <v>1</v>
      </c>
      <c r="AE1979">
        <v>0</v>
      </c>
      <c r="AF1979" t="s">
        <v>3</v>
      </c>
      <c r="AG1979">
        <v>0.03</v>
      </c>
      <c r="AH1979">
        <v>2</v>
      </c>
      <c r="AI1979">
        <v>33039246</v>
      </c>
      <c r="AJ1979">
        <v>2083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</row>
    <row r="1980" spans="1:44" x14ac:dyDescent="0.2">
      <c r="A1980">
        <f>ROW(Source!A809)</f>
        <v>809</v>
      </c>
      <c r="B1980">
        <v>33039252</v>
      </c>
      <c r="C1980">
        <v>33039243</v>
      </c>
      <c r="D1980">
        <v>32520163</v>
      </c>
      <c r="E1980">
        <v>1</v>
      </c>
      <c r="F1980">
        <v>1</v>
      </c>
      <c r="G1980">
        <v>19</v>
      </c>
      <c r="H1980">
        <v>3</v>
      </c>
      <c r="I1980" t="s">
        <v>25</v>
      </c>
      <c r="J1980" t="s">
        <v>27</v>
      </c>
      <c r="K1980" t="s">
        <v>26</v>
      </c>
      <c r="L1980">
        <v>1348</v>
      </c>
      <c r="N1980">
        <v>1009</v>
      </c>
      <c r="O1980" t="s">
        <v>19</v>
      </c>
      <c r="P1980" t="s">
        <v>19</v>
      </c>
      <c r="Q1980">
        <v>1000</v>
      </c>
      <c r="X1980">
        <v>1</v>
      </c>
      <c r="Y1980">
        <v>53410.15</v>
      </c>
      <c r="Z1980">
        <v>0</v>
      </c>
      <c r="AA1980">
        <v>0</v>
      </c>
      <c r="AB1980">
        <v>0</v>
      </c>
      <c r="AC1980">
        <v>0</v>
      </c>
      <c r="AD1980">
        <v>1</v>
      </c>
      <c r="AE1980">
        <v>0</v>
      </c>
      <c r="AF1980" t="s">
        <v>3</v>
      </c>
      <c r="AG1980">
        <v>1</v>
      </c>
      <c r="AH1980">
        <v>2</v>
      </c>
      <c r="AI1980">
        <v>33039247</v>
      </c>
      <c r="AJ1980">
        <v>2084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</row>
    <row r="1981" spans="1:44" x14ac:dyDescent="0.2">
      <c r="A1981">
        <f>ROW(Source!A811)</f>
        <v>811</v>
      </c>
      <c r="B1981">
        <v>33039270</v>
      </c>
      <c r="C1981">
        <v>33039254</v>
      </c>
      <c r="D1981">
        <v>32505425</v>
      </c>
      <c r="E1981">
        <v>19</v>
      </c>
      <c r="F1981">
        <v>1</v>
      </c>
      <c r="G1981">
        <v>19</v>
      </c>
      <c r="H1981">
        <v>1</v>
      </c>
      <c r="I1981" t="s">
        <v>795</v>
      </c>
      <c r="J1981" t="s">
        <v>3</v>
      </c>
      <c r="K1981" t="s">
        <v>796</v>
      </c>
      <c r="L1981">
        <v>1191</v>
      </c>
      <c r="N1981">
        <v>1013</v>
      </c>
      <c r="O1981" t="s">
        <v>797</v>
      </c>
      <c r="P1981" t="s">
        <v>797</v>
      </c>
      <c r="Q1981">
        <v>1</v>
      </c>
      <c r="X1981">
        <v>453.1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1</v>
      </c>
      <c r="AE1981">
        <v>1</v>
      </c>
      <c r="AF1981" t="s">
        <v>3</v>
      </c>
      <c r="AG1981">
        <v>453.1</v>
      </c>
      <c r="AH1981">
        <v>2</v>
      </c>
      <c r="AI1981">
        <v>33039255</v>
      </c>
      <c r="AJ1981">
        <v>2086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</row>
    <row r="1982" spans="1:44" x14ac:dyDescent="0.2">
      <c r="A1982">
        <f>ROW(Source!A811)</f>
        <v>811</v>
      </c>
      <c r="B1982">
        <v>33039271</v>
      </c>
      <c r="C1982">
        <v>33039254</v>
      </c>
      <c r="D1982">
        <v>32517073</v>
      </c>
      <c r="E1982">
        <v>1</v>
      </c>
      <c r="F1982">
        <v>1</v>
      </c>
      <c r="G1982">
        <v>19</v>
      </c>
      <c r="H1982">
        <v>2</v>
      </c>
      <c r="I1982" t="s">
        <v>805</v>
      </c>
      <c r="J1982" t="s">
        <v>806</v>
      </c>
      <c r="K1982" t="s">
        <v>807</v>
      </c>
      <c r="L1982">
        <v>1368</v>
      </c>
      <c r="N1982">
        <v>1011</v>
      </c>
      <c r="O1982" t="s">
        <v>801</v>
      </c>
      <c r="P1982" t="s">
        <v>801</v>
      </c>
      <c r="Q1982">
        <v>1</v>
      </c>
      <c r="X1982">
        <v>1.38</v>
      </c>
      <c r="Y1982">
        <v>0</v>
      </c>
      <c r="Z1982">
        <v>3.37</v>
      </c>
      <c r="AA1982">
        <v>0.85</v>
      </c>
      <c r="AB1982">
        <v>0</v>
      </c>
      <c r="AC1982">
        <v>0</v>
      </c>
      <c r="AD1982">
        <v>1</v>
      </c>
      <c r="AE1982">
        <v>0</v>
      </c>
      <c r="AF1982" t="s">
        <v>3</v>
      </c>
      <c r="AG1982">
        <v>1.38</v>
      </c>
      <c r="AH1982">
        <v>2</v>
      </c>
      <c r="AI1982">
        <v>33039256</v>
      </c>
      <c r="AJ1982">
        <v>2087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</row>
    <row r="1983" spans="1:44" x14ac:dyDescent="0.2">
      <c r="A1983">
        <f>ROW(Source!A811)</f>
        <v>811</v>
      </c>
      <c r="B1983">
        <v>33039272</v>
      </c>
      <c r="C1983">
        <v>33039254</v>
      </c>
      <c r="D1983">
        <v>32516433</v>
      </c>
      <c r="E1983">
        <v>1</v>
      </c>
      <c r="F1983">
        <v>1</v>
      </c>
      <c r="G1983">
        <v>19</v>
      </c>
      <c r="H1983">
        <v>2</v>
      </c>
      <c r="I1983" t="s">
        <v>808</v>
      </c>
      <c r="J1983" t="s">
        <v>809</v>
      </c>
      <c r="K1983" t="s">
        <v>810</v>
      </c>
      <c r="L1983">
        <v>1368</v>
      </c>
      <c r="N1983">
        <v>1011</v>
      </c>
      <c r="O1983" t="s">
        <v>801</v>
      </c>
      <c r="P1983" t="s">
        <v>801</v>
      </c>
      <c r="Q1983">
        <v>1</v>
      </c>
      <c r="X1983">
        <v>0.31</v>
      </c>
      <c r="Y1983">
        <v>0</v>
      </c>
      <c r="Z1983">
        <v>566.44000000000005</v>
      </c>
      <c r="AA1983">
        <v>281.27999999999997</v>
      </c>
      <c r="AB1983">
        <v>0</v>
      </c>
      <c r="AC1983">
        <v>0</v>
      </c>
      <c r="AD1983">
        <v>1</v>
      </c>
      <c r="AE1983">
        <v>0</v>
      </c>
      <c r="AF1983" t="s">
        <v>3</v>
      </c>
      <c r="AG1983">
        <v>0.31</v>
      </c>
      <c r="AH1983">
        <v>2</v>
      </c>
      <c r="AI1983">
        <v>33039257</v>
      </c>
      <c r="AJ1983">
        <v>2088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</row>
    <row r="1984" spans="1:44" x14ac:dyDescent="0.2">
      <c r="A1984">
        <f>ROW(Source!A811)</f>
        <v>811</v>
      </c>
      <c r="B1984">
        <v>33039273</v>
      </c>
      <c r="C1984">
        <v>33039254</v>
      </c>
      <c r="D1984">
        <v>32516599</v>
      </c>
      <c r="E1984">
        <v>1</v>
      </c>
      <c r="F1984">
        <v>1</v>
      </c>
      <c r="G1984">
        <v>19</v>
      </c>
      <c r="H1984">
        <v>2</v>
      </c>
      <c r="I1984" t="s">
        <v>811</v>
      </c>
      <c r="J1984" t="s">
        <v>812</v>
      </c>
      <c r="K1984" t="s">
        <v>813</v>
      </c>
      <c r="L1984">
        <v>1368</v>
      </c>
      <c r="N1984">
        <v>1011</v>
      </c>
      <c r="O1984" t="s">
        <v>801</v>
      </c>
      <c r="P1984" t="s">
        <v>801</v>
      </c>
      <c r="Q1984">
        <v>1</v>
      </c>
      <c r="X1984">
        <v>26.25</v>
      </c>
      <c r="Y1984">
        <v>0</v>
      </c>
      <c r="Z1984">
        <v>9.7100000000000009</v>
      </c>
      <c r="AA1984">
        <v>2.25</v>
      </c>
      <c r="AB1984">
        <v>0</v>
      </c>
      <c r="AC1984">
        <v>0</v>
      </c>
      <c r="AD1984">
        <v>1</v>
      </c>
      <c r="AE1984">
        <v>0</v>
      </c>
      <c r="AF1984" t="s">
        <v>3</v>
      </c>
      <c r="AG1984">
        <v>26.25</v>
      </c>
      <c r="AH1984">
        <v>2</v>
      </c>
      <c r="AI1984">
        <v>33039258</v>
      </c>
      <c r="AJ1984">
        <v>2089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</row>
    <row r="1985" spans="1:44" x14ac:dyDescent="0.2">
      <c r="A1985">
        <f>ROW(Source!A811)</f>
        <v>811</v>
      </c>
      <c r="B1985">
        <v>33039274</v>
      </c>
      <c r="C1985">
        <v>33039254</v>
      </c>
      <c r="D1985">
        <v>32517836</v>
      </c>
      <c r="E1985">
        <v>1</v>
      </c>
      <c r="F1985">
        <v>1</v>
      </c>
      <c r="G1985">
        <v>19</v>
      </c>
      <c r="H1985">
        <v>3</v>
      </c>
      <c r="I1985" t="s">
        <v>814</v>
      </c>
      <c r="J1985" t="s">
        <v>815</v>
      </c>
      <c r="K1985" t="s">
        <v>816</v>
      </c>
      <c r="L1985">
        <v>1348</v>
      </c>
      <c r="N1985">
        <v>1009</v>
      </c>
      <c r="O1985" t="s">
        <v>19</v>
      </c>
      <c r="P1985" t="s">
        <v>19</v>
      </c>
      <c r="Q1985">
        <v>1000</v>
      </c>
      <c r="X1985">
        <v>0.04</v>
      </c>
      <c r="Y1985">
        <v>31493.279999999999</v>
      </c>
      <c r="Z1985">
        <v>0</v>
      </c>
      <c r="AA1985">
        <v>0</v>
      </c>
      <c r="AB1985">
        <v>0</v>
      </c>
      <c r="AC1985">
        <v>0</v>
      </c>
      <c r="AD1985">
        <v>1</v>
      </c>
      <c r="AE1985">
        <v>0</v>
      </c>
      <c r="AF1985" t="s">
        <v>3</v>
      </c>
      <c r="AG1985">
        <v>0.04</v>
      </c>
      <c r="AH1985">
        <v>2</v>
      </c>
      <c r="AI1985">
        <v>33039259</v>
      </c>
      <c r="AJ1985">
        <v>2090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</row>
    <row r="1986" spans="1:44" x14ac:dyDescent="0.2">
      <c r="A1986">
        <f>ROW(Source!A811)</f>
        <v>811</v>
      </c>
      <c r="B1986">
        <v>33039275</v>
      </c>
      <c r="C1986">
        <v>33039254</v>
      </c>
      <c r="D1986">
        <v>32518156</v>
      </c>
      <c r="E1986">
        <v>1</v>
      </c>
      <c r="F1986">
        <v>1</v>
      </c>
      <c r="G1986">
        <v>19</v>
      </c>
      <c r="H1986">
        <v>3</v>
      </c>
      <c r="I1986" t="s">
        <v>817</v>
      </c>
      <c r="J1986" t="s">
        <v>818</v>
      </c>
      <c r="K1986" t="s">
        <v>819</v>
      </c>
      <c r="L1986">
        <v>1348</v>
      </c>
      <c r="N1986">
        <v>1009</v>
      </c>
      <c r="O1986" t="s">
        <v>19</v>
      </c>
      <c r="P1986" t="s">
        <v>19</v>
      </c>
      <c r="Q1986">
        <v>1000</v>
      </c>
      <c r="X1986">
        <v>3.6999999999999998E-2</v>
      </c>
      <c r="Y1986">
        <v>45454.3</v>
      </c>
      <c r="Z1986">
        <v>0</v>
      </c>
      <c r="AA1986">
        <v>0</v>
      </c>
      <c r="AB1986">
        <v>0</v>
      </c>
      <c r="AC1986">
        <v>0</v>
      </c>
      <c r="AD1986">
        <v>1</v>
      </c>
      <c r="AE1986">
        <v>0</v>
      </c>
      <c r="AF1986" t="s">
        <v>3</v>
      </c>
      <c r="AG1986">
        <v>3.6999999999999998E-2</v>
      </c>
      <c r="AH1986">
        <v>2</v>
      </c>
      <c r="AI1986">
        <v>33039260</v>
      </c>
      <c r="AJ1986">
        <v>2091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</row>
    <row r="1987" spans="1:44" x14ac:dyDescent="0.2">
      <c r="A1987">
        <f>ROW(Source!A811)</f>
        <v>811</v>
      </c>
      <c r="B1987">
        <v>33039277</v>
      </c>
      <c r="C1987">
        <v>33039254</v>
      </c>
      <c r="D1987">
        <v>32518894</v>
      </c>
      <c r="E1987">
        <v>1</v>
      </c>
      <c r="F1987">
        <v>1</v>
      </c>
      <c r="G1987">
        <v>19</v>
      </c>
      <c r="H1987">
        <v>3</v>
      </c>
      <c r="I1987" t="s">
        <v>820</v>
      </c>
      <c r="J1987" t="s">
        <v>821</v>
      </c>
      <c r="K1987" t="s">
        <v>822</v>
      </c>
      <c r="L1987">
        <v>1327</v>
      </c>
      <c r="N1987">
        <v>1005</v>
      </c>
      <c r="O1987" t="s">
        <v>823</v>
      </c>
      <c r="P1987" t="s">
        <v>823</v>
      </c>
      <c r="Q1987">
        <v>1</v>
      </c>
      <c r="X1987">
        <v>5.6</v>
      </c>
      <c r="Y1987">
        <v>63.78</v>
      </c>
      <c r="Z1987">
        <v>0</v>
      </c>
      <c r="AA1987">
        <v>0</v>
      </c>
      <c r="AB1987">
        <v>0</v>
      </c>
      <c r="AC1987">
        <v>0</v>
      </c>
      <c r="AD1987">
        <v>1</v>
      </c>
      <c r="AE1987">
        <v>0</v>
      </c>
      <c r="AF1987" t="s">
        <v>3</v>
      </c>
      <c r="AG1987">
        <v>5.6</v>
      </c>
      <c r="AH1987">
        <v>2</v>
      </c>
      <c r="AI1987">
        <v>33039262</v>
      </c>
      <c r="AJ1987">
        <v>2092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</row>
    <row r="1988" spans="1:44" x14ac:dyDescent="0.2">
      <c r="A1988">
        <f>ROW(Source!A811)</f>
        <v>811</v>
      </c>
      <c r="B1988">
        <v>33039276</v>
      </c>
      <c r="C1988">
        <v>33039254</v>
      </c>
      <c r="D1988">
        <v>32517311</v>
      </c>
      <c r="E1988">
        <v>1</v>
      </c>
      <c r="F1988">
        <v>1</v>
      </c>
      <c r="G1988">
        <v>19</v>
      </c>
      <c r="H1988">
        <v>3</v>
      </c>
      <c r="I1988" t="s">
        <v>824</v>
      </c>
      <c r="J1988" t="s">
        <v>825</v>
      </c>
      <c r="K1988" t="s">
        <v>826</v>
      </c>
      <c r="L1988">
        <v>1348</v>
      </c>
      <c r="N1988">
        <v>1009</v>
      </c>
      <c r="O1988" t="s">
        <v>19</v>
      </c>
      <c r="P1988" t="s">
        <v>19</v>
      </c>
      <c r="Q1988">
        <v>1000</v>
      </c>
      <c r="X1988">
        <v>0.05</v>
      </c>
      <c r="Y1988">
        <v>4752.91</v>
      </c>
      <c r="Z1988">
        <v>0</v>
      </c>
      <c r="AA1988">
        <v>0</v>
      </c>
      <c r="AB1988">
        <v>0</v>
      </c>
      <c r="AC1988">
        <v>0</v>
      </c>
      <c r="AD1988">
        <v>1</v>
      </c>
      <c r="AE1988">
        <v>0</v>
      </c>
      <c r="AF1988" t="s">
        <v>3</v>
      </c>
      <c r="AG1988">
        <v>0.05</v>
      </c>
      <c r="AH1988">
        <v>2</v>
      </c>
      <c r="AI1988">
        <v>33039261</v>
      </c>
      <c r="AJ1988">
        <v>2093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</row>
    <row r="1989" spans="1:44" x14ac:dyDescent="0.2">
      <c r="A1989">
        <f>ROW(Source!A811)</f>
        <v>811</v>
      </c>
      <c r="B1989">
        <v>33039278</v>
      </c>
      <c r="C1989">
        <v>33039254</v>
      </c>
      <c r="D1989">
        <v>32519061</v>
      </c>
      <c r="E1989">
        <v>1</v>
      </c>
      <c r="F1989">
        <v>1</v>
      </c>
      <c r="G1989">
        <v>19</v>
      </c>
      <c r="H1989">
        <v>3</v>
      </c>
      <c r="I1989" t="s">
        <v>827</v>
      </c>
      <c r="J1989" t="s">
        <v>828</v>
      </c>
      <c r="K1989" t="s">
        <v>829</v>
      </c>
      <c r="L1989">
        <v>1339</v>
      </c>
      <c r="N1989">
        <v>1007</v>
      </c>
      <c r="O1989" t="s">
        <v>830</v>
      </c>
      <c r="P1989" t="s">
        <v>830</v>
      </c>
      <c r="Q1989">
        <v>1</v>
      </c>
      <c r="X1989">
        <v>1.75</v>
      </c>
      <c r="Y1989">
        <v>29.98</v>
      </c>
      <c r="Z1989">
        <v>0</v>
      </c>
      <c r="AA1989">
        <v>0</v>
      </c>
      <c r="AB1989">
        <v>0</v>
      </c>
      <c r="AC1989">
        <v>0</v>
      </c>
      <c r="AD1989">
        <v>1</v>
      </c>
      <c r="AE1989">
        <v>0</v>
      </c>
      <c r="AF1989" t="s">
        <v>3</v>
      </c>
      <c r="AG1989">
        <v>1.75</v>
      </c>
      <c r="AH1989">
        <v>2</v>
      </c>
      <c r="AI1989">
        <v>33039263</v>
      </c>
      <c r="AJ1989">
        <v>2094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</row>
    <row r="1990" spans="1:44" x14ac:dyDescent="0.2">
      <c r="A1990">
        <f>ROW(Source!A811)</f>
        <v>811</v>
      </c>
      <c r="B1990">
        <v>33039279</v>
      </c>
      <c r="C1990">
        <v>33039254</v>
      </c>
      <c r="D1990">
        <v>32517740</v>
      </c>
      <c r="E1990">
        <v>1</v>
      </c>
      <c r="F1990">
        <v>1</v>
      </c>
      <c r="G1990">
        <v>19</v>
      </c>
      <c r="H1990">
        <v>3</v>
      </c>
      <c r="I1990" t="s">
        <v>831</v>
      </c>
      <c r="J1990" t="s">
        <v>832</v>
      </c>
      <c r="K1990" t="s">
        <v>833</v>
      </c>
      <c r="L1990">
        <v>1339</v>
      </c>
      <c r="N1990">
        <v>1007</v>
      </c>
      <c r="O1990" t="s">
        <v>830</v>
      </c>
      <c r="P1990" t="s">
        <v>830</v>
      </c>
      <c r="Q1990">
        <v>1</v>
      </c>
      <c r="X1990">
        <v>0.08</v>
      </c>
      <c r="Y1990">
        <v>4993.7</v>
      </c>
      <c r="Z1990">
        <v>0</v>
      </c>
      <c r="AA1990">
        <v>0</v>
      </c>
      <c r="AB1990">
        <v>0</v>
      </c>
      <c r="AC1990">
        <v>0</v>
      </c>
      <c r="AD1990">
        <v>1</v>
      </c>
      <c r="AE1990">
        <v>0</v>
      </c>
      <c r="AF1990" t="s">
        <v>3</v>
      </c>
      <c r="AG1990">
        <v>0.08</v>
      </c>
      <c r="AH1990">
        <v>2</v>
      </c>
      <c r="AI1990">
        <v>33039264</v>
      </c>
      <c r="AJ1990">
        <v>2095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</row>
    <row r="1991" spans="1:44" x14ac:dyDescent="0.2">
      <c r="A1991">
        <f>ROW(Source!A811)</f>
        <v>811</v>
      </c>
      <c r="B1991">
        <v>33039280</v>
      </c>
      <c r="C1991">
        <v>33039254</v>
      </c>
      <c r="D1991">
        <v>32517729</v>
      </c>
      <c r="E1991">
        <v>1</v>
      </c>
      <c r="F1991">
        <v>1</v>
      </c>
      <c r="G1991">
        <v>19</v>
      </c>
      <c r="H1991">
        <v>3</v>
      </c>
      <c r="I1991" t="s">
        <v>834</v>
      </c>
      <c r="J1991" t="s">
        <v>835</v>
      </c>
      <c r="K1991" t="s">
        <v>836</v>
      </c>
      <c r="L1991">
        <v>1339</v>
      </c>
      <c r="N1991">
        <v>1007</v>
      </c>
      <c r="O1991" t="s">
        <v>830</v>
      </c>
      <c r="P1991" t="s">
        <v>830</v>
      </c>
      <c r="Q1991">
        <v>1</v>
      </c>
      <c r="X1991">
        <v>0.69</v>
      </c>
      <c r="Y1991">
        <v>3762.19</v>
      </c>
      <c r="Z1991">
        <v>0</v>
      </c>
      <c r="AA1991">
        <v>0</v>
      </c>
      <c r="AB1991">
        <v>0</v>
      </c>
      <c r="AC1991">
        <v>0</v>
      </c>
      <c r="AD1991">
        <v>1</v>
      </c>
      <c r="AE1991">
        <v>0</v>
      </c>
      <c r="AF1991" t="s">
        <v>3</v>
      </c>
      <c r="AG1991">
        <v>0.69</v>
      </c>
      <c r="AH1991">
        <v>2</v>
      </c>
      <c r="AI1991">
        <v>33039265</v>
      </c>
      <c r="AJ1991">
        <v>2096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</row>
    <row r="1992" spans="1:44" x14ac:dyDescent="0.2">
      <c r="A1992">
        <f>ROW(Source!A811)</f>
        <v>811</v>
      </c>
      <c r="B1992">
        <v>33039281</v>
      </c>
      <c r="C1992">
        <v>33039254</v>
      </c>
      <c r="D1992">
        <v>32517783</v>
      </c>
      <c r="E1992">
        <v>1</v>
      </c>
      <c r="F1992">
        <v>1</v>
      </c>
      <c r="G1992">
        <v>19</v>
      </c>
      <c r="H1992">
        <v>3</v>
      </c>
      <c r="I1992" t="s">
        <v>837</v>
      </c>
      <c r="J1992" t="s">
        <v>838</v>
      </c>
      <c r="K1992" t="s">
        <v>839</v>
      </c>
      <c r="L1992">
        <v>1339</v>
      </c>
      <c r="N1992">
        <v>1007</v>
      </c>
      <c r="O1992" t="s">
        <v>830</v>
      </c>
      <c r="P1992" t="s">
        <v>830</v>
      </c>
      <c r="Q1992">
        <v>1</v>
      </c>
      <c r="X1992">
        <v>0.2</v>
      </c>
      <c r="Y1992">
        <v>5631.96</v>
      </c>
      <c r="Z1992">
        <v>0</v>
      </c>
      <c r="AA1992">
        <v>0</v>
      </c>
      <c r="AB1992">
        <v>0</v>
      </c>
      <c r="AC1992">
        <v>0</v>
      </c>
      <c r="AD1992">
        <v>1</v>
      </c>
      <c r="AE1992">
        <v>0</v>
      </c>
      <c r="AF1992" t="s">
        <v>3</v>
      </c>
      <c r="AG1992">
        <v>0.2</v>
      </c>
      <c r="AH1992">
        <v>2</v>
      </c>
      <c r="AI1992">
        <v>33039266</v>
      </c>
      <c r="AJ1992">
        <v>2097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</row>
    <row r="1993" spans="1:44" x14ac:dyDescent="0.2">
      <c r="A1993">
        <f>ROW(Source!A811)</f>
        <v>811</v>
      </c>
      <c r="B1993">
        <v>33039282</v>
      </c>
      <c r="C1993">
        <v>33039254</v>
      </c>
      <c r="D1993">
        <v>32517784</v>
      </c>
      <c r="E1993">
        <v>1</v>
      </c>
      <c r="F1993">
        <v>1</v>
      </c>
      <c r="G1993">
        <v>19</v>
      </c>
      <c r="H1993">
        <v>3</v>
      </c>
      <c r="I1993" t="s">
        <v>840</v>
      </c>
      <c r="J1993" t="s">
        <v>841</v>
      </c>
      <c r="K1993" t="s">
        <v>842</v>
      </c>
      <c r="L1993">
        <v>1339</v>
      </c>
      <c r="N1993">
        <v>1007</v>
      </c>
      <c r="O1993" t="s">
        <v>830</v>
      </c>
      <c r="P1993" t="s">
        <v>830</v>
      </c>
      <c r="Q1993">
        <v>1</v>
      </c>
      <c r="X1993">
        <v>0.69</v>
      </c>
      <c r="Y1993">
        <v>5631.96</v>
      </c>
      <c r="Z1993">
        <v>0</v>
      </c>
      <c r="AA1993">
        <v>0</v>
      </c>
      <c r="AB1993">
        <v>0</v>
      </c>
      <c r="AC1993">
        <v>0</v>
      </c>
      <c r="AD1993">
        <v>1</v>
      </c>
      <c r="AE1993">
        <v>0</v>
      </c>
      <c r="AF1993" t="s">
        <v>3</v>
      </c>
      <c r="AG1993">
        <v>0.69</v>
      </c>
      <c r="AH1993">
        <v>2</v>
      </c>
      <c r="AI1993">
        <v>33039267</v>
      </c>
      <c r="AJ1993">
        <v>2098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</row>
    <row r="1994" spans="1:44" x14ac:dyDescent="0.2">
      <c r="A1994">
        <f>ROW(Source!A811)</f>
        <v>811</v>
      </c>
      <c r="B1994">
        <v>33039283</v>
      </c>
      <c r="C1994">
        <v>33039254</v>
      </c>
      <c r="D1994">
        <v>32519911</v>
      </c>
      <c r="E1994">
        <v>1</v>
      </c>
      <c r="F1994">
        <v>1</v>
      </c>
      <c r="G1994">
        <v>19</v>
      </c>
      <c r="H1994">
        <v>3</v>
      </c>
      <c r="I1994" t="s">
        <v>843</v>
      </c>
      <c r="J1994" t="s">
        <v>844</v>
      </c>
      <c r="K1994" t="s">
        <v>845</v>
      </c>
      <c r="L1994">
        <v>1339</v>
      </c>
      <c r="N1994">
        <v>1007</v>
      </c>
      <c r="O1994" t="s">
        <v>830</v>
      </c>
      <c r="P1994" t="s">
        <v>830</v>
      </c>
      <c r="Q1994">
        <v>1</v>
      </c>
      <c r="X1994">
        <v>102</v>
      </c>
      <c r="Y1994">
        <v>3195.93</v>
      </c>
      <c r="Z1994">
        <v>0</v>
      </c>
      <c r="AA1994">
        <v>0</v>
      </c>
      <c r="AB1994">
        <v>0</v>
      </c>
      <c r="AC1994">
        <v>0</v>
      </c>
      <c r="AD1994">
        <v>1</v>
      </c>
      <c r="AE1994">
        <v>0</v>
      </c>
      <c r="AF1994" t="s">
        <v>3</v>
      </c>
      <c r="AG1994">
        <v>102</v>
      </c>
      <c r="AH1994">
        <v>2</v>
      </c>
      <c r="AI1994">
        <v>33039268</v>
      </c>
      <c r="AJ1994">
        <v>2099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</row>
    <row r="1995" spans="1:44" x14ac:dyDescent="0.2">
      <c r="A1995">
        <f>ROW(Source!A811)</f>
        <v>811</v>
      </c>
      <c r="B1995">
        <v>33039284</v>
      </c>
      <c r="C1995">
        <v>33039254</v>
      </c>
      <c r="D1995">
        <v>32521663</v>
      </c>
      <c r="E1995">
        <v>1</v>
      </c>
      <c r="F1995">
        <v>1</v>
      </c>
      <c r="G1995">
        <v>19</v>
      </c>
      <c r="H1995">
        <v>3</v>
      </c>
      <c r="I1995" t="s">
        <v>846</v>
      </c>
      <c r="J1995" t="s">
        <v>847</v>
      </c>
      <c r="K1995" t="s">
        <v>848</v>
      </c>
      <c r="L1995">
        <v>1327</v>
      </c>
      <c r="N1995">
        <v>1005</v>
      </c>
      <c r="O1995" t="s">
        <v>823</v>
      </c>
      <c r="P1995" t="s">
        <v>823</v>
      </c>
      <c r="Q1995">
        <v>1</v>
      </c>
      <c r="X1995">
        <v>49.5</v>
      </c>
      <c r="Y1995">
        <v>207.09</v>
      </c>
      <c r="Z1995">
        <v>0</v>
      </c>
      <c r="AA1995">
        <v>0</v>
      </c>
      <c r="AB1995">
        <v>0</v>
      </c>
      <c r="AC1995">
        <v>0</v>
      </c>
      <c r="AD1995">
        <v>1</v>
      </c>
      <c r="AE1995">
        <v>0</v>
      </c>
      <c r="AF1995" t="s">
        <v>3</v>
      </c>
      <c r="AG1995">
        <v>49.5</v>
      </c>
      <c r="AH1995">
        <v>2</v>
      </c>
      <c r="AI1995">
        <v>33039269</v>
      </c>
      <c r="AJ1995">
        <v>2100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</row>
    <row r="1996" spans="1:44" x14ac:dyDescent="0.2">
      <c r="A1996">
        <f>ROW(Source!A814)</f>
        <v>814</v>
      </c>
      <c r="B1996">
        <v>33039293</v>
      </c>
      <c r="C1996">
        <v>33039287</v>
      </c>
      <c r="D1996">
        <v>32505425</v>
      </c>
      <c r="E1996">
        <v>19</v>
      </c>
      <c r="F1996">
        <v>1</v>
      </c>
      <c r="G1996">
        <v>19</v>
      </c>
      <c r="H1996">
        <v>1</v>
      </c>
      <c r="I1996" t="s">
        <v>795</v>
      </c>
      <c r="J1996" t="s">
        <v>3</v>
      </c>
      <c r="K1996" t="s">
        <v>796</v>
      </c>
      <c r="L1996">
        <v>1191</v>
      </c>
      <c r="N1996">
        <v>1013</v>
      </c>
      <c r="O1996" t="s">
        <v>797</v>
      </c>
      <c r="P1996" t="s">
        <v>797</v>
      </c>
      <c r="Q1996">
        <v>1</v>
      </c>
      <c r="X1996">
        <v>36.11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1</v>
      </c>
      <c r="AE1996">
        <v>1</v>
      </c>
      <c r="AF1996" t="s">
        <v>3</v>
      </c>
      <c r="AG1996">
        <v>36.11</v>
      </c>
      <c r="AH1996">
        <v>2</v>
      </c>
      <c r="AI1996">
        <v>33039288</v>
      </c>
      <c r="AJ1996">
        <v>2101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</row>
    <row r="1997" spans="1:44" x14ac:dyDescent="0.2">
      <c r="A1997">
        <f>ROW(Source!A814)</f>
        <v>814</v>
      </c>
      <c r="B1997">
        <v>33039294</v>
      </c>
      <c r="C1997">
        <v>33039287</v>
      </c>
      <c r="D1997">
        <v>32516754</v>
      </c>
      <c r="E1997">
        <v>1</v>
      </c>
      <c r="F1997">
        <v>1</v>
      </c>
      <c r="G1997">
        <v>19</v>
      </c>
      <c r="H1997">
        <v>2</v>
      </c>
      <c r="I1997" t="s">
        <v>798</v>
      </c>
      <c r="J1997" t="s">
        <v>799</v>
      </c>
      <c r="K1997" t="s">
        <v>800</v>
      </c>
      <c r="L1997">
        <v>1368</v>
      </c>
      <c r="N1997">
        <v>1011</v>
      </c>
      <c r="O1997" t="s">
        <v>801</v>
      </c>
      <c r="P1997" t="s">
        <v>801</v>
      </c>
      <c r="Q1997">
        <v>1</v>
      </c>
      <c r="X1997">
        <v>21.91</v>
      </c>
      <c r="Y1997">
        <v>0</v>
      </c>
      <c r="Z1997">
        <v>70.98</v>
      </c>
      <c r="AA1997">
        <v>6.52</v>
      </c>
      <c r="AB1997">
        <v>0</v>
      </c>
      <c r="AC1997">
        <v>0</v>
      </c>
      <c r="AD1997">
        <v>1</v>
      </c>
      <c r="AE1997">
        <v>0</v>
      </c>
      <c r="AF1997" t="s">
        <v>3</v>
      </c>
      <c r="AG1997">
        <v>21.91</v>
      </c>
      <c r="AH1997">
        <v>2</v>
      </c>
      <c r="AI1997">
        <v>33039289</v>
      </c>
      <c r="AJ1997">
        <v>2102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</row>
    <row r="1998" spans="1:44" x14ac:dyDescent="0.2">
      <c r="A1998">
        <f>ROW(Source!A814)</f>
        <v>814</v>
      </c>
      <c r="B1998">
        <v>33039295</v>
      </c>
      <c r="C1998">
        <v>33039287</v>
      </c>
      <c r="D1998">
        <v>32518977</v>
      </c>
      <c r="E1998">
        <v>1</v>
      </c>
      <c r="F1998">
        <v>1</v>
      </c>
      <c r="G1998">
        <v>19</v>
      </c>
      <c r="H1998">
        <v>3</v>
      </c>
      <c r="I1998" t="s">
        <v>802</v>
      </c>
      <c r="J1998" t="s">
        <v>803</v>
      </c>
      <c r="K1998" t="s">
        <v>804</v>
      </c>
      <c r="L1998">
        <v>1348</v>
      </c>
      <c r="N1998">
        <v>1009</v>
      </c>
      <c r="O1998" t="s">
        <v>19</v>
      </c>
      <c r="P1998" t="s">
        <v>19</v>
      </c>
      <c r="Q1998">
        <v>1000</v>
      </c>
      <c r="X1998">
        <v>0.03</v>
      </c>
      <c r="Y1998">
        <v>117442.26</v>
      </c>
      <c r="Z1998">
        <v>0</v>
      </c>
      <c r="AA1998">
        <v>0</v>
      </c>
      <c r="AB1998">
        <v>0</v>
      </c>
      <c r="AC1998">
        <v>0</v>
      </c>
      <c r="AD1998">
        <v>1</v>
      </c>
      <c r="AE1998">
        <v>0</v>
      </c>
      <c r="AF1998" t="s">
        <v>3</v>
      </c>
      <c r="AG1998">
        <v>0.03</v>
      </c>
      <c r="AH1998">
        <v>2</v>
      </c>
      <c r="AI1998">
        <v>33039290</v>
      </c>
      <c r="AJ1998">
        <v>2103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</row>
    <row r="1999" spans="1:44" x14ac:dyDescent="0.2">
      <c r="A1999">
        <f>ROW(Source!A814)</f>
        <v>814</v>
      </c>
      <c r="B1999">
        <v>33039296</v>
      </c>
      <c r="C1999">
        <v>33039287</v>
      </c>
      <c r="D1999">
        <v>32520163</v>
      </c>
      <c r="E1999">
        <v>1</v>
      </c>
      <c r="F1999">
        <v>1</v>
      </c>
      <c r="G1999">
        <v>19</v>
      </c>
      <c r="H1999">
        <v>3</v>
      </c>
      <c r="I1999" t="s">
        <v>25</v>
      </c>
      <c r="J1999" t="s">
        <v>27</v>
      </c>
      <c r="K1999" t="s">
        <v>26</v>
      </c>
      <c r="L1999">
        <v>1348</v>
      </c>
      <c r="N1999">
        <v>1009</v>
      </c>
      <c r="O1999" t="s">
        <v>19</v>
      </c>
      <c r="P1999" t="s">
        <v>19</v>
      </c>
      <c r="Q1999">
        <v>1000</v>
      </c>
      <c r="X1999">
        <v>1</v>
      </c>
      <c r="Y1999">
        <v>53410.15</v>
      </c>
      <c r="Z1999">
        <v>0</v>
      </c>
      <c r="AA1999">
        <v>0</v>
      </c>
      <c r="AB1999">
        <v>0</v>
      </c>
      <c r="AC1999">
        <v>0</v>
      </c>
      <c r="AD1999">
        <v>1</v>
      </c>
      <c r="AE1999">
        <v>0</v>
      </c>
      <c r="AF1999" t="s">
        <v>3</v>
      </c>
      <c r="AG1999">
        <v>1</v>
      </c>
      <c r="AH1999">
        <v>2</v>
      </c>
      <c r="AI1999">
        <v>33039291</v>
      </c>
      <c r="AJ1999">
        <v>2104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</row>
    <row r="2000" spans="1:44" x14ac:dyDescent="0.2">
      <c r="A2000">
        <f>ROW(Source!A816)</f>
        <v>816</v>
      </c>
      <c r="B2000">
        <v>33039314</v>
      </c>
      <c r="C2000">
        <v>33039298</v>
      </c>
      <c r="D2000">
        <v>32505425</v>
      </c>
      <c r="E2000">
        <v>19</v>
      </c>
      <c r="F2000">
        <v>1</v>
      </c>
      <c r="G2000">
        <v>19</v>
      </c>
      <c r="H2000">
        <v>1</v>
      </c>
      <c r="I2000" t="s">
        <v>795</v>
      </c>
      <c r="J2000" t="s">
        <v>3</v>
      </c>
      <c r="K2000" t="s">
        <v>796</v>
      </c>
      <c r="L2000">
        <v>1191</v>
      </c>
      <c r="N2000">
        <v>1013</v>
      </c>
      <c r="O2000" t="s">
        <v>797</v>
      </c>
      <c r="P2000" t="s">
        <v>797</v>
      </c>
      <c r="Q2000">
        <v>1</v>
      </c>
      <c r="X2000">
        <v>453.1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1</v>
      </c>
      <c r="AE2000">
        <v>1</v>
      </c>
      <c r="AF2000" t="s">
        <v>3</v>
      </c>
      <c r="AG2000">
        <v>453.1</v>
      </c>
      <c r="AH2000">
        <v>2</v>
      </c>
      <c r="AI2000">
        <v>33039299</v>
      </c>
      <c r="AJ2000">
        <v>2106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</row>
    <row r="2001" spans="1:44" x14ac:dyDescent="0.2">
      <c r="A2001">
        <f>ROW(Source!A816)</f>
        <v>816</v>
      </c>
      <c r="B2001">
        <v>33039315</v>
      </c>
      <c r="C2001">
        <v>33039298</v>
      </c>
      <c r="D2001">
        <v>32517073</v>
      </c>
      <c r="E2001">
        <v>1</v>
      </c>
      <c r="F2001">
        <v>1</v>
      </c>
      <c r="G2001">
        <v>19</v>
      </c>
      <c r="H2001">
        <v>2</v>
      </c>
      <c r="I2001" t="s">
        <v>805</v>
      </c>
      <c r="J2001" t="s">
        <v>806</v>
      </c>
      <c r="K2001" t="s">
        <v>807</v>
      </c>
      <c r="L2001">
        <v>1368</v>
      </c>
      <c r="N2001">
        <v>1011</v>
      </c>
      <c r="O2001" t="s">
        <v>801</v>
      </c>
      <c r="P2001" t="s">
        <v>801</v>
      </c>
      <c r="Q2001">
        <v>1</v>
      </c>
      <c r="X2001">
        <v>1.38</v>
      </c>
      <c r="Y2001">
        <v>0</v>
      </c>
      <c r="Z2001">
        <v>3.37</v>
      </c>
      <c r="AA2001">
        <v>0.85</v>
      </c>
      <c r="AB2001">
        <v>0</v>
      </c>
      <c r="AC2001">
        <v>0</v>
      </c>
      <c r="AD2001">
        <v>1</v>
      </c>
      <c r="AE2001">
        <v>0</v>
      </c>
      <c r="AF2001" t="s">
        <v>3</v>
      </c>
      <c r="AG2001">
        <v>1.38</v>
      </c>
      <c r="AH2001">
        <v>2</v>
      </c>
      <c r="AI2001">
        <v>33039300</v>
      </c>
      <c r="AJ2001">
        <v>2107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</row>
    <row r="2002" spans="1:44" x14ac:dyDescent="0.2">
      <c r="A2002">
        <f>ROW(Source!A816)</f>
        <v>816</v>
      </c>
      <c r="B2002">
        <v>33039316</v>
      </c>
      <c r="C2002">
        <v>33039298</v>
      </c>
      <c r="D2002">
        <v>32516433</v>
      </c>
      <c r="E2002">
        <v>1</v>
      </c>
      <c r="F2002">
        <v>1</v>
      </c>
      <c r="G2002">
        <v>19</v>
      </c>
      <c r="H2002">
        <v>2</v>
      </c>
      <c r="I2002" t="s">
        <v>808</v>
      </c>
      <c r="J2002" t="s">
        <v>809</v>
      </c>
      <c r="K2002" t="s">
        <v>810</v>
      </c>
      <c r="L2002">
        <v>1368</v>
      </c>
      <c r="N2002">
        <v>1011</v>
      </c>
      <c r="O2002" t="s">
        <v>801</v>
      </c>
      <c r="P2002" t="s">
        <v>801</v>
      </c>
      <c r="Q2002">
        <v>1</v>
      </c>
      <c r="X2002">
        <v>0.31</v>
      </c>
      <c r="Y2002">
        <v>0</v>
      </c>
      <c r="Z2002">
        <v>566.44000000000005</v>
      </c>
      <c r="AA2002">
        <v>281.27999999999997</v>
      </c>
      <c r="AB2002">
        <v>0</v>
      </c>
      <c r="AC2002">
        <v>0</v>
      </c>
      <c r="AD2002">
        <v>1</v>
      </c>
      <c r="AE2002">
        <v>0</v>
      </c>
      <c r="AF2002" t="s">
        <v>3</v>
      </c>
      <c r="AG2002">
        <v>0.31</v>
      </c>
      <c r="AH2002">
        <v>2</v>
      </c>
      <c r="AI2002">
        <v>33039301</v>
      </c>
      <c r="AJ2002">
        <v>2108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</row>
    <row r="2003" spans="1:44" x14ac:dyDescent="0.2">
      <c r="A2003">
        <f>ROW(Source!A816)</f>
        <v>816</v>
      </c>
      <c r="B2003">
        <v>33039317</v>
      </c>
      <c r="C2003">
        <v>33039298</v>
      </c>
      <c r="D2003">
        <v>32516599</v>
      </c>
      <c r="E2003">
        <v>1</v>
      </c>
      <c r="F2003">
        <v>1</v>
      </c>
      <c r="G2003">
        <v>19</v>
      </c>
      <c r="H2003">
        <v>2</v>
      </c>
      <c r="I2003" t="s">
        <v>811</v>
      </c>
      <c r="J2003" t="s">
        <v>812</v>
      </c>
      <c r="K2003" t="s">
        <v>813</v>
      </c>
      <c r="L2003">
        <v>1368</v>
      </c>
      <c r="N2003">
        <v>1011</v>
      </c>
      <c r="O2003" t="s">
        <v>801</v>
      </c>
      <c r="P2003" t="s">
        <v>801</v>
      </c>
      <c r="Q2003">
        <v>1</v>
      </c>
      <c r="X2003">
        <v>26.25</v>
      </c>
      <c r="Y2003">
        <v>0</v>
      </c>
      <c r="Z2003">
        <v>9.7100000000000009</v>
      </c>
      <c r="AA2003">
        <v>2.25</v>
      </c>
      <c r="AB2003">
        <v>0</v>
      </c>
      <c r="AC2003">
        <v>0</v>
      </c>
      <c r="AD2003">
        <v>1</v>
      </c>
      <c r="AE2003">
        <v>0</v>
      </c>
      <c r="AF2003" t="s">
        <v>3</v>
      </c>
      <c r="AG2003">
        <v>26.25</v>
      </c>
      <c r="AH2003">
        <v>2</v>
      </c>
      <c r="AI2003">
        <v>33039302</v>
      </c>
      <c r="AJ2003">
        <v>2109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</row>
    <row r="2004" spans="1:44" x14ac:dyDescent="0.2">
      <c r="A2004">
        <f>ROW(Source!A816)</f>
        <v>816</v>
      </c>
      <c r="B2004">
        <v>33039318</v>
      </c>
      <c r="C2004">
        <v>33039298</v>
      </c>
      <c r="D2004">
        <v>32517836</v>
      </c>
      <c r="E2004">
        <v>1</v>
      </c>
      <c r="F2004">
        <v>1</v>
      </c>
      <c r="G2004">
        <v>19</v>
      </c>
      <c r="H2004">
        <v>3</v>
      </c>
      <c r="I2004" t="s">
        <v>814</v>
      </c>
      <c r="J2004" t="s">
        <v>815</v>
      </c>
      <c r="K2004" t="s">
        <v>816</v>
      </c>
      <c r="L2004">
        <v>1348</v>
      </c>
      <c r="N2004">
        <v>1009</v>
      </c>
      <c r="O2004" t="s">
        <v>19</v>
      </c>
      <c r="P2004" t="s">
        <v>19</v>
      </c>
      <c r="Q2004">
        <v>1000</v>
      </c>
      <c r="X2004">
        <v>0.04</v>
      </c>
      <c r="Y2004">
        <v>31493.279999999999</v>
      </c>
      <c r="Z2004">
        <v>0</v>
      </c>
      <c r="AA2004">
        <v>0</v>
      </c>
      <c r="AB2004">
        <v>0</v>
      </c>
      <c r="AC2004">
        <v>0</v>
      </c>
      <c r="AD2004">
        <v>1</v>
      </c>
      <c r="AE2004">
        <v>0</v>
      </c>
      <c r="AF2004" t="s">
        <v>3</v>
      </c>
      <c r="AG2004">
        <v>0.04</v>
      </c>
      <c r="AH2004">
        <v>2</v>
      </c>
      <c r="AI2004">
        <v>33039303</v>
      </c>
      <c r="AJ2004">
        <v>2110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</row>
    <row r="2005" spans="1:44" x14ac:dyDescent="0.2">
      <c r="A2005">
        <f>ROW(Source!A816)</f>
        <v>816</v>
      </c>
      <c r="B2005">
        <v>33039319</v>
      </c>
      <c r="C2005">
        <v>33039298</v>
      </c>
      <c r="D2005">
        <v>32518156</v>
      </c>
      <c r="E2005">
        <v>1</v>
      </c>
      <c r="F2005">
        <v>1</v>
      </c>
      <c r="G2005">
        <v>19</v>
      </c>
      <c r="H2005">
        <v>3</v>
      </c>
      <c r="I2005" t="s">
        <v>817</v>
      </c>
      <c r="J2005" t="s">
        <v>818</v>
      </c>
      <c r="K2005" t="s">
        <v>819</v>
      </c>
      <c r="L2005">
        <v>1348</v>
      </c>
      <c r="N2005">
        <v>1009</v>
      </c>
      <c r="O2005" t="s">
        <v>19</v>
      </c>
      <c r="P2005" t="s">
        <v>19</v>
      </c>
      <c r="Q2005">
        <v>1000</v>
      </c>
      <c r="X2005">
        <v>3.6999999999999998E-2</v>
      </c>
      <c r="Y2005">
        <v>45454.3</v>
      </c>
      <c r="Z2005">
        <v>0</v>
      </c>
      <c r="AA2005">
        <v>0</v>
      </c>
      <c r="AB2005">
        <v>0</v>
      </c>
      <c r="AC2005">
        <v>0</v>
      </c>
      <c r="AD2005">
        <v>1</v>
      </c>
      <c r="AE2005">
        <v>0</v>
      </c>
      <c r="AF2005" t="s">
        <v>3</v>
      </c>
      <c r="AG2005">
        <v>3.6999999999999998E-2</v>
      </c>
      <c r="AH2005">
        <v>2</v>
      </c>
      <c r="AI2005">
        <v>33039304</v>
      </c>
      <c r="AJ2005">
        <v>2111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</row>
    <row r="2006" spans="1:44" x14ac:dyDescent="0.2">
      <c r="A2006">
        <f>ROW(Source!A816)</f>
        <v>816</v>
      </c>
      <c r="B2006">
        <v>33039321</v>
      </c>
      <c r="C2006">
        <v>33039298</v>
      </c>
      <c r="D2006">
        <v>32518894</v>
      </c>
      <c r="E2006">
        <v>1</v>
      </c>
      <c r="F2006">
        <v>1</v>
      </c>
      <c r="G2006">
        <v>19</v>
      </c>
      <c r="H2006">
        <v>3</v>
      </c>
      <c r="I2006" t="s">
        <v>820</v>
      </c>
      <c r="J2006" t="s">
        <v>821</v>
      </c>
      <c r="K2006" t="s">
        <v>822</v>
      </c>
      <c r="L2006">
        <v>1327</v>
      </c>
      <c r="N2006">
        <v>1005</v>
      </c>
      <c r="O2006" t="s">
        <v>823</v>
      </c>
      <c r="P2006" t="s">
        <v>823</v>
      </c>
      <c r="Q2006">
        <v>1</v>
      </c>
      <c r="X2006">
        <v>5.6</v>
      </c>
      <c r="Y2006">
        <v>63.78</v>
      </c>
      <c r="Z2006">
        <v>0</v>
      </c>
      <c r="AA2006">
        <v>0</v>
      </c>
      <c r="AB2006">
        <v>0</v>
      </c>
      <c r="AC2006">
        <v>0</v>
      </c>
      <c r="AD2006">
        <v>1</v>
      </c>
      <c r="AE2006">
        <v>0</v>
      </c>
      <c r="AF2006" t="s">
        <v>3</v>
      </c>
      <c r="AG2006">
        <v>5.6</v>
      </c>
      <c r="AH2006">
        <v>2</v>
      </c>
      <c r="AI2006">
        <v>33039306</v>
      </c>
      <c r="AJ2006">
        <v>2112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</row>
    <row r="2007" spans="1:44" x14ac:dyDescent="0.2">
      <c r="A2007">
        <f>ROW(Source!A816)</f>
        <v>816</v>
      </c>
      <c r="B2007">
        <v>33039320</v>
      </c>
      <c r="C2007">
        <v>33039298</v>
      </c>
      <c r="D2007">
        <v>32517311</v>
      </c>
      <c r="E2007">
        <v>1</v>
      </c>
      <c r="F2007">
        <v>1</v>
      </c>
      <c r="G2007">
        <v>19</v>
      </c>
      <c r="H2007">
        <v>3</v>
      </c>
      <c r="I2007" t="s">
        <v>824</v>
      </c>
      <c r="J2007" t="s">
        <v>825</v>
      </c>
      <c r="K2007" t="s">
        <v>826</v>
      </c>
      <c r="L2007">
        <v>1348</v>
      </c>
      <c r="N2007">
        <v>1009</v>
      </c>
      <c r="O2007" t="s">
        <v>19</v>
      </c>
      <c r="P2007" t="s">
        <v>19</v>
      </c>
      <c r="Q2007">
        <v>1000</v>
      </c>
      <c r="X2007">
        <v>0.05</v>
      </c>
      <c r="Y2007">
        <v>4752.91</v>
      </c>
      <c r="Z2007">
        <v>0</v>
      </c>
      <c r="AA2007">
        <v>0</v>
      </c>
      <c r="AB2007">
        <v>0</v>
      </c>
      <c r="AC2007">
        <v>0</v>
      </c>
      <c r="AD2007">
        <v>1</v>
      </c>
      <c r="AE2007">
        <v>0</v>
      </c>
      <c r="AF2007" t="s">
        <v>3</v>
      </c>
      <c r="AG2007">
        <v>0.05</v>
      </c>
      <c r="AH2007">
        <v>2</v>
      </c>
      <c r="AI2007">
        <v>33039305</v>
      </c>
      <c r="AJ2007">
        <v>2113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</row>
    <row r="2008" spans="1:44" x14ac:dyDescent="0.2">
      <c r="A2008">
        <f>ROW(Source!A816)</f>
        <v>816</v>
      </c>
      <c r="B2008">
        <v>33039322</v>
      </c>
      <c r="C2008">
        <v>33039298</v>
      </c>
      <c r="D2008">
        <v>32519061</v>
      </c>
      <c r="E2008">
        <v>1</v>
      </c>
      <c r="F2008">
        <v>1</v>
      </c>
      <c r="G2008">
        <v>19</v>
      </c>
      <c r="H2008">
        <v>3</v>
      </c>
      <c r="I2008" t="s">
        <v>827</v>
      </c>
      <c r="J2008" t="s">
        <v>828</v>
      </c>
      <c r="K2008" t="s">
        <v>829</v>
      </c>
      <c r="L2008">
        <v>1339</v>
      </c>
      <c r="N2008">
        <v>1007</v>
      </c>
      <c r="O2008" t="s">
        <v>830</v>
      </c>
      <c r="P2008" t="s">
        <v>830</v>
      </c>
      <c r="Q2008">
        <v>1</v>
      </c>
      <c r="X2008">
        <v>1.75</v>
      </c>
      <c r="Y2008">
        <v>29.98</v>
      </c>
      <c r="Z2008">
        <v>0</v>
      </c>
      <c r="AA2008">
        <v>0</v>
      </c>
      <c r="AB2008">
        <v>0</v>
      </c>
      <c r="AC2008">
        <v>0</v>
      </c>
      <c r="AD2008">
        <v>1</v>
      </c>
      <c r="AE2008">
        <v>0</v>
      </c>
      <c r="AF2008" t="s">
        <v>3</v>
      </c>
      <c r="AG2008">
        <v>1.75</v>
      </c>
      <c r="AH2008">
        <v>2</v>
      </c>
      <c r="AI2008">
        <v>33039307</v>
      </c>
      <c r="AJ2008">
        <v>2114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</row>
    <row r="2009" spans="1:44" x14ac:dyDescent="0.2">
      <c r="A2009">
        <f>ROW(Source!A816)</f>
        <v>816</v>
      </c>
      <c r="B2009">
        <v>33039323</v>
      </c>
      <c r="C2009">
        <v>33039298</v>
      </c>
      <c r="D2009">
        <v>32517740</v>
      </c>
      <c r="E2009">
        <v>1</v>
      </c>
      <c r="F2009">
        <v>1</v>
      </c>
      <c r="G2009">
        <v>19</v>
      </c>
      <c r="H2009">
        <v>3</v>
      </c>
      <c r="I2009" t="s">
        <v>831</v>
      </c>
      <c r="J2009" t="s">
        <v>832</v>
      </c>
      <c r="K2009" t="s">
        <v>833</v>
      </c>
      <c r="L2009">
        <v>1339</v>
      </c>
      <c r="N2009">
        <v>1007</v>
      </c>
      <c r="O2009" t="s">
        <v>830</v>
      </c>
      <c r="P2009" t="s">
        <v>830</v>
      </c>
      <c r="Q2009">
        <v>1</v>
      </c>
      <c r="X2009">
        <v>0.08</v>
      </c>
      <c r="Y2009">
        <v>4993.7</v>
      </c>
      <c r="Z2009">
        <v>0</v>
      </c>
      <c r="AA2009">
        <v>0</v>
      </c>
      <c r="AB2009">
        <v>0</v>
      </c>
      <c r="AC2009">
        <v>0</v>
      </c>
      <c r="AD2009">
        <v>1</v>
      </c>
      <c r="AE2009">
        <v>0</v>
      </c>
      <c r="AF2009" t="s">
        <v>3</v>
      </c>
      <c r="AG2009">
        <v>0.08</v>
      </c>
      <c r="AH2009">
        <v>2</v>
      </c>
      <c r="AI2009">
        <v>33039308</v>
      </c>
      <c r="AJ2009">
        <v>2115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</row>
    <row r="2010" spans="1:44" x14ac:dyDescent="0.2">
      <c r="A2010">
        <f>ROW(Source!A816)</f>
        <v>816</v>
      </c>
      <c r="B2010">
        <v>33039324</v>
      </c>
      <c r="C2010">
        <v>33039298</v>
      </c>
      <c r="D2010">
        <v>32517729</v>
      </c>
      <c r="E2010">
        <v>1</v>
      </c>
      <c r="F2010">
        <v>1</v>
      </c>
      <c r="G2010">
        <v>19</v>
      </c>
      <c r="H2010">
        <v>3</v>
      </c>
      <c r="I2010" t="s">
        <v>834</v>
      </c>
      <c r="J2010" t="s">
        <v>835</v>
      </c>
      <c r="K2010" t="s">
        <v>836</v>
      </c>
      <c r="L2010">
        <v>1339</v>
      </c>
      <c r="N2010">
        <v>1007</v>
      </c>
      <c r="O2010" t="s">
        <v>830</v>
      </c>
      <c r="P2010" t="s">
        <v>830</v>
      </c>
      <c r="Q2010">
        <v>1</v>
      </c>
      <c r="X2010">
        <v>0.69</v>
      </c>
      <c r="Y2010">
        <v>3762.19</v>
      </c>
      <c r="Z2010">
        <v>0</v>
      </c>
      <c r="AA2010">
        <v>0</v>
      </c>
      <c r="AB2010">
        <v>0</v>
      </c>
      <c r="AC2010">
        <v>0</v>
      </c>
      <c r="AD2010">
        <v>1</v>
      </c>
      <c r="AE2010">
        <v>0</v>
      </c>
      <c r="AF2010" t="s">
        <v>3</v>
      </c>
      <c r="AG2010">
        <v>0.69</v>
      </c>
      <c r="AH2010">
        <v>2</v>
      </c>
      <c r="AI2010">
        <v>33039309</v>
      </c>
      <c r="AJ2010">
        <v>2116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</row>
    <row r="2011" spans="1:44" x14ac:dyDescent="0.2">
      <c r="A2011">
        <f>ROW(Source!A816)</f>
        <v>816</v>
      </c>
      <c r="B2011">
        <v>33039325</v>
      </c>
      <c r="C2011">
        <v>33039298</v>
      </c>
      <c r="D2011">
        <v>32517783</v>
      </c>
      <c r="E2011">
        <v>1</v>
      </c>
      <c r="F2011">
        <v>1</v>
      </c>
      <c r="G2011">
        <v>19</v>
      </c>
      <c r="H2011">
        <v>3</v>
      </c>
      <c r="I2011" t="s">
        <v>837</v>
      </c>
      <c r="J2011" t="s">
        <v>838</v>
      </c>
      <c r="K2011" t="s">
        <v>839</v>
      </c>
      <c r="L2011">
        <v>1339</v>
      </c>
      <c r="N2011">
        <v>1007</v>
      </c>
      <c r="O2011" t="s">
        <v>830</v>
      </c>
      <c r="P2011" t="s">
        <v>830</v>
      </c>
      <c r="Q2011">
        <v>1</v>
      </c>
      <c r="X2011">
        <v>0.2</v>
      </c>
      <c r="Y2011">
        <v>5631.96</v>
      </c>
      <c r="Z2011">
        <v>0</v>
      </c>
      <c r="AA2011">
        <v>0</v>
      </c>
      <c r="AB2011">
        <v>0</v>
      </c>
      <c r="AC2011">
        <v>0</v>
      </c>
      <c r="AD2011">
        <v>1</v>
      </c>
      <c r="AE2011">
        <v>0</v>
      </c>
      <c r="AF2011" t="s">
        <v>3</v>
      </c>
      <c r="AG2011">
        <v>0.2</v>
      </c>
      <c r="AH2011">
        <v>2</v>
      </c>
      <c r="AI2011">
        <v>33039310</v>
      </c>
      <c r="AJ2011">
        <v>2117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</row>
    <row r="2012" spans="1:44" x14ac:dyDescent="0.2">
      <c r="A2012">
        <f>ROW(Source!A816)</f>
        <v>816</v>
      </c>
      <c r="B2012">
        <v>33039326</v>
      </c>
      <c r="C2012">
        <v>33039298</v>
      </c>
      <c r="D2012">
        <v>32517784</v>
      </c>
      <c r="E2012">
        <v>1</v>
      </c>
      <c r="F2012">
        <v>1</v>
      </c>
      <c r="G2012">
        <v>19</v>
      </c>
      <c r="H2012">
        <v>3</v>
      </c>
      <c r="I2012" t="s">
        <v>840</v>
      </c>
      <c r="J2012" t="s">
        <v>841</v>
      </c>
      <c r="K2012" t="s">
        <v>842</v>
      </c>
      <c r="L2012">
        <v>1339</v>
      </c>
      <c r="N2012">
        <v>1007</v>
      </c>
      <c r="O2012" t="s">
        <v>830</v>
      </c>
      <c r="P2012" t="s">
        <v>830</v>
      </c>
      <c r="Q2012">
        <v>1</v>
      </c>
      <c r="X2012">
        <v>0.69</v>
      </c>
      <c r="Y2012">
        <v>5631.96</v>
      </c>
      <c r="Z2012">
        <v>0</v>
      </c>
      <c r="AA2012">
        <v>0</v>
      </c>
      <c r="AB2012">
        <v>0</v>
      </c>
      <c r="AC2012">
        <v>0</v>
      </c>
      <c r="AD2012">
        <v>1</v>
      </c>
      <c r="AE2012">
        <v>0</v>
      </c>
      <c r="AF2012" t="s">
        <v>3</v>
      </c>
      <c r="AG2012">
        <v>0.69</v>
      </c>
      <c r="AH2012">
        <v>2</v>
      </c>
      <c r="AI2012">
        <v>33039311</v>
      </c>
      <c r="AJ2012">
        <v>2118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</row>
    <row r="2013" spans="1:44" x14ac:dyDescent="0.2">
      <c r="A2013">
        <f>ROW(Source!A816)</f>
        <v>816</v>
      </c>
      <c r="B2013">
        <v>33039327</v>
      </c>
      <c r="C2013">
        <v>33039298</v>
      </c>
      <c r="D2013">
        <v>32519911</v>
      </c>
      <c r="E2013">
        <v>1</v>
      </c>
      <c r="F2013">
        <v>1</v>
      </c>
      <c r="G2013">
        <v>19</v>
      </c>
      <c r="H2013">
        <v>3</v>
      </c>
      <c r="I2013" t="s">
        <v>843</v>
      </c>
      <c r="J2013" t="s">
        <v>844</v>
      </c>
      <c r="K2013" t="s">
        <v>845</v>
      </c>
      <c r="L2013">
        <v>1339</v>
      </c>
      <c r="N2013">
        <v>1007</v>
      </c>
      <c r="O2013" t="s">
        <v>830</v>
      </c>
      <c r="P2013" t="s">
        <v>830</v>
      </c>
      <c r="Q2013">
        <v>1</v>
      </c>
      <c r="X2013">
        <v>102</v>
      </c>
      <c r="Y2013">
        <v>3195.93</v>
      </c>
      <c r="Z2013">
        <v>0</v>
      </c>
      <c r="AA2013">
        <v>0</v>
      </c>
      <c r="AB2013">
        <v>0</v>
      </c>
      <c r="AC2013">
        <v>0</v>
      </c>
      <c r="AD2013">
        <v>1</v>
      </c>
      <c r="AE2013">
        <v>0</v>
      </c>
      <c r="AF2013" t="s">
        <v>3</v>
      </c>
      <c r="AG2013">
        <v>102</v>
      </c>
      <c r="AH2013">
        <v>2</v>
      </c>
      <c r="AI2013">
        <v>33039312</v>
      </c>
      <c r="AJ2013">
        <v>2119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</row>
    <row r="2014" spans="1:44" x14ac:dyDescent="0.2">
      <c r="A2014">
        <f>ROW(Source!A816)</f>
        <v>816</v>
      </c>
      <c r="B2014">
        <v>33039328</v>
      </c>
      <c r="C2014">
        <v>33039298</v>
      </c>
      <c r="D2014">
        <v>32521663</v>
      </c>
      <c r="E2014">
        <v>1</v>
      </c>
      <c r="F2014">
        <v>1</v>
      </c>
      <c r="G2014">
        <v>19</v>
      </c>
      <c r="H2014">
        <v>3</v>
      </c>
      <c r="I2014" t="s">
        <v>846</v>
      </c>
      <c r="J2014" t="s">
        <v>847</v>
      </c>
      <c r="K2014" t="s">
        <v>848</v>
      </c>
      <c r="L2014">
        <v>1327</v>
      </c>
      <c r="N2014">
        <v>1005</v>
      </c>
      <c r="O2014" t="s">
        <v>823</v>
      </c>
      <c r="P2014" t="s">
        <v>823</v>
      </c>
      <c r="Q2014">
        <v>1</v>
      </c>
      <c r="X2014">
        <v>49.5</v>
      </c>
      <c r="Y2014">
        <v>207.09</v>
      </c>
      <c r="Z2014">
        <v>0</v>
      </c>
      <c r="AA2014">
        <v>0</v>
      </c>
      <c r="AB2014">
        <v>0</v>
      </c>
      <c r="AC2014">
        <v>0</v>
      </c>
      <c r="AD2014">
        <v>1</v>
      </c>
      <c r="AE2014">
        <v>0</v>
      </c>
      <c r="AF2014" t="s">
        <v>3</v>
      </c>
      <c r="AG2014">
        <v>49.5</v>
      </c>
      <c r="AH2014">
        <v>2</v>
      </c>
      <c r="AI2014">
        <v>33039313</v>
      </c>
      <c r="AJ2014">
        <v>2120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</row>
    <row r="2015" spans="1:44" x14ac:dyDescent="0.2">
      <c r="A2015">
        <f>ROW(Source!A819)</f>
        <v>819</v>
      </c>
      <c r="B2015">
        <v>33039337</v>
      </c>
      <c r="C2015">
        <v>33039331</v>
      </c>
      <c r="D2015">
        <v>32505425</v>
      </c>
      <c r="E2015">
        <v>19</v>
      </c>
      <c r="F2015">
        <v>1</v>
      </c>
      <c r="G2015">
        <v>19</v>
      </c>
      <c r="H2015">
        <v>1</v>
      </c>
      <c r="I2015" t="s">
        <v>795</v>
      </c>
      <c r="J2015" t="s">
        <v>3</v>
      </c>
      <c r="K2015" t="s">
        <v>796</v>
      </c>
      <c r="L2015">
        <v>1191</v>
      </c>
      <c r="N2015">
        <v>1013</v>
      </c>
      <c r="O2015" t="s">
        <v>797</v>
      </c>
      <c r="P2015" t="s">
        <v>797</v>
      </c>
      <c r="Q2015">
        <v>1</v>
      </c>
      <c r="X2015">
        <v>36.11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1</v>
      </c>
      <c r="AE2015">
        <v>1</v>
      </c>
      <c r="AF2015" t="s">
        <v>3</v>
      </c>
      <c r="AG2015">
        <v>36.11</v>
      </c>
      <c r="AH2015">
        <v>2</v>
      </c>
      <c r="AI2015">
        <v>33039332</v>
      </c>
      <c r="AJ2015">
        <v>2121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</row>
    <row r="2016" spans="1:44" x14ac:dyDescent="0.2">
      <c r="A2016">
        <f>ROW(Source!A819)</f>
        <v>819</v>
      </c>
      <c r="B2016">
        <v>33039338</v>
      </c>
      <c r="C2016">
        <v>33039331</v>
      </c>
      <c r="D2016">
        <v>32516754</v>
      </c>
      <c r="E2016">
        <v>1</v>
      </c>
      <c r="F2016">
        <v>1</v>
      </c>
      <c r="G2016">
        <v>19</v>
      </c>
      <c r="H2016">
        <v>2</v>
      </c>
      <c r="I2016" t="s">
        <v>798</v>
      </c>
      <c r="J2016" t="s">
        <v>799</v>
      </c>
      <c r="K2016" t="s">
        <v>800</v>
      </c>
      <c r="L2016">
        <v>1368</v>
      </c>
      <c r="N2016">
        <v>1011</v>
      </c>
      <c r="O2016" t="s">
        <v>801</v>
      </c>
      <c r="P2016" t="s">
        <v>801</v>
      </c>
      <c r="Q2016">
        <v>1</v>
      </c>
      <c r="X2016">
        <v>21.91</v>
      </c>
      <c r="Y2016">
        <v>0</v>
      </c>
      <c r="Z2016">
        <v>70.98</v>
      </c>
      <c r="AA2016">
        <v>6.52</v>
      </c>
      <c r="AB2016">
        <v>0</v>
      </c>
      <c r="AC2016">
        <v>0</v>
      </c>
      <c r="AD2016">
        <v>1</v>
      </c>
      <c r="AE2016">
        <v>0</v>
      </c>
      <c r="AF2016" t="s">
        <v>3</v>
      </c>
      <c r="AG2016">
        <v>21.91</v>
      </c>
      <c r="AH2016">
        <v>2</v>
      </c>
      <c r="AI2016">
        <v>33039333</v>
      </c>
      <c r="AJ2016">
        <v>2122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</row>
    <row r="2017" spans="1:44" x14ac:dyDescent="0.2">
      <c r="A2017">
        <f>ROW(Source!A819)</f>
        <v>819</v>
      </c>
      <c r="B2017">
        <v>33039339</v>
      </c>
      <c r="C2017">
        <v>33039331</v>
      </c>
      <c r="D2017">
        <v>32518977</v>
      </c>
      <c r="E2017">
        <v>1</v>
      </c>
      <c r="F2017">
        <v>1</v>
      </c>
      <c r="G2017">
        <v>19</v>
      </c>
      <c r="H2017">
        <v>3</v>
      </c>
      <c r="I2017" t="s">
        <v>802</v>
      </c>
      <c r="J2017" t="s">
        <v>803</v>
      </c>
      <c r="K2017" t="s">
        <v>804</v>
      </c>
      <c r="L2017">
        <v>1348</v>
      </c>
      <c r="N2017">
        <v>1009</v>
      </c>
      <c r="O2017" t="s">
        <v>19</v>
      </c>
      <c r="P2017" t="s">
        <v>19</v>
      </c>
      <c r="Q2017">
        <v>1000</v>
      </c>
      <c r="X2017">
        <v>0.03</v>
      </c>
      <c r="Y2017">
        <v>117442.26</v>
      </c>
      <c r="Z2017">
        <v>0</v>
      </c>
      <c r="AA2017">
        <v>0</v>
      </c>
      <c r="AB2017">
        <v>0</v>
      </c>
      <c r="AC2017">
        <v>0</v>
      </c>
      <c r="AD2017">
        <v>1</v>
      </c>
      <c r="AE2017">
        <v>0</v>
      </c>
      <c r="AF2017" t="s">
        <v>3</v>
      </c>
      <c r="AG2017">
        <v>0.03</v>
      </c>
      <c r="AH2017">
        <v>2</v>
      </c>
      <c r="AI2017">
        <v>33039334</v>
      </c>
      <c r="AJ2017">
        <v>2123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</row>
    <row r="2018" spans="1:44" x14ac:dyDescent="0.2">
      <c r="A2018">
        <f>ROW(Source!A819)</f>
        <v>819</v>
      </c>
      <c r="B2018">
        <v>33039340</v>
      </c>
      <c r="C2018">
        <v>33039331</v>
      </c>
      <c r="D2018">
        <v>32520163</v>
      </c>
      <c r="E2018">
        <v>1</v>
      </c>
      <c r="F2018">
        <v>1</v>
      </c>
      <c r="G2018">
        <v>19</v>
      </c>
      <c r="H2018">
        <v>3</v>
      </c>
      <c r="I2018" t="s">
        <v>25</v>
      </c>
      <c r="J2018" t="s">
        <v>27</v>
      </c>
      <c r="K2018" t="s">
        <v>26</v>
      </c>
      <c r="L2018">
        <v>1348</v>
      </c>
      <c r="N2018">
        <v>1009</v>
      </c>
      <c r="O2018" t="s">
        <v>19</v>
      </c>
      <c r="P2018" t="s">
        <v>19</v>
      </c>
      <c r="Q2018">
        <v>1000</v>
      </c>
      <c r="X2018">
        <v>1</v>
      </c>
      <c r="Y2018">
        <v>53410.15</v>
      </c>
      <c r="Z2018">
        <v>0</v>
      </c>
      <c r="AA2018">
        <v>0</v>
      </c>
      <c r="AB2018">
        <v>0</v>
      </c>
      <c r="AC2018">
        <v>0</v>
      </c>
      <c r="AD2018">
        <v>1</v>
      </c>
      <c r="AE2018">
        <v>0</v>
      </c>
      <c r="AF2018" t="s">
        <v>3</v>
      </c>
      <c r="AG2018">
        <v>1</v>
      </c>
      <c r="AH2018">
        <v>2</v>
      </c>
      <c r="AI2018">
        <v>33039335</v>
      </c>
      <c r="AJ2018">
        <v>2124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</row>
    <row r="2019" spans="1:44" x14ac:dyDescent="0.2">
      <c r="A2019">
        <f>ROW(Source!A821)</f>
        <v>821</v>
      </c>
      <c r="B2019">
        <v>33039358</v>
      </c>
      <c r="C2019">
        <v>33039342</v>
      </c>
      <c r="D2019">
        <v>32505425</v>
      </c>
      <c r="E2019">
        <v>19</v>
      </c>
      <c r="F2019">
        <v>1</v>
      </c>
      <c r="G2019">
        <v>19</v>
      </c>
      <c r="H2019">
        <v>1</v>
      </c>
      <c r="I2019" t="s">
        <v>795</v>
      </c>
      <c r="J2019" t="s">
        <v>3</v>
      </c>
      <c r="K2019" t="s">
        <v>796</v>
      </c>
      <c r="L2019">
        <v>1191</v>
      </c>
      <c r="N2019">
        <v>1013</v>
      </c>
      <c r="O2019" t="s">
        <v>797</v>
      </c>
      <c r="P2019" t="s">
        <v>797</v>
      </c>
      <c r="Q2019">
        <v>1</v>
      </c>
      <c r="X2019">
        <v>453.1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1</v>
      </c>
      <c r="AE2019">
        <v>1</v>
      </c>
      <c r="AF2019" t="s">
        <v>3</v>
      </c>
      <c r="AG2019">
        <v>453.1</v>
      </c>
      <c r="AH2019">
        <v>2</v>
      </c>
      <c r="AI2019">
        <v>33039343</v>
      </c>
      <c r="AJ2019">
        <v>2126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</row>
    <row r="2020" spans="1:44" x14ac:dyDescent="0.2">
      <c r="A2020">
        <f>ROW(Source!A821)</f>
        <v>821</v>
      </c>
      <c r="B2020">
        <v>33039359</v>
      </c>
      <c r="C2020">
        <v>33039342</v>
      </c>
      <c r="D2020">
        <v>32517073</v>
      </c>
      <c r="E2020">
        <v>1</v>
      </c>
      <c r="F2020">
        <v>1</v>
      </c>
      <c r="G2020">
        <v>19</v>
      </c>
      <c r="H2020">
        <v>2</v>
      </c>
      <c r="I2020" t="s">
        <v>805</v>
      </c>
      <c r="J2020" t="s">
        <v>806</v>
      </c>
      <c r="K2020" t="s">
        <v>807</v>
      </c>
      <c r="L2020">
        <v>1368</v>
      </c>
      <c r="N2020">
        <v>1011</v>
      </c>
      <c r="O2020" t="s">
        <v>801</v>
      </c>
      <c r="P2020" t="s">
        <v>801</v>
      </c>
      <c r="Q2020">
        <v>1</v>
      </c>
      <c r="X2020">
        <v>1.38</v>
      </c>
      <c r="Y2020">
        <v>0</v>
      </c>
      <c r="Z2020">
        <v>3.37</v>
      </c>
      <c r="AA2020">
        <v>0.85</v>
      </c>
      <c r="AB2020">
        <v>0</v>
      </c>
      <c r="AC2020">
        <v>0</v>
      </c>
      <c r="AD2020">
        <v>1</v>
      </c>
      <c r="AE2020">
        <v>0</v>
      </c>
      <c r="AF2020" t="s">
        <v>3</v>
      </c>
      <c r="AG2020">
        <v>1.38</v>
      </c>
      <c r="AH2020">
        <v>2</v>
      </c>
      <c r="AI2020">
        <v>33039344</v>
      </c>
      <c r="AJ2020">
        <v>2127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</row>
    <row r="2021" spans="1:44" x14ac:dyDescent="0.2">
      <c r="A2021">
        <f>ROW(Source!A821)</f>
        <v>821</v>
      </c>
      <c r="B2021">
        <v>33039360</v>
      </c>
      <c r="C2021">
        <v>33039342</v>
      </c>
      <c r="D2021">
        <v>32516433</v>
      </c>
      <c r="E2021">
        <v>1</v>
      </c>
      <c r="F2021">
        <v>1</v>
      </c>
      <c r="G2021">
        <v>19</v>
      </c>
      <c r="H2021">
        <v>2</v>
      </c>
      <c r="I2021" t="s">
        <v>808</v>
      </c>
      <c r="J2021" t="s">
        <v>809</v>
      </c>
      <c r="K2021" t="s">
        <v>810</v>
      </c>
      <c r="L2021">
        <v>1368</v>
      </c>
      <c r="N2021">
        <v>1011</v>
      </c>
      <c r="O2021" t="s">
        <v>801</v>
      </c>
      <c r="P2021" t="s">
        <v>801</v>
      </c>
      <c r="Q2021">
        <v>1</v>
      </c>
      <c r="X2021">
        <v>0.31</v>
      </c>
      <c r="Y2021">
        <v>0</v>
      </c>
      <c r="Z2021">
        <v>566.44000000000005</v>
      </c>
      <c r="AA2021">
        <v>281.27999999999997</v>
      </c>
      <c r="AB2021">
        <v>0</v>
      </c>
      <c r="AC2021">
        <v>0</v>
      </c>
      <c r="AD2021">
        <v>1</v>
      </c>
      <c r="AE2021">
        <v>0</v>
      </c>
      <c r="AF2021" t="s">
        <v>3</v>
      </c>
      <c r="AG2021">
        <v>0.31</v>
      </c>
      <c r="AH2021">
        <v>2</v>
      </c>
      <c r="AI2021">
        <v>33039345</v>
      </c>
      <c r="AJ2021">
        <v>2128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</row>
    <row r="2022" spans="1:44" x14ac:dyDescent="0.2">
      <c r="A2022">
        <f>ROW(Source!A821)</f>
        <v>821</v>
      </c>
      <c r="B2022">
        <v>33039361</v>
      </c>
      <c r="C2022">
        <v>33039342</v>
      </c>
      <c r="D2022">
        <v>32516599</v>
      </c>
      <c r="E2022">
        <v>1</v>
      </c>
      <c r="F2022">
        <v>1</v>
      </c>
      <c r="G2022">
        <v>19</v>
      </c>
      <c r="H2022">
        <v>2</v>
      </c>
      <c r="I2022" t="s">
        <v>811</v>
      </c>
      <c r="J2022" t="s">
        <v>812</v>
      </c>
      <c r="K2022" t="s">
        <v>813</v>
      </c>
      <c r="L2022">
        <v>1368</v>
      </c>
      <c r="N2022">
        <v>1011</v>
      </c>
      <c r="O2022" t="s">
        <v>801</v>
      </c>
      <c r="P2022" t="s">
        <v>801</v>
      </c>
      <c r="Q2022">
        <v>1</v>
      </c>
      <c r="X2022">
        <v>26.25</v>
      </c>
      <c r="Y2022">
        <v>0</v>
      </c>
      <c r="Z2022">
        <v>9.7100000000000009</v>
      </c>
      <c r="AA2022">
        <v>2.25</v>
      </c>
      <c r="AB2022">
        <v>0</v>
      </c>
      <c r="AC2022">
        <v>0</v>
      </c>
      <c r="AD2022">
        <v>1</v>
      </c>
      <c r="AE2022">
        <v>0</v>
      </c>
      <c r="AF2022" t="s">
        <v>3</v>
      </c>
      <c r="AG2022">
        <v>26.25</v>
      </c>
      <c r="AH2022">
        <v>2</v>
      </c>
      <c r="AI2022">
        <v>33039346</v>
      </c>
      <c r="AJ2022">
        <v>2129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</row>
    <row r="2023" spans="1:44" x14ac:dyDescent="0.2">
      <c r="A2023">
        <f>ROW(Source!A821)</f>
        <v>821</v>
      </c>
      <c r="B2023">
        <v>33039362</v>
      </c>
      <c r="C2023">
        <v>33039342</v>
      </c>
      <c r="D2023">
        <v>32517836</v>
      </c>
      <c r="E2023">
        <v>1</v>
      </c>
      <c r="F2023">
        <v>1</v>
      </c>
      <c r="G2023">
        <v>19</v>
      </c>
      <c r="H2023">
        <v>3</v>
      </c>
      <c r="I2023" t="s">
        <v>814</v>
      </c>
      <c r="J2023" t="s">
        <v>815</v>
      </c>
      <c r="K2023" t="s">
        <v>816</v>
      </c>
      <c r="L2023">
        <v>1348</v>
      </c>
      <c r="N2023">
        <v>1009</v>
      </c>
      <c r="O2023" t="s">
        <v>19</v>
      </c>
      <c r="P2023" t="s">
        <v>19</v>
      </c>
      <c r="Q2023">
        <v>1000</v>
      </c>
      <c r="X2023">
        <v>0.04</v>
      </c>
      <c r="Y2023">
        <v>31493.279999999999</v>
      </c>
      <c r="Z2023">
        <v>0</v>
      </c>
      <c r="AA2023">
        <v>0</v>
      </c>
      <c r="AB2023">
        <v>0</v>
      </c>
      <c r="AC2023">
        <v>0</v>
      </c>
      <c r="AD2023">
        <v>1</v>
      </c>
      <c r="AE2023">
        <v>0</v>
      </c>
      <c r="AF2023" t="s">
        <v>3</v>
      </c>
      <c r="AG2023">
        <v>0.04</v>
      </c>
      <c r="AH2023">
        <v>2</v>
      </c>
      <c r="AI2023">
        <v>33039347</v>
      </c>
      <c r="AJ2023">
        <v>2130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</row>
    <row r="2024" spans="1:44" x14ac:dyDescent="0.2">
      <c r="A2024">
        <f>ROW(Source!A821)</f>
        <v>821</v>
      </c>
      <c r="B2024">
        <v>33039363</v>
      </c>
      <c r="C2024">
        <v>33039342</v>
      </c>
      <c r="D2024">
        <v>32518156</v>
      </c>
      <c r="E2024">
        <v>1</v>
      </c>
      <c r="F2024">
        <v>1</v>
      </c>
      <c r="G2024">
        <v>19</v>
      </c>
      <c r="H2024">
        <v>3</v>
      </c>
      <c r="I2024" t="s">
        <v>817</v>
      </c>
      <c r="J2024" t="s">
        <v>818</v>
      </c>
      <c r="K2024" t="s">
        <v>819</v>
      </c>
      <c r="L2024">
        <v>1348</v>
      </c>
      <c r="N2024">
        <v>1009</v>
      </c>
      <c r="O2024" t="s">
        <v>19</v>
      </c>
      <c r="P2024" t="s">
        <v>19</v>
      </c>
      <c r="Q2024">
        <v>1000</v>
      </c>
      <c r="X2024">
        <v>3.6999999999999998E-2</v>
      </c>
      <c r="Y2024">
        <v>45454.3</v>
      </c>
      <c r="Z2024">
        <v>0</v>
      </c>
      <c r="AA2024">
        <v>0</v>
      </c>
      <c r="AB2024">
        <v>0</v>
      </c>
      <c r="AC2024">
        <v>0</v>
      </c>
      <c r="AD2024">
        <v>1</v>
      </c>
      <c r="AE2024">
        <v>0</v>
      </c>
      <c r="AF2024" t="s">
        <v>3</v>
      </c>
      <c r="AG2024">
        <v>3.6999999999999998E-2</v>
      </c>
      <c r="AH2024">
        <v>2</v>
      </c>
      <c r="AI2024">
        <v>33039348</v>
      </c>
      <c r="AJ2024">
        <v>2131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</row>
    <row r="2025" spans="1:44" x14ac:dyDescent="0.2">
      <c r="A2025">
        <f>ROW(Source!A821)</f>
        <v>821</v>
      </c>
      <c r="B2025">
        <v>33039365</v>
      </c>
      <c r="C2025">
        <v>33039342</v>
      </c>
      <c r="D2025">
        <v>32518894</v>
      </c>
      <c r="E2025">
        <v>1</v>
      </c>
      <c r="F2025">
        <v>1</v>
      </c>
      <c r="G2025">
        <v>19</v>
      </c>
      <c r="H2025">
        <v>3</v>
      </c>
      <c r="I2025" t="s">
        <v>820</v>
      </c>
      <c r="J2025" t="s">
        <v>821</v>
      </c>
      <c r="K2025" t="s">
        <v>822</v>
      </c>
      <c r="L2025">
        <v>1327</v>
      </c>
      <c r="N2025">
        <v>1005</v>
      </c>
      <c r="O2025" t="s">
        <v>823</v>
      </c>
      <c r="P2025" t="s">
        <v>823</v>
      </c>
      <c r="Q2025">
        <v>1</v>
      </c>
      <c r="X2025">
        <v>5.6</v>
      </c>
      <c r="Y2025">
        <v>63.78</v>
      </c>
      <c r="Z2025">
        <v>0</v>
      </c>
      <c r="AA2025">
        <v>0</v>
      </c>
      <c r="AB2025">
        <v>0</v>
      </c>
      <c r="AC2025">
        <v>0</v>
      </c>
      <c r="AD2025">
        <v>1</v>
      </c>
      <c r="AE2025">
        <v>0</v>
      </c>
      <c r="AF2025" t="s">
        <v>3</v>
      </c>
      <c r="AG2025">
        <v>5.6</v>
      </c>
      <c r="AH2025">
        <v>2</v>
      </c>
      <c r="AI2025">
        <v>33039350</v>
      </c>
      <c r="AJ2025">
        <v>2132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</row>
    <row r="2026" spans="1:44" x14ac:dyDescent="0.2">
      <c r="A2026">
        <f>ROW(Source!A821)</f>
        <v>821</v>
      </c>
      <c r="B2026">
        <v>33039364</v>
      </c>
      <c r="C2026">
        <v>33039342</v>
      </c>
      <c r="D2026">
        <v>32517311</v>
      </c>
      <c r="E2026">
        <v>1</v>
      </c>
      <c r="F2026">
        <v>1</v>
      </c>
      <c r="G2026">
        <v>19</v>
      </c>
      <c r="H2026">
        <v>3</v>
      </c>
      <c r="I2026" t="s">
        <v>824</v>
      </c>
      <c r="J2026" t="s">
        <v>825</v>
      </c>
      <c r="K2026" t="s">
        <v>826</v>
      </c>
      <c r="L2026">
        <v>1348</v>
      </c>
      <c r="N2026">
        <v>1009</v>
      </c>
      <c r="O2026" t="s">
        <v>19</v>
      </c>
      <c r="P2026" t="s">
        <v>19</v>
      </c>
      <c r="Q2026">
        <v>1000</v>
      </c>
      <c r="X2026">
        <v>0.05</v>
      </c>
      <c r="Y2026">
        <v>4752.91</v>
      </c>
      <c r="Z2026">
        <v>0</v>
      </c>
      <c r="AA2026">
        <v>0</v>
      </c>
      <c r="AB2026">
        <v>0</v>
      </c>
      <c r="AC2026">
        <v>0</v>
      </c>
      <c r="AD2026">
        <v>1</v>
      </c>
      <c r="AE2026">
        <v>0</v>
      </c>
      <c r="AF2026" t="s">
        <v>3</v>
      </c>
      <c r="AG2026">
        <v>0.05</v>
      </c>
      <c r="AH2026">
        <v>2</v>
      </c>
      <c r="AI2026">
        <v>33039349</v>
      </c>
      <c r="AJ2026">
        <v>2133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</row>
    <row r="2027" spans="1:44" x14ac:dyDescent="0.2">
      <c r="A2027">
        <f>ROW(Source!A821)</f>
        <v>821</v>
      </c>
      <c r="B2027">
        <v>33039366</v>
      </c>
      <c r="C2027">
        <v>33039342</v>
      </c>
      <c r="D2027">
        <v>32519061</v>
      </c>
      <c r="E2027">
        <v>1</v>
      </c>
      <c r="F2027">
        <v>1</v>
      </c>
      <c r="G2027">
        <v>19</v>
      </c>
      <c r="H2027">
        <v>3</v>
      </c>
      <c r="I2027" t="s">
        <v>827</v>
      </c>
      <c r="J2027" t="s">
        <v>828</v>
      </c>
      <c r="K2027" t="s">
        <v>829</v>
      </c>
      <c r="L2027">
        <v>1339</v>
      </c>
      <c r="N2027">
        <v>1007</v>
      </c>
      <c r="O2027" t="s">
        <v>830</v>
      </c>
      <c r="P2027" t="s">
        <v>830</v>
      </c>
      <c r="Q2027">
        <v>1</v>
      </c>
      <c r="X2027">
        <v>1.75</v>
      </c>
      <c r="Y2027">
        <v>29.98</v>
      </c>
      <c r="Z2027">
        <v>0</v>
      </c>
      <c r="AA2027">
        <v>0</v>
      </c>
      <c r="AB2027">
        <v>0</v>
      </c>
      <c r="AC2027">
        <v>0</v>
      </c>
      <c r="AD2027">
        <v>1</v>
      </c>
      <c r="AE2027">
        <v>0</v>
      </c>
      <c r="AF2027" t="s">
        <v>3</v>
      </c>
      <c r="AG2027">
        <v>1.75</v>
      </c>
      <c r="AH2027">
        <v>2</v>
      </c>
      <c r="AI2027">
        <v>33039351</v>
      </c>
      <c r="AJ2027">
        <v>2134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</row>
    <row r="2028" spans="1:44" x14ac:dyDescent="0.2">
      <c r="A2028">
        <f>ROW(Source!A821)</f>
        <v>821</v>
      </c>
      <c r="B2028">
        <v>33039367</v>
      </c>
      <c r="C2028">
        <v>33039342</v>
      </c>
      <c r="D2028">
        <v>32517740</v>
      </c>
      <c r="E2028">
        <v>1</v>
      </c>
      <c r="F2028">
        <v>1</v>
      </c>
      <c r="G2028">
        <v>19</v>
      </c>
      <c r="H2028">
        <v>3</v>
      </c>
      <c r="I2028" t="s">
        <v>831</v>
      </c>
      <c r="J2028" t="s">
        <v>832</v>
      </c>
      <c r="K2028" t="s">
        <v>833</v>
      </c>
      <c r="L2028">
        <v>1339</v>
      </c>
      <c r="N2028">
        <v>1007</v>
      </c>
      <c r="O2028" t="s">
        <v>830</v>
      </c>
      <c r="P2028" t="s">
        <v>830</v>
      </c>
      <c r="Q2028">
        <v>1</v>
      </c>
      <c r="X2028">
        <v>0.08</v>
      </c>
      <c r="Y2028">
        <v>4993.7</v>
      </c>
      <c r="Z2028">
        <v>0</v>
      </c>
      <c r="AA2028">
        <v>0</v>
      </c>
      <c r="AB2028">
        <v>0</v>
      </c>
      <c r="AC2028">
        <v>0</v>
      </c>
      <c r="AD2028">
        <v>1</v>
      </c>
      <c r="AE2028">
        <v>0</v>
      </c>
      <c r="AF2028" t="s">
        <v>3</v>
      </c>
      <c r="AG2028">
        <v>0.08</v>
      </c>
      <c r="AH2028">
        <v>2</v>
      </c>
      <c r="AI2028">
        <v>33039352</v>
      </c>
      <c r="AJ2028">
        <v>2135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</row>
    <row r="2029" spans="1:44" x14ac:dyDescent="0.2">
      <c r="A2029">
        <f>ROW(Source!A821)</f>
        <v>821</v>
      </c>
      <c r="B2029">
        <v>33039368</v>
      </c>
      <c r="C2029">
        <v>33039342</v>
      </c>
      <c r="D2029">
        <v>32517729</v>
      </c>
      <c r="E2029">
        <v>1</v>
      </c>
      <c r="F2029">
        <v>1</v>
      </c>
      <c r="G2029">
        <v>19</v>
      </c>
      <c r="H2029">
        <v>3</v>
      </c>
      <c r="I2029" t="s">
        <v>834</v>
      </c>
      <c r="J2029" t="s">
        <v>835</v>
      </c>
      <c r="K2029" t="s">
        <v>836</v>
      </c>
      <c r="L2029">
        <v>1339</v>
      </c>
      <c r="N2029">
        <v>1007</v>
      </c>
      <c r="O2029" t="s">
        <v>830</v>
      </c>
      <c r="P2029" t="s">
        <v>830</v>
      </c>
      <c r="Q2029">
        <v>1</v>
      </c>
      <c r="X2029">
        <v>0.69</v>
      </c>
      <c r="Y2029">
        <v>3762.19</v>
      </c>
      <c r="Z2029">
        <v>0</v>
      </c>
      <c r="AA2029">
        <v>0</v>
      </c>
      <c r="AB2029">
        <v>0</v>
      </c>
      <c r="AC2029">
        <v>0</v>
      </c>
      <c r="AD2029">
        <v>1</v>
      </c>
      <c r="AE2029">
        <v>0</v>
      </c>
      <c r="AF2029" t="s">
        <v>3</v>
      </c>
      <c r="AG2029">
        <v>0.69</v>
      </c>
      <c r="AH2029">
        <v>2</v>
      </c>
      <c r="AI2029">
        <v>33039353</v>
      </c>
      <c r="AJ2029">
        <v>2136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</row>
    <row r="2030" spans="1:44" x14ac:dyDescent="0.2">
      <c r="A2030">
        <f>ROW(Source!A821)</f>
        <v>821</v>
      </c>
      <c r="B2030">
        <v>33039369</v>
      </c>
      <c r="C2030">
        <v>33039342</v>
      </c>
      <c r="D2030">
        <v>32517783</v>
      </c>
      <c r="E2030">
        <v>1</v>
      </c>
      <c r="F2030">
        <v>1</v>
      </c>
      <c r="G2030">
        <v>19</v>
      </c>
      <c r="H2030">
        <v>3</v>
      </c>
      <c r="I2030" t="s">
        <v>837</v>
      </c>
      <c r="J2030" t="s">
        <v>838</v>
      </c>
      <c r="K2030" t="s">
        <v>839</v>
      </c>
      <c r="L2030">
        <v>1339</v>
      </c>
      <c r="N2030">
        <v>1007</v>
      </c>
      <c r="O2030" t="s">
        <v>830</v>
      </c>
      <c r="P2030" t="s">
        <v>830</v>
      </c>
      <c r="Q2030">
        <v>1</v>
      </c>
      <c r="X2030">
        <v>0.2</v>
      </c>
      <c r="Y2030">
        <v>5631.96</v>
      </c>
      <c r="Z2030">
        <v>0</v>
      </c>
      <c r="AA2030">
        <v>0</v>
      </c>
      <c r="AB2030">
        <v>0</v>
      </c>
      <c r="AC2030">
        <v>0</v>
      </c>
      <c r="AD2030">
        <v>1</v>
      </c>
      <c r="AE2030">
        <v>0</v>
      </c>
      <c r="AF2030" t="s">
        <v>3</v>
      </c>
      <c r="AG2030">
        <v>0.2</v>
      </c>
      <c r="AH2030">
        <v>2</v>
      </c>
      <c r="AI2030">
        <v>33039354</v>
      </c>
      <c r="AJ2030">
        <v>2137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</row>
    <row r="2031" spans="1:44" x14ac:dyDescent="0.2">
      <c r="A2031">
        <f>ROW(Source!A821)</f>
        <v>821</v>
      </c>
      <c r="B2031">
        <v>33039370</v>
      </c>
      <c r="C2031">
        <v>33039342</v>
      </c>
      <c r="D2031">
        <v>32517784</v>
      </c>
      <c r="E2031">
        <v>1</v>
      </c>
      <c r="F2031">
        <v>1</v>
      </c>
      <c r="G2031">
        <v>19</v>
      </c>
      <c r="H2031">
        <v>3</v>
      </c>
      <c r="I2031" t="s">
        <v>840</v>
      </c>
      <c r="J2031" t="s">
        <v>841</v>
      </c>
      <c r="K2031" t="s">
        <v>842</v>
      </c>
      <c r="L2031">
        <v>1339</v>
      </c>
      <c r="N2031">
        <v>1007</v>
      </c>
      <c r="O2031" t="s">
        <v>830</v>
      </c>
      <c r="P2031" t="s">
        <v>830</v>
      </c>
      <c r="Q2031">
        <v>1</v>
      </c>
      <c r="X2031">
        <v>0.69</v>
      </c>
      <c r="Y2031">
        <v>5631.96</v>
      </c>
      <c r="Z2031">
        <v>0</v>
      </c>
      <c r="AA2031">
        <v>0</v>
      </c>
      <c r="AB2031">
        <v>0</v>
      </c>
      <c r="AC2031">
        <v>0</v>
      </c>
      <c r="AD2031">
        <v>1</v>
      </c>
      <c r="AE2031">
        <v>0</v>
      </c>
      <c r="AF2031" t="s">
        <v>3</v>
      </c>
      <c r="AG2031">
        <v>0.69</v>
      </c>
      <c r="AH2031">
        <v>2</v>
      </c>
      <c r="AI2031">
        <v>33039355</v>
      </c>
      <c r="AJ2031">
        <v>2138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</row>
    <row r="2032" spans="1:44" x14ac:dyDescent="0.2">
      <c r="A2032">
        <f>ROW(Source!A821)</f>
        <v>821</v>
      </c>
      <c r="B2032">
        <v>33039371</v>
      </c>
      <c r="C2032">
        <v>33039342</v>
      </c>
      <c r="D2032">
        <v>32519911</v>
      </c>
      <c r="E2032">
        <v>1</v>
      </c>
      <c r="F2032">
        <v>1</v>
      </c>
      <c r="G2032">
        <v>19</v>
      </c>
      <c r="H2032">
        <v>3</v>
      </c>
      <c r="I2032" t="s">
        <v>843</v>
      </c>
      <c r="J2032" t="s">
        <v>844</v>
      </c>
      <c r="K2032" t="s">
        <v>845</v>
      </c>
      <c r="L2032">
        <v>1339</v>
      </c>
      <c r="N2032">
        <v>1007</v>
      </c>
      <c r="O2032" t="s">
        <v>830</v>
      </c>
      <c r="P2032" t="s">
        <v>830</v>
      </c>
      <c r="Q2032">
        <v>1</v>
      </c>
      <c r="X2032">
        <v>102</v>
      </c>
      <c r="Y2032">
        <v>3195.93</v>
      </c>
      <c r="Z2032">
        <v>0</v>
      </c>
      <c r="AA2032">
        <v>0</v>
      </c>
      <c r="AB2032">
        <v>0</v>
      </c>
      <c r="AC2032">
        <v>0</v>
      </c>
      <c r="AD2032">
        <v>1</v>
      </c>
      <c r="AE2032">
        <v>0</v>
      </c>
      <c r="AF2032" t="s">
        <v>3</v>
      </c>
      <c r="AG2032">
        <v>102</v>
      </c>
      <c r="AH2032">
        <v>2</v>
      </c>
      <c r="AI2032">
        <v>33039356</v>
      </c>
      <c r="AJ2032">
        <v>2139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</row>
    <row r="2033" spans="1:44" x14ac:dyDescent="0.2">
      <c r="A2033">
        <f>ROW(Source!A821)</f>
        <v>821</v>
      </c>
      <c r="B2033">
        <v>33039372</v>
      </c>
      <c r="C2033">
        <v>33039342</v>
      </c>
      <c r="D2033">
        <v>32521663</v>
      </c>
      <c r="E2033">
        <v>1</v>
      </c>
      <c r="F2033">
        <v>1</v>
      </c>
      <c r="G2033">
        <v>19</v>
      </c>
      <c r="H2033">
        <v>3</v>
      </c>
      <c r="I2033" t="s">
        <v>846</v>
      </c>
      <c r="J2033" t="s">
        <v>847</v>
      </c>
      <c r="K2033" t="s">
        <v>848</v>
      </c>
      <c r="L2033">
        <v>1327</v>
      </c>
      <c r="N2033">
        <v>1005</v>
      </c>
      <c r="O2033" t="s">
        <v>823</v>
      </c>
      <c r="P2033" t="s">
        <v>823</v>
      </c>
      <c r="Q2033">
        <v>1</v>
      </c>
      <c r="X2033">
        <v>49.5</v>
      </c>
      <c r="Y2033">
        <v>207.09</v>
      </c>
      <c r="Z2033">
        <v>0</v>
      </c>
      <c r="AA2033">
        <v>0</v>
      </c>
      <c r="AB2033">
        <v>0</v>
      </c>
      <c r="AC2033">
        <v>0</v>
      </c>
      <c r="AD2033">
        <v>1</v>
      </c>
      <c r="AE2033">
        <v>0</v>
      </c>
      <c r="AF2033" t="s">
        <v>3</v>
      </c>
      <c r="AG2033">
        <v>49.5</v>
      </c>
      <c r="AH2033">
        <v>2</v>
      </c>
      <c r="AI2033">
        <v>33039357</v>
      </c>
      <c r="AJ2033">
        <v>2140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</row>
    <row r="2034" spans="1:44" x14ac:dyDescent="0.2">
      <c r="A2034">
        <f>ROW(Source!A824)</f>
        <v>824</v>
      </c>
      <c r="B2034">
        <v>33039381</v>
      </c>
      <c r="C2034">
        <v>33039375</v>
      </c>
      <c r="D2034">
        <v>32505425</v>
      </c>
      <c r="E2034">
        <v>19</v>
      </c>
      <c r="F2034">
        <v>1</v>
      </c>
      <c r="G2034">
        <v>19</v>
      </c>
      <c r="H2034">
        <v>1</v>
      </c>
      <c r="I2034" t="s">
        <v>795</v>
      </c>
      <c r="J2034" t="s">
        <v>3</v>
      </c>
      <c r="K2034" t="s">
        <v>796</v>
      </c>
      <c r="L2034">
        <v>1191</v>
      </c>
      <c r="N2034">
        <v>1013</v>
      </c>
      <c r="O2034" t="s">
        <v>797</v>
      </c>
      <c r="P2034" t="s">
        <v>797</v>
      </c>
      <c r="Q2034">
        <v>1</v>
      </c>
      <c r="X2034">
        <v>36.11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1</v>
      </c>
      <c r="AE2034">
        <v>1</v>
      </c>
      <c r="AF2034" t="s">
        <v>3</v>
      </c>
      <c r="AG2034">
        <v>36.11</v>
      </c>
      <c r="AH2034">
        <v>2</v>
      </c>
      <c r="AI2034">
        <v>33039376</v>
      </c>
      <c r="AJ2034">
        <v>2141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</row>
    <row r="2035" spans="1:44" x14ac:dyDescent="0.2">
      <c r="A2035">
        <f>ROW(Source!A824)</f>
        <v>824</v>
      </c>
      <c r="B2035">
        <v>33039382</v>
      </c>
      <c r="C2035">
        <v>33039375</v>
      </c>
      <c r="D2035">
        <v>32516754</v>
      </c>
      <c r="E2035">
        <v>1</v>
      </c>
      <c r="F2035">
        <v>1</v>
      </c>
      <c r="G2035">
        <v>19</v>
      </c>
      <c r="H2035">
        <v>2</v>
      </c>
      <c r="I2035" t="s">
        <v>798</v>
      </c>
      <c r="J2035" t="s">
        <v>799</v>
      </c>
      <c r="K2035" t="s">
        <v>800</v>
      </c>
      <c r="L2035">
        <v>1368</v>
      </c>
      <c r="N2035">
        <v>1011</v>
      </c>
      <c r="O2035" t="s">
        <v>801</v>
      </c>
      <c r="P2035" t="s">
        <v>801</v>
      </c>
      <c r="Q2035">
        <v>1</v>
      </c>
      <c r="X2035">
        <v>21.91</v>
      </c>
      <c r="Y2035">
        <v>0</v>
      </c>
      <c r="Z2035">
        <v>70.98</v>
      </c>
      <c r="AA2035">
        <v>6.52</v>
      </c>
      <c r="AB2035">
        <v>0</v>
      </c>
      <c r="AC2035">
        <v>0</v>
      </c>
      <c r="AD2035">
        <v>1</v>
      </c>
      <c r="AE2035">
        <v>0</v>
      </c>
      <c r="AF2035" t="s">
        <v>3</v>
      </c>
      <c r="AG2035">
        <v>21.91</v>
      </c>
      <c r="AH2035">
        <v>2</v>
      </c>
      <c r="AI2035">
        <v>33039377</v>
      </c>
      <c r="AJ2035">
        <v>2142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</row>
    <row r="2036" spans="1:44" x14ac:dyDescent="0.2">
      <c r="A2036">
        <f>ROW(Source!A824)</f>
        <v>824</v>
      </c>
      <c r="B2036">
        <v>33039383</v>
      </c>
      <c r="C2036">
        <v>33039375</v>
      </c>
      <c r="D2036">
        <v>32518977</v>
      </c>
      <c r="E2036">
        <v>1</v>
      </c>
      <c r="F2036">
        <v>1</v>
      </c>
      <c r="G2036">
        <v>19</v>
      </c>
      <c r="H2036">
        <v>3</v>
      </c>
      <c r="I2036" t="s">
        <v>802</v>
      </c>
      <c r="J2036" t="s">
        <v>803</v>
      </c>
      <c r="K2036" t="s">
        <v>804</v>
      </c>
      <c r="L2036">
        <v>1348</v>
      </c>
      <c r="N2036">
        <v>1009</v>
      </c>
      <c r="O2036" t="s">
        <v>19</v>
      </c>
      <c r="P2036" t="s">
        <v>19</v>
      </c>
      <c r="Q2036">
        <v>1000</v>
      </c>
      <c r="X2036">
        <v>0.03</v>
      </c>
      <c r="Y2036">
        <v>117442.26</v>
      </c>
      <c r="Z2036">
        <v>0</v>
      </c>
      <c r="AA2036">
        <v>0</v>
      </c>
      <c r="AB2036">
        <v>0</v>
      </c>
      <c r="AC2036">
        <v>0</v>
      </c>
      <c r="AD2036">
        <v>1</v>
      </c>
      <c r="AE2036">
        <v>0</v>
      </c>
      <c r="AF2036" t="s">
        <v>3</v>
      </c>
      <c r="AG2036">
        <v>0.03</v>
      </c>
      <c r="AH2036">
        <v>2</v>
      </c>
      <c r="AI2036">
        <v>33039378</v>
      </c>
      <c r="AJ2036">
        <v>2143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</row>
    <row r="2037" spans="1:44" x14ac:dyDescent="0.2">
      <c r="A2037">
        <f>ROW(Source!A824)</f>
        <v>824</v>
      </c>
      <c r="B2037">
        <v>33039384</v>
      </c>
      <c r="C2037">
        <v>33039375</v>
      </c>
      <c r="D2037">
        <v>32520163</v>
      </c>
      <c r="E2037">
        <v>1</v>
      </c>
      <c r="F2037">
        <v>1</v>
      </c>
      <c r="G2037">
        <v>19</v>
      </c>
      <c r="H2037">
        <v>3</v>
      </c>
      <c r="I2037" t="s">
        <v>25</v>
      </c>
      <c r="J2037" t="s">
        <v>27</v>
      </c>
      <c r="K2037" t="s">
        <v>26</v>
      </c>
      <c r="L2037">
        <v>1348</v>
      </c>
      <c r="N2037">
        <v>1009</v>
      </c>
      <c r="O2037" t="s">
        <v>19</v>
      </c>
      <c r="P2037" t="s">
        <v>19</v>
      </c>
      <c r="Q2037">
        <v>1000</v>
      </c>
      <c r="X2037">
        <v>1</v>
      </c>
      <c r="Y2037">
        <v>53410.15</v>
      </c>
      <c r="Z2037">
        <v>0</v>
      </c>
      <c r="AA2037">
        <v>0</v>
      </c>
      <c r="AB2037">
        <v>0</v>
      </c>
      <c r="AC2037">
        <v>0</v>
      </c>
      <c r="AD2037">
        <v>1</v>
      </c>
      <c r="AE2037">
        <v>0</v>
      </c>
      <c r="AF2037" t="s">
        <v>3</v>
      </c>
      <c r="AG2037">
        <v>1</v>
      </c>
      <c r="AH2037">
        <v>2</v>
      </c>
      <c r="AI2037">
        <v>33039379</v>
      </c>
      <c r="AJ2037">
        <v>2144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</row>
    <row r="2038" spans="1:44" x14ac:dyDescent="0.2">
      <c r="A2038">
        <f>ROW(Source!A826)</f>
        <v>826</v>
      </c>
      <c r="B2038">
        <v>33039402</v>
      </c>
      <c r="C2038">
        <v>33039386</v>
      </c>
      <c r="D2038">
        <v>32505425</v>
      </c>
      <c r="E2038">
        <v>19</v>
      </c>
      <c r="F2038">
        <v>1</v>
      </c>
      <c r="G2038">
        <v>19</v>
      </c>
      <c r="H2038">
        <v>1</v>
      </c>
      <c r="I2038" t="s">
        <v>795</v>
      </c>
      <c r="J2038" t="s">
        <v>3</v>
      </c>
      <c r="K2038" t="s">
        <v>796</v>
      </c>
      <c r="L2038">
        <v>1191</v>
      </c>
      <c r="N2038">
        <v>1013</v>
      </c>
      <c r="O2038" t="s">
        <v>797</v>
      </c>
      <c r="P2038" t="s">
        <v>797</v>
      </c>
      <c r="Q2038">
        <v>1</v>
      </c>
      <c r="X2038">
        <v>453.1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1</v>
      </c>
      <c r="AE2038">
        <v>1</v>
      </c>
      <c r="AF2038" t="s">
        <v>3</v>
      </c>
      <c r="AG2038">
        <v>453.1</v>
      </c>
      <c r="AH2038">
        <v>2</v>
      </c>
      <c r="AI2038">
        <v>33039387</v>
      </c>
      <c r="AJ2038">
        <v>2146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</row>
    <row r="2039" spans="1:44" x14ac:dyDescent="0.2">
      <c r="A2039">
        <f>ROW(Source!A826)</f>
        <v>826</v>
      </c>
      <c r="B2039">
        <v>33039403</v>
      </c>
      <c r="C2039">
        <v>33039386</v>
      </c>
      <c r="D2039">
        <v>32517073</v>
      </c>
      <c r="E2039">
        <v>1</v>
      </c>
      <c r="F2039">
        <v>1</v>
      </c>
      <c r="G2039">
        <v>19</v>
      </c>
      <c r="H2039">
        <v>2</v>
      </c>
      <c r="I2039" t="s">
        <v>805</v>
      </c>
      <c r="J2039" t="s">
        <v>806</v>
      </c>
      <c r="K2039" t="s">
        <v>807</v>
      </c>
      <c r="L2039">
        <v>1368</v>
      </c>
      <c r="N2039">
        <v>1011</v>
      </c>
      <c r="O2039" t="s">
        <v>801</v>
      </c>
      <c r="P2039" t="s">
        <v>801</v>
      </c>
      <c r="Q2039">
        <v>1</v>
      </c>
      <c r="X2039">
        <v>1.38</v>
      </c>
      <c r="Y2039">
        <v>0</v>
      </c>
      <c r="Z2039">
        <v>3.37</v>
      </c>
      <c r="AA2039">
        <v>0.85</v>
      </c>
      <c r="AB2039">
        <v>0</v>
      </c>
      <c r="AC2039">
        <v>0</v>
      </c>
      <c r="AD2039">
        <v>1</v>
      </c>
      <c r="AE2039">
        <v>0</v>
      </c>
      <c r="AF2039" t="s">
        <v>3</v>
      </c>
      <c r="AG2039">
        <v>1.38</v>
      </c>
      <c r="AH2039">
        <v>2</v>
      </c>
      <c r="AI2039">
        <v>33039388</v>
      </c>
      <c r="AJ2039">
        <v>2147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</row>
    <row r="2040" spans="1:44" x14ac:dyDescent="0.2">
      <c r="A2040">
        <f>ROW(Source!A826)</f>
        <v>826</v>
      </c>
      <c r="B2040">
        <v>33039404</v>
      </c>
      <c r="C2040">
        <v>33039386</v>
      </c>
      <c r="D2040">
        <v>32516433</v>
      </c>
      <c r="E2040">
        <v>1</v>
      </c>
      <c r="F2040">
        <v>1</v>
      </c>
      <c r="G2040">
        <v>19</v>
      </c>
      <c r="H2040">
        <v>2</v>
      </c>
      <c r="I2040" t="s">
        <v>808</v>
      </c>
      <c r="J2040" t="s">
        <v>809</v>
      </c>
      <c r="K2040" t="s">
        <v>810</v>
      </c>
      <c r="L2040">
        <v>1368</v>
      </c>
      <c r="N2040">
        <v>1011</v>
      </c>
      <c r="O2040" t="s">
        <v>801</v>
      </c>
      <c r="P2040" t="s">
        <v>801</v>
      </c>
      <c r="Q2040">
        <v>1</v>
      </c>
      <c r="X2040">
        <v>0.31</v>
      </c>
      <c r="Y2040">
        <v>0</v>
      </c>
      <c r="Z2040">
        <v>566.44000000000005</v>
      </c>
      <c r="AA2040">
        <v>281.27999999999997</v>
      </c>
      <c r="AB2040">
        <v>0</v>
      </c>
      <c r="AC2040">
        <v>0</v>
      </c>
      <c r="AD2040">
        <v>1</v>
      </c>
      <c r="AE2040">
        <v>0</v>
      </c>
      <c r="AF2040" t="s">
        <v>3</v>
      </c>
      <c r="AG2040">
        <v>0.31</v>
      </c>
      <c r="AH2040">
        <v>2</v>
      </c>
      <c r="AI2040">
        <v>33039389</v>
      </c>
      <c r="AJ2040">
        <v>2148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</row>
    <row r="2041" spans="1:44" x14ac:dyDescent="0.2">
      <c r="A2041">
        <f>ROW(Source!A826)</f>
        <v>826</v>
      </c>
      <c r="B2041">
        <v>33039405</v>
      </c>
      <c r="C2041">
        <v>33039386</v>
      </c>
      <c r="D2041">
        <v>32516599</v>
      </c>
      <c r="E2041">
        <v>1</v>
      </c>
      <c r="F2041">
        <v>1</v>
      </c>
      <c r="G2041">
        <v>19</v>
      </c>
      <c r="H2041">
        <v>2</v>
      </c>
      <c r="I2041" t="s">
        <v>811</v>
      </c>
      <c r="J2041" t="s">
        <v>812</v>
      </c>
      <c r="K2041" t="s">
        <v>813</v>
      </c>
      <c r="L2041">
        <v>1368</v>
      </c>
      <c r="N2041">
        <v>1011</v>
      </c>
      <c r="O2041" t="s">
        <v>801</v>
      </c>
      <c r="P2041" t="s">
        <v>801</v>
      </c>
      <c r="Q2041">
        <v>1</v>
      </c>
      <c r="X2041">
        <v>26.25</v>
      </c>
      <c r="Y2041">
        <v>0</v>
      </c>
      <c r="Z2041">
        <v>9.7100000000000009</v>
      </c>
      <c r="AA2041">
        <v>2.25</v>
      </c>
      <c r="AB2041">
        <v>0</v>
      </c>
      <c r="AC2041">
        <v>0</v>
      </c>
      <c r="AD2041">
        <v>1</v>
      </c>
      <c r="AE2041">
        <v>0</v>
      </c>
      <c r="AF2041" t="s">
        <v>3</v>
      </c>
      <c r="AG2041">
        <v>26.25</v>
      </c>
      <c r="AH2041">
        <v>2</v>
      </c>
      <c r="AI2041">
        <v>33039390</v>
      </c>
      <c r="AJ2041">
        <v>2149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</row>
    <row r="2042" spans="1:44" x14ac:dyDescent="0.2">
      <c r="A2042">
        <f>ROW(Source!A826)</f>
        <v>826</v>
      </c>
      <c r="B2042">
        <v>33039406</v>
      </c>
      <c r="C2042">
        <v>33039386</v>
      </c>
      <c r="D2042">
        <v>32517836</v>
      </c>
      <c r="E2042">
        <v>1</v>
      </c>
      <c r="F2042">
        <v>1</v>
      </c>
      <c r="G2042">
        <v>19</v>
      </c>
      <c r="H2042">
        <v>3</v>
      </c>
      <c r="I2042" t="s">
        <v>814</v>
      </c>
      <c r="J2042" t="s">
        <v>815</v>
      </c>
      <c r="K2042" t="s">
        <v>816</v>
      </c>
      <c r="L2042">
        <v>1348</v>
      </c>
      <c r="N2042">
        <v>1009</v>
      </c>
      <c r="O2042" t="s">
        <v>19</v>
      </c>
      <c r="P2042" t="s">
        <v>19</v>
      </c>
      <c r="Q2042">
        <v>1000</v>
      </c>
      <c r="X2042">
        <v>0.04</v>
      </c>
      <c r="Y2042">
        <v>31493.279999999999</v>
      </c>
      <c r="Z2042">
        <v>0</v>
      </c>
      <c r="AA2042">
        <v>0</v>
      </c>
      <c r="AB2042">
        <v>0</v>
      </c>
      <c r="AC2042">
        <v>0</v>
      </c>
      <c r="AD2042">
        <v>1</v>
      </c>
      <c r="AE2042">
        <v>0</v>
      </c>
      <c r="AF2042" t="s">
        <v>3</v>
      </c>
      <c r="AG2042">
        <v>0.04</v>
      </c>
      <c r="AH2042">
        <v>2</v>
      </c>
      <c r="AI2042">
        <v>33039391</v>
      </c>
      <c r="AJ2042">
        <v>2150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</row>
    <row r="2043" spans="1:44" x14ac:dyDescent="0.2">
      <c r="A2043">
        <f>ROW(Source!A826)</f>
        <v>826</v>
      </c>
      <c r="B2043">
        <v>33039407</v>
      </c>
      <c r="C2043">
        <v>33039386</v>
      </c>
      <c r="D2043">
        <v>32518156</v>
      </c>
      <c r="E2043">
        <v>1</v>
      </c>
      <c r="F2043">
        <v>1</v>
      </c>
      <c r="G2043">
        <v>19</v>
      </c>
      <c r="H2043">
        <v>3</v>
      </c>
      <c r="I2043" t="s">
        <v>817</v>
      </c>
      <c r="J2043" t="s">
        <v>818</v>
      </c>
      <c r="K2043" t="s">
        <v>819</v>
      </c>
      <c r="L2043">
        <v>1348</v>
      </c>
      <c r="N2043">
        <v>1009</v>
      </c>
      <c r="O2043" t="s">
        <v>19</v>
      </c>
      <c r="P2043" t="s">
        <v>19</v>
      </c>
      <c r="Q2043">
        <v>1000</v>
      </c>
      <c r="X2043">
        <v>3.6999999999999998E-2</v>
      </c>
      <c r="Y2043">
        <v>45454.3</v>
      </c>
      <c r="Z2043">
        <v>0</v>
      </c>
      <c r="AA2043">
        <v>0</v>
      </c>
      <c r="AB2043">
        <v>0</v>
      </c>
      <c r="AC2043">
        <v>0</v>
      </c>
      <c r="AD2043">
        <v>1</v>
      </c>
      <c r="AE2043">
        <v>0</v>
      </c>
      <c r="AF2043" t="s">
        <v>3</v>
      </c>
      <c r="AG2043">
        <v>3.6999999999999998E-2</v>
      </c>
      <c r="AH2043">
        <v>2</v>
      </c>
      <c r="AI2043">
        <v>33039392</v>
      </c>
      <c r="AJ2043">
        <v>2151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</row>
    <row r="2044" spans="1:44" x14ac:dyDescent="0.2">
      <c r="A2044">
        <f>ROW(Source!A826)</f>
        <v>826</v>
      </c>
      <c r="B2044">
        <v>33039409</v>
      </c>
      <c r="C2044">
        <v>33039386</v>
      </c>
      <c r="D2044">
        <v>32518894</v>
      </c>
      <c r="E2044">
        <v>1</v>
      </c>
      <c r="F2044">
        <v>1</v>
      </c>
      <c r="G2044">
        <v>19</v>
      </c>
      <c r="H2044">
        <v>3</v>
      </c>
      <c r="I2044" t="s">
        <v>820</v>
      </c>
      <c r="J2044" t="s">
        <v>821</v>
      </c>
      <c r="K2044" t="s">
        <v>822</v>
      </c>
      <c r="L2044">
        <v>1327</v>
      </c>
      <c r="N2044">
        <v>1005</v>
      </c>
      <c r="O2044" t="s">
        <v>823</v>
      </c>
      <c r="P2044" t="s">
        <v>823</v>
      </c>
      <c r="Q2044">
        <v>1</v>
      </c>
      <c r="X2044">
        <v>5.6</v>
      </c>
      <c r="Y2044">
        <v>63.78</v>
      </c>
      <c r="Z2044">
        <v>0</v>
      </c>
      <c r="AA2044">
        <v>0</v>
      </c>
      <c r="AB2044">
        <v>0</v>
      </c>
      <c r="AC2044">
        <v>0</v>
      </c>
      <c r="AD2044">
        <v>1</v>
      </c>
      <c r="AE2044">
        <v>0</v>
      </c>
      <c r="AF2044" t="s">
        <v>3</v>
      </c>
      <c r="AG2044">
        <v>5.6</v>
      </c>
      <c r="AH2044">
        <v>2</v>
      </c>
      <c r="AI2044">
        <v>33039394</v>
      </c>
      <c r="AJ2044">
        <v>2152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</row>
    <row r="2045" spans="1:44" x14ac:dyDescent="0.2">
      <c r="A2045">
        <f>ROW(Source!A826)</f>
        <v>826</v>
      </c>
      <c r="B2045">
        <v>33039408</v>
      </c>
      <c r="C2045">
        <v>33039386</v>
      </c>
      <c r="D2045">
        <v>32517311</v>
      </c>
      <c r="E2045">
        <v>1</v>
      </c>
      <c r="F2045">
        <v>1</v>
      </c>
      <c r="G2045">
        <v>19</v>
      </c>
      <c r="H2045">
        <v>3</v>
      </c>
      <c r="I2045" t="s">
        <v>824</v>
      </c>
      <c r="J2045" t="s">
        <v>825</v>
      </c>
      <c r="K2045" t="s">
        <v>826</v>
      </c>
      <c r="L2045">
        <v>1348</v>
      </c>
      <c r="N2045">
        <v>1009</v>
      </c>
      <c r="O2045" t="s">
        <v>19</v>
      </c>
      <c r="P2045" t="s">
        <v>19</v>
      </c>
      <c r="Q2045">
        <v>1000</v>
      </c>
      <c r="X2045">
        <v>0.05</v>
      </c>
      <c r="Y2045">
        <v>4752.91</v>
      </c>
      <c r="Z2045">
        <v>0</v>
      </c>
      <c r="AA2045">
        <v>0</v>
      </c>
      <c r="AB2045">
        <v>0</v>
      </c>
      <c r="AC2045">
        <v>0</v>
      </c>
      <c r="AD2045">
        <v>1</v>
      </c>
      <c r="AE2045">
        <v>0</v>
      </c>
      <c r="AF2045" t="s">
        <v>3</v>
      </c>
      <c r="AG2045">
        <v>0.05</v>
      </c>
      <c r="AH2045">
        <v>2</v>
      </c>
      <c r="AI2045">
        <v>33039393</v>
      </c>
      <c r="AJ2045">
        <v>2153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</row>
    <row r="2046" spans="1:44" x14ac:dyDescent="0.2">
      <c r="A2046">
        <f>ROW(Source!A826)</f>
        <v>826</v>
      </c>
      <c r="B2046">
        <v>33039410</v>
      </c>
      <c r="C2046">
        <v>33039386</v>
      </c>
      <c r="D2046">
        <v>32519061</v>
      </c>
      <c r="E2046">
        <v>1</v>
      </c>
      <c r="F2046">
        <v>1</v>
      </c>
      <c r="G2046">
        <v>19</v>
      </c>
      <c r="H2046">
        <v>3</v>
      </c>
      <c r="I2046" t="s">
        <v>827</v>
      </c>
      <c r="J2046" t="s">
        <v>828</v>
      </c>
      <c r="K2046" t="s">
        <v>829</v>
      </c>
      <c r="L2046">
        <v>1339</v>
      </c>
      <c r="N2046">
        <v>1007</v>
      </c>
      <c r="O2046" t="s">
        <v>830</v>
      </c>
      <c r="P2046" t="s">
        <v>830</v>
      </c>
      <c r="Q2046">
        <v>1</v>
      </c>
      <c r="X2046">
        <v>1.75</v>
      </c>
      <c r="Y2046">
        <v>29.98</v>
      </c>
      <c r="Z2046">
        <v>0</v>
      </c>
      <c r="AA2046">
        <v>0</v>
      </c>
      <c r="AB2046">
        <v>0</v>
      </c>
      <c r="AC2046">
        <v>0</v>
      </c>
      <c r="AD2046">
        <v>1</v>
      </c>
      <c r="AE2046">
        <v>0</v>
      </c>
      <c r="AF2046" t="s">
        <v>3</v>
      </c>
      <c r="AG2046">
        <v>1.75</v>
      </c>
      <c r="AH2046">
        <v>2</v>
      </c>
      <c r="AI2046">
        <v>33039395</v>
      </c>
      <c r="AJ2046">
        <v>2154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</row>
    <row r="2047" spans="1:44" x14ac:dyDescent="0.2">
      <c r="A2047">
        <f>ROW(Source!A826)</f>
        <v>826</v>
      </c>
      <c r="B2047">
        <v>33039411</v>
      </c>
      <c r="C2047">
        <v>33039386</v>
      </c>
      <c r="D2047">
        <v>32517740</v>
      </c>
      <c r="E2047">
        <v>1</v>
      </c>
      <c r="F2047">
        <v>1</v>
      </c>
      <c r="G2047">
        <v>19</v>
      </c>
      <c r="H2047">
        <v>3</v>
      </c>
      <c r="I2047" t="s">
        <v>831</v>
      </c>
      <c r="J2047" t="s">
        <v>832</v>
      </c>
      <c r="K2047" t="s">
        <v>833</v>
      </c>
      <c r="L2047">
        <v>1339</v>
      </c>
      <c r="N2047">
        <v>1007</v>
      </c>
      <c r="O2047" t="s">
        <v>830</v>
      </c>
      <c r="P2047" t="s">
        <v>830</v>
      </c>
      <c r="Q2047">
        <v>1</v>
      </c>
      <c r="X2047">
        <v>0.08</v>
      </c>
      <c r="Y2047">
        <v>4993.7</v>
      </c>
      <c r="Z2047">
        <v>0</v>
      </c>
      <c r="AA2047">
        <v>0</v>
      </c>
      <c r="AB2047">
        <v>0</v>
      </c>
      <c r="AC2047">
        <v>0</v>
      </c>
      <c r="AD2047">
        <v>1</v>
      </c>
      <c r="AE2047">
        <v>0</v>
      </c>
      <c r="AF2047" t="s">
        <v>3</v>
      </c>
      <c r="AG2047">
        <v>0.08</v>
      </c>
      <c r="AH2047">
        <v>2</v>
      </c>
      <c r="AI2047">
        <v>33039396</v>
      </c>
      <c r="AJ2047">
        <v>2155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</row>
    <row r="2048" spans="1:44" x14ac:dyDescent="0.2">
      <c r="A2048">
        <f>ROW(Source!A826)</f>
        <v>826</v>
      </c>
      <c r="B2048">
        <v>33039412</v>
      </c>
      <c r="C2048">
        <v>33039386</v>
      </c>
      <c r="D2048">
        <v>32517729</v>
      </c>
      <c r="E2048">
        <v>1</v>
      </c>
      <c r="F2048">
        <v>1</v>
      </c>
      <c r="G2048">
        <v>19</v>
      </c>
      <c r="H2048">
        <v>3</v>
      </c>
      <c r="I2048" t="s">
        <v>834</v>
      </c>
      <c r="J2048" t="s">
        <v>835</v>
      </c>
      <c r="K2048" t="s">
        <v>836</v>
      </c>
      <c r="L2048">
        <v>1339</v>
      </c>
      <c r="N2048">
        <v>1007</v>
      </c>
      <c r="O2048" t="s">
        <v>830</v>
      </c>
      <c r="P2048" t="s">
        <v>830</v>
      </c>
      <c r="Q2048">
        <v>1</v>
      </c>
      <c r="X2048">
        <v>0.69</v>
      </c>
      <c r="Y2048">
        <v>3762.19</v>
      </c>
      <c r="Z2048">
        <v>0</v>
      </c>
      <c r="AA2048">
        <v>0</v>
      </c>
      <c r="AB2048">
        <v>0</v>
      </c>
      <c r="AC2048">
        <v>0</v>
      </c>
      <c r="AD2048">
        <v>1</v>
      </c>
      <c r="AE2048">
        <v>0</v>
      </c>
      <c r="AF2048" t="s">
        <v>3</v>
      </c>
      <c r="AG2048">
        <v>0.69</v>
      </c>
      <c r="AH2048">
        <v>2</v>
      </c>
      <c r="AI2048">
        <v>33039397</v>
      </c>
      <c r="AJ2048">
        <v>2156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</row>
    <row r="2049" spans="1:44" x14ac:dyDescent="0.2">
      <c r="A2049">
        <f>ROW(Source!A826)</f>
        <v>826</v>
      </c>
      <c r="B2049">
        <v>33039413</v>
      </c>
      <c r="C2049">
        <v>33039386</v>
      </c>
      <c r="D2049">
        <v>32517783</v>
      </c>
      <c r="E2049">
        <v>1</v>
      </c>
      <c r="F2049">
        <v>1</v>
      </c>
      <c r="G2049">
        <v>19</v>
      </c>
      <c r="H2049">
        <v>3</v>
      </c>
      <c r="I2049" t="s">
        <v>837</v>
      </c>
      <c r="J2049" t="s">
        <v>838</v>
      </c>
      <c r="K2049" t="s">
        <v>839</v>
      </c>
      <c r="L2049">
        <v>1339</v>
      </c>
      <c r="N2049">
        <v>1007</v>
      </c>
      <c r="O2049" t="s">
        <v>830</v>
      </c>
      <c r="P2049" t="s">
        <v>830</v>
      </c>
      <c r="Q2049">
        <v>1</v>
      </c>
      <c r="X2049">
        <v>0.2</v>
      </c>
      <c r="Y2049">
        <v>5631.96</v>
      </c>
      <c r="Z2049">
        <v>0</v>
      </c>
      <c r="AA2049">
        <v>0</v>
      </c>
      <c r="AB2049">
        <v>0</v>
      </c>
      <c r="AC2049">
        <v>0</v>
      </c>
      <c r="AD2049">
        <v>1</v>
      </c>
      <c r="AE2049">
        <v>0</v>
      </c>
      <c r="AF2049" t="s">
        <v>3</v>
      </c>
      <c r="AG2049">
        <v>0.2</v>
      </c>
      <c r="AH2049">
        <v>2</v>
      </c>
      <c r="AI2049">
        <v>33039398</v>
      </c>
      <c r="AJ2049">
        <v>2157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</row>
    <row r="2050" spans="1:44" x14ac:dyDescent="0.2">
      <c r="A2050">
        <f>ROW(Source!A826)</f>
        <v>826</v>
      </c>
      <c r="B2050">
        <v>33039414</v>
      </c>
      <c r="C2050">
        <v>33039386</v>
      </c>
      <c r="D2050">
        <v>32517784</v>
      </c>
      <c r="E2050">
        <v>1</v>
      </c>
      <c r="F2050">
        <v>1</v>
      </c>
      <c r="G2050">
        <v>19</v>
      </c>
      <c r="H2050">
        <v>3</v>
      </c>
      <c r="I2050" t="s">
        <v>840</v>
      </c>
      <c r="J2050" t="s">
        <v>841</v>
      </c>
      <c r="K2050" t="s">
        <v>842</v>
      </c>
      <c r="L2050">
        <v>1339</v>
      </c>
      <c r="N2050">
        <v>1007</v>
      </c>
      <c r="O2050" t="s">
        <v>830</v>
      </c>
      <c r="P2050" t="s">
        <v>830</v>
      </c>
      <c r="Q2050">
        <v>1</v>
      </c>
      <c r="X2050">
        <v>0.69</v>
      </c>
      <c r="Y2050">
        <v>5631.96</v>
      </c>
      <c r="Z2050">
        <v>0</v>
      </c>
      <c r="AA2050">
        <v>0</v>
      </c>
      <c r="AB2050">
        <v>0</v>
      </c>
      <c r="AC2050">
        <v>0</v>
      </c>
      <c r="AD2050">
        <v>1</v>
      </c>
      <c r="AE2050">
        <v>0</v>
      </c>
      <c r="AF2050" t="s">
        <v>3</v>
      </c>
      <c r="AG2050">
        <v>0.69</v>
      </c>
      <c r="AH2050">
        <v>2</v>
      </c>
      <c r="AI2050">
        <v>33039399</v>
      </c>
      <c r="AJ2050">
        <v>2158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</row>
    <row r="2051" spans="1:44" x14ac:dyDescent="0.2">
      <c r="A2051">
        <f>ROW(Source!A826)</f>
        <v>826</v>
      </c>
      <c r="B2051">
        <v>33039415</v>
      </c>
      <c r="C2051">
        <v>33039386</v>
      </c>
      <c r="D2051">
        <v>32519911</v>
      </c>
      <c r="E2051">
        <v>1</v>
      </c>
      <c r="F2051">
        <v>1</v>
      </c>
      <c r="G2051">
        <v>19</v>
      </c>
      <c r="H2051">
        <v>3</v>
      </c>
      <c r="I2051" t="s">
        <v>843</v>
      </c>
      <c r="J2051" t="s">
        <v>844</v>
      </c>
      <c r="K2051" t="s">
        <v>845</v>
      </c>
      <c r="L2051">
        <v>1339</v>
      </c>
      <c r="N2051">
        <v>1007</v>
      </c>
      <c r="O2051" t="s">
        <v>830</v>
      </c>
      <c r="P2051" t="s">
        <v>830</v>
      </c>
      <c r="Q2051">
        <v>1</v>
      </c>
      <c r="X2051">
        <v>102</v>
      </c>
      <c r="Y2051">
        <v>3195.93</v>
      </c>
      <c r="Z2051">
        <v>0</v>
      </c>
      <c r="AA2051">
        <v>0</v>
      </c>
      <c r="AB2051">
        <v>0</v>
      </c>
      <c r="AC2051">
        <v>0</v>
      </c>
      <c r="AD2051">
        <v>1</v>
      </c>
      <c r="AE2051">
        <v>0</v>
      </c>
      <c r="AF2051" t="s">
        <v>3</v>
      </c>
      <c r="AG2051">
        <v>102</v>
      </c>
      <c r="AH2051">
        <v>2</v>
      </c>
      <c r="AI2051">
        <v>33039400</v>
      </c>
      <c r="AJ2051">
        <v>2159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</row>
    <row r="2052" spans="1:44" x14ac:dyDescent="0.2">
      <c r="A2052">
        <f>ROW(Source!A826)</f>
        <v>826</v>
      </c>
      <c r="B2052">
        <v>33039416</v>
      </c>
      <c r="C2052">
        <v>33039386</v>
      </c>
      <c r="D2052">
        <v>32521663</v>
      </c>
      <c r="E2052">
        <v>1</v>
      </c>
      <c r="F2052">
        <v>1</v>
      </c>
      <c r="G2052">
        <v>19</v>
      </c>
      <c r="H2052">
        <v>3</v>
      </c>
      <c r="I2052" t="s">
        <v>846</v>
      </c>
      <c r="J2052" t="s">
        <v>847</v>
      </c>
      <c r="K2052" t="s">
        <v>848</v>
      </c>
      <c r="L2052">
        <v>1327</v>
      </c>
      <c r="N2052">
        <v>1005</v>
      </c>
      <c r="O2052" t="s">
        <v>823</v>
      </c>
      <c r="P2052" t="s">
        <v>823</v>
      </c>
      <c r="Q2052">
        <v>1</v>
      </c>
      <c r="X2052">
        <v>49.5</v>
      </c>
      <c r="Y2052">
        <v>207.09</v>
      </c>
      <c r="Z2052">
        <v>0</v>
      </c>
      <c r="AA2052">
        <v>0</v>
      </c>
      <c r="AB2052">
        <v>0</v>
      </c>
      <c r="AC2052">
        <v>0</v>
      </c>
      <c r="AD2052">
        <v>1</v>
      </c>
      <c r="AE2052">
        <v>0</v>
      </c>
      <c r="AF2052" t="s">
        <v>3</v>
      </c>
      <c r="AG2052">
        <v>49.5</v>
      </c>
      <c r="AH2052">
        <v>2</v>
      </c>
      <c r="AI2052">
        <v>33039401</v>
      </c>
      <c r="AJ2052">
        <v>2160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</row>
    <row r="2053" spans="1:44" x14ac:dyDescent="0.2">
      <c r="A2053">
        <f>ROW(Source!A829)</f>
        <v>829</v>
      </c>
      <c r="B2053">
        <v>33039425</v>
      </c>
      <c r="C2053">
        <v>33039419</v>
      </c>
      <c r="D2053">
        <v>32505425</v>
      </c>
      <c r="E2053">
        <v>19</v>
      </c>
      <c r="F2053">
        <v>1</v>
      </c>
      <c r="G2053">
        <v>19</v>
      </c>
      <c r="H2053">
        <v>1</v>
      </c>
      <c r="I2053" t="s">
        <v>795</v>
      </c>
      <c r="J2053" t="s">
        <v>3</v>
      </c>
      <c r="K2053" t="s">
        <v>796</v>
      </c>
      <c r="L2053">
        <v>1191</v>
      </c>
      <c r="N2053">
        <v>1013</v>
      </c>
      <c r="O2053" t="s">
        <v>797</v>
      </c>
      <c r="P2053" t="s">
        <v>797</v>
      </c>
      <c r="Q2053">
        <v>1</v>
      </c>
      <c r="X2053">
        <v>36.11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1</v>
      </c>
      <c r="AE2053">
        <v>1</v>
      </c>
      <c r="AF2053" t="s">
        <v>3</v>
      </c>
      <c r="AG2053">
        <v>36.11</v>
      </c>
      <c r="AH2053">
        <v>2</v>
      </c>
      <c r="AI2053">
        <v>33039420</v>
      </c>
      <c r="AJ2053">
        <v>2161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</row>
    <row r="2054" spans="1:44" x14ac:dyDescent="0.2">
      <c r="A2054">
        <f>ROW(Source!A829)</f>
        <v>829</v>
      </c>
      <c r="B2054">
        <v>33039426</v>
      </c>
      <c r="C2054">
        <v>33039419</v>
      </c>
      <c r="D2054">
        <v>32516754</v>
      </c>
      <c r="E2054">
        <v>1</v>
      </c>
      <c r="F2054">
        <v>1</v>
      </c>
      <c r="G2054">
        <v>19</v>
      </c>
      <c r="H2054">
        <v>2</v>
      </c>
      <c r="I2054" t="s">
        <v>798</v>
      </c>
      <c r="J2054" t="s">
        <v>799</v>
      </c>
      <c r="K2054" t="s">
        <v>800</v>
      </c>
      <c r="L2054">
        <v>1368</v>
      </c>
      <c r="N2054">
        <v>1011</v>
      </c>
      <c r="O2054" t="s">
        <v>801</v>
      </c>
      <c r="P2054" t="s">
        <v>801</v>
      </c>
      <c r="Q2054">
        <v>1</v>
      </c>
      <c r="X2054">
        <v>21.91</v>
      </c>
      <c r="Y2054">
        <v>0</v>
      </c>
      <c r="Z2054">
        <v>70.98</v>
      </c>
      <c r="AA2054">
        <v>6.52</v>
      </c>
      <c r="AB2054">
        <v>0</v>
      </c>
      <c r="AC2054">
        <v>0</v>
      </c>
      <c r="AD2054">
        <v>1</v>
      </c>
      <c r="AE2054">
        <v>0</v>
      </c>
      <c r="AF2054" t="s">
        <v>3</v>
      </c>
      <c r="AG2054">
        <v>21.91</v>
      </c>
      <c r="AH2054">
        <v>2</v>
      </c>
      <c r="AI2054">
        <v>33039421</v>
      </c>
      <c r="AJ2054">
        <v>2162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</row>
    <row r="2055" spans="1:44" x14ac:dyDescent="0.2">
      <c r="A2055">
        <f>ROW(Source!A829)</f>
        <v>829</v>
      </c>
      <c r="B2055">
        <v>33039427</v>
      </c>
      <c r="C2055">
        <v>33039419</v>
      </c>
      <c r="D2055">
        <v>32518977</v>
      </c>
      <c r="E2055">
        <v>1</v>
      </c>
      <c r="F2055">
        <v>1</v>
      </c>
      <c r="G2055">
        <v>19</v>
      </c>
      <c r="H2055">
        <v>3</v>
      </c>
      <c r="I2055" t="s">
        <v>802</v>
      </c>
      <c r="J2055" t="s">
        <v>803</v>
      </c>
      <c r="K2055" t="s">
        <v>804</v>
      </c>
      <c r="L2055">
        <v>1348</v>
      </c>
      <c r="N2055">
        <v>1009</v>
      </c>
      <c r="O2055" t="s">
        <v>19</v>
      </c>
      <c r="P2055" t="s">
        <v>19</v>
      </c>
      <c r="Q2055">
        <v>1000</v>
      </c>
      <c r="X2055">
        <v>0.03</v>
      </c>
      <c r="Y2055">
        <v>117442.26</v>
      </c>
      <c r="Z2055">
        <v>0</v>
      </c>
      <c r="AA2055">
        <v>0</v>
      </c>
      <c r="AB2055">
        <v>0</v>
      </c>
      <c r="AC2055">
        <v>0</v>
      </c>
      <c r="AD2055">
        <v>1</v>
      </c>
      <c r="AE2055">
        <v>0</v>
      </c>
      <c r="AF2055" t="s">
        <v>3</v>
      </c>
      <c r="AG2055">
        <v>0.03</v>
      </c>
      <c r="AH2055">
        <v>2</v>
      </c>
      <c r="AI2055">
        <v>33039422</v>
      </c>
      <c r="AJ2055">
        <v>2163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</row>
    <row r="2056" spans="1:44" x14ac:dyDescent="0.2">
      <c r="A2056">
        <f>ROW(Source!A829)</f>
        <v>829</v>
      </c>
      <c r="B2056">
        <v>33039428</v>
      </c>
      <c r="C2056">
        <v>33039419</v>
      </c>
      <c r="D2056">
        <v>32520163</v>
      </c>
      <c r="E2056">
        <v>1</v>
      </c>
      <c r="F2056">
        <v>1</v>
      </c>
      <c r="G2056">
        <v>19</v>
      </c>
      <c r="H2056">
        <v>3</v>
      </c>
      <c r="I2056" t="s">
        <v>25</v>
      </c>
      <c r="J2056" t="s">
        <v>27</v>
      </c>
      <c r="K2056" t="s">
        <v>26</v>
      </c>
      <c r="L2056">
        <v>1348</v>
      </c>
      <c r="N2056">
        <v>1009</v>
      </c>
      <c r="O2056" t="s">
        <v>19</v>
      </c>
      <c r="P2056" t="s">
        <v>19</v>
      </c>
      <c r="Q2056">
        <v>1000</v>
      </c>
      <c r="X2056">
        <v>1</v>
      </c>
      <c r="Y2056">
        <v>53410.15</v>
      </c>
      <c r="Z2056">
        <v>0</v>
      </c>
      <c r="AA2056">
        <v>0</v>
      </c>
      <c r="AB2056">
        <v>0</v>
      </c>
      <c r="AC2056">
        <v>0</v>
      </c>
      <c r="AD2056">
        <v>1</v>
      </c>
      <c r="AE2056">
        <v>0</v>
      </c>
      <c r="AF2056" t="s">
        <v>3</v>
      </c>
      <c r="AG2056">
        <v>1</v>
      </c>
      <c r="AH2056">
        <v>2</v>
      </c>
      <c r="AI2056">
        <v>33039423</v>
      </c>
      <c r="AJ2056">
        <v>2164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</row>
    <row r="2057" spans="1:44" x14ac:dyDescent="0.2">
      <c r="A2057">
        <f>ROW(Source!A831)</f>
        <v>831</v>
      </c>
      <c r="B2057">
        <v>33039446</v>
      </c>
      <c r="C2057">
        <v>33039430</v>
      </c>
      <c r="D2057">
        <v>32505425</v>
      </c>
      <c r="E2057">
        <v>19</v>
      </c>
      <c r="F2057">
        <v>1</v>
      </c>
      <c r="G2057">
        <v>19</v>
      </c>
      <c r="H2057">
        <v>1</v>
      </c>
      <c r="I2057" t="s">
        <v>795</v>
      </c>
      <c r="J2057" t="s">
        <v>3</v>
      </c>
      <c r="K2057" t="s">
        <v>796</v>
      </c>
      <c r="L2057">
        <v>1191</v>
      </c>
      <c r="N2057">
        <v>1013</v>
      </c>
      <c r="O2057" t="s">
        <v>797</v>
      </c>
      <c r="P2057" t="s">
        <v>797</v>
      </c>
      <c r="Q2057">
        <v>1</v>
      </c>
      <c r="X2057">
        <v>453.1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1</v>
      </c>
      <c r="AE2057">
        <v>1</v>
      </c>
      <c r="AF2057" t="s">
        <v>3</v>
      </c>
      <c r="AG2057">
        <v>453.1</v>
      </c>
      <c r="AH2057">
        <v>2</v>
      </c>
      <c r="AI2057">
        <v>33039431</v>
      </c>
      <c r="AJ2057">
        <v>2166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</row>
    <row r="2058" spans="1:44" x14ac:dyDescent="0.2">
      <c r="A2058">
        <f>ROW(Source!A831)</f>
        <v>831</v>
      </c>
      <c r="B2058">
        <v>33039447</v>
      </c>
      <c r="C2058">
        <v>33039430</v>
      </c>
      <c r="D2058">
        <v>32517073</v>
      </c>
      <c r="E2058">
        <v>1</v>
      </c>
      <c r="F2058">
        <v>1</v>
      </c>
      <c r="G2058">
        <v>19</v>
      </c>
      <c r="H2058">
        <v>2</v>
      </c>
      <c r="I2058" t="s">
        <v>805</v>
      </c>
      <c r="J2058" t="s">
        <v>806</v>
      </c>
      <c r="K2058" t="s">
        <v>807</v>
      </c>
      <c r="L2058">
        <v>1368</v>
      </c>
      <c r="N2058">
        <v>1011</v>
      </c>
      <c r="O2058" t="s">
        <v>801</v>
      </c>
      <c r="P2058" t="s">
        <v>801</v>
      </c>
      <c r="Q2058">
        <v>1</v>
      </c>
      <c r="X2058">
        <v>1.38</v>
      </c>
      <c r="Y2058">
        <v>0</v>
      </c>
      <c r="Z2058">
        <v>3.37</v>
      </c>
      <c r="AA2058">
        <v>0.85</v>
      </c>
      <c r="AB2058">
        <v>0</v>
      </c>
      <c r="AC2058">
        <v>0</v>
      </c>
      <c r="AD2058">
        <v>1</v>
      </c>
      <c r="AE2058">
        <v>0</v>
      </c>
      <c r="AF2058" t="s">
        <v>3</v>
      </c>
      <c r="AG2058">
        <v>1.38</v>
      </c>
      <c r="AH2058">
        <v>2</v>
      </c>
      <c r="AI2058">
        <v>33039432</v>
      </c>
      <c r="AJ2058">
        <v>2167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</row>
    <row r="2059" spans="1:44" x14ac:dyDescent="0.2">
      <c r="A2059">
        <f>ROW(Source!A831)</f>
        <v>831</v>
      </c>
      <c r="B2059">
        <v>33039448</v>
      </c>
      <c r="C2059">
        <v>33039430</v>
      </c>
      <c r="D2059">
        <v>32516433</v>
      </c>
      <c r="E2059">
        <v>1</v>
      </c>
      <c r="F2059">
        <v>1</v>
      </c>
      <c r="G2059">
        <v>19</v>
      </c>
      <c r="H2059">
        <v>2</v>
      </c>
      <c r="I2059" t="s">
        <v>808</v>
      </c>
      <c r="J2059" t="s">
        <v>809</v>
      </c>
      <c r="K2059" t="s">
        <v>810</v>
      </c>
      <c r="L2059">
        <v>1368</v>
      </c>
      <c r="N2059">
        <v>1011</v>
      </c>
      <c r="O2059" t="s">
        <v>801</v>
      </c>
      <c r="P2059" t="s">
        <v>801</v>
      </c>
      <c r="Q2059">
        <v>1</v>
      </c>
      <c r="X2059">
        <v>0.31</v>
      </c>
      <c r="Y2059">
        <v>0</v>
      </c>
      <c r="Z2059">
        <v>566.44000000000005</v>
      </c>
      <c r="AA2059">
        <v>281.27999999999997</v>
      </c>
      <c r="AB2059">
        <v>0</v>
      </c>
      <c r="AC2059">
        <v>0</v>
      </c>
      <c r="AD2059">
        <v>1</v>
      </c>
      <c r="AE2059">
        <v>0</v>
      </c>
      <c r="AF2059" t="s">
        <v>3</v>
      </c>
      <c r="AG2059">
        <v>0.31</v>
      </c>
      <c r="AH2059">
        <v>2</v>
      </c>
      <c r="AI2059">
        <v>33039433</v>
      </c>
      <c r="AJ2059">
        <v>2168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</row>
    <row r="2060" spans="1:44" x14ac:dyDescent="0.2">
      <c r="A2060">
        <f>ROW(Source!A831)</f>
        <v>831</v>
      </c>
      <c r="B2060">
        <v>33039449</v>
      </c>
      <c r="C2060">
        <v>33039430</v>
      </c>
      <c r="D2060">
        <v>32516599</v>
      </c>
      <c r="E2060">
        <v>1</v>
      </c>
      <c r="F2060">
        <v>1</v>
      </c>
      <c r="G2060">
        <v>19</v>
      </c>
      <c r="H2060">
        <v>2</v>
      </c>
      <c r="I2060" t="s">
        <v>811</v>
      </c>
      <c r="J2060" t="s">
        <v>812</v>
      </c>
      <c r="K2060" t="s">
        <v>813</v>
      </c>
      <c r="L2060">
        <v>1368</v>
      </c>
      <c r="N2060">
        <v>1011</v>
      </c>
      <c r="O2060" t="s">
        <v>801</v>
      </c>
      <c r="P2060" t="s">
        <v>801</v>
      </c>
      <c r="Q2060">
        <v>1</v>
      </c>
      <c r="X2060">
        <v>26.25</v>
      </c>
      <c r="Y2060">
        <v>0</v>
      </c>
      <c r="Z2060">
        <v>9.7100000000000009</v>
      </c>
      <c r="AA2060">
        <v>2.25</v>
      </c>
      <c r="AB2060">
        <v>0</v>
      </c>
      <c r="AC2060">
        <v>0</v>
      </c>
      <c r="AD2060">
        <v>1</v>
      </c>
      <c r="AE2060">
        <v>0</v>
      </c>
      <c r="AF2060" t="s">
        <v>3</v>
      </c>
      <c r="AG2060">
        <v>26.25</v>
      </c>
      <c r="AH2060">
        <v>2</v>
      </c>
      <c r="AI2060">
        <v>33039434</v>
      </c>
      <c r="AJ2060">
        <v>2169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</row>
    <row r="2061" spans="1:44" x14ac:dyDescent="0.2">
      <c r="A2061">
        <f>ROW(Source!A831)</f>
        <v>831</v>
      </c>
      <c r="B2061">
        <v>33039450</v>
      </c>
      <c r="C2061">
        <v>33039430</v>
      </c>
      <c r="D2061">
        <v>32517836</v>
      </c>
      <c r="E2061">
        <v>1</v>
      </c>
      <c r="F2061">
        <v>1</v>
      </c>
      <c r="G2061">
        <v>19</v>
      </c>
      <c r="H2061">
        <v>3</v>
      </c>
      <c r="I2061" t="s">
        <v>814</v>
      </c>
      <c r="J2061" t="s">
        <v>815</v>
      </c>
      <c r="K2061" t="s">
        <v>816</v>
      </c>
      <c r="L2061">
        <v>1348</v>
      </c>
      <c r="N2061">
        <v>1009</v>
      </c>
      <c r="O2061" t="s">
        <v>19</v>
      </c>
      <c r="P2061" t="s">
        <v>19</v>
      </c>
      <c r="Q2061">
        <v>1000</v>
      </c>
      <c r="X2061">
        <v>0.04</v>
      </c>
      <c r="Y2061">
        <v>31493.279999999999</v>
      </c>
      <c r="Z2061">
        <v>0</v>
      </c>
      <c r="AA2061">
        <v>0</v>
      </c>
      <c r="AB2061">
        <v>0</v>
      </c>
      <c r="AC2061">
        <v>0</v>
      </c>
      <c r="AD2061">
        <v>1</v>
      </c>
      <c r="AE2061">
        <v>0</v>
      </c>
      <c r="AF2061" t="s">
        <v>3</v>
      </c>
      <c r="AG2061">
        <v>0.04</v>
      </c>
      <c r="AH2061">
        <v>2</v>
      </c>
      <c r="AI2061">
        <v>33039435</v>
      </c>
      <c r="AJ2061">
        <v>2170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</row>
    <row r="2062" spans="1:44" x14ac:dyDescent="0.2">
      <c r="A2062">
        <f>ROW(Source!A831)</f>
        <v>831</v>
      </c>
      <c r="B2062">
        <v>33039451</v>
      </c>
      <c r="C2062">
        <v>33039430</v>
      </c>
      <c r="D2062">
        <v>32518156</v>
      </c>
      <c r="E2062">
        <v>1</v>
      </c>
      <c r="F2062">
        <v>1</v>
      </c>
      <c r="G2062">
        <v>19</v>
      </c>
      <c r="H2062">
        <v>3</v>
      </c>
      <c r="I2062" t="s">
        <v>817</v>
      </c>
      <c r="J2062" t="s">
        <v>818</v>
      </c>
      <c r="K2062" t="s">
        <v>819</v>
      </c>
      <c r="L2062">
        <v>1348</v>
      </c>
      <c r="N2062">
        <v>1009</v>
      </c>
      <c r="O2062" t="s">
        <v>19</v>
      </c>
      <c r="P2062" t="s">
        <v>19</v>
      </c>
      <c r="Q2062">
        <v>1000</v>
      </c>
      <c r="X2062">
        <v>3.6999999999999998E-2</v>
      </c>
      <c r="Y2062">
        <v>45454.3</v>
      </c>
      <c r="Z2062">
        <v>0</v>
      </c>
      <c r="AA2062">
        <v>0</v>
      </c>
      <c r="AB2062">
        <v>0</v>
      </c>
      <c r="AC2062">
        <v>0</v>
      </c>
      <c r="AD2062">
        <v>1</v>
      </c>
      <c r="AE2062">
        <v>0</v>
      </c>
      <c r="AF2062" t="s">
        <v>3</v>
      </c>
      <c r="AG2062">
        <v>3.6999999999999998E-2</v>
      </c>
      <c r="AH2062">
        <v>2</v>
      </c>
      <c r="AI2062">
        <v>33039436</v>
      </c>
      <c r="AJ2062">
        <v>2171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</row>
    <row r="2063" spans="1:44" x14ac:dyDescent="0.2">
      <c r="A2063">
        <f>ROW(Source!A831)</f>
        <v>831</v>
      </c>
      <c r="B2063">
        <v>33039453</v>
      </c>
      <c r="C2063">
        <v>33039430</v>
      </c>
      <c r="D2063">
        <v>32518894</v>
      </c>
      <c r="E2063">
        <v>1</v>
      </c>
      <c r="F2063">
        <v>1</v>
      </c>
      <c r="G2063">
        <v>19</v>
      </c>
      <c r="H2063">
        <v>3</v>
      </c>
      <c r="I2063" t="s">
        <v>820</v>
      </c>
      <c r="J2063" t="s">
        <v>821</v>
      </c>
      <c r="K2063" t="s">
        <v>822</v>
      </c>
      <c r="L2063">
        <v>1327</v>
      </c>
      <c r="N2063">
        <v>1005</v>
      </c>
      <c r="O2063" t="s">
        <v>823</v>
      </c>
      <c r="P2063" t="s">
        <v>823</v>
      </c>
      <c r="Q2063">
        <v>1</v>
      </c>
      <c r="X2063">
        <v>5.6</v>
      </c>
      <c r="Y2063">
        <v>63.78</v>
      </c>
      <c r="Z2063">
        <v>0</v>
      </c>
      <c r="AA2063">
        <v>0</v>
      </c>
      <c r="AB2063">
        <v>0</v>
      </c>
      <c r="AC2063">
        <v>0</v>
      </c>
      <c r="AD2063">
        <v>1</v>
      </c>
      <c r="AE2063">
        <v>0</v>
      </c>
      <c r="AF2063" t="s">
        <v>3</v>
      </c>
      <c r="AG2063">
        <v>5.6</v>
      </c>
      <c r="AH2063">
        <v>2</v>
      </c>
      <c r="AI2063">
        <v>33039438</v>
      </c>
      <c r="AJ2063">
        <v>2172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</row>
    <row r="2064" spans="1:44" x14ac:dyDescent="0.2">
      <c r="A2064">
        <f>ROW(Source!A831)</f>
        <v>831</v>
      </c>
      <c r="B2064">
        <v>33039452</v>
      </c>
      <c r="C2064">
        <v>33039430</v>
      </c>
      <c r="D2064">
        <v>32517311</v>
      </c>
      <c r="E2064">
        <v>1</v>
      </c>
      <c r="F2064">
        <v>1</v>
      </c>
      <c r="G2064">
        <v>19</v>
      </c>
      <c r="H2064">
        <v>3</v>
      </c>
      <c r="I2064" t="s">
        <v>824</v>
      </c>
      <c r="J2064" t="s">
        <v>825</v>
      </c>
      <c r="K2064" t="s">
        <v>826</v>
      </c>
      <c r="L2064">
        <v>1348</v>
      </c>
      <c r="N2064">
        <v>1009</v>
      </c>
      <c r="O2064" t="s">
        <v>19</v>
      </c>
      <c r="P2064" t="s">
        <v>19</v>
      </c>
      <c r="Q2064">
        <v>1000</v>
      </c>
      <c r="X2064">
        <v>0.05</v>
      </c>
      <c r="Y2064">
        <v>4752.91</v>
      </c>
      <c r="Z2064">
        <v>0</v>
      </c>
      <c r="AA2064">
        <v>0</v>
      </c>
      <c r="AB2064">
        <v>0</v>
      </c>
      <c r="AC2064">
        <v>0</v>
      </c>
      <c r="AD2064">
        <v>1</v>
      </c>
      <c r="AE2064">
        <v>0</v>
      </c>
      <c r="AF2064" t="s">
        <v>3</v>
      </c>
      <c r="AG2064">
        <v>0.05</v>
      </c>
      <c r="AH2064">
        <v>2</v>
      </c>
      <c r="AI2064">
        <v>33039437</v>
      </c>
      <c r="AJ2064">
        <v>2173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</row>
    <row r="2065" spans="1:44" x14ac:dyDescent="0.2">
      <c r="A2065">
        <f>ROW(Source!A831)</f>
        <v>831</v>
      </c>
      <c r="B2065">
        <v>33039454</v>
      </c>
      <c r="C2065">
        <v>33039430</v>
      </c>
      <c r="D2065">
        <v>32519061</v>
      </c>
      <c r="E2065">
        <v>1</v>
      </c>
      <c r="F2065">
        <v>1</v>
      </c>
      <c r="G2065">
        <v>19</v>
      </c>
      <c r="H2065">
        <v>3</v>
      </c>
      <c r="I2065" t="s">
        <v>827</v>
      </c>
      <c r="J2065" t="s">
        <v>828</v>
      </c>
      <c r="K2065" t="s">
        <v>829</v>
      </c>
      <c r="L2065">
        <v>1339</v>
      </c>
      <c r="N2065">
        <v>1007</v>
      </c>
      <c r="O2065" t="s">
        <v>830</v>
      </c>
      <c r="P2065" t="s">
        <v>830</v>
      </c>
      <c r="Q2065">
        <v>1</v>
      </c>
      <c r="X2065">
        <v>1.75</v>
      </c>
      <c r="Y2065">
        <v>29.98</v>
      </c>
      <c r="Z2065">
        <v>0</v>
      </c>
      <c r="AA2065">
        <v>0</v>
      </c>
      <c r="AB2065">
        <v>0</v>
      </c>
      <c r="AC2065">
        <v>0</v>
      </c>
      <c r="AD2065">
        <v>1</v>
      </c>
      <c r="AE2065">
        <v>0</v>
      </c>
      <c r="AF2065" t="s">
        <v>3</v>
      </c>
      <c r="AG2065">
        <v>1.75</v>
      </c>
      <c r="AH2065">
        <v>2</v>
      </c>
      <c r="AI2065">
        <v>33039439</v>
      </c>
      <c r="AJ2065">
        <v>2174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</row>
    <row r="2066" spans="1:44" x14ac:dyDescent="0.2">
      <c r="A2066">
        <f>ROW(Source!A831)</f>
        <v>831</v>
      </c>
      <c r="B2066">
        <v>33039455</v>
      </c>
      <c r="C2066">
        <v>33039430</v>
      </c>
      <c r="D2066">
        <v>32517740</v>
      </c>
      <c r="E2066">
        <v>1</v>
      </c>
      <c r="F2066">
        <v>1</v>
      </c>
      <c r="G2066">
        <v>19</v>
      </c>
      <c r="H2066">
        <v>3</v>
      </c>
      <c r="I2066" t="s">
        <v>831</v>
      </c>
      <c r="J2066" t="s">
        <v>832</v>
      </c>
      <c r="K2066" t="s">
        <v>833</v>
      </c>
      <c r="L2066">
        <v>1339</v>
      </c>
      <c r="N2066">
        <v>1007</v>
      </c>
      <c r="O2066" t="s">
        <v>830</v>
      </c>
      <c r="P2066" t="s">
        <v>830</v>
      </c>
      <c r="Q2066">
        <v>1</v>
      </c>
      <c r="X2066">
        <v>0.08</v>
      </c>
      <c r="Y2066">
        <v>4993.7</v>
      </c>
      <c r="Z2066">
        <v>0</v>
      </c>
      <c r="AA2066">
        <v>0</v>
      </c>
      <c r="AB2066">
        <v>0</v>
      </c>
      <c r="AC2066">
        <v>0</v>
      </c>
      <c r="AD2066">
        <v>1</v>
      </c>
      <c r="AE2066">
        <v>0</v>
      </c>
      <c r="AF2066" t="s">
        <v>3</v>
      </c>
      <c r="AG2066">
        <v>0.08</v>
      </c>
      <c r="AH2066">
        <v>2</v>
      </c>
      <c r="AI2066">
        <v>33039440</v>
      </c>
      <c r="AJ2066">
        <v>2175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</row>
    <row r="2067" spans="1:44" x14ac:dyDescent="0.2">
      <c r="A2067">
        <f>ROW(Source!A831)</f>
        <v>831</v>
      </c>
      <c r="B2067">
        <v>33039456</v>
      </c>
      <c r="C2067">
        <v>33039430</v>
      </c>
      <c r="D2067">
        <v>32517729</v>
      </c>
      <c r="E2067">
        <v>1</v>
      </c>
      <c r="F2067">
        <v>1</v>
      </c>
      <c r="G2067">
        <v>19</v>
      </c>
      <c r="H2067">
        <v>3</v>
      </c>
      <c r="I2067" t="s">
        <v>834</v>
      </c>
      <c r="J2067" t="s">
        <v>835</v>
      </c>
      <c r="K2067" t="s">
        <v>836</v>
      </c>
      <c r="L2067">
        <v>1339</v>
      </c>
      <c r="N2067">
        <v>1007</v>
      </c>
      <c r="O2067" t="s">
        <v>830</v>
      </c>
      <c r="P2067" t="s">
        <v>830</v>
      </c>
      <c r="Q2067">
        <v>1</v>
      </c>
      <c r="X2067">
        <v>0.69</v>
      </c>
      <c r="Y2067">
        <v>3762.19</v>
      </c>
      <c r="Z2067">
        <v>0</v>
      </c>
      <c r="AA2067">
        <v>0</v>
      </c>
      <c r="AB2067">
        <v>0</v>
      </c>
      <c r="AC2067">
        <v>0</v>
      </c>
      <c r="AD2067">
        <v>1</v>
      </c>
      <c r="AE2067">
        <v>0</v>
      </c>
      <c r="AF2067" t="s">
        <v>3</v>
      </c>
      <c r="AG2067">
        <v>0.69</v>
      </c>
      <c r="AH2067">
        <v>2</v>
      </c>
      <c r="AI2067">
        <v>33039441</v>
      </c>
      <c r="AJ2067">
        <v>2176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</row>
    <row r="2068" spans="1:44" x14ac:dyDescent="0.2">
      <c r="A2068">
        <f>ROW(Source!A831)</f>
        <v>831</v>
      </c>
      <c r="B2068">
        <v>33039457</v>
      </c>
      <c r="C2068">
        <v>33039430</v>
      </c>
      <c r="D2068">
        <v>32517783</v>
      </c>
      <c r="E2068">
        <v>1</v>
      </c>
      <c r="F2068">
        <v>1</v>
      </c>
      <c r="G2068">
        <v>19</v>
      </c>
      <c r="H2068">
        <v>3</v>
      </c>
      <c r="I2068" t="s">
        <v>837</v>
      </c>
      <c r="J2068" t="s">
        <v>838</v>
      </c>
      <c r="K2068" t="s">
        <v>839</v>
      </c>
      <c r="L2068">
        <v>1339</v>
      </c>
      <c r="N2068">
        <v>1007</v>
      </c>
      <c r="O2068" t="s">
        <v>830</v>
      </c>
      <c r="P2068" t="s">
        <v>830</v>
      </c>
      <c r="Q2068">
        <v>1</v>
      </c>
      <c r="X2068">
        <v>0.2</v>
      </c>
      <c r="Y2068">
        <v>5631.96</v>
      </c>
      <c r="Z2068">
        <v>0</v>
      </c>
      <c r="AA2068">
        <v>0</v>
      </c>
      <c r="AB2068">
        <v>0</v>
      </c>
      <c r="AC2068">
        <v>0</v>
      </c>
      <c r="AD2068">
        <v>1</v>
      </c>
      <c r="AE2068">
        <v>0</v>
      </c>
      <c r="AF2068" t="s">
        <v>3</v>
      </c>
      <c r="AG2068">
        <v>0.2</v>
      </c>
      <c r="AH2068">
        <v>2</v>
      </c>
      <c r="AI2068">
        <v>33039442</v>
      </c>
      <c r="AJ2068">
        <v>2177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</row>
    <row r="2069" spans="1:44" x14ac:dyDescent="0.2">
      <c r="A2069">
        <f>ROW(Source!A831)</f>
        <v>831</v>
      </c>
      <c r="B2069">
        <v>33039458</v>
      </c>
      <c r="C2069">
        <v>33039430</v>
      </c>
      <c r="D2069">
        <v>32517784</v>
      </c>
      <c r="E2069">
        <v>1</v>
      </c>
      <c r="F2069">
        <v>1</v>
      </c>
      <c r="G2069">
        <v>19</v>
      </c>
      <c r="H2069">
        <v>3</v>
      </c>
      <c r="I2069" t="s">
        <v>840</v>
      </c>
      <c r="J2069" t="s">
        <v>841</v>
      </c>
      <c r="K2069" t="s">
        <v>842</v>
      </c>
      <c r="L2069">
        <v>1339</v>
      </c>
      <c r="N2069">
        <v>1007</v>
      </c>
      <c r="O2069" t="s">
        <v>830</v>
      </c>
      <c r="P2069" t="s">
        <v>830</v>
      </c>
      <c r="Q2069">
        <v>1</v>
      </c>
      <c r="X2069">
        <v>0.69</v>
      </c>
      <c r="Y2069">
        <v>5631.96</v>
      </c>
      <c r="Z2069">
        <v>0</v>
      </c>
      <c r="AA2069">
        <v>0</v>
      </c>
      <c r="AB2069">
        <v>0</v>
      </c>
      <c r="AC2069">
        <v>0</v>
      </c>
      <c r="AD2069">
        <v>1</v>
      </c>
      <c r="AE2069">
        <v>0</v>
      </c>
      <c r="AF2069" t="s">
        <v>3</v>
      </c>
      <c r="AG2069">
        <v>0.69</v>
      </c>
      <c r="AH2069">
        <v>2</v>
      </c>
      <c r="AI2069">
        <v>33039443</v>
      </c>
      <c r="AJ2069">
        <v>2178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</row>
    <row r="2070" spans="1:44" x14ac:dyDescent="0.2">
      <c r="A2070">
        <f>ROW(Source!A831)</f>
        <v>831</v>
      </c>
      <c r="B2070">
        <v>33039459</v>
      </c>
      <c r="C2070">
        <v>33039430</v>
      </c>
      <c r="D2070">
        <v>32519911</v>
      </c>
      <c r="E2070">
        <v>1</v>
      </c>
      <c r="F2070">
        <v>1</v>
      </c>
      <c r="G2070">
        <v>19</v>
      </c>
      <c r="H2070">
        <v>3</v>
      </c>
      <c r="I2070" t="s">
        <v>843</v>
      </c>
      <c r="J2070" t="s">
        <v>844</v>
      </c>
      <c r="K2070" t="s">
        <v>845</v>
      </c>
      <c r="L2070">
        <v>1339</v>
      </c>
      <c r="N2070">
        <v>1007</v>
      </c>
      <c r="O2070" t="s">
        <v>830</v>
      </c>
      <c r="P2070" t="s">
        <v>830</v>
      </c>
      <c r="Q2070">
        <v>1</v>
      </c>
      <c r="X2070">
        <v>102</v>
      </c>
      <c r="Y2070">
        <v>3195.93</v>
      </c>
      <c r="Z2070">
        <v>0</v>
      </c>
      <c r="AA2070">
        <v>0</v>
      </c>
      <c r="AB2070">
        <v>0</v>
      </c>
      <c r="AC2070">
        <v>0</v>
      </c>
      <c r="AD2070">
        <v>1</v>
      </c>
      <c r="AE2070">
        <v>0</v>
      </c>
      <c r="AF2070" t="s">
        <v>3</v>
      </c>
      <c r="AG2070">
        <v>102</v>
      </c>
      <c r="AH2070">
        <v>2</v>
      </c>
      <c r="AI2070">
        <v>33039444</v>
      </c>
      <c r="AJ2070">
        <v>2179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</row>
    <row r="2071" spans="1:44" x14ac:dyDescent="0.2">
      <c r="A2071">
        <f>ROW(Source!A831)</f>
        <v>831</v>
      </c>
      <c r="B2071">
        <v>33039460</v>
      </c>
      <c r="C2071">
        <v>33039430</v>
      </c>
      <c r="D2071">
        <v>32521663</v>
      </c>
      <c r="E2071">
        <v>1</v>
      </c>
      <c r="F2071">
        <v>1</v>
      </c>
      <c r="G2071">
        <v>19</v>
      </c>
      <c r="H2071">
        <v>3</v>
      </c>
      <c r="I2071" t="s">
        <v>846</v>
      </c>
      <c r="J2071" t="s">
        <v>847</v>
      </c>
      <c r="K2071" t="s">
        <v>848</v>
      </c>
      <c r="L2071">
        <v>1327</v>
      </c>
      <c r="N2071">
        <v>1005</v>
      </c>
      <c r="O2071" t="s">
        <v>823</v>
      </c>
      <c r="P2071" t="s">
        <v>823</v>
      </c>
      <c r="Q2071">
        <v>1</v>
      </c>
      <c r="X2071">
        <v>49.5</v>
      </c>
      <c r="Y2071">
        <v>207.09</v>
      </c>
      <c r="Z2071">
        <v>0</v>
      </c>
      <c r="AA2071">
        <v>0</v>
      </c>
      <c r="AB2071">
        <v>0</v>
      </c>
      <c r="AC2071">
        <v>0</v>
      </c>
      <c r="AD2071">
        <v>1</v>
      </c>
      <c r="AE2071">
        <v>0</v>
      </c>
      <c r="AF2071" t="s">
        <v>3</v>
      </c>
      <c r="AG2071">
        <v>49.5</v>
      </c>
      <c r="AH2071">
        <v>2</v>
      </c>
      <c r="AI2071">
        <v>33039445</v>
      </c>
      <c r="AJ2071">
        <v>2180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</row>
    <row r="2072" spans="1:44" x14ac:dyDescent="0.2">
      <c r="A2072">
        <f>ROW(Source!A834)</f>
        <v>834</v>
      </c>
      <c r="B2072">
        <v>33039469</v>
      </c>
      <c r="C2072">
        <v>33039463</v>
      </c>
      <c r="D2072">
        <v>32505425</v>
      </c>
      <c r="E2072">
        <v>19</v>
      </c>
      <c r="F2072">
        <v>1</v>
      </c>
      <c r="G2072">
        <v>19</v>
      </c>
      <c r="H2072">
        <v>1</v>
      </c>
      <c r="I2072" t="s">
        <v>795</v>
      </c>
      <c r="J2072" t="s">
        <v>3</v>
      </c>
      <c r="K2072" t="s">
        <v>796</v>
      </c>
      <c r="L2072">
        <v>1191</v>
      </c>
      <c r="N2072">
        <v>1013</v>
      </c>
      <c r="O2072" t="s">
        <v>797</v>
      </c>
      <c r="P2072" t="s">
        <v>797</v>
      </c>
      <c r="Q2072">
        <v>1</v>
      </c>
      <c r="X2072">
        <v>36.11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1</v>
      </c>
      <c r="AE2072">
        <v>1</v>
      </c>
      <c r="AF2072" t="s">
        <v>3</v>
      </c>
      <c r="AG2072">
        <v>36.11</v>
      </c>
      <c r="AH2072">
        <v>2</v>
      </c>
      <c r="AI2072">
        <v>33039464</v>
      </c>
      <c r="AJ2072">
        <v>2181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</row>
    <row r="2073" spans="1:44" x14ac:dyDescent="0.2">
      <c r="A2073">
        <f>ROW(Source!A834)</f>
        <v>834</v>
      </c>
      <c r="B2073">
        <v>33039470</v>
      </c>
      <c r="C2073">
        <v>33039463</v>
      </c>
      <c r="D2073">
        <v>32516754</v>
      </c>
      <c r="E2073">
        <v>1</v>
      </c>
      <c r="F2073">
        <v>1</v>
      </c>
      <c r="G2073">
        <v>19</v>
      </c>
      <c r="H2073">
        <v>2</v>
      </c>
      <c r="I2073" t="s">
        <v>798</v>
      </c>
      <c r="J2073" t="s">
        <v>799</v>
      </c>
      <c r="K2073" t="s">
        <v>800</v>
      </c>
      <c r="L2073">
        <v>1368</v>
      </c>
      <c r="N2073">
        <v>1011</v>
      </c>
      <c r="O2073" t="s">
        <v>801</v>
      </c>
      <c r="P2073" t="s">
        <v>801</v>
      </c>
      <c r="Q2073">
        <v>1</v>
      </c>
      <c r="X2073">
        <v>21.91</v>
      </c>
      <c r="Y2073">
        <v>0</v>
      </c>
      <c r="Z2073">
        <v>70.98</v>
      </c>
      <c r="AA2073">
        <v>6.52</v>
      </c>
      <c r="AB2073">
        <v>0</v>
      </c>
      <c r="AC2073">
        <v>0</v>
      </c>
      <c r="AD2073">
        <v>1</v>
      </c>
      <c r="AE2073">
        <v>0</v>
      </c>
      <c r="AF2073" t="s">
        <v>3</v>
      </c>
      <c r="AG2073">
        <v>21.91</v>
      </c>
      <c r="AH2073">
        <v>2</v>
      </c>
      <c r="AI2073">
        <v>33039465</v>
      </c>
      <c r="AJ2073">
        <v>2182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</row>
    <row r="2074" spans="1:44" x14ac:dyDescent="0.2">
      <c r="A2074">
        <f>ROW(Source!A834)</f>
        <v>834</v>
      </c>
      <c r="B2074">
        <v>33039471</v>
      </c>
      <c r="C2074">
        <v>33039463</v>
      </c>
      <c r="D2074">
        <v>32518977</v>
      </c>
      <c r="E2074">
        <v>1</v>
      </c>
      <c r="F2074">
        <v>1</v>
      </c>
      <c r="G2074">
        <v>19</v>
      </c>
      <c r="H2074">
        <v>3</v>
      </c>
      <c r="I2074" t="s">
        <v>802</v>
      </c>
      <c r="J2074" t="s">
        <v>803</v>
      </c>
      <c r="K2074" t="s">
        <v>804</v>
      </c>
      <c r="L2074">
        <v>1348</v>
      </c>
      <c r="N2074">
        <v>1009</v>
      </c>
      <c r="O2074" t="s">
        <v>19</v>
      </c>
      <c r="P2074" t="s">
        <v>19</v>
      </c>
      <c r="Q2074">
        <v>1000</v>
      </c>
      <c r="X2074">
        <v>0.03</v>
      </c>
      <c r="Y2074">
        <v>117442.26</v>
      </c>
      <c r="Z2074">
        <v>0</v>
      </c>
      <c r="AA2074">
        <v>0</v>
      </c>
      <c r="AB2074">
        <v>0</v>
      </c>
      <c r="AC2074">
        <v>0</v>
      </c>
      <c r="AD2074">
        <v>1</v>
      </c>
      <c r="AE2074">
        <v>0</v>
      </c>
      <c r="AF2074" t="s">
        <v>3</v>
      </c>
      <c r="AG2074">
        <v>0.03</v>
      </c>
      <c r="AH2074">
        <v>2</v>
      </c>
      <c r="AI2074">
        <v>33039466</v>
      </c>
      <c r="AJ2074">
        <v>2183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</row>
    <row r="2075" spans="1:44" x14ac:dyDescent="0.2">
      <c r="A2075">
        <f>ROW(Source!A834)</f>
        <v>834</v>
      </c>
      <c r="B2075">
        <v>33039472</v>
      </c>
      <c r="C2075">
        <v>33039463</v>
      </c>
      <c r="D2075">
        <v>32520163</v>
      </c>
      <c r="E2075">
        <v>1</v>
      </c>
      <c r="F2075">
        <v>1</v>
      </c>
      <c r="G2075">
        <v>19</v>
      </c>
      <c r="H2075">
        <v>3</v>
      </c>
      <c r="I2075" t="s">
        <v>25</v>
      </c>
      <c r="J2075" t="s">
        <v>27</v>
      </c>
      <c r="K2075" t="s">
        <v>26</v>
      </c>
      <c r="L2075">
        <v>1348</v>
      </c>
      <c r="N2075">
        <v>1009</v>
      </c>
      <c r="O2075" t="s">
        <v>19</v>
      </c>
      <c r="P2075" t="s">
        <v>19</v>
      </c>
      <c r="Q2075">
        <v>1000</v>
      </c>
      <c r="X2075">
        <v>1</v>
      </c>
      <c r="Y2075">
        <v>53410.15</v>
      </c>
      <c r="Z2075">
        <v>0</v>
      </c>
      <c r="AA2075">
        <v>0</v>
      </c>
      <c r="AB2075">
        <v>0</v>
      </c>
      <c r="AC2075">
        <v>0</v>
      </c>
      <c r="AD2075">
        <v>1</v>
      </c>
      <c r="AE2075">
        <v>0</v>
      </c>
      <c r="AF2075" t="s">
        <v>3</v>
      </c>
      <c r="AG2075">
        <v>1</v>
      </c>
      <c r="AH2075">
        <v>2</v>
      </c>
      <c r="AI2075">
        <v>33039467</v>
      </c>
      <c r="AJ2075">
        <v>2184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</row>
    <row r="2076" spans="1:44" x14ac:dyDescent="0.2">
      <c r="A2076">
        <f>ROW(Source!A836)</f>
        <v>836</v>
      </c>
      <c r="B2076">
        <v>33039490</v>
      </c>
      <c r="C2076">
        <v>33039474</v>
      </c>
      <c r="D2076">
        <v>32505425</v>
      </c>
      <c r="E2076">
        <v>19</v>
      </c>
      <c r="F2076">
        <v>1</v>
      </c>
      <c r="G2076">
        <v>19</v>
      </c>
      <c r="H2076">
        <v>1</v>
      </c>
      <c r="I2076" t="s">
        <v>795</v>
      </c>
      <c r="J2076" t="s">
        <v>3</v>
      </c>
      <c r="K2076" t="s">
        <v>796</v>
      </c>
      <c r="L2076">
        <v>1191</v>
      </c>
      <c r="N2076">
        <v>1013</v>
      </c>
      <c r="O2076" t="s">
        <v>797</v>
      </c>
      <c r="P2076" t="s">
        <v>797</v>
      </c>
      <c r="Q2076">
        <v>1</v>
      </c>
      <c r="X2076">
        <v>453.1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1</v>
      </c>
      <c r="AE2076">
        <v>1</v>
      </c>
      <c r="AF2076" t="s">
        <v>3</v>
      </c>
      <c r="AG2076">
        <v>453.1</v>
      </c>
      <c r="AH2076">
        <v>2</v>
      </c>
      <c r="AI2076">
        <v>33039475</v>
      </c>
      <c r="AJ2076">
        <v>2186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</row>
    <row r="2077" spans="1:44" x14ac:dyDescent="0.2">
      <c r="A2077">
        <f>ROW(Source!A836)</f>
        <v>836</v>
      </c>
      <c r="B2077">
        <v>33039491</v>
      </c>
      <c r="C2077">
        <v>33039474</v>
      </c>
      <c r="D2077">
        <v>32517073</v>
      </c>
      <c r="E2077">
        <v>1</v>
      </c>
      <c r="F2077">
        <v>1</v>
      </c>
      <c r="G2077">
        <v>19</v>
      </c>
      <c r="H2077">
        <v>2</v>
      </c>
      <c r="I2077" t="s">
        <v>805</v>
      </c>
      <c r="J2077" t="s">
        <v>806</v>
      </c>
      <c r="K2077" t="s">
        <v>807</v>
      </c>
      <c r="L2077">
        <v>1368</v>
      </c>
      <c r="N2077">
        <v>1011</v>
      </c>
      <c r="O2077" t="s">
        <v>801</v>
      </c>
      <c r="P2077" t="s">
        <v>801</v>
      </c>
      <c r="Q2077">
        <v>1</v>
      </c>
      <c r="X2077">
        <v>1.38</v>
      </c>
      <c r="Y2077">
        <v>0</v>
      </c>
      <c r="Z2077">
        <v>3.37</v>
      </c>
      <c r="AA2077">
        <v>0.85</v>
      </c>
      <c r="AB2077">
        <v>0</v>
      </c>
      <c r="AC2077">
        <v>0</v>
      </c>
      <c r="AD2077">
        <v>1</v>
      </c>
      <c r="AE2077">
        <v>0</v>
      </c>
      <c r="AF2077" t="s">
        <v>3</v>
      </c>
      <c r="AG2077">
        <v>1.38</v>
      </c>
      <c r="AH2077">
        <v>2</v>
      </c>
      <c r="AI2077">
        <v>33039476</v>
      </c>
      <c r="AJ2077">
        <v>2187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</row>
    <row r="2078" spans="1:44" x14ac:dyDescent="0.2">
      <c r="A2078">
        <f>ROW(Source!A836)</f>
        <v>836</v>
      </c>
      <c r="B2078">
        <v>33039492</v>
      </c>
      <c r="C2078">
        <v>33039474</v>
      </c>
      <c r="D2078">
        <v>32516433</v>
      </c>
      <c r="E2078">
        <v>1</v>
      </c>
      <c r="F2078">
        <v>1</v>
      </c>
      <c r="G2078">
        <v>19</v>
      </c>
      <c r="H2078">
        <v>2</v>
      </c>
      <c r="I2078" t="s">
        <v>808</v>
      </c>
      <c r="J2078" t="s">
        <v>809</v>
      </c>
      <c r="K2078" t="s">
        <v>810</v>
      </c>
      <c r="L2078">
        <v>1368</v>
      </c>
      <c r="N2078">
        <v>1011</v>
      </c>
      <c r="O2078" t="s">
        <v>801</v>
      </c>
      <c r="P2078" t="s">
        <v>801</v>
      </c>
      <c r="Q2078">
        <v>1</v>
      </c>
      <c r="X2078">
        <v>0.31</v>
      </c>
      <c r="Y2078">
        <v>0</v>
      </c>
      <c r="Z2078">
        <v>566.44000000000005</v>
      </c>
      <c r="AA2078">
        <v>281.27999999999997</v>
      </c>
      <c r="AB2078">
        <v>0</v>
      </c>
      <c r="AC2078">
        <v>0</v>
      </c>
      <c r="AD2078">
        <v>1</v>
      </c>
      <c r="AE2078">
        <v>0</v>
      </c>
      <c r="AF2078" t="s">
        <v>3</v>
      </c>
      <c r="AG2078">
        <v>0.31</v>
      </c>
      <c r="AH2078">
        <v>2</v>
      </c>
      <c r="AI2078">
        <v>33039477</v>
      </c>
      <c r="AJ2078">
        <v>2188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</row>
    <row r="2079" spans="1:44" x14ac:dyDescent="0.2">
      <c r="A2079">
        <f>ROW(Source!A836)</f>
        <v>836</v>
      </c>
      <c r="B2079">
        <v>33039493</v>
      </c>
      <c r="C2079">
        <v>33039474</v>
      </c>
      <c r="D2079">
        <v>32516599</v>
      </c>
      <c r="E2079">
        <v>1</v>
      </c>
      <c r="F2079">
        <v>1</v>
      </c>
      <c r="G2079">
        <v>19</v>
      </c>
      <c r="H2079">
        <v>2</v>
      </c>
      <c r="I2079" t="s">
        <v>811</v>
      </c>
      <c r="J2079" t="s">
        <v>812</v>
      </c>
      <c r="K2079" t="s">
        <v>813</v>
      </c>
      <c r="L2079">
        <v>1368</v>
      </c>
      <c r="N2079">
        <v>1011</v>
      </c>
      <c r="O2079" t="s">
        <v>801</v>
      </c>
      <c r="P2079" t="s">
        <v>801</v>
      </c>
      <c r="Q2079">
        <v>1</v>
      </c>
      <c r="X2079">
        <v>26.25</v>
      </c>
      <c r="Y2079">
        <v>0</v>
      </c>
      <c r="Z2079">
        <v>9.7100000000000009</v>
      </c>
      <c r="AA2079">
        <v>2.25</v>
      </c>
      <c r="AB2079">
        <v>0</v>
      </c>
      <c r="AC2079">
        <v>0</v>
      </c>
      <c r="AD2079">
        <v>1</v>
      </c>
      <c r="AE2079">
        <v>0</v>
      </c>
      <c r="AF2079" t="s">
        <v>3</v>
      </c>
      <c r="AG2079">
        <v>26.25</v>
      </c>
      <c r="AH2079">
        <v>2</v>
      </c>
      <c r="AI2079">
        <v>33039478</v>
      </c>
      <c r="AJ2079">
        <v>2189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</row>
    <row r="2080" spans="1:44" x14ac:dyDescent="0.2">
      <c r="A2080">
        <f>ROW(Source!A836)</f>
        <v>836</v>
      </c>
      <c r="B2080">
        <v>33039494</v>
      </c>
      <c r="C2080">
        <v>33039474</v>
      </c>
      <c r="D2080">
        <v>32517836</v>
      </c>
      <c r="E2080">
        <v>1</v>
      </c>
      <c r="F2080">
        <v>1</v>
      </c>
      <c r="G2080">
        <v>19</v>
      </c>
      <c r="H2080">
        <v>3</v>
      </c>
      <c r="I2080" t="s">
        <v>814</v>
      </c>
      <c r="J2080" t="s">
        <v>815</v>
      </c>
      <c r="K2080" t="s">
        <v>816</v>
      </c>
      <c r="L2080">
        <v>1348</v>
      </c>
      <c r="N2080">
        <v>1009</v>
      </c>
      <c r="O2080" t="s">
        <v>19</v>
      </c>
      <c r="P2080" t="s">
        <v>19</v>
      </c>
      <c r="Q2080">
        <v>1000</v>
      </c>
      <c r="X2080">
        <v>0.04</v>
      </c>
      <c r="Y2080">
        <v>31493.279999999999</v>
      </c>
      <c r="Z2080">
        <v>0</v>
      </c>
      <c r="AA2080">
        <v>0</v>
      </c>
      <c r="AB2080">
        <v>0</v>
      </c>
      <c r="AC2080">
        <v>0</v>
      </c>
      <c r="AD2080">
        <v>1</v>
      </c>
      <c r="AE2080">
        <v>0</v>
      </c>
      <c r="AF2080" t="s">
        <v>3</v>
      </c>
      <c r="AG2080">
        <v>0.04</v>
      </c>
      <c r="AH2080">
        <v>2</v>
      </c>
      <c r="AI2080">
        <v>33039479</v>
      </c>
      <c r="AJ2080">
        <v>2190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</row>
    <row r="2081" spans="1:44" x14ac:dyDescent="0.2">
      <c r="A2081">
        <f>ROW(Source!A836)</f>
        <v>836</v>
      </c>
      <c r="B2081">
        <v>33039495</v>
      </c>
      <c r="C2081">
        <v>33039474</v>
      </c>
      <c r="D2081">
        <v>32518156</v>
      </c>
      <c r="E2081">
        <v>1</v>
      </c>
      <c r="F2081">
        <v>1</v>
      </c>
      <c r="G2081">
        <v>19</v>
      </c>
      <c r="H2081">
        <v>3</v>
      </c>
      <c r="I2081" t="s">
        <v>817</v>
      </c>
      <c r="J2081" t="s">
        <v>818</v>
      </c>
      <c r="K2081" t="s">
        <v>819</v>
      </c>
      <c r="L2081">
        <v>1348</v>
      </c>
      <c r="N2081">
        <v>1009</v>
      </c>
      <c r="O2081" t="s">
        <v>19</v>
      </c>
      <c r="P2081" t="s">
        <v>19</v>
      </c>
      <c r="Q2081">
        <v>1000</v>
      </c>
      <c r="X2081">
        <v>3.6999999999999998E-2</v>
      </c>
      <c r="Y2081">
        <v>45454.3</v>
      </c>
      <c r="Z2081">
        <v>0</v>
      </c>
      <c r="AA2081">
        <v>0</v>
      </c>
      <c r="AB2081">
        <v>0</v>
      </c>
      <c r="AC2081">
        <v>0</v>
      </c>
      <c r="AD2081">
        <v>1</v>
      </c>
      <c r="AE2081">
        <v>0</v>
      </c>
      <c r="AF2081" t="s">
        <v>3</v>
      </c>
      <c r="AG2081">
        <v>3.6999999999999998E-2</v>
      </c>
      <c r="AH2081">
        <v>2</v>
      </c>
      <c r="AI2081">
        <v>33039480</v>
      </c>
      <c r="AJ2081">
        <v>2191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</row>
    <row r="2082" spans="1:44" x14ac:dyDescent="0.2">
      <c r="A2082">
        <f>ROW(Source!A836)</f>
        <v>836</v>
      </c>
      <c r="B2082">
        <v>33039497</v>
      </c>
      <c r="C2082">
        <v>33039474</v>
      </c>
      <c r="D2082">
        <v>32518894</v>
      </c>
      <c r="E2082">
        <v>1</v>
      </c>
      <c r="F2082">
        <v>1</v>
      </c>
      <c r="G2082">
        <v>19</v>
      </c>
      <c r="H2082">
        <v>3</v>
      </c>
      <c r="I2082" t="s">
        <v>820</v>
      </c>
      <c r="J2082" t="s">
        <v>821</v>
      </c>
      <c r="K2082" t="s">
        <v>822</v>
      </c>
      <c r="L2082">
        <v>1327</v>
      </c>
      <c r="N2082">
        <v>1005</v>
      </c>
      <c r="O2082" t="s">
        <v>823</v>
      </c>
      <c r="P2082" t="s">
        <v>823</v>
      </c>
      <c r="Q2082">
        <v>1</v>
      </c>
      <c r="X2082">
        <v>5.6</v>
      </c>
      <c r="Y2082">
        <v>63.78</v>
      </c>
      <c r="Z2082">
        <v>0</v>
      </c>
      <c r="AA2082">
        <v>0</v>
      </c>
      <c r="AB2082">
        <v>0</v>
      </c>
      <c r="AC2082">
        <v>0</v>
      </c>
      <c r="AD2082">
        <v>1</v>
      </c>
      <c r="AE2082">
        <v>0</v>
      </c>
      <c r="AF2082" t="s">
        <v>3</v>
      </c>
      <c r="AG2082">
        <v>5.6</v>
      </c>
      <c r="AH2082">
        <v>2</v>
      </c>
      <c r="AI2082">
        <v>33039482</v>
      </c>
      <c r="AJ2082">
        <v>2192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</row>
    <row r="2083" spans="1:44" x14ac:dyDescent="0.2">
      <c r="A2083">
        <f>ROW(Source!A836)</f>
        <v>836</v>
      </c>
      <c r="B2083">
        <v>33039496</v>
      </c>
      <c r="C2083">
        <v>33039474</v>
      </c>
      <c r="D2083">
        <v>32517311</v>
      </c>
      <c r="E2083">
        <v>1</v>
      </c>
      <c r="F2083">
        <v>1</v>
      </c>
      <c r="G2083">
        <v>19</v>
      </c>
      <c r="H2083">
        <v>3</v>
      </c>
      <c r="I2083" t="s">
        <v>824</v>
      </c>
      <c r="J2083" t="s">
        <v>825</v>
      </c>
      <c r="K2083" t="s">
        <v>826</v>
      </c>
      <c r="L2083">
        <v>1348</v>
      </c>
      <c r="N2083">
        <v>1009</v>
      </c>
      <c r="O2083" t="s">
        <v>19</v>
      </c>
      <c r="P2083" t="s">
        <v>19</v>
      </c>
      <c r="Q2083">
        <v>1000</v>
      </c>
      <c r="X2083">
        <v>0.05</v>
      </c>
      <c r="Y2083">
        <v>4752.91</v>
      </c>
      <c r="Z2083">
        <v>0</v>
      </c>
      <c r="AA2083">
        <v>0</v>
      </c>
      <c r="AB2083">
        <v>0</v>
      </c>
      <c r="AC2083">
        <v>0</v>
      </c>
      <c r="AD2083">
        <v>1</v>
      </c>
      <c r="AE2083">
        <v>0</v>
      </c>
      <c r="AF2083" t="s">
        <v>3</v>
      </c>
      <c r="AG2083">
        <v>0.05</v>
      </c>
      <c r="AH2083">
        <v>2</v>
      </c>
      <c r="AI2083">
        <v>33039481</v>
      </c>
      <c r="AJ2083">
        <v>2193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</row>
    <row r="2084" spans="1:44" x14ac:dyDescent="0.2">
      <c r="A2084">
        <f>ROW(Source!A836)</f>
        <v>836</v>
      </c>
      <c r="B2084">
        <v>33039498</v>
      </c>
      <c r="C2084">
        <v>33039474</v>
      </c>
      <c r="D2084">
        <v>32519061</v>
      </c>
      <c r="E2084">
        <v>1</v>
      </c>
      <c r="F2084">
        <v>1</v>
      </c>
      <c r="G2084">
        <v>19</v>
      </c>
      <c r="H2084">
        <v>3</v>
      </c>
      <c r="I2084" t="s">
        <v>827</v>
      </c>
      <c r="J2084" t="s">
        <v>828</v>
      </c>
      <c r="K2084" t="s">
        <v>829</v>
      </c>
      <c r="L2084">
        <v>1339</v>
      </c>
      <c r="N2084">
        <v>1007</v>
      </c>
      <c r="O2084" t="s">
        <v>830</v>
      </c>
      <c r="P2084" t="s">
        <v>830</v>
      </c>
      <c r="Q2084">
        <v>1</v>
      </c>
      <c r="X2084">
        <v>1.75</v>
      </c>
      <c r="Y2084">
        <v>29.98</v>
      </c>
      <c r="Z2084">
        <v>0</v>
      </c>
      <c r="AA2084">
        <v>0</v>
      </c>
      <c r="AB2084">
        <v>0</v>
      </c>
      <c r="AC2084">
        <v>0</v>
      </c>
      <c r="AD2084">
        <v>1</v>
      </c>
      <c r="AE2084">
        <v>0</v>
      </c>
      <c r="AF2084" t="s">
        <v>3</v>
      </c>
      <c r="AG2084">
        <v>1.75</v>
      </c>
      <c r="AH2084">
        <v>2</v>
      </c>
      <c r="AI2084">
        <v>33039483</v>
      </c>
      <c r="AJ2084">
        <v>2194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</row>
    <row r="2085" spans="1:44" x14ac:dyDescent="0.2">
      <c r="A2085">
        <f>ROW(Source!A836)</f>
        <v>836</v>
      </c>
      <c r="B2085">
        <v>33039499</v>
      </c>
      <c r="C2085">
        <v>33039474</v>
      </c>
      <c r="D2085">
        <v>32517740</v>
      </c>
      <c r="E2085">
        <v>1</v>
      </c>
      <c r="F2085">
        <v>1</v>
      </c>
      <c r="G2085">
        <v>19</v>
      </c>
      <c r="H2085">
        <v>3</v>
      </c>
      <c r="I2085" t="s">
        <v>831</v>
      </c>
      <c r="J2085" t="s">
        <v>832</v>
      </c>
      <c r="K2085" t="s">
        <v>833</v>
      </c>
      <c r="L2085">
        <v>1339</v>
      </c>
      <c r="N2085">
        <v>1007</v>
      </c>
      <c r="O2085" t="s">
        <v>830</v>
      </c>
      <c r="P2085" t="s">
        <v>830</v>
      </c>
      <c r="Q2085">
        <v>1</v>
      </c>
      <c r="X2085">
        <v>0.08</v>
      </c>
      <c r="Y2085">
        <v>4993.7</v>
      </c>
      <c r="Z2085">
        <v>0</v>
      </c>
      <c r="AA2085">
        <v>0</v>
      </c>
      <c r="AB2085">
        <v>0</v>
      </c>
      <c r="AC2085">
        <v>0</v>
      </c>
      <c r="AD2085">
        <v>1</v>
      </c>
      <c r="AE2085">
        <v>0</v>
      </c>
      <c r="AF2085" t="s">
        <v>3</v>
      </c>
      <c r="AG2085">
        <v>0.08</v>
      </c>
      <c r="AH2085">
        <v>2</v>
      </c>
      <c r="AI2085">
        <v>33039484</v>
      </c>
      <c r="AJ2085">
        <v>2195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</row>
    <row r="2086" spans="1:44" x14ac:dyDescent="0.2">
      <c r="A2086">
        <f>ROW(Source!A836)</f>
        <v>836</v>
      </c>
      <c r="B2086">
        <v>33039500</v>
      </c>
      <c r="C2086">
        <v>33039474</v>
      </c>
      <c r="D2086">
        <v>32517729</v>
      </c>
      <c r="E2086">
        <v>1</v>
      </c>
      <c r="F2086">
        <v>1</v>
      </c>
      <c r="G2086">
        <v>19</v>
      </c>
      <c r="H2086">
        <v>3</v>
      </c>
      <c r="I2086" t="s">
        <v>834</v>
      </c>
      <c r="J2086" t="s">
        <v>835</v>
      </c>
      <c r="K2086" t="s">
        <v>836</v>
      </c>
      <c r="L2086">
        <v>1339</v>
      </c>
      <c r="N2086">
        <v>1007</v>
      </c>
      <c r="O2086" t="s">
        <v>830</v>
      </c>
      <c r="P2086" t="s">
        <v>830</v>
      </c>
      <c r="Q2086">
        <v>1</v>
      </c>
      <c r="X2086">
        <v>0.69</v>
      </c>
      <c r="Y2086">
        <v>3762.19</v>
      </c>
      <c r="Z2086">
        <v>0</v>
      </c>
      <c r="AA2086">
        <v>0</v>
      </c>
      <c r="AB2086">
        <v>0</v>
      </c>
      <c r="AC2086">
        <v>0</v>
      </c>
      <c r="AD2086">
        <v>1</v>
      </c>
      <c r="AE2086">
        <v>0</v>
      </c>
      <c r="AF2086" t="s">
        <v>3</v>
      </c>
      <c r="AG2086">
        <v>0.69</v>
      </c>
      <c r="AH2086">
        <v>2</v>
      </c>
      <c r="AI2086">
        <v>33039485</v>
      </c>
      <c r="AJ2086">
        <v>2196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</row>
    <row r="2087" spans="1:44" x14ac:dyDescent="0.2">
      <c r="A2087">
        <f>ROW(Source!A836)</f>
        <v>836</v>
      </c>
      <c r="B2087">
        <v>33039501</v>
      </c>
      <c r="C2087">
        <v>33039474</v>
      </c>
      <c r="D2087">
        <v>32517783</v>
      </c>
      <c r="E2087">
        <v>1</v>
      </c>
      <c r="F2087">
        <v>1</v>
      </c>
      <c r="G2087">
        <v>19</v>
      </c>
      <c r="H2087">
        <v>3</v>
      </c>
      <c r="I2087" t="s">
        <v>837</v>
      </c>
      <c r="J2087" t="s">
        <v>838</v>
      </c>
      <c r="K2087" t="s">
        <v>839</v>
      </c>
      <c r="L2087">
        <v>1339</v>
      </c>
      <c r="N2087">
        <v>1007</v>
      </c>
      <c r="O2087" t="s">
        <v>830</v>
      </c>
      <c r="P2087" t="s">
        <v>830</v>
      </c>
      <c r="Q2087">
        <v>1</v>
      </c>
      <c r="X2087">
        <v>0.2</v>
      </c>
      <c r="Y2087">
        <v>5631.96</v>
      </c>
      <c r="Z2087">
        <v>0</v>
      </c>
      <c r="AA2087">
        <v>0</v>
      </c>
      <c r="AB2087">
        <v>0</v>
      </c>
      <c r="AC2087">
        <v>0</v>
      </c>
      <c r="AD2087">
        <v>1</v>
      </c>
      <c r="AE2087">
        <v>0</v>
      </c>
      <c r="AF2087" t="s">
        <v>3</v>
      </c>
      <c r="AG2087">
        <v>0.2</v>
      </c>
      <c r="AH2087">
        <v>2</v>
      </c>
      <c r="AI2087">
        <v>33039486</v>
      </c>
      <c r="AJ2087">
        <v>2197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</row>
    <row r="2088" spans="1:44" x14ac:dyDescent="0.2">
      <c r="A2088">
        <f>ROW(Source!A836)</f>
        <v>836</v>
      </c>
      <c r="B2088">
        <v>33039502</v>
      </c>
      <c r="C2088">
        <v>33039474</v>
      </c>
      <c r="D2088">
        <v>32517784</v>
      </c>
      <c r="E2088">
        <v>1</v>
      </c>
      <c r="F2088">
        <v>1</v>
      </c>
      <c r="G2088">
        <v>19</v>
      </c>
      <c r="H2088">
        <v>3</v>
      </c>
      <c r="I2088" t="s">
        <v>840</v>
      </c>
      <c r="J2088" t="s">
        <v>841</v>
      </c>
      <c r="K2088" t="s">
        <v>842</v>
      </c>
      <c r="L2088">
        <v>1339</v>
      </c>
      <c r="N2088">
        <v>1007</v>
      </c>
      <c r="O2088" t="s">
        <v>830</v>
      </c>
      <c r="P2088" t="s">
        <v>830</v>
      </c>
      <c r="Q2088">
        <v>1</v>
      </c>
      <c r="X2088">
        <v>0.69</v>
      </c>
      <c r="Y2088">
        <v>5631.96</v>
      </c>
      <c r="Z2088">
        <v>0</v>
      </c>
      <c r="AA2088">
        <v>0</v>
      </c>
      <c r="AB2088">
        <v>0</v>
      </c>
      <c r="AC2088">
        <v>0</v>
      </c>
      <c r="AD2088">
        <v>1</v>
      </c>
      <c r="AE2088">
        <v>0</v>
      </c>
      <c r="AF2088" t="s">
        <v>3</v>
      </c>
      <c r="AG2088">
        <v>0.69</v>
      </c>
      <c r="AH2088">
        <v>2</v>
      </c>
      <c r="AI2088">
        <v>33039487</v>
      </c>
      <c r="AJ2088">
        <v>2198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</row>
    <row r="2089" spans="1:44" x14ac:dyDescent="0.2">
      <c r="A2089">
        <f>ROW(Source!A836)</f>
        <v>836</v>
      </c>
      <c r="B2089">
        <v>33039503</v>
      </c>
      <c r="C2089">
        <v>33039474</v>
      </c>
      <c r="D2089">
        <v>32519911</v>
      </c>
      <c r="E2089">
        <v>1</v>
      </c>
      <c r="F2089">
        <v>1</v>
      </c>
      <c r="G2089">
        <v>19</v>
      </c>
      <c r="H2089">
        <v>3</v>
      </c>
      <c r="I2089" t="s">
        <v>843</v>
      </c>
      <c r="J2089" t="s">
        <v>844</v>
      </c>
      <c r="K2089" t="s">
        <v>845</v>
      </c>
      <c r="L2089">
        <v>1339</v>
      </c>
      <c r="N2089">
        <v>1007</v>
      </c>
      <c r="O2089" t="s">
        <v>830</v>
      </c>
      <c r="P2089" t="s">
        <v>830</v>
      </c>
      <c r="Q2089">
        <v>1</v>
      </c>
      <c r="X2089">
        <v>102</v>
      </c>
      <c r="Y2089">
        <v>3195.93</v>
      </c>
      <c r="Z2089">
        <v>0</v>
      </c>
      <c r="AA2089">
        <v>0</v>
      </c>
      <c r="AB2089">
        <v>0</v>
      </c>
      <c r="AC2089">
        <v>0</v>
      </c>
      <c r="AD2089">
        <v>1</v>
      </c>
      <c r="AE2089">
        <v>0</v>
      </c>
      <c r="AF2089" t="s">
        <v>3</v>
      </c>
      <c r="AG2089">
        <v>102</v>
      </c>
      <c r="AH2089">
        <v>2</v>
      </c>
      <c r="AI2089">
        <v>33039488</v>
      </c>
      <c r="AJ2089">
        <v>2199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</row>
    <row r="2090" spans="1:44" x14ac:dyDescent="0.2">
      <c r="A2090">
        <f>ROW(Source!A836)</f>
        <v>836</v>
      </c>
      <c r="B2090">
        <v>33039504</v>
      </c>
      <c r="C2090">
        <v>33039474</v>
      </c>
      <c r="D2090">
        <v>32521663</v>
      </c>
      <c r="E2090">
        <v>1</v>
      </c>
      <c r="F2090">
        <v>1</v>
      </c>
      <c r="G2090">
        <v>19</v>
      </c>
      <c r="H2090">
        <v>3</v>
      </c>
      <c r="I2090" t="s">
        <v>846</v>
      </c>
      <c r="J2090" t="s">
        <v>847</v>
      </c>
      <c r="K2090" t="s">
        <v>848</v>
      </c>
      <c r="L2090">
        <v>1327</v>
      </c>
      <c r="N2090">
        <v>1005</v>
      </c>
      <c r="O2090" t="s">
        <v>823</v>
      </c>
      <c r="P2090" t="s">
        <v>823</v>
      </c>
      <c r="Q2090">
        <v>1</v>
      </c>
      <c r="X2090">
        <v>49.5</v>
      </c>
      <c r="Y2090">
        <v>207.09</v>
      </c>
      <c r="Z2090">
        <v>0</v>
      </c>
      <c r="AA2090">
        <v>0</v>
      </c>
      <c r="AB2090">
        <v>0</v>
      </c>
      <c r="AC2090">
        <v>0</v>
      </c>
      <c r="AD2090">
        <v>1</v>
      </c>
      <c r="AE2090">
        <v>0</v>
      </c>
      <c r="AF2090" t="s">
        <v>3</v>
      </c>
      <c r="AG2090">
        <v>49.5</v>
      </c>
      <c r="AH2090">
        <v>2</v>
      </c>
      <c r="AI2090">
        <v>33039489</v>
      </c>
      <c r="AJ2090">
        <v>2200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</row>
    <row r="2091" spans="1:44" x14ac:dyDescent="0.2">
      <c r="A2091">
        <f>ROW(Source!A839)</f>
        <v>839</v>
      </c>
      <c r="B2091">
        <v>33039513</v>
      </c>
      <c r="C2091">
        <v>33039507</v>
      </c>
      <c r="D2091">
        <v>32505425</v>
      </c>
      <c r="E2091">
        <v>19</v>
      </c>
      <c r="F2091">
        <v>1</v>
      </c>
      <c r="G2091">
        <v>19</v>
      </c>
      <c r="H2091">
        <v>1</v>
      </c>
      <c r="I2091" t="s">
        <v>795</v>
      </c>
      <c r="J2091" t="s">
        <v>3</v>
      </c>
      <c r="K2091" t="s">
        <v>796</v>
      </c>
      <c r="L2091">
        <v>1191</v>
      </c>
      <c r="N2091">
        <v>1013</v>
      </c>
      <c r="O2091" t="s">
        <v>797</v>
      </c>
      <c r="P2091" t="s">
        <v>797</v>
      </c>
      <c r="Q2091">
        <v>1</v>
      </c>
      <c r="X2091">
        <v>36.11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1</v>
      </c>
      <c r="AE2091">
        <v>1</v>
      </c>
      <c r="AF2091" t="s">
        <v>3</v>
      </c>
      <c r="AG2091">
        <v>36.11</v>
      </c>
      <c r="AH2091">
        <v>2</v>
      </c>
      <c r="AI2091">
        <v>33039508</v>
      </c>
      <c r="AJ2091">
        <v>2201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</row>
    <row r="2092" spans="1:44" x14ac:dyDescent="0.2">
      <c r="A2092">
        <f>ROW(Source!A839)</f>
        <v>839</v>
      </c>
      <c r="B2092">
        <v>33039514</v>
      </c>
      <c r="C2092">
        <v>33039507</v>
      </c>
      <c r="D2092">
        <v>32516754</v>
      </c>
      <c r="E2092">
        <v>1</v>
      </c>
      <c r="F2092">
        <v>1</v>
      </c>
      <c r="G2092">
        <v>19</v>
      </c>
      <c r="H2092">
        <v>2</v>
      </c>
      <c r="I2092" t="s">
        <v>798</v>
      </c>
      <c r="J2092" t="s">
        <v>799</v>
      </c>
      <c r="K2092" t="s">
        <v>800</v>
      </c>
      <c r="L2092">
        <v>1368</v>
      </c>
      <c r="N2092">
        <v>1011</v>
      </c>
      <c r="O2092" t="s">
        <v>801</v>
      </c>
      <c r="P2092" t="s">
        <v>801</v>
      </c>
      <c r="Q2092">
        <v>1</v>
      </c>
      <c r="X2092">
        <v>21.91</v>
      </c>
      <c r="Y2092">
        <v>0</v>
      </c>
      <c r="Z2092">
        <v>70.98</v>
      </c>
      <c r="AA2092">
        <v>6.52</v>
      </c>
      <c r="AB2092">
        <v>0</v>
      </c>
      <c r="AC2092">
        <v>0</v>
      </c>
      <c r="AD2092">
        <v>1</v>
      </c>
      <c r="AE2092">
        <v>0</v>
      </c>
      <c r="AF2092" t="s">
        <v>3</v>
      </c>
      <c r="AG2092">
        <v>21.91</v>
      </c>
      <c r="AH2092">
        <v>2</v>
      </c>
      <c r="AI2092">
        <v>33039509</v>
      </c>
      <c r="AJ2092">
        <v>2202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</row>
    <row r="2093" spans="1:44" x14ac:dyDescent="0.2">
      <c r="A2093">
        <f>ROW(Source!A839)</f>
        <v>839</v>
      </c>
      <c r="B2093">
        <v>33039515</v>
      </c>
      <c r="C2093">
        <v>33039507</v>
      </c>
      <c r="D2093">
        <v>32518977</v>
      </c>
      <c r="E2093">
        <v>1</v>
      </c>
      <c r="F2093">
        <v>1</v>
      </c>
      <c r="G2093">
        <v>19</v>
      </c>
      <c r="H2093">
        <v>3</v>
      </c>
      <c r="I2093" t="s">
        <v>802</v>
      </c>
      <c r="J2093" t="s">
        <v>803</v>
      </c>
      <c r="K2093" t="s">
        <v>804</v>
      </c>
      <c r="L2093">
        <v>1348</v>
      </c>
      <c r="N2093">
        <v>1009</v>
      </c>
      <c r="O2093" t="s">
        <v>19</v>
      </c>
      <c r="P2093" t="s">
        <v>19</v>
      </c>
      <c r="Q2093">
        <v>1000</v>
      </c>
      <c r="X2093">
        <v>0.03</v>
      </c>
      <c r="Y2093">
        <v>117442.26</v>
      </c>
      <c r="Z2093">
        <v>0</v>
      </c>
      <c r="AA2093">
        <v>0</v>
      </c>
      <c r="AB2093">
        <v>0</v>
      </c>
      <c r="AC2093">
        <v>0</v>
      </c>
      <c r="AD2093">
        <v>1</v>
      </c>
      <c r="AE2093">
        <v>0</v>
      </c>
      <c r="AF2093" t="s">
        <v>3</v>
      </c>
      <c r="AG2093">
        <v>0.03</v>
      </c>
      <c r="AH2093">
        <v>2</v>
      </c>
      <c r="AI2093">
        <v>33039510</v>
      </c>
      <c r="AJ2093">
        <v>2203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</row>
    <row r="2094" spans="1:44" x14ac:dyDescent="0.2">
      <c r="A2094">
        <f>ROW(Source!A839)</f>
        <v>839</v>
      </c>
      <c r="B2094">
        <v>33039516</v>
      </c>
      <c r="C2094">
        <v>33039507</v>
      </c>
      <c r="D2094">
        <v>32520163</v>
      </c>
      <c r="E2094">
        <v>1</v>
      </c>
      <c r="F2094">
        <v>1</v>
      </c>
      <c r="G2094">
        <v>19</v>
      </c>
      <c r="H2094">
        <v>3</v>
      </c>
      <c r="I2094" t="s">
        <v>25</v>
      </c>
      <c r="J2094" t="s">
        <v>27</v>
      </c>
      <c r="K2094" t="s">
        <v>26</v>
      </c>
      <c r="L2094">
        <v>1348</v>
      </c>
      <c r="N2094">
        <v>1009</v>
      </c>
      <c r="O2094" t="s">
        <v>19</v>
      </c>
      <c r="P2094" t="s">
        <v>19</v>
      </c>
      <c r="Q2094">
        <v>1000</v>
      </c>
      <c r="X2094">
        <v>1</v>
      </c>
      <c r="Y2094">
        <v>53410.15</v>
      </c>
      <c r="Z2094">
        <v>0</v>
      </c>
      <c r="AA2094">
        <v>0</v>
      </c>
      <c r="AB2094">
        <v>0</v>
      </c>
      <c r="AC2094">
        <v>0</v>
      </c>
      <c r="AD2094">
        <v>1</v>
      </c>
      <c r="AE2094">
        <v>0</v>
      </c>
      <c r="AF2094" t="s">
        <v>3</v>
      </c>
      <c r="AG2094">
        <v>1</v>
      </c>
      <c r="AH2094">
        <v>2</v>
      </c>
      <c r="AI2094">
        <v>33039511</v>
      </c>
      <c r="AJ2094">
        <v>2204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</row>
    <row r="2095" spans="1:44" x14ac:dyDescent="0.2">
      <c r="A2095">
        <f>ROW(Source!A841)</f>
        <v>841</v>
      </c>
      <c r="B2095">
        <v>33039534</v>
      </c>
      <c r="C2095">
        <v>33039518</v>
      </c>
      <c r="D2095">
        <v>32505425</v>
      </c>
      <c r="E2095">
        <v>19</v>
      </c>
      <c r="F2095">
        <v>1</v>
      </c>
      <c r="G2095">
        <v>19</v>
      </c>
      <c r="H2095">
        <v>1</v>
      </c>
      <c r="I2095" t="s">
        <v>795</v>
      </c>
      <c r="J2095" t="s">
        <v>3</v>
      </c>
      <c r="K2095" t="s">
        <v>796</v>
      </c>
      <c r="L2095">
        <v>1191</v>
      </c>
      <c r="N2095">
        <v>1013</v>
      </c>
      <c r="O2095" t="s">
        <v>797</v>
      </c>
      <c r="P2095" t="s">
        <v>797</v>
      </c>
      <c r="Q2095">
        <v>1</v>
      </c>
      <c r="X2095">
        <v>453.1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1</v>
      </c>
      <c r="AE2095">
        <v>1</v>
      </c>
      <c r="AF2095" t="s">
        <v>3</v>
      </c>
      <c r="AG2095">
        <v>453.1</v>
      </c>
      <c r="AH2095">
        <v>2</v>
      </c>
      <c r="AI2095">
        <v>33039519</v>
      </c>
      <c r="AJ2095">
        <v>2206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</row>
    <row r="2096" spans="1:44" x14ac:dyDescent="0.2">
      <c r="A2096">
        <f>ROW(Source!A841)</f>
        <v>841</v>
      </c>
      <c r="B2096">
        <v>33039535</v>
      </c>
      <c r="C2096">
        <v>33039518</v>
      </c>
      <c r="D2096">
        <v>32517073</v>
      </c>
      <c r="E2096">
        <v>1</v>
      </c>
      <c r="F2096">
        <v>1</v>
      </c>
      <c r="G2096">
        <v>19</v>
      </c>
      <c r="H2096">
        <v>2</v>
      </c>
      <c r="I2096" t="s">
        <v>805</v>
      </c>
      <c r="J2096" t="s">
        <v>806</v>
      </c>
      <c r="K2096" t="s">
        <v>807</v>
      </c>
      <c r="L2096">
        <v>1368</v>
      </c>
      <c r="N2096">
        <v>1011</v>
      </c>
      <c r="O2096" t="s">
        <v>801</v>
      </c>
      <c r="P2096" t="s">
        <v>801</v>
      </c>
      <c r="Q2096">
        <v>1</v>
      </c>
      <c r="X2096">
        <v>1.38</v>
      </c>
      <c r="Y2096">
        <v>0</v>
      </c>
      <c r="Z2096">
        <v>3.37</v>
      </c>
      <c r="AA2096">
        <v>0.85</v>
      </c>
      <c r="AB2096">
        <v>0</v>
      </c>
      <c r="AC2096">
        <v>0</v>
      </c>
      <c r="AD2096">
        <v>1</v>
      </c>
      <c r="AE2096">
        <v>0</v>
      </c>
      <c r="AF2096" t="s">
        <v>3</v>
      </c>
      <c r="AG2096">
        <v>1.38</v>
      </c>
      <c r="AH2096">
        <v>2</v>
      </c>
      <c r="AI2096">
        <v>33039520</v>
      </c>
      <c r="AJ2096">
        <v>2207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</row>
    <row r="2097" spans="1:44" x14ac:dyDescent="0.2">
      <c r="A2097">
        <f>ROW(Source!A841)</f>
        <v>841</v>
      </c>
      <c r="B2097">
        <v>33039536</v>
      </c>
      <c r="C2097">
        <v>33039518</v>
      </c>
      <c r="D2097">
        <v>32516433</v>
      </c>
      <c r="E2097">
        <v>1</v>
      </c>
      <c r="F2097">
        <v>1</v>
      </c>
      <c r="G2097">
        <v>19</v>
      </c>
      <c r="H2097">
        <v>2</v>
      </c>
      <c r="I2097" t="s">
        <v>808</v>
      </c>
      <c r="J2097" t="s">
        <v>809</v>
      </c>
      <c r="K2097" t="s">
        <v>810</v>
      </c>
      <c r="L2097">
        <v>1368</v>
      </c>
      <c r="N2097">
        <v>1011</v>
      </c>
      <c r="O2097" t="s">
        <v>801</v>
      </c>
      <c r="P2097" t="s">
        <v>801</v>
      </c>
      <c r="Q2097">
        <v>1</v>
      </c>
      <c r="X2097">
        <v>0.31</v>
      </c>
      <c r="Y2097">
        <v>0</v>
      </c>
      <c r="Z2097">
        <v>566.44000000000005</v>
      </c>
      <c r="AA2097">
        <v>281.27999999999997</v>
      </c>
      <c r="AB2097">
        <v>0</v>
      </c>
      <c r="AC2097">
        <v>0</v>
      </c>
      <c r="AD2097">
        <v>1</v>
      </c>
      <c r="AE2097">
        <v>0</v>
      </c>
      <c r="AF2097" t="s">
        <v>3</v>
      </c>
      <c r="AG2097">
        <v>0.31</v>
      </c>
      <c r="AH2097">
        <v>2</v>
      </c>
      <c r="AI2097">
        <v>33039521</v>
      </c>
      <c r="AJ2097">
        <v>2208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</row>
    <row r="2098" spans="1:44" x14ac:dyDescent="0.2">
      <c r="A2098">
        <f>ROW(Source!A841)</f>
        <v>841</v>
      </c>
      <c r="B2098">
        <v>33039537</v>
      </c>
      <c r="C2098">
        <v>33039518</v>
      </c>
      <c r="D2098">
        <v>32516599</v>
      </c>
      <c r="E2098">
        <v>1</v>
      </c>
      <c r="F2098">
        <v>1</v>
      </c>
      <c r="G2098">
        <v>19</v>
      </c>
      <c r="H2098">
        <v>2</v>
      </c>
      <c r="I2098" t="s">
        <v>811</v>
      </c>
      <c r="J2098" t="s">
        <v>812</v>
      </c>
      <c r="K2098" t="s">
        <v>813</v>
      </c>
      <c r="L2098">
        <v>1368</v>
      </c>
      <c r="N2098">
        <v>1011</v>
      </c>
      <c r="O2098" t="s">
        <v>801</v>
      </c>
      <c r="P2098" t="s">
        <v>801</v>
      </c>
      <c r="Q2098">
        <v>1</v>
      </c>
      <c r="X2098">
        <v>26.25</v>
      </c>
      <c r="Y2098">
        <v>0</v>
      </c>
      <c r="Z2098">
        <v>9.7100000000000009</v>
      </c>
      <c r="AA2098">
        <v>2.25</v>
      </c>
      <c r="AB2098">
        <v>0</v>
      </c>
      <c r="AC2098">
        <v>0</v>
      </c>
      <c r="AD2098">
        <v>1</v>
      </c>
      <c r="AE2098">
        <v>0</v>
      </c>
      <c r="AF2098" t="s">
        <v>3</v>
      </c>
      <c r="AG2098">
        <v>26.25</v>
      </c>
      <c r="AH2098">
        <v>2</v>
      </c>
      <c r="AI2098">
        <v>33039522</v>
      </c>
      <c r="AJ2098">
        <v>2209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</row>
    <row r="2099" spans="1:44" x14ac:dyDescent="0.2">
      <c r="A2099">
        <f>ROW(Source!A841)</f>
        <v>841</v>
      </c>
      <c r="B2099">
        <v>33039538</v>
      </c>
      <c r="C2099">
        <v>33039518</v>
      </c>
      <c r="D2099">
        <v>32517836</v>
      </c>
      <c r="E2099">
        <v>1</v>
      </c>
      <c r="F2099">
        <v>1</v>
      </c>
      <c r="G2099">
        <v>19</v>
      </c>
      <c r="H2099">
        <v>3</v>
      </c>
      <c r="I2099" t="s">
        <v>814</v>
      </c>
      <c r="J2099" t="s">
        <v>815</v>
      </c>
      <c r="K2099" t="s">
        <v>816</v>
      </c>
      <c r="L2099">
        <v>1348</v>
      </c>
      <c r="N2099">
        <v>1009</v>
      </c>
      <c r="O2099" t="s">
        <v>19</v>
      </c>
      <c r="P2099" t="s">
        <v>19</v>
      </c>
      <c r="Q2099">
        <v>1000</v>
      </c>
      <c r="X2099">
        <v>0.04</v>
      </c>
      <c r="Y2099">
        <v>31493.279999999999</v>
      </c>
      <c r="Z2099">
        <v>0</v>
      </c>
      <c r="AA2099">
        <v>0</v>
      </c>
      <c r="AB2099">
        <v>0</v>
      </c>
      <c r="AC2099">
        <v>0</v>
      </c>
      <c r="AD2099">
        <v>1</v>
      </c>
      <c r="AE2099">
        <v>0</v>
      </c>
      <c r="AF2099" t="s">
        <v>3</v>
      </c>
      <c r="AG2099">
        <v>0.04</v>
      </c>
      <c r="AH2099">
        <v>2</v>
      </c>
      <c r="AI2099">
        <v>33039523</v>
      </c>
      <c r="AJ2099">
        <v>2210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</row>
    <row r="2100" spans="1:44" x14ac:dyDescent="0.2">
      <c r="A2100">
        <f>ROW(Source!A841)</f>
        <v>841</v>
      </c>
      <c r="B2100">
        <v>33039539</v>
      </c>
      <c r="C2100">
        <v>33039518</v>
      </c>
      <c r="D2100">
        <v>32518156</v>
      </c>
      <c r="E2100">
        <v>1</v>
      </c>
      <c r="F2100">
        <v>1</v>
      </c>
      <c r="G2100">
        <v>19</v>
      </c>
      <c r="H2100">
        <v>3</v>
      </c>
      <c r="I2100" t="s">
        <v>817</v>
      </c>
      <c r="J2100" t="s">
        <v>818</v>
      </c>
      <c r="K2100" t="s">
        <v>819</v>
      </c>
      <c r="L2100">
        <v>1348</v>
      </c>
      <c r="N2100">
        <v>1009</v>
      </c>
      <c r="O2100" t="s">
        <v>19</v>
      </c>
      <c r="P2100" t="s">
        <v>19</v>
      </c>
      <c r="Q2100">
        <v>1000</v>
      </c>
      <c r="X2100">
        <v>3.6999999999999998E-2</v>
      </c>
      <c r="Y2100">
        <v>45454.3</v>
      </c>
      <c r="Z2100">
        <v>0</v>
      </c>
      <c r="AA2100">
        <v>0</v>
      </c>
      <c r="AB2100">
        <v>0</v>
      </c>
      <c r="AC2100">
        <v>0</v>
      </c>
      <c r="AD2100">
        <v>1</v>
      </c>
      <c r="AE2100">
        <v>0</v>
      </c>
      <c r="AF2100" t="s">
        <v>3</v>
      </c>
      <c r="AG2100">
        <v>3.6999999999999998E-2</v>
      </c>
      <c r="AH2100">
        <v>2</v>
      </c>
      <c r="AI2100">
        <v>33039524</v>
      </c>
      <c r="AJ2100">
        <v>2211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</row>
    <row r="2101" spans="1:44" x14ac:dyDescent="0.2">
      <c r="A2101">
        <f>ROW(Source!A841)</f>
        <v>841</v>
      </c>
      <c r="B2101">
        <v>33039541</v>
      </c>
      <c r="C2101">
        <v>33039518</v>
      </c>
      <c r="D2101">
        <v>32518894</v>
      </c>
      <c r="E2101">
        <v>1</v>
      </c>
      <c r="F2101">
        <v>1</v>
      </c>
      <c r="G2101">
        <v>19</v>
      </c>
      <c r="H2101">
        <v>3</v>
      </c>
      <c r="I2101" t="s">
        <v>820</v>
      </c>
      <c r="J2101" t="s">
        <v>821</v>
      </c>
      <c r="K2101" t="s">
        <v>822</v>
      </c>
      <c r="L2101">
        <v>1327</v>
      </c>
      <c r="N2101">
        <v>1005</v>
      </c>
      <c r="O2101" t="s">
        <v>823</v>
      </c>
      <c r="P2101" t="s">
        <v>823</v>
      </c>
      <c r="Q2101">
        <v>1</v>
      </c>
      <c r="X2101">
        <v>5.6</v>
      </c>
      <c r="Y2101">
        <v>63.78</v>
      </c>
      <c r="Z2101">
        <v>0</v>
      </c>
      <c r="AA2101">
        <v>0</v>
      </c>
      <c r="AB2101">
        <v>0</v>
      </c>
      <c r="AC2101">
        <v>0</v>
      </c>
      <c r="AD2101">
        <v>1</v>
      </c>
      <c r="AE2101">
        <v>0</v>
      </c>
      <c r="AF2101" t="s">
        <v>3</v>
      </c>
      <c r="AG2101">
        <v>5.6</v>
      </c>
      <c r="AH2101">
        <v>2</v>
      </c>
      <c r="AI2101">
        <v>33039526</v>
      </c>
      <c r="AJ2101">
        <v>2212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</row>
    <row r="2102" spans="1:44" x14ac:dyDescent="0.2">
      <c r="A2102">
        <f>ROW(Source!A841)</f>
        <v>841</v>
      </c>
      <c r="B2102">
        <v>33039540</v>
      </c>
      <c r="C2102">
        <v>33039518</v>
      </c>
      <c r="D2102">
        <v>32517311</v>
      </c>
      <c r="E2102">
        <v>1</v>
      </c>
      <c r="F2102">
        <v>1</v>
      </c>
      <c r="G2102">
        <v>19</v>
      </c>
      <c r="H2102">
        <v>3</v>
      </c>
      <c r="I2102" t="s">
        <v>824</v>
      </c>
      <c r="J2102" t="s">
        <v>825</v>
      </c>
      <c r="K2102" t="s">
        <v>826</v>
      </c>
      <c r="L2102">
        <v>1348</v>
      </c>
      <c r="N2102">
        <v>1009</v>
      </c>
      <c r="O2102" t="s">
        <v>19</v>
      </c>
      <c r="P2102" t="s">
        <v>19</v>
      </c>
      <c r="Q2102">
        <v>1000</v>
      </c>
      <c r="X2102">
        <v>0.05</v>
      </c>
      <c r="Y2102">
        <v>4752.91</v>
      </c>
      <c r="Z2102">
        <v>0</v>
      </c>
      <c r="AA2102">
        <v>0</v>
      </c>
      <c r="AB2102">
        <v>0</v>
      </c>
      <c r="AC2102">
        <v>0</v>
      </c>
      <c r="AD2102">
        <v>1</v>
      </c>
      <c r="AE2102">
        <v>0</v>
      </c>
      <c r="AF2102" t="s">
        <v>3</v>
      </c>
      <c r="AG2102">
        <v>0.05</v>
      </c>
      <c r="AH2102">
        <v>2</v>
      </c>
      <c r="AI2102">
        <v>33039525</v>
      </c>
      <c r="AJ2102">
        <v>2213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</row>
    <row r="2103" spans="1:44" x14ac:dyDescent="0.2">
      <c r="A2103">
        <f>ROW(Source!A841)</f>
        <v>841</v>
      </c>
      <c r="B2103">
        <v>33039542</v>
      </c>
      <c r="C2103">
        <v>33039518</v>
      </c>
      <c r="D2103">
        <v>32519061</v>
      </c>
      <c r="E2103">
        <v>1</v>
      </c>
      <c r="F2103">
        <v>1</v>
      </c>
      <c r="G2103">
        <v>19</v>
      </c>
      <c r="H2103">
        <v>3</v>
      </c>
      <c r="I2103" t="s">
        <v>827</v>
      </c>
      <c r="J2103" t="s">
        <v>828</v>
      </c>
      <c r="K2103" t="s">
        <v>829</v>
      </c>
      <c r="L2103">
        <v>1339</v>
      </c>
      <c r="N2103">
        <v>1007</v>
      </c>
      <c r="O2103" t="s">
        <v>830</v>
      </c>
      <c r="P2103" t="s">
        <v>830</v>
      </c>
      <c r="Q2103">
        <v>1</v>
      </c>
      <c r="X2103">
        <v>1.75</v>
      </c>
      <c r="Y2103">
        <v>29.98</v>
      </c>
      <c r="Z2103">
        <v>0</v>
      </c>
      <c r="AA2103">
        <v>0</v>
      </c>
      <c r="AB2103">
        <v>0</v>
      </c>
      <c r="AC2103">
        <v>0</v>
      </c>
      <c r="AD2103">
        <v>1</v>
      </c>
      <c r="AE2103">
        <v>0</v>
      </c>
      <c r="AF2103" t="s">
        <v>3</v>
      </c>
      <c r="AG2103">
        <v>1.75</v>
      </c>
      <c r="AH2103">
        <v>2</v>
      </c>
      <c r="AI2103">
        <v>33039527</v>
      </c>
      <c r="AJ2103">
        <v>2214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</row>
    <row r="2104" spans="1:44" x14ac:dyDescent="0.2">
      <c r="A2104">
        <f>ROW(Source!A841)</f>
        <v>841</v>
      </c>
      <c r="B2104">
        <v>33039543</v>
      </c>
      <c r="C2104">
        <v>33039518</v>
      </c>
      <c r="D2104">
        <v>32517740</v>
      </c>
      <c r="E2104">
        <v>1</v>
      </c>
      <c r="F2104">
        <v>1</v>
      </c>
      <c r="G2104">
        <v>19</v>
      </c>
      <c r="H2104">
        <v>3</v>
      </c>
      <c r="I2104" t="s">
        <v>831</v>
      </c>
      <c r="J2104" t="s">
        <v>832</v>
      </c>
      <c r="K2104" t="s">
        <v>833</v>
      </c>
      <c r="L2104">
        <v>1339</v>
      </c>
      <c r="N2104">
        <v>1007</v>
      </c>
      <c r="O2104" t="s">
        <v>830</v>
      </c>
      <c r="P2104" t="s">
        <v>830</v>
      </c>
      <c r="Q2104">
        <v>1</v>
      </c>
      <c r="X2104">
        <v>0.08</v>
      </c>
      <c r="Y2104">
        <v>4993.7</v>
      </c>
      <c r="Z2104">
        <v>0</v>
      </c>
      <c r="AA2104">
        <v>0</v>
      </c>
      <c r="AB2104">
        <v>0</v>
      </c>
      <c r="AC2104">
        <v>0</v>
      </c>
      <c r="AD2104">
        <v>1</v>
      </c>
      <c r="AE2104">
        <v>0</v>
      </c>
      <c r="AF2104" t="s">
        <v>3</v>
      </c>
      <c r="AG2104">
        <v>0.08</v>
      </c>
      <c r="AH2104">
        <v>2</v>
      </c>
      <c r="AI2104">
        <v>33039528</v>
      </c>
      <c r="AJ2104">
        <v>2215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</row>
    <row r="2105" spans="1:44" x14ac:dyDescent="0.2">
      <c r="A2105">
        <f>ROW(Source!A841)</f>
        <v>841</v>
      </c>
      <c r="B2105">
        <v>33039544</v>
      </c>
      <c r="C2105">
        <v>33039518</v>
      </c>
      <c r="D2105">
        <v>32517729</v>
      </c>
      <c r="E2105">
        <v>1</v>
      </c>
      <c r="F2105">
        <v>1</v>
      </c>
      <c r="G2105">
        <v>19</v>
      </c>
      <c r="H2105">
        <v>3</v>
      </c>
      <c r="I2105" t="s">
        <v>834</v>
      </c>
      <c r="J2105" t="s">
        <v>835</v>
      </c>
      <c r="K2105" t="s">
        <v>836</v>
      </c>
      <c r="L2105">
        <v>1339</v>
      </c>
      <c r="N2105">
        <v>1007</v>
      </c>
      <c r="O2105" t="s">
        <v>830</v>
      </c>
      <c r="P2105" t="s">
        <v>830</v>
      </c>
      <c r="Q2105">
        <v>1</v>
      </c>
      <c r="X2105">
        <v>0.69</v>
      </c>
      <c r="Y2105">
        <v>3762.19</v>
      </c>
      <c r="Z2105">
        <v>0</v>
      </c>
      <c r="AA2105">
        <v>0</v>
      </c>
      <c r="AB2105">
        <v>0</v>
      </c>
      <c r="AC2105">
        <v>0</v>
      </c>
      <c r="AD2105">
        <v>1</v>
      </c>
      <c r="AE2105">
        <v>0</v>
      </c>
      <c r="AF2105" t="s">
        <v>3</v>
      </c>
      <c r="AG2105">
        <v>0.69</v>
      </c>
      <c r="AH2105">
        <v>2</v>
      </c>
      <c r="AI2105">
        <v>33039529</v>
      </c>
      <c r="AJ2105">
        <v>2216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</row>
    <row r="2106" spans="1:44" x14ac:dyDescent="0.2">
      <c r="A2106">
        <f>ROW(Source!A841)</f>
        <v>841</v>
      </c>
      <c r="B2106">
        <v>33039545</v>
      </c>
      <c r="C2106">
        <v>33039518</v>
      </c>
      <c r="D2106">
        <v>32517783</v>
      </c>
      <c r="E2106">
        <v>1</v>
      </c>
      <c r="F2106">
        <v>1</v>
      </c>
      <c r="G2106">
        <v>19</v>
      </c>
      <c r="H2106">
        <v>3</v>
      </c>
      <c r="I2106" t="s">
        <v>837</v>
      </c>
      <c r="J2106" t="s">
        <v>838</v>
      </c>
      <c r="K2106" t="s">
        <v>839</v>
      </c>
      <c r="L2106">
        <v>1339</v>
      </c>
      <c r="N2106">
        <v>1007</v>
      </c>
      <c r="O2106" t="s">
        <v>830</v>
      </c>
      <c r="P2106" t="s">
        <v>830</v>
      </c>
      <c r="Q2106">
        <v>1</v>
      </c>
      <c r="X2106">
        <v>0.2</v>
      </c>
      <c r="Y2106">
        <v>5631.96</v>
      </c>
      <c r="Z2106">
        <v>0</v>
      </c>
      <c r="AA2106">
        <v>0</v>
      </c>
      <c r="AB2106">
        <v>0</v>
      </c>
      <c r="AC2106">
        <v>0</v>
      </c>
      <c r="AD2106">
        <v>1</v>
      </c>
      <c r="AE2106">
        <v>0</v>
      </c>
      <c r="AF2106" t="s">
        <v>3</v>
      </c>
      <c r="AG2106">
        <v>0.2</v>
      </c>
      <c r="AH2106">
        <v>2</v>
      </c>
      <c r="AI2106">
        <v>33039530</v>
      </c>
      <c r="AJ2106">
        <v>2217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</row>
    <row r="2107" spans="1:44" x14ac:dyDescent="0.2">
      <c r="A2107">
        <f>ROW(Source!A841)</f>
        <v>841</v>
      </c>
      <c r="B2107">
        <v>33039546</v>
      </c>
      <c r="C2107">
        <v>33039518</v>
      </c>
      <c r="D2107">
        <v>32517784</v>
      </c>
      <c r="E2107">
        <v>1</v>
      </c>
      <c r="F2107">
        <v>1</v>
      </c>
      <c r="G2107">
        <v>19</v>
      </c>
      <c r="H2107">
        <v>3</v>
      </c>
      <c r="I2107" t="s">
        <v>840</v>
      </c>
      <c r="J2107" t="s">
        <v>841</v>
      </c>
      <c r="K2107" t="s">
        <v>842</v>
      </c>
      <c r="L2107">
        <v>1339</v>
      </c>
      <c r="N2107">
        <v>1007</v>
      </c>
      <c r="O2107" t="s">
        <v>830</v>
      </c>
      <c r="P2107" t="s">
        <v>830</v>
      </c>
      <c r="Q2107">
        <v>1</v>
      </c>
      <c r="X2107">
        <v>0.69</v>
      </c>
      <c r="Y2107">
        <v>5631.96</v>
      </c>
      <c r="Z2107">
        <v>0</v>
      </c>
      <c r="AA2107">
        <v>0</v>
      </c>
      <c r="AB2107">
        <v>0</v>
      </c>
      <c r="AC2107">
        <v>0</v>
      </c>
      <c r="AD2107">
        <v>1</v>
      </c>
      <c r="AE2107">
        <v>0</v>
      </c>
      <c r="AF2107" t="s">
        <v>3</v>
      </c>
      <c r="AG2107">
        <v>0.69</v>
      </c>
      <c r="AH2107">
        <v>2</v>
      </c>
      <c r="AI2107">
        <v>33039531</v>
      </c>
      <c r="AJ2107">
        <v>2218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</row>
    <row r="2108" spans="1:44" x14ac:dyDescent="0.2">
      <c r="A2108">
        <f>ROW(Source!A841)</f>
        <v>841</v>
      </c>
      <c r="B2108">
        <v>33039547</v>
      </c>
      <c r="C2108">
        <v>33039518</v>
      </c>
      <c r="D2108">
        <v>32519911</v>
      </c>
      <c r="E2108">
        <v>1</v>
      </c>
      <c r="F2108">
        <v>1</v>
      </c>
      <c r="G2108">
        <v>19</v>
      </c>
      <c r="H2108">
        <v>3</v>
      </c>
      <c r="I2108" t="s">
        <v>843</v>
      </c>
      <c r="J2108" t="s">
        <v>844</v>
      </c>
      <c r="K2108" t="s">
        <v>845</v>
      </c>
      <c r="L2108">
        <v>1339</v>
      </c>
      <c r="N2108">
        <v>1007</v>
      </c>
      <c r="O2108" t="s">
        <v>830</v>
      </c>
      <c r="P2108" t="s">
        <v>830</v>
      </c>
      <c r="Q2108">
        <v>1</v>
      </c>
      <c r="X2108">
        <v>102</v>
      </c>
      <c r="Y2108">
        <v>3195.93</v>
      </c>
      <c r="Z2108">
        <v>0</v>
      </c>
      <c r="AA2108">
        <v>0</v>
      </c>
      <c r="AB2108">
        <v>0</v>
      </c>
      <c r="AC2108">
        <v>0</v>
      </c>
      <c r="AD2108">
        <v>1</v>
      </c>
      <c r="AE2108">
        <v>0</v>
      </c>
      <c r="AF2108" t="s">
        <v>3</v>
      </c>
      <c r="AG2108">
        <v>102</v>
      </c>
      <c r="AH2108">
        <v>2</v>
      </c>
      <c r="AI2108">
        <v>33039532</v>
      </c>
      <c r="AJ2108">
        <v>2219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</row>
    <row r="2109" spans="1:44" x14ac:dyDescent="0.2">
      <c r="A2109">
        <f>ROW(Source!A841)</f>
        <v>841</v>
      </c>
      <c r="B2109">
        <v>33039548</v>
      </c>
      <c r="C2109">
        <v>33039518</v>
      </c>
      <c r="D2109">
        <v>32521663</v>
      </c>
      <c r="E2109">
        <v>1</v>
      </c>
      <c r="F2109">
        <v>1</v>
      </c>
      <c r="G2109">
        <v>19</v>
      </c>
      <c r="H2109">
        <v>3</v>
      </c>
      <c r="I2109" t="s">
        <v>846</v>
      </c>
      <c r="J2109" t="s">
        <v>847</v>
      </c>
      <c r="K2109" t="s">
        <v>848</v>
      </c>
      <c r="L2109">
        <v>1327</v>
      </c>
      <c r="N2109">
        <v>1005</v>
      </c>
      <c r="O2109" t="s">
        <v>823</v>
      </c>
      <c r="P2109" t="s">
        <v>823</v>
      </c>
      <c r="Q2109">
        <v>1</v>
      </c>
      <c r="X2109">
        <v>49.5</v>
      </c>
      <c r="Y2109">
        <v>207.09</v>
      </c>
      <c r="Z2109">
        <v>0</v>
      </c>
      <c r="AA2109">
        <v>0</v>
      </c>
      <c r="AB2109">
        <v>0</v>
      </c>
      <c r="AC2109">
        <v>0</v>
      </c>
      <c r="AD2109">
        <v>1</v>
      </c>
      <c r="AE2109">
        <v>0</v>
      </c>
      <c r="AF2109" t="s">
        <v>3</v>
      </c>
      <c r="AG2109">
        <v>49.5</v>
      </c>
      <c r="AH2109">
        <v>2</v>
      </c>
      <c r="AI2109">
        <v>33039533</v>
      </c>
      <c r="AJ2109">
        <v>2220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PresentationFormat/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Смета СН-2012 по гл. 1-5</vt:lpstr>
      <vt:lpstr>Source</vt:lpstr>
      <vt:lpstr>SourceObSm</vt:lpstr>
      <vt:lpstr>SmtRes</vt:lpstr>
      <vt:lpstr>EtalonRes</vt:lpstr>
      <vt:lpstr>'Смета СН-2012 по гл. 1-5'!Заголовки_для_печати</vt:lpstr>
      <vt:lpstr>'Смета СН-2012 по гл. 1-5'!Область_печати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Drunk Angry Alone</dc:creator>
  <cp:keywords/>
  <dc:description/>
  <cp:lastModifiedBy>Пользователь</cp:lastModifiedBy>
  <cp:revision/>
  <cp:lastPrinted>2018-06-04T13:39:11Z</cp:lastPrinted>
  <dcterms:created xsi:type="dcterms:W3CDTF">2018-05-31T15:01:12Z</dcterms:created>
  <dcterms:modified xsi:type="dcterms:W3CDTF">2018-06-26T14:48:08Z</dcterms:modified>
  <cp:category/>
  <cp:contentStatus/>
  <dc:language/>
  <cp:version/>
</cp:coreProperties>
</file>